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tilisateurs\rihanala\Documents\"/>
    </mc:Choice>
  </mc:AlternateContent>
  <xr:revisionPtr revIDLastSave="0" documentId="13_ncr:1_{70FA65F2-A8E0-464B-9CA9-C33B0688E036}" xr6:coauthVersionLast="47" xr6:coauthVersionMax="47" xr10:uidLastSave="{00000000-0000-0000-0000-000000000000}"/>
  <bookViews>
    <workbookView xWindow="-120" yWindow="-120" windowWidth="29040" windowHeight="15720" activeTab="4" xr2:uid="{7140A88E-7016-491F-9E83-483B767ACFD4}"/>
  </bookViews>
  <sheets>
    <sheet name="Base extract" sheetId="1" r:id="rId1"/>
    <sheet name="Base traitement" sheetId="2" r:id="rId2"/>
    <sheet name="TCD" sheetId="13" state="hidden" r:id="rId3"/>
    <sheet name="TCD volume &amp; valeur" sheetId="22" state="hidden" r:id="rId4"/>
    <sheet name="Assemblage" sheetId="14" r:id="rId5"/>
    <sheet name="Volume &amp; Valeur" sheetId="23" r:id="rId6"/>
    <sheet name="DA nul" sheetId="21" state="hidden" r:id="rId7"/>
    <sheet name="Assemb_DA" sheetId="15" state="hidden" r:id="rId8"/>
    <sheet name="PU Vide" sheetId="6" state="hidden" r:id="rId9"/>
    <sheet name="Assemblage DA" sheetId="5" state="hidden" r:id="rId10"/>
  </sheets>
  <definedNames>
    <definedName name="_xlnm._FilterDatabase" localSheetId="7" hidden="1">Assemb_DA!$A$1:$I$4421</definedName>
    <definedName name="_xlnm._FilterDatabase" localSheetId="4" hidden="1">Assemblage!$A$1:$W$558</definedName>
    <definedName name="_xlnm._FilterDatabase" localSheetId="9" hidden="1">'Assemblage DA'!$A$1:$H$4421</definedName>
    <definedName name="_xlnm._FilterDatabase" localSheetId="1" hidden="1">'Base traitement'!$A$1:$BH$1441</definedName>
    <definedName name="_xlnm._FilterDatabase" localSheetId="6" hidden="1">'DA nul'!$A$1:$S$1</definedName>
    <definedName name="_xlnm._FilterDatabase" localSheetId="8" hidden="1">'PU Vide'!$A$1:$Q$1</definedName>
    <definedName name="_xlnm._FilterDatabase" localSheetId="5" hidden="1">'Volume &amp; Valeur'!$D$6:$E$6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5" i="14" l="1"/>
  <c r="C88" i="14"/>
  <c r="C375" i="14"/>
  <c r="C502" i="14"/>
  <c r="C390" i="14"/>
  <c r="C159" i="14"/>
  <c r="C135" i="14"/>
  <c r="C170" i="14"/>
  <c r="C377" i="14"/>
  <c r="C503" i="14"/>
  <c r="C242" i="14"/>
  <c r="C211" i="14"/>
  <c r="C13" i="14"/>
  <c r="C14" i="14"/>
  <c r="C16" i="14"/>
  <c r="C17" i="14"/>
  <c r="C18" i="14"/>
  <c r="C20" i="14"/>
  <c r="C21" i="14"/>
  <c r="C22" i="14"/>
  <c r="C23" i="14"/>
  <c r="C24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85" i="14"/>
  <c r="C133" i="14"/>
  <c r="C134" i="14"/>
  <c r="C8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W3" i="14" l="1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382" i="14"/>
  <c r="W383" i="14"/>
  <c r="W384" i="14"/>
  <c r="W385" i="14"/>
  <c r="W386" i="14"/>
  <c r="W387" i="14"/>
  <c r="W388" i="14"/>
  <c r="W389" i="14"/>
  <c r="W390" i="14"/>
  <c r="W391" i="14"/>
  <c r="W392" i="14"/>
  <c r="W393" i="14"/>
  <c r="W394" i="14"/>
  <c r="W395" i="14"/>
  <c r="W396" i="14"/>
  <c r="W397" i="14"/>
  <c r="W398" i="14"/>
  <c r="W399" i="14"/>
  <c r="W400" i="14"/>
  <c r="W401" i="14"/>
  <c r="W402" i="14"/>
  <c r="W403" i="14"/>
  <c r="W404" i="14"/>
  <c r="W405" i="14"/>
  <c r="W406" i="14"/>
  <c r="W407" i="14"/>
  <c r="W408" i="14"/>
  <c r="W409" i="14"/>
  <c r="W410" i="14"/>
  <c r="W411" i="14"/>
  <c r="W412" i="14"/>
  <c r="W413" i="14"/>
  <c r="W414" i="14"/>
  <c r="W415" i="14"/>
  <c r="W416" i="14"/>
  <c r="W417" i="14"/>
  <c r="W418" i="14"/>
  <c r="W419" i="14"/>
  <c r="W420" i="14"/>
  <c r="W421" i="14"/>
  <c r="W422" i="14"/>
  <c r="W423" i="14"/>
  <c r="W424" i="14"/>
  <c r="W425" i="14"/>
  <c r="W426" i="14"/>
  <c r="W427" i="14"/>
  <c r="W428" i="14"/>
  <c r="W429" i="14"/>
  <c r="W430" i="14"/>
  <c r="W431" i="14"/>
  <c r="W432" i="14"/>
  <c r="W433" i="14"/>
  <c r="W434" i="14"/>
  <c r="W435" i="14"/>
  <c r="W436" i="14"/>
  <c r="W437" i="14"/>
  <c r="W438" i="14"/>
  <c r="W439" i="14"/>
  <c r="W440" i="14"/>
  <c r="W441" i="14"/>
  <c r="W442" i="14"/>
  <c r="W443" i="14"/>
  <c r="W444" i="14"/>
  <c r="W445" i="14"/>
  <c r="W446" i="14"/>
  <c r="W447" i="14"/>
  <c r="W448" i="14"/>
  <c r="W449" i="14"/>
  <c r="W450" i="14"/>
  <c r="W451" i="14"/>
  <c r="W452" i="14"/>
  <c r="W453" i="14"/>
  <c r="W454" i="14"/>
  <c r="W455" i="14"/>
  <c r="W456" i="14"/>
  <c r="W457" i="14"/>
  <c r="W458" i="14"/>
  <c r="W459" i="14"/>
  <c r="W460" i="14"/>
  <c r="W461" i="14"/>
  <c r="W462" i="14"/>
  <c r="W463" i="14"/>
  <c r="W464" i="14"/>
  <c r="W465" i="14"/>
  <c r="W466" i="14"/>
  <c r="W467" i="14"/>
  <c r="W468" i="14"/>
  <c r="W469" i="14"/>
  <c r="W470" i="14"/>
  <c r="W471" i="14"/>
  <c r="W472" i="14"/>
  <c r="W473" i="14"/>
  <c r="W474" i="14"/>
  <c r="W475" i="14"/>
  <c r="W476" i="14"/>
  <c r="W477" i="14"/>
  <c r="W478" i="14"/>
  <c r="W479" i="14"/>
  <c r="W480" i="14"/>
  <c r="W481" i="14"/>
  <c r="W482" i="14"/>
  <c r="W483" i="14"/>
  <c r="W484" i="14"/>
  <c r="W485" i="14"/>
  <c r="W486" i="14"/>
  <c r="W487" i="14"/>
  <c r="W488" i="14"/>
  <c r="W489" i="14"/>
  <c r="W490" i="14"/>
  <c r="W491" i="14"/>
  <c r="W492" i="14"/>
  <c r="W493" i="14"/>
  <c r="W494" i="14"/>
  <c r="W495" i="14"/>
  <c r="W496" i="14"/>
  <c r="W497" i="14"/>
  <c r="W498" i="14"/>
  <c r="W499" i="14"/>
  <c r="W500" i="14"/>
  <c r="W501" i="14"/>
  <c r="W502" i="14"/>
  <c r="W503" i="14"/>
  <c r="W504" i="14"/>
  <c r="W505" i="14"/>
  <c r="W506" i="14"/>
  <c r="W507" i="14"/>
  <c r="W508" i="14"/>
  <c r="W509" i="14"/>
  <c r="W510" i="14"/>
  <c r="W511" i="14"/>
  <c r="W512" i="14"/>
  <c r="W513" i="14"/>
  <c r="W514" i="14"/>
  <c r="W515" i="14"/>
  <c r="W516" i="14"/>
  <c r="W517" i="14"/>
  <c r="W518" i="14"/>
  <c r="W519" i="14"/>
  <c r="W520" i="14"/>
  <c r="W521" i="14"/>
  <c r="W522" i="14"/>
  <c r="W523" i="14"/>
  <c r="W524" i="14"/>
  <c r="W525" i="14"/>
  <c r="W526" i="14"/>
  <c r="W527" i="14"/>
  <c r="W528" i="14"/>
  <c r="W529" i="14"/>
  <c r="W530" i="14"/>
  <c r="W531" i="14"/>
  <c r="W532" i="14"/>
  <c r="W533" i="14"/>
  <c r="W534" i="14"/>
  <c r="W535" i="14"/>
  <c r="W536" i="14"/>
  <c r="W537" i="14"/>
  <c r="W538" i="14"/>
  <c r="W539" i="14"/>
  <c r="W540" i="14"/>
  <c r="W541" i="14"/>
  <c r="W542" i="14"/>
  <c r="W543" i="14"/>
  <c r="W544" i="14"/>
  <c r="W545" i="14"/>
  <c r="W546" i="14"/>
  <c r="W547" i="14"/>
  <c r="W548" i="14"/>
  <c r="W549" i="14"/>
  <c r="W550" i="14"/>
  <c r="W551" i="14"/>
  <c r="W552" i="14"/>
  <c r="W553" i="14"/>
  <c r="W554" i="14"/>
  <c r="W555" i="14"/>
  <c r="W556" i="14"/>
  <c r="W557" i="14"/>
  <c r="W558" i="14"/>
  <c r="W2" i="14"/>
  <c r="V2" i="14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V382" i="14"/>
  <c r="V383" i="14"/>
  <c r="V384" i="14"/>
  <c r="V385" i="14"/>
  <c r="V386" i="14"/>
  <c r="V387" i="14"/>
  <c r="V388" i="14"/>
  <c r="V389" i="14"/>
  <c r="V390" i="14"/>
  <c r="V391" i="14"/>
  <c r="V392" i="14"/>
  <c r="V393" i="14"/>
  <c r="V394" i="14"/>
  <c r="V395" i="14"/>
  <c r="V396" i="14"/>
  <c r="V397" i="14"/>
  <c r="V398" i="14"/>
  <c r="V399" i="14"/>
  <c r="V400" i="14"/>
  <c r="V401" i="14"/>
  <c r="V402" i="14"/>
  <c r="V403" i="14"/>
  <c r="V404" i="14"/>
  <c r="V405" i="14"/>
  <c r="V406" i="14"/>
  <c r="V407" i="14"/>
  <c r="V408" i="14"/>
  <c r="V409" i="14"/>
  <c r="V410" i="14"/>
  <c r="V411" i="14"/>
  <c r="V412" i="14"/>
  <c r="V413" i="14"/>
  <c r="V414" i="14"/>
  <c r="V415" i="14"/>
  <c r="V416" i="14"/>
  <c r="V417" i="14"/>
  <c r="V418" i="14"/>
  <c r="V419" i="14"/>
  <c r="V420" i="14"/>
  <c r="V421" i="14"/>
  <c r="V422" i="14"/>
  <c r="V423" i="14"/>
  <c r="V424" i="14"/>
  <c r="V425" i="14"/>
  <c r="V426" i="14"/>
  <c r="V427" i="14"/>
  <c r="V428" i="14"/>
  <c r="V429" i="14"/>
  <c r="V430" i="14"/>
  <c r="V431" i="14"/>
  <c r="V432" i="14"/>
  <c r="V433" i="14"/>
  <c r="V434" i="14"/>
  <c r="V435" i="14"/>
  <c r="V436" i="14"/>
  <c r="V437" i="14"/>
  <c r="V438" i="14"/>
  <c r="V439" i="14"/>
  <c r="V440" i="14"/>
  <c r="V441" i="14"/>
  <c r="V442" i="14"/>
  <c r="V443" i="14"/>
  <c r="V444" i="14"/>
  <c r="V445" i="14"/>
  <c r="V446" i="14"/>
  <c r="V447" i="14"/>
  <c r="V448" i="14"/>
  <c r="V449" i="14"/>
  <c r="V450" i="14"/>
  <c r="V451" i="14"/>
  <c r="V452" i="14"/>
  <c r="V453" i="14"/>
  <c r="V454" i="14"/>
  <c r="V455" i="14"/>
  <c r="V456" i="14"/>
  <c r="V457" i="14"/>
  <c r="V458" i="14"/>
  <c r="V459" i="14"/>
  <c r="V460" i="14"/>
  <c r="V461" i="14"/>
  <c r="V462" i="14"/>
  <c r="V463" i="14"/>
  <c r="V464" i="14"/>
  <c r="V465" i="14"/>
  <c r="V466" i="14"/>
  <c r="V467" i="14"/>
  <c r="V468" i="14"/>
  <c r="V469" i="14"/>
  <c r="V470" i="14"/>
  <c r="V471" i="14"/>
  <c r="V472" i="14"/>
  <c r="V473" i="14"/>
  <c r="V474" i="14"/>
  <c r="V475" i="14"/>
  <c r="V476" i="14"/>
  <c r="V477" i="14"/>
  <c r="V478" i="14"/>
  <c r="V479" i="14"/>
  <c r="V480" i="14"/>
  <c r="V481" i="14"/>
  <c r="V482" i="14"/>
  <c r="V483" i="14"/>
  <c r="V484" i="14"/>
  <c r="V485" i="14"/>
  <c r="V486" i="14"/>
  <c r="V487" i="14"/>
  <c r="V488" i="14"/>
  <c r="V489" i="14"/>
  <c r="V490" i="14"/>
  <c r="V491" i="14"/>
  <c r="V492" i="14"/>
  <c r="V493" i="14"/>
  <c r="V494" i="14"/>
  <c r="V495" i="14"/>
  <c r="V496" i="14"/>
  <c r="V497" i="14"/>
  <c r="V498" i="14"/>
  <c r="V499" i="14"/>
  <c r="V500" i="14"/>
  <c r="V501" i="14"/>
  <c r="V502" i="14"/>
  <c r="V503" i="14"/>
  <c r="V504" i="14"/>
  <c r="V505" i="14"/>
  <c r="V506" i="14"/>
  <c r="V507" i="14"/>
  <c r="V508" i="14"/>
  <c r="V509" i="14"/>
  <c r="V510" i="14"/>
  <c r="V511" i="14"/>
  <c r="V512" i="14"/>
  <c r="V513" i="14"/>
  <c r="V514" i="14"/>
  <c r="V515" i="14"/>
  <c r="V516" i="14"/>
  <c r="V517" i="14"/>
  <c r="V518" i="14"/>
  <c r="V519" i="14"/>
  <c r="V520" i="14"/>
  <c r="V521" i="14"/>
  <c r="V522" i="14"/>
  <c r="V523" i="14"/>
  <c r="V524" i="14"/>
  <c r="V525" i="14"/>
  <c r="V526" i="14"/>
  <c r="V527" i="14"/>
  <c r="V528" i="14"/>
  <c r="V529" i="14"/>
  <c r="V530" i="14"/>
  <c r="V531" i="14"/>
  <c r="V532" i="14"/>
  <c r="V533" i="14"/>
  <c r="V534" i="14"/>
  <c r="V535" i="14"/>
  <c r="V536" i="14"/>
  <c r="V537" i="14"/>
  <c r="V538" i="14"/>
  <c r="V539" i="14"/>
  <c r="V540" i="14"/>
  <c r="V541" i="14"/>
  <c r="V542" i="14"/>
  <c r="V543" i="14"/>
  <c r="V544" i="14"/>
  <c r="V545" i="14"/>
  <c r="V546" i="14"/>
  <c r="V547" i="14"/>
  <c r="V548" i="14"/>
  <c r="V549" i="14"/>
  <c r="V550" i="14"/>
  <c r="V551" i="14"/>
  <c r="V552" i="14"/>
  <c r="V553" i="14"/>
  <c r="V554" i="14"/>
  <c r="V555" i="14"/>
  <c r="V556" i="14"/>
  <c r="V557" i="14"/>
  <c r="V558" i="14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U154" i="14"/>
  <c r="U155" i="14"/>
  <c r="U156" i="14"/>
  <c r="U157" i="14"/>
  <c r="U158" i="14"/>
  <c r="U159" i="14"/>
  <c r="U160" i="14"/>
  <c r="U161" i="14"/>
  <c r="U162" i="14"/>
  <c r="U163" i="14"/>
  <c r="U164" i="14"/>
  <c r="U165" i="14"/>
  <c r="U166" i="14"/>
  <c r="U167" i="14"/>
  <c r="U168" i="14"/>
  <c r="U169" i="14"/>
  <c r="U170" i="14"/>
  <c r="U171" i="14"/>
  <c r="U172" i="14"/>
  <c r="U173" i="14"/>
  <c r="U174" i="14"/>
  <c r="U175" i="14"/>
  <c r="U176" i="14"/>
  <c r="U177" i="14"/>
  <c r="U178" i="14"/>
  <c r="U179" i="14"/>
  <c r="U180" i="14"/>
  <c r="U181" i="14"/>
  <c r="U182" i="14"/>
  <c r="U183" i="14"/>
  <c r="U184" i="14"/>
  <c r="U185" i="14"/>
  <c r="U186" i="14"/>
  <c r="U187" i="14"/>
  <c r="U188" i="14"/>
  <c r="U189" i="14"/>
  <c r="U190" i="14"/>
  <c r="U191" i="14"/>
  <c r="U192" i="14"/>
  <c r="U193" i="14"/>
  <c r="U194" i="14"/>
  <c r="U195" i="14"/>
  <c r="U196" i="14"/>
  <c r="U197" i="14"/>
  <c r="U198" i="14"/>
  <c r="U199" i="14"/>
  <c r="U200" i="14"/>
  <c r="U201" i="14"/>
  <c r="U202" i="14"/>
  <c r="U203" i="14"/>
  <c r="U204" i="14"/>
  <c r="U205" i="14"/>
  <c r="U206" i="14"/>
  <c r="U207" i="14"/>
  <c r="U208" i="14"/>
  <c r="U209" i="14"/>
  <c r="U210" i="14"/>
  <c r="U211" i="14"/>
  <c r="U212" i="14"/>
  <c r="U213" i="14"/>
  <c r="U214" i="14"/>
  <c r="U215" i="14"/>
  <c r="U216" i="14"/>
  <c r="U217" i="14"/>
  <c r="U218" i="14"/>
  <c r="U219" i="14"/>
  <c r="U220" i="14"/>
  <c r="U221" i="14"/>
  <c r="U222" i="14"/>
  <c r="U223" i="14"/>
  <c r="U224" i="14"/>
  <c r="U225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U238" i="14"/>
  <c r="U239" i="14"/>
  <c r="U240" i="14"/>
  <c r="U241" i="14"/>
  <c r="U242" i="14"/>
  <c r="U243" i="14"/>
  <c r="U244" i="14"/>
  <c r="U245" i="14"/>
  <c r="U246" i="14"/>
  <c r="U247" i="14"/>
  <c r="U248" i="14"/>
  <c r="U249" i="14"/>
  <c r="U250" i="14"/>
  <c r="U251" i="14"/>
  <c r="U252" i="14"/>
  <c r="U253" i="14"/>
  <c r="U254" i="14"/>
  <c r="U255" i="14"/>
  <c r="U256" i="14"/>
  <c r="U257" i="14"/>
  <c r="U258" i="14"/>
  <c r="U259" i="14"/>
  <c r="U260" i="14"/>
  <c r="U261" i="14"/>
  <c r="U262" i="14"/>
  <c r="U263" i="14"/>
  <c r="U264" i="14"/>
  <c r="U265" i="14"/>
  <c r="U266" i="14"/>
  <c r="U267" i="14"/>
  <c r="U268" i="14"/>
  <c r="U269" i="14"/>
  <c r="U270" i="14"/>
  <c r="U271" i="14"/>
  <c r="U272" i="14"/>
  <c r="U273" i="14"/>
  <c r="U274" i="14"/>
  <c r="U275" i="14"/>
  <c r="U276" i="14"/>
  <c r="U277" i="14"/>
  <c r="U278" i="14"/>
  <c r="U279" i="14"/>
  <c r="U280" i="14"/>
  <c r="U281" i="14"/>
  <c r="U282" i="14"/>
  <c r="U283" i="14"/>
  <c r="U284" i="14"/>
  <c r="U285" i="14"/>
  <c r="U286" i="14"/>
  <c r="U287" i="14"/>
  <c r="U288" i="14"/>
  <c r="U289" i="14"/>
  <c r="U290" i="14"/>
  <c r="U291" i="14"/>
  <c r="U292" i="14"/>
  <c r="U293" i="14"/>
  <c r="U294" i="14"/>
  <c r="U295" i="14"/>
  <c r="U296" i="14"/>
  <c r="U297" i="14"/>
  <c r="U298" i="14"/>
  <c r="U299" i="14"/>
  <c r="U300" i="14"/>
  <c r="U301" i="14"/>
  <c r="U302" i="14"/>
  <c r="U303" i="14"/>
  <c r="U304" i="14"/>
  <c r="U305" i="14"/>
  <c r="U306" i="14"/>
  <c r="U307" i="14"/>
  <c r="U308" i="14"/>
  <c r="U309" i="14"/>
  <c r="U310" i="14"/>
  <c r="U311" i="14"/>
  <c r="U312" i="14"/>
  <c r="U313" i="14"/>
  <c r="U314" i="14"/>
  <c r="U315" i="14"/>
  <c r="U316" i="14"/>
  <c r="U317" i="14"/>
  <c r="U318" i="14"/>
  <c r="U319" i="14"/>
  <c r="U320" i="14"/>
  <c r="U321" i="14"/>
  <c r="U322" i="14"/>
  <c r="U323" i="14"/>
  <c r="U324" i="14"/>
  <c r="U325" i="14"/>
  <c r="U326" i="14"/>
  <c r="U327" i="14"/>
  <c r="U328" i="14"/>
  <c r="U329" i="14"/>
  <c r="U330" i="14"/>
  <c r="U331" i="14"/>
  <c r="U332" i="14"/>
  <c r="U333" i="14"/>
  <c r="U334" i="14"/>
  <c r="U335" i="14"/>
  <c r="U336" i="14"/>
  <c r="U337" i="14"/>
  <c r="U338" i="14"/>
  <c r="U339" i="14"/>
  <c r="U340" i="14"/>
  <c r="U341" i="14"/>
  <c r="U342" i="14"/>
  <c r="U343" i="14"/>
  <c r="U344" i="14"/>
  <c r="U345" i="14"/>
  <c r="U346" i="14"/>
  <c r="U347" i="14"/>
  <c r="U348" i="14"/>
  <c r="U349" i="14"/>
  <c r="U350" i="14"/>
  <c r="U351" i="14"/>
  <c r="U352" i="14"/>
  <c r="U353" i="14"/>
  <c r="U354" i="14"/>
  <c r="U355" i="14"/>
  <c r="U356" i="14"/>
  <c r="U357" i="14"/>
  <c r="U358" i="14"/>
  <c r="U359" i="14"/>
  <c r="U360" i="14"/>
  <c r="U361" i="14"/>
  <c r="U362" i="14"/>
  <c r="U363" i="14"/>
  <c r="U364" i="14"/>
  <c r="U365" i="14"/>
  <c r="U366" i="14"/>
  <c r="U367" i="14"/>
  <c r="U368" i="14"/>
  <c r="U369" i="14"/>
  <c r="U370" i="14"/>
  <c r="U371" i="14"/>
  <c r="U372" i="14"/>
  <c r="U373" i="14"/>
  <c r="U374" i="14"/>
  <c r="U375" i="14"/>
  <c r="U376" i="14"/>
  <c r="U377" i="14"/>
  <c r="U378" i="14"/>
  <c r="U379" i="14"/>
  <c r="U380" i="14"/>
  <c r="U381" i="14"/>
  <c r="U382" i="14"/>
  <c r="U383" i="14"/>
  <c r="U384" i="14"/>
  <c r="U385" i="14"/>
  <c r="U386" i="14"/>
  <c r="U387" i="14"/>
  <c r="U388" i="14"/>
  <c r="U389" i="14"/>
  <c r="U390" i="14"/>
  <c r="U391" i="14"/>
  <c r="U392" i="14"/>
  <c r="U393" i="14"/>
  <c r="U394" i="14"/>
  <c r="U395" i="14"/>
  <c r="U396" i="14"/>
  <c r="U397" i="14"/>
  <c r="U398" i="14"/>
  <c r="U399" i="14"/>
  <c r="U400" i="14"/>
  <c r="U401" i="14"/>
  <c r="U402" i="14"/>
  <c r="U403" i="14"/>
  <c r="U404" i="14"/>
  <c r="U405" i="14"/>
  <c r="U406" i="14"/>
  <c r="U407" i="14"/>
  <c r="U408" i="14"/>
  <c r="U409" i="14"/>
  <c r="U410" i="14"/>
  <c r="U411" i="14"/>
  <c r="U412" i="14"/>
  <c r="U413" i="14"/>
  <c r="U414" i="14"/>
  <c r="U415" i="14"/>
  <c r="U416" i="14"/>
  <c r="U417" i="14"/>
  <c r="U418" i="14"/>
  <c r="U419" i="14"/>
  <c r="U420" i="14"/>
  <c r="U421" i="14"/>
  <c r="U422" i="14"/>
  <c r="U423" i="14"/>
  <c r="U424" i="14"/>
  <c r="U425" i="14"/>
  <c r="U426" i="14"/>
  <c r="U427" i="14"/>
  <c r="U428" i="14"/>
  <c r="U429" i="14"/>
  <c r="U430" i="14"/>
  <c r="U431" i="14"/>
  <c r="U432" i="14"/>
  <c r="U433" i="14"/>
  <c r="U434" i="14"/>
  <c r="U435" i="14"/>
  <c r="U436" i="14"/>
  <c r="U437" i="14"/>
  <c r="U438" i="14"/>
  <c r="U439" i="14"/>
  <c r="U440" i="14"/>
  <c r="U441" i="14"/>
  <c r="U442" i="14"/>
  <c r="U443" i="14"/>
  <c r="U444" i="14"/>
  <c r="U445" i="14"/>
  <c r="U446" i="14"/>
  <c r="U447" i="14"/>
  <c r="U448" i="14"/>
  <c r="U449" i="14"/>
  <c r="U450" i="14"/>
  <c r="U451" i="14"/>
  <c r="U452" i="14"/>
  <c r="U453" i="14"/>
  <c r="U454" i="14"/>
  <c r="U455" i="14"/>
  <c r="U456" i="14"/>
  <c r="U457" i="14"/>
  <c r="U458" i="14"/>
  <c r="U459" i="14"/>
  <c r="U460" i="14"/>
  <c r="U461" i="14"/>
  <c r="U462" i="14"/>
  <c r="U463" i="14"/>
  <c r="U464" i="14"/>
  <c r="U465" i="14"/>
  <c r="U466" i="14"/>
  <c r="U467" i="14"/>
  <c r="U468" i="14"/>
  <c r="U469" i="14"/>
  <c r="U470" i="14"/>
  <c r="U471" i="14"/>
  <c r="U472" i="14"/>
  <c r="U473" i="14"/>
  <c r="U474" i="14"/>
  <c r="U475" i="14"/>
  <c r="U476" i="14"/>
  <c r="U477" i="14"/>
  <c r="U478" i="14"/>
  <c r="U479" i="14"/>
  <c r="U480" i="14"/>
  <c r="U481" i="14"/>
  <c r="U482" i="14"/>
  <c r="U483" i="14"/>
  <c r="U484" i="14"/>
  <c r="U485" i="14"/>
  <c r="U486" i="14"/>
  <c r="U487" i="14"/>
  <c r="U488" i="14"/>
  <c r="U489" i="14"/>
  <c r="U490" i="14"/>
  <c r="U491" i="14"/>
  <c r="U492" i="14"/>
  <c r="U493" i="14"/>
  <c r="U494" i="14"/>
  <c r="U495" i="14"/>
  <c r="U496" i="14"/>
  <c r="U497" i="14"/>
  <c r="U498" i="14"/>
  <c r="U499" i="14"/>
  <c r="U500" i="14"/>
  <c r="U501" i="14"/>
  <c r="U502" i="14"/>
  <c r="U503" i="14"/>
  <c r="U504" i="14"/>
  <c r="U505" i="14"/>
  <c r="U506" i="14"/>
  <c r="U507" i="14"/>
  <c r="U508" i="14"/>
  <c r="U509" i="14"/>
  <c r="U510" i="14"/>
  <c r="U511" i="14"/>
  <c r="U512" i="14"/>
  <c r="U513" i="14"/>
  <c r="U514" i="14"/>
  <c r="U515" i="14"/>
  <c r="U516" i="14"/>
  <c r="U517" i="14"/>
  <c r="U518" i="14"/>
  <c r="U519" i="14"/>
  <c r="U520" i="14"/>
  <c r="U521" i="14"/>
  <c r="U522" i="14"/>
  <c r="U523" i="14"/>
  <c r="U524" i="14"/>
  <c r="U525" i="14"/>
  <c r="U526" i="14"/>
  <c r="U527" i="14"/>
  <c r="U528" i="14"/>
  <c r="U529" i="14"/>
  <c r="U530" i="14"/>
  <c r="U531" i="14"/>
  <c r="U532" i="14"/>
  <c r="U533" i="14"/>
  <c r="U534" i="14"/>
  <c r="U535" i="14"/>
  <c r="U536" i="14"/>
  <c r="U537" i="14"/>
  <c r="U538" i="14"/>
  <c r="U539" i="14"/>
  <c r="U540" i="14"/>
  <c r="U541" i="14"/>
  <c r="U542" i="14"/>
  <c r="U543" i="14"/>
  <c r="U544" i="14"/>
  <c r="U545" i="14"/>
  <c r="U546" i="14"/>
  <c r="U547" i="14"/>
  <c r="U548" i="14"/>
  <c r="U549" i="14"/>
  <c r="U550" i="14"/>
  <c r="U551" i="14"/>
  <c r="U552" i="14"/>
  <c r="U553" i="14"/>
  <c r="U554" i="14"/>
  <c r="U555" i="14"/>
  <c r="U556" i="14"/>
  <c r="U557" i="14"/>
  <c r="U558" i="14"/>
  <c r="U2" i="14"/>
  <c r="O2" i="14"/>
  <c r="P2" i="14"/>
  <c r="C3" i="14"/>
  <c r="C4" i="14"/>
  <c r="C5" i="14"/>
  <c r="C6" i="14"/>
  <c r="C7" i="14"/>
  <c r="C8" i="14"/>
  <c r="C9" i="14"/>
  <c r="C10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7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6" i="14"/>
  <c r="C137" i="14"/>
  <c r="C138" i="14"/>
  <c r="C139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60" i="14"/>
  <c r="C161" i="14"/>
  <c r="C162" i="14"/>
  <c r="C163" i="14"/>
  <c r="C164" i="14"/>
  <c r="C165" i="14"/>
  <c r="C166" i="14"/>
  <c r="C167" i="14"/>
  <c r="C168" i="14"/>
  <c r="C169" i="14"/>
  <c r="C171" i="14"/>
  <c r="C172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2" i="14"/>
  <c r="C213" i="14"/>
  <c r="C214" i="14"/>
  <c r="C215" i="14"/>
  <c r="C217" i="14"/>
  <c r="C218" i="14"/>
  <c r="C219" i="14"/>
  <c r="C220" i="14"/>
  <c r="C221" i="14"/>
  <c r="C222" i="14"/>
  <c r="C223" i="14"/>
  <c r="C224" i="14"/>
  <c r="C225" i="14"/>
  <c r="C275" i="14"/>
  <c r="C276" i="14"/>
  <c r="C287" i="14"/>
  <c r="C288" i="14"/>
  <c r="C289" i="14"/>
  <c r="C290" i="14"/>
  <c r="C291" i="14"/>
  <c r="C296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20" i="14"/>
  <c r="C321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6" i="14"/>
  <c r="C378" i="14"/>
  <c r="C379" i="14"/>
  <c r="C380" i="14"/>
  <c r="C381" i="14"/>
  <c r="C382" i="14"/>
  <c r="C383" i="14"/>
  <c r="C384" i="14"/>
  <c r="C385" i="14"/>
  <c r="C386" i="14"/>
  <c r="C387" i="14"/>
  <c r="C388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2" i="14"/>
  <c r="C493" i="14"/>
  <c r="C494" i="14"/>
  <c r="C495" i="14"/>
  <c r="C496" i="14"/>
  <c r="C497" i="14"/>
  <c r="C499" i="14"/>
  <c r="C500" i="14"/>
  <c r="C501" i="14"/>
  <c r="C504" i="14"/>
  <c r="C505" i="14"/>
  <c r="C506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3" i="14"/>
  <c r="C554" i="14"/>
  <c r="C555" i="14"/>
  <c r="C556" i="14"/>
  <c r="C557" i="14"/>
  <c r="C558" i="14"/>
  <c r="C2" i="14"/>
  <c r="P3" i="14"/>
  <c r="S3" i="14" s="1"/>
  <c r="P4" i="14"/>
  <c r="S4" i="14" s="1"/>
  <c r="P5" i="14"/>
  <c r="S5" i="14" s="1"/>
  <c r="P6" i="14"/>
  <c r="S6" i="14" s="1"/>
  <c r="P7" i="14"/>
  <c r="S7" i="14" s="1"/>
  <c r="P8" i="14"/>
  <c r="S8" i="14" s="1"/>
  <c r="P9" i="14"/>
  <c r="S9" i="14" s="1"/>
  <c r="P10" i="14"/>
  <c r="S10" i="14" s="1"/>
  <c r="P11" i="14"/>
  <c r="S11" i="14" s="1"/>
  <c r="P12" i="14"/>
  <c r="S12" i="14" s="1"/>
  <c r="P13" i="14"/>
  <c r="S13" i="14" s="1"/>
  <c r="P14" i="14"/>
  <c r="S14" i="14" s="1"/>
  <c r="P15" i="14"/>
  <c r="S15" i="14" s="1"/>
  <c r="P16" i="14"/>
  <c r="S16" i="14" s="1"/>
  <c r="P17" i="14"/>
  <c r="S17" i="14" s="1"/>
  <c r="P18" i="14"/>
  <c r="S18" i="14" s="1"/>
  <c r="P19" i="14"/>
  <c r="S19" i="14" s="1"/>
  <c r="P20" i="14"/>
  <c r="S20" i="14" s="1"/>
  <c r="P21" i="14"/>
  <c r="S21" i="14" s="1"/>
  <c r="P22" i="14"/>
  <c r="S22" i="14" s="1"/>
  <c r="P23" i="14"/>
  <c r="S23" i="14" s="1"/>
  <c r="P24" i="14"/>
  <c r="S24" i="14" s="1"/>
  <c r="P25" i="14"/>
  <c r="S25" i="14" s="1"/>
  <c r="P26" i="14"/>
  <c r="S26" i="14" s="1"/>
  <c r="P27" i="14"/>
  <c r="S27" i="14" s="1"/>
  <c r="P28" i="14"/>
  <c r="S28" i="14" s="1"/>
  <c r="P29" i="14"/>
  <c r="S29" i="14" s="1"/>
  <c r="P30" i="14"/>
  <c r="S30" i="14" s="1"/>
  <c r="P31" i="14"/>
  <c r="S31" i="14" s="1"/>
  <c r="P32" i="14"/>
  <c r="S32" i="14" s="1"/>
  <c r="P33" i="14"/>
  <c r="S33" i="14" s="1"/>
  <c r="P34" i="14"/>
  <c r="S34" i="14" s="1"/>
  <c r="P35" i="14"/>
  <c r="S35" i="14" s="1"/>
  <c r="P36" i="14"/>
  <c r="S36" i="14" s="1"/>
  <c r="P37" i="14"/>
  <c r="S37" i="14" s="1"/>
  <c r="P38" i="14"/>
  <c r="S38" i="14" s="1"/>
  <c r="P39" i="14"/>
  <c r="S39" i="14" s="1"/>
  <c r="P40" i="14"/>
  <c r="S40" i="14" s="1"/>
  <c r="P41" i="14"/>
  <c r="S41" i="14" s="1"/>
  <c r="P42" i="14"/>
  <c r="S42" i="14" s="1"/>
  <c r="P43" i="14"/>
  <c r="S43" i="14" s="1"/>
  <c r="P44" i="14"/>
  <c r="S44" i="14" s="1"/>
  <c r="P45" i="14"/>
  <c r="S45" i="14" s="1"/>
  <c r="P46" i="14"/>
  <c r="S46" i="14" s="1"/>
  <c r="P47" i="14"/>
  <c r="S47" i="14" s="1"/>
  <c r="P48" i="14"/>
  <c r="S48" i="14" s="1"/>
  <c r="P49" i="14"/>
  <c r="S49" i="14" s="1"/>
  <c r="P50" i="14"/>
  <c r="S50" i="14" s="1"/>
  <c r="P51" i="14"/>
  <c r="S51" i="14" s="1"/>
  <c r="P52" i="14"/>
  <c r="S52" i="14" s="1"/>
  <c r="P53" i="14"/>
  <c r="S53" i="14" s="1"/>
  <c r="P54" i="14"/>
  <c r="S54" i="14" s="1"/>
  <c r="P55" i="14"/>
  <c r="S55" i="14" s="1"/>
  <c r="P56" i="14"/>
  <c r="S56" i="14" s="1"/>
  <c r="P57" i="14"/>
  <c r="S57" i="14" s="1"/>
  <c r="P58" i="14"/>
  <c r="S58" i="14" s="1"/>
  <c r="P59" i="14"/>
  <c r="S59" i="14" s="1"/>
  <c r="P60" i="14"/>
  <c r="S60" i="14" s="1"/>
  <c r="P61" i="14"/>
  <c r="S61" i="14" s="1"/>
  <c r="P62" i="14"/>
  <c r="S62" i="14" s="1"/>
  <c r="P63" i="14"/>
  <c r="S63" i="14" s="1"/>
  <c r="P64" i="14"/>
  <c r="S64" i="14" s="1"/>
  <c r="P65" i="14"/>
  <c r="S65" i="14" s="1"/>
  <c r="P66" i="14"/>
  <c r="S66" i="14" s="1"/>
  <c r="P67" i="14"/>
  <c r="S67" i="14" s="1"/>
  <c r="P68" i="14"/>
  <c r="S68" i="14" s="1"/>
  <c r="P69" i="14"/>
  <c r="S69" i="14" s="1"/>
  <c r="P70" i="14"/>
  <c r="S70" i="14" s="1"/>
  <c r="P71" i="14"/>
  <c r="S71" i="14" s="1"/>
  <c r="P72" i="14"/>
  <c r="S72" i="14" s="1"/>
  <c r="P73" i="14"/>
  <c r="S73" i="14" s="1"/>
  <c r="P74" i="14"/>
  <c r="S74" i="14" s="1"/>
  <c r="P75" i="14"/>
  <c r="S75" i="14" s="1"/>
  <c r="P76" i="14"/>
  <c r="S76" i="14" s="1"/>
  <c r="P77" i="14"/>
  <c r="S77" i="14" s="1"/>
  <c r="P78" i="14"/>
  <c r="S78" i="14" s="1"/>
  <c r="P79" i="14"/>
  <c r="S79" i="14" s="1"/>
  <c r="P80" i="14"/>
  <c r="S80" i="14" s="1"/>
  <c r="P81" i="14"/>
  <c r="S81" i="14" s="1"/>
  <c r="P82" i="14"/>
  <c r="S82" i="14" s="1"/>
  <c r="P83" i="14"/>
  <c r="S83" i="14" s="1"/>
  <c r="P84" i="14"/>
  <c r="S84" i="14" s="1"/>
  <c r="P85" i="14"/>
  <c r="S85" i="14" s="1"/>
  <c r="P86" i="14"/>
  <c r="S86" i="14" s="1"/>
  <c r="P87" i="14"/>
  <c r="S87" i="14" s="1"/>
  <c r="P88" i="14"/>
  <c r="S88" i="14" s="1"/>
  <c r="P89" i="14"/>
  <c r="S89" i="14" s="1"/>
  <c r="P90" i="14"/>
  <c r="S90" i="14" s="1"/>
  <c r="P91" i="14"/>
  <c r="S91" i="14" s="1"/>
  <c r="P92" i="14"/>
  <c r="S92" i="14" s="1"/>
  <c r="P93" i="14"/>
  <c r="S93" i="14" s="1"/>
  <c r="P94" i="14"/>
  <c r="S94" i="14" s="1"/>
  <c r="P95" i="14"/>
  <c r="S95" i="14" s="1"/>
  <c r="P96" i="14"/>
  <c r="S96" i="14" s="1"/>
  <c r="P97" i="14"/>
  <c r="S97" i="14" s="1"/>
  <c r="P98" i="14"/>
  <c r="S98" i="14" s="1"/>
  <c r="P99" i="14"/>
  <c r="S99" i="14" s="1"/>
  <c r="P100" i="14"/>
  <c r="S100" i="14" s="1"/>
  <c r="P101" i="14"/>
  <c r="S101" i="14" s="1"/>
  <c r="P102" i="14"/>
  <c r="S102" i="14" s="1"/>
  <c r="P103" i="14"/>
  <c r="S103" i="14" s="1"/>
  <c r="P104" i="14"/>
  <c r="S104" i="14" s="1"/>
  <c r="P105" i="14"/>
  <c r="S105" i="14" s="1"/>
  <c r="P106" i="14"/>
  <c r="S106" i="14" s="1"/>
  <c r="P107" i="14"/>
  <c r="S107" i="14" s="1"/>
  <c r="P108" i="14"/>
  <c r="S108" i="14" s="1"/>
  <c r="P109" i="14"/>
  <c r="S109" i="14" s="1"/>
  <c r="P110" i="14"/>
  <c r="S110" i="14" s="1"/>
  <c r="P111" i="14"/>
  <c r="S111" i="14" s="1"/>
  <c r="P112" i="14"/>
  <c r="S112" i="14" s="1"/>
  <c r="P113" i="14"/>
  <c r="S113" i="14" s="1"/>
  <c r="P114" i="14"/>
  <c r="S114" i="14" s="1"/>
  <c r="P115" i="14"/>
  <c r="S115" i="14" s="1"/>
  <c r="P116" i="14"/>
  <c r="S116" i="14" s="1"/>
  <c r="P117" i="14"/>
  <c r="S117" i="14" s="1"/>
  <c r="P118" i="14"/>
  <c r="S118" i="14" s="1"/>
  <c r="P119" i="14"/>
  <c r="S119" i="14" s="1"/>
  <c r="P120" i="14"/>
  <c r="S120" i="14" s="1"/>
  <c r="P121" i="14"/>
  <c r="S121" i="14" s="1"/>
  <c r="P122" i="14"/>
  <c r="S122" i="14" s="1"/>
  <c r="P123" i="14"/>
  <c r="S123" i="14" s="1"/>
  <c r="P124" i="14"/>
  <c r="S124" i="14" s="1"/>
  <c r="P125" i="14"/>
  <c r="S125" i="14" s="1"/>
  <c r="P126" i="14"/>
  <c r="S126" i="14" s="1"/>
  <c r="P127" i="14"/>
  <c r="S127" i="14" s="1"/>
  <c r="P128" i="14"/>
  <c r="S128" i="14" s="1"/>
  <c r="P129" i="14"/>
  <c r="S129" i="14" s="1"/>
  <c r="P130" i="14"/>
  <c r="S130" i="14" s="1"/>
  <c r="P131" i="14"/>
  <c r="S131" i="14" s="1"/>
  <c r="P132" i="14"/>
  <c r="S132" i="14" s="1"/>
  <c r="P133" i="14"/>
  <c r="S133" i="14" s="1"/>
  <c r="P134" i="14"/>
  <c r="S134" i="14" s="1"/>
  <c r="P135" i="14"/>
  <c r="S135" i="14" s="1"/>
  <c r="P136" i="14"/>
  <c r="S136" i="14" s="1"/>
  <c r="P137" i="14"/>
  <c r="S137" i="14" s="1"/>
  <c r="P138" i="14"/>
  <c r="S138" i="14" s="1"/>
  <c r="P139" i="14"/>
  <c r="S139" i="14" s="1"/>
  <c r="P140" i="14"/>
  <c r="S140" i="14" s="1"/>
  <c r="P141" i="14"/>
  <c r="S141" i="14" s="1"/>
  <c r="P142" i="14"/>
  <c r="S142" i="14" s="1"/>
  <c r="P143" i="14"/>
  <c r="S143" i="14" s="1"/>
  <c r="P144" i="14"/>
  <c r="S144" i="14" s="1"/>
  <c r="P145" i="14"/>
  <c r="S145" i="14" s="1"/>
  <c r="P146" i="14"/>
  <c r="S146" i="14" s="1"/>
  <c r="P147" i="14"/>
  <c r="S147" i="14" s="1"/>
  <c r="P148" i="14"/>
  <c r="S148" i="14" s="1"/>
  <c r="P149" i="14"/>
  <c r="S149" i="14" s="1"/>
  <c r="P150" i="14"/>
  <c r="S150" i="14" s="1"/>
  <c r="P151" i="14"/>
  <c r="S151" i="14" s="1"/>
  <c r="P152" i="14"/>
  <c r="S152" i="14" s="1"/>
  <c r="P153" i="14"/>
  <c r="S153" i="14" s="1"/>
  <c r="P154" i="14"/>
  <c r="S154" i="14" s="1"/>
  <c r="P155" i="14"/>
  <c r="S155" i="14" s="1"/>
  <c r="P156" i="14"/>
  <c r="S156" i="14" s="1"/>
  <c r="P157" i="14"/>
  <c r="S157" i="14" s="1"/>
  <c r="P158" i="14"/>
  <c r="S158" i="14" s="1"/>
  <c r="P159" i="14"/>
  <c r="S159" i="14" s="1"/>
  <c r="P160" i="14"/>
  <c r="S160" i="14" s="1"/>
  <c r="P161" i="14"/>
  <c r="S161" i="14" s="1"/>
  <c r="P162" i="14"/>
  <c r="S162" i="14" s="1"/>
  <c r="P163" i="14"/>
  <c r="S163" i="14" s="1"/>
  <c r="P164" i="14"/>
  <c r="S164" i="14" s="1"/>
  <c r="P165" i="14"/>
  <c r="S165" i="14" s="1"/>
  <c r="P166" i="14"/>
  <c r="S166" i="14" s="1"/>
  <c r="P167" i="14"/>
  <c r="S167" i="14" s="1"/>
  <c r="P168" i="14"/>
  <c r="S168" i="14" s="1"/>
  <c r="P169" i="14"/>
  <c r="S169" i="14" s="1"/>
  <c r="P170" i="14"/>
  <c r="S170" i="14" s="1"/>
  <c r="P171" i="14"/>
  <c r="S171" i="14" s="1"/>
  <c r="P172" i="14"/>
  <c r="S172" i="14" s="1"/>
  <c r="P173" i="14"/>
  <c r="S173" i="14" s="1"/>
  <c r="P174" i="14"/>
  <c r="S174" i="14" s="1"/>
  <c r="P175" i="14"/>
  <c r="S175" i="14" s="1"/>
  <c r="P176" i="14"/>
  <c r="S176" i="14" s="1"/>
  <c r="P177" i="14"/>
  <c r="S177" i="14" s="1"/>
  <c r="P178" i="14"/>
  <c r="S178" i="14" s="1"/>
  <c r="P179" i="14"/>
  <c r="S179" i="14" s="1"/>
  <c r="P180" i="14"/>
  <c r="S180" i="14" s="1"/>
  <c r="P181" i="14"/>
  <c r="S181" i="14" s="1"/>
  <c r="P182" i="14"/>
  <c r="S182" i="14" s="1"/>
  <c r="P183" i="14"/>
  <c r="S183" i="14" s="1"/>
  <c r="P184" i="14"/>
  <c r="S184" i="14" s="1"/>
  <c r="P185" i="14"/>
  <c r="S185" i="14" s="1"/>
  <c r="P186" i="14"/>
  <c r="S186" i="14" s="1"/>
  <c r="P187" i="14"/>
  <c r="S187" i="14" s="1"/>
  <c r="P188" i="14"/>
  <c r="S188" i="14" s="1"/>
  <c r="P189" i="14"/>
  <c r="S189" i="14" s="1"/>
  <c r="P190" i="14"/>
  <c r="S190" i="14" s="1"/>
  <c r="P191" i="14"/>
  <c r="S191" i="14" s="1"/>
  <c r="P192" i="14"/>
  <c r="S192" i="14" s="1"/>
  <c r="P193" i="14"/>
  <c r="S193" i="14" s="1"/>
  <c r="P194" i="14"/>
  <c r="S194" i="14" s="1"/>
  <c r="P195" i="14"/>
  <c r="S195" i="14" s="1"/>
  <c r="P196" i="14"/>
  <c r="S196" i="14" s="1"/>
  <c r="P197" i="14"/>
  <c r="S197" i="14" s="1"/>
  <c r="P198" i="14"/>
  <c r="S198" i="14" s="1"/>
  <c r="P199" i="14"/>
  <c r="S199" i="14" s="1"/>
  <c r="P200" i="14"/>
  <c r="S200" i="14" s="1"/>
  <c r="P201" i="14"/>
  <c r="S201" i="14" s="1"/>
  <c r="P202" i="14"/>
  <c r="S202" i="14" s="1"/>
  <c r="P203" i="14"/>
  <c r="S203" i="14" s="1"/>
  <c r="P204" i="14"/>
  <c r="S204" i="14" s="1"/>
  <c r="P205" i="14"/>
  <c r="S205" i="14" s="1"/>
  <c r="P206" i="14"/>
  <c r="S206" i="14" s="1"/>
  <c r="P207" i="14"/>
  <c r="S207" i="14" s="1"/>
  <c r="P208" i="14"/>
  <c r="S208" i="14" s="1"/>
  <c r="P209" i="14"/>
  <c r="S209" i="14" s="1"/>
  <c r="P210" i="14"/>
  <c r="S210" i="14" s="1"/>
  <c r="P211" i="14"/>
  <c r="S211" i="14" s="1"/>
  <c r="P212" i="14"/>
  <c r="S212" i="14" s="1"/>
  <c r="P213" i="14"/>
  <c r="S213" i="14" s="1"/>
  <c r="P214" i="14"/>
  <c r="S214" i="14" s="1"/>
  <c r="P215" i="14"/>
  <c r="S215" i="14" s="1"/>
  <c r="P216" i="14"/>
  <c r="S216" i="14" s="1"/>
  <c r="P217" i="14"/>
  <c r="S217" i="14" s="1"/>
  <c r="P218" i="14"/>
  <c r="S218" i="14" s="1"/>
  <c r="P219" i="14"/>
  <c r="S219" i="14" s="1"/>
  <c r="P220" i="14"/>
  <c r="S220" i="14" s="1"/>
  <c r="P221" i="14"/>
  <c r="S221" i="14" s="1"/>
  <c r="P222" i="14"/>
  <c r="S222" i="14" s="1"/>
  <c r="P223" i="14"/>
  <c r="S223" i="14" s="1"/>
  <c r="P224" i="14"/>
  <c r="S224" i="14" s="1"/>
  <c r="P225" i="14"/>
  <c r="S225" i="14" s="1"/>
  <c r="P226" i="14"/>
  <c r="S226" i="14" s="1"/>
  <c r="P227" i="14"/>
  <c r="S227" i="14" s="1"/>
  <c r="P228" i="14"/>
  <c r="S228" i="14" s="1"/>
  <c r="P229" i="14"/>
  <c r="S229" i="14" s="1"/>
  <c r="P230" i="14"/>
  <c r="S230" i="14" s="1"/>
  <c r="P231" i="14"/>
  <c r="S231" i="14" s="1"/>
  <c r="P232" i="14"/>
  <c r="S232" i="14" s="1"/>
  <c r="P233" i="14"/>
  <c r="S233" i="14" s="1"/>
  <c r="P234" i="14"/>
  <c r="S234" i="14" s="1"/>
  <c r="P235" i="14"/>
  <c r="S235" i="14" s="1"/>
  <c r="P236" i="14"/>
  <c r="S236" i="14" s="1"/>
  <c r="P237" i="14"/>
  <c r="S237" i="14" s="1"/>
  <c r="P238" i="14"/>
  <c r="S238" i="14" s="1"/>
  <c r="P239" i="14"/>
  <c r="S239" i="14" s="1"/>
  <c r="P240" i="14"/>
  <c r="S240" i="14" s="1"/>
  <c r="P241" i="14"/>
  <c r="S241" i="14" s="1"/>
  <c r="P242" i="14"/>
  <c r="S242" i="14" s="1"/>
  <c r="P243" i="14"/>
  <c r="S243" i="14" s="1"/>
  <c r="P244" i="14"/>
  <c r="S244" i="14" s="1"/>
  <c r="P245" i="14"/>
  <c r="S245" i="14" s="1"/>
  <c r="P246" i="14"/>
  <c r="S246" i="14" s="1"/>
  <c r="P247" i="14"/>
  <c r="S247" i="14" s="1"/>
  <c r="P248" i="14"/>
  <c r="S248" i="14" s="1"/>
  <c r="P249" i="14"/>
  <c r="S249" i="14" s="1"/>
  <c r="P250" i="14"/>
  <c r="S250" i="14" s="1"/>
  <c r="P251" i="14"/>
  <c r="S251" i="14" s="1"/>
  <c r="P252" i="14"/>
  <c r="S252" i="14" s="1"/>
  <c r="P253" i="14"/>
  <c r="S253" i="14" s="1"/>
  <c r="P254" i="14"/>
  <c r="S254" i="14" s="1"/>
  <c r="P255" i="14"/>
  <c r="S255" i="14" s="1"/>
  <c r="P256" i="14"/>
  <c r="S256" i="14" s="1"/>
  <c r="P257" i="14"/>
  <c r="S257" i="14" s="1"/>
  <c r="P258" i="14"/>
  <c r="S258" i="14" s="1"/>
  <c r="P259" i="14"/>
  <c r="S259" i="14" s="1"/>
  <c r="P260" i="14"/>
  <c r="S260" i="14" s="1"/>
  <c r="P261" i="14"/>
  <c r="S261" i="14" s="1"/>
  <c r="P262" i="14"/>
  <c r="S262" i="14" s="1"/>
  <c r="P263" i="14"/>
  <c r="S263" i="14" s="1"/>
  <c r="P264" i="14"/>
  <c r="S264" i="14" s="1"/>
  <c r="P265" i="14"/>
  <c r="S265" i="14" s="1"/>
  <c r="P266" i="14"/>
  <c r="S266" i="14" s="1"/>
  <c r="P267" i="14"/>
  <c r="S267" i="14" s="1"/>
  <c r="P268" i="14"/>
  <c r="S268" i="14" s="1"/>
  <c r="P269" i="14"/>
  <c r="S269" i="14" s="1"/>
  <c r="P270" i="14"/>
  <c r="S270" i="14" s="1"/>
  <c r="P271" i="14"/>
  <c r="S271" i="14" s="1"/>
  <c r="P272" i="14"/>
  <c r="S272" i="14" s="1"/>
  <c r="P273" i="14"/>
  <c r="S273" i="14" s="1"/>
  <c r="P274" i="14"/>
  <c r="S274" i="14" s="1"/>
  <c r="P275" i="14"/>
  <c r="S275" i="14" s="1"/>
  <c r="P276" i="14"/>
  <c r="S276" i="14" s="1"/>
  <c r="P277" i="14"/>
  <c r="S277" i="14" s="1"/>
  <c r="P278" i="14"/>
  <c r="S278" i="14" s="1"/>
  <c r="P279" i="14"/>
  <c r="S279" i="14" s="1"/>
  <c r="P280" i="14"/>
  <c r="S280" i="14" s="1"/>
  <c r="P281" i="14"/>
  <c r="S281" i="14" s="1"/>
  <c r="P282" i="14"/>
  <c r="S282" i="14" s="1"/>
  <c r="P283" i="14"/>
  <c r="S283" i="14" s="1"/>
  <c r="P284" i="14"/>
  <c r="S284" i="14" s="1"/>
  <c r="P285" i="14"/>
  <c r="S285" i="14" s="1"/>
  <c r="P286" i="14"/>
  <c r="S286" i="14" s="1"/>
  <c r="P287" i="14"/>
  <c r="S287" i="14" s="1"/>
  <c r="P288" i="14"/>
  <c r="S288" i="14" s="1"/>
  <c r="P289" i="14"/>
  <c r="S289" i="14" s="1"/>
  <c r="P290" i="14"/>
  <c r="S290" i="14" s="1"/>
  <c r="P291" i="14"/>
  <c r="S291" i="14" s="1"/>
  <c r="P292" i="14"/>
  <c r="S292" i="14" s="1"/>
  <c r="P293" i="14"/>
  <c r="S293" i="14" s="1"/>
  <c r="P294" i="14"/>
  <c r="S294" i="14" s="1"/>
  <c r="P295" i="14"/>
  <c r="S295" i="14" s="1"/>
  <c r="P296" i="14"/>
  <c r="S296" i="14" s="1"/>
  <c r="P297" i="14"/>
  <c r="S297" i="14" s="1"/>
  <c r="P298" i="14"/>
  <c r="S298" i="14" s="1"/>
  <c r="P299" i="14"/>
  <c r="S299" i="14" s="1"/>
  <c r="P300" i="14"/>
  <c r="S300" i="14" s="1"/>
  <c r="P301" i="14"/>
  <c r="S301" i="14" s="1"/>
  <c r="P302" i="14"/>
  <c r="S302" i="14" s="1"/>
  <c r="P303" i="14"/>
  <c r="S303" i="14" s="1"/>
  <c r="P304" i="14"/>
  <c r="S304" i="14" s="1"/>
  <c r="P305" i="14"/>
  <c r="S305" i="14" s="1"/>
  <c r="P306" i="14"/>
  <c r="S306" i="14" s="1"/>
  <c r="P307" i="14"/>
  <c r="S307" i="14" s="1"/>
  <c r="P308" i="14"/>
  <c r="S308" i="14" s="1"/>
  <c r="P309" i="14"/>
  <c r="S309" i="14" s="1"/>
  <c r="P310" i="14"/>
  <c r="S310" i="14" s="1"/>
  <c r="P311" i="14"/>
  <c r="S311" i="14" s="1"/>
  <c r="P312" i="14"/>
  <c r="S312" i="14" s="1"/>
  <c r="P313" i="14"/>
  <c r="S313" i="14" s="1"/>
  <c r="P314" i="14"/>
  <c r="S314" i="14" s="1"/>
  <c r="P315" i="14"/>
  <c r="S315" i="14" s="1"/>
  <c r="P316" i="14"/>
  <c r="S316" i="14" s="1"/>
  <c r="P317" i="14"/>
  <c r="S317" i="14" s="1"/>
  <c r="P318" i="14"/>
  <c r="S318" i="14" s="1"/>
  <c r="P319" i="14"/>
  <c r="S319" i="14" s="1"/>
  <c r="P320" i="14"/>
  <c r="S320" i="14" s="1"/>
  <c r="P321" i="14"/>
  <c r="S321" i="14" s="1"/>
  <c r="P322" i="14"/>
  <c r="S322" i="14" s="1"/>
  <c r="P323" i="14"/>
  <c r="S323" i="14" s="1"/>
  <c r="P324" i="14"/>
  <c r="S324" i="14" s="1"/>
  <c r="P325" i="14"/>
  <c r="S325" i="14" s="1"/>
  <c r="P326" i="14"/>
  <c r="S326" i="14" s="1"/>
  <c r="P327" i="14"/>
  <c r="S327" i="14" s="1"/>
  <c r="P328" i="14"/>
  <c r="S328" i="14" s="1"/>
  <c r="P329" i="14"/>
  <c r="S329" i="14" s="1"/>
  <c r="P330" i="14"/>
  <c r="S330" i="14" s="1"/>
  <c r="P331" i="14"/>
  <c r="S331" i="14" s="1"/>
  <c r="P332" i="14"/>
  <c r="S332" i="14" s="1"/>
  <c r="P333" i="14"/>
  <c r="S333" i="14" s="1"/>
  <c r="P334" i="14"/>
  <c r="S334" i="14" s="1"/>
  <c r="P335" i="14"/>
  <c r="S335" i="14" s="1"/>
  <c r="P336" i="14"/>
  <c r="S336" i="14" s="1"/>
  <c r="P337" i="14"/>
  <c r="S337" i="14" s="1"/>
  <c r="P338" i="14"/>
  <c r="S338" i="14" s="1"/>
  <c r="P339" i="14"/>
  <c r="S339" i="14" s="1"/>
  <c r="P340" i="14"/>
  <c r="S340" i="14" s="1"/>
  <c r="P341" i="14"/>
  <c r="S341" i="14" s="1"/>
  <c r="P342" i="14"/>
  <c r="S342" i="14" s="1"/>
  <c r="P343" i="14"/>
  <c r="S343" i="14" s="1"/>
  <c r="P344" i="14"/>
  <c r="S344" i="14" s="1"/>
  <c r="P345" i="14"/>
  <c r="S345" i="14" s="1"/>
  <c r="P346" i="14"/>
  <c r="S346" i="14" s="1"/>
  <c r="P347" i="14"/>
  <c r="S347" i="14" s="1"/>
  <c r="P348" i="14"/>
  <c r="S348" i="14" s="1"/>
  <c r="P349" i="14"/>
  <c r="S349" i="14" s="1"/>
  <c r="P350" i="14"/>
  <c r="S350" i="14" s="1"/>
  <c r="P351" i="14"/>
  <c r="S351" i="14" s="1"/>
  <c r="P352" i="14"/>
  <c r="S352" i="14" s="1"/>
  <c r="P353" i="14"/>
  <c r="S353" i="14" s="1"/>
  <c r="P354" i="14"/>
  <c r="S354" i="14" s="1"/>
  <c r="P355" i="14"/>
  <c r="S355" i="14" s="1"/>
  <c r="P356" i="14"/>
  <c r="S356" i="14" s="1"/>
  <c r="P357" i="14"/>
  <c r="S357" i="14" s="1"/>
  <c r="P358" i="14"/>
  <c r="S358" i="14" s="1"/>
  <c r="P359" i="14"/>
  <c r="S359" i="14" s="1"/>
  <c r="P360" i="14"/>
  <c r="S360" i="14" s="1"/>
  <c r="P361" i="14"/>
  <c r="S361" i="14" s="1"/>
  <c r="P362" i="14"/>
  <c r="S362" i="14" s="1"/>
  <c r="P363" i="14"/>
  <c r="S363" i="14" s="1"/>
  <c r="P364" i="14"/>
  <c r="S364" i="14" s="1"/>
  <c r="P365" i="14"/>
  <c r="S365" i="14" s="1"/>
  <c r="P366" i="14"/>
  <c r="S366" i="14" s="1"/>
  <c r="P367" i="14"/>
  <c r="S367" i="14" s="1"/>
  <c r="P368" i="14"/>
  <c r="S368" i="14" s="1"/>
  <c r="P369" i="14"/>
  <c r="S369" i="14" s="1"/>
  <c r="P370" i="14"/>
  <c r="S370" i="14" s="1"/>
  <c r="P371" i="14"/>
  <c r="S371" i="14" s="1"/>
  <c r="P372" i="14"/>
  <c r="S372" i="14" s="1"/>
  <c r="P373" i="14"/>
  <c r="S373" i="14" s="1"/>
  <c r="P374" i="14"/>
  <c r="S374" i="14" s="1"/>
  <c r="P375" i="14"/>
  <c r="S375" i="14" s="1"/>
  <c r="P376" i="14"/>
  <c r="S376" i="14" s="1"/>
  <c r="P377" i="14"/>
  <c r="S377" i="14" s="1"/>
  <c r="P378" i="14"/>
  <c r="S378" i="14" s="1"/>
  <c r="P379" i="14"/>
  <c r="S379" i="14" s="1"/>
  <c r="P380" i="14"/>
  <c r="S380" i="14" s="1"/>
  <c r="P381" i="14"/>
  <c r="S381" i="14" s="1"/>
  <c r="P382" i="14"/>
  <c r="S382" i="14" s="1"/>
  <c r="P383" i="14"/>
  <c r="S383" i="14" s="1"/>
  <c r="P384" i="14"/>
  <c r="S384" i="14" s="1"/>
  <c r="P385" i="14"/>
  <c r="S385" i="14" s="1"/>
  <c r="P386" i="14"/>
  <c r="S386" i="14" s="1"/>
  <c r="P387" i="14"/>
  <c r="S387" i="14" s="1"/>
  <c r="P388" i="14"/>
  <c r="S388" i="14" s="1"/>
  <c r="P389" i="14"/>
  <c r="S389" i="14" s="1"/>
  <c r="P390" i="14"/>
  <c r="S390" i="14" s="1"/>
  <c r="P391" i="14"/>
  <c r="S391" i="14" s="1"/>
  <c r="P392" i="14"/>
  <c r="S392" i="14" s="1"/>
  <c r="P393" i="14"/>
  <c r="S393" i="14" s="1"/>
  <c r="P394" i="14"/>
  <c r="S394" i="14" s="1"/>
  <c r="P395" i="14"/>
  <c r="S395" i="14" s="1"/>
  <c r="P396" i="14"/>
  <c r="S396" i="14" s="1"/>
  <c r="P397" i="14"/>
  <c r="S397" i="14" s="1"/>
  <c r="P398" i="14"/>
  <c r="S398" i="14" s="1"/>
  <c r="P399" i="14"/>
  <c r="S399" i="14" s="1"/>
  <c r="P400" i="14"/>
  <c r="S400" i="14" s="1"/>
  <c r="P401" i="14"/>
  <c r="S401" i="14" s="1"/>
  <c r="P402" i="14"/>
  <c r="S402" i="14" s="1"/>
  <c r="P403" i="14"/>
  <c r="S403" i="14" s="1"/>
  <c r="P404" i="14"/>
  <c r="S404" i="14" s="1"/>
  <c r="P405" i="14"/>
  <c r="S405" i="14" s="1"/>
  <c r="P406" i="14"/>
  <c r="S406" i="14" s="1"/>
  <c r="P407" i="14"/>
  <c r="S407" i="14" s="1"/>
  <c r="P408" i="14"/>
  <c r="S408" i="14" s="1"/>
  <c r="P409" i="14"/>
  <c r="S409" i="14" s="1"/>
  <c r="P410" i="14"/>
  <c r="S410" i="14" s="1"/>
  <c r="P411" i="14"/>
  <c r="S411" i="14" s="1"/>
  <c r="P412" i="14"/>
  <c r="S412" i="14" s="1"/>
  <c r="P413" i="14"/>
  <c r="S413" i="14" s="1"/>
  <c r="P414" i="14"/>
  <c r="S414" i="14" s="1"/>
  <c r="P415" i="14"/>
  <c r="S415" i="14" s="1"/>
  <c r="P416" i="14"/>
  <c r="S416" i="14" s="1"/>
  <c r="P417" i="14"/>
  <c r="S417" i="14" s="1"/>
  <c r="P418" i="14"/>
  <c r="S418" i="14" s="1"/>
  <c r="P419" i="14"/>
  <c r="S419" i="14" s="1"/>
  <c r="P420" i="14"/>
  <c r="S420" i="14" s="1"/>
  <c r="P421" i="14"/>
  <c r="S421" i="14" s="1"/>
  <c r="P422" i="14"/>
  <c r="S422" i="14" s="1"/>
  <c r="P423" i="14"/>
  <c r="S423" i="14" s="1"/>
  <c r="P424" i="14"/>
  <c r="S424" i="14" s="1"/>
  <c r="P425" i="14"/>
  <c r="S425" i="14" s="1"/>
  <c r="P426" i="14"/>
  <c r="S426" i="14" s="1"/>
  <c r="P427" i="14"/>
  <c r="S427" i="14" s="1"/>
  <c r="P428" i="14"/>
  <c r="S428" i="14" s="1"/>
  <c r="P429" i="14"/>
  <c r="S429" i="14" s="1"/>
  <c r="P430" i="14"/>
  <c r="S430" i="14" s="1"/>
  <c r="P431" i="14"/>
  <c r="S431" i="14" s="1"/>
  <c r="P432" i="14"/>
  <c r="S432" i="14" s="1"/>
  <c r="P433" i="14"/>
  <c r="S433" i="14" s="1"/>
  <c r="P434" i="14"/>
  <c r="S434" i="14" s="1"/>
  <c r="P435" i="14"/>
  <c r="S435" i="14" s="1"/>
  <c r="P436" i="14"/>
  <c r="S436" i="14" s="1"/>
  <c r="P437" i="14"/>
  <c r="S437" i="14" s="1"/>
  <c r="P438" i="14"/>
  <c r="S438" i="14" s="1"/>
  <c r="P439" i="14"/>
  <c r="S439" i="14" s="1"/>
  <c r="P440" i="14"/>
  <c r="S440" i="14" s="1"/>
  <c r="P441" i="14"/>
  <c r="S441" i="14" s="1"/>
  <c r="P442" i="14"/>
  <c r="S442" i="14" s="1"/>
  <c r="P443" i="14"/>
  <c r="S443" i="14" s="1"/>
  <c r="P444" i="14"/>
  <c r="S444" i="14" s="1"/>
  <c r="P445" i="14"/>
  <c r="S445" i="14" s="1"/>
  <c r="P446" i="14"/>
  <c r="S446" i="14" s="1"/>
  <c r="P447" i="14"/>
  <c r="S447" i="14" s="1"/>
  <c r="P448" i="14"/>
  <c r="S448" i="14" s="1"/>
  <c r="P449" i="14"/>
  <c r="S449" i="14" s="1"/>
  <c r="P450" i="14"/>
  <c r="S450" i="14" s="1"/>
  <c r="P451" i="14"/>
  <c r="S451" i="14" s="1"/>
  <c r="P452" i="14"/>
  <c r="S452" i="14" s="1"/>
  <c r="P453" i="14"/>
  <c r="S453" i="14" s="1"/>
  <c r="P454" i="14"/>
  <c r="S454" i="14" s="1"/>
  <c r="P455" i="14"/>
  <c r="S455" i="14" s="1"/>
  <c r="P456" i="14"/>
  <c r="S456" i="14" s="1"/>
  <c r="P457" i="14"/>
  <c r="S457" i="14" s="1"/>
  <c r="P458" i="14"/>
  <c r="S458" i="14" s="1"/>
  <c r="P459" i="14"/>
  <c r="S459" i="14" s="1"/>
  <c r="P460" i="14"/>
  <c r="S460" i="14" s="1"/>
  <c r="P461" i="14"/>
  <c r="S461" i="14" s="1"/>
  <c r="P462" i="14"/>
  <c r="S462" i="14" s="1"/>
  <c r="P463" i="14"/>
  <c r="S463" i="14" s="1"/>
  <c r="P464" i="14"/>
  <c r="S464" i="14" s="1"/>
  <c r="P465" i="14"/>
  <c r="S465" i="14" s="1"/>
  <c r="P466" i="14"/>
  <c r="S466" i="14" s="1"/>
  <c r="P467" i="14"/>
  <c r="S467" i="14" s="1"/>
  <c r="P468" i="14"/>
  <c r="S468" i="14" s="1"/>
  <c r="P469" i="14"/>
  <c r="S469" i="14" s="1"/>
  <c r="P470" i="14"/>
  <c r="S470" i="14" s="1"/>
  <c r="P471" i="14"/>
  <c r="S471" i="14" s="1"/>
  <c r="P472" i="14"/>
  <c r="S472" i="14" s="1"/>
  <c r="P473" i="14"/>
  <c r="S473" i="14" s="1"/>
  <c r="P474" i="14"/>
  <c r="S474" i="14" s="1"/>
  <c r="P475" i="14"/>
  <c r="S475" i="14" s="1"/>
  <c r="P476" i="14"/>
  <c r="S476" i="14" s="1"/>
  <c r="P477" i="14"/>
  <c r="S477" i="14" s="1"/>
  <c r="P478" i="14"/>
  <c r="S478" i="14" s="1"/>
  <c r="P479" i="14"/>
  <c r="S479" i="14" s="1"/>
  <c r="P480" i="14"/>
  <c r="S480" i="14" s="1"/>
  <c r="P481" i="14"/>
  <c r="S481" i="14" s="1"/>
  <c r="P482" i="14"/>
  <c r="S482" i="14" s="1"/>
  <c r="P483" i="14"/>
  <c r="S483" i="14" s="1"/>
  <c r="P484" i="14"/>
  <c r="S484" i="14" s="1"/>
  <c r="P485" i="14"/>
  <c r="S485" i="14" s="1"/>
  <c r="P486" i="14"/>
  <c r="S486" i="14" s="1"/>
  <c r="P487" i="14"/>
  <c r="S487" i="14" s="1"/>
  <c r="P488" i="14"/>
  <c r="S488" i="14" s="1"/>
  <c r="P489" i="14"/>
  <c r="S489" i="14" s="1"/>
  <c r="P490" i="14"/>
  <c r="S490" i="14" s="1"/>
  <c r="P491" i="14"/>
  <c r="S491" i="14" s="1"/>
  <c r="P492" i="14"/>
  <c r="S492" i="14" s="1"/>
  <c r="P493" i="14"/>
  <c r="S493" i="14" s="1"/>
  <c r="P494" i="14"/>
  <c r="S494" i="14" s="1"/>
  <c r="P495" i="14"/>
  <c r="S495" i="14" s="1"/>
  <c r="P496" i="14"/>
  <c r="S496" i="14" s="1"/>
  <c r="P497" i="14"/>
  <c r="S497" i="14" s="1"/>
  <c r="P498" i="14"/>
  <c r="S498" i="14" s="1"/>
  <c r="P499" i="14"/>
  <c r="S499" i="14" s="1"/>
  <c r="P500" i="14"/>
  <c r="S500" i="14" s="1"/>
  <c r="P501" i="14"/>
  <c r="S501" i="14" s="1"/>
  <c r="P502" i="14"/>
  <c r="S502" i="14" s="1"/>
  <c r="P503" i="14"/>
  <c r="S503" i="14" s="1"/>
  <c r="P504" i="14"/>
  <c r="S504" i="14" s="1"/>
  <c r="P505" i="14"/>
  <c r="S505" i="14" s="1"/>
  <c r="P506" i="14"/>
  <c r="S506" i="14" s="1"/>
  <c r="P507" i="14"/>
  <c r="S507" i="14" s="1"/>
  <c r="P508" i="14"/>
  <c r="S508" i="14" s="1"/>
  <c r="P509" i="14"/>
  <c r="S509" i="14" s="1"/>
  <c r="P510" i="14"/>
  <c r="S510" i="14" s="1"/>
  <c r="P511" i="14"/>
  <c r="S511" i="14" s="1"/>
  <c r="P512" i="14"/>
  <c r="S512" i="14" s="1"/>
  <c r="P513" i="14"/>
  <c r="S513" i="14" s="1"/>
  <c r="P514" i="14"/>
  <c r="S514" i="14" s="1"/>
  <c r="P515" i="14"/>
  <c r="S515" i="14" s="1"/>
  <c r="P516" i="14"/>
  <c r="S516" i="14" s="1"/>
  <c r="P517" i="14"/>
  <c r="S517" i="14" s="1"/>
  <c r="P518" i="14"/>
  <c r="S518" i="14" s="1"/>
  <c r="P519" i="14"/>
  <c r="S519" i="14" s="1"/>
  <c r="P520" i="14"/>
  <c r="S520" i="14" s="1"/>
  <c r="P521" i="14"/>
  <c r="S521" i="14" s="1"/>
  <c r="P522" i="14"/>
  <c r="S522" i="14" s="1"/>
  <c r="P523" i="14"/>
  <c r="S523" i="14" s="1"/>
  <c r="P524" i="14"/>
  <c r="S524" i="14" s="1"/>
  <c r="P525" i="14"/>
  <c r="S525" i="14" s="1"/>
  <c r="P526" i="14"/>
  <c r="S526" i="14" s="1"/>
  <c r="P527" i="14"/>
  <c r="S527" i="14" s="1"/>
  <c r="P528" i="14"/>
  <c r="S528" i="14" s="1"/>
  <c r="P529" i="14"/>
  <c r="S529" i="14" s="1"/>
  <c r="P530" i="14"/>
  <c r="S530" i="14" s="1"/>
  <c r="P531" i="14"/>
  <c r="S531" i="14" s="1"/>
  <c r="P532" i="14"/>
  <c r="S532" i="14" s="1"/>
  <c r="P533" i="14"/>
  <c r="S533" i="14" s="1"/>
  <c r="P534" i="14"/>
  <c r="S534" i="14" s="1"/>
  <c r="P535" i="14"/>
  <c r="S535" i="14" s="1"/>
  <c r="P536" i="14"/>
  <c r="S536" i="14" s="1"/>
  <c r="P537" i="14"/>
  <c r="S537" i="14" s="1"/>
  <c r="P538" i="14"/>
  <c r="S538" i="14" s="1"/>
  <c r="P539" i="14"/>
  <c r="S539" i="14" s="1"/>
  <c r="P540" i="14"/>
  <c r="S540" i="14" s="1"/>
  <c r="P541" i="14"/>
  <c r="S541" i="14" s="1"/>
  <c r="P542" i="14"/>
  <c r="S542" i="14" s="1"/>
  <c r="P543" i="14"/>
  <c r="S543" i="14" s="1"/>
  <c r="P544" i="14"/>
  <c r="S544" i="14" s="1"/>
  <c r="P545" i="14"/>
  <c r="S545" i="14" s="1"/>
  <c r="P546" i="14"/>
  <c r="S546" i="14" s="1"/>
  <c r="P547" i="14"/>
  <c r="S547" i="14" s="1"/>
  <c r="P548" i="14"/>
  <c r="S548" i="14" s="1"/>
  <c r="P549" i="14"/>
  <c r="S549" i="14" s="1"/>
  <c r="P550" i="14"/>
  <c r="S550" i="14" s="1"/>
  <c r="P551" i="14"/>
  <c r="S551" i="14" s="1"/>
  <c r="P552" i="14"/>
  <c r="S552" i="14" s="1"/>
  <c r="P553" i="14"/>
  <c r="S553" i="14" s="1"/>
  <c r="P554" i="14"/>
  <c r="S554" i="14" s="1"/>
  <c r="P555" i="14"/>
  <c r="S555" i="14" s="1"/>
  <c r="P556" i="14"/>
  <c r="S556" i="14" s="1"/>
  <c r="P557" i="14"/>
  <c r="S557" i="14" s="1"/>
  <c r="P558" i="14"/>
  <c r="S558" i="14" s="1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L411" i="14"/>
  <c r="L412" i="14"/>
  <c r="L413" i="14"/>
  <c r="L414" i="14"/>
  <c r="L415" i="14"/>
  <c r="L416" i="14"/>
  <c r="L417" i="14"/>
  <c r="L418" i="14"/>
  <c r="L419" i="14"/>
  <c r="L420" i="14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L438" i="14"/>
  <c r="L439" i="14"/>
  <c r="L440" i="14"/>
  <c r="L441" i="14"/>
  <c r="L442" i="14"/>
  <c r="L443" i="14"/>
  <c r="L444" i="14"/>
  <c r="L445" i="14"/>
  <c r="L446" i="14"/>
  <c r="L447" i="14"/>
  <c r="L448" i="14"/>
  <c r="L449" i="14"/>
  <c r="L450" i="14"/>
  <c r="L451" i="14"/>
  <c r="L452" i="14"/>
  <c r="L453" i="14"/>
  <c r="L454" i="14"/>
  <c r="L455" i="14"/>
  <c r="L456" i="14"/>
  <c r="L457" i="14"/>
  <c r="L458" i="14"/>
  <c r="L459" i="14"/>
  <c r="L460" i="14"/>
  <c r="L461" i="14"/>
  <c r="L462" i="14"/>
  <c r="L463" i="14"/>
  <c r="L464" i="14"/>
  <c r="L465" i="14"/>
  <c r="L466" i="14"/>
  <c r="L467" i="14"/>
  <c r="L468" i="14"/>
  <c r="L469" i="14"/>
  <c r="L470" i="14"/>
  <c r="L471" i="14"/>
  <c r="L472" i="14"/>
  <c r="L473" i="14"/>
  <c r="L474" i="14"/>
  <c r="L475" i="14"/>
  <c r="L476" i="14"/>
  <c r="L477" i="14"/>
  <c r="L478" i="14"/>
  <c r="L479" i="14"/>
  <c r="L480" i="14"/>
  <c r="L481" i="14"/>
  <c r="L482" i="14"/>
  <c r="L483" i="14"/>
  <c r="L484" i="14"/>
  <c r="L485" i="14"/>
  <c r="L486" i="14"/>
  <c r="L487" i="14"/>
  <c r="L488" i="14"/>
  <c r="L489" i="14"/>
  <c r="L490" i="14"/>
  <c r="L491" i="14"/>
  <c r="L492" i="14"/>
  <c r="L493" i="14"/>
  <c r="L494" i="14"/>
  <c r="L495" i="14"/>
  <c r="L496" i="14"/>
  <c r="L497" i="14"/>
  <c r="L498" i="14"/>
  <c r="L499" i="14"/>
  <c r="L500" i="14"/>
  <c r="L501" i="14"/>
  <c r="L502" i="14"/>
  <c r="L503" i="14"/>
  <c r="L504" i="14"/>
  <c r="L505" i="14"/>
  <c r="L506" i="14"/>
  <c r="L507" i="14"/>
  <c r="L508" i="14"/>
  <c r="L509" i="14"/>
  <c r="L510" i="14"/>
  <c r="L511" i="14"/>
  <c r="L512" i="14"/>
  <c r="L513" i="14"/>
  <c r="L514" i="14"/>
  <c r="L515" i="14"/>
  <c r="L516" i="14"/>
  <c r="L517" i="14"/>
  <c r="L518" i="14"/>
  <c r="L519" i="14"/>
  <c r="L520" i="14"/>
  <c r="L521" i="14"/>
  <c r="L522" i="14"/>
  <c r="L523" i="14"/>
  <c r="L524" i="14"/>
  <c r="L525" i="14"/>
  <c r="L526" i="14"/>
  <c r="L527" i="14"/>
  <c r="L528" i="14"/>
  <c r="L529" i="14"/>
  <c r="L530" i="14"/>
  <c r="L531" i="14"/>
  <c r="L532" i="14"/>
  <c r="L533" i="14"/>
  <c r="L534" i="14"/>
  <c r="L535" i="14"/>
  <c r="L536" i="14"/>
  <c r="L537" i="14"/>
  <c r="L538" i="14"/>
  <c r="L539" i="14"/>
  <c r="L540" i="14"/>
  <c r="L541" i="14"/>
  <c r="L542" i="14"/>
  <c r="L543" i="14"/>
  <c r="L544" i="14"/>
  <c r="L545" i="14"/>
  <c r="L546" i="14"/>
  <c r="L547" i="14"/>
  <c r="L548" i="14"/>
  <c r="L549" i="14"/>
  <c r="L550" i="14"/>
  <c r="L551" i="14"/>
  <c r="L552" i="14"/>
  <c r="L553" i="14"/>
  <c r="L554" i="14"/>
  <c r="L555" i="14"/>
  <c r="L556" i="14"/>
  <c r="L557" i="14"/>
  <c r="L558" i="14"/>
  <c r="L2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2" i="14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S2" i="14" l="1"/>
  <c r="R2" i="14"/>
  <c r="R61" i="14"/>
  <c r="Q61" i="14"/>
  <c r="T61" i="14" s="1"/>
  <c r="R557" i="14"/>
  <c r="Q557" i="14"/>
  <c r="T557" i="14" s="1"/>
  <c r="Q551" i="14"/>
  <c r="T551" i="14" s="1"/>
  <c r="R551" i="14"/>
  <c r="R545" i="14"/>
  <c r="Q545" i="14"/>
  <c r="T545" i="14" s="1"/>
  <c r="R539" i="14"/>
  <c r="Q539" i="14"/>
  <c r="T539" i="14" s="1"/>
  <c r="R533" i="14"/>
  <c r="Q533" i="14"/>
  <c r="T533" i="14" s="1"/>
  <c r="R527" i="14"/>
  <c r="Q527" i="14"/>
  <c r="T527" i="14" s="1"/>
  <c r="R521" i="14"/>
  <c r="Q521" i="14"/>
  <c r="T521" i="14" s="1"/>
  <c r="Q516" i="14"/>
  <c r="T516" i="14" s="1"/>
  <c r="R516" i="14"/>
  <c r="R510" i="14"/>
  <c r="Q510" i="14"/>
  <c r="T510" i="14" s="1"/>
  <c r="R505" i="14"/>
  <c r="Q505" i="14"/>
  <c r="T505" i="14" s="1"/>
  <c r="R499" i="14"/>
  <c r="Q499" i="14"/>
  <c r="T499" i="14" s="1"/>
  <c r="Q493" i="14"/>
  <c r="T493" i="14" s="1"/>
  <c r="R493" i="14"/>
  <c r="R487" i="14"/>
  <c r="Q487" i="14"/>
  <c r="T487" i="14" s="1"/>
  <c r="R482" i="14"/>
  <c r="Q482" i="14"/>
  <c r="T482" i="14" s="1"/>
  <c r="R476" i="14"/>
  <c r="Q476" i="14"/>
  <c r="T476" i="14" s="1"/>
  <c r="R470" i="14"/>
  <c r="Q470" i="14"/>
  <c r="T470" i="14" s="1"/>
  <c r="R464" i="14"/>
  <c r="Q464" i="14"/>
  <c r="T464" i="14" s="1"/>
  <c r="R458" i="14"/>
  <c r="Q458" i="14"/>
  <c r="T458" i="14" s="1"/>
  <c r="R452" i="14"/>
  <c r="Q452" i="14"/>
  <c r="T452" i="14" s="1"/>
  <c r="R446" i="14"/>
  <c r="Q446" i="14"/>
  <c r="T446" i="14" s="1"/>
  <c r="R440" i="14"/>
  <c r="Q440" i="14"/>
  <c r="T440" i="14" s="1"/>
  <c r="R434" i="14"/>
  <c r="Q434" i="14"/>
  <c r="T434" i="14" s="1"/>
  <c r="R428" i="14"/>
  <c r="Q428" i="14"/>
  <c r="T428" i="14" s="1"/>
  <c r="R422" i="14"/>
  <c r="Q422" i="14"/>
  <c r="T422" i="14" s="1"/>
  <c r="R416" i="14"/>
  <c r="Q416" i="14"/>
  <c r="T416" i="14" s="1"/>
  <c r="R410" i="14"/>
  <c r="Q410" i="14"/>
  <c r="T410" i="14" s="1"/>
  <c r="R404" i="14"/>
  <c r="Q404" i="14"/>
  <c r="T404" i="14" s="1"/>
  <c r="R398" i="14"/>
  <c r="Q398" i="14"/>
  <c r="T398" i="14" s="1"/>
  <c r="R392" i="14"/>
  <c r="Q392" i="14"/>
  <c r="T392" i="14" s="1"/>
  <c r="R386" i="14"/>
  <c r="Q386" i="14"/>
  <c r="T386" i="14" s="1"/>
  <c r="R380" i="14"/>
  <c r="Q380" i="14"/>
  <c r="T380" i="14" s="1"/>
  <c r="R374" i="14"/>
  <c r="Q374" i="14"/>
  <c r="T374" i="14" s="1"/>
  <c r="R368" i="14"/>
  <c r="Q368" i="14"/>
  <c r="T368" i="14" s="1"/>
  <c r="Q362" i="14"/>
  <c r="T362" i="14" s="1"/>
  <c r="R362" i="14"/>
  <c r="R356" i="14"/>
  <c r="Q356" i="14"/>
  <c r="T356" i="14" s="1"/>
  <c r="R350" i="14"/>
  <c r="Q350" i="14"/>
  <c r="T350" i="14" s="1"/>
  <c r="R344" i="14"/>
  <c r="Q344" i="14"/>
  <c r="T344" i="14" s="1"/>
  <c r="R338" i="14"/>
  <c r="Q338" i="14"/>
  <c r="T338" i="14" s="1"/>
  <c r="R332" i="14"/>
  <c r="Q332" i="14"/>
  <c r="T332" i="14" s="1"/>
  <c r="R327" i="14"/>
  <c r="Q327" i="14"/>
  <c r="T327" i="14" s="1"/>
  <c r="R323" i="14"/>
  <c r="Q323" i="14"/>
  <c r="T323" i="14" s="1"/>
  <c r="R317" i="14"/>
  <c r="Q317" i="14"/>
  <c r="T317" i="14" s="1"/>
  <c r="R311" i="14"/>
  <c r="Q311" i="14"/>
  <c r="T311" i="14" s="1"/>
  <c r="R305" i="14"/>
  <c r="Q305" i="14"/>
  <c r="T305" i="14" s="1"/>
  <c r="R299" i="14"/>
  <c r="Q299" i="14"/>
  <c r="T299" i="14" s="1"/>
  <c r="R294" i="14"/>
  <c r="Q294" i="14"/>
  <c r="T294" i="14" s="1"/>
  <c r="R288" i="14"/>
  <c r="Q288" i="14"/>
  <c r="T288" i="14" s="1"/>
  <c r="R282" i="14"/>
  <c r="Q282" i="14"/>
  <c r="T282" i="14" s="1"/>
  <c r="R276" i="14"/>
  <c r="Q276" i="14"/>
  <c r="T276" i="14" s="1"/>
  <c r="R270" i="14"/>
  <c r="Q270" i="14"/>
  <c r="T270" i="14" s="1"/>
  <c r="R264" i="14"/>
  <c r="Q264" i="14"/>
  <c r="T264" i="14" s="1"/>
  <c r="R258" i="14"/>
  <c r="Q258" i="14"/>
  <c r="T258" i="14" s="1"/>
  <c r="R252" i="14"/>
  <c r="Q252" i="14"/>
  <c r="T252" i="14" s="1"/>
  <c r="R246" i="14"/>
  <c r="Q246" i="14"/>
  <c r="T246" i="14" s="1"/>
  <c r="R240" i="14"/>
  <c r="Q240" i="14"/>
  <c r="T240" i="14" s="1"/>
  <c r="R234" i="14"/>
  <c r="Q234" i="14"/>
  <c r="T234" i="14" s="1"/>
  <c r="R228" i="14"/>
  <c r="Q228" i="14"/>
  <c r="T228" i="14" s="1"/>
  <c r="R222" i="14"/>
  <c r="Q222" i="14"/>
  <c r="T222" i="14" s="1"/>
  <c r="R216" i="14"/>
  <c r="Q216" i="14"/>
  <c r="T216" i="14" s="1"/>
  <c r="R210" i="14"/>
  <c r="Q210" i="14"/>
  <c r="T210" i="14" s="1"/>
  <c r="R204" i="14"/>
  <c r="Q204" i="14"/>
  <c r="T204" i="14" s="1"/>
  <c r="R198" i="14"/>
  <c r="Q198" i="14"/>
  <c r="T198" i="14" s="1"/>
  <c r="R192" i="14"/>
  <c r="Q192" i="14"/>
  <c r="T192" i="14" s="1"/>
  <c r="R186" i="14"/>
  <c r="Q186" i="14"/>
  <c r="T186" i="14" s="1"/>
  <c r="R180" i="14"/>
  <c r="Q180" i="14"/>
  <c r="T180" i="14" s="1"/>
  <c r="R175" i="14"/>
  <c r="Q175" i="14"/>
  <c r="T175" i="14" s="1"/>
  <c r="R169" i="14"/>
  <c r="Q169" i="14"/>
  <c r="T169" i="14" s="1"/>
  <c r="R164" i="14"/>
  <c r="Q164" i="14"/>
  <c r="T164" i="14" s="1"/>
  <c r="R158" i="14"/>
  <c r="Q158" i="14"/>
  <c r="T158" i="14" s="1"/>
  <c r="R152" i="14"/>
  <c r="Q152" i="14"/>
  <c r="T152" i="14" s="1"/>
  <c r="R146" i="14"/>
  <c r="Q146" i="14"/>
  <c r="T146" i="14" s="1"/>
  <c r="R140" i="14"/>
  <c r="Q140" i="14"/>
  <c r="T140" i="14" s="1"/>
  <c r="R134" i="14"/>
  <c r="Q134" i="14"/>
  <c r="T134" i="14" s="1"/>
  <c r="R128" i="14"/>
  <c r="Q128" i="14"/>
  <c r="T128" i="14" s="1"/>
  <c r="R122" i="14"/>
  <c r="Q122" i="14"/>
  <c r="T122" i="14" s="1"/>
  <c r="R116" i="14"/>
  <c r="Q116" i="14"/>
  <c r="T116" i="14" s="1"/>
  <c r="R110" i="14"/>
  <c r="Q110" i="14"/>
  <c r="T110" i="14" s="1"/>
  <c r="R104" i="14"/>
  <c r="Q104" i="14"/>
  <c r="T104" i="14" s="1"/>
  <c r="R98" i="14"/>
  <c r="Q98" i="14"/>
  <c r="T98" i="14" s="1"/>
  <c r="R92" i="14"/>
  <c r="Q92" i="14"/>
  <c r="T92" i="14" s="1"/>
  <c r="R86" i="14"/>
  <c r="Q86" i="14"/>
  <c r="T86" i="14" s="1"/>
  <c r="R80" i="14"/>
  <c r="Q80" i="14"/>
  <c r="T80" i="14" s="1"/>
  <c r="R74" i="14"/>
  <c r="Q74" i="14"/>
  <c r="T74" i="14" s="1"/>
  <c r="R68" i="14"/>
  <c r="Q68" i="14"/>
  <c r="T68" i="14" s="1"/>
  <c r="Q62" i="14"/>
  <c r="T62" i="14" s="1"/>
  <c r="R62" i="14"/>
  <c r="Q56" i="14"/>
  <c r="T56" i="14" s="1"/>
  <c r="R56" i="14"/>
  <c r="Q50" i="14"/>
  <c r="T50" i="14" s="1"/>
  <c r="R50" i="14"/>
  <c r="Q44" i="14"/>
  <c r="T44" i="14" s="1"/>
  <c r="R44" i="14"/>
  <c r="Q38" i="14"/>
  <c r="T38" i="14" s="1"/>
  <c r="R38" i="14"/>
  <c r="Q32" i="14"/>
  <c r="T32" i="14" s="1"/>
  <c r="R32" i="14"/>
  <c r="Q26" i="14"/>
  <c r="T26" i="14" s="1"/>
  <c r="R26" i="14"/>
  <c r="Q20" i="14"/>
  <c r="T20" i="14" s="1"/>
  <c r="R20" i="14"/>
  <c r="Q14" i="14"/>
  <c r="T14" i="14" s="1"/>
  <c r="R14" i="14"/>
  <c r="Q8" i="14"/>
  <c r="T8" i="14" s="1"/>
  <c r="R8" i="14"/>
  <c r="R550" i="14"/>
  <c r="Q550" i="14"/>
  <c r="T550" i="14" s="1"/>
  <c r="R532" i="14"/>
  <c r="Q532" i="14"/>
  <c r="T532" i="14" s="1"/>
  <c r="R515" i="14"/>
  <c r="Q515" i="14"/>
  <c r="T515" i="14" s="1"/>
  <c r="R498" i="14"/>
  <c r="Q498" i="14"/>
  <c r="T498" i="14" s="1"/>
  <c r="Q481" i="14"/>
  <c r="T481" i="14" s="1"/>
  <c r="R481" i="14"/>
  <c r="R457" i="14"/>
  <c r="Q457" i="14"/>
  <c r="T457" i="14" s="1"/>
  <c r="R439" i="14"/>
  <c r="Q439" i="14"/>
  <c r="T439" i="14" s="1"/>
  <c r="Q421" i="14"/>
  <c r="T421" i="14" s="1"/>
  <c r="R421" i="14"/>
  <c r="R403" i="14"/>
  <c r="Q403" i="14"/>
  <c r="T403" i="14" s="1"/>
  <c r="Q385" i="14"/>
  <c r="T385" i="14" s="1"/>
  <c r="R385" i="14"/>
  <c r="R367" i="14"/>
  <c r="Q367" i="14"/>
  <c r="T367" i="14" s="1"/>
  <c r="Q349" i="14"/>
  <c r="T349" i="14" s="1"/>
  <c r="R349" i="14"/>
  <c r="R331" i="14"/>
  <c r="Q331" i="14"/>
  <c r="T331" i="14" s="1"/>
  <c r="Q316" i="14"/>
  <c r="T316" i="14" s="1"/>
  <c r="R316" i="14"/>
  <c r="R298" i="14"/>
  <c r="Q298" i="14"/>
  <c r="T298" i="14" s="1"/>
  <c r="Q281" i="14"/>
  <c r="T281" i="14" s="1"/>
  <c r="R281" i="14"/>
  <c r="R263" i="14"/>
  <c r="Q263" i="14"/>
  <c r="T263" i="14" s="1"/>
  <c r="R245" i="14"/>
  <c r="Q245" i="14"/>
  <c r="T245" i="14" s="1"/>
  <c r="R227" i="14"/>
  <c r="Q227" i="14"/>
  <c r="T227" i="14" s="1"/>
  <c r="R209" i="14"/>
  <c r="Q209" i="14"/>
  <c r="T209" i="14" s="1"/>
  <c r="R191" i="14"/>
  <c r="Q191" i="14"/>
  <c r="T191" i="14" s="1"/>
  <c r="R174" i="14"/>
  <c r="Q174" i="14"/>
  <c r="T174" i="14" s="1"/>
  <c r="R157" i="14"/>
  <c r="Q157" i="14"/>
  <c r="T157" i="14" s="1"/>
  <c r="R139" i="14"/>
  <c r="Q139" i="14"/>
  <c r="T139" i="14" s="1"/>
  <c r="R121" i="14"/>
  <c r="Q121" i="14"/>
  <c r="T121" i="14" s="1"/>
  <c r="R103" i="14"/>
  <c r="Q103" i="14"/>
  <c r="T103" i="14" s="1"/>
  <c r="R85" i="14"/>
  <c r="Q85" i="14"/>
  <c r="T85" i="14" s="1"/>
  <c r="R67" i="14"/>
  <c r="Q67" i="14"/>
  <c r="T67" i="14" s="1"/>
  <c r="R43" i="14"/>
  <c r="Q43" i="14"/>
  <c r="T43" i="14" s="1"/>
  <c r="R25" i="14"/>
  <c r="Q25" i="14"/>
  <c r="T25" i="14" s="1"/>
  <c r="R7" i="14"/>
  <c r="Q7" i="14"/>
  <c r="T7" i="14" s="1"/>
  <c r="R555" i="14"/>
  <c r="Q555" i="14"/>
  <c r="T555" i="14" s="1"/>
  <c r="R549" i="14"/>
  <c r="Q549" i="14"/>
  <c r="T549" i="14" s="1"/>
  <c r="Q543" i="14"/>
  <c r="T543" i="14" s="1"/>
  <c r="R543" i="14"/>
  <c r="R537" i="14"/>
  <c r="Q537" i="14"/>
  <c r="T537" i="14" s="1"/>
  <c r="R531" i="14"/>
  <c r="Q531" i="14"/>
  <c r="T531" i="14" s="1"/>
  <c r="Q525" i="14"/>
  <c r="T525" i="14" s="1"/>
  <c r="R525" i="14"/>
  <c r="R514" i="14"/>
  <c r="Q514" i="14"/>
  <c r="T514" i="14" s="1"/>
  <c r="R508" i="14"/>
  <c r="Q508" i="14"/>
  <c r="T508" i="14" s="1"/>
  <c r="R503" i="14"/>
  <c r="Q503" i="14"/>
  <c r="T503" i="14" s="1"/>
  <c r="Q497" i="14"/>
  <c r="T497" i="14" s="1"/>
  <c r="R497" i="14"/>
  <c r="R491" i="14"/>
  <c r="Q491" i="14"/>
  <c r="T491" i="14" s="1"/>
  <c r="R480" i="14"/>
  <c r="Q480" i="14"/>
  <c r="T480" i="14" s="1"/>
  <c r="R474" i="14"/>
  <c r="Q474" i="14"/>
  <c r="T474" i="14" s="1"/>
  <c r="R468" i="14"/>
  <c r="Q468" i="14"/>
  <c r="T468" i="14" s="1"/>
  <c r="R462" i="14"/>
  <c r="Q462" i="14"/>
  <c r="T462" i="14" s="1"/>
  <c r="R456" i="14"/>
  <c r="Q456" i="14"/>
  <c r="T456" i="14" s="1"/>
  <c r="R450" i="14"/>
  <c r="Q450" i="14"/>
  <c r="T450" i="14" s="1"/>
  <c r="Q444" i="14"/>
  <c r="T444" i="14" s="1"/>
  <c r="R444" i="14"/>
  <c r="R438" i="14"/>
  <c r="Q438" i="14"/>
  <c r="T438" i="14" s="1"/>
  <c r="R432" i="14"/>
  <c r="Q432" i="14"/>
  <c r="T432" i="14" s="1"/>
  <c r="Q426" i="14"/>
  <c r="T426" i="14" s="1"/>
  <c r="R426" i="14"/>
  <c r="R420" i="14"/>
  <c r="Q420" i="14"/>
  <c r="T420" i="14" s="1"/>
  <c r="R414" i="14"/>
  <c r="Q414" i="14"/>
  <c r="T414" i="14" s="1"/>
  <c r="R408" i="14"/>
  <c r="Q408" i="14"/>
  <c r="T408" i="14" s="1"/>
  <c r="R402" i="14"/>
  <c r="Q402" i="14"/>
  <c r="T402" i="14" s="1"/>
  <c r="R396" i="14"/>
  <c r="Q396" i="14"/>
  <c r="T396" i="14" s="1"/>
  <c r="R390" i="14"/>
  <c r="Q390" i="14"/>
  <c r="T390" i="14" s="1"/>
  <c r="R384" i="14"/>
  <c r="Q384" i="14"/>
  <c r="T384" i="14" s="1"/>
  <c r="R378" i="14"/>
  <c r="Q378" i="14"/>
  <c r="T378" i="14" s="1"/>
  <c r="R372" i="14"/>
  <c r="Q372" i="14"/>
  <c r="T372" i="14" s="1"/>
  <c r="R366" i="14"/>
  <c r="Q366" i="14"/>
  <c r="T366" i="14" s="1"/>
  <c r="R360" i="14"/>
  <c r="Q360" i="14"/>
  <c r="T360" i="14" s="1"/>
  <c r="R354" i="14"/>
  <c r="Q354" i="14"/>
  <c r="T354" i="14" s="1"/>
  <c r="R348" i="14"/>
  <c r="Q348" i="14"/>
  <c r="T348" i="14" s="1"/>
  <c r="R342" i="14"/>
  <c r="Q342" i="14"/>
  <c r="T342" i="14" s="1"/>
  <c r="R336" i="14"/>
  <c r="Q336" i="14"/>
  <c r="T336" i="14" s="1"/>
  <c r="R330" i="14"/>
  <c r="Q330" i="14"/>
  <c r="T330" i="14" s="1"/>
  <c r="R325" i="14"/>
  <c r="Q325" i="14"/>
  <c r="T325" i="14" s="1"/>
  <c r="R321" i="14"/>
  <c r="Q321" i="14"/>
  <c r="T321" i="14" s="1"/>
  <c r="R315" i="14"/>
  <c r="Q315" i="14"/>
  <c r="T315" i="14" s="1"/>
  <c r="R309" i="14"/>
  <c r="Q309" i="14"/>
  <c r="T309" i="14" s="1"/>
  <c r="R303" i="14"/>
  <c r="Q303" i="14"/>
  <c r="T303" i="14" s="1"/>
  <c r="R297" i="14"/>
  <c r="Q297" i="14"/>
  <c r="T297" i="14" s="1"/>
  <c r="R292" i="14"/>
  <c r="Q292" i="14"/>
  <c r="T292" i="14" s="1"/>
  <c r="R286" i="14"/>
  <c r="Q286" i="14"/>
  <c r="T286" i="14" s="1"/>
  <c r="R280" i="14"/>
  <c r="Q280" i="14"/>
  <c r="T280" i="14" s="1"/>
  <c r="R274" i="14"/>
  <c r="Q274" i="14"/>
  <c r="T274" i="14" s="1"/>
  <c r="R268" i="14"/>
  <c r="Q268" i="14"/>
  <c r="T268" i="14" s="1"/>
  <c r="R262" i="14"/>
  <c r="Q262" i="14"/>
  <c r="T262" i="14" s="1"/>
  <c r="R256" i="14"/>
  <c r="Q256" i="14"/>
  <c r="T256" i="14" s="1"/>
  <c r="R250" i="14"/>
  <c r="Q250" i="14"/>
  <c r="T250" i="14" s="1"/>
  <c r="R244" i="14"/>
  <c r="Q244" i="14"/>
  <c r="T244" i="14" s="1"/>
  <c r="R238" i="14"/>
  <c r="Q238" i="14"/>
  <c r="T238" i="14" s="1"/>
  <c r="R232" i="14"/>
  <c r="Q232" i="14"/>
  <c r="T232" i="14" s="1"/>
  <c r="R226" i="14"/>
  <c r="Q226" i="14"/>
  <c r="T226" i="14" s="1"/>
  <c r="R220" i="14"/>
  <c r="Q220" i="14"/>
  <c r="T220" i="14" s="1"/>
  <c r="R214" i="14"/>
  <c r="Q214" i="14"/>
  <c r="T214" i="14" s="1"/>
  <c r="R208" i="14"/>
  <c r="Q208" i="14"/>
  <c r="T208" i="14" s="1"/>
  <c r="R202" i="14"/>
  <c r="Q202" i="14"/>
  <c r="T202" i="14" s="1"/>
  <c r="R196" i="14"/>
  <c r="Q196" i="14"/>
  <c r="T196" i="14" s="1"/>
  <c r="R190" i="14"/>
  <c r="Q190" i="14"/>
  <c r="T190" i="14" s="1"/>
  <c r="R184" i="14"/>
  <c r="Q184" i="14"/>
  <c r="T184" i="14" s="1"/>
  <c r="R178" i="14"/>
  <c r="Q178" i="14"/>
  <c r="T178" i="14" s="1"/>
  <c r="R173" i="14"/>
  <c r="Q173" i="14"/>
  <c r="T173" i="14" s="1"/>
  <c r="R167" i="14"/>
  <c r="Q167" i="14"/>
  <c r="T167" i="14" s="1"/>
  <c r="R162" i="14"/>
  <c r="Q162" i="14"/>
  <c r="T162" i="14" s="1"/>
  <c r="R156" i="14"/>
  <c r="Q156" i="14"/>
  <c r="T156" i="14" s="1"/>
  <c r="R150" i="14"/>
  <c r="Q150" i="14"/>
  <c r="T150" i="14" s="1"/>
  <c r="R144" i="14"/>
  <c r="Q144" i="14"/>
  <c r="T144" i="14" s="1"/>
  <c r="R138" i="14"/>
  <c r="Q138" i="14"/>
  <c r="T138" i="14" s="1"/>
  <c r="R132" i="14"/>
  <c r="Q132" i="14"/>
  <c r="T132" i="14" s="1"/>
  <c r="R126" i="14"/>
  <c r="Q126" i="14"/>
  <c r="T126" i="14" s="1"/>
  <c r="R120" i="14"/>
  <c r="Q120" i="14"/>
  <c r="T120" i="14" s="1"/>
  <c r="R114" i="14"/>
  <c r="Q114" i="14"/>
  <c r="T114" i="14" s="1"/>
  <c r="R108" i="14"/>
  <c r="Q108" i="14"/>
  <c r="T108" i="14" s="1"/>
  <c r="R102" i="14"/>
  <c r="Q102" i="14"/>
  <c r="T102" i="14" s="1"/>
  <c r="R96" i="14"/>
  <c r="Q96" i="14"/>
  <c r="T96" i="14" s="1"/>
  <c r="R90" i="14"/>
  <c r="Q90" i="14"/>
  <c r="T90" i="14" s="1"/>
  <c r="R84" i="14"/>
  <c r="Q84" i="14"/>
  <c r="T84" i="14" s="1"/>
  <c r="R78" i="14"/>
  <c r="Q78" i="14"/>
  <c r="T78" i="14" s="1"/>
  <c r="R72" i="14"/>
  <c r="Q72" i="14"/>
  <c r="T72" i="14" s="1"/>
  <c r="R66" i="14"/>
  <c r="Q66" i="14"/>
  <c r="T66" i="14" s="1"/>
  <c r="R60" i="14"/>
  <c r="Q60" i="14"/>
  <c r="T60" i="14" s="1"/>
  <c r="R54" i="14"/>
  <c r="Q54" i="14"/>
  <c r="T54" i="14" s="1"/>
  <c r="R48" i="14"/>
  <c r="Q48" i="14"/>
  <c r="T48" i="14" s="1"/>
  <c r="R42" i="14"/>
  <c r="Q42" i="14"/>
  <c r="T42" i="14" s="1"/>
  <c r="R36" i="14"/>
  <c r="Q36" i="14"/>
  <c r="T36" i="14" s="1"/>
  <c r="R30" i="14"/>
  <c r="Q30" i="14"/>
  <c r="T30" i="14" s="1"/>
  <c r="R24" i="14"/>
  <c r="Q24" i="14"/>
  <c r="T24" i="14" s="1"/>
  <c r="R18" i="14"/>
  <c r="Q18" i="14"/>
  <c r="T18" i="14" s="1"/>
  <c r="R12" i="14"/>
  <c r="Q12" i="14"/>
  <c r="T12" i="14" s="1"/>
  <c r="R6" i="14"/>
  <c r="Q6" i="14"/>
  <c r="T6" i="14" s="1"/>
  <c r="R475" i="14"/>
  <c r="Q475" i="14"/>
  <c r="T475" i="14" s="1"/>
  <c r="R554" i="14"/>
  <c r="Q554" i="14"/>
  <c r="T554" i="14" s="1"/>
  <c r="R548" i="14"/>
  <c r="Q548" i="14"/>
  <c r="T548" i="14" s="1"/>
  <c r="R542" i="14"/>
  <c r="Q542" i="14"/>
  <c r="T542" i="14" s="1"/>
  <c r="R536" i="14"/>
  <c r="Q536" i="14"/>
  <c r="T536" i="14" s="1"/>
  <c r="R530" i="14"/>
  <c r="Q530" i="14"/>
  <c r="T530" i="14" s="1"/>
  <c r="R524" i="14"/>
  <c r="Q524" i="14"/>
  <c r="T524" i="14" s="1"/>
  <c r="R519" i="14"/>
  <c r="Q519" i="14"/>
  <c r="T519" i="14" s="1"/>
  <c r="R513" i="14"/>
  <c r="Q513" i="14"/>
  <c r="T513" i="14" s="1"/>
  <c r="R507" i="14"/>
  <c r="Q507" i="14"/>
  <c r="T507" i="14" s="1"/>
  <c r="R502" i="14"/>
  <c r="Q502" i="14"/>
  <c r="T502" i="14" s="1"/>
  <c r="R496" i="14"/>
  <c r="Q496" i="14"/>
  <c r="T496" i="14" s="1"/>
  <c r="R490" i="14"/>
  <c r="Q490" i="14"/>
  <c r="T490" i="14" s="1"/>
  <c r="R485" i="14"/>
  <c r="Q485" i="14"/>
  <c r="T485" i="14" s="1"/>
  <c r="R479" i="14"/>
  <c r="Q479" i="14"/>
  <c r="T479" i="14" s="1"/>
  <c r="R473" i="14"/>
  <c r="Q473" i="14"/>
  <c r="T473" i="14" s="1"/>
  <c r="R467" i="14"/>
  <c r="Q467" i="14"/>
  <c r="T467" i="14" s="1"/>
  <c r="R461" i="14"/>
  <c r="Q461" i="14"/>
  <c r="T461" i="14" s="1"/>
  <c r="R455" i="14"/>
  <c r="Q455" i="14"/>
  <c r="T455" i="14" s="1"/>
  <c r="R449" i="14"/>
  <c r="Q449" i="14"/>
  <c r="T449" i="14" s="1"/>
  <c r="R443" i="14"/>
  <c r="Q443" i="14"/>
  <c r="T443" i="14" s="1"/>
  <c r="R437" i="14"/>
  <c r="Q437" i="14"/>
  <c r="T437" i="14" s="1"/>
  <c r="R431" i="14"/>
  <c r="Q431" i="14"/>
  <c r="T431" i="14" s="1"/>
  <c r="R425" i="14"/>
  <c r="Q425" i="14"/>
  <c r="T425" i="14" s="1"/>
  <c r="R419" i="14"/>
  <c r="Q419" i="14"/>
  <c r="T419" i="14" s="1"/>
  <c r="R413" i="14"/>
  <c r="Q413" i="14"/>
  <c r="T413" i="14" s="1"/>
  <c r="R407" i="14"/>
  <c r="Q407" i="14"/>
  <c r="T407" i="14" s="1"/>
  <c r="R401" i="14"/>
  <c r="Q401" i="14"/>
  <c r="T401" i="14" s="1"/>
  <c r="R395" i="14"/>
  <c r="Q395" i="14"/>
  <c r="T395" i="14" s="1"/>
  <c r="R389" i="14"/>
  <c r="Q389" i="14"/>
  <c r="T389" i="14" s="1"/>
  <c r="R383" i="14"/>
  <c r="Q383" i="14"/>
  <c r="T383" i="14" s="1"/>
  <c r="R377" i="14"/>
  <c r="Q377" i="14"/>
  <c r="T377" i="14" s="1"/>
  <c r="R371" i="14"/>
  <c r="Q371" i="14"/>
  <c r="T371" i="14" s="1"/>
  <c r="R365" i="14"/>
  <c r="Q365" i="14"/>
  <c r="T365" i="14" s="1"/>
  <c r="R359" i="14"/>
  <c r="Q359" i="14"/>
  <c r="T359" i="14" s="1"/>
  <c r="R353" i="14"/>
  <c r="Q353" i="14"/>
  <c r="T353" i="14" s="1"/>
  <c r="R347" i="14"/>
  <c r="Q347" i="14"/>
  <c r="T347" i="14" s="1"/>
  <c r="R341" i="14"/>
  <c r="Q341" i="14"/>
  <c r="T341" i="14" s="1"/>
  <c r="R335" i="14"/>
  <c r="Q335" i="14"/>
  <c r="T335" i="14" s="1"/>
  <c r="R320" i="14"/>
  <c r="Q320" i="14"/>
  <c r="T320" i="14" s="1"/>
  <c r="R314" i="14"/>
  <c r="Q314" i="14"/>
  <c r="T314" i="14" s="1"/>
  <c r="R308" i="14"/>
  <c r="Q308" i="14"/>
  <c r="T308" i="14" s="1"/>
  <c r="R302" i="14"/>
  <c r="Q302" i="14"/>
  <c r="T302" i="14" s="1"/>
  <c r="R296" i="14"/>
  <c r="Q296" i="14"/>
  <c r="T296" i="14" s="1"/>
  <c r="R291" i="14"/>
  <c r="Q291" i="14"/>
  <c r="T291" i="14" s="1"/>
  <c r="R285" i="14"/>
  <c r="Q285" i="14"/>
  <c r="T285" i="14" s="1"/>
  <c r="R279" i="14"/>
  <c r="Q279" i="14"/>
  <c r="T279" i="14" s="1"/>
  <c r="R273" i="14"/>
  <c r="Q273" i="14"/>
  <c r="T273" i="14" s="1"/>
  <c r="R267" i="14"/>
  <c r="Q267" i="14"/>
  <c r="T267" i="14" s="1"/>
  <c r="R261" i="14"/>
  <c r="Q261" i="14"/>
  <c r="T261" i="14" s="1"/>
  <c r="R255" i="14"/>
  <c r="Q255" i="14"/>
  <c r="T255" i="14" s="1"/>
  <c r="R249" i="14"/>
  <c r="Q249" i="14"/>
  <c r="T249" i="14" s="1"/>
  <c r="R243" i="14"/>
  <c r="Q243" i="14"/>
  <c r="T243" i="14" s="1"/>
  <c r="R237" i="14"/>
  <c r="Q237" i="14"/>
  <c r="T237" i="14" s="1"/>
  <c r="R231" i="14"/>
  <c r="Q231" i="14"/>
  <c r="T231" i="14" s="1"/>
  <c r="R225" i="14"/>
  <c r="Q225" i="14"/>
  <c r="T225" i="14" s="1"/>
  <c r="R219" i="14"/>
  <c r="Q219" i="14"/>
  <c r="T219" i="14" s="1"/>
  <c r="R213" i="14"/>
  <c r="Q213" i="14"/>
  <c r="T213" i="14" s="1"/>
  <c r="R207" i="14"/>
  <c r="Q207" i="14"/>
  <c r="T207" i="14" s="1"/>
  <c r="R201" i="14"/>
  <c r="Q201" i="14"/>
  <c r="T201" i="14" s="1"/>
  <c r="R195" i="14"/>
  <c r="Q195" i="14"/>
  <c r="T195" i="14" s="1"/>
  <c r="R189" i="14"/>
  <c r="Q189" i="14"/>
  <c r="T189" i="14" s="1"/>
  <c r="R183" i="14"/>
  <c r="Q183" i="14"/>
  <c r="T183" i="14" s="1"/>
  <c r="R177" i="14"/>
  <c r="Q177" i="14"/>
  <c r="T177" i="14" s="1"/>
  <c r="R172" i="14"/>
  <c r="Q172" i="14"/>
  <c r="T172" i="14" s="1"/>
  <c r="R161" i="14"/>
  <c r="Q161" i="14"/>
  <c r="T161" i="14" s="1"/>
  <c r="R155" i="14"/>
  <c r="Q155" i="14"/>
  <c r="T155" i="14" s="1"/>
  <c r="R149" i="14"/>
  <c r="Q149" i="14"/>
  <c r="T149" i="14" s="1"/>
  <c r="R143" i="14"/>
  <c r="Q143" i="14"/>
  <c r="T143" i="14" s="1"/>
  <c r="R137" i="14"/>
  <c r="Q137" i="14"/>
  <c r="T137" i="14" s="1"/>
  <c r="R131" i="14"/>
  <c r="Q131" i="14"/>
  <c r="T131" i="14" s="1"/>
  <c r="R125" i="14"/>
  <c r="Q125" i="14"/>
  <c r="T125" i="14" s="1"/>
  <c r="R119" i="14"/>
  <c r="Q119" i="14"/>
  <c r="T119" i="14" s="1"/>
  <c r="R113" i="14"/>
  <c r="Q113" i="14"/>
  <c r="T113" i="14" s="1"/>
  <c r="R107" i="14"/>
  <c r="Q107" i="14"/>
  <c r="T107" i="14" s="1"/>
  <c r="R101" i="14"/>
  <c r="Q101" i="14"/>
  <c r="T101" i="14" s="1"/>
  <c r="R95" i="14"/>
  <c r="Q95" i="14"/>
  <c r="T95" i="14" s="1"/>
  <c r="R89" i="14"/>
  <c r="Q89" i="14"/>
  <c r="T89" i="14" s="1"/>
  <c r="R83" i="14"/>
  <c r="Q83" i="14"/>
  <c r="T83" i="14" s="1"/>
  <c r="R77" i="14"/>
  <c r="Q77" i="14"/>
  <c r="T77" i="14" s="1"/>
  <c r="R71" i="14"/>
  <c r="Q71" i="14"/>
  <c r="T71" i="14" s="1"/>
  <c r="R65" i="14"/>
  <c r="Q65" i="14"/>
  <c r="T65" i="14" s="1"/>
  <c r="R59" i="14"/>
  <c r="Q59" i="14"/>
  <c r="T59" i="14" s="1"/>
  <c r="R53" i="14"/>
  <c r="Q53" i="14"/>
  <c r="T53" i="14" s="1"/>
  <c r="R47" i="14"/>
  <c r="Q47" i="14"/>
  <c r="T47" i="14" s="1"/>
  <c r="R41" i="14"/>
  <c r="Q41" i="14"/>
  <c r="T41" i="14" s="1"/>
  <c r="R35" i="14"/>
  <c r="Q35" i="14"/>
  <c r="T35" i="14" s="1"/>
  <c r="R29" i="14"/>
  <c r="Q29" i="14"/>
  <c r="T29" i="14" s="1"/>
  <c r="R23" i="14"/>
  <c r="Q23" i="14"/>
  <c r="T23" i="14" s="1"/>
  <c r="R17" i="14"/>
  <c r="Q17" i="14"/>
  <c r="T17" i="14" s="1"/>
  <c r="R11" i="14"/>
  <c r="Q11" i="14"/>
  <c r="T11" i="14" s="1"/>
  <c r="R5" i="14"/>
  <c r="Q5" i="14"/>
  <c r="T5" i="14" s="1"/>
  <c r="Q544" i="14"/>
  <c r="T544" i="14" s="1"/>
  <c r="R544" i="14"/>
  <c r="R526" i="14"/>
  <c r="Q526" i="14"/>
  <c r="T526" i="14" s="1"/>
  <c r="R509" i="14"/>
  <c r="Q509" i="14"/>
  <c r="T509" i="14" s="1"/>
  <c r="R492" i="14"/>
  <c r="Q492" i="14"/>
  <c r="T492" i="14" s="1"/>
  <c r="R469" i="14"/>
  <c r="Q469" i="14"/>
  <c r="T469" i="14" s="1"/>
  <c r="Q445" i="14"/>
  <c r="T445" i="14" s="1"/>
  <c r="R445" i="14"/>
  <c r="R427" i="14"/>
  <c r="Q427" i="14"/>
  <c r="T427" i="14" s="1"/>
  <c r="Q409" i="14"/>
  <c r="T409" i="14" s="1"/>
  <c r="R409" i="14"/>
  <c r="R391" i="14"/>
  <c r="Q391" i="14"/>
  <c r="T391" i="14" s="1"/>
  <c r="Q373" i="14"/>
  <c r="T373" i="14" s="1"/>
  <c r="R373" i="14"/>
  <c r="Q361" i="14"/>
  <c r="T361" i="14" s="1"/>
  <c r="R361" i="14"/>
  <c r="R343" i="14"/>
  <c r="Q343" i="14"/>
  <c r="T343" i="14" s="1"/>
  <c r="Q326" i="14"/>
  <c r="T326" i="14" s="1"/>
  <c r="R326" i="14"/>
  <c r="R310" i="14"/>
  <c r="Q310" i="14"/>
  <c r="T310" i="14" s="1"/>
  <c r="Q293" i="14"/>
  <c r="T293" i="14" s="1"/>
  <c r="R293" i="14"/>
  <c r="R275" i="14"/>
  <c r="Q275" i="14"/>
  <c r="T275" i="14" s="1"/>
  <c r="Q257" i="14"/>
  <c r="T257" i="14" s="1"/>
  <c r="R257" i="14"/>
  <c r="R239" i="14"/>
  <c r="Q239" i="14"/>
  <c r="T239" i="14" s="1"/>
  <c r="R221" i="14"/>
  <c r="Q221" i="14"/>
  <c r="T221" i="14" s="1"/>
  <c r="R203" i="14"/>
  <c r="Q203" i="14"/>
  <c r="T203" i="14" s="1"/>
  <c r="R185" i="14"/>
  <c r="Q185" i="14"/>
  <c r="T185" i="14" s="1"/>
  <c r="R168" i="14"/>
  <c r="Q168" i="14"/>
  <c r="T168" i="14" s="1"/>
  <c r="Q151" i="14"/>
  <c r="T151" i="14" s="1"/>
  <c r="R151" i="14"/>
  <c r="R133" i="14"/>
  <c r="Q133" i="14"/>
  <c r="T133" i="14" s="1"/>
  <c r="R115" i="14"/>
  <c r="Q115" i="14"/>
  <c r="T115" i="14" s="1"/>
  <c r="R91" i="14"/>
  <c r="Q91" i="14"/>
  <c r="T91" i="14" s="1"/>
  <c r="R73" i="14"/>
  <c r="Q73" i="14"/>
  <c r="T73" i="14" s="1"/>
  <c r="R55" i="14"/>
  <c r="Q55" i="14"/>
  <c r="T55" i="14" s="1"/>
  <c r="R37" i="14"/>
  <c r="Q37" i="14"/>
  <c r="T37" i="14" s="1"/>
  <c r="R13" i="14"/>
  <c r="Q13" i="14"/>
  <c r="T13" i="14" s="1"/>
  <c r="R553" i="14"/>
  <c r="Q553" i="14"/>
  <c r="T553" i="14" s="1"/>
  <c r="R547" i="14"/>
  <c r="Q547" i="14"/>
  <c r="T547" i="14" s="1"/>
  <c r="R541" i="14"/>
  <c r="Q541" i="14"/>
  <c r="T541" i="14" s="1"/>
  <c r="R535" i="14"/>
  <c r="Q535" i="14"/>
  <c r="T535" i="14" s="1"/>
  <c r="R529" i="14"/>
  <c r="Q529" i="14"/>
  <c r="T529" i="14" s="1"/>
  <c r="R523" i="14"/>
  <c r="Q523" i="14"/>
  <c r="T523" i="14" s="1"/>
  <c r="R518" i="14"/>
  <c r="Q518" i="14"/>
  <c r="T518" i="14" s="1"/>
  <c r="R512" i="14"/>
  <c r="Q512" i="14"/>
  <c r="T512" i="14" s="1"/>
  <c r="R501" i="14"/>
  <c r="Q501" i="14"/>
  <c r="T501" i="14" s="1"/>
  <c r="R495" i="14"/>
  <c r="Q495" i="14"/>
  <c r="T495" i="14" s="1"/>
  <c r="R489" i="14"/>
  <c r="Q489" i="14"/>
  <c r="T489" i="14" s="1"/>
  <c r="R484" i="14"/>
  <c r="Q484" i="14"/>
  <c r="T484" i="14" s="1"/>
  <c r="R478" i="14"/>
  <c r="Q478" i="14"/>
  <c r="T478" i="14" s="1"/>
  <c r="R472" i="14"/>
  <c r="Q472" i="14"/>
  <c r="T472" i="14" s="1"/>
  <c r="R466" i="14"/>
  <c r="Q466" i="14"/>
  <c r="T466" i="14" s="1"/>
  <c r="R460" i="14"/>
  <c r="Q460" i="14"/>
  <c r="T460" i="14" s="1"/>
  <c r="R454" i="14"/>
  <c r="Q454" i="14"/>
  <c r="T454" i="14" s="1"/>
  <c r="R448" i="14"/>
  <c r="Q448" i="14"/>
  <c r="T448" i="14" s="1"/>
  <c r="R442" i="14"/>
  <c r="Q442" i="14"/>
  <c r="T442" i="14" s="1"/>
  <c r="R436" i="14"/>
  <c r="Q436" i="14"/>
  <c r="T436" i="14" s="1"/>
  <c r="R430" i="14"/>
  <c r="Q430" i="14"/>
  <c r="T430" i="14" s="1"/>
  <c r="R424" i="14"/>
  <c r="Q424" i="14"/>
  <c r="T424" i="14" s="1"/>
  <c r="R418" i="14"/>
  <c r="Q418" i="14"/>
  <c r="T418" i="14" s="1"/>
  <c r="R412" i="14"/>
  <c r="Q412" i="14"/>
  <c r="T412" i="14" s="1"/>
  <c r="R406" i="14"/>
  <c r="Q406" i="14"/>
  <c r="T406" i="14" s="1"/>
  <c r="R400" i="14"/>
  <c r="Q400" i="14"/>
  <c r="T400" i="14" s="1"/>
  <c r="R394" i="14"/>
  <c r="Q394" i="14"/>
  <c r="T394" i="14" s="1"/>
  <c r="R388" i="14"/>
  <c r="Q388" i="14"/>
  <c r="T388" i="14" s="1"/>
  <c r="R382" i="14"/>
  <c r="Q382" i="14"/>
  <c r="T382" i="14" s="1"/>
  <c r="R376" i="14"/>
  <c r="Q376" i="14"/>
  <c r="T376" i="14" s="1"/>
  <c r="R370" i="14"/>
  <c r="Q370" i="14"/>
  <c r="T370" i="14" s="1"/>
  <c r="R364" i="14"/>
  <c r="Q364" i="14"/>
  <c r="T364" i="14" s="1"/>
  <c r="R358" i="14"/>
  <c r="Q358" i="14"/>
  <c r="T358" i="14" s="1"/>
  <c r="R352" i="14"/>
  <c r="Q352" i="14"/>
  <c r="T352" i="14" s="1"/>
  <c r="R346" i="14"/>
  <c r="Q346" i="14"/>
  <c r="T346" i="14" s="1"/>
  <c r="R340" i="14"/>
  <c r="Q340" i="14"/>
  <c r="T340" i="14" s="1"/>
  <c r="R334" i="14"/>
  <c r="Q334" i="14"/>
  <c r="T334" i="14" s="1"/>
  <c r="R329" i="14"/>
  <c r="Q329" i="14"/>
  <c r="T329" i="14" s="1"/>
  <c r="R324" i="14"/>
  <c r="Q324" i="14"/>
  <c r="T324" i="14" s="1"/>
  <c r="R319" i="14"/>
  <c r="Q319" i="14"/>
  <c r="T319" i="14" s="1"/>
  <c r="R313" i="14"/>
  <c r="Q313" i="14"/>
  <c r="T313" i="14" s="1"/>
  <c r="R307" i="14"/>
  <c r="Q307" i="14"/>
  <c r="T307" i="14" s="1"/>
  <c r="R301" i="14"/>
  <c r="Q301" i="14"/>
  <c r="T301" i="14" s="1"/>
  <c r="R295" i="14"/>
  <c r="Q295" i="14"/>
  <c r="T295" i="14" s="1"/>
  <c r="R290" i="14"/>
  <c r="Q290" i="14"/>
  <c r="T290" i="14" s="1"/>
  <c r="R284" i="14"/>
  <c r="Q284" i="14"/>
  <c r="T284" i="14" s="1"/>
  <c r="R278" i="14"/>
  <c r="Q278" i="14"/>
  <c r="T278" i="14" s="1"/>
  <c r="R272" i="14"/>
  <c r="Q272" i="14"/>
  <c r="T272" i="14" s="1"/>
  <c r="R266" i="14"/>
  <c r="Q266" i="14"/>
  <c r="T266" i="14" s="1"/>
  <c r="R260" i="14"/>
  <c r="Q260" i="14"/>
  <c r="T260" i="14" s="1"/>
  <c r="R254" i="14"/>
  <c r="Q254" i="14"/>
  <c r="T254" i="14" s="1"/>
  <c r="R248" i="14"/>
  <c r="Q248" i="14"/>
  <c r="T248" i="14" s="1"/>
  <c r="R242" i="14"/>
  <c r="Q242" i="14"/>
  <c r="T242" i="14" s="1"/>
  <c r="R236" i="14"/>
  <c r="Q236" i="14"/>
  <c r="T236" i="14" s="1"/>
  <c r="R230" i="14"/>
  <c r="Q230" i="14"/>
  <c r="T230" i="14" s="1"/>
  <c r="R224" i="14"/>
  <c r="Q224" i="14"/>
  <c r="T224" i="14" s="1"/>
  <c r="R218" i="14"/>
  <c r="Q218" i="14"/>
  <c r="T218" i="14" s="1"/>
  <c r="R212" i="14"/>
  <c r="Q212" i="14"/>
  <c r="T212" i="14" s="1"/>
  <c r="R206" i="14"/>
  <c r="Q206" i="14"/>
  <c r="T206" i="14" s="1"/>
  <c r="R200" i="14"/>
  <c r="Q200" i="14"/>
  <c r="T200" i="14" s="1"/>
  <c r="R194" i="14"/>
  <c r="Q194" i="14"/>
  <c r="T194" i="14" s="1"/>
  <c r="R188" i="14"/>
  <c r="Q188" i="14"/>
  <c r="T188" i="14" s="1"/>
  <c r="R182" i="14"/>
  <c r="Q182" i="14"/>
  <c r="T182" i="14" s="1"/>
  <c r="R171" i="14"/>
  <c r="Q171" i="14"/>
  <c r="T171" i="14" s="1"/>
  <c r="R166" i="14"/>
  <c r="Q166" i="14"/>
  <c r="T166" i="14" s="1"/>
  <c r="R160" i="14"/>
  <c r="Q160" i="14"/>
  <c r="T160" i="14" s="1"/>
  <c r="R154" i="14"/>
  <c r="Q154" i="14"/>
  <c r="T154" i="14" s="1"/>
  <c r="R148" i="14"/>
  <c r="Q148" i="14"/>
  <c r="T148" i="14" s="1"/>
  <c r="R142" i="14"/>
  <c r="Q142" i="14"/>
  <c r="T142" i="14" s="1"/>
  <c r="R136" i="14"/>
  <c r="Q136" i="14"/>
  <c r="T136" i="14" s="1"/>
  <c r="R130" i="14"/>
  <c r="Q130" i="14"/>
  <c r="T130" i="14" s="1"/>
  <c r="R124" i="14"/>
  <c r="Q124" i="14"/>
  <c r="T124" i="14" s="1"/>
  <c r="R118" i="14"/>
  <c r="Q118" i="14"/>
  <c r="T118" i="14" s="1"/>
  <c r="R112" i="14"/>
  <c r="Q112" i="14"/>
  <c r="T112" i="14" s="1"/>
  <c r="R106" i="14"/>
  <c r="Q106" i="14"/>
  <c r="T106" i="14" s="1"/>
  <c r="R100" i="14"/>
  <c r="Q100" i="14"/>
  <c r="T100" i="14" s="1"/>
  <c r="R94" i="14"/>
  <c r="Q94" i="14"/>
  <c r="T94" i="14" s="1"/>
  <c r="R88" i="14"/>
  <c r="Q88" i="14"/>
  <c r="T88" i="14" s="1"/>
  <c r="R82" i="14"/>
  <c r="Q82" i="14"/>
  <c r="T82" i="14" s="1"/>
  <c r="R76" i="14"/>
  <c r="Q76" i="14"/>
  <c r="T76" i="14" s="1"/>
  <c r="R70" i="14"/>
  <c r="Q70" i="14"/>
  <c r="T70" i="14" s="1"/>
  <c r="R64" i="14"/>
  <c r="Q64" i="14"/>
  <c r="T64" i="14" s="1"/>
  <c r="R58" i="14"/>
  <c r="Q58" i="14"/>
  <c r="T58" i="14" s="1"/>
  <c r="R52" i="14"/>
  <c r="Q52" i="14"/>
  <c r="T52" i="14" s="1"/>
  <c r="R46" i="14"/>
  <c r="Q46" i="14"/>
  <c r="T46" i="14" s="1"/>
  <c r="R40" i="14"/>
  <c r="Q40" i="14"/>
  <c r="T40" i="14" s="1"/>
  <c r="R34" i="14"/>
  <c r="Q34" i="14"/>
  <c r="T34" i="14" s="1"/>
  <c r="R28" i="14"/>
  <c r="Q28" i="14"/>
  <c r="T28" i="14" s="1"/>
  <c r="R22" i="14"/>
  <c r="Q22" i="14"/>
  <c r="T22" i="14" s="1"/>
  <c r="R16" i="14"/>
  <c r="Q16" i="14"/>
  <c r="T16" i="14" s="1"/>
  <c r="R10" i="14"/>
  <c r="Q10" i="14"/>
  <c r="T10" i="14" s="1"/>
  <c r="R4" i="14"/>
  <c r="Q4" i="14"/>
  <c r="T4" i="14" s="1"/>
  <c r="R556" i="14"/>
  <c r="Q556" i="14"/>
  <c r="T556" i="14" s="1"/>
  <c r="R538" i="14"/>
  <c r="Q538" i="14"/>
  <c r="T538" i="14" s="1"/>
  <c r="R520" i="14"/>
  <c r="Q520" i="14"/>
  <c r="T520" i="14" s="1"/>
  <c r="R504" i="14"/>
  <c r="Q504" i="14"/>
  <c r="T504" i="14" s="1"/>
  <c r="R486" i="14"/>
  <c r="Q486" i="14"/>
  <c r="T486" i="14" s="1"/>
  <c r="R463" i="14"/>
  <c r="Q463" i="14"/>
  <c r="T463" i="14" s="1"/>
  <c r="R451" i="14"/>
  <c r="Q451" i="14"/>
  <c r="T451" i="14" s="1"/>
  <c r="R433" i="14"/>
  <c r="Q433" i="14"/>
  <c r="T433" i="14" s="1"/>
  <c r="R415" i="14"/>
  <c r="Q415" i="14"/>
  <c r="T415" i="14" s="1"/>
  <c r="Q397" i="14"/>
  <c r="T397" i="14" s="1"/>
  <c r="R397" i="14"/>
  <c r="R379" i="14"/>
  <c r="Q379" i="14"/>
  <c r="T379" i="14" s="1"/>
  <c r="R355" i="14"/>
  <c r="Q355" i="14"/>
  <c r="T355" i="14" s="1"/>
  <c r="Q337" i="14"/>
  <c r="T337" i="14" s="1"/>
  <c r="R337" i="14"/>
  <c r="R322" i="14"/>
  <c r="Q322" i="14"/>
  <c r="T322" i="14" s="1"/>
  <c r="Q304" i="14"/>
  <c r="T304" i="14" s="1"/>
  <c r="R304" i="14"/>
  <c r="R287" i="14"/>
  <c r="Q287" i="14"/>
  <c r="T287" i="14" s="1"/>
  <c r="Q269" i="14"/>
  <c r="T269" i="14" s="1"/>
  <c r="R269" i="14"/>
  <c r="Q251" i="14"/>
  <c r="T251" i="14" s="1"/>
  <c r="R251" i="14"/>
  <c r="R233" i="14"/>
  <c r="Q233" i="14"/>
  <c r="T233" i="14" s="1"/>
  <c r="Q215" i="14"/>
  <c r="T215" i="14" s="1"/>
  <c r="R215" i="14"/>
  <c r="R197" i="14"/>
  <c r="Q197" i="14"/>
  <c r="T197" i="14" s="1"/>
  <c r="R179" i="14"/>
  <c r="Q179" i="14"/>
  <c r="T179" i="14" s="1"/>
  <c r="Q163" i="14"/>
  <c r="T163" i="14" s="1"/>
  <c r="R163" i="14"/>
  <c r="R145" i="14"/>
  <c r="Q145" i="14"/>
  <c r="T145" i="14" s="1"/>
  <c r="R127" i="14"/>
  <c r="Q127" i="14"/>
  <c r="T127" i="14" s="1"/>
  <c r="Q109" i="14"/>
  <c r="T109" i="14" s="1"/>
  <c r="R109" i="14"/>
  <c r="R97" i="14"/>
  <c r="Q97" i="14"/>
  <c r="T97" i="14" s="1"/>
  <c r="R79" i="14"/>
  <c r="Q79" i="14"/>
  <c r="T79" i="14" s="1"/>
  <c r="R49" i="14"/>
  <c r="Q49" i="14"/>
  <c r="T49" i="14" s="1"/>
  <c r="R31" i="14"/>
  <c r="Q31" i="14"/>
  <c r="T31" i="14" s="1"/>
  <c r="R19" i="14"/>
  <c r="Q19" i="14"/>
  <c r="T19" i="14" s="1"/>
  <c r="R558" i="14"/>
  <c r="Q558" i="14"/>
  <c r="T558" i="14" s="1"/>
  <c r="Q552" i="14"/>
  <c r="T552" i="14" s="1"/>
  <c r="R552" i="14"/>
  <c r="R546" i="14"/>
  <c r="Q546" i="14"/>
  <c r="T546" i="14" s="1"/>
  <c r="R540" i="14"/>
  <c r="Q540" i="14"/>
  <c r="T540" i="14" s="1"/>
  <c r="R534" i="14"/>
  <c r="Q534" i="14"/>
  <c r="T534" i="14" s="1"/>
  <c r="R528" i="14"/>
  <c r="Q528" i="14"/>
  <c r="T528" i="14" s="1"/>
  <c r="R522" i="14"/>
  <c r="Q522" i="14"/>
  <c r="T522" i="14" s="1"/>
  <c r="Q517" i="14"/>
  <c r="T517" i="14" s="1"/>
  <c r="R517" i="14"/>
  <c r="R511" i="14"/>
  <c r="Q511" i="14"/>
  <c r="T511" i="14" s="1"/>
  <c r="R506" i="14"/>
  <c r="Q506" i="14"/>
  <c r="T506" i="14" s="1"/>
  <c r="R500" i="14"/>
  <c r="Q500" i="14"/>
  <c r="T500" i="14" s="1"/>
  <c r="R494" i="14"/>
  <c r="Q494" i="14"/>
  <c r="T494" i="14" s="1"/>
  <c r="R488" i="14"/>
  <c r="Q488" i="14"/>
  <c r="T488" i="14" s="1"/>
  <c r="R483" i="14"/>
  <c r="Q483" i="14"/>
  <c r="T483" i="14" s="1"/>
  <c r="R477" i="14"/>
  <c r="Q477" i="14"/>
  <c r="T477" i="14" s="1"/>
  <c r="R471" i="14"/>
  <c r="Q471" i="14"/>
  <c r="T471" i="14" s="1"/>
  <c r="R465" i="14"/>
  <c r="Q465" i="14"/>
  <c r="T465" i="14" s="1"/>
  <c r="R459" i="14"/>
  <c r="Q459" i="14"/>
  <c r="T459" i="14" s="1"/>
  <c r="R453" i="14"/>
  <c r="Q453" i="14"/>
  <c r="T453" i="14" s="1"/>
  <c r="R447" i="14"/>
  <c r="Q447" i="14"/>
  <c r="T447" i="14" s="1"/>
  <c r="R441" i="14"/>
  <c r="Q441" i="14"/>
  <c r="T441" i="14" s="1"/>
  <c r="R435" i="14"/>
  <c r="Q435" i="14"/>
  <c r="T435" i="14" s="1"/>
  <c r="R429" i="14"/>
  <c r="Q429" i="14"/>
  <c r="T429" i="14" s="1"/>
  <c r="R423" i="14"/>
  <c r="Q423" i="14"/>
  <c r="T423" i="14" s="1"/>
  <c r="R417" i="14"/>
  <c r="Q417" i="14"/>
  <c r="T417" i="14" s="1"/>
  <c r="R411" i="14"/>
  <c r="Q411" i="14"/>
  <c r="T411" i="14" s="1"/>
  <c r="R405" i="14"/>
  <c r="Q405" i="14"/>
  <c r="T405" i="14" s="1"/>
  <c r="R399" i="14"/>
  <c r="Q399" i="14"/>
  <c r="T399" i="14" s="1"/>
  <c r="R393" i="14"/>
  <c r="Q393" i="14"/>
  <c r="T393" i="14" s="1"/>
  <c r="R387" i="14"/>
  <c r="Q387" i="14"/>
  <c r="T387" i="14" s="1"/>
  <c r="R381" i="14"/>
  <c r="Q381" i="14"/>
  <c r="T381" i="14" s="1"/>
  <c r="R375" i="14"/>
  <c r="Q375" i="14"/>
  <c r="T375" i="14" s="1"/>
  <c r="R369" i="14"/>
  <c r="Q369" i="14"/>
  <c r="T369" i="14" s="1"/>
  <c r="R363" i="14"/>
  <c r="Q363" i="14"/>
  <c r="T363" i="14" s="1"/>
  <c r="R357" i="14"/>
  <c r="Q357" i="14"/>
  <c r="T357" i="14" s="1"/>
  <c r="R351" i="14"/>
  <c r="Q351" i="14"/>
  <c r="T351" i="14" s="1"/>
  <c r="R345" i="14"/>
  <c r="Q345" i="14"/>
  <c r="T345" i="14" s="1"/>
  <c r="R339" i="14"/>
  <c r="Q339" i="14"/>
  <c r="T339" i="14" s="1"/>
  <c r="R333" i="14"/>
  <c r="Q333" i="14"/>
  <c r="T333" i="14" s="1"/>
  <c r="R328" i="14"/>
  <c r="Q328" i="14"/>
  <c r="T328" i="14" s="1"/>
  <c r="R318" i="14"/>
  <c r="Q318" i="14"/>
  <c r="T318" i="14" s="1"/>
  <c r="R312" i="14"/>
  <c r="Q312" i="14"/>
  <c r="T312" i="14" s="1"/>
  <c r="R306" i="14"/>
  <c r="Q306" i="14"/>
  <c r="T306" i="14" s="1"/>
  <c r="R300" i="14"/>
  <c r="Q300" i="14"/>
  <c r="T300" i="14" s="1"/>
  <c r="R289" i="14"/>
  <c r="Q289" i="14"/>
  <c r="T289" i="14" s="1"/>
  <c r="R283" i="14"/>
  <c r="Q283" i="14"/>
  <c r="T283" i="14" s="1"/>
  <c r="R277" i="14"/>
  <c r="Q277" i="14"/>
  <c r="T277" i="14" s="1"/>
  <c r="R271" i="14"/>
  <c r="Q271" i="14"/>
  <c r="T271" i="14" s="1"/>
  <c r="R265" i="14"/>
  <c r="Q265" i="14"/>
  <c r="T265" i="14" s="1"/>
  <c r="R259" i="14"/>
  <c r="Q259" i="14"/>
  <c r="T259" i="14" s="1"/>
  <c r="R253" i="14"/>
  <c r="Q253" i="14"/>
  <c r="T253" i="14" s="1"/>
  <c r="R247" i="14"/>
  <c r="Q247" i="14"/>
  <c r="T247" i="14" s="1"/>
  <c r="R241" i="14"/>
  <c r="Q241" i="14"/>
  <c r="T241" i="14" s="1"/>
  <c r="R235" i="14"/>
  <c r="Q235" i="14"/>
  <c r="T235" i="14" s="1"/>
  <c r="R229" i="14"/>
  <c r="Q229" i="14"/>
  <c r="T229" i="14" s="1"/>
  <c r="R223" i="14"/>
  <c r="Q223" i="14"/>
  <c r="T223" i="14" s="1"/>
  <c r="R217" i="14"/>
  <c r="Q217" i="14"/>
  <c r="T217" i="14" s="1"/>
  <c r="R211" i="14"/>
  <c r="Q211" i="14"/>
  <c r="T211" i="14" s="1"/>
  <c r="R205" i="14"/>
  <c r="Q205" i="14"/>
  <c r="T205" i="14" s="1"/>
  <c r="R199" i="14"/>
  <c r="Q199" i="14"/>
  <c r="T199" i="14" s="1"/>
  <c r="R193" i="14"/>
  <c r="Q193" i="14"/>
  <c r="T193" i="14" s="1"/>
  <c r="R187" i="14"/>
  <c r="Q187" i="14"/>
  <c r="T187" i="14" s="1"/>
  <c r="R181" i="14"/>
  <c r="Q181" i="14"/>
  <c r="T181" i="14" s="1"/>
  <c r="R176" i="14"/>
  <c r="Q176" i="14"/>
  <c r="T176" i="14" s="1"/>
  <c r="R170" i="14"/>
  <c r="Q170" i="14"/>
  <c r="T170" i="14" s="1"/>
  <c r="R165" i="14"/>
  <c r="Q165" i="14"/>
  <c r="T165" i="14" s="1"/>
  <c r="R159" i="14"/>
  <c r="Q159" i="14"/>
  <c r="T159" i="14" s="1"/>
  <c r="R153" i="14"/>
  <c r="Q153" i="14"/>
  <c r="T153" i="14" s="1"/>
  <c r="R147" i="14"/>
  <c r="Q147" i="14"/>
  <c r="T147" i="14" s="1"/>
  <c r="R141" i="14"/>
  <c r="Q141" i="14"/>
  <c r="T141" i="14" s="1"/>
  <c r="R135" i="14"/>
  <c r="Q135" i="14"/>
  <c r="T135" i="14" s="1"/>
  <c r="R129" i="14"/>
  <c r="Q129" i="14"/>
  <c r="T129" i="14" s="1"/>
  <c r="R123" i="14"/>
  <c r="Q123" i="14"/>
  <c r="T123" i="14" s="1"/>
  <c r="R117" i="14"/>
  <c r="Q117" i="14"/>
  <c r="T117" i="14" s="1"/>
  <c r="R111" i="14"/>
  <c r="Q111" i="14"/>
  <c r="T111" i="14" s="1"/>
  <c r="R105" i="14"/>
  <c r="Q105" i="14"/>
  <c r="T105" i="14" s="1"/>
  <c r="R99" i="14"/>
  <c r="Q99" i="14"/>
  <c r="T99" i="14" s="1"/>
  <c r="R93" i="14"/>
  <c r="Q93" i="14"/>
  <c r="T93" i="14" s="1"/>
  <c r="R87" i="14"/>
  <c r="Q87" i="14"/>
  <c r="T87" i="14" s="1"/>
  <c r="R81" i="14"/>
  <c r="Q81" i="14"/>
  <c r="T81" i="14" s="1"/>
  <c r="R75" i="14"/>
  <c r="Q75" i="14"/>
  <c r="T75" i="14" s="1"/>
  <c r="R69" i="14"/>
  <c r="Q69" i="14"/>
  <c r="T69" i="14" s="1"/>
  <c r="R63" i="14"/>
  <c r="Q63" i="14"/>
  <c r="T63" i="14" s="1"/>
  <c r="R57" i="14"/>
  <c r="Q57" i="14"/>
  <c r="T57" i="14" s="1"/>
  <c r="R51" i="14"/>
  <c r="Q51" i="14"/>
  <c r="T51" i="14" s="1"/>
  <c r="R45" i="14"/>
  <c r="Q45" i="14"/>
  <c r="T45" i="14" s="1"/>
  <c r="R39" i="14"/>
  <c r="Q39" i="14"/>
  <c r="T39" i="14" s="1"/>
  <c r="R33" i="14"/>
  <c r="Q33" i="14"/>
  <c r="T33" i="14" s="1"/>
  <c r="R27" i="14"/>
  <c r="Q27" i="14"/>
  <c r="T27" i="14" s="1"/>
  <c r="R21" i="14"/>
  <c r="Q21" i="14"/>
  <c r="T21" i="14" s="1"/>
  <c r="R15" i="14"/>
  <c r="Q15" i="14"/>
  <c r="T15" i="14" s="1"/>
  <c r="R9" i="14"/>
  <c r="Q9" i="14"/>
  <c r="T9" i="14" s="1"/>
  <c r="R3" i="14"/>
  <c r="Q3" i="14"/>
  <c r="T3" i="14" s="1"/>
  <c r="Q2" i="14"/>
  <c r="K247" i="14"/>
  <c r="J492" i="14"/>
  <c r="G492" i="14" s="1"/>
  <c r="J73" i="14"/>
  <c r="G73" i="14" s="1"/>
  <c r="J370" i="14"/>
  <c r="G370" i="14" s="1"/>
  <c r="J190" i="14"/>
  <c r="G190" i="14" s="1"/>
  <c r="J84" i="14"/>
  <c r="G84" i="14" s="1"/>
  <c r="J115" i="14"/>
  <c r="G115" i="14" s="1"/>
  <c r="I153" i="14"/>
  <c r="I518" i="14"/>
  <c r="I159" i="14"/>
  <c r="I503" i="14"/>
  <c r="I504" i="14"/>
  <c r="I247" i="14"/>
  <c r="I243" i="14"/>
  <c r="I245" i="14"/>
  <c r="I534" i="14"/>
  <c r="I83" i="14"/>
  <c r="I515" i="14"/>
  <c r="I246" i="14"/>
  <c r="I422" i="14"/>
  <c r="I241" i="14"/>
  <c r="I221" i="14"/>
  <c r="I533" i="14"/>
  <c r="I506" i="14"/>
  <c r="I472" i="14"/>
  <c r="I43" i="14"/>
  <c r="I161" i="14"/>
  <c r="I540" i="14"/>
  <c r="I250" i="14"/>
  <c r="I253" i="14"/>
  <c r="I474" i="14"/>
  <c r="I513" i="14"/>
  <c r="I208" i="14"/>
  <c r="I88" i="14"/>
  <c r="I425" i="14"/>
  <c r="I238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4" i="14"/>
  <c r="K75" i="14"/>
  <c r="K76" i="14"/>
  <c r="K77" i="14"/>
  <c r="K78" i="14"/>
  <c r="K79" i="14"/>
  <c r="K80" i="14"/>
  <c r="K81" i="14"/>
  <c r="K82" i="14"/>
  <c r="K83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2" i="14"/>
  <c r="T2" i="14" l="1"/>
  <c r="T561" i="14" s="1"/>
  <c r="H1440" i="2"/>
  <c r="I1440" i="2" s="1"/>
  <c r="H1439" i="2"/>
  <c r="I1439" i="2" s="1"/>
  <c r="H1438" i="2"/>
  <c r="I1438" i="2" s="1"/>
  <c r="H1431" i="2"/>
  <c r="I1431" i="2" s="1"/>
  <c r="H1432" i="2"/>
  <c r="I1432" i="2" s="1"/>
  <c r="H1437" i="2"/>
  <c r="I1437" i="2" s="1"/>
  <c r="H1436" i="2"/>
  <c r="I1436" i="2" s="1"/>
  <c r="H1434" i="2"/>
  <c r="I1434" i="2" s="1"/>
  <c r="H1433" i="2"/>
  <c r="I1433" i="2" s="1"/>
  <c r="H1435" i="2"/>
  <c r="I1435" i="2" s="1"/>
  <c r="H1430" i="2"/>
  <c r="I1430" i="2" s="1"/>
  <c r="H1429" i="2"/>
  <c r="I1429" i="2" s="1"/>
  <c r="H1427" i="2"/>
  <c r="I1427" i="2" s="1"/>
  <c r="H1428" i="2"/>
  <c r="I1428" i="2" s="1"/>
  <c r="H1423" i="2"/>
  <c r="I1423" i="2" s="1"/>
  <c r="H1424" i="2"/>
  <c r="I1424" i="2" s="1"/>
  <c r="H1425" i="2"/>
  <c r="I1425" i="2" s="1"/>
  <c r="H1426" i="2"/>
  <c r="I1426" i="2" s="1"/>
  <c r="H1422" i="2"/>
  <c r="I1422" i="2" s="1"/>
  <c r="H1421" i="2"/>
  <c r="I1421" i="2" s="1"/>
  <c r="H1420" i="2"/>
  <c r="I1420" i="2" s="1"/>
  <c r="H1419" i="2"/>
  <c r="I1419" i="2" s="1"/>
  <c r="H1416" i="2"/>
  <c r="I1416" i="2" s="1"/>
  <c r="H1417" i="2"/>
  <c r="I1417" i="2" s="1"/>
  <c r="H1418" i="2"/>
  <c r="I1418" i="2" s="1"/>
  <c r="H1415" i="2"/>
  <c r="I1415" i="2" s="1"/>
  <c r="H1414" i="2"/>
  <c r="I1414" i="2" s="1"/>
  <c r="H1413" i="2"/>
  <c r="I1413" i="2" s="1"/>
  <c r="H1412" i="2"/>
  <c r="I1412" i="2" s="1"/>
  <c r="H1411" i="2"/>
  <c r="I1411" i="2" s="1"/>
  <c r="H1409" i="2"/>
  <c r="I1409" i="2" s="1"/>
  <c r="H1410" i="2"/>
  <c r="I1410" i="2" s="1"/>
  <c r="H1403" i="2"/>
  <c r="I1403" i="2" s="1"/>
  <c r="H1404" i="2"/>
  <c r="I1404" i="2" s="1"/>
  <c r="H1402" i="2"/>
  <c r="I1402" i="2" s="1"/>
  <c r="H1405" i="2"/>
  <c r="I1405" i="2" s="1"/>
  <c r="H1406" i="2"/>
  <c r="I1406" i="2" s="1"/>
  <c r="H1407" i="2"/>
  <c r="I1407" i="2" s="1"/>
  <c r="H1408" i="2"/>
  <c r="I1408" i="2" s="1"/>
  <c r="H1401" i="2"/>
  <c r="I1401" i="2" s="1"/>
  <c r="H1400" i="2"/>
  <c r="I1400" i="2" s="1"/>
  <c r="H1399" i="2"/>
  <c r="I1399" i="2" s="1"/>
  <c r="H1398" i="2"/>
  <c r="I1398" i="2" s="1"/>
  <c r="H1397" i="2"/>
  <c r="I1397" i="2" s="1"/>
  <c r="H1396" i="2"/>
  <c r="I1396" i="2" s="1"/>
  <c r="H1395" i="2"/>
  <c r="I1395" i="2" s="1"/>
  <c r="H1394" i="2"/>
  <c r="I1394" i="2" s="1"/>
  <c r="H1393" i="2"/>
  <c r="I1393" i="2" s="1"/>
  <c r="H1392" i="2"/>
  <c r="I1392" i="2" s="1"/>
  <c r="H1391" i="2"/>
  <c r="I1391" i="2" s="1"/>
  <c r="H1390" i="2"/>
  <c r="I1390" i="2" s="1"/>
  <c r="H1389" i="2"/>
  <c r="I1389" i="2" s="1"/>
  <c r="H1388" i="2"/>
  <c r="I1388" i="2" s="1"/>
  <c r="H1387" i="2"/>
  <c r="I1387" i="2" s="1"/>
  <c r="H1386" i="2"/>
  <c r="I1386" i="2" s="1"/>
  <c r="H1383" i="2"/>
  <c r="I1383" i="2" s="1"/>
  <c r="H1384" i="2"/>
  <c r="I1384" i="2" s="1"/>
  <c r="H1382" i="2"/>
  <c r="I1382" i="2" s="1"/>
  <c r="H1381" i="2"/>
  <c r="I1381" i="2" s="1"/>
  <c r="H1385" i="2"/>
  <c r="I1385" i="2" s="1"/>
  <c r="H1380" i="2"/>
  <c r="I1380" i="2" s="1"/>
  <c r="H1379" i="2"/>
  <c r="I1379" i="2" s="1"/>
  <c r="H1377" i="2"/>
  <c r="I1377" i="2" s="1"/>
  <c r="H1378" i="2"/>
  <c r="I1378" i="2" s="1"/>
  <c r="H1376" i="2"/>
  <c r="I1376" i="2" s="1"/>
  <c r="H1375" i="2"/>
  <c r="I1375" i="2" s="1"/>
  <c r="H1374" i="2"/>
  <c r="I1374" i="2" s="1"/>
  <c r="H24" i="2"/>
  <c r="I24" i="2" s="1"/>
  <c r="K24" i="2" s="1"/>
  <c r="H1372" i="2"/>
  <c r="I1372" i="2" s="1"/>
  <c r="H1373" i="2"/>
  <c r="I1373" i="2" s="1"/>
  <c r="H1371" i="2"/>
  <c r="I1371" i="2" s="1"/>
  <c r="H1369" i="2"/>
  <c r="I1369" i="2" s="1"/>
  <c r="H1370" i="2"/>
  <c r="I1370" i="2" s="1"/>
  <c r="H1366" i="2"/>
  <c r="I1366" i="2" s="1"/>
  <c r="H1367" i="2"/>
  <c r="I1367" i="2" s="1"/>
  <c r="H1368" i="2"/>
  <c r="I1368" i="2" s="1"/>
  <c r="H1365" i="2"/>
  <c r="I1365" i="2" s="1"/>
  <c r="H1364" i="2"/>
  <c r="I1364" i="2" s="1"/>
  <c r="H1363" i="2"/>
  <c r="I1363" i="2" s="1"/>
  <c r="H1362" i="2"/>
  <c r="I1362" i="2" s="1"/>
  <c r="H1361" i="2"/>
  <c r="I1361" i="2" s="1"/>
  <c r="H1360" i="2"/>
  <c r="I1360" i="2" s="1"/>
  <c r="H1359" i="2"/>
  <c r="I1359" i="2" s="1"/>
  <c r="H1358" i="2"/>
  <c r="I1358" i="2" s="1"/>
  <c r="H1357" i="2"/>
  <c r="I1357" i="2" s="1"/>
  <c r="H1354" i="2"/>
  <c r="I1354" i="2" s="1"/>
  <c r="H1355" i="2"/>
  <c r="I1355" i="2" s="1"/>
  <c r="H1356" i="2"/>
  <c r="I1356" i="2" s="1"/>
  <c r="H1353" i="2"/>
  <c r="I1353" i="2" s="1"/>
  <c r="H1352" i="2"/>
  <c r="I1352" i="2" s="1"/>
  <c r="H1350" i="2"/>
  <c r="I1350" i="2" s="1"/>
  <c r="H1351" i="2"/>
  <c r="I1351" i="2" s="1"/>
  <c r="H1349" i="2"/>
  <c r="I1349" i="2" s="1"/>
  <c r="H1348" i="2"/>
  <c r="I1348" i="2" s="1"/>
  <c r="H1347" i="2"/>
  <c r="I1347" i="2" s="1"/>
  <c r="H1343" i="2"/>
  <c r="I1343" i="2" s="1"/>
  <c r="H1344" i="2"/>
  <c r="I1344" i="2" s="1"/>
  <c r="H1345" i="2"/>
  <c r="I1345" i="2" s="1"/>
  <c r="H1346" i="2"/>
  <c r="I1346" i="2" s="1"/>
  <c r="H1342" i="2"/>
  <c r="I1342" i="2" s="1"/>
  <c r="H1341" i="2"/>
  <c r="I1341" i="2" s="1"/>
  <c r="H1340" i="2"/>
  <c r="I1340" i="2" s="1"/>
  <c r="H1339" i="2"/>
  <c r="I1339" i="2" s="1"/>
  <c r="H1338" i="2"/>
  <c r="I1338" i="2" s="1"/>
  <c r="H1336" i="2"/>
  <c r="I1336" i="2" s="1"/>
  <c r="H1337" i="2"/>
  <c r="I1337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 s="1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 s="1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 s="1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335" i="2"/>
  <c r="I1335" i="2" s="1"/>
  <c r="H1285" i="2"/>
  <c r="I1285" i="2" s="1"/>
  <c r="H1286" i="2"/>
  <c r="I1286" i="2" s="1"/>
  <c r="H1282" i="2"/>
  <c r="I1282" i="2" s="1"/>
  <c r="H1283" i="2"/>
  <c r="I1283" i="2" s="1"/>
  <c r="H1284" i="2"/>
  <c r="I1284" i="2" s="1"/>
  <c r="H1280" i="2"/>
  <c r="I1280" i="2" s="1"/>
  <c r="H1281" i="2"/>
  <c r="I1281" i="2" s="1"/>
  <c r="H1278" i="2"/>
  <c r="I1278" i="2" s="1"/>
  <c r="H1279" i="2"/>
  <c r="I1279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77" i="2"/>
  <c r="I1277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0" i="2"/>
  <c r="I1270" i="2" s="1"/>
  <c r="H1271" i="2"/>
  <c r="I1271" i="2" s="1"/>
  <c r="H1259" i="2"/>
  <c r="I1259" i="2" s="1"/>
  <c r="H1258" i="2"/>
  <c r="I1258" i="2" s="1"/>
  <c r="H1257" i="2"/>
  <c r="I1257" i="2" s="1"/>
  <c r="H1256" i="2"/>
  <c r="I1256" i="2" s="1"/>
  <c r="H1255" i="2"/>
  <c r="I1255" i="2" s="1"/>
  <c r="H1254" i="2"/>
  <c r="I1254" i="2" s="1"/>
  <c r="H1253" i="2"/>
  <c r="I1253" i="2" s="1"/>
  <c r="H14" i="2"/>
  <c r="I14" i="2" s="1"/>
  <c r="K14" i="2" s="1"/>
  <c r="H1251" i="2"/>
  <c r="I1251" i="2" s="1"/>
  <c r="H1252" i="2"/>
  <c r="I1252" i="2" s="1"/>
  <c r="H1248" i="2"/>
  <c r="I1248" i="2" s="1"/>
  <c r="H1249" i="2"/>
  <c r="I1249" i="2" s="1"/>
  <c r="H1250" i="2"/>
  <c r="I1250" i="2" s="1"/>
  <c r="H1246" i="2"/>
  <c r="I1246" i="2" s="1"/>
  <c r="H1247" i="2"/>
  <c r="I1247" i="2" s="1"/>
  <c r="H31" i="2"/>
  <c r="I31" i="2" s="1"/>
  <c r="K31" i="2" s="1"/>
  <c r="H1245" i="2"/>
  <c r="I1245" i="2" s="1"/>
  <c r="H1244" i="2"/>
  <c r="I1244" i="2" s="1"/>
  <c r="H1243" i="2"/>
  <c r="I1243" i="2" s="1"/>
  <c r="H33" i="2"/>
  <c r="I33" i="2" s="1"/>
  <c r="K33" i="2" s="1"/>
  <c r="H1242" i="2"/>
  <c r="I1242" i="2" s="1"/>
  <c r="H1240" i="2"/>
  <c r="I1240" i="2" s="1"/>
  <c r="H1241" i="2"/>
  <c r="I1241" i="2" s="1"/>
  <c r="H1239" i="2"/>
  <c r="I1239" i="2" s="1"/>
  <c r="H1238" i="2"/>
  <c r="I1238" i="2" s="1"/>
  <c r="H1237" i="2"/>
  <c r="I1237" i="2" s="1"/>
  <c r="H1235" i="2"/>
  <c r="I1235" i="2" s="1"/>
  <c r="H1236" i="2"/>
  <c r="I1236" i="2" s="1"/>
  <c r="H1234" i="2"/>
  <c r="I1234" i="2" s="1"/>
  <c r="H1232" i="2"/>
  <c r="I1232" i="2" s="1"/>
  <c r="H1233" i="2"/>
  <c r="I1233" i="2" s="1"/>
  <c r="H1230" i="2"/>
  <c r="I1230" i="2" s="1"/>
  <c r="H1231" i="2"/>
  <c r="I1231" i="2" s="1"/>
  <c r="H1229" i="2"/>
  <c r="I1229" i="2" s="1"/>
  <c r="H1228" i="2"/>
  <c r="I1228" i="2" s="1"/>
  <c r="H1226" i="2"/>
  <c r="I1226" i="2" s="1"/>
  <c r="H1227" i="2"/>
  <c r="I1227" i="2" s="1"/>
  <c r="H1224" i="2"/>
  <c r="I1224" i="2" s="1"/>
  <c r="H1225" i="2"/>
  <c r="I1225" i="2" s="1"/>
  <c r="H1223" i="2"/>
  <c r="I1223" i="2" s="1"/>
  <c r="H1222" i="2"/>
  <c r="I1222" i="2" s="1"/>
  <c r="H1221" i="2"/>
  <c r="I1221" i="2" s="1"/>
  <c r="H1220" i="2"/>
  <c r="I1220" i="2" s="1"/>
  <c r="H1219" i="2"/>
  <c r="I1219" i="2" s="1"/>
  <c r="H1218" i="2"/>
  <c r="I1218" i="2" s="1"/>
  <c r="H1217" i="2"/>
  <c r="I1217" i="2" s="1"/>
  <c r="H1216" i="2"/>
  <c r="I1216" i="2" s="1"/>
  <c r="H1214" i="2"/>
  <c r="I1214" i="2" s="1"/>
  <c r="H1215" i="2"/>
  <c r="I1215" i="2" s="1"/>
  <c r="H1212" i="2"/>
  <c r="I1212" i="2" s="1"/>
  <c r="H1213" i="2"/>
  <c r="I1213" i="2" s="1"/>
  <c r="H1211" i="2"/>
  <c r="I1211" i="2" s="1"/>
  <c r="H1208" i="2"/>
  <c r="I1208" i="2" s="1"/>
  <c r="H1209" i="2"/>
  <c r="I1209" i="2" s="1"/>
  <c r="H1210" i="2"/>
  <c r="I1210" i="2" s="1"/>
  <c r="H1205" i="2"/>
  <c r="I1205" i="2" s="1"/>
  <c r="H1207" i="2"/>
  <c r="I1207" i="2" s="1"/>
  <c r="H1206" i="2"/>
  <c r="I1206" i="2" s="1"/>
  <c r="H1204" i="2"/>
  <c r="I1204" i="2" s="1"/>
  <c r="H1203" i="2"/>
  <c r="I1203" i="2" s="1"/>
  <c r="H1202" i="2"/>
  <c r="I1202" i="2" s="1"/>
  <c r="H1201" i="2"/>
  <c r="I1201" i="2" s="1"/>
  <c r="H1200" i="2"/>
  <c r="I1200" i="2" s="1"/>
  <c r="H1199" i="2"/>
  <c r="I1199" i="2" s="1"/>
  <c r="H1198" i="2"/>
  <c r="I1198" i="2" s="1"/>
  <c r="H1192" i="2"/>
  <c r="I1192" i="2" s="1"/>
  <c r="H1195" i="2"/>
  <c r="I1195" i="2" s="1"/>
  <c r="H1193" i="2"/>
  <c r="I1193" i="2" s="1"/>
  <c r="H1196" i="2"/>
  <c r="I1196" i="2" s="1"/>
  <c r="H1194" i="2"/>
  <c r="I1194" i="2" s="1"/>
  <c r="H1197" i="2"/>
  <c r="I1197" i="2" s="1"/>
  <c r="H1191" i="2"/>
  <c r="I1191" i="2" s="1"/>
  <c r="H1190" i="2"/>
  <c r="I1190" i="2" s="1"/>
  <c r="H1189" i="2"/>
  <c r="I1189" i="2" s="1"/>
  <c r="H1188" i="2"/>
  <c r="I1188" i="2" s="1"/>
  <c r="H1187" i="2"/>
  <c r="I1187" i="2" s="1"/>
  <c r="H1186" i="2"/>
  <c r="I1186" i="2" s="1"/>
  <c r="H1183" i="2"/>
  <c r="I1183" i="2" s="1"/>
  <c r="H1184" i="2"/>
  <c r="I1184" i="2" s="1"/>
  <c r="H1185" i="2"/>
  <c r="I1185" i="2" s="1"/>
  <c r="H1180" i="2"/>
  <c r="I1180" i="2" s="1"/>
  <c r="H1181" i="2"/>
  <c r="I1181" i="2" s="1"/>
  <c r="H1182" i="2"/>
  <c r="I1182" i="2" s="1"/>
  <c r="H1178" i="2"/>
  <c r="I1178" i="2" s="1"/>
  <c r="H1179" i="2"/>
  <c r="I1179" i="2" s="1"/>
  <c r="H1176" i="2"/>
  <c r="I1176" i="2" s="1"/>
  <c r="H1177" i="2"/>
  <c r="I1177" i="2" s="1"/>
  <c r="H1174" i="2"/>
  <c r="I1174" i="2" s="1"/>
  <c r="H1175" i="2"/>
  <c r="I1175" i="2" s="1"/>
  <c r="H1173" i="2"/>
  <c r="I1173" i="2" s="1"/>
  <c r="H1171" i="2"/>
  <c r="I1171" i="2" s="1"/>
  <c r="H1170" i="2"/>
  <c r="I1170" i="2" s="1"/>
  <c r="H1172" i="2"/>
  <c r="I1172" i="2" s="1"/>
  <c r="H1162" i="2"/>
  <c r="I1162" i="2" s="1"/>
  <c r="H1163" i="2"/>
  <c r="I1163" i="2" s="1"/>
  <c r="H1164" i="2"/>
  <c r="I1164" i="2" s="1"/>
  <c r="H1165" i="2"/>
  <c r="I1165" i="2" s="1"/>
  <c r="H1166" i="2"/>
  <c r="I1166" i="2" s="1"/>
  <c r="H1167" i="2"/>
  <c r="I1167" i="2" s="1"/>
  <c r="H1168" i="2"/>
  <c r="I1168" i="2" s="1"/>
  <c r="H1169" i="2"/>
  <c r="I1169" i="2" s="1"/>
  <c r="H1161" i="2"/>
  <c r="I1161" i="2" s="1"/>
  <c r="H1160" i="2"/>
  <c r="I1160" i="2" s="1"/>
  <c r="H1158" i="2"/>
  <c r="I1158" i="2" s="1"/>
  <c r="H1159" i="2"/>
  <c r="I1159" i="2" s="1"/>
  <c r="H1157" i="2"/>
  <c r="I1157" i="2" s="1"/>
  <c r="H1156" i="2"/>
  <c r="I1156" i="2" s="1"/>
  <c r="H1155" i="2"/>
  <c r="I1155" i="2" s="1"/>
  <c r="H1154" i="2"/>
  <c r="I1154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 s="1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02" i="2"/>
  <c r="I1102" i="2" s="1"/>
  <c r="H1103" i="2"/>
  <c r="I1103" i="2" s="1"/>
  <c r="H1101" i="2"/>
  <c r="I1101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 s="1"/>
  <c r="H1093" i="2"/>
  <c r="I1093" i="2" s="1"/>
  <c r="H1094" i="2"/>
  <c r="I1094" i="2" s="1"/>
  <c r="H1095" i="2"/>
  <c r="I1095" i="2" s="1"/>
  <c r="H1096" i="2"/>
  <c r="I1096" i="2" s="1"/>
  <c r="H1097" i="2"/>
  <c r="I1097" i="2" s="1"/>
  <c r="H1098" i="2"/>
  <c r="I1098" i="2" s="1"/>
  <c r="H1099" i="2"/>
  <c r="I1099" i="2" s="1"/>
  <c r="H1100" i="2"/>
  <c r="I1100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 s="1"/>
  <c r="H1065" i="2"/>
  <c r="I1065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988" i="2"/>
  <c r="I988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74" i="2"/>
  <c r="I974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03" i="2"/>
  <c r="I903" i="2" s="1"/>
  <c r="H4" i="2"/>
  <c r="I4" i="2" s="1"/>
  <c r="K4" i="2" s="1"/>
  <c r="H902" i="2"/>
  <c r="I902" i="2" s="1"/>
  <c r="H901" i="2"/>
  <c r="I901" i="2" s="1"/>
  <c r="H900" i="2"/>
  <c r="I900" i="2" s="1"/>
  <c r="H899" i="2"/>
  <c r="I899" i="2" s="1"/>
  <c r="H898" i="2"/>
  <c r="I898" i="2" s="1"/>
  <c r="H897" i="2"/>
  <c r="I897" i="2" s="1"/>
  <c r="H6" i="2"/>
  <c r="I6" i="2" s="1"/>
  <c r="K6" i="2" s="1"/>
  <c r="H896" i="2"/>
  <c r="I896" i="2" s="1"/>
  <c r="H895" i="2"/>
  <c r="I895" i="2" s="1"/>
  <c r="H25" i="2"/>
  <c r="I25" i="2" s="1"/>
  <c r="K25" i="2" s="1"/>
  <c r="H894" i="2"/>
  <c r="I894" i="2" s="1"/>
  <c r="H893" i="2"/>
  <c r="I89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63" i="2"/>
  <c r="I863" i="2" s="1"/>
  <c r="H862" i="2"/>
  <c r="I862" i="2" s="1"/>
  <c r="H860" i="2"/>
  <c r="I860" i="2" s="1"/>
  <c r="H861" i="2"/>
  <c r="I861" i="2" s="1"/>
  <c r="H859" i="2"/>
  <c r="I859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41" i="2"/>
  <c r="I841" i="2" s="1"/>
  <c r="H840" i="2"/>
  <c r="I840" i="2" s="1"/>
  <c r="H839" i="2"/>
  <c r="I839" i="2" s="1"/>
  <c r="H836" i="2"/>
  <c r="I836" i="2" s="1"/>
  <c r="H837" i="2"/>
  <c r="I837" i="2" s="1"/>
  <c r="H838" i="2"/>
  <c r="I838" i="2" s="1"/>
  <c r="H835" i="2"/>
  <c r="I835" i="2" s="1"/>
  <c r="H834" i="2"/>
  <c r="I834" i="2" s="1"/>
  <c r="H833" i="2"/>
  <c r="I833" i="2" s="1"/>
  <c r="H829" i="2"/>
  <c r="I829" i="2" s="1"/>
  <c r="H830" i="2"/>
  <c r="I830" i="2" s="1"/>
  <c r="H831" i="2"/>
  <c r="I831" i="2" s="1"/>
  <c r="H832" i="2"/>
  <c r="I832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8" i="2"/>
  <c r="I818" i="2" s="1"/>
  <c r="H819" i="2"/>
  <c r="I819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7" i="2"/>
  <c r="I807" i="2" s="1"/>
  <c r="H808" i="2"/>
  <c r="I808" i="2" s="1"/>
  <c r="H806" i="2"/>
  <c r="I806" i="2" s="1"/>
  <c r="H805" i="2"/>
  <c r="I805" i="2" s="1"/>
  <c r="H804" i="2"/>
  <c r="I804" i="2" s="1"/>
  <c r="H803" i="2"/>
  <c r="I803" i="2" s="1"/>
  <c r="H802" i="2"/>
  <c r="I802" i="2" s="1"/>
  <c r="H800" i="2"/>
  <c r="I800" i="2" s="1"/>
  <c r="H801" i="2"/>
  <c r="I801" i="2" s="1"/>
  <c r="H799" i="2"/>
  <c r="I799" i="2" s="1"/>
  <c r="H798" i="2"/>
  <c r="I798" i="2" s="1"/>
  <c r="H797" i="2"/>
  <c r="I797" i="2" s="1"/>
  <c r="H795" i="2"/>
  <c r="I795" i="2" s="1"/>
  <c r="H796" i="2"/>
  <c r="I796" i="2" s="1"/>
  <c r="H794" i="2"/>
  <c r="I794" i="2" s="1"/>
  <c r="H793" i="2"/>
  <c r="I793" i="2" s="1"/>
  <c r="H792" i="2"/>
  <c r="I792" i="2" s="1"/>
  <c r="H791" i="2"/>
  <c r="I791" i="2" s="1"/>
  <c r="H790" i="2"/>
  <c r="I790" i="2" s="1"/>
  <c r="H789" i="2"/>
  <c r="I789" i="2" s="1"/>
  <c r="H32" i="2"/>
  <c r="I32" i="2" s="1"/>
  <c r="K32" i="2" s="1"/>
  <c r="H788" i="2"/>
  <c r="I788" i="2" s="1"/>
  <c r="H786" i="2"/>
  <c r="I786" i="2" s="1"/>
  <c r="H787" i="2"/>
  <c r="I787" i="2" s="1"/>
  <c r="H785" i="2"/>
  <c r="I785" i="2" s="1"/>
  <c r="H783" i="2"/>
  <c r="I783" i="2" s="1"/>
  <c r="H782" i="2"/>
  <c r="I782" i="2" s="1"/>
  <c r="H784" i="2"/>
  <c r="I784" i="2" s="1"/>
  <c r="H781" i="2"/>
  <c r="I781" i="2" s="1"/>
  <c r="H779" i="2"/>
  <c r="I779" i="2" s="1"/>
  <c r="H780" i="2"/>
  <c r="I780" i="2" s="1"/>
  <c r="H778" i="2"/>
  <c r="I778" i="2" s="1"/>
  <c r="H777" i="2"/>
  <c r="I777" i="2" s="1"/>
  <c r="H776" i="2"/>
  <c r="I776" i="2" s="1"/>
  <c r="H775" i="2"/>
  <c r="I775" i="2" s="1"/>
  <c r="H774" i="2"/>
  <c r="I774" i="2" s="1"/>
  <c r="H773" i="2"/>
  <c r="I773" i="2" s="1"/>
  <c r="H772" i="2"/>
  <c r="I772" i="2" s="1"/>
  <c r="H20" i="2"/>
  <c r="I20" i="2" s="1"/>
  <c r="K20" i="2" s="1"/>
  <c r="H771" i="2"/>
  <c r="I771" i="2" s="1"/>
  <c r="H770" i="2"/>
  <c r="I770" i="2" s="1"/>
  <c r="H762" i="2"/>
  <c r="I762" i="2" s="1"/>
  <c r="H763" i="2"/>
  <c r="I763" i="2" s="1"/>
  <c r="H765" i="2"/>
  <c r="I765" i="2" s="1"/>
  <c r="H768" i="2"/>
  <c r="I768" i="2" s="1"/>
  <c r="H766" i="2"/>
  <c r="I766" i="2" s="1"/>
  <c r="H767" i="2"/>
  <c r="I767" i="2" s="1"/>
  <c r="H764" i="2"/>
  <c r="I764" i="2" s="1"/>
  <c r="H769" i="2"/>
  <c r="I769" i="2" s="1"/>
  <c r="H761" i="2"/>
  <c r="I761" i="2" s="1"/>
  <c r="H760" i="2"/>
  <c r="I760" i="2" s="1"/>
  <c r="H758" i="2"/>
  <c r="I758" i="2" s="1"/>
  <c r="H759" i="2"/>
  <c r="I759" i="2" s="1"/>
  <c r="H757" i="2"/>
  <c r="I757" i="2" s="1"/>
  <c r="H756" i="2"/>
  <c r="I756" i="2" s="1"/>
  <c r="H755" i="2"/>
  <c r="I755" i="2" s="1"/>
  <c r="H754" i="2"/>
  <c r="I754" i="2" s="1"/>
  <c r="H753" i="2"/>
  <c r="I753" i="2" s="1"/>
  <c r="H748" i="2"/>
  <c r="I748" i="2" s="1"/>
  <c r="H749" i="2"/>
  <c r="I749" i="2" s="1"/>
  <c r="H750" i="2"/>
  <c r="I750" i="2" s="1"/>
  <c r="H751" i="2"/>
  <c r="I751" i="2" s="1"/>
  <c r="H752" i="2"/>
  <c r="I752" i="2" s="1"/>
  <c r="H747" i="2"/>
  <c r="I747" i="2" s="1"/>
  <c r="H746" i="2"/>
  <c r="I746" i="2" s="1"/>
  <c r="H745" i="2"/>
  <c r="I745" i="2" s="1"/>
  <c r="H742" i="2"/>
  <c r="I742" i="2" s="1"/>
  <c r="H743" i="2"/>
  <c r="I743" i="2" s="1"/>
  <c r="H744" i="2"/>
  <c r="I744" i="2" s="1"/>
  <c r="H741" i="2"/>
  <c r="I741" i="2" s="1"/>
  <c r="H740" i="2"/>
  <c r="I740" i="2" s="1"/>
  <c r="H739" i="2"/>
  <c r="I739" i="2" s="1"/>
  <c r="H2" i="2"/>
  <c r="I2" i="2" s="1"/>
  <c r="K2" i="2" s="1"/>
  <c r="H738" i="2"/>
  <c r="I738" i="2" s="1"/>
  <c r="H737" i="2"/>
  <c r="I737" i="2" s="1"/>
  <c r="H736" i="2"/>
  <c r="I736" i="2" s="1"/>
  <c r="H19" i="2"/>
  <c r="I19" i="2" s="1"/>
  <c r="K19" i="2" s="1"/>
  <c r="H735" i="2"/>
  <c r="I735" i="2" s="1"/>
  <c r="H733" i="2"/>
  <c r="I733" i="2" s="1"/>
  <c r="H732" i="2"/>
  <c r="I732" i="2" s="1"/>
  <c r="H734" i="2"/>
  <c r="I734" i="2" s="1"/>
  <c r="H11" i="2"/>
  <c r="I11" i="2" s="1"/>
  <c r="K11" i="2" s="1"/>
  <c r="H731" i="2"/>
  <c r="I731" i="2" s="1"/>
  <c r="H730" i="2"/>
  <c r="I730" i="2" s="1"/>
  <c r="H12" i="2"/>
  <c r="I12" i="2" s="1"/>
  <c r="K12" i="2" s="1"/>
  <c r="H726" i="2"/>
  <c r="I726" i="2" s="1"/>
  <c r="H727" i="2"/>
  <c r="I727" i="2" s="1"/>
  <c r="H728" i="2"/>
  <c r="I728" i="2" s="1"/>
  <c r="H729" i="2"/>
  <c r="I729" i="2" s="1"/>
  <c r="H17" i="2"/>
  <c r="I17" i="2" s="1"/>
  <c r="K17" i="2" s="1"/>
  <c r="H725" i="2"/>
  <c r="I725" i="2" s="1"/>
  <c r="H9" i="2"/>
  <c r="I9" i="2" s="1"/>
  <c r="K9" i="2" s="1"/>
  <c r="H724" i="2"/>
  <c r="I724" i="2" s="1"/>
  <c r="H723" i="2"/>
  <c r="I723" i="2" s="1"/>
  <c r="H722" i="2"/>
  <c r="I722" i="2" s="1"/>
  <c r="H27" i="2"/>
  <c r="I27" i="2" s="1"/>
  <c r="K27" i="2" s="1"/>
  <c r="H720" i="2"/>
  <c r="I720" i="2" s="1"/>
  <c r="H721" i="2"/>
  <c r="I721" i="2" s="1"/>
  <c r="H719" i="2"/>
  <c r="I719" i="2" s="1"/>
  <c r="H714" i="2"/>
  <c r="I714" i="2" s="1"/>
  <c r="H715" i="2"/>
  <c r="I715" i="2" s="1"/>
  <c r="H716" i="2"/>
  <c r="I716" i="2" s="1"/>
  <c r="H717" i="2"/>
  <c r="I717" i="2" s="1"/>
  <c r="H718" i="2"/>
  <c r="I718" i="2" s="1"/>
  <c r="H28" i="2"/>
  <c r="I28" i="2" s="1"/>
  <c r="K28" i="2" s="1"/>
  <c r="H713" i="2"/>
  <c r="I713" i="2" s="1"/>
  <c r="H712" i="2"/>
  <c r="I712" i="2" s="1"/>
  <c r="H711" i="2"/>
  <c r="I711" i="2" s="1"/>
  <c r="H710" i="2"/>
  <c r="I710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H700" i="2"/>
  <c r="I700" i="2" s="1"/>
  <c r="H699" i="2"/>
  <c r="I699" i="2" s="1"/>
  <c r="H698" i="2"/>
  <c r="I698" i="2" s="1"/>
  <c r="H696" i="2"/>
  <c r="I696" i="2" s="1"/>
  <c r="H697" i="2"/>
  <c r="I697" i="2" s="1"/>
  <c r="H694" i="2"/>
  <c r="I694" i="2" s="1"/>
  <c r="H695" i="2"/>
  <c r="I695" i="2" s="1"/>
  <c r="H692" i="2"/>
  <c r="I692" i="2" s="1"/>
  <c r="H693" i="2"/>
  <c r="I693" i="2" s="1"/>
  <c r="H689" i="2"/>
  <c r="I689" i="2" s="1"/>
  <c r="H690" i="2"/>
  <c r="I690" i="2" s="1"/>
  <c r="H691" i="2"/>
  <c r="I691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8" i="2"/>
  <c r="I678" i="2" s="1"/>
  <c r="H677" i="2"/>
  <c r="I677" i="2" s="1"/>
  <c r="H676" i="2"/>
  <c r="I676" i="2" s="1"/>
  <c r="H675" i="2"/>
  <c r="I675" i="2" s="1"/>
  <c r="H673" i="2"/>
  <c r="I673" i="2" s="1"/>
  <c r="H674" i="2"/>
  <c r="I674" i="2" s="1"/>
  <c r="H672" i="2"/>
  <c r="I672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10" i="2"/>
  <c r="I10" i="2" s="1"/>
  <c r="K10" i="2" s="1"/>
  <c r="H665" i="2"/>
  <c r="I665" i="2" s="1"/>
  <c r="H664" i="2"/>
  <c r="I664" i="2" s="1"/>
  <c r="H661" i="2"/>
  <c r="I661" i="2" s="1"/>
  <c r="H662" i="2"/>
  <c r="I662" i="2" s="1"/>
  <c r="H663" i="2"/>
  <c r="I663" i="2" s="1"/>
  <c r="H660" i="2"/>
  <c r="I660" i="2" s="1"/>
  <c r="H659" i="2"/>
  <c r="I659" i="2" s="1"/>
  <c r="H658" i="2"/>
  <c r="I658" i="2" s="1"/>
  <c r="H657" i="2"/>
  <c r="I657" i="2" s="1"/>
  <c r="H656" i="2"/>
  <c r="I656" i="2" s="1"/>
  <c r="H654" i="2"/>
  <c r="I654" i="2" s="1"/>
  <c r="H655" i="2"/>
  <c r="I655" i="2" s="1"/>
  <c r="H653" i="2"/>
  <c r="I653" i="2" s="1"/>
  <c r="H652" i="2"/>
  <c r="I652" i="2" s="1"/>
  <c r="H648" i="2"/>
  <c r="I648" i="2" s="1"/>
  <c r="H649" i="2"/>
  <c r="I649" i="2" s="1"/>
  <c r="H650" i="2"/>
  <c r="I650" i="2" s="1"/>
  <c r="H651" i="2"/>
  <c r="I651" i="2" s="1"/>
  <c r="H647" i="2"/>
  <c r="I647" i="2" s="1"/>
  <c r="H645" i="2"/>
  <c r="I645" i="2" s="1"/>
  <c r="H646" i="2"/>
  <c r="I646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4" i="2"/>
  <c r="I634" i="2" s="1"/>
  <c r="H635" i="2"/>
  <c r="I635" i="2" s="1"/>
  <c r="H636" i="2"/>
  <c r="I636" i="2" s="1"/>
  <c r="H637" i="2"/>
  <c r="I637" i="2" s="1"/>
  <c r="H638" i="2"/>
  <c r="I638" i="2" s="1"/>
  <c r="H633" i="2"/>
  <c r="I633" i="2" s="1"/>
  <c r="H632" i="2"/>
  <c r="I632" i="2" s="1"/>
  <c r="H631" i="2"/>
  <c r="I631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18" i="2"/>
  <c r="I618" i="2" s="1"/>
  <c r="H617" i="2"/>
  <c r="I617" i="2" s="1"/>
  <c r="H616" i="2"/>
  <c r="I616" i="2" s="1"/>
  <c r="H615" i="2"/>
  <c r="I615" i="2" s="1"/>
  <c r="H614" i="2"/>
  <c r="I614" i="2" s="1"/>
  <c r="H613" i="2"/>
  <c r="I613" i="2" s="1"/>
  <c r="H611" i="2"/>
  <c r="I611" i="2" s="1"/>
  <c r="H612" i="2"/>
  <c r="I612" i="2" s="1"/>
  <c r="H610" i="2"/>
  <c r="I610" i="2" s="1"/>
  <c r="H607" i="2"/>
  <c r="I607" i="2" s="1"/>
  <c r="H608" i="2"/>
  <c r="I608" i="2" s="1"/>
  <c r="H609" i="2"/>
  <c r="I609" i="2" s="1"/>
  <c r="H603" i="2"/>
  <c r="I603" i="2" s="1"/>
  <c r="H604" i="2"/>
  <c r="I604" i="2" s="1"/>
  <c r="H606" i="2"/>
  <c r="I606" i="2" s="1"/>
  <c r="H605" i="2"/>
  <c r="I605" i="2" s="1"/>
  <c r="H602" i="2"/>
  <c r="I602" i="2" s="1"/>
  <c r="H601" i="2"/>
  <c r="I601" i="2" s="1"/>
  <c r="H600" i="2"/>
  <c r="I600" i="2" s="1"/>
  <c r="H599" i="2"/>
  <c r="I599" i="2" s="1"/>
  <c r="H598" i="2"/>
  <c r="I598" i="2" s="1"/>
  <c r="H593" i="2"/>
  <c r="I593" i="2" s="1"/>
  <c r="H594" i="2"/>
  <c r="I594" i="2" s="1"/>
  <c r="H595" i="2"/>
  <c r="I595" i="2" s="1"/>
  <c r="H596" i="2"/>
  <c r="I596" i="2" s="1"/>
  <c r="H597" i="2"/>
  <c r="I597" i="2" s="1"/>
  <c r="H592" i="2"/>
  <c r="I592" i="2" s="1"/>
  <c r="H591" i="2"/>
  <c r="I591" i="2" s="1"/>
  <c r="H590" i="2"/>
  <c r="I590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2" i="2"/>
  <c r="I582" i="2" s="1"/>
  <c r="H581" i="2"/>
  <c r="I581" i="2" s="1"/>
  <c r="H580" i="2"/>
  <c r="I580" i="2" s="1"/>
  <c r="H579" i="2"/>
  <c r="I579" i="2" s="1"/>
  <c r="H577" i="2"/>
  <c r="I577" i="2" s="1"/>
  <c r="H578" i="2"/>
  <c r="I578" i="2" s="1"/>
  <c r="H575" i="2"/>
  <c r="I575" i="2" s="1"/>
  <c r="H576" i="2"/>
  <c r="I576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465" i="2"/>
  <c r="I465" i="2" s="1"/>
  <c r="H468" i="2"/>
  <c r="I468" i="2" s="1"/>
  <c r="H472" i="2"/>
  <c r="I472" i="2" s="1"/>
  <c r="H491" i="2"/>
  <c r="I491" i="2" s="1"/>
  <c r="H536" i="2"/>
  <c r="I536" i="2" s="1"/>
  <c r="H483" i="2"/>
  <c r="I483" i="2" s="1"/>
  <c r="H466" i="2"/>
  <c r="I466" i="2" s="1"/>
  <c r="H467" i="2"/>
  <c r="I467" i="2" s="1"/>
  <c r="H484" i="2"/>
  <c r="I484" i="2" s="1"/>
  <c r="H554" i="2"/>
  <c r="I554" i="2" s="1"/>
  <c r="H548" i="2"/>
  <c r="I548" i="2" s="1"/>
  <c r="H558" i="2"/>
  <c r="I558" i="2" s="1"/>
  <c r="H521" i="2"/>
  <c r="I521" i="2" s="1"/>
  <c r="H474" i="2"/>
  <c r="I474" i="2" s="1"/>
  <c r="H523" i="2"/>
  <c r="I523" i="2" s="1"/>
  <c r="H469" i="2"/>
  <c r="I469" i="2" s="1"/>
  <c r="H507" i="2"/>
  <c r="I507" i="2" s="1"/>
  <c r="H549" i="2"/>
  <c r="I549" i="2" s="1"/>
  <c r="H495" i="2"/>
  <c r="I495" i="2" s="1"/>
  <c r="H478" i="2"/>
  <c r="I478" i="2" s="1"/>
  <c r="H555" i="2"/>
  <c r="I555" i="2" s="1"/>
  <c r="H546" i="2"/>
  <c r="I546" i="2" s="1"/>
  <c r="H479" i="2"/>
  <c r="I479" i="2" s="1"/>
  <c r="H497" i="2"/>
  <c r="I497" i="2" s="1"/>
  <c r="H551" i="2"/>
  <c r="I551" i="2" s="1"/>
  <c r="H529" i="2"/>
  <c r="I529" i="2" s="1"/>
  <c r="H473" i="2"/>
  <c r="I473" i="2" s="1"/>
  <c r="H544" i="2"/>
  <c r="I544" i="2" s="1"/>
  <c r="H481" i="2"/>
  <c r="I481" i="2" s="1"/>
  <c r="H475" i="2"/>
  <c r="I475" i="2" s="1"/>
  <c r="H522" i="2"/>
  <c r="I522" i="2" s="1"/>
  <c r="H471" i="2"/>
  <c r="I471" i="2" s="1"/>
  <c r="H542" i="2"/>
  <c r="I542" i="2" s="1"/>
  <c r="H492" i="2"/>
  <c r="I492" i="2" s="1"/>
  <c r="H500" i="2"/>
  <c r="I500" i="2" s="1"/>
  <c r="H556" i="2"/>
  <c r="I556" i="2" s="1"/>
  <c r="H562" i="2"/>
  <c r="I562" i="2" s="1"/>
  <c r="H463" i="2"/>
  <c r="I463" i="2" s="1"/>
  <c r="H506" i="2"/>
  <c r="I506" i="2" s="1"/>
  <c r="H509" i="2"/>
  <c r="I509" i="2" s="1"/>
  <c r="H510" i="2"/>
  <c r="I510" i="2" s="1"/>
  <c r="H485" i="2"/>
  <c r="I485" i="2" s="1"/>
  <c r="H482" i="2"/>
  <c r="I482" i="2" s="1"/>
  <c r="H545" i="2"/>
  <c r="I545" i="2" s="1"/>
  <c r="H470" i="2"/>
  <c r="I470" i="2" s="1"/>
  <c r="H476" i="2"/>
  <c r="I476" i="2" s="1"/>
  <c r="H501" i="2"/>
  <c r="I501" i="2" s="1"/>
  <c r="H502" i="2"/>
  <c r="I502" i="2" s="1"/>
  <c r="H526" i="2"/>
  <c r="I526" i="2" s="1"/>
  <c r="H493" i="2"/>
  <c r="I493" i="2" s="1"/>
  <c r="H505" i="2"/>
  <c r="I505" i="2" s="1"/>
  <c r="H511" i="2"/>
  <c r="I511" i="2" s="1"/>
  <c r="H504" i="2"/>
  <c r="I504" i="2" s="1"/>
  <c r="H567" i="2"/>
  <c r="I567" i="2" s="1"/>
  <c r="H563" i="2"/>
  <c r="I563" i="2" s="1"/>
  <c r="H565" i="2"/>
  <c r="I565" i="2" s="1"/>
  <c r="H515" i="2"/>
  <c r="I515" i="2" s="1"/>
  <c r="H477" i="2"/>
  <c r="I477" i="2" s="1"/>
  <c r="H499" i="2"/>
  <c r="I499" i="2" s="1"/>
  <c r="H489" i="2"/>
  <c r="I489" i="2" s="1"/>
  <c r="H488" i="2"/>
  <c r="I488" i="2" s="1"/>
  <c r="H539" i="2"/>
  <c r="I539" i="2" s="1"/>
  <c r="H560" i="2"/>
  <c r="I560" i="2" s="1"/>
  <c r="H512" i="2"/>
  <c r="I512" i="2" s="1"/>
  <c r="H550" i="2"/>
  <c r="I550" i="2" s="1"/>
  <c r="H498" i="2"/>
  <c r="I498" i="2" s="1"/>
  <c r="H486" i="2"/>
  <c r="I486" i="2" s="1"/>
  <c r="H559" i="2"/>
  <c r="I559" i="2" s="1"/>
  <c r="H557" i="2"/>
  <c r="I557" i="2" s="1"/>
  <c r="H519" i="2"/>
  <c r="I519" i="2" s="1"/>
  <c r="H496" i="2"/>
  <c r="I496" i="2" s="1"/>
  <c r="H524" i="2"/>
  <c r="I524" i="2" s="1"/>
  <c r="H564" i="2"/>
  <c r="I564" i="2" s="1"/>
  <c r="H533" i="2"/>
  <c r="I533" i="2" s="1"/>
  <c r="H552" i="2"/>
  <c r="I552" i="2" s="1"/>
  <c r="H514" i="2"/>
  <c r="I514" i="2" s="1"/>
  <c r="H530" i="2"/>
  <c r="I530" i="2" s="1"/>
  <c r="H513" i="2"/>
  <c r="I513" i="2" s="1"/>
  <c r="H531" i="2"/>
  <c r="I531" i="2" s="1"/>
  <c r="H568" i="2"/>
  <c r="I568" i="2" s="1"/>
  <c r="H525" i="2"/>
  <c r="I525" i="2" s="1"/>
  <c r="H462" i="2"/>
  <c r="I462" i="2" s="1"/>
  <c r="H547" i="2"/>
  <c r="I547" i="2" s="1"/>
  <c r="H516" i="2"/>
  <c r="I516" i="2" s="1"/>
  <c r="H543" i="2"/>
  <c r="I543" i="2" s="1"/>
  <c r="H532" i="2"/>
  <c r="I532" i="2" s="1"/>
  <c r="H553" i="2"/>
  <c r="I553" i="2" s="1"/>
  <c r="H537" i="2"/>
  <c r="I537" i="2" s="1"/>
  <c r="H541" i="2"/>
  <c r="I541" i="2" s="1"/>
  <c r="H528" i="2"/>
  <c r="I528" i="2" s="1"/>
  <c r="H540" i="2"/>
  <c r="I540" i="2" s="1"/>
  <c r="H480" i="2"/>
  <c r="I480" i="2" s="1"/>
  <c r="H494" i="2"/>
  <c r="I494" i="2" s="1"/>
  <c r="H490" i="2"/>
  <c r="I490" i="2" s="1"/>
  <c r="H527" i="2"/>
  <c r="I527" i="2" s="1"/>
  <c r="H518" i="2"/>
  <c r="I518" i="2" s="1"/>
  <c r="H561" i="2"/>
  <c r="I561" i="2" s="1"/>
  <c r="H535" i="2"/>
  <c r="I535" i="2" s="1"/>
  <c r="H487" i="2"/>
  <c r="I487" i="2" s="1"/>
  <c r="H464" i="2"/>
  <c r="I464" i="2" s="1"/>
  <c r="H566" i="2"/>
  <c r="I566" i="2" s="1"/>
  <c r="H538" i="2"/>
  <c r="I538" i="2" s="1"/>
  <c r="H503" i="2"/>
  <c r="I503" i="2" s="1"/>
  <c r="H520" i="2"/>
  <c r="I520" i="2" s="1"/>
  <c r="H534" i="2"/>
  <c r="I534" i="2" s="1"/>
  <c r="H517" i="2"/>
  <c r="I517" i="2" s="1"/>
  <c r="H508" i="2"/>
  <c r="I508" i="2" s="1"/>
  <c r="H461" i="2"/>
  <c r="I461" i="2" s="1"/>
  <c r="H460" i="2"/>
  <c r="I460" i="2" s="1"/>
  <c r="H457" i="2"/>
  <c r="I457" i="2" s="1"/>
  <c r="H458" i="2"/>
  <c r="I458" i="2" s="1"/>
  <c r="H459" i="2"/>
  <c r="I459" i="2" s="1"/>
  <c r="H456" i="2"/>
  <c r="I456" i="2" s="1"/>
  <c r="H455" i="2"/>
  <c r="I455" i="2" s="1"/>
  <c r="H454" i="2"/>
  <c r="I454" i="2" s="1"/>
  <c r="H453" i="2"/>
  <c r="I453" i="2" s="1"/>
  <c r="H451" i="2"/>
  <c r="I451" i="2" s="1"/>
  <c r="H452" i="2"/>
  <c r="I452" i="2" s="1"/>
  <c r="H450" i="2"/>
  <c r="I450" i="2" s="1"/>
  <c r="H449" i="2"/>
  <c r="I449" i="2" s="1"/>
  <c r="H448" i="2"/>
  <c r="I448" i="2" s="1"/>
  <c r="H447" i="2"/>
  <c r="I447" i="2" s="1"/>
  <c r="H446" i="2"/>
  <c r="I446" i="2" s="1"/>
  <c r="H442" i="2"/>
  <c r="I442" i="2" s="1"/>
  <c r="H443" i="2"/>
  <c r="I443" i="2" s="1"/>
  <c r="H444" i="2"/>
  <c r="I444" i="2" s="1"/>
  <c r="H445" i="2"/>
  <c r="I445" i="2" s="1"/>
  <c r="H439" i="2"/>
  <c r="I439" i="2" s="1"/>
  <c r="H440" i="2"/>
  <c r="I440" i="2" s="1"/>
  <c r="H441" i="2"/>
  <c r="I441" i="2" s="1"/>
  <c r="H438" i="2"/>
  <c r="I438" i="2" s="1"/>
  <c r="H437" i="2"/>
  <c r="I437" i="2" s="1"/>
  <c r="H436" i="2"/>
  <c r="I436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29" i="2"/>
  <c r="I429" i="2" s="1"/>
  <c r="H428" i="2"/>
  <c r="I428" i="2" s="1"/>
  <c r="H426" i="2"/>
  <c r="I426" i="2" s="1"/>
  <c r="H427" i="2"/>
  <c r="I427" i="2" s="1"/>
  <c r="H425" i="2"/>
  <c r="I425" i="2" s="1"/>
  <c r="H424" i="2"/>
  <c r="I424" i="2" s="1"/>
  <c r="H417" i="2"/>
  <c r="I417" i="2" s="1"/>
  <c r="H420" i="2"/>
  <c r="I420" i="2" s="1"/>
  <c r="H419" i="2"/>
  <c r="I419" i="2" s="1"/>
  <c r="H418" i="2"/>
  <c r="I418" i="2" s="1"/>
  <c r="H421" i="2"/>
  <c r="I421" i="2" s="1"/>
  <c r="H423" i="2"/>
  <c r="I423" i="2" s="1"/>
  <c r="H422" i="2"/>
  <c r="I422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8" i="2"/>
  <c r="I408" i="2" s="1"/>
  <c r="H409" i="2"/>
  <c r="I409" i="2" s="1"/>
  <c r="H403" i="2"/>
  <c r="I403" i="2" s="1"/>
  <c r="H404" i="2"/>
  <c r="I404" i="2" s="1"/>
  <c r="H405" i="2"/>
  <c r="I405" i="2" s="1"/>
  <c r="H406" i="2"/>
  <c r="I406" i="2" s="1"/>
  <c r="H407" i="2"/>
  <c r="I407" i="2" s="1"/>
  <c r="H401" i="2"/>
  <c r="I401" i="2" s="1"/>
  <c r="H402" i="2"/>
  <c r="I402" i="2" s="1"/>
  <c r="H400" i="2"/>
  <c r="I400" i="2" s="1"/>
  <c r="H399" i="2"/>
  <c r="I399" i="2" s="1"/>
  <c r="H398" i="2"/>
  <c r="I398" i="2" s="1"/>
  <c r="H397" i="2"/>
  <c r="I397" i="2" s="1"/>
  <c r="H396" i="2"/>
  <c r="I396" i="2" s="1"/>
  <c r="H393" i="2"/>
  <c r="I393" i="2" s="1"/>
  <c r="H394" i="2"/>
  <c r="I394" i="2" s="1"/>
  <c r="H395" i="2"/>
  <c r="I395" i="2" s="1"/>
  <c r="H391" i="2"/>
  <c r="I391" i="2" s="1"/>
  <c r="H392" i="2"/>
  <c r="I392" i="2" s="1"/>
  <c r="H390" i="2"/>
  <c r="I390" i="2" s="1"/>
  <c r="H386" i="2"/>
  <c r="I386" i="2" s="1"/>
  <c r="H387" i="2"/>
  <c r="I387" i="2" s="1"/>
  <c r="H388" i="2"/>
  <c r="I388" i="2" s="1"/>
  <c r="H389" i="2"/>
  <c r="I389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2" i="2"/>
  <c r="I372" i="2" s="1"/>
  <c r="H373" i="2"/>
  <c r="I373" i="2" s="1"/>
  <c r="H375" i="2"/>
  <c r="I375" i="2" s="1"/>
  <c r="H376" i="2"/>
  <c r="I376" i="2" s="1"/>
  <c r="H374" i="2"/>
  <c r="I374" i="2" s="1"/>
  <c r="H377" i="2"/>
  <c r="I377" i="2" s="1"/>
  <c r="H378" i="2"/>
  <c r="I378" i="2" s="1"/>
  <c r="H370" i="2"/>
  <c r="I370" i="2" s="1"/>
  <c r="H371" i="2"/>
  <c r="I371" i="2" s="1"/>
  <c r="H369" i="2"/>
  <c r="I369" i="2" s="1"/>
  <c r="H368" i="2"/>
  <c r="I368" i="2" s="1"/>
  <c r="H367" i="2"/>
  <c r="I367" i="2" s="1"/>
  <c r="H366" i="2"/>
  <c r="I366" i="2" s="1"/>
  <c r="H364" i="2"/>
  <c r="I364" i="2" s="1"/>
  <c r="H365" i="2"/>
  <c r="I365" i="2" s="1"/>
  <c r="H363" i="2"/>
  <c r="I363" i="2" s="1"/>
  <c r="H362" i="2"/>
  <c r="I362" i="2" s="1"/>
  <c r="H361" i="2"/>
  <c r="I361" i="2" s="1"/>
  <c r="H360" i="2"/>
  <c r="I360" i="2" s="1"/>
  <c r="H359" i="2"/>
  <c r="I359" i="2" s="1"/>
  <c r="H355" i="2"/>
  <c r="I355" i="2" s="1"/>
  <c r="H356" i="2"/>
  <c r="I356" i="2" s="1"/>
  <c r="H357" i="2"/>
  <c r="I357" i="2" s="1"/>
  <c r="H358" i="2"/>
  <c r="I358" i="2" s="1"/>
  <c r="H354" i="2"/>
  <c r="I354" i="2" s="1"/>
  <c r="H353" i="2"/>
  <c r="I353" i="2" s="1"/>
  <c r="H352" i="2"/>
  <c r="I352" i="2" s="1"/>
  <c r="H350" i="2"/>
  <c r="I350" i="2" s="1"/>
  <c r="H349" i="2"/>
  <c r="I349" i="2" s="1"/>
  <c r="H351" i="2"/>
  <c r="I351" i="2" s="1"/>
  <c r="H348" i="2"/>
  <c r="I348" i="2" s="1"/>
  <c r="H347" i="2"/>
  <c r="I347" i="2" s="1"/>
  <c r="H18" i="2"/>
  <c r="I18" i="2" s="1"/>
  <c r="K18" i="2" s="1"/>
  <c r="H346" i="2"/>
  <c r="I346" i="2" s="1"/>
  <c r="H345" i="2"/>
  <c r="I345" i="2" s="1"/>
  <c r="H344" i="2"/>
  <c r="I344" i="2" s="1"/>
  <c r="H34" i="2"/>
  <c r="H343" i="2"/>
  <c r="I343" i="2" s="1"/>
  <c r="H342" i="2"/>
  <c r="I342" i="2" s="1"/>
  <c r="H341" i="2"/>
  <c r="I341" i="2" s="1"/>
  <c r="H340" i="2"/>
  <c r="I340" i="2" s="1"/>
  <c r="H339" i="2"/>
  <c r="I339" i="2" s="1"/>
  <c r="H336" i="2"/>
  <c r="I336" i="2" s="1"/>
  <c r="H337" i="2"/>
  <c r="I337" i="2" s="1"/>
  <c r="H338" i="2"/>
  <c r="I338" i="2" s="1"/>
  <c r="H334" i="2"/>
  <c r="I334" i="2" s="1"/>
  <c r="H335" i="2"/>
  <c r="I335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68" i="2"/>
  <c r="I268" i="2" s="1"/>
  <c r="H269" i="2"/>
  <c r="I269" i="2" s="1"/>
  <c r="H267" i="2"/>
  <c r="I267" i="2" s="1"/>
  <c r="H266" i="2"/>
  <c r="I266" i="2" s="1"/>
  <c r="H23" i="2"/>
  <c r="I23" i="2" s="1"/>
  <c r="K23" i="2" s="1"/>
  <c r="H265" i="2"/>
  <c r="I265" i="2" s="1"/>
  <c r="H263" i="2"/>
  <c r="I263" i="2" s="1"/>
  <c r="H264" i="2"/>
  <c r="I264" i="2" s="1"/>
  <c r="H29" i="2"/>
  <c r="I29" i="2" s="1"/>
  <c r="K29" i="2" s="1"/>
  <c r="H259" i="2"/>
  <c r="I259" i="2" s="1"/>
  <c r="H260" i="2"/>
  <c r="I260" i="2" s="1"/>
  <c r="H261" i="2"/>
  <c r="I261" i="2" s="1"/>
  <c r="H262" i="2"/>
  <c r="I262" i="2" s="1"/>
  <c r="H258" i="2"/>
  <c r="I258" i="2" s="1"/>
  <c r="H256" i="2"/>
  <c r="I256" i="2" s="1"/>
  <c r="H257" i="2"/>
  <c r="I257" i="2" s="1"/>
  <c r="H255" i="2"/>
  <c r="I255" i="2" s="1"/>
  <c r="H254" i="2"/>
  <c r="I254" i="2" s="1"/>
  <c r="H253" i="2"/>
  <c r="I253" i="2" s="1"/>
  <c r="H251" i="2"/>
  <c r="I251" i="2" s="1"/>
  <c r="H250" i="2"/>
  <c r="I250" i="2" s="1"/>
  <c r="H252" i="2"/>
  <c r="I252" i="2" s="1"/>
  <c r="H249" i="2"/>
  <c r="I249" i="2" s="1"/>
  <c r="H248" i="2"/>
  <c r="I248" i="2" s="1"/>
  <c r="H247" i="2"/>
  <c r="I247" i="2" s="1"/>
  <c r="H246" i="2"/>
  <c r="I246" i="2" s="1"/>
  <c r="H245" i="2"/>
  <c r="I245" i="2" s="1"/>
  <c r="H15" i="2"/>
  <c r="I15" i="2" s="1"/>
  <c r="K15" i="2" s="1"/>
  <c r="H243" i="2"/>
  <c r="I243" i="2" s="1"/>
  <c r="H244" i="2"/>
  <c r="I244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33" i="2"/>
  <c r="I233" i="2" s="1"/>
  <c r="H234" i="2"/>
  <c r="I234" i="2" s="1"/>
  <c r="H235" i="2"/>
  <c r="I235" i="2" s="1"/>
  <c r="H232" i="2"/>
  <c r="I232" i="2" s="1"/>
  <c r="H230" i="2"/>
  <c r="I230" i="2" s="1"/>
  <c r="H231" i="2"/>
  <c r="I231" i="2" s="1"/>
  <c r="H229" i="2"/>
  <c r="I229" i="2" s="1"/>
  <c r="H228" i="2"/>
  <c r="I228" i="2" s="1"/>
  <c r="H227" i="2"/>
  <c r="I227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08" i="2"/>
  <c r="I208" i="2" s="1"/>
  <c r="H209" i="2"/>
  <c r="I209" i="2" s="1"/>
  <c r="H206" i="2"/>
  <c r="I206" i="2" s="1"/>
  <c r="H205" i="2"/>
  <c r="I205" i="2" s="1"/>
  <c r="H207" i="2"/>
  <c r="I207" i="2" s="1"/>
  <c r="H210" i="2"/>
  <c r="I210" i="2" s="1"/>
  <c r="H7" i="2"/>
  <c r="I7" i="2" s="1"/>
  <c r="K7" i="2" s="1"/>
  <c r="H204" i="2"/>
  <c r="I204" i="2" s="1"/>
  <c r="H8" i="2"/>
  <c r="I8" i="2" s="1"/>
  <c r="K8" i="2" s="1"/>
  <c r="H201" i="2"/>
  <c r="I201" i="2" s="1"/>
  <c r="H202" i="2"/>
  <c r="I202" i="2" s="1"/>
  <c r="H203" i="2"/>
  <c r="I203" i="2" s="1"/>
  <c r="H199" i="2"/>
  <c r="I199" i="2" s="1"/>
  <c r="H200" i="2"/>
  <c r="I200" i="2" s="1"/>
  <c r="H22" i="2"/>
  <c r="I22" i="2" s="1"/>
  <c r="K22" i="2" s="1"/>
  <c r="H195" i="2"/>
  <c r="I195" i="2" s="1"/>
  <c r="H196" i="2"/>
  <c r="I196" i="2" s="1"/>
  <c r="H197" i="2"/>
  <c r="I197" i="2" s="1"/>
  <c r="H198" i="2"/>
  <c r="I198" i="2" s="1"/>
  <c r="H193" i="2"/>
  <c r="I193" i="2" s="1"/>
  <c r="H194" i="2"/>
  <c r="I194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30" i="2"/>
  <c r="I30" i="2" s="1"/>
  <c r="K30" i="2" s="1"/>
  <c r="H183" i="2"/>
  <c r="I183" i="2" s="1"/>
  <c r="H184" i="2"/>
  <c r="I184" i="2" s="1"/>
  <c r="H185" i="2"/>
  <c r="I185" i="2" s="1"/>
  <c r="H186" i="2"/>
  <c r="I186" i="2" s="1"/>
  <c r="H182" i="2"/>
  <c r="I182" i="2" s="1"/>
  <c r="H16" i="2"/>
  <c r="I16" i="2" s="1"/>
  <c r="K16" i="2" s="1"/>
  <c r="H181" i="2"/>
  <c r="I181" i="2" s="1"/>
  <c r="H180" i="2"/>
  <c r="I180" i="2" s="1"/>
  <c r="H179" i="2"/>
  <c r="I179" i="2" s="1"/>
  <c r="H5" i="2"/>
  <c r="I5" i="2" s="1"/>
  <c r="K5" i="2" s="1"/>
  <c r="H178" i="2"/>
  <c r="I178" i="2" s="1"/>
  <c r="H177" i="2"/>
  <c r="I177" i="2" s="1"/>
  <c r="H3" i="2"/>
  <c r="I3" i="2" s="1"/>
  <c r="K3" i="2" s="1"/>
  <c r="H176" i="2"/>
  <c r="I176" i="2" s="1"/>
  <c r="H175" i="2"/>
  <c r="I175" i="2" s="1"/>
  <c r="H174" i="2"/>
  <c r="I174" i="2" s="1"/>
  <c r="H162" i="2"/>
  <c r="I162" i="2" s="1"/>
  <c r="H163" i="2"/>
  <c r="I163" i="2" s="1"/>
  <c r="H164" i="2"/>
  <c r="I164" i="2" s="1"/>
  <c r="H167" i="2"/>
  <c r="I167" i="2" s="1"/>
  <c r="H166" i="2"/>
  <c r="I166" i="2" s="1"/>
  <c r="H165" i="2"/>
  <c r="I165" i="2" s="1"/>
  <c r="H171" i="2"/>
  <c r="I171" i="2" s="1"/>
  <c r="H170" i="2"/>
  <c r="I170" i="2" s="1"/>
  <c r="H169" i="2"/>
  <c r="I169" i="2" s="1"/>
  <c r="H168" i="2"/>
  <c r="I168" i="2" s="1"/>
  <c r="H173" i="2"/>
  <c r="I173" i="2" s="1"/>
  <c r="H172" i="2"/>
  <c r="I172" i="2" s="1"/>
  <c r="H161" i="2"/>
  <c r="I161" i="2" s="1"/>
  <c r="H159" i="2"/>
  <c r="I159" i="2" s="1"/>
  <c r="H160" i="2"/>
  <c r="I160" i="2" s="1"/>
  <c r="H158" i="2"/>
  <c r="I158" i="2" s="1"/>
  <c r="H156" i="2"/>
  <c r="I156" i="2" s="1"/>
  <c r="H157" i="2"/>
  <c r="I157" i="2" s="1"/>
  <c r="H155" i="2"/>
  <c r="I155" i="2" s="1"/>
  <c r="H153" i="2"/>
  <c r="I153" i="2" s="1"/>
  <c r="H154" i="2"/>
  <c r="I154" i="2" s="1"/>
  <c r="H152" i="2"/>
  <c r="I152" i="2" s="1"/>
  <c r="H151" i="2"/>
  <c r="I151" i="2" s="1"/>
  <c r="H150" i="2"/>
  <c r="I150" i="2" s="1"/>
  <c r="H140" i="2"/>
  <c r="I140" i="2" s="1"/>
  <c r="H136" i="2"/>
  <c r="I136" i="2" s="1"/>
  <c r="H132" i="2"/>
  <c r="I132" i="2" s="1"/>
  <c r="H141" i="2"/>
  <c r="I141" i="2" s="1"/>
  <c r="H134" i="2"/>
  <c r="I134" i="2" s="1"/>
  <c r="H133" i="2"/>
  <c r="I133" i="2" s="1"/>
  <c r="H144" i="2"/>
  <c r="I144" i="2" s="1"/>
  <c r="H137" i="2"/>
  <c r="I137" i="2" s="1"/>
  <c r="H142" i="2"/>
  <c r="I142" i="2" s="1"/>
  <c r="H138" i="2"/>
  <c r="I138" i="2" s="1"/>
  <c r="H135" i="2"/>
  <c r="I135" i="2" s="1"/>
  <c r="H145" i="2"/>
  <c r="I145" i="2" s="1"/>
  <c r="H148" i="2"/>
  <c r="I148" i="2" s="1"/>
  <c r="H143" i="2"/>
  <c r="I143" i="2" s="1"/>
  <c r="H139" i="2"/>
  <c r="I139" i="2" s="1"/>
  <c r="H147" i="2"/>
  <c r="I147" i="2" s="1"/>
  <c r="H149" i="2"/>
  <c r="I149" i="2" s="1"/>
  <c r="H146" i="2"/>
  <c r="I146" i="2" s="1"/>
  <c r="H108" i="2"/>
  <c r="I108" i="2" s="1"/>
  <c r="H106" i="2"/>
  <c r="I106" i="2" s="1"/>
  <c r="H118" i="2"/>
  <c r="I118" i="2" s="1"/>
  <c r="H119" i="2"/>
  <c r="I119" i="2" s="1"/>
  <c r="H127" i="2"/>
  <c r="I127" i="2" s="1"/>
  <c r="H120" i="2"/>
  <c r="I120" i="2" s="1"/>
  <c r="H124" i="2"/>
  <c r="I124" i="2" s="1"/>
  <c r="H131" i="2"/>
  <c r="I131" i="2" s="1"/>
  <c r="H107" i="2"/>
  <c r="I107" i="2" s="1"/>
  <c r="H113" i="2"/>
  <c r="I113" i="2" s="1"/>
  <c r="H111" i="2"/>
  <c r="I111" i="2" s="1"/>
  <c r="H114" i="2"/>
  <c r="I114" i="2" s="1"/>
  <c r="H112" i="2"/>
  <c r="I112" i="2" s="1"/>
  <c r="H109" i="2"/>
  <c r="I109" i="2" s="1"/>
  <c r="H129" i="2"/>
  <c r="I129" i="2" s="1"/>
  <c r="H121" i="2"/>
  <c r="I121" i="2" s="1"/>
  <c r="H130" i="2"/>
  <c r="I130" i="2" s="1"/>
  <c r="H128" i="2"/>
  <c r="I128" i="2" s="1"/>
  <c r="H115" i="2"/>
  <c r="I115" i="2" s="1"/>
  <c r="H110" i="2"/>
  <c r="I110" i="2" s="1"/>
  <c r="H122" i="2"/>
  <c r="I122" i="2" s="1"/>
  <c r="H126" i="2"/>
  <c r="I126" i="2" s="1"/>
  <c r="H123" i="2"/>
  <c r="I123" i="2" s="1"/>
  <c r="H116" i="2"/>
  <c r="I116" i="2" s="1"/>
  <c r="H125" i="2"/>
  <c r="I125" i="2" s="1"/>
  <c r="H117" i="2"/>
  <c r="I117" i="2" s="1"/>
  <c r="H21" i="2"/>
  <c r="I21" i="2" s="1"/>
  <c r="K21" i="2" s="1"/>
  <c r="H105" i="2"/>
  <c r="I105" i="2" s="1"/>
  <c r="H13" i="2"/>
  <c r="I13" i="2" s="1"/>
  <c r="K13" i="2" s="1"/>
  <c r="H101" i="2"/>
  <c r="I101" i="2" s="1"/>
  <c r="H102" i="2"/>
  <c r="I102" i="2" s="1"/>
  <c r="H103" i="2"/>
  <c r="I103" i="2" s="1"/>
  <c r="H104" i="2"/>
  <c r="I104" i="2" s="1"/>
  <c r="H100" i="2"/>
  <c r="I100" i="2" s="1"/>
  <c r="H99" i="2"/>
  <c r="I99" i="2" s="1"/>
  <c r="H98" i="2"/>
  <c r="I98" i="2" s="1"/>
  <c r="H97" i="2"/>
  <c r="I97" i="2" s="1"/>
  <c r="H96" i="2"/>
  <c r="I96" i="2" s="1"/>
  <c r="H26" i="2"/>
  <c r="I26" i="2" s="1"/>
  <c r="K26" i="2" s="1"/>
  <c r="H93" i="2"/>
  <c r="I93" i="2" s="1"/>
  <c r="H94" i="2"/>
  <c r="I94" i="2" s="1"/>
  <c r="H95" i="2"/>
  <c r="I95" i="2" s="1"/>
  <c r="H91" i="2"/>
  <c r="I91" i="2" s="1"/>
  <c r="H92" i="2"/>
  <c r="I92" i="2" s="1"/>
  <c r="H90" i="2"/>
  <c r="I90" i="2" s="1"/>
  <c r="H89" i="2"/>
  <c r="I89" i="2" s="1"/>
  <c r="H87" i="2"/>
  <c r="I87" i="2" s="1"/>
  <c r="H88" i="2"/>
  <c r="I88" i="2" s="1"/>
  <c r="H85" i="2"/>
  <c r="I85" i="2" s="1"/>
  <c r="H86" i="2"/>
  <c r="I86" i="2" s="1"/>
  <c r="H60" i="2"/>
  <c r="I60" i="2" s="1"/>
  <c r="H82" i="2"/>
  <c r="I82" i="2" s="1"/>
  <c r="H68" i="2"/>
  <c r="I68" i="2" s="1"/>
  <c r="H70" i="2"/>
  <c r="I70" i="2" s="1"/>
  <c r="H62" i="2"/>
  <c r="I62" i="2" s="1"/>
  <c r="H79" i="2"/>
  <c r="I79" i="2" s="1"/>
  <c r="H61" i="2"/>
  <c r="I61" i="2" s="1"/>
  <c r="H73" i="2"/>
  <c r="I73" i="2" s="1"/>
  <c r="H74" i="2"/>
  <c r="I74" i="2" s="1"/>
  <c r="H72" i="2"/>
  <c r="I72" i="2" s="1"/>
  <c r="H75" i="2"/>
  <c r="I75" i="2" s="1"/>
  <c r="H76" i="2"/>
  <c r="I76" i="2" s="1"/>
  <c r="H78" i="2"/>
  <c r="I78" i="2" s="1"/>
  <c r="H77" i="2"/>
  <c r="I77" i="2" s="1"/>
  <c r="H83" i="2"/>
  <c r="I83" i="2" s="1"/>
  <c r="H66" i="2"/>
  <c r="I66" i="2" s="1"/>
  <c r="H64" i="2"/>
  <c r="I64" i="2" s="1"/>
  <c r="H67" i="2"/>
  <c r="I67" i="2" s="1"/>
  <c r="H81" i="2"/>
  <c r="I81" i="2" s="1"/>
  <c r="H80" i="2"/>
  <c r="I80" i="2" s="1"/>
  <c r="H65" i="2"/>
  <c r="I65" i="2" s="1"/>
  <c r="H71" i="2"/>
  <c r="I71" i="2" s="1"/>
  <c r="H63" i="2"/>
  <c r="I63" i="2" s="1"/>
  <c r="H69" i="2"/>
  <c r="I69" i="2" s="1"/>
  <c r="H84" i="2"/>
  <c r="I84" i="2" s="1"/>
  <c r="H57" i="2"/>
  <c r="I57" i="2" s="1"/>
  <c r="H58" i="2"/>
  <c r="I58" i="2" s="1"/>
  <c r="H59" i="2"/>
  <c r="I59" i="2" s="1"/>
  <c r="H56" i="2"/>
  <c r="I56" i="2" s="1"/>
  <c r="H54" i="2"/>
  <c r="I54" i="2" s="1"/>
  <c r="H55" i="2"/>
  <c r="I55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35" i="2"/>
  <c r="I35" i="2" s="1"/>
  <c r="H1441" i="2"/>
  <c r="I1441" i="2" s="1"/>
  <c r="L1278" i="2"/>
  <c r="L1279" i="2"/>
  <c r="L1249" i="2"/>
  <c r="L1202" i="2"/>
  <c r="L810" i="2"/>
  <c r="L436" i="2"/>
  <c r="L227" i="2"/>
  <c r="I34" i="2" l="1"/>
  <c r="K3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98E85-328E-4933-A25D-F2320C31B6B9}" name="C__Oxalys184_Oxadata_tmp__" type="4" refreshedVersion="0" background="1">
    <webPr xml="1" sourceData="1" url="D:\Utilisateurs\Faniry25\AppData\Local\Temp\MgxpaRIACache\baya.oxacloud.oxalys.fr\https\OxaSas\C__Oxalys184_Oxadata_tmp__.xml" htmlTables="1" htmlFormat="all"/>
  </connection>
</connections>
</file>

<file path=xl/sharedStrings.xml><?xml version="1.0" encoding="utf-8"?>
<sst xmlns="http://schemas.openxmlformats.org/spreadsheetml/2006/main" count="127090" uniqueCount="9829">
  <si>
    <t>Designation_Complémentaire</t>
  </si>
  <si>
    <t>Remise</t>
  </si>
  <si>
    <t>Total_Ligne_HT_Remisé</t>
  </si>
  <si>
    <t>V_Total_Ligne_TTC</t>
  </si>
  <si>
    <t>TVA</t>
  </si>
  <si>
    <t>N__DA</t>
  </si>
  <si>
    <t>N__Poste_DA</t>
  </si>
  <si>
    <t>Site_Stock</t>
  </si>
  <si>
    <t>Code_ss_famille</t>
  </si>
  <si>
    <t>Saisie_de_réception__</t>
  </si>
  <si>
    <t>Code_Direction</t>
  </si>
  <si>
    <t>Code_complément</t>
  </si>
  <si>
    <t>SS_compte_anal</t>
  </si>
  <si>
    <t>Centre_d_Analyse</t>
  </si>
  <si>
    <t>Accord_Cadre</t>
  </si>
  <si>
    <t>RAL</t>
  </si>
  <si>
    <t>V_Montant_RAL</t>
  </si>
  <si>
    <t>Code_Société</t>
  </si>
  <si>
    <t>Avenant</t>
  </si>
  <si>
    <t>Acheteur</t>
  </si>
  <si>
    <t>Tot_CA_HT</t>
  </si>
  <si>
    <t>Tot_CA_TTC</t>
  </si>
  <si>
    <t>Devise</t>
  </si>
  <si>
    <t>Etat_Financ_</t>
  </si>
  <si>
    <t>Date_creat</t>
  </si>
  <si>
    <t>Date_de_Validation</t>
  </si>
  <si>
    <t>Date_Période</t>
  </si>
  <si>
    <t>Date_AR</t>
  </si>
  <si>
    <t>Objet_CA</t>
  </si>
  <si>
    <t>Ctr_Emetteur_entete</t>
  </si>
  <si>
    <t>Ctr_Livraison_entete</t>
  </si>
  <si>
    <t>Sect_Imputation_entete</t>
  </si>
  <si>
    <t>Code_Complémentaire_entete</t>
  </si>
  <si>
    <t>Sous_Compte_d_Analyse_entete</t>
  </si>
  <si>
    <t>Type_document</t>
  </si>
  <si>
    <t>V_Expédition_soldée</t>
  </si>
  <si>
    <t>Code_du_Modèle_de_Cde</t>
  </si>
  <si>
    <t>V_Etat_commande_en_tête</t>
  </si>
  <si>
    <t>V_Etat_commande_ligne</t>
  </si>
  <si>
    <t>Nom_Acheteur</t>
  </si>
  <si>
    <t>Raison_sociale_Fournisseur</t>
  </si>
  <si>
    <t>Nom_demandeur</t>
  </si>
  <si>
    <t>V_Critère_de_saisie</t>
  </si>
  <si>
    <t>Code_Article</t>
  </si>
  <si>
    <t>Quantité_comm</t>
  </si>
  <si>
    <t>Unité</t>
  </si>
  <si>
    <t>Prix_Unitaire</t>
  </si>
  <si>
    <t>Design__sommaire</t>
  </si>
  <si>
    <t>Section_d_imput</t>
  </si>
  <si>
    <t>Code_Fournis</t>
  </si>
  <si>
    <t>N__de_Cde</t>
  </si>
  <si>
    <t>N_Poste</t>
  </si>
  <si>
    <t>Date_de_livr__prev_</t>
  </si>
  <si>
    <t>E-gaming stand fibre Tuléar - Référence n°016/2026/MFE</t>
  </si>
  <si>
    <t>CLIMATISATION SALLE SUPERVISION METIS BAZARY BE FORT DAUPHIN #  Proforma MG-YAS-26-A3537-D0001</t>
  </si>
  <si>
    <t>Couverture de 11 mois (de février à décembre 2026)
Désinsectisation, Dératisation et Désinfection) pour les 33 stores de TANA</t>
  </si>
  <si>
    <t>Prestation Logistique Evènementielle - Foire de la Fibre Tuléar - devis n°519D/TELMA S.A (YAS)/26 du 29/06/2026</t>
  </si>
  <si>
    <t>EAU VIVE Eau De Source Naturelle 50 cl - Pack de 12 # DEVIS N° B-PR0626-0097 DU 24/06/2026 - Contact livraison 0340036090</t>
  </si>
  <si>
    <t>EAU VIVE Eau de source naturelle 1,5 L - Pack de 6</t>
  </si>
  <si>
    <t>TAF Thé Vert Nature Sahambavy 100 Infusettes</t>
  </si>
  <si>
    <t>CHOCOLATERIE ROBERT Cacao en Poudre 100% 225 G</t>
  </si>
  <si>
    <t>COMPAGNIE LE CAFÉ Café Classic 100% Pure 50?G</t>
  </si>
  <si>
    <t>Sucre Roux Brésilien 1 KG</t>
  </si>
  <si>
    <t>DELICE Lait en poudre 1 kg</t>
  </si>
  <si>
    <t>LOCATION IMPRIMANTE Consommation RICOH et Loyer mensuel TELMA SA, mois de Mai2026# FACTURE N°F850913 DU 02/06/2026</t>
  </si>
  <si>
    <t>COLLATION LE 02 JUILLET 2026 - Assortiments 2 pièces salées et 1 pièce sucré avec jus de fruits# DEVIS DU 29/06/2026</t>
  </si>
  <si>
    <t>Location de véhicule{s ) avec carburant 03 Juillet 2026 - Galaxy/Analakely - Ambohimalaza - Remisage# DEVIS N°PROFORMA 017-2026 DU 01/07/2026</t>
  </si>
  <si>
    <t>Frais de retrait</t>
  </si>
  <si>
    <t>Honoraire des interprètes# DEVIS N°039/INTPRO/2026 DU 23/06/2026</t>
  </si>
  <si>
    <t>Transport aller-retours de la cabine et des matériels
Système de sonorisation pour interprétariat sonorisation</t>
  </si>
  <si>
    <t>Pack de système d'interprétariat</t>
  </si>
  <si>
    <t>Système de sonorisation pour interprétariat sonorisation</t>
  </si>
  <si>
    <t>DA Erick ANDRINIRINA Develppeur fullstack SOKA  juin 2026# FACTURE N° F2600006 DU 16/06/2026</t>
  </si>
  <si>
    <t>Pour engagement du devis  pour la LLD Mr Ando RATSIRAHONANA# DEVIS N° V.26.21100 DU 11/06/2026</t>
  </si>
  <si>
    <t>Billet d'avion - TNR/WMN/TNR - RAMAHEFARISOA HAJANIRINA</t>
  </si>
  <si>
    <t>Billet d'Avion - David Randriamialy - TNR/NOS/TNR</t>
  </si>
  <si>
    <t>Achat billet d'avion Fenotiana Patrick suite affectation</t>
  </si>
  <si>
    <t>Achat billet d'avion Christin suite affectation</t>
  </si>
  <si>
    <t>Achat billet d'avion Fitoa Emmanuel suite affectation</t>
  </si>
  <si>
    <t>Sponsoring - IOAI Summit 2026 - FA n°EDS-2026-0604</t>
  </si>
  <si>
    <t>Prestation de sécurité Nuit - Foire de la Fibre à Tuléar le 05 au 08 juillet 2026 - Proforma N° 0232562512/26</t>
  </si>
  <si>
    <t>Cafe Nespresso - Collation Q2 - Proforma n°B-PR0626-0258</t>
  </si>
  <si>
    <t>Devis acompte validé pour la LLD de Mr Gary CHEUK Location pour 60 mois# DEVIS N° PF24062026-009 EV DU 24/06/2026</t>
  </si>
  <si>
    <t>Devis N° V.26.16817 DU 11/05/2026</t>
  </si>
  <si>
    <t>Gestion Warehouse AGL Phoenix 
Février à septembre 2026 (8 mois)</t>
  </si>
  <si>
    <t>Gestion Warehouse AGL Phoenix
Février 26 à février 27 (12 mois)</t>
  </si>
  <si>
    <t>CARREFOUR SENSATION Infusion Thé Noir Saveur Fruits Rouges x25# DEVIS N° B-PR0626-0098 DU 08/06/2026</t>
  </si>
  <si>
    <t>COTTERLEY Thé Vert Agrumes 25 Sachets</t>
  </si>
  <si>
    <t>COTTERLEY Thé Vert Subtilement Aromatisé 32,5?g X25 Sachets</t>
  </si>
  <si>
    <t>COMPAGNIE LE CAFÉ Café Classic 100% Pure 50G</t>
  </si>
  <si>
    <t>Billet d'avion - RAKOTOMIHAMINA ANDO - TNR/TLE/TNR</t>
  </si>
  <si>
    <t>COFI 2026 - PIAGGIO APE 3 WHEELER MODEL  - GRS RISE SERVICES - DEVIS DVISIE0226-002019 DU 13/06/2026</t>
  </si>
  <si>
    <t>ME ANDRIANASOLO ANDRY FIANKINANA paiement abonnement juillet 2026# FACTURE N° 09/26 DU 02/07/2026</t>
  </si>
  <si>
    <t>Billet d'avion - TNR/SMS/TNR - Armia et Galib</t>
  </si>
  <si>
    <t>DTG/DOM: Travaux supplémentaires Monsieur Solo Heriniaina ANDRIAMANAMPISON Taolagnaro</t>
  </si>
  <si>
    <t>Billet d'Avion - Nancy RAZAFINDRAFARA - TMM/TNR/SMS/TNR/TMM</t>
  </si>
  <si>
    <t>DTG/DOM: TRAVAUX TRANSPORT ET IMPLANTATION DE 04 POTEAUX POUR JACKIE AMELINA MORONDAVA</t>
  </si>
  <si>
    <t>DTG/DOM: Travaux GC DE LA LIAISON FO CLIENT TAMATAVE Lot N°74</t>
  </si>
  <si>
    <t>DTG/DOM: Implantation de 30 poteaux à Majunga 87ème vague # DEVIS 32/26-EHM</t>
  </si>
  <si>
    <t>DTG/DOM: Implantation de 30 poteaux à Majunga 88ème vague# DEVIS: 33/26-EHM</t>
  </si>
  <si>
    <t>DTG/DOM: Implantation de 30 poteaux à Majunga 89ème vague# DEVIS:34/26-EHM</t>
  </si>
  <si>
    <t>DTG/DOM: Implantation de 30 poteaux à Majunga 90ème vague# DEVIS 35/26-EHM</t>
  </si>
  <si>
    <t>DTG/DOM: Clement RABERANTO à MANDRITSARA</t>
  </si>
  <si>
    <t>DTG/DOM: Travaux Supplémentaires pour le déploiement du lien FO de LECOFRUIT (Gpe BASAN)</t>
  </si>
  <si>
    <t>Régul-Application Support &amp; Maintenance - Alfred Backlog (Q1-2026)(89%*14 577,87)</t>
  </si>
  <si>
    <t>Régul-Application Support &amp; Maintenance - Alfred Backlog (Y2025)(89%*55 897,86) #REF PRISM YMG-DTG-20260331-002</t>
  </si>
  <si>
    <t>Pince dAncrage Câble ADSS  Fourreau Plastique  Courte Portée &lt; 60m  Ø6-8mm  L300mm FOLAN</t>
  </si>
  <si>
    <t>Console dAncrage Universelle FOLAN</t>
  </si>
  <si>
    <t>Croix de Lovage Taille L FOLAN</t>
  </si>
  <si>
    <t>Feuillard 20x0,7mm Rouleau 50M FOLAN</t>
  </si>
  <si>
    <t>Agrafe pour feuillard 21mm (Sachet de 200)</t>
  </si>
  <si>
    <t>Boîtier Étanche Dôme 12-288FO pr 144FO+dispositifs détanchéité entrées 4et16(5-7 mm)+notice+12K7 12épissures FOLAN</t>
  </si>
  <si>
    <t>CREMA &amp; AROMA# DEVIS N° PF192096 DU 02/07/2026</t>
  </si>
  <si>
    <t>CREMA &amp; AROMA GRAN CAFFE</t>
  </si>
  <si>
    <t>FRAIS DE LIVRAISON</t>
  </si>
  <si>
    <t>Sponsoring Festival SOMAROHO - FA n°FASW00329 du 12/06/2026</t>
  </si>
  <si>
    <t>Location Salle &amp; Sonorisation - Proforma n°22/2026/F</t>
  </si>
  <si>
    <t>Déjeuner &amp; Boisson - Proforma n°22/2026/F</t>
  </si>
  <si>
    <t>TUYAU PEHD 32X2,4 PN12,5 100M # DEVIS : DEV26SAMB004289</t>
  </si>
  <si>
    <t>MANCHON PEHD A SERRER D32 # DEVIS : DEV26SAMB004289</t>
  </si>
  <si>
    <t>REMISE</t>
  </si>
  <si>
    <t>Location des camions pour transport STAND FIBRE - proforma N° PF YAS N° 160-06/LC/2026</t>
  </si>
  <si>
    <t>Publi reportage de 2min dans Jt le 02/04/2026 - devis n°DV00000073 DU 02/04/2026</t>
  </si>
  <si>
    <t>Animation Radio - devis n°DV000000135 DU 15/06/2026</t>
  </si>
  <si>
    <t>Désinstallation des caméras et bouton panique - Yas Store Ampefiloha - n°PR2606-10070 DU 23/06/2026</t>
  </si>
  <si>
    <t>Désinstallation des caméras et bouton panique - Yas Zoom Ankarondrano - n°PR2606-10071</t>
  </si>
  <si>
    <t>Désinstallation des caméras et bouton panique - Yas Store Smart Tanjombato - n°PR2606-10072</t>
  </si>
  <si>
    <t>Location Sprinter le 18 et 19 juin 2026 - Proforma n°5790626 DU 16/06/2026</t>
  </si>
  <si>
    <t>IM- Un (01) VAD - Fianarantsoa-Tulear-Fianarantsoa du 01 au 09/07/2026 - PROFORMA N°308-A/FP/TELMA/2026</t>
  </si>
  <si>
    <t>IM- Treize (13) VAD - TANA-TULEAR-TANA (foire de la fibre 2026) du 29/06 au 12/07/2026 - PROFORMA N°310-A/FP/TELMA/2026</t>
  </si>
  <si>
    <t>Création de contenue et Egérie de la société YAS  pour 2026 - Ambassadeur YAS # FActure N° INV-2026-001</t>
  </si>
  <si>
    <t>Organisation du salon régional du tourisme à Fianarantsoa - FA n°04/26</t>
  </si>
  <si>
    <t>Transport Mobiliers - YS Avenue Tamatave - AR n°AR2606RA50854950</t>
  </si>
  <si>
    <t>Spot 30s - devis n°DV0000084</t>
  </si>
  <si>
    <t>Sponsoring NPC 2eme Edition 2026 #FACTURE</t>
  </si>
  <si>
    <t>Sponsor Officiel - Salon de l'Etudiant et de l'Emploi 2026 - FA n°123 SEE 2026</t>
  </si>
  <si>
    <t>IM équipe Coordinateur D2D - Razakatiana Tsiry - Fianarantsoa-Tulear-Fizanarantsoa - FA n°INV-13034</t>
  </si>
  <si>
    <t>IM équipe Coordinateur D2D - Maya Raly Andrimihaja - TANA-TULEAR-TANA - FA n°INV-13035</t>
  </si>
  <si>
    <t>IM équipe Coordinateur D2D - Nandrianina NAMBININTSOA FIONONANA - TANA-TULEAR-TANA - FA n°INV-13036</t>
  </si>
  <si>
    <t>Nettoyage stand YAS foire de la FIBRE 6 et 7 juillet #Devis du 24/06/2026</t>
  </si>
  <si>
    <t>Location Mobiliers - Foire de la Fibre Tuléar - PROFORMA N°0015/06/BS/2026 du 23/06/2026</t>
  </si>
  <si>
    <t>Stickers Stand Fibre Jaune - 150*360cm - Devis n°FP05104 - Regul</t>
  </si>
  <si>
    <t>Stickers Stand Fibre Jaune - 150*150cm - Devis n°FP05104</t>
  </si>
  <si>
    <t>Sponsoring coupe de lindépendance 2026 - Partenariat Ville Commune Antehiroka</t>
  </si>
  <si>
    <t>Travaux de Maintenance option 2 - Montage et Démontage Stand # Devis du 1/07/2026</t>
  </si>
  <si>
    <t>COFI 2026 - Moto Honda Ace 125 SHH 6DK - Grs Vatsy Services # devis du 18/5/2026</t>
  </si>
  <si>
    <t>FortiGate-60F 10 x GE RJ45 ports - Quotation n°SOQ30862 SFO033394 #2026/06/29</t>
  </si>
  <si>
    <t>FortiGate-60F 3 Year Unified Threat Protection - Quotation n°SOQ30862 SFO033394</t>
  </si>
  <si>
    <t>Bank Charges - Quotation n°SOQ30862 SFO033394</t>
  </si>
  <si>
    <t>Courier Fees - Quotation n°SOQ30862 SFO033394</t>
  </si>
  <si>
    <t>Location Salle &amp; Sono &amp; Vidéoprojecteur - Proforma n°PF 290526 DU 29/05/2026</t>
  </si>
  <si>
    <t>Plat Malagasy &amp; Eau minérale - Proforma n°PF290526</t>
  </si>
  <si>
    <t>Prestations diverses - Birdy Galaxy - Session de clôture des formations - 03 Juillet 2026 - PF n°RDP190626.11</t>
  </si>
  <si>
    <t>ANIMATION CORPORATE TULEAR le 09/07 (BC complémentaire BC N°135486 )# FACTURE N° : 2034´BIS du 04/07/2026</t>
  </si>
  <si>
    <t>Transport FIM 2026 : Transport Tana-Majunga + déplacement des 
matériels  dans la ville de Majunga - PROFORMA N°125-06/LC/2026</t>
  </si>
  <si>
    <t>Maintenance corrective : Recharge Extincteurs HS utilisés aux formations et exercices#  FACTURE PROFORMA VIMSI MADAGASCAR N° 0023 - 06 / 2026     du 09/06/2026</t>
  </si>
  <si>
    <t>Frais de transport recharge extincteur</t>
  </si>
  <si>
    <t>Soudure d'une chambre suite survey construction digue  à Ankorondrano - Andraharo - Maki Andohatapenaka ITP-20250806-00007- DAET 13674 </t>
  </si>
  <si>
    <t>Implantation (4u) poteaux  9m, Dépose (1u) poteaux  8m et Pose (4U) traverse  à AMBOHIMANAMBOLA suite passage convois exceptionnels JIRAMA ITP-20250917-00001- DAET 13674 </t>
  </si>
  <si>
    <t>Dépose, Implantation (1u) poteau bois de 8m et Réglage câble FO près du FJKM Ankadimbahoaka ITP-20260123-00002- DAET 13674 </t>
  </si>
  <si>
    <t>Implantation poteau bois 8m, Dépose poteau bios 8m et Réglage câble de FO en aérien à ANTANIMENA ITP-20250812-00001- DAET 13674 </t>
  </si>
  <si>
    <t>Implantation (1U) poteau bois de 8m, Confection socle  à Andraharo en face BOA ITP-20260114-00007- DAET 13674 </t>
  </si>
  <si>
    <t>Remplacement poteau endommagé (1U) au E05 DP 201D Andranomena ITP-20260119-00004- DAET 13674 </t>
  </si>
  <si>
    <t>Transformation d'une chambre L2T avec trappes en fonte sécurisées à Ampitatafika ITP-20251020-00003- DAET 13674 </t>
  </si>
  <si>
    <t>Implantation (1U) poteau bois 8m, Dépose (1U) poteau bois de 8m et Réglage câble à Ambohitrinimanga ITP-20251211-00006- DAET 13674 </t>
  </si>
  <si>
    <t>Redressement poteau bois de 8m et renforcement poteau bois de 8m au G05 DP155D Ankatso REC-20260125-00143- DAET 13674 </t>
  </si>
  <si>
    <t>Implantation (1U) poteau bois de 8m et Dépose (1U) poteau bois de 8m à Anosiavaratra ITP-20251210-00004- DAET 13674 </t>
  </si>
  <si>
    <t>Dépose poteau bois de 8m à Anjomakely (Travail supplémentaire) REQ-20251122-00182- DAET 13674 </t>
  </si>
  <si>
    <t>Pose potelet et Réglage câble FO au Lot II M13 Anjomakely Bongatsara Antananarivo Atsimondrano REQ-20251122-00182- DAET 13674 </t>
  </si>
  <si>
    <t>Implantation (1U) poteau bois de 8m et Dépose (1U) poteau PJ à SOANIERANA REC-20260112-00025- DAET 13674 </t>
  </si>
  <si>
    <t>Implantation (1U) poteau bois de 8m au P01 DP2 MALAZA AMPITATAFIKA REC-20260108-00623- DAET 13674 </t>
  </si>
  <si>
    <t>Implantation (1U) poteau bois de 8m à Ivato aéroport REC-20251014-01028- DAET 13674 </t>
  </si>
  <si>
    <t>Implantation (1U) poteau bois de 8m à IVATO AEROPORT ITP-20260116-00004- DAET 13674 </t>
  </si>
  <si>
    <t>Implantation (1U) poteau bois de 8m  à Amboropotsy Talatamaty, REC-20260122-00460- DAET 13674 </t>
  </si>
  <si>
    <t>Implantation poteau U)( bois de 8m à Itaosy REC-20251108-00273- DAET 13674 </t>
  </si>
  <si>
    <t>Implantation (1U) poteau bois de 8m à Anosiavaratra ITP-20251210-00003- DAET 13674 </t>
  </si>
  <si>
    <t>Travaux de dépose SR au A32 Anosibe  ITP-20251219-00002- DAET 13674 </t>
  </si>
  <si>
    <t>Travaux de dépose SR au H05 Ankorondrano près COMADIS  ITP-20260123-00004- DAET 13674 </t>
  </si>
  <si>
    <t>Travaux de dépose (2U) poteau PJ à Alarobia Ivandry TGC-20250811-00037- DAET 13674 </t>
  </si>
  <si>
    <t>Travaux de pose PVC 45 à Mandrosoa Ivato ITP-20250205-00004- DAET 13674 </t>
  </si>
  <si>
    <t>Tirage câble 48FO aérien au G04 début ADR Domaine Alasora vers Commune Alasora ITP-20250616-00004- DAET 13694 </t>
  </si>
  <si>
    <t>Confection socle et Installation armoire de rue (dim 0,82x0,35m2) et Construction  chambre L2T avec cadre et trappe sécurisés en fonte (fourni par TELMA) à Tsiadana Ankatso ITP-20251124-00002- DAET 13694 </t>
  </si>
  <si>
    <t>Ouverture et Soudure d'une chambre K3C avec trappes en fonte au D03 DP29E AMBOHITRARAHABA 2099050715- DAET 13694 </t>
  </si>
  <si>
    <t>Implantation (1U) poteau bois de 8m, Dépose (1U) poteau et Réglage câble FO à Anosibe ITP-20260112-00003- DAET 13694 </t>
  </si>
  <si>
    <t>Implantation (1U) poteau bois de 8m, dépose (1U) poteau,Réglage câble FO à Anosiavaratra ITP-20260223-00002- DAET 13694 </t>
  </si>
  <si>
    <t>Confection et pose  trappe définitive en béton armé à Ambohidahy ITP-20251118-00001- DAET 13694 </t>
  </si>
  <si>
    <t>Ramassage , Redressement poteau bois de 8m et Réglage câble FO à ANDOHALO ANNEXE LYCEE JULES FERRY REC-20260119-00686- DAET 13694 </t>
  </si>
  <si>
    <t>Dépose poteau bois de 8m et Réglage câble FO à Anosiavaratra vers Ambohitrinimanga ITP-20251203-00003- DAET 13694 </t>
  </si>
  <si>
    <t>Ouverture (2U) chambre , Soudure  chambre L2T et  L6T avec trappes en fonte au F08 OLT 67 DP 57-60 ANDOHATAPENAKA CSP-20260225-99656- DAET 13694 </t>
  </si>
  <si>
    <t>Implantation (1u) poteau bois de 8m, dépose (1U) poteau  et Réglage câble FO à Ampitatafika Antanimenakely ITP-20251229-00005- DAET 13694 </t>
  </si>
  <si>
    <t>Dépose (1U) poteau bois de 8m, Implantation (1U) poteau et Réglage câble FO à AMBOHITRIMANJAKA ITP-20260123-00008- DAET 13694 </t>
  </si>
  <si>
    <t>Dépose ,Implantation (1U) poteau bois de 8m et Réglage câble FO à Ambohibao Antehiroka ITP-20260223-00006- DAET 13694 </t>
  </si>
  <si>
    <t>Dépose (1U) poteau bois de 8m et Réglage câble FO à Lazaina Anosy Avaratra REC-20260223-00499- DAET 13694 </t>
  </si>
  <si>
    <t>Implantation (2U) poteau bois de 8m à Ankatso ITP-20251125-00008- DAET 13694 </t>
  </si>
  <si>
    <t>Ouverture et Soudure d'une chambre K3C avec trappes en fonte à Ambohitrarahaba TGC-20260222-00002- DAET 13694 </t>
  </si>
  <si>
    <t>Pose (1U) rallonge traverse et réglage câble FO à Ambohitrimanjaka ITP-20260206-00010- DAET 13694 </t>
  </si>
  <si>
    <t>Travaux de réparation trappe en béton à Antsahabe ITP-20251211-00007- DAET 13694 </t>
  </si>
  <si>
    <t>Implantation (1U) poteau bois de 8m au A25 DP26B ANDRAVOAHANGY REC-20260115-00262- DAET 13694 </t>
  </si>
  <si>
    <t>Implantation (1U) poteau bois de 8m au E02 DP32 AMBOHIMINONO ANTANETIBE ANTEHIROKA.E02 DP32E 2098598717- DAET 13694 </t>
  </si>
  <si>
    <t>Dépose (1U) poteau bois de 8m à Ambohitrarahaba REC-20260115-00454- DAET 13694 </t>
  </si>
  <si>
    <t>Dépose (1U) poteau bois de 8m à Anosiavaratra (TS) ITP-20251219-00009- DAET 13694 </t>
  </si>
  <si>
    <t>Travaux de Dépose SR à Ivato ITP-20251219-00001- DAET 13694 </t>
  </si>
  <si>
    <t>Soudure chambre L2T avec trappes en fonte Tanjombato - près tour Forello ( TS) ITP-20250930-00005- DAET 13694 </t>
  </si>
  <si>
    <t>"Nous allons faire des travaux de dépose (1U) poteau PJ à Tanjombato ITP-20260107-00002- DAET 13694 </t>
  </si>
  <si>
    <t>Travaux de dépose poteau PJ à Andoharanofotsy ITP-20260202-00006- DAET 13694 </t>
  </si>
  <si>
    <t>Ouverture d'une chambre non soudée et Récupération mou à Ambatobe DGA-20260221-00001- DAET 13695 </t>
  </si>
  <si>
    <t>Mise en place BAES Bloc Autonome d'Eclairage de Sécurité Magasin AGL Andraharo
Mains d'uvres d'Installation BAES# FACTURE PROFORMA VIMSI MADAGASCAR N° 0023 - 06 / 2026 du 09/06/2026</t>
  </si>
  <si>
    <t>Panneau de signalisation  Extincteur double face en PVC 5mm#    FACTURE PROFORMA VIMSI MADAGASCAR N° 0025 - 06 / 2026   du 09/06/2026</t>
  </si>
  <si>
    <t>Remise en conformité des Extincteurs Hors Normes après vérification 2026 YAS STORE TAN# FACTURE PROFORMA VIMSI MADAGASCAR N° 0010 - 07 / 2026 du 04/07/2026</t>
  </si>
  <si>
    <t>Mains d'uvres d'einstallation Extincteur Mobile portatif</t>
  </si>
  <si>
    <t>Frais de transport</t>
  </si>
  <si>
    <t>FOURNITURES : Extincteuret panneau de signalisation STORE AMBOHIDRATRIMO
Main d'oeuvre# FACTURE PROFORMA VIMSI MADAGASCAR N° 0022 - 06 / 2026 du 09/06/2026</t>
  </si>
  <si>
    <t>FOURNITURES : Extincteuret panneau de signalisation STORE AMPASANIMALO
Main d'oeuvre# FACTURE PROFORMA VIMSI MADAGASCAR N° 0021 - 06 / 2026 du 09/06/2026</t>
  </si>
  <si>
    <t>YAS Store Ampefiloha
Maintenance : Désinstallation des caméras et bouton panique
Système vidéosurveillance-système anti-intrusio# DEVIS PR2606-10070 du 23/06/2026</t>
  </si>
  <si>
    <t>YAS Store Smart Tanjombato
Maintenance : Désinstallation des caméras et bouton panique
Système vidéosurveillance-système anti-intrusion# DEVIS N°PR2606-10072 DU 23/06/2026</t>
  </si>
  <si>
    <t>Dépose (1U) , Repose (1U) poteaux de 8 ml et Déplacement(dépose et repose) des câbles sur le nouveau poteau à IMERIMANJAKA ITP-20260206-00009- DAET 13696 </t>
  </si>
  <si>
    <t>Implantation (6U) poteaux de 5m  à Tanjombato FORELLO 2063334143- DAET 13697 </t>
  </si>
  <si>
    <t>Implantation ,Dépose (1U) poteaux de 8 ml et Déplacement (dépose et repose ) câble à Ambohijanaka ITP-20260205-00004- DAET 13698 </t>
  </si>
  <si>
    <t>Transformation chambre existante en chambre L2T en fonte sécurisé  à Antsahavola ITP-20260121-00003- DAET 13699 </t>
  </si>
  <si>
    <t>Dépose de poteau PJ, Implantation Poteaux Bois de 8ml et Fourniture et confection socle 50x50 à AMPAMATANANA ANDRONDRA ITP-20260210-00004- DAET 13699 </t>
  </si>
  <si>
    <t>Redressement de poteaux en bois de 8 ml à ALASORA ITP-20260119-00003- DAET 13699 </t>
  </si>
  <si>
    <t>Dépose, Implantation poteau bois de 8m après dépose et Déplacement câble FO au A32 DP2323B ANOSIBE DGA-20260121-00001- DAET 13675 </t>
  </si>
  <si>
    <t>Déplacement câble et Dépose (1u) poteau bois de 8m au C02 DP37EA l'entrée RESIDENCE D'AMBOHIJANAKA DGA-20260117-00002- DAET 13675 </t>
  </si>
  <si>
    <t>Implantation (1U) poteau bois 8m et réglage FO à Ambohipanja DGA-20251119-00006- DAET 13675 </t>
  </si>
  <si>
    <t>Dépose (1U) poteau PJ, Implantation (1U) poteau bois de 8m Déplacement (500m) câble FO à Ambatobe DGA-20260117-00001- DAET 13675 </t>
  </si>
  <si>
    <t>Implantation poteau bois 8m, Dépose et Pose boite taille (T1) après dépose, Réglage FO et Dépose PJ  DGA-20251129-00004- DAET 13675 </t>
  </si>
  <si>
    <t>Dépose, Implantation (1U) poteaux bois de 8m et Ramassage (1U) poteaux bois de 8m à Rangaina Ilafy DGA-20251109-00005- DAET 13675 </t>
  </si>
  <si>
    <t>Implantation (1U) poteaux bois de 8m et Ramassage (1u) poteaux bois de 8m au I00 DP27E Ikianja (Terrain Foot a 7), DGA-20251109-00006- DAET 13675 </t>
  </si>
  <si>
    <t>Ouverture et Soudure d'une chambre K2C avec trappes en fonte au D02 IVANDRY DGA-20251130-00001- DAET 13675 </t>
  </si>
  <si>
    <t>Implantation (1U) poteau 8ml  à Soamanandrariny DGA-20251107-00004- DAET 13675 </t>
  </si>
  <si>
    <t>Travaux de redressement poteau bois 8m à Behenjy Itaosy DGA-20251129-00003- DAET 13675 </t>
  </si>
  <si>
    <t>Dépose (1U) poteau bois de 8m à AMBODIVONKELY AMBOHIMANARINA DGA-20260124-00001- DAET 13675 </t>
  </si>
  <si>
    <t>Pose trappe (1U) définitive sur une chambre au F09 AmbodinIsotry DGA-20260102-00001- DAET 13675 </t>
  </si>
  <si>
    <t>SPONSORING KITSANA BASKET BALL # FACTURE N°001/2026 DU 03/06/2026</t>
  </si>
  <si>
    <t>IM- Trois (03) VAD - Manjunga-Marovoay- Majunga du 17 au 25/06/2026 # PROFORMA N°309-A/FP/TELMA/2026 DU 24/06/2026</t>
  </si>
  <si>
    <t>LLD 60 MOIS - GRAND VITARA GL 1.5L 105CV - 5 PLACES # PROFORMA N°PF04052026-031 DU 04/05/2026</t>
  </si>
  <si>
    <t>Participation à la foire "RANTY VOKATRA" Commune Anjeva Gare-Chambre de Commerce et de l'Industrie d'Antananarivo # FACTURE N007/FAC/YAS/2026/CR/AG</t>
  </si>
  <si>
    <t>Inspection et traitement de poteau bois par des produits chimiques compris déplacement (transport des materiels :groupe ,perçeuse ,petit outillage .)-ITP-20260608-0004</t>
  </si>
  <si>
    <t>GATEAU NOUVELLE RECRUE LE 29 JUIN 2026 # PROFORMA/EVENT/PRKL/2026 DU 22/06/2026</t>
  </si>
  <si>
    <t>Inspection et traitement 345 poteaux bois-ITP-20260504-00005 # Devis: 026/05357/ENC-HR</t>
  </si>
  <si>
    <t>Bureau HM-V12001, 1.2m avec tirroir (705 122 Marron) # Devis: DEV/2026/005837</t>
  </si>
  <si>
    <t>Chaise Visiteur SM-138(701 001)</t>
  </si>
  <si>
    <t>PRESTATION peinture longeron# DEVIS N°26061289 DU 30/06/2026</t>
  </si>
  <si>
    <t>PRESTATION Montage 40 racks</t>
  </si>
  <si>
    <t>Accessoires pour RACK TITAN III</t>
  </si>
  <si>
    <t>Assistance technique pour le projet de tirage FO vers le pylône "antenne relais à VAK00 5Ambohibary (BK116-BK117)</t>
  </si>
  <si>
    <t>Assistance technique pour le projet  IPRA/SITE technique YAS ALA038 Andaingo-tirage e n tranchée souterrain de câble FO</t>
  </si>
  <si>
    <t>Travaux supplémentaire refonte sol Titan 3# DEVIS N0 DV0140/26 DU 04/07/2026</t>
  </si>
  <si>
    <t>Nettoyage Stand FIBRE - JUIN 2026 # DEVIS S00530 DU 03/06/2026</t>
  </si>
  <si>
    <t>Pénalité suite changement  date (Billet d'avion MR TCHI HONG JOC TSUNE Marco  -Tanà-Tuléar -Tanà-Départ le 22/09/26)</t>
  </si>
  <si>
    <t>(TS)Fourniture et pose de Poutre en béton armé sous dalot et sur pont,y compris coffrage , ferraillage et toutes sujetions de mise en uvre</t>
  </si>
  <si>
    <t>Remise 30%</t>
  </si>
  <si>
    <t>Partenariat Ambassadrice avec Denise 2026 - PROFORMA n °2026033001</t>
  </si>
  <si>
    <t>Partenariat Ambassadeur avec SHYN 2026 - PROFORMA n °2026033002</t>
  </si>
  <si>
    <t>BC rajout du BC  de couverture 129323 - Insertion web de YAS sur le site web « midi-madagasikara.mg » - 01/05/2026 au 01/05/2027</t>
  </si>
  <si>
    <t>Sponsoring FMBB PART II - FA n°002/TELMA/FMBB/PDT/2026</t>
  </si>
  <si>
    <t>Régul Alfred VM Hosting (JANV2025 à MARS2026 )(13 982*15*89%)# devis: DV_STX_YASMG_2025_0650</t>
  </si>
  <si>
    <t>Publi-reportage 3 mn TV - Proforma n°SMC 078/2026</t>
  </si>
  <si>
    <t>Publi-reportage 1mn30 radio - Proforma n°SMC 078/2026</t>
  </si>
  <si>
    <t>Publireportage le 19/02/2026 - PROFORMA N° REAL/2026/121 DU  12/06/2026</t>
  </si>
  <si>
    <t>Publireportage dans journal Radio du 19/02/2026 - devis n°DV00000085 du 19/02/2026</t>
  </si>
  <si>
    <t>Publireportage Gezani dans JT le 19 février 2026- devis n°DV00000085 du 19/02/2026</t>
  </si>
  <si>
    <t>Diffusion de Spot audio de 30s en prime time - Proforma n° TVP/2026 DE260157</t>
  </si>
  <si>
    <t>Diffusion de Spot TV de 30s en prime time - Proforma n° TVP/2026 DE260157</t>
  </si>
  <si>
    <t>Prise en charge du déplacement et Hébergement de DENISE   - FA n°2026061701</t>
  </si>
  <si>
    <t>Diffusion spot radio 30s - proforma du 17/06/2026</t>
  </si>
  <si>
    <t>Diffusion de spot TV de 30s en Prime Time - DEVIS ODF n°4044 DU 19/02/2026</t>
  </si>
  <si>
    <t>Diffusion de spot audio de 34s en Prime Time - ODF n°4044</t>
  </si>
  <si>
    <t>Diffusion Spot radio 30s - Proforma n° SMPC 076/2026</t>
  </si>
  <si>
    <t>Diffusion Spot Tv 30s - Proforma n° SMPC 076/2026</t>
  </si>
  <si>
    <t>Spot Tv Inter Universitaire - Proforma N° REAL/2026/120</t>
  </si>
  <si>
    <t>Contrat Panneaux Publicitaires Galaxy Golf - Avril au Juin 2026 - FA n°FGG-019/2026</t>
  </si>
  <si>
    <t>Indemnité de mission intérimaire Chauffeur Roadshow - Avril et Mai 2026 - Proforma n°316-A/FP/TELMA/2025</t>
  </si>
  <si>
    <t>Indemnité de mission intérimaire Chauffeur ROADSHOW mois de Mars 2026 - PROFORMA N°222-A/FP/TELMA/2025 DU 11/05/2026</t>
  </si>
  <si>
    <t>Prestation Ambassadeur Nina suivant son bonus cumulatif 1er trimestre 2026 - FACTURE DU 12/06/2026</t>
  </si>
  <si>
    <t>Rémunération fixe annuel - Ambassadeur Nina - Mars 2026 au Février 2027 - FACTURE DU 13/06/2026</t>
  </si>
  <si>
    <t>Insertions Publicitaires - Les Nouvelles - Devis n°DVLN/00602/26</t>
  </si>
  <si>
    <t>Insertions Publicitaires - Midi le 26/03/2026 - Proforma n°M-CL025958 DU 25/03/2026</t>
  </si>
  <si>
    <t>Campagne Couverture Réseau Radio - Proforma SMPC 150/2026</t>
  </si>
  <si>
    <t>Campagne Couverture Réseau TV - Proforma n° SMPC 149/2026</t>
  </si>
  <si>
    <t>Publi-reportage de 2 min dans JTVM du 02/04/2026 - Proforma n° TVP/2026 DE260185</t>
  </si>
  <si>
    <t>Animation Plateau dans Tara-Masoandro, matinale de Radio Plus le 03/04/2026 - Proforma n° TVP/2026 DE260185</t>
  </si>
  <si>
    <t>Apport Yas Annuel - Ambassadeur Dadi Love - FACTURE N°009</t>
  </si>
  <si>
    <t>Bonus Trimestriel - Ambassadrice Sport Muriel</t>
  </si>
  <si>
    <t>Prestation Muriel suivant son bonus cumulatif 1er trimestre - Ambassadrice Sport Muriel</t>
  </si>
  <si>
    <t>Rémunération Fixe Annuel - Ambassadrice Sport Muriel</t>
  </si>
  <si>
    <t>Bonus Cumulatif - Ambassadrice Sport Christiane - FACTURE DU 22/06/2026</t>
  </si>
  <si>
    <t>Bonus Trimestriel - Mars au Mai 2026 - Ambassadrice Sport Christiane - FACTURE DU 22/06/2026</t>
  </si>
  <si>
    <t>Revenu Fixe Mensuel - Mars 2026 au Février 2027 - FACTURE DU 22/06/2026</t>
  </si>
  <si>
    <t>Salon ITM 2026 - Note de débit n° ND/ITM2026/031 #19/05/2026</t>
  </si>
  <si>
    <t>Expédition bajaj à Mananjary - Devis n°DV2605-2395</t>
  </si>
  <si>
    <t>Papier photocopie A4 80g ULTIMA COPY# DEVIS N°SV0732821 DU 29/06/2026</t>
  </si>
  <si>
    <t>Expédition Motos COFI 2026 - N° PF YAS N°142-05/LC/2026</t>
  </si>
  <si>
    <t>HONDA ACE 110 - GRS SAIMAX - COFI 2026 - DEVIS DU  23/5/2026</t>
  </si>
  <si>
    <t>YAMAHA MOTORCYCLE CRUX REV DELUXE - COFI 2026 - GRS SAIMAX - Proforma PRVNANKA0019076 - AFF0060540</t>
  </si>
  <si>
    <t>COFI 2026 - HERO XPULSE 200 NBW - GRS MIARY - Devis n°DVISIE0226-001925 du  04/06/2026</t>
  </si>
  <si>
    <t>Sous-couche Ikarlux 20Kg Bleu pastel - Devis n° SO/26/04249</t>
  </si>
  <si>
    <t>Service Divers - Devis n° SO/26/04249</t>
  </si>
  <si>
    <t>Sous-couche Ikarlux 20Kg Vert pastel - Devis n° SO/26/04249</t>
  </si>
  <si>
    <t>Sous-couche Ikarlux 20Kg Jaune beige - Devis n° SO/26/04249</t>
  </si>
  <si>
    <t>Location Sprinter - Proforma n°5760626</t>
  </si>
  <si>
    <t>Location Sprinter - Galaxy - remisage le 03 Juillet 2026 - PROFORMA n° 5870626</t>
  </si>
  <si>
    <t>Entretien Moto - 25897WWT - Devis n°1DE247130 DU 25/06/2026</t>
  </si>
  <si>
    <t>Entretien Moto - 25894WWT - devis n°1DE247016</t>
  </si>
  <si>
    <t>Prestation de 140 AR pour le projet "Gross Adds" pour 1 mois - Proforma N°295-A/FP/TELMA /2026</t>
  </si>
  <si>
    <t>Sponsoring en numéraire - Festival Sabotsibe 2026 # Facture du 10/06/2026</t>
  </si>
  <si>
    <t>BC de Couverture - Electricité - WELLO MORAMANGA BOUTIQUE N°04 - Janvier à Décembre 2026</t>
  </si>
  <si>
    <t>BC de Couverture - Electricité - WELLO IAVOLOHA BOUTIQUE N°02 - Janvier à Décembre 2026</t>
  </si>
  <si>
    <t>BC de Couverture - Electricité - WELLO MAJUNGA BOUTIQUE N°01 - Janvier à Décembre 2026</t>
  </si>
  <si>
    <t>ENTRETIEN MOTO - 7653WWT - MAJUNGA # DEVIS 3DE010693 DU 03/06/2026</t>
  </si>
  <si>
    <t>ENTRETIEN MOTO - 15555WWT - MAJUNGA # DEVIS 3DE010695 DU 04/06/2026</t>
  </si>
  <si>
    <t>ENTRETIEN MOTO - 18928WWT - MAJUNGA # DEVIS 3DE010633 DU 15/05/2026</t>
  </si>
  <si>
    <t>[OFS-95EA] Soudeuse optique OFS-95EA_F197 Alignement gaine à gaine, 4 moteurs, écran tactile de 5 pouces, avec cliveuse OFC-10CT</t>
  </si>
  <si>
    <t>FRET (AERIEN ET ASSURANCE AEROPORT D'ANTANANARIVO)</t>
  </si>
  <si>
    <t>Annual Support Services for Planning and Optimization Software (8x5) in Months (12 months) - IVSAE114016155</t>
  </si>
  <si>
    <t>Annual Support Services for Planning and Optimization Software (8x5) in Months (12 months)- IVSAE114016154</t>
  </si>
  <si>
    <t>Annual Support Services (8*5) for RE Planning Software 12 months #Quote Number: Q-26891</t>
  </si>
  <si>
    <t>Annual Support Services for Planet Server Software (8x5) in Months 12 months#Quote Number: Q-26891</t>
  </si>
  <si>
    <t>Rajout AXIAN NOEL LE 7 DECEMBRE 2025 Collabo TANA# FACTUREN°0609/EVENT/PRKL/2025 DU 19/12/2025</t>
  </si>
  <si>
    <t>Shared Planet 5G NR Module Perpetual License #Quote Number: Q-26891</t>
  </si>
  <si>
    <t>Shared AIM (Artificial Intelligence Model) Perpetual License</t>
  </si>
  <si>
    <t>Planet Server Data Manager Perpetual License</t>
  </si>
  <si>
    <t>ISABELLE SABRINA RAZAFINJOELINA AMBOANJOBE 2184281156- DAET 13782#DEV/2604-6120</t>
  </si>
  <si>
    <t>SITRAKINIAINA RAJOEL ANDOHARANOFOTSY 2179554144- DAET 13782#DEV/2604-6118</t>
  </si>
  <si>
    <t>CHENGEN ZHANG AMBOHIDEHILAHY 2158640459- DAET 13782#DEV/2604-6124</t>
  </si>
  <si>
    <t>Sendra Hasina RABESAOTRA ANDOHARANOFOTSY 2183671394- DAET 13782#DEV/2604-6119</t>
  </si>
  <si>
    <t>Tolojanahary Fideranarisoa ANDRIANARIJESY AVARABOHITRA 2186175517- DAET 13782#DEV/2604-6123</t>
  </si>
  <si>
    <t>JEAN MICHAEL RAHARIMAMINIRINA SOAVINARIVO 2183571094- DAET 13782#DEV/2604-6122</t>
  </si>
  <si>
    <t>Jedidja Sitrakiniavo MODESTE SUD AMBOHIPO 2179554284- DAET 13782#DEV/2604-6121</t>
  </si>
  <si>
    <t>FANOMEZANTSOA ANDRIAMIHAJA FALINANDRASANA Alasora 2183258158- DAET 13782#DEV/2604-6117</t>
  </si>
  <si>
    <t>ENVELOPPE A FENETRE PM
Format : 230 * 115 MM
Support: Enveloppe blanche
Impression: Quadrichromie recto seul# DEVIS N°0001178 DU 19/06/2026</t>
  </si>
  <si>
    <t>License overview per download tier
Android App(s): 10k-50k com.axiangroup.agentapp# DEVIS N°DJOP00028011/Agent App_Rev01 DU 3/07/2026</t>
  </si>
  <si>
    <t>Assemblage filtre à air Karting RT8# Facture 961 - 4 DU 03/07/2026</t>
  </si>
  <si>
    <t>Tête de bougie allumage karting RT8</t>
  </si>
  <si>
    <t>EAU VIVE Eau de Source Naturelle 50cl - Pack de 12# DEVIS N°B-PR0726-0051 DU 07/07/2026</t>
  </si>
  <si>
    <t>EAU VIVE Eau de source naturelle 1?5L - Pack de 6</t>
  </si>
  <si>
    <t>Rajout de kilometrage FOTON 1483TCA# DEVIS N°V.26.22476 DU 22/06/2026</t>
  </si>
  <si>
    <t>DA MARIE ESTHER RASOAMAMONJY Community Manangement SOKA juin 2026# FACTURE N°053 DU 19/06/2026</t>
  </si>
  <si>
    <t>Andrianarimahefa Haingotiana RAKOTOMAVO AMBAVAHADITOKANA 2184749725- DAET 13783</t>
  </si>
  <si>
    <t>Mamy Nadia RAMINOARISON ANDREFAN'I MANANJARA 2161411505- DAET 13783</t>
  </si>
  <si>
    <t>IRINA RATEFIARIJAONA AMBOHIBAO 2198903567- DAET 13783</t>
  </si>
  <si>
    <t>TRESOR ACCPDC Anosy	 TGC-20260518-00021- DAET 13784</t>
  </si>
  <si>
    <t>Aro BOA AGC - AMPANDRANA BOA-20260520-00016- DAET 13784</t>
  </si>
  <si>
    <t>ARCHITECTURE DESIGN DEVELOPPEMENT OCEAN INDIEN RESIDENCE FORT VOYRON (TS) REC-20260430-00203- DAET 13785</t>
  </si>
  <si>
    <t>GROUPE NY LOHARANO SARL AVIAVY HOSPITALITIES ET HOSPITAL EVENT (TS) 2133160544- DAET 13785</t>
  </si>
  <si>
    <t>Hasin Ny Aina Juno RAFIDISON MAHAZOARIVO 2153916286- DAET 13786</t>
  </si>
  <si>
    <t>AHMED HATUB MMADI ZAKARIA ANDRANOMANALINA 2179381289- DAET 13786</t>
  </si>
  <si>
    <t>NIVOALY Harimamy Ravaka Jessica AMBOHIMANGAKELY 2162318583- DAET 13786</t>
  </si>
  <si>
    <t>RASOANAIVO Lovatiana Herizo ANDOHATAPENAKA I 2183506426- DAET 13786</t>
  </si>
  <si>
    <t>Fenitra Fanomezana RANAIVOSON LOHARANOMBATO 2157759556- DAET 13786</t>
  </si>
  <si>
    <t>Eline Marie RASOLOARIMIRANA AMBATOBE 2157406621- DAET 13786</t>
  </si>
  <si>
    <t>Volahasina Nantenaina RAVALISON NANISANA 2184758992- DAET 13786</t>
  </si>
  <si>
    <t>SYLVIA RAVOLOLONIRINA SYLVIA RAVOLOLONIRINA SOANIADANANA 2184077700- DAET 13786</t>
  </si>
  <si>
    <t>NI HONGXING AMBODIFARIHY 2181202400- DAET 13786</t>
  </si>
  <si>
    <t>ANDRIANAVAH Henri David Fandresena AMBOHIMANARINA 2188086495- DAET 13786</t>
  </si>
  <si>
    <t>Fanantenana Sebastien RASOANAIVO ANTETEZANAFOVOANY (Dép) 2162318268- DAET 13786</t>
  </si>
  <si>
    <t>ANDRIAMIANDRY Miantsa Valisoa SOAVINIMERINA 2179890980- DAET 13786</t>
  </si>
  <si>
    <t>RAKOTOARIMANANA Avotra Mahefarivo AMBOHITRIMANJAKA 2185557266- DAET 13786</t>
  </si>
  <si>
    <t>Zo Heritiana ANDRIANASOLO ANDOHARANOFOTSY 2146674704- DAET 13786</t>
  </si>
  <si>
    <t>ROVA SAHAZA CHRISTIAN RAKOTOMAROSON TSARAFARITRA 2186461292- DAET 13786</t>
  </si>
  <si>
    <t>ANDRIAMADY HERY LALAINA ANDOHONY 2185099797- DAET 13786</t>
  </si>
  <si>
    <t>Paul Marie Gabriel Heriniaina ALAKAMISY 2186461113- DAET 13786</t>
  </si>
  <si>
    <t>Ambinintsoa Marcia Alina RASOAHARINIRINA ANDRAISORO 2189228699- DAET 13786</t>
  </si>
  <si>
    <t>Sylvianne Lalao Ranivoharisoa Antongombato 2162792748- DAET 13786</t>
  </si>
  <si>
    <t>RAMAMONJISOA Nivosoa Auriel ANJANAHARY 2190180106- DAET 13786</t>
  </si>
  <si>
    <t>Fanomezantsoa Laurent RANDRIANIAINARIVELO ALAROBIA 2185099404- DAET 13786</t>
  </si>
  <si>
    <t>Harivelo Jeannette RAZAFINDRAFARA AMBOHIMAMORY 2163507812- DAET 13786</t>
  </si>
  <si>
    <t>Miguel Lala ANDRIARISOA AMBOHIPANASINA 2190290109- DAET 13786</t>
  </si>
  <si>
    <t>MANOHARY RANAIVOSON AMBATONDRAVAHINY 2154921452- DAET 13786</t>
  </si>
  <si>
    <t>Vony Eliezara RAKOTONDRASOA MAHAZOARIVO 2191814313- DAET 13786</t>
  </si>
  <si>
    <t>Sandra ANDRIANJAFISON BFM_STAFF ILAFY 2179277576- DAET 13786</t>
  </si>
  <si>
    <t>CHEUK GARY IVATO 2193792863- DAET 13786</t>
  </si>
  <si>
    <t>Alisy Hajarisoa RAOLIARIMANANA IAVOLOHA 2183369672- DAET 13786</t>
  </si>
  <si>
    <t>PROLOG TRANSIT SARLU ANOSIZATO 2189299258- DAET 13786</t>
  </si>
  <si>
    <t>Rakotozafy Marie Bien Aime MAROHOHO 2190056034- DAET 13786</t>
  </si>
  <si>
    <t>GUY EMMANUEL RABEZANAHARY ANDAKANA 2187101029- DAET 13786</t>
  </si>
  <si>
    <t>Walid BOUZAABIA AMBOHIJANAKA 2181626488- DAET 13786</t>
  </si>
  <si>
    <t>Andriamahery Bastten RAZAFIMAHATSANGANA IVATO 2185014471- DAET 13786</t>
  </si>
  <si>
    <t>Jean Paul BRONSON AMBOHIMANGAKELY 2190496260- DAET 13786</t>
  </si>
  <si>
    <t>DIARY CYNTHIA RAFARANIRINA AMBOHIMANAMBOLA 2190106335- DAET 13786</t>
  </si>
  <si>
    <t>VINTANTSOA SALMON ANDRITOKINIAINA ANTANJONA 2180558513- DAET 13786</t>
  </si>
  <si>
    <t>Aina Endrika Sariaka RANDRIANOMENJANAHARY FENOARIVO 2190393400- DAET 13786</t>
  </si>
  <si>
    <t>Jason Brad Mirado OLIVETTE ANJANAHARY 2195517212- DAET 13786</t>
  </si>
  <si>
    <t>RAVELOMIHAJA Mialitiana Angela ANDRAMAHAVOLA 2198623872- DAET 13786</t>
  </si>
  <si>
    <t>RASAMOELISON ANDONIRADO ANDRIANO AMBOHIPO 2191348767- DAET 13786</t>
  </si>
  <si>
    <t>Jean Solonirina RATSIMBAZAFY SOANAVELA 2200009738- DAET 13786</t>
  </si>
  <si>
    <t>Andrianavalona Rabevahoaka TSARAFARA 2205782678- DAET 13786</t>
  </si>
  <si>
    <t>ANDRIAMIHAMINA Aina AMBOHITRARAHABA 2198623809- DAET 13786</t>
  </si>
  <si>
    <t>Agrafe pour feuillard 21mm (Sachet de 200) #CLYOB001423A</t>
  </si>
  <si>
    <t>Disjoncteur 1600A pour départ transfo Analakely ANM002 # Devis: V.26.20888</t>
  </si>
  <si>
    <t>Deplacement poteau  en face MATERAUTO Ankorondrano REC-20241008-00479/TGC-20230413-00013- DAET 13279 </t>
  </si>
  <si>
    <t>Dépose (1U) poteau PJ, Implantation (1U) poteau PJ et Réglage câble FO à Tsiadana ITP-20260206-00001- DAET 13682 </t>
  </si>
  <si>
    <t>Implantation poteau bois de 8m et Dépose poteau bois de 8m à Ambohitrimanjaka ITP-20260128-00003- DAET 13682 </t>
  </si>
  <si>
    <t>Pose potelet, Réglage câble FO et Dépose poteau bois de 8m Ambohidahy Ambohimanarina REC-20260122-00074- DAET 13682 </t>
  </si>
  <si>
    <t>Implantation poteau (1U) bois de 8m à Andraharo REC-20260127-00167- DAET 13682 </t>
  </si>
  <si>
    <t>Implantation (1U) poteau bois de 8m à AMBODIHADY 2065693591- DAET 13682 </t>
  </si>
  <si>
    <t>Dépose (1U) poteau PJ à Andoharanofotsy 2070479822- DAET 13682 </t>
  </si>
  <si>
    <t>Implantation (1U) poteau bois de 8m et Dépose , Implantation (1U) poteau bois de 8m après dépose, Réglage câble FO et Pose rallonge traverse à AMPITATAFIKA ANKADITANY REC-20260115-00576- DAET 13714 </t>
  </si>
  <si>
    <t>Dépose (1U) poteau bois 8m, Implantation (1U) poteau bois 8m et Réglage câble FO à ANDOHARANOFOTSY  REC-20250820-00455- DAET 13714 </t>
  </si>
  <si>
    <t>Implantation (1U) poteau bois de 8m à Ivandry-voninkazo ITP-20260127-00008- DAET 13714 </t>
  </si>
  <si>
    <t>Implantation (1U) poteau bois de 8m à Ambohimahitsy REC-20260120-00594- DAET 13714 </t>
  </si>
  <si>
    <t>Travaux d'Elagage (6ml)à AMBOHIMALAZA 2085413293- DAET 13683 </t>
  </si>
  <si>
    <t>Tirage câble 24FO aérien (2110 ml), Tirage câble 24FO souterrain (100ml) et Ouverture (3U) chambre non soudée à Anosivavaka-Alarobia pour back-up L02 DP72E(TS) 1791870301- DAET 13684 </t>
  </si>
  <si>
    <t>Tirage de 1 jusqu'à 144FO en souterrain (1000ml) au D01 Ivandry départ CHK2C vers local technique EUROPE COMPTA EXPERTISE 1791870301- DAET 13684 </t>
  </si>
  <si>
    <t>Ouverture, Soudure  chambre L2T avec trappes en fonte et Soudure  chambre K2C avec trappes en fonte au M00 DP35D Ambohimailala 2073625072- DAET 13684 </t>
  </si>
  <si>
    <t>Implantation (1u) poteau bois de 8m après dépose et Réglage câble FO au LOT V 0 33 C BIS KX MANAKAMBAHINY MORARANO 2064228594- DAET 13684 </t>
  </si>
  <si>
    <t>Ouverture chambre soudée et Soudure  chambre K2C avec trappes en fonte à B03 DP305D AMBATOMARO 2064997419- DAET 13684 </t>
  </si>
  <si>
    <t>Implantation (1U) poteau bois de 8m à N03 DP7 AMBOHITRIMANJAKA 2083354944- DAET 13684 </t>
  </si>
  <si>
    <t>Travaux de redressement poteau (1U) bois de 8m à ANOSIPATRANA 2082276913- DAET 13684 </t>
  </si>
  <si>
    <t>Ouverture, Soudure d'une chambre L2T avec trappes en fonte au G04 DP209D AMBOHIMANAMBOLA 2056436210- DAET 13684 </t>
  </si>
  <si>
    <t>Implantation (1U) poteau bois de 8m à Antanetibe Ivato 1944487703- DAET 13715 </t>
  </si>
  <si>
    <t>Travaux d'Implantation (1U) poteau bois de 8m  2085950828- DAET 13715 </t>
  </si>
  <si>
    <t>Tirage de 1 jusqu'à 144FO en aérien (800ml) et Tirage de 1 jusqu'à 144FO en aérien (400ml) à AMBOLONKANDRINA ITP-20260209-00010- DAET 13705 </t>
  </si>
  <si>
    <t>Tirage de 1 jusqu'à 144FO en aérien (800ml) au DST-G05 DISTRIBUTION AMBOLOKANDRINA ITP-20260209-00010- DAET 13705 </t>
  </si>
  <si>
    <t>Tirage de 1 jusqu'à 144FO en aérien (600ml) et Tirage de 1 jusqu'à 144FO en aérien (200ml) à AMBOLONKANDRINA TP-20260209-00010- DAET 13705 </t>
  </si>
  <si>
    <t>Tirage cable souterrain 24FI 400ML  à D04 ANKADIKELY ILAFY (TS) ITP-20260130-00008- DAET 13716 </t>
  </si>
  <si>
    <t>Implantation (1U) poteau bois 8m à ANOSIZATO, 1977856461- DAET 13716 </t>
  </si>
  <si>
    <t>Ouverture chambre soudée et Soudure chambre L2T avec trappes en fonte  à Ambatobe 2091231544- DAET 13716 </t>
  </si>
  <si>
    <t>Dépose (1U) poteau bois de 8m, Implantation (1U) poteau bois de 8m et Réglage câble FO au E07 DP30 MANDROSOA IVATO DGA-20260217-00005- DAET 13687 </t>
  </si>
  <si>
    <t>Dépose (1U) poteau bois de 8m et Implantation (1U) poteau bois de 8m après dépose au D05 DP77D SABOTSY DGA-20260202-00001- DAET 13687 </t>
  </si>
  <si>
    <t>Implantation poteau bois de 8m et Ramassage poteau bois de 8m à Antanambao DGA-20260219-00003- DAET 13687 </t>
  </si>
  <si>
    <t>Implantation poteau bois de 8m à A18 DP20B Fasankarana DGA-20260202-00012- DAET 13687 </t>
  </si>
  <si>
    <t>Implantation (2U) poteau bois de 8ml à Besarety DGA-20251211-00001- DAET 13707 </t>
  </si>
  <si>
    <t>Implantation poteau bois de 8m et dépose poteau bois de 8m à Iavoloha DGA-20250814-00002- DAET 13707 </t>
  </si>
  <si>
    <t>Dépose d'un poteau en bois 8m, Dépose câble néoprène et Réglage câble FO au C01 DP20B TANJOMBATO DGA-20250828-00001- DAET 13718 </t>
  </si>
  <si>
    <t>Elagage et Réglage câble FO à Ambohitratrimo ITP-20260211-00008- DAET 13685 </t>
  </si>
  <si>
    <t>Tirage cable souterrain 24FO 600ml  au B02 pour DESATURATION Transport ADR B02 AU LYCEE FRANCAIS AMBATOBE ITP-20250714-00002- DAET 13686 </t>
  </si>
  <si>
    <t>Implantation (1U) poteau bois de 8m, Réglage câble FO, Dépose de câble néoprène et Dépose de câble FOau G01 DP8-13 Cité des professeurs Ankatso REC-20260202-00935- DAET 13686 </t>
  </si>
  <si>
    <t>Construction de chambre L2T avec cadre et trappe sécurisés en fonte et Soudure d'une chambre L2T avec trappes en fonte à Ivato ITP-20250729-00009- DAET 13686 </t>
  </si>
  <si>
    <t>Implantation poteau bois de 8m, Réglage câble FO et Dépose poteau PJ à IFALIARIVO AMPITATAFIKA ITP-20260217-00003- DAET 13686 </t>
  </si>
  <si>
    <t>Implantation (1U) poteau bois de 8m, Dépose, Dépose d'un FLAG et Déplacement câble FO à ANDOHATAPENAKA ITP-20260205-00006- DAET 13686 </t>
  </si>
  <si>
    <t>Implantation (1U) poteau bois de 8m, Dépose (1U) poteau bois de 8m et Réglage câble 1FO à NANISANA ITP-20260204-00002- DAET 13686 </t>
  </si>
  <si>
    <t>Implantation poteau bois de 8m et Ramassage câble FO à ANDOHARANOFOTSY ITP-20260209-00004- DAET 13686 </t>
  </si>
  <si>
    <t>Réparation trappe en béton et Réfection trappe à Ambohijatovo ITP-20260126-00002- DAET 13686 </t>
  </si>
  <si>
    <t>Implantation (1U) poteau bois de 8m, Dépose (1U) poteau PJ et Réglage câble FO à Ambohidratrimo ITP-20260211-00009- DAET 13686 </t>
  </si>
  <si>
    <t>Réparation trappe en béton à Ambohidahy ITP-20260120-00007- DAET 13686 </t>
  </si>
  <si>
    <t>Implantation (1U) poteau bois de 8m à Ambohitrimanjaka ITP-20260129-00006- DAET 13686 </t>
  </si>
  <si>
    <t>Implantation poteau bois de 8m à Andohotapenaka -Digue, en face Kolo TV ITP-20260206-00011- DAET 13686 </t>
  </si>
  <si>
    <t>Implantation (1U) poteau bois de 8m à Ambodimita ITP-20260210-00006- DAET 13686 </t>
  </si>
  <si>
    <t>Redressement poteau bois de 8m (1U) ITP-20260206-00006- DAET 13686 </t>
  </si>
  <si>
    <t>Travaux de réglage câble FO à ANOSIALA REC-20251111-01157- DAET 13686 </t>
  </si>
  <si>
    <t>Pose trappe définitive chambre et Soudure  chambre L2T avec trappes en fonte près Forello Tanjombato ITP-20260209-00005- DAET 13686 </t>
  </si>
  <si>
    <t>Transformation chambre existante en chambre L5T en fonte et Soudure d'une chambre L5T avec trappes en fonte à Ambohijatovo ITP-20250502-00002- DAET 13706 </t>
  </si>
  <si>
    <t>Confection socle, Installation armoire de rue (de dimension 0,82x0,35m2) et Pose  trappe définitive à Ambohitsoa ITP-20251106-00003- DAET 13706 </t>
  </si>
  <si>
    <t>Construction d'une chambre L2T avec cadre et trappe sécurisés en fonte à Ivato ITP-20250719-00009- DAET 13706 </t>
  </si>
  <si>
    <t>Dépose de câble néoprène et Réglage câble FO à Manakambahiny ITP-20250919-00005- DAET 13706 </t>
  </si>
  <si>
    <t>Ouverture et Soudure d'une chambre K2C avec trappes en fonte à Ambohimangakely  REC-20251224-00185- DAET 13706 </t>
  </si>
  <si>
    <t>Tirage câble 24FO souterrain et ouverture d'une chambre non soudé à Ivato REQ-20250820-00472- DAET 13706 </t>
  </si>
  <si>
    <t>Dépose poteau bois de 8ml et implantation poteau bois de 8m à Sabotsy Namehana REC-20251208-01129- DAET 13706 </t>
  </si>
  <si>
    <t>Ouverture  chambre soudée et Soudure  chambre L6T avec trappes en fonte à Alarobia ITP-20251226-00002- DAET 13706 </t>
  </si>
  <si>
    <t>Ouverture ,Soudure d'une chambre K2C avec trappes en fonte, Tirage mou 48FO et Démolition tabouret à Ambatomaro DST-20250613-20000110-682- DAET 13706 </t>
  </si>
  <si>
    <t>Ouverture  chambre soudée, Soudure chambre K2C avec trappes en fonte et Tirage mou 24FO souterrain à Ambatobe DST-20250909-20000184-10505- DAET 13706 </t>
  </si>
  <si>
    <t>Implantation (1U) poteau bois de 9m à Andohatapenaka ITP-20251024-00002- DAET 13706 </t>
  </si>
  <si>
    <t>Dépose (1U) poteau bois de 9ml à Imerimanjaka REC-20251229-00267- DAET 13706 </t>
  </si>
  <si>
    <t>Implantation (1U) poteau bois de 8m à Mandrosoa Ivato ITP-20250506-00005- DAET 13706 </t>
  </si>
  <si>
    <t>Implantation (1U) poteau bois de 8m à Itaosy REQ-20250224-00763- DAET 13706 </t>
  </si>
  <si>
    <t>"Implantation poteau bois de 8ml à Ambodiafontsy REC-20251224-00446- DAET 13706 </t>
  </si>
  <si>
    <t>Dépose (1U) poteau bois de 8m à Ambohimiandra REC-20250948-00939- DAET 13706 </t>
  </si>
  <si>
    <t>Dépose (1U) poteau bois de 8ml à Ankadilalana 2014853895- DAET 13706 </t>
  </si>
  <si>
    <t>Dépose (1U) poteau bois de 8m à Andraharo REC-2025920-00355- DAET 13706 </t>
  </si>
  <si>
    <t>"Dépose poteau bois de 8ml à Ankadivory 1999959046- DAET 13706 </t>
  </si>
  <si>
    <t>Ouverture 3 chambre non soudée à Analamahintsy TGC-2025829-00001- DAET 13706 </t>
  </si>
  <si>
    <t>Ouverture d'une chambre non soudée à Analakely REC-20251022-00901- DAET 13706 </t>
  </si>
  <si>
    <t>Dépose de câble cuivre  axe Alarobia  Ivandry  Analamahitsy ITP-20260120-00005- DAET 13717 </t>
  </si>
  <si>
    <t>Ouverture,Soudure  chambre L2T avec trappes en fonte , Tranchée, Réfection et Tirage câble 24FO à Ambohimalaza PON-20251119-6181272597081188037- DAET 13717 </t>
  </si>
  <si>
    <t>Dépose , Implantation (1U) poteau bois de 8m et Réglage câble 24FO à Ambohijanaka 3 chemins ITP-20260115-00001- DAET 13717 </t>
  </si>
  <si>
    <t>Implantation (1U) poteau bois de 8ml et Réglage câble FO REC-2251016-01130- DAET 13717 </t>
  </si>
  <si>
    <t>Réparation trappe en béton à Andravoahangy Ambony ITP-20260130-00006- DAET 13717 </t>
  </si>
  <si>
    <t>Soudure d'une chambre L5T avec trappes en fonte D00 IVANDRY CLAIREFONTAINE ITP-20260318-00006- DAET 13717 </t>
  </si>
  <si>
    <t>Redressement poteau bois de 8m et Réfection dalle à ANOSIBE près YAS STORE REC-20260127-00713- DAET 13717 </t>
  </si>
  <si>
    <t>Implantation (1U) poteau bois 8m au A0W DP21B ANOSIZATO EST REC-20250807-00809- DAET 13717 </t>
  </si>
  <si>
    <t>Redressement (1U) poteau bois de 8m à Anosiavaratra ITP-20251219-00007- DAET 13717 </t>
  </si>
  <si>
    <t>Réglage câble FO (150M) RN7 vers Tsiafahy ITP-20260212-00005- DAET 13717 </t>
  </si>
  <si>
    <t>Réglage FO au T04 DP10B AMBATOFOTSY GARE route vers TSIAFAHY REC-20251130-00115- DAET 13717 </t>
  </si>
  <si>
    <t>Ouverture d'une chambre non soudée à Antsahabe à Antsahabe 2031449608- DAET 13717 </t>
  </si>
  <si>
    <t>Implantation (13U) poteaux de 8m à Ambodiafotsy 2063225145- DAET 13688 </t>
  </si>
  <si>
    <t>Implantation (9U) poteaux de 8m à FENOARIVO  2066678543- DAET 13688 </t>
  </si>
  <si>
    <t>Implantation (9U) de poteaux de 8m à AMBOHIDRATRIMO 2089678249- DAET 13688 </t>
  </si>
  <si>
    <t>Implantation d(6U) poteaux de 8m et Implantation (2U) poteaux de 9m à IMERITSIATOSIKA 2081670417- DAET 13688 </t>
  </si>
  <si>
    <t>Implantation (6U) poteaux de 8m à AMBODIAFOTSY 2074194292- DAET 13688 </t>
  </si>
  <si>
    <t>Implantation (1U) poteaux de 8m, Fourniture et pose de 2 tuyaux de 45  Fermeture chambre non soudée à FASANKARANA 2082163628- DAET 13688 </t>
  </si>
  <si>
    <t>Implantation (5U) poteaux de 8m à Ambolokandrina 2080298334- DAET 13688 </t>
  </si>
  <si>
    <t>Implantation (4U) poteaux de 8m, Fourniture et pose tabouret, Fourniture et pose de 02 PEHD enrobé à Anjomakely 2070811339- DAET 13688 </t>
  </si>
  <si>
    <t>Travaux de Implantation (3u) poteaux de 8m  à SOANIERANA 2074389305- DAET 13688 </t>
  </si>
  <si>
    <t>Implantation (3U) poteaux de 8m à AMBOHIMALAZA 2080603116- DAET 13688 </t>
  </si>
  <si>
    <t>Implantation (3U) poteaux de 8m à AMPASAMPITO 2080101236- DAET 13688 </t>
  </si>
  <si>
    <t>Implantation (1U) poteaux de 8m à IVATO 2063237860- DAET 13688 </t>
  </si>
  <si>
    <t>Implantation (3U) poteaux de 8ml à ANDRANOMENA 2099670032- DAET 13720 </t>
  </si>
  <si>
    <t>Implantation (3U) poteaux de 8ml à ITAOSY, 2022440587- DAET 13720 </t>
  </si>
  <si>
    <t>Implantation (3U) poteaux de 8ml à ITAOSY 2099400063- DAET 13720 </t>
  </si>
  <si>
    <t>Implantation (1U) poteaux à ANKAZOMANGA  2026088874- DAET 13720 </t>
  </si>
  <si>
    <t>Tirage câble FO aérien, Tirage câble FO souterrain et Ouverture et fermeture chambre non soudée à AMBOLOKANDRINA ITP-20260128-00004- DAET 13689 </t>
  </si>
  <si>
    <t>Dépose , Implantation de poteaux de 8 ml et Déplacement(dépose et repose) des câbles sur le nouveau poteau à TSARAHONENANA ITP-20260211-00006- DAET 13689 </t>
  </si>
  <si>
    <t>Dépose de poteaux PJ, Implantation de poteaux de 8 ml et Déplacement(dépose et repose) câbles sur le nouveau poteau à AMBOHIPO ITP-20260227-00001- DAET 13689 </t>
  </si>
  <si>
    <t>Redressement de poteaux de 8 ml et Rangement(dépose et repose) des câbles sur le poteau à AVARADOHA Institut Pasteur ITP-20260211-00004- DAET 13689 </t>
  </si>
  <si>
    <t>Travaux de securisation des chambres soudure et sécurisation des chambres axe Ivandry  Ilafy ITP-20251204-00007- DAET 13721 </t>
  </si>
  <si>
    <t>Travaux de tirage câble souterrain, Ouverture  et Fermeture  chambre en béton L10T par soudure en acier à Ankatso ITP-20251217-00007- DAET 13721 </t>
  </si>
  <si>
    <t>Dépose (1U) poteaux de 8m, Implantation (2U) poteaux de 8m et Fourniture et pose socle de 50x50 ITP-20260123-00010- DAET 13721 </t>
  </si>
  <si>
    <t>Dépose , Implantation de poteaux de 8 ml et Déplacement(dépose et repose) des câbles sur le nouveau poteau à AMBOHIJANAKA ITP-20260209-00006- DAET 13721 </t>
  </si>
  <si>
    <t>Travaux de fourniture et pose de 2 PVC 50 enrobé à ANTANINARENINA ITP-20260227-00005- DAET 13721 </t>
  </si>
  <si>
    <t>Implantation (1U) poteaux de 8ml à AMBOHIJANAKA TP-20260205-00003- DAET 13721 </t>
  </si>
  <si>
    <t>Travaux de dépose (1U) poteau PJ à MAHAZOARIVO ITP-20260304-00001- DAET 13721 </t>
  </si>
  <si>
    <t>Frais d'immobilisation(50% YAS- 9 830 000)# Devis n°: 026-270B</t>
  </si>
  <si>
    <t>Mendrikasafidy RAZAFINDRAMBOA ANJANAHARY 2189299706- DAET 13811</t>
  </si>
  <si>
    <t>ARMATIS AMBOHIMAHINTSY 2118544724- DAET 13811</t>
  </si>
  <si>
    <t>RANDRIANJOHARY TIANA MAMPIANINA ANDRANOMENA 2198716376- DAET 13811</t>
  </si>
  <si>
    <t>Raharisolo Hantanirina SOAVINA 2190106740- DAET 13811</t>
  </si>
  <si>
    <t>Toky Malala ANDRIANALA Ifarihy 2202859344- DAET 13811</t>
  </si>
  <si>
    <t>RAHARINIVOSON Solomampionona Harilanja ANTEHIROKA 2206808348- DAET 13811</t>
  </si>
  <si>
    <t>Rovaniavo RAZAFIMANDIMBY TANJONDAVA 2208729070- DAET 13811</t>
  </si>
  <si>
    <t>JEAN JULES DORIS RAKOTOSAMOELINA AMBAVAHADITOKANA 2207840772- DAET 13811</t>
  </si>
  <si>
    <t>RAKOTONDRAMANANA Ny Ony Andoniaina TALATAMATY 2183570292- DAET 13811</t>
  </si>
  <si>
    <t>Ericka ANDRIANOMENA TANJONDAVA 2208204938- DAET 13811</t>
  </si>
  <si>
    <t>ALI MOUSSA ABOUBACAR MORONDAVA ANTEHIROKA 2187899056- DAET 13811</t>
  </si>
  <si>
    <t>CG ANDRIANIRIANA Hanitra Ambohitsiroa 2198668380- DAET 13811</t>
  </si>
  <si>
    <t>FABIENNE TIANA MIREILLE RAHARIMALALA SOAVINARIVO 2181507122- DAET 13811</t>
  </si>
  <si>
    <t>Dressage soudure (forfait peinture PV+10)_ DEVIS V.26.22709 -RMA.26.03960 _du 23/06/2026 véhicule 26067WWT</t>
  </si>
  <si>
    <t>NDAO HANAVAO ENCEINTE SOMACOU ILAFY 2146353718- DAET 13812</t>
  </si>
  <si>
    <t>DONGNAM MADA FILATEX 2181694924- DAET 13812</t>
  </si>
  <si>
    <t>MAREDIA TAUSIK MUSLIM ANKADIMBAHOAKA 2211358048- DAET 13812</t>
  </si>
  <si>
    <t>CCF HARMONY IVANDRY 2211513179- DAET 13812</t>
  </si>
  <si>
    <t>ANDRIAMIADANA Andriniaina MANDROSEZA 2213068534- DAET 13812</t>
  </si>
  <si>
    <t>INTERCO BMOI AGC TANJOMBATO TGC-20260323-00033- DAET 13813</t>
  </si>
  <si>
    <t>BOA DAB - CNAPS AMPEFILOHA TGC-20260529-00008- DAET 13813</t>
  </si>
  <si>
    <t>BNI MADAGASCAR ANTANANINARENINA TGC-20260528-00019- DAET 13813</t>
  </si>
  <si>
    <t>AFG BANK MADAGASCAR ANKORONDRANO TGC-20260616-00019- DAET 13813</t>
  </si>
  <si>
    <t>BOA SIEG - ANTANINARENINA TGC-20260615-00005- DAET 13813</t>
  </si>
  <si>
    <t>RAZAKANDRAINA Fara Nirina ANKADIVORIBE 2172558698- DAET 13814</t>
  </si>
  <si>
    <t>Hanitriniaina Priscilla RAHARIMANANA Alasora	 2180558666- DAET 13814</t>
  </si>
  <si>
    <t>RAMANANTOANINA Hanitriniando ARIVONIMAMO 2156486544- DAET 13814</t>
  </si>
  <si>
    <t>LOVAHARIMANGA TAHINA OLIVIER RAKOTOVELO ANDOHATAPENAKA II 2205782129- DAET 13814</t>
  </si>
  <si>
    <t>Donnely RANDRIANANTOANDRO NEKENA MANAKAMBAHINY 2206078073- DAET 13814</t>
  </si>
  <si>
    <t>CONSTELLATION GROUP ANTOENJARA Noam Francisco IVANDRY 2198668300- DAET 13814</t>
  </si>
  <si>
    <t>ANDRIAMANALINA ANNIE HOYME MASINANDRIANA 2199986398- DAET 13814</t>
  </si>
  <si>
    <t>Seheno RAMANANTSOA AMBOHIMANARINA 2182009216- DAET 13814</t>
  </si>
  <si>
    <t>Naomy Flavia Vanessa HARIFENITRA AMBOHITROMBIHAVANA 2204024540- DAET 13814</t>
  </si>
  <si>
    <t>PEAK SARLU ANDRIANASOLONIAINA Mihaja Nantenaina MANJAKARAY 2190021359- DAET 13814</t>
  </si>
  <si>
    <t>Yves Nicole RALAIARIZAKA AMBODIMITA 2189228188- DAET 13814</t>
  </si>
  <si>
    <t>MIHAJA S CASA LOT MA 189 MAHARAVO AMBOHITSIROA 2199905553- DAET 13814</t>
  </si>
  <si>
    <t>Yvon Zita TAHIRISAONINA ANALAMAHINTSY 2192131837- DAET 13814</t>
  </si>
  <si>
    <t>Volasoa Sandra Huguette RANDRIASON AMBOHIBAO 2205529373- DAET 13814</t>
  </si>
  <si>
    <t>FANOMEZANTSOA LANDRY LOUISETTE RAHERINIAINA ANTANAMBAO 2186461670- DAET 13814</t>
  </si>
  <si>
    <t>Vololomboahangy Lalatiana RANDRIAMANANJARA AMBOHIDRAPETO 2205782810- DAET 13814</t>
  </si>
  <si>
    <t>Julie Karisma MAENA MAMOD ANTSAHAKELY 2182095887- DAET 13814</t>
  </si>
  <si>
    <t>Suzanne RAZAFIARIMALALA MANJAKARAY 2207577282- DAET 13814</t>
  </si>
  <si>
    <t>CONSTELLATION GROUP MEMINIAINA Zo Hasina ANJANAHARY 2198668361- DAET 13814</t>
  </si>
  <si>
    <t>ANDRIANOMENJANAHARY TSIRY SOMBINIAINA ANDAVAMBA 2189197978- DAET 13814</t>
  </si>
  <si>
    <t>Francia Michelle ANJARASOA HARIMALALA ANDRANOVELONA 2199350521- DAET 13814</t>
  </si>
  <si>
    <t>Tantely Sylvie Doris RAVAHATRINIAINA ANOSIALA 2207439716- DAET 13814</t>
  </si>
  <si>
    <t>Hantarisoa Sandra RAKOTONDRATSIMA AMBOHITRIMANJAKA 2189630746- DAET 13814</t>
  </si>
  <si>
    <t>MADA MONITOR AMBOHIMIRARY 2198940729- DAET 13814</t>
  </si>
  <si>
    <t>Lovasoa RAKOTOFIRAISANA MAHAZOARIVO 2186600923- DAET 13814</t>
  </si>
  <si>
    <t>Razanadrakoto Marie Lydia IMERINTSIATOSIKA 2198594976- DAET 13814</t>
  </si>
  <si>
    <t>RATSIMBAZAFY Irina Jessica CONSTELLATION SOAMANANDRARINY 2198623608- DAET 13814</t>
  </si>
  <si>
    <t>ANDRIAMBELOMANATSIMIATO Rasolomanana Radoniaina AMBOHIMANGAKELY 2209671107- DAET 13814</t>
  </si>
  <si>
    <t>Hery Manampisoa Anjanoro RABARIJAONA Alarobia 2195729186- DAET 13814</t>
  </si>
  <si>
    <t>Volatiana RASOARIMALALA AMBOHITRINIMANGA 2205849559- DAET 13814</t>
  </si>
  <si>
    <t>Hajamalala Raharijaona LEHILAVA 2207734855- DAET 13814</t>
  </si>
  <si>
    <t>ANDRIAMAROLAHY Vincent Andriamparany BONGATSARA 2189736822- DAET 13814</t>
  </si>
  <si>
    <t>Norosoa Stephanie RANDRIAMAMPIANINA ANGARANGARANA 2211513885- DAET 13814</t>
  </si>
  <si>
    <t>STAFF SGM GAELLE TATIANAH JERRY JOALIE AMPANDRANA 2207455560- DAET 13814</t>
  </si>
  <si>
    <t>Hobiniaina Princia ANDRIANOMENTSOA SOAVINARIVO 2186293610- DAET 13814</t>
  </si>
  <si>
    <t>Salohiniana William RAKOTONDRANAIVO Fiakarana 2208736036- DAET 13814</t>
  </si>
  <si>
    <t>RAZAFINJATO CARL Guillaume Mamisoa AMBOLONKADRINA 2210487061- DAET 13814</t>
  </si>
  <si>
    <t>Andry Niaina RAJAONARISON JOHARY AMPAMANTANANA 2207336051- DAET 13814</t>
  </si>
  <si>
    <t>BODA NARIVELO SOLONIRINA HONORAT KEVIN IAVOLOHA 2210542235- DAET 13814</t>
  </si>
  <si>
    <t>RASALAMA ALIDA JOSE JANA ANTANETY 2211904753- DAET 13814</t>
  </si>
  <si>
    <t>Fazila Bibi MANSOOR AMBOHIMANGIDY 2192892104- DAET 13814</t>
  </si>
  <si>
    <t>Andrianandrainy Melky Railovy RABESON AMBOHITRIMANJAKA 2212177107- DAET 13814</t>
  </si>
  <si>
    <t>Harjani Ashok Kumar Laxmandas MAMORY 2185253726- DAET 13814</t>
  </si>
  <si>
    <t>Nirina Bien Aime RAKOTOZAFY MADERA NAMONTANA 2202202688- DAET 13814</t>
  </si>
  <si>
    <t>Isabelle HANITRARISOA SOAVINIMERINA 2187055921- DAET 13814</t>
  </si>
  <si>
    <t>RAKOTONIRIANA NOMENTSOA GAELLE AMPANOTOKANA 2212202618- DAET 13814</t>
  </si>
  <si>
    <t>RANDRIANANTOANDRO Saholy Nirina ANTANJONA 2178566885- DAET 13814</t>
  </si>
  <si>
    <t>Francis Alain Niriana RAZAFIARISON AMBOANJOBE 2209634930- DAET 13814</t>
  </si>
  <si>
    <t>JOEL DINO ERICO ANDRIANAY AMBOHIMASINA 2206180284- DAET 13814</t>
  </si>
  <si>
    <t>RAKOTOSAONA Nivoharivelo Nadia AMBAVAHADITOKANA 2199905817- DAET 13814</t>
  </si>
  <si>
    <t>FETRANIAVOTRA JULYARD RAVELOMISEDRA ILAFY 2189736476- DAET 13814</t>
  </si>
  <si>
    <t>FAMANTANANTSOA NALITIANA RASOARIVOLOLONA AMBOHIBAO 2209698008- DAET 13814</t>
  </si>
  <si>
    <t>SOLOFOMANDIMBY JORDAN RABENJA  SABOTSY NAMEHANA 2191187395- DAET 13814</t>
  </si>
  <si>
    <t>ZAFIMANANA Patrick AMBODRENY 2163283529- DAET 13814</t>
  </si>
  <si>
    <t>RAMAROKOTO RADO AINA FANIRY SABOTSY NAMEHANA 2211598625- DAET 13814</t>
  </si>
  <si>
    <t>Anjaniaina Miarina RAKOTOARIMANGA AMBATOBE 2214437425- DAET 13814</t>
  </si>
  <si>
    <t>Muhammad Shafiq ABBAS VOLOTARA 2206698180- DAET 13814</t>
  </si>
  <si>
    <t>ZO HERY NJAKANIAINA RAJAONARIVONY ANTANETISOA 2208825129- DAET 13814</t>
  </si>
  <si>
    <t>ANDRIAMANDROSO Haritiana Orlando ITAOSY 2203654108- DAET 13814</t>
  </si>
  <si>
    <t>RATSIMANDRESIMANANA Hasina Galaxy Andraharo ACT-20260615-00264- DAET 13814</t>
  </si>
  <si>
    <t>Curage/nettoyage chambre et sécurisation (soudure complète)-Chambre CH0/K2C-Evacuation des sables et gravois dans un lieu de décharge+installation et repli - DTG-2026-333</t>
  </si>
  <si>
    <t>Travaux GC et tirage FO sur Liaison RDC et 2ème Etage  ANM002 Analakely (Installation/HSSES/Tirage cables)</t>
  </si>
  <si>
    <t>Remise 7%</t>
  </si>
  <si>
    <t>Travaux de déviation itinéraire de notre câble au croisement Amboanio (Cimetière Mahajanga) suite aux multiples coupures dans cette zone et la difficulté sur lintervention la nuit aussi durant les enterrements.</t>
  </si>
  <si>
    <t>BILLET D'AVION - TNR/SMS/TNR - Sambatra RANDRIANJAFY</t>
  </si>
  <si>
    <t>Billets d'Avion - RAMIHARIMANANA SARIAKA &amp; RAMPANARIVO PRISCA - TNR/SVB - DIE/TNR</t>
  </si>
  <si>
    <t>DTG/DOM: Déploiement du lien FO pour NEA AMBOHIMANDROSO# PF n°124</t>
  </si>
  <si>
    <t>TRAVAUX GC POUR REHABILITATION CHAMBRE FILAIRE (Devant YAS Store Ampasambazaha Fianarantsoa) :
- Frais de déplacement.
- Démolition et réfection béton existant.
- Curage chambre, y compris évacuation des produits.</t>
  </si>
  <si>
    <t>OFFICE CABINET 80*40*80 CHERRY #VT800S-MB094 # PF SQ26-0007709</t>
  </si>
  <si>
    <t>Assistance technique pour le travaux raccordement FO du site panneaux solaires NEA Ambohimandroso</t>
  </si>
  <si>
    <t>Travaux GC et tirage FO sur entre ANM012 Alarobia et ANM002 Analakely (Installation/HSSES/Tirage GC souterrain/Tirage cables)</t>
  </si>
  <si>
    <t>Remise 12%</t>
  </si>
  <si>
    <t>Indemnité des missions des motards BIS en Régions (JUIN26 à MAI27)</t>
  </si>
  <si>
    <t>Prestation 01 Motard BKB- NOSY VARIKA - (AOUT26 au JUILLET27)(1*448000)</t>
  </si>
  <si>
    <t>Prestation 01 Motard BKB- SAMBAVA - (AOUT26 au JUILLET27)(1*448000)</t>
  </si>
  <si>
    <t>Prestation 03 Motards BKB - AMBANJA - (AOUT26 au JUILLET27)(3*448000)</t>
  </si>
  <si>
    <t>Prestation  03 Motards BKB - AMBODIADABO - (AOUT26 au JUILLET27)(3*448000)</t>
  </si>
  <si>
    <t>Prestation 01 Motard BKB- ANDAPA - (AOUT26 au JUILLET27)(1*448000)</t>
  </si>
  <si>
    <t>Prestation 03 Motards BKB- BEALALANA -  (AOUT26 au JUILLET27)(3*448000)</t>
  </si>
  <si>
    <t>Prestation 03 Motards BKB- MENATANY  - (AOUT26 au JUILLET27)(3*448000)</t>
  </si>
  <si>
    <t>Prestation 04 Motards BKB- MAROANTSETRA - (AOUT26 au JUILLET27)(4*448000)</t>
  </si>
  <si>
    <t>Prestation 02 Motards BKB-ANTSAHOABA - (AOUT26 au JUILLET27)(2*598000)</t>
  </si>
  <si>
    <t>Prestation Motards  - AMBOSITRA- (SEPT26 au AOUT27) (1*440000)</t>
  </si>
  <si>
    <t>Prestation Motards - FORT DAUPHIN - (SEPT26 au AOUT27) (1*440000)</t>
  </si>
  <si>
    <t>Prestation Motards  - SAMBAVA - (SEPT26 au AOUT27)(1*440000)</t>
  </si>
  <si>
    <t>Prestation Motards  - TANA - (SEPT26 au AOUT27)(1*440000)</t>
  </si>
  <si>
    <t>Prestation Motards  - MAHANORO - (SEPT26 au AOUT27)(2*440000)</t>
  </si>
  <si>
    <t>Prestation Motards - MANAKARA - (SEPT26 au AOUT27)(3*440000)</t>
  </si>
  <si>
    <t>Prestation Motards - SAHABEVAVA - (SEPT26 au AOUT27)(3*440000)</t>
  </si>
  <si>
    <t>Prestation Motards - ANTSOHIHY -(SEPT26 au AOUT27) (8*440000)</t>
  </si>
  <si>
    <t>Prestation Motards - FENERIVE EST - (SEPT26 au AOUT27)(9*440000)</t>
  </si>
  <si>
    <t>Prestation Motards  -NOSY VARIKA- (SEPT26 au AOUT27)(2*440000)</t>
  </si>
  <si>
    <t>Prestation Motards  - MAROTOLANA - (SEPT26 au AOUT27)(3*540000)</t>
  </si>
  <si>
    <t>Prestation Motards - MANAKARA - (JUILLET26 à JUIN27)(3*460000)</t>
  </si>
  <si>
    <t>Prestation Motards - MANANJARY - (JUILLET26 à JUIN27)(3*460000)</t>
  </si>
  <si>
    <t>Prestation Motards - FARAFANGANA - (JUILLET26 à JUIN27)(3*460000)</t>
  </si>
  <si>
    <t>Prestation Motards - IHOSY - (JUILLET26 à JUIN27)(3*460000)</t>
  </si>
  <si>
    <t>Prestation Motards - MANANARA NORD - (JUILLET26 à JUIN27)(2*460000)</t>
  </si>
  <si>
    <t>Prestation Motards - MAROANTSETRA - (JUILLET26 à JUIN27)(3*460000)</t>
  </si>
  <si>
    <t>Prestation Motards - ANTALAHA - (JUILLET26 à JUIN27)(3*460000)</t>
  </si>
  <si>
    <t>Prestation Motards - AMBANJA- (JUILLET26 à JUIN27)(3*460000)</t>
  </si>
  <si>
    <t>Prestation Motards - ANTSOHIHY- (JUILLET26 à JUIN27)(3*460000)</t>
  </si>
  <si>
    <t>Prestation Motards - TANA - (JUILLET26 à JUIN27) (8*460 000)</t>
  </si>
  <si>
    <t>Frais de mise en service + materiels(STS équipements TNR01 pour IRENALA v2) DV STX YASMG 2026 du 09/03/2026 Annule et remplace BC133647</t>
  </si>
  <si>
    <t>Travaux LASTMILE FTTX TAMATAVE AXE CENTRE DE LA VILLE du 15/06 au 20/06/2026-ITP-20260615-00001</t>
  </si>
  <si>
    <t>Travaux LASTMILE FTTX TAMATAVE AXE CENTRE DE LA VILLE du 22/06 au 27/06/2026-ITP-20260622-00002</t>
  </si>
  <si>
    <t>Transport Goodies vers TAMATAVE - n° AR2607RA50861675</t>
  </si>
  <si>
    <t>Floating - single site KeysightCare software support subscription NTH50070B Nemo Handy Lite for Private Networks Host Id: 6f84bf3c7306593_123456 Subscription ID: 15599621</t>
  </si>
  <si>
    <t>Floating - single site KeysightCare software support subscription NTH50070B Nemo Handy Lite for Private Networks Host Id: 46cb89116a85bd0_123456 Subscription ID: 15599625</t>
  </si>
  <si>
    <t>Floating - single site KeysightCare software support subscription NTH50070B Nemo Handy Lite for Private Networks Host Id: 6975138193fc775_123456 Subscription ID: 15599624</t>
  </si>
  <si>
    <t>Floating - single site KeysightCare software support subscription NTH50070B Nemo Handy Lite for Private Networks Subscription ID: 15599623</t>
  </si>
  <si>
    <t>Floating - single site KeysightCare software support subscription NTH50070B Nemo Handy Lite for Private Networks Host Id: 6f84bf3c7306593_123456 Subscription ID: 15599622</t>
  </si>
  <si>
    <t>USB portable KeysightCare software support subscription NTA50210B Nemo Outdoor 5G P2 Host Id: 1341583214 Subscription ID: 14387822</t>
  </si>
  <si>
    <t>USB portable KeysightCare software support subscription NTA50210B Nemo Outdoor 5G P2 Host Id: 1383405318 Subscription ID: 14387823</t>
  </si>
  <si>
    <t>USB portable KeysightCare software support subscription NTN50046B Nemo Analyze Standalone 5G package Subscription ID: 14387824</t>
  </si>
  <si>
    <t>Node-locked KeysightCare software support subscription NTH50011B Social media testing package software option Host Id: 8604450539399076 Subscription ID: 14386897</t>
  </si>
  <si>
    <t>Node-locked KeysightCare software support subscription NTH50011B Social media testing package software option Host Id: 860445053292732 Subscription ID: 14386898</t>
  </si>
  <si>
    <t>Node-locked KeysightCare software support subscription NTH60002B IMS calling software option Host Id: 860445053292732 Subscription ID: 14386900</t>
  </si>
  <si>
    <t>Node-locked KeysightCare software support subscription NTH60002B IMS calling software option Host Id: 8604450539399076 Subscription ID: 14386899</t>
  </si>
  <si>
    <t>Node-locked KeysightCare software support subscription NTH50047B Nemo Handy Pro 5G Host Id: 8604450539399076 Subscription ID: 14386895</t>
  </si>
  <si>
    <t>Node-locked KeysightCare software support subscription NTH50047B Nemo Handy Pro 5G Host Id: 860445053292732 Subscription ID: 14386896</t>
  </si>
  <si>
    <t>Node-locked KeysightCare software support subscription NTH60031B Voice call quality (POLQA 3.0) software option Host Id: 8604450539399076 Subscription ID: 14386901</t>
  </si>
  <si>
    <t>Node-locked KeysightCare software support subscription NTH60031B Voice call quality (POLQA 3.0) software option Host Id: 860445053292732 Subscription ID: 14386902</t>
  </si>
  <si>
    <t>USB portable KeysightCare software support subscription NTA50279B POLQA3.0 Voice quality option. Max. 6 simultaneous channels. Host Id: 1341583214 Subscription ID: 14838418</t>
  </si>
  <si>
    <t>LAMPE ADER 50W 3 DATA CENTER# DEVIS DU 11/06/2026</t>
  </si>
  <si>
    <t>ELEGAGE - DATA CENTER AMBOHIMITSIMBINA# DEVIS N° HK/COMM/0070/04/2026 DU 02/04/2026</t>
  </si>
  <si>
    <t>REPARATION ET RENFORCEMENT PORTAILY ILAFY (Parcelle N°1)# DEVIS N° 172/2026 INDICE 0 DU 15/06/2026</t>
  </si>
  <si>
    <t>DA MADATOURS Paiement frais de déplacement courses urgentes mois de Février 2026# FACTURE N° 
INV 91031 DU  27/02/2026</t>
  </si>
  <si>
    <t>DA MADATOURS Paiement frais de déplacement courses urgentes mois de avril 2026
# FACTURE N° INV 9206 DU 30/04/2026</t>
  </si>
  <si>
    <t>DA MADATOURS Paiement frais de déplacement courses urgentes mois de juin 2026
 # FACTURE N° INV 9262 DU 30/06/2026</t>
  </si>
  <si>
    <t>Billet d'Avion - TNR/SMS/TNR - RAZAFINDRAFARA NANCY - A ANNULER</t>
  </si>
  <si>
    <t>FIL ISOLE SOUPLE 16 VERT/JAUNE H07 V-K AU METRE
DIVISE EN DEUX TOURETS DE 1000METRES</t>
  </si>
  <si>
    <t>Télécommande de présentation PowerPoint (incluant le dévice USB qui le relie au PC)# Facture pro-forma n° SO176369 DU 18/05/2026</t>
  </si>
  <si>
    <t>Impression livret Plan de Mesure d'Urgence
Format: 148*105 Livret PMU MAGASIN # DEVIS N° 19696 DU 29/06/2026</t>
  </si>
  <si>
    <t>Livret ADN</t>
  </si>
  <si>
    <t>Livret PMU YAS STORE</t>
  </si>
  <si>
    <t>Livret PMU BASE VIE</t>
  </si>
  <si>
    <t>Livret PMU DATA</t>
  </si>
  <si>
    <t>Livret ANALAKELY</t>
  </si>
  <si>
    <t>Livret CAMPUS</t>
  </si>
  <si>
    <t>ASM-200] DIRTY 200 - devis n° V.26.24021 du 06/07/2026</t>
  </si>
  <si>
    <t>HISENSE QLED 4K 60HZ TV 65" DOLBY - Proforma n°SQ26-0009530 - LIVRAISON DIEGO CONVOI UDITEC</t>
  </si>
  <si>
    <t>COFI 2026 - GRS EPI DAHOLOBE - YAMAHA MOTORCYCLE CRUX REV DELUXE - Proforma PRVNANKA0019346 - AFF0061549 du 16/06/2026</t>
  </si>
  <si>
    <t>COFI 2026 - GRS 034MANIA - MOTO HONDA  ACE 125 TFH tuf # DEVIS DU 1/7/2026</t>
  </si>
  <si>
    <t>Cofi 2026 - GRS FILS RASELY - Moto HONDA  ACE 125 - SHH 6DK # DEVIS 4/6/2026</t>
  </si>
  <si>
    <t>Billet d'Avion - Clifton Nao - TNR/NOS/TNR</t>
  </si>
  <si>
    <t>Porte Affiche Lumineuse Slim - Proforma 018B/216/TSI/0636/26</t>
  </si>
  <si>
    <t>FRAIS DE POSE</t>
  </si>
  <si>
    <t>Billet d'Avion - ANDRIAMBOLOLOMAHEFA ZO MIHANTA - TNR/SMS/TNR</t>
  </si>
  <si>
    <t>Animation Stand Fibre Tuléar - devis n°S02690 du01/07/2026</t>
  </si>
  <si>
    <t>CABLE 5to12V - Devis n° V/26/14303 du 17/06/2026</t>
  </si>
  <si>
    <t>Manutentionnaire du 03 Juillet à 05h00 matin au
6 Juillet à 05h00 et 07 Juillet de 19H à 24H - Facture n°019/06/BS/2026 du 19/06/2026</t>
  </si>
  <si>
    <t>DISC COURBE C 230-400V 32A 6 - 10kA - Devis n° PF26SPD09397</t>
  </si>
  <si>
    <t>DISC COURBE C 230-400V 20A 6 - 10kA - Devis n° PF26SPD09397</t>
  </si>
  <si>
    <t>Cession de droit uvre Musicale - D Lain # FACTURE DU 22/06/2026</t>
  </si>
  <si>
    <t>Easy8 Business (subscription from 2026-05-05 to 2027-05-04) - users/year# FACTURE Number: 21260840 DU 26/06/2026</t>
  </si>
  <si>
    <t>Lambahoany Standard - Proforma n°F/P062600255</t>
  </si>
  <si>
    <t>Primes Yas Coupe de Madagascar - Facture N°0001/2026-FMF/SG/DAF/26</t>
  </si>
  <si>
    <t>Subvention des équipes finalistes - Yas Coupe de Madagascar - Facture N°0001/2026-FMF/SG/DAF/26</t>
  </si>
  <si>
    <t>REMPLACEMENT SPLIT N°02 DATA CENTER MAINTIRANO # Proforma MG-YAS-26-A3697-D0001</t>
  </si>
  <si>
    <t>Sponsoring numéraire Festival Mandrare Edition 2026 - FA n°002/2026 du 30/06/2026</t>
  </si>
  <si>
    <t>Loyer Avril 2026 - 02 Locaux numéro 125-126 Harmony Box - FA n°025/04/2026</t>
  </si>
  <si>
    <t>Réparation Camion 1175 TCC # FACTURE 28/03/2026</t>
  </si>
  <si>
    <t>BC de Couverture - Influenceur Tim - BC complémentaire BC134373</t>
  </si>
  <si>
    <t>Confluence ANNUAL Standard, up to 200 users# DEVIS N°QT-44K-Z63-BYV-284 DU 21/04/2026</t>
  </si>
  <si>
    <t>draw.io Diagrams | UML, BPMN, AWS, ERD, &amp; Flowcharts app ANNUAL Standard, up to 200 users</t>
  </si>
  <si>
    <t>Hébergement Nuit en demi pension le 14 et 15/07/2026</t>
  </si>
  <si>
    <t>Travaux Supplémentaires suite passage cyclone - DEVIS N°DV0039/26</t>
  </si>
  <si>
    <t>Cofi 2026 - GRS AGENCE PLUS - Moto HONDA ACE 125 SHH 6DK # DEVIS du  9/6/2026</t>
  </si>
  <si>
    <t>Main d'oeuvre</t>
  </si>
  <si>
    <t>Entretien periodique+remplacement kit chaine+batterie)# Devis n° 1DE247026</t>
  </si>
  <si>
    <t>IM- Un (01) VAD - SAMBAVA-VOHEMAR-SAMBAVA du 27/06 au 02/07/2026 - Proforma n°314-A/FP/TELMA/2026</t>
  </si>
  <si>
    <t>Prestation 559 AR MBALIK dont 23 TANA et 536 REGION mois de Juillet 2026 - PROFORMA N° 321-A/FP/TELMA/2026</t>
  </si>
  <si>
    <t>Prestation 22 Coordinateur de Vente MBalik mois de Juillet 2026 - PROFORMA N°322-A/FP/TELMA/2026</t>
  </si>
  <si>
    <t>ENTRETIEN MOTO HONDA CGX125 SHP 6DK - TANA - 21984WWT # DEVIS N°1DE247259 DU 30/06/2026</t>
  </si>
  <si>
    <t>ENTRETIEN PERIODIQUE CAMION MAJUNGA - 38132WWT - DEVIS N°134M/26</t>
  </si>
  <si>
    <t>Offre publicitaire annuelle : Grand mur terrain Pepsi
 - TERRAIN BLEU</t>
  </si>
  <si>
    <t>Supplément pour les prestations de rétablissement FTTX Toamasina  du PO n°133447</t>
  </si>
  <si>
    <t>COFI 2026 - MOTO Voge 300 Rally - GRS EDMOND # devis n°00382/MRV/26</t>
  </si>
  <si>
    <t>COFI 2026 - MOTO LONCIN VISA 110 CC - GRS EDMOND # devis n°000381/MRV/26</t>
  </si>
  <si>
    <t>Lancement BC de ATEA - Tx VSAT sur 03 sites BET - TG# Devis :  PF109/26 -  PF118/26 -  PF119/26</t>
  </si>
  <si>
    <t>RECHARGE  SAINTO  5GAL # 2DMDE26000</t>
  </si>
  <si>
    <t>1er  livraison SAINTO 05 GAL # 2DMDE26000</t>
  </si>
  <si>
    <t>FONTAINE PM # 2DMDE26000</t>
  </si>
  <si>
    <t>xPON ONT Interoperability Access License , Based on Per xPON ONT</t>
  </si>
  <si>
    <t>Cordon Cat 6 FTP Gris - 10m # Devis n° DE35970DE35970</t>
  </si>
  <si>
    <t>Cordon Cat 6 FTP Gris - 25m # Devis n° DE35970DE35970</t>
  </si>
  <si>
    <t>DTG/DOM: Tirage lastmile  Ambanja (BC Global 6ème Vague)</t>
  </si>
  <si>
    <t>DTG/DOM: Implantation de 30 poteaux dans la région de SAVA 34éme vague</t>
  </si>
  <si>
    <t>Location véhicule LCD VIP VPH à Diego# CONTRAT N°1822/0726 DU 10/07/2026</t>
  </si>
  <si>
    <t>DTG/DOM: Implantation de 30 poteaux dans la région de SAVA 35éme vague</t>
  </si>
  <si>
    <t>DTG/DOM: Implantation de 30 poteaux dans la région de SAVA 33éme vague</t>
  </si>
  <si>
    <t>Lancement BC pour AFROTEL - Tx VSAT sur 04 sites__AAN186-AAN187-AAN189-IHO055</t>
  </si>
  <si>
    <t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t>
  </si>
  <si>
    <t>Lancement BC pour ICHTUS - Confection support d'antenne STARLINK__Phoenix # Devis: 26051275</t>
  </si>
  <si>
    <t>Lancement ATEA__Tx VSAT sur 03 sites__AND054-BOE135-SOF219_Top Gun</t>
  </si>
  <si>
    <t>CRISTALLINE Eau de source naturelle 2 L - Pack de 6# DEVIS N° B-PR0726-0025 DU 10/07/2026 - Contact livraison 0340033956</t>
  </si>
  <si>
    <t>TAF Thé Noir Nature Sahambavy 20 Infusettes</t>
  </si>
  <si>
    <t>AIR FRESHENER Désodorisant 5 en 1 Cocktail 360 M</t>
  </si>
  <si>
    <t>CANDIA Lait Entier 1 L</t>
  </si>
  <si>
    <t>CARREFOUR SENSATION Boisson avoine végétal 1 L</t>
  </si>
  <si>
    <t>NESCAFE Cappuccino Classique 10 Dosettes# DEVIS N°B-PR0726-0081 DU 09/07/2026</t>
  </si>
  <si>
    <t>Étalonnage/calibration Éthylotests Électroniques ALCOVISOR vendus par 
Okapi# DEVIS N°FPOK-VR-09-070726 DU 07/07/2026</t>
  </si>
  <si>
    <t>collecte et traitement des solvants perimés# FACTURE YAS  N°TNR-143202 DU 26/05/2026</t>
  </si>
  <si>
    <t>Barrières de protection rack TITAN III
Dimensions : 206 x 50 cm# Devis # 26061287 du 17/06/2026</t>
  </si>
  <si>
    <t>Barrières de protection rack 
Dimensions : 103 x 50 cm</t>
  </si>
  <si>
    <t>Prestations des 03 chauffeurs suppléants de la DTG -SEM2( 01/07/26 au 01/01/27) # Devis: V.26.23753</t>
  </si>
  <si>
    <t>JBL Portable - Proforma n°SQ26-0008148 du 09/07/26</t>
  </si>
  <si>
    <t>SAMSUNG 1 DOOR FRIDGE 183L - Proforma n°SQ26-0009538 - EXPEDIER DIEGO</t>
  </si>
  <si>
    <t>SAMSUNG TAB A11 OCTA CORE 4+64GB 8MP 5100mA - proforma n°SQ26-0009538 - - EXPEDIER DIEGO</t>
  </si>
  <si>
    <t>BC de Couverture - Loyer 125 &amp; 126 Harmony Box Local Mbalika - Mai au Décembre 2026 - PROFORMA N°PF025/05/2026 - PF025/06/2026 - PF025/0712/2026</t>
  </si>
  <si>
    <t>F-068 0048686 -  FRAIS EMIS AERIEN LONG COURRIER (EXO) - SHAH Muhammad Ahmad# FACTURE N° F-068 0053086 du 02/06/2026</t>
  </si>
  <si>
    <t>F-068 0049062 -  FRAIS EMIS AERIEN LONG COURRIER (EXO) - Modification - SHAH Muhammad Ahmad</t>
  </si>
  <si>
    <t>A-068 0009076 - FRAIS REMBOURSEMENT AERIEN LONG COURRIER (EXO) - SHAH Muhammad Salar</t>
  </si>
  <si>
    <t>F-068 0048613 -  FRAIS EMIS AERIEN LONG COURRIER (EXO) -SHAH Muhammad Ahmad</t>
  </si>
  <si>
    <t>F-068 0049514 -  FRAIS EMIS LOWCOST LONG COURRIER (EXO) - SHAH Muhammad Ahmad</t>
  </si>
  <si>
    <t>IAAS Pelatro - Janvier à Decembe 2025</t>
  </si>
  <si>
    <t>LOCATION IMPRIMANTE Consommation RICOH et Loyer mensuel TELMA SA, mois de Juin2026# FACTURE 
N°F852597 DU 07/07/2026</t>
  </si>
  <si>
    <t>Capsules à café Volluto# DEVIS N: B-PR0626-0300 DU 10/07/2026</t>
  </si>
  <si>
    <t>Capsules à café Ristretto</t>
  </si>
  <si>
    <t>Capsules à café Venezia x10</t>
  </si>
  <si>
    <t>Capsules à café Arpeggio</t>
  </si>
  <si>
    <t>IAAS Pelatro - Janvier à Decembre 2024</t>
  </si>
  <si>
    <t>IAAS Pelatro - BC de couverture Janvier à Decembe 2026</t>
  </si>
  <si>
    <t>7,000 Monthly Generative Credits for Teams  
Annual Commitment, Billed Annually 
Number of Days : 170 
Anniversary Date : 19/12/2026# devis n°DV_STX_YASMG-2026_1030 du 03/07/2026</t>
  </si>
  <si>
    <t>RJ45 CAT6 FTP 2M NOIR MAT 079165L # Devis: SAN012606SQN00003252</t>
  </si>
  <si>
    <t>ACQUISITION MINI POMPE GASOIL PORTATIF 12V VDC # Devis : V/26/13650</t>
  </si>
  <si>
    <t>Billet d'avion MR  Rahajanirainy Jules César -SAMBAVA-TANA-SAMBAVA (Départ le 19/07/26-retour 01/08/26)</t>
  </si>
  <si>
    <t>Barre de moulure 25x16 # FACTURE PROFORMA 01-juil-26</t>
  </si>
  <si>
    <t>Remise 10%</t>
  </si>
  <si>
    <t>SONDE TEMPERATURE ET HUMIDITE BLACKBOX # Devis: 160028024</t>
  </si>
  <si>
    <t>SERVEUR BLACK BOX # Devis: 160028024</t>
  </si>
  <si>
    <t>FRAIS DE PORT</t>
  </si>
  <si>
    <t>GOULOTTE CLIPPAGE DIRECT DLP 85X50 BARRE DE 2M LEGRAND # Devis n° ABC-DVS26078144</t>
  </si>
  <si>
    <t>REMISE (15%*123916.67*18)</t>
  </si>
  <si>
    <t>Redevance mensuelle pr occupation zones concernees FO(16points)-(JUIN26 à MAI27)(convention N07/22/DG)(Avenant N°04)</t>
  </si>
  <si>
    <t>INSTALLATION # Devis : 026/04695/ENC-HR</t>
  </si>
  <si>
    <t>HSSES # Devis : 026/04695/ENC-HR</t>
  </si>
  <si>
    <t>TRAVAUX GENIE CIVL SOUTERRAIN # Devis : 026/04695/ENC-HR</t>
  </si>
  <si>
    <t>TIRAGE CABLES # Devis : 026/04695/ENC-HR</t>
  </si>
  <si>
    <t>Remise 5%</t>
  </si>
  <si>
    <t>Travaux GC et tirage FO sur VAK138 VINANY</t>
  </si>
  <si>
    <t>Travaux GC et tirage FO sur VAK140 ABE ANDRAIKIBA</t>
  </si>
  <si>
    <t>NATUR' EAU Bonbonnes Recharge 19L # Devis B-PR0726-0075</t>
  </si>
  <si>
    <t>TRAVAUX DEMENTELEMENT / DISMANTLING WORK RDC IPDSLAM R +1  OCB(NSTALLATION ET REPLI DE CHANTIER )</t>
  </si>
  <si>
    <t>Variante 1 dimension 2,45 x 2,20 m+Lettrines YAS  (couleur bleu) en boîtiers plexi éclairées avec LED</t>
  </si>
  <si>
    <t>Forfait Pose</t>
  </si>
  <si>
    <t>DTG/DOM: Transport et Manutention de 30 Poteaux en bois de Fianarantsoa vers Ambositra #  DV2607-2846</t>
  </si>
  <si>
    <t>régul - F-068 0048197 (Emission Location Kyriad Hotel Xiii Italie Gobelins)  - MR RANDRIAMANANTENA Rija</t>
  </si>
  <si>
    <t>régul - F-068 0047033 (Emission APPEL 210087 LE 01MAY A 0057 AIR INFO)  - MR RANDRIAMANANTENA Rija</t>
  </si>
  <si>
    <t>régul -F-068 0047347 (Emission APPEL 210623 LE 04MAY A 1930 INFO AIR)  - MR RANDRIAMANANTENA Rija</t>
  </si>
  <si>
    <t>régul- F-068 0049273 (mission ANTANANARIVO / NAIROBI AR)- Billet d'avion RAMANDASOA Rinalalaina isa</t>
  </si>
  <si>
    <t>régul-F-068 0049013 (mission ANTANANARIVO / NAIROBI AR)- Billet d'avion RANDRIANASOLO Andrinirina joel</t>
  </si>
  <si>
    <t>Travaux GC BKB SOANIERANA IVONGO - MANANARA NORD # DEV/2606-6201</t>
  </si>
  <si>
    <t>DTG/DOM: TIRAGE FO 13ème VAGUE à FIANARANTSOA BC GLOBAL</t>
  </si>
  <si>
    <t>DTG/DOM: Installation 2186196245 Eddie Sosthene TSARALAZA Mandritsara</t>
  </si>
  <si>
    <t>INSTALLATION RELAIS CONTROLE PHASES ET TENSION POUR LES CONDENSEURS ADP-MANJUNGA</t>
  </si>
  <si>
    <t>Prestation Logistique et Locations - Fan Zone CUA Parvis - FA n°FAC/2026/0255 du 06/07/2026</t>
  </si>
  <si>
    <t>Location véhicule LLD Directeur Juridique# DEVIS N° PF24062026-009 EV DU 24/06/2026</t>
  </si>
  <si>
    <t>DTG/DOM: Transport PEHD depuis Tanà vers Antsirabe. Travaux fibre optique pour NEA Ambohimandroso REQ-20260506-00557</t>
  </si>
  <si>
    <t>Prestation Hotesses - Hoopfest Inter -universitaire 2026 # devis du 10/07/2026</t>
  </si>
  <si>
    <t>Hôtesses ITM 2026 # devis du 28/05/2026</t>
  </si>
  <si>
    <t>Sponsoring Course Urbaine autour du Lac Anosy du 03 Mai 2026 # FActure du 12/05/2026</t>
  </si>
  <si>
    <t>Sponsoring - Sortie de promotion INSCAE # Facture du 06/07/2026</t>
  </si>
  <si>
    <t>PRESTATION AMBASSADRICE YAS MADAGASCAR - TENCE MENA # Facture n°05 du 01/07/2026</t>
  </si>
  <si>
    <t>Mise en ON (SWAP SERVEURS CAS ERICSSON Version2) # DV_STX_YASMG-2026_1040</t>
  </si>
  <si>
    <t>Prestation Influenceur + Bonus - Bob Dobias - FA n°01</t>
  </si>
  <si>
    <t>Prestation Influenceur Ferdinah + Bonus</t>
  </si>
  <si>
    <t>Prestation Influenceuse Paris - Avril au Juin 2026 + bonus - FA n°0002</t>
  </si>
  <si>
    <t>Spot publicitaire - FA N°6 446/FA</t>
  </si>
  <si>
    <t>Spot publicitaire - FA N°6 445/FA</t>
  </si>
  <si>
    <t>LOCATION BUS HYUNDAI COUNTY AVEC CHAUFFEUR - 13 JOURS - FESTIVAL SOMAROHO # proforma n)2120297-07-madloc-2026</t>
  </si>
  <si>
    <t>LOCATION BUS HYUNDAI COUNTY AVEC CHAUFFEUR - 9 JOURS - TOURNAGE FILM DIEGO # proforma n°2120307-07-madloc-2026</t>
  </si>
  <si>
    <t>Réparation moto SOCO19(rear suspension+MO) # Devis 26PVM0037</t>
  </si>
  <si>
    <t>Réparation moto SOCO26(rear suspension+MO) # Devis 26PVM0039</t>
  </si>
  <si>
    <t>Flyers 10x21cm - Ref 05443/A026 # DEVIS DU 03/07/2026</t>
  </si>
  <si>
    <t>Affiche 40x60cm - Ref 05431/A026 # devis du 02/07/2026</t>
  </si>
  <si>
    <t>Dépliant à 3 Volets - Ref 05507/A026 # devis du 06/07/2026</t>
  </si>
  <si>
    <t>Location Pagode 6*6m - Proforma n° PRO 016072026 du 06/07/2025</t>
  </si>
  <si>
    <t>Installation et Désinstallation Light Box - Devis N° DEV/2026/0607 du 02/07/2026</t>
  </si>
  <si>
    <t>Installation Fronton - devis n°0126/07/2026</t>
  </si>
  <si>
    <t> INSTALLATION RELAIS CONTROLE PHASES ET TENSION POUR LES CONDENSEURS ADP-TANA</t>
  </si>
  <si>
    <t>DA SOKA HOLDING direction et pilotage de projet juillet 2026# FACTURE N° 2026-0017 DU 13/07/2026</t>
  </si>
  <si>
    <t>DA SOKA AFRIKA direction et pilotage de projet jullet 2026# FACTURE N° FA_2026-017 DU 13/07/2026</t>
  </si>
  <si>
    <t>Prestation intérimaire: PERDIEM Suivi routier - Fitahiana,Dwio,Thierry, Tahiry# FACTURE PROFORMA N°294-A/FP/TELMA/2026 DU 12/06/2026</t>
  </si>
  <si>
    <t>Prestation intérimaire: PERDIEM Suivi routier - Eric mois d'Avril 26# FACTURE PROFORMA N°304-A/FP/TELMA/2026 DU 18/06/2026</t>
  </si>
  <si>
    <t>Formation Rianja - MBA# Invoice reference: 2467894-7 DU 18/06/2026</t>
  </si>
  <si>
    <t>Prestation intérimaire: PERDIEM Suivi routier - Steev mois de juin 26# FACTURE PROFORMA N°306-A/FP/TELMA/2026 DU 22/06/2026</t>
  </si>
  <si>
    <t>Prestation intérimaire: PERDIEM Mission - Steev mois de juin 26# FACTURE PROFORMA N°305-A/FP/TELMA/2026 du 18/06/2026</t>
  </si>
  <si>
    <t>Demande 01 Cachet Com bleu RH YAS MADAGASCAR# PROFORMA CACHET RH N° 897/06/2026 du 17/06/2026</t>
  </si>
  <si>
    <t>Prestation intérimaire: PERDIEM Michael Formateur Jun#FACTURE PROFORMA N°307-A/FP/TELMA/2026 du 22/06/2026</t>
  </si>
  <si>
    <t>Prestation intérimaire: Logement 22 Tech Pol pour 1 mois# FACTURE PROFORMA N°312-A/FP/TELMA/2026 du 24/06/2026</t>
  </si>
  <si>
    <t>RSE - Achat Riz - Distribution PPN Fkt Andraharo - 4Tia# DEVIS N°4260624028 DU 24/06/2026</t>
  </si>
  <si>
    <t>RSE - Achat Huile - Distribution PPN Fkt Andraharo - 4Tia</t>
  </si>
  <si>
    <t>QVT - Atelier Sport Avril - Mai - Juin 2026 - Park Life# FACTURE N°0252/PRESTA/PRKL/2026 DU 24/06/2026</t>
  </si>
  <si>
    <t>RSE - Transport distribution PPN vers bénéficiaires CUA et commune Ambohimanarina - 4Tia# DEVIS N°4260622025 du 22/06/2026</t>
  </si>
  <si>
    <t>RSE - Transport collaborateurs distribution PPN NOC - TOP LINK# FACTURE PROFORMA: 5790626  du 22/06/2026</t>
  </si>
  <si>
    <t>RSE - Transport collaborateurs distribution PPN Galaxy - TOP LINK# FACTURE PROFORMA : 5780626 du 12/06/2026</t>
  </si>
  <si>
    <t>Prestation intérimaire: PERDIEM ADV Xavier du 250626 au 190726# DEVIS N° 002867 DU 24/06/2026</t>
  </si>
  <si>
    <t>Prestation intérimaire: PERDIEM Suivi routier - Joacin, Manambina, Ryan, Joely juin 26# FACTURE PROFORMA N°313-A/FP/TELMA/2026 du 25/06/2026</t>
  </si>
  <si>
    <t>Prestation intérimaire: PERDIEM Suivi routier - Chris,Haj,Moib,Rija, Alph juillet 26# FACTURE PROFORMA N°315-A/FP/TELMA/2026 du 29/06/2026</t>
  </si>
  <si>
    <t>Transport bagages JULIEN suite prise de poste#DEVIS N°  AR2606MJN0849604  DU 15/06/2026</t>
  </si>
  <si>
    <t>Transport bagages FARAH suite prise de poste# DEVIS DU 01 juin 2026</t>
  </si>
  <si>
    <t>RSE- Repeinte mur et changement plaque Maison du Numérique - RAITRA ROYAL
Changement de la plaque actuelle 
côté rue (largeur : 2m et longueur 
30 cm )# Devis 2683 DU 22/05/2026</t>
  </si>
  <si>
    <t>RSE - Repeinte mur et changement plaque Maison du Numérique - RAITRA ROYAL
Le rebranding du mur de la 
seconde salle )</t>
  </si>
  <si>
    <t>RSE - Repeinte mur et changement plaque Maison du Numérique - RAITRA ROYAL
Main d'uvre personne et matériel</t>
  </si>
  <si>
    <t>Transport bagages ALIX suite affectation# DEVIS DU 22/06/2026</t>
  </si>
  <si>
    <t>Prestation intérimaire: PERDIEM Mission - Alphonse, Rija, Tojo mai et juin 26# FACTURE PROFORMA N°320-A/FP/TELMA/2026 du 01/07/2026</t>
  </si>
  <si>
    <t>Prestation intérimaire: 01 RYS HC Tanà pour 3 mois# FACTURE PROFORMA N°323-A/FP/TELMA/2026 du 03/07/2026</t>
  </si>
  <si>
    <t>Collation intégration Yas le 7 juillet 2026 // 11 personnes, Parklife# FACTURE PROFORMA/EVENT/PRKL/2026 du 06/07/2026</t>
  </si>
  <si>
    <t>Prestation intérimaire: 01 NOC Spécialist HC pour 4 mois# DEVIS N°2873 DU 03/07/2026</t>
  </si>
  <si>
    <t>ENTRETIEN MOTO - 7614WWT - TULEAR # DEVIS N°004881/AT/2026</t>
  </si>
  <si>
    <t>ENTRETIEN MOTO - 7627WWT - TULEAR # DEVIS N°005046/MAG/2026</t>
  </si>
  <si>
    <t>MOTO HONDA  ACE XL125 LEKE 4SA - TANA 21982WWT # DEVIS N°1DE247699 DU 09/07/2026</t>
  </si>
  <si>
    <t>ENTRETIEN MOTO - MORONDAVA - 21297WWT # FACTURE N°06</t>
  </si>
  <si>
    <t>RALLONGE D'UTILISATION ENRANGER - 18270WWT-  22/12/2025 AU 08/04/2026 # DEVIS N°V.26.20427 DU 05/06/2026</t>
  </si>
  <si>
    <t>PRESTATION CHAUFFEUR - 18270 WWT - 22/12/2025 AU 08/04/2026</t>
  </si>
  <si>
    <t>RALLONGE D'UTILISATION ENRANGER - 18271WWT-  22/12/2025 AU 08/04/2026</t>
  </si>
  <si>
    <t>PRESTATION CHAUFFEUR - 18271 WWT - 22/12/2025 AU 08/04/2026</t>
  </si>
  <si>
    <t>ROLLER UP POUR ISUZU DMAXX XRIDER - VOITURE COACH RORO # DEVIS N°V.26.22385 DU 22/06/2026</t>
  </si>
  <si>
    <t>RALLONGE D'UTILISATION ENRANGER - 18268WWT - 18267WWT - 18268 WWT - 22/12/2025 AU 01/04/2026 # DEVIS N°V.26.20425 DU 05/06/2026</t>
  </si>
  <si>
    <t>PRESTATION CHAUFFEUR - 18268WWT - 18267WWT - 18268 WWT - 22/12/2025 AU 01/04/2026</t>
  </si>
  <si>
    <t>RSE - Rénovation EPP Garbit Antsirabe_Maison du Numérique - SOA ENTREPRISE# DEVIS N°01/YAS/2026 DU 08/07/2026</t>
  </si>
  <si>
    <t>LLD ISUZU DMAXX - 60 MOIS - COACH RORO # DEVIS N°V.26.16909 DU 12/05/2026</t>
  </si>
  <si>
    <t>Complément devis prestation de sécurité « FOIRE DE LA FIBRE » à Tuléar - PROFORMA N° 0256323202/26</t>
  </si>
  <si>
    <t>Sponsoring 1ère Edition du Janga Trail - FA n°001/2026 DU 04/07/2026</t>
  </si>
  <si>
    <t>Travaux d'habillage du parvis de l'hotel de Ville de la Commune Urbaine de Moramanga # FACTURE DU 3/06/2026</t>
  </si>
  <si>
    <t>Participation Partenaire GOLD à la foire MEVA 2026 # FACTURE PROFORMA : N" o4luEvA2026/CctD</t>
  </si>
  <si>
    <t>Campagne Launch (45s)</t>
  </si>
  <si>
    <t>Campagne Promo (30)</t>
  </si>
  <si>
    <t>Campagne Entretien (30)</t>
  </si>
  <si>
    <t>Campagne Institutionnel (1min30)</t>
  </si>
  <si>
    <t>Campagne WE KADOA 2jours (30s)</t>
  </si>
  <si>
    <t>Campagne WE KADOA 3 jours (30s)</t>
  </si>
  <si>
    <t>RSE  Réhabilitation Installation Electrique EPP Garbit Antsirabe_Maison du Numérique - SOA ENTREPRISE# DEVIS N° 02/YAS/2026 DU 08/07/2026</t>
  </si>
  <si>
    <t>RSE - Chèque Cadeau - Concours de projet AEPM - INJET#Devis # 01998PUB26 DU 15/06/2026</t>
  </si>
  <si>
    <t>INSTALLATION DE POWEPLAY SUR ALAOTRA - PWPP MIHARISOA - Devis 492</t>
  </si>
  <si>
    <t>INSTALLATION DE EASY FREEZE SUR ALAOTRA - MARIE JUDITH - Devis 493</t>
  </si>
  <si>
    <t>INSTALLATION DE EASY FREEZE SUR ALAOTRA - MBOLANIAINA BRIEVILLE - Devis 494</t>
  </si>
  <si>
    <t>INSTALLATION DE EASY FREEZE SUR ALAOTRA - SOLOFONIAINA ANDILAMENA - Devis 495</t>
  </si>
  <si>
    <t>INSTALLATION DE EASY FREEZE SUR ALAOTRA - MENDRIKAJA ANJIRO - Devis 496</t>
  </si>
  <si>
    <t>INSTALLATION DE EASY FREEZE SUR MENABE - HANITRINIAINA VERS MAHAJILO - Devis 497</t>
  </si>
  <si>
    <t>INSTALLATION DE EASY FREEZE SUR MENABE - FERLANDINE FJKM DABOLAVA - Devis 498</t>
  </si>
  <si>
    <t>INSTALLATION DE POWERPLAY SUR ALAOTRA - MME HOLETTE BEFORONA - Devis EN 0501</t>
  </si>
  <si>
    <t>INSTALLATION DE POWERPLAY SUR IHOROMBE - MR JEAN YVES ILAKAKA - Devis EN 0503</t>
  </si>
  <si>
    <t>INSTALLATION DE POWERPLAY SUR IHOROMBE - MME MARCELLINE ILAKAKA - Devis EN 0504</t>
  </si>
  <si>
    <t>INSTALLATION DE POWERPLAY SUR ALAOTRA - MR TOVOHERY PRES FJKM ANANDROBE - Devis EN 0506</t>
  </si>
  <si>
    <t>INSTALLATION DE POWERPLAY SUR ANALAMANGA - MR MAHERINIAINA TOKY NAMONTANA - Devis EN 0508</t>
  </si>
  <si>
    <t>RSE- Formation Ampela Online 2026_ 5 - 6 et  7 ème vague - STEM FOR GOOD# FACTURE 2026-0502</t>
  </si>
  <si>
    <t>Prestation intérimaire: Complément du BC de couverture 04 Coordinateur Sales Outsourcing  HC# DEVIS N°2866 DU 03/06/2026</t>
  </si>
  <si>
    <t>QVT - Semaine QVT - Atelier Massage et Coffret Cadeau - Abishag Institute# FACTURE N°FA-2026-0601-R2 DU 26/06/2026</t>
  </si>
  <si>
    <t>COMINTERNE // Repas pique nique gasigasy fête nationale pour les collaborateurs du NOC et de CAMPUS# FACTURE PROFORMA/EVENT/PRKL/2026 DU 04/06/2026</t>
  </si>
  <si>
    <t>Transport bagages ELODIE suite affectation# FACTURE DU 19/06/2026</t>
  </si>
  <si>
    <t>COMINTERNE // Achats de tsihy pour le pique nique fete nationale des collaborateurs de Campus et du Noc# DEVIS N°4260619023 du 19/06/2026</t>
  </si>
  <si>
    <t>POUR REGULARISATION RALLONGR FOTON GRATOUR - 22679WWT
Du 26 JANVIER AU 05 MAI 2926
TARIF MENSUEL: 1 490 000AR HT
PRESTATION CHAUFFEUR : 650 000Ar HT# DEVIS N° V.26.20851 DU 09/06/2026</t>
  </si>
  <si>
    <t>LLD 60 MOIS/75 000KM- MAZDA CX-30 HYBRIDE PROPLUS 165CV 6AT-SERVICE SANS CHAUFFEUR
LOYER MENSUEL : 2 990 000Ar TTC - Valeur de rachat : 44 800 000ar# DEVIS N° V.26.24622 DU 09/07/2026</t>
  </si>
  <si>
    <t>NETTOYAGE BASE VIE BC DE COUVERTURE 12 MOIS JANVIER 2026 AU DECEMBRE 2026 - BASE VIE ZONE NORD - 08 AGENTS A TEMPS PLEIN</t>
  </si>
  <si>
    <t>NETTOYAGE BASE VIE BC DE COUVERTURE 12 MOIS JANVIER 2026 AU DECEMBRE 2026 - BASE VIE ZONE SUD  - 09 AGENTS A TEMPS PLEIN</t>
  </si>
  <si>
    <t>NETTOYAGE BASE VIE BC DE COUVERTURE 12 MOIS JANVIER 2026 AU DECEMBRE 2026 - BASE VIE ZONE EST - 08 AGENTS A TEMPS PLEIN</t>
  </si>
  <si>
    <t>EARBUDS YAS # devis # F/P072600075 - LIVRAISON LE 03/08/2026</t>
  </si>
  <si>
    <t>MINI SPEAKER YAS # devis # F/P072600077 - LIVRAISON LE 03/08/2026</t>
  </si>
  <si>
    <t>METAL PHONE HOLDER YAS # devis # F/P072600079 - LIVRAISON LE 03/08/2026</t>
  </si>
  <si>
    <t>POP SOCKET YAS # devis # F/P072600081 - LIVRAISON LE 03/08/2026</t>
  </si>
  <si>
    <t>DESINSECTISATION ET DERATISATION MOIS D'AVRIL - MAI - JUIN 2026 10 DATA CENTER TANA# FACTURE N° TUR/2026/04 DU 10/04/2026</t>
  </si>
  <si>
    <t>KB APTA 10X100L# DEVIS N° KIB012607SQN00000026 DU 02/07/2026</t>
  </si>
  <si>
    <t>30L 20 sacs ALBA NET</t>
  </si>
  <si>
    <t>Salaires Animateurs Mbalik Juillet 2026 - Proforma n°002871</t>
  </si>
  <si>
    <t>COUVERTURE - 09 mois   AVRIL AU DECEMBBRE 2026 PRESTATION de nettoyage BUREAUX YAS -DATA CENTER -YAS STORE TANA ET ZONE NORD# FACTURE N° TEM/2026/04 DU 10/04/2026</t>
  </si>
  <si>
    <t>ACHAT PEINTURE POUR PEINDRE 3 TABOURETS -HSSE# DEVIS DU 06/07/2026 - BOITE DE 3KG PEINTURE A L'HUILE BLANCHE</t>
  </si>
  <si>
    <t>PCE PINCEAU PLAT DE 50MM</t>
  </si>
  <si>
    <t>PCE PINCEAU PLAT DE 30MM</t>
  </si>
  <si>
    <t>BOITE DE 4KG PEINTURE A L'EAU BLANCHE</t>
  </si>
  <si>
    <t>LTRE DE DILUANT</t>
  </si>
  <si>
    <t>Dératisation désinsectisations -DEPOT DFG-GALAXY-MSC2 GALAXY- -data center 2
AVRIL- MAI- JUIN ET JUILLET 2026# FACTURE N° TED/2026/04 DU 10/04/2026</t>
  </si>
  <si>
    <t>couverture janvier 2026 au décembre 2026 
Nettoyage zone data center et store dans la zone SUD</t>
  </si>
  <si>
    <t>NETTOYAGE EXTERIEUR 03 DATA CENTER ZONE NORD BC DE COUVERTURE
JANVIER 2026 AU DECEMBRE 2026</t>
  </si>
  <si>
    <t>	12 manutentionnaires
	Rangement poteaux - AMBOHIMANGAKELY
	Date : 11 et 12 juin 2026# DEVIS N° S00582 DU 09/06/2026</t>
  </si>
  <si>
    <t>DESHERBAGE SITE YAS ALA011 ANKASAVOLA AMBATONDRAZAKA# DEVIS N° 190/26-MH DU 03/07/2026</t>
  </si>
  <si>
    <t>REFACTURATION NOMBRE D'APPEL 
OBSERVATION: du 24 OCT au 16 DEC 2025# FACTURE N° FC Con002137 DU 12/05/2026</t>
  </si>
  <si>
    <t>VISA DE SEJOUR GIANNI RAZAFIMANDIMBY
WORKSHOP DUBAI DU 26 JUILLET au 1er Août 2026# FACTURE N° 0289/PRESTA/PRKL/2026 du 14/07/2026</t>
  </si>
  <si>
    <t>DA MARIE ESTHER RASOAMAMONJY Community Manangement SOKA juillet 2026# FACTURE N°054 DU 13/07/2026</t>
  </si>
  <si>
    <t>DA ARNO TRIGALLEZ EI Fractional CTO pour SOKA prestation juillet  2026# FACTURE N° F-07-2026-82 DU 13/07/2026</t>
  </si>
  <si>
    <t>DA Erick ANDRINIRINA Develppeur fullstack SOKA  juillet  2026# FACTURE N° F2600007 DU 13/07/2026</t>
  </si>
  <si>
    <t>DA INVIKTUS CORP monthly pack ferox &amp;Soka juillet  2026# FACTURE N° 260701 DU 13/07/2026</t>
  </si>
  <si>
    <t>Expédition MOTOS - Cofinancement 2026 - expéditions vague 3 - N° PF YAS N°163-07/LC/2026</t>
  </si>
  <si>
    <t>BILLET D'AVION - MAMY RAHARINJATOVO - TNR/TLE/TNR</t>
  </si>
  <si>
    <t>BILLET D'AVION - CHAN KENG FOY PHILIPPE - TNR/TLE/TNR</t>
  </si>
  <si>
    <t>COCKTAIL FINGER FOOD 30 PAX# DEVIS N° RDP160726.04 DU 16/07/2026</t>
  </si>
  <si>
    <t>SEMINAIRE DU 17-07-2026
 Pause café+ Location Birdy Galaxy + Déjeuner pour 7 personnes# DEVIS N° RDP160726.03 DU 16/07/2026</t>
  </si>
  <si>
    <t>Enlevement des dechets à Antsakaviro le 08/05/26# 
Devis D-2026-0061 du 08/05/2026</t>
  </si>
  <si>
    <t>Collecte ponctuelle Antsakaviro -Juillet
D-2026-0087
Poids: N°1 : 0 à 150kg =&gt; 780 000 Ar# DEVIS N°D-2026-0087 DU 08/07/2026</t>
  </si>
  <si>
    <t>BILLET D'AVION - AINA RAJAOZANDRY - TNR/NOS/TNR</t>
  </si>
  <si>
    <t>LOCATION SPRINTER AUTO TRAJET 2 ET 3</t>
  </si>
  <si>
    <t>Lancement BC ATEA - Tx STARLINK sur 03 sites__DIA161-BON063-VAK125__Top Gun</t>
  </si>
  <si>
    <t>Lancement BC NGS - Tx VSAT sur 03 sites ALA150-MEL077-MEL078_Top Gun</t>
  </si>
  <si>
    <t>Paire de talky walky avec selelcteur de canal# Devis # V/2026/07/11514 du 06/07/2026</t>
  </si>
  <si>
    <t>Offre de prestation pour transport journalier  - suivant proforma N° PF260701-001</t>
  </si>
  <si>
    <t>BEACH UMBRELLAÂ  - JUILLET 2026 -  PROFORMA F/P072600035</t>
  </si>
  <si>
    <t>STICKER-30CM - JUILLET 2026 -  PROFORMA F/P072600035</t>
  </si>
  <si>
    <t>STICKER-10CM - JUILLET 2026 -  PROFORMA F/P072600035</t>
  </si>
  <si>
    <t>FLANGER - JUILLET 2026 -  PROFORMA F/P072600035</t>
  </si>
  <si>
    <t>BUNTING - JUILLET 2026 -  PROFORMA F/P072600035</t>
  </si>
  <si>
    <t>DANGLER - JUILLET 2026 -  PROFORMA F/P072600035</t>
  </si>
  <si>
    <t>PLASTIC TABLE - JUILLET 2026 -  PROFORMA F/P072600035</t>
  </si>
  <si>
    <t>TENT XXL-6Ã15M - JUILLET 2026 -  PROFORMA F/P072600035</t>
  </si>
  <si>
    <t>TENT 4Ã4M - JUILLET 2026 -  PROFORMA F/P072600035</t>
  </si>
  <si>
    <t>TENT 3Ã3M - JUILLET 2026 -  PROFORMA F/P072600035</t>
  </si>
  <si>
    <t>ARCH 9Ã6M - JUILLET 2026 -  PROFORMA F/P072600035</t>
  </si>
  <si>
    <t>DANCING MAN 6M - JUILLET 2026 -  PROFORMA F/P072600035</t>
  </si>
  <si>
    <t>SPINNER WHEEL - JUILLET 2026 -  PROFORMA F/P072600035</t>
  </si>
  <si>
    <t>FLYING FLAG-TEARDROP 4M (PM) - JUILLET 2026 -  PROFORMA F/P072600035</t>
  </si>
  <si>
    <t>FLYING FLAG-ROUNDED 5M (PM) - JUILLET 2026 -  PROFORMA F/P072600035</t>
  </si>
  <si>
    <t>FLYING FLAG-TEARDROP 4M (5G) - JUILLET 2026 -  PROFORMA F/P072600035</t>
  </si>
  <si>
    <t>FLYING FLAG-GM 4M - FIBRE - JUILLET 2026 -  PROFORMA F/P072600035</t>
  </si>
  <si>
    <t>FLYING FLAG-GM 4M - JUILLET 2026 -  PROFORMA F/P072600035</t>
  </si>
  <si>
    <t>BARRIER BANNER - JUILLET 2026 -  PROFORMA F/P072600035</t>
  </si>
  <si>
    <t>TOP BANNER - JUILLET 2026 -  PROFORMA F/P072600035</t>
  </si>
  <si>
    <t>ROLL UP FRAME - JUILLET 2026 -  PROFORMA F/P072600035</t>
  </si>
  <si>
    <t>METAL SALES DESK-RECTANGLE - JUILLET 2026 -  PROFORMA F/P072600035</t>
  </si>
  <si>
    <t>BACKDROP (L SIZE) - JUILLET 2026 -  PROFORMA F/P072600035</t>
  </si>
  <si>
    <t>TABLE RETRACTABLE - JUILLET 2026 -  PROFORMA F/P072600035</t>
  </si>
  <si>
    <t>INFLATED FOOTBALL GATE - JUILLET 2026 -  PROFORMA F/P072600035</t>
  </si>
  <si>
    <t>LANYARD ONLY - JUILLET 2026 -  PROFORMA F/P072600035</t>
  </si>
  <si>
    <t>A STOP - JUILLET 2026 -  PROFORMA F/P072600035</t>
  </si>
  <si>
    <t>PLASTIC CHAIR - JUILLET 2026 -  PROFORMA F/P072600035</t>
  </si>
  <si>
    <t>TABLE RECTANGLE YAS - JUILLET 2026 -  PROFORMA F/P072600035</t>
  </si>
  <si>
    <t>6FT TABLE COVER - JUILLET 2026 -  PROFORMA F/P072600035</t>
  </si>
  <si>
    <t>ROUND TABLE - JUILLET 2026 -  PROFORMA F/P072600035</t>
  </si>
  <si>
    <t>ROUND TABLE COVER - JUILLET 2026 -  PROFORMA F/P072600035</t>
  </si>
  <si>
    <t>CUSTOM METAL POSTER STAND YAS EXPRESS - JUILLET 2026 -  PROFORMA F/P072600035</t>
  </si>
  <si>
    <t>PAPER BAG - JUILLET 2026 -  PROFORMA F/P072600035</t>
  </si>
  <si>
    <t>BAMBOO PEN SET - JUILLET 2026 -  PROFORMA F/P072600035</t>
  </si>
  <si>
    <t>VIP PEN - JUILLET 2026 -  PROFORMA F/P072600035</t>
  </si>
  <si>
    <t>PC BACKPACK - JUILLET 2026 -  PROFORMA F/P072600035</t>
  </si>
  <si>
    <t>VIP PC BACKPACK - JUILLET 2026 -  PROFORMA F/P072600035</t>
  </si>
  <si>
    <t>POWERBANK NOTEBOOK - JUILLET 2026 -  PROFORMA F/P072600035</t>
  </si>
  <si>
    <t>POWERBANK - JUILLET 2026 -  PROFORMA F/P072600035</t>
  </si>
  <si>
    <t>HEADPHONE - JUILLET 2026 -  PROFORMA F/P072600035</t>
  </si>
  <si>
    <t>EARBUD - JUILLET 2026 -  PROFORMA F/P072600035</t>
  </si>
  <si>
    <t>VIP KIT-CLASSIC - JUILLET 2026 -  PROFORMA F/P072600035</t>
  </si>
  <si>
    <t>BLUETOOTH SPEAKER - JUILLET 2026 -  PROFORMA F/P072600035</t>
  </si>
  <si>
    <t>USB CHARGER/JOULE - JUILLET 2026 -  PROFORMA F/P072600035</t>
  </si>
  <si>
    <t>METAL PEN - JUILLET 2026 -  PROFORMA F/P072600035</t>
  </si>
  <si>
    <t>PLASTIC BALL PEN - JUILLET 2026 -  PROFORMA F/P072600035</t>
  </si>
  <si>
    <t>WRISTBAND - JUILLET 2026 -  PROFORMA F/P072600035</t>
  </si>
  <si>
    <t>SILICONE KEYCHAIN - JUILLET 2026 -  PROFORMA F/P072600035</t>
  </si>
  <si>
    <t>HAND FAN - JUILLET 2026 -  PROFORMA F/P072600035</t>
  </si>
  <si>
    <t>STRESS BALL - JUILLET 2026 -  PROFORMA F/P072600035</t>
  </si>
  <si>
    <t>FOOTBALL - JUILLET 2026 -  PROFORMA F/P072600035</t>
  </si>
  <si>
    <t>BASEBALL CAP - JUILLET 2026 -  PROFORMA F/P072600035</t>
  </si>
  <si>
    <t>T-SHIRT - JUILLET 2026 -  PROFORMA F/P072600035</t>
  </si>
  <si>
    <t>T-SHIRT DSI TRUST NO ONE- JUILLET 2026  -  PROFORMA F/P072600035</t>
  </si>
  <si>
    <t>POLO - JUILLET 2026 -  PROFORMA F/P072600035</t>
  </si>
  <si>
    <t>GOLF UMBRELLA - JUILLET 2026 -  PROFORMA F/P072600035</t>
  </si>
  <si>
    <t>WATERPROOF BAG - JUILLET 2026 -  PROFORMA F/P072600035</t>
  </si>
  <si>
    <t>TOTE BAG - JUILLET 2026 -  PROFORMA F/P072600035</t>
  </si>
  <si>
    <t>TOTE BAG SOGA - JUILLET 2026 -  PROFORMA F/P072600035</t>
  </si>
  <si>
    <t>WAIST BAG - JUILLET 2026 -  PROFORMA F/P072600035</t>
  </si>
  <si>
    <t>A4 VIP NOTEBOOK - JUILLET 2026 -  PROFORMA F/P072600035</t>
  </si>
  <si>
    <t>A5 PU NOTEBOOK (WITH RING) - JUILLET 2026 -  PROFORMA F/P072600035</t>
  </si>
  <si>
    <t>SPIRAL NOTEBOOK - JUILLET 2026 -  PROFORMA F/P072600035</t>
  </si>
  <si>
    <t>A5 PU NOTEBOOK - JUILLET 2026 -  PROFORMA F/P072600035</t>
  </si>
  <si>
    <t>ALUMINUM WATER BOTTLE - JUILLET 2026 -  PROFORMA F/P072600035</t>
  </si>
  <si>
    <t>THERMAL MUG - JUILLET 2026 -  PROFORMA F/P072600035</t>
  </si>
  <si>
    <t>REVERSIBLE JACKET / DOUDOUNE ML - JUILLET 2026 -  PROFORMA F/P072600035</t>
  </si>
  <si>
    <t>MEN JACKET - JUILLET 2026 -  PROFORMA F/P072600035</t>
  </si>
  <si>
    <t>WINDBREAKER / COUPE-VENT - JUILLET 2026 -  PROFORMA F/P072600035</t>
  </si>
  <si>
    <t>LUNCH BOX - JUILLET 2026 -  PROFORMA F/P072600035</t>
  </si>
  <si>
    <t>POWER BANK-2W - JUILLET 2026 -  PROFORMA F/P072600035</t>
  </si>
  <si>
    <t>RAINCOAT SUIT COFI - JUILLET 2026 -  PROFORMA F/P072600035</t>
  </si>
  <si>
    <t>RAINCOAT PONCH - JUILLET 2026 -  PROFORMA F/P072600035</t>
  </si>
  <si>
    <t>SCARF - JUILLET 2026 -  PROFORMA F/P072600035</t>
  </si>
  <si>
    <t>PENCIL BAG - JUILLET 2026 -  PROFORMA F/P072600035</t>
  </si>
  <si>
    <t>BACKPACK (CARTABLE / SAC Ã DOS) - JUILLET 2026 -  PROFORMA F/P072600035</t>
  </si>
  <si>
    <t>TRAVEL BAG - JUILLET 2026 -  PROFORMA F/P072600035</t>
  </si>
  <si>
    <t>PAPER BAG GM - JUILLET 2026 -  PROFORMA F/P072600035</t>
  </si>
  <si>
    <t>SUNGLASSES POUCH - JUILLET 2026 -  PROFORMA F/P072600035</t>
  </si>
  <si>
    <t>MOUSE PAD - JUILLET 2026 -  PROFORMA F/P072600035</t>
  </si>
  <si>
    <t>MUG - JUILLET 2026 -  PROFORMA F/P072600035</t>
  </si>
  <si>
    <t>METAL PHONE HOLDER - JUILLET 2026 -  PROFORMA F/P072600035</t>
  </si>
  <si>
    <t>FOOTBALL SCARF - JUILLET 2026 -  PROFORMA F/P072600035</t>
  </si>
  <si>
    <t>PINS - JUILLET 2026 -  PROFORMA F/P072600035</t>
  </si>
  <si>
    <t>TASSE Ã CAFÃ AVEC SOUS TASSE - JUILLET 2026 -  PROFORMA F/P072600035</t>
  </si>
  <si>
    <t>LAPTOP COVER - JUILLET 2026 -  PROFORMA F/P072600035</t>
  </si>
  <si>
    <t>CAR SUNSHADE - JUILLET 2026 -  PROFORMA F/P072600035</t>
  </si>
  <si>
    <t>COFFRET CLASSIC - JUILLET 2026 -  PROFORMA F/P072600035</t>
  </si>
  <si>
    <t>CHAPEAU POUR RANDONNÃE - JUILLET 2026 -  PROFORMA F/P072600035</t>
  </si>
  <si>
    <t>RIBBON - JUILLET 2026 -  PROFORMA F/P072600035</t>
  </si>
  <si>
    <t>GIFT PAPER - JUILLET 2026 -  PROFORMA F/P072600035</t>
  </si>
  <si>
    <t>TRAVELLING SET - JUILLET 2026 -  PROFORMA F/P072600035</t>
  </si>
  <si>
    <t>PASSPORT KIT - JUILLET 2026 -  PROFORMA F/P072600035</t>
  </si>
  <si>
    <t>ECO VIP SET - JUILLET 2026 -  PROFORMA F/P072600035</t>
  </si>
  <si>
    <t>CROSSBODY BAG - JUILLET 2026 -  PROFORMA F/P072600035</t>
  </si>
  <si>
    <t>USB FAN-LONG - JUILLET 2026 -  PROFORMA F/P072600035</t>
  </si>
  <si>
    <t>LUNCH BOX BAG - JUILLET 2026 -  PROFORMA F/P072600035</t>
  </si>
  <si>
    <t>CORK COVER NOTEBOOK - JUILLET 2026 -  PROFORMA F/P072600035</t>
  </si>
  <si>
    <t>MOUSE PAD DSIÂ  - JUILLET 2026 -  PROFORMA F/P072600035</t>
  </si>
  <si>
    <t>SILICONE BRACELET DSI - JUILLET 2026 -  PROFORMA F/P072600035</t>
  </si>
  <si>
    <t>STICKER DSIÂ  - JUILLET 2026 -  PROFORMA F/P072600035</t>
  </si>
  <si>
    <t>CACHE WEBCAM DSI - JUILLET 2026 -  PROFORMA F/P072600035</t>
  </si>
  <si>
    <t>MICROFIBER TOWEL DSI- JUILLET 2026 -  PROFORMA F/P072600035</t>
  </si>
  <si>
    <t>PHONE BAG DVI - JUILLET 2026 -  PROFORMA F/P072600035</t>
  </si>
  <si>
    <t>PVC COASTER SET - JUILLET 2026 -  PROFORMA F/P072600035</t>
  </si>
  <si>
    <t>FINALE COUPE DU MONDE 2026 - SPONSORS GOLD  -FA n°FA000268 DU 14/07/2026</t>
  </si>
  <si>
    <t>Sponsoring Festikite 5ème edition - FA N° FACFESTI2026-0013 du 14/07/2026</t>
  </si>
  <si>
    <t>Tshirt Noir - suivant Proforma n°F/P072600005</t>
  </si>
  <si>
    <t>Tshirt Bleu - suivant Proforma n°F/P072600005</t>
  </si>
  <si>
    <t>Tshirt Jaune - suivant Proforma n°F/P072600005</t>
  </si>
  <si>
    <t>Prestation Influenceur Antonis - Avril au Juin 2026 et Bonus - FA n°02 DU 05/07/2026</t>
  </si>
  <si>
    <t>Partenaire OR : célébration de la fête de  lindépendance pour un apport numéraire - Facture n°02 / CTNO 2026</t>
  </si>
  <si>
    <t>Publi reportage le 07/04/2026 - PROFORMA N° REAL/2026/093 DU 15/05/2026</t>
  </si>
  <si>
    <t>Insertions Publicitaires - Express - PROFORMA N° PRO013495 DU 25/03/2026</t>
  </si>
  <si>
    <t>Collation Festival Dona Be le 07 juillet et génération le 09 juillet 2026 - PROFORMA/EVENT/PRKL/2026 du 03/07/2026</t>
  </si>
  <si>
    <t>Collation - Conférence de presse Yas Coupe le 06 juillet 2026 - FACTURE PROFORMA/EVENT/PRKL/2026 du  03/07/2026</t>
  </si>
  <si>
    <t>COFI 2026 - FUNMAX 26"VTT FNMAX-2601-PL  - GRS ERRA DISTRIBUTION - Proforma n°SQ26-0008790 du 23/06/26</t>
  </si>
  <si>
    <t>Prestation de Couverture Photos du 11-19/07/2026 à Ste Marie - Proforma n°05/26 EF</t>
  </si>
  <si>
    <t>Collation Conférence de Presse - FESTIVAL SOMAROHO LE 14 JUILLET 2026 -  PROFORMA/EVENT/PRKL/2026 du  10/07/2026</t>
  </si>
  <si>
    <t>Prestation Influenceur Let's See the Next Plan - Avril au Juin 2026 + Bonus</t>
  </si>
  <si>
    <t>Prestation Influenceur Willinay - Avril au Juin 2026 + Bonus Trimestriel</t>
  </si>
  <si>
    <t>Lancement Easy Freeze - Campagne Entretien - FA n°4827_26AC/RTA</t>
  </si>
  <si>
    <t>Fibre Générique + Super App - Campagne Promo - FA n°4828_26AC/RTA</t>
  </si>
  <si>
    <t>Yellow One - Campagne Promo - FA n°4829_26AC/RTA</t>
  </si>
  <si>
    <t>Lancement Rapide et Yas - Campagne Promo - FA n°4830_26AC/RTA</t>
  </si>
  <si>
    <t>Vidéo projecteur EPSON EBX41 - Suivant proforma n°F/P062600221</t>
  </si>
  <si>
    <t>Boitier TV Android TV 14.0 - PROFORMA n°F/P062600221</t>
  </si>
  <si>
    <t>Clé USB 64go - PROFORMA n°F/P062600221</t>
  </si>
  <si>
    <t>Production billet CINE YAS - Devis n°DEV01719 du 19/06/2026 - Livraison Campus Galaxy</t>
  </si>
  <si>
    <t>Assistance à la maîtrise d'ouvrage - Yas Mock up - REF:   FI/008/26/DEVIS</t>
  </si>
  <si>
    <t>YAS NOC Analakely
Maintenance : Remplacement câble caméra# DEVIS N° PR2606-10045 DU 22/06/2026</t>
  </si>
  <si>
    <t>CABLE DE CHARGE AVEC DETAIL BAMBOU - PROFORMA F/P072600109</t>
  </si>
  <si>
    <t>BOITIER + CABLE TYPE C - PROFORMA F/P072600147</t>
  </si>
  <si>
    <t>EARBUDS - PROFORMA N°  F/P072600097</t>
  </si>
  <si>
    <t>POP SOCKET - PROFORMA n° F/P072600107</t>
  </si>
  <si>
    <t>SAC 3 EN 1 SPECTER GO - PROFORMA n° F/P072600115</t>
  </si>
  <si>
    <t>POP SOCKET - PROFORMA N° F/P072600105</t>
  </si>
  <si>
    <t>Prestation Influenceur Kevin &amp; CO - FA 2026-06-57 du 10/07/2026</t>
  </si>
  <si>
    <t>REPARATION PLAFOND BATIMENT ISI (entrepôt YSA GALAXY AGL) -SALLE FOURNITURE ET DSI# DEVIS N° FI/010/26/DEVIS</t>
  </si>
  <si>
    <t>TANA/05/26: Distribution par unité de facture TANA - Mai 2026# FACTURE N° TANA/05/26 DU 11/06/2026</t>
  </si>
  <si>
    <t>PROV/05/26: Distribution des factures en Province - Mai 2026# FACTURE N° PROV/05/26 DU 11/06/2026</t>
  </si>
  <si>
    <t>Entra ID P2 Sub Per User (7 months)#Contract Term: 01 February 2026 - 31 January 2029</t>
  </si>
  <si>
    <t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t>
  </si>
  <si>
    <t>Desktop TC TC neo 55a 24 G6 HPT AIO# DEVIS N°DV_STX_YAS MG_2026_0880  DU 07/07/2026</t>
  </si>
  <si>
    <t>Notebook Thinkpad E14 Gen7 U5 -Vpro</t>
  </si>
  <si>
    <t>LENOVO ThinkVision T24-40 23,8-inch Monitor</t>
  </si>
  <si>
    <t>Lenovo Essential USB Mouse</t>
  </si>
  <si>
    <t>Lenovo Essential Wired Keyboard</t>
  </si>
  <si>
    <t>Lenovo 16pouces Laptop Casual Backpack B210</t>
  </si>
  <si>
    <t>Lenovo Nanosaver essential</t>
  </si>
  <si>
    <t>VISA DUBAI - MANITRA HERIZO RAZAFIMAMONJ# FACTURE N° 0285/PRESTA/PRKL/2026 du 08/07/2026</t>
  </si>
  <si>
    <t>DESINFECTION - CAMPUS -CAS MPOX# CD/2026/203 DU 20/06/2026</t>
  </si>
  <si>
    <t>SACS POUBELLE 100L 10 
SACS ALBA NET DPE12020# DEVIS N°KIB012607SQN00000026 DU 02/07/2026 - ANNULE ET REMPLACE BC N° 135822</t>
  </si>
  <si>
    <t>SACS POUBELLE 30L  20 SACS 
ALBA NET</t>
  </si>
  <si>
    <t>As per Transfer agreement for 49Mn TPM AMC for the period (August 2026-July 27)# devis du 25-06-2026</t>
  </si>
  <si>
    <t>Location de camion pour transport de 15 antennes ILAFY vers GALAXY
Avec manutention# DEVIS N°PF YAS N°171-07/LC/2026 DU 09/07/2026</t>
  </si>
  <si>
    <t>Nettoyage - désherbage Terrain YAS AMBOANARA et nettoyage MAGASIN 
COUVERTURE 11 mois mai 2026 au mars 2027# DEVIS N° 24155 DU 07/04/2026</t>
  </si>
  <si>
    <t>Transport  3 Antennes GSM HS et lots cassette FO de TBOE037_NAMAKIA (MAHAJANGA) vers Ilafy+Manutention+Forfait Assurance</t>
  </si>
  <si>
    <t>Transport  Antennes GSM hors service de TAAN064_BEAHITSE(TOLIARY) vers Ilafy+Manutention+Forfait Assurance</t>
  </si>
  <si>
    <t>Transport des matériels HS de TSOF027_AMPATAKAMARORENY (Antsohihy) vers Ilafy</t>
  </si>
  <si>
    <t>Transport des matériels HS de TALA059_ANJIRO (MORAMANGA) vers Ilafy</t>
  </si>
  <si>
    <t>Transport des matériels HS de TSOF006_BEFANDRIANA_AVARATRA( ANTSOHIHY)  vers Ilafy</t>
  </si>
  <si>
    <t>Transport des matériels HS de TAAN015_ANDRANOMENA (TOLIARY) vers Ilafy</t>
  </si>
  <si>
    <t>Transport des matériels HS  de TITA005_SOAVINANDRIANA (TSIROANOMANDIDY ) vers Ilafy</t>
  </si>
  <si>
    <t>Rallonge utilisation-FOTON GRATOUR- voiture  22685WWT-DTG (16/01/26 au 29/04/26) # Devis: V.26.20838</t>
  </si>
  <si>
    <t>Prestation chauffeur  (16/01/26 au 29/04/26) # Devis: V.26.20838</t>
  </si>
  <si>
    <t>Consigne de sécurité pour les Data Center en régions
Format A1 en PVC# Devis # 26071294 du 16/07/2026</t>
  </si>
  <si>
    <t>IPhone 16 Pro Max 256GB  - Couleur Titane Sable # devis du 13/07/2026</t>
  </si>
  <si>
    <t>Paiement Jeton de présence Avantages Asdministrateur YAS Mr Tahiry Trimosoa RABENANAHARY pour l'année 2026# REF: NS-DJUR-006/26</t>
  </si>
  <si>
    <t>Accompagnement mise en place ISO9001# DEVIS N°PRO-2026-017 du 21/07/2026</t>
  </si>
  <si>
    <t>Solution hydroalcoolique 500ML# DEVIS N° # S19376 DU 14/07/2026</t>
  </si>
  <si>
    <t>Transport matériel HS de TSOF007 MANDRITSARA(ANTSOHIHY) vers Ilafy</t>
  </si>
  <si>
    <t>Transport matériel HS de TAAN002_SAKARAHA(TOLIARY)vers Ilafy</t>
  </si>
  <si>
    <t>Transport matériel HS de TSAV071_SAMBAVA 3  vers Ilafy</t>
  </si>
  <si>
    <t>Rallonge utilisation-FOTON GRATOUR- voiture  22684WWT-2425 TBV (16/01/26 au 28/04/26) # Devis: V.26.20840</t>
  </si>
  <si>
    <t>Prestation chauffeur LLD (16/01/26 au 28/04/26) # Devis: V.26.20840</t>
  </si>
  <si>
    <t>régul- F-068 0047105( Emission APPEL 210246 LE 01MAY A 2017 BOARDING PASS)-MR RANDRIAMANANTENA Rija</t>
  </si>
  <si>
    <t>BC de Couverture Loyer - WELLO IAVOLOHA BOUTIQUE 2 - Juillet au Décembre 2026</t>
  </si>
  <si>
    <t>BC de Couverture Loyer - SMART BOUTIQUE N°1 - Juillet au Décembre 2026</t>
  </si>
  <si>
    <t>BC de Couverture Loyer - WELLO MORAMANGA BOUTIQUE 4- Juillet au Décembre 2026</t>
  </si>
  <si>
    <t>BC de Couverture Loyer - WELLO MAJUNGA BOUTIQUE 1- Juillet au Décembre 2026</t>
  </si>
  <si>
    <t>GILET - JUILLET 2026 # DEVIS  #F/P062600105 DU 10/06/2026</t>
  </si>
  <si>
    <t>TRAVAUX SUPLLEMENTAIRES DU LOCAL YAS STORE AVENUE TAMATAVE - suivant Devis N°DV0132/26 DU 22/06/2026</t>
  </si>
  <si>
    <t>CONSOMMATION INTERNET ET FLOTTE - JUIN 2026 - FACTURE N°006/TELMA/FMBB/2026</t>
  </si>
  <si>
    <t>Location Estrade &amp; Chapiteaux &amp; Sono - suivant proforma N°087/07/Mnj</t>
  </si>
  <si>
    <t>COFI 2026 - MOTO PIACHI DEFENDER 250CC - GRS ERRA DISTRIBUTION - suivant Devis V/26/14774</t>
  </si>
  <si>
    <t>TRAVAUX DE MAINTENANCE E DU LOCAL YAS STORE ANTSIRABE CUA # devis du 15/06/2026</t>
  </si>
  <si>
    <t>ENTRETIEN MOTO - 7606WWT - MORONDAVA # devis n°110 du 17/07/2026</t>
  </si>
  <si>
    <t>Location matériel de sonorisation DJ + Eclairages scène et alentours + Groupe électrogène # proforma du 15/07/2026</t>
  </si>
  <si>
    <t>Scène avec structure de 25m2</t>
  </si>
  <si>
    <t>Estrade couverte de 48m2</t>
  </si>
  <si>
    <t>Décoration des estrades</t>
  </si>
  <si>
    <t>Prestation MC et DJ</t>
  </si>
  <si>
    <t>Frais de gardiennage (J-1 et J)</t>
  </si>
  <si>
    <t>Frais dacheminement et de manutention 
Installation J-1 et Désinstallation J+1</t>
  </si>
  <si>
    <t>Prestation 84 ars Roadshow Yas Tour ( AMBANJA: 50 et ANTALAHY:34)  mois de juillet 2026 - suivant proforma N°N°326-A/FP/TELMA /2026</t>
  </si>
  <si>
    <t>IM ars roadshow yas tour (AMBANJA: 50 ET ANTALAHA:34) mois de juillet 2026 - suivant proforma N°N°327-A/FP/TELMA/2026</t>
  </si>
  <si>
    <t>COFI 2026 - MOTO HONDA  ACE 125 TFH tuf - GRS FENOFATRA MBOLATIANA</t>
  </si>
  <si>
    <t>COFI 2026 - MOTO RK150E WHITE - GRS MANAMBINA - DEVIS V.26.24142 DU 06/07/2026</t>
  </si>
  <si>
    <t>COFI 2026 - MOTO CROSS TORNADO200 - GRS R-SERGE FABRICE - DEVIS V.26.21859 DU 17/06/2026</t>
  </si>
  <si>
    <t>Prestation Influenceur Tsiaro - Avril &amp; Juin + Bonus</t>
  </si>
  <si>
    <t>Diffusion de Spot Publicitaire 30s sur RDJ du 19 au 31/01/2026 - FA N°FACT008810</t>
  </si>
  <si>
    <t>Régularisation Campagne MARS 2024 - FA N°FACT09881</t>
  </si>
  <si>
    <t>Transport - Hoopfest Inter Universitaire 2026 - Proforma n°FA YAS N° 176-07/LC/2026</t>
  </si>
  <si>
    <t>Entretien Moto 7641WWT</t>
  </si>
  <si>
    <t>Cofi 2026 - Moto HONDA - GRS EQUIPECOM # DEVIS DU 18/5/2026</t>
  </si>
  <si>
    <t>COFI 2026 - GRS MISAINA - YAMAHA MOTORCYCLE CRUX
REV DELUXE - Proforma PRVNANKA0019313 - AFF0061424 du 15/06/2026</t>
  </si>
  <si>
    <t>Expédition moto Genesis - N° PF YAS N°172 BIS-07/LC/2026 du 9/7/2026</t>
  </si>
  <si>
    <t>Diffusion de Spot TV suivant FA n°FA260084/TV PLUS 2026</t>
  </si>
  <si>
    <t>Diffusion de Spot TV suivant FA n°FA260086/TV PLUS 2026</t>
  </si>
  <si>
    <t>Diffusion de Spot TV suivant FA n°FA260146/TV PLUS 2026</t>
  </si>
  <si>
    <t>Diffusion de Spot RADIO suivant FA n°FA260147/TV PLUS 2026</t>
  </si>
  <si>
    <t>Prestation Influenceur - Avril au Juin 2026 + Bonus - FA n°0002</t>
  </si>
  <si>
    <t>Prestation Influenceur Julianna - FA N-1</t>
  </si>
  <si>
    <t>BUREAU 1M*0.50*0.75 MARRON - Proforma n°DVT602355 du  08/06/26</t>
  </si>
  <si>
    <t>Remboursement Kit Fatapera B09kg Vitogaz - FA 00001</t>
  </si>
  <si>
    <t>Remboursement Kit Fatapera B04kg Vitogaz - FA 00001</t>
  </si>
  <si>
    <t>Frais de Livraison - FA 00001</t>
  </si>
  <si>
    <t>DA Paiement frais de branding véhicule ambassadeur YAS# FACTURE N° 0272 DU 21/07/2026</t>
  </si>
  <si>
    <t>Cluster1: Livraison équipements DWDM sur sites (19 sites) # PROFORMA N° 048-03-LC-26</t>
  </si>
  <si>
    <t>ACHAT INVERSEUR DE SOURCE AUTOMATIQUE ATI 63A # Devis n° 92301067-1</t>
  </si>
  <si>
    <t>REMISE EXCEPTIONNELLE</t>
  </si>
  <si>
    <t>Lancement BC pour ATEA__Tx trans sur 03 sites__AND057-MAT148-SOF226</t>
  </si>
  <si>
    <t>Cluster2: Livraison équipements DWDM sur sites (5 sites) # PROFORMA N° 049-03-LC-26</t>
  </si>
  <si>
    <t>TS-TRAVAUX GC (Poutre en béton armé avec support métallique tous les 1m fixé au pont ) A AMBATOSAROTRA -  MANOMPANA - VATOBE - ANALANDRAFIA</t>
  </si>
  <si>
    <t>Remise1 30%+ Remise2 (3 998 000 MGA)</t>
  </si>
  <si>
    <t>DPDI-Cluster3-Transport Eqp DWDM (13sites) # PROFORMA N° 050-03-LC-26</t>
  </si>
  <si>
    <t>CHEMISE YAS BLANCHE AVEC PLECTRUM COL MAO BLEU - suivant proforma N°F/P072600227</t>
  </si>
  <si>
    <t>DTG/DOM: travaux de rehaussement 01 Chambre L2T à Antsohihy</t>
  </si>
  <si>
    <t>DTG/DOM: Assainissement réseau filaire YAS Toliara, DTG-212056 Tsianaloka Axe Murex (Entre SR03 DP7-DP40) 
DP20)</t>
  </si>
  <si>
    <t>BILLET D'AVION - Jacquia - TLE/TNR/DIE/TLE</t>
  </si>
  <si>
    <t>BILLET D'AVION - Valter - TLE/TNR/DIE/TLE</t>
  </si>
  <si>
    <t>BILLET D'AVION - Patrick Pisal-Hamida - TNR/DIE/TNR</t>
  </si>
  <si>
    <t>Universal Audio Apollo Twin X Duo Gen2 Essentials+; 10x6 Thunderbolt 3 Audio Interface with UAD-2 Duo
Processing; 24-Bit / 192 kHz AD/DA Converter; 2x Unison Mic Preamps; Auto-Gain Function; +48 Phantom Power;
build-in Talkback Microphone; Dynamic Range: 127 dB; Monitor Functions with Buttons for Mono, Mute, DIM
and ALT; Connectors: 2x Mic/Line Combo Input XLR/Jack 6.3 mm, Hi-Z Instrument Input 6.3 mm Jack, 2x Line
Output 6.3 mm Jack, 2x Monitor Output 6.3 mm Jack, ADAT/SPDIF Input optical, Stereo Headphone Output 6.3
mm Jack, Thunderbolt 3, incl. external Power Supply with interchangeable EU/UK Plug; for Mac OS und Windows;
Thunderbolt-Cable optional (not included); Housing: Desktop; contains Essentials+ Plugin Bundle - OFFRE N° 940286</t>
  </si>
  <si>
    <t>Frais de port et d'emballage - Offre n° 940286</t>
  </si>
  <si>
    <t>Remise en Etat Mur/YS Bezanozano Moramanga - DEVIS N° MNJ2607-104</t>
  </si>
  <si>
    <t>Roll Up - 80 x 200 cm - Devis n°FP05228</t>
  </si>
  <si>
    <t>DTG/DOM: Assainissement réseau filaire YAS Toliara, DTG-212057 Tsianengea CNAPS - CEG Centre (Entre D00 DP150-55) 
DP20)</t>
  </si>
  <si>
    <t>Police des jeux - Tirages au sort GENESIS V2 # Facture du 14/07/2026</t>
  </si>
  <si>
    <t>Sponsoring TRESOR PUBLIC # Facture n°01 du 20/07/2026</t>
  </si>
  <si>
    <t>COFI 2026 - GRS MATEL - FUNMAX 26"VTT FNMAX-2601-PL - Proforma n°SQ26-0009721</t>
  </si>
  <si>
    <t>COFI 2026 - GRS MATEL - Moto HONDA  ACE  125  - SHH 6DK # DEVIS DU 8/7/2026</t>
  </si>
  <si>
    <t>COFI 2026 GRS MATEL - YAMAHA MOTORCYCLE CRUX
REV DELUXE - PROFORMA N° PRVNANKA0019589 - AFF0062476</t>
  </si>
  <si>
    <t>IM coordinateur EST - TAMATAVE-STE MARIE  TAMATAVE - FA N°INV-13088</t>
  </si>
  <si>
    <t>TRAVAUX D'ENTRETIEN - YAS STORE MORONDAVA - devis n° MNJ2607-106</t>
  </si>
  <si>
    <t>Prestation d'installation Produit Mbalika - CHININA ANTANIMBARY - EN 0531</t>
  </si>
  <si>
    <t>Prestation d'installation Produit Mbalika - BASE VIE YAS ANTANIMEVA - EN 0542</t>
  </si>
  <si>
    <t>Prestation d'installation Produit Mbalika - SAFIDY BEMOKOTRA  - EN 0530</t>
  </si>
  <si>
    <t>Prestation d'installation Produit Mbalika - BASE VIE YAS MANJA - EN 0541</t>
  </si>
  <si>
    <t>Prestation d'installation Produit Mbalika - HEVITRA ARSENE NOSYBE - EN 0540</t>
  </si>
  <si>
    <t>Prestation d'installation Produit Mbalika - ZAFITINA MELINA NOSYBE - EN 0539</t>
  </si>
  <si>
    <t>Prestation d'installation Produit Mbalika - RAZANABOLOLONA ANKAZOMBORONA  - EN 0538</t>
  </si>
  <si>
    <t>Prestation d'installation Produit Mbalika - M BALELA GLORIS DARAINA  - EN 0536</t>
  </si>
  <si>
    <t>Prestation d'installation Produit Mbalika - MJ ORIGENE ANKAZOMBORONA - EN 0537</t>
  </si>
  <si>
    <t>Prestation d'installation Produit Mbalika - MME ZENOBIE VOHIMARY VONDROZO - EN 0533</t>
  </si>
  <si>
    <t>Prestation d'installation Produit Mbalika - M FARED SAMBAVA - EN 0534</t>
  </si>
  <si>
    <t>Prestation d'installation Produit Mbalika - MME LOUISE ANNIE ANKILAHILA - EN 0529</t>
  </si>
  <si>
    <t>Prestation d'installation Produit Mbalika - MR MAKA ANDRANOBEVAVA MAEVAT - EN 0528</t>
  </si>
  <si>
    <t>Prestation d'installation Produit Mbalika - MME CELINE ANDRANOBEVAVA MAEVAT - EN 0527</t>
  </si>
  <si>
    <t>Prestation d'installation Produit Mbalika - M AIME PATRICK VOHIBEREKA FARAFANGANA  - EN 0526</t>
  </si>
  <si>
    <t>Prestation d'installation Produit Mbalika - M BOTOHASINA ANALANAMBE  - EN 0535</t>
  </si>
  <si>
    <t>COFI 2026 - MOTO YAMAHA MOTORCYCLE CRUX REV DELUXE - GRS ZENITH - PROFORMA PRVNANKA0019536 - AFF0062287 DU 06/07/2026</t>
  </si>
  <si>
    <t>Phase 1: Scoping the mission
Phase 2: Threat and Vulnerability Assessment
Phase 3: Risk Assessment
Phase 4: Mission Closure</t>
  </si>
  <si>
    <t>COFI 2026 - VOITURE TOYOTA HILUX 2.4GD Active Double Cab 6-MT 4x4 - GRS DEFIMICRO - PROFORMA PRVNANKA0019193 - AFF0055412 DU 05/06/2026</t>
  </si>
  <si>
    <t>COFI 2026 - VOITURE TOYOTA HILUX 2.4GD Country Double Cab 6-MT 4x4 - GRS CHALLENGER - PROFORMA PRVNANKA0019164 - AFF0055412 DU 05/06/2026</t>
  </si>
  <si>
    <t>COFI 2026 - VOITURE TOYOTA HILUX 2.4GD Country Double Cab 6-MT 4x4 - GRS CLAURODIEN - PROFORMA PRVNANKA0019194 - AFF0055412 DU 05/06/2026</t>
  </si>
  <si>
    <t>Création du nom de domaine bepaarchitectes.com sur 12 mois - suivant devis N°DEVIS_YAS_20072026</t>
  </si>
  <si>
    <t>Création du nom de domaine dgimpots.mg sur 12 mois - suivant devis N° DEVIS_STX_13072026</t>
  </si>
  <si>
    <t>COFI 2026 - CARGO 250 - GRS ZENITH - DEVIS V.26.24141 DU 06/07/2026</t>
  </si>
  <si>
    <t>ATUL RIK (1+3) TUK TUK TRICYCLE - suivant proforma N°SQ26-0009830 - LIVRAISON DIEGO</t>
  </si>
  <si>
    <t>DTG/DOM: Assainissement réseau filaire YAS Toliara, Andabizy Hôtel Victory- Bureau UNICEF (Entre BPEO3_SR02_T2BDP_ST et SR02 
DP20)</t>
  </si>
  <si>
    <t>DTG/DOM: Assainissement réseau filaire YAS Toliara, DTG-212055 Bazar Be Jenty Bijoux - Magasin Remi (Entre D00 DP140-141-139-138)</t>
  </si>
  <si>
    <t>DTG/DOM: Assainissement réseau filaire YAS Toliara, DTG-212058 Tsongobory-Antaninarenina (Entre SR04 DP33-DP25)
DP20)</t>
  </si>
  <si>
    <t>DTG/DOM: Implantation de 50 poteaux 08ML à DIEGO (BC Global 22e Vague)</t>
  </si>
  <si>
    <t>DTG/DOM: Tirage Last Mile _REGION SAVA Vague 13 # Facture No.369</t>
  </si>
  <si>
    <t>DTG/DOM: Implantation de 30 poteaux à TOLIARA (BC Global 19e Vague) # PF-03YAS_07-2026</t>
  </si>
  <si>
    <t>DTG/DOM: Implantation de 30 poteaux à FIANARANTSOA (BC Global 25e Vague)</t>
  </si>
  <si>
    <t>DTG/DOM: Implantation de 40 poteaux à AMBANJA (BC Global 7e Vague)</t>
  </si>
  <si>
    <t>DTG/DOM: Implantation de 30 poteaux à TOLIARA (BC Global 18e Vague) #  PF-02YAS_07-2026</t>
  </si>
  <si>
    <t>DTG/DOM: Implantation de 30 poteaux à TOLIARA (BC Global 17e Vague) # PF-01YAS_07-2026</t>
  </si>
  <si>
    <t>DTG/DOM: Travaux GC DAET DE LA LIAISON FO CLIENT TAMATAVE LOT N°75.</t>
  </si>
  <si>
    <t>DTG/DOM: Travaux GC DAET DE LA LIAISON FO CLIENT TAMATAVE LOT N°76</t>
  </si>
  <si>
    <t>Tirage de 1 jusqu'à 144FO en aérien -ANM630 AMPANGABE - TT-1550075 # Devis: 026/05530/ENC-HR</t>
  </si>
  <si>
    <t>Intervention sur ANM026 Andravoahangy-TT-1561613  # Devis: 026/05528/ENC-HR</t>
  </si>
  <si>
    <t>Travaux sécurisation fibre backauling BOE010 -BOE018 à Ambondromamy # réf: 17/26-EHM</t>
  </si>
  <si>
    <t>Travaux anomalie n°01 de la surveillance backbone S36- DTG-188978 à 12km de Vavatenina vers Anjahambe</t>
  </si>
  <si>
    <t>Price adjustment for goods - ECRANS LRMO3.9 OPTION CURVE - Proforma n° F/P062600053</t>
  </si>
  <si>
    <t>Gazetiko 1/8 page Quadrichromie - FA N° FAC/2026/2994 - annule et remplace BC 133474</t>
  </si>
  <si>
    <t>Gazetiko 1/8 page Quadrichromie - FA N° FAC/2026/2333</t>
  </si>
  <si>
    <t>Gazetiko 1/8 page Quadrichromie - FA N° FAC/2026/2335</t>
  </si>
  <si>
    <t>Gazetiko 1/8 page Quadrichromie - FA N° FAC/2026/3004</t>
  </si>
  <si>
    <t>Gazetiko 1/8 page Quadrichromie - FA N° FAC/2026/2997</t>
  </si>
  <si>
    <t>Gazetiko 1/8 page Quadrichromie - FA N° FAC/2026/2332</t>
  </si>
  <si>
    <t>Midi page Quadrichromie - FA N° FAC/2026/2993</t>
  </si>
  <si>
    <t>Midi page Quadrichromie - FA N° FAC/2026/2334</t>
  </si>
  <si>
    <t>Midi page Quadrichromie - FA N° FAC/2026/2336</t>
  </si>
  <si>
    <t>Midi page Quadrichromie - FA N° FAC/2026/3003</t>
  </si>
  <si>
    <t>Midi page Quadrichromie - FA N° FAC/2026/2996</t>
  </si>
  <si>
    <t>Midi page Quadrichromie - FA N° FAC/2026/1810</t>
  </si>
  <si>
    <t>Hard Drive, 1.8 TB fo NMS bay 15, HDD bay-2(8517620085) # Invoice No. 40486</t>
  </si>
  <si>
    <t>Shipment</t>
  </si>
  <si>
    <t>BASCULEMENT FIBRE EN AERIEN PK 502 ANTANAMBAO ANDRANOLAVA ET PK5O5 MANGAPAIKA RN4</t>
  </si>
  <si>
    <t>Transport des 58 rouleaux PEHD (500m/rlx)TANA  vers MANDRITSARA # PF YAS N° 147-06/LC/2026</t>
  </si>
  <si>
    <t>Travaux GC et tirage FO sur  SOF225  ANALAMISONDROTRA - COHAB HELIOS(Installation+HSSES+TRAVAUX DE GENIE CIVIL SOUTERRAIN+ TIRAGE CABLES)</t>
  </si>
  <si>
    <t>Remise 15%</t>
  </si>
  <si>
    <t>Transport des 46 rouleaux PEHD (500m/rlx)GALAXY vers MANANARA NORD+Manutention+Forfait Assurances</t>
  </si>
  <si>
    <t>Transport des 14 rouleaux PEHD (500m/rlx)GALXY vers MAROANTSETRA +Manutention+Forfait Assurances</t>
  </si>
  <si>
    <t>INSTALLATION</t>
  </si>
  <si>
    <t>HSSES</t>
  </si>
  <si>
    <t>TRAVAUX GENIE CIVL SOUTERRAIN</t>
  </si>
  <si>
    <t>TIRAGE CABLES</t>
  </si>
  <si>
    <t>Prestation (01) manutentionnaire (Juillet 26 au Juin27) # PF 002778</t>
  </si>
  <si>
    <t>CONFERENCE DE PRESSE LE 23 ET 24 JUILLET 2026 : NOUVELLE TECH - FACTURE PROFORMA/EVENT/PRKL/2026 DU 21/07/2026</t>
  </si>
  <si>
    <t>CONFERENCE DE PRESSE LE 23 ET 24 JUILLET 2026 : TEKKEN</t>
  </si>
  <si>
    <t>TSHIRT SOMAROHO - suivant proforma N°F/P072600091</t>
  </si>
  <si>
    <t>SPONSOR OFFICIEL DU FOIRE BE SATRANA MAJUNGA - FACTURE N°440612</t>
  </si>
  <si>
    <t>PACK PLATINIUM POUR SOOKANY TROPHY - suivant proforma N°KZ023/26</t>
  </si>
  <si>
    <t>Locations estrades - suivant proforma N°SO2584 DU 01/07/2026</t>
  </si>
  <si>
    <t>Location mobilière - suivant proforma N°SO2584</t>
  </si>
  <si>
    <t>Transport et charge de structure</t>
  </si>
  <si>
    <t>CHEQUE GEANT GRAND FORMAT FESTIVAL DONA BE
Dim:1,20m x 0,60m - DEVIS N°DEV01817 DU 20/07/2026</t>
  </si>
  <si>
    <t>TSHIRT CHAMPION - suivant proforma N°F/P062600251</t>
  </si>
  <si>
    <t>Prestation de sécurisation - devis n°OC020807 DU 08/07/2026</t>
  </si>
  <si>
    <t>Prestation Influenceur Mevakely - Avril au Juin 2026 et Bonus Mensuel # Facture n°0002</t>
  </si>
  <si>
    <t>Prestation Influenceur - Avril au Juin 2026 # Facture du 10/07/2026</t>
  </si>
  <si>
    <t>Couverture Photo de deux Evènements pour le 11/07/2026 - Devis du 30/06/2026</t>
  </si>
  <si>
    <t>Couverture photo pour un événement de 18/07/2026 à Antsiranana - Devis du 16/07/2026</t>
  </si>
  <si>
    <t>Diffusion de Spot Radio - FA N°FA260139/TV PLUS 2026</t>
  </si>
  <si>
    <t>Diffusion de Spot TV - FA N°FA260140/TV PLUS 2026</t>
  </si>
  <si>
    <t>Diffusion de Spot RADIO - FA N°FA260141/TV PLUS 2026</t>
  </si>
  <si>
    <t>Diffusion de Spot TV - FA N°FA260142/TV PLUS 2026</t>
  </si>
  <si>
    <t>Diffusion de Spot Radio - FA N°FA260143/TV PLUS 2026</t>
  </si>
  <si>
    <t>Diffusion de Spot Radio - FA N°FA260144/TV PLUS 2026</t>
  </si>
  <si>
    <t>Diffusion de Spot TV - FA N°FA260145/TV PLUS 2026</t>
  </si>
  <si>
    <t>Spot Publicitaire - FA n°6 444/FA</t>
  </si>
  <si>
    <t>Spot Publicitaire - FA n°6 443/FA</t>
  </si>
  <si>
    <t>Spot Publicitaire - FA n°6 442/FA</t>
  </si>
  <si>
    <t>Prestation Influenceur Diary - Avril au Juillet 2026 + Bonus - FACTURE N°CLT-N1/26</t>
  </si>
  <si>
    <t>Diffusion spot Top Horaire et animation à la RNA ANTANANARIVO - FACTURE N° 03983</t>
  </si>
  <si>
    <t>Diffusion spot Top Horaire et animation à la RNA ANTANANARIVO - FACTURE N°04087</t>
  </si>
  <si>
    <t>Prise Photo Evénement YAS Madagascar - le 23 au 26/07/2026 - PROFORMA DU 17/07/2026</t>
  </si>
  <si>
    <t>InfoCase Adjustable Hand Strap for the Zebra# DEVIS N°PROFORMA2585 DU 02/07/2026</t>
  </si>
  <si>
    <t>CONFECTION RACK METALLIQUE (Plaque)# Devis # 26061290 du 30/07/2026</t>
  </si>
  <si>
    <t>BILLET D'AVION - ANDRIAMBOAVONJY SANDRINE - DIE/TNR</t>
  </si>
  <si>
    <t>BILLET D'AVION - ANDRIANIERENANA TOMY - DIE/TNR</t>
  </si>
  <si>
    <t>BILLET D'AVION - LALARISON CASSIDI - DIE/TNR</t>
  </si>
  <si>
    <t>BILLET D'AVION - RAKOTONANDRASANA NY AINA - DIE/TNR</t>
  </si>
  <si>
    <t>BILLET D'AVION - RAKOTONIRAINY RADO - DIE/TNR</t>
  </si>
  <si>
    <t>BILLET D'AVION - RAMAMONJIARISOA HAINGO - DIE/TNR</t>
  </si>
  <si>
    <t>BILLET D'AVION - RAMANGALAHY RANTO - DIE/TNR</t>
  </si>
  <si>
    <t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t>
  </si>
  <si>
    <t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t>
  </si>
  <si>
    <t>BILLET D'AVION - ANDRIATOAVINA EMMANUEL - NOS/TNR</t>
  </si>
  <si>
    <t>BUFFET BUSINESS N1
TEAM BUILDING POUR COHESION EQUIPE COMPTA- DFG# DEVIS N°130_RECEP_2026</t>
  </si>
  <si>
    <t>Location Appartement du consultant Mr Papa - Septembre 2026 au Novembre 2026</t>
  </si>
  <si>
    <t>Travaux Energie lié au projet Upgrad transfo 1000KVA ANM002 Analakely : Aménagement salle transfo ( prérasage , maçonnerie et ouvrage métallique)</t>
  </si>
  <si>
    <t>PRIVATISATION BIRDY ROOF TOP (sonorisation, climatisation, micros, tables nappées &amp; chaises, groupe électrogène en cas de coupure) - DEVIS N° RDP270726.01 DU 27/07/2026</t>
  </si>
  <si>
    <t>BUFFET DEJEUNATOIRE</t>
  </si>
  <si>
    <t>Trousse de secours(lampe de poche,couverture urgence..) # PF CS-COM-40426 243</t>
  </si>
  <si>
    <t>TRUST UPS 1250VA/750W 2X12V/7AH BATTERY T-UPS1250 # PF SQ26-0004810</t>
  </si>
  <si>
    <t>CHAUSSURE DE SECURITE S3 SRC EN2034 5 SS-201 P40 U956165 N* PAIR SECUR +</t>
  </si>
  <si>
    <t>CHAUSSURE DE SECURITE S3 SRC EN2034 5 SS-201 P41 U956166 N* PAIR SECUR +</t>
  </si>
  <si>
    <t>CHAUSSURE DE SECURITE S3 SRC EN2034 5 SS-201 P42 U956167 N* PAIR SECUR +</t>
  </si>
  <si>
    <t>Étiqueteuse Rechargeable DYMO LabelManager 280 - F01</t>
  </si>
  <si>
    <t>[5236] Ruban 9mmx7m, Compatible avec Dymo D1 Ruban 9mm Noir sur Blanc, Recharge D1 9mm Compatible avec Dymo LabelManager 280</t>
  </si>
  <si>
    <t>Prestation de s/ce: crèches MIKOLO ANALAKELY mois de juillet 2026 AU Décembre 2026 - KIDS ACADEMY # FACTURE N° FA/0002/26/ND DU 01/07/2026</t>
  </si>
  <si>
    <t>Prestation de s/ce: crèches BABY MILLENIUM mois de juillet 2026 AU Décembre 2026 - KIDS ACADEMY</t>
  </si>
  <si>
    <t>Achat billet d'avion suite mission RSE - NOSY BE</t>
  </si>
  <si>
    <t>Sponsoring Diamond YAS Excel Esports Madagascar 2026 - FA n°2026-04-059</t>
  </si>
  <si>
    <t>CIRCUIT MPPTOUR : PACK PARTENAIRE MAJEUR 2026 25% -FA n°MPT-2026/04-10-02 du 15/juin/2026</t>
  </si>
  <si>
    <t>SAMSUNG S25+ 12+256GO NAVY - Proforma n°SQ26-0010013 du 13/07/26</t>
  </si>
  <si>
    <t>Entretien Moto 55402WWT - Devis n°V/26/15825</t>
  </si>
  <si>
    <t>Transport et manutention des matériels  ( Câble et Caniveau) de Tanà vers Mananara # N°PF YAS 174-07/LC-26</t>
  </si>
  <si>
    <t>Transport et manutention des matériels  ( Câble et Caniveau) de Tanà vers Mandritsara " N°PF YAS 173BIS-07/LC-26</t>
  </si>
  <si>
    <t>Vestiaire metallique 2 portes FS125A # DE037201</t>
  </si>
  <si>
    <t>Travaux de sécurisation ville Mahajanga # PF 60/26-EHM</t>
  </si>
  <si>
    <t>Dotation 25 manutentionnaires (équipements HS sur DC Talatamaty et Ambohimanarina-ANM005/ANM022)</t>
  </si>
  <si>
    <t>GANT STREET BLACK # DEVIS : DVISIE0226-002232</t>
  </si>
  <si>
    <t>Travaux de peinture de 130 m2- Habillage YAS d'infrastructure de la Commune urbaine de Mananjary - FA n°2026/21</t>
  </si>
  <si>
    <t>MICRO-CASQUE JABRA BIZ 1500 DUO USB-A MICRO ANTIBRUIT BOITIER CONTRÔLE
SUR CORDON 1559-0159 // NEUF# DEVIS N° S15467 du 20/07/2026</t>
  </si>
  <si>
    <t>Sponsor de coca cola Yas Ultimate Soccer - FA n°13FA2k26</t>
  </si>
  <si>
    <t>BC de Couverture - RADIO UNIC NOSY BE - Juillet 2026 au Juin 2027</t>
  </si>
  <si>
    <t>DEVIS N°SVB002884 DU 16/07/2026</t>
  </si>
  <si>
    <t>Insertions Publicitaires - Ao Raha - Facture cpta N° A326904</t>
  </si>
  <si>
    <t>Insertions Publicitaires - Express - Facture cpta N° A326932</t>
  </si>
  <si>
    <t>Insertions Publicitaires - AO RAHA - Facture cpta N° A327965</t>
  </si>
  <si>
    <t>LICENCE BIOMETRIQUE/MSA -  Proforma Invoice 132924</t>
  </si>
  <si>
    <t>Extension de stockage du boîte mail dgi.taskforce1@impots.mh à 10 Go - DEVIS_YAS_09072026 DU 09/07/2026</t>
  </si>
  <si>
    <t>Rajout d'un pack d'adresses mail à 1Go de stockage</t>
  </si>
  <si>
    <t>Remise en fonctionnement l'enseigne Lumineux et TOTEM YAS STORE AMBATOBE - suivant Devis N°DV0135/26</t>
  </si>
  <si>
    <t>Renewal Analytics &amp; Data Specialist (Telco / CVM) Africa - 11 Jun 2026 to 7 Jul 2026 - N°FRIM260000033989</t>
  </si>
  <si>
    <t>Renewal Analytics &amp; Data Specialist (Telco / CVM) Africa - 13 Jul 2026 to 13 Jul 2026 - N°FRIM260000033987</t>
  </si>
  <si>
    <t>COFI 2026 - PIAGGIO APE 3 WHEELER MODEL - GRS MYA - DEVIS N° DVISIE0226-002522 DU 21/07/2026</t>
  </si>
  <si>
    <t>COFI 2026 - PIAGGIO APE 3 WHEELER MODEL - GRS ZENITH - DEVIS N° DVISIE0226-002304 DU 07/07/2026</t>
  </si>
  <si>
    <t>COFI 2026 - FUNMAX 26"VTT FNMAX-2601-PL - GRS MYA - DEVIS N° SQ26-0010576 DU 22/07/2026</t>
  </si>
  <si>
    <t>Cahier de transmission# Devis # DV/26/07/28834DV/26/07/2883 du 17/07/2026</t>
  </si>
  <si>
    <t>Cahier de transmission</t>
  </si>
  <si>
    <t>TROMBONNE GM</t>
  </si>
  <si>
    <t>Regle 20cm</t>
  </si>
  <si>
    <t>Parapheurs</t>
  </si>
  <si>
    <t>Marker permanent</t>
  </si>
  <si>
    <t>Papier brillant</t>
  </si>
  <si>
    <t>Chamoisine</t>
  </si>
  <si>
    <t>Eau de Javel</t>
  </si>
  <si>
    <t>Savon poudre</t>
  </si>
  <si>
    <t>Seau</t>
  </si>
  <si>
    <t>Enveloppe A3 KRAFT</t>
  </si>
  <si>
    <t>Enveloppe A4 KRAFT</t>
  </si>
  <si>
    <t>cahier de transmission</t>
  </si>
  <si>
    <t>Enveloppe fenetre 110mm*220mm</t>
  </si>
  <si>
    <t>Blanco</t>
  </si>
  <si>
    <t>SURLIGNEUR 4 COULEURS</t>
  </si>
  <si>
    <t>Agraphe 24/6# DEVIS N°DEV/2026/007205 DU 15/06/2026</t>
  </si>
  <si>
    <t>Agrapheuse</t>
  </si>
  <si>
    <t>Désagrapheuse</t>
  </si>
  <si>
    <t>Ciseaux</t>
  </si>
  <si>
    <t>BOITE D'ARCHIVE</t>
  </si>
  <si>
    <t>BLANCO</t>
  </si>
  <si>
    <t>Cahier PM 100 pages</t>
  </si>
  <si>
    <t>Cahier GM 100 pages</t>
  </si>
  <si>
    <t>Pots à stylos</t>
  </si>
  <si>
    <t>Post it</t>
  </si>
  <si>
    <t>Taille Crayon</t>
  </si>
  <si>
    <t>Elastique</t>
  </si>
  <si>
    <t>Papier autocollant</t>
  </si>
  <si>
    <t>Protège Doc 100 vues</t>
  </si>
  <si>
    <t>Scotch bureau</t>
  </si>
  <si>
    <t>Colle bureau</t>
  </si>
  <si>
    <t>Sous chemise</t>
  </si>
  <si>
    <t>Poubelle</t>
  </si>
  <si>
    <t>Enveloppe A5 KRAFT</t>
  </si>
  <si>
    <t>Papier A3</t>
  </si>
  <si>
    <t>Rhodoid (Transparent pour couverture livre)</t>
  </si>
  <si>
    <t>Papier cartonné (pour reliure)</t>
  </si>
  <si>
    <t>Porte document en plastique</t>
  </si>
  <si>
    <t>[372071] BAIE DE BRASSAGE AVEC PORTE VITREE ET PERFOREE EN KIT 19 in 42U 800X800MM NOIR</t>
  </si>
  <si>
    <t>Starlink Mini Kit# DEVIS N° DE140343 du 22/07/2026</t>
  </si>
  <si>
    <t>Transport et manutention des matériels  ( Câble et Caniveau) de Tanà vers Maroantsetra # N°PF YAS 175-07/LC-26</t>
  </si>
  <si>
    <t>LIGHTBOX &amp; HABILLAGE NOUVEAU STORE MANDRITSARA - suivant devis DEV0160</t>
  </si>
  <si>
    <t>TRANSPORT EQUIPEMENT DWDM SUR SITE (Nord) # PROFORMA N° 162-07-LC-26</t>
  </si>
  <si>
    <t>DTG/DOM: Survey et inventaire avant désinstallation des câbles sur SR01 DTG-208604 # PF N° : 012/ART/2026</t>
  </si>
  <si>
    <t>INSTALLATION # PF Réf :025/03832/ENC-HR</t>
  </si>
  <si>
    <t>HSSES # PF Réf :025/03832/ENC-HR</t>
  </si>
  <si>
    <t>TRAVAUX GENIE CIVL SOUTERRAIN # PF Réf :025/03832/ENC-HR</t>
  </si>
  <si>
    <t>HABILLAGE VITRE PORTE# DEVIS N°142/07/E/26 DU 22/07/2026</t>
  </si>
  <si>
    <t>DTG/DOM: Survey et inventaire avant désinstallation des câbles sur D00 DTG-208603 # PF N° : 011/ART/2026</t>
  </si>
  <si>
    <t>Fourniture et pose vitre clair ep:6mm y compris remplacements serrures, remise en état du chassis en alu et toutes sujétions de mises en ouvres(Porte principale)-Data Center Nosy Be</t>
  </si>
  <si>
    <t>BOX NOTION 4G - PROFORMA INVOICE NHK00270702026</t>
  </si>
  <si>
    <t>SEA FREIGHT</t>
  </si>
  <si>
    <t>BOX NOTION 4G - PROFORMA INVOICE NHK00270202026</t>
  </si>
  <si>
    <t>AIR FREIGHT</t>
  </si>
  <si>
    <t>Stylo bleu# DEVIS N° S41673 DU 16/07/2026</t>
  </si>
  <si>
    <t>Stylo noir</t>
  </si>
  <si>
    <t>Stylo rouge</t>
  </si>
  <si>
    <t>Stylo vert</t>
  </si>
  <si>
    <t>Calculatrice</t>
  </si>
  <si>
    <t>Elastique jaune</t>
  </si>
  <si>
    <t>Papier bloc cube couleur</t>
  </si>
  <si>
    <t>Marker tableau blanc 4 couleurs</t>
  </si>
  <si>
    <t>Scotch marron</t>
  </si>
  <si>
    <t>PILE ALCALINE R3</t>
  </si>
  <si>
    <t>Serpillère</t>
  </si>
  <si>
    <t>Papier toilette</t>
  </si>
  <si>
    <t>ENVELOPPE BLANCHE 11X16</t>
  </si>
  <si>
    <t>Masking tape</t>
  </si>
  <si>
    <t>PAPIER BRISTOL PETITS CARREAUX</t>
  </si>
  <si>
    <t>Gomme</t>
  </si>
  <si>
    <t>Savon lave vitre</t>
  </si>
  <si>
    <t>Crayon</t>
  </si>
  <si>
    <t>Trombonne MM</t>
  </si>
  <si>
    <t>Colle de bureau</t>
  </si>
  <si>
    <t>Elastique coul ass</t>
  </si>
  <si>
    <t>19mm</t>
  </si>
  <si>
    <t>NETTOYAGE DESHERBAGE ET ENLEVEMENT DE DECHET - EXTERIEUR DATA CENTER ATS001# DEVIS N° 217/26-MH DU 22/07/2026</t>
  </si>
  <si>
    <t>NETTOYAGE DESHERBAGE ET ENLEVEMENT DE DECHET - EXTEUEUR SITE SALAZAMAY# DEVIS N° 218/26-MH DU 22/07/2026</t>
  </si>
  <si>
    <t>NETTOYAGE DESHERBAGE ET ENLEVEMENT DE DECHET - EXTEUEUR TERRAIN YAS SAMAZAMAY ATS002# DEVIS N° 219/26-MH DU 22/07/2026</t>
  </si>
  <si>
    <t>Voyage - Transfo</t>
  </si>
  <si>
    <t>SK-525 Home Plus Max with Panels - PI n°010726-01</t>
  </si>
  <si>
    <t>SK-737 Sun King 32" TV - PI N°010726-01</t>
  </si>
  <si>
    <t>MACHINE A CAFE 4en1 COMPATIBLE NESPRESSO DOLCE GUSTO 1400W 20BARS TAU - DEVIS DT1057625 DU 27/07/26 - A contacter pour la livraison Fanja 0340017302</t>
  </si>
  <si>
    <t>Achat billet d'avion TANJONA Tech Pol et sa famille suite affectation</t>
  </si>
  <si>
    <t>Location salle de réunion à Manakara du 270726 au 310726 - Facture du 23/7/2026</t>
  </si>
  <si>
    <t>Travaux Energie Lié au projet Swap GE fin de vie 2026: Installation GE 33KVA et Inverseur CTI63</t>
  </si>
  <si>
    <t>Lancement BC ATEA - Tx trans sur BET068 - Top Gun # PF257/26</t>
  </si>
  <si>
    <t>BILLET D'AVION - RANDRIAMIALY DAVID - NOS/TNR</t>
  </si>
  <si>
    <t>SPEAKER NANO - DRB - JUILLET 2026 - PROFORMA F/P072600287</t>
  </si>
  <si>
    <t>Stickers Home Plus Max Fiantohana 2 ans -  3cm x 3 cm - suivant proforma N°FP05185</t>
  </si>
  <si>
    <t>Stickers Home Plus Max Caractéristiques facing -  10,5 cm x 8,5cm - suivant proforma N°FP05185</t>
  </si>
  <si>
    <t>Stickers Home Plus Max Packaging 806 -   7 cm x 2 cm - suivant proforma N°FP05185</t>
  </si>
  <si>
    <t>Stickers Home Plus Max Side Noir - 16,5 cm x 6,5cm - suivant proforma N°FP05185</t>
  </si>
  <si>
    <t>Stickers Home Plus Max Facing vert - 14,7 cm x 13,5 cm - suivant proforma N°FP05185</t>
  </si>
  <si>
    <t>Stickers Home Plus Max Produit 1 - 3,5 cm x 1 cm- suivant proforma N°FP05185</t>
  </si>
  <si>
    <t>Stickers Home Plus Max Produit 2 - 4 cm x 1,8 cm- suivant proforma N°FP05185</t>
  </si>
  <si>
    <t>POSE ANDRAHARO - suivant proforma N°FP05185</t>
  </si>
  <si>
    <t>STICKERS MBALIK TV 32 - 32.7 cm x 20 cm - suivant proforma N°FP05187</t>
  </si>
  <si>
    <t>STICKERS MBALIK FIANTOHANA 2 TAONA - 6.3 cm x 6.3 cm - suivant proforma N° FP05187</t>
  </si>
  <si>
    <t>POSE ANDRAHARO - suivant proforma N° FP05187</t>
  </si>
  <si>
    <t>ClickUp Enterprise Plan Seats - 6/28/2026 au 12/27/2026 - suivant devis N°INV67574</t>
  </si>
  <si>
    <t>8 878 000.00</t>
  </si>
  <si>
    <t>14 060 181.56</t>
  </si>
  <si>
    <t>27 225 000.00</t>
  </si>
  <si>
    <t>24 470 000.00</t>
  </si>
  <si>
    <t>243 600.00</t>
  </si>
  <si>
    <t>348 500.00</t>
  </si>
  <si>
    <t>127 200.00</t>
  </si>
  <si>
    <t>36 000.00</t>
  </si>
  <si>
    <t>294 400.00</t>
  </si>
  <si>
    <t>13 400.00</t>
  </si>
  <si>
    <t>126 000.00</t>
  </si>
  <si>
    <t>29 925 460.80</t>
  </si>
  <si>
    <t>2 520 000.00</t>
  </si>
  <si>
    <t>2 100 000.00</t>
  </si>
  <si>
    <t>20 000.00</t>
  </si>
  <si>
    <t>1 000 000.00</t>
  </si>
  <si>
    <t>250 000.00</t>
  </si>
  <si>
    <t>2 275 000.00</t>
  </si>
  <si>
    <t>700 000.00</t>
  </si>
  <si>
    <t>7 646 040.00</t>
  </si>
  <si>
    <t>215 280 000.00</t>
  </si>
  <si>
    <t>1 672 100.00</t>
  </si>
  <si>
    <t>2 542 500.00</t>
  </si>
  <si>
    <t>949 300.00</t>
  </si>
  <si>
    <t>5 000 000.00</t>
  </si>
  <si>
    <t>1 080 000.00</t>
  </si>
  <si>
    <t>2 332 800.00</t>
  </si>
  <si>
    <t>50 400 000.00</t>
  </si>
  <si>
    <t>313 200 000.00</t>
  </si>
  <si>
    <t>234 565 632.00</t>
  </si>
  <si>
    <t>703 696 896.00</t>
  </si>
  <si>
    <t>208 800.00</t>
  </si>
  <si>
    <t>68 400.00</t>
  </si>
  <si>
    <t>71 400.00</t>
  </si>
  <si>
    <t>234 000.00</t>
  </si>
  <si>
    <t>441 600.00</t>
  </si>
  <si>
    <t>134 000.00</t>
  </si>
  <si>
    <t>840 000.00</t>
  </si>
  <si>
    <t>2 258 500.00</t>
  </si>
  <si>
    <t>15 900 000.00</t>
  </si>
  <si>
    <t>11 000 000.00</t>
  </si>
  <si>
    <t>3 224 800.00</t>
  </si>
  <si>
    <t>4 044 000.00</t>
  </si>
  <si>
    <t>3 659 300.00</t>
  </si>
  <si>
    <t>300 000.00</t>
  </si>
  <si>
    <t>13 656 000.00</t>
  </si>
  <si>
    <t>4 100 000.00</t>
  </si>
  <si>
    <t>1 600 000.00</t>
  </si>
  <si>
    <t>33 751 800.00</t>
  </si>
  <si>
    <t>15 569.16</t>
  </si>
  <si>
    <t>59 679.68</t>
  </si>
  <si>
    <t>3 600.00</t>
  </si>
  <si>
    <t>2 580.00</t>
  </si>
  <si>
    <t>364.20</t>
  </si>
  <si>
    <t>287.30</t>
  </si>
  <si>
    <t>123.76</t>
  </si>
  <si>
    <t>2 838.90</t>
  </si>
  <si>
    <t>155 000.00</t>
  </si>
  <si>
    <t>10 000.00</t>
  </si>
  <si>
    <t>180 000 000.00</t>
  </si>
  <si>
    <t>1 530 000.00</t>
  </si>
  <si>
    <t>22 752 000.00</t>
  </si>
  <si>
    <t>169 884.00</t>
  </si>
  <si>
    <t>-4 550 400.00</t>
  </si>
  <si>
    <t>13 995 000.00</t>
  </si>
  <si>
    <t>72 000.00</t>
  </si>
  <si>
    <t>593 640.00</t>
  </si>
  <si>
    <t>320 000.00</t>
  </si>
  <si>
    <t>750 000.00</t>
  </si>
  <si>
    <t>14 120 000.00</t>
  </si>
  <si>
    <t>45 000 000.00</t>
  </si>
  <si>
    <t>4 000 000.00</t>
  </si>
  <si>
    <t>524 943.36</t>
  </si>
  <si>
    <t>82 944.00</t>
  </si>
  <si>
    <t>1 500 000.00</t>
  </si>
  <si>
    <t>762 000.00</t>
  </si>
  <si>
    <t>952 000.00</t>
  </si>
  <si>
    <t>1 108 500.00</t>
  </si>
  <si>
    <t>420 000.00</t>
  </si>
  <si>
    <t>3 800 000.00</t>
  </si>
  <si>
    <t>1 134 000.00</t>
  </si>
  <si>
    <t>189 120.00</t>
  </si>
  <si>
    <t>3 000 000.00</t>
  </si>
  <si>
    <t>12 553 110.00</t>
  </si>
  <si>
    <t>17 980 000.80</t>
  </si>
  <si>
    <t>451.62</t>
  </si>
  <si>
    <t>1 058.36</t>
  </si>
  <si>
    <t>25.00</t>
  </si>
  <si>
    <t>111.32</t>
  </si>
  <si>
    <t>3 060 000.00</t>
  </si>
  <si>
    <t>9 900 000.00</t>
  </si>
  <si>
    <t>800 000.00</t>
  </si>
  <si>
    <t>4 450 000.00</t>
  </si>
  <si>
    <t>11 349 000.00</t>
  </si>
  <si>
    <t>240 000.00</t>
  </si>
  <si>
    <t>894 000.00</t>
  </si>
  <si>
    <t>638 400.00</t>
  </si>
  <si>
    <t>474 000.00</t>
  </si>
  <si>
    <t>306 000.00</t>
  </si>
  <si>
    <t>276 000.00</t>
  </si>
  <si>
    <t>270 000.00</t>
  </si>
  <si>
    <t>233 400.00</t>
  </si>
  <si>
    <t>222 000.00</t>
  </si>
  <si>
    <t>180 000.00</t>
  </si>
  <si>
    <t>168 000.00</t>
  </si>
  <si>
    <t>156 000.00</t>
  </si>
  <si>
    <t>120 000.00</t>
  </si>
  <si>
    <t>96 000.00</t>
  </si>
  <si>
    <t>48 000.00</t>
  </si>
  <si>
    <t>2 160.00</t>
  </si>
  <si>
    <t>1 800 000.00</t>
  </si>
  <si>
    <t>336 000.00</t>
  </si>
  <si>
    <t>286 156.80</t>
  </si>
  <si>
    <t>258 000.00</t>
  </si>
  <si>
    <t>252 000.00</t>
  </si>
  <si>
    <t>210 000.00</t>
  </si>
  <si>
    <t>192 000.00</t>
  </si>
  <si>
    <t>138 000.00</t>
  </si>
  <si>
    <t>84 000.00</t>
  </si>
  <si>
    <t>60 000.00</t>
  </si>
  <si>
    <t>24 000.00</t>
  </si>
  <si>
    <t>38 100.00</t>
  </si>
  <si>
    <t>2 964 000.00</t>
  </si>
  <si>
    <t>759 600.00</t>
  </si>
  <si>
    <t>4 134 000.00</t>
  </si>
  <si>
    <t>312 000.00</t>
  </si>
  <si>
    <t>792 000.00</t>
  </si>
  <si>
    <t>780 000.00</t>
  </si>
  <si>
    <t>194 400.00</t>
  </si>
  <si>
    <t>216 000.00</t>
  </si>
  <si>
    <t>1 476 000.00</t>
  </si>
  <si>
    <t>212 160.00</t>
  </si>
  <si>
    <t>558 000.00</t>
  </si>
  <si>
    <t>462 000.00</t>
  </si>
  <si>
    <t>348 000.00</t>
  </si>
  <si>
    <t>330 000.00</t>
  </si>
  <si>
    <t>292 800.00</t>
  </si>
  <si>
    <t>264 000.00</t>
  </si>
  <si>
    <t>144 000.00</t>
  </si>
  <si>
    <t>90 000.00</t>
  </si>
  <si>
    <t>12 000.00</t>
  </si>
  <si>
    <t>3 988 800.00</t>
  </si>
  <si>
    <t>1 770 000.00</t>
  </si>
  <si>
    <t>216 000 000.00</t>
  </si>
  <si>
    <t>16 560 000.00</t>
  </si>
  <si>
    <t>273 600.00</t>
  </si>
  <si>
    <t>4 735 999.97</t>
  </si>
  <si>
    <t>952 000.03</t>
  </si>
  <si>
    <t>-568 800.00</t>
  </si>
  <si>
    <t>10 180 000.00</t>
  </si>
  <si>
    <t>1 920 000.00</t>
  </si>
  <si>
    <t>1 976 000.00</t>
  </si>
  <si>
    <t>709 557.08</t>
  </si>
  <si>
    <t>20 555 930.40</t>
  </si>
  <si>
    <t>-6 555 930.40</t>
  </si>
  <si>
    <t>297 475.44</t>
  </si>
  <si>
    <t>184 900.00</t>
  </si>
  <si>
    <t>57 000 000.00</t>
  </si>
  <si>
    <t>-17 100 000.00</t>
  </si>
  <si>
    <t>55 000 000.00</t>
  </si>
  <si>
    <t>37 800 000.00</t>
  </si>
  <si>
    <t>223 991.64</t>
  </si>
  <si>
    <t>600 000.00</t>
  </si>
  <si>
    <t>18 000.00</t>
  </si>
  <si>
    <t>122 400.00</t>
  </si>
  <si>
    <t>396 144.00</t>
  </si>
  <si>
    <t>4 500 000.00</t>
  </si>
  <si>
    <t>132 048.00</t>
  </si>
  <si>
    <t>40 800.00</t>
  </si>
  <si>
    <t>288 000.00</t>
  </si>
  <si>
    <t>5 926 980.60</t>
  </si>
  <si>
    <t>7 717 200.00</t>
  </si>
  <si>
    <t>5 588 300.00</t>
  </si>
  <si>
    <t>9 000 000.00</t>
  </si>
  <si>
    <t>24 000 000.00</t>
  </si>
  <si>
    <t>158 297.04</t>
  </si>
  <si>
    <t>143 439.36</t>
  </si>
  <si>
    <t>20 000 000.00</t>
  </si>
  <si>
    <t>6 000 000.00</t>
  </si>
  <si>
    <t>7 500 000.00</t>
  </si>
  <si>
    <t>12 000 000.00</t>
  </si>
  <si>
    <t>25 000 000.00</t>
  </si>
  <si>
    <t>1 440 000.00</t>
  </si>
  <si>
    <t>44 415 000.00</t>
  </si>
  <si>
    <t>6 565 000.00</t>
  </si>
  <si>
    <t>10 900 000.80</t>
  </si>
  <si>
    <t>12 800 000.00</t>
  </si>
  <si>
    <t>14 900 000.00</t>
  </si>
  <si>
    <t>44 460 000.00</t>
  </si>
  <si>
    <t>37 461 600.00</t>
  </si>
  <si>
    <t>6 156 000.00</t>
  </si>
  <si>
    <t>5 108 400.00</t>
  </si>
  <si>
    <t>84 132 000.00</t>
  </si>
  <si>
    <t>70 380 000.00</t>
  </si>
  <si>
    <t>1 100 000.00</t>
  </si>
  <si>
    <t>900 000.00</t>
  </si>
  <si>
    <t>574 920.00</t>
  </si>
  <si>
    <t>832 080.00</t>
  </si>
  <si>
    <t>55 654 022.39</t>
  </si>
  <si>
    <t>5 184 000.00</t>
  </si>
  <si>
    <t>5 760 000.00</t>
  </si>
  <si>
    <t>3 600 000.00</t>
  </si>
  <si>
    <t>573 600.00</t>
  </si>
  <si>
    <t>89 400.00</t>
  </si>
  <si>
    <t>1 250.00</t>
  </si>
  <si>
    <t>300.00</t>
  </si>
  <si>
    <t>7 824.72</t>
  </si>
  <si>
    <t>8 035.09</t>
  </si>
  <si>
    <t>6 235.49</t>
  </si>
  <si>
    <t>1 584.00</t>
  </si>
  <si>
    <t>10 368 000.00</t>
  </si>
  <si>
    <t>16 511.04</t>
  </si>
  <si>
    <t>14 666.40</t>
  </si>
  <si>
    <t>7 920.00</t>
  </si>
  <si>
    <t>360 000.00</t>
  </si>
  <si>
    <t>384 000.00</t>
  </si>
  <si>
    <t>572 160.00</t>
  </si>
  <si>
    <t>1 551 000.00</t>
  </si>
  <si>
    <t>2 410.78</t>
  </si>
  <si>
    <t>350 000.00</t>
  </si>
  <si>
    <t>150 000.00</t>
  </si>
  <si>
    <t>1 015 000.00</t>
  </si>
  <si>
    <t>615 000.00</t>
  </si>
  <si>
    <t>11 400 000.00</t>
  </si>
  <si>
    <t>3 200 000.00</t>
  </si>
  <si>
    <t>714 000.00</t>
  </si>
  <si>
    <t>321 000.00</t>
  </si>
  <si>
    <t>372 000.00</t>
  </si>
  <si>
    <t>114 000.00</t>
  </si>
  <si>
    <t>324 000.00</t>
  </si>
  <si>
    <t>1 014.00</t>
  </si>
  <si>
    <t>192.60</t>
  </si>
  <si>
    <t>25 558 650.00</t>
  </si>
  <si>
    <t>165 600.00</t>
  </si>
  <si>
    <t>141 000.00</t>
  </si>
  <si>
    <t>2 941 200.00</t>
  </si>
  <si>
    <t>228 000.00</t>
  </si>
  <si>
    <t>201 000.00</t>
  </si>
  <si>
    <t>1 584 000.00</t>
  </si>
  <si>
    <t>1 056 000.00</t>
  </si>
  <si>
    <t>582 000.00</t>
  </si>
  <si>
    <t>390 000.00</t>
  </si>
  <si>
    <t>273 000.00</t>
  </si>
  <si>
    <t>1 008 000.00</t>
  </si>
  <si>
    <t>681 300.00</t>
  </si>
  <si>
    <t>570 000.00</t>
  </si>
  <si>
    <t>492 000.00</t>
  </si>
  <si>
    <t>486 000.00</t>
  </si>
  <si>
    <t>267 000.00</t>
  </si>
  <si>
    <t>246 000.00</t>
  </si>
  <si>
    <t>1 932 000.00</t>
  </si>
  <si>
    <t>1 044 000.00</t>
  </si>
  <si>
    <t>510 000.00</t>
  </si>
  <si>
    <t>153 300.00</t>
  </si>
  <si>
    <t>152 400.00</t>
  </si>
  <si>
    <t>1 339 800.00</t>
  </si>
  <si>
    <t>972 000.00</t>
  </si>
  <si>
    <t>117 000.00</t>
  </si>
  <si>
    <t>63 000.00</t>
  </si>
  <si>
    <t>21 000.00</t>
  </si>
  <si>
    <t>1 248 000.00</t>
  </si>
  <si>
    <t>864 000.00</t>
  </si>
  <si>
    <t>576 000.00</t>
  </si>
  <si>
    <t>522 000.00</t>
  </si>
  <si>
    <t>480 000.00</t>
  </si>
  <si>
    <t>1 650 000.00</t>
  </si>
  <si>
    <t>134 400.00</t>
  </si>
  <si>
    <t>3 486 000.00</t>
  </si>
  <si>
    <t>1 858 800.00</t>
  </si>
  <si>
    <t>460 320.00</t>
  </si>
  <si>
    <t>136 800.00</t>
  </si>
  <si>
    <t>5 898 000.00</t>
  </si>
  <si>
    <t>3 212 400.00</t>
  </si>
  <si>
    <t>456 000.00</t>
  </si>
  <si>
    <t>468 000.00</t>
  </si>
  <si>
    <t>132 000.00</t>
  </si>
  <si>
    <t>5 320 000.00</t>
  </si>
  <si>
    <t>1 020 000.00</t>
  </si>
  <si>
    <t>-71 400.00</t>
  </si>
  <si>
    <t>9 628 132.80</t>
  </si>
  <si>
    <t>1 945 300.00</t>
  </si>
  <si>
    <t>3 721 400.00</t>
  </si>
  <si>
    <t>32 604 300.00</t>
  </si>
  <si>
    <t>1 616 999.98</t>
  </si>
  <si>
    <t>-161 700.00</t>
  </si>
  <si>
    <t>3 387 252.50</t>
  </si>
  <si>
    <t>43 292 400.00</t>
  </si>
  <si>
    <t>-5 195 088.00</t>
  </si>
  <si>
    <t>6 451 200.00</t>
  </si>
  <si>
    <t>19 353 600.00</t>
  </si>
  <si>
    <t>25 804 800.00</t>
  </si>
  <si>
    <t>17 222 400.00</t>
  </si>
  <si>
    <t>6 336 000.00</t>
  </si>
  <si>
    <t>12 672 000.00</t>
  </si>
  <si>
    <t>19 008 000.00</t>
  </si>
  <si>
    <t>50 688 000.00</t>
  </si>
  <si>
    <t>57 024 000.00</t>
  </si>
  <si>
    <t>23 328 000.00</t>
  </si>
  <si>
    <t>19 872 000.00</t>
  </si>
  <si>
    <t>13 248 000.00</t>
  </si>
  <si>
    <t>52 992 000.00</t>
  </si>
  <si>
    <t>6 794 583.60</t>
  </si>
  <si>
    <t>5 832 000.00</t>
  </si>
  <si>
    <t>4 860 000.00</t>
  </si>
  <si>
    <t>40 080.00</t>
  </si>
  <si>
    <t>249.31</t>
  </si>
  <si>
    <t>2 642.16</t>
  </si>
  <si>
    <t>5 182.68</t>
  </si>
  <si>
    <t>136.08</t>
  </si>
  <si>
    <t>59.40</t>
  </si>
  <si>
    <t>668.64</t>
  </si>
  <si>
    <t>170.28</t>
  </si>
  <si>
    <t>963.60</t>
  </si>
  <si>
    <t>2 319 840.00</t>
  </si>
  <si>
    <t>582 746.22</t>
  </si>
  <si>
    <t>1 512 000.00</t>
  </si>
  <si>
    <t>489 180.00</t>
  </si>
  <si>
    <t>623 400.00</t>
  </si>
  <si>
    <t>1 398 930.00</t>
  </si>
  <si>
    <t>1 689 100.00</t>
  </si>
  <si>
    <t>43 776 000.00</t>
  </si>
  <si>
    <t>100 800.00</t>
  </si>
  <si>
    <t>24 720.00</t>
  </si>
  <si>
    <t>21 996.00</t>
  </si>
  <si>
    <t>687 600.00</t>
  </si>
  <si>
    <t>307 920.00</t>
  </si>
  <si>
    <t>217 536.00</t>
  </si>
  <si>
    <t>30 180.00</t>
  </si>
  <si>
    <t>10 648 800.00</t>
  </si>
  <si>
    <t>40 486 499.89</t>
  </si>
  <si>
    <t>6 400 000.00</t>
  </si>
  <si>
    <t>20 160 000.00</t>
  </si>
  <si>
    <t>2 084 700.00</t>
  </si>
  <si>
    <t>3 564 000.00</t>
  </si>
  <si>
    <t>2 281 100.00</t>
  </si>
  <si>
    <t>2 320 000.00</t>
  </si>
  <si>
    <t>21 168 000.00</t>
  </si>
  <si>
    <t>500 000.00</t>
  </si>
  <si>
    <t>189 855.40</t>
  </si>
  <si>
    <t>544 763.20</t>
  </si>
  <si>
    <t>12 610.08</t>
  </si>
  <si>
    <t>14 000 000.00</t>
  </si>
  <si>
    <t>15 000 000.00</t>
  </si>
  <si>
    <t>8 000 000.00</t>
  </si>
  <si>
    <t>12 072 283.08</t>
  </si>
  <si>
    <t>10 000 000.00</t>
  </si>
  <si>
    <t>140 000.00</t>
  </si>
  <si>
    <t>55 040 000.00</t>
  </si>
  <si>
    <t>3 100.00</t>
  </si>
  <si>
    <t>1 350 000.00</t>
  </si>
  <si>
    <t>2 293 275.00</t>
  </si>
  <si>
    <t>44 950 002.00</t>
  </si>
  <si>
    <t>1 245 360.00</t>
  </si>
  <si>
    <t>380 000.00</t>
  </si>
  <si>
    <t>229 440 261.55</t>
  </si>
  <si>
    <t>17 500 080.00</t>
  </si>
  <si>
    <t>268 680.00</t>
  </si>
  <si>
    <t>756 800.00</t>
  </si>
  <si>
    <t>84 000 000.00</t>
  </si>
  <si>
    <t>49 608 000.00</t>
  </si>
  <si>
    <t>-13 662 000.00</t>
  </si>
  <si>
    <t>21 000 000.00</t>
  </si>
  <si>
    <t>4 850 000.40</t>
  </si>
  <si>
    <t>31 512 000.00</t>
  </si>
  <si>
    <t>266 000.03</t>
  </si>
  <si>
    <t>88 000.00</t>
  </si>
  <si>
    <t>689 000.00</t>
  </si>
  <si>
    <t>5 000.00</t>
  </si>
  <si>
    <t>366 000.00</t>
  </si>
  <si>
    <t>918 000.00</t>
  </si>
  <si>
    <t>4 400 000.00</t>
  </si>
  <si>
    <t>4 815 000.00</t>
  </si>
  <si>
    <t>2 880 000.00</t>
  </si>
  <si>
    <t>35 385 600.00</t>
  </si>
  <si>
    <t>7 018 164.00</t>
  </si>
  <si>
    <t>11 800 000.00</t>
  </si>
  <si>
    <t>-880 000.00</t>
  </si>
  <si>
    <t>36 516 000.00</t>
  </si>
  <si>
    <t>66 600.00</t>
  </si>
  <si>
    <t>41 000.00</t>
  </si>
  <si>
    <t>31 800.00</t>
  </si>
  <si>
    <t>5 500.00</t>
  </si>
  <si>
    <t>19 000.00</t>
  </si>
  <si>
    <t>27 400.00</t>
  </si>
  <si>
    <t>80 600.00</t>
  </si>
  <si>
    <t>260 000.00</t>
  </si>
  <si>
    <t>383 711.25</t>
  </si>
  <si>
    <t>3 156 000.00</t>
  </si>
  <si>
    <t>956 000.00</t>
  </si>
  <si>
    <t>15 120 000.00</t>
  </si>
  <si>
    <t>79 752 406.79</t>
  </si>
  <si>
    <t>7 196 400.00</t>
  </si>
  <si>
    <t>10 248 599.91</t>
  </si>
  <si>
    <t>21.60</t>
  </si>
  <si>
    <t>9.00</t>
  </si>
  <si>
    <t>23.40</t>
  </si>
  <si>
    <t>114 681.60</t>
  </si>
  <si>
    <t>31 647 696.00</t>
  </si>
  <si>
    <t>1 039 500.00</t>
  </si>
  <si>
    <t>1 296 000.00</t>
  </si>
  <si>
    <t>446 492 954.64</t>
  </si>
  <si>
    <t>2 433.60</t>
  </si>
  <si>
    <t>540 000.00</t>
  </si>
  <si>
    <t>-54 000.00</t>
  </si>
  <si>
    <t>1 518 777.22</t>
  </si>
  <si>
    <t>1 666 900.00</t>
  </si>
  <si>
    <t>9 360 000.00</t>
  </si>
  <si>
    <t>-936 000.00</t>
  </si>
  <si>
    <t>1 648.00</t>
  </si>
  <si>
    <t>3 616.00</t>
  </si>
  <si>
    <t>260.00</t>
  </si>
  <si>
    <t>2 676 600.07</t>
  </si>
  <si>
    <t>-401 490.01</t>
  </si>
  <si>
    <t>3 071 961.79</t>
  </si>
  <si>
    <t>2 400 000.00</t>
  </si>
  <si>
    <t>509 913.60</t>
  </si>
  <si>
    <t>4 156 800.00</t>
  </si>
  <si>
    <t>1 014 000.00</t>
  </si>
  <si>
    <t>-404 035.20</t>
  </si>
  <si>
    <t>11 751 600.00</t>
  </si>
  <si>
    <t>-822 612.00</t>
  </si>
  <si>
    <t>4 982 160.00</t>
  </si>
  <si>
    <t>-348 751.20</t>
  </si>
  <si>
    <t>6 094 999.08</t>
  </si>
  <si>
    <t>14 544 030.00</t>
  </si>
  <si>
    <t>43 030 080.00</t>
  </si>
  <si>
    <t>-6 454 512.00</t>
  </si>
  <si>
    <t>3 960 000.00</t>
  </si>
  <si>
    <t>3.60</t>
  </si>
  <si>
    <t>36.00</t>
  </si>
  <si>
    <t>23 548 800.00</t>
  </si>
  <si>
    <t>-7 064 640.00</t>
  </si>
  <si>
    <t>1 130 000.00</t>
  </si>
  <si>
    <t>12 417 968.71</t>
  </si>
  <si>
    <t>50 000 000.00</t>
  </si>
  <si>
    <t>531 000 000.00</t>
  </si>
  <si>
    <t>2 250 000.00</t>
  </si>
  <si>
    <t>2 500 000.00</t>
  </si>
  <si>
    <t>18 750 000.00</t>
  </si>
  <si>
    <t>786 240.00</t>
  </si>
  <si>
    <t>2 300 000.00</t>
  </si>
  <si>
    <t>1 700 000.00</t>
  </si>
  <si>
    <t>1 400 000.00</t>
  </si>
  <si>
    <t>5 068 800.00</t>
  </si>
  <si>
    <t>3 594 240.00</t>
  </si>
  <si>
    <t>7 956 000.00</t>
  </si>
  <si>
    <t>5 508 000.00</t>
  </si>
  <si>
    <t>382 405.69</t>
  </si>
  <si>
    <t>2 952 000.00</t>
  </si>
  <si>
    <t>5 640 000.00</t>
  </si>
  <si>
    <t>3 792 000.00</t>
  </si>
  <si>
    <t>2 740 000.00</t>
  </si>
  <si>
    <t>762 750.00</t>
  </si>
  <si>
    <t>11 210 804.33</t>
  </si>
  <si>
    <t>51 937 848.00</t>
  </si>
  <si>
    <t>10 800.00</t>
  </si>
  <si>
    <t>9 902 300.00</t>
  </si>
  <si>
    <t>1 573 000.00</t>
  </si>
  <si>
    <t>6 313.00</t>
  </si>
  <si>
    <t>70 900.00</t>
  </si>
  <si>
    <t>1 902 100.00</t>
  </si>
  <si>
    <t>440 064.00</t>
  </si>
  <si>
    <t>840 024.00</t>
  </si>
  <si>
    <t>400 000.00</t>
  </si>
  <si>
    <t>190 000.00</t>
  </si>
  <si>
    <t>200 000.00</t>
  </si>
  <si>
    <t>1 728 500.00</t>
  </si>
  <si>
    <t>18 196 400.00</t>
  </si>
  <si>
    <t>7 925 000.00</t>
  </si>
  <si>
    <t>2 192 550.00</t>
  </si>
  <si>
    <t>-392 550.00</t>
  </si>
  <si>
    <t>284 960.00</t>
  </si>
  <si>
    <t>50 000.00</t>
  </si>
  <si>
    <t>1 533 000.00</t>
  </si>
  <si>
    <t>2 024 100.00</t>
  </si>
  <si>
    <t>3 164 520.00</t>
  </si>
  <si>
    <t>3 195 800.00</t>
  </si>
  <si>
    <t>6 983 400.00</t>
  </si>
  <si>
    <t>1 802 160.00</t>
  </si>
  <si>
    <t>639 000.00</t>
  </si>
  <si>
    <t>6 047 999.14</t>
  </si>
  <si>
    <t>2 807 999.14</t>
  </si>
  <si>
    <t>6 887 999.86</t>
  </si>
  <si>
    <t>3 197 999.02</t>
  </si>
  <si>
    <t>5 460 000.00</t>
  </si>
  <si>
    <t>16 967 997.58</t>
  </si>
  <si>
    <t>7 877 997.58</t>
  </si>
  <si>
    <t>14 046 900.00</t>
  </si>
  <si>
    <t>258 552 000.00</t>
  </si>
  <si>
    <t>810 000.00</t>
  </si>
  <si>
    <t>784 000.00</t>
  </si>
  <si>
    <t>12 500 000.00</t>
  </si>
  <si>
    <t>6 652 800.00</t>
  </si>
  <si>
    <t>2 604 000.00</t>
  </si>
  <si>
    <t>2 016 000.00</t>
  </si>
  <si>
    <t>3 888 000.00</t>
  </si>
  <si>
    <t>831 600.00</t>
  </si>
  <si>
    <t>213 792.00</t>
  </si>
  <si>
    <t>325 000.00</t>
  </si>
  <si>
    <t>425 000.00</t>
  </si>
  <si>
    <t>175 000.00</t>
  </si>
  <si>
    <t>37 500 000.00</t>
  </si>
  <si>
    <t>6 275 520.00</t>
  </si>
  <si>
    <t>7 210 000.00</t>
  </si>
  <si>
    <t>46 446 000.00</t>
  </si>
  <si>
    <t>1 875 015.00</t>
  </si>
  <si>
    <t>5 959 999.20</t>
  </si>
  <si>
    <t>2 599 999.20</t>
  </si>
  <si>
    <t>42 240 000.00</t>
  </si>
  <si>
    <t>47 520 000.00</t>
  </si>
  <si>
    <t>39 840 000.00</t>
  </si>
  <si>
    <t>17 500 000.00</t>
  </si>
  <si>
    <t>3 250 000.00</t>
  </si>
  <si>
    <t>89 000.04</t>
  </si>
  <si>
    <t>7 623 456.00</t>
  </si>
  <si>
    <t>418 770 000.00</t>
  </si>
  <si>
    <t>223 560.00</t>
  </si>
  <si>
    <t>5 400.00</t>
  </si>
  <si>
    <t>3 024.00</t>
  </si>
  <si>
    <t>54 000.00</t>
  </si>
  <si>
    <t>13 932.00</t>
  </si>
  <si>
    <t>4 519 680.00</t>
  </si>
  <si>
    <t>153 060 000.00</t>
  </si>
  <si>
    <t>18 600 000.00</t>
  </si>
  <si>
    <t>693 835.30</t>
  </si>
  <si>
    <t>5 007 600.00</t>
  </si>
  <si>
    <t>9 355 338.00</t>
  </si>
  <si>
    <t>1 300 000.00</t>
  </si>
  <si>
    <t>2 100.00</t>
  </si>
  <si>
    <t>7 709 440.00</t>
  </si>
  <si>
    <t>8 100 000.00</t>
  </si>
  <si>
    <t>4 640 250.00</t>
  </si>
  <si>
    <t>2 189 100.00</t>
  </si>
  <si>
    <t>2 513 600.00</t>
  </si>
  <si>
    <t>1 200 000.00</t>
  </si>
  <si>
    <t>1 220 000.00</t>
  </si>
  <si>
    <t>50 000.40</t>
  </si>
  <si>
    <t>936 000.00</t>
  </si>
  <si>
    <t>2 129 700.00</t>
  </si>
  <si>
    <t>26 520 000.00</t>
  </si>
  <si>
    <t>45 900 000.00</t>
  </si>
  <si>
    <t>6 975 000.23</t>
  </si>
  <si>
    <t>165 024.97</t>
  </si>
  <si>
    <t>210.00</t>
  </si>
  <si>
    <t>180.00</t>
  </si>
  <si>
    <t>128 360.25</t>
  </si>
  <si>
    <t>19 634.30</t>
  </si>
  <si>
    <t>31 639.50</t>
  </si>
  <si>
    <t>7 165.20</t>
  </si>
  <si>
    <t>9 411.76</t>
  </si>
  <si>
    <t>1 129.40</t>
  </si>
  <si>
    <t>43 584.98</t>
  </si>
  <si>
    <t>59 647.25</t>
  </si>
  <si>
    <t>6 700.04</t>
  </si>
  <si>
    <t>6 299.86</t>
  </si>
  <si>
    <t>258.80</t>
  </si>
  <si>
    <t>5 383.04</t>
  </si>
  <si>
    <t>465.84</t>
  </si>
  <si>
    <t>745.28</t>
  </si>
  <si>
    <t>1 397.40</t>
  </si>
  <si>
    <t>4 588.20</t>
  </si>
  <si>
    <t>372.50</t>
  </si>
  <si>
    <t>5 995.08</t>
  </si>
  <si>
    <t>13 136.20</t>
  </si>
  <si>
    <t>2 529.40</t>
  </si>
  <si>
    <t>2 794.10</t>
  </si>
  <si>
    <t>323.55</t>
  </si>
  <si>
    <t>2 235.30</t>
  </si>
  <si>
    <t>1 550.00</t>
  </si>
  <si>
    <t>607.00</t>
  </si>
  <si>
    <t>847.20</t>
  </si>
  <si>
    <t>470.60</t>
  </si>
  <si>
    <t>254.10</t>
  </si>
  <si>
    <t>105.90</t>
  </si>
  <si>
    <t>1 011.80</t>
  </si>
  <si>
    <t>1 580.00</t>
  </si>
  <si>
    <t>750.00</t>
  </si>
  <si>
    <t>3 054.50</t>
  </si>
  <si>
    <t>12 171.60</t>
  </si>
  <si>
    <t>9 408.00</t>
  </si>
  <si>
    <t>44 469.00</t>
  </si>
  <si>
    <t>6 658.40</t>
  </si>
  <si>
    <t>17 568.00</t>
  </si>
  <si>
    <t>35 280.00</t>
  </si>
  <si>
    <t>11 470.00</t>
  </si>
  <si>
    <t>10 476.00</t>
  </si>
  <si>
    <t>2 880.00</t>
  </si>
  <si>
    <t>564.00</t>
  </si>
  <si>
    <t>9 421.20</t>
  </si>
  <si>
    <t>1 176.50</t>
  </si>
  <si>
    <t>52 563.20</t>
  </si>
  <si>
    <t>405.00</t>
  </si>
  <si>
    <t>744.00</t>
  </si>
  <si>
    <t>1 214.04</t>
  </si>
  <si>
    <t>47 708.16</t>
  </si>
  <si>
    <t>175 221.48</t>
  </si>
  <si>
    <t>406.00</t>
  </si>
  <si>
    <t>168 763.44</t>
  </si>
  <si>
    <t>84 433.40</t>
  </si>
  <si>
    <t>2 916.00</t>
  </si>
  <si>
    <t>29 029.00</t>
  </si>
  <si>
    <t>1 820.00</t>
  </si>
  <si>
    <t>6 627.50</t>
  </si>
  <si>
    <t>9 416.00</t>
  </si>
  <si>
    <t>2 211.30</t>
  </si>
  <si>
    <t>1 344.00</t>
  </si>
  <si>
    <t>5 472.00</t>
  </si>
  <si>
    <t>3 207.60</t>
  </si>
  <si>
    <t>7 486.50</t>
  </si>
  <si>
    <t>61 775.00</t>
  </si>
  <si>
    <t>4 560.00</t>
  </si>
  <si>
    <t>9 836.00</t>
  </si>
  <si>
    <t>2 101.20</t>
  </si>
  <si>
    <t>8 197.00</t>
  </si>
  <si>
    <t>732.90</t>
  </si>
  <si>
    <t>6 410.00</t>
  </si>
  <si>
    <t>1 236.00</t>
  </si>
  <si>
    <t>470.40</t>
  </si>
  <si>
    <t>40 766.20</t>
  </si>
  <si>
    <t>14 473.00</t>
  </si>
  <si>
    <t>59.00</t>
  </si>
  <si>
    <t>118.00</t>
  </si>
  <si>
    <t>5 964.40</t>
  </si>
  <si>
    <t>1 240.00</t>
  </si>
  <si>
    <t>939.00</t>
  </si>
  <si>
    <t>5 356.00</t>
  </si>
  <si>
    <t>810.00</t>
  </si>
  <si>
    <t>1 675.00</t>
  </si>
  <si>
    <t>7 000.00</t>
  </si>
  <si>
    <t>18 820.00</t>
  </si>
  <si>
    <t>1 730.00</t>
  </si>
  <si>
    <t>88.00</t>
  </si>
  <si>
    <t>380.00</t>
  </si>
  <si>
    <t>397.00</t>
  </si>
  <si>
    <t>765.00</t>
  </si>
  <si>
    <t>15 904.00</t>
  </si>
  <si>
    <t>8 360.00</t>
  </si>
  <si>
    <t>760.00</t>
  </si>
  <si>
    <t>1 708.50</t>
  </si>
  <si>
    <t>1 910.00</t>
  </si>
  <si>
    <t>248.00</t>
  </si>
  <si>
    <t>880.00</t>
  </si>
  <si>
    <t>48.00</t>
  </si>
  <si>
    <t>470.00</t>
  </si>
  <si>
    <t>2 940.00</t>
  </si>
  <si>
    <t>1 750 000.00</t>
  </si>
  <si>
    <t>2 625 000.00</t>
  </si>
  <si>
    <t>7 000 000.00</t>
  </si>
  <si>
    <t>247 680.00</t>
  </si>
  <si>
    <t>314 100.00</t>
  </si>
  <si>
    <t>4 310 000.00</t>
  </si>
  <si>
    <t>4 900 000.00</t>
  </si>
  <si>
    <t>525 000.00</t>
  </si>
  <si>
    <t>720 000.00</t>
  </si>
  <si>
    <t>58 345 000.00</t>
  </si>
  <si>
    <t>6 510 000.00</t>
  </si>
  <si>
    <t>1 298 500.00</t>
  </si>
  <si>
    <t>8 714 880.00</t>
  </si>
  <si>
    <t>346 924 364.40</t>
  </si>
  <si>
    <t>715 774.80</t>
  </si>
  <si>
    <t>31 500 000.00</t>
  </si>
  <si>
    <t>22 750 000.00</t>
  </si>
  <si>
    <t>94 500 000.00</t>
  </si>
  <si>
    <t>19 500 000.00</t>
  </si>
  <si>
    <t>849 000.00</t>
  </si>
  <si>
    <t>87 400.00</t>
  </si>
  <si>
    <t>1 250 000.00</t>
  </si>
  <si>
    <t>339.70</t>
  </si>
  <si>
    <t>56 862 419.54</t>
  </si>
  <si>
    <t>450 828.43</t>
  </si>
  <si>
    <t>209 370.80</t>
  </si>
  <si>
    <t>33 510.23</t>
  </si>
  <si>
    <t>1 555.79</t>
  </si>
  <si>
    <t>2 163.48</t>
  </si>
  <si>
    <t>3 337.94</t>
  </si>
  <si>
    <t>2 987.32</t>
  </si>
  <si>
    <t>99 000.00</t>
  </si>
  <si>
    <t>168 000.12</t>
  </si>
  <si>
    <t>93 750.30</t>
  </si>
  <si>
    <t>450 000.00</t>
  </si>
  <si>
    <t>40 700 000.00</t>
  </si>
  <si>
    <t>6 600 000.00</t>
  </si>
  <si>
    <t>5 400 000.00</t>
  </si>
  <si>
    <t>6 864 000.00</t>
  </si>
  <si>
    <t>2 703 999.17</t>
  </si>
  <si>
    <t>2 025 000.00</t>
  </si>
  <si>
    <t>34 500 000.00</t>
  </si>
  <si>
    <t>29 952 000.00</t>
  </si>
  <si>
    <t>10 384 620.00</t>
  </si>
  <si>
    <t>2 663 040.00</t>
  </si>
  <si>
    <t>1 905 840.00</t>
  </si>
  <si>
    <t>6 798 000.00</t>
  </si>
  <si>
    <t>2 677 999.18</t>
  </si>
  <si>
    <t>14 943 752.18</t>
  </si>
  <si>
    <t>61 097 811.46</t>
  </si>
  <si>
    <t>9 191 059.42</t>
  </si>
  <si>
    <t>10 698 507.10</t>
  </si>
  <si>
    <t>43 600 000.00</t>
  </si>
  <si>
    <t>1 170 000.00</t>
  </si>
  <si>
    <t>5 209 210.60</t>
  </si>
  <si>
    <t>2 000 000.00</t>
  </si>
  <si>
    <t>7 200 000.00</t>
  </si>
  <si>
    <t>2 657 820.00</t>
  </si>
  <si>
    <t>1 662 000.00</t>
  </si>
  <si>
    <t>40 692 960.00</t>
  </si>
  <si>
    <t>30 618 000.00</t>
  </si>
  <si>
    <t>10 080 000.00</t>
  </si>
  <si>
    <t>9 622 800.00</t>
  </si>
  <si>
    <t>6 225 120.00</t>
  </si>
  <si>
    <t>2 475 000.00</t>
  </si>
  <si>
    <t>2 168 640.00</t>
  </si>
  <si>
    <t>550 000.00</t>
  </si>
  <si>
    <t>160 000.00</t>
  </si>
  <si>
    <t>32 000 000.00</t>
  </si>
  <si>
    <t>397 800.00</t>
  </si>
  <si>
    <t>2 310 840.00</t>
  </si>
  <si>
    <t>6 972 134.40</t>
  </si>
  <si>
    <t>754 800.00</t>
  </si>
  <si>
    <t>950 000.00</t>
  </si>
  <si>
    <t>410 000.00</t>
  </si>
  <si>
    <t>3 437 500.00</t>
  </si>
  <si>
    <t>512 500.00</t>
  </si>
  <si>
    <t>130 000.00</t>
  </si>
  <si>
    <t>2 700 000.00</t>
  </si>
  <si>
    <t>39 465 000.00</t>
  </si>
  <si>
    <t>18 126 976.80</t>
  </si>
  <si>
    <t>-906 349.20</t>
  </si>
  <si>
    <t>27 684 000.00</t>
  </si>
  <si>
    <t>5 500 000.00</t>
  </si>
  <si>
    <t>80 568 000.00</t>
  </si>
  <si>
    <t>-28 968 000.00</t>
  </si>
  <si>
    <t>40 830 000.00</t>
  </si>
  <si>
    <t>42 250 000.00</t>
  </si>
  <si>
    <t>650 000.00</t>
  </si>
  <si>
    <t>1 828 100.00</t>
  </si>
  <si>
    <t>4 109 600.00</t>
  </si>
  <si>
    <t>2 976 800.00</t>
  </si>
  <si>
    <t>839.50</t>
  </si>
  <si>
    <t>54.75</t>
  </si>
  <si>
    <t>1 814 000.00</t>
  </si>
  <si>
    <t>7 100 000.00</t>
  </si>
  <si>
    <t>2 988 000.00</t>
  </si>
  <si>
    <t>3 140 999.96</t>
  </si>
  <si>
    <t>8 990 000.40</t>
  </si>
  <si>
    <t>25 600 000.00</t>
  </si>
  <si>
    <t>902 000.00</t>
  </si>
  <si>
    <t>730 000.00</t>
  </si>
  <si>
    <t>3 500 000.00</t>
  </si>
  <si>
    <t>5 943.23</t>
  </si>
  <si>
    <t>135 000 000.00</t>
  </si>
  <si>
    <t>68 760.00</t>
  </si>
  <si>
    <t>132 601.80</t>
  </si>
  <si>
    <t>13 137 120.00</t>
  </si>
  <si>
    <t>30 001 799.99</t>
  </si>
  <si>
    <t>1 634 800.00</t>
  </si>
  <si>
    <t>1 306 600.00</t>
  </si>
  <si>
    <t>4 336 800.00</t>
  </si>
  <si>
    <t>4 515 000.00</t>
  </si>
  <si>
    <t>6 732 000.00</t>
  </si>
  <si>
    <t>4 875 000.00</t>
  </si>
  <si>
    <t>5 100 000.00</t>
  </si>
  <si>
    <t>7 586 400.00</t>
  </si>
  <si>
    <t>7 912 800.00</t>
  </si>
  <si>
    <t>396 000.00</t>
  </si>
  <si>
    <t>261 000.00</t>
  </si>
  <si>
    <t>3 100 000.00</t>
  </si>
  <si>
    <t>2 820 000.00</t>
  </si>
  <si>
    <t>1 032.00</t>
  </si>
  <si>
    <t>7 090 058.88</t>
  </si>
  <si>
    <t>6 101 259.12</t>
  </si>
  <si>
    <t>4 571 496.72</t>
  </si>
  <si>
    <t>7 929 339.60</t>
  </si>
  <si>
    <t>7 481 742.48</t>
  </si>
  <si>
    <t>3 731 976.00</t>
  </si>
  <si>
    <t>9 343 163.14</t>
  </si>
  <si>
    <t>9 200 603.14</t>
  </si>
  <si>
    <t>6 179 393.28</t>
  </si>
  <si>
    <t>10 437 881.86</t>
  </si>
  <si>
    <t>9 977 464.32</t>
  </si>
  <si>
    <t>4 964 288.26</t>
  </si>
  <si>
    <t>1 800.00</t>
  </si>
  <si>
    <t>1 100.00</t>
  </si>
  <si>
    <t>2 560 000.00</t>
  </si>
  <si>
    <t>26 191 200.00</t>
  </si>
  <si>
    <t>-3 928 680.00</t>
  </si>
  <si>
    <t>8 044 800.00</t>
  </si>
  <si>
    <t>3 912 000.00</t>
  </si>
  <si>
    <t>4 270 526.40</t>
  </si>
  <si>
    <t>35 058 000.00</t>
  </si>
  <si>
    <t>-7 452 679.20</t>
  </si>
  <si>
    <t>7 919 523.36</t>
  </si>
  <si>
    <t>16 875 000.00</t>
  </si>
  <si>
    <t>255 555.00</t>
  </si>
  <si>
    <t>1 900 000.00</t>
  </si>
  <si>
    <t>-500 000.00</t>
  </si>
  <si>
    <t>744 600.00</t>
  </si>
  <si>
    <t>3 169 152.00</t>
  </si>
  <si>
    <t>1 797 120.00</t>
  </si>
  <si>
    <t>3 840 000.00</t>
  </si>
  <si>
    <t>2 410 000.00</t>
  </si>
  <si>
    <t>1 929 000.00</t>
  </si>
  <si>
    <t>133 444 080.00</t>
  </si>
  <si>
    <t>1 156 700.00</t>
  </si>
  <si>
    <t>1 282 200.00</t>
  </si>
  <si>
    <t>1 036 300.00</t>
  </si>
  <si>
    <t>276 344.00</t>
  </si>
  <si>
    <t>14 052 000.00</t>
  </si>
  <si>
    <t>1 111 700.00</t>
  </si>
  <si>
    <t>5 889 600.00</t>
  </si>
  <si>
    <t>5 978 350.00</t>
  </si>
  <si>
    <t>4 275 000.18</t>
  </si>
  <si>
    <t>231 600.00</t>
  </si>
  <si>
    <t>1 272.00</t>
  </si>
  <si>
    <t>2 680.00</t>
  </si>
  <si>
    <t>37 852.00</t>
  </si>
  <si>
    <t>676.00</t>
  </si>
  <si>
    <t>128.40</t>
  </si>
  <si>
    <t>1 848 000.00</t>
  </si>
  <si>
    <t>-184 800.00</t>
  </si>
  <si>
    <t>1 429 999.96</t>
  </si>
  <si>
    <t>779 999.98</t>
  </si>
  <si>
    <t>649 999.98</t>
  </si>
  <si>
    <t>-214 499.99</t>
  </si>
  <si>
    <t>2 288.00</t>
  </si>
  <si>
    <t>705.00</t>
  </si>
  <si>
    <t>4 800 000.00</t>
  </si>
  <si>
    <t>23 886 600.00</t>
  </si>
  <si>
    <t>816 000.00</t>
  </si>
  <si>
    <t>-2 098 782.00</t>
  </si>
  <si>
    <t>30 000 000.00</t>
  </si>
  <si>
    <t>2 811 900.00</t>
  </si>
  <si>
    <t>1 417 072.66</t>
  </si>
  <si>
    <t>10 500 000.00</t>
  </si>
  <si>
    <t>11 100 000.00</t>
  </si>
  <si>
    <t>960 000.00</t>
  </si>
  <si>
    <t>35 713 800.00</t>
  </si>
  <si>
    <t>2 227 200.00</t>
  </si>
  <si>
    <t>-7 500 150.00</t>
  </si>
  <si>
    <t>4 455 000.00</t>
  </si>
  <si>
    <t>-668 250.00</t>
  </si>
  <si>
    <t>1 150 000.00</t>
  </si>
  <si>
    <t>777 748.50</t>
  </si>
  <si>
    <t>1 760 000.09</t>
  </si>
  <si>
    <t>-88 000.00</t>
  </si>
  <si>
    <t>3 965 000.00</t>
  </si>
  <si>
    <t>1 339 200.00</t>
  </si>
  <si>
    <t>-67 200.00</t>
  </si>
  <si>
    <t>8 400 000.00</t>
  </si>
  <si>
    <t>6 703 200.00</t>
  </si>
  <si>
    <t>222 199.20</t>
  </si>
  <si>
    <t>426 816.00</t>
  </si>
  <si>
    <t>1 147 132.80</t>
  </si>
  <si>
    <t>4 071 546.00</t>
  </si>
  <si>
    <t>1 082 790.82</t>
  </si>
  <si>
    <t>438 750.00</t>
  </si>
  <si>
    <t>1 069 200.00</t>
  </si>
  <si>
    <t>1 283 041.17</t>
  </si>
  <si>
    <t>884 908.80</t>
  </si>
  <si>
    <t>1 088 100.00</t>
  </si>
  <si>
    <t>1 448 550.00</t>
  </si>
  <si>
    <t>2 330 100.00</t>
  </si>
  <si>
    <t>2 217 600.00</t>
  </si>
  <si>
    <t>3 883 500.00</t>
  </si>
  <si>
    <t>4 750.00</t>
  </si>
  <si>
    <t>391 284.00</t>
  </si>
  <si>
    <t>156 513.60</t>
  </si>
  <si>
    <t>2 840 500.00</t>
  </si>
  <si>
    <t>8 750.07</t>
  </si>
  <si>
    <t>2 950.97</t>
  </si>
  <si>
    <t>31 800 000.00</t>
  </si>
  <si>
    <t>628 199.99</t>
  </si>
  <si>
    <t>1 622 400.00</t>
  </si>
  <si>
    <t>990 600.00</t>
  </si>
  <si>
    <t>360 720.00</t>
  </si>
  <si>
    <t>118 200.00</t>
  </si>
  <si>
    <t>3 878 400.00</t>
  </si>
  <si>
    <t>2 192 400.00</t>
  </si>
  <si>
    <t>1 544 400.00</t>
  </si>
  <si>
    <t>1 374 000.00</t>
  </si>
  <si>
    <t>726 001.06</t>
  </si>
  <si>
    <t>368 880.00</t>
  </si>
  <si>
    <t>1 441 440.00</t>
  </si>
  <si>
    <t>8 006 400.00</t>
  </si>
  <si>
    <t>9 752 400.00</t>
  </si>
  <si>
    <t>7 800.00</t>
  </si>
  <si>
    <t>369 000.00</t>
  </si>
  <si>
    <t>15 399.97</t>
  </si>
  <si>
    <t>1 198 800.00</t>
  </si>
  <si>
    <t>148 200.00</t>
  </si>
  <si>
    <t>713 447.15</t>
  </si>
  <si>
    <t>1 690 238.94</t>
  </si>
  <si>
    <t>457 900.92</t>
  </si>
  <si>
    <t>27 549.89</t>
  </si>
  <si>
    <t>380 000.30</t>
  </si>
  <si>
    <t>600 401.20</t>
  </si>
  <si>
    <t>2 640 997.36</t>
  </si>
  <si>
    <t>712 500.00</t>
  </si>
  <si>
    <t>1 428 424.08</t>
  </si>
  <si>
    <t>2 124 532.50</t>
  </si>
  <si>
    <t>1 584 600.00</t>
  </si>
  <si>
    <t>1 368 002.74</t>
  </si>
  <si>
    <t>83 601.67</t>
  </si>
  <si>
    <t>432 249.75</t>
  </si>
  <si>
    <t>1 327 625.25</t>
  </si>
  <si>
    <t>1 212 199.12</t>
  </si>
  <si>
    <t>187 530.00</t>
  </si>
  <si>
    <t>465 975.00</t>
  </si>
  <si>
    <t>1 258 749.81</t>
  </si>
  <si>
    <t>1 615 950.00</t>
  </si>
  <si>
    <t>2 394 000.00</t>
  </si>
  <si>
    <t>437 007.60</t>
  </si>
  <si>
    <t>877 799.85</t>
  </si>
  <si>
    <t>370 499.89</t>
  </si>
  <si>
    <t>287 280.00</t>
  </si>
  <si>
    <t>-1 350 000.00</t>
  </si>
  <si>
    <t>4 200 000.00</t>
  </si>
  <si>
    <t>2 592 000.00</t>
  </si>
  <si>
    <t>-517 440.00</t>
  </si>
  <si>
    <t>1 749 000.00</t>
  </si>
  <si>
    <t>16 200 791.10</t>
  </si>
  <si>
    <t>9 500 000.00</t>
  </si>
  <si>
    <t>1 290 000.00</t>
  </si>
  <si>
    <t>2 422 089.60</t>
  </si>
  <si>
    <t>39 319 716.00</t>
  </si>
  <si>
    <t>-5 441 017.20</t>
  </si>
  <si>
    <t>411 500.00</t>
  </si>
  <si>
    <t>4 170 500.00</t>
  </si>
  <si>
    <t>1 111 800.00</t>
  </si>
  <si>
    <t>70 500.00</t>
  </si>
  <si>
    <t>9 000.00</t>
  </si>
  <si>
    <t>47 000.00</t>
  </si>
  <si>
    <t>12 280.00</t>
  </si>
  <si>
    <t>961 999.89</t>
  </si>
  <si>
    <t>623 999.81</t>
  </si>
  <si>
    <t>285 999.91</t>
  </si>
  <si>
    <t>220 999.93</t>
  </si>
  <si>
    <t>1 841 100.43</t>
  </si>
  <si>
    <t>203 490.00</t>
  </si>
  <si>
    <t>4 369 996.20</t>
  </si>
  <si>
    <t>4 621 275.00</t>
  </si>
  <si>
    <t>1 808 610.00</t>
  </si>
  <si>
    <t>2 575 999.36</t>
  </si>
  <si>
    <t>1 223 599.83</t>
  </si>
  <si>
    <t>2 766 401.98</t>
  </si>
  <si>
    <t>3 132 435.00</t>
  </si>
  <si>
    <t>833 625.00</t>
  </si>
  <si>
    <t>86 449.95</t>
  </si>
  <si>
    <t>442 800.00</t>
  </si>
  <si>
    <t>7 665 000.00</t>
  </si>
  <si>
    <t>18 525.00</t>
  </si>
  <si>
    <t>38 569.97</t>
  </si>
  <si>
    <t>1 462 860.00</t>
  </si>
  <si>
    <t>140 599.85</t>
  </si>
  <si>
    <t>531 049.84</t>
  </si>
  <si>
    <t>7 125.00</t>
  </si>
  <si>
    <t>1 256 280.00</t>
  </si>
  <si>
    <t>159 600.05</t>
  </si>
  <si>
    <t>56 590.00</t>
  </si>
  <si>
    <t>544 908.00</t>
  </si>
  <si>
    <t>541 780.00</t>
  </si>
  <si>
    <t>14 689 300.00</t>
  </si>
  <si>
    <t>55 790.00</t>
  </si>
  <si>
    <t>66 355.00</t>
  </si>
  <si>
    <t>783 750.00</t>
  </si>
  <si>
    <t>4 315 000.00</t>
  </si>
  <si>
    <t>70 296 169.49</t>
  </si>
  <si>
    <t>11 940 000.00</t>
  </si>
  <si>
    <t>993 900.00</t>
  </si>
  <si>
    <t>52 000 000.00</t>
  </si>
  <si>
    <t>20 160.00</t>
  </si>
  <si>
    <t>196 560.00</t>
  </si>
  <si>
    <t>30 870.00</t>
  </si>
  <si>
    <t>236 880.00</t>
  </si>
  <si>
    <t>441 000.00</t>
  </si>
  <si>
    <t>7 715.99</t>
  </si>
  <si>
    <t>15 876.00</t>
  </si>
  <si>
    <t>630 000.00</t>
  </si>
  <si>
    <t>1 461 600.00</t>
  </si>
  <si>
    <t>88 200.00</t>
  </si>
  <si>
    <t>239 400.00</t>
  </si>
  <si>
    <t>20 374.20</t>
  </si>
  <si>
    <t>MECSPDC</t>
  </si>
  <si>
    <t>PRICTRL</t>
  </si>
  <si>
    <t>PRMBATX</t>
  </si>
  <si>
    <t>FRNCALM</t>
  </si>
  <si>
    <t>LOCLOCT</t>
  </si>
  <si>
    <t>EVROEVR</t>
  </si>
  <si>
    <t>LVHLLDX</t>
  </si>
  <si>
    <t>PRMEQUI</t>
  </si>
  <si>
    <t>PRMVEHI</t>
  </si>
  <si>
    <t>PRIAVJU</t>
  </si>
  <si>
    <t>VDPBILL</t>
  </si>
  <si>
    <t>GELACCS</t>
  </si>
  <si>
    <t>LABCONS</t>
  </si>
  <si>
    <t>TRNTERM</t>
  </si>
  <si>
    <t>VDPPERD</t>
  </si>
  <si>
    <t>RESCBLT</t>
  </si>
  <si>
    <t>OUTOUTL</t>
  </si>
  <si>
    <t>MEDMEDI</t>
  </si>
  <si>
    <t>GOOAFIM</t>
  </si>
  <si>
    <t>VENDABL</t>
  </si>
  <si>
    <t>EVEEVSM</t>
  </si>
  <si>
    <t>TCORADI</t>
  </si>
  <si>
    <t>ELEMCEL</t>
  </si>
  <si>
    <t>FRNPAPF</t>
  </si>
  <si>
    <t>MOEMOBB</t>
  </si>
  <si>
    <t>EEEELEC</t>
  </si>
  <si>
    <t>MATQUIN</t>
  </si>
  <si>
    <t>DOCLICD</t>
  </si>
  <si>
    <t>PRTPACC</t>
  </si>
  <si>
    <t>GOOHABI</t>
  </si>
  <si>
    <t>VDPHEBR</t>
  </si>
  <si>
    <t>RCIBTVS</t>
  </si>
  <si>
    <t>FRNVCUI</t>
  </si>
  <si>
    <t>MATPLSN</t>
  </si>
  <si>
    <t>PDTENT</t>
  </si>
  <si>
    <t>MOEMOBR</t>
  </si>
  <si>
    <t>PCLPACC</t>
  </si>
  <si>
    <t>RECFSSA</t>
  </si>
  <si>
    <t>SGNANET</t>
  </si>
  <si>
    <t>MATPEIN</t>
  </si>
  <si>
    <t>TGSCESM</t>
  </si>
  <si>
    <t>TSFACCS</t>
  </si>
  <si>
    <t>TVXAMDO</t>
  </si>
  <si>
    <t>SECSECG</t>
  </si>
  <si>
    <t>RHRSEEV</t>
  </si>
  <si>
    <t>GELGROE</t>
  </si>
  <si>
    <t>TRITRAD</t>
  </si>
  <si>
    <t>PLVPLES</t>
  </si>
  <si>
    <t>VEHPDRP</t>
  </si>
  <si>
    <t>SECSSSI</t>
  </si>
  <si>
    <t>AVHAVEH</t>
  </si>
  <si>
    <t>INFPYLX</t>
  </si>
  <si>
    <t>MATMEDI</t>
  </si>
  <si>
    <t>UPSONDL</t>
  </si>
  <si>
    <t>OUTEQPT</t>
  </si>
  <si>
    <t>SGNMACN</t>
  </si>
  <si>
    <t>ELELUMI</t>
  </si>
  <si>
    <t>TCOTRNS</t>
  </si>
  <si>
    <t>True</t>
  </si>
  <si>
    <t>False</t>
  </si>
  <si>
    <t>DCG</t>
  </si>
  <si>
    <t>DTG</t>
  </si>
  <si>
    <t>DFG</t>
  </si>
  <si>
    <t>DSI</t>
  </si>
  <si>
    <t>DG</t>
  </si>
  <si>
    <t>DRH</t>
  </si>
  <si>
    <t>E250_DRB</t>
  </si>
  <si>
    <t>2026-DT-061005</t>
  </si>
  <si>
    <t>E218_DAF</t>
  </si>
  <si>
    <t>E219_DCG</t>
  </si>
  <si>
    <t>E250_DSI</t>
  </si>
  <si>
    <t>E219_DSI</t>
  </si>
  <si>
    <t>E222_DSI</t>
  </si>
  <si>
    <t>2026-CP-SECU-D</t>
  </si>
  <si>
    <t>E250_DJU</t>
  </si>
  <si>
    <t>LLD_DJU</t>
  </si>
  <si>
    <t>E215_DCG</t>
  </si>
  <si>
    <t>E215_DTG</t>
  </si>
  <si>
    <t>E110_PS_DCOM</t>
  </si>
  <si>
    <t>E259_DRB</t>
  </si>
  <si>
    <t>LLD_DG</t>
  </si>
  <si>
    <t>E250_DAF</t>
  </si>
  <si>
    <t>2026-COFI</t>
  </si>
  <si>
    <t>E251_DJU</t>
  </si>
  <si>
    <t>2026-DT-102001</t>
  </si>
  <si>
    <t>E336_DTG</t>
  </si>
  <si>
    <t>2026-DT-061013</t>
  </si>
  <si>
    <t>E219_DG</t>
  </si>
  <si>
    <t>E254_DCG</t>
  </si>
  <si>
    <t>E110_MD_DCOM</t>
  </si>
  <si>
    <t>E232_DRB</t>
  </si>
  <si>
    <t>E222_DRB</t>
  </si>
  <si>
    <t>E214_DRB</t>
  </si>
  <si>
    <t>E110_AC_DCOM</t>
  </si>
  <si>
    <t>E110_AP_DCOM</t>
  </si>
  <si>
    <t>E110_GE_DCOM</t>
  </si>
  <si>
    <t>E110_TR_DRB</t>
  </si>
  <si>
    <t>E110_HM_DCOM</t>
  </si>
  <si>
    <t>E250_DCG</t>
  </si>
  <si>
    <t>E250_DG</t>
  </si>
  <si>
    <t>E250_DHE</t>
  </si>
  <si>
    <t>E256_DHE</t>
  </si>
  <si>
    <t>E110_SP_DCOM</t>
  </si>
  <si>
    <t>LLD_DCG</t>
  </si>
  <si>
    <t>E330_DTG</t>
  </si>
  <si>
    <t>2026-DT-061003</t>
  </si>
  <si>
    <t>2026-CO-000001</t>
  </si>
  <si>
    <t>2026-DT-022001</t>
  </si>
  <si>
    <t>E110_DG_DCOM</t>
  </si>
  <si>
    <t>E214_DCG</t>
  </si>
  <si>
    <t>E110_TR_DVIOT</t>
  </si>
  <si>
    <t>E222_DCG</t>
  </si>
  <si>
    <t>2026-DT-103001</t>
  </si>
  <si>
    <t>E219_DRH</t>
  </si>
  <si>
    <t>2026-DT-014002</t>
  </si>
  <si>
    <t>2026-DT-101001</t>
  </si>
  <si>
    <t>E218_DSI</t>
  </si>
  <si>
    <t>E321_DSI</t>
  </si>
  <si>
    <t>E219_DAF</t>
  </si>
  <si>
    <t>2025-DT-062040</t>
  </si>
  <si>
    <t>2026-DT-051003</t>
  </si>
  <si>
    <t>2026-DT-091006</t>
  </si>
  <si>
    <t>E222_DG</t>
  </si>
  <si>
    <t>E314_DTG</t>
  </si>
  <si>
    <t>2025-DT-021010</t>
  </si>
  <si>
    <t>E214_DTG</t>
  </si>
  <si>
    <t>E332_DTG</t>
  </si>
  <si>
    <t>E256_DAF</t>
  </si>
  <si>
    <t>E215_DRB</t>
  </si>
  <si>
    <t>2026-DT-023001</t>
  </si>
  <si>
    <t>E219_DHE</t>
  </si>
  <si>
    <t>E218_DHE</t>
  </si>
  <si>
    <t>E111_SG_DVIOT</t>
  </si>
  <si>
    <t>CM_MBL_DCG</t>
  </si>
  <si>
    <t>E218_DRB</t>
  </si>
  <si>
    <t>E110_PRO_DCOM</t>
  </si>
  <si>
    <t>E222_DTG</t>
  </si>
  <si>
    <t>2025-DT-021011</t>
  </si>
  <si>
    <t>E219_DTG</t>
  </si>
  <si>
    <t>2026-DT-103002</t>
  </si>
  <si>
    <t>2026-DT-031001</t>
  </si>
  <si>
    <t>E222_DJU</t>
  </si>
  <si>
    <t>E241_DRB</t>
  </si>
  <si>
    <t>E215_DSI</t>
  </si>
  <si>
    <t>E320_DSI</t>
  </si>
  <si>
    <t>E310_DTG</t>
  </si>
  <si>
    <t>2026-DT-091001</t>
  </si>
  <si>
    <t>E216_DRH</t>
  </si>
  <si>
    <t>E218_DRH</t>
  </si>
  <si>
    <t>E214_DAF</t>
  </si>
  <si>
    <t>E254_DTG</t>
  </si>
  <si>
    <t>E111_SG_B2B</t>
  </si>
  <si>
    <t>E222_DAF</t>
  </si>
  <si>
    <t>LLD_DAF</t>
  </si>
  <si>
    <t>E215_DAF</t>
  </si>
  <si>
    <t>E111_AN_DVIOT</t>
  </si>
  <si>
    <t>E324_DSI</t>
  </si>
  <si>
    <t>2026-CP-SERV-L</t>
  </si>
  <si>
    <t>E254_DAF</t>
  </si>
  <si>
    <t>CM_TERM_DCG</t>
  </si>
  <si>
    <t>E110_TR_DCOM</t>
  </si>
  <si>
    <t>E256_DVE</t>
  </si>
  <si>
    <t>E110_AP_DVIOT</t>
  </si>
  <si>
    <t>E110_TR_MBLK</t>
  </si>
  <si>
    <t>E321_DCP</t>
  </si>
  <si>
    <t>2026-DT-061007</t>
  </si>
  <si>
    <t>2026-DT-061001</t>
  </si>
  <si>
    <t>2026-DT-051002</t>
  </si>
  <si>
    <t>E218_DTG</t>
  </si>
  <si>
    <t>2026-DT-061012</t>
  </si>
  <si>
    <t>2026-DT-061008</t>
  </si>
  <si>
    <t>E215_DRH</t>
  </si>
  <si>
    <t>E218_DG</t>
  </si>
  <si>
    <t>CFI_TERM_DCG</t>
  </si>
  <si>
    <t>E225_DG</t>
  </si>
  <si>
    <t>E218_DCG</t>
  </si>
  <si>
    <t>E250_DRH</t>
  </si>
  <si>
    <t>DCG-DRB</t>
  </si>
  <si>
    <t>DTG-DOM-NRJ</t>
  </si>
  <si>
    <t>DFGA-LOG</t>
  </si>
  <si>
    <t>DCG-SHS</t>
  </si>
  <si>
    <t>DG-DJUR</t>
  </si>
  <si>
    <t>DCG-BEF</t>
  </si>
  <si>
    <t>DCG-COM</t>
  </si>
  <si>
    <t>DRH-ADMIN</t>
  </si>
  <si>
    <t>DCG-COM-PART</t>
  </si>
  <si>
    <t>DCG-PS</t>
  </si>
  <si>
    <t>DCG-DVI</t>
  </si>
  <si>
    <t>DCG-DVE</t>
  </si>
  <si>
    <t>DTG-DOM</t>
  </si>
  <si>
    <t>DCG-COM-MEDIA</t>
  </si>
  <si>
    <t>DCG-COM-HMED</t>
  </si>
  <si>
    <t>DTG-DSTC-INST1</t>
  </si>
  <si>
    <t>DFG-ADV</t>
  </si>
  <si>
    <t>DTG-PROJETS</t>
  </si>
  <si>
    <t>DCG-DVIR</t>
  </si>
  <si>
    <t>DTG-DSTC-INSTA</t>
  </si>
  <si>
    <t>DRH-DRH</t>
  </si>
  <si>
    <t>DTG-DSTC-INST2</t>
  </si>
  <si>
    <t>DFG-DAF</t>
  </si>
  <si>
    <t>DTG-ENERGIE</t>
  </si>
  <si>
    <t>DTG-DSTC-INTER</t>
  </si>
  <si>
    <t>DG-DCP</t>
  </si>
  <si>
    <t>NA</t>
  </si>
  <si>
    <t>11 716 817.97</t>
  </si>
  <si>
    <t>0.00</t>
  </si>
  <si>
    <t>106 000.00</t>
  </si>
  <si>
    <t>30 000.00</t>
  </si>
  <si>
    <t>245 333.33</t>
  </si>
  <si>
    <t>11 166.67</t>
  </si>
  <si>
    <t>105 000.00</t>
  </si>
  <si>
    <t>24 937 884.00</t>
  </si>
  <si>
    <t>179 400 000.00</t>
  </si>
  <si>
    <t>1 944 000.00</t>
  </si>
  <si>
    <t>42 000 000.00</t>
  </si>
  <si>
    <t>261 000 000.00</t>
  </si>
  <si>
    <t>195 471 360.00</t>
  </si>
  <si>
    <t>586 414 080.00</t>
  </si>
  <si>
    <t>174 000.00</t>
  </si>
  <si>
    <t>57 000.00</t>
  </si>
  <si>
    <t>59 500.00</t>
  </si>
  <si>
    <t>195 000.00</t>
  </si>
  <si>
    <t>368 000.00</t>
  </si>
  <si>
    <t>111 666.67</t>
  </si>
  <si>
    <t>13 250 000.00</t>
  </si>
  <si>
    <t>3 370 000.00</t>
  </si>
  <si>
    <t>28 126 500.00</t>
  </si>
  <si>
    <t>12 974.30</t>
  </si>
  <si>
    <t>49 733.07</t>
  </si>
  <si>
    <t>129 166.67</t>
  </si>
  <si>
    <t>18 960 000.00</t>
  </si>
  <si>
    <t>141 570.00</t>
  </si>
  <si>
    <t>-3 792 000.00</t>
  </si>
  <si>
    <t>494 700.00</t>
  </si>
  <si>
    <t>437 452.80</t>
  </si>
  <si>
    <t>69 120.00</t>
  </si>
  <si>
    <t>945 000.00</t>
  </si>
  <si>
    <t>157 600.00</t>
  </si>
  <si>
    <t>14 983 334.00</t>
  </si>
  <si>
    <t>9 457 500.00</t>
  </si>
  <si>
    <t>745 000.00</t>
  </si>
  <si>
    <t>532 000.00</t>
  </si>
  <si>
    <t>395 000.00</t>
  </si>
  <si>
    <t>255 000.00</t>
  </si>
  <si>
    <t>230 000.00</t>
  </si>
  <si>
    <t>225 000.00</t>
  </si>
  <si>
    <t>194 500.00</t>
  </si>
  <si>
    <t>185 000.00</t>
  </si>
  <si>
    <t>100 000.00</t>
  </si>
  <si>
    <t>80 000.00</t>
  </si>
  <si>
    <t>40 000.00</t>
  </si>
  <si>
    <t>1 275 000.00</t>
  </si>
  <si>
    <t>280 000.00</t>
  </si>
  <si>
    <t>238 464.00</t>
  </si>
  <si>
    <t>215 000.00</t>
  </si>
  <si>
    <t>115 000.00</t>
  </si>
  <si>
    <t>70 000.00</t>
  </si>
  <si>
    <t>31 750.00</t>
  </si>
  <si>
    <t>2 470 000.00</t>
  </si>
  <si>
    <t>633 000.00</t>
  </si>
  <si>
    <t>3 445 000.00</t>
  </si>
  <si>
    <t>660 000.00</t>
  </si>
  <si>
    <t>162 000.00</t>
  </si>
  <si>
    <t>1 230 000.00</t>
  </si>
  <si>
    <t>176 800.00</t>
  </si>
  <si>
    <t>465 000.00</t>
  </si>
  <si>
    <t>385 000.00</t>
  </si>
  <si>
    <t>290 000.00</t>
  </si>
  <si>
    <t>275 000.00</t>
  </si>
  <si>
    <t>244 000.00</t>
  </si>
  <si>
    <t>220 000.00</t>
  </si>
  <si>
    <t>75 000.00</t>
  </si>
  <si>
    <t>13 800 000.00</t>
  </si>
  <si>
    <t>3 946 666.64</t>
  </si>
  <si>
    <t>793 333.36</t>
  </si>
  <si>
    <t>-474 000.00</t>
  </si>
  <si>
    <t>591 297.57</t>
  </si>
  <si>
    <t>247 896.20</t>
  </si>
  <si>
    <t>47 500 000.00</t>
  </si>
  <si>
    <t>186 659.70</t>
  </si>
  <si>
    <t>15 000.00</t>
  </si>
  <si>
    <t>102 000.00</t>
  </si>
  <si>
    <t>330 120.00</t>
  </si>
  <si>
    <t>110 040.00</t>
  </si>
  <si>
    <t>34 000.00</t>
  </si>
  <si>
    <t>4 939 150.50</t>
  </si>
  <si>
    <t>131 914.20</t>
  </si>
  <si>
    <t>119 532.80</t>
  </si>
  <si>
    <t>37 012 500.00</t>
  </si>
  <si>
    <t>9 083 334.00</t>
  </si>
  <si>
    <t>10 666 666.67</t>
  </si>
  <si>
    <t>12 416 666.67</t>
  </si>
  <si>
    <t>37 050 000.00</t>
  </si>
  <si>
    <t>7 095 000.00</t>
  </si>
  <si>
    <t>5 130 000.00</t>
  </si>
  <si>
    <t>946 000.00</t>
  </si>
  <si>
    <t>70 110 000.00</t>
  </si>
  <si>
    <t>479 100.00</t>
  </si>
  <si>
    <t>693 400.00</t>
  </si>
  <si>
    <t>46 378 351.99</t>
  </si>
  <si>
    <t>2 181 600.00</t>
  </si>
  <si>
    <t>2 424 000.00</t>
  </si>
  <si>
    <t>1 515 000.00</t>
  </si>
  <si>
    <t>478 000.00</t>
  </si>
  <si>
    <t>74 500.00</t>
  </si>
  <si>
    <t>8 640 000.00</t>
  </si>
  <si>
    <t>18 345.60</t>
  </si>
  <si>
    <t>16 296.00</t>
  </si>
  <si>
    <t>8 800.00</t>
  </si>
  <si>
    <t>476 800.00</t>
  </si>
  <si>
    <t>2 678.64</t>
  </si>
  <si>
    <t>845 833.33</t>
  </si>
  <si>
    <t>595 000.00</t>
  </si>
  <si>
    <t>267 500.00</t>
  </si>
  <si>
    <t>310 000.00</t>
  </si>
  <si>
    <t>95 000.00</t>
  </si>
  <si>
    <t>21 298 875.00</t>
  </si>
  <si>
    <t>117 500.00</t>
  </si>
  <si>
    <t>2 451 000.00</t>
  </si>
  <si>
    <t>167 500.00</t>
  </si>
  <si>
    <t>1 320 000.00</t>
  </si>
  <si>
    <t>880 000.00</t>
  </si>
  <si>
    <t>485 000.00</t>
  </si>
  <si>
    <t>227 500.00</t>
  </si>
  <si>
    <t>567 750.00</t>
  </si>
  <si>
    <t>475 000.00</t>
  </si>
  <si>
    <t>405 000.00</t>
  </si>
  <si>
    <t>222 500.00</t>
  </si>
  <si>
    <t>205 000.00</t>
  </si>
  <si>
    <t>1 610 000.00</t>
  </si>
  <si>
    <t>870 000.00</t>
  </si>
  <si>
    <t>127 750.00</t>
  </si>
  <si>
    <t>127 000.00</t>
  </si>
  <si>
    <t>1 116 500.00</t>
  </si>
  <si>
    <t>97 500.00</t>
  </si>
  <si>
    <t>52 500.00</t>
  </si>
  <si>
    <t>17 500.00</t>
  </si>
  <si>
    <t>1 040 000.00</t>
  </si>
  <si>
    <t>435 000.00</t>
  </si>
  <si>
    <t>1 375 000.00</t>
  </si>
  <si>
    <t>112 000.00</t>
  </si>
  <si>
    <t>2 905 000.00</t>
  </si>
  <si>
    <t>1 549 000.00</t>
  </si>
  <si>
    <t>383 600.00</t>
  </si>
  <si>
    <t>4 915 000.00</t>
  </si>
  <si>
    <t>2 677 000.00</t>
  </si>
  <si>
    <t>110 000.00</t>
  </si>
  <si>
    <t>27 170 250.00</t>
  </si>
  <si>
    <t>1 347 499.98</t>
  </si>
  <si>
    <t>-134 750.00</t>
  </si>
  <si>
    <t>2 822 710.42</t>
  </si>
  <si>
    <t>36 077 000.00</t>
  </si>
  <si>
    <t>5 376 000.00</t>
  </si>
  <si>
    <t>16 128 000.00</t>
  </si>
  <si>
    <t>21 504 000.00</t>
  </si>
  <si>
    <t>14 352 000.00</t>
  </si>
  <si>
    <t>5 280 000.00</t>
  </si>
  <si>
    <t>10 560 000.00</t>
  </si>
  <si>
    <t>15 840 000.00</t>
  </si>
  <si>
    <t>19 440 000.00</t>
  </si>
  <si>
    <t>11 040 000.00</t>
  </si>
  <si>
    <t>44 160 000.00</t>
  </si>
  <si>
    <t>5 662 153.00</t>
  </si>
  <si>
    <t>33 400.00</t>
  </si>
  <si>
    <t>1 933 200.00</t>
  </si>
  <si>
    <t>485 621.85</t>
  </si>
  <si>
    <t>407 650.00</t>
  </si>
  <si>
    <t>519 500.00</t>
  </si>
  <si>
    <t>1 165 775.00</t>
  </si>
  <si>
    <t>36 480 000.00</t>
  </si>
  <si>
    <t>20 600.00</t>
  </si>
  <si>
    <t>18 330.00</t>
  </si>
  <si>
    <t>573 000.00</t>
  </si>
  <si>
    <t>256 600.00</t>
  </si>
  <si>
    <t>181 280.00</t>
  </si>
  <si>
    <t>25 150.00</t>
  </si>
  <si>
    <t>8 874 000.00</t>
  </si>
  <si>
    <t>33 738 749.91</t>
  </si>
  <si>
    <t>5 333 333.33</t>
  </si>
  <si>
    <t>16 800 000.00</t>
  </si>
  <si>
    <t>2 970 000.00</t>
  </si>
  <si>
    <t>1 933 333.33</t>
  </si>
  <si>
    <t>17 640 000.00</t>
  </si>
  <si>
    <t>158 212.83</t>
  </si>
  <si>
    <t>453 969.33</t>
  </si>
  <si>
    <t>14 011.20</t>
  </si>
  <si>
    <t>1 125 000.00</t>
  </si>
  <si>
    <t>37 458 335.00</t>
  </si>
  <si>
    <t>1 037 800.00</t>
  </si>
  <si>
    <t>191 200 217.96</t>
  </si>
  <si>
    <t>14 583 400.00</t>
  </si>
  <si>
    <t>223 900.00</t>
  </si>
  <si>
    <t>70 000 000.00</t>
  </si>
  <si>
    <t>41 340 000.00</t>
  </si>
  <si>
    <t>-11 385 000.00</t>
  </si>
  <si>
    <t>4 041 667.00</t>
  </si>
  <si>
    <t>26 260 000.00</t>
  </si>
  <si>
    <t>221 666.69</t>
  </si>
  <si>
    <t>73 333.33</t>
  </si>
  <si>
    <t>574 166.67</t>
  </si>
  <si>
    <t>305 000.00</t>
  </si>
  <si>
    <t>765 000.00</t>
  </si>
  <si>
    <t>29 488 000.00</t>
  </si>
  <si>
    <t>5 848 470.00</t>
  </si>
  <si>
    <t>30 430 000.00</t>
  </si>
  <si>
    <t>55 500.00</t>
  </si>
  <si>
    <t>34 166.67</t>
  </si>
  <si>
    <t>26 500.00</t>
  </si>
  <si>
    <t>4 583.33</t>
  </si>
  <si>
    <t>15 833.33</t>
  </si>
  <si>
    <t>22 833.33</t>
  </si>
  <si>
    <t>67 166.67</t>
  </si>
  <si>
    <t>319 759.37</t>
  </si>
  <si>
    <t>12 600 000.00</t>
  </si>
  <si>
    <t>66 460 338.99</t>
  </si>
  <si>
    <t>5 997 000.00</t>
  </si>
  <si>
    <t>8 540 499.92</t>
  </si>
  <si>
    <t>24.00</t>
  </si>
  <si>
    <t>10.00</t>
  </si>
  <si>
    <t>26.00</t>
  </si>
  <si>
    <t>95 568.00</t>
  </si>
  <si>
    <t>26 373 080.00</t>
  </si>
  <si>
    <t>866 250.00</t>
  </si>
  <si>
    <t>372 077 462.20</t>
  </si>
  <si>
    <t>2 028.00</t>
  </si>
  <si>
    <t>-45 000.00</t>
  </si>
  <si>
    <t>1 265 647.68</t>
  </si>
  <si>
    <t>7 800 000.00</t>
  </si>
  <si>
    <t>-780 000.00</t>
  </si>
  <si>
    <t>2 230 500.06</t>
  </si>
  <si>
    <t>-334 575.01</t>
  </si>
  <si>
    <t>2 559 968.16</t>
  </si>
  <si>
    <t>845 000.00</t>
  </si>
  <si>
    <t>4 151 800.00</t>
  </si>
  <si>
    <t>5 079 165.90</t>
  </si>
  <si>
    <t>12 120 025.00</t>
  </si>
  <si>
    <t>35 858 400.00</t>
  </si>
  <si>
    <t>-5 378 760.00</t>
  </si>
  <si>
    <t>3 300 000.00</t>
  </si>
  <si>
    <t>19 624 000.00</t>
  </si>
  <si>
    <t>10 348 307.26</t>
  </si>
  <si>
    <t>442 500 000.00</t>
  </si>
  <si>
    <t>655 200.00</t>
  </si>
  <si>
    <t>6 630 000.00</t>
  </si>
  <si>
    <t>4 590 000.00</t>
  </si>
  <si>
    <t>318 671.41</t>
  </si>
  <si>
    <t>2 460 000.00</t>
  </si>
  <si>
    <t>4 700 000.00</t>
  </si>
  <si>
    <t>3 160 000.00</t>
  </si>
  <si>
    <t>9 342 336.94</t>
  </si>
  <si>
    <t>1 827 125.00</t>
  </si>
  <si>
    <t>-327 125.00</t>
  </si>
  <si>
    <t>1 686 750.00</t>
  </si>
  <si>
    <t>2 637 100.00</t>
  </si>
  <si>
    <t>2 663 166.67</t>
  </si>
  <si>
    <t>5 819 500.00</t>
  </si>
  <si>
    <t>1 501 800.00</t>
  </si>
  <si>
    <t>5 039 999.28</t>
  </si>
  <si>
    <t>2 339 999.28</t>
  </si>
  <si>
    <t>5 739 999.88</t>
  </si>
  <si>
    <t>2 664 999.18</t>
  </si>
  <si>
    <t>4 550 000.00</t>
  </si>
  <si>
    <t>14 139 997.98</t>
  </si>
  <si>
    <t>6 564 997.98</t>
  </si>
  <si>
    <t>11 705 750.00</t>
  </si>
  <si>
    <t>215 460 000.00</t>
  </si>
  <si>
    <t>675 000.00</t>
  </si>
  <si>
    <t>5 544 000.00</t>
  </si>
  <si>
    <t>2 170 000.00</t>
  </si>
  <si>
    <t>1 680 000.00</t>
  </si>
  <si>
    <t>3 240 000.00</t>
  </si>
  <si>
    <t>693 000.00</t>
  </si>
  <si>
    <t>178 160.00</t>
  </si>
  <si>
    <t>5 229 600.00</t>
  </si>
  <si>
    <t>38 705 000.00</t>
  </si>
  <si>
    <t>4 966 666.00</t>
  </si>
  <si>
    <t>2 166 666.00</t>
  </si>
  <si>
    <t>74 166.70</t>
  </si>
  <si>
    <t>6 352 880.00</t>
  </si>
  <si>
    <t>348 975 000.00</t>
  </si>
  <si>
    <t>186 300.00</t>
  </si>
  <si>
    <t>4 500.00</t>
  </si>
  <si>
    <t>2 520.00</t>
  </si>
  <si>
    <t>45 000.00</t>
  </si>
  <si>
    <t>11 610.00</t>
  </si>
  <si>
    <t>3 766 400.00</t>
  </si>
  <si>
    <t>578 196.08</t>
  </si>
  <si>
    <t>4 173 000.00</t>
  </si>
  <si>
    <t>7 796 115.00</t>
  </si>
  <si>
    <t>1 083 333.33</t>
  </si>
  <si>
    <t>1 016 666.67</t>
  </si>
  <si>
    <t>41 667.00</t>
  </si>
  <si>
    <t>22 100 000.00</t>
  </si>
  <si>
    <t>38 250 000.00</t>
  </si>
  <si>
    <t>5 812 500.19</t>
  </si>
  <si>
    <t>206 400.00</t>
  </si>
  <si>
    <t>261 750.00</t>
  </si>
  <si>
    <t>7 262 400.00</t>
  </si>
  <si>
    <t>289 103 637.00</t>
  </si>
  <si>
    <t>596 479.00</t>
  </si>
  <si>
    <t>377.44</t>
  </si>
  <si>
    <t>47 385 349.62</t>
  </si>
  <si>
    <t>375 690.36</t>
  </si>
  <si>
    <t>174 475.67</t>
  </si>
  <si>
    <t>27 925.19</t>
  </si>
  <si>
    <t>1 296.49</t>
  </si>
  <si>
    <t>1 802.90</t>
  </si>
  <si>
    <t>2 781.62</t>
  </si>
  <si>
    <t>2 489.43</t>
  </si>
  <si>
    <t>82 500.00</t>
  </si>
  <si>
    <t>140 000.10</t>
  </si>
  <si>
    <t>104 167.00</t>
  </si>
  <si>
    <t>5 720 000.00</t>
  </si>
  <si>
    <t>2 253 332.64</t>
  </si>
  <si>
    <t>24 960 000.00</t>
  </si>
  <si>
    <t>8 653 850.00</t>
  </si>
  <si>
    <t>2 219 200.00</t>
  </si>
  <si>
    <t>1 588 200.00</t>
  </si>
  <si>
    <t>5 665 000.00</t>
  </si>
  <si>
    <t>2 231 665.98</t>
  </si>
  <si>
    <t>12 453 126.82</t>
  </si>
  <si>
    <t>50 914 842.88</t>
  </si>
  <si>
    <t>7 659 216.18</t>
  </si>
  <si>
    <t>8 915 422.58</t>
  </si>
  <si>
    <t>2 214 850.00</t>
  </si>
  <si>
    <t>33 910 800.00</t>
  </si>
  <si>
    <t>8 019 000.00</t>
  </si>
  <si>
    <t>5 187 600.00</t>
  </si>
  <si>
    <t>1 807 200.00</t>
  </si>
  <si>
    <t>26 666 666.67</t>
  </si>
  <si>
    <t>331 500.00</t>
  </si>
  <si>
    <t>1 925 700.00</t>
  </si>
  <si>
    <t>5 810 112.00</t>
  </si>
  <si>
    <t>629 000.00</t>
  </si>
  <si>
    <t>341 666.67</t>
  </si>
  <si>
    <t>15 105 814.00</t>
  </si>
  <si>
    <t>-755 291.00</t>
  </si>
  <si>
    <t>23 070 000.00</t>
  </si>
  <si>
    <t>67 140 000.00</t>
  </si>
  <si>
    <t>-24 140 000.00</t>
  </si>
  <si>
    <t>2 617 499.97</t>
  </si>
  <si>
    <t>7 491 667.00</t>
  </si>
  <si>
    <t>21 333 333.33</t>
  </si>
  <si>
    <t>6 603.59</t>
  </si>
  <si>
    <t>150 000 000.00</t>
  </si>
  <si>
    <t>112 500 000.00</t>
  </si>
  <si>
    <t>57 300.00</t>
  </si>
  <si>
    <t>10 947 600.00</t>
  </si>
  <si>
    <t>25 001 499.99</t>
  </si>
  <si>
    <t>6 322 000.00</t>
  </si>
  <si>
    <t>6 594 000.00</t>
  </si>
  <si>
    <t>2 350 000.00</t>
  </si>
  <si>
    <t>5 908 382.40</t>
  </si>
  <si>
    <t>5 084 382.60</t>
  </si>
  <si>
    <t>3 809 580.60</t>
  </si>
  <si>
    <t>6 607 783.00</t>
  </si>
  <si>
    <t>6 234 785.40</t>
  </si>
  <si>
    <t>3 109 980.00</t>
  </si>
  <si>
    <t>7 785 969.28</t>
  </si>
  <si>
    <t>7 667 169.28</t>
  </si>
  <si>
    <t>5 149 494.40</t>
  </si>
  <si>
    <t>8 698 234.88</t>
  </si>
  <si>
    <t>8 314 553.60</t>
  </si>
  <si>
    <t>4 136 906.88</t>
  </si>
  <si>
    <t>21 826 000.00</t>
  </si>
  <si>
    <t>6 704 000.00</t>
  </si>
  <si>
    <t>3 260 000.00</t>
  </si>
  <si>
    <t>6 599 602.80</t>
  </si>
  <si>
    <t>212 962.50</t>
  </si>
  <si>
    <t>620 500.00</t>
  </si>
  <si>
    <t>2 640 960.00</t>
  </si>
  <si>
    <t>1 607 500.00</t>
  </si>
  <si>
    <t>11 710 000.00</t>
  </si>
  <si>
    <t>4 908 000.00</t>
  </si>
  <si>
    <t>375 000.00</t>
  </si>
  <si>
    <t>3 562 500.15</t>
  </si>
  <si>
    <t>193 000.00</t>
  </si>
  <si>
    <t>1 540 000.00</t>
  </si>
  <si>
    <t>-154 000.00</t>
  </si>
  <si>
    <t>1 191 666.63</t>
  </si>
  <si>
    <t>541 666.65</t>
  </si>
  <si>
    <t>-178 749.99</t>
  </si>
  <si>
    <t>3 333 333.33</t>
  </si>
  <si>
    <t>1 180 893.88</t>
  </si>
  <si>
    <t>9 250 000.00</t>
  </si>
  <si>
    <t>3 712 500.00</t>
  </si>
  <si>
    <t>-556 875.00</t>
  </si>
  <si>
    <t>648 123.75</t>
  </si>
  <si>
    <t>1 466 666.74</t>
  </si>
  <si>
    <t>-73 333.34</t>
  </si>
  <si>
    <t>1 116 000.00</t>
  </si>
  <si>
    <t>-56 000.00</t>
  </si>
  <si>
    <t>5 586 000.00</t>
  </si>
  <si>
    <t>185 166.00</t>
  </si>
  <si>
    <t>355 680.00</t>
  </si>
  <si>
    <t>955 944.00</t>
  </si>
  <si>
    <t>3 392 955.00</t>
  </si>
  <si>
    <t>902 325.68</t>
  </si>
  <si>
    <t>365 625.00</t>
  </si>
  <si>
    <t>891 000.00</t>
  </si>
  <si>
    <t>1 069 200.97</t>
  </si>
  <si>
    <t>737 424.00</t>
  </si>
  <si>
    <t>906 750.00</t>
  </si>
  <si>
    <t>1 207 125.00</t>
  </si>
  <si>
    <t>1 941 750.00</t>
  </si>
  <si>
    <t>3 236 250.00</t>
  </si>
  <si>
    <t>326 070.00</t>
  </si>
  <si>
    <t>130 428.00</t>
  </si>
  <si>
    <t>9 722.30</t>
  </si>
  <si>
    <t>3 278.85</t>
  </si>
  <si>
    <t>26 500 000.00</t>
  </si>
  <si>
    <t>523 499.99</t>
  </si>
  <si>
    <t>1 352 000.00</t>
  </si>
  <si>
    <t>825 500.00</t>
  </si>
  <si>
    <t>300 600.00</t>
  </si>
  <si>
    <t>98 500.00</t>
  </si>
  <si>
    <t>3 232 000.00</t>
  </si>
  <si>
    <t>1 827 000.00</t>
  </si>
  <si>
    <t>1 287 000.00</t>
  </si>
  <si>
    <t>1 145 000.00</t>
  </si>
  <si>
    <t>605 000.88</t>
  </si>
  <si>
    <t>307 400.00</t>
  </si>
  <si>
    <t>1 201 200.00</t>
  </si>
  <si>
    <t>6 672 000.00</t>
  </si>
  <si>
    <t>8 127 000.00</t>
  </si>
  <si>
    <t>6 500.00</t>
  </si>
  <si>
    <t>307 500.00</t>
  </si>
  <si>
    <t>12 833.31</t>
  </si>
  <si>
    <t>999 000.00</t>
  </si>
  <si>
    <t>123 500.00</t>
  </si>
  <si>
    <t>594 539.29</t>
  </si>
  <si>
    <t>1 408 532.45</t>
  </si>
  <si>
    <t>381 584.10</t>
  </si>
  <si>
    <t>22 958.24</t>
  </si>
  <si>
    <t>316 666.92</t>
  </si>
  <si>
    <t>500 334.33</t>
  </si>
  <si>
    <t>2 200 831.13</t>
  </si>
  <si>
    <t>593 750.00</t>
  </si>
  <si>
    <t>1 190 353.40</t>
  </si>
  <si>
    <t>1 770 443.75</t>
  </si>
  <si>
    <t>1 320 500.00</t>
  </si>
  <si>
    <t>1 140 002.28</t>
  </si>
  <si>
    <t>69 668.06</t>
  </si>
  <si>
    <t>360 208.13</t>
  </si>
  <si>
    <t>1 106 354.37</t>
  </si>
  <si>
    <t>1 010 165.93</t>
  </si>
  <si>
    <t>156 275.00</t>
  </si>
  <si>
    <t>388 312.50</t>
  </si>
  <si>
    <t>1 048 958.18</t>
  </si>
  <si>
    <t>1 346 625.00</t>
  </si>
  <si>
    <t>1 995 000.00</t>
  </si>
  <si>
    <t>364 173.00</t>
  </si>
  <si>
    <t>731 499.87</t>
  </si>
  <si>
    <t>308 749.91</t>
  </si>
  <si>
    <t>-1 125 000.00</t>
  </si>
  <si>
    <t>2 160 000.00</t>
  </si>
  <si>
    <t>-431 200.00</t>
  </si>
  <si>
    <t>1 457 500.00</t>
  </si>
  <si>
    <t>13 500 659.25</t>
  </si>
  <si>
    <t>2 018 408.00</t>
  </si>
  <si>
    <t>32 766 430.00</t>
  </si>
  <si>
    <t>-4 534 181.00</t>
  </si>
  <si>
    <t>926 500.00</t>
  </si>
  <si>
    <t>801 666.58</t>
  </si>
  <si>
    <t>519 999.84</t>
  </si>
  <si>
    <t>238 333.26</t>
  </si>
  <si>
    <t>184 166.61</t>
  </si>
  <si>
    <t>1 534 250.36</t>
  </si>
  <si>
    <t>169 575.00</t>
  </si>
  <si>
    <t>3 641 663.50</t>
  </si>
  <si>
    <t>3 851 062.50</t>
  </si>
  <si>
    <t>1 507 175.00</t>
  </si>
  <si>
    <t>2 146 666.13</t>
  </si>
  <si>
    <t>1 019 666.52</t>
  </si>
  <si>
    <t>2 305 334.98</t>
  </si>
  <si>
    <t>2 610 362.50</t>
  </si>
  <si>
    <t>694 687.50</t>
  </si>
  <si>
    <t>72 041.63</t>
  </si>
  <si>
    <t>6 387 500.00</t>
  </si>
  <si>
    <t>15 437.50</t>
  </si>
  <si>
    <t>32 141.64</t>
  </si>
  <si>
    <t>1 219 050.00</t>
  </si>
  <si>
    <t>117 166.54</t>
  </si>
  <si>
    <t>442 541.53</t>
  </si>
  <si>
    <t>5 937.50</t>
  </si>
  <si>
    <t>1 046 900.00</t>
  </si>
  <si>
    <t>133 000.04</t>
  </si>
  <si>
    <t>47 158.33</t>
  </si>
  <si>
    <t>454 090.00</t>
  </si>
  <si>
    <t>451 483.33</t>
  </si>
  <si>
    <t>653 125.00</t>
  </si>
  <si>
    <t>58 580 141.24</t>
  </si>
  <si>
    <t>9 950 000.00</t>
  </si>
  <si>
    <t>16 800.00</t>
  </si>
  <si>
    <t>163 800.00</t>
  </si>
  <si>
    <t>25 725.00</t>
  </si>
  <si>
    <t>197 400.00</t>
  </si>
  <si>
    <t>367 500.00</t>
  </si>
  <si>
    <t>6 429.99</t>
  </si>
  <si>
    <t>13 230.00</t>
  </si>
  <si>
    <t>1 218 000.00</t>
  </si>
  <si>
    <t>73 500.00</t>
  </si>
  <si>
    <t>199 500.00</t>
  </si>
  <si>
    <t>YASMG</t>
  </si>
  <si>
    <t>FELANA13</t>
  </si>
  <si>
    <t>ELIE3</t>
  </si>
  <si>
    <t>NADIA7</t>
  </si>
  <si>
    <t>STEPHANIE17</t>
  </si>
  <si>
    <t>990 916.67</t>
  </si>
  <si>
    <t>2 120 000.00</t>
  </si>
  <si>
    <t>4 225 000.00</t>
  </si>
  <si>
    <t>2 847 900.00</t>
  </si>
  <si>
    <t>781 885 440.00</t>
  </si>
  <si>
    <t>1 665 166.67</t>
  </si>
  <si>
    <t>11 380 000.00</t>
  </si>
  <si>
    <t>9 794.16</t>
  </si>
  <si>
    <t>268 333.34</t>
  </si>
  <si>
    <t>1 830 000.00</t>
  </si>
  <si>
    <t>15 309 570.00</t>
  </si>
  <si>
    <t>1 484 100.00</t>
  </si>
  <si>
    <t>2 822 500.00</t>
  </si>
  <si>
    <t>1 102 600.00</t>
  </si>
  <si>
    <t>10 460 925.00</t>
  </si>
  <si>
    <t>1 646.30</t>
  </si>
  <si>
    <t>3 360 000.00</t>
  </si>
  <si>
    <t>8 250 000.00</t>
  </si>
  <si>
    <t>9 657 500.00</t>
  </si>
  <si>
    <t>10 238 514.00</t>
  </si>
  <si>
    <t>3 103 000.00</t>
  </si>
  <si>
    <t>3 900 000.00</t>
  </si>
  <si>
    <t>1 310 000.00</t>
  </si>
  <si>
    <t>989 400.00</t>
  </si>
  <si>
    <t>1 970 800.00</t>
  </si>
  <si>
    <t>2 384 000.00</t>
  </si>
  <si>
    <t>4 266 000.00</t>
  </si>
  <si>
    <t>14 076 000.00</t>
  </si>
  <si>
    <t>1 182 595.14</t>
  </si>
  <si>
    <t>33 250 000.00</t>
  </si>
  <si>
    <t>110 000 000.00</t>
  </si>
  <si>
    <t>265 000.00</t>
  </si>
  <si>
    <t>432 120.00</t>
  </si>
  <si>
    <t>144 040.00</t>
  </si>
  <si>
    <t>33 000 000.00</t>
  </si>
  <si>
    <t>520 000.00</t>
  </si>
  <si>
    <t>16 500 000.00</t>
  </si>
  <si>
    <t>206 415 000.00</t>
  </si>
  <si>
    <t>12 120 000.00</t>
  </si>
  <si>
    <t>627 000.00</t>
  </si>
  <si>
    <t>17 622.01</t>
  </si>
  <si>
    <t>8 688.32</t>
  </si>
  <si>
    <t>43 441.60</t>
  </si>
  <si>
    <t>1 736 800.00</t>
  </si>
  <si>
    <t>1 358 333.33</t>
  </si>
  <si>
    <t>8 052 500.00</t>
  </si>
  <si>
    <t>1 206.60</t>
  </si>
  <si>
    <t>10 131 500.00</t>
  </si>
  <si>
    <t>12 196 500.00</t>
  </si>
  <si>
    <t>6 480 000.00</t>
  </si>
  <si>
    <t>6 932 600.00</t>
  </si>
  <si>
    <t>9 030 000.00</t>
  </si>
  <si>
    <t>790 500.00</t>
  </si>
  <si>
    <t>8 023 444.00</t>
  </si>
  <si>
    <t>1 212 749.98</t>
  </si>
  <si>
    <t>31 747 760.00</t>
  </si>
  <si>
    <t>116 496 000.00</t>
  </si>
  <si>
    <t>183 120 000.00</t>
  </si>
  <si>
    <t>143 520 000.00</t>
  </si>
  <si>
    <t>8 910 000.00</t>
  </si>
  <si>
    <t>14 745.95</t>
  </si>
  <si>
    <t>2 092 925.00</t>
  </si>
  <si>
    <t>1 095 560.00</t>
  </si>
  <si>
    <t>3 320 000.00</t>
  </si>
  <si>
    <t>612 182.16</t>
  </si>
  <si>
    <t>23 000 000.00</t>
  </si>
  <si>
    <t>10 060 235.90</t>
  </si>
  <si>
    <t>15 100.00</t>
  </si>
  <si>
    <t>1 147 800.00</t>
  </si>
  <si>
    <t>205 783 617.96</t>
  </si>
  <si>
    <t>29 955 000.00</t>
  </si>
  <si>
    <t>21 541 667.00</t>
  </si>
  <si>
    <t>869 166.69</t>
  </si>
  <si>
    <t>1 070 000.00</t>
  </si>
  <si>
    <t>10 920 000.00</t>
  </si>
  <si>
    <t>286 583.33</t>
  </si>
  <si>
    <t>4 112 000.00</t>
  </si>
  <si>
    <t>14 537 499.92</t>
  </si>
  <si>
    <t>108.00</t>
  </si>
  <si>
    <t>4 106 250.00</t>
  </si>
  <si>
    <t>7 020 000.00</t>
  </si>
  <si>
    <t>5 524.00</t>
  </si>
  <si>
    <t>1 895 925.05</t>
  </si>
  <si>
    <t>6 397 232.00</t>
  </si>
  <si>
    <t>9 107 490.00</t>
  </si>
  <si>
    <t>3 861 174.00</t>
  </si>
  <si>
    <t>31 979 640.00</t>
  </si>
  <si>
    <t>92.00</t>
  </si>
  <si>
    <t>13 736 800.00</t>
  </si>
  <si>
    <t>8 663 040.00</t>
  </si>
  <si>
    <t>11 220 000.00</t>
  </si>
  <si>
    <t>637 342.82</t>
  </si>
  <si>
    <t>10 320 000.00</t>
  </si>
  <si>
    <t>1 280 088.00</t>
  </si>
  <si>
    <t>424 960.00</t>
  </si>
  <si>
    <t>8 482 666.67</t>
  </si>
  <si>
    <t>15 784 997.62</t>
  </si>
  <si>
    <t>20 704 995.96</t>
  </si>
  <si>
    <t>12 984 000.00</t>
  </si>
  <si>
    <t>4 350 000.00</t>
  </si>
  <si>
    <t>7 133 332.00</t>
  </si>
  <si>
    <t>129 600 000.00</t>
  </si>
  <si>
    <t>103 250 000.00</t>
  </si>
  <si>
    <t>284 166.70</t>
  </si>
  <si>
    <t>249 930.00</t>
  </si>
  <si>
    <t>2 016 666.67</t>
  </si>
  <si>
    <t>821 667.00</t>
  </si>
  <si>
    <t>1 523 408.82</t>
  </si>
  <si>
    <t>4 250 000.00</t>
  </si>
  <si>
    <t>2 685 000.00</t>
  </si>
  <si>
    <t>66 153 500.00</t>
  </si>
  <si>
    <t>224 750 000.00</t>
  </si>
  <si>
    <t>1 337 400.00</t>
  </si>
  <si>
    <t>586 461.66</t>
  </si>
  <si>
    <t>222 500.10</t>
  </si>
  <si>
    <t>15 250 000.00</t>
  </si>
  <si>
    <t>7 973 332.64</t>
  </si>
  <si>
    <t>6 807 400.00</t>
  </si>
  <si>
    <t>7 896 665.98</t>
  </si>
  <si>
    <t>40.00</t>
  </si>
  <si>
    <t>79 942 608.46</t>
  </si>
  <si>
    <t>9 100 000.00</t>
  </si>
  <si>
    <t>64 528 800.00</t>
  </si>
  <si>
    <t>2 287 200.00</t>
  </si>
  <si>
    <t>8 696 312.00</t>
  </si>
  <si>
    <t>4 080 000.00</t>
  </si>
  <si>
    <t>14 350 523.00</t>
  </si>
  <si>
    <t>43 000 000.00</t>
  </si>
  <si>
    <t>11 196 000.00</t>
  </si>
  <si>
    <t>894.25</t>
  </si>
  <si>
    <t>12 925 000.00</t>
  </si>
  <si>
    <t>547 500.00</t>
  </si>
  <si>
    <t>72 507 222.32</t>
  </si>
  <si>
    <t>2 900.00</t>
  </si>
  <si>
    <t>18 552 100.00</t>
  </si>
  <si>
    <t>9 964 000.00</t>
  </si>
  <si>
    <t>35 193 206.00</t>
  </si>
  <si>
    <t>3 350 000.00</t>
  </si>
  <si>
    <t>9 409 120.00</t>
  </si>
  <si>
    <t>5 391 360.00</t>
  </si>
  <si>
    <t>8 227 500.00</t>
  </si>
  <si>
    <t>3 937 500.15</t>
  </si>
  <si>
    <t>43 640.40</t>
  </si>
  <si>
    <t>1 386 000.00</t>
  </si>
  <si>
    <t>2 204 583.27</t>
  </si>
  <si>
    <t>2 993.00</t>
  </si>
  <si>
    <t>23 236 515.00</t>
  </si>
  <si>
    <t>75 000 000.00</t>
  </si>
  <si>
    <t>35 417 375.00</t>
  </si>
  <si>
    <t>3 155 625.00</t>
  </si>
  <si>
    <t>1 393 333.40</t>
  </si>
  <si>
    <t>1 060 000.00</t>
  </si>
  <si>
    <t>16 555 195.65</t>
  </si>
  <si>
    <t>7 026 000.00</t>
  </si>
  <si>
    <t>456 498.00</t>
  </si>
  <si>
    <t>13 001.15</t>
  </si>
  <si>
    <t>28 429 534.19</t>
  </si>
  <si>
    <t>20 945 885.84</t>
  </si>
  <si>
    <t>6 375 000.00</t>
  </si>
  <si>
    <t>5 728 800.00</t>
  </si>
  <si>
    <t>33 250 657.00</t>
  </si>
  <si>
    <t>507 500.00</t>
  </si>
  <si>
    <t>79 500.00</t>
  </si>
  <si>
    <t>59 280.00</t>
  </si>
  <si>
    <t>31 065 326.66</t>
  </si>
  <si>
    <t>952 731.66</t>
  </si>
  <si>
    <t>122 145.00</t>
  </si>
  <si>
    <t>2 806 884.99</t>
  </si>
  <si>
    <t>1 189 100.00</t>
  </si>
  <si>
    <t>938 262 528.00</t>
  </si>
  <si>
    <t>1 998 200.00</t>
  </si>
  <si>
    <t>18 371 484.00</t>
  </si>
  <si>
    <t>1 780 920.00</t>
  </si>
  <si>
    <t>1 323 120.00</t>
  </si>
  <si>
    <t>11 589 000.00</t>
  </si>
  <si>
    <t>12 286 216.80</t>
  </si>
  <si>
    <t>3 723 600.00</t>
  </si>
  <si>
    <t>4 680 000.00</t>
  </si>
  <si>
    <t>1 572 000.00</t>
  </si>
  <si>
    <t>1 187 280.00</t>
  </si>
  <si>
    <t>2 364 960.00</t>
  </si>
  <si>
    <t>2 860 800.00</t>
  </si>
  <si>
    <t>5 119 200.00</t>
  </si>
  <si>
    <t>1 419 114.16</t>
  </si>
  <si>
    <t>39 900 000.00</t>
  </si>
  <si>
    <t>876 000.00</t>
  </si>
  <si>
    <t>318 000.00</t>
  </si>
  <si>
    <t>518 544.00</t>
  </si>
  <si>
    <t>172 848.00</t>
  </si>
  <si>
    <t>624 000.00</t>
  </si>
  <si>
    <t>247 698 000.00</t>
  </si>
  <si>
    <t>14 544 000.00</t>
  </si>
  <si>
    <t>752 400.00</t>
  </si>
  <si>
    <t>15 859.81</t>
  </si>
  <si>
    <t>7 819.49</t>
  </si>
  <si>
    <t>39 097.44</t>
  </si>
  <si>
    <t>2 084 160.00</t>
  </si>
  <si>
    <t>1 630 000.00</t>
  </si>
  <si>
    <t>9 663 000.00</t>
  </si>
  <si>
    <t>12 157 800.00</t>
  </si>
  <si>
    <t>14 635 800.00</t>
  </si>
  <si>
    <t>7 776 000.00</t>
  </si>
  <si>
    <t>8 319 120.00</t>
  </si>
  <si>
    <t>10 836 000.00</t>
  </si>
  <si>
    <t>948 600.00</t>
  </si>
  <si>
    <t>1 455 299.98</t>
  </si>
  <si>
    <t>38 097 312.00</t>
  </si>
  <si>
    <t>139 795 200.00</t>
  </si>
  <si>
    <t>219 744 000.00</t>
  </si>
  <si>
    <t>172 224 000.00</t>
  </si>
  <si>
    <t>10 692 000.00</t>
  </si>
  <si>
    <t>2 511 510.00</t>
  </si>
  <si>
    <t>1 314 672.00</t>
  </si>
  <si>
    <t>3 984 000.00</t>
  </si>
  <si>
    <t>734 618.60</t>
  </si>
  <si>
    <t>1 377 360.00</t>
  </si>
  <si>
    <t>246 940 341.55</t>
  </si>
  <si>
    <t>35 946 000.00</t>
  </si>
  <si>
    <t>25 850 000.40</t>
  </si>
  <si>
    <t>1 043 000.03</t>
  </si>
  <si>
    <t>1 284 000.00</t>
  </si>
  <si>
    <t>343 900.00</t>
  </si>
  <si>
    <t>17 444 999.91</t>
  </si>
  <si>
    <t>97.20</t>
  </si>
  <si>
    <t>4 927 500.00</t>
  </si>
  <si>
    <t>8 424 000.00</t>
  </si>
  <si>
    <t>2 275 110.06</t>
  </si>
  <si>
    <t>7 676 678.40</t>
  </si>
  <si>
    <t>10 928 988.00</t>
  </si>
  <si>
    <t>4 633 408.80</t>
  </si>
  <si>
    <t>38 375 568.00</t>
  </si>
  <si>
    <t>82.80</t>
  </si>
  <si>
    <t>16 484 160.00</t>
  </si>
  <si>
    <t>13 464 000.00</t>
  </si>
  <si>
    <t>764 811.38</t>
  </si>
  <si>
    <t>12 384 000.00</t>
  </si>
  <si>
    <t>10 179 200.00</t>
  </si>
  <si>
    <t>18 941 997.16</t>
  </si>
  <si>
    <t>24 845 995.16</t>
  </si>
  <si>
    <t>15 580 800.00</t>
  </si>
  <si>
    <t>8 559 998.40</t>
  </si>
  <si>
    <t>341 000.04</t>
  </si>
  <si>
    <t>299 916.00</t>
  </si>
  <si>
    <t>2 420 000.00</t>
  </si>
  <si>
    <t>986 000.40</t>
  </si>
  <si>
    <t>703 753.99</t>
  </si>
  <si>
    <t>267 000.12</t>
  </si>
  <si>
    <t>9 567 999.17</t>
  </si>
  <si>
    <t>8 168 880.00</t>
  </si>
  <si>
    <t>9 475 999.18</t>
  </si>
  <si>
    <t>95 931 130.16</t>
  </si>
  <si>
    <t>71 310 960.00</t>
  </si>
  <si>
    <t>2 744 640.00</t>
  </si>
  <si>
    <t>10 435 574.40</t>
  </si>
  <si>
    <t>17 220 627.60</t>
  </si>
  <si>
    <t>51 600 000.00</t>
  </si>
  <si>
    <t>657 000.00</t>
  </si>
  <si>
    <t>87 008 666.80</t>
  </si>
  <si>
    <t>22 262 520.00</t>
  </si>
  <si>
    <t>11 956 800.00</t>
  </si>
  <si>
    <t>42 231 847.20</t>
  </si>
  <si>
    <t>4 020 000.00</t>
  </si>
  <si>
    <t>11 290 944.00</t>
  </si>
  <si>
    <t>7 680 000.00</t>
  </si>
  <si>
    <t>4 725 000.18</t>
  </si>
  <si>
    <t>1 663 200.00</t>
  </si>
  <si>
    <t>2 645 499.93</t>
  </si>
  <si>
    <t>27 883 818.00</t>
  </si>
  <si>
    <t>42 500 850.00</t>
  </si>
  <si>
    <t>3 786 750.00</t>
  </si>
  <si>
    <t>1 672 000.09</t>
  </si>
  <si>
    <t>1 272 000.00</t>
  </si>
  <si>
    <t>19 866 234.79</t>
  </si>
  <si>
    <t>8 431 200.00</t>
  </si>
  <si>
    <t>547 797.60</t>
  </si>
  <si>
    <t>11 701.04</t>
  </si>
  <si>
    <t>34 115 441.03</t>
  </si>
  <si>
    <t>25 135 063.02</t>
  </si>
  <si>
    <t>7 650 000.00</t>
  </si>
  <si>
    <t>6 874 560.00</t>
  </si>
  <si>
    <t>39 900 788.40</t>
  </si>
  <si>
    <t>37 278 392.00</t>
  </si>
  <si>
    <t>1 143 278.00</t>
  </si>
  <si>
    <t>3 368 261.99</t>
  </si>
  <si>
    <t>MGA</t>
  </si>
  <si>
    <t>USD</t>
  </si>
  <si>
    <t>EUR</t>
  </si>
  <si>
    <t>GBP</t>
  </si>
  <si>
    <t>F</t>
  </si>
  <si>
    <t>2026-07-01</t>
  </si>
  <si>
    <t>2026-07-06</t>
  </si>
  <si>
    <t>2026-07-02</t>
  </si>
  <si>
    <t>2026-07-03</t>
  </si>
  <si>
    <t>2026-07-13</t>
  </si>
  <si>
    <t>2026-07-10</t>
  </si>
  <si>
    <t>2026-07-14</t>
  </si>
  <si>
    <t>2026-07-07</t>
  </si>
  <si>
    <t>2026-07-08</t>
  </si>
  <si>
    <t>2026-07-09</t>
  </si>
  <si>
    <t>2026-08-05</t>
  </si>
  <si>
    <t>2026-07-17</t>
  </si>
  <si>
    <t>2026-07-15</t>
  </si>
  <si>
    <t>2026-07-21</t>
  </si>
  <si>
    <t>2026-07-16</t>
  </si>
  <si>
    <t>0000-00-00</t>
  </si>
  <si>
    <t>2026-07-27</t>
  </si>
  <si>
    <t>2026-08-11</t>
  </si>
  <si>
    <t>2026-07-29</t>
  </si>
  <si>
    <t>2026-07-20</t>
  </si>
  <si>
    <t>2026-07-23</t>
  </si>
  <si>
    <t>2026-08-28</t>
  </si>
  <si>
    <t>2026-07-22</t>
  </si>
  <si>
    <t>2026-07-28</t>
  </si>
  <si>
    <t>2026-08-03</t>
  </si>
  <si>
    <t>2026-07-30</t>
  </si>
  <si>
    <t>2026-08-10</t>
  </si>
  <si>
    <t>2026-09-14</t>
  </si>
  <si>
    <t>2026-07-31</t>
  </si>
  <si>
    <t>2026-08-04</t>
  </si>
  <si>
    <t>E-gaming stand fibre  Tuléar</t>
  </si>
  <si>
    <t>CLIMATISATION SALLE SUPERVISION METIS BAZARY BE FORT DAUPHIN</t>
  </si>
  <si>
    <t>Prestations d'interventions 3D couverture 11 mois 2026</t>
  </si>
  <si>
    <t>Sandix Sono - Foire de la Fibre Tulear</t>
  </si>
  <si>
    <t>MBALIK COLLATION Q2 2026</t>
  </si>
  <si>
    <t>Consommation RICOH et Loyer mensuel TELMA SA - Mai2026</t>
  </si>
  <si>
    <t>Collation Conférence Data Protection et AI_02Juillet2026</t>
  </si>
  <si>
    <t>Location Car pour TB DSI_03 Juillet 2026</t>
  </si>
  <si>
    <t>Conférence Data Protection et AI_02Juillet2026</t>
  </si>
  <si>
    <t>Billet d'avion - RAMAHEFARISOA HAJANIRINA</t>
  </si>
  <si>
    <t>Billet d'Avion - David Randriamialy</t>
  </si>
  <si>
    <t>Sponsoring - IOAI Summit 2026</t>
  </si>
  <si>
    <t>Sécurisation Nuit - Foire de la Fibre</t>
  </si>
  <si>
    <t>Café Collation Q2 - MKT</t>
  </si>
  <si>
    <t>LLD Richard FIENENA-OCEANTRADE</t>
  </si>
  <si>
    <t>Gestion Warehouse AGL Phoenix</t>
  </si>
  <si>
    <t>ADN COLLATION Q2 2026</t>
  </si>
  <si>
    <t>Billet d'Avion - RAKOTOMIHAMINA ANDO</t>
  </si>
  <si>
    <t>COFI 2026 - GRS RISE SERVICES</t>
  </si>
  <si>
    <t>Billet d'Avion - TNR/SMS/TNR</t>
  </si>
  <si>
    <t>Travaux Solo Heriniaina ANDRIAMANAMPISON Taolagnaro</t>
  </si>
  <si>
    <t>Billet d'Avion - NANCY RAZAFINDRAFARA</t>
  </si>
  <si>
    <t>TRAVAUX JACKIE AMELINA MORONDAVA</t>
  </si>
  <si>
    <t>Travaux GC DE LA LIAISON FO CLIENT TAMATAVE Lot N°74</t>
  </si>
  <si>
    <t>Implantation de 30 poteaux à Majunga 87ème vague</t>
  </si>
  <si>
    <t>Implantation de 30 poteaux à Majunga 88ème vague</t>
  </si>
  <si>
    <t>Implantation de 30 poteaux à Majunga 89ème vague</t>
  </si>
  <si>
    <t>Implantation de 30 poteaux à Majunga 90ème vague</t>
  </si>
  <si>
    <t>Clement RABERANTO à MANDRITSARA</t>
  </si>
  <si>
    <t>Travaux Supplémentaires pour LECOFRUIT (Gpe BASAN)</t>
  </si>
  <si>
    <t>Régul support maint Alfred Backlog(Q1-2026)-IC</t>
  </si>
  <si>
    <t>Régul support maintenance Alfred BacklogY2025-IC</t>
  </si>
  <si>
    <t>Fournitures repose BKB RN12(accessoires)DTG-20260224-004</t>
  </si>
  <si>
    <t>DG-TRANSFO COLLATION Q2 2026</t>
  </si>
  <si>
    <t>Sponsoring Festival SOMAROHO</t>
  </si>
  <si>
    <t>Séminaire RAS_RC Bongolava</t>
  </si>
  <si>
    <t>Achat de Tuyaux PEHD</t>
  </si>
  <si>
    <t>Location des camions pour transport STAND FIBRE</t>
  </si>
  <si>
    <t>Diffusion Publi reportage - Couverture Réseau RP</t>
  </si>
  <si>
    <t>Déménagement Stores</t>
  </si>
  <si>
    <t>Location Sprinter - Foire de la Fibre</t>
  </si>
  <si>
    <t>IM VAD - Fianarantsoa-Tulear-Fianarantsoa</t>
  </si>
  <si>
    <t>IM 13 VAD - TANA-TULEAR-TANA</t>
  </si>
  <si>
    <t>Ambassadeur Oladad</t>
  </si>
  <si>
    <t>Salon Régional du Tourisme</t>
  </si>
  <si>
    <t>Transport Mobiliers</t>
  </si>
  <si>
    <t>Spot  - Tournoi Inter Universitaire</t>
  </si>
  <si>
    <t>Sponsoring NPC 2026</t>
  </si>
  <si>
    <t>Sponsoring - Salon de l'Etudiant et de l'Emploi 2026</t>
  </si>
  <si>
    <t>IM équipes Coordinateurs D2D</t>
  </si>
  <si>
    <t>Foire de la Fibre Tuléar</t>
  </si>
  <si>
    <t>Location Mobiliers - Foire de la Fibre Tulear</t>
  </si>
  <si>
    <t>Stickers Stand Fibre</t>
  </si>
  <si>
    <t>Partenariat Commune Antehiroka</t>
  </si>
  <si>
    <t>Montage et Démontage Stand - Foire de la FIbre Tuléar</t>
  </si>
  <si>
    <t>Cofi 2026 - GRS Vatsy Services</t>
  </si>
  <si>
    <t>Fortigate - OHM Services</t>
  </si>
  <si>
    <t>Séminaire RAS_RC Itasy</t>
  </si>
  <si>
    <t>Session de clôture des formations - CX Champion</t>
  </si>
  <si>
    <t>ANIMATION CORPORATE TULEAR le 09/07</t>
  </si>
  <si>
    <t>FIM 2026 &amp; YBT ET ATELIER ADMIN MAJUNGA</t>
  </si>
  <si>
    <t>Recharge des extincteurs</t>
  </si>
  <si>
    <t>DAET 13674/13694/13695</t>
  </si>
  <si>
    <t>BAES et Panneau extincteur AGL</t>
  </si>
  <si>
    <t>Remplacement extincteurs HN Store Tana</t>
  </si>
  <si>
    <t>Fourniture extincteurs store Ampasanimalo et Ambohidratrimo</t>
  </si>
  <si>
    <t>Désinstallation caméra 02 Store</t>
  </si>
  <si>
    <t>DAET 13696/13697/13698/13699</t>
  </si>
  <si>
    <t>DAET 13675</t>
  </si>
  <si>
    <t>SPONSORING</t>
  </si>
  <si>
    <t>IM VAD</t>
  </si>
  <si>
    <t>LLD 60MOIS - GRAND VITARA</t>
  </si>
  <si>
    <t>Sponsoring Journée Ranty Vokatra Anjeva</t>
  </si>
  <si>
    <t>Inspection et traitement 345 poteaux</t>
  </si>
  <si>
    <t>NOUVELLE RECRUE</t>
  </si>
  <si>
    <t>Inspection et traitement 345 poteaux en bois</t>
  </si>
  <si>
    <t>Achats mobiliers de bureau-DOM BRICKAVILLE</t>
  </si>
  <si>
    <t>Assistance technique -projet tirage FO ALA038 et VAK005</t>
  </si>
  <si>
    <t>STAND FIBRE DRB</t>
  </si>
  <si>
    <t>Pénalité suite changement date -Billet avion Marco</t>
  </si>
  <si>
    <t>(TS)Fourniture,pose poutre en BA -Mananara-SoanieranaIvongo</t>
  </si>
  <si>
    <t>AMBASSADEUR SHYN ET DENISE</t>
  </si>
  <si>
    <t>BC de Couverture - Insetion Web - Rajout BC 129323</t>
  </si>
  <si>
    <t>Sponsoring FMBB part II</t>
  </si>
  <si>
    <t>Régul VM Hosting(JANV25 à MARS26)AT-YMG-DTG-20260331-002</t>
  </si>
  <si>
    <t>Publi-reportage Gezani</t>
  </si>
  <si>
    <t>Publireportage Gezani</t>
  </si>
  <si>
    <t>Diffusion Trail d'Ibity 2026</t>
  </si>
  <si>
    <t>Denise - Fête de la Musique 2026</t>
  </si>
  <si>
    <t>Spot radio - Tournoi Inter Universitaire</t>
  </si>
  <si>
    <t>Spot - Tournoi Inter U</t>
  </si>
  <si>
    <t>Spot TV - Tournoi Inter U</t>
  </si>
  <si>
    <t>Publicitaires Galaxy Golf - Avril au Juin 2026</t>
  </si>
  <si>
    <t>IM intérimaire Chauffeur Roadshow Avril et Mai 2026</t>
  </si>
  <si>
    <t>IM Intérimaire Chauffeur Roadshow Mars 2026</t>
  </si>
  <si>
    <t>Ambassadeur Nina</t>
  </si>
  <si>
    <t>Insertion Presse Les Nouvelles - Couverture Réseau RP</t>
  </si>
  <si>
    <t>Insertion Presse Midi - Couverture Réseau RP</t>
  </si>
  <si>
    <t>Apport Yas Annuel - Ambassadeur Dadi Love</t>
  </si>
  <si>
    <t>Ambassadrice Sport Muriel</t>
  </si>
  <si>
    <t>Ambassadrice Sport Christiane</t>
  </si>
  <si>
    <t>Sponsoring - Salon ITM 2026</t>
  </si>
  <si>
    <t>Cofi 2026 - Expédition Bajaj</t>
  </si>
  <si>
    <t>Appro RAME PAPIER S2 2026 Validé par DG le 03/07/2026</t>
  </si>
  <si>
    <t>Expédition Cofi 2026</t>
  </si>
  <si>
    <t>Cofi 2026 - Honda Ace 110 - GRS SAIMAX</t>
  </si>
  <si>
    <t>Cofi 2026 - Yamaha Crux - GRS SAIMAX</t>
  </si>
  <si>
    <t>COFI 2026 - GRS MIARY</t>
  </si>
  <si>
    <t>Peinture Publicitaire YAS</t>
  </si>
  <si>
    <t>Location Transport Sprinter - Yas B2B</t>
  </si>
  <si>
    <t>Location Sprinter - CX Champion</t>
  </si>
  <si>
    <t>Entretien Moto 25897WWT</t>
  </si>
  <si>
    <t>Entretien Moto 25894WWT</t>
  </si>
  <si>
    <t>Prestation de 140 AR - Projet Gross Adds</t>
  </si>
  <si>
    <t>Sponsoring - Festival Sabotsibe 2026</t>
  </si>
  <si>
    <t>Bc de Couverture Electricité - WELLO - Fimmo</t>
  </si>
  <si>
    <t>ENTRETIEN MOTO - MAJUNGA</t>
  </si>
  <si>
    <t>achat soudeuse de test chez GEKA</t>
  </si>
  <si>
    <t>Mentum support renewal(2026)-validé IC-DTG-20260610-001</t>
  </si>
  <si>
    <t>Support Upgrade of Mentum Planet -validé IC</t>
  </si>
  <si>
    <t>Upgrade of Mentum Planet radio planning tool-IC 06/07/26</t>
  </si>
  <si>
    <t>DAET 13782</t>
  </si>
  <si>
    <t>Achat 1000 Enveloppes PM Blanche pour facturation</t>
  </si>
  <si>
    <t>Licence DexGuard Agent App</t>
  </si>
  <si>
    <t>Coût réparation Karting - TB DSI 03 Juillet 2026</t>
  </si>
  <si>
    <t>EAU VIVE DAF &amp; STAFF &amp; VISITEURS</t>
  </si>
  <si>
    <t>Rajout Kilometrage FOTON 1483TCA</t>
  </si>
  <si>
    <t>DAET 13783/13784/13785/13786</t>
  </si>
  <si>
    <t>Achat feuillard -sécurisation OTA backbone</t>
  </si>
  <si>
    <t>Disjoncteur 1600A pour départ transfo Analakely ANM002</t>
  </si>
  <si>
    <t>DAET 13279-682-683 -714-684-715-705-716-687-707-718</t>
  </si>
  <si>
    <t>DAET 13685/13686/13706/13717</t>
  </si>
  <si>
    <t>DAET 13688/13720</t>
  </si>
  <si>
    <t>DAET 13689/13721</t>
  </si>
  <si>
    <t>Frais d'immobilisation équipes suite TX à Diégo</t>
  </si>
  <si>
    <t>DAET 13811</t>
  </si>
  <si>
    <t>Entretien 26067WWT</t>
  </si>
  <si>
    <t>DAET 13812/13813/13814</t>
  </si>
  <si>
    <t>Nettoyage et Sécurisation  chambres 2AFRICA - MAJUNGA</t>
  </si>
  <si>
    <t>Tirage FO entre RDC et salle trans 2ème Etages</t>
  </si>
  <si>
    <t>DOM REGION_TRAVAUX  DEVIATION FIBRE AU CROISEMENT AMBOANIO</t>
  </si>
  <si>
    <t>BILLET D'AVION</t>
  </si>
  <si>
    <t>Resa billets - Mission Trade</t>
  </si>
  <si>
    <t>Déploiement du lien FO pour NEA AMBOHIMANDROSO</t>
  </si>
  <si>
    <t>DOM REGION_Réhabilitation chambre YAS Fianarantsoa</t>
  </si>
  <si>
    <t>Achat 03 armoire basse PM -DOM Diégo&amp;Ambilobe</t>
  </si>
  <si>
    <t>Assistance technique-TX FO site NEA Ambohimandroso</t>
  </si>
  <si>
    <t>TX GC FO entre ANM012 Alarobia et ANM002</t>
  </si>
  <si>
    <t>IM motards BIS(couverture)(avenant N°6)</t>
  </si>
  <si>
    <t>Prestation 21 motards en Régions(couverture)</t>
  </si>
  <si>
    <t>Prestation 34 motards en Régions(couverture)</t>
  </si>
  <si>
    <t>Prestation 26 motards en Régions(couverture)</t>
  </si>
  <si>
    <t>Prestation 08 motards Tanà(couverture)</t>
  </si>
  <si>
    <t>Installation STS équipements TNR01-IRENALA v2</t>
  </si>
  <si>
    <t>Rajout 6 équipes Lastmiles-renfort Tamatave(juin26)</t>
  </si>
  <si>
    <t>Transport Goodies</t>
  </si>
  <si>
    <t>Keysight support and subscription renewal</t>
  </si>
  <si>
    <t>ACHAT 12 LAMPE ADER POUR TROIS DATA CENTER</t>
  </si>
  <si>
    <t>ELEGAGE - DATA CENTER AMBOHIMITSIMBINA</t>
  </si>
  <si>
    <t>REPARATION ET RENFORCEMENT PORTAILY ILAFY</t>
  </si>
  <si>
    <t>Billet d'Avion - RAZAFINDRAFARA NANCY</t>
  </si>
  <si>
    <t>DPDI-Achat câble vert/Jaune 16mm²</t>
  </si>
  <si>
    <t>Télécommande de presentation</t>
  </si>
  <si>
    <t>Impression Plan de mésures d'urgence</t>
  </si>
  <si>
    <t>Moto Dirty 200 - Lot Projet Genesys V.2</t>
  </si>
  <si>
    <t>Lots Projet GENESYS V.2 - TV</t>
  </si>
  <si>
    <t>Moto - Cofi 2026 - GRS EPI DAHOLOBE</t>
  </si>
  <si>
    <t>Cofi 2026 - Moto HONDA - 034MANIA</t>
  </si>
  <si>
    <t>Cofi 2026 - Moto - GRS FILS RASELY</t>
  </si>
  <si>
    <t>Billet d'Avion - Clifton Nao</t>
  </si>
  <si>
    <t>Porte Affiche Lumineuse Slim</t>
  </si>
  <si>
    <t>Billet d'Avion - ZO MIHANTA</t>
  </si>
  <si>
    <t>Animation - Stand Fibre Tuléar</t>
  </si>
  <si>
    <t>Achat câble 5to12V</t>
  </si>
  <si>
    <t>Manutentionnaire - Foire de la la fibre Tuléar</t>
  </si>
  <si>
    <t>Disjoncteur Stores</t>
  </si>
  <si>
    <t>Droit d'uvre Musicale - D Lain</t>
  </si>
  <si>
    <t>Renew Licence Easy Redmine 05/05/2026 au 04/05/2027</t>
  </si>
  <si>
    <t>Lambahoany Standard</t>
  </si>
  <si>
    <t>Sponsoring Yas Coupe de Madagascar 2026</t>
  </si>
  <si>
    <t>REMPLACEMENT SPLIT N°02 DATA CENTER MAINTIRANO</t>
  </si>
  <si>
    <t>Sponsoring numéraire Festival Mandrare</t>
  </si>
  <si>
    <t>Loyer Local Sabotsy Namehana - Projet Easy Freeze</t>
  </si>
  <si>
    <t>Entretien Camion 1175TCC</t>
  </si>
  <si>
    <t>BC de Couverture - Influenceur TIM</t>
  </si>
  <si>
    <t>Renew Licence Confluence Cloud (19/07/2026 au 19/07/2027)</t>
  </si>
  <si>
    <t>Hébergement - FIDY RASOLOFONIAINA</t>
  </si>
  <si>
    <t>Entretien Store YS Avenue Tamatave</t>
  </si>
  <si>
    <t>Cofi 2026 - GRS AGENCE PLUS</t>
  </si>
  <si>
    <t>éparation moto 23668WWT- DTG FORT DAUPHIN</t>
  </si>
  <si>
    <t>IM VAD Sambava- Vohemar - Sambava</t>
  </si>
  <si>
    <t>Salaire Animateurs et CDV Mbalik - Juillet 2026</t>
  </si>
  <si>
    <t>ENTRETIEN MOTO 21984WWT</t>
  </si>
  <si>
    <t>ENTRETIEN PERIODIQUE CAMION</t>
  </si>
  <si>
    <t>Sponsoring FUTSAL 2026</t>
  </si>
  <si>
    <t>Renfort rétablissement FTTx Yas à Toamasina(13j)</t>
  </si>
  <si>
    <t>COFI 2026 - MOTO GRS EDMOND</t>
  </si>
  <si>
    <t>BC ATEA - Tx VSAT sur 03 sites BET - Top Gun</t>
  </si>
  <si>
    <t>Achat bonbonne-Distributeur d'eau-recharge bonbonne 5GAL</t>
  </si>
  <si>
    <t>Licence 2500 ONT NOKIA</t>
  </si>
  <si>
    <t>MPBN-Achat cable ethernet (Nexthope)</t>
  </si>
  <si>
    <t>Tirage lastmile  Ambanja (BC Global 6ème Vague)</t>
  </si>
  <si>
    <t>Implantation de 30 poteaux SAVA 34éme vague</t>
  </si>
  <si>
    <t>Implantation de 30 poteaux SAVA 35éme vague</t>
  </si>
  <si>
    <t>Implantation de 30 poteaux SAVA 33éme vague</t>
  </si>
  <si>
    <t>BC AFROTEL - Tx VSAT sur AAN186-AAN187-AAN189-IHO05__Top Gun</t>
  </si>
  <si>
    <t>Cahier de registre surété Q3</t>
  </si>
  <si>
    <t>BC ICHTUS - Confection support d'antenne STARLINK__Phoenix</t>
  </si>
  <si>
    <t>BC ATEA__Tx VSAT sur 03 sites__AND054-BOE135-SOF219_Top Gun</t>
  </si>
  <si>
    <t>DG-TRANSFO Collation Q2 2026</t>
  </si>
  <si>
    <t>Etalonnage Alcootest mercury</t>
  </si>
  <si>
    <t>Collecte et traitement solvants périmés</t>
  </si>
  <si>
    <t>Prestation 03 chauffeurs suppléants(SEM2)</t>
  </si>
  <si>
    <t>JBL Portable Party Speaker</t>
  </si>
  <si>
    <t>Kick off Projets VI - Lots Fridge &amp; Tablette</t>
  </si>
  <si>
    <t>BC de Couverture - Loyer local Sabotsy Namehana SHS</t>
  </si>
  <si>
    <t>Refacturation Frais Emis Aerien Ahmad et Famille</t>
  </si>
  <si>
    <t>IAAS Pelatro - BC de couverture Janvier à Decembe 2025</t>
  </si>
  <si>
    <t>Consommation RICOH et Loyer mensuel TELMA SA - Juin2026</t>
  </si>
  <si>
    <t>Achat Café Nespresso pour Manitra - Q2 2026</t>
  </si>
  <si>
    <t>Licence Adobe Ajout IA Photo</t>
  </si>
  <si>
    <t>DSTC-SEI: Achat Urgente PRISE RJ45 CAT6 mosaïque</t>
  </si>
  <si>
    <t>ACQUISITION MINI POMPE GASOIL PORTATIF 12V VDC</t>
  </si>
  <si>
    <t>Billet d'avion Rahajanirainy Jules Cesar-Sambava-Tanà(AR)</t>
  </si>
  <si>
    <t>Achat moulure 25x16 pr les installations</t>
  </si>
  <si>
    <t>ACHAT BLACK BOX POUR SUPERVISION TEMP</t>
  </si>
  <si>
    <t>DSTC-SEI: Achat Urgente GOULOTTE CLIPPAGE DIRECT DLP 85X50</t>
  </si>
  <si>
    <t>Redevance mensuelle occupation zones concernées FO(16points)</t>
  </si>
  <si>
    <t>TX GC FO BOE141 Croisement Tsaratanana</t>
  </si>
  <si>
    <t>TX  GC FO sur VAK138 VINANY</t>
  </si>
  <si>
    <t>TX GC FO sur VAK140 ABE ANDRAIKIBA</t>
  </si>
  <si>
    <t>Recharges bonbonnesDTG (Collation DTG pr 2mois )</t>
  </si>
  <si>
    <t>ANM002_DECOMMISSIONING GROUND FLOOR &amp; LEVEL1</t>
  </si>
  <si>
    <t>Lightbox Yas Campus Galaxy Andraharo</t>
  </si>
  <si>
    <t>Transp et Manut de 30 Poteaux Fianarantsoa vers Ambositra</t>
  </si>
  <si>
    <t>Régul factures JUIN2026 de l'équipe DTG</t>
  </si>
  <si>
    <t>TX GC BKB SOANIERANA IVONGO - MANANARA NORD</t>
  </si>
  <si>
    <t>TIRAGE FO 13ème VAGUE à FIANARANTSOA BC GLOBAL</t>
  </si>
  <si>
    <t>Installation Eddie Sosthene TSARALAZA Mandritsara</t>
  </si>
  <si>
    <t>INSTAL CONTROLE PHASES,TENSION CONDENSEURS ADP-MANJUNGA</t>
  </si>
  <si>
    <t>Prestation Logistique et Locations - Fan Zone CUA Parvis</t>
  </si>
  <si>
    <t>Transport PEHD depuis Tanà vers Antsirabe</t>
  </si>
  <si>
    <t>Prestation Hotesses - Hoopfest Inter -universitaire 2026</t>
  </si>
  <si>
    <t>Hôtesses ITM 2026</t>
  </si>
  <si>
    <t>Sponsoring Course du Lac Anosy</t>
  </si>
  <si>
    <t>Sortie de Promotion Inscae</t>
  </si>
  <si>
    <t>PRESTATION TENCE MENA</t>
  </si>
  <si>
    <t>Prestation pour la mise ON du nouveau CAS/RSG</t>
  </si>
  <si>
    <t>Prestation Influenceur - Bob Dobias</t>
  </si>
  <si>
    <t>Influenceur Ferdinah</t>
  </si>
  <si>
    <t>Prestation Influenceuse Paris</t>
  </si>
  <si>
    <t>Spots publicitaires Dream'IN</t>
  </si>
  <si>
    <t>LOCATION BUS AVEC CHAUFFEUR</t>
  </si>
  <si>
    <t>Réparation motos SOCO19 et SOCO26</t>
  </si>
  <si>
    <t>Flyers - Affiches Somaroho</t>
  </si>
  <si>
    <t>Location Pagode - YAS HOOPFEST</t>
  </si>
  <si>
    <t>Installation et Désinstallation Light Box</t>
  </si>
  <si>
    <t>Installation Fronton - Stands Yas Hoopfest</t>
  </si>
  <si>
    <t>INSTAL CONTROLE PHASES,TENSION CONDENSEURS ADP-TANA</t>
  </si>
  <si>
    <t>RSE - Action Fête Nationale - Distribution PPN Fkt Andraharo</t>
  </si>
  <si>
    <t>QVT - Atelier Sport Q2 2026</t>
  </si>
  <si>
    <t>RSE - Transport distribution PPN vers bénéficiaires</t>
  </si>
  <si>
    <t>RSE - Transport collaborateurs distribution PPN NOC</t>
  </si>
  <si>
    <t>RSE - Transport collaborateurs distribution PPN Galaxy</t>
  </si>
  <si>
    <t>RSE - Repeinte mur et changement plaque Maison du Numérique</t>
  </si>
  <si>
    <t>ENTRETIEN MOTO - TULEAR</t>
  </si>
  <si>
    <t>REPARATION MOTO 21982WWT</t>
  </si>
  <si>
    <t>REPARATION MOTO 21297WWT</t>
  </si>
  <si>
    <t>RALLONGE LOCATION VOITURE DCG</t>
  </si>
  <si>
    <t>ROLL COVER VOITURE COACH RORO</t>
  </si>
  <si>
    <t>RALLONGE D'UTILISATION ENRANGER AVEC CHAUFFEUR</t>
  </si>
  <si>
    <t>RSE - Rénovation EPP Garbit Antsirabe</t>
  </si>
  <si>
    <t>LLD COACH RORO</t>
  </si>
  <si>
    <t>Complément devis - Sécurisation - Foire de la fibre Tuléar</t>
  </si>
  <si>
    <t>Sponsoring Janga TRAIL</t>
  </si>
  <si>
    <t>Partenariat Commune Moramanga</t>
  </si>
  <si>
    <t>Partenariat - Foire Meva 2026</t>
  </si>
  <si>
    <t>Rajout Campagnes Real TV 2026</t>
  </si>
  <si>
    <t>RSE  Installation Electrique EPP Garbit Antsirabe_MDN</t>
  </si>
  <si>
    <t>RSE - Chèque Cadeau - Concours de projet AEPM - INJET</t>
  </si>
  <si>
    <t>Installation Kits Mbalik - Pramian</t>
  </si>
  <si>
    <t>RSE- Formation Ampela Online_5 - 6 et  7 ème vague</t>
  </si>
  <si>
    <t>QVT - Atelier Massage</t>
  </si>
  <si>
    <t>Validation DG le 27/07/2026</t>
  </si>
  <si>
    <t>REGUL FOTON ( VS DFG) 8217TBR 26 01 au 05 05 2026</t>
  </si>
  <si>
    <t>DEVIS V.26.24622 VEHICULE LEON - IT FINANCE DFG</t>
  </si>
  <si>
    <t>NETTOYAGE BASE VIE  COUVERTURE 12 MOIS 2026</t>
  </si>
  <si>
    <t>COMMANDES GDS - VALIDE LE 15/07/2026</t>
  </si>
  <si>
    <t>DESINSECTISATION ET DERATISATION JANVIER 10 DATA CENTER</t>
  </si>
  <si>
    <t>ACHAT SAC à POUBELLE POUR NOC ET ADN</t>
  </si>
  <si>
    <t>Salaires Animateurs Mbalik Juillet 2026</t>
  </si>
  <si>
    <t>Nettoyage BUREAUX YAS TANA ET ZONE NORD 9 mois</t>
  </si>
  <si>
    <t>ACHAT PEINTURE POUR PEINDRE 3 TABOURETS -HSSES</t>
  </si>
  <si>
    <t>Dératisation désinsectisations pendant 4 MOIS</t>
  </si>
  <si>
    <t>Nettoyage 2026  data center et store dans la zone SUD</t>
  </si>
  <si>
    <t>COUVERTURE 12 MOIS NETTOYAGE 3 DATA CENTER ZONE NORD</t>
  </si>
  <si>
    <t>Manutentionnaires pour rangement poteaux - AMBOHIMANGAKELY</t>
  </si>
  <si>
    <t>DESHERBAGE SITE YAS ALA011 ANKASAVOLA AMBATONDRAZAKA</t>
  </si>
  <si>
    <t>REFACTURATION NOMBRE D'APPEL 24 OCT au 16 DEC 2026</t>
  </si>
  <si>
    <t>VISA GIANNI WORKSHOP DUBAI 26 07 au 01 08 2026</t>
  </si>
  <si>
    <t>Cofinancement 2026 - expéditions vague 3</t>
  </si>
  <si>
    <t>BILLET D'AVION - MAMY RAHARINJATOVO</t>
  </si>
  <si>
    <t>BILLET D'AVION - CHAN KENG FOY PHILIPPE</t>
  </si>
  <si>
    <t>Staff Meeting  ALOG 17 /07/ 2026</t>
  </si>
  <si>
    <t>Collecte ponctuelle des dechets Antsakaviro</t>
  </si>
  <si>
    <t>BILLET D'AVION - AINA RAJAOZANDRY</t>
  </si>
  <si>
    <t>PROJETS VI - GENESYS V.2 et JOLINGA</t>
  </si>
  <si>
    <t>BC ATEA - Tx STARLINK sur DIA161-BON063-VAK125__TG</t>
  </si>
  <si>
    <t>BC NGS - Tx VSAT sur 03 sites ALA150-MEL077-MEL078_Top Gun</t>
  </si>
  <si>
    <t>Talky walky</t>
  </si>
  <si>
    <t>CONSO26 - YAS + YAS BUSINESS PARTENARIAT</t>
  </si>
  <si>
    <t>COUPE DU MONDE 2026</t>
  </si>
  <si>
    <t>Sponsoring Festikite 2026</t>
  </si>
  <si>
    <t>Tshirt Dona Be</t>
  </si>
  <si>
    <t>Influenceur Antonis</t>
  </si>
  <si>
    <t>Partenariat - Célébration de la fête de l'Indépendance</t>
  </si>
  <si>
    <t>Couverture Réseau RP - Real TV</t>
  </si>
  <si>
    <t>Insertions Publicitaires - Express</t>
  </si>
  <si>
    <t>Collation - Conférene</t>
  </si>
  <si>
    <t>Cofi 2026 - VTT - Grs ERRA Distribution</t>
  </si>
  <si>
    <t>Couverture Photos - Festival des Baleines Ste Marie 2026</t>
  </si>
  <si>
    <t>Collation - Conférence de Presse - Festival Somaroho</t>
  </si>
  <si>
    <t>Prestation Influenceur Let's See the Next</t>
  </si>
  <si>
    <t>Influenceur Willinay</t>
  </si>
  <si>
    <t>Régularisation des Campagnes de Diffusion RTA</t>
  </si>
  <si>
    <t>Equipements DVIOT</t>
  </si>
  <si>
    <t>Production billet CINE YAS</t>
  </si>
  <si>
    <t>Assistance à la Maitrise d'Ouvrage - Yas Mock Up</t>
  </si>
  <si>
    <t>Remplacement cable camera NOC Analakely</t>
  </si>
  <si>
    <t>NEW CONCEPT STORES - GOODIES</t>
  </si>
  <si>
    <t>Prestation Influenceur Kevin &amp; CO</t>
  </si>
  <si>
    <t>REPARATION PLAFOND -SALLE FOURNITURE ET DSI DEPOT GALAXY</t>
  </si>
  <si>
    <t>Paiement facture Société ANDRY - Mai 2026 TANA et PROV</t>
  </si>
  <si>
    <t>8 licences Entra ID P2 - équipe Secu,Ciso et Tafita (7 mois)</t>
  </si>
  <si>
    <t>Renew licence SAGE BI FRP1000 03/07/2026 au 02/07/2027</t>
  </si>
  <si>
    <t>Achat 250 AIO et 100 Laptops et accessoires Lenovo v5</t>
  </si>
  <si>
    <t>Frais de Visa Manitra</t>
  </si>
  <si>
    <t>DESINFECTION - CAMPUS</t>
  </si>
  <si>
    <t>Renouvellement Support AMC pour 49M Aout 2026-Juillet 2027</t>
  </si>
  <si>
    <t>Transport de 15 antennes ILAFY vers GALAXY</t>
  </si>
  <si>
    <t>Désherbage Terrain YAS AMBOANARA pendant 11 mois</t>
  </si>
  <si>
    <t>Rapatriement matériels HS sur sites(BOE037-AAN064)vers Ilafy</t>
  </si>
  <si>
    <t>Rapatriement matériels HS(SOF027-TALA059...)vers Ilafy</t>
  </si>
  <si>
    <t>Rallonge utilisation véhicule 22685WWT(16/01/26 au 29/04/26)</t>
  </si>
  <si>
    <t>Impression consigne de sécurité DC régions</t>
  </si>
  <si>
    <t>Iphone 16 pro max</t>
  </si>
  <si>
    <t>Accompagnement mise en place ISO 9001</t>
  </si>
  <si>
    <t>Solution hydroalcoolique 500ML</t>
  </si>
  <si>
    <t>Rapatriement matériels HS(SOF007-AAN002-SAV071)vers Ilafy</t>
  </si>
  <si>
    <t>Rallonge utilisation véhicule 22684WWT(16/01/26 au 28/04/26)</t>
  </si>
  <si>
    <t>Régul FA(F-068 0047105)JUIN26 -équipe DTG</t>
  </si>
  <si>
    <t>BC de Couverture Loyer Shop Wello SGEM</t>
  </si>
  <si>
    <t>CONSOLIDATION YAS 2026</t>
  </si>
  <si>
    <t>YS TOAMASINA AVENUE</t>
  </si>
  <si>
    <t>Consommation Internet et Flotte - FMBB</t>
  </si>
  <si>
    <t>PARTENARIAT VILLE MANANJARY</t>
  </si>
  <si>
    <t>COFI 2026 - MOTO PIACHI DEFENDER - GRS ERRA DISTRIBUTION</t>
  </si>
  <si>
    <t>YS ANTSIRABE</t>
  </si>
  <si>
    <t>ENTRETIEN MOTO - MORONDAVA</t>
  </si>
  <si>
    <t>ANIMATEURS ROADSHOW Mois de Juillet 2026</t>
  </si>
  <si>
    <t>COFI 2026 - MOTO GRS FENOFATRA MBOLATIANA</t>
  </si>
  <si>
    <t>COFI 2026 - MOTO GRS MANAMBINA</t>
  </si>
  <si>
    <t>COFI 2026 - MOTO GRS R-SERGE FABRICE</t>
  </si>
  <si>
    <t>Influenceur Tsiaro</t>
  </si>
  <si>
    <t>Régularisation RDJ</t>
  </si>
  <si>
    <t>Transport - Hoopfest Inter Universitaire 2026</t>
  </si>
  <si>
    <t>Réparation Moto 7641WWT</t>
  </si>
  <si>
    <t>Cofi 2026 - GRS Equipe Com</t>
  </si>
  <si>
    <t>Cofi 2026 - Moto - Grs MISAINA</t>
  </si>
  <si>
    <t>Expédition Moto</t>
  </si>
  <si>
    <t>Diffusion Spot RADIO et TV - TV PLUS</t>
  </si>
  <si>
    <t>Prestation Influenceur Paloma &amp; Scott</t>
  </si>
  <si>
    <t>Influenceur JuJu</t>
  </si>
  <si>
    <t>Mobilier Bureau Store</t>
  </si>
  <si>
    <t>Remboursement Kit Vitogaz</t>
  </si>
  <si>
    <t>DPDI-Cluster1-Transport Eqp DWDM (19sites)</t>
  </si>
  <si>
    <t>ACHAT INVERSEUR DE SOURCE AUTOMATIQUE ATI 63A</t>
  </si>
  <si>
    <t>BC ATEA__Tx trans sur 03 sites__AND057-MAT148-SOF226</t>
  </si>
  <si>
    <t>DPDI-Cluster2-Transport Eqp DWDM (5sites)</t>
  </si>
  <si>
    <t>TS-TX sécurisation BKB sur ponts : Ambatosarotra..</t>
  </si>
  <si>
    <t>DPDI-Cluster3-Transport Eqp DWDM (13sites)</t>
  </si>
  <si>
    <t>OUVERTURE NEW CONCEPT STORE</t>
  </si>
  <si>
    <t>travaux de rehaussement 01 Chambre L2T à Antsohihy</t>
  </si>
  <si>
    <t>Assainissement Toliara, DTG-212056 Tsianaloka Axe Murex</t>
  </si>
  <si>
    <t>BILLET D'AVION - JACQUIA &amp; VALTER &amp; PPH</t>
  </si>
  <si>
    <t>Equipements ADN - THOMANN</t>
  </si>
  <si>
    <t>Entretien YS Bezanozano Moramanga</t>
  </si>
  <si>
    <t>Roll Up  Mbalika</t>
  </si>
  <si>
    <t>Assainissement Toliara, DTG-212057 Tsianengea CNAPS - CEG</t>
  </si>
  <si>
    <t>Tirages au sort GENESIS V2</t>
  </si>
  <si>
    <t>Sponsoring Tréso Public</t>
  </si>
  <si>
    <t>COFI 2026 - VTT- GRS MATEL</t>
  </si>
  <si>
    <t>Cofi 2026 - GRS Matel - Moto HONDA</t>
  </si>
  <si>
    <t>COFI 2026 - GRS MATEL - MOTO YAMAHA</t>
  </si>
  <si>
    <t>IM coordinateur EST</t>
  </si>
  <si>
    <t>Mise en place de manivelle de secours - YAS STORE MORONDAVA</t>
  </si>
  <si>
    <t>Prestation PRAMIAN</t>
  </si>
  <si>
    <t>COFI 2026 - MOTO GRS ZENITH</t>
  </si>
  <si>
    <t>Validé par DG le 16/07/2026</t>
  </si>
  <si>
    <t>COFI 2026 - VOITURE GRS DEFIMICRO</t>
  </si>
  <si>
    <t>COFI 2026 - VOITURE GRS CHALLENGER</t>
  </si>
  <si>
    <t>COFI 2026 - VOITURE GRS CLAURODIEN</t>
  </si>
  <si>
    <t>Nom de domaine - 1 an</t>
  </si>
  <si>
    <t>PROJETS VI - GENESYS V.2</t>
  </si>
  <si>
    <t>Toliara, Andabizy Hôtel Victory- Bureau UNICEF</t>
  </si>
  <si>
    <t>Assainissement Toliara, Bazar Be Jenty Bijoux - Magasin Remi</t>
  </si>
  <si>
    <t>Assainissement, DTG-212058 Tsongobory-Antaninarenina</t>
  </si>
  <si>
    <t>Implantation de 50 poteaux 08ML à DIEGO (BC Global 22e V)</t>
  </si>
  <si>
    <t>Tirage Last Mile _REGION SAVA Vague 13</t>
  </si>
  <si>
    <t>Implantation de 30 poteaux à TOLIARA (BC Global 19e Vague)</t>
  </si>
  <si>
    <t>Implantation de 30 poteaux à FIANARANTSOA (BC Global 25e V)</t>
  </si>
  <si>
    <t>Implantation de 40 poteaux à AMBANJA (BC Global 7e Vague)</t>
  </si>
  <si>
    <t>Implantation de 30 poteaux à TOLIARA (BC Global 18e Vague)</t>
  </si>
  <si>
    <t>Implantation de 30 poteaux à TOLIARA (BC Global 17e Vague)</t>
  </si>
  <si>
    <t>Travaux GC DAET DE LA LIAISON FO CLIENT TAMATAVE LOT N°75.</t>
  </si>
  <si>
    <t>Travaux GC DAET DE LA LIAISON FO CLIENT TAMATAVE LOT N°76</t>
  </si>
  <si>
    <t>TX interventio ANM630 AMPANGABE et IPRAN ANM026</t>
  </si>
  <si>
    <t>TX sécurisation fibre backauling BOE010_BOE018</t>
  </si>
  <si>
    <t>Traitement anomalie axe Vavatenina Andasibe Est</t>
  </si>
  <si>
    <t>Price Adjustment for Goods - Ecrans LRMO</t>
  </si>
  <si>
    <t>Gazetiko &amp; Midi</t>
  </si>
  <si>
    <t>Achat de disque dure pour le NMS</t>
  </si>
  <si>
    <t>Sécurisation fibre en aérien aux PK502 et PK505 RN4</t>
  </si>
  <si>
    <t>Transport 58 rlx PEHD (500m/rlx)Tanà vers Mandritsara</t>
  </si>
  <si>
    <t>TX GC FO sur SOF225 ANALAMISONDROTRA</t>
  </si>
  <si>
    <t>Transport PEHD de Tanà vers MANANARA NORD et  MAROANTSETRA</t>
  </si>
  <si>
    <t>TX GC FO sur VAK134 ANJOMA RAMARTINA 2</t>
  </si>
  <si>
    <t>Prestation manutentionnaire(JUILL26 au JUIN27)(Couverture)</t>
  </si>
  <si>
    <t>COLLATION LE 23 ET 24 JUILLET 2026</t>
  </si>
  <si>
    <t>SOMAROHO 2026</t>
  </si>
  <si>
    <t>FOIRE BE SATRANA 2026</t>
  </si>
  <si>
    <t>SOOKANY TROPHY</t>
  </si>
  <si>
    <t>FINALE YAS COUPE DE MADAGASCAR 2026</t>
  </si>
  <si>
    <t>FESTIVAL DONA BE</t>
  </si>
  <si>
    <t>FINALE YAS COUPE MADAGASCAR 2026</t>
  </si>
  <si>
    <t>Prestation de Sécurisation - Hoopfest InterU</t>
  </si>
  <si>
    <t>Prestation Influenceur Mevakely</t>
  </si>
  <si>
    <t>Influenceur ALVIN - Avril au Juin 2026</t>
  </si>
  <si>
    <t>Couverture Photos le 11 et 18 juillet 2026</t>
  </si>
  <si>
    <t>Diffusion Spots Publicitaires - TV PLUS</t>
  </si>
  <si>
    <t>Spots Publicitaires - Dream On</t>
  </si>
  <si>
    <t>Influenceur Diary</t>
  </si>
  <si>
    <t>Diffusion spot Top Horaire et animation RNA</t>
  </si>
  <si>
    <t>Prise Photos - le 23 au 26 juillet 2026</t>
  </si>
  <si>
    <t>Validation HJ le 15/07/2026</t>
  </si>
  <si>
    <t>BILLET D'AVION - EQUIPE COM</t>
  </si>
  <si>
    <t>Validaton HJ le</t>
  </si>
  <si>
    <t>Analyse qualité de l'air data center Tana</t>
  </si>
  <si>
    <t>BILLET D'AVION - ANDRIATOAVINA EMMANUEL</t>
  </si>
  <si>
    <t>DEJEUNER TEAM BUILDING COMPTA - 31 JUILLET 2026</t>
  </si>
  <si>
    <t>Aménagement salle transfo Anamakely ANM002</t>
  </si>
  <si>
    <t>DEJEUNER 31/07/2026</t>
  </si>
  <si>
    <t>Achat trousse de secours -motards TANA</t>
  </si>
  <si>
    <t>Accessoires-maintenance BKB- AT-YMG-DTG-20260224-013</t>
  </si>
  <si>
    <t>Achat 4 onduleurs pour Data Center Nosy Be</t>
  </si>
  <si>
    <t>Achat chaussures de sécurité-motards TANA</t>
  </si>
  <si>
    <t>Achat étiqueteuses et étiquète-field2026</t>
  </si>
  <si>
    <t>Travaux GC FO sur IHO058 AMBINANY(COHAB HELIOS)</t>
  </si>
  <si>
    <t>Sponsoring -  Excel Esports Madagascar 2026</t>
  </si>
  <si>
    <t>PACK PARTENAIRE MAJEUR 2026</t>
  </si>
  <si>
    <t>SAMSUNG S25+ 12+256GO NAVY</t>
  </si>
  <si>
    <t>Entretien Moto 55402WWT</t>
  </si>
  <si>
    <t>Transport et manutention(Câble-Caniveau)-Tanà vers Mananara</t>
  </si>
  <si>
    <t>TX GC FO sur SOF229 Ambodiampana</t>
  </si>
  <si>
    <t>Transport manutention(Câble-Caniveau)-Tanà vers Mandritsara</t>
  </si>
  <si>
    <t>Achat Vestiaire métal 2 étage-Fort Dauphin et les BV</t>
  </si>
  <si>
    <t>Sécurisation fibre _Ville Mahajanga BOE090 TSARARANO</t>
  </si>
  <si>
    <t>Manutention équipements HS sur Talatamaty et Ambohimanarina</t>
  </si>
  <si>
    <t>Achat Gant Street Black (22 paires)-motards Tanà</t>
  </si>
  <si>
    <t>Partenariat Ville Mananjary 2026</t>
  </si>
  <si>
    <t>DEVIS MICRO CASQUE_TEAM RECOUVREMENT_JUILLET 2026</t>
  </si>
  <si>
    <t>Sponsoring coca cola Yas Ultimate Soccer</t>
  </si>
  <si>
    <t>BC de Couverture RADIO UNIC NOSY BE</t>
  </si>
  <si>
    <t>FOURNITURE DE BUREAU Q3 2026 - Validation DG le 27/07/2026</t>
  </si>
  <si>
    <t>Insertions Publicitaires - EXPRESS</t>
  </si>
  <si>
    <t>LICENCE BIOMETRIQUE/MSA</t>
  </si>
  <si>
    <t>Adresse Mail - 1 an</t>
  </si>
  <si>
    <t>YS AMBATOBE</t>
  </si>
  <si>
    <t>Analytics &amp; Data Specialist (Telco / CVM) Africa</t>
  </si>
  <si>
    <t>COFI 2026 - PIAGGIO GRS MYA</t>
  </si>
  <si>
    <t>COFI 2026 - PIAGGIO GRS ZENITH</t>
  </si>
  <si>
    <t>COFI 2026 - VTT GRS MYA</t>
  </si>
  <si>
    <t>Achat Rack 19"//42U Indoor(Normalisation-Rack-DataCenter)</t>
  </si>
  <si>
    <t>TX GC FO AAT066 AMPOROFORO</t>
  </si>
  <si>
    <t>Transport manutention(Câble-Caniveau)-Tanà vers Maroantsetra</t>
  </si>
  <si>
    <t>HABILLAGE STORE MANDRITSARA</t>
  </si>
  <si>
    <t>DPDI-Projet DWDM Nord -Transport équipements sur site</t>
  </si>
  <si>
    <t>désinstallation des câbles sur SR01 DTG-208604</t>
  </si>
  <si>
    <t>TX GC FO ANO005_MARILLAC</t>
  </si>
  <si>
    <t>HABILLAGE VITRE PORTE</t>
  </si>
  <si>
    <t>désinstallation des câbles sur D00 DTG-208603</t>
  </si>
  <si>
    <t>Remplacement vitrage Data Center DIA013 Nosy Be</t>
  </si>
  <si>
    <t>BOXNOTION 4G - VALIDEE LE 30/07/2026</t>
  </si>
  <si>
    <t>COMMANDE BOXNOTION 4G - VALIDEE LE 30/07/2026</t>
  </si>
  <si>
    <t>NETTOYAGE DESHERBAGE ET ENLEVEMENT DE DECHET 3 SITES</t>
  </si>
  <si>
    <t>Sun King Kenya Order</t>
  </si>
  <si>
    <t>MACHINE A CAFE</t>
  </si>
  <si>
    <t>Installation GE et Inverseur Site ALA002 Amparafaravola</t>
  </si>
  <si>
    <t>BC ATEA - Tx VSAT sur BET068 - Top Gun</t>
  </si>
  <si>
    <t>BILLET D'AVION - RANDRIAMIALY DAVID</t>
  </si>
  <si>
    <t>STICKERS MBALIK</t>
  </si>
  <si>
    <t>ClickUp Enterprise Plan Seats</t>
  </si>
  <si>
    <t>YASSIE</t>
  </si>
  <si>
    <t>GALE</t>
  </si>
  <si>
    <t>GAL</t>
  </si>
  <si>
    <t>C102</t>
  </si>
  <si>
    <t>C500</t>
  </si>
  <si>
    <t>C700</t>
  </si>
  <si>
    <t>C100</t>
  </si>
  <si>
    <t>C800</t>
  </si>
  <si>
    <t>C400</t>
  </si>
  <si>
    <t>C900</t>
  </si>
  <si>
    <t>C104</t>
  </si>
  <si>
    <t>C103</t>
  </si>
  <si>
    <t>C901</t>
  </si>
  <si>
    <t>C600</t>
  </si>
  <si>
    <t>C200</t>
  </si>
  <si>
    <t>STD</t>
  </si>
  <si>
    <t>VOLINT</t>
  </si>
  <si>
    <t>IMPORT</t>
  </si>
  <si>
    <t>VOLEXT</t>
  </si>
  <si>
    <t>E</t>
  </si>
  <si>
    <t>L</t>
  </si>
  <si>
    <t>S</t>
  </si>
  <si>
    <t>Z</t>
  </si>
  <si>
    <t>V</t>
  </si>
  <si>
    <t>A</t>
  </si>
  <si>
    <t>Felana RARIVOSON</t>
  </si>
  <si>
    <t>ANDRIAMANANTSOA Elie</t>
  </si>
  <si>
    <t>RAVONINJATOVO Nadia</t>
  </si>
  <si>
    <t>RAZAFINDRANANDRO Stephanie</t>
  </si>
  <si>
    <t>MALAGASY FEDERATION OF ESPORTS</t>
  </si>
  <si>
    <t>NEA MADAGASCAR SA</t>
  </si>
  <si>
    <t>RAMANOARY NY ANDO LALAINA</t>
  </si>
  <si>
    <t>RAJAOFETRA ANDRIANAINA Sandy (SANDIX)</t>
  </si>
  <si>
    <t>MORA MARKET</t>
  </si>
  <si>
    <t>SOCIETE DE DISTRIBUTION DE MAD (SODIM SARLU)</t>
  </si>
  <si>
    <t>SOCIETE DE GESTION ET EXPLOITATION DE M/CAR</t>
  </si>
  <si>
    <t>EXCEL TRANSPORT et TRAVEL</t>
  </si>
  <si>
    <t>ANDRIANARY VERO HAINGO TIANA</t>
  </si>
  <si>
    <t>ANDRINIRINA ERICK</t>
  </si>
  <si>
    <t>OCEAN TRADE CO</t>
  </si>
  <si>
    <t>VOYAGES BOURDON</t>
  </si>
  <si>
    <t>EDS GROUP</t>
  </si>
  <si>
    <t>SECUR PRO</t>
  </si>
  <si>
    <t>LOXEA MADAGASCAR</t>
  </si>
  <si>
    <t>AFRICA GLOBAL LOGISTICS</t>
  </si>
  <si>
    <t>CT MOTORS</t>
  </si>
  <si>
    <t>ME ANDRIANASOLO ANDRY FIANKINANA</t>
  </si>
  <si>
    <t>HERTS MADAGASCAR SARLU</t>
  </si>
  <si>
    <t>ENTREPRISE ANDRY SOA</t>
  </si>
  <si>
    <t>PRIMA CE SARLU</t>
  </si>
  <si>
    <t>RANDRIANASOLO HANTA BEBY</t>
  </si>
  <si>
    <t>BESSADARA ORLANDO</t>
  </si>
  <si>
    <t>ENTREPRISE TAHIANA</t>
  </si>
  <si>
    <t>PULSE</t>
  </si>
  <si>
    <t>FOLAN</t>
  </si>
  <si>
    <t>CENTRALE ALIMENTAIRE SARL</t>
  </si>
  <si>
    <t>SW PRO SARL</t>
  </si>
  <si>
    <t>RAFARASOA SUZANNE</t>
  </si>
  <si>
    <t>SMTP</t>
  </si>
  <si>
    <t>LUCKKY COMPANY</t>
  </si>
  <si>
    <t>RTV RECORD</t>
  </si>
  <si>
    <t>TECHNOALARME</t>
  </si>
  <si>
    <t>RAMPARISON ANDRIAMIHAJA HANITRI (TOP LINK)</t>
  </si>
  <si>
    <t>LCS CONSULTING</t>
  </si>
  <si>
    <t>ANDRIATSILEFILAZANDRAMASY (OLADAD)</t>
  </si>
  <si>
    <t>OFFICE REGIONAL DU TOURISME DE FIANARANTSOA</t>
  </si>
  <si>
    <t>COLIS EXPRESS</t>
  </si>
  <si>
    <t>Latitude communication</t>
  </si>
  <si>
    <t>RATSIMBAZAFY PASKALINARISOA(PUBLIKA MADA)</t>
  </si>
  <si>
    <t>MADAJOB</t>
  </si>
  <si>
    <t>AUGIAS MADAGASCAR</t>
  </si>
  <si>
    <t>BAKAO SERVICES</t>
  </si>
  <si>
    <t>SIGN</t>
  </si>
  <si>
    <t>COMMUNE ANTEHIROKA</t>
  </si>
  <si>
    <t>GLOBAL CONSTRUCTION MADAGASCAR</t>
  </si>
  <si>
    <t>MADAGASCAR AUTOMOBILE</t>
  </si>
  <si>
    <t>EXCLUSIVE NETWORKS MAURITIUS</t>
  </si>
  <si>
    <t>STARCOM</t>
  </si>
  <si>
    <t>RELAIS DES PLATEAUX</t>
  </si>
  <si>
    <t>RHEA SARLU</t>
  </si>
  <si>
    <t>VIMSI MADAGASCAR</t>
  </si>
  <si>
    <t>EASY NETCOM</t>
  </si>
  <si>
    <t>ASSOCIATION KITSANA</t>
  </si>
  <si>
    <t>NALIMANITRA Rindra Fitia</t>
  </si>
  <si>
    <t>SOCIETE QUBETA IMPORT-EXPORT SARLU</t>
  </si>
  <si>
    <t>ICHTUS SERVICE</t>
  </si>
  <si>
    <t>MADARAIL SA</t>
  </si>
  <si>
    <t>AVRA BTP</t>
  </si>
  <si>
    <t>HK SERVICES</t>
  </si>
  <si>
    <t>MAKUA ENTERTAINMENT SARL</t>
  </si>
  <si>
    <t>MIDI PUBLICITE</t>
  </si>
  <si>
    <t>FEDERATION MALAGASY DE BASKET BALL</t>
  </si>
  <si>
    <t>STELLAR - IX SA</t>
  </si>
  <si>
    <t>KOLO TV</t>
  </si>
  <si>
    <t>REAL TV 94 FM</t>
  </si>
  <si>
    <t>TV PLUS MADAGASCAR</t>
  </si>
  <si>
    <t>ACEEM RADIO</t>
  </si>
  <si>
    <t>GALAXY GOLF SARL</t>
  </si>
  <si>
    <t>HAJANIRINA Harisoa Muriel</t>
  </si>
  <si>
    <t>ULTIMA MEDIA</t>
  </si>
  <si>
    <t>JUMELLES PRODUCTION</t>
  </si>
  <si>
    <t>JAOFERA Minaoharisoa Christiane</t>
  </si>
  <si>
    <t>OFFICE NATIONAL DU TOURISME DE MADAGASCAR</t>
  </si>
  <si>
    <t>CHRONO COLIS</t>
  </si>
  <si>
    <t>CFAO MOBILITY MADAGASCAR</t>
  </si>
  <si>
    <t>SOCIETE MALGACHE DES LAQUES VALENTINE</t>
  </si>
  <si>
    <t>MAMAEVENTS PRODUCTION</t>
  </si>
  <si>
    <t>FIRST IMMO SA</t>
  </si>
  <si>
    <t>GEKA TELECOM</t>
  </si>
  <si>
    <t>INFOVISTA SAS</t>
  </si>
  <si>
    <t>ANDRIAM SARLU</t>
  </si>
  <si>
    <t>GUARDSQUARE</t>
  </si>
  <si>
    <t>TANINVEST SARL</t>
  </si>
  <si>
    <t>RASOAMAMONJY MARIE ESTHER</t>
  </si>
  <si>
    <t>ICCBP SAU</t>
  </si>
  <si>
    <t>CONTINENTAL AUTO</t>
  </si>
  <si>
    <t>ENTREPRISE RAFIA</t>
  </si>
  <si>
    <t>UNITE DE DISTRIBUTION TECHNOLOGIQUE - UDITEC</t>
  </si>
  <si>
    <t>BIS Security Solution</t>
  </si>
  <si>
    <t>KEYSIGHT TECHNOLOGIES SALES SPAIN, S.L.U.</t>
  </si>
  <si>
    <t>QUINCAILLERIE 2000</t>
  </si>
  <si>
    <t>MADA TOURS</t>
  </si>
  <si>
    <t>MASTER TRADE</t>
  </si>
  <si>
    <t>SERVICE ELECTRONIQUE(SET SARLU)</t>
  </si>
  <si>
    <t>FOCUSGROUP SARLU</t>
  </si>
  <si>
    <t>ETABLISSEMENT AMBIANCE ECLAIRAGE SARL</t>
  </si>
  <si>
    <t>OKALOU EVENT</t>
  </si>
  <si>
    <t>PRICE</t>
  </si>
  <si>
    <t>SPIDER SARLU</t>
  </si>
  <si>
    <t>RATOLOJANAHARY Lalaina Josia</t>
  </si>
  <si>
    <t>EASY REDMINE</t>
  </si>
  <si>
    <t>GRANDE DISTRIBUTION SERVICE</t>
  </si>
  <si>
    <t>FEDERATION MALAGASY DE FOOT BALL</t>
  </si>
  <si>
    <t>VARA SARL</t>
  </si>
  <si>
    <t>RAKOTOARINIVO JEAN MAMY</t>
  </si>
  <si>
    <t>RAKOTOZANDRY JEAN YVES ELYSE</t>
  </si>
  <si>
    <t>TourOnePlanet</t>
  </si>
  <si>
    <t>ATLASSIAN</t>
  </si>
  <si>
    <t>PRINCESSE BORA LODGE ET SPA</t>
  </si>
  <si>
    <t>ATO SERVICE</t>
  </si>
  <si>
    <t>URBAN FUTSAL</t>
  </si>
  <si>
    <t>AFRO EGYPT</t>
  </si>
  <si>
    <t>MATERAUTO</t>
  </si>
  <si>
    <t>ADVANCED TECHNOLOGY APPLICATION</t>
  </si>
  <si>
    <t>MADO</t>
  </si>
  <si>
    <t>HUAWEI TECHNOLOGIES CO., LTD</t>
  </si>
  <si>
    <t>NEXTHOPE</t>
  </si>
  <si>
    <t>FENO LAZA SYLVESTRE (IELS)</t>
  </si>
  <si>
    <t>ORBIT OF TOURISM</t>
  </si>
  <si>
    <t>OKAPI LABS</t>
  </si>
  <si>
    <t>ADONIS ENVIRONNEMENT</t>
  </si>
  <si>
    <t>VOYAGEXPERT</t>
  </si>
  <si>
    <t>SANIFER</t>
  </si>
  <si>
    <t>ENTREPRISE DE MAINTENANCE INDUSTRIELLE ET PET</t>
  </si>
  <si>
    <t>BLACK BOX</t>
  </si>
  <si>
    <t>SOCIETE DE METALLURGIE DE L OCEAN INDIEN (ABC</t>
  </si>
  <si>
    <t>ONIX ENGINEERING GROUP</t>
  </si>
  <si>
    <t>FRANCE PUB</t>
  </si>
  <si>
    <t>TECHNI-FROID MADAGASCAR</t>
  </si>
  <si>
    <t>IVENCO</t>
  </si>
  <si>
    <t>NOMENJANAHARY FY-AINA SANDYH FORD</t>
  </si>
  <si>
    <t>COLLEGES DE FRANCE ET DU MONDE</t>
  </si>
  <si>
    <t>INST NAT DES SCI COMPTABLES ET DES ADM E/SE</t>
  </si>
  <si>
    <t>MAROANJARA HORTENCIA</t>
  </si>
  <si>
    <t>TSIMIJERIMANANA DOBIAS ABRAMSKY BENJAMIN</t>
  </si>
  <si>
    <t>RAKOTONANTENAINA Ferdinah Olivier</t>
  </si>
  <si>
    <t>PARIS-MALAGASY</t>
  </si>
  <si>
    <t>DREAM ON RADIO SARL</t>
  </si>
  <si>
    <t>MADAUTO LOCATION</t>
  </si>
  <si>
    <t>SOCIETE DE DIFFUSION AUTOMOBILE DE MADAGASCAR</t>
  </si>
  <si>
    <t>MEGAPRINT</t>
  </si>
  <si>
    <t>GASY BLESSED EVENT</t>
  </si>
  <si>
    <t>LIGHTBOX SARL</t>
  </si>
  <si>
    <t>ECO FUSION</t>
  </si>
  <si>
    <t>SOKA HOLDING OU S H</t>
  </si>
  <si>
    <t>SOKA AFRICA</t>
  </si>
  <si>
    <t>THE UNIVERSITY OF WARWICK</t>
  </si>
  <si>
    <t>BUROZOOM</t>
  </si>
  <si>
    <t>ANDRIAMBOLOLONARISOA HAINGO(4 TIA)</t>
  </si>
  <si>
    <t>RAMANGATAHIANA NOMENA MAMMY</t>
  </si>
  <si>
    <t>RANDRIAMBOLOLONA HARINAVALONA (RAITRA)</t>
  </si>
  <si>
    <t>MAMY SOA</t>
  </si>
  <si>
    <t>AUTO TRACTOR TULEAR</t>
  </si>
  <si>
    <t>RAVELOMANANONY DELPHIN</t>
  </si>
  <si>
    <t>RAVAOHARISOLO Mirana Nirina</t>
  </si>
  <si>
    <t>MAJUNGA RUNNING</t>
  </si>
  <si>
    <t>Association SFM</t>
  </si>
  <si>
    <t>CHAMBRE DE COMMERCE ET D'INDUSTRIE D'ANTSIRAN</t>
  </si>
  <si>
    <t>INJET</t>
  </si>
  <si>
    <t>PRAMIAN</t>
  </si>
  <si>
    <t>ONG STEM FOR GOOD</t>
  </si>
  <si>
    <t>ANDRIAMBELO HOLIARISOA HASINA (HHENIKA )</t>
  </si>
  <si>
    <t>MOUSSA IRCHAD ABDEL ANZIZ</t>
  </si>
  <si>
    <t>RALALA ANDRIAMANALINA TANTELY NY HASINA</t>
  </si>
  <si>
    <t>KIBO SARLU</t>
  </si>
  <si>
    <t>SOCIETE PRONET SARLU</t>
  </si>
  <si>
    <t>CONNECTEO SARLU</t>
  </si>
  <si>
    <t>ARNO TRIGALLEZ EI</t>
  </si>
  <si>
    <t>ASSOCIATION INVIKTUS CORP</t>
  </si>
  <si>
    <t>SOCIETE DE TRI COMPACTAGE ET VALORISATION</t>
  </si>
  <si>
    <t>NETWORK GENERAL SERVICE</t>
  </si>
  <si>
    <t>ALL TRADE SARLU</t>
  </si>
  <si>
    <t>RANAIVOSOA ANDRIANANTENAINA</t>
  </si>
  <si>
    <t>GDS LTD</t>
  </si>
  <si>
    <t>AEROPUB</t>
  </si>
  <si>
    <t>MADA KITE BROS</t>
  </si>
  <si>
    <t>ANTONIS</t>
  </si>
  <si>
    <t>MINISTERAN'NY FOLOALINDAHY</t>
  </si>
  <si>
    <t>L EXPRESS DE MADAGASCAR</t>
  </si>
  <si>
    <t>HRM SARLU</t>
  </si>
  <si>
    <t>RAKOTO AINA ERICKA</t>
  </si>
  <si>
    <t>WILLY FLEURIAN HAINGONIRINA</t>
  </si>
  <si>
    <t>RTA</t>
  </si>
  <si>
    <t>JOCKER GRAPHICS</t>
  </si>
  <si>
    <t>KEVIN &amp; CO</t>
  </si>
  <si>
    <t>ANDRIAMIFIDISOA SYLVAIN(SOCIETE ANDRY)</t>
  </si>
  <si>
    <t>FIRST TECHNOLOGY (PTY) LTD</t>
  </si>
  <si>
    <t>AMDOCS</t>
  </si>
  <si>
    <t>SACLEAN SARLU</t>
  </si>
  <si>
    <t>MOHAMED AKIL SHAMIR</t>
  </si>
  <si>
    <t>RABENANAHARY Tahiry Trimosoa</t>
  </si>
  <si>
    <t>EXTREND CONSULTING SARLU</t>
  </si>
  <si>
    <t>VANIALA SARL</t>
  </si>
  <si>
    <t>DAMA PAUL RALISON CHRISTIAN</t>
  </si>
  <si>
    <t>PRO BIKE</t>
  </si>
  <si>
    <t>RAMANAMBONONA LALANIRIANA HANITRINIAINA</t>
  </si>
  <si>
    <t>TSARA MARIE ANGELA</t>
  </si>
  <si>
    <t>TSIARO</t>
  </si>
  <si>
    <t>RASOLOJAONA TAHIANA HARIFETRA (JAYAUDIO/RDJ)</t>
  </si>
  <si>
    <t>MAGASIN JL</t>
  </si>
  <si>
    <t>PALOMA &amp; SCOTT</t>
  </si>
  <si>
    <t>ANDRIANTSOA JULIANNA</t>
  </si>
  <si>
    <t>MADISCO</t>
  </si>
  <si>
    <t>RAHARINIRINA NY AINATINA</t>
  </si>
  <si>
    <t>TORA INDUSTRIES</t>
  </si>
  <si>
    <t>HENRI FRAISE FILS ET CIE</t>
  </si>
  <si>
    <t>X-FACTOR Toliara</t>
  </si>
  <si>
    <t>THOMANN GMBH</t>
  </si>
  <si>
    <t>MANAJ SARL</t>
  </si>
  <si>
    <t>MINISTERE DE LA SECURITE PUBLIQUE</t>
  </si>
  <si>
    <t>MINISTERE DE L'ECONOMIE ET DES FINANCES</t>
  </si>
  <si>
    <t>DELOITTE CÔTE D'IVOIRE</t>
  </si>
  <si>
    <t>ANDRISOLONIAINA Landry Victorien</t>
  </si>
  <si>
    <t>NuEra Technologies LTD</t>
  </si>
  <si>
    <t>RANDRIAMANDIMBIHARIJAONA Aina Michael</t>
  </si>
  <si>
    <t>KOEZY COMPANY SARLU</t>
  </si>
  <si>
    <t>TSGV</t>
  </si>
  <si>
    <t>RAMIARAMALALA MEVASOA FITIAVANA SAROBIDY OLIV</t>
  </si>
  <si>
    <t>RANDRIANAIVORAVELONA  ALVIN LOVANIAINA</t>
  </si>
  <si>
    <t>FITAHIA FANOMEZANTSOA NIRINA BIEN AIME</t>
  </si>
  <si>
    <t>RANDRIAMAHALEO Elisoa Nampoina</t>
  </si>
  <si>
    <t>ETS ARINJAKA</t>
  </si>
  <si>
    <t>TSIMA'S ART</t>
  </si>
  <si>
    <t>CYBERNAPTICS MADAGASCAR SARLU</t>
  </si>
  <si>
    <t>Khipu Networks (Pty) Ltd</t>
  </si>
  <si>
    <t>INSTN</t>
  </si>
  <si>
    <t>AVIAVY</t>
  </si>
  <si>
    <t>ANDREMANISA Fanjanirina Fabienne</t>
  </si>
  <si>
    <t>SMGI</t>
  </si>
  <si>
    <t>CAY SOLUTIONS</t>
  </si>
  <si>
    <t>BATIMAX</t>
  </si>
  <si>
    <t>KIDS ACADEMY</t>
  </si>
  <si>
    <t>KAJY PARTNERS</t>
  </si>
  <si>
    <t>MALAGASY PRO TOUR</t>
  </si>
  <si>
    <t>HASSANALY CHAHICK (LUXOR)</t>
  </si>
  <si>
    <t>PELCOM INTERNATIONAL SARL (OXEO)</t>
  </si>
  <si>
    <t>RATSIMBAZAFY Rija Lanto Niaina Yves</t>
  </si>
  <si>
    <t>ANDRIANTIANA JACQUES ULRICH</t>
  </si>
  <si>
    <t>ZETES S.A</t>
  </si>
  <si>
    <t>MALT COMMUNITY</t>
  </si>
  <si>
    <t>COMPUTEK TECHNOLOGY SARL</t>
  </si>
  <si>
    <t>MASS IN SARL</t>
  </si>
  <si>
    <t>RAZAFIMAHATRATRA ANDRIATSITOHAINA</t>
  </si>
  <si>
    <t>NOTION</t>
  </si>
  <si>
    <t>CHANDARANA   CIE</t>
  </si>
  <si>
    <t>GREENLIGHT PLANET</t>
  </si>
  <si>
    <t>SIDEF</t>
  </si>
  <si>
    <t>TSARAVOLA VOLOLONANDRASANA AMBININTSOA</t>
  </si>
  <si>
    <t>CLICK UP</t>
  </si>
  <si>
    <t>ANDRIAMIRIJA Luca</t>
  </si>
  <si>
    <t>RAKOTOMALALA Tahiana Nalaina</t>
  </si>
  <si>
    <t>RAKOTOMALALA Manambina Tafitasoa</t>
  </si>
  <si>
    <t>RAZAFINDRAHAGA Setra</t>
  </si>
  <si>
    <t>NJIVA Mbolatiana</t>
  </si>
  <si>
    <t>RAKOTONIRINA Hasy</t>
  </si>
  <si>
    <t>ANDRIANINA Rebecca</t>
  </si>
  <si>
    <t>RASOLOJAONA Miora</t>
  </si>
  <si>
    <t>HERY RAMAROLAHY</t>
  </si>
  <si>
    <t>RASAMOELINA Haritsoa Oliva</t>
  </si>
  <si>
    <t>TSILIZY Olga Hasina</t>
  </si>
  <si>
    <t>RAHARISON Tsilavina</t>
  </si>
  <si>
    <t>RAKOTONOMENJANAHARY Mialy Ny Ando Jennifer</t>
  </si>
  <si>
    <t>RAZANADRAKOTO Santa Luisa</t>
  </si>
  <si>
    <t>RABENINTANY Paris Andrianirina</t>
  </si>
  <si>
    <t>HARIMAMPIANINA Olimahefa Noro Lanto</t>
  </si>
  <si>
    <t>ANDRIANATOANDRO Johanna</t>
  </si>
  <si>
    <t>RABARISON Eric</t>
  </si>
  <si>
    <t>RANDRIARIMALALA Prisca</t>
  </si>
  <si>
    <t>RABIANOAVY Nasandratra Henintsoa</t>
  </si>
  <si>
    <t>RABENJAMINA Christele</t>
  </si>
  <si>
    <t>BRUSCAGNIN Tiana</t>
  </si>
  <si>
    <t>RAJAONARY Jenny Antsanirina</t>
  </si>
  <si>
    <t>UN</t>
  </si>
  <si>
    <t>PCE</t>
  </si>
  <si>
    <t>PIE</t>
  </si>
  <si>
    <t>M</t>
  </si>
  <si>
    <t>PQT</t>
  </si>
  <si>
    <t>FFT</t>
  </si>
  <si>
    <t>RAM</t>
  </si>
  <si>
    <t>MAINTENANCE ENERGIE</t>
  </si>
  <si>
    <t>DESINFECTION SITE</t>
  </si>
  <si>
    <t>PRESTATION DE SERVICE</t>
  </si>
  <si>
    <t>EAU</t>
  </si>
  <si>
    <t>THE</t>
  </si>
  <si>
    <t>CACAO</t>
  </si>
  <si>
    <t>CAFE</t>
  </si>
  <si>
    <t>SUCRE</t>
  </si>
  <si>
    <t>LAIT</t>
  </si>
  <si>
    <t>LOCATION IMPRIMANTE</t>
  </si>
  <si>
    <t>PRESTATION DE SERVICES EXTERNE</t>
  </si>
  <si>
    <t>LOCATION DE VOITURE COURTE DUREE</t>
  </si>
  <si>
    <t>FRAIS DIVERS</t>
  </si>
  <si>
    <t>LOCATION VEHICULE LLD</t>
  </si>
  <si>
    <t>CAFE NESPRESSO</t>
  </si>
  <si>
    <t>MOTO</t>
  </si>
  <si>
    <t>HONORAIRE AVOCAT</t>
  </si>
  <si>
    <t>BILLET D 'AVION</t>
  </si>
  <si>
    <t>Travaux GC filaire</t>
  </si>
  <si>
    <t>PinceAncrage ADSS FourPlastiq Court 60m O6-8mmL300mmFOLAN</t>
  </si>
  <si>
    <t>Console d Ancrage Universelle FOLAN</t>
  </si>
  <si>
    <t>Croix de Lovage Taille S FOLAN</t>
  </si>
  <si>
    <t>BoitierEtanche12-288pr144FOdispoentr4mntic12K7épissurFOLAN</t>
  </si>
  <si>
    <t>CREMA AROMA GRAN ESPRESSO</t>
  </si>
  <si>
    <t>LOCATION</t>
  </si>
  <si>
    <t>COLLATION</t>
  </si>
  <si>
    <t>TUYAUX PEHD NOIR 32X2,4  PN 12,5</t>
  </si>
  <si>
    <t>Manchon PEHD D32 à serrer</t>
  </si>
  <si>
    <t>PUBLICITE ET ANNONCE</t>
  </si>
  <si>
    <t>PRESTATION EXTERNE</t>
  </si>
  <si>
    <t>TRANSPORT</t>
  </si>
  <si>
    <t>STICKERS</t>
  </si>
  <si>
    <t>PRESTATION DIVERS</t>
  </si>
  <si>
    <t>Fortigate  60F</t>
  </si>
  <si>
    <t>Licence Fortigate  60F</t>
  </si>
  <si>
    <t>Other services</t>
  </si>
  <si>
    <t>ANIMATIONS, ATELIERS ET JEUX DIVERS</t>
  </si>
  <si>
    <t>EXTINCTEURS</t>
  </si>
  <si>
    <t>Travaux filaire</t>
  </si>
  <si>
    <t>FOURNITURE POSE PLAQUE SIGNALETIQUE</t>
  </si>
  <si>
    <t>MAIN D'OEUVRE</t>
  </si>
  <si>
    <t>Transport des matériels techniques</t>
  </si>
  <si>
    <t>Fourniture extincteur</t>
  </si>
  <si>
    <t>Bureau HM-V12001, 1.2m avec tirroir</t>
  </si>
  <si>
    <t>CHAISE VISITEUR GRISE</t>
  </si>
  <si>
    <t>Travaux de réhabilitation</t>
  </si>
  <si>
    <t>AUTRES FRAIS</t>
  </si>
  <si>
    <t>Travaux de construction</t>
  </si>
  <si>
    <t>INSERTION PRESSE</t>
  </si>
  <si>
    <t>Communication panneaux publicitaires</t>
  </si>
  <si>
    <t>PAPIER A4</t>
  </si>
  <si>
    <t>PEINTURE BLEUE</t>
  </si>
  <si>
    <t>PEINTURE VERT</t>
  </si>
  <si>
    <t>PEINTURE JAUNE</t>
  </si>
  <si>
    <t>ENTRETIEN ET REPARATION VEHICULE  Y COMPRIS PIECES DE RECHAN</t>
  </si>
  <si>
    <t>ELECTRICITE SITES NON TECHNIQUES</t>
  </si>
  <si>
    <t>Soudeuse optique OFS-95EA F197 Alignement gaine a gaine, 4 m</t>
  </si>
  <si>
    <t>TRANSPORT / FRET</t>
  </si>
  <si>
    <t>PRESTATION MAINTENANCE</t>
  </si>
  <si>
    <t>LICENCE</t>
  </si>
  <si>
    <t>ENVELOPPE BLANCHE PM</t>
  </si>
  <si>
    <t>EAU VIVE 50 CL</t>
  </si>
  <si>
    <t>DISJONCTEUR T7S 1600A</t>
  </si>
  <si>
    <t>Travaux GC et tirage FO</t>
  </si>
  <si>
    <t>ARMOIRE BASSE PORTE BATTANTE</t>
  </si>
  <si>
    <t>Indemnité motard</t>
  </si>
  <si>
    <t>Prestation motard</t>
  </si>
  <si>
    <t>LAMPE SPOT 1X GU10 MAX 50W</t>
  </si>
  <si>
    <t>CABLE VERT JAUNE 16mm2</t>
  </si>
  <si>
    <t>TELECOMMANDE</t>
  </si>
  <si>
    <t>IMPRESSIONS DIVERSES</t>
  </si>
  <si>
    <t>ECRANS TV 65 pouces HISENSE</t>
  </si>
  <si>
    <t>PORTE AFFICHE</t>
  </si>
  <si>
    <t>FLAT  CABLE</t>
  </si>
  <si>
    <t>DISJONCTEUR</t>
  </si>
  <si>
    <t>Renouvellement Licences</t>
  </si>
  <si>
    <t>LAMBAHOANY STANDARD - JUILLET 2026</t>
  </si>
  <si>
    <t>LOYER SITES</t>
  </si>
  <si>
    <t>HEBERGEMENT / HOTEL</t>
  </si>
  <si>
    <t>ENTRETIEN REPARATION BATIMENT NON TECHNIQUE</t>
  </si>
  <si>
    <t>REPARATION VEHICULE</t>
  </si>
  <si>
    <t>RECHARGE SAINTO 5 GAL</t>
  </si>
  <si>
    <t>BOUTEILLE</t>
  </si>
  <si>
    <t>DISTRIBUTEUR D EAU</t>
  </si>
  <si>
    <t>Cordon Cat 6 FTP Gris - 10m</t>
  </si>
  <si>
    <t>ETHERNET FTP cat 6 straight câble with RJ45 connector (25m)</t>
  </si>
  <si>
    <t>CAHIER DE REGISTRE SURETE</t>
  </si>
  <si>
    <t>Confection support Starlink Standard V4</t>
  </si>
  <si>
    <t>CRISTALLINE 200 CL</t>
  </si>
  <si>
    <t>EAU VIVE 150 CL</t>
  </si>
  <si>
    <t>THE VERT 100 POCHE ALU</t>
  </si>
  <si>
    <t>THE NOIR 20 INFUSETTES REF : 11768</t>
  </si>
  <si>
    <t>DESODORISANT LAVANDE/VANILLE CASINO</t>
  </si>
  <si>
    <t>LAIT CANDIA DEMI ECREME 1L</t>
  </si>
  <si>
    <t>BOISSON AU SOJA</t>
  </si>
  <si>
    <t>SUSPENSION MARRON CAPPUCINO H1500 D530 E27 60W</t>
  </si>
  <si>
    <t>Calibration équipement</t>
  </si>
  <si>
    <t>GESTION DE DECHETS</t>
  </si>
  <si>
    <t>PRESTATION CHAUFFEUR</t>
  </si>
  <si>
    <t>JBL PORTABLE PARTY SPEAKER JBLPBSTAGE320UK</t>
  </si>
  <si>
    <t>REFRIGERATEUR</t>
  </si>
  <si>
    <t>TABLETTE ELECTRONIQUE</t>
  </si>
  <si>
    <t>PRISE RJ45 CAT6 mosanque FTP 2MODULES LEGRAND</t>
  </si>
  <si>
    <t>Pompe de transfert EX 50 K33 12V DC</t>
  </si>
  <si>
    <t>MOULURE 25/16</t>
  </si>
  <si>
    <t>ALERTWERKS DUAL TEMP/HUMID 5 FT CABLE_EM1TH2005R2</t>
  </si>
  <si>
    <t>ALERTWERKS SERVSENSOR 4 NO SENSORS</t>
  </si>
  <si>
    <t>GOULOTTE 50X85MM</t>
  </si>
  <si>
    <t>RECHARGE BONBONNES</t>
  </si>
  <si>
    <t>Transport et manutention des poteaux</t>
  </si>
  <si>
    <t>Travaux de sécurisation Backbone</t>
  </si>
  <si>
    <t>FLYERS KIASY - 10x21CM - JUILLET 2026</t>
  </si>
  <si>
    <t>AFFICHE SOMAROHO - 40x60CM - JUILLET 2026</t>
  </si>
  <si>
    <t>FLYERS EH WA - 10x21CM - JUILLET 2026</t>
  </si>
  <si>
    <t>FORMATION</t>
  </si>
  <si>
    <t>CACHET</t>
  </si>
  <si>
    <t>RIZ</t>
  </si>
  <si>
    <t>HUILE</t>
  </si>
  <si>
    <t>Ateliers et workshops QVT</t>
  </si>
  <si>
    <t>PLAQUE EN ALUMINIUM</t>
  </si>
  <si>
    <t>ROLLER UP POUR DMAXX XRIDER</t>
  </si>
  <si>
    <t>CHEQUE CADEAU - RSE - JUIN 2026</t>
  </si>
  <si>
    <t>TSIHY 150x80cm</t>
  </si>
  <si>
    <t>LOCATION VEHICULE PONCTUELLE (COURTE DUREE)</t>
  </si>
  <si>
    <t>PRESTATION NETTOYAGE</t>
  </si>
  <si>
    <t>EARBUDS - JANVIER 2026</t>
  </si>
  <si>
    <t>TELMA MINI PORTABLE BLUETOOTH SPEAKERS</t>
  </si>
  <si>
    <t>METAL PHONE STAND - DRB - JUIN 2025</t>
  </si>
  <si>
    <t>BAGUE TELEPHONE - DRB - JUIN 2025</t>
  </si>
  <si>
    <t>SAC POUBELLE 100L REF : 10845</t>
  </si>
  <si>
    <t>SAC POUBELLE</t>
  </si>
  <si>
    <t>PEINTURE</t>
  </si>
  <si>
    <t>PINCEAU PLAT</t>
  </si>
  <si>
    <t>DILUANT</t>
  </si>
  <si>
    <t>PRESTATION MANUTENTIONNAIRES</t>
  </si>
  <si>
    <t>FRAIS DE COMMUNICATION  TELEGESTION</t>
  </si>
  <si>
    <t>DOCUMENTATION</t>
  </si>
  <si>
    <t>COLLECTE ET TRAITEMENT DE DECHETS</t>
  </si>
  <si>
    <t>Talky Walky</t>
  </si>
  <si>
    <t>BEACH UMBRELLA  - JUILLET 2026</t>
  </si>
  <si>
    <t>STICKER-30CM - JUILLET 2026</t>
  </si>
  <si>
    <t>STICKER-10CM - JUILLET 2026</t>
  </si>
  <si>
    <t>FLANGER - JUILLET 2026</t>
  </si>
  <si>
    <t>BUNTING - JUILLET 2026</t>
  </si>
  <si>
    <t>DANGLER - JUILLET 2026</t>
  </si>
  <si>
    <t>PLASTIC TABLE - JUILLET 2026</t>
  </si>
  <si>
    <t>TENT XXL-6×15M - JUILLET 2026</t>
  </si>
  <si>
    <t>TENT 4×4M - JUILLET 2026</t>
  </si>
  <si>
    <t>TENT 3×3M - JUILLET 2026</t>
  </si>
  <si>
    <t>ARCH 9×6M - JUILLET 2026</t>
  </si>
  <si>
    <t>DANCING MAN 6M - JUILLET 2026</t>
  </si>
  <si>
    <t>SPINNER WHEEL - JUILLET 2026</t>
  </si>
  <si>
    <t>FLYING FLAG-TEARDROP 4M (PM) - JUILLET 2026</t>
  </si>
  <si>
    <t>FLYING FLAG-ROUNDED 5M (PM) - JUILLET 2026</t>
  </si>
  <si>
    <t>FLYING FLAG-TEARDROP 4M (5G) - JUILLET 2026</t>
  </si>
  <si>
    <t>FLYING FLAG-GM 4M - FIBRE - JUILLET 2026</t>
  </si>
  <si>
    <t>FLYING FLAG-GM 4M - JUILLET 2026</t>
  </si>
  <si>
    <t>BARRIER BANNER - JUILLET 2026</t>
  </si>
  <si>
    <t>TOP BANNER - JUILLET 2026</t>
  </si>
  <si>
    <t>ROLL UP FRAME - JUILLET 2026</t>
  </si>
  <si>
    <t>METAL SALES DESK-RECTANGLE - JUILLET 2026</t>
  </si>
  <si>
    <t>BACKDROP (L SIZE) - JUILLET 2026</t>
  </si>
  <si>
    <t>TABLE RETRACTABLE - JUILLET 2026</t>
  </si>
  <si>
    <t>INFLATED FOOTBALL GATE - JUILLET 2026</t>
  </si>
  <si>
    <t>LANYARD ONLY - JUILLET 2026</t>
  </si>
  <si>
    <t>A STOP - JUILLET 2026</t>
  </si>
  <si>
    <t>PLASTIC CHAIR - JUILLET 2026</t>
  </si>
  <si>
    <t>TABLE RECTANGLE YAS - JUILLET 2026</t>
  </si>
  <si>
    <t>6FT TABLE COVER - JUILLET 2026</t>
  </si>
  <si>
    <t>ROUND TABLE - JUILLET 2026</t>
  </si>
  <si>
    <t>ROUND TABLE COVER - JUILLET 2026</t>
  </si>
  <si>
    <t>CUSTOM METAL POSTER STAND YAS EXPRESS - JUILLET 2026</t>
  </si>
  <si>
    <t>PAPER BAG - JUILLET 2026</t>
  </si>
  <si>
    <t>BAMBOO PEN SET - JUILLET 2026</t>
  </si>
  <si>
    <t>VIP PEN - JUILLET 2026</t>
  </si>
  <si>
    <t>PC BACKPACK - JUILLET 2026</t>
  </si>
  <si>
    <t>VIP PC BACKPACK - JUILLET 2026</t>
  </si>
  <si>
    <t>POWERBANK NOTEBOOK - JUILLET 2026</t>
  </si>
  <si>
    <t>POWERBANK - JUILLET 2026</t>
  </si>
  <si>
    <t>HEADPHONE - JUILLET 2026</t>
  </si>
  <si>
    <t>EARBUD - JUILLET 2026</t>
  </si>
  <si>
    <t>VIP KIT-CLASSIC - JUILLET 2026</t>
  </si>
  <si>
    <t>BLUETOOTH SPEAKER - JUILLET 2026</t>
  </si>
  <si>
    <t>USB CHARGER/JOULE - JUILLET 2026</t>
  </si>
  <si>
    <t>METAL PEN - JUILLET 2026</t>
  </si>
  <si>
    <t>PLASTIC BALL PEN - JUILLET 2026</t>
  </si>
  <si>
    <t>WRISTBAND - JUILLET 2026</t>
  </si>
  <si>
    <t>SILICONE KEYCHAIN - JUILLET 2026</t>
  </si>
  <si>
    <t>HAND FAN - JUILLET 2026</t>
  </si>
  <si>
    <t>STRESS BALL - JUILLET 2026</t>
  </si>
  <si>
    <t>FOOTBALL - JUILLET 2026</t>
  </si>
  <si>
    <t>BASEBALL CAP - JUILLET 2026</t>
  </si>
  <si>
    <t>T-SHIRT - JUILLET 2026</t>
  </si>
  <si>
    <t>T-SHIRT DSI TRUST NO ONE- JUILLET 2026</t>
  </si>
  <si>
    <t>POLO - JUILLET 2026</t>
  </si>
  <si>
    <t>GOLF UMBRELLA - JUILLET 2026</t>
  </si>
  <si>
    <t>WATERPROOF BAG - JUILLET 2026</t>
  </si>
  <si>
    <t>TOTE BAG - JUILLET 2026</t>
  </si>
  <si>
    <t>TOTE BAG SOGA - JUILLET 2026</t>
  </si>
  <si>
    <t>WAIST BAG - JUILLET 2026</t>
  </si>
  <si>
    <t>A4 VIP NOTEBOOK - JUILLET 2026</t>
  </si>
  <si>
    <t>A5 PU NOTEBOOK (WITH RING) - JUILLET 2026</t>
  </si>
  <si>
    <t>SPIRAL NOTEBOOK - JUILLET 2026</t>
  </si>
  <si>
    <t>A5 PU NOTEBOOK - JUILLET 2026</t>
  </si>
  <si>
    <t>ALUMINUM WATER BOTTLE - JUILLET 2026</t>
  </si>
  <si>
    <t>THERMAL MUG - JUILLET 2026</t>
  </si>
  <si>
    <t>REVERSIBLE JACKET / DOUDOUNE ML - JUILLET 2026</t>
  </si>
  <si>
    <t>MEN JACKET - JUILLET 2026</t>
  </si>
  <si>
    <t>WINDBREAKER / COUPE-VENT - JUILLET 2026</t>
  </si>
  <si>
    <t>LUNCH BOX - JUILLET 2026</t>
  </si>
  <si>
    <t>POWER BANK-2W - JUILLET 2026</t>
  </si>
  <si>
    <t>RAINCOAT SUIT COFI - JUILLET 2026</t>
  </si>
  <si>
    <t>RAINCOAT PONCH - JUILLET 2026</t>
  </si>
  <si>
    <t>SCARF - JUILLET 2026</t>
  </si>
  <si>
    <t>PENCIL BAG - JUILLET 2026</t>
  </si>
  <si>
    <t>BACKPACK (CARTABLE / SAC A DOS) - JUILLET 2026</t>
  </si>
  <si>
    <t>TRAVEL BAG - JUILLET 2026</t>
  </si>
  <si>
    <t>PAPER BAG GM - JUILLET 2026</t>
  </si>
  <si>
    <t>SUNGLASSES POUCH - JUILLET 2026</t>
  </si>
  <si>
    <t>MOUSE PAD - JUILLET 2026</t>
  </si>
  <si>
    <t>MUG - JUILLET 2026</t>
  </si>
  <si>
    <t>METAL PHONE HOLDER - JUILLET 2026</t>
  </si>
  <si>
    <t>FOOTBALL SCARF - JUILLET 2026</t>
  </si>
  <si>
    <t>PINS - JUILLET 2026</t>
  </si>
  <si>
    <t>TASSE A CAFE AVEC SOUS TASSE - JUILLET 2026</t>
  </si>
  <si>
    <t>LAPTOP COVER - JUILLET 2026</t>
  </si>
  <si>
    <t>CAR SUNSHADE - JUILLET 2026</t>
  </si>
  <si>
    <t>COFFRET CLASSIC - JUILLET 2026</t>
  </si>
  <si>
    <t>CHAPEAU POUR RANDONNEE - JUILLET 2026</t>
  </si>
  <si>
    <t>RIBBON - JUILLET 2026</t>
  </si>
  <si>
    <t>GIFT PAPER - JUILLET 2026</t>
  </si>
  <si>
    <t>TRAVELLING SET - JUILLET 2026</t>
  </si>
  <si>
    <t>PASSPORT KIT - JUILLET 2026</t>
  </si>
  <si>
    <t>ECO VIP SET - JUILLET 2026</t>
  </si>
  <si>
    <t>CROSSBODY BAG - JUILLET 2026</t>
  </si>
  <si>
    <t>USB FAN-LONG - JUILLET 2026</t>
  </si>
  <si>
    <t>LUNCH BOX BAG - JUILLET 2026</t>
  </si>
  <si>
    <t>CORK COVER NOTEBOOK - JUILLET 2026</t>
  </si>
  <si>
    <t>MOUSE PAD DSI  - JUILLET 2026</t>
  </si>
  <si>
    <t>SILICONE BRACELET DSI - JUILLET 2026</t>
  </si>
  <si>
    <t>STICKER DSI  - JUILLET 2026</t>
  </si>
  <si>
    <t>CACHE WEBCAM DSI - JUILLET 2026</t>
  </si>
  <si>
    <t>MICROFIBER TOWEL DSI- JUILLET 2026</t>
  </si>
  <si>
    <t>PHONE BAG DVI - JUILLET 2026</t>
  </si>
  <si>
    <t>PVC COASTER SET - JUILLET 2026</t>
  </si>
  <si>
    <t>TSHIRT DONA BE NOIR - JUILLET 2026</t>
  </si>
  <si>
    <t>TSHIRT DONA BE BLEU - JUILLET 2026</t>
  </si>
  <si>
    <t>TSHIRT DONA BE JAUNE - JUILLET 2026</t>
  </si>
  <si>
    <t>VTT 26" 21V SPORTSMAX AMORTISSEUR SPMAX-01ST CKD</t>
  </si>
  <si>
    <t>VIDEO PROJECTEUR EPSON EBX41 - DVIOT</t>
  </si>
  <si>
    <t>BOITIER TV ANDROID TV 14,0 - DVIOT</t>
  </si>
  <si>
    <t>CLE USB 64GO - DVIOT</t>
  </si>
  <si>
    <t>BILLET CINE YAS - 5,5 X 14CM - JUILLET 2026</t>
  </si>
  <si>
    <t>AMENAGEMENT</t>
  </si>
  <si>
    <t>CAMERA DE SURVEILLANCE</t>
  </si>
  <si>
    <t>CABLE DE CHARGE BAMBOU - DRB - JUILLET 2026</t>
  </si>
  <si>
    <t>BOITIER + CABLE TYPE C - DRB - JUILLET 2026</t>
  </si>
  <si>
    <t>EARBUDS - DRB - JUILLET 2026</t>
  </si>
  <si>
    <t>POP SOCKET 2 - DRB - JUILLET 2026</t>
  </si>
  <si>
    <t>SAC SPECTER GO - DRB - JUILLET 2026</t>
  </si>
  <si>
    <t>POP SOCKET 1 - DRB - JUILLET 2026</t>
  </si>
  <si>
    <t>Desktop TC TC neo 55a 24 G6 HPT AIO</t>
  </si>
  <si>
    <t>MICE_BO Lenovo Essential USB Mouse</t>
  </si>
  <si>
    <t>Renouvellement Support</t>
  </si>
  <si>
    <t>IPhone 16 Pro Max 256GB</t>
  </si>
  <si>
    <t>LOYER SHOP</t>
  </si>
  <si>
    <t>GILET - JUILLET 2026</t>
  </si>
  <si>
    <t>CONVENTION DE PARTENARIAT</t>
  </si>
  <si>
    <t>PRESTATION ANIMATEUR</t>
  </si>
  <si>
    <t>INDEMNITE</t>
  </si>
  <si>
    <t>MEUBLE DE BUREAU</t>
  </si>
  <si>
    <t>TRANSPORT SUR SITE  TRANSPORT DE BIENS</t>
  </si>
  <si>
    <t>INVERSEUR DE SOURCE ATI 63A 380/440</t>
  </si>
  <si>
    <t>CHEMISE BLANCHE MILIEU PLECTRUM - ML - JUILLET 2025</t>
  </si>
  <si>
    <t>CARTE SON THUNDERBOLT APOLLO TWIN X QUAD HERITAGE EDITION</t>
  </si>
  <si>
    <t>FRAIS DE GESTION ET DE PORT</t>
  </si>
  <si>
    <t>ROLL UP MBALIK - MARS 2026</t>
  </si>
  <si>
    <t>VTT 26 SPORTSMAX 18V SPMAXPM1CT/4</t>
  </si>
  <si>
    <t>SYSTEME DE SECURITE</t>
  </si>
  <si>
    <t>VOITURE</t>
  </si>
  <si>
    <t>TRICYCLE</t>
  </si>
  <si>
    <t>ECRANS LRMO3,9 - COM - MARS 2026</t>
  </si>
  <si>
    <t>DISQUE DUR</t>
  </si>
  <si>
    <t>CONFECTION DIVERSE</t>
  </si>
  <si>
    <t>CHEQUE CADEAU - PARTENARIAT - AOUT 2024</t>
  </si>
  <si>
    <t>ACCESSOIRES</t>
  </si>
  <si>
    <t>RACK</t>
  </si>
  <si>
    <t>DEJEUNER</t>
  </si>
  <si>
    <t>TRAVAUX D ENERGIE</t>
  </si>
  <si>
    <t>TROUSSE DE PREMIERS SECOURS</t>
  </si>
  <si>
    <t>ONDULEUR</t>
  </si>
  <si>
    <t>Chaussure de sTcuritT S3 SRC P40 KOUMAC</t>
  </si>
  <si>
    <t>Chaussure de securite S3 SRC P41 KOUMAC</t>
  </si>
  <si>
    <t>Chaussure de securite S3 SRC P42 KOUMAC</t>
  </si>
  <si>
    <t>Étiqueteuse DYMO Label Manager 280</t>
  </si>
  <si>
    <t>Ruban 9mmx7m Noir Blanc Compatible Dymo D1</t>
  </si>
  <si>
    <t>SAMSUNG GALAXY S25 ULTRA 12+256GB</t>
  </si>
  <si>
    <t>VESTIAIRE METALLIQUE</t>
  </si>
  <si>
    <t>GANT</t>
  </si>
  <si>
    <t>MICRO CASQUE</t>
  </si>
  <si>
    <t>Chemise dossier import multico</t>
  </si>
  <si>
    <t>Encre tampon bleu</t>
  </si>
  <si>
    <t>BROSSE TABLEAU BLANC</t>
  </si>
  <si>
    <t>Classeur sans vues</t>
  </si>
  <si>
    <t>PAPIER AGIPA AUTOCOLLANT DECOUPES</t>
  </si>
  <si>
    <t>BALAI BROSSE</t>
  </si>
  <si>
    <t>PELLE</t>
  </si>
  <si>
    <t>CLASSEUR A LEVIER AVEC PERFO P</t>
  </si>
  <si>
    <t>BALAI RASTA AVEC MANCHE</t>
  </si>
  <si>
    <t>STYLO GEL TYPE PILOT BLEU</t>
  </si>
  <si>
    <t>Pochette perfoiré A4</t>
  </si>
  <si>
    <t>Nettoyant carreau</t>
  </si>
  <si>
    <t>ENSEIGNE LUMINEUSE SIMPLE FACE  1950X450X195MM  OCTOBRE</t>
  </si>
  <si>
    <t>CAHIER DE TRANSMISSION</t>
  </si>
  <si>
    <t>TROMBONE</t>
  </si>
  <si>
    <t>REGLE 20CM</t>
  </si>
  <si>
    <t>PARAPHEUR</t>
  </si>
  <si>
    <t>MARKER PERMANENT 4 COULEURS</t>
  </si>
  <si>
    <t>PAPIER BRILLANT</t>
  </si>
  <si>
    <t>CHAMOISINE  GM IMPORT</t>
  </si>
  <si>
    <t>EAU DE JAVEL</t>
  </si>
  <si>
    <t>SAVON POUDRE</t>
  </si>
  <si>
    <t>Seau plastique 15L</t>
  </si>
  <si>
    <t>ENVELOPPE GM KRAFT POCHETTE 28</t>
  </si>
  <si>
    <t>ENVELOPPE MM KRAFT POCHETTE 22</t>
  </si>
  <si>
    <t>SURLIGNEUR 4 COULEURS STAEDLER</t>
  </si>
  <si>
    <t>AGRAPHE 24/6</t>
  </si>
  <si>
    <t>AGRAPHEUSE</t>
  </si>
  <si>
    <t>DESAGRAPHEUSE</t>
  </si>
  <si>
    <t>CISEAU</t>
  </si>
  <si>
    <t>CAHIER   PM 100p</t>
  </si>
  <si>
    <t>Cahier calligraphe GM 100P</t>
  </si>
  <si>
    <t>POT A STYLO</t>
  </si>
  <si>
    <t>POST IT GM COULEUR</t>
  </si>
  <si>
    <t>Taille crayon metallique</t>
  </si>
  <si>
    <t>ELASTIQUE DE BUREAU</t>
  </si>
  <si>
    <t>Papier autocollant  découpé</t>
  </si>
  <si>
    <t>PROTEGE DOCUMENT</t>
  </si>
  <si>
    <t>SCOTCH PM</t>
  </si>
  <si>
    <t>BOITE COLLE</t>
  </si>
  <si>
    <t>SOUS CHEMISE</t>
  </si>
  <si>
    <t>POUBELLE</t>
  </si>
  <si>
    <t>ENVELOPPE PM KRAFT POCHETTE 16</t>
  </si>
  <si>
    <t>PAPIER A3</t>
  </si>
  <si>
    <t>Feuilles RhodoÃ¯de</t>
  </si>
  <si>
    <t>Papier cartonné pour reliure</t>
  </si>
  <si>
    <t>BAIE DE BRASSAGE TECHNIC 800X800 42U</t>
  </si>
  <si>
    <t>Starlink Mini Kit</t>
  </si>
  <si>
    <t>HABILLAGE DIVERSE</t>
  </si>
  <si>
    <t>Habillages batiments</t>
  </si>
  <si>
    <t>BOX NOTION 4G LTE</t>
  </si>
  <si>
    <t>FREIGHT</t>
  </si>
  <si>
    <t>STYLO BALL POINTE BLEU</t>
  </si>
  <si>
    <t>STYLO BALL POINTE NOIR</t>
  </si>
  <si>
    <t>STYLO BALL POINTE ROUGE</t>
  </si>
  <si>
    <t>STYLO BALL POINTE VERT</t>
  </si>
  <si>
    <t>MACHINE A CALCULER</t>
  </si>
  <si>
    <t>MARKER TABLEAU BLANC 4 CO</t>
  </si>
  <si>
    <t>SCOTCH GM  MARRON</t>
  </si>
  <si>
    <t>Pile alkaline LR06</t>
  </si>
  <si>
    <t>SERPILLERE</t>
  </si>
  <si>
    <t>PAPIER TOILETTE</t>
  </si>
  <si>
    <t>MASKING TAPE</t>
  </si>
  <si>
    <t>GOMME</t>
  </si>
  <si>
    <t>LAVE  VITRE</t>
  </si>
  <si>
    <t>CRAYON</t>
  </si>
  <si>
    <t>TROMBONE 33MM KOORES 0293</t>
  </si>
  <si>
    <t>Spirale de 16 bte</t>
  </si>
  <si>
    <t>HOME PLUS MAX WITH PANELS</t>
  </si>
  <si>
    <t>Sun King 32 inch LED TV</t>
  </si>
  <si>
    <t>LOCATION BUREAU</t>
  </si>
  <si>
    <t>SPEAKER NANO - DRB - JUILLET 2026</t>
  </si>
  <si>
    <t>STICKERS AUTOCOLLANT - MBALIK - JUILLET 2025</t>
  </si>
  <si>
    <t>AUTRES LICENCES</t>
  </si>
  <si>
    <t>2026-06-25</t>
  </si>
  <si>
    <t>2026-06-11</t>
  </si>
  <si>
    <t>2026-06-30</t>
  </si>
  <si>
    <t>2026-06-29</t>
  </si>
  <si>
    <t>2026-06-22</t>
  </si>
  <si>
    <t>2026-06-18</t>
  </si>
  <si>
    <t>2026-06-23</t>
  </si>
  <si>
    <t>2026-06-24</t>
  </si>
  <si>
    <t>2026-06-12</t>
  </si>
  <si>
    <t>2026-06-20</t>
  </si>
  <si>
    <t>2026-06-16</t>
  </si>
  <si>
    <t>2026-06-15</t>
  </si>
  <si>
    <t>2026-06-19</t>
  </si>
  <si>
    <t>2026-01-09</t>
  </si>
  <si>
    <t>2026-06-27</t>
  </si>
  <si>
    <t>2026-07-05</t>
  </si>
  <si>
    <t>2026-05-11</t>
  </si>
  <si>
    <t>2026-07-19</t>
  </si>
  <si>
    <t>2026-07-18</t>
  </si>
  <si>
    <t>2026-07-25</t>
  </si>
  <si>
    <t>2026-04-02</t>
  </si>
  <si>
    <t>2026-03-25</t>
  </si>
  <si>
    <t>2026-07-24</t>
  </si>
  <si>
    <t>2026-08-06</t>
  </si>
  <si>
    <t>2026-09-16</t>
  </si>
  <si>
    <t>2026-08-31</t>
  </si>
  <si>
    <t>PU_USD</t>
  </si>
  <si>
    <t>Total_HT_USD</t>
  </si>
  <si>
    <t>Date_creat_BA</t>
  </si>
  <si>
    <t>Date_de_Validation_BA</t>
  </si>
  <si>
    <t>Date_creation_DA</t>
  </si>
  <si>
    <t>Date_Validation_DA</t>
  </si>
  <si>
    <t>%remise</t>
  </si>
  <si>
    <t>Valeur_remise_USD</t>
  </si>
  <si>
    <t>Étiquettes de lignes</t>
  </si>
  <si>
    <t>Total général</t>
  </si>
  <si>
    <t>Somme de Total_HT_USD</t>
  </si>
  <si>
    <t>Somme de Valeur_remise_USD</t>
  </si>
  <si>
    <t>Moyenne de %remise</t>
  </si>
  <si>
    <t>N°BC</t>
  </si>
  <si>
    <t>Valeur_total_remisé</t>
  </si>
  <si>
    <t>N°DA</t>
  </si>
  <si>
    <t>Fournisseur</t>
  </si>
  <si>
    <t>Raison_sociale</t>
  </si>
  <si>
    <t>Contenu_du_mémo_TITRE_DA</t>
  </si>
  <si>
    <t>Somme de Total_DA_HT</t>
  </si>
  <si>
    <t>Somme de Total_DA_TTC</t>
  </si>
  <si>
    <t>6739</t>
  </si>
  <si>
    <t>RATOVONOMENJANAHARY ARO</t>
  </si>
  <si>
    <t>2026-01-23</t>
  </si>
  <si>
    <t>6102</t>
  </si>
  <si>
    <t>2026-01-26</t>
  </si>
  <si>
    <t>717</t>
  </si>
  <si>
    <t>2026-01-27</t>
  </si>
  <si>
    <t>4550</t>
  </si>
  <si>
    <t>RASOLOARISON IANDRY TAHINA</t>
  </si>
  <si>
    <t>Instruction fournisseur : RASOLOARISON IANDRY TAHINA (4550)
LOGO STICKERS</t>
  </si>
  <si>
    <t>2026-03-12</t>
  </si>
  <si>
    <t>4216</t>
  </si>
  <si>
    <t>Funbike Sarl</t>
  </si>
  <si>
    <t>DTG/DLT: Réparation moto 12855WWT(révision périodique,vidange moteur.. -DTG Tanà</t>
  </si>
  <si>
    <t>2026-01-05</t>
  </si>
  <si>
    <t>DTG/DLT:Réparation moto 47495WWT(vidange moteur-remplacement comodo...)-DTG Tanà</t>
  </si>
  <si>
    <t>6666</t>
  </si>
  <si>
    <t>RANJA VAHANIONJA Dolfer</t>
  </si>
  <si>
    <t>2636</t>
  </si>
  <si>
    <t>RSE - PEC 50% loyer Maison du Numérique de janvier à juin 2026 - MAISON DU NUMERIQUE</t>
  </si>
  <si>
    <t>2848</t>
  </si>
  <si>
    <t>ANDRIANIRINA NOMENJANAHARY HARRY V</t>
  </si>
  <si>
    <t>Instruction fournisseur : ANDRIANIRINA NOMENJANAHARY HARRY V (2848)
SEMINAIRE DRCE 2025</t>
  </si>
  <si>
    <t>3979</t>
  </si>
  <si>
    <t>TAMBOHO EXPLOITATION (TEX)</t>
  </si>
  <si>
    <t>2404</t>
  </si>
  <si>
    <t>723</t>
  </si>
  <si>
    <t>Prestation intérimaire: 01 Graphiste HC proforma 2 mois</t>
  </si>
  <si>
    <t>2026-01-06</t>
  </si>
  <si>
    <t>Prestation intérimaire: 01 Support Transit BO HC proforma 3 mois</t>
  </si>
  <si>
    <t>2328</t>
  </si>
  <si>
    <t>DTG/DOM: Implantation de 30 poteaux Fianarantsoa 20eme vague BC GLOBAL</t>
  </si>
  <si>
    <t>2886</t>
  </si>
  <si>
    <t>Instruction fournisseur : VOYAGES BOURDON (2886)
VALIDE PAR DG LE 05/01/2026</t>
  </si>
  <si>
    <t>2490</t>
  </si>
  <si>
    <t>Prestation intérimaire: 01 business process analyst HC proforma 1 mois</t>
  </si>
  <si>
    <t>Prestation intérimaire: 01 CYS Région Myriam HC PROFORMA 1 MOIS</t>
  </si>
  <si>
    <t>3620</t>
  </si>
  <si>
    <t>INSTITUT SUPERIEUR DE TECHNOLOGIE (IST- D)</t>
  </si>
  <si>
    <t>DA Achat billet d'avion  M FIENENA Richard Désiré pour mission à Tuléar du 16 au 25 01 2026</t>
  </si>
  <si>
    <t>3293</t>
  </si>
  <si>
    <t>AMPED INNOVATION</t>
  </si>
  <si>
    <t>Prestation intérimaire: 01 CYS Tanà Nitricia HC fin 280126 proforma 1 mois</t>
  </si>
  <si>
    <t>2630</t>
  </si>
  <si>
    <t>2071</t>
  </si>
  <si>
    <t>HUAWEI TECHNOLOGIES (MADAGASCAR) S.A.R.L.U</t>
  </si>
  <si>
    <t>DPIO/CORE: DWDM new OLA site option 2 (Service)-2026-DT-023001-validé par HJ le 05/01/26</t>
  </si>
  <si>
    <t>AJUSTABLE APPLICABLE BILLET CFO REPORTE 13 au 17 jan 2026</t>
  </si>
  <si>
    <t>DTG/DPIO: IC NPM PO1 in Ariary-NPM Recurring Services H1 2026-validé par HH le 31/12/25</t>
  </si>
  <si>
    <t>2026-01-07</t>
  </si>
  <si>
    <t>3211</t>
  </si>
  <si>
    <t>ERICSSON AB SWEDEN</t>
  </si>
  <si>
    <t>DTG/DPIO: IC NPM PO2 in EUR-C-SW Deployment Services H1 2026 -validé par HH le 
31/12/25</t>
  </si>
  <si>
    <t>2072</t>
  </si>
  <si>
    <t>HUAWEI INTERNATIONAL CO. LIMITED</t>
  </si>
  <si>
    <t>DPIO/CORE: DWDM new OLA site option 2 (Equipement)-2026-DT-023001-validé par HJ le 05/01/26</t>
  </si>
  <si>
    <t>2605</t>
  </si>
  <si>
    <t>NOKIA SOLUTIONS AND NETWORK</t>
  </si>
  <si>
    <t>DPIO/CORE:Nokia SDC Plugin for FTTx Statistics and KPIs(SW&amp;Licences)-2025-DT-101059-validé par HJ le 05/01/26</t>
  </si>
  <si>
    <t>DPIO/CORE:Nokia SDC Plugin for FTTx Statistics and KPIs(Services)-2025-DT-101059-validé par HJ le 05/01/26</t>
  </si>
  <si>
    <t>Projet petite Elec lié au projet Core IP, BB 2026</t>
  </si>
  <si>
    <t>964</t>
  </si>
  <si>
    <t>2167</t>
  </si>
  <si>
    <t>973</t>
  </si>
  <si>
    <t>2884</t>
  </si>
  <si>
    <t>VIVA</t>
  </si>
  <si>
    <t>4263</t>
  </si>
  <si>
    <t>DPIO/TRANS: DWDM new OLA site option 2 (Service)-2026-DT-023001-validé par HJ le 05/01/26</t>
  </si>
  <si>
    <t>DPIO/TRANS: DWDM new OLA site option 2 (Equipement)-2026-DT-023001-validé par HJ le 05/01/26</t>
  </si>
  <si>
    <t>820</t>
  </si>
  <si>
    <t>DOM/NRJ : ACHAT INVERSEUR DE SOURCE AUTOMATIQUE ATI 63A TRIPHASE</t>
  </si>
  <si>
    <t>2026-03-11</t>
  </si>
  <si>
    <t>6642</t>
  </si>
  <si>
    <t>DANIELLE FANJALALAINA</t>
  </si>
  <si>
    <t>5042</t>
  </si>
  <si>
    <t>HV GROUP (Location Mada)</t>
  </si>
  <si>
    <t>DTG/DLT: Réparation moto 12856WWT (vidange moteur, nettoyage filtre..)-DTG Tanà</t>
  </si>
  <si>
    <t>5827</t>
  </si>
  <si>
    <t>RATRIMO MAMY ZAKASOA</t>
  </si>
  <si>
    <t>DA Paiement jetons de présence avantages  Administrateur de la Société TELECOM MALAGASY  pour l'année 2026  M Mamy Zakasoa RATRIMO</t>
  </si>
  <si>
    <t>4244</t>
  </si>
  <si>
    <t>RAVELOMANANTSOA  ELIA</t>
  </si>
  <si>
    <t>DA Paiement jetons de présences avantages Administrateur de la Société TELECOM MALAGASY pour l'année 2026  Mme Elia RAVELOMANANTSOA</t>
  </si>
  <si>
    <t>5824</t>
  </si>
  <si>
    <t>NDREMANJARY PARAINA ODILON</t>
  </si>
  <si>
    <t>DA Paiement jetons de présences avantages Administrateur de la Société TELECOM MALAGASY pour l'année 2026  M Paraina Odilon NDREMANJARY</t>
  </si>
  <si>
    <t>678</t>
  </si>
  <si>
    <t>SOMACOU</t>
  </si>
  <si>
    <t>DOM/NRJ : ACHAT DE 100 KG CHIFFON POUR NETTOYAGE GE</t>
  </si>
  <si>
    <t>2026-05-05</t>
  </si>
  <si>
    <t>6702</t>
  </si>
  <si>
    <t>EQUINVEST EURL</t>
  </si>
  <si>
    <t>Transport bagages : Olivier suite affectation Morondava - Tuléar</t>
  </si>
  <si>
    <t>2902</t>
  </si>
  <si>
    <t>RAFOLO ANDRIANAVALONA FIDERANA</t>
  </si>
  <si>
    <t>Transport Bagages Narinirina suite rapatriement Tàna - Toamasina</t>
  </si>
  <si>
    <t>VISA MISSION DUBAI -GULSHAN SHARMA - 13 AU 17/01/2026</t>
  </si>
  <si>
    <t>30</t>
  </si>
  <si>
    <t>Transport bagages Guillaume suite affectation Ambositra - Miandrivazo</t>
  </si>
  <si>
    <t>2026-01-08</t>
  </si>
  <si>
    <t>132</t>
  </si>
  <si>
    <t>3052</t>
  </si>
  <si>
    <t>1301</t>
  </si>
  <si>
    <t>AXIAN UNIVERSITY</t>
  </si>
  <si>
    <t>LOCATION AMPHITHEATRE</t>
  </si>
  <si>
    <t>4038</t>
  </si>
  <si>
    <t>4530</t>
  </si>
  <si>
    <t>FIOVA</t>
  </si>
  <si>
    <t>6082</t>
  </si>
  <si>
    <t>RAMANANTSOA TAHIRY</t>
  </si>
  <si>
    <t>DA Régularisation BC de couverture complémentaire 2025 loyer Mme RAMANANTSOA Tahiry
FA 002/2026</t>
  </si>
  <si>
    <t>1101</t>
  </si>
  <si>
    <t>3042</t>
  </si>
  <si>
    <t>Transport bagages Antonio suite rapatriement Vohémar - Antalaha</t>
  </si>
  <si>
    <t>3605</t>
  </si>
  <si>
    <t>DA Paiement frais de déplacement courses urgentes mois de décembre 2025 
FA MADATOURS INV 9063</t>
  </si>
  <si>
    <t>Billet d'avion Ranja suite déménagement Tàna - Fort Dauphin - Tàna</t>
  </si>
  <si>
    <t>3129</t>
  </si>
  <si>
    <t>DTG/DOM: Sécurisation FO en aérien sur Port Toliara DTG-198714</t>
  </si>
  <si>
    <t>2332</t>
  </si>
  <si>
    <t>DTG/DOM: Implantation de 40 poteaux en bois 15è vague, Antsirabe.</t>
  </si>
  <si>
    <t>DTG/DOM: Implantation de 40 poteaux en bois 16è vague, Antsirabe.</t>
  </si>
  <si>
    <t>DTG/DOM: Transport 50 poteaux en bois vague4 depuis entrepôt Mandaniresaka vers le dépôt ADV-R. Ville Antsirabe.</t>
  </si>
  <si>
    <t>4824</t>
  </si>
  <si>
    <t>DTG/DOM: Implantation de 30 poteaux en bois 14è vague, Toliara.</t>
  </si>
  <si>
    <t>Projet Petite Elec 2026: Travaux Energie lié au projet DEPLACEMENT POTEAU ANALAKELY</t>
  </si>
  <si>
    <t>Projet d'alimentation électrique des data center STELLARIX</t>
  </si>
  <si>
    <t>Prestation intérimaire: Reliquat d'absence business process analyst déc 25</t>
  </si>
  <si>
    <t>119</t>
  </si>
  <si>
    <t>DG COFFEE DU 09/01/26</t>
  </si>
  <si>
    <t>DTG/DLT: TS- Réparation moto 23693WWT (remplacement joint)</t>
  </si>
  <si>
    <t>3098</t>
  </si>
  <si>
    <t>DPIO/CORE:Hébergement Mikrotik pour swap SRX(colocation)(12 mois)</t>
  </si>
  <si>
    <t>DPIO/CORE: Hébergement Mikrotik pour swap SRX(frais d'installation)</t>
  </si>
  <si>
    <t>2053</t>
  </si>
  <si>
    <t>DTG/DSTC: Travaux filaire 8 équipes sur Tanà (JANV26 à DEC26) (Avenant N°12)</t>
  </si>
  <si>
    <t>DTG/DSTC: Travaux filaire 12 équipes sur Tanà (JANV26 à DEC26)-2026-DT-101001- (Avenant N°12)</t>
  </si>
  <si>
    <t>5337</t>
  </si>
  <si>
    <t>DTG/DOM: Installation KO SING ALEX DIEU DONNE LIAO à PORT BERGER</t>
  </si>
  <si>
    <t>Gestion salle de sport Campus du 01/01 au 01/03/26</t>
  </si>
  <si>
    <t>41</t>
  </si>
  <si>
    <t>Loyer campus période du 01/01/26 au 31/03/26</t>
  </si>
  <si>
    <t>Rajout AXIAN NOEL LE 7 DECEMBRE 2025 Collabo TANA</t>
  </si>
  <si>
    <t>DTG/DSTC:Travaux filaire 12équipes sur Tanà et 7équipes en Régions(JANV26 à DEC26)-2026-DT-101001(Avenant N°12)</t>
  </si>
  <si>
    <t>2633</t>
  </si>
  <si>
    <t>DTG/DSTC:Travaux filaire 8équipes sur Tanà et 12équipes en Régions(JANV26 à DEC26)-2026-DT-101001-(Avenant N°11)</t>
  </si>
  <si>
    <t>3309</t>
  </si>
  <si>
    <t>APPORT EN NUMERAIRE</t>
  </si>
  <si>
    <t>DTG/DSTC: Inspection et traitement 350 poteaux en bois par ENC</t>
  </si>
  <si>
    <t>DTG/DSTC: Inspection et traitement 350 poteaux en bois-ITP-20260107-00006</t>
  </si>
  <si>
    <t>3753</t>
  </si>
  <si>
    <t>HOTEL MORINGA</t>
  </si>
  <si>
    <t>séjour Benoit JANIN - 22/01/26</t>
  </si>
  <si>
    <t>DTG/DSTC: Inspection et traitement 350 poteaux en bois-ITP-20260107-00006(Annule DA 135544)</t>
  </si>
  <si>
    <t>1175</t>
  </si>
  <si>
    <t>REMPLACEMENT CLIMATISEUR</t>
  </si>
  <si>
    <t>DTG/DSTC:Inspection et traitement 350 poteaux en bois- ITP-20260107-00005 (annule DA 135543)</t>
  </si>
  <si>
    <t>COLLATIONS SEMINAIRES</t>
  </si>
  <si>
    <t>DTG/DLT:Réparation moto 18865WWT-TANA (remplacement kit chaine/cocotte..)</t>
  </si>
  <si>
    <t>AR TANA-TULEAR Benoit Janin (22/01 au 25/01)</t>
  </si>
  <si>
    <t>Transport Bagages DINA suite affectation</t>
  </si>
  <si>
    <t>2568</t>
  </si>
  <si>
    <t>MIKROTIK</t>
  </si>
  <si>
    <t>DOM/CORE: Achat switch Spare pour région ANA - 2026-DT-061004</t>
  </si>
  <si>
    <t>5267</t>
  </si>
  <si>
    <t>Instruction fournisseur : WILLY FLEURIAN HAINGONIRINA (5267)
INFLUENCEUR - WILLYNAY</t>
  </si>
  <si>
    <t>2026-01-12</t>
  </si>
  <si>
    <t>5874</t>
  </si>
  <si>
    <t>Instruction fournisseur : ANTONIS (5874)
INFLUENCEUR - ANTONIS</t>
  </si>
  <si>
    <t>5332</t>
  </si>
  <si>
    <t>Instruction fournisseur : PARIS-MALAGASY (5332)
INFLUENCEUR - PARIS</t>
  </si>
  <si>
    <t>5906</t>
  </si>
  <si>
    <t>Instruction fournisseur : TSIARO (5906)
INFLUENCEUR - TSIARO</t>
  </si>
  <si>
    <t>DTG/DSTC:Travaux filaire 8 techniciens sur Tanà(JANV26 à DEC26)-(Avenant N°6)</t>
  </si>
  <si>
    <t>5387</t>
  </si>
  <si>
    <t>Instruction fournisseur : RAKOTO AINA ERICKA (5387)
INFLUENCEUR - RAKOTO AINA ERICKA</t>
  </si>
  <si>
    <t>2747</t>
  </si>
  <si>
    <t>SHENZHEN SOPTO TECHNOLOGY CO LTD</t>
  </si>
  <si>
    <t>DTG/DSTC: Achat 3000 JO SC/APC SC/APC 1ML- 2026-DT-102001</t>
  </si>
  <si>
    <t>2368</t>
  </si>
  <si>
    <t>5876</t>
  </si>
  <si>
    <t>Instruction fournisseur : RAKOTONANTENAINA Ferdinah Olivier (5876)
INFLUENCEUR - FERDINAH</t>
  </si>
  <si>
    <t>5256</t>
  </si>
  <si>
    <t>Instruction fournisseur : ANDRIANTSOA JULIANNA (5256)
INFLUENCEUR - JUJU</t>
  </si>
  <si>
    <t>DTG/DOM: Demande de devis pour transport et Manutention de 30 Poteaux en bois 8ML de TOAMASINA vers FENERIVE EST</t>
  </si>
  <si>
    <t>DTG/DSTC: (TS)Confections 30 socles en BA pr protection poteaux à Mananara Nord-2025-DT-101059-validé
DG 26/12/25</t>
  </si>
  <si>
    <t>5310</t>
  </si>
  <si>
    <t>Instruction fournisseur : KEVIN &amp; CO (5310)
INFLUENCEUR - KEVIN &amp; CO</t>
  </si>
  <si>
    <t>DTG/DSTC:(TS)Confections 144socles en BA pr protection poteaux à Mananara Nord-2025-DT-101059-validé
DG 26/12/25</t>
  </si>
  <si>
    <t>DTG/DSTC:(TS)Confections 30socles en BA pr protection poteaux à Mananara Nord-2025-DT-101059-validé
DG 26/12/25</t>
  </si>
  <si>
    <t>1645</t>
  </si>
  <si>
    <t>Instruction fournisseur : JOCKER GRAPHICS (1645)
SEMINAIRE RYS 2026</t>
  </si>
  <si>
    <t>Instruction fournisseur :  ()
AFFICHE</t>
  </si>
  <si>
    <t>1709</t>
  </si>
  <si>
    <t>DA Me Andry FIANKINANA paiement abonnement Janvier 2026 
FA 01/26</t>
  </si>
  <si>
    <t>681</t>
  </si>
  <si>
    <t>DTG/DOM:Renfort de l'equipe YAS pendant la période de cyclônique par Nexthope(150sites)-validé par HJ le 05/01/26</t>
  </si>
  <si>
    <t>3301</t>
  </si>
  <si>
    <t>SMART TECHNOLOGIES ET ENGINEERING</t>
  </si>
  <si>
    <t>DTG/DOM:Renfort de l'equipe YAS pendant la période de cyclônique par STEA(150sites)-validé par HJ le 05/01/26</t>
  </si>
  <si>
    <t>2599</t>
  </si>
  <si>
    <t>DTG/DOM:Renfort de l'equipe pendant la période de cyclônique par NGS(150sites)-validé par HJ le 05/01/26</t>
  </si>
  <si>
    <t>2026-01-13</t>
  </si>
  <si>
    <t>5269</t>
  </si>
  <si>
    <t>DTG/DPDI: Travaux Audit conformité plomberie à Analakely-2026-DT-091001-validé par DG le 12/01/26</t>
  </si>
  <si>
    <t>1739</t>
  </si>
  <si>
    <t>MALAGASY GENERAL SERVICES</t>
  </si>
  <si>
    <t>2026-01-14</t>
  </si>
  <si>
    <t>DTG/DSTC:Installation FO-Travaux GC sur INFRA GPON - DAET 13582/13583/13584-2026-DT-101001</t>
  </si>
  <si>
    <t>DTG/DSTC:Travaux INFRA GPON - Implantation Poteau - DAET 13585/13586-2026-DT-101001</t>
  </si>
  <si>
    <t>5967</t>
  </si>
  <si>
    <t>MADA SCENT</t>
  </si>
  <si>
    <t>32</t>
  </si>
  <si>
    <t>DTG/DLT: DTG/DLT:Location LLD 48 mois- 6 WULING EV 11PL- validé par DG le 13/01/26</t>
  </si>
  <si>
    <t>DTG/DLT: Prestation Chauffeurs LLD48 mois-6 WULING EV 11PL(Minivan Electrique)- validé par DG le 13/01/26</t>
  </si>
  <si>
    <t>DTG/DSTC:Travaux INFRA GPON - Implantation Poteau - DAET 13587-2026-DT-101001</t>
  </si>
  <si>
    <t>DTG/DSTC:Installation FO-Travaux GC sur INFRA GPON - DAET 13579/13580/13581/13578-2026-DT-101001</t>
  </si>
  <si>
    <t>5329</t>
  </si>
  <si>
    <t>5270</t>
  </si>
  <si>
    <t>BLAST'IN DANSE</t>
  </si>
  <si>
    <t>Billet d'avion RIANTSOA - Aller Retour - Tàna Toliara Tàna</t>
  </si>
  <si>
    <t>6712</t>
  </si>
  <si>
    <t>ANDRIANJATOVO MIHARITIANA MAEVA</t>
  </si>
  <si>
    <t>DPIO/TRANS:Achat des Licenses capacités FH- 2026-DT-021001</t>
  </si>
  <si>
    <t>Prestation de services SGEM période 01/01/26 au 31/03/26</t>
  </si>
  <si>
    <t>DTG/DLT: Réparation moto 38477WWT(vidange moteur+remplacement ferrodo..)</t>
  </si>
  <si>
    <t>3221</t>
  </si>
  <si>
    <t>DTG/DOM: Travaux GC pour Déploiement Client Faranirina Valencia à Ambilobe</t>
  </si>
  <si>
    <t>5338</t>
  </si>
  <si>
    <t>RANDRIANANTENAINA PATRICIA (ENTREPRISE MANDA)</t>
  </si>
  <si>
    <t>DTG/DOM: Implantation de 40 poteaux dans la ville de Manakara 2e vague</t>
  </si>
  <si>
    <t>2322</t>
  </si>
  <si>
    <t>DTG/DOM: Implantation de 30 poteaux à Majunga 71ème vague</t>
  </si>
  <si>
    <t>6713</t>
  </si>
  <si>
    <t>RATOVONIRINA Mirana Fanomezantsoa</t>
  </si>
  <si>
    <t>DTG/DOM: Implantation de 30 poteaux à Majunga 72ème vague</t>
  </si>
  <si>
    <t>6718</t>
  </si>
  <si>
    <t>RAKOTOMANANJO BETIA HERIMALALA</t>
  </si>
  <si>
    <t>DTG/DOM: Implantation de 30 poteaux à Majunga 73ème vague</t>
  </si>
  <si>
    <t>DTG/DOM: Implantation de 30 poteaux à Majunga 74ème vague</t>
  </si>
  <si>
    <t>DTG/DOM: Implantation de 30 poteaux à Majunga 75ème vague</t>
  </si>
  <si>
    <t>DTG/DOM: Implantation de 30 poteaux à Majunga 76ème vague</t>
  </si>
  <si>
    <t>DTG/DOM: Implantation de 30 poteaux à Majunga 77ème vague</t>
  </si>
  <si>
    <t>DTG/DOM: Tirage 24FO transport pour SR010 de DATA CENTER vers SOTEMA MAHAJANGA</t>
  </si>
  <si>
    <t>DTG/DOM: Tirage 24FO transport pour SR07 de DATA CENTER vers Croisement bloc MAHAJANGA</t>
  </si>
  <si>
    <t>DTG/DOM: Tirage 24FO transport sous terrain pour SR08 de DATA CENTER vers Mazava huile</t>
  </si>
  <si>
    <t>DTG/DOM: Tirage 24FO transport pour SR01 de DATA CENTER vers TSARAMANDROSO MAHAJANGA</t>
  </si>
  <si>
    <t>3463</t>
  </si>
  <si>
    <t>DTG/DOM: Tirage Last Mile _REGION SAVA Vague 9</t>
  </si>
  <si>
    <t>DTG/DOM: Travaux installation FO client à Ambondromamy: AUGUSTIN BETOMBO</t>
  </si>
  <si>
    <t>DTG/DOM: Implantation de 40 poteaux dans la ville dAMBANJA 5ème vague</t>
  </si>
  <si>
    <t>DTG/DOM: TIRAGE FO 7ème VAGUE à FIANARANTSOA BC GLOBAL</t>
  </si>
  <si>
    <t>DA pour traitement BC de couverture Loyer 12 mois VILLA TOJO II à partir du 01 février 2026 au 31 janvier 2027
FA N°001 2026</t>
  </si>
  <si>
    <t>6719</t>
  </si>
  <si>
    <t>DEBON Daniella Gladys</t>
  </si>
  <si>
    <t>6720</t>
  </si>
  <si>
    <t>RABARISON Hervais Mihamina</t>
  </si>
  <si>
    <t>2026-01-15</t>
  </si>
  <si>
    <t>6692</t>
  </si>
  <si>
    <t>JAMET SANDRINE</t>
  </si>
  <si>
    <t>1033</t>
  </si>
  <si>
    <t>DTG__DPDI__BC AFROTEL - Tx Stlk 05 sites TG__2025-DT-011001</t>
  </si>
  <si>
    <t>949</t>
  </si>
  <si>
    <t>GRAPH EXPRESS IMPRIMERIE</t>
  </si>
  <si>
    <t>2025</t>
  </si>
  <si>
    <t>DTG__DPDI__BC ATEA__Tx Stlk sur 02 sites TG__2025-DT-011001</t>
  </si>
  <si>
    <t>DTG__DPDI__BC NGS - Tx Stlk sur 02 sites TG__2025-DT-011001</t>
  </si>
  <si>
    <t>DTG__DPDI__BC STE -  Tx Stlk sur 01 site TG__2025-DT-011001</t>
  </si>
  <si>
    <t>Travaux Energie lié au projet de Source secourue PAOMA Ambanidia</t>
  </si>
  <si>
    <t>TRANSPORT MOBILIER</t>
  </si>
  <si>
    <t>RSE- Expédition 10 ordinateurs vers université Tuléar - Connected Universities - COLIS EXPRESS</t>
  </si>
  <si>
    <t>2491</t>
  </si>
  <si>
    <t>LE CENTELL HOTEL SPA(H ALOE SARLU)</t>
  </si>
  <si>
    <t>2455</t>
  </si>
  <si>
    <t>INGENOSYA</t>
  </si>
  <si>
    <t>102</t>
  </si>
  <si>
    <t>2426</t>
  </si>
  <si>
    <t>Manutentionnaires pour inventaire au B49 Terre pleine Andraharo le 17/01/2026</t>
  </si>
  <si>
    <t>3058</t>
  </si>
  <si>
    <t>INSTITUT FRANCAIS DE L'AUDIT ET DU CONTROLE</t>
  </si>
  <si>
    <t>6724</t>
  </si>
  <si>
    <t>VOLATOMBO FELICIA</t>
  </si>
  <si>
    <t>Transport bagages CHAILLEY suite prise de poste Nosy Be Hell Ville</t>
  </si>
  <si>
    <t>5977</t>
  </si>
  <si>
    <t>ROSE IMMOBILIER</t>
  </si>
  <si>
    <t>DECO ST VALENTIN YAS STORE</t>
  </si>
  <si>
    <t>DTG/DPDI:Demande offre- TX GC FO sur ITA076 ANTANETIMBOHANGY-Projet FO NSB2026</t>
  </si>
  <si>
    <t>5461</t>
  </si>
  <si>
    <t>RSE- Formation Ampela Online 4ème vague - STEM FOR GOOD</t>
  </si>
  <si>
    <t>3726</t>
  </si>
  <si>
    <t>2026-01-16</t>
  </si>
  <si>
    <t>Travaux  petite Elec  Supplémentaire  lié au projet Sawp BB Nord et sainte Marie 2026,  site ANJ005 et ANJ006</t>
  </si>
  <si>
    <t>COMMANDE 20 SUPPORTS D'ANTENNE STARLINKS (SWAP VSAT TX)</t>
  </si>
  <si>
    <t>6723</t>
  </si>
  <si>
    <t>HOUSSEN YASSIR</t>
  </si>
  <si>
    <t>RSE - 2500 Cahiers 100p PM dispatch SEKOLY YAS Tuléar - LIBRAIRIE EKENA</t>
  </si>
  <si>
    <t>1994</t>
  </si>
  <si>
    <t>DCG:PRESTATION CONNECTEO DECEMBRE 2025</t>
  </si>
  <si>
    <t>Instruction fournisseur : GLOBAL CONSTRUCTION MADAGASCAR (2404)
Aménagement du local YS Vatomandry</t>
  </si>
  <si>
    <t>COLLATION DG COFFEE DU 23/01/26</t>
  </si>
  <si>
    <t>2026-01-18</t>
  </si>
  <si>
    <t>Instruction fournisseur : HOTEL MORINGA (3753)
YBCM TULEAR</t>
  </si>
  <si>
    <t>2026-01-19</t>
  </si>
  <si>
    <t>DTG/DOM: Demande de devis pour transport et Manutention de 30 Poteaux en bois 08ML de Manakara vers Vangaindrano.</t>
  </si>
  <si>
    <t>Instruction fournisseur :  ()
STICKERS LOGO MBALIK</t>
  </si>
  <si>
    <t>DCG-DBEF/LLD SUIVANT DEVIS N°V.25.45803</t>
  </si>
  <si>
    <t>5268</t>
  </si>
  <si>
    <t>INFLUENCEUR</t>
  </si>
  <si>
    <t>DVI/LLD SUIVANT DEVIS N°V.25.45799</t>
  </si>
  <si>
    <t>5255</t>
  </si>
  <si>
    <t>6390</t>
  </si>
  <si>
    <t>SAKAMANGA</t>
  </si>
  <si>
    <t>DTG: Réunion DTG du 19/01/26 au 28/01/26 (30 personnes)</t>
  </si>
  <si>
    <t>DTG/DOM: Travaux installation FO client à Marovoay, RIJA ANGELO RAKOTOMANANTSOA</t>
  </si>
  <si>
    <t>Séminaire 2026</t>
  </si>
  <si>
    <t>1074</t>
  </si>
  <si>
    <t>Instruction fournisseur : VOYAGES BOURDON (2886)
BILLET D'AVION - RAKOTOARIMANANA MANITRA</t>
  </si>
  <si>
    <t>BC DE COUVERTURE NOC ET CAMPUS DES 2T/3T ET 4T 2026</t>
  </si>
  <si>
    <t>3180</t>
  </si>
  <si>
    <t>SOCIETE IMMOBILIERE L'EDEN (NOVOTEL)</t>
  </si>
  <si>
    <t>Réservation Hôtel RIANTSOA - Moringa Toliara - du 20 au 22 /01/2026</t>
  </si>
  <si>
    <t>4408</t>
  </si>
  <si>
    <t>MASTERLIFE COMPANY SARL</t>
  </si>
  <si>
    <t>Transport Bagages TIANA suite affectation Tamatave - Majunga</t>
  </si>
  <si>
    <t>DTG/CORE: Demande offre-Achat SFP 10GigE single mode 40km 1550nm for Huawei ATN910C-M</t>
  </si>
  <si>
    <t>2957</t>
  </si>
  <si>
    <t>COOL CONCEPT EVENTS SARL</t>
  </si>
  <si>
    <t>Séminaire DVI</t>
  </si>
  <si>
    <t>DTG/DPDI:Demande offre-Réhabilitation BV Ambondromamy BOE018</t>
  </si>
  <si>
    <t>DTG/DOM:Demande offre-Câble Coaxial HPL50 1/4 LSOH gris RAL 7011 Ref M5361Z-T500(40U)</t>
  </si>
  <si>
    <t>DTG/DOM:Demande offre-Connecteur ODU RPT368810/1(1500U) et Connecteur IDU RPT368808/1(1500U)</t>
  </si>
  <si>
    <t>3278</t>
  </si>
  <si>
    <t>YBCM TULEAR</t>
  </si>
  <si>
    <t>DTG/DOM:Demande offre-Achat Ruban scapa 2501 et 2702</t>
  </si>
  <si>
    <t>ACHAT SPARES BATTERIES 2026 DOM/NRJ</t>
  </si>
  <si>
    <t>DTG/DOM: Demande offre- Achat Grounding 2166 Sealing Tape 3M(2000U)</t>
  </si>
  <si>
    <t>DTG/DOM:Demande offre-Achat Kit de mise à la terre 1/4 XF 0,6m Ref : C0275F - F013(1500U)</t>
  </si>
  <si>
    <t>6731</t>
  </si>
  <si>
    <t>CORSO MALAGASY CONSEILS SARL</t>
  </si>
  <si>
    <t>Instruction fournisseur : CORSO MALAGASY CONSEILS SARL (6731)
YBCM TULEAR 2026</t>
  </si>
  <si>
    <t>DTG/DOM:Demande offre- Rodent repellent self-closing sleeving, Twist-In-RR-19-PET/GF-BK/WH(3000m)</t>
  </si>
  <si>
    <t>Voyage bourdon</t>
  </si>
  <si>
    <t>2026-01-20</t>
  </si>
  <si>
    <t>1261</t>
  </si>
  <si>
    <t>DTG/DLT: Régul-Indemnités chauffeurs JUIN25 à SEPT25 du concessionnaire Materauto</t>
  </si>
  <si>
    <t>Remboursement Carburant</t>
  </si>
  <si>
    <t>Licence 3 Signatures ADOBE</t>
  </si>
  <si>
    <t>DTG/DOM: Consommations JIRAMA de lannée 2026 pour la DTG (BC DE COUVERTURE)</t>
  </si>
  <si>
    <t>Instruction fournisseur :  ()
LIGHTBOX YAS STORE</t>
  </si>
  <si>
    <t>2537</t>
  </si>
  <si>
    <t>MANANTSOA SARL</t>
  </si>
  <si>
    <t>2546</t>
  </si>
  <si>
    <t>MASTERLINE GLOBAL FZCO</t>
  </si>
  <si>
    <t>713</t>
  </si>
  <si>
    <t>Warehouse Management - GALAXY Andraharo  - Couverture 1 an
1er Juillet 2025 au 1er Juillet 2026</t>
  </si>
  <si>
    <t>DTG/DSTC:Travaux INFRA GPON - Implantation Poteau - DAET 13606 - 2026-DT-101001</t>
  </si>
  <si>
    <t>Instruction fournisseur : VOYAGES BOURDON (2886)
BILLET D'AVION - FALY HERIZO &amp; ERIC RAJAONA</t>
  </si>
  <si>
    <t>3747</t>
  </si>
  <si>
    <t>TRANOMBAROTRA MORABE</t>
  </si>
  <si>
    <t>Instruction fournisseur : TRANOMBAROTRA MORABE (3747)
ENTRETIEN MOTO - 7636WWT</t>
  </si>
  <si>
    <t>DTG/DSTC: Installation FO-Travaux GC sur INFRA GPON - DAET 13607/13608/13609-2026-DT-101001</t>
  </si>
  <si>
    <t>127</t>
  </si>
  <si>
    <t>ROULEAU ESSUIE MAINS 2026 
Janvier au décembre 2026</t>
  </si>
  <si>
    <t>Transport toutes les plaques marqués TELMA de GALAXY VERS ILAFY 
Date: 21/01/2026</t>
  </si>
  <si>
    <t>6735</t>
  </si>
  <si>
    <t>RAZAFINDRAHASY JONAH OLIVIA</t>
  </si>
  <si>
    <t>Paiement Huissier Maitre JONAH OLIVIA - Fac N° 006TN/26 - Dos 063TN/26</t>
  </si>
  <si>
    <t>2026-01-21</t>
  </si>
  <si>
    <t>Instruction fournisseur : OCEAN TRADE CO (102)
RALLONGE VEHICULE - 18267WWT &amp; 18268WWT</t>
  </si>
  <si>
    <t>6060</t>
  </si>
  <si>
    <t>RSE - Transport e-JERY EPP Antanimena II vague 1 - EXCEL TRANSPORT</t>
  </si>
  <si>
    <t>RSE- Transport formation Cyber Island  EPP Nanisana - EXCEL TRANSPORT</t>
  </si>
  <si>
    <t>DTG/DSTC: Travaux INFRA GPON - Implantation Poteau - DAET 13610 - 2026-DT-101001</t>
  </si>
  <si>
    <t>14</t>
  </si>
  <si>
    <t>Papier Toilettes :2026 
(Janvier 2026 jusquau décembre 2026)</t>
  </si>
  <si>
    <t>DSCI-SEI : Chiffrage - Câble blindage</t>
  </si>
  <si>
    <t>6683</t>
  </si>
  <si>
    <t>CARRIERE IRAKA</t>
  </si>
  <si>
    <t>Instruction fournisseur : CARRIERE IRAKA (6683)
DEPANNAGE CAMION - 1175TCC</t>
  </si>
  <si>
    <t>DA de couverture Abonnement 12 mois Me Andry FIANKINANA</t>
  </si>
  <si>
    <t>2142</t>
  </si>
  <si>
    <t>BLOC WC pour chasse d'eau - TITAN 3 CONSOMMATION (Janvier 2026 jusquau décembre 2026)</t>
  </si>
  <si>
    <t>947</t>
  </si>
  <si>
    <t>EA TRADING</t>
  </si>
  <si>
    <t>Instruction fournisseur : EA TRADING (947)
TROPHEE SEMINAIRE 2026</t>
  </si>
  <si>
    <t>Stickers Mbalik</t>
  </si>
  <si>
    <t>6497</t>
  </si>
  <si>
    <t>Transport bagages NJATO suite affectation - TANA MAJUNGA</t>
  </si>
  <si>
    <t>DSTC-SEI : Chiffrage Bloc multiprise</t>
  </si>
  <si>
    <t>DTG/DSTC:Travaux INFRA GPON - Implantation Poteau - DAET 13611 - 2026-DT-101001</t>
  </si>
  <si>
    <t>4932</t>
  </si>
  <si>
    <t>Instruction fournisseur : PRO BIKE (4932)
ENTRETIEN MOTO - 38192WWT</t>
  </si>
  <si>
    <t>DTG/DLT:Réparation des motos 18885WWT et 18892WWT de la DTG</t>
  </si>
  <si>
    <t>Expédition des Motos</t>
  </si>
  <si>
    <t>1184</t>
  </si>
  <si>
    <t>Instruction fournisseur : MADAGASCAR AUTOMOBILE (1184)
ENTRETIEN MOTO - 31595WWT &amp; 31594WWT</t>
  </si>
  <si>
    <t>DTG/DLT: Achat chambre à air (20 U) pour les motos DTG TANA</t>
  </si>
  <si>
    <t>6736</t>
  </si>
  <si>
    <t>RICHARDSON JEAN JAOFENO</t>
  </si>
  <si>
    <t>Transport bagages MICHEL suite prise de poste - TANA vers SAMBAVA</t>
  </si>
  <si>
    <t>738</t>
  </si>
  <si>
    <t>SOCOTEC MADAGASCAR</t>
  </si>
  <si>
    <t>DTG/DPDI: Expertise et rapport pour lextension portail PAOMA Analakely-2026-DT-091001</t>
  </si>
  <si>
    <t>Remplacement climatiseur YAS STOR NOSY BE CAMP VERT</t>
  </si>
  <si>
    <t>797</t>
  </si>
  <si>
    <t>D&amp;SIGN</t>
  </si>
  <si>
    <t>3196</t>
  </si>
  <si>
    <t>Instruction fournisseur : OKALOU EVENT (3196)
ANIMATION SEMINAIRE 2026</t>
  </si>
  <si>
    <t>2467</t>
  </si>
  <si>
    <t>Finale Barea Chan Yas 2025 - validé par DG le 29/08/2025</t>
  </si>
  <si>
    <t>5176</t>
  </si>
  <si>
    <t>Séminaire 2026 - Validé par DG le 22/01/2026</t>
  </si>
  <si>
    <t>2026-01-22</t>
  </si>
  <si>
    <t>Instruction fournisseur : JAMET SANDRINE (6692)
YBCM TULEAR 2026</t>
  </si>
  <si>
    <t>IM AR Mbalik et rajout CDV</t>
  </si>
  <si>
    <t>DTG/DPDI:Demande offre- TX GC FO BOE132 MHJ_AMBOHIMANDAMINA-Projet FO NSB2026</t>
  </si>
  <si>
    <t>DTG/DPDI:Demande offre- TX GC FO sur ATS195 TOA_ANDRANOMADIO2</t>
  </si>
  <si>
    <t>Frais colis AR MBALIK</t>
  </si>
  <si>
    <t>DTG/DPDI:Demande offre- TX GC FO sur ANJ160 ANDRANGAZAHA-Projet FO NSB2026</t>
  </si>
  <si>
    <t>6737</t>
  </si>
  <si>
    <t>SOLUTION MICRO SYSTEM</t>
  </si>
  <si>
    <t>DTG/DPDI:Demande offre- TX GC FO sur AAN182 TOLIARA_BETELA -Projet FO NSB2026</t>
  </si>
  <si>
    <t>DTG/DPDI:Demande offre- TX GC FO sur SAV179 SAMBAVA_AMBODISITRANA2-Projet FO NSB2026</t>
  </si>
  <si>
    <t>DTG/DPDI:Demande offre- TX GC FO sur DIA162 NOSYBE_DJABALABE-Projet FO NSB2026</t>
  </si>
  <si>
    <t>4520</t>
  </si>
  <si>
    <t>IT WE DO SARL</t>
  </si>
  <si>
    <t>ITWEDO - suivant Avenant DG_JUR_C_2025_10_4350</t>
  </si>
  <si>
    <t>5352</t>
  </si>
  <si>
    <t>WESTCON AFRICA (MAURITIUS) LTD</t>
  </si>
  <si>
    <t>BILLET D'AVION PENALITE ET REAJUSTEMENT</t>
  </si>
  <si>
    <t>DTG/DLT:Réparation moto 18877WWT-DTG Diégo(remplacement pneu AV, bougie...)</t>
  </si>
  <si>
    <t>DTG/DPDI:Demande offre- TX GC FO sur DIA163 NOSYBE_DZAMANJARY-Projet FO NSB2026</t>
  </si>
  <si>
    <t>DTG/DPDI:Demande offre- TX GC FO sur ITA074 MIARINARIVO_CENTRE-Projet FO NSB2026</t>
  </si>
  <si>
    <t>DTG/DPDI:Demande offre- TX GC FO sur VAK128 ABE_FITOMILASY-Projet FO NSB2026</t>
  </si>
  <si>
    <t>DTG/DPDI:Demande offre- TX GC FO sur ANM708 TAN_AMBOHIMANALA-Projet FO NSB2026</t>
  </si>
  <si>
    <t>DTG/DPDI:Demande offre- TX GC FO sur ANM705 TAN_ANTANINARENINA-Projet FO NSB2026</t>
  </si>
  <si>
    <t>1893</t>
  </si>
  <si>
    <t>DTG/DSTC: Achat Tuyau PEHD 50 PN16 100M-2026-DT-102001-validé par DG le 22/01/26</t>
  </si>
  <si>
    <t>Sono SHS</t>
  </si>
  <si>
    <t>DTG/DPDI:Demande offre- TX GC FO sur SOF221 ANKIRIRIKY_MACRO -Projet FO NSB2026</t>
  </si>
  <si>
    <t>36</t>
  </si>
  <si>
    <t>BC DE COUVERTURE 2026-Energie de Secours</t>
  </si>
  <si>
    <t>BC de couverture 2026 Electricité Campus</t>
  </si>
  <si>
    <t>BC de couverture 2026 Eau Campus</t>
  </si>
  <si>
    <t>BC de couverture 2026 Clim Campus</t>
  </si>
  <si>
    <t>3953</t>
  </si>
  <si>
    <t>1133</t>
  </si>
  <si>
    <t>BC de couverture 2026 Eau et Electricité - Appt A31</t>
  </si>
  <si>
    <t>6740</t>
  </si>
  <si>
    <t>Instruction fournisseur : RAMANAMBONONA LALANIRIANA HANITRINIAINA (6740)
ENTRETIEN MOTO - 38414WWT</t>
  </si>
  <si>
    <t>1759</t>
  </si>
  <si>
    <t>MYSTORE SARL</t>
  </si>
  <si>
    <t>IPHONE 17 PRO MAX - VALIDé LE 15/12/2025</t>
  </si>
  <si>
    <t>4245</t>
  </si>
  <si>
    <t>4975</t>
  </si>
  <si>
    <t>MANOOVA SARL</t>
  </si>
  <si>
    <t>5993</t>
  </si>
  <si>
    <t>ASSOCIATION CYBER ISLAND</t>
  </si>
  <si>
    <t>DTG: Rajout 2eme salle (Réunion DTG du 22/01/26 et 23/01/26 )</t>
  </si>
  <si>
    <t>DTG/DOM: Demande de devis pour transport et Manutention de 20 Poteaux en bois 08ML de Ambanja vers Port Berger.</t>
  </si>
  <si>
    <t>DTG/DOM: Demande de devis pour transport et Manutention de 20 Poteaux en bois 08ML de Ambanja vers Antsohihy.</t>
  </si>
  <si>
    <t>DTG/DOM: Demande de devis pour transport et Manutention de 20 Poteaux en bois 08ML de MANAKARA vers FARAFANGANA.</t>
  </si>
  <si>
    <t>ISEMINAIRE GRS 2026 - LOCATION CHAISE</t>
  </si>
  <si>
    <t>DTG/DPDI:Demande offre-Réhabilitation VAT001_Datacenter Mananjary</t>
  </si>
  <si>
    <t>DTG/DPDI:Demande offre-Réhabilitation AAT001_Datacenter Farafangana</t>
  </si>
  <si>
    <t>BC PACKS YAS 2026</t>
  </si>
  <si>
    <t>2797</t>
  </si>
  <si>
    <t>SUCURI SERVICES</t>
  </si>
  <si>
    <t>DTG/DPDI:Demande Offre-Expertise toitures VAK021/ALA013/SAV006/ANM002</t>
  </si>
  <si>
    <t>Réappro DG -Janvier 2026</t>
  </si>
  <si>
    <t>Facture loyer-Le park Appt A31 (du 01/01 au 31/01/26)</t>
  </si>
  <si>
    <t>Loyers Shop SGEM</t>
  </si>
  <si>
    <t>FOURNITURE ENERGIE DE SECOURS NOVEMBRE 2025 - GE-12 CAMPUS - KHOLER J250 200 Kw ref. contrat :
NRJ/19/TELMA-CAMPUS-GALAXY</t>
  </si>
  <si>
    <t>4949</t>
  </si>
  <si>
    <t>1556</t>
  </si>
  <si>
    <t>FOKONTANY ANDRAHARO</t>
  </si>
  <si>
    <t>Paiement cotisation annuelle RF2 Manasoa  Fokontany ANDRAHARO
ref: 236/23 MID/SG/PREF.PO.ANT/ASS</t>
  </si>
  <si>
    <t>2801</t>
  </si>
  <si>
    <t>Groupe WAWA</t>
  </si>
  <si>
    <t>700</t>
  </si>
  <si>
    <t>DHL INTERNATIONAL M/CAR</t>
  </si>
  <si>
    <t>SERVICE DE LIVRAISON EXPRESS - TNRR000161196</t>
  </si>
  <si>
    <t>DSTC-SEI : Chiffrage U7-Outdoor Spécial évènement</t>
  </si>
  <si>
    <t>Prestation intérimaire: PERDIEM Christian - Emmanuel - Manda Déc25 - Jan-Fév 26</t>
  </si>
  <si>
    <t>Prestation intérimaire: PERDIEM Eric du 311225 au 300126</t>
  </si>
  <si>
    <t>6</t>
  </si>
  <si>
    <t>ANTOKA SECURITE</t>
  </si>
  <si>
    <t>DTG/DOM: Prestation gardiennage BV et sites Techniques(2026) (avenant N°1)(BC couverture)</t>
  </si>
  <si>
    <t>6362</t>
  </si>
  <si>
    <t>DTG/DOM: Prestation sécurité et  gardiennage sites Techniques(2026)(BC de Couverture)</t>
  </si>
  <si>
    <t>Instruction fournisseur : EA TRADING (947)
SEMINAIRE 2026</t>
  </si>
  <si>
    <t>Instruction fournisseur : INJET (1133)
SEMINAIRE 2026</t>
  </si>
  <si>
    <t>6715</t>
  </si>
  <si>
    <t>TINARIVO RIJASOA</t>
  </si>
  <si>
    <t>Transport bagages PRISCA suite affectation Sambava - Tàna</t>
  </si>
  <si>
    <t>6744</t>
  </si>
  <si>
    <t>RANDRIANAMBININA FRANCO GASPARI</t>
  </si>
  <si>
    <t>Transport bagages MELVINO suite prise de poste Tàna - Diego</t>
  </si>
  <si>
    <t>DSTC-SEI: Chiffrage - Adaptateur prise pour ONT NOKIA Wifi6</t>
  </si>
  <si>
    <t>133</t>
  </si>
  <si>
    <t>RAJAONARY THIERRY CLAUDE(TEKISASY)</t>
  </si>
  <si>
    <t>Remplacement lampes à lentrepôt AGL - GALAXY</t>
  </si>
  <si>
    <t>6376</t>
  </si>
  <si>
    <t>DA SOKA HOLDING direction et pilotage de projet janvier 2026
FA 2026-001</t>
  </si>
  <si>
    <t>SEMINAIRE GRS 2026</t>
  </si>
  <si>
    <t>3465</t>
  </si>
  <si>
    <t>CCF HARMONY</t>
  </si>
  <si>
    <t>Instruction fournisseur : CCF HARMONY (3465)
SEMINAIRE RYS 2026</t>
  </si>
  <si>
    <t>6162</t>
  </si>
  <si>
    <t>DA SOKA AFRIKA direction et pilotage de projet janvier 2026
FA_2026-001</t>
  </si>
  <si>
    <t>Instruction fournisseur : MADAGASCAR AUTOMOBILE (1184)
ENTRETIEN MOTO - 7653WWT &amp; 15555WWT</t>
  </si>
  <si>
    <t>Instruction fournisseur : PRO BIKE (4932)
ENTRETIEN MOTO - 55409WWT</t>
  </si>
  <si>
    <t>6555</t>
  </si>
  <si>
    <t>DA MARIE ESTHER RASOAMAMONJY Comminity Manangement SOKA mois de janvier 2026
FA 046</t>
  </si>
  <si>
    <t>2544</t>
  </si>
  <si>
    <t>DPIO/TRANS: Achat 20kits Standard V4 Starlink-projets SWAP VSAT(PART2)-validé par DG 16/01/26</t>
  </si>
  <si>
    <t>6527</t>
  </si>
  <si>
    <t>DA ARNO TRIGALLEZ EI Fractional CTO pour SOKA prestation de janvier -février 2026
FA N°01-2026-76</t>
  </si>
  <si>
    <t>Instruction fournisseur : MADAGASCAR AUTOMOBILE (1184)
ENTRETIEN MOTO - 43406WWT</t>
  </si>
  <si>
    <t>DSTC-SEI: Chiffrage UbiquitiU7 LR 
 Motif: Spécial évènement</t>
  </si>
  <si>
    <t>DTG/DSTC: Travaux de maintenance filaire - DAET 13598/13599/13600 </t>
  </si>
  <si>
    <t>DSTC-SEI: Chiffrage Câble FTP Cat5e</t>
  </si>
  <si>
    <t>6519</t>
  </si>
  <si>
    <t>DA Erick ANDRINIRINA Develppeur fullstack SOKA  janvier 2026
FA 2600001</t>
  </si>
  <si>
    <t>DTG/DSTC:Installation FO - Extension INFRA GPON - DAET 13597/13601/13602-2026-DT-102001</t>
  </si>
  <si>
    <t>Instruction fournisseur : WESTCON AFRICA (MAURITIUS) LTD (5352)
Validé Hassan le 16/01/2026</t>
  </si>
  <si>
    <t>Instruction fournisseur : WESTCON AFRICA (MAURITIUS) LTD (5352)
Validé par Hassan le 16/01/2026</t>
  </si>
  <si>
    <t>DTG/DSTC: Travaux de maintenance filaire - Extension - DAET 13603-2026-DT-102001</t>
  </si>
  <si>
    <t>2026-01-28</t>
  </si>
  <si>
    <t>DPDI - AO LAN OUTDOOR - INSTALLATION STARLINK</t>
  </si>
  <si>
    <t>DTG/DSTC: Travaux de maintenance filaire - GC - DAET 13604 -2026-DT-102001</t>
  </si>
  <si>
    <t>5010</t>
  </si>
  <si>
    <t>ZOMA</t>
  </si>
  <si>
    <t>SAMSUNG Z FOLD 7 - ANNULE ET REMPLACE BC 132496</t>
  </si>
  <si>
    <t>Instruction fournisseur : STELLAR - IX SA (3098)
Validé par HH le 16/01/2026</t>
  </si>
  <si>
    <t>SAMSUNG A16</t>
  </si>
  <si>
    <t>1089</t>
  </si>
  <si>
    <t>HABILLAGE NOSY BE CAMP VERT</t>
  </si>
  <si>
    <t>Paiement Huissier  - Jonah Olivia - Fac N°011/2026 DOS 083TN/26</t>
  </si>
  <si>
    <t>Transport Team building ALOG du 30 Janvier 2026 à Atmosphère SOAVINA</t>
  </si>
  <si>
    <t>DSTC-SEI: Chiffrage - Connecteur RJ45</t>
  </si>
  <si>
    <t>Instruction fournisseur : VOYAGES BOURDON (2886)
BILLET D'AVION - Laurent Melki-Cajgfinger</t>
  </si>
  <si>
    <t>SWAP VSAT to STARLINK 06 SITES ATEA (CDP Tx)</t>
  </si>
  <si>
    <t>DTG/DLT: Prestation (03) Chauffeurs Suppléant DTG du 01/01/26 au 01/07/26</t>
  </si>
  <si>
    <t>6477</t>
  </si>
  <si>
    <t>DA INVIKTUS CORP monthly pack ferox &amp;Soka 
FA 260101</t>
  </si>
  <si>
    <t>Validé par DG le 08/12/2025</t>
  </si>
  <si>
    <t>Instruction fournisseur : VOYAGES BOURDON (2886)
SEMINAIRE RYS 2026</t>
  </si>
  <si>
    <t>DEMANDE COTATION POUR ACHAT BIDON GASOIL METALLIQUE 20L</t>
  </si>
  <si>
    <t>DEMANDE CHIFFRAGE BLACK BOX ET SONDE POUR LES DC CENTRAUX</t>
  </si>
  <si>
    <t>DTG/DSTC: Inspection et traitement 375 poteaux en bois par ENC</t>
  </si>
  <si>
    <t>DTG/DSTC: Inspection et traitement 375 poteaux en bois par PRIMA</t>
  </si>
  <si>
    <t>4</t>
  </si>
  <si>
    <t>SEMINAIRE RYS FEV 2026</t>
  </si>
  <si>
    <t>Instruction fournisseur : MORA MARKET (4245)
EAU SEMINAIRE RYS 2026</t>
  </si>
  <si>
    <t>3414</t>
  </si>
  <si>
    <t>COMMUNE URBAINE MANAKARA</t>
  </si>
  <si>
    <t>Partenariat Commune MANAKARA - Validé par DG le 28/01/2026</t>
  </si>
  <si>
    <t>5058</t>
  </si>
  <si>
    <t>HERIMANA KELBIENWITSCHTOUNG</t>
  </si>
  <si>
    <t>Instruction fournisseur : ZOMA (5010)
Validé par Manitra le 28/01/2026</t>
  </si>
  <si>
    <t>2026-01-29</t>
  </si>
  <si>
    <t>Instruction fournisseur : SOCIETE DE GESTION ET EXPLOITATION DE M/CAR (119)
LANCEMENT RAPIDE VIA YAS &amp; MOI</t>
  </si>
  <si>
    <t>QVT - Birthday Celebration Janvier 2026 - PARK LIFE</t>
  </si>
  <si>
    <t>Instruction fournisseur : STELLAR - IX SA (3098)
Validé Manitra le 28/01/2026</t>
  </si>
  <si>
    <t>Instruction fournisseur : STELLAR - IX SA (3098)
Validé HH le 16/01/2026</t>
  </si>
  <si>
    <t>DOM CIP_BILLET TANA DIEGO A&amp;R_30janvier_01février 2026</t>
  </si>
  <si>
    <t>Top case des DAET de confection de 3 supports3 motos électriques à Tana Validé par DGAT le jeudi 29 janvier 2026 à 11:07.</t>
  </si>
  <si>
    <t>DTG__DPDI__BC ATEA - Tx Stlk sur 01 site TG__2025-DT-011001</t>
  </si>
  <si>
    <t>3143</t>
  </si>
  <si>
    <t>OVH CLOUD</t>
  </si>
  <si>
    <t>DOM/CORE: Renouvellement de nos serveurs OVH pour un an(2026)</t>
  </si>
  <si>
    <t>2026-01-30</t>
  </si>
  <si>
    <t>DTG/DOM: Transport et Manutention de 60 Poteaux en bois 08ML Diego vers Ambilobe.</t>
  </si>
  <si>
    <t>Instruction fournisseur : CCF HARMONY (3465)
ANNULE ET REMPLACE DA 135883</t>
  </si>
  <si>
    <t>2216</t>
  </si>
  <si>
    <t>ASSOMANY ASSANY</t>
  </si>
  <si>
    <t>DTG/DOM: Implantation et transport de 50 poteaux en bois (15eme BC Global) Nosy be</t>
  </si>
  <si>
    <t>DTG/DOM: Implantation et transport de 50 poteaux en bois (16eme BC Global) Nosy be</t>
  </si>
  <si>
    <t>DTG/DOM: Implantation de 30 poteaux dans la ville dANTSOHIHY 2ème vague</t>
  </si>
  <si>
    <t>DTG/DOM: Installation BNI Mampikony</t>
  </si>
  <si>
    <t>2515</t>
  </si>
  <si>
    <t>MADAGASCAR LOGISTICS ET SERVICES</t>
  </si>
  <si>
    <t>DTG/DOM: Transport et Manutention de 20 Poteaux en bois 08ML de Majunga vers Marovoay</t>
  </si>
  <si>
    <t>DTG/DOM: Transport et Manutention de 30 Poteaux en bois 08ML de ANTSIRABE vers MORONDAVA</t>
  </si>
  <si>
    <t>DPIO/CORE: Renouvellement  licences VMware de notre plateforme IN-2025-DT-032016</t>
  </si>
  <si>
    <t>DTG/DOM: Transport et Manutention de 30 Poteaux en bois 8ML de TOAMASINA vers FENERIVE EST</t>
  </si>
  <si>
    <t>DTG/DOM: Remise en état de la chambre L5T à Sanfil</t>
  </si>
  <si>
    <t>DTG/DPIO: Renouvellement licences VMware(1 an)-2025-DT-032016-validé par HH le 30/01/26</t>
  </si>
  <si>
    <t>1381</t>
  </si>
  <si>
    <t>ARAFA SARL</t>
  </si>
  <si>
    <t>DTG/DPDI: Curage fosse septique Analakely - 2026-DT-091001</t>
  </si>
  <si>
    <t>DTG/DPDI: Demande offre- TX GC FO  VAK134 ANJOMA RAMARTINA2-Projet FO COHAB HELIOS</t>
  </si>
  <si>
    <t>DTG/DPDI:Demande offre-TX GC FO sur ALA146 AMBOHITRARIVO-Projet FO NSB2026</t>
  </si>
  <si>
    <t>DTG/DPDI:Demande offre-TX GC FO sur ALA147 MORARANO VAVAKA-Projet FO NSB2026</t>
  </si>
  <si>
    <t>Transport bagages NALY suite prise de poste - Antsohihy - Ankazobe (chiffrage)</t>
  </si>
  <si>
    <t>DTG/DPDI:Demande offre-TX GC FO sur ANM703 TAN_AMBOHIMARINA_IVATO -Projet FO NSB2026</t>
  </si>
  <si>
    <t>DTG/DPDI:Demande offre-TX GC FO sur ANM704 TAN_ANTSAPANDRANO-Projet FO NSB2026</t>
  </si>
  <si>
    <t>DTG/DPDI:Demande offre-TX GC FO sur ANM706 TAN_ANDOHANIMANDROSEZA_2-Projet FO NSB2026</t>
  </si>
  <si>
    <t>DTG/DPDI:Demande offre-TX GC FO sur ANM707 TAN_AMBODIMITA_2-Projet FO NSB2026</t>
  </si>
  <si>
    <t>DTG/DPDI:Demande offre-TX GC FO sur ALA038 ANDAINGO-Projet FO NSB2026</t>
  </si>
  <si>
    <t>4015</t>
  </si>
  <si>
    <t>SÉMINAIRE RYS FEV 2026</t>
  </si>
  <si>
    <t>2026-02-02</t>
  </si>
  <si>
    <t>DTG/DPDI:Demande offre-TX GC FO sur ANO077 SOAVARY MINI-Projet FO Optim Trans2026</t>
  </si>
  <si>
    <t>DTG/DPDI:Demande offre-TX GC FO sur ITA072 ARIVONIMAMO_CENTRE -Projet FO Optim Trans2026</t>
  </si>
  <si>
    <t>DTG/DPDI:Demande offre-TX GC FO sur ANJ024 Ampasimbe Manasatrana-Projet FO-Optim Trans2026</t>
  </si>
  <si>
    <t>DTG/DPDI:Demande offre-TX GC FO surSAV035 ANTOMBANA-Projet FO-Optim Trans2026</t>
  </si>
  <si>
    <t>DTG/DPDI:Demande offre- Réhabilitation VAT002_Datacenter Manakara_</t>
  </si>
  <si>
    <t>66</t>
  </si>
  <si>
    <t>JIRAMA</t>
  </si>
  <si>
    <t>DOM / NRJ : TRANSPORT GE DE FIANARANTSOA VERS AMBALAVAO AVEC INSTALLATION</t>
  </si>
  <si>
    <t>2710</t>
  </si>
  <si>
    <t>LA GASTRONOMIE CONSEIL G-CONSEIL</t>
  </si>
  <si>
    <t>Soirée DVE</t>
  </si>
  <si>
    <t>3553</t>
  </si>
  <si>
    <t>HG MADAGASCAR</t>
  </si>
  <si>
    <t>Instruction fournisseur : HG MADAGASCAR (3553)
Instruction fournisseur : HG MADAGASCAR (3553)
Instruction fournisseur : HG MADAGASCAR (3553)
Contrat validé DG le 17/08/2022</t>
  </si>
  <si>
    <t>2026-02-04</t>
  </si>
  <si>
    <t>703</t>
  </si>
  <si>
    <t>DOM/NRJ : CARTE PANEL POUR GE2 FORT DAUPHIN</t>
  </si>
  <si>
    <t>4529</t>
  </si>
  <si>
    <t>PELATRO LIMITED</t>
  </si>
  <si>
    <t>Instruction fournisseur : PELATRO (4529)
Contrat validé le 08/08/2023</t>
  </si>
  <si>
    <t>116</t>
  </si>
  <si>
    <t>Instruction fournisseur : SANIFER (116)
CABLE TIRE FORT</t>
  </si>
  <si>
    <t>DTG/DPDI:Demande offre-TX GC FO sur VAK131 ANDRIAMBILANY-Projet FO NSB2026</t>
  </si>
  <si>
    <t>Climatisation Store</t>
  </si>
  <si>
    <t>DTG/DPDI:Demande offre-TX GC FO sur SAV134 AMBOHITSARA-Projet FO Optim Trans2026</t>
  </si>
  <si>
    <t>DOM/NRJ : CONFECTION ET POSE INVERSEUR DE SOURCE TELEMECANIQUE GE YAS AMBALAVAO</t>
  </si>
  <si>
    <t>Partenariat commune 2026 - Validé par DG le 28/01/2026</t>
  </si>
  <si>
    <t>Instruction fournisseur : VOYAGES BOURDON (2886)
BILLET D'AVION - MELVINO &amp; ARMIA &amp; SHAZNANE</t>
  </si>
  <si>
    <t>5623</t>
  </si>
  <si>
    <t>Nettoyage YAS STORE AMBOVOMBE
AOUT AU DECEMBRE 2025</t>
  </si>
  <si>
    <t>IM 02 CYS</t>
  </si>
  <si>
    <t>DPIO/TRANS: Achat câbles IFL (5D)-projet FH Huawei BU Nord-Sainte-Marie-2025-DT-021008</t>
  </si>
  <si>
    <t>2026-02-03</t>
  </si>
  <si>
    <t>86</t>
  </si>
  <si>
    <t>MCI CARE</t>
  </si>
  <si>
    <t>Gestion Santé du mois de 4ème Trimestre 2024 - Gestion SMIE du mois de 4ème Trimestre 2024</t>
  </si>
  <si>
    <t>DOM/CORE: Renouvellement de nos IP sur les serveurs OVH pour un an(2026)</t>
  </si>
  <si>
    <t>Tenues DRB</t>
  </si>
  <si>
    <t>3321</t>
  </si>
  <si>
    <t>GISCARD MARIO</t>
  </si>
  <si>
    <t>Entretien YS VOHEMAR</t>
  </si>
  <si>
    <t>5797</t>
  </si>
  <si>
    <t>DTG/DPDI:Remplacement plafond ANJ001 Ambodifotatra(TS)suite effondrement-2026-DT-091006-validé par DG 03/02/26</t>
  </si>
  <si>
    <t>6762</t>
  </si>
  <si>
    <t>Régul Iphone 17</t>
  </si>
  <si>
    <t>6098</t>
  </si>
  <si>
    <t>BAHOLY HARINONY ANNA SYLVIE</t>
  </si>
  <si>
    <t>2566</t>
  </si>
  <si>
    <t>Presse Yas B2B</t>
  </si>
  <si>
    <t>39</t>
  </si>
  <si>
    <t>Presse B2B</t>
  </si>
  <si>
    <t>5701</t>
  </si>
  <si>
    <t>UPGRADE PRO</t>
  </si>
  <si>
    <t>Equipement Production</t>
  </si>
  <si>
    <t>DTG/DPDI:Demande offre-TX GC FO sur SOF222 Mampikony_Tsaramandroso -Projet FO COHAB HELIOS</t>
  </si>
  <si>
    <t>4040</t>
  </si>
  <si>
    <t>JULIEN MARCHAND</t>
  </si>
  <si>
    <t>Accord WEBHELP (CONCENTRIX) - validé par DG le 03/02/2026</t>
  </si>
  <si>
    <t>REMPLACEMENT POMPE GASOIL DES CUVE DES DATA CENTER
- MAHAJANGA
- TOLIARA
- FIANARANTSOA</t>
  </si>
  <si>
    <t>Transport Matériels</t>
  </si>
  <si>
    <t>DTG/DLT:Réparation moto 18862WWT(vidange moteur,remplacement cocotte..)-DTG TANA</t>
  </si>
  <si>
    <t>AR TANA/PARIS/GENEVE/TANA Benoit JANIN</t>
  </si>
  <si>
    <t>DTG/DLT:Réparation moto 18865WWT(remplacement cable embrayage ,ferrodo..)-DTG TANA</t>
  </si>
  <si>
    <t>2169</t>
  </si>
  <si>
    <t>ADAPT IT</t>
  </si>
  <si>
    <t>Instruction fournisseur : ADAPT IT (2169)
Validé DG le 03/02/2026</t>
  </si>
  <si>
    <t>Instruction fournisseur : MADAGASCAR AUTOMOBILE (1184)
ENTRETIEN MOTO - TANA</t>
  </si>
  <si>
    <t>5780</t>
  </si>
  <si>
    <t>TRANSPORTEUR ILAY MOTUL</t>
  </si>
  <si>
    <t>Transport bagages LANJA suite déménagement de  Bealanana - Ankazobe</t>
  </si>
  <si>
    <t>Validé DG le 03/02/2026</t>
  </si>
  <si>
    <t>DTG__DPDI__Tx Starlink 17sites Projet MENABE PH2/3__2025-DT-011001</t>
  </si>
  <si>
    <t>Prestation intérimaire: 01 Gest de suivi Perf VI Ronel HC pour 3 mois</t>
  </si>
  <si>
    <t>Prestation intérimaire: 01 Chargé des Opérations de Tresoreries HC</t>
  </si>
  <si>
    <t>Prestation intérimaire: 01 Chargé de performance et suivi projet pour 6 mois</t>
  </si>
  <si>
    <t>770</t>
  </si>
  <si>
    <t>AIR FRANCE</t>
  </si>
  <si>
    <t>Instruction fournisseur : AIR FRANCE (770)
Validé DG le 03/02/2026</t>
  </si>
  <si>
    <t>1095</t>
  </si>
  <si>
    <t>LIGHTBOX Yas Sotre</t>
  </si>
  <si>
    <t>DTG:Billet d'avion Randrianasolo Andrinirina Joel-TANA-PARIS-BARCELONE-TANA(Participation au WMC)-validé par DG le 03/02/26</t>
  </si>
  <si>
    <t>Instruction fournisseur : VOYAGES BOURDON (2886)
BILLET D'AVION - ANDRIANJATOVO MIRADO - TNR/DIE/TNR</t>
  </si>
  <si>
    <t>2026-02-05</t>
  </si>
  <si>
    <t>DTG:/DOM: Billets d'avion RAJAONARIVONY Fidy et RARIVOHARINJANAHARY Clark-Tanà-Tuléar-Tanà(Formation upgrade EASSY UPG5)</t>
  </si>
  <si>
    <t>RSE - Workshop RSE Ampela Online et e-JERY 2026 - PARKLIFE</t>
  </si>
  <si>
    <t>RSE - Sensibilisation SAFER INTERNET DAY 2026 - CYBER ISLAND</t>
  </si>
  <si>
    <t>DTG/DOM: Tirage Last Mile _REGION SAVA Vague 10</t>
  </si>
  <si>
    <t>DTG/DOM: Transport et Manutention de 20 Poteaux en bois 08ML de AMBANJA vers PORT BERGER.</t>
  </si>
  <si>
    <t>DA Paiement frais de déplacement courses urgentes mois de janvier 2026
FA MADATOURS INV 9088</t>
  </si>
  <si>
    <t>DTG/DOM: Transport et Manutention de 30 Poteaux en bois 08ML de MANAKARA vers VANGAINDRANO.</t>
  </si>
  <si>
    <t>DTG/DOM: Transport et Manutention de 20 Poteaux en bois 08ML de MANAKARA vers FARAFANGANA.</t>
  </si>
  <si>
    <t>DTG/DOM: Transport et Manutention de 20 Poteaux en bois 08ML de AMBANJA vers ANTSOHIHY</t>
  </si>
  <si>
    <t>455</t>
  </si>
  <si>
    <t>C.U. PORT BERGE</t>
  </si>
  <si>
    <t>Partenariat Ville Port Bergé 2026</t>
  </si>
  <si>
    <t>DTG/DOM: BC Global Tirage Last mile à Antsohihy 2éme vague</t>
  </si>
  <si>
    <t>Instruction fournisseur : CONTINENTAL AUTO (32)
LLD 60 MOIS - DONGFENG NANO PRO 17KW</t>
  </si>
  <si>
    <t>6751</t>
  </si>
  <si>
    <t>ASCOMA MADAGASCAR</t>
  </si>
  <si>
    <t>Fond de roulement ASCOMA - GROUPE AXIAN/YAS MADAGASCAR</t>
  </si>
  <si>
    <t>6537</t>
  </si>
  <si>
    <t>INK SERVICE</t>
  </si>
  <si>
    <t>2520</t>
  </si>
  <si>
    <t>80</t>
  </si>
  <si>
    <t>Instruction fournisseur : MADAUTO LOCATION (80)
SEMINAIRE RYS 2026</t>
  </si>
  <si>
    <t>Dépose PowerHub YS Sainte Marie</t>
  </si>
  <si>
    <t>DOM TRANS_formation upgrade EASSY UPG5 BANAH</t>
  </si>
  <si>
    <t>Climatisation Shop Mananjary</t>
  </si>
  <si>
    <t>Prestation intérimaire: 01 Gestionnaire de suivi performance staff VI pour 3 mois</t>
  </si>
  <si>
    <t>2026-02-06</t>
  </si>
  <si>
    <t>Validé par DG le 28/01/2026 - Partenariat Commune Ambalavao</t>
  </si>
  <si>
    <t>Cartes de visite Benoit JANIN</t>
  </si>
  <si>
    <t>Transport bagages SIMON suite prise de poste - Sainte Marie - Tamatave (chiffrage)</t>
  </si>
  <si>
    <t>Validé en IC le 05/02/2026 - Reconduction Sucette et Location Panneaux 2026</t>
  </si>
  <si>
    <t>2720</t>
  </si>
  <si>
    <t>Validé en IC le 05/02/2026 - REFRESH SUCETTE</t>
  </si>
  <si>
    <t>4104</t>
  </si>
  <si>
    <t>Instruction fournisseur : GUARDSQUARE (4104)
Validé Hassan le 05/02/2026</t>
  </si>
  <si>
    <t>2299</t>
  </si>
  <si>
    <t>DOMAPUB (DOMA)</t>
  </si>
  <si>
    <t>Validé en IC le 05/02/2026 - RECONDUCTION LOCATION PANNEAU</t>
  </si>
  <si>
    <t>Instruction fournisseur : SOCIETE DE GESTION ET EXPLOITATION DE M/CAR (119)
CONFERENCE DE PRESSE BRIO CONNECT</t>
  </si>
  <si>
    <t>Réparation du véhicule 6142TAP en panne au Data Center Avenue Toamasina</t>
  </si>
  <si>
    <t>DTG/DSTC: Déplacement filaire - DAET 13592 - 2026-DT-102001</t>
  </si>
  <si>
    <t>MATERIEL ADN</t>
  </si>
  <si>
    <t>3051</t>
  </si>
  <si>
    <t>DTG/DOM: Transport et implantation poteaux à Ihosy pour installation FO client Marie Stephanie ANDOMAEVASOA</t>
  </si>
  <si>
    <t>DA Réservation hébergement Mr Sultan chez Radisson blu</t>
  </si>
  <si>
    <t>2346</t>
  </si>
  <si>
    <t>EVAKO</t>
  </si>
  <si>
    <t>Refresh et Location Light Box 2026</t>
  </si>
  <si>
    <t>Reconduction Sucette 2026</t>
  </si>
  <si>
    <t>Instruction fournisseur : PRO BIKE (4932)
ENTRETIEN MOTO - TANA</t>
  </si>
  <si>
    <t>6402</t>
  </si>
  <si>
    <t>AMBININTSOA SAFIDY ZO</t>
  </si>
  <si>
    <t>Transport bagages TIANA suite affectation Tamatave - Majunga</t>
  </si>
  <si>
    <t>DTG/DSTC:Travaux de maintenance filaire GC-extension-DAET 13593/13594/13595/13605/13596-2026-DT-102001</t>
  </si>
  <si>
    <t>DTG__DPDI__DA Install et MES 08 minisites POC__2025-DT-011001</t>
  </si>
  <si>
    <t>DTG/DSTC:Travaux de maintenance filaire - GC - DAET 13590/13591-2026-DT-102001</t>
  </si>
  <si>
    <t>DTG/DSTC: Travaux de rétablissement dégât - DAET 13589/13588 -2026-DT-102001</t>
  </si>
  <si>
    <t>Certificat Animateurs VI</t>
  </si>
  <si>
    <t>2026-02-13</t>
  </si>
  <si>
    <t>RSE- Collation 4jours Safer Internet Day 2026 - PARKLIFE</t>
  </si>
  <si>
    <t>DTG/DOM: Demande de devis pour transport et Manutention de 20 Poteaux en bois 08ML de MANAKARA vers MANANJARY.</t>
  </si>
  <si>
    <t>DTG/DOM: Demande de devis pour transport et Manutention de 20 Poteaux en bois 8ML de TOAMASINA vers MANANARA NORD</t>
  </si>
  <si>
    <t>2199</t>
  </si>
  <si>
    <t>ANOSY DISCOVERY</t>
  </si>
  <si>
    <t>Allocation Gilets Aéroport - suivant Avenant DG_JUR_C_2025_04_4001</t>
  </si>
  <si>
    <t>2026-02-09</t>
  </si>
  <si>
    <t>DTG/DPDI:Demande offre- Travaux GC FO sur ATS201 SOHIHY MINI-Projet FO NSB2026</t>
  </si>
  <si>
    <t>6770</t>
  </si>
  <si>
    <t>RAZAFINARIVO SOLOFO TAHIANA</t>
  </si>
  <si>
    <t>Instruction fournisseur : RAZAFINARIVO SOLOFO TAHIANA (6770)
SEMINAIRE RYS 2026</t>
  </si>
  <si>
    <t>Collation cocktail du 09/02/26</t>
  </si>
  <si>
    <t>2443</t>
  </si>
  <si>
    <t>ILO HOTEL MADAGASCAR</t>
  </si>
  <si>
    <t>Séminaire DRCE 2025</t>
  </si>
  <si>
    <t>RSE - Collation Signature convention YAS - PSHP - BNGRC 10 février 2026 - Parklife</t>
  </si>
  <si>
    <t>Séminaire RYS 2026 - Validé par DG le 23/01/2026</t>
  </si>
  <si>
    <t>DOM REGION_Complément BC N° 131774</t>
  </si>
  <si>
    <t>Prestation intérimaire: PERDIEM Tojo,Rija,Alphonse Nov,Déc 25;Janv et Fév 26</t>
  </si>
  <si>
    <t>Prestation intérimaire: PERDIEM Tojo,Rija,Alphonse SUIVI TRAVAUX ROUTIERS Nov,Déc 25;Janv et Fév 26</t>
  </si>
  <si>
    <t>DTG/DPDI:Demande offre- Travaux GC FO surAAN147 VATOLATSAKA-Projet FO Optim Trans2026</t>
  </si>
  <si>
    <t>DTG/DPDI:Demande offre-Travaux GC FO sur ANJ069 AMBALAHOROKA-Projet FO Optim Trans2026</t>
  </si>
  <si>
    <t>DTG/DPDI:Demande offre-Travaux GC FO sur ANO003 MAHATALAKY-Projet FO Optim Trans2026</t>
  </si>
  <si>
    <t>2245</t>
  </si>
  <si>
    <t>BONDY INTERNATIONAL SARL</t>
  </si>
  <si>
    <t>RSE - Reboisements 2026 - Projet Backbone Tuléar-Morondava - Bondy</t>
  </si>
  <si>
    <t>DTG/DPDI:Demande offre-Travaux GC FO sur ANO074 ESAMA MINI-Projet FO Optim Trans2026</t>
  </si>
  <si>
    <t>DTG/DPDI:Demande offre-Travaux GC FO sur VAT052 FENOMBY-Projet FO Optim Trans2026</t>
  </si>
  <si>
    <t>Projet Modernisation Energie : UPGRADE ENERGIE SECONDAIRE VS PROJET 2026</t>
  </si>
  <si>
    <t>2026-02-10</t>
  </si>
  <si>
    <t>Séminaire RYS 2026</t>
  </si>
  <si>
    <t>4442</t>
  </si>
  <si>
    <t>RSE - 30 Bac de tri pour 10 EPP partenaires - complément du BC n°132084 - STCV</t>
  </si>
  <si>
    <t>Indemnité VAD</t>
  </si>
  <si>
    <t>DTG/DSTC: TS-Travaux GC à Tsiroanomandidy -projet GPON-2026-DT-102001-validé par DG le 06/02/26</t>
  </si>
  <si>
    <t>3298</t>
  </si>
  <si>
    <t>HH TRAITEUR</t>
  </si>
  <si>
    <t>Instruction fournisseur : HH TRAITEUR (3298)
SEMINAIRE RYS 2026</t>
  </si>
  <si>
    <t>DTG/DPDI:Demande offre-Travaux GC FO sur ANM104 ANDOHARANOFOTSY-Projet PHOENI</t>
  </si>
  <si>
    <t>DTG/DPDI:Demande offre-Travaux GC FO sur ANM183 TAN_MERIMANJAKA-Projet PHOENIX</t>
  </si>
  <si>
    <t>DTG/DPDI:Demande offre-Travaux GC FO sur ANM255 CITE FRAISE-Projet PHOENIX</t>
  </si>
  <si>
    <t>DTG/DPDI:Demande offre-Travaux GC FO sur ANM337 FASANKARANA-Projet PHOENIX</t>
  </si>
  <si>
    <t>DTG/DPDI:Demande offre-Travaux GC FO sur ANM408 TAN_AMBATOBE_4-Projet PHOENIX</t>
  </si>
  <si>
    <t>DTG/DPDI:Demande offre-Travaux GC FO sur ANM449 ANKADIKELY-Projet PHOENIX</t>
  </si>
  <si>
    <t>2050</t>
  </si>
  <si>
    <t>OSMOZ - MADA SARL</t>
  </si>
  <si>
    <t>QVT - DA de couverture Location Osmoseurs Campus et ADN 2026  OSMOZ</t>
  </si>
  <si>
    <t>1103</t>
  </si>
  <si>
    <t>SOCIETE ML STONE</t>
  </si>
  <si>
    <t>DTG/DPDI:TS-Travaux d maintenance BV Menatany ANJ082(remplacement clôture)-2025-DT-092051</t>
  </si>
  <si>
    <t>Prestation intérimaire: 02 Agent de mis sous pli pour 3 mois</t>
  </si>
  <si>
    <t>Prestation intérimaire: 01 Coordinateur Sales Outsourcing HC pour 3 mois</t>
  </si>
  <si>
    <t>DTG/DPDI: Location(nouveau BSC/RNC et MAE)(12 mois)(Mars25-Fév27)-validé par DG le 09/02/26(BC Couverture)</t>
  </si>
  <si>
    <t>DTG/DPDI: Frais d'installation (TNR01 et TNR02) et suivi conformité-2026-DT-012001-validé par DG le 09/02/26</t>
  </si>
  <si>
    <t>1123</t>
  </si>
  <si>
    <t>Prestation de service sur exploitation des crèches BABY MILLENIUM et MIKOLO ANALAKELY du Janvier au Juin 2026 + CONSOMMABLES</t>
  </si>
  <si>
    <t>DTG/DPDI:Demande offre-Travaux GC FO sur ANM557 TRIMETA-Projet PHOENIX</t>
  </si>
  <si>
    <t>DTG/DPDI:Demande offre-Travaux GC FO sur ANM624 AMBATOBE MOVE-Projet PHOENIX</t>
  </si>
  <si>
    <t>DTG/DPDI:Demande offre-Travaux GC FO sur ANM670 TAN ANDOHARANOFOTSY MORARANO-Projet PHOENIX</t>
  </si>
  <si>
    <t>4921</t>
  </si>
  <si>
    <t>IMADA</t>
  </si>
  <si>
    <t>Reconduction Panneaux 2026</t>
  </si>
  <si>
    <t>DTG/DPDI:Demande offre-Travaux GC FO sur VAT079 MNJR_TANAMBAO-Projet Optim 2026</t>
  </si>
  <si>
    <t>DTG/DPDI:Demande offre-Travaux GC FO sur SOF147 ANDONGONA ZAMIAVA-Projet Optim 2026</t>
  </si>
  <si>
    <t>Prestation intérimaire: Logement 22 Tech Pol pour 3 mois</t>
  </si>
  <si>
    <t>2026-02-12</t>
  </si>
  <si>
    <t>Prestation intérimaire: 01 CYS Région Christian HC pour 3 mois</t>
  </si>
  <si>
    <t>Prestation intérimaire: 01 business process analyst HC pour 1 mois</t>
  </si>
  <si>
    <t>Instruction fournisseur : SOCIETE DE GESTION ET EXPLOITATION DE M/CAR (119)
SEMINAIRE RYS 2026</t>
  </si>
  <si>
    <t>3159</t>
  </si>
  <si>
    <t>NF TECH</t>
  </si>
  <si>
    <t>DSTC-SEI : Achat U7-Outdoor pour spécial évènement (CCI Ivato  Palais Iavoloha  Stade Barea )</t>
  </si>
  <si>
    <t>pénalité+réajustement billet AR PARIS/TANA Francine</t>
  </si>
  <si>
    <t>3864</t>
  </si>
  <si>
    <t>RAZAKAZAFY JEAN MARC</t>
  </si>
  <si>
    <t>Instruction fournisseur : RAZAKAZAFY JEAN MARC (3864)
SEMINAIRE RYS 2026</t>
  </si>
  <si>
    <t>DTG/DSTC: Inspection et traitement 360 poteaux bois-ITP-20260210-00002</t>
  </si>
  <si>
    <t>Instruction fournisseur : MADAGASCAR AUTOMOBILE (1184)
ENTRETIEN MOTO - 38402WWT &amp; 45133WWT</t>
  </si>
  <si>
    <t>DTG/DSTC: Inspection et traitement 360 poteaux en bois-ITP-20260210-00003</t>
  </si>
  <si>
    <t>DTG/DPDI: Travaux GC FO sur BOE136 MHJ AMBONDRONA 2(OptionAérien)-2026-DT-022001(Cohab Helios)</t>
  </si>
  <si>
    <t>DTG/DPDI: Travaux GC FO sur BOE139 MAROVOAY3-2026-DT-022001(Cohab Helios)</t>
  </si>
  <si>
    <t>DTG/DPDI:Travaux GC FO sur BOE138 MAROVOAY MORAFENO-2026-DT-022001(Cohab Helios)</t>
  </si>
  <si>
    <t>2335</t>
  </si>
  <si>
    <t>EPSM</t>
  </si>
  <si>
    <t>Gilet Aéroports - Avenant DG_JUR_C_1857</t>
  </si>
  <si>
    <t>séjours Benoit et Yacine (2025)</t>
  </si>
  <si>
    <t>765</t>
  </si>
  <si>
    <t>Instruction fournisseur : CENTRALE ALIMENTAIRE SARL (765)
COLLATION Q1 2026</t>
  </si>
  <si>
    <t>Restauration: Pause café et déjeuner</t>
  </si>
  <si>
    <t>DTG/DSTC: Billets d'avion Mihary et Tantely-TANA-TAMATAVE-TANA (suivi rétablissement infra suite passage cyclone)</t>
  </si>
  <si>
    <t>Equipements DRB</t>
  </si>
  <si>
    <t>DTG/DPDI:Demande offre-Travaux GC FO sur MEN159 ANKILIZATO-Projet Cohab Helios</t>
  </si>
  <si>
    <t>DTG/DPDI:Demande offre-Travaux GC FO surMEN161 ANKIRANOMENA-Projet Cohab Helios</t>
  </si>
  <si>
    <t>DTG/DPDI:Demande offre-Travaux GC FO sur BET072 MAHATSINJO-Projet Optim Trans</t>
  </si>
  <si>
    <t>6165</t>
  </si>
  <si>
    <t>MULTISTORE</t>
  </si>
  <si>
    <t>Instruction fournisseur : MULTISTORE (6165)
Suivant Avenant N°08 DG_JUR_C_1636</t>
  </si>
  <si>
    <t>2026-02-27</t>
  </si>
  <si>
    <t>2232</t>
  </si>
  <si>
    <t>BAOBAB CITY SOCIETE IMMOBLIERE DE MAHAJANGA</t>
  </si>
  <si>
    <t>suivant contrat DG_JUR_C_872</t>
  </si>
  <si>
    <t>6121</t>
  </si>
  <si>
    <t>IDF SA</t>
  </si>
  <si>
    <t>Loyer  Store La City</t>
  </si>
  <si>
    <t>DSTC-SEI: Achat D-LINK CONNECTEUR CAT6 FTP RJ4 pour installation wifi / PTMP ISPNMXTCON6FTP45XXX</t>
  </si>
  <si>
    <t>2448</t>
  </si>
  <si>
    <t>IMMORAMA</t>
  </si>
  <si>
    <t>Loyer Store Akoor Digue - Suivant DG_JUR_C_820</t>
  </si>
  <si>
    <t>2462</t>
  </si>
  <si>
    <t>INVEST IMMO</t>
  </si>
  <si>
    <t>Loyer Store Nosy Be MALL</t>
  </si>
  <si>
    <t>DTG: Collation DTG Q1 2026( café, thé)</t>
  </si>
  <si>
    <t>4626</t>
  </si>
  <si>
    <t>RAMANANTSOA CHRISTIANE SPANIA (WIDISTRI)</t>
  </si>
  <si>
    <t>QVT - COLLATION DRH Q1 2026</t>
  </si>
  <si>
    <t>Validé par HJ le 12/02/2026 - Mini séminaire Grand Tana</t>
  </si>
  <si>
    <t>QVT - Boissons Randonnée Collabo Février - Mora Market</t>
  </si>
  <si>
    <t>QVT - Collation Randonnée Collaborateur Février 2026 - Parklife</t>
  </si>
  <si>
    <t>6773</t>
  </si>
  <si>
    <t>SYSHELP</t>
  </si>
  <si>
    <t>4257</t>
  </si>
  <si>
    <t>LOHASAHA MADAGASCO (ALTERRA)</t>
  </si>
  <si>
    <t>Contribution don ALTERRA</t>
  </si>
  <si>
    <t>Projet Réhabilitation 2026: 
Travaux Energie projet réhabilitation ATS010 Mahanoro</t>
  </si>
  <si>
    <t>6711</t>
  </si>
  <si>
    <t>Business Travel -YAS</t>
  </si>
  <si>
    <t>6760</t>
  </si>
  <si>
    <t>RAFARALAHY KOCHA NASTA STEPHAN</t>
  </si>
  <si>
    <t>Nettoyage et rangement magasin ATSO02 Salazamay, Déplacement et rangement poteaux</t>
  </si>
  <si>
    <t>1104</t>
  </si>
  <si>
    <t>QVT - Transport Randonnée Février 2026 - Top Link</t>
  </si>
  <si>
    <t>DTG/DPDI:Demande offre-Travaux GC FO sur ANM709 FIRARAZANA-Projet NSB2026</t>
  </si>
  <si>
    <t>DTG/DPDI:Demande offre-Travaux GC FO sur SOF218 TSININGIA AMPITILIAMAIKA-Projet NSB2026</t>
  </si>
  <si>
    <t>DTG/DPDI:Demande offre-Travaux GC FO sur MAT004 VATOAVO-Projet NSB2026</t>
  </si>
  <si>
    <t>3338</t>
  </si>
  <si>
    <t>MADAGASCAR AIRLINES</t>
  </si>
  <si>
    <t>DTG/DPDI:Demande offre-Travaux GC FO sur SOF157 ANJIANJIA-Projet Optim trans2026</t>
  </si>
  <si>
    <t>BILLET D 'AVION
HARIVOLOLONA Jocelyne et
RAFANOMEZANTSOA Heriniaina Abraham
TANA - NOSY BE - TANA</t>
  </si>
  <si>
    <t>DTG/DPDI:Demande offre-Travaux GC FO sur MEN082 MAHABO AMPASIFASY-Projet Optim trans2026</t>
  </si>
  <si>
    <t>DTG/DPDI:Demande offre-Travaux GC FO surBET047 BEKARATSAKA-Projet Optim trans2026</t>
  </si>
  <si>
    <t>2145</t>
  </si>
  <si>
    <t>DA DE COUVERTURE SECURISATION SITES</t>
  </si>
  <si>
    <t>Gardiennage YS Ambovombe Androy</t>
  </si>
  <si>
    <t>DTG/DPDI:Demande offre-Travaux GC FO sur DIA167 Ambilobe_Tsaratanana-Projet Cohab Helios</t>
  </si>
  <si>
    <t>DTG/DOM: Sécurisation Site Arivonimamo 2026 (BC de couverture)</t>
  </si>
  <si>
    <t>RSE - Dispatch tourets sapins trousses auprès des partenaires - CHRONO COLIS</t>
  </si>
  <si>
    <t>DTG/DPIO:Commande TANA RAN SWAP Service batch2 SPMS-2026-DT-061014</t>
  </si>
  <si>
    <t>2026-02-14</t>
  </si>
  <si>
    <t>DTG/DPIO:Commande TANA RAN SWAP Service batch2 Maintenance RAN-2026-DT-011001</t>
  </si>
  <si>
    <t>DTG/DPIO:Commande TANA RAN SWAP Service batch2 Training-2026-DT-012001</t>
  </si>
  <si>
    <t>DTG/DPIO:Commande TANA RAN SWAP Service batch2 -2026-DT-011001</t>
  </si>
  <si>
    <t>3621</t>
  </si>
  <si>
    <t>DTG/DPIO:Commande TANA RAN SWAP batch2 PO1 Software -2026-DT-012001</t>
  </si>
  <si>
    <t>DTG/DPIO:Commande TANA RAN SWAP batch2 PO2 Software -2026-DT-012001</t>
  </si>
  <si>
    <t>DTG/DPIO:Commande TANA RAN SWAP batch2 PO2 Software extend -2026-DT-012001</t>
  </si>
  <si>
    <t>DTG/DPIO:Commande TANA RAN SWAP batch2 PO3 Software DIS-2026-DT-011001</t>
  </si>
  <si>
    <t>DTG/DPIO:Commande TANA RAN SWAP batch2 PO4 Software-2026-DT-011001</t>
  </si>
  <si>
    <t>DTG/DPIO:Commande TANA RAN SWAP batch2 PO5 Software-2026-DT-011001</t>
  </si>
  <si>
    <t>DTG/DPIO:Commande TANA RAN SWAP batch2 PO6 Software-2026-DT-011001</t>
  </si>
  <si>
    <t>DTG/DPIO:Commande TANA RAN SWAP batch2 PO7 Software-2026-DT-012001</t>
  </si>
  <si>
    <t>DTG/DPIO:Commande TANA RAN SWAP batch2 PO1 Equipment-2026-DT-012001</t>
  </si>
  <si>
    <t>DTG/DPIO:Commande TANA RAN SWAP batch2 PO2 Equipment-2026-DT-012001</t>
  </si>
  <si>
    <t>DTG/DPIO:Commande TANA RAN SWAP batch2 PO2 Equipment extend-2026-DT-012001</t>
  </si>
  <si>
    <t>DTG/DPIO:Commande TANA RAN SWAP batch2 PO3 Equipment DIS-2026-DT-011001</t>
  </si>
  <si>
    <t>DTG/DPIO:Commande TANA RAN SWAP batch2 PO4 Equipment-2026-DT-011001</t>
  </si>
  <si>
    <t>DTG/DPIO:Commande TANA RAN SWAP batch2 PO5 Equipment-2026-DT-011001</t>
  </si>
  <si>
    <t>DTG/DPIO:Commande TANA RAN SWAP batch2 PO7 Equipment-2026-DT-012001</t>
  </si>
  <si>
    <t>4304</t>
  </si>
  <si>
    <t>REVISION 5000KM SARLU</t>
  </si>
  <si>
    <t>ENTRETIEN CAMION ANTSIRABE - VALIDE PAR DG</t>
  </si>
  <si>
    <t>2026-02-16</t>
  </si>
  <si>
    <t>5097</t>
  </si>
  <si>
    <t>NETIS HOLDING LTD</t>
  </si>
  <si>
    <t>DTG/DSTC: Achat connecteurs mécaniques pour drop 6mm-2026-DT-101001</t>
  </si>
  <si>
    <t>DTG/DPDI:Demande offre sur BOE141 Croisement Tsaratanana-Projet COHAB HELIOS</t>
  </si>
  <si>
    <t>QVT - Provisions RH 1er Trimestre 2026 - Mora Market</t>
  </si>
  <si>
    <t>DTG/DPDI:Demande offre sur DIA154 AMBODIMADIRO MINI-Projet COHAB HELIOS</t>
  </si>
  <si>
    <t>Prestation intérimaire: PERDIEM SUIVI ROUTIER Christian - Emmanuel - Manda -du 1501 au 150326</t>
  </si>
  <si>
    <t>Prestation intérimaire: PERDIEM Moibe - Hilaire Déc 25 et Janv 26</t>
  </si>
  <si>
    <t>DTG:Frais de pénalité suite changement date(Billet d'avion Joel-TANA-PARIS-BARCELONE-TANA(Participation au WMC)</t>
  </si>
  <si>
    <t>Prestation intérimaire: PERDIEM Njava - Steve Déc 25</t>
  </si>
  <si>
    <t>Prestation intérimaire: PERDIEM SUIVI ROUTIER Njava - Steve Déc 25 - Janv et Dév 26</t>
  </si>
  <si>
    <t>DSTC-SEI: Urgent - Achat MiniPCIe CAT4 LTE card pour déploiement des clients stratégiques 4G</t>
  </si>
  <si>
    <t>Prestation intérimaire: PERDIEM SUIVI ROUTIER Njaka - Manambina - Safidy- Nick</t>
  </si>
  <si>
    <t>DTG: Recharges bonbonnes (Collation DTG Q1 2026)</t>
  </si>
  <si>
    <t>6781</t>
  </si>
  <si>
    <t>ASISTEN TRAVEL</t>
  </si>
  <si>
    <t>AR TANA/TVE VOL PRIVE ASISTEN TRAVEL</t>
  </si>
  <si>
    <t>6701</t>
  </si>
  <si>
    <t>ZARA HOTEL</t>
  </si>
  <si>
    <t>Instruction fournisseur : ZARA HOTEL (6701)
HEBERGEMENT MISSION KAM REGIONS</t>
  </si>
  <si>
    <t>2026-02-18</t>
  </si>
  <si>
    <t>COLLATION DHR ALOG 2026</t>
  </si>
  <si>
    <t>DOM REGION_FIBRAGE LAN BV NOSY VARIKA</t>
  </si>
  <si>
    <t>16</t>
  </si>
  <si>
    <t>DSTC-SEI : Achat  BLOC MULTIPRISE 5X2P+T 5M pour installation wifi / PTMP</t>
  </si>
  <si>
    <t>collation Q1 2026</t>
  </si>
  <si>
    <t>Collation Q1 2026</t>
  </si>
  <si>
    <t>Prestation intérimaire: PERDIEM Njaka Janv 26</t>
  </si>
  <si>
    <t>DTG/DPDI:Demande offre sur ANM046 TAN MAHAZO-Projet PHOENIX</t>
  </si>
  <si>
    <t>Transport PPN sur Tamatave/ pour les collaborateurs sinistrés Cyclone GEZANI</t>
  </si>
  <si>
    <t>DTG/DPIO:Commande TANA RAN SWAP batch2 PO6 Equipment-2026-DT-011001</t>
  </si>
  <si>
    <t>2026-02-17</t>
  </si>
  <si>
    <t>Instruction fournisseur : GRAPH EXPRESS IMPRIMERIE (949)
CARTE DE VISITE - SATANIRINA</t>
  </si>
  <si>
    <t>Instruction fournisseur : LUCKKY COMPANY (3726)
SEMINAIRE RYS 2026</t>
  </si>
  <si>
    <t>DTG/DPDI:Demande offre sur ANM507 CITE FRAISE-Projet PHOENIX</t>
  </si>
  <si>
    <t>DTG/DPDI: Demande offre sur ANM238 AMBOLONKANDRINA-Projet PHOENIX</t>
  </si>
  <si>
    <t>DTG/DPDI:Demande offre sur Travaux GC FO sur ANM431 AMBATOMARO-Projet PHOENIX</t>
  </si>
  <si>
    <t>Prestation intérimaire: PERDIEM SUIVI ROUTIER Aldo - Faly - Patrick Déc 25- Janv et Fév 26</t>
  </si>
  <si>
    <t>DTG/DPDI:Demande offre sur Travaux GC FO sur ANM452 AMBOHIJANAKA -Projet PHOENIX</t>
  </si>
  <si>
    <t>PERDIEM Aldo 27 au 31/12/25</t>
  </si>
  <si>
    <t>DTG/DPDI:Demande offre sur Travaux GC FO sur ANM105 ANKADY-Projet PHOENIX</t>
  </si>
  <si>
    <t>DTG/DPDI:Demande offre sur Travaux GC FO surANM111 TAN_AKADIMBAHOKA-Projet PHOENIX</t>
  </si>
  <si>
    <t>REMPLACEMENT SPLIT SALLE SERVEUR AU R+1 ENTREPOT AGL GALAXY ANDRAHARO</t>
  </si>
  <si>
    <t>DTG/DPDI:Demande offre sur Travaux GC FO sur ANM386 AMBATONJARA-Projet PHOENIX</t>
  </si>
  <si>
    <t>4966</t>
  </si>
  <si>
    <t>OOKLA SPEED TEST</t>
  </si>
  <si>
    <t>Validé par DG le 12/02/2026 - Speedest Awards</t>
  </si>
  <si>
    <t>5849</t>
  </si>
  <si>
    <t>KATEKILE WORLDWIDE (PTY) LTD</t>
  </si>
  <si>
    <t>Connecteo mois de janvier 2026</t>
  </si>
  <si>
    <t>Entretien Yas Store</t>
  </si>
  <si>
    <t>Entretien Yas Store 67HA</t>
  </si>
  <si>
    <t>Abattage d'arbre et enlèvement de déchets après intervention - YAS ANTANIMENA</t>
  </si>
  <si>
    <t>Régularisation en numéraire avantages data mobile mois de janvier 2026 MRAKOTONDRABE ROMUALD Ambassadeur YAS</t>
  </si>
  <si>
    <t>Carburant CDZ S01</t>
  </si>
  <si>
    <t>DOM REGION_billet TNR-FTU-TNR_formation METISS</t>
  </si>
  <si>
    <t>Light box Mananara Nord</t>
  </si>
  <si>
    <t>CONFECTION METALLIQUE- Tôle plane pour le véhicule 46638WWT</t>
  </si>
  <si>
    <t>COLLATION ADV Q1 2026</t>
  </si>
  <si>
    <t>6779</t>
  </si>
  <si>
    <t>RATSIMAZANANY ANDRY NASOLO</t>
  </si>
  <si>
    <t>DOM REGION_envoi 4 tourets câbles_TNR-FTU</t>
  </si>
  <si>
    <t>Facture supplémentaire retour 18/02 TVE/TANA</t>
  </si>
  <si>
    <t>Proposition de renfort temporaire de chauffeur sur Tamatave suite au cyclone Gezani Validé par CD logistique le 17/02/2026 15:36</t>
  </si>
  <si>
    <t>DOM REGION_Envoi mobiliers BV BBTM (TULEAR &amp; MORONDAVA)</t>
  </si>
  <si>
    <t>DSTC-SEI: Achat urgent Adaptateur prise pour ONT NOKIA Wifi6 vague 2</t>
  </si>
  <si>
    <t>Instruction fournisseur : GRAPH EXPRESS IMPRIMERIE (949)
PRODUCTION FLYERS</t>
  </si>
  <si>
    <t>6141</t>
  </si>
  <si>
    <t>RASAMOELY GASTON</t>
  </si>
  <si>
    <t>Loyer YS Ampasapito</t>
  </si>
  <si>
    <t>6166</t>
  </si>
  <si>
    <t>SITPALAIS</t>
  </si>
  <si>
    <t>Loyer Yas Store Anosizato</t>
  </si>
  <si>
    <t>6749</t>
  </si>
  <si>
    <t>RESOLVE SYSTEMS LLC</t>
  </si>
  <si>
    <t>Instruction fournisseur : RESOLVE SYSTEMS LLC (6749)
Instruction fournisseur : RESOLVE SYSTEMS LLC (6749)
Instruction fournisseur : RESOLVE SYSTEMS LLC (6749)
Validé HH le 10/12/2025</t>
  </si>
  <si>
    <t>Instruction fournisseur : RESOLVE SYSTEMS LLC (6749)
Validé HH le 10/12/2026</t>
  </si>
  <si>
    <t>6168</t>
  </si>
  <si>
    <t>RABERAHONA BERA</t>
  </si>
  <si>
    <t>Loyer YS Ambohimanarina</t>
  </si>
  <si>
    <t>3127</t>
  </si>
  <si>
    <t>ASSURANCE ARO</t>
  </si>
  <si>
    <t>Loyer YS Ampefiloha</t>
  </si>
  <si>
    <t>6169</t>
  </si>
  <si>
    <t>AIMEE ODETTE RAVELOARISOA</t>
  </si>
  <si>
    <t>Loyer YS ANDRAVOAHANGY</t>
  </si>
  <si>
    <t>666</t>
  </si>
  <si>
    <t>SOCIETE IMMOBILIERE TRICOMAD</t>
  </si>
  <si>
    <t>Loyer YS Dyve Garden</t>
  </si>
  <si>
    <t>6786</t>
  </si>
  <si>
    <t>RAHANITRINIAINA MAMPIONONA</t>
  </si>
  <si>
    <t>Frais d'agence logement GAËL VOCA - Appartement meublé T3 Ambatonakakanga - 1 mois</t>
  </si>
  <si>
    <t>Projecteur GOBO logo YAS entrée Campus</t>
  </si>
  <si>
    <t>DTG/DSTC: Achat 52 casques individuel  pour les techniciens DSTC-2026-DT-103001</t>
  </si>
  <si>
    <t>DOM/CORE: Transport du serveur Allot FTU -Tanà-Fort Dauphin</t>
  </si>
  <si>
    <t>DTG/DOM: TRAVAUX GC POUR CRS FARAFANGANA</t>
  </si>
  <si>
    <t>5964</t>
  </si>
  <si>
    <t>ONG IDEA ACADEMY</t>
  </si>
  <si>
    <t>RSE - Déploiement 2026 formation numérique Tana - ONG IDEA ACADEMY</t>
  </si>
  <si>
    <t>DTG/DOM: Installation Leontine Olindellà HANTANIAINA Port Berger</t>
  </si>
  <si>
    <t>DTG/DOM: Implantation de 30 poteaux Fianarantsoa 21eme vague BC GLOBAL</t>
  </si>
  <si>
    <t>DTG/DLT:Réparation moto 23693WWT(remplacement câble embrayage..)</t>
  </si>
  <si>
    <t>DTG/DOM: TIRAGE FO 8ème VAGUE à FIANARANTSOA BC GLOBAL</t>
  </si>
  <si>
    <t>DTG/DOM: Tirage lastmile  Ambanja (BC Global 4ème Vague)</t>
  </si>
  <si>
    <t>DA Rajout droit d'hébergement M Sultan</t>
  </si>
  <si>
    <t>DTG/DLT: Achat pièce pour moto 18870WWT(CDI CB) -DTG Sambava</t>
  </si>
  <si>
    <t>DTG/DLT:Réparation moto 38478WWT-TANA(vidange moteur réglage tension chaine..)</t>
  </si>
  <si>
    <t>Prestation Transport Personnel - Passation MGS et AGL</t>
  </si>
  <si>
    <t>Habillage Yas Store Toamasina</t>
  </si>
  <si>
    <t>1263</t>
  </si>
  <si>
    <t>PHYTOLOGIC</t>
  </si>
  <si>
    <t>Entretien des plantes verte et désherbage YAS STUDIO ADN Août 2025 au Décembre 2025</t>
  </si>
  <si>
    <t>Instruction fournisseur : MORA MARKET (4245)
COLLATION dcp Q1 2026</t>
  </si>
  <si>
    <t>Vitrine du Vakinakaratra</t>
  </si>
  <si>
    <t>2026-02-19</t>
  </si>
  <si>
    <t>Goodies VIP DRB - Validé en IC le 03/02/2026</t>
  </si>
  <si>
    <t>DTG/DPDI:Demande offre sur Travaux GC FO surZEBU  TOA_ANALAMALOTRA_2-Projet ZEBU</t>
  </si>
  <si>
    <t>DTG/DPDI:Demande offre sur Travaux GC FO sur TOA_STAR-Projet ZEBU</t>
  </si>
  <si>
    <t>3046</t>
  </si>
  <si>
    <t>THE INSTITUTE OF INTERNAL AUDITORS</t>
  </si>
  <si>
    <t>4225</t>
  </si>
  <si>
    <t>AMRAE</t>
  </si>
  <si>
    <t>5565</t>
  </si>
  <si>
    <t>EPIQUE MG SARLU</t>
  </si>
  <si>
    <t>QVT - DA de couverture Book Club Janvier à Décembre 2026 - Épique.mg</t>
  </si>
  <si>
    <t>Installation Powerhub - Contrat DG_JUR_F_2025_06_4187</t>
  </si>
  <si>
    <t>Transport bagages REFOTY Farafangana - Manakara (chiffrage)</t>
  </si>
  <si>
    <t>Cable Tire Fort VI-OT</t>
  </si>
  <si>
    <t>DTG/DPDI:Location terrasse du building Isotry (FEV26 à JANV27)(contrat 006/07)(BC couverture)</t>
  </si>
  <si>
    <t>4294</t>
  </si>
  <si>
    <t>DTG/DLT: Prestation 03 motards affectés à Marotolana(JANV26 à AOUT26) (avenant 2-BIS)(BC Couverture)</t>
  </si>
  <si>
    <t>DTG/DPDI:Travaux de remblai et création caniveau site Salazamay-2026-DT-091006-validé par DG 19/02/26</t>
  </si>
  <si>
    <t>PERDIEM COORDINATEUR</t>
  </si>
  <si>
    <t>DTG/DPDI:Demande offre sur Travaux GC FO sur ATS203 MAROFODY-Projet COHAB HELIOS</t>
  </si>
  <si>
    <t>DTG/DPDI:Demande offre sur Travaux GC FO sur ZEBU  TOA_TANAMAKOA-Projet ZEBU</t>
  </si>
  <si>
    <t>6570</t>
  </si>
  <si>
    <t>TEKKEN MADAGASCAR</t>
  </si>
  <si>
    <t>Partenariat Tekken</t>
  </si>
  <si>
    <t>DTG/DPDI:Demande offre sur Travaux GC FO sur VAT152 MNJR_AMBATOLAMBO-Projet COHAB HELIOS</t>
  </si>
  <si>
    <t>DTG/DPDI:Demande offre sur Travaux GC FO sur AAN154 BELALANDA-Projet COHAB HELIOS</t>
  </si>
  <si>
    <t>Prestation intérimaire: PERDIEM SUIVI ROUTIER Hasina - Rabe - Thierry - Dwio Déc - Janv et Fév 26</t>
  </si>
  <si>
    <t>2026-02-20</t>
  </si>
  <si>
    <t>DTG/DPDI:Demande offre sur Travaux GC FO sur ANJ045 MAROMITETY-Projet OPTIM</t>
  </si>
  <si>
    <t>DTG/DPDI:Demande offre sur Travaux GC FO sur ANJ146 MANANKINANY-Projet OPTIM</t>
  </si>
  <si>
    <t>952</t>
  </si>
  <si>
    <t>LES GOURMANDISES DE MY'LIA</t>
  </si>
  <si>
    <t>QVT - Commande biscuit Secret Santa - Frais de retrait - Les gourmandises de My'Lia</t>
  </si>
  <si>
    <t>Equipement Store Tamatave</t>
  </si>
  <si>
    <t>4740</t>
  </si>
  <si>
    <t>ENLEVEMENT DES DECHETS AU DATA CENTER YAS TOAMASINA</t>
  </si>
  <si>
    <t>DTG/DOM: Désinstallation antenne HUB DOMSAT -AAN011 Toliary Sanfil - DTG-202066</t>
  </si>
  <si>
    <t>PERDIEM SUIVI ROUTIER Hasina - Rabe - Thierry - Dwio Déc - Janv et Fév 26</t>
  </si>
  <si>
    <t>DTG: Evacuation sanitaire M JOASY LAHY -Ivato-Soalala-Majunga-Ivato-validé par DG le 20/02/26</t>
  </si>
  <si>
    <t>75</t>
  </si>
  <si>
    <t>DTG/DOM: Renforcement soudure des chambres international Eassy DTG-202993</t>
  </si>
  <si>
    <t>DOM/NRJ : TRASPORT ET INSTALLATION GE 22KVA FUTURA VERS BRICKAVILLE</t>
  </si>
  <si>
    <t>1398</t>
  </si>
  <si>
    <t>ASSISTANCE PLUS</t>
  </si>
  <si>
    <t>Evasan - Opération ERIC de TANA - SOALALA - TANA</t>
  </si>
  <si>
    <t>DOM/NRJ : REMPLACEMENT CONDENSATEUR SPLIT SALLE ADMINISTRATIF OCB TULEAR</t>
  </si>
  <si>
    <t>3197</t>
  </si>
  <si>
    <t>NOMENJANAHARY LALAINA HENINTSOA</t>
  </si>
  <si>
    <t>Ambassadeur Lalaina Bolida</t>
  </si>
  <si>
    <t>Consommation Internet et Flotte Mois de Février 2026</t>
  </si>
  <si>
    <t>DTG/DPDI: Réhabilitation DIA013 Nosy Be Hell Ville-2026-DT-091006-validé par HH le 19/02/26</t>
  </si>
  <si>
    <t>DTG/DPDI: Réhabilitation Base Vie AMPARAFARAVOLA ALA106- 2026-DT-091003 -validé par HH le 19/02/26</t>
  </si>
  <si>
    <t>DTG/DPDI:Réhabilitation Base Vie AMBOHIMENA GARE(Ex Andaingo)ALA107-2026-DT-091003-validé par HH 19/02/26</t>
  </si>
  <si>
    <t>DTG/DPDI: Réhabilitation Base Vie ANDILAMENA ALA109-2026-DT-091003-validé par HH 19/02/26</t>
  </si>
  <si>
    <t>DTG/DPDI:Demande offre sur Travaux GC FO sur Base Vie Antanimieva</t>
  </si>
  <si>
    <t>DTG/DPDI:Réhabilitation ATS010 Mahanoro-2026-DT-091006-validé par HH le 19/02/26</t>
  </si>
  <si>
    <t>DTG/DPDI:Réhabilitation Data Center ANM062 Ankazobe-2026-DT-091006-validé par HH le 19/02/26</t>
  </si>
  <si>
    <t>6790</t>
  </si>
  <si>
    <t>RAHARIJAONA Jean François</t>
  </si>
  <si>
    <t>Instruction fournisseur : RAHARIJAONA Jean François (6790)
SPONSORING FUTSAL 2026</t>
  </si>
  <si>
    <t>Cofinancement 2025 - Expédition</t>
  </si>
  <si>
    <t>DOM/NRJ : CLIMATISATION SALLE EQUIPEMENT II SITE DATA CENTER IVANDRY</t>
  </si>
  <si>
    <t>Projet REHABILITATION DATA Center 2026, Travaux Energie Réhab data VAT001 Mananjary</t>
  </si>
  <si>
    <t>2026-02-21</t>
  </si>
  <si>
    <t>2752</t>
  </si>
  <si>
    <t>SIMA RENT</t>
  </si>
  <si>
    <t>Instruction fournisseur : SIMA RENT (2752)
INDEMNITE DE MISSIONS - 2023/2024</t>
  </si>
  <si>
    <t>2026-02-23</t>
  </si>
  <si>
    <t>Manutentionnaires pour déchargement 10 conteneurs de poteaux 8ML au dépôt Ambohimangakely</t>
  </si>
  <si>
    <t>2026-02-24</t>
  </si>
  <si>
    <t>5955</t>
  </si>
  <si>
    <t>NETTOYAGE ET DESHERBAGE LOGEMENT - MAGASIN 
NOSY BE</t>
  </si>
  <si>
    <t>Instruction fournisseur :  ()
REMISE EN ETAT CHAISE</t>
  </si>
  <si>
    <t>Instruction fournisseur : MADAGASCAR AUTOMOBILE (1184)
ENTRETIEN MOTO - 25891WWT &amp; 25897WWT</t>
  </si>
  <si>
    <t>DTG/DOM: Achat consommable et outillage laboratoire Analakely chez Electro DIY-2026-DT-061008</t>
  </si>
  <si>
    <t>Paiement facture KIBO TAMATAVE - PPN AXIAN / Cyclone GEZANI / Tamatave / Feb 2026</t>
  </si>
  <si>
    <t>Transport Armoire</t>
  </si>
  <si>
    <t>Instruction fournisseur : VOYAGES BOURDON (2886)
BILLET D'AVION - RABEMANANJARA NARINDRA - TNR/TMM/TNR</t>
  </si>
  <si>
    <t>USB YAS STORES</t>
  </si>
  <si>
    <t>6791</t>
  </si>
  <si>
    <t>ESPACE FITAHIANTSOA</t>
  </si>
  <si>
    <t>Tournage 8 Mars</t>
  </si>
  <si>
    <t>Instruction fournisseur : MORA MARKET (4245)
COLLATION DVIOT</t>
  </si>
  <si>
    <t>Frais de pose TV Yas Stores Tana</t>
  </si>
  <si>
    <t>3140</t>
  </si>
  <si>
    <t>SOCIETE MUNICIPALE DE GESTION DIGITALE</t>
  </si>
  <si>
    <t>Accès Parking YS</t>
  </si>
  <si>
    <t>DTG/DPDI:Demande offre sur Travaux GC FO sur DIA168 MARIVORAHONA AMBILOBE-projet Helios</t>
  </si>
  <si>
    <t>6795</t>
  </si>
  <si>
    <t>TP MEUBLE</t>
  </si>
  <si>
    <t>Instruction fournisseur : VOYAGES BOURDON (2886)
BILLET D'AVION - PHILIPPE CHAN</t>
  </si>
  <si>
    <t>6793</t>
  </si>
  <si>
    <t>HERIKO CHRISTIAN SAMBO SERGE ANDRE</t>
  </si>
  <si>
    <t>Instruction fournisseur : HERIKO CHRISTIAN SAMBO SERGE ANDRE (6793)
ENTRETIEN MOTO - 25899WWT</t>
  </si>
  <si>
    <t>DA de Couverture SOKA HOLDING direction et pilotage de projet 2026</t>
  </si>
  <si>
    <t>DA de couverture SOKA AFRIKA direction et pilotage de projet 2026</t>
  </si>
  <si>
    <t>6794</t>
  </si>
  <si>
    <t>LALANIRINA ELLY FRANCKO</t>
  </si>
  <si>
    <t>Instruction fournisseur : LALANIRINA ELLY FRANCKO (6794)
INFLUENCEUR - MR FRANCKO</t>
  </si>
  <si>
    <t>4797</t>
  </si>
  <si>
    <t>MONTY UK GLOBAL LTD</t>
  </si>
  <si>
    <t>ACHAT ESIM</t>
  </si>
  <si>
    <t>Déplacement filaire - DAET 13612/13613 -2026-DT-102001</t>
  </si>
  <si>
    <t>DA de Couverture MARIE ESTHER RASOAMAMONJY Comminity Manangement SOKA 2026</t>
  </si>
  <si>
    <t>DTG/DSTC:Travaux de maintenance filaire - Extension - DAET 13614/13615/13616 -2026-DT-102001</t>
  </si>
  <si>
    <t>DA de Couverture ARNO TRIGALLEZ EI Fractional CTO pour SOKA prestation de  2026</t>
  </si>
  <si>
    <t>DTG/DSTC:Travaux de maintenance filaire - Extension - DAET 13617 -2026-DT-102001</t>
  </si>
  <si>
    <t>DTG/DSTC: Travaux de maintenance filaire - Extension - DAET 13618-2026-DT-102001</t>
  </si>
  <si>
    <t>DTG/DSTC:Travaux de maintenance filaire - Extension - DAET 13619/13620-2026-DT-102001</t>
  </si>
  <si>
    <t>DA de Couverture Erick ANDRINIRINA Develppeur fullstack SOKA  janvier 2026</t>
  </si>
  <si>
    <t>DA de couverture INVIKTUS CORP monthly pack ferox &amp;Soka</t>
  </si>
  <si>
    <t>6796</t>
  </si>
  <si>
    <t>RASOARIMANANA MARIE CLARISSE</t>
  </si>
  <si>
    <t>Transport bagages EDDY suite affectation - Mahajanga vers Marovoay</t>
  </si>
  <si>
    <t>6769</t>
  </si>
  <si>
    <t>RASOLOFOHERISON MENJANAHARY MAXIME</t>
  </si>
  <si>
    <t>Transport bagages NALY suite prise de poste - Antsohihy vers Ankazobe</t>
  </si>
  <si>
    <t>2484</t>
  </si>
  <si>
    <t>KUBII</t>
  </si>
  <si>
    <t>Validé par DG le 19/02/2026</t>
  </si>
  <si>
    <t>BC supplémentaire_BC133137 CODIR Elargi du 18/02/26</t>
  </si>
  <si>
    <t>DTG/DLT: Transport dantenne ANT3C 1.8 7/8 HPX de TANA vers MAHAJANGA.</t>
  </si>
  <si>
    <t>Demande de réservation billet d'avion pour mission à Sambava</t>
  </si>
  <si>
    <t>Instruction fournisseur : SOCIETE DE GESTION ET EXPLOITATION DE M/CAR (119)
COLLATION LE 27/02/2026</t>
  </si>
  <si>
    <t>3554</t>
  </si>
  <si>
    <t>SCI LOVATSARA</t>
  </si>
  <si>
    <t>Location Mur - suivant contrat DG_JUR_C_2024_07_3441</t>
  </si>
  <si>
    <t>DTG/DSTC: Travaux de maintenance filaire - GC - DAET 13621/13622 -2026-DT-102001</t>
  </si>
  <si>
    <t>DTG/DOM:DTG/DOM:Livraison déjeuner 24 équipes techniques Tamatave suite le passage cyclone Gezani(15jrs)</t>
  </si>
  <si>
    <t>DTG/DOM: Achat Caméra thermique UT 120S(consommable pour Labo Analakely)-2026-DT-061008</t>
  </si>
  <si>
    <t>Entretien périodique 217000 km du véhicule propre 6142TAP</t>
  </si>
  <si>
    <t>Instruction fournisseur : MADAGASCAR AUTOMOBILE (1184)
ENTRETIEN MOTO - 38405WWT</t>
  </si>
  <si>
    <t>Transport des pots peintures</t>
  </si>
  <si>
    <t>Instruction fournisseur : VOYAGES BOURDON (2886)
BILLET D'AVION - RANDRIANARISOA TIAVINA</t>
  </si>
  <si>
    <t>YBCM Toliara</t>
  </si>
  <si>
    <t>Instruction fournisseur : CENTRALE ALIMENTAIRE SARL (765)
ANNULE ET REMPLACE BC 133192</t>
  </si>
  <si>
    <t>DA Paiement condamnation à titre de remboursement Cas de fraude MVola sur le numéro d'un ancien collaborateur Sieur CHRISTIAN DEVILLE</t>
  </si>
  <si>
    <t>DTG/DPDI:Travaux de maintenance BV ATS128 Mahanoro-2026-DT-091003-validé par HH le19/02/26</t>
  </si>
  <si>
    <t>Viva Futbol U17-2026 - validé en IC le 19/02/2026</t>
  </si>
  <si>
    <t>DTG/DPDI:Travaux de maintenance BV BON003 TSIROANOMANDIDY-2026-DT-091003-validé par HH le 19/02/26</t>
  </si>
  <si>
    <t>DTG/DPDI:Travaux de maintenance BV MEN080 Malaimbandy-2026-DT-091003-validé par HH le 19/02/26</t>
  </si>
  <si>
    <t>DTG/DPDI:Travaux de maintenance BV VAT119 NosyVarika-2026-DT-091003-validé par HH le 19/02/26</t>
  </si>
  <si>
    <t>Instruction fournisseur : VOYAGES BOURDON (2886)
BILLET D'AVION - EQUIPE CEX</t>
  </si>
  <si>
    <t>Projet Réhab 2026, Travaux energie Réhab AAT001 Farafangana</t>
  </si>
  <si>
    <t>DTG/DOM: Implantation de 30 poteaux Fianarantsoa 22eme vague BC GLOBAL</t>
  </si>
  <si>
    <t>DTG/DOM: Achat consommables et outillages (Labo Analakely) chez BATIMAX-2026-DT-061008</t>
  </si>
  <si>
    <t>DTG/DOM: Tirage FO FTTH Fianarantsoa_9eme vague BC GLOBAL</t>
  </si>
  <si>
    <t>DTG/DPDI:Travaux de maintenance BV-SAV115 DARAINA-2026-DT-091003-validé par HH le 19/02/26</t>
  </si>
  <si>
    <t>DTG/DOM: Implantation de 30 poteaux dans la région de SAVA 27éme vague</t>
  </si>
  <si>
    <t>DTG/DPDI:Travaux de maintenance BV-SAV161 Antsahoabahely-2026-DT-091003-validé par HH le 19/02/26</t>
  </si>
  <si>
    <t>3938</t>
  </si>
  <si>
    <t>ALLIANCE FRANCAISE NOSY BE</t>
  </si>
  <si>
    <t>AF Nosy Be - Suivant Avenant DG_JUR_C_2025_02_3871</t>
  </si>
  <si>
    <t>DTG/DOM: Implantation de 30 poteaux dans la région de SAVA 28éme vague</t>
  </si>
  <si>
    <t>DTG/DPDI:Travaux de maintenance BV-SOF015 Bealanana-2026-DT-091003-validé par HH le 19/02/26</t>
  </si>
  <si>
    <t>DTG/DOM: Implantation de 30 poteaux dans la région de SAVA 29éme vague</t>
  </si>
  <si>
    <t>DTG/DPDI:Travaux de maintenance BV-SOF087 Betsiaka-2026-DT-091003-validé par HH le 19/02/26</t>
  </si>
  <si>
    <t>DTG/DOM: Installation 2069177211 ANJALINE SYNTHIA AINATINA à Port Berger</t>
  </si>
  <si>
    <t>2487</t>
  </si>
  <si>
    <t>STE MALGACHE DE COMMUNICATION ET DE PRESSE</t>
  </si>
  <si>
    <t>2026-03-02</t>
  </si>
  <si>
    <t>DTG/DOM: MP déplacement poteau avec sortie d'antenne / FORT DAUPHIN</t>
  </si>
  <si>
    <t>DTG/DOM: TRAVAUX DE MISE EN SERVICE 03 CLIENTS A MANANJARY</t>
  </si>
  <si>
    <t>DTG/DOM: Transport et Manutention de 20 Poteaux en bois 8ML de TOAMASINA vers MANANARA NORD</t>
  </si>
  <si>
    <t>Projet Réhabilitation 2026: Travaux Energie Rehab ALA019 Ambatondrazaka</t>
  </si>
  <si>
    <t>DTG/DPDI:Travaux de maintenance BV-SOF130 Ambodiadabo-2026-DT-091003-validé par HH le 19/02/26</t>
  </si>
  <si>
    <t>DTG/DOM: Transport et Manutention de 20 Poteaux en bois 08ML de MANAKARA vers MANANJARY</t>
  </si>
  <si>
    <t>Projet petite Elec :Travaux Energie projet Phoenix 2026</t>
  </si>
  <si>
    <t>DOM/NRJ : PARAMETRAGE CARTE PANELLE GE2 ANO002 DATA YAS FORT DAUPHIN</t>
  </si>
  <si>
    <t>DOM / NRJ : REMPLACEMENT POMPE DE RELEVAGE SPLIT N° 656 BUREAU COTE GAUCHE YAS ANALAKELY AU R + 3</t>
  </si>
  <si>
    <t>2026-02-25</t>
  </si>
  <si>
    <t>6797</t>
  </si>
  <si>
    <t>NORONIRINA KERENE PATRICIA</t>
  </si>
  <si>
    <t>Loyer mois de Mars 2026 et caution appartement Analakely - GAËL VOCA</t>
  </si>
  <si>
    <t>DOM/CORE: Installation STS pour les équipements ( RSG et IVR) au TNR01 R+5</t>
  </si>
  <si>
    <t>DTG/DOM: Assainissement Data Center Toliara DTG-197918.(Régul)</t>
  </si>
  <si>
    <t>Réaménagement YS STORE AMBOSITRA - Validé par DG le 25/02/2026</t>
  </si>
  <si>
    <t>SWAP VSAT to STARLINK 05 SITES ATEA MEL&amp;AND (CDP Tx)</t>
  </si>
  <si>
    <t>Instruction fournisseur : VOYAGES BOURDON (2886)
BILLET D'AVION - RANAIVOSOA SARAH</t>
  </si>
  <si>
    <t>Facture de prestation de service 3ème TRIMESTRE 2025 et 4ème TRIMESTRE 2025 - MCI CARE</t>
  </si>
  <si>
    <t>742</t>
  </si>
  <si>
    <t>ORB SERVICE MADAGASCAR</t>
  </si>
  <si>
    <t>1259</t>
  </si>
  <si>
    <t>LEXEL</t>
  </si>
  <si>
    <t>Note d'honoraires cabinet Lexel 1er trim 2026</t>
  </si>
  <si>
    <t>731</t>
  </si>
  <si>
    <t>PICHORI SIKANDARALY(MC MINING)</t>
  </si>
  <si>
    <t>Instruction fournisseur : MORA MARKET (4245)
EAU</t>
  </si>
  <si>
    <t>Groupe Electrogène Yas Store Joffre</t>
  </si>
  <si>
    <t>2026-02-26</t>
  </si>
  <si>
    <t>3319</t>
  </si>
  <si>
    <t>ClickUp - Signée par DG</t>
  </si>
  <si>
    <t>2011</t>
  </si>
  <si>
    <t>MINUCIA SARLU</t>
  </si>
  <si>
    <t>Parution magazine janvier 2026 - Yas B2B</t>
  </si>
  <si>
    <t>Parution magazine janvier 2026 - YAS B2B</t>
  </si>
  <si>
    <t>DTG/DSTC:Achat smoov 40- 2026-DT-102001</t>
  </si>
  <si>
    <t>115</t>
  </si>
  <si>
    <t>SAGEMCOM MADAGASCAR</t>
  </si>
  <si>
    <t>DTG/DSTC: Renfort équipes reconstruction FTTX Tamatave - 2026-DT-102001 -validé par HH le 24/02/26</t>
  </si>
  <si>
    <t>Tournage Diary Nofy et 08 Mars 2026</t>
  </si>
  <si>
    <t>DA Location véhicule LCD pour mission à Sambava</t>
  </si>
  <si>
    <t>5727</t>
  </si>
  <si>
    <t>TIDA RATSARASITRAKA KENNY</t>
  </si>
  <si>
    <t>Tournage 08 Mars</t>
  </si>
  <si>
    <t>816</t>
  </si>
  <si>
    <t>EUROP ALU</t>
  </si>
  <si>
    <t>629</t>
  </si>
  <si>
    <t>DTG/DLT:Renfort des chauffeurs à Tamatave suite au cyclone Gezani(30jrs)</t>
  </si>
  <si>
    <t>1183</t>
  </si>
  <si>
    <t>DSTC: Chiffrage - Ubiquiti Rocket 5AC-Lite 5GHz</t>
  </si>
  <si>
    <t>QVT - Anniversaire Février 2026</t>
  </si>
  <si>
    <t>Instruction fournisseur : MADAGASCAR AUTOMOBILE (1184)
ENTRETIEN MOTO - 21990WWT - TANA</t>
  </si>
  <si>
    <t>1187</t>
  </si>
  <si>
    <t>COULEUR CALIN (LE SALOON)</t>
  </si>
  <si>
    <t>STAFF MEETING LOG 27/02/2026</t>
  </si>
  <si>
    <t>Instruction fournisseur : MADAGASCAR AUTOMOBILE (1184)
ENTRETIEN MOTO - 38445WWT</t>
  </si>
  <si>
    <t>Programme CX CATALYST - Validé par Hassan Jaber le 19/02/2026</t>
  </si>
  <si>
    <t>4790</t>
  </si>
  <si>
    <t>Pâtisserie Glace Service traiteur</t>
  </si>
  <si>
    <t>RESTAURATION FILM 08MARS ET CLIP DIARY NOFY</t>
  </si>
  <si>
    <t>6803</t>
  </si>
  <si>
    <t>AMICALE DES AGENTS DE LA PREFECTURE DE POLICE</t>
  </si>
  <si>
    <t>DA Sponsoring Préfecture de Police dAntananarivo - Celebration du nouvel an 2026</t>
  </si>
  <si>
    <t>RSE - Cocktail Learning Digital Day _ Avana Hub - PARKLIFE</t>
  </si>
  <si>
    <t>DSTC: Chiffrage - Rack 6U</t>
  </si>
  <si>
    <t>1626</t>
  </si>
  <si>
    <t>INDUSTRIAL PAPER CONVERTING SARLU</t>
  </si>
  <si>
    <t>CARTON D'EXPEDITION - DEPOT GALAXY ANDRAHARO</t>
  </si>
  <si>
    <t>6051</t>
  </si>
  <si>
    <t>NPERF</t>
  </si>
  <si>
    <t>OOKLA VALIDE LE 27/02/2026</t>
  </si>
  <si>
    <t>2586</t>
  </si>
  <si>
    <t>RAZAFIMAMONJY JOCELYN ALBERTO</t>
  </si>
  <si>
    <t>Production Tenue Akamasoa</t>
  </si>
  <si>
    <t>2436</t>
  </si>
  <si>
    <t>Cyclone Tamatave</t>
  </si>
  <si>
    <t>DTG/DPDI:Travaux GC FO sur VAK005 AMBOHIBARY-2026-DT-022001-validé par DG le 24/02/26</t>
  </si>
  <si>
    <t>3315</t>
  </si>
  <si>
    <t>FEDERATION SPORT BOULES MALAGASY</t>
  </si>
  <si>
    <t>Sponsoring FSBM - Suivant Avenant DG_JUR_C_2026_02_4635</t>
  </si>
  <si>
    <t>DOM REGION_pénalité BC133244 billet Rivo Andriamampianina</t>
  </si>
  <si>
    <t>validé par DG le 27/02/2026</t>
  </si>
  <si>
    <t>DTG/DSTC: Installation et repli de chantier pour les travaux  GC à Tamatave-2026-DT-102001-validé par DG le 27/02/26</t>
  </si>
  <si>
    <t>Instruction fournisseur : GRANDE DISTRIBUTION SERVICE (820)
GOODIES CX</t>
  </si>
  <si>
    <t>Prestation intérimaire: PERDIEM SUIVI ROUTIER Rija du 010326 au 310326</t>
  </si>
  <si>
    <t>3267</t>
  </si>
  <si>
    <t>OBJECTIF BASTILLE</t>
  </si>
  <si>
    <t>Equipements Prod</t>
  </si>
  <si>
    <t>1258</t>
  </si>
  <si>
    <t>LABORATOIRE NATIONALE DES TRAVAUX PUBLICS</t>
  </si>
  <si>
    <t>DTG/DPDI:Raccordement FO-Travaux LNTPB s/FA-250589(21/05 au 19/06/25)-2026-DT-022001</t>
  </si>
  <si>
    <t>6577</t>
  </si>
  <si>
    <t>RAOBELINA Vololonandrianina Ellena</t>
  </si>
  <si>
    <t>Coupe du monde des Traiteurs 2027</t>
  </si>
  <si>
    <t>2026-03-03</t>
  </si>
  <si>
    <t>Insertion Presses - Validé par DG le 25/02/2026</t>
  </si>
  <si>
    <t>DTG/DPDI:Raccordement FO-Travaux LNTPB s/FA-250622(20 au 28/06/25)-2026-DT-022001</t>
  </si>
  <si>
    <t>Validé par DG le 25/02/2026 - Insertion Presses</t>
  </si>
  <si>
    <t>DTG/DSTC: Prestation tirage lastmile-rétablissement services FTTx Tamatave-2026-DT-102001-validé par HH le 28/02/26</t>
  </si>
  <si>
    <t>DTG/DPDI:Raccordement FO-Travaux LNTPB s/FA-250401(24/03 au 23/04/25)-2026-DT-022001</t>
  </si>
  <si>
    <t>Prestation intérimaire: PERDIEM SUIVI ROUTIER Eric  du 310126 au 280226</t>
  </si>
  <si>
    <t>Validé par DG le 25/02/206 - Insertion Presses</t>
  </si>
  <si>
    <t>Prestation intérimaire: PERDIEM SUIVI ROUTIER Dwio  Hasina - Rabe -Thierry   Mars 26</t>
  </si>
  <si>
    <t>3914</t>
  </si>
  <si>
    <t>AF ANTSOHIHY</t>
  </si>
  <si>
    <t>Instruction fournisseur : AFT ANTSOHIHY (3914)
SPONSORING AF ANTSOHIHY</t>
  </si>
  <si>
    <t>6432</t>
  </si>
  <si>
    <t>MIJOU PIECES</t>
  </si>
  <si>
    <t>Instruction fournisseur : MIJOU PIECES (6432)
ENTRETIEN MOTO - MORAMANGA</t>
  </si>
  <si>
    <t>MDOLA PDV-RAS 2025</t>
  </si>
  <si>
    <t>DTG/DSTC: Travaux de réhabilitation connexions suite passage cyclone à Tamatave-2026-DT-102001-validé par HH le 28/02/26</t>
  </si>
  <si>
    <t>6806</t>
  </si>
  <si>
    <t>RABEARISOA SAHAZA</t>
  </si>
  <si>
    <t>PRESTATION VALIDE LE 27/02/2026</t>
  </si>
  <si>
    <t>6810</t>
  </si>
  <si>
    <t>LASIKARINY MARIE ROSE</t>
  </si>
  <si>
    <t>Instruction fournisseur : LASIKARINY MARIE ROSE (6810)
SEMINAIRE SUD</t>
  </si>
  <si>
    <t>DTG/DPDI: Raccordement FO-Travaux LNTPB s/FA-250419(23/04 au 23/05/25)-2026-DT-022001</t>
  </si>
  <si>
    <t>6807</t>
  </si>
  <si>
    <t>AES MADA</t>
  </si>
  <si>
    <t>Instruction fournisseur : AES MADA (6807)
SEMINAIRE SUD</t>
  </si>
  <si>
    <t>DTG/DPDI:Raccordement FO-Travaux LNTPB s/FA-250249(23/01 au 22/02/25)-2026-DT-022001</t>
  </si>
  <si>
    <t>4888</t>
  </si>
  <si>
    <t>OPTIMETRIKS</t>
  </si>
  <si>
    <t>Validé par Hassan Jaber le 02/03/2026 -  SFA Update et Roadmap</t>
  </si>
  <si>
    <t>DTG/DPDI:Raccordement FO-Travaux LNTPB s/FA-250250(23/02 au 223/03/25)-2026-DT-022001</t>
  </si>
  <si>
    <t>5545</t>
  </si>
  <si>
    <t>MAMAN IMPARFAITE MG SARLU</t>
  </si>
  <si>
    <t>QVT - DA de couverture Atelier Maman Sereine - Bulle de Naissance - Parentalité - Janvier à Décembre 2026</t>
  </si>
  <si>
    <t>SEMINAIRE SUD</t>
  </si>
  <si>
    <t>6811</t>
  </si>
  <si>
    <t>MOUFADAL HOUSSENALY DIVANE</t>
  </si>
  <si>
    <t>Instruction fournisseur : MOUFADAL HOUSSENALY DIVANE (6811)
SEMINAIRE SUD</t>
  </si>
  <si>
    <t>6812</t>
  </si>
  <si>
    <t>NILICHA SALIN DJAFFAR</t>
  </si>
  <si>
    <t>Instruction fournisseur : NILICHA SALIN DJAFFAR (6812)
SEMINAIRE SUD</t>
  </si>
  <si>
    <t>6093</t>
  </si>
  <si>
    <t>SOAFIDY</t>
  </si>
  <si>
    <t>Trail Coli 2026</t>
  </si>
  <si>
    <t>DTG/DLT: Achat 08 Top Case pour les motos à TANA</t>
  </si>
  <si>
    <t>DTG/DPDI:Demande offre sur Travaux GC FO sur ANM008 Ambohitrarahaba-projet PHOENIX</t>
  </si>
  <si>
    <t>Partenariat FMBB Mars 2026</t>
  </si>
  <si>
    <t>Transport bagages LAZA suite affectation Maroantsetra - Fort Dauphin</t>
  </si>
  <si>
    <t>3824</t>
  </si>
  <si>
    <t>RAJAONARISOA RAVOMAHATRATRA(MY HOTEL)</t>
  </si>
  <si>
    <t>Instruction fournisseur : RAJAONARISOA RAVOMAHATRATRA(MY HOTEL) (3824)
MINI SEMINAIRE DVI - VALIDE LE 27/02/2026</t>
  </si>
  <si>
    <t>Instruction fournisseur : SOCIETE DE GESTION ET EXPLOITATION DE M/CAR (119)
CONCERT GAZO</t>
  </si>
  <si>
    <t>6095</t>
  </si>
  <si>
    <t>Ambassadeur Yas</t>
  </si>
  <si>
    <t>Ambassadeur Muriel - suivant convention DG_JUR_C_2024_11_3666</t>
  </si>
  <si>
    <t>DTG/DOM: Rapatriement moto 18879WWT de Nosy Be vers Tanà</t>
  </si>
  <si>
    <t>Instruction fournisseur : VOYAGES BOURDON (2886)
Billet avion pour Miary RASOLOFONIAINA
Lieu de départ : Antananarivo
Destination : Maroantsetra
Nombre de places : 01 adulte
Date départ : lundi 09 Mars 2026
Date retour : Lundi 23 Mars 2026</t>
  </si>
  <si>
    <t>925</t>
  </si>
  <si>
    <t>SOCIETE SAMKOCWA RADIO</t>
  </si>
  <si>
    <t>Instruction fournisseur : SOCIETE SAMKOCWA RADIO (925)
LOTS SEMINAIRE GRS 2026</t>
  </si>
  <si>
    <t>DTG: Collation DTG Q1 2026(Thé-Café-sucre-Lait...)</t>
  </si>
  <si>
    <t>123</t>
  </si>
  <si>
    <t>Lots performers 2025 - Séminaire GRS 2026 - Validé par DG le 12/01/2026</t>
  </si>
  <si>
    <t>3033</t>
  </si>
  <si>
    <t>IDRENTAL</t>
  </si>
  <si>
    <t>LOCATION DE CHARIOT ELEVATEUR POUR TITAN III - DECHARGEMENT Mbalik</t>
  </si>
  <si>
    <t>5817</t>
  </si>
  <si>
    <t>FMVB</t>
  </si>
  <si>
    <t>Instruction fournisseur : FMVB (5817)
SPONSORING FMVB 2026</t>
  </si>
  <si>
    <t>2760</t>
  </si>
  <si>
    <t>Projet Petite Elec 2026: UPGR climatisation site ANM003 Ivandry Lié au projet Rurale site 2025, CDN, AKAMAI</t>
  </si>
  <si>
    <t>Appro DG - MARS</t>
  </si>
  <si>
    <t>INSTALLATION LAMPES WAREHOUSE GALAXY</t>
  </si>
  <si>
    <t>Instruction fournisseur : MADAGASCAR AUTOMOBILE (1184)
ENTRETIEN MOTO - DIEGO</t>
  </si>
  <si>
    <t>DOM/CORE: Achat switch Spare pour région Datacenter (ANM002 et ATS003)-2026-DT-061004</t>
  </si>
  <si>
    <t>DTG/DPDI:Demande offre sur Travaux GC FO sur ANM459 MAHITSY DENSIF-projet Optim</t>
  </si>
  <si>
    <t>DTG/DPDI:Demande offre sur Travaux GC FO sur AMO074 ANJOMA NAKOANA-projet Optim</t>
  </si>
  <si>
    <t>1136</t>
  </si>
  <si>
    <t>DTG/DPDI: Demande offre sur Travaux GC FO sur ANM301 TAN NAMEHANA-projet Optim</t>
  </si>
  <si>
    <t>2026-03-04</t>
  </si>
  <si>
    <t>4232</t>
  </si>
  <si>
    <t>Validé par Hassan Jaber le 27/02/2026 - Projet Fotinet Tresor Public</t>
  </si>
  <si>
    <t>DTG/DPQP: Billets d'avion Laurent NTAMBWE et sa famille-TANA-ADDIS ABABA ADD-KINSHASA FIH-TANA(Départ le 15/03/26-retour le 27/03/26)</t>
  </si>
  <si>
    <t>Suivant avenant DG_JUR_C_2026_02_4619 - SD-WAN FORTINET | AGL</t>
  </si>
  <si>
    <t>Instruction fournisseur :  ()
POLO AG FEDERATION</t>
  </si>
  <si>
    <t>126</t>
  </si>
  <si>
    <t>DTG/DLT: Réparation moto SOCO25(remplacement Left Rear Tum signal..)</t>
  </si>
  <si>
    <t>DTG/DLT: Réparation moto 23668WWT(entretien 10 000KM)-DTG Fort Dauphin</t>
  </si>
  <si>
    <t>Instruction fournisseur : MOHAMED AKIL SHAMIR (6762)
IPHONE 17 PRO MAX - VALIDE LE 25/02/2026</t>
  </si>
  <si>
    <t>Instruction fournisseur : GRAPH EXPRESS IMPRIMERIE (949)
YBCM DIEGO</t>
  </si>
  <si>
    <t>Instruction fournisseur : UNITE DE DISTRIBUTION TECHNOLOGIQUE - UDITEC (717)
ITEL A18 - VALIDE LE 04/03/2026</t>
  </si>
  <si>
    <t>Climatisation Store Fort dauphin</t>
  </si>
  <si>
    <t>DTG/DPDI:Demande offre sur Travaux GC FO sur AMO066 SANDRANDAHY TANANA-projet Optim2026</t>
  </si>
  <si>
    <t>DTG/DPDI:Demande offre sur Travaux GC FO sur VAT131 VOHITRINDRY-projet Optim2026</t>
  </si>
  <si>
    <t>DOM_CIP_billet TNR-FTU-TNR_Ranto Randriamanana_1303-170326</t>
  </si>
  <si>
    <t>Suivant contrat signé le 13/10/2022 -</t>
  </si>
  <si>
    <t>DTG/DSTC: Billets d'avion Mihary et Tantely-TANA-TAMATAVE-TANA (Suivi avancement TX reconstruction infrastructure à Tamatave)</t>
  </si>
  <si>
    <t>Prestation intérimaire: PERDIEM ADVR Stelivio du 02 au 210326</t>
  </si>
  <si>
    <t>RSE- Transport e-JERY EPP Antanimena II vague 2 - EXCEL TRANSPORT</t>
  </si>
  <si>
    <t>IM AR et CDV Mbalik</t>
  </si>
  <si>
    <t>6311</t>
  </si>
  <si>
    <t>FEDERATION DE KARATE-DO DE MADAGASCAR</t>
  </si>
  <si>
    <t>Instruction fournisseur : FEDERATION DE KARATE-DO DE MADAGASCAR (6311)
SPONSORING FKM 2026</t>
  </si>
  <si>
    <t>DG COFFEE DU 09/03/26</t>
  </si>
  <si>
    <t>4222</t>
  </si>
  <si>
    <t>Alliance Française de Fianarantsoa</t>
  </si>
  <si>
    <t>Sponsoring AF 2026 - Suivant Avenant DG_JUR_C_2025_02_3870</t>
  </si>
  <si>
    <t>3647</t>
  </si>
  <si>
    <t>TSG SECURITE</t>
  </si>
  <si>
    <t>DTG/DPDI:Demande offre sur Travaux GC FO sur  ALA076 ANJIRO 2-projet Optim2026</t>
  </si>
  <si>
    <t>720</t>
  </si>
  <si>
    <t>ECOPRIM</t>
  </si>
  <si>
    <t>DTG/DPDI:Demande offre sur Travaux GC FO surALA018 AMPASIPOTSY GARA-projet Optim2026</t>
  </si>
  <si>
    <t>Frais de diagnostique de l'entretien du véhicule 6142TAP</t>
  </si>
  <si>
    <t>DTG/DSTC: Installation et repli chantier(rétablissement dégât cyclonique Toamasina)-2026-DT-102001</t>
  </si>
  <si>
    <t>DTG/DPDI:Demande offre sur Travaux GC FO sur ATS092 VOHIMBENDRANA-projet Optim2026</t>
  </si>
  <si>
    <t>2026-03-05</t>
  </si>
  <si>
    <t>DTG/DPDI:Demande offre sur Travaux GC FO sur ATS093 MAHATSARA-projet Optim2026</t>
  </si>
  <si>
    <t>2397</t>
  </si>
  <si>
    <t>DSTC-SEI: Achat URGENT Câble double blindage pour installation Wifi et PTMP
ISPTMXTCBLFTPDBLXXX</t>
  </si>
  <si>
    <t>88</t>
  </si>
  <si>
    <t>DSTC-SEI: Achat Câble FTP Cat5e pour installation Wifi et PTMP</t>
  </si>
  <si>
    <t>DTG/DSTC: Inspection et traitement 370 poteaux en bois -ITP-20260227-00003</t>
  </si>
  <si>
    <t>DTG/DSTC:Inspection et traitement 370 poteaux en bois-ITP-20260227-00004</t>
  </si>
  <si>
    <t>Instruction fournisseur : MADAGASCAR AUTOMOBILE (1184)
ENTRETIEN MOTO - 7649WWT</t>
  </si>
  <si>
    <t>2473</t>
  </si>
  <si>
    <t>JR PRINT</t>
  </si>
  <si>
    <t>Suivant Contrat DG_JUR_C_2024_06_3369</t>
  </si>
  <si>
    <t>DTG/DOM: Travaux installation FO client à Marovoay, Kantoniaina Felandomoina Randrianarisoa</t>
  </si>
  <si>
    <t>DTG/DOM: TRAVAUX PRIMA LOT N°67 TOAMASINA</t>
  </si>
  <si>
    <t>5758</t>
  </si>
  <si>
    <t>PERSEVERANCE</t>
  </si>
  <si>
    <t>DTG/DOM: Travaux GC pour le client Dimbiniaina RAKOTOARISOA Ambatondrazaka</t>
  </si>
  <si>
    <t>5703</t>
  </si>
  <si>
    <t>AGEN C</t>
  </si>
  <si>
    <t>Validé par DG le 25/02/2026</t>
  </si>
  <si>
    <t>DTG/DPDI:Demande offre sur Travaux GC FO sur BON039 ANKADINONDRY SAKAY-projet Optim2026</t>
  </si>
  <si>
    <t>DTG/DOM: TRAVAUX REMPLACEMENT DES 14 POTEAUX ENDOMMAGES MORONDAVA</t>
  </si>
  <si>
    <t>DTG/DOM: Transport et Manutention de 250 Poteaux en bois de 08m de Tanà vers Majunga.</t>
  </si>
  <si>
    <t>Instruction fournisseur : LUCKKY COMPANY (3726)
EXPEDITION LOT GRS</t>
  </si>
  <si>
    <t>Instruction fournisseur : MADAGASCAR AUTOMOBILE (1184)
REPARATION MOTO 7649WWT</t>
  </si>
  <si>
    <t>DTG/DPDI:Demande offre sur Travaux GC FO sur IHO042 AMBATOLAHY-projet Optim2026</t>
  </si>
  <si>
    <t>DTG/DPDI:Demande offre sur Travaux GC FO sur SAV058 MAROFINARITRA-projet Optim2026</t>
  </si>
  <si>
    <t>Séminaire GRS 2026 - Expédition lots</t>
  </si>
  <si>
    <t>3607</t>
  </si>
  <si>
    <t>OPTISIGNS</t>
  </si>
  <si>
    <t>Validé par DG le 05/03/2026 - Licence RaspBerry TV stores</t>
  </si>
  <si>
    <t>Prestation intérimaire: 01 Gestionnaire admin et Logistique pour 3 mois</t>
  </si>
  <si>
    <t>Prestation intérimaire: 01 Gestionnaire Opérationnelle SIMS pour 3 mois</t>
  </si>
  <si>
    <t>Prestation intérimaire: 01 Coordinateur de projet VI pour 3 mois</t>
  </si>
  <si>
    <t>Prestation intérimaire: 01 Ingénieur conformité RAN pour 4 mois</t>
  </si>
  <si>
    <t>DTG/DOM: Achat escabeau(02) en aluminium avec marche 120mm 8 marche pour DTG Nosy Be et Ambanja-2026-DT-061008</t>
  </si>
  <si>
    <t>Instruction fournisseur : VOYAGES BOURDON (2886)
BILLET D'AVION - ZO ANDRIANJAKA</t>
  </si>
  <si>
    <t>5147</t>
  </si>
  <si>
    <t>MMADI Mathias</t>
  </si>
  <si>
    <t>Suivant Convention DG_JUR_C_2023_12_2993 - Ambassadeur M'Madi</t>
  </si>
  <si>
    <t>DPDI-SWAP VSAT To STARLINK 05 sites ATEA (CDP Tx) MEN BOE DIA SOF</t>
  </si>
  <si>
    <t>Validé en IC le 05 Mars 2026 - Refresh Abribus</t>
  </si>
  <si>
    <t>2026-03-06</t>
  </si>
  <si>
    <t>DTG/DOM: Remplacement 02 trappes L2T suite vol VOL-20260216-00001 - VOL-20260216-00002</t>
  </si>
  <si>
    <t>DOM/REGION: Confection étagère sur mésure pour les spare 2Africa sur Majunga-2026-DT-061003</t>
  </si>
  <si>
    <t>1691</t>
  </si>
  <si>
    <t>MAD COM SARLU</t>
  </si>
  <si>
    <t>Instruction fournisseur : MAD COM SARLU (1691)
Suivant contrat DG_JUR_C_2024_05_3282 - Vivetic Madcom</t>
  </si>
  <si>
    <t>Instruction fournisseur : VOYAGES BOURDON (2886)
BILLET D'AVION - EQUIPE COM</t>
  </si>
  <si>
    <t>Totem PLV</t>
  </si>
  <si>
    <t>Urne Plexi</t>
  </si>
  <si>
    <t>2201</t>
  </si>
  <si>
    <t>ANTAMEDIA MDOO</t>
  </si>
  <si>
    <t>Antamédia - Hospot Wifi Univerité</t>
  </si>
  <si>
    <t>DOM/NRJ : MAINTENANCE PREVENTIVE ADP MARS-AVRIL-TOLIARA_FORT_DAUPHIN</t>
  </si>
  <si>
    <t>Entretien Store</t>
  </si>
  <si>
    <t>Projet petite Elec Travaux Energie Lié au projet Phoenix site ANM002 -ANM003-ANM007- ANM211- ANM344- ANM408 - ANM421</t>
  </si>
  <si>
    <t>2026-03-08</t>
  </si>
  <si>
    <t>Instruction fournisseur : PELATRO (4529)
Validation HH le 06/03/2026</t>
  </si>
  <si>
    <t>2026-03-09</t>
  </si>
  <si>
    <t>6830</t>
  </si>
  <si>
    <t>SOCIETE MELISSA EXPRESS</t>
  </si>
  <si>
    <t>Transport Bagages SIMON suite prise de poste - Sainte Marie vers Tamatave</t>
  </si>
  <si>
    <t>6396</t>
  </si>
  <si>
    <t>ANDONIAINA MAMITIANA</t>
  </si>
  <si>
    <t>Engagement loyer Appartement GAËL VOCA - BC de couverture pour 10mois</t>
  </si>
  <si>
    <t>2381</t>
  </si>
  <si>
    <t>Avenant N° 1 DG_JUR_C_1471 - Galaxy Golf</t>
  </si>
  <si>
    <t>Projet Réhabilitation Data center 2026 : Travaux Energie site VAT002 Manakara</t>
  </si>
  <si>
    <t>Instruction fournisseur : HOTEL MORINGA (3753)
HEBERGEMENT - SANDRA ANDRIAMPARANY</t>
  </si>
  <si>
    <t>Instruction fournisseur : VOYAGES BOURDON (2886)
BILLET D'AVION - DAVID CALMEL</t>
  </si>
  <si>
    <t>DTG/DOM: Normalisation des Jarretières Optiques en outdoor  -2026-DT-061003</t>
  </si>
  <si>
    <t>Instruction fournisseur : REVISION 5000KM SARLU (4304)
REPARATION CAMION - 1374TCC</t>
  </si>
  <si>
    <t>DTG/DLT: Réparation moto 47495WWT(vidange moteur-retroviseur Gauche-Droite...)</t>
  </si>
  <si>
    <t>Instruction fournisseur : UNITE DE DISTRIBUTION TECHNOLOGIQUE - UDITEC (717)
SAMSUNG A56 - VALIDATION LE 09/03/2026</t>
  </si>
  <si>
    <t>Projet Petite Elec 2026: PDR parafoudre Projet MADARAIL</t>
  </si>
  <si>
    <t>Instruction fournisseur : VOYAGES BOURDON (2886)
PENALITE BILLET D'AVION</t>
  </si>
  <si>
    <t>Achat : Tableau blanc avec trépied (60*90) et Flip Chart Paper (23*32) pour équipe FORMATION</t>
  </si>
  <si>
    <t>6833</t>
  </si>
  <si>
    <t>RAJAOBELINA TSIAVALONA MIDI (KAMIKREA)</t>
  </si>
  <si>
    <t>QVT - Level up 8 Mars - Kamikréa</t>
  </si>
  <si>
    <t>Validé par DG le 05/03/2026 - IC le 26/02/2026</t>
  </si>
  <si>
    <t>Projet Petite elec : Transport  02 armoire de précision STULZ de Fort Dauphin  à FIANARANTSOA</t>
  </si>
  <si>
    <t>Projet petite Elec 2026 : Travaux Energie lié au projet Swap BBFH et DWDM</t>
  </si>
  <si>
    <t>2026-03-10</t>
  </si>
  <si>
    <t>Projet Petite Elec 2026 : Travaux Energie lié au projet Swap Mikrotik 2026</t>
  </si>
  <si>
    <t>RSE - Formation numérique régionale 2026 - Diégo - Connected Universities - ONG IDEA ACADEMY</t>
  </si>
  <si>
    <t>4053</t>
  </si>
  <si>
    <t>2026-04-10</t>
  </si>
  <si>
    <t>6123</t>
  </si>
  <si>
    <t>Adtran Networks SE</t>
  </si>
  <si>
    <t>DOM/TRANS:Renouvellement contrat de maintenance  SLA renewal(2026) de synchronisation-validé en cominvest du 09/03/26</t>
  </si>
  <si>
    <t>DTG/DPDI:Demande offre sur Travaux GC FO sur TSOF145 MAROVANTAZA TANANA-projet Optim2026</t>
  </si>
  <si>
    <t>DESINFECTION ET DERATISATION SITES - JANVIER et FEVRIER 2026</t>
  </si>
  <si>
    <t>DTG/DPDI:Demande offre sur Travaux GC FO sur SAV118 ANALOVANA-projet Optim2026</t>
  </si>
  <si>
    <t>DTG/DPDI:Demande offre sur Travaux GC FO sur DIA142 AMBODIMABIBO-projet Optim2026</t>
  </si>
  <si>
    <t>DTG/DPDI:Demande offre sur Travaux GC FO sur SAV092 AMBODIVOARA-projet Optim2026</t>
  </si>
  <si>
    <t>PRESTATION NETTOYAGE MOIS DE JANVIER ET FEVRIER 2026</t>
  </si>
  <si>
    <t>DTG/DPDI:Demande offre sur Travaux GC FO sur ANJ147 TANJONA ANJ-projet Optim2026</t>
  </si>
  <si>
    <t>DTG/DPDI:Demande offre sur Travaux GC FO sur VAT133 MIZILO GARA C1-projet Optim2026</t>
  </si>
  <si>
    <t>SWAP VSAT to STARLINK AND033 ATEA (CDP Tx)</t>
  </si>
  <si>
    <t>DTG/DPDI:Demande offre sur Travaux GC FO sur ATS069 TSIVANGIANA-projet Optim2026</t>
  </si>
  <si>
    <t>DTG/DPDI:Demande offre sur Travaux GC FO sur ATS165 NIAROVANA-projet Optim2026</t>
  </si>
  <si>
    <t>DTG/DPDI:Demande offre sur Travaux GC FO sur SOF123 ANTSATRAMANERA-projet Optim2026</t>
  </si>
  <si>
    <t>142</t>
  </si>
  <si>
    <t>UNITEK</t>
  </si>
  <si>
    <t>Instruction fournisseur : UNITEK (142)
AMENAGEMENT YAS STORE TANJOMBATO</t>
  </si>
  <si>
    <t>Billet d'avion JOSE suite affectation de Sambava - Tàna</t>
  </si>
  <si>
    <t>2536</t>
  </si>
  <si>
    <t>Instruction fournisseur : MANAJ SARL (2536)
MOBILIERS STORE ANKORONDRANO</t>
  </si>
  <si>
    <t>Billet d'avion IRENAH suite à lévènement sur la remise de médaille de Tàna - Tuléar</t>
  </si>
  <si>
    <t>6394</t>
  </si>
  <si>
    <t>Instruction fournisseur : ANDRIANTIANA JACQUES ULRICH (6394)
INFLUENCEUR - ULRICH</t>
  </si>
  <si>
    <t>Instruction fournisseur : LUCKKY COMPANY (3726)
TRANSPORT PLV</t>
  </si>
  <si>
    <t>DTG/DPDI:Demande offre sur Travaux GC FO sur MEN074 BEZEZIKA-projet Optim2026</t>
  </si>
  <si>
    <t>DTG/DPDI:Demande offre sur Travaux GC FO sur AAN080 TRANOROA-projet Optim2026</t>
  </si>
  <si>
    <t>DTG/DPDI:Demande offre sur Travaux GC FO sur ANO067 ANKARIERA-projet Optim2026</t>
  </si>
  <si>
    <t>Billet d'avion GERALD suite remise de médaille Tuléar - Tàna - Tuléar</t>
  </si>
  <si>
    <t>DTG/DPDI:Demande offre sur Travaux GC FO sur SOF192 ANKIRIRIKY MINI-projet Optim2026</t>
  </si>
  <si>
    <t>DTG/DPDI:Demande offre sur Travaux GC FO sur SOF224 MAROMANDIA MORATSIHAZO-projet Optim2026</t>
  </si>
  <si>
    <t>5986</t>
  </si>
  <si>
    <t>RANDRIANARIVO HARIVELO RAMANGALAHY</t>
  </si>
  <si>
    <t>Transport bagages ENINKAJA suite déménagement de Maintirano - Tsiroanomandidy</t>
  </si>
  <si>
    <t>837</t>
  </si>
  <si>
    <t>MR BRICOLAGE</t>
  </si>
  <si>
    <t>DOM/NRJ : MOUSSE DE SCELLAGE RESERVOIR APRES REFUELING</t>
  </si>
  <si>
    <t>DOM/NRJ : TRANSPORT GE 33 KVA DE TANA VERS BRICKAVILLE RAPATRIEMENT GE 22 KVA DE BRICKAVILLE VERS TANA</t>
  </si>
  <si>
    <t>DOM/NRJ : MAINTENANCE PREVENTIVE ADP MARS-AVRIL-FIANARA_MAHAJANGA</t>
  </si>
  <si>
    <t>Instruction fournisseur : VOYAGES BOURDON (2886)
BILLET D'AVION - ANDRIANARISOA SANDRATRAHARILALA - TNR/TLE/TNR</t>
  </si>
  <si>
    <t>Instruction fournisseur : VOYAGES BOURDON (2886)
BILLET D'AVION - Nomenjanahary TOKY</t>
  </si>
  <si>
    <t>Projet REHAB Data center 2026: Travaux Energie Réhabilitation BOE018 Ambondromamy</t>
  </si>
  <si>
    <t>Projet REHAB data center 2026: Travaux Energie REHAB MEN001 Morondava</t>
  </si>
  <si>
    <t>6374</t>
  </si>
  <si>
    <t>MMJ SOCIETY</t>
  </si>
  <si>
    <t>Grande Foire d'Antsirabe 2026</t>
  </si>
  <si>
    <t>Instruction fournisseur : UNITE DE DISTRIBUTION TECHNOLOGIQUE - UDITEC (717)
ITEL A90</t>
  </si>
  <si>
    <t>2480</t>
  </si>
  <si>
    <t>FORMATION RECRUTEMENT CONSEIL INFO (FRCI LTD)</t>
  </si>
  <si>
    <t>Instruction fournisseur : LA GASTRONOMIE CONSEIL G-CONSEIL (2710)
Validé par DG 10/03/2026 - Séminaire Mbalik 2026</t>
  </si>
  <si>
    <t>IM 02 Coordinateurs Fianarantsoa</t>
  </si>
  <si>
    <t>IM 03 Coordinateurs Tana</t>
  </si>
  <si>
    <t>Rideau Store Occultant Ys DIEGO FOCH</t>
  </si>
  <si>
    <t>Equipement SHS</t>
  </si>
  <si>
    <t>Prestation intérimaire: Frais de déplacement 1 nouveau Tech Pol Manambondro depart 12/03/26</t>
  </si>
  <si>
    <t>Instruction fournisseur : VOYAGES BOURDON (2886)
BILLET D'AVION - HAJANIRINA &amp; HASINA</t>
  </si>
  <si>
    <t>Validé par Hassan Jaber le 27/02/2026 - Projet Trésor Public SD WAN Fortinet</t>
  </si>
  <si>
    <t>Instruction fournisseur : TSG SECURITE (3647)
SECURISATION BOX MBALIK</t>
  </si>
  <si>
    <t>Validé par Hassan Jaber le 27/02/2026 - Projet SD-WAN Fortinet Trésor Public</t>
  </si>
  <si>
    <t>Intervention 3D YAS ZONE SUD</t>
  </si>
  <si>
    <t>Réparation Volet Roulant Yas Store</t>
  </si>
  <si>
    <t>Instruction fournisseur : ZARA HOTEL (6701)
SEMINAIRE MBALIK 2026</t>
  </si>
  <si>
    <t>QVT - Boissons Randonnée Collabo Mars 2026 - MORA MARKET</t>
  </si>
  <si>
    <t>822</t>
  </si>
  <si>
    <t>SPI FORELLO ET HAZOVATO</t>
  </si>
  <si>
    <t>Instruction fournisseur : SPI FORELLO ET HAZOVATO (822)
TEAM BUILDING MBALIK 2026</t>
  </si>
  <si>
    <t>Projet Modernisation : Travaux NRJ Réhab MEN010 Morondava Admin</t>
  </si>
  <si>
    <t>2135</t>
  </si>
  <si>
    <t>MANTASOA LODGE</t>
  </si>
  <si>
    <t>Instruction fournisseur : MANTASOA LODGE (2135)
TEAM BUILDING DVISP</t>
  </si>
  <si>
    <t>DTG/DLT: Réparation motos Tanà 18862WWT  et  18885WWT</t>
  </si>
  <si>
    <t>Appro RAME PAPIER A4 S1</t>
  </si>
  <si>
    <t>DTG/DSTC: Achat accessoires FO - 2026-DT-101001-validé par DG le 11/03/26</t>
  </si>
  <si>
    <t>5289</t>
  </si>
  <si>
    <t>COMMUNE URBAINE de VOHEMAR</t>
  </si>
  <si>
    <t>Validé par DG le 11/03/2026 - Partenariat Commune</t>
  </si>
  <si>
    <t>4576</t>
  </si>
  <si>
    <t>COMMUNE URBAINE MORONDAVA</t>
  </si>
  <si>
    <t>Validé par DG le 11/03/2026 - Partenariat CU Morondava</t>
  </si>
  <si>
    <t>2227</t>
  </si>
  <si>
    <t>AUTO TRACTOR</t>
  </si>
  <si>
    <t>Instruction fournisseur : AUTO TRACTOR (2227)
ENTRETIEN MOTO - 15558WWT - FIANARANTSOA</t>
  </si>
  <si>
    <t>15</t>
  </si>
  <si>
    <t>AXIAN SUPPORT SERVICES</t>
  </si>
  <si>
    <t>Refacturation ATSS Location véhicule et rais de mission</t>
  </si>
  <si>
    <t>DOM/CORE: Renouvellement License SECURE_CRT(2026)</t>
  </si>
  <si>
    <t>DOM/CORE: Installation STS équipements TNR01IRENALA v2</t>
  </si>
  <si>
    <t>DOM/CORE: Installation STS équipements TNR01 pour DGI</t>
  </si>
  <si>
    <t>QVT - Transport Collaborateur - Randonnée Mars 2026 - TOP LINK</t>
  </si>
  <si>
    <t>Instruction fournisseur : SOCIETE DE GESTION ET EXPLOITATION DE M/CAR (119)
SEJOUR MR PAPA MACOUMBA FALL</t>
  </si>
  <si>
    <t>Equipement Sono B2B</t>
  </si>
  <si>
    <t>6840</t>
  </si>
  <si>
    <t>UNIVERSITE DE L'ITASY</t>
  </si>
  <si>
    <t>Instruction fournisseur : UNIVERSITE DE L'ITASY (6840)
LOCATION SONO</t>
  </si>
  <si>
    <t>IM COORDINATEURS MAJUNGA</t>
  </si>
  <si>
    <t>4962</t>
  </si>
  <si>
    <t>SOCIETE DE RESTAURATION TANA SARL</t>
  </si>
  <si>
    <t>DOM/TRANS:Billets d'avions Fulgence et Julio-Tanà-Diégo-Tanà(acceptance BKB-FH Nord-Huawei)-départ 19/03/26-2025-DT-021008</t>
  </si>
  <si>
    <t>5175</t>
  </si>
  <si>
    <t>ZOOM PUBLICITE</t>
  </si>
  <si>
    <t>Refresh Abribus</t>
  </si>
  <si>
    <t>DOM/CORE: Renouvellement License SECURE_CRT(2026) (Annule DA 136679)</t>
  </si>
  <si>
    <t>356</t>
  </si>
  <si>
    <t>C.U. AMBILOBE</t>
  </si>
  <si>
    <t>Partenariat Commune Urbaine Ambilobe</t>
  </si>
  <si>
    <t>DTG/DPDI:Travaux GC FO sur MGAM0456 BETAMPONA-2026-DT-022001-Cohab Helios</t>
  </si>
  <si>
    <t>Tournage Couverture réseau</t>
  </si>
  <si>
    <t>DTG/DPDI:Travaux GC FO sur ANM709 FIRARAZANA-2026-DT-022001-Projet NSB2026</t>
  </si>
  <si>
    <t>Instruction fournisseur :  ()
MAILLOT TENNIS</t>
  </si>
  <si>
    <t>DTG/DPDI:Travaux GC FO sur MEN159 ANKILIZATO-2026-DT-022001-COHAB HELIOS</t>
  </si>
  <si>
    <t>4023</t>
  </si>
  <si>
    <t>HAMAC</t>
  </si>
  <si>
    <t>RSE - Cocktail Women rock in digital_AvanaHub - PARKLIFE</t>
  </si>
  <si>
    <t>5568</t>
  </si>
  <si>
    <t>AMS MADAGASCAR SA</t>
  </si>
  <si>
    <t>Tournage Couverture Réseau</t>
  </si>
  <si>
    <t>2026-03-13</t>
  </si>
  <si>
    <t>DTG/DPDI:Travaux GC FO sur ANM704 TAN_ANTSAPANDRANO-MEN161 ANKIRANOMENA-2026-DT-022001</t>
  </si>
  <si>
    <t>Instruction fournisseur :  ()
EQUIPEMENTS DRB</t>
  </si>
  <si>
    <t>Installation Compteur Elec Store</t>
  </si>
  <si>
    <t>PRESTATION TRANSIT MOIS DE MARS 2026</t>
  </si>
  <si>
    <t>DPDI-SWAP VSAT To STARLINK 04 sites MEL ATEA (CDP Tx)</t>
  </si>
  <si>
    <t>DPDI-SWAP VSAT To STARLINK 04 sites ATEA (CDP Tx)ALA ANM ATS</t>
  </si>
  <si>
    <t>DTG/DPDI:Travaux GC FO sur DIA167 Ambilobe_Tsaratanana-2026-DT-022001-COHAB HELIOS</t>
  </si>
  <si>
    <t>Entretien YS Majunga Cathedrale</t>
  </si>
  <si>
    <t>Projet petite Elec lié au projet Remplacement CDC/ Rangement Câble ANM002 Analakely</t>
  </si>
  <si>
    <t>Prestation intérimaire: 259 AR Terrain en Axe pour 3 mois</t>
  </si>
  <si>
    <t>DTG/DOM: Déplacement chambre et poteaux suite réhabilitation de route Andrainjato Université Fianarantsoa</t>
  </si>
  <si>
    <t>DTG/DOM: Implantation de 4 poteaux :  03 Poteaux en bois avec revêtement en béton et 1 poteau sans béton à Vohémar</t>
  </si>
  <si>
    <t>2516</t>
  </si>
  <si>
    <t>MADAGASCAR TRANS AIR</t>
  </si>
  <si>
    <t>Location avion 19/03-AR TANA-TVE</t>
  </si>
  <si>
    <t>DTG/DOM: Implantation de 20 poteaux en bois 09ML dans la ville de DIEGO 1ER vague</t>
  </si>
  <si>
    <t>DTG/DOM: Implantation de 20 poteaux en bois 05ML dans la ville de DIEGO 1ER vague</t>
  </si>
  <si>
    <t>DTG/DOM: Implantation de 50 poteaux en bois 08ML dans la ville de DIEGO 21ème vague</t>
  </si>
  <si>
    <t>DTG/DOM: Travaux GC pour ANDRIANTAHINA NOMENTSOA TANJONIAINA RAJAONARISON AMBATONDRAZAKA</t>
  </si>
  <si>
    <t>Honoraires d'agence Immo - Consultant Mr Papa</t>
  </si>
  <si>
    <t>6853</t>
  </si>
  <si>
    <t>Loyer - Consultant Mr Papa</t>
  </si>
  <si>
    <t>DPIO/CORE: Maintenance renewal GPON and IP (2026) - validé IC le 12/03/26</t>
  </si>
  <si>
    <t>6851</t>
  </si>
  <si>
    <t>GitHub, Inc.</t>
  </si>
  <si>
    <t>Instruction fournisseur : GitHub, Inc. (6851)
Validation DG le 05/02/2026</t>
  </si>
  <si>
    <t>DPIO/CORE: Achat Switch Core IP Analakely and Galaxy - 2026-DT-041001-validé en Cominvest le 12/03/26</t>
  </si>
  <si>
    <t>Projet petite elec 2026: Travaux Energie Phoenix ANM427 Ambohidepona</t>
  </si>
  <si>
    <t>DTG/DPDI:Demande offre-Prestation sous traitance survey batiments YAS -AXE Nord</t>
  </si>
  <si>
    <t>DTG/DPDI:Demande offre-Prestation sous traitance survey batiments YAS -AXE SUD(2 sites)</t>
  </si>
  <si>
    <t>DTG/DPDI:Travaux GC et tirage FO sur VAK128 ABE FITOMILASY-2026-DT-022001</t>
  </si>
  <si>
    <t>DTG/DPDI:Travaux GC et tirage FO sur VAT136 AMBOANJOBE GARA-2026-DT-022001</t>
  </si>
  <si>
    <t>DTG/DPDI:Travaux GC et tirage FO sur VAT128 TOLONGOINA TANANA-2026-DT-022001</t>
  </si>
  <si>
    <t>2079</t>
  </si>
  <si>
    <t>DTG/DPDI:Travaux GC FO sur ANM703 AMBOHIMARINA et ITA074 MIARINARIVO_CENTRE-2026-DT-022001</t>
  </si>
  <si>
    <t>DTG/DLT: (TS) Réparation moto TANA- 38478WWT(remplacement  kit  chaine complet)</t>
  </si>
  <si>
    <t>2026-03-16</t>
  </si>
  <si>
    <t>6855</t>
  </si>
  <si>
    <t>TIANA DODE MORGAN LANDRY</t>
  </si>
  <si>
    <t>Transport bagages MANDOVASOA Farafangana - Manakara</t>
  </si>
  <si>
    <t>4385</t>
  </si>
  <si>
    <t>BETOMBO ZALIATA</t>
  </si>
  <si>
    <t>Instruction fournisseur : BETOMBO ZALIATA (4385)
ENTRETIEN MOTO - 38422WWT - MAROANTSETRA</t>
  </si>
  <si>
    <t>DTG/DLT:Réparation moto 12856WWT -TANA(vidange moteur+reglage chaine..)</t>
  </si>
  <si>
    <t>Billet d'avion Christèle DEI / Inclusive Leadership Camp Diégo</t>
  </si>
  <si>
    <t>6854</t>
  </si>
  <si>
    <t>NATANOELA</t>
  </si>
  <si>
    <t>PEINTURE LOCAL ELECTRIQUE ET ENLEVEMENT DE DECHETS -  YAS NOSY BE</t>
  </si>
  <si>
    <t>Instruction fournisseur : VOYAGES BOURDON (2886)
BILLET D'AVION - RABEMANANJARA NARINDRA - TNR/DIE/TNR</t>
  </si>
  <si>
    <t>Instruction fournisseur : VOYAGES BOURDON (2886)
BILLET D'AVION - PHILIPPE</t>
  </si>
  <si>
    <t>VALIDE EN IC LE 26/02/2026</t>
  </si>
  <si>
    <t>DTG/DSTC: Installation FO-Travaux GC sur INFRA GPON - DAET 13665/13666 - 2026-DT-101001</t>
  </si>
  <si>
    <t>DTG/DSTC:Travaux INFRA GPON - Implantation Poteau - DAET 13667/13668- 2026-DT-101001</t>
  </si>
  <si>
    <t>839</t>
  </si>
  <si>
    <t>MADAWORK SARL</t>
  </si>
  <si>
    <t>4149</t>
  </si>
  <si>
    <t>ASSOCIATION DOLA BEACH</t>
  </si>
  <si>
    <t>Instruction fournisseur : ASSOCIATION DOLA BEACH (4149)
SPONSORING DOLA BEACH</t>
  </si>
  <si>
    <t>DTG/DSTC:Travaux INFRA GPON - Implantation Poteau - DAET 13669 - 2026-DT-101001</t>
  </si>
  <si>
    <t>DTG/DSTC : Travaux INFRA GPON - Implantation Poteau - DAET 13664 - 2026-DT-101001</t>
  </si>
  <si>
    <t>Instruction fournisseur : SOCIETE DE GESTION ET EXPLOITATION DE M/CAR (119)
COLLATION LE 17 MARS 2026</t>
  </si>
  <si>
    <t>DTG/DPDI: Diagnostic technique de la toiture(02 Bâtiments SAV006-Antalaha)-2026-DT-091005-validé par DG le 11/03/26</t>
  </si>
  <si>
    <t>DTG/DPDI : Diagnostic technique toiture (03 bâtiments - VAK021-Antsirabe) - 2026-DT-091005 - Validé par DG le 11/03/2026</t>
  </si>
  <si>
    <t>DTG/DPDI : Diagnostic technique toiture (02 bâtiments - ALA013 - Moramanga) - 2026-DT-091005 - Validé par DG le 11/03/2026</t>
  </si>
  <si>
    <t>DTG/DPDI : Diagnostic technique toiture (04 bâtiments - ANM002 - Analakely) - 2026-DT-091005 - Validé par DG le 11/03/2026</t>
  </si>
  <si>
    <t>Suivant contrat DG_JUR_C_2026_02_4619 - SD-WAN FORTINET - AGL - Equipement</t>
  </si>
  <si>
    <t>Suivant avenant DG_JUR_C_2026_02_4619 - SD-WAN FORTINET - AGL - Licence</t>
  </si>
  <si>
    <t>6147</t>
  </si>
  <si>
    <t>INTERVENTION 3D DES 33 YAS STORE TANA + ELEGAGE ET DESINSECTISATIONS (CHILLES)</t>
  </si>
  <si>
    <t>Suivant Contrat DG_JUR_C_2026_03_4675</t>
  </si>
  <si>
    <t>NETTOYAGE ZONE BC DE COUVERTURE 12 MOIS JANVIER 2026 AU DECEMBRE 2026</t>
  </si>
  <si>
    <t>Suivant Contrat DG_JUR_C_2026_03_4675 - SD-WAN FORTINET | OHM ENERGIE</t>
  </si>
  <si>
    <t>Suivant DG_JUR_C_2026_03_4675 - SD-WAN FORTINET - OHM ENERGIE</t>
  </si>
  <si>
    <t>4230</t>
  </si>
  <si>
    <t>FOOTBALL CLUB NISI</t>
  </si>
  <si>
    <t>FC NISI MONDIALE PUPILLE 2026</t>
  </si>
  <si>
    <t>DOM FIELD_billet TANA-DIEGO_TANA_RAJO BENJANIRINA</t>
  </si>
  <si>
    <t>DTG/DPDI:Demande offre-réhabilitation ATS001 Toamasina suite dégât  cyclonique Gezani</t>
  </si>
  <si>
    <t>2695</t>
  </si>
  <si>
    <t>RAVINALA AIRPORTS</t>
  </si>
  <si>
    <t>Suivant Convention n°077/TNR/2020</t>
  </si>
  <si>
    <t>DOM/CORE: Achat switch Spare pour zone sud (AND et ANO)-2026-DT-061004</t>
  </si>
  <si>
    <t>4612</t>
  </si>
  <si>
    <t>MINISTERE DE LA DEFENSE NATIONALE</t>
  </si>
  <si>
    <t>Insertion Publicitaire Mbalik</t>
  </si>
  <si>
    <t>DTG/DPDI:Travaux GC et tirage FO sur DIA169 Nosibe_Nord_Vigie(MGDI0043)-2026-DT-022001-validé par DG le 16/03/26</t>
  </si>
  <si>
    <t>Billet d'avion Christèle - DEI / Inclusive Leadership Camp Diégo</t>
  </si>
  <si>
    <t>2026-03-17</t>
  </si>
  <si>
    <t>DA Paiement condamnation itératif de commandement dossier RANDRIANARIVELO Yves Jean Claude</t>
  </si>
  <si>
    <t>2170</t>
  </si>
  <si>
    <t>ADEMA</t>
  </si>
  <si>
    <t>Validé par DG le 25/02/2026 - Reconduction Espace Publicitaire 2026</t>
  </si>
  <si>
    <t>Instruction fournisseur : LOXEA MADAGASCAR (629)
LLD 60 MOIS - VEHICULE DVE</t>
  </si>
  <si>
    <t>2865</t>
  </si>
  <si>
    <t>Instruction fournisseur : TV PLUS MADAGASCAR (2865)
suivant Avenant DG_JUR_2026_02_C_4585_ Sponsoring JT 2026 - Validé en IC 26/01/2026</t>
  </si>
  <si>
    <t>Instruction fournisseur : MANAJ SARL (2536)
YAS STORE LA CITY</t>
  </si>
  <si>
    <t>2730</t>
  </si>
  <si>
    <t>RTV SOFIA</t>
  </si>
  <si>
    <t>Suivant Avenant DG_JUR_2026_02_C_4605 - Validé en IC le 26/01/2026 - Radio Soafia</t>
  </si>
  <si>
    <t>2656</t>
  </si>
  <si>
    <t>RADIO SITENY TULEAR</t>
  </si>
  <si>
    <t>Instruction fournisseur : GRAPH EXPRESS IMPRIMERIE (949)
CARTE DE VISITE</t>
  </si>
  <si>
    <t>2655</t>
  </si>
  <si>
    <t>ROTSY FM</t>
  </si>
  <si>
    <t>Suivant Avenant DG_JUR_2026_02_C_4600 - Validé en IC le 26/01/2026</t>
  </si>
  <si>
    <t>Instruction fournisseur : OCEAN TRADE CO (102)
REMPLACEMENT PNEU - 9495TBV</t>
  </si>
  <si>
    <t>1591</t>
  </si>
  <si>
    <t>GRAPHOPRINT</t>
  </si>
  <si>
    <t>FLYERS ZTE</t>
  </si>
  <si>
    <t>Validé en IC le 26/02/2026 - COMMANDES MBALIK 2026</t>
  </si>
  <si>
    <t>5818</t>
  </si>
  <si>
    <t>RAJAONESA HERY MARIUS</t>
  </si>
  <si>
    <t>DTG/DOM:Livraison déjeuner-équipes techniques Tamatave suite travaux aprés passage cyclone Gezani(09/03/26 au 16/03/26)</t>
  </si>
  <si>
    <t>Refacturation divers frais engagés pour Axian Basketball League - NEA</t>
  </si>
  <si>
    <t>Déploiement des formations 2026 - FORMATION</t>
  </si>
  <si>
    <t>6792</t>
  </si>
  <si>
    <t>TOTONATREHINA JOE CHRISTEN</t>
  </si>
  <si>
    <t>DESHERBAGE DES ESPACES VERTS ET ELAGAGE D'ARBRE - 16/02/2026 au 20/06/2026 A NOSY BE</t>
  </si>
  <si>
    <t>RSE - Cocktail lancement Tanora Now - PARKLIFE</t>
  </si>
  <si>
    <t>RSE - Cocktail conférence de presse Amazons Ballers - club de basket fémin - PARKLIFE</t>
  </si>
  <si>
    <t>Formation Learning Development - RH FORMATION</t>
  </si>
  <si>
    <t>2026-03-18</t>
  </si>
  <si>
    <t>17</t>
  </si>
  <si>
    <t>BATPRO</t>
  </si>
  <si>
    <t>DOM/NRJ : ACHAT BIDON METALLIQUE 20L POUR REFUELING ANM002 ANALAKELY</t>
  </si>
  <si>
    <t>DOM/NRJ : MAINTENANCE PREVENTIVE ADP MARS-AVRIL-TANA_TAMATAVE_DIEGO</t>
  </si>
  <si>
    <t>5142</t>
  </si>
  <si>
    <t>RANDRIAMISANDRATRA ONITIANA</t>
  </si>
  <si>
    <t>15 Maillots Foot femme - ON MODE</t>
  </si>
  <si>
    <t>5430</t>
  </si>
  <si>
    <t>INTEMA  ANTOINE</t>
  </si>
  <si>
    <t>Transport bagages LAZA Maroantsetra - Tolagnaro</t>
  </si>
  <si>
    <t>Instruction fournisseur : SOCIETE DE GESTION ET EXPLOITATION DE M/CAR (119)
COLLATION LE 23 MARS 2026</t>
  </si>
  <si>
    <t>4367</t>
  </si>
  <si>
    <t>ALLIANCE FRANCAISE AMBANJA</t>
  </si>
  <si>
    <t>Suivant Avenant DG_JUR_C_2025_02_3869 - AF Ambanja</t>
  </si>
  <si>
    <t>Honoraires d'agence Immo</t>
  </si>
  <si>
    <t>DTG/DSTC:Installation FO-Travaux GC sur INFRA GPON - DAET 13677/13678/13649/13650/13651-2026-DT-101001</t>
  </si>
  <si>
    <t>QVT - Atelier Sport Janvier à Mars 2026 - Park Life</t>
  </si>
  <si>
    <t>DTG/DPDI: Demande offre- TX GC FO sur ANM002 suivant BOQ-projet Phoenix</t>
  </si>
  <si>
    <t>DTG/DDPI:Demande offre- TX GC FO+fourniture DSTC DP</t>
  </si>
  <si>
    <t>DTG/DPDI:Demande offre- TX GC ANM002+fourniture DSTC TO</t>
  </si>
  <si>
    <t>6049</t>
  </si>
  <si>
    <t>SMART Elec</t>
  </si>
  <si>
    <t>Entretien Yas Store NOSY BE</t>
  </si>
  <si>
    <t>DTG/DSTC: Régul-Gardiennage chambre lors travaux Ambodin'Isotry-Antsahabe-Ambohidahy - 2026-DT-102001</t>
  </si>
  <si>
    <t>PRESTATION MANUTENTIONNAIRE POUR INVENTAIRE PENDANT 1 MOIS - DEPOT GALAXY ANDRAHARO</t>
  </si>
  <si>
    <t>DTG/DSTC : Travaux INFRA GPON - Implantation Poteau - DAET 13679/13690/13681 - 2026-DT-101001</t>
  </si>
  <si>
    <t>DTG/DSTC : Travaux INFRA GPON - Implantation Poteau - DAET 13652/13653 - 2026-DT-101001</t>
  </si>
  <si>
    <t>DTG/DSTC : Travaux INFRA GPON - Implantation Poteau - DAET 13676/13648 -2026-DT-101001</t>
  </si>
  <si>
    <t>Concert Gazo</t>
  </si>
  <si>
    <t>DTG/DOM: Tirage lastmile  Ambanja (BC Global 5ème Vague)</t>
  </si>
  <si>
    <t>2026-03-19</t>
  </si>
  <si>
    <t>DOM TRANS_PENALITE BC133617_133683_TNR DIEGO-TNR</t>
  </si>
  <si>
    <t>Instruction fournisseur : MADAGASCAR AUTOMOBILE (1184)
ENTRETIEN MOTO - 38427WWT</t>
  </si>
  <si>
    <t>Billet d'avion RIANTSOA - Tàna - Diego - Tàna</t>
  </si>
  <si>
    <t>DTG/DSTC : Achat accessoires FO-2026-DT-102001-validé par DG le 11/03/26</t>
  </si>
  <si>
    <t>1024</t>
  </si>
  <si>
    <t>FONDATION AXIAN</t>
  </si>
  <si>
    <t>26-YAS-001_YAS et 26-YAS-002_YAS (Q1 2026)</t>
  </si>
  <si>
    <t>6867</t>
  </si>
  <si>
    <t>KALOLAHY GIVENNIO (SEASISDE PATY)</t>
  </si>
  <si>
    <t>Instruction fournisseur : KALOLAHY GIVENNIO (SEASISDE PATY) (6867)
SPONSORING</t>
  </si>
  <si>
    <t>Instruction fournisseur : LCS CONSULTING (2490)
PRESTATION CHAUFFEUR</t>
  </si>
  <si>
    <t>Instruction fournisseur : VOYAGES BOURDON (2886)
BILLET D'AVION - ASAKALY ZAMIR - TNR/DIE/TNR</t>
  </si>
  <si>
    <t>AR PARIS TANA RASATANDRIANOMBANA/RAJOELINA Francine</t>
  </si>
  <si>
    <t>6866</t>
  </si>
  <si>
    <t>RAKOTOARISON NATHALIE MARIE GEORGES</t>
  </si>
  <si>
    <t>Mini Séminaire Grand Axe Ouest - Validé par DG le 18/03/2026</t>
  </si>
  <si>
    <t>DTG/DOM: Travaux dimplantation poteaux en bois et tirage FO pour la mise en service de 02 clients à VANGAINDRANO</t>
  </si>
  <si>
    <t>3320</t>
  </si>
  <si>
    <t>KANTAR</t>
  </si>
  <si>
    <t>Instruction fournisseur : KANTAR (3320)
KANTAR - VALIDE LE 19/03/2026</t>
  </si>
  <si>
    <t>2026-03-23</t>
  </si>
  <si>
    <t>Instruction fournisseur : AVRA BTP (4038)
REAMENAGEMENT YS TAMATAVE</t>
  </si>
  <si>
    <t>Prestations Connecteo Février 2026</t>
  </si>
  <si>
    <t>Instruction fournisseur : NEXTHOPE (681)
Instruction fournisseur : NEXTHOPE (681)
Validé HH le 20/03/2026</t>
  </si>
  <si>
    <t>DTG/DSTC: Travaux LASTMILE FTTX Tamatave Axe Centre de la ville-2026-DT-101001-validé par DG le 18/03/26</t>
  </si>
  <si>
    <t>Billet d'avion</t>
  </si>
  <si>
    <t>DTG/DSTC:Travaux LASTMILE FTTX Tamatave Axe NORD de la ville-2026-DT-101001-validé par DG le 18/03/26</t>
  </si>
  <si>
    <t>DTG/DSTC:Travaux LASTMILE FTTX Tamatave Axe SUD de la ville-2026-DT-101001-validé par DG le 18/03/26</t>
  </si>
  <si>
    <t>DTG/DSTC:Travaux LASTMILE FTTX Tamatave Axe CENTRE ville-2026-DT-101001-validé par DG le 18/03/26</t>
  </si>
  <si>
    <t>DTG/DSTC:Travaux LASTMILE FTTX Tamatave Axe NORD de ville-2026-DT-101001-validé par DG le 18/03/26</t>
  </si>
  <si>
    <t>Validé par DG le 23/03/2026</t>
  </si>
  <si>
    <t>Billet d'Avion</t>
  </si>
  <si>
    <t>Transport bagages GERALDO Tana vers Majunga</t>
  </si>
  <si>
    <t>Instruction fournisseur : NEXTHOPE (681)
Validé HH le 20/03/2026</t>
  </si>
  <si>
    <t>Instruction fournisseur : MADAGASCAR AUTOMOBILE (1184)
ENTRETIEN MOTO - 46608WWT - TANA</t>
  </si>
  <si>
    <t>Validé par DG le 23/03/2026 - Workshop Champion</t>
  </si>
  <si>
    <t>Instruction fournisseur : PRO BIKE (4932)
ENTRETIEN MOTO - 38188WWT - ARIVONIMAMO</t>
  </si>
  <si>
    <t>Instruction fournisseur : OCEAN TRADE CO (102)
LLD 60 MOIS - VEHICULE MAZDA BT50</t>
  </si>
  <si>
    <t>4051</t>
  </si>
  <si>
    <t>EGERIE SOFTWARE</t>
  </si>
  <si>
    <t>Instruction fournisseur : EGERIE SOFTWARE (4051)
Validé DG le 23/03/2026</t>
  </si>
  <si>
    <t>Instruction fournisseur : OCEAN TRADE CO (102)
LLD 60MOIS - VEHICULE MAZDA CX-30</t>
  </si>
  <si>
    <t>IM CDV Mbalik</t>
  </si>
  <si>
    <t>Rajout et Salaire CDV</t>
  </si>
  <si>
    <t>DTG/DPDI:Réhabilitation-maintenance BV-BOE018 AMBONDROMAMY-2026-DT-091006-validé HH 28/02/26</t>
  </si>
  <si>
    <t>DTG/DPDI:Réhabilitation-maintenance BV-VAT001 Mananjary-2026-DT-091006-validé HH 28/02/26</t>
  </si>
  <si>
    <t>DTG/DPDI:Réhabilitation-maintenance BV-VAT002 MANAKARA-2026-DT-091006-validé HH 28/02/26</t>
  </si>
  <si>
    <t>DTG/DPDI:Réhabilitation-maintenance BV-AAT001 FARAFANGANA-2026-DT-091006-validé HH 28/02/26</t>
  </si>
  <si>
    <t>Projet petite elec 2026: Cuve métallique double paroi ANM002  Analakely</t>
  </si>
  <si>
    <t>2026-03-24</t>
  </si>
  <si>
    <t>Billet d'avion GAEL VOCA de TANA - DIEGO - TANA</t>
  </si>
  <si>
    <t>Validé par Hassan Jaber le 23/03/2026 - Sono NORD</t>
  </si>
  <si>
    <t>Instruction fournisseur : SOCIETE DE GESTION ET EXPLOITATION DE M/CAR (119)
COLLATION LE 24 MARS 2026</t>
  </si>
  <si>
    <t>Validé par Hassan Jaber le 23/03/2026 - Sono EST</t>
  </si>
  <si>
    <t>Validé par Hassan Jaber le 23/03/2026 - Générateurs</t>
  </si>
  <si>
    <t>DTG/DLT:Réparation moto 18892WWT-TANA (remplacement kit embrayage)</t>
  </si>
  <si>
    <t>DTG/DSTC:Inspection et traitement 350 poteaux en bois(ENC)(annule DA 136547)</t>
  </si>
  <si>
    <t>DTG/DSTC:Inspection et traitement 350 poteaux en bois(PRIMA)(annule DA 136548)</t>
  </si>
  <si>
    <t>Instruction fournisseur : VOYAGES BOURDON (2886)
BILLET D'AVION - SANDRA ANDRIAMPARANY - TNR/TMMT/TNR</t>
  </si>
  <si>
    <t>Instruction fournisseur : VOYAGES BOURDON (2886)
BILLET D'AVION - SATANIRINA RAMANANTOANINA - TNR/TMM/TNR</t>
  </si>
  <si>
    <t>6875</t>
  </si>
  <si>
    <t>GIROUARD CLISSIENNE</t>
  </si>
  <si>
    <t>QVT - Mission Inclusive Leadership Camp Diégo Avril 2026 - DEI</t>
  </si>
  <si>
    <t>Frais de pénalité suite changement date du billet d'avion RIANTSOA pour Tàna - Diego- Tàna</t>
  </si>
  <si>
    <t>DTG__DPDI__BC AFROTEL - Tx Starlink 05 sites MENABE-V01__2025-DT-011001</t>
  </si>
  <si>
    <t>DTG__DPDI__BC STE - Tx Starlink 07 sites MENABE-V02__2025-DT-011001</t>
  </si>
  <si>
    <t>668</t>
  </si>
  <si>
    <t>ABDOUL KAID MELISA MARINA(HOTEL DE LA POSTE)</t>
  </si>
  <si>
    <t>Instruction fournisseur : HOTEL DE LA POSTE (668)
Mini séminaire Grand Nord 2026</t>
  </si>
  <si>
    <t>DTG/DPDI: Demande offre- Réhabilitation Data Center MEN001 Morondava</t>
  </si>
  <si>
    <t>4397</t>
  </si>
  <si>
    <t>Maître RAKOTONOMBANA Baholy Clara</t>
  </si>
  <si>
    <t>Expedition Lot Mdola - moto</t>
  </si>
  <si>
    <t>DTG/DPDI : Demande d'offre pour réaménagement bâtiment administratif MEN010 Morondava</t>
  </si>
  <si>
    <t>Hébergement à Diégo - Sarah Ranaivosoa</t>
  </si>
  <si>
    <t>NETTOYAGE SALLE D'ARCHIVE BEHORIRIKA</t>
  </si>
  <si>
    <t>DTG/DPDI:Demande offre-Travaux d'urgence à Ilafy ANM045</t>
  </si>
  <si>
    <t>REMPLACEMENT SERRURE DES DEUX PORTES 
ENTREPOT DFG- GALAXY</t>
  </si>
  <si>
    <t>Remboursement Carburants</t>
  </si>
  <si>
    <t>Remboursement Carburant des Coordinateurs Trade</t>
  </si>
  <si>
    <t>Instruction fournisseur :  ()
Merci de mentionner sur lOV : P/C AMAZONS BALLERS</t>
  </si>
  <si>
    <t>RSE- transport élèves EPP/Associations/ONG - CCI Ivato - Teach for Madagascar - EXCEL TRANSPORT</t>
  </si>
  <si>
    <t>2093</t>
  </si>
  <si>
    <t>TARATRA RR</t>
  </si>
  <si>
    <t>DTG/DPDI: Remplacement revêtement sol salle de formation R+5 Analakely-2026-DT-091001-validé par DG le 24/03/26</t>
  </si>
  <si>
    <t>DTG/DPDI:Demande offre- licence Autocad pour le nouveau collabo kiady.raherimanana@yas.mg</t>
  </si>
  <si>
    <t>DOM CIP_billet Antonio_TNR-FTU-TNR_0303-110326</t>
  </si>
  <si>
    <t>2650</t>
  </si>
  <si>
    <t>RADIO JOSVAH</t>
  </si>
  <si>
    <t>Suivant avenant DG_JUR_2026_02_C_4596</t>
  </si>
  <si>
    <t>2661</t>
  </si>
  <si>
    <t>RADIO VANILLE</t>
  </si>
  <si>
    <t>Suivant Avenant DG_JUR_2026_02_C_4597</t>
  </si>
  <si>
    <t>DTG/DPDI : Travaux GC et FO sur ANM255 Cité Fraise - 2026-DT-022001 (Projet Phoenix)</t>
  </si>
  <si>
    <t>DA MARIE ESTHER RASOAMAMONJY Comminity Manangement SOKA mars 2026</t>
  </si>
  <si>
    <t>2647</t>
  </si>
  <si>
    <t>RADIO ANTSIVABE</t>
  </si>
  <si>
    <t>Suivant Avenant DG_JUR_C_2026_02_4618</t>
  </si>
  <si>
    <t>DTG/DPDI : Travaux GC FO sur ANM449 ANKADIKELY - 2026-DT-022001 (Projet PHOENIX)</t>
  </si>
  <si>
    <t>3405</t>
  </si>
  <si>
    <t>DA ARNO TRIGALLEZ EI Fractional CTO pour SOKA prestation mars  2026</t>
  </si>
  <si>
    <t>DTG/DPDI : TS - Travaux GC FO sur site BET072 Mahatsinjo Nord - 2026-DT-022001 (Projet OPTIM Trans)</t>
  </si>
  <si>
    <t>DA Erick ANDRINIRINA Develppeur fullstack SOKA  mars 2026</t>
  </si>
  <si>
    <t>DTG/DPDI : Travaux GC et FO sur ATS205 ZEBU TOA STAR - 2026-DT-022001 (Projet ZEBU)</t>
  </si>
  <si>
    <t>ATELIER CX CHAMPION</t>
  </si>
  <si>
    <t>DA SOKA HOLDING direction et pilotage de projet mars 2026</t>
  </si>
  <si>
    <t>DA SOKA AFRIKA direction et pilotage de projet mars 2026</t>
  </si>
  <si>
    <t>DA INVIKTUS CORP monthly pack ferox &amp;Soka mars 2026</t>
  </si>
  <si>
    <t>PRODUCTION POLO AG FMF</t>
  </si>
  <si>
    <t>6885</t>
  </si>
  <si>
    <t>IBOUROI RICHARD (HOTEL LE RICH)</t>
  </si>
  <si>
    <t>6886</t>
  </si>
  <si>
    <t>HEBERGEMENR DE LA BAIE DE DIEGO SAU</t>
  </si>
  <si>
    <t>Mini séminaire Grand Nord 26</t>
  </si>
  <si>
    <t>Prestation Chauffeurs Roadshow Yas</t>
  </si>
  <si>
    <t>926</t>
  </si>
  <si>
    <t>CIMELTA MADAGASCAR S.A.</t>
  </si>
  <si>
    <t>Projet Petite Elec Lié au PROJET BB FH Nord / DWDM Nord</t>
  </si>
  <si>
    <t>2026-03-26</t>
  </si>
  <si>
    <t>Transport Panneaux Didactique Stores Tana</t>
  </si>
  <si>
    <t>Instruction fournisseur :  ()
GOODIES</t>
  </si>
  <si>
    <t>Suppl suite modif billet AR PARIS-TANA Francine</t>
  </si>
  <si>
    <t>Nettoyage dépôt AGL Galaxy Andraharo pendant 3 jours</t>
  </si>
  <si>
    <t>DTG/DPDI:Travaux GC et tirage FO ATS201 Sohihy Mini-VAT079 MNJR Tanambao-2026-DT-022001</t>
  </si>
  <si>
    <t>Instruction fournisseur : LA GASTRONOMIE CONSEIL G-CONSEIL (2710)
COCKTAILS
BOISSONS</t>
  </si>
  <si>
    <t>Projet petite Elec 2026 travaux Energie Lié au PROJET BB FH Nord / DWDM Nord 2026</t>
  </si>
  <si>
    <t>6103</t>
  </si>
  <si>
    <t>AKSIAM</t>
  </si>
  <si>
    <t>Instruction fournisseur : AKSIAM (6103)
SPONSORING</t>
  </si>
  <si>
    <t>1194</t>
  </si>
  <si>
    <t>SOMAPRO SARLU</t>
  </si>
  <si>
    <t>DTG/DLT: Achat fourniture de nettoyage auto/moto- DTG Tanà</t>
  </si>
  <si>
    <t>Validé en IC le 23/06/2026</t>
  </si>
  <si>
    <t>1336</t>
  </si>
  <si>
    <t>MATERIEL ET MAINTENANCE INFORMATIQUE(2MI)</t>
  </si>
  <si>
    <t>DTG/DSTC : Purge filaire - DAET 13625 - 2026-DT-101001</t>
  </si>
  <si>
    <t>DTG/DSTC : Installation FO-Travaux GC sur INFRA GPON - DAET 13626/13627/13628 - 2026-DT-101001</t>
  </si>
  <si>
    <t>2703</t>
  </si>
  <si>
    <t>Validé en IC le 23/02/2026</t>
  </si>
  <si>
    <t>DTG/DSTC : Travaux INFRA GPON - Implantation Poteau - DAET 13629/13630 - 2026-DT-101001</t>
  </si>
  <si>
    <t>DTG/DSTC : Travaux INFRA GPON - Implantation Poteau - DAET 13631 - 2026-DT-101001</t>
  </si>
  <si>
    <t>DTG/DSTC : Travaux INFRA GPON - Implantation Poteau - DAET 13623/13624 - 2026-DT-101001</t>
  </si>
  <si>
    <t>INTERVENTION 3D ZONE SUD BC de couverture 3 séance janvier  mars-et mai 2026</t>
  </si>
  <si>
    <t>2375</t>
  </si>
  <si>
    <t>FREE FM</t>
  </si>
  <si>
    <t>Validé en IC le 23/02/2026 - Campagnes 2026</t>
  </si>
  <si>
    <t>DOM/NRJ : REMPLACEMENT SPLIT N° 02 SALLE BATTERIE AU RDC OCB TAMATAVE</t>
  </si>
  <si>
    <t>Instruction fournisseur : LUCKKY COMPANY (3726)
TRANSPORT</t>
  </si>
  <si>
    <t>REMPLACEMENT DES VANNES THERMOSTATIQUES DU GE1 ANALAKELY-NEA</t>
  </si>
  <si>
    <t>6858</t>
  </si>
  <si>
    <t>PIXELSE</t>
  </si>
  <si>
    <t>Validé en IC le 23/02/2026 - Campagnes IC</t>
  </si>
  <si>
    <t>DOM / NRJ : REMPLACEMENT THERMOSTAT ET ASSISTANCE TEST DE PERFORMANCE GE1 ANALAKELY</t>
  </si>
  <si>
    <t>Instruction fournisseur : MATERAUTO (1261)
COFI 2026 - VOITURE FORD - GRS FLS</t>
  </si>
  <si>
    <t>Instruction fournisseur : VOYAGES BOURDON (2886)
BILLET D'AVION - LALARISON CASSIDI - TNR/DIE/TNR</t>
  </si>
  <si>
    <t>REPARATION FUITE SPLIT CLIM SALLE SUPERVISION METIS BAZARY BE FORT DAUPHIN</t>
  </si>
  <si>
    <t>DOM/NRJ: REMPLACEMENT SPLIT BUREAU TECHNICIEN BAZARY BE FORT DAUPHIN</t>
  </si>
  <si>
    <t>RSE - Transport ordinateurs pour Médiathèque Diégo - TANORA NOW - Colis Express</t>
  </si>
  <si>
    <t>Hébergement VPS</t>
  </si>
  <si>
    <t>2026-03-27</t>
  </si>
  <si>
    <t>IM Coordinateur VAD</t>
  </si>
  <si>
    <t>Accompagnement VAD DIEGO</t>
  </si>
  <si>
    <t>DOM/REGION: Achats mobiliers de bureaux équipe DOM BRICKAVILLE-2026-DT-061003</t>
  </si>
  <si>
    <t>REFRESH PANNEAUX REGION</t>
  </si>
  <si>
    <t>Validé en IC le 26/03/2026 - Refresh Panneaux Région</t>
  </si>
  <si>
    <t>DTG/DLT:Réparation moto CITI50(remplacement hose comp RR BRK)</t>
  </si>
  <si>
    <t>1</t>
  </si>
  <si>
    <t>Instruction fournisseur : SOCIETE DE METALLURGIE DE L OCEAN INDIEN (ABC (1)
HUBS NUMERIQUE - VALIDE 26/03/2026</t>
  </si>
  <si>
    <t>Validé en IC LE 26/03/2026 - Refresh Panneaux</t>
  </si>
  <si>
    <t>Validé en IC le 26/03/2026 - Refresh Panneaux</t>
  </si>
  <si>
    <t>Instruction fournisseur : GRANDE DISTRIBUTION SERVICE (820)
CHEMISE DRB</t>
  </si>
  <si>
    <t>DOMAPUB (DOMA) (2299)
Validé en IC le 26/03/2026</t>
  </si>
  <si>
    <t>Instruction fournisseur : LCS CONSULTING (2490)
INDEMNITES DE MISSION CHAUFFEUR</t>
  </si>
  <si>
    <t>Instruction fournisseur : OCEAN TRADE CO (102)
RALLONGE VEHICULE - 53045WWT</t>
  </si>
  <si>
    <t>2475</t>
  </si>
  <si>
    <t>KAPPTIVATE</t>
  </si>
  <si>
    <t>DTG/DPQP:Renouvellement maintenance de loutil Kapptivate 2026-validé IC le 27/03/26</t>
  </si>
  <si>
    <t>5905</t>
  </si>
  <si>
    <t>MYH EN MBALAIT</t>
  </si>
  <si>
    <t>Instruction fournisseur : MYH EN MBALAIT (5905)
INFLUENCEUR - MBA LAIT</t>
  </si>
  <si>
    <t>QVT- Approvisionnement Protections Hygiéniques 1er Trimestre 2026 - KIBO</t>
  </si>
  <si>
    <t>Prestation intérimaire: PERDIEM SUIVI ROUTIER Rija - Alphonse - Tojo Fév au Avril26</t>
  </si>
  <si>
    <t>Instruction fournisseur : OCEAN TRADE CO (102)
RALLONGE VEHICULE - 56887WWT</t>
  </si>
  <si>
    <t>Instruction fournisseur : COMPUTEK TECHNOLOGY SARL (1101)
CONFECTION TABLE DE BUREAU</t>
  </si>
  <si>
    <t>Validé par Hassan Jaber le 27/03/2026</t>
  </si>
  <si>
    <t>DTG/DPDI:Demande offre sur Travaux GC FO sur BOE140 BELOBAKA -projet COHAB HELIOS</t>
  </si>
  <si>
    <t>DTG/DPDI: Demande offre sur Travaux GC FO sur AAN064 BEAHITSE -projet COHAB HELIOS</t>
  </si>
  <si>
    <t>2026-03-30</t>
  </si>
  <si>
    <t>6011</t>
  </si>
  <si>
    <t>AXIAN TELECOM SUPPORT SERVICES</t>
  </si>
  <si>
    <t>Instruction fournisseur : AXIAN TELECOM SUPPORT SERVICES (6011)
AXIAN -REFACTURATION</t>
  </si>
  <si>
    <t>Carte de visite - Laza Rabemananjara</t>
  </si>
  <si>
    <t>Remise de médaille du travail le 16Mars 2026</t>
  </si>
  <si>
    <t>REPARATION GRID AMPARAFARAVOLA</t>
  </si>
  <si>
    <t>Fourniture ,transport et pose  Location GE site Tamatave ATS001</t>
  </si>
  <si>
    <t>DOM/NRJ : MAINTENANCE PREVENTIVE NETTOYAGE CDS MARS-AVRIL</t>
  </si>
  <si>
    <t>4098</t>
  </si>
  <si>
    <t>UNIVERSITE ACEEM</t>
  </si>
  <si>
    <t>Sortie de Promotion ACEEM</t>
  </si>
  <si>
    <t>QVT - DA de couverture Atelier Nutrition Janvier à Décembre 2026</t>
  </si>
  <si>
    <t>DTG__DPDI__BC AFROTEL - Tx Starlink 05 sites_V2__2025-DT-011001</t>
  </si>
  <si>
    <t>Transport Lots performers</t>
  </si>
  <si>
    <t>5099</t>
  </si>
  <si>
    <t>Association AKIBA</t>
  </si>
  <si>
    <t>Sponsoring Maki Run 2026</t>
  </si>
  <si>
    <t>DOLA BEACH # DCG-COM-2026</t>
  </si>
  <si>
    <t>RSE - Cocktail inauguration médiathèque université de Diégo - HOTEL DE LA POSTE</t>
  </si>
  <si>
    <t>DTG/DSTC: Inspection et traitement 340 poteaux en bois-ITP-20260318-00003</t>
  </si>
  <si>
    <t>DTG/DSTC: Inspection et traitement 340 poteaux en bois- ITP-20260318-00004</t>
  </si>
  <si>
    <t>Instruction fournisseur : VOYAGES BOURDON (2886)
BILLET D'AVION</t>
  </si>
  <si>
    <t>Refacturation Groupe Transport Personnel Mois de Janvier 2026</t>
  </si>
  <si>
    <t>Traitement Infiltration deau YS ANTSIRABE</t>
  </si>
  <si>
    <t>DTG/DSTC: Achat splitters rackables pour armoire de rue-2026-DT-102001</t>
  </si>
  <si>
    <t>Instruction fournisseur : VOYAGES BOURDON (2886)
Billet d'avion</t>
  </si>
  <si>
    <t>DTG/DPDI:Demande offre-Travaux de chemisage des poteaux fissurés (RDC et R+1)-ANM002 Analakely</t>
  </si>
  <si>
    <t>Instruction fournisseur : MADAGASCAR AUTOMOBILE (1184)
RAJOUT REPARATION MOTO 7649 WWT</t>
  </si>
  <si>
    <t>DTG/DPDI: Transport de 37 chaises de Tanà vers Diégo - 2026-DT-091006</t>
  </si>
  <si>
    <t>4727</t>
  </si>
  <si>
    <t>MADECO SA</t>
  </si>
  <si>
    <t>2026-03-31</t>
  </si>
  <si>
    <t>Transport et Location un mois GE 165 KVA ATS001 Tamatave</t>
  </si>
  <si>
    <t>QVT - Recharge Bonbonne NOC Analakely Avril 2026 - Mora Market</t>
  </si>
  <si>
    <t>5896</t>
  </si>
  <si>
    <t>RAZAFIMAHARO ANDRIANJANDRAMALAZA</t>
  </si>
  <si>
    <t>Instruction fournisseur : RAZAFIMAHARO ANDRIANJANDRAMALAZA (5896)
ENTRETIEN MOTO - MANANARA NORD</t>
  </si>
  <si>
    <t>Instruction fournisseur : RAMANAMBONONA LALANIRIANA HANITRINIAINA (6740)
ENTRETIEN MOTO - MORONDAVA</t>
  </si>
  <si>
    <t>Remboursement des frais bac CDZ</t>
  </si>
  <si>
    <t>DTG/DLT:Prestation d'un(01)nouveau motard basé à Ankazobe(Avril26 au Mars27)(BC DE COUVERTURE)</t>
  </si>
  <si>
    <t>NETTOYAGE DU LOCAL TECHNIQUE, ATS002 et DEPOT DE STOCKAGE REBUT</t>
  </si>
  <si>
    <t>DTG/DPDI:Travaux GC FO sur ZEBU ATS206 TOA_TANAMAKOA-2026-DT-022001</t>
  </si>
  <si>
    <t>Achat 03 vachette : 01 pour archive behoririka , 
01 pour magasin de stock ILAFY et 01 pour réserve</t>
  </si>
  <si>
    <t>DTG/DLT:Réparation moto 12855WWT-DTG Tanà(vidange et remplacement frein AR...)</t>
  </si>
  <si>
    <t>DA Paiement condamnation signification commandement Dos Rijasoa RICHARD</t>
  </si>
  <si>
    <t>Achat Téléphone VIP VPH</t>
  </si>
  <si>
    <t>Transport GE Transport GE 165 KVA de TANA à Tamatave ATS001 pour secours absence de jIRAMA</t>
  </si>
  <si>
    <t>Suivant contrat DG_JUR_F_2025_06_4187</t>
  </si>
  <si>
    <t>6897</t>
  </si>
  <si>
    <t>RASAMIMANANTSOA RADO HARIMISA</t>
  </si>
  <si>
    <t>QVT - Célébration Anniversaire Mars 2026</t>
  </si>
  <si>
    <t>RSE - Hébergement mission avril 2026 - HOTEL DE LA POSTE</t>
  </si>
  <si>
    <t>SEMINAIRE MBALIK 2026</t>
  </si>
  <si>
    <t>Location un mois de GE 165KVA site ATS001 TAMATAVE OCB</t>
  </si>
  <si>
    <t>CLIMATISATION SHOP AVENUE TAMATAVE</t>
  </si>
  <si>
    <t>RSE - PEC restant du loyer de la Maison du Numérique 2026 - MAISON DU NUMERIQUE</t>
  </si>
  <si>
    <t>DOM/CORE: Pénalité suite changement date billet d'avion ZARA Antonio-Tanà-Fort Dauphin-Tanà(mission PRS P et Allot FTU / Test de redondance equipt Core)</t>
  </si>
  <si>
    <t>3856</t>
  </si>
  <si>
    <t>Vakôna Forest Lodge</t>
  </si>
  <si>
    <t>Instruction fournisseur : Vakôna Forest Lodge (3856)
TEAM BUILDING - 10 et 11 Avril 2026</t>
  </si>
  <si>
    <t>Instruction fournisseur : Vakôna Forest Lodge (3856)
TEAM BUILDING MBALIK</t>
  </si>
  <si>
    <t>DG_JUR_C_2025_09_4304 - Client Yellow Digital Retailers</t>
  </si>
  <si>
    <t>QVT - Aménagement - Transport Chaises - Chrono Colis</t>
  </si>
  <si>
    <t>6883</t>
  </si>
  <si>
    <t>TESSINE FIRDOS (Hotel Corail)</t>
  </si>
  <si>
    <t>MINI SEMINAIRE SUD</t>
  </si>
  <si>
    <t>RSE - Expédition PLV et goodies RSE à Diégo - COLIS EXPRESS</t>
  </si>
  <si>
    <t>Suivant contrat DG_JUR_C_07_2025_4244 - Client MADASAVA</t>
  </si>
  <si>
    <t>6180</t>
  </si>
  <si>
    <t>SIMPLIFY3X SOFTWARE PRIVATE LIMITED</t>
  </si>
  <si>
    <t>Instruction fournisseur : SIMPLIFY3X SOFTWARE PRIVATE LIMITED (6180)
Validé DG le 31/03/2026</t>
  </si>
  <si>
    <t>Instruction fournisseur : VOYAGES BOURDON (2886)
BILLET D'AVION - KOLOINA NY AINA - TNR/DIE/TNR</t>
  </si>
  <si>
    <t>5164</t>
  </si>
  <si>
    <t>GSMA Services LLC</t>
  </si>
  <si>
    <t>Instruction fournisseur : GSMA Services LLC (5164)
Validé DG le 31/03/2026</t>
  </si>
  <si>
    <t>2026-04-01</t>
  </si>
  <si>
    <t>DTG/DLT:Transport des équipement à mettre au rebut des DATA CENTER (Antanimena-Ambanidia-Ampasampito)vers ENTREPOT ILAFY(rack set accessoires)</t>
  </si>
  <si>
    <t>DTG/DSTC : Travaux INFRA GPON - Implantation Poteau - DAET 13700/13701 - 2026-DT-101001</t>
  </si>
  <si>
    <t>DTG/DSTC : Installation FO-Travaux GC sur INFRA GPON - DAET 13702 - 2026-DT-101001</t>
  </si>
  <si>
    <t>DTG/DSTC : Travaux INFRA GPON - Implantation Poteau - DAET 13703/13704 - 2026-DT-101001</t>
  </si>
  <si>
    <t>6902</t>
  </si>
  <si>
    <t>Instruction fournisseur : TSARA MARIE ANGELA (6902)
MINI SEMIANIRE NORD</t>
  </si>
  <si>
    <t>6901</t>
  </si>
  <si>
    <t>ZAFIMANANTSOA Juliano Rodlish</t>
  </si>
  <si>
    <t>Instruction fournisseur : ZAFIMANANTSOA Juliano Rodlish (6901)
MINI SEMINAIRE GRAND NORD</t>
  </si>
  <si>
    <t>DTG/DPDI:Travaux GC FO sur SOF221 ANKIRIRIKY_MACRO et SOF222 Mampikony_Tsaramandroso-2026-DT-022001</t>
  </si>
  <si>
    <t>6896</t>
  </si>
  <si>
    <t>HOTEL IMPERIAL</t>
  </si>
  <si>
    <t>Instruction fournisseur : HOTEL IMPERIAL (6896)
MINI SEMINAIRE GRAND NORD</t>
  </si>
  <si>
    <t>2522</t>
  </si>
  <si>
    <t>MAITRE BAHOLY HARIVONY ANNA SYLVIE</t>
  </si>
  <si>
    <t>IM AR/CDVMBALIK</t>
  </si>
  <si>
    <t>DOM/TRANS: Spares pour maintenance Antennas FH2026-2026-DT-061009-validé IC le 31/03/26</t>
  </si>
  <si>
    <t>DOM/CORE: Pénalité suite changement date billet d'avion ZARA Antonio-Tanà-Fort Dauphin-Tanà(mission test PRS routeur P FTU)</t>
  </si>
  <si>
    <t>DTG/DLT: Transport  matériels pour déploiement GPON TSIROANOMANDIDY-2026-DT-102001</t>
  </si>
  <si>
    <t>Séjour de Mr Sébastien</t>
  </si>
  <si>
    <t>DTG/DOM: TRAVAUX GC POUR MISE EN PROFONDEUR DES CONDUITES SOUS-TERRAIN (ROUTE VERS ANDRAINJATO) FIANARANTSOA</t>
  </si>
  <si>
    <t>DTG/DSTC: Transport de 20 poteaux 9ML sur Tsiroanomandidy - 2026-DT-102001</t>
  </si>
  <si>
    <t>Validé en IC le 31/03/2026</t>
  </si>
  <si>
    <t>Instruction fournisseur : VOYAGES BOURDON (2886)
BILLET D'AVION - ANDRIAMPARANY SANDRA - TNR/TLE/TNR</t>
  </si>
  <si>
    <t>Baches Stores</t>
  </si>
  <si>
    <t>DTG/DSTC: Achat armoire  sur poteau pour améliorer infra-2026-DT-102001</t>
  </si>
  <si>
    <t>Collation DG</t>
  </si>
  <si>
    <t>Régularisation - Express de Madagascar</t>
  </si>
  <si>
    <t>QVT - Collation Randonnée Mars 2026 - Park Life</t>
  </si>
  <si>
    <t>4989</t>
  </si>
  <si>
    <t>DOM/TRANS:Maintenance VSAT-C 2026(Equipement)-2026-DT-061011-validé IC le 27/03/26</t>
  </si>
  <si>
    <t>56</t>
  </si>
  <si>
    <t>INTERNATIONAL DISTRIBUTION COMPANY (IDC)</t>
  </si>
  <si>
    <t>Déploiement de hubs numériques - Université Barikadimy Toamasina</t>
  </si>
  <si>
    <t>950</t>
  </si>
  <si>
    <t>Régularisation Top Horaire</t>
  </si>
  <si>
    <t>Instruction fournisseur : IVENCO (2467)
MARS ATTACKS</t>
  </si>
  <si>
    <t>DTG/DPDI:Travaux GC FO sur ANJ160-AAN182-ANM706-2026-DT-022001-validé DG 31/03/26</t>
  </si>
  <si>
    <t>Projet Déploiement de hubs numériques à Barikadimy Toamasina</t>
  </si>
  <si>
    <t>Instruction fournisseur : VOYAGES BOURDON (2886)
BILLET D'AVION - ZAMIR ASAKALY - TNR/TMM/TNR</t>
  </si>
  <si>
    <t>2026-04-08</t>
  </si>
  <si>
    <t>DTG/DOM: Deploiement du lien FO usine LECOFRUIT Antsapanimahazo-Antsirabe (Gpe BASAN)</t>
  </si>
  <si>
    <t>2026-04-03</t>
  </si>
  <si>
    <t>Validé par DG le 02/04/2026 - Fiche Client GP</t>
  </si>
  <si>
    <t>1580</t>
  </si>
  <si>
    <t>GEM</t>
  </si>
  <si>
    <t>DA Paiement cotisation YAS exercice 2026 au GEM 
FA N°205.2026 COT/TR/HR</t>
  </si>
  <si>
    <t>Goodies Basta Lion</t>
  </si>
  <si>
    <t>Instruction fournisseur : VOYAGES BOURDON (2886)
BILLET D'AVION - ALIMZE ROSEMINE - MJN/TNR/MJN</t>
  </si>
  <si>
    <t>DTG/DPDI: Aménagement cours DIA002 DIEGO-2026-DT-091006</t>
  </si>
  <si>
    <t>DTG/DPDI: Demande offre : EXPERTISE FISSURE R+1 AILE B, site ANM002 Analakely.</t>
  </si>
  <si>
    <t>Annule et remplace le BC 132868</t>
  </si>
  <si>
    <t>Prestation intérimaire: Frais de dépl + IM 04 Tech Pol Avril 26</t>
  </si>
  <si>
    <t>2348</t>
  </si>
  <si>
    <t>TC France</t>
  </si>
  <si>
    <t>DTG/DPQP: Astellia Modernisation Y3-2026-DT-082001- validé HH le 17/10/23</t>
  </si>
  <si>
    <t>2808</t>
  </si>
  <si>
    <t>TALINJOO HOTEL</t>
  </si>
  <si>
    <t>Entretien Stores</t>
  </si>
  <si>
    <t>4502</t>
  </si>
  <si>
    <t>MALAGASY TV</t>
  </si>
  <si>
    <t>Validé en IC le 20/02/2026 - Campagnes de diffusion Média 2026</t>
  </si>
  <si>
    <t>DTG/DOM: INTERCONNEXION EN FO DE LA BASE VIE MALAIMBANDY</t>
  </si>
  <si>
    <t>DTG/DOM: Implantation de 30 poteaux à Majunga 78ème vague</t>
  </si>
  <si>
    <t>DTG/DOM: Implantation de 30 poteaux à Majunga 79ème vague</t>
  </si>
  <si>
    <t>DTG/DOM: Implantation de 30 poteaux à Majunga 80ème vague</t>
  </si>
  <si>
    <t>DTG/DOM: Implantation de 30 poteaux à Majunga 81ème vague</t>
  </si>
  <si>
    <t>DTG/DOM: Implantation de 30 poteaux à Majunga 82ème vague</t>
  </si>
  <si>
    <t>DTG/DOM: Implantation de 30 poteaux à Majunga 83ème vague</t>
  </si>
  <si>
    <t>DTG/DOM: Implantation de 30 poteaux à Majunga 84ème vague</t>
  </si>
  <si>
    <t>DTG/DOM: Implantation de 30 poteaux à Majunga 85ème vague</t>
  </si>
  <si>
    <t>Instruction fournisseur : MADAGASCAR AUTOMOBILE (1184)
ENTRETIEN  MOTO - 43406WWT</t>
  </si>
  <si>
    <t>DTG/DOM: Implantation de 30 poteaux à Majunga 86ème vague</t>
  </si>
  <si>
    <t>Extras séjour BJ et GV (Moringa Déc 2025)</t>
  </si>
  <si>
    <t>DTG/DOM: Tirage Last Mile _ zone SAVA Vague 11</t>
  </si>
  <si>
    <t>Stickers SHS</t>
  </si>
  <si>
    <t>Instruction fournisseur : PULSE (4)
Validé HH le 03/04/2026</t>
  </si>
  <si>
    <t>Instruction fournisseur : JR PRINT (2473)
RAJOUT PANNEAU TSARASAOTRA</t>
  </si>
  <si>
    <t>2026-04-07</t>
  </si>
  <si>
    <t>validé en IC le 03/04/2026</t>
  </si>
  <si>
    <t>Instruction fournisseur : JOCKER GRAPHICS (1645)
REFRESH ABRIBUS 2026</t>
  </si>
  <si>
    <t>Instruction fournisseur : ETS ARINJAKA (2720)
LOCATION PANNEAU DIEGO</t>
  </si>
  <si>
    <t>Prestation intérimaire: 01 Gest de suivi Perf VI Ronel  Hors Contrat pour 3 mois</t>
  </si>
  <si>
    <t>Instruction fournisseur : SOCIETE DE GESTION ET EXPLOITATION DE M/CAR (119)
COLLATION LE 08 &amp; 09 AVRIL</t>
  </si>
  <si>
    <t>Facture Q4 2025 LEXEL</t>
  </si>
  <si>
    <t>Transport bagages JULIO suite affectation (Chiffrage)</t>
  </si>
  <si>
    <t>Instruction fournisseur : LOXEA MADAGASCAR (629)
LLD 60 MOIS - SONG PLUS DMI</t>
  </si>
  <si>
    <t>QVT - Cocktail Inclusive Leadership Camp DEI Diégo 2026</t>
  </si>
  <si>
    <t>Fiche de Distribution Mbalik</t>
  </si>
  <si>
    <t>Frais de réajustement et pénalité</t>
  </si>
  <si>
    <t>VOYAGES BOURDON (2886)
Billet d'Avion</t>
  </si>
  <si>
    <t>Climatisation Shop Maroantsetra</t>
  </si>
  <si>
    <t>Rajout du BC 133854</t>
  </si>
  <si>
    <t>Prestation Sécurité pour site ANM 045 ILAFY YAS le 19 mars au 02 avril 2026</t>
  </si>
  <si>
    <t>DTG/DLT: Transport matériels pour déploiement GPON TSIROANOMANDIDY-2026-DT-102001(Annule DA 137072)</t>
  </si>
  <si>
    <t>AMENAGEMENT DEPOT AGL - TOILETTE EXTERIEUR</t>
  </si>
  <si>
    <t>Instruction fournisseur : SIGN (1089)
Stickers POWERHUB 3300</t>
  </si>
  <si>
    <t>PRESTATION MANUTENTIONNAIRES PENDANT 15 JOURS NON CONSECUTIFS A ILAFY</t>
  </si>
  <si>
    <t>DTG/DSTC: Travaux d'assainissements SR sur Tamatave - 2026-DT-102001</t>
  </si>
  <si>
    <t>Projet petite Elec lié au projet de CONTROLE CAPACITE PORTANTE DU SOL AU JARDIN site ANM002 Analakely</t>
  </si>
  <si>
    <t>Tournage Film Hero</t>
  </si>
  <si>
    <t>Instruction fournisseur : VOYAGES BOURDON (2886)
BILLET D'AVION - LOUIS &amp; NOASIMALALA</t>
  </si>
  <si>
    <t>Instruction fournisseur : MADAGASCAR AUTOMOBILE (1184)
ENTRETIEN MOTO - 15567WWT - TANA</t>
  </si>
  <si>
    <t>Instruction fournisseur : CONTINENTAL AUTO (32)
REPARATION VEHICULE - 3302TCB</t>
  </si>
  <si>
    <t>travaux Energie lié au projet Travaux Energie Swap BB HF Nord 2026</t>
  </si>
  <si>
    <t>Instruction fournisseur : AUTO TRACTOR (2227)
ENTRETIEN MOTO - 45139WWT</t>
  </si>
  <si>
    <t>1995</t>
  </si>
  <si>
    <t>TOYOTA RASSETA</t>
  </si>
  <si>
    <t>Instruction fournisseur : PRAMIAN (2630)
INSTALLATION KIT - VALIDE LE 31/03/2026</t>
  </si>
  <si>
    <t>RSE - PEC journée mondiale de la forêt_spectacle environnement EPP et associations partenaires - OKALOU EVENT</t>
  </si>
  <si>
    <t>Indemnisation d'un sinistre - Flag Fort Dauphin</t>
  </si>
  <si>
    <t>5633</t>
  </si>
  <si>
    <t>Inauguration médiathèque Diégo</t>
  </si>
  <si>
    <t>DESINSECTISATION ET DERATISATION MOIS DE MARS 2026 10 DATA CENTER TANA , DEPOT DFG-GALAXY-MSC2 GALAXY- Data center Ilafy</t>
  </si>
  <si>
    <t>DTG/DLT:Transport racks OCB Data Center Ambohimanarina et Talatamaty vers entrepot  Ilafy</t>
  </si>
  <si>
    <t>DSTC-SEI: Achat Rocket Point Accès Rocket 5AC Lite pour SPARE 2026-DT-103002</t>
  </si>
  <si>
    <t>PRESTATION NETTOYAGE MOIS DE MARS 2026</t>
  </si>
  <si>
    <t>Instruction fournisseur : ANDRIANIRINA NOMENJANAHARY HARRY V (2848)
LOCATION CAR</t>
  </si>
  <si>
    <t>Achat 54 Bidons de 5 litres de savon liquide pour lave-mains PF021] IMPEC Lave mains Pêche mangue 5L    pour YAS ANALAKELY, EC 1, EC2 , EQUIPE ADN - OSTIE Galaxy et titan III</t>
  </si>
  <si>
    <t>Renfort nettoyage pendant le rangement et enlèvement des Equipment HS dépôt Galaxy</t>
  </si>
  <si>
    <t>114</t>
  </si>
  <si>
    <t>SAGEMCOM ENERGY &amp; TELECOM</t>
  </si>
  <si>
    <t>DTG/DOM: Part Etranger BACKBONE Ambilobe-Diégo-2026-DT-061010-validé IC le 30/03/26</t>
  </si>
  <si>
    <t>6907</t>
  </si>
  <si>
    <t>PIXIES EL FI SARL</t>
  </si>
  <si>
    <t>RENFORCEMENT SECURISATION ENTREPOT AGL</t>
  </si>
  <si>
    <t>Instruction fournisseur : VOYAGES BOURDON (2886)
BILLET D'AVION - PRISCA &amp; MARIE</t>
  </si>
  <si>
    <t>5915</t>
  </si>
  <si>
    <t>SEQUOIA JR</t>
  </si>
  <si>
    <t>Prestation de service pour Résidence universitaire Akamasoa</t>
  </si>
  <si>
    <t>DTG/DOM: Part Locale BACKBONE Ambilobe-Diégo-2026-DT-061010-validé IC le 30/03/26</t>
  </si>
  <si>
    <t>68</t>
  </si>
  <si>
    <t>STE MALGACHE DE MAGASINS (JUMBO SCORE)</t>
  </si>
  <si>
    <t>DTG/DPDI:Demande offre sur Travaux GC FO sur P1 (13 Sites PHOENIX)</t>
  </si>
  <si>
    <t>Devis 034-03 - Lot métallique Aluminium Résidence des filles Akamasoa</t>
  </si>
  <si>
    <t>AR TANA/TORONTO Gulshan</t>
  </si>
  <si>
    <t>2026-04-09</t>
  </si>
  <si>
    <t>Instruction fournisseur : PALOMA &amp; SCOTT (5329)
INFLUENCEUR - PALOMA &amp; SCOTT</t>
  </si>
  <si>
    <t>Instruction fournisseur : RAKOTO AINA ERICKA (5387)
INFLUENCEUR - LET'SEE THE NEXT PLAN</t>
  </si>
  <si>
    <t>DTG: Billet d'avion LIWAG GREGORIO JR-MANILA-ADDIS ABABA-TANA(Départ 13/04/26-retour 12/07/26)</t>
  </si>
  <si>
    <t>DTG__DPDI__BC NGS - Tx sur ANM496 TAN_AMPASANIMALO__2025-DT-011001</t>
  </si>
  <si>
    <t>DTG/DSTC: Inspection et traitement 335 poteaux en bois-ITP-20260407-00002</t>
  </si>
  <si>
    <t>DTG/DSTC: Inspection et traitement 335 poteaux en bois-ITP-20260407-00001</t>
  </si>
  <si>
    <t>DA Achat billet d'avion Ranto ANDRIAMIARISOA pour  Mission DIEGO</t>
  </si>
  <si>
    <t>PRESTATION NETTOYAGE ET DESHERBAGE DATA CENTER</t>
  </si>
  <si>
    <t>3717</t>
  </si>
  <si>
    <t>TRIDENT NETWORKS</t>
  </si>
  <si>
    <t>DTG/DOM: Achat  Antenna Spare RAN-2025-DT-082058-validé IC le 31/03/26</t>
  </si>
  <si>
    <t>DTG/DLT:Prestation 02 motards affectés à Antsahoaba(Avril26 à Juillet26)(avenant4-BIS)(rajout salaire)</t>
  </si>
  <si>
    <t>Instruction fournisseur : RANDRIANAIVORAVELONA  ALVIN LOVANIAINA (5268)
INFLUENCEUR - ALVIN</t>
  </si>
  <si>
    <t>Instruction fournisseur : RAMIARAMALALA MEVASOA FITIAVANA SAROBIDY OLIV (5255)
INFLUENCEUR - MEVAKELY</t>
  </si>
  <si>
    <t>DTG/DPDI: Déplacement BTS de test_TSSR ANM002 Analakely(R+5)- 2026-DT-012001(Projet VDR)</t>
  </si>
  <si>
    <t>IM D2D</t>
  </si>
  <si>
    <t>Projet Modernisation Energie : nouveau poste 1000KVA Analakely</t>
  </si>
  <si>
    <t>2738</t>
  </si>
  <si>
    <t>ANDRIAMITAHA DIMBINIAINA HENRI PAUL</t>
  </si>
  <si>
    <t>Trail Itasy - Ibity Antsirabe</t>
  </si>
  <si>
    <t>DTG/DPDI: Consommation dénergie (1 mois)pour le BTS de test Phoenix -ANM002(R+5)- 2026-DT-012001</t>
  </si>
  <si>
    <t>Travaux TS Antsirabe Avaratsena</t>
  </si>
  <si>
    <t>CABLAGE YS ANTSIRABE CUA</t>
  </si>
  <si>
    <t>DTG/DOM:Transport poteau bois 8M(3200u),câble(32 tourets de 4km) de Tanà à Beloha (RN10)-2026-DT-061013-validé IC 30/03/26</t>
  </si>
  <si>
    <t>5580</t>
  </si>
  <si>
    <t>CMA CGM INLAND SERVICES MADAGASCAR SA AG</t>
  </si>
  <si>
    <t>Achat d'un conteneurs 20'-APZU3843986</t>
  </si>
  <si>
    <t>DTG/DPDI:Travaux GC FO sur IHO042 AMBATOLAHY-2026-DT-022001</t>
  </si>
  <si>
    <t>Achat d'un conteneurs 20'- TTMT00020362</t>
  </si>
  <si>
    <t>Entretien YS FIANARANTSOA DATA</t>
  </si>
  <si>
    <t>6895</t>
  </si>
  <si>
    <t>Instruction fournisseur : FIRST TECHNOLOGY (PTY) LTD (6895)
Validé IC le 20/01/2026</t>
  </si>
  <si>
    <t>Transport bagages TOKY suite affectation (Chiffrage)</t>
  </si>
  <si>
    <t>6033</t>
  </si>
  <si>
    <t>TRIUMPH INTERNATIONAL MADAGASCAR SARL</t>
  </si>
  <si>
    <t>Validé par HH le 09/04/2026</t>
  </si>
  <si>
    <t>DTG/DPIO:Commande Ericsson-CUDB Expansion(SW)-2026-DT-031001-validé IC le 30/03/26</t>
  </si>
  <si>
    <t>Validé par DG le 31/03/2026</t>
  </si>
  <si>
    <t>DTG/DLT: Réparation moto 18885WWT(remplacement engrainage..)</t>
  </si>
  <si>
    <t>DTG/DOM: Transport et Manutention de 20 Poteaux en bois 08ML de Ambanja vers Antsohihy</t>
  </si>
  <si>
    <t>RSE-Cocktail conférence de presse soirée Gala levée de fond WMG - PARKLIFE</t>
  </si>
  <si>
    <t>DTG/DLT:Réparation moto 18879WWT-TANA(vidange,nettoyage carburateur..)</t>
  </si>
  <si>
    <t>4752</t>
  </si>
  <si>
    <t>Marsriva Technology Co., Ltd</t>
  </si>
  <si>
    <t>Validé par DG le 31 Mars 2026</t>
  </si>
  <si>
    <t>DTG/DOM:Transport poteau bois de 8M (1100u),câble(11 tourets de 4km) de TANA à Antsahabe (RN31)-2026-DT-061013-validé IC 30/03/26</t>
  </si>
  <si>
    <t>DTG/DPDI:Demande offre sur Travaux GC FO sur P2 (11Sites PHOENIX)</t>
  </si>
  <si>
    <t>DPIO/CORE: Blade OLT 2026-S2(Services)-2026-DT-102002-validé IC le 03/04/26</t>
  </si>
  <si>
    <t>DPIO/CORE: Blade 13PCS OLT 2026-S2(Software)-2026-DT-102002-validé IC le 03/04/26</t>
  </si>
  <si>
    <t>Prestation intérimaire: PERDIEM SUIVI 04 Tech Pol RN 10 et RN12</t>
  </si>
  <si>
    <t>2026-04-13</t>
  </si>
  <si>
    <t>DPIO/CORE: Blade 13PCS OLT 2026-S2(Equipement)-2026-DT-102002-validé IC le 03/04/26</t>
  </si>
  <si>
    <t>6920</t>
  </si>
  <si>
    <t>RANAIVOSON GUILIANO ROBIN</t>
  </si>
  <si>
    <t>RSE - Collation Reboisement Collaborateur Tuléar - Chez Manou</t>
  </si>
  <si>
    <t>Prestation intérimaire: PERDIEM SUIVI 04 Tech Pol RN 10 et RN12 (annulation DA 137239)</t>
  </si>
  <si>
    <t>Instruction fournisseur : MADAGASCAR AUTOMOBILE (1184)
ENTRETIEN MOTO - 38418WWT</t>
  </si>
  <si>
    <t>DTG: Pénalité suite changement date départ(Billet d'avion LIWAG GREGORIO JR-MANILA-ADDIS ABABA-TANA)</t>
  </si>
  <si>
    <t>3773</t>
  </si>
  <si>
    <t>ARTELIA MADAGASCAR</t>
  </si>
  <si>
    <t>Travaux Petite elec lié au projet 2026</t>
  </si>
  <si>
    <t>Prestation intérimaire: PERDIEM Suivi routier 01 Tech Pol RN S5</t>
  </si>
  <si>
    <t>LOYERS SITES FIMMO 2T26</t>
  </si>
  <si>
    <t>Loyer APPT A31 _01/04 au 30/06/26</t>
  </si>
  <si>
    <t>DOM/NRJ:Achat inverseur ATI 2500 A à Analakely-2026-DT-061005-validé IC le 30/03/26</t>
  </si>
  <si>
    <t>DPDI-SWAP VSAT To STARLINK V2 04 sites MEL ATEA (CDP Tx)</t>
  </si>
  <si>
    <t>DTG/DSTC:Travaux de reconstruction sur Tamatave-2026-DT-102001-validé DG le 13/04/26</t>
  </si>
  <si>
    <t>6926</t>
  </si>
  <si>
    <t>HOTEL RESTAURANT SHANGAI</t>
  </si>
  <si>
    <t>DTG:Hebergement du consultant Expert Swap(Gregorio Liwag) du 16/04/26 au 16/05/26</t>
  </si>
  <si>
    <t>4606</t>
  </si>
  <si>
    <t>Instruction fournisseur : NOMENJANAHARY FY-AINA SANDYH FORD (4606)
HOTESSE - GAZO &amp; LA FOUINE</t>
  </si>
  <si>
    <t>DA Paiement frais de déplacement courses urgentes mois de mars 2026
INV MADATOURS 009162</t>
  </si>
  <si>
    <t>6894</t>
  </si>
  <si>
    <t>ONG OPERATION SMILE INCORPORATED</t>
  </si>
  <si>
    <t>RSE- 2 billets Gala de solidarité d'opération Smile - OPERATION SMILE</t>
  </si>
  <si>
    <t>DTG/DLT:Réparation moto 23693WWT-TANA(remplacement câble embrayage)</t>
  </si>
  <si>
    <t>2026-04-14</t>
  </si>
  <si>
    <t>6916</t>
  </si>
  <si>
    <t>ANDRIAMANANTSOA Rotsy Koloina Luciane</t>
  </si>
  <si>
    <t>Instruction fournisseur : ANDRIAMANANTSOA Rotsy Koloina Luciane (6916)
INFLUENCEUR - KOLOINA</t>
  </si>
  <si>
    <t>IM 01CYS Intérimaire</t>
  </si>
  <si>
    <t>Transport TV</t>
  </si>
  <si>
    <t>Déploiement de hubs numériques - Habillage Conteneur</t>
  </si>
  <si>
    <t>2478</t>
  </si>
  <si>
    <t>KENTIK TECHNOLOGIES INC</t>
  </si>
  <si>
    <t>DOM/CORE:Renouvellement KENTIK 2026 YAS MADA(01/02/26 au 31/01/27)-validé IC 26/03/26</t>
  </si>
  <si>
    <t>DPIO/CORE:Renouvellement KENTIK 2026 YAS TOGO(01/02/26 au 31/01/27)-validé IC 26/03/26</t>
  </si>
  <si>
    <t>RSE - Fourniture Concours de Moodboard - Semaine de l'Action Environnementale - Chandarana</t>
  </si>
  <si>
    <t>DTG/DOM: Travaux de tirage FO aérien d'un client RAKOTOZANDRY Faly Romuald à Marovoay</t>
  </si>
  <si>
    <t>DTG/DOM: Implantation de 30 poteaux Fianarantsoa 23eme vague BC GLOBAL</t>
  </si>
  <si>
    <t>Loyer SGEM</t>
  </si>
  <si>
    <t>DTG/DOM: TIRAGE FO 10ème VAGUE à FIANARANTSOA BC GLOBAL</t>
  </si>
  <si>
    <t>Instruction fournisseur :  ()
CHAISE BAR</t>
  </si>
  <si>
    <t>DTG/DOM: Travaux installation FO CNAPS MAROVOAY</t>
  </si>
  <si>
    <t>DTG/DOM: TRAVAUX DE MISE EN SERVICE DES 3 CLIENTS A MANANJARY</t>
  </si>
  <si>
    <t>Validé par HJ le 14/04/2026</t>
  </si>
  <si>
    <t>2649</t>
  </si>
  <si>
    <t>RADIO HAJA</t>
  </si>
  <si>
    <t>Suivant Avenant DG_JUR_C_02_2026_4595_ Achat Groupés Régions Radio</t>
  </si>
  <si>
    <t>DTG/DPDI:Demande offre sur Travaux GC FO sur P3 (11Sites PHOENIX)</t>
  </si>
  <si>
    <t>2875</t>
  </si>
  <si>
    <t>Valid Logistics Ltd.</t>
  </si>
  <si>
    <t>DTG/DOM: Implantation de 40 poteaux dans la ville dAMBANJA 6ème vague</t>
  </si>
  <si>
    <t>DTG/DOM: Achat câble 24FO multiusage(matériel repose BKB 60Km)- 2026-DT-061001-validé IC le 27/03/26</t>
  </si>
  <si>
    <t>1075</t>
  </si>
  <si>
    <t>R&amp;B TIMBERS</t>
  </si>
  <si>
    <t>DTG/DOM:Achat poteaux 8M 120/140MM (RN12-60KM)-2026-DT-061013-validé IC le 27/03/26</t>
  </si>
  <si>
    <t>Instruction fournisseur : VOYAGES BOURDON (2886)
BILLET D'AVION - FELANA &amp; JEAN YVES</t>
  </si>
  <si>
    <t>2026-04-15</t>
  </si>
  <si>
    <t>Instruction fournisseur : NF TECH (3159)
Instruction fournisseur : NF TECH (3159)
Validé par HJ le 10/04/2026 - Produits ISP</t>
  </si>
  <si>
    <t>6184</t>
  </si>
  <si>
    <t>Instruction fournisseur : TourOnePlanet (6184)
INFLUENCEUR - TIM</t>
  </si>
  <si>
    <t>6893</t>
  </si>
  <si>
    <t>TANDREMANA SUPERMAKET SARL</t>
  </si>
  <si>
    <t>DOM/REGION: Renouvellement Chaise Bureau SAV003-2026-DT-061003</t>
  </si>
  <si>
    <t>Instruction fournisseur : WILLY FLEURIAN HAINGONIRINA (5267)
INFLUENCEUR - WILLINAY</t>
  </si>
  <si>
    <t>Validé par HJ le 10/04/2026</t>
  </si>
  <si>
    <t>DEV26-0462alidé par HJ le 10/04/2026</t>
  </si>
  <si>
    <t>AR TANA-TULEAR DG 18-19/04 VIA STE MARIE TRAVEL</t>
  </si>
  <si>
    <t>Prestation intérimaire: PERDIEM Mission 02 Tech Pol Ambanja fev - mars 26</t>
  </si>
  <si>
    <t>Prestation intérimaire: PERDIEM Mission 03 Tech Pol Ambanja fev - mars 26</t>
  </si>
  <si>
    <t>Suivant Avenant DG_JUR_2026_02_C_4587</t>
  </si>
  <si>
    <t>6934</t>
  </si>
  <si>
    <t>LOCK FABRICE ALAIN (KENJI HOTEL)</t>
  </si>
  <si>
    <t>Mini-séminaire Grand Est  VATOMANDRY</t>
  </si>
  <si>
    <t>DTG/DSTC: Envoi 200 poteaux 8M de Galaxy à Tsiroanomandidy-2026-DT-102001</t>
  </si>
  <si>
    <t>DTG: Régul -Frais de séjour Christian Bellet et Mr Jean Marcel</t>
  </si>
  <si>
    <t>DTG/DOM: Achat batteries de rechange pour soudeuse FO(BU-16) -2025-DT-062040- validé DG le 13/04/26</t>
  </si>
  <si>
    <t>1419</t>
  </si>
  <si>
    <t>BATISTOCK</t>
  </si>
  <si>
    <t>Achat Film Polyane pour GALAXY et ILAFY</t>
  </si>
  <si>
    <t>DTG/DOM: Achat tuyau PEHD-Manchon -2026-DT-061001-validé IC le 27/03/26</t>
  </si>
  <si>
    <t>Transport bagage JOSE suite affectation (chiffrage)</t>
  </si>
  <si>
    <t>Prestation intérimaire: Frais d'installation + Logement 22 Tech Pol pour 3 mois</t>
  </si>
  <si>
    <t>DTG/DPIO:Commande HUAWEI-2 sites mMimo(equipement)-2026-DT-012001</t>
  </si>
  <si>
    <t>DTG/DOM: Fournitures repose BKB(Caniveau plastique-Boules-grillage)-2026-DT-061001-validé IC 27/03/26</t>
  </si>
  <si>
    <t>loges Concert La Fouine et Gazo-10/04/26-NAS PRODUCTION</t>
  </si>
  <si>
    <t>6401</t>
  </si>
  <si>
    <t>AGINODE CONNECT SASU</t>
  </si>
  <si>
    <t>DTG/DOM:Fournitures repose BKB(boite d'épissures-Joint)-2026-DT-061001-validé IC 27/03/26</t>
  </si>
  <si>
    <t>6937</t>
  </si>
  <si>
    <t>RAVELOLALAINA HENRETTE AIMEE</t>
  </si>
  <si>
    <t>Mini-séminaire Grand Est VATOMANDRY - validé par DG le 09/04/2026</t>
  </si>
  <si>
    <t>DA SOKA AFRIKA direction et pilotage de projet avril 2026
FA N°014</t>
  </si>
  <si>
    <t>2026-04-16</t>
  </si>
  <si>
    <t>DOM/REGION:Travaux d'inspection chambre câble METISS-ANO002 Fort Dauphin</t>
  </si>
  <si>
    <t>2565</t>
  </si>
  <si>
    <t>MICRO CONSEIL INTERNATIONAL</t>
  </si>
  <si>
    <t>Equipements Capex Prod</t>
  </si>
  <si>
    <t>Equipements Prod 2026</t>
  </si>
  <si>
    <t>DTG/DOM:Fournitures repose BKB RN12 60km(câbles et accessoires)-2026-DT-061013-validé IC 27/03/26</t>
  </si>
  <si>
    <t>6935</t>
  </si>
  <si>
    <t>SAM WENG TRAI MARCELLIN</t>
  </si>
  <si>
    <t>Mini séminaire Grand Est a VATOMANDRY</t>
  </si>
  <si>
    <t>6939</t>
  </si>
  <si>
    <t>OLIVA LILY RAZANATSEHENO</t>
  </si>
  <si>
    <t>Mini-séminaire Grand Est a VATOMANDRY</t>
  </si>
  <si>
    <t>Instruction fournisseur : SOCIETE DE GESTION ET EXPLOITATION DE M/CAR (119)
Assortiment 2 pièces salées et  2 pièces sucrées avec jus de fruits</t>
  </si>
  <si>
    <t>BC de Couverture Top Horaire RDJ</t>
  </si>
  <si>
    <t>RESTAURATION_FILM_HERO</t>
  </si>
  <si>
    <t>5936</t>
  </si>
  <si>
    <t>LIVE PROD</t>
  </si>
  <si>
    <t>Coliseum Lundi de Pâques</t>
  </si>
  <si>
    <t>DTG/DOM: Travaux GC et tirage câble-RN10-RN31 200km-2026-DT-061013-validé IC 30/03/26</t>
  </si>
  <si>
    <t>Régularisation NEA 2025</t>
  </si>
  <si>
    <t>2767</t>
  </si>
  <si>
    <t>SOCIETE FLUID EVENT</t>
  </si>
  <si>
    <t>DOM/NRJ : REMPLACEMENT POMPES GASOIL DES DATACENTER-MAJUNGA</t>
  </si>
  <si>
    <t>Facture flotte partenariat</t>
  </si>
  <si>
    <t>APPRO PAPIER TOILETTE SEMAINE DU 20 AU 27/04/2026</t>
  </si>
  <si>
    <t>DA SOKA HOLDING direction et pilotage de projet avril 2026
FA 0014</t>
  </si>
  <si>
    <t>1817</t>
  </si>
  <si>
    <t>DTG/DOM:Achat mousses pour MP Field Mobiles-2026-DT-061002</t>
  </si>
  <si>
    <t>4643</t>
  </si>
  <si>
    <t>SMILE BOX SARL</t>
  </si>
  <si>
    <t>DA Paiement prestation Smile BOX 
FA N°2459</t>
  </si>
  <si>
    <t>Consommation Internet et Flotte Mois dAvril 2026</t>
  </si>
  <si>
    <t>RSE - Transport e-JERY vague 3_Cyber Island vague 1 Antanimena II 6 excel transport - EXCEL TRANSPORT</t>
  </si>
  <si>
    <t>RSE - Fournitures Concours Moodboard SAE - Qubeta</t>
  </si>
  <si>
    <t>DPIO/CORE:Swap HUAWEI MSAN EOS 05 sites(SERVICE)-2026-DT-042002-validé IC le 27/03/26</t>
  </si>
  <si>
    <t>DPIO/CORE:Swap HUAWEI MSAN EOS 05 sites(SOFTWARE)-2026-DT-042002-validé IC le 27/03/26</t>
  </si>
  <si>
    <t>Prestation intérimaire: Rajout 09 CDZ Région et Tanà pour 9 mois</t>
  </si>
  <si>
    <t>2026-04-17</t>
  </si>
  <si>
    <t>Prestation intérimaire: rajout 06 CT Région et Tanà pour 9 mois</t>
  </si>
  <si>
    <t>Prestation intérimaire: Rajout 03 BO Région pour 9 mois</t>
  </si>
  <si>
    <t>Prestation intérimaire: Rajout IM 09 CDZ Région et Tanà pour 9 mois</t>
  </si>
  <si>
    <t>Prestation intérimaire: Rajout IM 06 CT Région et Tanà pour 9 mois</t>
  </si>
  <si>
    <t>DTG/DPDI:Demande offre sur Travaux GC FO sur P4(21Sites PHOENIX)</t>
  </si>
  <si>
    <t>3678</t>
  </si>
  <si>
    <t>Instruction fournisseur : FRANCE PUB (3678)
REMPLACEMENT TOTEM TOAMASINA</t>
  </si>
  <si>
    <t>DTG/DPDI:Demande offre-ANM002_REAMENAGEMENT DE LA SALLE IMPRIMANTE RDC</t>
  </si>
  <si>
    <t>DTG/DSTC:Travaux INFRA GPON - Implantation Poteau - DAET 13708-2026-DT-101001</t>
  </si>
  <si>
    <t>Installation FO-Travaux GC sur INFRA GPON - DAET 13709/13710/13711-2026-DT-101001</t>
  </si>
  <si>
    <t>DTG/DSTC: Travaux INFRA GPON - Implantation Poteau - DAET 13712/13713-2026-DT-101001</t>
  </si>
  <si>
    <t>IM AR MBALIK</t>
  </si>
  <si>
    <t>Frais Colis Animateur Mbalik</t>
  </si>
  <si>
    <t>RSE - Transport Collaborateurs Analakely - Semaine de l'Action Environnementale</t>
  </si>
  <si>
    <t>RSE - Collation Lancement Semaine de l'Action Environnementale - Parklife</t>
  </si>
  <si>
    <t>validé en IC Perco 2026</t>
  </si>
  <si>
    <t>DTG/DSTC:Installation FO - Extension INFRA GPON - DAET 13654/13655/13656 - 2026-DT-102001</t>
  </si>
  <si>
    <t>2026-04-20</t>
  </si>
  <si>
    <t>REGULARISATION DES ENGAGEMNENTS ANTERIEURS 2025</t>
  </si>
  <si>
    <t>Suivant Avenant DG_JUR_C_2026_03_4648</t>
  </si>
  <si>
    <t>DOM/NRJ : REGULARISATION DES ENGAGEMENTS 2025 NEA</t>
  </si>
  <si>
    <t>Prestations Mois de Mars 2026</t>
  </si>
  <si>
    <t>DOM / NRJ : FOURNITURE ENERGIE DE SECOURS NEA</t>
  </si>
  <si>
    <t>Instruction fournisseur : MIKROTIK (2568)
RB912R - VALIDE LE 16/04/2026</t>
  </si>
  <si>
    <t>4175</t>
  </si>
  <si>
    <t>RIGHTCOM</t>
  </si>
  <si>
    <t>Instruction fournisseur : RIGHTCOM (4175)
Validé par HJ le 20/04/2026 - Renouvellement licence Rightcom YS</t>
  </si>
  <si>
    <t>DOM/NRJ : PRESTATION INTERVENTION CURATIVE NEA</t>
  </si>
  <si>
    <t>DOM / NRJ : PRESTATION INTERVENTION PLANIFIEE NEA</t>
  </si>
  <si>
    <t>DOM / NRJ : PIECES DE RECHANGE NEA</t>
  </si>
  <si>
    <t>DOM / NRJ : LOCATION GE NEA</t>
  </si>
  <si>
    <t>Equipement Projet Easy Freeze</t>
  </si>
  <si>
    <t>DOM / NRJ : MAINTENANCE CLIMATISEUR TFM</t>
  </si>
  <si>
    <t>Achat billet d'avion ISSOUF Manitra suite prise de poste Tanà - Sambava</t>
  </si>
  <si>
    <t>Transport bagages FALCO suite prise de poste (Chiffrage)</t>
  </si>
  <si>
    <t>Transport bagages OLIVIA suite prise de poste (chiffrage)</t>
  </si>
  <si>
    <t>6301</t>
  </si>
  <si>
    <t>CABINET D'EXPERTS EN RECOUVREMENT DE</t>
  </si>
  <si>
    <t>DOM NRJ : MAINTENANCE CLIMATISEUR SPLIT</t>
  </si>
  <si>
    <t>Instruction fournisseur : MADAGASCAR AUTOMOBILE (1184)
ENTRETIEN MOTO- 38461WWT - TANA</t>
  </si>
  <si>
    <t>Instruction fournisseur : REVISION 5000KM SARLU (4304)
REPARATION VEHICULE - 1370TCC</t>
  </si>
  <si>
    <t>RSE- Cocktail Tech week for women Avana Hub - PARKLIFE</t>
  </si>
  <si>
    <t>Fête des pères 2026 - Validé en IC le 24/03/2026</t>
  </si>
  <si>
    <t>2026-04-21</t>
  </si>
  <si>
    <t>2897</t>
  </si>
  <si>
    <t>DELTA AUDIT ASSOCIES SA</t>
  </si>
  <si>
    <t>4342</t>
  </si>
  <si>
    <t>OFFICE REGIONAL DE TOURISME DE NOSY BE</t>
  </si>
  <si>
    <t>Instruction fournisseur : OFFICE REGIONAL DE TOURISME DE NOSY BE (4342)
SPONSORING ORTNB 2026</t>
  </si>
  <si>
    <t>BC de Couverture Connecteo 2026</t>
  </si>
  <si>
    <t>Instruction fournisseur : SOCIETE DE GESTION ET EXPLOITATION DE M/CAR (119)
Collation - Signature de la convention Padel et NPerf</t>
  </si>
  <si>
    <t>6661</t>
  </si>
  <si>
    <t>Projet petite Elec 2026: Travaux Energie Projet Phoenix ANM003 Ivandry</t>
  </si>
  <si>
    <t>Projet petite Elec 2026 : Travaux Energie projet Phoenix site ANM007 Tana FH</t>
  </si>
  <si>
    <t>Instruction fournisseur : SOCIETE DE GESTION ET EXPLOITATION DE M/CAR (119)
COLLATION LE 22 AVRIL 2026</t>
  </si>
  <si>
    <t>Projet petite elec 2026: travaux Energie projet Phoenix ANM211 La city Ivandry</t>
  </si>
  <si>
    <t>Instruction fournisseur : NEXTHOPE (681)
Validé HJ le 20/04/2026</t>
  </si>
  <si>
    <t>3619</t>
  </si>
  <si>
    <t>MANDIMBISOA PRUDENT EDDI SEWEL</t>
  </si>
  <si>
    <t>Instruction fournisseur : MANDIMBISOA PRUDENT EDDI SEWEL (3619)
ENTRETIEN MOTO - ANTSOHIHY</t>
  </si>
  <si>
    <t>Projet petite elec 2026: travaux Energie projet Phoenix ANM007 Tana FH</t>
  </si>
  <si>
    <t>Installation de Powerhub</t>
  </si>
  <si>
    <t>Projet petite Elec 2026: Travaux Energie projet Phoenix ANM421 Iavoloha</t>
  </si>
  <si>
    <t>Couverture photos à Tamatave</t>
  </si>
  <si>
    <t>Projet petite elec 2026 Travaux Energie projet Phoenix ANM002 Analakely</t>
  </si>
  <si>
    <t>4734</t>
  </si>
  <si>
    <t>COMMUNE URBAINE AMBALAVAO</t>
  </si>
  <si>
    <t>Partenariat ville Ambalavao - Validé par DG le 25/03/2026</t>
  </si>
  <si>
    <t>DTG/DPDI: Demande offre- Réhabilitation Bâtiment Administratif Maevatanana</t>
  </si>
  <si>
    <t>6079</t>
  </si>
  <si>
    <t>MASOANDRO EVENT</t>
  </si>
  <si>
    <t>FESTIVAL MASOANDRO</t>
  </si>
  <si>
    <t>Couverture pour 4 séances Intervention 3D zone Nord  BOENY-MELAKY -BETSIBOKA SOFIA DIANA</t>
  </si>
  <si>
    <t>6951</t>
  </si>
  <si>
    <t>FIHAONAMBEN'NY TANTSAHA AVARADRANO</t>
  </si>
  <si>
    <t>FIHAONAMBEN'NY TANTSAHA AVARADRANO (6951)
FIHAONAMBEN'NY TANTSAHA</t>
  </si>
  <si>
    <t>Instruction fournisseur : MADAGASCAR AUTOMOBILE (1184)
ENTRETIEN MOTO - 18927WWT</t>
  </si>
  <si>
    <t>DTG/DPDI: Demande offre- TX GC FO sur AAN188 BESELY MINI</t>
  </si>
  <si>
    <t>DA MARIE ESTHER RASOAMAMONJY Comminity Manangement SOKA avril 2026
FA N°050</t>
  </si>
  <si>
    <t>DA ARNO TRIGALLEZ EI Fractional CTO pour SOKA prestation avril  2026
FA 04 2026 79</t>
  </si>
  <si>
    <t>DA Erick ANDRINIRINA Develppeur fullstack SOKA  avril 2026
FA 2600004</t>
  </si>
  <si>
    <t>DA INVIKTUS CORP monthly pack ferox &amp;Soka avril 2026
FA N°260401</t>
  </si>
  <si>
    <t>DTG/DPDI: Travaux d'urgence  à ANM045 Ilafy -2026-DT-091006</t>
  </si>
  <si>
    <t>Audit et Diag Clim ADN</t>
  </si>
  <si>
    <t>VALIDE en IC le 03/04/2026</t>
  </si>
  <si>
    <t>Validé en IC le 03/04/2026</t>
  </si>
  <si>
    <t>DPIO/CORE: Swap HUAWEI MSAN EOS 05sites(EQUIPEMENT)-2026-DT-042002-validé IC le 27/03/26</t>
  </si>
  <si>
    <t>21</t>
  </si>
  <si>
    <t>ATOS MADAGASCAR</t>
  </si>
  <si>
    <t>Instruction fournisseur : ATOS MADAGASCAR (21)
Validé HJ le 20/04/2026</t>
  </si>
  <si>
    <t>2026-04-22</t>
  </si>
  <si>
    <t>Prestation intérimaire: régul IM 04 Tech Pol, suivi routier janvier - mars 26</t>
  </si>
  <si>
    <t>6092</t>
  </si>
  <si>
    <t>ECAR UNIVERSITE CATHOLIQUE DE MADAGASCAR</t>
  </si>
  <si>
    <t>Instruction fournisseur : ECAR UNIVERSITE CATHOLIQUE DE MADAGASCAR (6092)
SPONSORING - UCM 2026</t>
  </si>
  <si>
    <t>6949</t>
  </si>
  <si>
    <t>FabLab EnR-out</t>
  </si>
  <si>
    <t>FORUM DES ENERGIES SOLAIRES</t>
  </si>
  <si>
    <t>Instruction fournisseur : PULSE (4)
Validé HH le 21/04/2026</t>
  </si>
  <si>
    <t>Instruction fournisseur : EGERIE SOFTWARE (4051)
Validé HJ le 20/04/2026</t>
  </si>
  <si>
    <t>Instruction fournisseur : MORA MARKET (4245)
CLE USB</t>
  </si>
  <si>
    <t>Instruction fournisseur : COLIS EXPRESS (30)
TRANSPORT BORNE</t>
  </si>
  <si>
    <t>DTG/DSTC: Travaux de maintenance filaire - GC - DAET 13657/13658- 2026-DT-102001</t>
  </si>
  <si>
    <t>DTG/DSTC: Installation FO - Extension INFRA GPON - DAET 13659/13660 -2026-DT-102001</t>
  </si>
  <si>
    <t>DTG/DSTC:Travaux de maintenance filaire - Extension - DAET 13661/13662/13663-2026-DT-102001</t>
  </si>
  <si>
    <t>Pose TV Affichage Digital</t>
  </si>
  <si>
    <t>DA PARKLIFE  petit déjeuner Conseil d'Administration le 28 avril 2026</t>
  </si>
  <si>
    <t>DTG/DPDI: Demande offre -Travaux GC FO sur P14(12 Sites)</t>
  </si>
  <si>
    <t>DTG/DLT: Confection Bâche PICK UP des voitures DTG (Tanà et provinces) -validé IC le 17/04/26</t>
  </si>
  <si>
    <t>8</t>
  </si>
  <si>
    <t>APPEL - APPLICATIONS ELECTRONIQUES</t>
  </si>
  <si>
    <t>SWAP BB Nord - AO Câble V/J</t>
  </si>
  <si>
    <t>EXPRESS WORLDWIDE DOC ET NON DOC 2026</t>
  </si>
  <si>
    <t>Transport bagages TOKY suite affectation</t>
  </si>
  <si>
    <t>2026-04-23</t>
  </si>
  <si>
    <t>Scellement Coffres YAS</t>
  </si>
  <si>
    <t>Transport bagages EHEVETSE suite affectation (Chiffrage)</t>
  </si>
  <si>
    <t>Transport bagages ALIX suite affectation (Chiffrage)</t>
  </si>
  <si>
    <t>Validé en IC le 19/02/2026</t>
  </si>
  <si>
    <t>2026-04-24</t>
  </si>
  <si>
    <t>DTG/DSTC:Pose conduite souterraine,construction chambre de tirage Mantasoa PVC-2026-DT-102001-validé DG 23/04/26</t>
  </si>
  <si>
    <t>1961</t>
  </si>
  <si>
    <t>CORPS SAPEURS POMPIERS</t>
  </si>
  <si>
    <t>3968</t>
  </si>
  <si>
    <t>1688</t>
  </si>
  <si>
    <t>DTG/DPDI:Location terrain sis au Camp Dockers à Toamasina(Avril26 à Mars27)(BC couverture)</t>
  </si>
  <si>
    <t>Instruction fournisseur : BLAST'IN DANSE (5270)
INFLUENCEUR - BLAST'IN DANSE</t>
  </si>
  <si>
    <t>6942</t>
  </si>
  <si>
    <t>UNICOM MADAGASCAR</t>
  </si>
  <si>
    <t>Instruction fournisseur : UNICOM MADAGASCAR (6942)
Concert Gazo x La Fouine</t>
  </si>
  <si>
    <t>Nettoyage YS MANANARA NORD (sep au décembre 2025)
nettoyage YS vatomandry décembre 2025</t>
  </si>
  <si>
    <t>Couverture Nettoyage janvier 26 au décembre 2026 nettoyage Data center et yas store zone Est 10 sites</t>
  </si>
  <si>
    <t>NETTOYAGE DATA CENTER FORT-DAUPHIN</t>
  </si>
  <si>
    <t>Instruction fournisseur :  ()
HABILLAGE STORE</t>
  </si>
  <si>
    <t>Couverture nettoyage Janvier 26 au décembre 2026 Nettoyage 25 BASE VIE ZONE (NORD-EST et SUD)</t>
  </si>
  <si>
    <t>DTG/DPDI:Redevance mensuelle occupation zonesFO(Moramanga PN-Vohitsara PN-BBMF)(BC couverture)</t>
  </si>
  <si>
    <t>6953</t>
  </si>
  <si>
    <t>BUYYOURWAY SARLU</t>
  </si>
  <si>
    <t>RSE - Prestation Fresque du Numérique - Buy your Way</t>
  </si>
  <si>
    <t>DTG/NRJ: Achat fourniture condenseurs Vertiv - f2026-DT-061005-validé IC le 27/03/26</t>
  </si>
  <si>
    <t>Validé en IC le 23/04/2026</t>
  </si>
  <si>
    <t>DTG/DLT: Transport des racks OCB avec accessoires de Data Center Tanjombato vers entrepôt Ilafy</t>
  </si>
  <si>
    <t>Sticker MBalik HOMEPLUS MAX</t>
  </si>
  <si>
    <t>Installation Easy Freeze Mbalik</t>
  </si>
  <si>
    <t>Projet Mock Up</t>
  </si>
  <si>
    <t>DOM/NOC: Developpement Pulse upgrade and migration de  Alfred -validé IC le 22/04/26</t>
  </si>
  <si>
    <t>DOM/NOC: Alfred VM Hosting -Standalone(Mai2026 à DEC2026)-validé IC le 22/04/26(BC de Couverture)</t>
  </si>
  <si>
    <t>809</t>
  </si>
  <si>
    <t>ENDUMA</t>
  </si>
  <si>
    <t>6929</t>
  </si>
  <si>
    <t>KASSIM MOSSINE (HATIMI AUTO-PIECES)</t>
  </si>
  <si>
    <t>Instruction fournisseur : KASSIM MOSSINE (HATIMI AUTO-PIECES) (6929)
REPARATION CAMION 1370TCC</t>
  </si>
  <si>
    <t>Formation coaching professionnel individuel - du 15/04/26 - INV2462</t>
  </si>
  <si>
    <t>Validé par DG le 24/04/2026 - CX CHAMPION</t>
  </si>
  <si>
    <t>4542</t>
  </si>
  <si>
    <t>MAITRE RAKOTO RAHANTAPAHENDRENA VIRGINIE</t>
  </si>
  <si>
    <t>Honoraire Huissier de justice Mtre Virginie - Fac n°024/26</t>
  </si>
  <si>
    <t>1464</t>
  </si>
  <si>
    <t>JCDECAUX</t>
  </si>
  <si>
    <t>Instruction fournisseur : VOYAGES BOURDON (2886)
BILLET D'AVION - ZO MIHANTA ANDRIAMBOLOLOMAHEFA</t>
  </si>
  <si>
    <t>RENOVATION PEINTURE DE MARQUAGE AU SOL -DEPOT AGL GALAXY</t>
  </si>
  <si>
    <t>DTG/DSTC: Commande filaire - Achat Kit drop câbles-validé par IC le 24/04/26</t>
  </si>
  <si>
    <t>DTG/DSTC:Commande filaire-Achat Kit drop câbles-2026-DT-102001-validé par IC le 24/04/26</t>
  </si>
  <si>
    <t>DTG/DSTC:Commande filaire-Achat accessoires-2026-DT-102001-validé par IC le 24/04/26</t>
  </si>
  <si>
    <t>DTG/DPDI: Travaux GC FO sur ANM459 MAHITSY DENSIF-2026-DT- 022001</t>
  </si>
  <si>
    <t>AR TANA-PARIS / Juillet 2026 3 adultes/1 enfant/ 1 bébé</t>
  </si>
  <si>
    <t>ar tana-paris/RANDRIANASOLO/ANDRINIRINA JOEL</t>
  </si>
  <si>
    <t>DTG/DOM: Transport Tuyau PEHD et Grillage avertisseurs vers Antsirabe</t>
  </si>
  <si>
    <t>2026-04-27</t>
  </si>
  <si>
    <t>Installation Easy Freeze</t>
  </si>
  <si>
    <t>DTG/DOM: TRAVAUX PRIMA LOT N°68</t>
  </si>
  <si>
    <t>RSE - Collation Fresque du Numérique Responsable - Parklife</t>
  </si>
  <si>
    <t>RSE - Collation - Remise de lots - Quiz sur l'Environnement - Parklife</t>
  </si>
  <si>
    <t>DTG/DLT:Réparation moto 38477WWT-remplacement câble embrayage-démarreur-contacteur..)</t>
  </si>
  <si>
    <t>DTG/DLT:Réparation moto 18885WWT(remplacement câble kilométrique)</t>
  </si>
  <si>
    <t>Prestation intérimaire: Rajout 09 CDZ Région et Tanà pour 3 mois</t>
  </si>
  <si>
    <t>Prestation intérimaire: Rajout 06 CT Région et Tanà pour 3 mois</t>
  </si>
  <si>
    <t>Prestation intérimaire: Rajout 03 BO Région pour 3 mois</t>
  </si>
  <si>
    <t>Prestation intérimaire: Rajout IM 09 CDZ Région et Tanà pour 3 mois</t>
  </si>
  <si>
    <t>Prestation intérimaire: Rajout IM 06 CT Région et Tanà pour 3 mois</t>
  </si>
  <si>
    <t>5174</t>
  </si>
  <si>
    <t>NO MEDIA</t>
  </si>
  <si>
    <t>Signé Par DG le 26/03/2026</t>
  </si>
  <si>
    <t>2510</t>
  </si>
  <si>
    <t>SOCIETE MALGACHE DE COMMUNICATION</t>
  </si>
  <si>
    <t>Suivant Avenant DG_JUR_2026_02_C_4588</t>
  </si>
  <si>
    <t>DTG/DOM: Travaux GC pour installation FO de Housmann Gustave Mavinta FENERIVE EST</t>
  </si>
  <si>
    <t>DTG/DPDI:Travaux GC FO sur (10 sites)Projet Optim 2026-2026-DT-022001-validé IC le 06/04/26</t>
  </si>
  <si>
    <t>Transport bagages RANJA suite affectation (Chiffrage)</t>
  </si>
  <si>
    <t>MODIFICATION POUR AVOIR 18 SETS DE RACK - DEPOT GALAXY</t>
  </si>
  <si>
    <t>Validé par DG le 27/04/2026 - Partenariat Commune 2026</t>
  </si>
  <si>
    <t>491</t>
  </si>
  <si>
    <t>C.U. ANDAPA</t>
  </si>
  <si>
    <t>Validé par DG le 27/04/2026</t>
  </si>
  <si>
    <t>6621</t>
  </si>
  <si>
    <t>RANDRIAMANGA Lanjatiana Zoé</t>
  </si>
  <si>
    <t>2026-04-28</t>
  </si>
  <si>
    <t>DTG/DPDI:Travaux GC FO sur 12 sites-projet Optim 2026-2026-DT-022001-validé IC le 06/04/26</t>
  </si>
  <si>
    <t>Validé par DG le 24/04/2026</t>
  </si>
  <si>
    <t>Prestation intérimaire: PERDIEM Mission - Tojo - fév,mars,avril 26</t>
  </si>
  <si>
    <t>DTG/DPDI:Travaux GC FO sur TSOF035 AMBATORIA et TSOF095 MAROTOLANA SOFIA-2026-DT-022001-validé IC le 06/04/26</t>
  </si>
  <si>
    <t>Instruction fournisseur : GRAPH EXPRESS IMPRIMERIE (949)
CARTE DE VISITE au nom ZO MIHANTA</t>
  </si>
  <si>
    <t>DOM/NOC:Hebergement Alfred VM Hosting(Mai26à Juill26)-validé IC le 22/04/26</t>
  </si>
  <si>
    <t>Instruction fournisseur : JOCKER GRAPHICS (1645)
CHEQUE CADEAU</t>
  </si>
  <si>
    <t>Remboursement Carburant CDZ</t>
  </si>
  <si>
    <t>6963</t>
  </si>
  <si>
    <t>AMADIA</t>
  </si>
  <si>
    <t>QVT - Dépistage du diabète Campus et NOC - AMADIA</t>
  </si>
  <si>
    <t>1729</t>
  </si>
  <si>
    <t>MERCURE VOYAGES</t>
  </si>
  <si>
    <t>Lot voyage GR FLS - Validé par DG le 28/04/2026</t>
  </si>
  <si>
    <t>Instruction fournisseur : OCEAN TRADE CO (102)
PRESTATION CHAUFFEUR CAMION - TANA &amp; ANTSIRABE</t>
  </si>
  <si>
    <t>DTG/DPDI: Remplacement de la cuve 1000L au 8è étage- 2026-DT-091001</t>
  </si>
  <si>
    <t>Instruction fournisseur : CONTINENTAL AUTO (32)
REPARATION CAMION - 19786WWT</t>
  </si>
  <si>
    <t>Travaux YS Sambava</t>
  </si>
  <si>
    <t>6085</t>
  </si>
  <si>
    <t>ANTENNA TECHNOLOGIES ANTSIRABE</t>
  </si>
  <si>
    <t>TRAIL IBITY 2026 - Validé en IC le 19/02/2026</t>
  </si>
  <si>
    <t>2304</t>
  </si>
  <si>
    <t>DSTV  ET FM DIEGO</t>
  </si>
  <si>
    <t>Régularisation DSTV</t>
  </si>
  <si>
    <t>5132</t>
  </si>
  <si>
    <t>Alliance Française Tsiroanomandidy</t>
  </si>
  <si>
    <t>DG_JUR_C_2025_02_3868</t>
  </si>
  <si>
    <t>6943</t>
  </si>
  <si>
    <t>RAZAFIARISOA ALIBANGO RAVAKA HARIVOLA</t>
  </si>
  <si>
    <t>Pâques Antsahamanitra - Validé en IC le 19/03/2026</t>
  </si>
  <si>
    <t>Achat billet d'avion mission à Tolagnaro</t>
  </si>
  <si>
    <t>3851</t>
  </si>
  <si>
    <t>ECAR ARCHIDIOCESE (Radio Faniry)</t>
  </si>
  <si>
    <t>Suivant Avenant DG_JUR_2026_02_C_4581</t>
  </si>
  <si>
    <t>Expédition 3 motos RK150E</t>
  </si>
  <si>
    <t>6824</t>
  </si>
  <si>
    <t>ROBFIN Myria Joelle (TSENA EXPRESS)</t>
  </si>
  <si>
    <t>DOM/LABO: Achat outillages LABO-2026-DT-061008 (oscilloscope,machine à souder..)</t>
  </si>
  <si>
    <t>5517</t>
  </si>
  <si>
    <t>FUSION GIFT</t>
  </si>
  <si>
    <t>2026-04-29</t>
  </si>
  <si>
    <t>DTG/DSTC: Billets d'avion Mihary et Tantely-TANA-TAMATAVE-TANA (Suivi avancement TX reconstruction infrastructure à Tamatave)(Départ le 06/05/26)</t>
  </si>
  <si>
    <t>DOM / NRJ : ACHAT LIQUIDE DE REFROIDISSEMENT COOLANT CAT POUR ANALAKELY</t>
  </si>
  <si>
    <t>6366</t>
  </si>
  <si>
    <t>R.H.S.L</t>
  </si>
  <si>
    <t>Validé par DG le 27/04/2026 - Partenariat Commune Majunga 2026</t>
  </si>
  <si>
    <t>Salaire Agent KYC MBalik</t>
  </si>
  <si>
    <t>665</t>
  </si>
  <si>
    <t>SOCIETE IDF</t>
  </si>
  <si>
    <t>DTG/DPDI: Location terrasse LA City ANM211(Avril26 à Mars27)(BC de couverture)</t>
  </si>
  <si>
    <t>DTG/DSTC:Billets d'avion Mihary et Tantely-TANA-TAMATAVE-TANA (Suivi avancement TX reconstruction infrastructure à Tamatave)(Départ le 05/05/26)</t>
  </si>
  <si>
    <t>Prestation intérimaire: rajout 02 BO Tanà pour 2 mois</t>
  </si>
  <si>
    <t>DTG/DLT:TRANSPORT RACK OCB TANA FH AMBOHIMITSIMBINA vers entrepôt ILAFY</t>
  </si>
  <si>
    <t>4148</t>
  </si>
  <si>
    <t>UNIMUS</t>
  </si>
  <si>
    <t>DOM/CORE:Renouvellement license Unimus Renewal Y2026 pour nos switchs</t>
  </si>
  <si>
    <t>Instruction fournisseur : AXIAN UNIVERSITY (1301)
LOCATION AMPITHEATRE AXU</t>
  </si>
  <si>
    <t>Nettoyage Dépôt AGL Andraharo - Travaux de nuit du 27/04/2026</t>
  </si>
  <si>
    <t>DTG: Location et lieu évènement Team Building le 21/05/26-validé par DG le 29/04/26</t>
  </si>
  <si>
    <t>DTG:Grand buffet VIP, pause-café, jus naturels, gâteaux-Team building DTG 21/05/26-validé DG ce 29/04/26</t>
  </si>
  <si>
    <t>DTG:Jeu et événement-Team Building DTG le 21/05/16-validé par DG le 29/04/26</t>
  </si>
  <si>
    <t>DA Paiement prestation Smile Box 
FA N°2460</t>
  </si>
  <si>
    <t>2026-04-30</t>
  </si>
  <si>
    <t>2549</t>
  </si>
  <si>
    <t>Madagascar Television</t>
  </si>
  <si>
    <t>Spots Publicitaires Matv</t>
  </si>
  <si>
    <t>DOM/NRJ : REMPLACEMENT POMPES GASOIL DES DATACENTER-TULEAR</t>
  </si>
  <si>
    <t>6022</t>
  </si>
  <si>
    <t>RABESON TSIHOARANA FABRICE (IRO'EH)</t>
  </si>
  <si>
    <t>RSE - Atelier de Lancement Semaine de l'Action Environnementale - Iro'eH</t>
  </si>
  <si>
    <t>Suivant Contrat DG_JUR_F_2025_06_4187</t>
  </si>
  <si>
    <t>Validé par DG le 30/04/2026 - Travaux YS Colisée Ampasanimalo</t>
  </si>
  <si>
    <t>Location - Event Maninday</t>
  </si>
  <si>
    <t>Atelier CX Champion</t>
  </si>
  <si>
    <t>Transport Armoire Forte</t>
  </si>
  <si>
    <t>DTG/DSTC:Déplacement filaire - DAET 13632 /136334/13635-2026-DT-102001</t>
  </si>
  <si>
    <t>DTG/DSTC:Travaux de maintenance filaire - Extension - DAET 13633/13636/13637 -2026-DT-102001</t>
  </si>
  <si>
    <t>DTG/DSTC:Travaux de maintenance filaire - Extension - DAET 13638 -2026-DT-102001</t>
  </si>
  <si>
    <t>DTG/DSTC:Travaux de maintenance filaire - Extension - DAET 13639 -2026-DT-102001</t>
  </si>
  <si>
    <t>DTG/DSTC:Travaux de maintenance filaire - Extension - DAET 13640 -2026-DT-102001</t>
  </si>
  <si>
    <t>BC DE COUVERTURE 3T ET 4T - FIMMO</t>
  </si>
  <si>
    <t>BC DE COUVERTURE 3T ET 4T - LE PARK APPARTEMMENT A31</t>
  </si>
  <si>
    <t>DTG/DSTC:Travaux de maintenance filaire - Extension - DAET 13641/13642/13643/13645-2026-DT-102001</t>
  </si>
  <si>
    <t>DTG/DSTC:Travaux de maintenance filaire - GC - DAET 13646/13647-2026-DT-102001</t>
  </si>
  <si>
    <t>EXPRESS WORLDWIDE NON DOC 2026</t>
  </si>
  <si>
    <t>DTG/DSTC: Régul-Gardiennage chambre lors travaux Analakely-Antsahabe-APMF Alarobia- 2026-DT-102001</t>
  </si>
  <si>
    <t>DG_JUR_C_02_2026_4594</t>
  </si>
  <si>
    <t>DTG/DOM: Implantation de 30 poteaux en bois 15e vague, Toliara.</t>
  </si>
  <si>
    <t>2026-05-04</t>
  </si>
  <si>
    <t>3730</t>
  </si>
  <si>
    <t>Validé en IC le 30/04/2026</t>
  </si>
  <si>
    <t>DTG/DSTC:Achat 40 têtes optiques 48 FO chez SOPTO-2026-DT-102001</t>
  </si>
  <si>
    <t>67</t>
  </si>
  <si>
    <t>JOVENA MADAGASCAR</t>
  </si>
  <si>
    <t>Suivant contrat signé le 01/04/2026 - Spots Publicitaires</t>
  </si>
  <si>
    <t>DOM/CONFORM:Intervention Post cyclonique AFRO Cyclone FYTIA -BOE058_ MAROAMBAY</t>
  </si>
  <si>
    <t>Honoraire huissier Mtre Jonah Olivia - Fac n°050/2026 Dos 496TN/26</t>
  </si>
  <si>
    <t>DTG/DPDI: Demande offre- nouvelle construction bâtiment Ambanja DIA032</t>
  </si>
  <si>
    <t>2707</t>
  </si>
  <si>
    <t>Projecteur</t>
  </si>
  <si>
    <t>Instruction fournisseur :  ()
HABILLAGE STORE SANTILO ANOSIZATO</t>
  </si>
  <si>
    <t>suivant Avenant DG_JUR_C_2025_10_4350 - Prestations IT WE DO</t>
  </si>
  <si>
    <t>DTG/DPDI:Travaux  CG FO sur ATS195 ANDRANOMADIO et VAK131 ANDRIAMBILANY-2026-DT-022001-validé DG le 30/03/26</t>
  </si>
  <si>
    <t>DTG/DPDI:Travaux GC FO sur BOE132 AMBOHIMIADANA et VAK134 ANJOMA RAMARTINA-2026-DT-022001-validé DG le 30/03/26</t>
  </si>
  <si>
    <t>Rajout AR et CDV Mbalik</t>
  </si>
  <si>
    <t>Prestation intérimaire: PERDIEM Mission - Rija avril</t>
  </si>
  <si>
    <t>DTG/DPDI:Travaux GC FO sur ALA146 AMBOHITRAIVO et ALA147 MORARANO VAVAKA-2026-DT-022001-validé DG le 30/03/26</t>
  </si>
  <si>
    <t>DTG/DPDI:Demande offre-TX GC FO sur P5(16 Sites) -projet Phoenix</t>
  </si>
  <si>
    <t>DTG/DPDI:Demande offre-TX GC FO sur P6 (16 Sites PHOENIX) (actions du 16 sites sont en parallèle)</t>
  </si>
  <si>
    <t>DTG/DPDI:Demande offre-TX GC FO sur le P7 (11 Sites PHOENIX)</t>
  </si>
  <si>
    <t>Expédition 17 écrans TV</t>
  </si>
  <si>
    <t>DTG/DSTC: Inspection et traitement 340 poteaux en bois-ITP-20260422-00002</t>
  </si>
  <si>
    <t>DTG/DSTC: Inspection et traitement 340 poteaux en bois-ITP-20260421-00003</t>
  </si>
  <si>
    <t>DTG/DOM: Travaux implantation 50 poteaux sur ville de FORT DAUPHIN (BC GLOBAL N° 12)</t>
  </si>
  <si>
    <t>2411</t>
  </si>
  <si>
    <t>Validé par HH le 02/05/2026 - Commande produits MBalik</t>
  </si>
  <si>
    <t>Prestation intérimaire: 01 CYS Tanà Eddinoh HC pour 3 mois</t>
  </si>
  <si>
    <t>Prestation intérimaire: 01 TAS HC pour 3 mois</t>
  </si>
  <si>
    <t>DTG/DSTC:Installation FO-Travaux GC sur INFRA GPON - DAET 13723/13724/13725-2026-DT-101001</t>
  </si>
  <si>
    <t>DTG/DSTC: Travaux INFRA GPON - Implantation Poteau - DAET 13726/13727-2026-DT-101001</t>
  </si>
  <si>
    <t>DTG/DOM: Demande de devis pour transport et Manutention de 30 Poteaux en bois 08ML de TOAMASINA vers FENERIVE EST.</t>
  </si>
  <si>
    <t>Instruction fournisseur : NOMENJANAHARY FY-AINA SANDYH FORD (4606)
FOIRE INTERNATIONNALE DE MADAGASCAR 2026</t>
  </si>
  <si>
    <t>DTG/DSTC:Travaux INFRA GPON - Implantation Poteau - DAET 13722-2026-DT-101001</t>
  </si>
  <si>
    <t>Transfert Easy Freeze</t>
  </si>
  <si>
    <t>Instruction fournisseur : TSG SECURITE (3647)
FOIRE INTERNATIONNALE DE MADAGASCAR 2026</t>
  </si>
  <si>
    <t>Scotch  transparent demballage</t>
  </si>
  <si>
    <t>Paiement jetons de présence avantage administrateur Mr Hajanirina RAMAHEFARISOA pour l'année 2025 et 2026</t>
  </si>
  <si>
    <t>RSE - Transport Téléphones Tuléar - Projet Backbone - Colis Express</t>
  </si>
  <si>
    <t>Paiement jetons de présence avantage administrateur Mr RAKOTOSALAMA Tojohasina Fanomezana pour l'année 2026</t>
  </si>
  <si>
    <t>Paiement jetons de présence avantage administrateur Mr ANDRIAMANDRANTO Jacky Alain pour l'année 2026</t>
  </si>
  <si>
    <t>Instruction fournisseur : OCEAN TRADE CO (102)
LLD 60 MOIS - ROLL COVER POUR MAZDA BT50</t>
  </si>
  <si>
    <t>DTG: Location CARS avec chauffeurs-Team Building DTG du 22/05/26</t>
  </si>
  <si>
    <t>DTG/DLT:Réparation  motos CITI30 et CITI29 -TANA(remplacement Front Brake Pad(set)</t>
  </si>
  <si>
    <t>3822</t>
  </si>
  <si>
    <t>RAVELOMANANTSOA JULIETTE</t>
  </si>
  <si>
    <t>FIM 2026</t>
  </si>
  <si>
    <t>5671</t>
  </si>
  <si>
    <t>ANDRIANANTOANDRO ANJARA NOMENA TIANA</t>
  </si>
  <si>
    <t>1528</t>
  </si>
  <si>
    <t>ELECTRICITE DE LA GRANDE ILE</t>
  </si>
  <si>
    <t>692</t>
  </si>
  <si>
    <t>TRAITEMENT DES SOLVANTS PERIMES - AGL - GALAXY</t>
  </si>
  <si>
    <t>4658</t>
  </si>
  <si>
    <t>BAYBRIDGE DIGITAL</t>
  </si>
  <si>
    <t>BSP BayBRidge signé par DG</t>
  </si>
  <si>
    <t>Instruction fournisseur : JOCKER GRAPHICS (1645)
HABILLAGE MINIVAN</t>
  </si>
  <si>
    <t>2026-05-06</t>
  </si>
  <si>
    <t>Validé par DG le 05/05/2026</t>
  </si>
  <si>
    <t>6201</t>
  </si>
  <si>
    <t>Suivant Avenant DG_JUR_2026_02_C_4593 - Sponsoring JT</t>
  </si>
  <si>
    <t>Q1 PAPIER ENTETE</t>
  </si>
  <si>
    <t>Suivant avenant DG_JUR_2026_02_C_4590 - Sponsoring JT</t>
  </si>
  <si>
    <t>5731</t>
  </si>
  <si>
    <t>RAZAFINDRAKOTO TEFIMBOLA ALAIN</t>
  </si>
  <si>
    <t>Suivant Avenant DG_JUR_2026_02_C_4584</t>
  </si>
  <si>
    <t>Instruction fournisseur : GRAPHOPRINT (1591)
FIM 2026</t>
  </si>
  <si>
    <t>DOM / NRJ : REMPLACEMENT POMPES GASOIL DES DATACENTER-FIANARANTSOA</t>
  </si>
  <si>
    <t>Projet Réhabilitation 2026 , Travaux Energie lié au projet Réhab ANM062 Ankazobe</t>
  </si>
  <si>
    <t>Instruction fournisseur : SIGN (1089)
FIM 2026</t>
  </si>
  <si>
    <t>2657</t>
  </si>
  <si>
    <t>RADIO SOATALILY</t>
  </si>
  <si>
    <t>Instruction fournisseur : GLOBAL CONSTRUCTION MADAGASCAR (2404)
ENTRETIEN YAS STORE</t>
  </si>
  <si>
    <t>DTG/DPDI: Demande offre-TX GC FO sur DIA160 Aéroport Nosy Be</t>
  </si>
  <si>
    <t>DTG/DOM: Achat 15 vérificateurs de tension VAT-(FIELD MOBILES   2026)-2026-DT-061008</t>
  </si>
  <si>
    <t>2701</t>
  </si>
  <si>
    <t>RADIO DON BOSCO</t>
  </si>
  <si>
    <t>DIFFUSION MEDIA 2026</t>
  </si>
  <si>
    <t>2483</t>
  </si>
  <si>
    <t>Validé en IC LE 23/02/2206 - Diffusion Média 2026</t>
  </si>
  <si>
    <t>3721</t>
  </si>
  <si>
    <t>CANAL PLUS ADVERTISING MADAGASCAR</t>
  </si>
  <si>
    <t>Validé en IC le 27/04/2026 - Diffusion Média 2026</t>
  </si>
  <si>
    <t>2881</t>
  </si>
  <si>
    <t>VIDA TECHNOLOGIES</t>
  </si>
  <si>
    <t>MIFI VIDA M4 - VALIDE LE 05/05/2026</t>
  </si>
  <si>
    <t>4393</t>
  </si>
  <si>
    <t>RAKOTONDRABE ROMUALD FELIX</t>
  </si>
  <si>
    <t>Suivant Avenant DG_JUR_C_2026_02_4131 - Ambassadeur Coach Roro</t>
  </si>
  <si>
    <t>QVT - Transport Randonnée Mai 2026 - Top Link</t>
  </si>
  <si>
    <t>Expédition Générateurs</t>
  </si>
  <si>
    <t>DOM/CORE:Renouvellement license Unimus Renewal Y2026 pour nos routeurs</t>
  </si>
  <si>
    <t>Instruction fournisseur : VOYAGES BOURDON (2886)
BILLET D'AVION - CHAN KENG FOY PHILIPPE</t>
  </si>
  <si>
    <t>RSE - Expédition équipements informatiques Diégo Tanora Now - LUCKKY</t>
  </si>
  <si>
    <t>DTG/DSTC: Travaux de maintenance filaire - GC - DAET 13644 -2026-DT-102001</t>
  </si>
  <si>
    <t>4728</t>
  </si>
  <si>
    <t>WEDNESDAY MORNING GROUP</t>
  </si>
  <si>
    <t>RSE - Soirée Gala défilé levée de fonds - WEDNESDAY MORNING GROUP</t>
  </si>
  <si>
    <t>QVT - Collation Randonnée Mai 2026 - Park Life</t>
  </si>
  <si>
    <t>Instruction fournisseur : SOCIETE DE GESTION ET EXPLOITATION DE M/CAR (119)
COLLATION LE 08 MAI 2026</t>
  </si>
  <si>
    <t>DTG/DLT:Réparation motos Honda 38478WWT et 18892WWT -DTG Tanà</t>
  </si>
  <si>
    <t>DOM/NRJ : ACHAT CHIFFON DE NETTOYAGE GROUPE ELECTROGENE</t>
  </si>
  <si>
    <t>2026-05-07</t>
  </si>
  <si>
    <t>Modernisation Energie secondaire 2026 :
Swap convertisseur en rectiverteur VAK008 Antsirabe</t>
  </si>
  <si>
    <t>6972</t>
  </si>
  <si>
    <t>SOCIETE HOTELIER DU PARC</t>
  </si>
  <si>
    <t>DTG: Location et lieu évènement-Team Building DTG le 22/05/26</t>
  </si>
  <si>
    <t>Instruction fournisseur : LUCKKY COMPANY (3726)
TRANSPORT SONO</t>
  </si>
  <si>
    <t>Prestation intérimaire: 04 Coordinateur Sales Outsourcing  HC pour 2 mois</t>
  </si>
  <si>
    <t>RSE - Confitures de la Semaine de l'Action Environnementale - ALTERRA</t>
  </si>
  <si>
    <t>Prestation intérimaire: 01 Gest admin et Logist HC pour 1 mois suite prolongation CM</t>
  </si>
  <si>
    <t>Prestation intérimaire: 01 Support Projet E-Admin HC pour 2 mois</t>
  </si>
  <si>
    <t>DTG/DOM: TRANSPORT ET MANUT 30 poteaux de TANA vers MORONDAVA</t>
  </si>
  <si>
    <t>DTG/DOM: TRANSPORT ET MANUT 200 poteaux de TANA vers ANTSIRABE</t>
  </si>
  <si>
    <t>Instruction fournisseur : TSG SECURITE (3647)
SECURISATION EQUIPE YAS</t>
  </si>
  <si>
    <t>Certificat Formation</t>
  </si>
  <si>
    <t>6952</t>
  </si>
  <si>
    <t>PREMIERE AGENCE DE MICROFINANCE (PAMF)</t>
  </si>
  <si>
    <t>6985</t>
  </si>
  <si>
    <t>IOGA</t>
  </si>
  <si>
    <t>TRAVAUX ENERGIE ET NEGO POUR LE LOCAL ANM427 AMBOHIDEMPONA_PROJET PHOENIX</t>
  </si>
  <si>
    <t>QVT - Boisson Randonnée Mai 2026 - Mora Market</t>
  </si>
  <si>
    <t>DTG/TRANS: Demande offre - Achat des nouveaux 20kits Starlink Standard V4 (Part4 (NSB)</t>
  </si>
  <si>
    <t>4987</t>
  </si>
  <si>
    <t>BACHRA MANAJ PRODUCTION</t>
  </si>
  <si>
    <t>Suivant Avenant DG_JUR_C_2026_03_4712 - Ambassadrice Stéphanie</t>
  </si>
  <si>
    <t>Impression Bâche - FIM 2026</t>
  </si>
  <si>
    <t>RSE -  Sensibilisation SAFER INTERNET DAY enfants collaborateurs_EWA_ - CYBER ISLAND</t>
  </si>
  <si>
    <t>Validé en IC le 30/04/2026 - Goodies S1 2026</t>
  </si>
  <si>
    <t>RSE - Découverte et sécurité en ligne élèves des EPP - CYBER ISLAND</t>
  </si>
  <si>
    <t>DTG/DLT:Transport des racks OCB avec accessoires de DATA CENTER  67HA ANM158 vers entrepôt ILAFY</t>
  </si>
  <si>
    <t>Instruction fournisseur : MADAUTO LOCATION (80)
TOURNAGE FILM HERO</t>
  </si>
  <si>
    <t>Remboursement Carburant CDZ &amp; Coordinateur Trade</t>
  </si>
  <si>
    <t>Instruction fournisseur : SOCIETE DE GESTION ET EXPLOITATION DE M/CAR (119)
Validé DG le 07/05/2026</t>
  </si>
  <si>
    <t>2913</t>
  </si>
  <si>
    <t>MINISTERE DE LA JEUNESSE ET DES SPORTS</t>
  </si>
  <si>
    <t>Validé en IC le 26/03/2026</t>
  </si>
  <si>
    <t>2026-05-08</t>
  </si>
  <si>
    <t>DTG/DPDI:Travaux GC FO sur ATS203 MAROFODY-2026-DT-022001</t>
  </si>
  <si>
    <t>6991</t>
  </si>
  <si>
    <t>Suivant convention DG_JUR_C_2026_03_4684 - MPPTour PADEL</t>
  </si>
  <si>
    <t>6992</t>
  </si>
  <si>
    <t>NETFIX</t>
  </si>
  <si>
    <t>Equipement Prod</t>
  </si>
  <si>
    <t>40</t>
  </si>
  <si>
    <t>SOCIETE F BONNET ET SES FILS</t>
  </si>
  <si>
    <t>Projet petite elec 2026:PF pour projetSMALL PE et Switch  Madarail</t>
  </si>
  <si>
    <t>Projet Reduction impact Carbon : Solarisation site Ambondromamy BOE018</t>
  </si>
  <si>
    <t>Projet réduction impacte Carbone 2026 : solarisation  data center ATS003 Brickaville</t>
  </si>
  <si>
    <t>Achat billet d'avion - Mission QVT à Morondava</t>
  </si>
  <si>
    <t>DTG/DPDI: Travaux GC FO sur ANM705-ANM707-ANM708-2026-DT-022001(Projet FO 2026)</t>
  </si>
  <si>
    <t>Rajout Repas Ressources Cut Over - Amdocs 09/05 et 10/05 - Collabos Galaxy</t>
  </si>
  <si>
    <t>Logement Consultant mr Papa</t>
  </si>
  <si>
    <t>683</t>
  </si>
  <si>
    <t>RAKOTONDRAVAO NAINA NIRINA</t>
  </si>
  <si>
    <t>5845</t>
  </si>
  <si>
    <t>SUNTOUR - SUNNY HOTEL</t>
  </si>
  <si>
    <t>Hébergement Ressources Cut Over -Amdocs 09/05 et 10/05</t>
  </si>
  <si>
    <t>DTG/DPDI: Demande offre-TS-TX GC FO  VAK005 AMBOHIBARY</t>
  </si>
  <si>
    <t>LOCATION D'ELEVATEUR POUR MISE A TERRE DES DEUX CONTENEURS A ILAFY</t>
  </si>
  <si>
    <t>Repas Ressources Cut Over - Amdocs 09/05 et 10/05 - Collabos Analakely</t>
  </si>
  <si>
    <t>827</t>
  </si>
  <si>
    <t>JAY AGENCEMENT</t>
  </si>
  <si>
    <t>Projet Mock Up YAS</t>
  </si>
  <si>
    <t>Réalisation Mock Up - Yas Shop</t>
  </si>
  <si>
    <t>DTG/DOM: Implantation de 30 poteaux dans la région de SAVA 30éme vague</t>
  </si>
  <si>
    <t>DTG/DOM: Implantation de 30 poteaux dans la région de SAVA 31éme vague</t>
  </si>
  <si>
    <t>DTG/DOM: Implantation de 30 poteaux dans la région de SAVA 32éme vague</t>
  </si>
  <si>
    <t>DTG/DOM: TRAVAUX PRIMA TAMATAVE LOT N°70</t>
  </si>
  <si>
    <t>Transport bagages ANNA suite affectation (chiffrage)</t>
  </si>
  <si>
    <t>DTG/DOM: TRAVAUX PRIMA TAMATAVE LOT N°69</t>
  </si>
  <si>
    <t>DTG/DOM: Travaux MP et sécurisation chambre L2T infra FTTX FORT DAUPHIN</t>
  </si>
  <si>
    <t>Signé par DG le 22/04/2026</t>
  </si>
  <si>
    <t>Validé en IC le 07/05/2026</t>
  </si>
  <si>
    <t>IM Coordinateur TANA</t>
  </si>
  <si>
    <t>MANUTENTIONNAIRES ILAFY PENDANT 15 JOURS NON CONSECUTIFS</t>
  </si>
  <si>
    <t>IM Coordinateur Majunga</t>
  </si>
  <si>
    <t>Validé en IC le 02/04/2026 - Refresh Bajaj</t>
  </si>
  <si>
    <t>6996</t>
  </si>
  <si>
    <t>ANKARANA RESTO</t>
  </si>
  <si>
    <t>Instruction fournisseur : ANKARANA RESTO (6996)
MINI SEMINAIRE 2026</t>
  </si>
  <si>
    <t>Equipement - Projet HUB</t>
  </si>
  <si>
    <t>DG COFFEE DU 13/04/26</t>
  </si>
  <si>
    <t>IM VAD SAMBAVA</t>
  </si>
  <si>
    <t>QVT - Birthday Celebration Avril 2026 - Rindra Ambondrona</t>
  </si>
  <si>
    <t>NETTOYAGE DATA CENTER TOAMASINA ET DES 11 HUB UNIVERSITE BARIKADIMY</t>
  </si>
  <si>
    <t>4536</t>
  </si>
  <si>
    <t>AXIAN TELECOM MIDDLE EAST MANAGEMENT (ATME)</t>
  </si>
  <si>
    <t>Instruction fournisseur : AXIAN TELECOM MIDDLE EAST MANAGEMENT (ATME) (4536)
Validé HH le 07/05/2026</t>
  </si>
  <si>
    <t>DOM/NRJ : FOURNITURE COMPRESSEUR INVERTER DNB36FAVMT</t>
  </si>
  <si>
    <t>DOM/NRJ : REMPLACEMENT COMPRESSEUR 2AFRICA DNB36FAVMT</t>
  </si>
  <si>
    <t>INTERVENTIONS 3D - 33 YAS STORE TANA - mois de mars 2026</t>
  </si>
  <si>
    <t>DOM/NRJ : CORRECTION ANOMALIE ADP ATSOO1</t>
  </si>
  <si>
    <t>ME ANDRIANASOLO ANDRY FIANKINANA paiement abonnement mai 2026</t>
  </si>
  <si>
    <t>TRANSPORT TV/MOBILIER</t>
  </si>
  <si>
    <t>2026-05-12</t>
  </si>
  <si>
    <t>Fonds de roulement  TRIM2 ASCOMA</t>
  </si>
  <si>
    <t>Prestation intérimaire: PERDIEM Suivi Routier - Christien,Haja,Hilaire,Tojo</t>
  </si>
  <si>
    <t>IM coordinateur MAJUNGA</t>
  </si>
  <si>
    <t>IM équipes coordinateur MAJUNGA</t>
  </si>
  <si>
    <t>DOM / NRJ : REMPLACEMENT FILTRE AIR 5ADP M29 TOLIARY</t>
  </si>
  <si>
    <t>DTG/DSTC: Achat de prise terminale optique(PTO)-2026-DT-101001-validé par DG le 12/05/26</t>
  </si>
  <si>
    <t>DESINSECTISATION ET DERATISATION ET DESINFECTION SITES</t>
  </si>
  <si>
    <t>DA Paiement prestation Smile Box annule et remplace la DA N° 137595
FA 2460</t>
  </si>
  <si>
    <t>Valdié en IC le 23/02/2026</t>
  </si>
  <si>
    <t>Instruction fournisseur : REVISION 5000KM SARLU (4304)
ENTRETIEN CAMION - 1374TCC</t>
  </si>
  <si>
    <t>DPIO/CORE:Swap HUAWEI MSAN EOS 05sites(EQUIPEMENT)-2026-DT-042002-validé IC le 27/03/26(Annule DA 137460)</t>
  </si>
  <si>
    <t>Grand nettoyage ENTREPOT DFG-AGL  GALAXY</t>
  </si>
  <si>
    <t>INTERVENTIONS 3D - 33 YAS STORE TANA - mois de FEVRIER 2026</t>
  </si>
  <si>
    <t>6990</t>
  </si>
  <si>
    <t>RAMAHEFARISOA HAJANIRINA</t>
  </si>
  <si>
    <t>Paiement complément jetons de présence avantage administrateur Mr Hajanirina RAMAHEFARISOA pour l'année 2025 et 2026</t>
  </si>
  <si>
    <t>DTG: Recharges bonbonnes Natur'Eau (Collation DTG pour 1 mois )</t>
  </si>
  <si>
    <t>6982</t>
  </si>
  <si>
    <t>RAKOTOSALAMA TOJO HASINA FANOMEZANA</t>
  </si>
  <si>
    <t>Paiement complément jetons de présence avantage administrateur Mr RAKOTOSALAMA Tojohasina Fanomezana pour l'année  2026</t>
  </si>
  <si>
    <t>6984</t>
  </si>
  <si>
    <t>ANDRIAMANDRANTO JACKY ALAIN</t>
  </si>
  <si>
    <t>Paiement complément jetons de présence avantage administrateur Mr ANDRIAMANDRANTO Jacky Alain pour l'année 2026</t>
  </si>
  <si>
    <t>DTG/DOM: Tirage Last mile à Antsohihy BC Global 3éme vague</t>
  </si>
  <si>
    <t>Paiement complément jetons de présence avantage administrateur Mme RAVELOMANANTSOA Elia pour l'année 2026</t>
  </si>
  <si>
    <t>Travaux de récupération et installation UPS site Galaxy Entrepôt</t>
  </si>
  <si>
    <t>Support Mural TV</t>
  </si>
  <si>
    <t>2026-05-13</t>
  </si>
  <si>
    <t>DTG/DOM: Achat pigtails (conso FO pour les interventions curatives)-2025-DT-062040</t>
  </si>
  <si>
    <t>6994</t>
  </si>
  <si>
    <t>RANDRIANARIVO ANDRIANIAINA CHRISTIAN ODON</t>
  </si>
  <si>
    <t>DTG:Hebergement du consultant Expert Swap(Gregorio Liwag)pour 3 mois-validé DG le 12/05/26</t>
  </si>
  <si>
    <t>Validé par DG le 12/05/2026</t>
  </si>
  <si>
    <t>Instruction fournisseur : VOYAGES BOURDON (2886)
BILLET D'AVION - ANDRIAMPARANY SANDRA - TNR/MJN/TNR</t>
  </si>
  <si>
    <t>Instruction fournisseur : VOYAGES BOURDON (2886)
BILLET D'AVION - CHAN KENG FOY PHILIPPE - TNR/MJN/TNR</t>
  </si>
  <si>
    <t>Remboursement IM AR MBALIK</t>
  </si>
  <si>
    <t>Remboursement frais colis AR MBALIK</t>
  </si>
  <si>
    <t>Loyer Consultant Mr Papa</t>
  </si>
  <si>
    <t>Parafoudre PROJET MADARAIL AVEC SMALL PE et switch</t>
  </si>
  <si>
    <t>2632</t>
  </si>
  <si>
    <t>7003</t>
  </si>
  <si>
    <t>RANDRIANOMENJANAHARY RIVOARIMANANA DAUDE</t>
  </si>
  <si>
    <t>Transport bagages FALCO suite prise de poste</t>
  </si>
  <si>
    <t>6097</t>
  </si>
  <si>
    <t>RAZAFINDRATSIMA VOLOLONIRINA TAMBINIAINA</t>
  </si>
  <si>
    <t>Transport bagages OLIVIA suite prise de poste</t>
  </si>
  <si>
    <t>Carte de visite</t>
  </si>
  <si>
    <t>DOM/REGION:Travaux désinstallation équipement Répartiteur et câble OCB et DOMSAT HU à Diégo</t>
  </si>
  <si>
    <t>DTG/DPDI:Travaux GC FO sur BOE132 MHJ_AMBOHIMANDAMINA-2026-DT-022001</t>
  </si>
  <si>
    <t>DTG: Honoraire Agence sur la location appartement  (G.Liwag-consultant)</t>
  </si>
  <si>
    <t>DTG/DOM: Implantation de 30 Poteaux Bois  Antsohihy (BC Global 3eme Vagues)</t>
  </si>
  <si>
    <t>Validé en IC le 27/04/2026 - Pack Direct Live</t>
  </si>
  <si>
    <t>Instruction fournisseur : VOYAGES BOURDON (2886)
Billet d'avion aller/retour Tana- Diego 
RANDRIAMANALINA Lucas</t>
  </si>
  <si>
    <t>Instruction fournisseur : MADAGASCAR AUTOMOBILE (1184)
ENTRETIEN MOTO - 38411WWT &amp; 11311WWT</t>
  </si>
  <si>
    <t>Instruction fournisseur : OCEAN TRADE CO (102)
RALLONGE VOITURE - 50345WWT</t>
  </si>
  <si>
    <t>Instruction fournisseur : PRO BIKE (4932)
ACHAT 03 BATTERIES</t>
  </si>
  <si>
    <t>7004</t>
  </si>
  <si>
    <t>RADIO FIVOARANA</t>
  </si>
  <si>
    <t>Tsenabe Fivoarana Mahitsy 3ème Edition</t>
  </si>
  <si>
    <t>DTG/DSTC: Assainissement SR 11 Tamatave - 2026-DT-102001</t>
  </si>
  <si>
    <t>6913</t>
  </si>
  <si>
    <t>ACE AGENCY SARLU</t>
  </si>
  <si>
    <t>Salon SDIOI</t>
  </si>
  <si>
    <t>Instruction fournisseur : RELAIS DES PLATEAUX (2707)
Validé DG le 13/05/2026</t>
  </si>
  <si>
    <t>TRANSPORT TV</t>
  </si>
  <si>
    <t>Prestation pour Client - GLOBAL SERVICES</t>
  </si>
  <si>
    <t>Transport bagages HERY ZO suite affectation (Chiffrage)</t>
  </si>
  <si>
    <t>DTG/DSTC: Travaux INFRA GPON - Implantation Poteau - DAET 13743/13744/13745-2026-DT-101001</t>
  </si>
  <si>
    <t>DTG/DSTC: Travaux INFRA GPON - Implantation Poteau - DAET 13741/13742 -2026-DT-101001</t>
  </si>
  <si>
    <t>DON Q2 2026</t>
  </si>
  <si>
    <t>Projet petite Elec, Demande de cotation pour les besoin en Convertisseur 48VDC / 250 VAC - 500W</t>
  </si>
  <si>
    <t>2026-05-15</t>
  </si>
  <si>
    <t>Recyclage batterie  Chariot électrique TRUCK TEU</t>
  </si>
  <si>
    <t>2700</t>
  </si>
  <si>
    <t>RAZANAMANANA KEZIA HELENE</t>
  </si>
  <si>
    <t>Paiement Imperial Tobacco</t>
  </si>
  <si>
    <t>MAINTENANCE RACK WAREHOUSE YAS GALAXY</t>
  </si>
  <si>
    <t>Prestation d'Escorte de Fonds</t>
  </si>
  <si>
    <t>Installation PowerHub FIM</t>
  </si>
  <si>
    <t>Instruction fournisseur : ZOMA (5010)
SONO DRB</t>
  </si>
  <si>
    <t>PRESTATION MANUTENTIONNAIRES PENDANT 15 JOURS NON CONSECUTIFS A ILAFY - REGUL 2e 15 jours</t>
  </si>
  <si>
    <t>Entretien YS Sambava</t>
  </si>
  <si>
    <t>7005</t>
  </si>
  <si>
    <t>MALATA EVENT</t>
  </si>
  <si>
    <t>Instruction fournisseur : MALATA EVENT (7005)
SPONSORING TRAIL NOSY BE</t>
  </si>
  <si>
    <t>DTG/DOM: Billet d'avion RAVELO ARSON  Romario -Tolagnaro-Tanà-Tolagnaro (rejoindre au Team Building du 22/05/26)</t>
  </si>
  <si>
    <t>5189</t>
  </si>
  <si>
    <t>Suivant Convention DG_JUR_C_2024_03_3146</t>
  </si>
  <si>
    <t>Installation Poweplay</t>
  </si>
  <si>
    <t>IM Equipes D2D Diego</t>
  </si>
  <si>
    <t>Installation Powerhub Stores</t>
  </si>
  <si>
    <t>Prestation intérimaire: PERDIEM Mission - Njava avril</t>
  </si>
  <si>
    <t>5926</t>
  </si>
  <si>
    <t>SISSEL RADIO TELEVISION</t>
  </si>
  <si>
    <t>suivant Avenant DG_JUR_2026_02_C_4601</t>
  </si>
  <si>
    <t>Suivant Avenant DG_JUR_2026_02_C_4580</t>
  </si>
  <si>
    <t>3066</t>
  </si>
  <si>
    <t>BM TRADE SARLU</t>
  </si>
  <si>
    <t>INSTALLATION DRUM RACKS - WAREHOUSE GALAXY</t>
  </si>
  <si>
    <t>FMBB mois de Mai 2026</t>
  </si>
  <si>
    <t>Sponsoring FMBB Part I</t>
  </si>
  <si>
    <t>Instruction fournisseur : LUCKKY COMPANY (3726)
TRANSPORT  MOBILIERS et TV</t>
  </si>
  <si>
    <t>2026-05-18</t>
  </si>
  <si>
    <t>6998</t>
  </si>
  <si>
    <t>Instruction fournisseur : GRANDE DISTRIBUTION SERVICE (820)
FLOCAGE POLOS</t>
  </si>
  <si>
    <t>Instruction fournisseur : AVRA BTP (4038)
Travaux Supplémentaires YS AMPASANIMALO</t>
  </si>
  <si>
    <t>Instruction fournisseur : LCS CONSULTING (2490)
FRAIS COLIS AR MBALIK</t>
  </si>
  <si>
    <t>6975</t>
  </si>
  <si>
    <t>RAENINJAIKA FARAVOLOLONA (LUX'ART)</t>
  </si>
  <si>
    <t>DTG:(Rajout)-Grand buffet VIP, pause-café, jus naturels, gâteaux-Team building DTG 22/05/26</t>
  </si>
  <si>
    <t>5830</t>
  </si>
  <si>
    <t>CABINET AUDIT CONSEIL SERVICE</t>
  </si>
  <si>
    <t>Paiement honoraires ACS et débours à la signature de la lettre de mission du 15 mai 2026 
FA N°05-052026</t>
  </si>
  <si>
    <t>Instruction fournisseur : NEW PARK RESORT (6866)
DEPENSES MAJUNGA FMF</t>
  </si>
  <si>
    <t>2729</t>
  </si>
  <si>
    <t>RTV FANJIRY</t>
  </si>
  <si>
    <t>Instruction fournisseur : RTV FANJIRY (2729)
Prestataires en Régions 2026 - RADIO FANJIRY</t>
  </si>
  <si>
    <t>DOM/REGION:Achat 2 tronçonneuses à essence (1 pour Nosy Be et 1 pour Ambanja)-2026-DT-061008</t>
  </si>
  <si>
    <t>7006</t>
  </si>
  <si>
    <t>ZENDESK</t>
  </si>
  <si>
    <t>Instruction fournisseur : ZENDESK (7006)
LICENCE</t>
  </si>
  <si>
    <t>DTG__DPDI__DA confection 20 supports d'antenne starlink - projet Phoenix__2026-DT-011001
A consulter :
	ICHTUS
	SOMETO
	SCO</t>
  </si>
  <si>
    <t>Prestation intérimaire: Frais de déplacement 01 Tech Pol Tsiriniaina</t>
  </si>
  <si>
    <t>DTG/DPDI: Demande offre -Désinstallation équipements salle RDC et salle R+1 Analakely</t>
  </si>
  <si>
    <t>Prestation intérimaire: PERDIEM Suivi Routier - Steve avril et mai 2026</t>
  </si>
  <si>
    <t>2026-05-19</t>
  </si>
  <si>
    <t>Projet Modernisation Energie 2026: Projet Double GE 1500KVA parking Analakely ANM002</t>
  </si>
  <si>
    <t>5454</t>
  </si>
  <si>
    <t>RATSIMANDRESY NALISOA DUSY SYLVANNO</t>
  </si>
  <si>
    <t>Instruction fournisseur : RATSIMANDRESY NALISOA DUSY SYLVANNO (5454)
SPONSORING</t>
  </si>
  <si>
    <t>7008</t>
  </si>
  <si>
    <t>LIGUE SPORT BOULES ANALAMANGA</t>
  </si>
  <si>
    <t>Instruction fournisseur : LIGUE SPORT BOULES ANALAMANGA (7008)
SPONSORING</t>
  </si>
  <si>
    <t>Instruction fournisseur : UNITE DE DISTRIBUTION TECHNOLOGIQUE - UDITEC (717)
MICRO SANS FIL</t>
  </si>
  <si>
    <t>Instruction fournisseur : LCS CONSULTING (2490)
IM VAD</t>
  </si>
  <si>
    <t>Instruction fournisseur : SOCIETE DE GESTION ET EXPLOITATION DE M/CAR (119)
COLLATION CONFERENCE DE PRESSE</t>
  </si>
  <si>
    <t>DTG/DOM: Travaux GC tirage FO sous terrain / transfert client Monsieur Solo Heriniaina ANDRIAMANAMPISON</t>
  </si>
  <si>
    <t>DTG/DLT: Transport de 2 REDRESSEURS de MORONDAVA vers TANA</t>
  </si>
  <si>
    <t>Instruction fournisseur : ADAPT IT (2169)
Instruction fournisseur : ADAPT IT (2169)
Instruction fournisseur : ADAPT IT (2169)
Validé HH le 18/05/2026</t>
  </si>
  <si>
    <t>Prestation intérimaire: PERDIEM Mission Mickael mai au juin</t>
  </si>
  <si>
    <t>2159</t>
  </si>
  <si>
    <t>2P</t>
  </si>
  <si>
    <t>Instruction fournisseur : 2P (2159)
DEJEUNER CX</t>
  </si>
  <si>
    <t>DTG/DLT:Réparation moto CITI51 (rear motor+rear tyra)-TANA</t>
  </si>
  <si>
    <t>Instruction fournisseur : VOYAGES BOURDON (2886)
BILLET D'AVION - ZAMIR ASAKALY</t>
  </si>
  <si>
    <t>DA Paiement condamnation remboursement MVola ND 0341733188</t>
  </si>
  <si>
    <t>Instruction fournisseur : JOCKER GRAPHICS (1645)
HABILLAGE STORE FIANARANTSOA &amp; SAMBAVA &amp; ANTSIRABE</t>
  </si>
  <si>
    <t>Instruction fournisseur : SIGN (1089)
Habillage Store</t>
  </si>
  <si>
    <t>Instruction fournisseur : JOCKER GRAPHICS (1645)
Habillage store</t>
  </si>
  <si>
    <t>DOM/REGION: Achats Outillages FIELD 2026 -Tools BACTH 1-2026-DT-061008</t>
  </si>
  <si>
    <t>REMPLACEMENT GE YAS SUR MAT002 AMBALAVAO</t>
  </si>
  <si>
    <t>DOM/NRJ : FOURNITURE ET REMPLACEMENT DBR ANTSOHIHY</t>
  </si>
  <si>
    <t>DPIO/TRANS: Billet d'avion RAFILIPSON A. Fanomezantsoa-Tanà-STE MARIE-Tanà-2025-DT-021008((suivis installation-acceptance BB-FH North-Ste Marie)</t>
  </si>
  <si>
    <t>DTG: Billets d'avions Marco/Mihary/Samy-TANA-TULEAR-TANA (Séminaire DTG)</t>
  </si>
  <si>
    <t>CLIMATISATION LOCAL TECHNIQUE I SITE IHOSY - TLF_IHO009</t>
  </si>
  <si>
    <t>2026-05-20</t>
  </si>
  <si>
    <t>DPIO/TRANS: Achat 20kits V4 Standard Starlink-projets SWAP VSAT(PART4)-2025-DT-021011-validé DG le 19/05/26</t>
  </si>
  <si>
    <t>Instruction fournisseur : SOCIETE DE GESTION ET EXPLOITATION DE M/CAR (119)
COLLATION DVE</t>
  </si>
  <si>
    <t>7012</t>
  </si>
  <si>
    <t>CHEMIR ABDOU AZADALLY</t>
  </si>
  <si>
    <t>Transport bagages GERALDO suite déménagement</t>
  </si>
  <si>
    <t>Instruction fournisseur : SIGN (1089)
AUTOCOLLANT STORES</t>
  </si>
  <si>
    <t>Achat billet d'avion - mission Morondava - en Octobre 2026 (Christèle et Agnès)</t>
  </si>
  <si>
    <t>Projet modernisation Energie 2026: Travaux Lié au projet Double GE 1500 KVA parking Analakely EXPERTISE STRUCTURELLE DU MUR DE SOUTÈNEMENT Par SOCOTEC</t>
  </si>
  <si>
    <t>Achat billet d'avion - mission DRH - en juillet 2026 (Gaël VOCA)</t>
  </si>
  <si>
    <t>DA SOKA AFRIKA direction et pilotage de projet mai 2026
FA 2026 0015</t>
  </si>
  <si>
    <t>DA SOKA HOLDING direction et pilotage de projet mai2026
FA 2026 0015</t>
  </si>
  <si>
    <t>4296</t>
  </si>
  <si>
    <t>ALLIANCE FRANCAISE AMBILOBE</t>
  </si>
  <si>
    <t>Instruction fournisseur : ALLIANCE FRANCAISE AMBILOBE (4296)
SPONSORING</t>
  </si>
  <si>
    <t>Instruction fournisseur : MONTY UK GLOBAL LTD (4797)
ESIM - VALIDE LE 19/05/2026</t>
  </si>
  <si>
    <t>Instruction fournisseur : SOCIETE DE GESTION ET EXPLOITATION DE M/CAR (119)
COLLATION</t>
  </si>
  <si>
    <t>5427</t>
  </si>
  <si>
    <t>FOYER DE PAYSAN A MADAGASCAR</t>
  </si>
  <si>
    <t>Instruction fournisseur : COMPUTEK TECHNOLOGY SARL (1101)
JBL</t>
  </si>
  <si>
    <t>Instruction fournisseur : VOYAGES BOURDON (2886)
BILLET D'AVION - RABEMANANJARA NARINDRA - TNR/TLE/TNR</t>
  </si>
  <si>
    <t>7016</t>
  </si>
  <si>
    <t>RANDRIAMANGA THEODORE LEONARD</t>
  </si>
  <si>
    <t>Transport bagages EHEVETSE suite affectation</t>
  </si>
  <si>
    <t>Instruction fournisseur : VOYAGES BOURDON (2886)
BILLET D'AVION - RAMANANTOANINA SATANIRINA</t>
  </si>
  <si>
    <t>Instruction fournisseur : VOYAGES BOURDON (2886)
BILLET D'AVION - FIDY RASOLOFONIAINA</t>
  </si>
  <si>
    <t>REFECTION ARMOIRE N° 01 SALLE OCB TULEAR</t>
  </si>
  <si>
    <t>Instruction fournisseur : STELLAR - IX SA (3098)
COLOCATION - GALANA</t>
  </si>
  <si>
    <t>Instruction fournisseur : VOYAGES BOURDON (2886)
BILLET D'AVION - ASAKALY ZAMIR</t>
  </si>
  <si>
    <t>Instruction fournisseur : C.U. PORT BERGE (455)
FETE NATIONALE 2026</t>
  </si>
  <si>
    <t>DTG/DPDI: Demande offre-TX GC FO sur ANM721 TAN_Ambatolampy_Ambohibao</t>
  </si>
  <si>
    <t>Instruction fournisseur : LA GASTRONOMIE CONSEIL G-CONSEIL (2710)
YAS B2B</t>
  </si>
  <si>
    <t>2026-05-21</t>
  </si>
  <si>
    <t>DOUDOUNE YAS - ALOG</t>
  </si>
  <si>
    <t>Billet d'avion de Riantsoa suite mission RSE-MAJUNGA</t>
  </si>
  <si>
    <t>DTG/DPDI: Demande offre- TX GC FO sur MGAL0170 VOHITRAIVO-Projet COHAB HELIOS</t>
  </si>
  <si>
    <t>DTG/DPDI: Demande offre-TX GC FO sur MGSO0271 ANTSIKIDY-Projet COHAB HELIOS</t>
  </si>
  <si>
    <t>SSPA GALAXY-AO SUPPORT WG</t>
  </si>
  <si>
    <t>4741</t>
  </si>
  <si>
    <t>RABARISON HASIMBOLA GLORIA</t>
  </si>
  <si>
    <t>QVT - Atelier Peinture Semaine QVT - Kiary</t>
  </si>
  <si>
    <t>5043</t>
  </si>
  <si>
    <t>AMDRHE</t>
  </si>
  <si>
    <t>DTG: Hebergement Ernest MUHIDI(expert Core du groupe- assisté Workshop technique du RFP Core network)</t>
  </si>
  <si>
    <t>7019</t>
  </si>
  <si>
    <t>SIGNATURE H-O</t>
  </si>
  <si>
    <t>Instruction fournisseur : SIGNATURE H-O (7019)
CHAISE YAS STORE</t>
  </si>
  <si>
    <t>Projet Modernisation Energie 2026: Remplacement batterie redresseur METISSE ANO002 Frot Dauphin</t>
  </si>
  <si>
    <t>7020</t>
  </si>
  <si>
    <t>RANDRIAMBOLOLONA FENITRINIAINA</t>
  </si>
  <si>
    <t>Instruction fournisseur : FEFE AGENCY (7020)
HOTESSE</t>
  </si>
  <si>
    <t>Instruction fournisseur : ULTIMA MEDIA (964)
Bc de couverture 2026 - ULTIMA MEDIA</t>
  </si>
  <si>
    <t>DTG/DPDI:Demande offre-TX FO sur SOF225 ANALAMISONDROTRA-Projet COHAB HELIOS</t>
  </si>
  <si>
    <t>Instruction fournisseur : AGEN C (5703)
LOCATION BAJAJ - VALIDE IC LE 03 AVRIL 2026 - ANNULE ET REMPLACE DA 137459</t>
  </si>
  <si>
    <t>DTG/DPDI: Travaux GC FO surAAN188 BESELY MINI-2026-DT-022001</t>
  </si>
  <si>
    <t>Instruction fournisseur : NOMENJANAHARY FY-AINA SANDYH FORD (4606)
ANNULE ET REMPLACE DA 137962</t>
  </si>
  <si>
    <t>Instruction fournisseur : SIGN (1089)
FETES DES MERES 2026</t>
  </si>
  <si>
    <t>DTG/DPDI: Travaux GC FO sur BOE142 BELOBAKA-2026-DT-022001-Projet COHAB HELIOS</t>
  </si>
  <si>
    <t>4680</t>
  </si>
  <si>
    <t>CACHET ROND YAS</t>
  </si>
  <si>
    <t>2026-05-26</t>
  </si>
  <si>
    <t>AR TANA-INDE via Ethiopian Airlines</t>
  </si>
  <si>
    <t>2026-05-22</t>
  </si>
  <si>
    <t>Instruction fournisseur : RELAIS DES PLATEAUX (2707)
AFRICA DAY - VALIDE LE 19/05/2026</t>
  </si>
  <si>
    <t>Instruction fournisseur : PRAMIAN (2630)
INSTALLATION KIT SHS</t>
  </si>
  <si>
    <t>Instruction fournisseur : TSG SECURITE (3647)
FIM 2026</t>
  </si>
  <si>
    <t>Instruction fournisseur : GRANDE DISTRIBUTION SERVICE (820)
TENUES D2D 2026</t>
  </si>
  <si>
    <t>Instruction fournisseur : SIGN (1089)
INAUGURATION MANINDAY</t>
  </si>
  <si>
    <t>24 Manutentionnaires pour déchargement 10 conteneurs de poteaux 8ML au dépôt Ambohimangakely</t>
  </si>
  <si>
    <t>REMPLACEMENT UPS- ENTREPOT AGL GALAXY</t>
  </si>
  <si>
    <t>NETTOYAGE ZONE EST COUVERTURE 12 MOIS JANVIER AU DECEMBRE 2026</t>
  </si>
  <si>
    <t>DA MARIE ESTHER RASOAMAMONJY Comminity Manangement SOKA mai 2026
FA N°50</t>
  </si>
  <si>
    <t>DA ARNO TRIGALLEZ EI Fractional CTO pour SOKA prestation mai  2026
FA 05 2026 80</t>
  </si>
  <si>
    <t>DA INVIKTUS CORP monthly pack ferox &amp;Soka mai 2026
FA N°260501</t>
  </si>
  <si>
    <t>DTG/DOM: Transport et Manutention de 30 Poteaux en bois 08ML de TOAMASINA vers FENERIVE EST.</t>
  </si>
  <si>
    <t>Honoraire Huissier de justice - fac n°026 et n°030</t>
  </si>
  <si>
    <t>5287</t>
  </si>
  <si>
    <t>HOTEL LA VANILLE MANAKARA</t>
  </si>
  <si>
    <t>Séminaire RAS 2026 _1er Jet</t>
  </si>
  <si>
    <t>DA Erick ANDRINIRINA Develppeur fullstack SOKA  mai 2026
FA 2600005</t>
  </si>
  <si>
    <t>5286</t>
  </si>
  <si>
    <t>CHEZ ROSII</t>
  </si>
  <si>
    <t>Séminaire RAS 2026</t>
  </si>
  <si>
    <t>Paiement Prestation de services Smile Box
FA INV N°2461</t>
  </si>
  <si>
    <t>International Catering Cup</t>
  </si>
  <si>
    <t>Validé en IC le 18/05/2026</t>
  </si>
  <si>
    <t>DTG/DLT:Réparation moto 23693WWT-DTG Tanà(vidange moteur+remplacement chaine...)</t>
  </si>
  <si>
    <t>DTG/DLT:Réparation moto 12856WWT-DTG Tanà(Révision 36289KM+vidange moteur...)</t>
  </si>
  <si>
    <t>DTG/DLT:Réparation moto 18862WWT-DTG Tanà(vidange moteur+remplacement kit chaine...)</t>
  </si>
  <si>
    <t>Projet Petite Elec 2026 : Climatisation salle Batterie EAssy Toliara AAN001</t>
  </si>
  <si>
    <t>Campagne Institutionnelle</t>
  </si>
  <si>
    <t>7027</t>
  </si>
  <si>
    <t>RESTAURANT EZAKA</t>
  </si>
  <si>
    <t>DTG/DPDI:Travaux GC FO sur DIA162-DIA163-DIA029 - 2026-DT-022001-validé par DG le 30/03/26</t>
  </si>
  <si>
    <t>DTG/DPDI: Travaux GC FO sur SAV179-SAV037-ANJ136 - 2026-DT-022001-validé par DG le 31/03/26</t>
  </si>
  <si>
    <t>Instruction fournisseur : PRO BIKE (4932)
ENTRETIEN MOTO - 55410WWT</t>
  </si>
  <si>
    <t>2026-05-28</t>
  </si>
  <si>
    <t>Instruction fournisseur : VOYAGES BOURDON (2886)
BILLET D'AVION - AINA &amp; MARYSE</t>
  </si>
  <si>
    <t>Instruction fournisseur : VOYAGES BOURDON (2886)
BILLET D'AVION - LOVANIAINA &amp; HAJANIRINA &amp; FELANA</t>
  </si>
  <si>
    <t>EXPRESS WORLDWIDE NONDOC - SIM</t>
  </si>
  <si>
    <t>2026-05-29</t>
  </si>
  <si>
    <t>Validé en IC le 21/05/2026</t>
  </si>
  <si>
    <t>Projet UpGr Energie 2026: 
UPGRADE SOURCES D'ENERGIES 2ndaires VS PROJET 2026</t>
  </si>
  <si>
    <t>Projet Carbon Impact Reduction 2026 : 
Basculement en SD du système CH/DCH  Ambokatra ATS017</t>
  </si>
  <si>
    <t>REMPLACEMENT SPLIT N° 02 LOCAL TECHNIQUE SITE FENERIVE EST</t>
  </si>
  <si>
    <t>Instruction fournisseur : VOYAGES BOURDON (2886)
BILLET D'AVION - RABEARISON FARA</t>
  </si>
  <si>
    <t>Instruction fournisseur : MIJOU PIECES (6432)
ENTRETIEN MOTO - AMBOSITRA</t>
  </si>
  <si>
    <t>Transport bagages ELODIE suite affectation (chiffrage)</t>
  </si>
  <si>
    <t>752</t>
  </si>
  <si>
    <t>Instruction fournisseur : SIDEF (752)
MACHINE A CAFE</t>
  </si>
  <si>
    <t>Instruction fournisseur : VOYAGES BOURDON (2886)
BILLET D'AVION - MAMI &amp; HASINA &amp; DIARY</t>
  </si>
  <si>
    <t>RSE- Contribution Yas 2026 en support à l'ONG Opération Smile - OPERATION SMILE</t>
  </si>
  <si>
    <t>4115</t>
  </si>
  <si>
    <t>DPIO/TRANS:Penalité suite changement date retour Billet d'avion RAFILIPSON Fanomezantsoa-Tanà-STE MARIE-Tanà-2025-DT-021008(BB-FH 
North-Ste Marie)</t>
  </si>
  <si>
    <t>DA NEA POWER_EV 12123WWT FA 260808</t>
  </si>
  <si>
    <t>DTG/DOM: TRAVAUX TOAMASINA PRIMA LOT N°71</t>
  </si>
  <si>
    <t>REMPLACEMENT CLIM DANS LA SALLE EQUIPEMENT2 AMBONDROMAMY</t>
  </si>
  <si>
    <t>Instruction fournisseur : VOYAGES BOURDON (2886)
BILLET D'AVION - LALAINA &amp; MIRADO</t>
  </si>
  <si>
    <t>Instruction fournisseur : VOYAGES BOURDON (2886)
BILLET D'AVION - MASY &amp; LAFATRA</t>
  </si>
  <si>
    <t>Prestation intérimaire: PERDIEM Mission - Xavier Mai</t>
  </si>
  <si>
    <t>Instruction fournisseur : NOMENJANAHARY FY-AINA SANDYH FORD (4606)
AERO EXPO</t>
  </si>
  <si>
    <t>Transport PLV</t>
  </si>
  <si>
    <t>6061</t>
  </si>
  <si>
    <t>MALAGASY PROFESSIONNEL DE L'ELEVAGE</t>
  </si>
  <si>
    <t>Foire FEPA</t>
  </si>
  <si>
    <t>Instruction fournisseur : NEA MADAGASCAR SA (36)
FACTURATION POWER_EV FEVRIER 2026: DRC 25897WWT</t>
  </si>
  <si>
    <t>Instruction fournisseur :  ()
STICKERS</t>
  </si>
  <si>
    <t>6580</t>
  </si>
  <si>
    <t>RASOLOFONDRASATA Maminiaina</t>
  </si>
  <si>
    <t>QVT - Birthday Celebration Mai 2026 - Passion Choco</t>
  </si>
  <si>
    <t>Séminaire RAS 2026 - EST</t>
  </si>
  <si>
    <t>6250</t>
  </si>
  <si>
    <t>BAR HERMES</t>
  </si>
  <si>
    <t>Séminaire RAS 2026 - Ambanja</t>
  </si>
  <si>
    <t>DTG/DOM: Travaux dimplantation poteaux en bois et tirage FO pour la mise en service des 02 clients Mananjary</t>
  </si>
  <si>
    <t>DTG/DOM: Déploiement du client JEAN Félicien Jessica</t>
  </si>
  <si>
    <t>7026</t>
  </si>
  <si>
    <t>RAZAFISALAMA Vero Hanta (BOGASY)</t>
  </si>
  <si>
    <t>Régularisation BC - BOGASY</t>
  </si>
  <si>
    <t>Instruction fournisseur : GRAPH EXPRESS IMPRIMERIE (949)
CARTE INVITATION</t>
  </si>
  <si>
    <t>Instruction fournisseur : VOYAGES BOURDON (2886)
BILLET D'AVION - RABEONY HAINGONIRINA</t>
  </si>
  <si>
    <t>POWER_EV</t>
  </si>
  <si>
    <t>DA Achat billet d'avion Ranto ANDRIAMIARISOA Mission SAMBAVA</t>
  </si>
  <si>
    <t>Power EV</t>
  </si>
  <si>
    <t>Instruction fournisseur : STELLAR - IX SA (3098)
Validé DG le 22/05/2026</t>
  </si>
  <si>
    <t>EQUIPEMENT CINE YAS 2026</t>
  </si>
  <si>
    <t>Validé en IC le 27/04/2026</t>
  </si>
  <si>
    <t>DTG/DPDI: Installation du Firewall Huawei(VPN SSL)et MES ICT-2U STX Analakely-Galaxy-2026-DT-012001</t>
  </si>
  <si>
    <t>MAINTENANCE 5000 H GE N°03 850 KVA ANALAKELY</t>
  </si>
  <si>
    <t>DTG/DPDI: Consommation dénergie (mai) pour la BTS de test -NOC Analakely (5? étage) -2026-DT-012001</t>
  </si>
  <si>
    <t>DTG/DPDI:Travaux GC et tirage FO sur VAT152 MNJR_AMBATOLAMBO-2026-DT-022001</t>
  </si>
  <si>
    <t>DTG/DOM: Régul prestation Avril2026-YAS MADA</t>
  </si>
  <si>
    <t>Instruction fournisseur : SOCIETE QUBETA IMPORT-EXPORT SARLU (3052)
Validé DG le 28/05/2026</t>
  </si>
  <si>
    <t>Prestations PRAMIAN</t>
  </si>
  <si>
    <t>6532</t>
  </si>
  <si>
    <t>Nokia Solutions &amp; Networks Branch Operations</t>
  </si>
  <si>
    <t>DPIO/CORE: Projet de Silver Links (Training + Baby sitting) - validé HH le 06/11/25 (A refacturer à SLL)</t>
  </si>
  <si>
    <t>2233</t>
  </si>
  <si>
    <t>BAOBAB TREE HOTEL</t>
  </si>
  <si>
    <t>YAS B2B/YBT Majunga</t>
  </si>
  <si>
    <t>28</t>
  </si>
  <si>
    <t>COCO LODGE MAJUNGA</t>
  </si>
  <si>
    <t>Instruction fournisseur : JOCKER GRAPHICS (1645)
CARNET TICKET</t>
  </si>
  <si>
    <t>2026-06-01</t>
  </si>
  <si>
    <t>5806</t>
  </si>
  <si>
    <t>ANDRIAMIFIDY TOKIPITIAVANA (BE BOSE)</t>
  </si>
  <si>
    <t>CONCERT BABAI LUGU</t>
  </si>
  <si>
    <t>Contrepoids camion</t>
  </si>
  <si>
    <t>Instruction fournisseur : SOCIETE DE GESTION ET EXPLOITATION DE M/CAR (119)
COLLATION LE 03 JUIN 2026</t>
  </si>
  <si>
    <t>Instruction fournisseur : ETABLISSEMENT AMBIANCE ECLAIRAGE SARL (1095)
YS AMPASANIMALO</t>
  </si>
  <si>
    <t>suivant la validation IC le 23/02/2026</t>
  </si>
  <si>
    <t>Régularisation Midi</t>
  </si>
  <si>
    <t>Instruction fournisseur : ECO FUSION (1136)
ITM</t>
  </si>
  <si>
    <t>Prestation intérimaire: PERDIEM Suivi routier - Chris,Haj,Hil,Rija</t>
  </si>
  <si>
    <t>Instruction fournisseur : EXCEL TRANSPORT et TRAVEL (6060)
Tournage du 31 Mai 2026</t>
  </si>
  <si>
    <t>Instruction fournisseur : MORA MARKET (4245)
CAFE</t>
  </si>
  <si>
    <t>6330</t>
  </si>
  <si>
    <t>RASENJAMINA NEE JEAN LOUIS LAURA MIORA</t>
  </si>
  <si>
    <t>Manutentionnaires pour déchargement 10 conteneurs de poteaux 8ML au dépôt Ambohimangakely  05 au16 Mars 2026</t>
  </si>
  <si>
    <t>Manutentionnaires pour déchargement 10 conteneurs de poteaux 8ML au dépôt Ambohimangakely  19 au 30 Mars 2026</t>
  </si>
  <si>
    <t>Suivant Avenant DG_JUR_C_2026_02_4635</t>
  </si>
  <si>
    <t>Manutentionnaires pour déchargement 10 conteneurs de poteaux 8ML au dépôt Ambohimangakely  23 avril au 01 mai 2026</t>
  </si>
  <si>
    <t>Manutentionnaires pour déchargement 10 conteneurs de poteaux 8ML au dépôt Ambohimangakely  du  07 au 15 mai 2026</t>
  </si>
  <si>
    <t>7042</t>
  </si>
  <si>
    <t>QVT - Semaine QVT - Méditation et Boissons bien-être - Abishag Institut</t>
  </si>
  <si>
    <t>IM CDV MBALIK mois d'avril 2026</t>
  </si>
  <si>
    <t>Installation Powerhub</t>
  </si>
  <si>
    <t>DTG: Billet d'avion M LIWAG GREGORIO JR-MANILA-ADDIS ABABA-TANA(Départ 26/06/26-retour 14/04/27)</t>
  </si>
  <si>
    <t>2026-06-02</t>
  </si>
  <si>
    <t>7046</t>
  </si>
  <si>
    <t>Contrat Validé par DG</t>
  </si>
  <si>
    <t>Instruction fournisseur : MANAJ SARL (2536)
YS TAMATAVE</t>
  </si>
  <si>
    <t>Installation Powerhub Yas Store</t>
  </si>
  <si>
    <t>7045</t>
  </si>
  <si>
    <t>IOS Mada</t>
  </si>
  <si>
    <t>Instruction fournisseur : IOS Mada (7045)
SPONSORING YAS SURF</t>
  </si>
  <si>
    <t>7043</t>
  </si>
  <si>
    <t>NANDRASANA HENRI (AVOTRA SERVICE)</t>
  </si>
  <si>
    <t>Transport bagages JULIO suite affectation</t>
  </si>
  <si>
    <t>Validé par DG - Analytics &amp; Data Specialist Mr Papa</t>
  </si>
  <si>
    <t>Instruction fournisseur : VOYAGES BOURDON (2886)
BILLET D'AVION - TAHINARISATA FABRICE - TNR/FTU/TNR</t>
  </si>
  <si>
    <t>Instruction fournisseur : SIGN (1089)
Stickers powerplay pro</t>
  </si>
  <si>
    <t>Suivant Avenant DG_JUR_C_2026_02_4638</t>
  </si>
  <si>
    <t>Instruction fournisseur : SIGN (1089)
STICKERS MBALIK</t>
  </si>
  <si>
    <t>DTG/DPDI:Demande offre-Travaux GC FO sur P8(17 Sites PHOENIX)</t>
  </si>
  <si>
    <t>Validé par DG le 22/05/2026 - Equipements Prod</t>
  </si>
  <si>
    <t>RSE - Production de lampions pour la célébration de la fête nationale 2026 - GDS</t>
  </si>
  <si>
    <t>6944</t>
  </si>
  <si>
    <t>RANDRIANASOLO MANUEL CONSTANT</t>
  </si>
  <si>
    <t>Transport bagages JOSE suite prise de poste</t>
  </si>
  <si>
    <t>Instruction fournisseur : VOYAGES BOURDON (2886)
BILLET D'AVION - FITIA &amp; JERRY &amp; HASINA &amp; ANJANOMENA &amp; NJAKA &amp; HERIZO</t>
  </si>
  <si>
    <t>Suivant Avenant DG_JUR_2023_08_C_2883 - Agen'C</t>
  </si>
  <si>
    <t>Transport bagages JULIEN suite prise de poste (chiffrage)</t>
  </si>
  <si>
    <t>Tournage fête nationale 2026</t>
  </si>
  <si>
    <t>Instruction fournisseur : MADAUTO LOCATION (80)
TOURNAGE FILM FETE NATIONALE</t>
  </si>
  <si>
    <t>1641</t>
  </si>
  <si>
    <t>JB DISTRIBUTION</t>
  </si>
  <si>
    <t>RSE - 600 sachets garnis pour la distribution fête nationale - JB</t>
  </si>
  <si>
    <t>Transport bagages TOBY suite affectation (chiffrage)</t>
  </si>
  <si>
    <t>Prestation intérimaire: 150 AR Gemini Tanà et Régions pour 1 mois</t>
  </si>
  <si>
    <t>6409</t>
  </si>
  <si>
    <t>Instruction fournisseur : TSIMA'S ART (6409)
Inauguration Hotspot et Festival Masova</t>
  </si>
  <si>
    <t>Prestation intérimaire: 05 AR Micro Régions pour 1 mois</t>
  </si>
  <si>
    <t>Prestation intérimaire: 75 AR Roadshow pour 1 mois</t>
  </si>
  <si>
    <t>Prestation intérimaire: 259 AR Terrain en Axe Régions pour 1 mois</t>
  </si>
  <si>
    <t>2648</t>
  </si>
  <si>
    <t>RAEMBOSOA JANUS (RADIO BARAWA)</t>
  </si>
  <si>
    <t>Suivant Avenant DG_JUR_2026_02_C_4586</t>
  </si>
  <si>
    <t>Prestation intérimaire: 66 AR Terrain en Siège pour 1 mois</t>
  </si>
  <si>
    <t>DTG: Régul factures MAI2026 de l'équipe DTG</t>
  </si>
  <si>
    <t>Prestation intérimaire: 25 BO Régions pour 1 mois</t>
  </si>
  <si>
    <t>Prestation intérimaire: 191 CDZ Tanà et Régions pour 1 mois</t>
  </si>
  <si>
    <t>Prestation intérimaire: 37 CT Tanà et Région pour 1 mois</t>
  </si>
  <si>
    <t>Prestation intérimaire: Rajout 323 AR Terrain en Axe Tana et Regions pour 1 mois</t>
  </si>
  <si>
    <t>Prestation intérimaire: 77 AR Renfort Tanà et Région pour 1 mois</t>
  </si>
  <si>
    <t>Prestation intérimaire: 20 AR en Shop Région pour 1 mois</t>
  </si>
  <si>
    <t>Prestation intérimaire: 03 AR en Kioska Région pour 1 mois</t>
  </si>
  <si>
    <t>Prestation intérimaire: IM 05 AR Micro Régions  pour 1 mois</t>
  </si>
  <si>
    <t>Prestation intérimaire: IM 75 AR Roadshow Régions pour 1 mois</t>
  </si>
  <si>
    <t>Prestation intérimaire: IM 37 CT Tanà et Régions pour 1 mois</t>
  </si>
  <si>
    <t>Prestation intérimaire: IM 66 AR Terrain en Siège pour 1 mois</t>
  </si>
  <si>
    <t>Prestation intérimaire: IM 191 CDZ Tanà et Région pour 1 mois</t>
  </si>
  <si>
    <t>DTG/DSTC: Travaux INFRA GPON - Implantation Poteau - DAET 13761/13762/13763/13764-2026-DT-101001</t>
  </si>
  <si>
    <t>DA ACS  Paiement commissariat aux apports transferts d'actifs de la Société TELECOM MALAGASY
FA N°07-062026</t>
  </si>
  <si>
    <t>DTG/DSTC:Installation FO-Travaux GC sur INFRA GPON - DAET 13759/13760-2026-DT-101001</t>
  </si>
  <si>
    <t>2026-06-03</t>
  </si>
  <si>
    <t>2616</t>
  </si>
  <si>
    <t>ORSENNA</t>
  </si>
  <si>
    <t>Validé par HH le 18 mars 2026</t>
  </si>
  <si>
    <t>Instruction fournisseur : ATOS MADAGASCAR (21)
Validé DG le 02/06/2026</t>
  </si>
  <si>
    <t>DTG/CORE: Achat SFP 10 Giga 40 km HUAWEI( longueur d'onde 1550)-2026-DT-041001</t>
  </si>
  <si>
    <t>5947</t>
  </si>
  <si>
    <t>IM Coordinateur Zone Tana III</t>
  </si>
  <si>
    <t>7038</t>
  </si>
  <si>
    <t>BAKUBA II LODGE TOURISME ET LOISIRS SARL</t>
  </si>
  <si>
    <t>Transport bagages GERALD suite affectation (chiffrage)</t>
  </si>
  <si>
    <t>DTG: Billets d'avions YUSUF et sa famille -Tanà-Dubaï-Nigeria Kano-Tanà-validé par DG le 03/06/26</t>
  </si>
  <si>
    <t>DTG/DOM: Demande de devis pour transport et Manutention de 30 Poteaux en bois 08ML de MANAKARA vers MANANJARY.</t>
  </si>
  <si>
    <t>6236</t>
  </si>
  <si>
    <t>TIARAIMALALA VOLOLONIAINA LOUISA (KAT-SEM)</t>
  </si>
  <si>
    <t>Suivant Avenant DG_JUR_C_2026_02_4639 - FKM</t>
  </si>
  <si>
    <t>7052</t>
  </si>
  <si>
    <t>RANDRIANANTENAINA ANDO LARISSA</t>
  </si>
  <si>
    <t>3191</t>
  </si>
  <si>
    <t>Gpe L&amp;N</t>
  </si>
  <si>
    <t>YBT Majunga</t>
  </si>
  <si>
    <t>Travaux petite Elec 2026 :SWAP ECLAIRAGE LED DATA CENTER V2</t>
  </si>
  <si>
    <t>2026-06-04</t>
  </si>
  <si>
    <t>DA RAVINALA paiement abonnement Parking au TC
(06 véhicule,90accès mensuel,12mois)
FP26015T</t>
  </si>
  <si>
    <t>DOM/NRJ:Spare Genset 1500KVA Analakely-2026-DT-061005-validé IC le 31/03/26</t>
  </si>
  <si>
    <t>Instruction fournisseur : GLOBAL CONSTRUCTION MADAGASCAR (2404)
YAS STORE SANTILO ANOSIZATO</t>
  </si>
  <si>
    <t>4250</t>
  </si>
  <si>
    <t>CLUB OLYMPIQUE DE TANA</t>
  </si>
  <si>
    <t>Suivant Avenant DG_JUR_C_2026_04_4803</t>
  </si>
  <si>
    <t>4193</t>
  </si>
  <si>
    <t>C.U. ANTALAHA AMBONIVOHITRA</t>
  </si>
  <si>
    <t>Partenariat CU Antalaha</t>
  </si>
  <si>
    <t>DOM/CORE: Billet d'avion Kevin-TANA-TULEAR-TANA (test PRS P et Allot TUL)</t>
  </si>
  <si>
    <t>DTG/DPDI:Demande offre- REHABILITATION SALLE EX AGATE_ANJ008_FENERIVE EST suivant BOQ en PJ</t>
  </si>
  <si>
    <t>7001</t>
  </si>
  <si>
    <t>LE CENTRE GAIA</t>
  </si>
  <si>
    <t>QVT - Lot Gagnant Course bien-être Semaine QVT - Le Centre Gaia</t>
  </si>
  <si>
    <t>DTG/DSTC: HP ODN Materials Airpon 2026(Software)-2026-DT-102001-validé IC 01/07/26</t>
  </si>
  <si>
    <t>7060</t>
  </si>
  <si>
    <t>RAZAFITSALAMA NOROHARIMANGA NIVOHANITRA</t>
  </si>
  <si>
    <t>Instruction fournisseur : RAZAFITSALAMA NOROHARIMANGA NIVOHANITRA (7060)
Inauguration Grand Baobab  Majunga</t>
  </si>
  <si>
    <t>Instruction fournisseur : SOCIETE DE GESTION ET EXPLOITATION DE M/CAR (119)
FESTIVAL DES BALEINES 2026</t>
  </si>
  <si>
    <t>5377</t>
  </si>
  <si>
    <t>RASOAMANARIVO Carinah Mamilalaina</t>
  </si>
  <si>
    <t>Suivant Avenant DG_JUR_C_2026_05_4831</t>
  </si>
  <si>
    <t>5376</t>
  </si>
  <si>
    <t>TSIMIJALY Irina</t>
  </si>
  <si>
    <t>Suivant Avenant DG_JUR_C_2026_05_4832</t>
  </si>
  <si>
    <t>DTG/DLT: Réparation motos 18875WWT - 38476WWT-DTG  MAHAJANGA</t>
  </si>
  <si>
    <t>DTG/DLT:Réparation moto 18879WWT-TANA(remplacement fourche G/D...)</t>
  </si>
  <si>
    <t>DTG/DOM: Demande de devis pour transport et Manutention de 30 Poteaux en bois 08ML de Ambanja vers Antsohihy.</t>
  </si>
  <si>
    <t>7059</t>
  </si>
  <si>
    <t>RANDRIAMANANKATAO Hariniaina Rotin</t>
  </si>
  <si>
    <t>Validé par DG le 02/06/2026</t>
  </si>
  <si>
    <t>DTG/DOM: Demande de devis pour transport et Manutention de 30 Poteaux en bois 08ML de Ambanja vers Mandritsara.</t>
  </si>
  <si>
    <t>5586</t>
  </si>
  <si>
    <t>FLORA BEAUTY</t>
  </si>
  <si>
    <t>Embassadrice RIJADE</t>
  </si>
  <si>
    <t>Instruction fournisseur : VOYAGES BOURDON (2886)
PENALITE BILLET D'AVION - RAKOTOANOSY ANJANOMENA</t>
  </si>
  <si>
    <t>Installation Pramian</t>
  </si>
  <si>
    <t>2026-06-05</t>
  </si>
  <si>
    <t>Chaise Visiteur</t>
  </si>
  <si>
    <t>Installation PRAMIAN</t>
  </si>
  <si>
    <t>DTG/DPDI: Demande offre- TX GC FO sur P9(17Sites)</t>
  </si>
  <si>
    <t>DTG/DPDI:Demande offre- Travaux GC FO sur P10(11Sites)</t>
  </si>
  <si>
    <t>DTG/DPDI:Demande offre- Travaux GC FO sur P11(15 sites PHOENIX)</t>
  </si>
  <si>
    <t>Instruction fournisseur : LUCKKY COMPANY (3726)
TRANSPORT EQUIPEMENTS</t>
  </si>
  <si>
    <t>DTG/DPDI:Demande offre- Travaux GC FO sur P12(17 sites PHOENIX)</t>
  </si>
  <si>
    <t>DTG/DOM: Billets d'avions Juno/Fitahiana/Williamson/Sataony-TANA-Nosy Be(Aller)-2025-DT-021008 (BB FH North &amp; Ste Marie)</t>
  </si>
  <si>
    <t>DTG/DPDI:Billets d'avions Eric et Ando-TANA-NOSY BE -TANA (Départ 07/06/26)-2025-DT-021008 (BB FH North &amp; Ste Marie)</t>
  </si>
  <si>
    <t>7054</t>
  </si>
  <si>
    <t>RIVONAINA VAZAHANY CLEMENTINE</t>
  </si>
  <si>
    <t>7061</t>
  </si>
  <si>
    <t>RANDRIANASOLO Nirina Sophie(BOUBA SPORT)</t>
  </si>
  <si>
    <t>5185</t>
  </si>
  <si>
    <t>RAZAFIARISAONA Voahirana Olga</t>
  </si>
  <si>
    <t>6281</t>
  </si>
  <si>
    <t>NAMBININA</t>
  </si>
  <si>
    <t>7011</t>
  </si>
  <si>
    <t>RANDRIANARIVONY MIORA CLARA</t>
  </si>
  <si>
    <t>Instruction fournisseur : RANDRIANARIVONY MIORA CLARA (7011)
Validé DG le 20/11/2025</t>
  </si>
  <si>
    <t>6200</t>
  </si>
  <si>
    <t>GASS'KALY</t>
  </si>
  <si>
    <t>DTG/DLT: Réparation moto 18885WWT (vidange moteur...)-DTG TANA</t>
  </si>
  <si>
    <t>DTG/*DLT:Transport des antennes à Ambohimitsimbina vers ILAFY</t>
  </si>
  <si>
    <t>6549</t>
  </si>
  <si>
    <t>TARIKA BAKOMANGA</t>
  </si>
  <si>
    <t>1041</t>
  </si>
  <si>
    <t>PHARMACIE METROPOLE</t>
  </si>
  <si>
    <t>DTG/DSTC: Achat  40l alcool 90° pour nettoyer les fibres -2026-DT-101001</t>
  </si>
  <si>
    <t>DTG/DSTC: Travaux  GC reconstruction Tamatave-2026-DT-102001-validé DG le 04/06/26</t>
  </si>
  <si>
    <t>Couverture Photos</t>
  </si>
  <si>
    <t>DTG/DPDI: Désinstallation et mise en rébut du DDF de la salle  Trans au 2ème étage- 2026-DT-042001</t>
  </si>
  <si>
    <t>1900</t>
  </si>
  <si>
    <t>SODIREX SA</t>
  </si>
  <si>
    <t>Validé par DG le 28/05/2026</t>
  </si>
  <si>
    <t>Achat billet d'avion Mission à Majunga</t>
  </si>
  <si>
    <t>7063</t>
  </si>
  <si>
    <t>ANAKAO EXPRESS</t>
  </si>
  <si>
    <t>AR TANA/NIAROBI Séminaire Next 2030</t>
  </si>
  <si>
    <t>Installation FO - Extension INFRA GPON - DAET 13670/13671/13690/13691-2026-DT-102001</t>
  </si>
  <si>
    <t>DTG/DSTC:Travaux de maintenance filaire - Extension - DAET 13672 -2026-DT-102001</t>
  </si>
  <si>
    <t>DTG/DSTC:Travaux de maintenance filaire - Extension - DAET 13673-2026-DT-102001</t>
  </si>
  <si>
    <t>DTG/DSTC:Travaux de maintenance filaire - Extension - DAET 13692/13693- 2026-DT-102001</t>
  </si>
  <si>
    <t>5139</t>
  </si>
  <si>
    <t>TSOTRA JESCARD DESTIN( MOUJANGAYA PROD)</t>
  </si>
  <si>
    <t>Instruction fournisseur : TSOTRA JESCARD DESTIN( MOUJANGAYA PROD) (5139)
Inauguration Grand Baobab Majunga</t>
  </si>
  <si>
    <t>2026-06-08</t>
  </si>
  <si>
    <t>Instruction fournisseur : TSOTRA JESCARD DESTIN( MOUJANGAYA PROD) (5139)
SPONSORING</t>
  </si>
  <si>
    <t>Instruction fournisseur : ANDRIANTIANA JACQUES ULRICH (6394)
INFLUENCEUR - ODILON</t>
  </si>
  <si>
    <t>3857</t>
  </si>
  <si>
    <t>ANAKAO HOTELS &amp; RESORTS SARL</t>
  </si>
  <si>
    <t>Annule et Remplace le BC 134911</t>
  </si>
  <si>
    <t>6339</t>
  </si>
  <si>
    <t>CABINET  RAMBELOSON</t>
  </si>
  <si>
    <t>Instruction fournisseur : CABINET  RAMBELOSON (6339)
SPONSORING STUDIO K</t>
  </si>
  <si>
    <t>Extension boite mail UNIPLAST</t>
  </si>
  <si>
    <t>Suivant IC validé Perco Calendaire 2026</t>
  </si>
  <si>
    <t>DTG/DSTC:Travaux de maintenance filaire - GC - DAET 13674/13694/13695-2026-DT-102001</t>
  </si>
  <si>
    <t>Tournage Film Fête Nat 2026</t>
  </si>
  <si>
    <t>DTG/DSTC:Travaux de maintenance filaire - Extension - DAET 13696/13697/13698/13699-2026-DT-102001</t>
  </si>
  <si>
    <t>7067</t>
  </si>
  <si>
    <t>MADAJAM</t>
  </si>
  <si>
    <t>Summer Jam - Validé en IC le 19/03/2026</t>
  </si>
  <si>
    <t>DTG/DSTC:Travaux de rétablissement dégât - DAET 13675 -2026-DT-102001</t>
  </si>
  <si>
    <t>Hébergement Baobab Tree</t>
  </si>
  <si>
    <t>Prestation intérimaire: 01 Acheteur Opérationnel HC pour 5 mois</t>
  </si>
  <si>
    <t>Prestation intérimaire: 01 Chef de Projet Partenariat &amp; Event HC pour 1 mois (suite prolongation)</t>
  </si>
  <si>
    <t>Prestation intérimaire: 02 CYS Tanà HC pour 3 mois</t>
  </si>
  <si>
    <t>Engagement facture voyage Expert - DRH - Gaël VOCA</t>
  </si>
  <si>
    <t>Régul Midi Madagascar</t>
  </si>
  <si>
    <t>Prestation intérimaire: PERDIEM Mission - Alphonse</t>
  </si>
  <si>
    <t>Instruction fournisseur : RAOBELINA Vololonandrianina Ellena (6577)
SPONSORING INTERNATIONAL CATERING CUP</t>
  </si>
  <si>
    <t>DTG/DPDI: Demande offre- TX GC FO sur ATS205 ZEBU TOA STAR ( TS)</t>
  </si>
  <si>
    <t>DA MADATOURS Paiment frais de déplacement courses urgentes mois de mai 2026 INV 9228</t>
  </si>
  <si>
    <t>DTG/DOM:Part Etranger BKB Ambilobe-Diégo-2026-DT-061010-validé IC le 30/03/26(annule DA 137175-CDE 134026)</t>
  </si>
  <si>
    <t>2026-06-09</t>
  </si>
  <si>
    <t>Transport bagages RANJA suite affectation</t>
  </si>
  <si>
    <t>7075</t>
  </si>
  <si>
    <t>Transport bagages HERY ZO suite affectation</t>
  </si>
  <si>
    <t>Instruction fournisseur : LIGHTBOX SARL (3730)
CONFECTION STAND ITM</t>
  </si>
  <si>
    <t>Instruction fournisseur : TSIMIJERIMANANA DOBIAS ABRAMSKY BENJAMIN (5269)
INFLUENCEUR - DOBIAS</t>
  </si>
  <si>
    <t>7073</t>
  </si>
  <si>
    <t>RAKOTOVAO NOFY KANTO (GARAGE MON ESPOIR)</t>
  </si>
  <si>
    <t>Instruction fournisseur : RAKOTOVAO NOFY KANTO (GARAGE MON ESPOIR) (7073)
REPARATION CAMION - 1175TCC</t>
  </si>
  <si>
    <t>1222</t>
  </si>
  <si>
    <t>ALEX RAFAMANTANANTSOA &amp; ASSOCIES</t>
  </si>
  <si>
    <t>Abonnement S1</t>
  </si>
  <si>
    <t>DTG/DSTC:Travaux Lastmile FTTX Axe Centre Tamatave(21/05 au 30/05/26)-2026-DT-101001</t>
  </si>
  <si>
    <t>7076</t>
  </si>
  <si>
    <t>TRIANGLE IMMOBILIER</t>
  </si>
  <si>
    <t>Stand FIM - Validé en IC le 30 Avril 2026</t>
  </si>
  <si>
    <t>DTG/DSTC:Travaux Lastmile FTTX Tamatave Axe NORD(21/05 au 30/05/26)-2026-DT-101001</t>
  </si>
  <si>
    <t>Prestation intérimaire: 01 Chef de Projet BE pour 1 mois</t>
  </si>
  <si>
    <t>DTG/DSTC:Travaux Lastmile FTTX Tamatave Axe SUD(21/05 au 30/05/26)-2026-DT-101001</t>
  </si>
  <si>
    <t>Prestation intérimaire: 08 CYS Région pour 1 mois</t>
  </si>
  <si>
    <t>7077</t>
  </si>
  <si>
    <t>FEDERATION MALAGASY DE BODYBUILDING</t>
  </si>
  <si>
    <t>Prestation intérimaire: 22 CYS Tanà pour 1 mois</t>
  </si>
  <si>
    <t>Prestation intérimaire: 02 Chargés d'Accueil pour 1 mois</t>
  </si>
  <si>
    <t>Pénalité Retour modifié Billet TANA/INDE</t>
  </si>
  <si>
    <t>Prestation intérimaire: 01 Formateur Commercial Junior pour 1 mois</t>
  </si>
  <si>
    <t>Prestation intérimaire: 03 Ing d'Audit Filaire et FO pour 1 mois</t>
  </si>
  <si>
    <t>Prestation intérimaire: 23 Tech Pol pour 1 mois</t>
  </si>
  <si>
    <t>Prestation intérimaire: 06 ADV Tanà et Région pour 1 mois</t>
  </si>
  <si>
    <t>Prestation intérimaire: 02 Agent de Mis Sous Pli pour 1 mois</t>
  </si>
  <si>
    <t>Prestation intérimaire: 01 Assistante RH pour 1 mois</t>
  </si>
  <si>
    <t>Prestation intérimaire: 01 Chargé QVT/DEI pour 1 mois</t>
  </si>
  <si>
    <t>Prestation intérimaire: 01 BO Admin et Orga pour 1 mois</t>
  </si>
  <si>
    <t>Prestation intérimaire: 01 BO Recouvrement Support pour 1 mois</t>
  </si>
  <si>
    <t>Prestation intérimaire: 01 Comptable pour 1 mois</t>
  </si>
  <si>
    <t>Prestation intérimaire: 04 Coordinateurs Sales Outsourcing Tanà et Région pour 1 mois</t>
  </si>
  <si>
    <t>Prestation intérimaire: 01 Gest de Stock Xts Vendables pour 1 mois</t>
  </si>
  <si>
    <t>Projet Réhabilitation Data 2026:  Travaux Energie réhabilitation BET012 Maevatanana  Admin</t>
  </si>
  <si>
    <t>DTG/DSTC: Achat Materials Airpon(équipement)-2026-DT-102001-IC le 01/07/26</t>
  </si>
  <si>
    <t>Prestation intérimaire: 01 Gest de Stock Xts vendables TITAN3 pour 1 mois</t>
  </si>
  <si>
    <t>Prestation intérimaire: 02 Juriste pour 1 mois</t>
  </si>
  <si>
    <t>Prestation intérimaire: 01 PHD pour 1 mois</t>
  </si>
  <si>
    <t>Prestation intérimaire: 01 Support BI pour 1 mois</t>
  </si>
  <si>
    <t>Prestation intérimaire: 01 Tech Superv Filaire pour 1 mois</t>
  </si>
  <si>
    <t>Prestation intérimaire: 01 Tech Testeur Service Perf pour 1 mois</t>
  </si>
  <si>
    <t>Prestation intérimaire: 142 AR Terrain en Axes pour 1 mois</t>
  </si>
  <si>
    <t>Prestation intérimaire: 19 AR en Shop pour 1 mois</t>
  </si>
  <si>
    <t>Prestation intérimaire: 44 AR en Kioska pour 1 mois</t>
  </si>
  <si>
    <t>Prestation intérimaire: 20 AR en Poste Fixe pour 1 mois</t>
  </si>
  <si>
    <t>Prestation intérimaire: 13 BO Tanà pour 1 mois</t>
  </si>
  <si>
    <t>Prestation intérimaire: 30 AR Roadshow Tanà pour 1 mois</t>
  </si>
  <si>
    <t>Championnat de Pétanque</t>
  </si>
  <si>
    <t>Prestation intérimaire: 02 AR Micro Tanà pour 1 mois</t>
  </si>
  <si>
    <t>Prestation intérimaire: IM 30 AR Roadshow Tanà pour 1 mois</t>
  </si>
  <si>
    <t>Prestation intérimaire: IM 02 AR Micro Tanà pour 1 mois</t>
  </si>
  <si>
    <t>6068</t>
  </si>
  <si>
    <t>SALEH YASSER ARALY (SALEH HOTEL)</t>
  </si>
  <si>
    <t>Séminaire RAS 2026 - Antsohihy</t>
  </si>
  <si>
    <t>4303</t>
  </si>
  <si>
    <t>CYBERTEQ PTE LTD</t>
  </si>
  <si>
    <t>Instruction fournisseur : CYBERTEQ PTE LTD (4303)
MUNIT Subscription for 1 year: July 2026 to June 2027</t>
  </si>
  <si>
    <t>Prestation intérimaire: PERDIEM Mission - Tojo</t>
  </si>
  <si>
    <t>Prestation intérimaire: PERDIEM Suivi routier - Eric</t>
  </si>
  <si>
    <t>5274</t>
  </si>
  <si>
    <t>VANILLE HOTEL</t>
  </si>
  <si>
    <t>Séminaire RAS 2026 - MANANARA_AVARATRA</t>
  </si>
  <si>
    <t>6240</t>
  </si>
  <si>
    <t>NAHANDRO GASY</t>
  </si>
  <si>
    <t>Séminaire RAS 2026 - TANA OUEST II</t>
  </si>
  <si>
    <t>Instruction fournisseur : MADAUTO LOCATION (80)
TOURNAGE FETE NATIONALE</t>
  </si>
  <si>
    <t>7079</t>
  </si>
  <si>
    <t>GEIST / IST-T</t>
  </si>
  <si>
    <t>Sponsoring en numéraire - Validé en IC le 26/03/2026</t>
  </si>
  <si>
    <t>DTG/DSTC:Travaux Lastmile FTTX Tamatave Axe CENTRE(à partir 20/04/26)-validé DG 05/06/26-2026-DT-101001</t>
  </si>
  <si>
    <t>DTG/DSTC:Travaux Lastmile FTTX Tamatave Axe NORD(à partir 20/04/26)-validé DG 05/06/26-2026-DT-101001</t>
  </si>
  <si>
    <t>3017</t>
  </si>
  <si>
    <t>STOP INSECTES MADAGASCAR</t>
  </si>
  <si>
    <t>Intervention de désinfection en deux séances 
Suite à la survenue dun cas dIMPOX au Data Center de Diego.</t>
  </si>
  <si>
    <t>DTG/DSTC:Travaux Lastmile FTTX Tamatave Axe SUD(à partir 20/04/26)-validé DG 05/06/26-2026-DT-101001</t>
  </si>
  <si>
    <t>Projet réhabilitation 2026: Travaux Energie  nouveau bureau DIA032 Ambanja</t>
  </si>
  <si>
    <t>Instruction fournisseur : SOCIETE DE GESTION ET EXPLOITATION DE M/CAR (119)
FOIRE DE LA FIBRE</t>
  </si>
  <si>
    <t>Suivant Avenant DG_JUR_C_2026_04_4807</t>
  </si>
  <si>
    <t>DPIO/INVAS: Expansion EPG throughput -2026-DT-032001-validé IC le 04/06/26</t>
  </si>
  <si>
    <t>Instruction fournisseur : ADAPT IT (2169)
Validé Hassan le 09/06/2026</t>
  </si>
  <si>
    <t>DTG/DPDI:Demande offre-Travaux GC FO sur P13(19 Sites Phoenix)</t>
  </si>
  <si>
    <t>DTG/DPDI:Demande offre-Travaux GC FO sur P15(18 Sites Phoenix)</t>
  </si>
  <si>
    <t>7081</t>
  </si>
  <si>
    <t>INTERMEDIA - OJM</t>
  </si>
  <si>
    <t>Instruction fournisseur : SOCIETE IMMOBILIERE L'EDEN (NOVOTEL) (3180)
AFTERWORK VIP</t>
  </si>
  <si>
    <t>2026-06-10</t>
  </si>
  <si>
    <t>5244</t>
  </si>
  <si>
    <t>UXCAM INC</t>
  </si>
  <si>
    <t>Licence UXCAM</t>
  </si>
  <si>
    <t>5272</t>
  </si>
  <si>
    <t>Congrégation des surs du Prado</t>
  </si>
  <si>
    <t>Séminaire RAS 2026 - FENERIVE EST</t>
  </si>
  <si>
    <t>DTG/DPDI:Demande offre-Travaux GC FO sur P16(19 Sites Phoenix)</t>
  </si>
  <si>
    <t>5262</t>
  </si>
  <si>
    <t>RAHARIVONY EMMA (EVOLUTION HOTEL)</t>
  </si>
  <si>
    <t>Séminaire RAS 2026 - Ambatolampy</t>
  </si>
  <si>
    <t>DTG/DPDI: Curage fosse septique (régul TS) Analakely-2026-DT-091001</t>
  </si>
  <si>
    <t>6237</t>
  </si>
  <si>
    <t>HOTEL SAYA</t>
  </si>
  <si>
    <t>Séminaire RAS 2026 - Vatomandry</t>
  </si>
  <si>
    <t>Projet petite Elec lié au projet 2026: Travaux Energie Phoenix Ambohidepona</t>
  </si>
  <si>
    <t>6480</t>
  </si>
  <si>
    <t>DTG/DLT: Prestation 05 motards à TANA -(JUIN26 à MAI27)(BC DE COUVERTURE)</t>
  </si>
  <si>
    <t>DTG/DLT:Prestation 15 Motards en Provinces-Mandritsara/Ambatondrazaka/Manambato/Vavatenina/Andilamena-(JUIN26 à MAI27)(BC DE 
COUVERTURE)</t>
  </si>
  <si>
    <t>DTG/DOM: Installation 2158784223 Andrianitovy Gloria SOLOARISOA Port Berger</t>
  </si>
  <si>
    <t>DTG/DOM: Installation 2158773727 Honorat Urbain RAHARINJAKA Mandritsara</t>
  </si>
  <si>
    <t>DTG/DOM: Installation 2180333786 fo.7707412@lafibreyas.mg Benerette Elarmine SOAFARA à MANDRITSARA</t>
  </si>
  <si>
    <t>DTG/DOM: Implantation de 30 poteaux en bois 16e vague Ville Toliara</t>
  </si>
  <si>
    <t>5792</t>
  </si>
  <si>
    <t>CANAL 7 VIDEO ET EVENTS</t>
  </si>
  <si>
    <t>DTG/DOM: Installation RAZAFINDRAVAO ESPERENCE à MAMPIKONY</t>
  </si>
  <si>
    <t>DTG/DOM: Travaux de tirage câbles FO clients après le passage du cyclone Fytia à Mahajanga (vague 1)</t>
  </si>
  <si>
    <t>DTG/DLT:Prestation 16 motards pour les BV en Régions (AOUT26 à JUILL27)(BC DE COUVERTURE)</t>
  </si>
  <si>
    <t>DTG/DLT: Prestation 04 nouveaux motards(électrique) basés à Tanà(AOUT26 à JUILL27)(BC DE COUVERTURE)</t>
  </si>
  <si>
    <t>DTG/DOM: Travaux de tirage câbles FO clients après le passage du cyclone Fytia à Mahajanga (vague 2)</t>
  </si>
  <si>
    <t>DTG/DLT:Prestation 4 motards LCS à Tanà(Survey/instalt° clts DSTC)-(AOUT26 à JUILL27)(BC DE COUVERTURE)</t>
  </si>
  <si>
    <t>DTG/DOM: Travaux GC DAET DE LA LIAISON FO CLIENT TAMATAVE LOT N°72</t>
  </si>
  <si>
    <t>Location Mur</t>
  </si>
  <si>
    <t>7090</t>
  </si>
  <si>
    <t>ROOTS CONSEILS</t>
  </si>
  <si>
    <t>Instruction fournisseur : ROOTS CONSEILS (7090)
SPONSORING TRAINING ZAKA RISE MADA 2026</t>
  </si>
  <si>
    <t>DTG/DLT: Indemnité des missions des motards en Régions(Mai26 à Avril27)(BC DE COUVERTURE)</t>
  </si>
  <si>
    <t>DTG/DOM: Transport et manutention de 20 Poteaux en bois 08ML de MAHAJANGA vers MAEVATANANA</t>
  </si>
  <si>
    <t>DTG/DOM: Travaux GC LIAISON FO CLIENT TAMATAVE LOT N°73</t>
  </si>
  <si>
    <t>Reçu manuel Q1 2026</t>
  </si>
  <si>
    <t>833</t>
  </si>
  <si>
    <t>LEADER PRICE MADAGASCAR</t>
  </si>
  <si>
    <t>Validé en IC le 10/06/2026</t>
  </si>
  <si>
    <t>6252</t>
  </si>
  <si>
    <t>Commune Urbaine de Tuléar</t>
  </si>
  <si>
    <t>Instruction fournisseur : Commune Urbaine de Tuléar (6252)
SPONSORING CU TULEAR</t>
  </si>
  <si>
    <t>236</t>
  </si>
  <si>
    <t>C.U. SAINTE MARIE</t>
  </si>
  <si>
    <t>Instruction fournisseur : C.U. SAINTE MARIE (236)
REHABILITATION CU SAINTE MARIE</t>
  </si>
  <si>
    <t>197</t>
  </si>
  <si>
    <t>C.U. AMBATONDRAZAKA</t>
  </si>
  <si>
    <t>Instruction fournisseur : C.U. AMBATONDRAZAKA (197)
sponsoring évent pour la fête nationale</t>
  </si>
  <si>
    <t>383</t>
  </si>
  <si>
    <t>C.R. ANALAVORY</t>
  </si>
  <si>
    <t>Instruction fournisseur : C.R. ANALAVORY (383)
sponsoring évent pour la fête nationale</t>
  </si>
  <si>
    <t>Sono stand fibre  Antaninarenina</t>
  </si>
  <si>
    <t>DTG/DLT:Indemnité des missions des motards LCS en Régions(Juin26 à Mai27)(BC DE COUVERTURE)</t>
  </si>
  <si>
    <t>DTG/DOM: Transport et Manutention de 50 Poteaux ANTALAHA vers SAMBAVA</t>
  </si>
  <si>
    <t>DTG/DPDI:Travaux GC FO sur ANM721 TAN_Ambatolampy_Ambohibao-2026-DT-022001</t>
  </si>
  <si>
    <t>DA Paiement prestation Smile Box 
FA INV 2474</t>
  </si>
  <si>
    <t>DTG/DLT:Réparation moto 18877WWT -DTG Diégo(vérification tableau de bord...)</t>
  </si>
  <si>
    <t>Instruction fournisseur : SOCIETE QUBETA IMPORT-EXPORT SARLU (3052)
Validé DG le 10/06/2026</t>
  </si>
  <si>
    <t>5514</t>
  </si>
  <si>
    <t>Sponsoring salon formation et entrepreneuriat</t>
  </si>
  <si>
    <t>DTG/DPDI:Demande offre- TX GC FO sur IHO058 AMBINANY</t>
  </si>
  <si>
    <t>DTG/DPDI:Demande offre- TX GC FO sur AAN180 ANTSEVA MINI</t>
  </si>
  <si>
    <t>Remboursement Carburant CDZ et Coordinateur Trade</t>
  </si>
  <si>
    <t>3871</t>
  </si>
  <si>
    <t>FEDERATION MALAGASY DE TENNIS</t>
  </si>
  <si>
    <t>Instruction fournisseur : FEDERATION MALAGASY DE TENNIS (3871)
SPONSORING FEDERATION MALAGASY DU TENNIS</t>
  </si>
  <si>
    <t>DTG/DSTC: Inspection et traitement 345 poteaux-ITP-20260608-00004</t>
  </si>
  <si>
    <t>DTG/DSTC: Inspection et traitement 345 poteaux en bois-ITP-20260504-00005</t>
  </si>
  <si>
    <t>Instruction fournisseur : MORA MARKET (4245)
COLLATION Q2 2026</t>
  </si>
  <si>
    <t>rallonge location véhicule 53046WWT 25/04 AU 02/06</t>
  </si>
  <si>
    <t>2532</t>
  </si>
  <si>
    <t>MG (MALAGASY GRAPHIC)</t>
  </si>
  <si>
    <t>Régie Vidéo</t>
  </si>
  <si>
    <t>DFG-ALOG COLLATION Q2 2026</t>
  </si>
  <si>
    <t>Instruction fournisseur : MORA MARKET (4245)
DRC COLLATION Q2 2026</t>
  </si>
  <si>
    <t>3910</t>
  </si>
  <si>
    <t>MINISTERE DE LA COMMUNICATION ETDE LA CULTURE</t>
  </si>
  <si>
    <t>Tsapiky Festivaly Tuléar</t>
  </si>
  <si>
    <t>Suivant Contrat n°DG_JUR_2026_01_C_4505</t>
  </si>
  <si>
    <t>Photobooth - GAZO X LA FOUINE</t>
  </si>
  <si>
    <t>Instruction fournisseur : CENTRALE ALIMENTAIRE SARL (765)
COLLATION Q2 2026</t>
  </si>
  <si>
    <t>Instruction fournisseur : LUCKKY COMPANY (3726)
TRANSPORT PLV YAS</t>
  </si>
  <si>
    <t>ICC Africa</t>
  </si>
  <si>
    <t>RSE - Collation post formation numérique IOTA - bénévoles de la MDN - PARKLIFE</t>
  </si>
  <si>
    <t>Suivant Avenant DG_JUR_C_2025_10_4350</t>
  </si>
  <si>
    <t>7092</t>
  </si>
  <si>
    <t>RSE - Distribution PPN 2026 célébration fête nationale - 4TIA
(1288 huile et riz de 2kg pour la distribution de PPN 2026)</t>
  </si>
  <si>
    <t>Remboursement Frais Bac CDZ</t>
  </si>
  <si>
    <t>Salaire VAD</t>
  </si>
  <si>
    <t>5526</t>
  </si>
  <si>
    <t>ICONIK</t>
  </si>
  <si>
    <t>Couverture photo Yas Nosy Be</t>
  </si>
  <si>
    <t>QVT - DRH Collation Q2 - Mora Market</t>
  </si>
  <si>
    <t>DTG: Collation DTG Q2 2026(Eau vive, café,thé...)</t>
  </si>
  <si>
    <t>Instruction fournisseur : MADAUTO LOCATION (80)
LOCATION 4*4 NISSAN NAVARA</t>
  </si>
  <si>
    <t>6253</t>
  </si>
  <si>
    <t>MARIAMA (lLOKY GASY M'ZURI)</t>
  </si>
  <si>
    <t>DTG/DSTC:Achat ODN Materials Airpon(équipement)-2026-DT-102001-IC le 01/07/26(annule DA 138286)</t>
  </si>
  <si>
    <t>IM AR Store</t>
  </si>
  <si>
    <t>DTG: Collation DTG Q2 2026(café, thé Lavazza)</t>
  </si>
  <si>
    <t>3245</t>
  </si>
  <si>
    <t>REDZONE</t>
  </si>
  <si>
    <t>Instruction fournisseur : REDZONE (3245)
ITM 2026</t>
  </si>
  <si>
    <t>4235</t>
  </si>
  <si>
    <t>SALES FORCE</t>
  </si>
  <si>
    <t>Sales Cloud - Signé par DG</t>
  </si>
  <si>
    <t>Instruction fournisseur : GRANDE DISTRIBUTION SERVICE (820)
CALENDRIER 2027</t>
  </si>
  <si>
    <t>Roadshow RN7 - Validé par DG le 11/06/2026</t>
  </si>
  <si>
    <t>Instruction fournisseur : MADAGASCAR AUTOMOBILE (1184)
COFI 2026 - MOTO HONDA ACE 110 - GRS LOVASAH</t>
  </si>
  <si>
    <t>DTG/DOM:Achat poteaux 8M 120/140MM (RN12-60KM)-2026-DT-061013(complément BC 134182)</t>
  </si>
  <si>
    <t>REBOBINAGE ALTERNATEUR GE OLYMPIAN 22 KVA MAINTIRANO</t>
  </si>
  <si>
    <t>NETTOYAGES CONDENSEUR 3 ARMOIRES M29 SALLE TRANS R + 2 ANAKELY</t>
  </si>
  <si>
    <t>Instruction fournisseur : MADAGASCAR AUTOMOBILE (1184)
COFI 2026 - MOTO HONDA - GRS IMPROVE EVOLUTION</t>
  </si>
  <si>
    <t>REMPLACEMENT HUILE COMPRESSEUR M29 SALLE TRANS R+2 ANALAKELY</t>
  </si>
  <si>
    <t>REHABILITATION CLIMATISEUR PI025 SALLE 2AFRICA MAJUNGA</t>
  </si>
  <si>
    <t>664</t>
  </si>
  <si>
    <t>Instruction fournisseur : CT MOTORS (664)
COFI 2026 - BAJAJ GRS LEONG JUDE ERIKO</t>
  </si>
  <si>
    <t>Spot - Trail d'IBITY</t>
  </si>
  <si>
    <t>Lancement trail d'IBITY - Real TV</t>
  </si>
  <si>
    <t>Instruction fournisseur : VOYAGES BOURDON (2886)
BILLET D'AVION - TIAVINA</t>
  </si>
  <si>
    <t>Trail d'IBITY 2026</t>
  </si>
  <si>
    <t>Paiement Me RANDRIAMBOLOLONA Delcy Sandra pour droit de saisie conservatoire auprès de l'Orange Madagascar ( Data Center, Boutiques, Bureau)
DSR/HJCP/IN.038 06 2026</t>
  </si>
  <si>
    <t>APPRO CARTON D'EXPEDITION - DEPOT AGL GALAXY ANDRAHARO</t>
  </si>
  <si>
    <t>5284</t>
  </si>
  <si>
    <t>SARIAKA RESTO</t>
  </si>
  <si>
    <t>Séminaire RAS 2026 - Moramanga</t>
  </si>
  <si>
    <t>7094</t>
  </si>
  <si>
    <t>RANDRIAMBAO Vola(MADA SCOOT RACING</t>
  </si>
  <si>
    <t>Instruction fournisseur : RANDRIAMBAO Vola(MADA SCOOT RACING (7094)
ENTRETIEN MOTO -  FORT DAUPHIN</t>
  </si>
  <si>
    <t>DTG/DPDI:Travaux GC FO sur AAN194 ZOMBITSE-projet cohab helios-2026-DT-022001-validé DG le 11/06/26</t>
  </si>
  <si>
    <t>Validé en IC le 02/04/2026 - Bandeaux</t>
  </si>
  <si>
    <t>DOM/RAN:Demande offre-Achat equipements fibre optique s/PJ</t>
  </si>
  <si>
    <t>DOM/RAN: Demande offre- Achat équipements antenne  suivant PJ</t>
  </si>
  <si>
    <t>DTG/DPDI:Demande offre-TX GC FO sur VAK140 ABE ANDRAIKIBA-Projet COHAB HELIOS</t>
  </si>
  <si>
    <t>DTG/DPDI:Demande offre-TX GC FO sur VAK138 VINANY</t>
  </si>
  <si>
    <t>DESINFECTION 4 DATA CENTER IHOSY DC IHOSY -BV SAKARAHA-BV RANOHIRA-YS IHOSY</t>
  </si>
  <si>
    <t>Casques Moto</t>
  </si>
  <si>
    <t>DTG/DSTC:Travaux INFRA GPON - Implantation Poteau - DAET 13782-2026-DT-101001</t>
  </si>
  <si>
    <t>DTG/DSTC:Travaux INFRA GPON - Implantation Poteau - DAET 13783/13784/13785/13786-2026-DT-101001</t>
  </si>
  <si>
    <t>Habillage Stand FIM</t>
  </si>
  <si>
    <t>2026-06-13</t>
  </si>
  <si>
    <t>Validé par DG le 12/06/206 - Lot voyage Award 2025</t>
  </si>
  <si>
    <t>7100</t>
  </si>
  <si>
    <t>ANDRIANOMENJANAHARY Brice Marie Jocelyn</t>
  </si>
  <si>
    <t>Séminaire RAS - RC Ihosy</t>
  </si>
  <si>
    <t>Prestation intérimaire: PERDIEM Suivi routier - Fitahiana,Dwio,Thierry, Tahiry</t>
  </si>
  <si>
    <t>Validé par DG le 12/06/2026 - Régularisation MIDI</t>
  </si>
  <si>
    <t>E-Gaming  Foire de la Fibre</t>
  </si>
  <si>
    <t>6278</t>
  </si>
  <si>
    <t>Lova Décor</t>
  </si>
  <si>
    <t>Validé en IC le 11/06/2026 - Branding Piliers Campus</t>
  </si>
  <si>
    <t>IM AR Yas Store</t>
  </si>
  <si>
    <t>Instruction fournisseur :  ()
FOIRE DE LA FIBRE</t>
  </si>
  <si>
    <t>Validé en IC le 11/06/2026 - Table de Vente MBALIK</t>
  </si>
  <si>
    <t>Travaux de réparation</t>
  </si>
  <si>
    <t>193</t>
  </si>
  <si>
    <t>C.R. MIARINARIVO</t>
  </si>
  <si>
    <t>Partenariat Commune 2026</t>
  </si>
  <si>
    <t>DA Parklife achat petit déjeuner CA du 24 06 2026</t>
  </si>
  <si>
    <t>6231</t>
  </si>
  <si>
    <t>RESTO GRILL CAPRICORNE</t>
  </si>
  <si>
    <t>Diffusion TRAIL D'IBITY 2026</t>
  </si>
  <si>
    <t>Diffusion Trail d'IBITY 2026</t>
  </si>
  <si>
    <t>Prestation intérimaire: Complément du BC de couverture n°134700 - 04 Coordinateur Sales Outsourcing  HC</t>
  </si>
  <si>
    <t>DPDI-BOQ Transport DWDM 2026 (3 Sites)</t>
  </si>
  <si>
    <t>Instruction fournisseur : HK SERVICES (2426)
STAND FIBRE DRB</t>
  </si>
  <si>
    <t>Validé par DG le 11/06/2026 - Roadshow RN7 Fianarantsoa</t>
  </si>
  <si>
    <t>Equipements - Stand Fibre</t>
  </si>
  <si>
    <t>Remboursement IM et Frais Colis Mbalik</t>
  </si>
  <si>
    <t>Foire Fibre</t>
  </si>
  <si>
    <t>Instruction fournisseur : TSGV (6362)
ITM 2026</t>
  </si>
  <si>
    <t>Instruction fournisseur : TSGV (6362)
FOIRE DE LA FIBRE</t>
  </si>
  <si>
    <t>Instruction fournisseur : STELLAR - IX SA (3098)
Validé DG le 12/06/2026</t>
  </si>
  <si>
    <t>7099</t>
  </si>
  <si>
    <t>SOCIETE M et K SARLU</t>
  </si>
  <si>
    <t>Séminaire RAS 2026 - Fianarantsoa</t>
  </si>
  <si>
    <t>2433</t>
  </si>
  <si>
    <t>LE PAVE HOTEL</t>
  </si>
  <si>
    <t>Séminaire RAS TCI &amp; TCIII</t>
  </si>
  <si>
    <t>Couverture Photo &amp; Vidéo Antsirabe / Fianarantsoa</t>
  </si>
  <si>
    <t>6296</t>
  </si>
  <si>
    <t>LES PLATS DE MIHARY</t>
  </si>
  <si>
    <t>Instruction fournisseur : LES PLATS DE MIHARY (6296)
COLLATION</t>
  </si>
  <si>
    <t>7098</t>
  </si>
  <si>
    <t>SOCIETE BRUNELLO SARLU</t>
  </si>
  <si>
    <t>Instruction fournisseur : SOCIETE BRUNELLO SARLU (7098)
SEMINAIRE RAS 2026 - LOCATION ET COLLATION</t>
  </si>
  <si>
    <t>6224</t>
  </si>
  <si>
    <t>AKANY AMBININTSOA</t>
  </si>
  <si>
    <t>Instruction fournisseur : AKANY AMBININTSOA (6224)
SEMINAIRE RAS 2026 - REPAS ET LOCATION</t>
  </si>
  <si>
    <t>Instruction fournisseur : NAHANDRO GASY (6240)
SEMINAIRE RAS 2026 - COLLATION TANA SUD II</t>
  </si>
  <si>
    <t>Instruction fournisseur : FORMATION RECRUTEMENT CONSEIL INFO (FRCI LTD) (2480)
Validé DG le 12/06/2026</t>
  </si>
  <si>
    <t>Transport bagages RAPHAEL suite affectation (chiffrage)</t>
  </si>
  <si>
    <t>Instruction fournisseur : AVRA BTP (4038)
STORE AMPEFILOHA</t>
  </si>
  <si>
    <t>Instruction fournisseur : NEXTHOPE (681)
Validé DG le 12/06/2026</t>
  </si>
  <si>
    <t>5892</t>
  </si>
  <si>
    <t>RAVELOARIMANANA VONY</t>
  </si>
  <si>
    <t>Instruction fournisseur : RAVELOARIMANANA VONY (5892)
YS ZOOM</t>
  </si>
  <si>
    <t>2973</t>
  </si>
  <si>
    <t>RAZAFINDRABARY ALAIN PIERROT</t>
  </si>
  <si>
    <t>Instruction fournisseur : RAZAFINDRABARY ALAIN PIERROT (2973)
YS SMART</t>
  </si>
  <si>
    <t>6223</t>
  </si>
  <si>
    <t>NDRIAMPARANY ANATOLE NOBERT</t>
  </si>
  <si>
    <t>Instruction fournisseur : NDRIAMPARANY ANATOLE NOBERT (6223)
SPONSORING LIGUE DE FOOTBALL DIANA</t>
  </si>
  <si>
    <t>Instruction fournisseur : GLOBAL CONSTRUCTION MADAGASCAR (2404)
YS AMBANJA</t>
  </si>
  <si>
    <t>Installation Solaire</t>
  </si>
  <si>
    <t>2026-06-17</t>
  </si>
  <si>
    <t>Validé en IC le 29/05/2026 - Commande Tshirt Mbalik</t>
  </si>
  <si>
    <t>Validé en IC le 29/05/2026 - Tshirt Mbalik - Back up et Early 2027</t>
  </si>
  <si>
    <t>RSE - Achats Produits "Grand Nettoyage" - Projet avec Ministère de l'Eau - Quincaillerie 2000</t>
  </si>
  <si>
    <t>DA SOKA AFRIKA direction et pilotage de projet juin 2026</t>
  </si>
  <si>
    <t>RSE - Achats Gants latex "Grand Nettoyage" - Projet avec Ministère de l'Eau - Batimax</t>
  </si>
  <si>
    <t>DTG/DOM: TRAVAUX DE MES Gisela TSARASOA_ET Andre SEVY_Mananjary</t>
  </si>
  <si>
    <t>DA SOKA HOLDING direction et pilotage de projet juin 2026
FA SH 2026 016</t>
  </si>
  <si>
    <t>DTG/DOM: TIRAGE FO 12ème VAGUE à FIANARANTSOA BC GLOBAL</t>
  </si>
  <si>
    <t>DTG/DOM: TIRAGE FO 11ème VAGUE à FIANARANTSOA BC GLOBAL</t>
  </si>
  <si>
    <t>DTG/DOM: Transport et Manutention de 30 Poteaux en bois 08ML de TOAMASINA vers FOULPOINTE</t>
  </si>
  <si>
    <t>DTG/DOM: Transport et Manutention de 30 Poteaux en bois 08ML de MANAKARA vers MANANJARY</t>
  </si>
  <si>
    <t>DTG/DOM: Transport et Manutention de 30 Poteaux en bois 08ML de Ambanja vers Antsohihy</t>
  </si>
  <si>
    <t>DTG/DOM: Transport et Manutention de 30 Poteaux en bois 08ML de Ambanja vers Mandritsara</t>
  </si>
  <si>
    <t>DTG/DOM: Implantation de 30 poteaux Fianarantsoa 24eme vague BC GLOBAL</t>
  </si>
  <si>
    <t>Instruction fournisseur : TANINVEST SARL (4015)
Validé DG le 12/06/2026</t>
  </si>
  <si>
    <t>Cables SHS</t>
  </si>
  <si>
    <t>DA Paiement Ambassadeur YAS/ RABEKOTO Frederic</t>
  </si>
  <si>
    <t>Instruction fournisseur : MORA MARKET (4245)
COLLATION Q2</t>
  </si>
  <si>
    <t>Instruction fournisseur : ANDRIANANTOANDRO ANJARA NOMENA TIANA (5671)
FOIRE DE LA FIBRE</t>
  </si>
  <si>
    <t>DTG/DOM: installation du client Tinamalala Bien Aimee Amour RAFANANTENANA 2184259794 Ambositra</t>
  </si>
  <si>
    <t>7119</t>
  </si>
  <si>
    <t>IN DA CLUB</t>
  </si>
  <si>
    <t>Instruction fournisseur : IN DA CLUB (7119)
YAS COUPE MADAGASCAR 2026</t>
  </si>
  <si>
    <t>Instruction fournisseur : NDRIAMPARANY ANATOLE NOBERT (6223)
TOURNOI INTERNATIONAL DE DIRINION</t>
  </si>
  <si>
    <t>7112</t>
  </si>
  <si>
    <t>MNDPT/SG/DIR/FIANARANTSOA</t>
  </si>
  <si>
    <t>PPN et Enveloppe</t>
  </si>
  <si>
    <t>Instruction fournisseur : MADAGASCAR AUTOMOBILE (1184)
COFI 2026 - MOTO GRS ADR MOBILE</t>
  </si>
  <si>
    <t>7115</t>
  </si>
  <si>
    <t>MNDPT/SG/DIR/TOAMASINA</t>
  </si>
  <si>
    <t>PPN et Enveloppe Toamasina</t>
  </si>
  <si>
    <t>7069</t>
  </si>
  <si>
    <t>RALALA ONISOA AGNES - MAMAN IMPARFAITE</t>
  </si>
  <si>
    <t>QVT - BC Maman Imparfaite Juin à Décembre 2026</t>
  </si>
  <si>
    <t>7116</t>
  </si>
  <si>
    <t>MNDPT/SG/DIR/MAHAJANGA</t>
  </si>
  <si>
    <t>PPN et Enveloppe Mahajanga</t>
  </si>
  <si>
    <t>7114</t>
  </si>
  <si>
    <t>MNDPT/SG/DIR/ANTSIRANANA</t>
  </si>
  <si>
    <t>PPN et Enveloppe ANTSIRANANA</t>
  </si>
  <si>
    <t>7113</t>
  </si>
  <si>
    <t>DIRECTION INTER-REGIONALE DU MNDPT TOLIARA</t>
  </si>
  <si>
    <t>PPN et Enveloppe TOLIARA</t>
  </si>
  <si>
    <t>6923</t>
  </si>
  <si>
    <t>MNDPT - MINISTERE DU DEVELOPPEMENT NUMERIQUE</t>
  </si>
  <si>
    <t>PPN et Enveloppe - validé le 16/06/2026</t>
  </si>
  <si>
    <t>250th IDR celebration US Embassy 18th june</t>
  </si>
  <si>
    <t>DEPLACEMENT CLIMATISEUR SALLE ENERGIE DIEGO</t>
  </si>
  <si>
    <t>Suivant Avenant DG_JUR_C_2025_02_3825 - FMBB part II</t>
  </si>
  <si>
    <t>5970</t>
  </si>
  <si>
    <t>Sponsoring NPC 2026 - IC Validé le 11/06/2026</t>
  </si>
  <si>
    <t>Grande Foire d'Antsirabe</t>
  </si>
  <si>
    <t>Instruction fournisseur : LES PLATS DE MIHARY (6296)
SEMINAIRE RAS 2026 - TCII</t>
  </si>
  <si>
    <t>7074</t>
  </si>
  <si>
    <t>JACARANDA LADIES GOLF DE MADAGASCAR</t>
  </si>
  <si>
    <t>Ladies Cup 2026 - Validé en IC le 19/03/2026</t>
  </si>
  <si>
    <t>Instruction fournisseur : LOXEA MADAGASCAR (629)
LOCATION VEHICULE</t>
  </si>
  <si>
    <t>AR PARIS-TANA DU 06/07 AU 31/07</t>
  </si>
  <si>
    <t>DTG/DLT: Réparation motos SOCO19 et SOCO26</t>
  </si>
  <si>
    <t>DTG/DPDI:Travaux GC FO sur DIA168 MARIVORAHONA AMBILOBE-2026-DT-022001-validé DG le 14/06/26</t>
  </si>
  <si>
    <t>Location véhicule LLD DG - Erev Rox One</t>
  </si>
  <si>
    <t>DTG/DPDI:Demande offre- TX GC FO sur AAT067 FENOAMBANY</t>
  </si>
  <si>
    <t>Licence 3CX avec hébergement- Client Spoon Consulting</t>
  </si>
  <si>
    <t>Prestation intérimaire: PERDIEM Suivi routier - Eric mois d'Avril 26</t>
  </si>
  <si>
    <t>Tee-shirt FDLM - Validé en IC le 11/06/2026</t>
  </si>
  <si>
    <t>2318</t>
  </si>
  <si>
    <t>DTG/DOM: 2179381517 Tsiferaniaina RAKOTONDRAFARA (COLLABO) MORONDAVA</t>
  </si>
  <si>
    <t>Instruction fournisseur : GRAPHOPRINT (1591)
ANNULE ET REMPLACE DA 136224</t>
  </si>
  <si>
    <t>DTG: Confections cachets -DTG</t>
  </si>
  <si>
    <t>Instruction fournisseur : ANDRIAMITAHA DIMBINIAINA HENRI PAUL (2738)
Visite Antsirabe</t>
  </si>
  <si>
    <t>Prestation intérimaire: PERDIEM Mission - Steev mois de juin 26</t>
  </si>
  <si>
    <t>2370</t>
  </si>
  <si>
    <t>DTG/DOM:Fournitures repose BKB RN12 60km(accessoires-2026-DT-061013-validé IC 27/03/26(annule BC134283)</t>
  </si>
  <si>
    <t>DTG/DOM:Régul support et maintenance Alfred BacklogY2025(89% YAS)-validé IC 22/04/26 YMG-DTG-20260331-002</t>
  </si>
  <si>
    <t>DTG/DOM:Régul support et maintenance Alfred Backlog(Q1-2026)(89% YAS)-validé IC 22/04/26</t>
  </si>
  <si>
    <t>7123</t>
  </si>
  <si>
    <t>ANJARANOROMALALA Nofy(DREAMIX MADA)</t>
  </si>
  <si>
    <t>Instruction fournisseur : ANJARANOROMALALA Nofy(DREAMIX MADA) (7123)
Validé DG le 12/06/2026</t>
  </si>
  <si>
    <t>Stores Transformation - Validé par le PCA le 04/06/2026</t>
  </si>
  <si>
    <t>7080</t>
  </si>
  <si>
    <t>EATIFA HOLDING SRL U</t>
  </si>
  <si>
    <t>Concert Gazo x La Fouine</t>
  </si>
  <si>
    <t>DTG/DOM:Régul Alfred VM Hosting (JANV25 à MARS26)(89% YAS)-validé IC 22/04/26</t>
  </si>
  <si>
    <t>Celebration US Embassy 18th june</t>
  </si>
  <si>
    <t>Suivant Contrat DG_JUR_C_2025_04_4036 - Insertion Web</t>
  </si>
  <si>
    <t>RSE - Collation collaborateurs distribution PPN 2026 - PARKLIFE</t>
  </si>
  <si>
    <t>Transport bagages FARAH suite prise de poste (chiffrage)</t>
  </si>
  <si>
    <t>Demande 01 Cachet Com bleu RH YAS MADAGASCAR</t>
  </si>
  <si>
    <t>5983</t>
  </si>
  <si>
    <t>MAKI PRO</t>
  </si>
  <si>
    <t>DTG/DOM: DAET Pour travaux GC pour linstallation FO de SOBA MELAGY</t>
  </si>
  <si>
    <t>DTG/DOM: DAET Pour travaux GC pour linstallation FO de Marina Estelle TIDA</t>
  </si>
  <si>
    <t>DTG/DOM: DAET Pour travaux GC pour linstallation FO de Nirina Fabienne RANJASOA</t>
  </si>
  <si>
    <t>DTG/DOM: Installation fo.7770242@lafibreyas.mg Jacienne MINOSOA MANDRITSARA</t>
  </si>
  <si>
    <t>DTG/DOM: Tirage Last Mile _REGION SAVA Vague 12</t>
  </si>
  <si>
    <t>6316</t>
  </si>
  <si>
    <t>Formation Rianja - MBA</t>
  </si>
  <si>
    <t>DTG/DOM:Billet d'avion M Sabin RAKOTOMALALA - Tolanaro-Tanà-Tolanaro (formation et remise à niveau tech région à Tanà)</t>
  </si>
  <si>
    <t>Instruction fournisseur : LUCKKY COMPANY (3726)
FETE DE LA MUSIQUE</t>
  </si>
  <si>
    <t>Transport des équipements techniques au rebuts de Tamatave à Tanà</t>
  </si>
  <si>
    <t>suivant Avenant DG_JUR_C_2024_09_3541 et 3540</t>
  </si>
  <si>
    <t>Instruction fournisseur : SOCIETE DE GESTION ET EXPLOITATION DE M/CAR (119)
COLLATION LE 22 JUIN 2026</t>
  </si>
  <si>
    <t>Validé par DG le 19/06/2026 - Achat câble 5to12V</t>
  </si>
  <si>
    <t>DTG/DOM: : Achat feuillard pour sécurisation OTA backbonec-c2025-DT-062040</t>
  </si>
  <si>
    <t>Projet Modernisation Upgrad Transfo : 
Disjoncteur 1600A pour départ transfo Analakely ANM002</t>
  </si>
  <si>
    <t>6176</t>
  </si>
  <si>
    <t>MI SAKAFO</t>
  </si>
  <si>
    <t>Foire de la Fibre</t>
  </si>
  <si>
    <t>Instruction fournisseur : VOYAGES BOURDON (2886)
BILLET D'AVION - RANAIVOARIVELO KOLOINA</t>
  </si>
  <si>
    <t>ACHAT BILLET D'AVION Administrateur Fienena RICHARD</t>
  </si>
  <si>
    <t>Tournoi Inter Universitaire</t>
  </si>
  <si>
    <t>Mission RSE - Prospection MDN Toliara - Fenitra Tanà-Toliara</t>
  </si>
  <si>
    <t>Transport bagages SAMBATRA suite rapatriement (chiffrage)</t>
  </si>
  <si>
    <t>DTG/DSTC: Installation FO - Extension INFRA GPON - DAET 13279-13682-13683 -13714-13684-13715-13705-13716-13687-13707-13718-2026-DT-102001</t>
  </si>
  <si>
    <t>2320</t>
  </si>
  <si>
    <t>DA INVIKTUS CORP monthly pack ferox &amp;Soka juin 2026</t>
  </si>
  <si>
    <t>Suivant Convention DG_JUR_C_2026_02_4630</t>
  </si>
  <si>
    <t>DSTC-SEI: Chiffrage Installation URGENTE UFP</t>
  </si>
  <si>
    <t>DA ARNO TRIGALLEZ EI Fractional CTO pour SOKA prestation juin 2026</t>
  </si>
  <si>
    <t>Certificat - CX Champion</t>
  </si>
  <si>
    <t>Prestation intérimaire: PERDIEM Suivi routier - Steev mois de juin 26</t>
  </si>
  <si>
    <t>Instruction fournisseur : MATERAUTO (1261)
COFI 2026 - MOTO GRS EDMOND</t>
  </si>
  <si>
    <t>DTG/DSTC: Travaux de maintenance filaire - GC - DAET 13685/13686/13706/13717-2026-DT-102001</t>
  </si>
  <si>
    <t>Instruction fournisseur : CT MOTORS (664)
COFI 2026 - GRS RISE SERVICES</t>
  </si>
  <si>
    <t>Achat billet d'avion Administrateur Fienena RICHARD(rajout)</t>
  </si>
  <si>
    <t>DTG/DSTC: Installation FO - Extension INFRA GPON - DAET 13688/13720-2026-T-102001</t>
  </si>
  <si>
    <t>RSE - Transport distribution PPN vers bénéficiaires CUA et commune Ambohimanarina - 4TIA</t>
  </si>
  <si>
    <t>RSE - Transport collaborateurs distribution PPN Galaxy - TOP LINK</t>
  </si>
  <si>
    <t>4290</t>
  </si>
  <si>
    <t>FESTIV</t>
  </si>
  <si>
    <t>Instruction fournisseur : FESTIV (4290)
Suivant Convention DG_JUR_2026_06_C_4926</t>
  </si>
  <si>
    <t>DTG/DSTC: Travaux de maintenance filaire - GC - DAET 13689/13721-2026-DT-102001</t>
  </si>
  <si>
    <t>5140</t>
  </si>
  <si>
    <t>DG_JUR_C_2026_05_4866 - ITM 2026</t>
  </si>
  <si>
    <t>RSE - Transport collaborateurs distribution PPN NOC - TOP LINK</t>
  </si>
  <si>
    <t>Instruction fournisseur : MADAUTO LOCATION (80)
PROLONGEMENT LOCATION BUS POUR TOURNAGE</t>
  </si>
  <si>
    <t>Instruction fournisseur : SOCIETE DE GESTION ET EXPLOITATION DE M/CAR (119)
NOUVELLE RECRUE</t>
  </si>
  <si>
    <t>Suivant Avenant DG_JUR_C_2026_05_4839</t>
  </si>
  <si>
    <t>7127</t>
  </si>
  <si>
    <t>Instruction fournisseur : NALIMANITRA Rindra Fitia (7127)
Sponsoring Journée Ranty Vokatra Anjeva</t>
  </si>
  <si>
    <t>Suivant Avenant DG_JUR_C_2026_05_4853</t>
  </si>
  <si>
    <t>Instruction fournisseur : AUTO TRACTOR (2227)
ENTRETIEN MOTO - TULEAR</t>
  </si>
  <si>
    <t>DTG/DPDI:Frais d'immobilisation équipes suite travaux à Diégo DIA002-2026-DT-091006</t>
  </si>
  <si>
    <t>DTG/DPDI:Demande offre sur Travaux GC FO sur  AAT066 AMPOROFORO</t>
  </si>
  <si>
    <t>DTG/DPDI:Demande offre sur Travaux GC FO sur VAT154 MAROSANJY-Projet COHAB HELIOS</t>
  </si>
  <si>
    <t>DTG/DPDI:Demande offre sur Travaux GC FO sur DIA171 Ambatozavavy_Nosy_Be</t>
  </si>
  <si>
    <t>Prestation intérimaire: PERDIEM Michael Formateur Jun</t>
  </si>
  <si>
    <t>Instruction fournisseur : VOYAGES BOURDON (2886)
BILLET D'AVION - ANJANOMENA RAKOTOANOSY</t>
  </si>
  <si>
    <t>Honoraires et frais dossier</t>
  </si>
  <si>
    <t>DTG/DSTC: Travaux INFRA GPON - Implantation Poteau - DAET 13811 -2026-DT-101001</t>
  </si>
  <si>
    <t>DTG/DSTC: Travaux INFRA GPON - Implantation Poteau - DAET 13812/13813/13814-2026-DT-101001</t>
  </si>
  <si>
    <t>Instruction fournisseur : OCEAN TRADE CO (102)
LLD 60 MOIS - MAZDA C30</t>
  </si>
  <si>
    <t>Annule et remplace BC N° 133799</t>
  </si>
  <si>
    <t>6314</t>
  </si>
  <si>
    <t>DOT CONVERTECS</t>
  </si>
  <si>
    <t>Voucher Card - Validé par DG le 19/06/2026</t>
  </si>
  <si>
    <t>Instruction fournisseur : MADAGASCAR AUTOMOBILE (1184)
ENTRETIEN MOTO - MAJUNGA</t>
  </si>
  <si>
    <t>Prestation intérimaire: Logement 22 Tech Pol pour 1 mois</t>
  </si>
  <si>
    <t>7128</t>
  </si>
  <si>
    <t>Validé en IC le 11/06/2026</t>
  </si>
  <si>
    <t>7131</t>
  </si>
  <si>
    <t>CHEZ JOSE SARL</t>
  </si>
  <si>
    <t>Séminaire RAS Mananjary</t>
  </si>
  <si>
    <t>Instruction fournisseur : LOXEA MADAGASCAR (629)
LLD 60MOIS - GRAND VITARA</t>
  </si>
  <si>
    <t>Suivant Avenant DG_JUR_C_2026_05_4854</t>
  </si>
  <si>
    <t>DTG/DSTC: Rajout 6 équipes Lastmiles (15/06/26 au 20/06/26 et du 22/06 au 27/06/26)renfort Tamatave -2026-DT-101001</t>
  </si>
  <si>
    <t>5080</t>
  </si>
  <si>
    <t>Suivant la Convention n°DG_JUR_C_2024_02_3071 - Ambassadeur Oladad</t>
  </si>
  <si>
    <t>DTG/DPIO:Part Etranger BKB Ihosy-Ambovombe-Fort Dauphin-2027-DT-FD003-validé HH le 22/06/26</t>
  </si>
  <si>
    <t>DTG/DPIO:Part Locale BKB-Ihosy-Ambovombe-Fort Dauphin-2027-DT-FD003-validé HH le 22/06/26</t>
  </si>
  <si>
    <t>Instruction fournisseur : LUCKKY COMPANY (3726)
ITM</t>
  </si>
  <si>
    <t>674</t>
  </si>
  <si>
    <t>DPDI/Alisoa-Achat câble LAN</t>
  </si>
  <si>
    <t>DTG/DPIO:Part Etrangère BKB Maintirano-Morondava-2027-DT-FD002-validé HH le 22/06/26</t>
  </si>
  <si>
    <t>DTG/DPIO:Part Locale BKB-Maintirano-Morondava-2027-DT-FD002-validé HH le 22/06/26</t>
  </si>
  <si>
    <t>DTG/DPIO:Part Etrangère BKB Tsiroanomandidy-Maintirano-Majunga-2027-DT-FD001-validé HH le 22/06/26</t>
  </si>
  <si>
    <t>DTG/DPIO: Part Locale BACKBONE-Tsiroanomandidy-Maintirano-Mjunga-2027-DT-FD001-validé HH le 22/06/26</t>
  </si>
  <si>
    <t>QVT - Atelier Sport Avril - Mai - Juin 2026 - Park Life</t>
  </si>
  <si>
    <t>RSE - Action Fête Nationale - Distribution PPN Fkt Andraharo - 4Tia</t>
  </si>
  <si>
    <t>Prestation intérimaire: PERDIEM ADV Xavier du 250626 au 190726</t>
  </si>
  <si>
    <t>DTG/DPDI:Demande offre-TX GC FO sur SOF228 BEKORATSAKA-Projet COHAB HELIOS</t>
  </si>
  <si>
    <t>Instruction fournisseur : LUCKKY COMPANY (3726)
FIM 2026</t>
  </si>
  <si>
    <t>2338</t>
  </si>
  <si>
    <t>ERICSSON AB MADAGASCAR</t>
  </si>
  <si>
    <t>DPIO/CORE IN VAN:Commande ERICSSON Y2026 Services(Upgrade) pour le LCM -2026-DT-031001-validé IC le 04/06/26</t>
  </si>
  <si>
    <t>DTG/DPDI: Tirage FO entre RDC et salle trans 2ème Etages -2026-DT-022001</t>
  </si>
  <si>
    <t>7136</t>
  </si>
  <si>
    <t>Instruction fournisseur : ASSOCIATION KITSANA (7136)
SPONSORING</t>
  </si>
  <si>
    <t>DTG/CORE VAS:Commande ERICSSON Y2026 Supply HW pr LCM-2026-DT-033002-validé IC le 04/06/26</t>
  </si>
  <si>
    <t>DPIO/CORE VAS: Commande ERICSSON Y2026 Supply SW pr LCM-2026-CP-ARCH-UPGRADE-validé IC le 04/06/26</t>
  </si>
  <si>
    <t>685</t>
  </si>
  <si>
    <t>Instruction fournisseur : URBAN FUTSAL (685)
Sponsoring FUTSAL 2026</t>
  </si>
  <si>
    <t>6306</t>
  </si>
  <si>
    <t>Transport Flag et Bâche</t>
  </si>
  <si>
    <t>4323</t>
  </si>
  <si>
    <t>Suivant Avenant DG_JUR_C_2026_03_4726</t>
  </si>
  <si>
    <t>5221</t>
  </si>
  <si>
    <t>GOLDEN NIGHT AMBILOBE</t>
  </si>
  <si>
    <t>Séminaire RAS 2026 Ambilobe</t>
  </si>
  <si>
    <t>7140</t>
  </si>
  <si>
    <t>RANDRIAMANANTENASOLO SEHENOTIANA</t>
  </si>
  <si>
    <t>Séminaire RAS 3ème - Mandritsara</t>
  </si>
  <si>
    <t>7107</t>
  </si>
  <si>
    <t>RASOLOFONDRADONGA GERARD(Espace G)</t>
  </si>
  <si>
    <t>Séminaire RAS 3ème vague_Mandritsara</t>
  </si>
  <si>
    <t>DTG/DSTC: Installation FO-Extension INFRA GPON-DAET 13765/13773/13766/13778/13768/13776/13780/13781/13769/13770-2026-DT-102001</t>
  </si>
  <si>
    <t>84</t>
  </si>
  <si>
    <t>DPDI-Achat câble vert/Jaune 16mm² pour le projet BB FH Nord et Ste Marie 2025-DT-022013</t>
  </si>
  <si>
    <t>QVT - Semaine QVT - Atelier Massage et Coffret Cadeau - Abishag Institute</t>
  </si>
  <si>
    <t>7133</t>
  </si>
  <si>
    <t>Insertion Presse - Couverture Réseau RP</t>
  </si>
  <si>
    <t>DTG/DOM:Billet d'avion Raholison Lalaina-NOSY BE-TANA -2026-DT-102001-(Survey Déploiement ,Désaturation infra FO,coaching equipe)</t>
  </si>
  <si>
    <t>Prestation intérimaire: PERDIEM Suivi routier - Joacin, Manambina, Ryan, Joely juin 26</t>
  </si>
  <si>
    <t>7143</t>
  </si>
  <si>
    <t>Transport bagages ELODIE suite affectation</t>
  </si>
  <si>
    <t>DTG/DOM:(TS)Fourniture et pose poutre en BA -Mananara-Soanierana Ivongo-2026-DT-061013-validé par DG 25/06/26</t>
  </si>
  <si>
    <t>Hôtel Moringa</t>
  </si>
  <si>
    <t>DTG/DSTC:Travaux de maintenance filaire - Extension - DAET 13767/13774/13775/13779-2026-DT-102001</t>
  </si>
  <si>
    <t>Transport stand fibre vers Tuléar</t>
  </si>
  <si>
    <t>DTG/DSTC: Travaux de maintenance filaire - GC - DAET 13771/13772-2026-DT-102001</t>
  </si>
  <si>
    <t>DG_JUR_C_2024_07_3469 - Ambassadeur Nina</t>
  </si>
  <si>
    <t>DTG:Frais pénalité changement date-billet d'avion Gregorio Liwag (MANILA MNL-ADDIS ABABA-TANA)(départ 30/06/26)</t>
  </si>
  <si>
    <t>7117</t>
  </si>
  <si>
    <t>Réservation Haja Maroantsetra</t>
  </si>
  <si>
    <t>Prestation intérimaire: PERDIEM Suivi routier - Chris,Haj,Moib,Rija, Alph juillet 26</t>
  </si>
  <si>
    <t>APF Q2 2026_Ecole 42</t>
  </si>
  <si>
    <t>Transport bagages JULIEN suite prise de poste</t>
  </si>
  <si>
    <t>Chauffeur Roadshow</t>
  </si>
  <si>
    <t>IM intérimaire Chauffeur Roadshow</t>
  </si>
  <si>
    <t>5261</t>
  </si>
  <si>
    <t>TOASTMASTERS INTERNATIONAL</t>
  </si>
  <si>
    <t>AXIAN RED TOASTMASTERS CLUB - June 26 to March 27</t>
  </si>
  <si>
    <t>Transport bagages FARAH suite prise de poste</t>
  </si>
  <si>
    <t>6247</t>
  </si>
  <si>
    <t>6211</t>
  </si>
  <si>
    <t>3946</t>
  </si>
  <si>
    <t>Billets d'Avion</t>
  </si>
  <si>
    <t>Panneaux Publicitaires</t>
  </si>
  <si>
    <t>Couverture ELECTRICITE DE USI UNIMIX 2026</t>
  </si>
  <si>
    <t>Bc de Couverture Electricité - WELLO</t>
  </si>
  <si>
    <t>DA Erick ANDRINIRINA Develppeur fullstack SOKA  juin 2026</t>
  </si>
  <si>
    <t>3501</t>
  </si>
  <si>
    <t>RSE - Repeinte mur et changement plaque Maison du Numérique - RAITRA ROYAL</t>
  </si>
  <si>
    <t>Projet double GE Analakely , teste este de Compactage sole sur l' Emplacement 2GE 1500KVA</t>
  </si>
  <si>
    <t>DTG/DOM: Implantation de 30 poteaux à Majunga 87ème vague</t>
  </si>
  <si>
    <t>DTG/DOM: Implantation de 30 poteaux à Majunga 88ème vague</t>
  </si>
  <si>
    <t>DTG/DOM: Implantation de 30 poteaux à Majunga 89ème vague</t>
  </si>
  <si>
    <t>DTG/DOM: Implantation de 30 poteaux à Majunga 90ème vague</t>
  </si>
  <si>
    <t>CX Champion</t>
  </si>
  <si>
    <t>6327</t>
  </si>
  <si>
    <t>Prestation de 140 AR - Projet Gross Adds - Suivant Avenant DG_JUR_2026_06_C_4953</t>
  </si>
  <si>
    <t>4371</t>
  </si>
  <si>
    <t>DTG/DOM: Demande de devis pour transport et Manutention de 30 Poteaux en bois de Fianarantsoa vers Ambositra</t>
  </si>
  <si>
    <t>DTG/DOM: Déploiement du lien FO pour NEA AMBOHIMANDROSO</t>
  </si>
  <si>
    <t>Validé par DG le 30/06/2026</t>
  </si>
  <si>
    <t>DTG/DOM: Achat  Tuyaux PEHD(déploiement du lien FO de NEA AMBATOLAMPY)-2026-DT-102001-validé par DG le 01/07/26</t>
  </si>
  <si>
    <t>RSE- Formation Ampela Online 2026_5 - 6 et  7 ème vague - STEM FOR GOOD</t>
  </si>
  <si>
    <t>Transport bagages ALIX suite affectation</t>
  </si>
  <si>
    <t>Pour engagement du devis validé pour la LLD Mr Ando RATSIRAHONANA</t>
  </si>
  <si>
    <t>Prestations d'interventions 3D (Désinsectisation, Dératisation et Désinfection) pour les 33 stores de Tanà: couverture 11 mois</t>
  </si>
  <si>
    <t>DTG/DPDI: Assistance technique -projet tirage fibre optique  pour ALA038 et VAK005 -2026-DT-022001</t>
  </si>
  <si>
    <t>DOM/REGION: Achat 03 armoires basse PM -DOM Région Antsiranana et Ambilobe-2026-DT-061003(rangement matériel technique )</t>
  </si>
  <si>
    <t>Prestation intérimaire: PERDIEM Mission - Alphonse, Rija, Tojo mai et juin 26</t>
  </si>
  <si>
    <t>DTG/DPDI: Assistance technique pr le travaux raccordement FO site panneaux solaire NEA Ambohimandroso-2026-DT-102001</t>
  </si>
  <si>
    <t>DTG/DPDI: Travaux GC FO entre ANM012 Alarobia et ANM002 Analakely -2025-DT-021010-validé par DG le 01/07/26</t>
  </si>
  <si>
    <t>DTG/DLT:Indemnité des missions des motards BIS en Régions(Juin26 à Mai27)(BC DE COUVERTURE)</t>
  </si>
  <si>
    <t>Achat billet d'avion 03 Techniciens Polyvalents suite affectation</t>
  </si>
  <si>
    <t>DTG/DLT: Prestation des 21 motards en Régions(AOUT26 au JUILL27)(avenant N°6)(BC DE COUVERTURE)</t>
  </si>
  <si>
    <t>DTG/DLT:Prestation des 34 motards-BV en Régions(SEPT26 au AOUT27)(avenant N°6)(BC DE COUVERTURE)</t>
  </si>
  <si>
    <t>DTG/DLT: Prestation des 26 motards en Régions(JUILL26 à JUIN27)(avenant N°6)(BC DE COUVERTURE)</t>
  </si>
  <si>
    <t>DTG/DLT: Prestation des 08 motards à TANA(JUILL26 à JUIN27)(avenant N°6)(BC DE COUVERTURE)</t>
  </si>
  <si>
    <t>Location transport - CX Champion</t>
  </si>
  <si>
    <t>1482</t>
  </si>
  <si>
    <t>DOM/REGION: Curage et travaux de sécurisation par soudure de tous les chambres de 2AFRICA  MAHAJANGA</t>
  </si>
  <si>
    <t>879</t>
  </si>
  <si>
    <t>Validé en IC le 15/06/2026 - Peinture Publicitaire YAS</t>
  </si>
  <si>
    <t>DTG/DLT:Prestation 03 chauffeurs suppléants(SEM2)(01/07/26 au 01/01/27)</t>
  </si>
  <si>
    <t>DTG/DSTC:Renouvellement licence ZIMBRA 2026 (15/01/26 au 15/01/27)- validé par DG le 02/07/26</t>
  </si>
  <si>
    <t>Engagement du devis acompte validé pour la LLD de Mr Gary CHEUK</t>
  </si>
  <si>
    <t>DTG/DOM:Pénalité suite changement date (Billet d'avion Marco Tanà-Tuléar-Tanà)séminaire DTG</t>
  </si>
  <si>
    <t>DOM/REGION:Achats mobiliers de bureau-équipe DOM BRICKAVILLE-2026-DT-061003</t>
  </si>
  <si>
    <t>Foire de la Fibre Tulear</t>
  </si>
  <si>
    <t>Projet modernisation Energie:  Installation source JIRAMA MT pour site SOF001 Antsohihy , Achat matériels à fournir par YAS</t>
  </si>
  <si>
    <t>ME ANDRIANASOLO ANDRY FIANKINANA paiement abonnement juillet 2026</t>
  </si>
  <si>
    <t>755</t>
  </si>
  <si>
    <t>Salon de l'Etudiant et de l'Emploi 2026</t>
  </si>
  <si>
    <t>7152</t>
  </si>
  <si>
    <t>Tournage Fête Nationale 2026</t>
  </si>
  <si>
    <t>APPRO CAFE DG-TRANSFO</t>
  </si>
  <si>
    <t>Cofinancement Yas 2026 - matériels roulants GRS MIARY</t>
  </si>
  <si>
    <t>Prestation intérimaire: 01 RYS HC Tanà pour 3 mois</t>
  </si>
  <si>
    <t>Cofinancement Yas 2026 - matériels roulants SAIMAX</t>
  </si>
  <si>
    <t>Cofinancement 2026 - Expédition Bajaj</t>
  </si>
  <si>
    <t>Appro RAME PAPIER S2 2026</t>
  </si>
  <si>
    <t>Animation Stand Fibre Tuléar</t>
  </si>
  <si>
    <t>Instruction fournisseur : OCEAN TRADE CO (102)
LLD COACH RORO</t>
  </si>
  <si>
    <t>7153</t>
  </si>
  <si>
    <t>Festival Mandrare</t>
  </si>
  <si>
    <t>Prestation intérimaire: 01 NOC Specialist HC pour 4 mois</t>
  </si>
  <si>
    <t>2369</t>
  </si>
  <si>
    <t>Validé en IC le 4 Juin 2026 - Yas Coupe de Mada 2026</t>
  </si>
  <si>
    <t>Instruction fournisseur : OCEAN TRADE CO (102)
RALLONGE D'UTILISATION ENRANGER AVEC CHAUFFEUR</t>
  </si>
  <si>
    <t>Validé en IC le 02/07/2026 - LAMBAHOANY</t>
  </si>
  <si>
    <t>DG_JUR_C_2026_03_4711</t>
  </si>
  <si>
    <t>Paiement Jeton de présence Avantages Administrateur YAS Mr Tahiry Trimosoa RABENANAHARY pour l'année 2026</t>
  </si>
  <si>
    <t>7157</t>
  </si>
  <si>
    <t>DTG/DSTC:Achat soudeuse de test -2026-DT-103001</t>
  </si>
  <si>
    <t>2454</t>
  </si>
  <si>
    <t>DTG/DPIO:Mentum support renewal Y2026-validé IC le 06/07/26- AT-YMG-DTG-20260610-001</t>
  </si>
  <si>
    <t>5835</t>
  </si>
  <si>
    <t>DTG/DPIO: Support Upgrade of Mentum Planet radio-validé IC le 06/07/26-AT-YMG-DTG-20260617-001</t>
  </si>
  <si>
    <t>DTG/DPIO:Upgrade of Mentum Planet radio planning tool-2026-DT-014002-IC le 06/07/26-AT-YMG-DTG-20260617-001</t>
  </si>
  <si>
    <t>Suivant Avenant DG_JUR_RH_2026_05_119</t>
  </si>
  <si>
    <t>Suivant Avenant DG_JUR_RH_2026_05_120</t>
  </si>
  <si>
    <t>3166</t>
  </si>
  <si>
    <t>DTG/DPIO:Support and subscription renewal-validé IC 06/07/26-AT-YMG-DTG-20260610-002</t>
  </si>
  <si>
    <t>Yas B2B</t>
  </si>
  <si>
    <t>Instruction fournisseur : OCEAN TRADE CO (102)
ROLL COVER VOITURE COACH RORO</t>
  </si>
  <si>
    <t>Instruction fournisseur : OCEAN TRADE CO (102)
RALLONGE LOCATION VOITURE DCG</t>
  </si>
  <si>
    <t>"DTG/DOM: Assainissement réseau filaire YAS Toliara, DTG-212058 Tsongobory-Antaninarenina (Entre SR04 DP33-DP25)
DP20)"</t>
  </si>
  <si>
    <t>2223</t>
  </si>
  <si>
    <t>Instruction fournisseur : ATO SERVICE (2223)
ENTRETIEN PERIODIQUE CAMION</t>
  </si>
  <si>
    <t>"DTG/DOM: Assainissement réseau filaire YAS Toliara, DTG-212057 Tsianengea CNAPS - CEG Centre (Entre D00 DP150-55) 
DP20)"</t>
  </si>
  <si>
    <t>Instruction fournisseur : MADAGASCAR AUTOMOBILE (1184)
ENTRETIEN MOTO 21984WWT</t>
  </si>
  <si>
    <t>"DTG/DOM: Assainissement réseau filaire YAS Toliara, DTG-212056 Tsianaloka Axe Murex (Entre SR03 DP7-DP40) 
DP20)"</t>
  </si>
  <si>
    <t>DA MARIE ESTHER RASOAMAMONJY Community Manangement SOKA juin 2026
FA N°053</t>
  </si>
  <si>
    <t>Instruction fournisseur : LADY BOSS PRODUCTION (TENCE MENA) (4949)
PRESTATION TENCE MENA</t>
  </si>
  <si>
    <t>2221</t>
  </si>
  <si>
    <t>Instruction fournisseur : ATLASSIAN (2221)
Validé Hasan le 06/07/2026</t>
  </si>
  <si>
    <t>5528</t>
  </si>
  <si>
    <t>SOLUTION PLUS MADAGASCAR SARL</t>
  </si>
  <si>
    <t>Instruction fournisseur : SOLUTION PLUS MADAGASCAR SARL (5528)
COUVERTURE PHOTO NOSY BE</t>
  </si>
  <si>
    <t>2305</t>
  </si>
  <si>
    <t>Instruction fournisseur : EASY REDMINE (2305)
Validé Hasan le 06/07/2026</t>
  </si>
  <si>
    <t>DTG/DLT:Réparation moto 23668WWT HONDA -DTG FORT DAUPHIN</t>
  </si>
  <si>
    <t>DTG/DPDI:Demande offre- ETUDE-MUR-SOUTENEMENT_ANALAKELY</t>
  </si>
  <si>
    <t>Indemnité Equipes VAD</t>
  </si>
  <si>
    <t>DTG/DSTC:Renfort rétablissement FTTx Yas à Toamasina (13j)(030526 au 041726-2026-DT-101001-validé DG le 06/07/26</t>
  </si>
  <si>
    <t>1127</t>
  </si>
  <si>
    <t>DTG__DPDI__BC ATEA - Tx VSAT sur 03 sites BET - Top Gun__2025-DT-021011</t>
  </si>
  <si>
    <t>Transport bagages NAMBININA suite affectation (chiffrage)</t>
  </si>
  <si>
    <t>Projet petite elec 2026: Travaux déplacement équipement Energie de R+1 au RDC lié au projet de libération locale de R+1</t>
  </si>
  <si>
    <t>ACHAT 12 LAMPE ADER pour 3 data center TANA- AMBOHIMANARINA -IVANDRY -TANJOMBATO</t>
  </si>
  <si>
    <t>2242</t>
  </si>
  <si>
    <t>ACHAT BLACK BOX</t>
  </si>
  <si>
    <t>DTG__DPDI__BC NGS - Tx VSAT sur 03 sites ALA150-MEL077-MEL078_Top Gun__2025-DT-021011</t>
  </si>
  <si>
    <t>REPARATION ET RENFORCEMENT PORTAILY ILAFY (Parcelle N°1)</t>
  </si>
  <si>
    <t>1205</t>
  </si>
  <si>
    <t>Stands Yas Hoopfest</t>
  </si>
  <si>
    <t>81</t>
  </si>
  <si>
    <t>DOM/REGION:Achat bonbonne-Distributeur d'eau et recharge bonbonne 5GAL - Diégo</t>
  </si>
  <si>
    <t>Porte Affiche Lumineuse</t>
  </si>
  <si>
    <t>Collation SGEM</t>
  </si>
  <si>
    <t>Nettoyage - désherbage Terrain YAS AMBOANARA et nettoyage MAGASIN
COUVERTURE 11 mois mai 2026 au mars 2027</t>
  </si>
  <si>
    <t>DSTC/SEI: Blade 13 PCS  OLT Project(SOFTWARE)-2026-DT-103002-validé DG le 07/07/26</t>
  </si>
  <si>
    <t>Installation Kits Mbalik</t>
  </si>
  <si>
    <t>Lots Projet GENESYS V.2 - Validé par DG le 08/07/2026</t>
  </si>
  <si>
    <t>DTG__DPDI__BC AFROTEL - Tx VSAT sur 04 sites__AAN186-AAN187-AAN189-IHO055__Top Gun__2025-DT-021011</t>
  </si>
  <si>
    <t>Lot Projet Genesys V.2 - Validé par DG le 08/07/2026</t>
  </si>
  <si>
    <t>DTG__DPDI__BC ATEA__Tx VSAT sur 03 sites__AND054-BOE135-SOF219_Top Gun__2025-DT-021011</t>
  </si>
  <si>
    <t>DTG__DPDI__BC ATEA - Tx STARLINK sur 03 sites__DIA161-BON063-VAK125__Top Gun__2025-DT-021011</t>
  </si>
  <si>
    <t>DSTC-SEI: Achat Urgente PRISE RJ45 CAT6 mosaïque pour l'INSTALLATION LAN UFP réf. 2212005452</t>
  </si>
  <si>
    <t>DSTC-SEI: Achat Urgente GOULOTTE CLIPPAGE DIRECT DLP 85X50 pour INSTALLATION LAN UFP réf. 2212005452</t>
  </si>
  <si>
    <t>DTG__DPDI__BC ICHTUS - Confection support d'antenne STARLINK__Phoenix__2025-DT-021011</t>
  </si>
  <si>
    <t>Cofi 2026 - Validé par DG le 08/07/2026</t>
  </si>
  <si>
    <t>Cofi 2026 - GRS EPI DAHOLOBE</t>
  </si>
  <si>
    <t>Cofi 2026 - matériel roulant 034MANIA</t>
  </si>
  <si>
    <t>Cofi 2026 - GRS FILS RASELY</t>
  </si>
  <si>
    <t>Rajout Campagnes Real TV</t>
  </si>
  <si>
    <t>DA MADATOURS Paiement frais de déplacement courses urgentes mois de février avril juin 2026</t>
  </si>
  <si>
    <t>Foire Meva 2026</t>
  </si>
  <si>
    <t>7163</t>
  </si>
  <si>
    <t>YAS HOOPFEST - Validé en IC le 09/07/2026</t>
  </si>
  <si>
    <t>6221</t>
  </si>
  <si>
    <t>Course du Lac Anosy - Validé en IC le 23/04/2026</t>
  </si>
  <si>
    <t>7169</t>
  </si>
  <si>
    <t>Partenariat Commune Moramanga - Validé par DG le 02/07/2026</t>
  </si>
  <si>
    <t>7167</t>
  </si>
  <si>
    <t>RSE - Rénovation EPP Garbit Antsirabe_Maison du Numérique - SOA ENTREPRISE</t>
  </si>
  <si>
    <t>7170</t>
  </si>
  <si>
    <t>Janga TRAIL</t>
  </si>
  <si>
    <t>Validé en IC le 09/07/2026</t>
  </si>
  <si>
    <t>Prestation intérimaire: PERDIEM mission - 01 Formateur Commercial du 130726 au 040826</t>
  </si>
  <si>
    <t>DTG/DPDI:Demande offre-Travaux création cloison salle CDMA AU RDC Analakely</t>
  </si>
  <si>
    <t>Validé par DG le 09/07/2026 - PROJETS VI - GENESYS V.2 et JOLINGA</t>
  </si>
  <si>
    <t>Loyer local Sabotsy Namehana projet easy freeze</t>
  </si>
  <si>
    <t>COUVERTURE RESEAU-RP - Validé en IC le 21/05/2026</t>
  </si>
  <si>
    <t>DTG/DSTC: Achat moulure 25x16  pour les installations -2026-DT-101001</t>
  </si>
  <si>
    <t>Couverture Réseau RP - validé en IC 21/05/2026</t>
  </si>
  <si>
    <t>Validé en IC le 06/07/2026 - Campagne Coupe du Monde 2026</t>
  </si>
  <si>
    <t>7160</t>
  </si>
  <si>
    <t>Instruction fournisseur : RAVELOMANANONY DELPHIN (7160)
REPARATION MOTO 21297WWT</t>
  </si>
  <si>
    <t>Hébergement - festival des baleines</t>
  </si>
  <si>
    <t>7172</t>
  </si>
  <si>
    <t>Validé en IC le 25/06/2026</t>
  </si>
  <si>
    <t>Prestation intérimaire: PERDIEM Mission - Moïbe, Bernard, Haja, Hilaire,Chistien avril au juillet 26</t>
  </si>
  <si>
    <t>Instruction fournisseur : MADAUTO LOCATION (80)
LOCATION BUS AVEC CHAUFFEUR</t>
  </si>
  <si>
    <t>Prestation intérimaire: PERDIEM Suivi routier - Eric juillet 26</t>
  </si>
  <si>
    <t>Instruction fournisseur : MADAGASCAR AUTOMOBILE (1184)
REPARATION MOTO 21982WWT</t>
  </si>
  <si>
    <t>Prestation intérimaire: PERDIEM Suivi routier - Eudes, Aldo, Tolotra mars au juillet 26</t>
  </si>
  <si>
    <t>ITM 2026 - Validé en IC le 28/05/2026</t>
  </si>
  <si>
    <t>DTG/DLT:Réparation motos SOCO19 et SOCO26 (rear suspension)</t>
  </si>
  <si>
    <t>2876</t>
  </si>
  <si>
    <t>Location véhicule LCD VIP VPH à Diego 
Devis ORTOUR N° 1822/ 076</t>
  </si>
  <si>
    <t>DOM/CORE:Prestation pour la mise ON du nouveau CAS/RSG</t>
  </si>
  <si>
    <t>Suivant Avenant DG_JUR_C_2024_12_3746</t>
  </si>
  <si>
    <t>Suivant avenant signé le 16/03/206 - Influenceur Antonis</t>
  </si>
  <si>
    <t>Suivant Avenant DG_JUR_C_2026_02_4612 - Influenceur Willinay</t>
  </si>
  <si>
    <t>Suivant Avenant DG_JUR_2026_02_C_4662</t>
  </si>
  <si>
    <t>DOM/REGION: TRAVAUX GC BACKBONE SOANIERANA IVONGO - MANANARA NORD</t>
  </si>
  <si>
    <t>DTG:A DTG: Recharges bonbonnes Natur'Eau (Collation DTG pour 2 mois )</t>
  </si>
  <si>
    <t>Suivant Avenant DG_JUR_2026_02_C_4664 - Paris Malagasy</t>
  </si>
  <si>
    <t>DTG: Régul factures JUIN2026 de l'équipe DTG</t>
  </si>
  <si>
    <t>Suivant Avenant DG_JUR_2026_02_C_4664 - Influenceur Ferdinah</t>
  </si>
  <si>
    <t>Validé en IC le 10/07/2026 - Projet CINE YAS</t>
  </si>
  <si>
    <t>Collation - Conférence de Presse</t>
  </si>
  <si>
    <t>Couverture nettoyage janvier au décembre 2026 one data center et store dans la zone SUD</t>
  </si>
  <si>
    <t>COUV PHOTO-FESTIVAL DES BALEINES STE MARIE 2026</t>
  </si>
  <si>
    <t>NETTOYAGE BASE VIE  COUVERTURE 12 MOIS JANVIER AU DECEMBRE 2026</t>
  </si>
  <si>
    <t>COUVERTURE 12 MOIS NETTOYAGE EXTERIEUR 03 DATA CENTER ZONE NORD</t>
  </si>
  <si>
    <t>Cofi 2026 - Grs ERRA Distribution</t>
  </si>
  <si>
    <t>DTG/DPDI:Redevance mensuelle occupation des zones concernées FO(16 points)(BC Couverture)</t>
  </si>
  <si>
    <t>6345</t>
  </si>
  <si>
    <t>Réparation Moto</t>
  </si>
  <si>
    <t>INTERUNIVERSITAIRE 2026 - Validé en IC le 09/07/2026</t>
  </si>
  <si>
    <t>DTG/DPDI:Travaux GC FO sur VAK138 VINANY -2026-DT-022001(Projet COHAB HELIOS)</t>
  </si>
  <si>
    <t>Hoopfest Inter Universitaire 2026 - Validé en IC le 09/07/2026</t>
  </si>
  <si>
    <t>DTG/DPDI:Travaux GC FO sur VAK140 ABE ANDRAIKIBA-2026-DT-022001(Projet COHAB HELIOS)</t>
  </si>
  <si>
    <t>DTG/DPDI:Travaux GC FO sur  BOE141 Croisement Tsaratanana-2026-DT-022001</t>
  </si>
  <si>
    <t>INSTALLATION RELAIS CONTROLE PHASES ET TENSION POUR LES CONDENSEURS ADP-TANA</t>
  </si>
  <si>
    <t>DTG/DPDI:DECOMMISSIONING RDC EX TANGARA (12 rack), RDC IPDSLAM (3 rack) et R+1 OCB (32 rack) Analakely-2026-DT-091001</t>
  </si>
  <si>
    <t>2727</t>
  </si>
  <si>
    <t>Campagnes RTA</t>
  </si>
  <si>
    <t>DOM/REGION:Billet d'avion Rahajanirainy Jules Cesar-Sambava-Tanà-Sambava pr formation</t>
  </si>
  <si>
    <t>3562</t>
  </si>
  <si>
    <t>Equipements ADN</t>
  </si>
  <si>
    <t>Nettoyage BUREAUX YAS -DATA CENTER -YAS STORE TANA ET ZONE NORD COUVERTURE -09 mois AVRIL AU DECEMBRE 2026</t>
  </si>
  <si>
    <t>Dératisation désinsectisations -DEPOT DFG-GALAXY-MSC2 GALAXY- data center 2
AVRIL- MAI- JUIN ET JUILLET 2026</t>
  </si>
  <si>
    <t>DTG/DOM: Transport et Manutention de 30 Poteaux en bois de Fianarantsoa vers Ambositra</t>
  </si>
  <si>
    <t>DESINSECTISATION ET DERATISATION MOIS DE JANVIER 2026 10 DATA CENTER TANA</t>
  </si>
  <si>
    <t>DG_JUR_2026_02_C_4660</t>
  </si>
  <si>
    <t>Suivant Convention DG _JUR_C_2026_03_4683 - Influenceur Tsiaro</t>
  </si>
  <si>
    <t>Suivant Avenant DG_JUR_2026_02_C_4663</t>
  </si>
  <si>
    <t>Suivant Avenant DG_JUR_C_2026_03_4692</t>
  </si>
  <si>
    <t>DTG/DPDI:Lightbox Yas Campus Galaxy Andraharo-2026-DT-091006-validé HH le 13/07/26</t>
  </si>
  <si>
    <t>Prestation intérimaire: PERDIEM Suivi routier - Tsiry, Niriana, Thierry, Tahiry mai au juillet 26</t>
  </si>
  <si>
    <t>Transport bagages TSIAHIANA suite affectation (chiffrage)</t>
  </si>
  <si>
    <t>Transport bagages JEAN CLAUDE suite affectation</t>
  </si>
  <si>
    <t>Validé en IC le 09/07/2026 - Festival Dona Be</t>
  </si>
  <si>
    <t>4549</t>
  </si>
  <si>
    <t>Validé en IC le 09/07/206 - Festikite 2026</t>
  </si>
  <si>
    <t>Suivant contrat Ref FI-2026-YAS-AMO-001 - Yas Mock Up</t>
  </si>
  <si>
    <t>Billet Ciné Yas</t>
  </si>
  <si>
    <t>Diffusion Spot RADIO et TV</t>
  </si>
  <si>
    <t>Location véhicule LLD Directeur Juridique
 (engagement pour 12 mois )
Devis LOXEA : PF 24062026 009 EV</t>
  </si>
  <si>
    <t>Cofi 2026 - matériels roulant MISAINA</t>
  </si>
  <si>
    <t>DTG/DOM: Régul factures(F-068 0047105)-JUIN26 - équipe DTG</t>
  </si>
  <si>
    <t>DTG/DLT: Rallonge utilisation véhicule 22685WWT(16/01/26 au 29/04/26)</t>
  </si>
  <si>
    <t>Validé HH le 09/07/2026</t>
  </si>
  <si>
    <t>2184</t>
  </si>
  <si>
    <t>Instruction fournisseur : AMDOCS (2184)
Validé Hasan J. le 14/07/2026</t>
  </si>
  <si>
    <t>ACHAT SAC POUBELLE POUR NOC ET ADN</t>
  </si>
  <si>
    <t>RSE  Réhabilitation Installation Electrique EPP Garbit Antsirabe_Maison du Numérique - SOA ENTREPRISE</t>
  </si>
  <si>
    <t>DA SOKA HOLDING direction et pilotage de projet juillet 2026
FA SH 2016-017</t>
  </si>
  <si>
    <t>DA SOKA AFRIKA direction et pilotage de projet jullet 2026
FA SA 017</t>
  </si>
  <si>
    <t>1541</t>
  </si>
  <si>
    <t>ANDRIANIAINA NOEL (ENTREPRISE ETANCHE NE)</t>
  </si>
  <si>
    <t>Instruction fournisseur : ANDRIANIAINA NOEL (ENTREPRISE ETANCHE NE) (1541)
Validé DG le 15/07/2026</t>
  </si>
  <si>
    <t>12 manutentionnaires pour rangement poteaux - AMBOHIMANGAKELY le 11 et 12 juin 2026</t>
  </si>
  <si>
    <t>Instruction fournisseur : GRANDE DISTRIBUTION SERVICE (820)
COMMANDES GDS - VALIDE LE 15/07/2026</t>
  </si>
  <si>
    <t>7191</t>
  </si>
  <si>
    <t>RAHANTAMALALA FANJANIRINA SYLVIENE</t>
  </si>
  <si>
    <t>Transport bagages SAMBATRA suite rapatriement</t>
  </si>
  <si>
    <t>Instruction fournisseur : GLOBAL CONSTRUCTION MADAGASCAR (2404)
YAS STORE ANTSIRABE</t>
  </si>
  <si>
    <t>Instruction fournisseur : PRO BIKE (4932)
COFI 2026 - MOTO PIACHI DEFENDER - GRS ERRA DISTRIBUTION</t>
  </si>
  <si>
    <t>7193</t>
  </si>
  <si>
    <t>Instruction fournisseur : DAMA PAUL RALISON CHRISTIAN (7193)
PARTENARIAT VILLE MANANJARY</t>
  </si>
  <si>
    <t>Instruction fournisseur : MOHAMED AKIL SHAMIR (6762)
Iphone 16 pro max</t>
  </si>
  <si>
    <t>DOM/REGION:(TS)Travaux de sécurisation BKB sur ponts(Ambatosarotra -Manompana-Vatobe - Analandrafia)-2026-DT-061013-validé par DG le 15/07/26</t>
  </si>
  <si>
    <t>DA MARIE ESTHER RASOAMAMONJY Community Manangement SOKA juillet 2026
FA 054</t>
  </si>
  <si>
    <t>DTG__DPDI__BC ATEA__Tx trans sur 03 sites__AND057-MAT148-SOF226__2025-DT-011011</t>
  </si>
  <si>
    <t>DA ARNO TRIGALLEZ EI Fractional CTO pour SOKA prestation juillet  2026
FA 082</t>
  </si>
  <si>
    <t>DA Erick ANDRINIRINA Develppeur fullstack SOKA  juillet  2026
FA 2600007</t>
  </si>
  <si>
    <t>DA INVIKTUS CORP monthly pack ferox &amp;Soka juillet  2026
FA 26071</t>
  </si>
  <si>
    <t>DTG:Rapatriement matériels HS(BOE037-AAN064)en régions vers Ilafy pour remise en rébut</t>
  </si>
  <si>
    <t>Instruction fournisseur : VOYAGES BOURDON (2886)
BILLET D'AVION - MAMY RAHARINJATOVO</t>
  </si>
  <si>
    <t>Projet Petite Elec 2026: travaux Energie lié au projet 5G site AAN001 Toliara.</t>
  </si>
  <si>
    <t>DTG/DLT:Rapatriement matériels HS(SOF007-AAN002-SAV071)en régions vers Ilafy pour remise en rébut</t>
  </si>
  <si>
    <t>DTG: Rapatriement matériels HS(SOF027-TALA059-SOF006-AAN015-ITA005)en régions vers Ilafy pour remise en rébut</t>
  </si>
  <si>
    <t>DTG/DPDI:Demande offre- (TS) TX KICK OFF ALA146 AMBOHITRARIVO - ALA147 MORARANO VAKAKA</t>
  </si>
  <si>
    <t>6541</t>
  </si>
  <si>
    <t>Instruction fournisseur : DELOITTE CÔTE D'IVOIRE (6541)
Evaluation des menaces et des risks cyber</t>
  </si>
  <si>
    <t>Instruction fournisseur : GRANDE DISTRIBUTION SERVICE (820)
CONSOLIDATION YAS</t>
  </si>
  <si>
    <t>DTG/DLT: Rallonge utilisation véhicule 22684WWT(16/01/26 au 28/04/26)</t>
  </si>
  <si>
    <t>DTG/DOM:</t>
  </si>
  <si>
    <t>DTG/DOM: Implantation de 30 poteaux à TOLIARA (BC Global 17e Vague)</t>
  </si>
  <si>
    <t>DTG/DOM: Implantation de 30 poteaux à TOLIARA (BC Global 18e Vague)</t>
  </si>
  <si>
    <t>DTG/DOM: Implantation de 30 poteaux à TOLIARA (BC Global 19e Vague)</t>
  </si>
  <si>
    <t>Instruction fournisseur : AEROPUB (4115)
COUPE DU MONDE 2026</t>
  </si>
  <si>
    <t>Instruction fournisseur : FEDERATION MALAGASY DE BASKET BALL (2368)
Consommation Internet et Flotte - FMBB</t>
  </si>
  <si>
    <t>7188</t>
  </si>
  <si>
    <t>Instruction fournisseur : RANAIVOSOA ANDRIANANTENAINA (7188)
PROJETS VI - GENESYS V.2 et JOLINGA</t>
  </si>
  <si>
    <t>Instruction fournisseur : BAKAO SERVICES (3278)
PROJETS VI - GENESYS V.2 et JOLINGA</t>
  </si>
  <si>
    <t>DTG/DSTC: Installation FO - Extension INFRA GPON - DAET 13731/13730/13746/13751/13802/13747/13752/13803-2026-DT-102001</t>
  </si>
  <si>
    <t>DTG/DSTC: Travaux de maintenance filaire - Extension - DAET 13732 -2026-DT-102001</t>
  </si>
  <si>
    <t>DTG/DSTC:Travaux de maintenance filaire - Extension - DAET 13748 -2026-DT-102001</t>
  </si>
  <si>
    <t>DTG/DSTC:Travaux de maintenance filaire - GC - DAET 13753/13758/13804/13733-2026-DT-102001</t>
  </si>
  <si>
    <t>Validé en IC le 26/02/2026 - CONSO 2026</t>
  </si>
  <si>
    <t>DTG/DSTC: Travaux de maintenance filaire - GC - DAET 13749/13750/13754-2026-DT-102001</t>
  </si>
  <si>
    <t>DTG/DSTC: Travaux de maintenance filaire - GC - DAET 13801/13805/13734/13755/13806-2026-DT-102001</t>
  </si>
  <si>
    <t>Instruction fournisseur : AVRA BTP (4038)
YS TOAMASINA AVENUE</t>
  </si>
  <si>
    <t>Instruction fournisseur : VOYAGES BOURDON (2886)
BILLET D'AVION - AINA RAJAOZANDRY - TNR/NOS/TNR</t>
  </si>
  <si>
    <t>Prestation de s/ce: crèches MIKOLO ANALAKELY mois de juillet 2026 - KIDS ACADEMY 0002/25/ND</t>
  </si>
  <si>
    <t>7201</t>
  </si>
  <si>
    <t>EDITIONS AUSTRALES INTERNATIONALES LTD</t>
  </si>
  <si>
    <t>RSE - Publipostage Page RSE Yas dans le magazine EcoAustral - ECOAUSTRAL</t>
  </si>
  <si>
    <t>5085</t>
  </si>
  <si>
    <t>Instruction fournisseur : GRANDE DISTRIBUTION SERVICE (820)
FINALE YAS COUPE MADAGASCAR 2026</t>
  </si>
  <si>
    <t>7194</t>
  </si>
  <si>
    <t>DTG/DSTC:Travaux de maintenance filaire - Extension - DAET 13735/13756/13807/13736/13737/13739/13808-2026-DT-102001</t>
  </si>
  <si>
    <t>DTG/DSTC: Travaux de maintenance filaire - GC - DAET 13738/13757 -2026-DT-102001</t>
  </si>
  <si>
    <t>Instruction fournisseur :  ()
CONSO DVIOT</t>
  </si>
  <si>
    <t>NTERUNIVERSITAIRE 2026</t>
  </si>
  <si>
    <t>Mobilier Store</t>
  </si>
  <si>
    <t>Instruction fournisseur : JOCKER GRAPHICS (1645)
FESTIVAL DONA BE</t>
  </si>
  <si>
    <t>Instruction fournisseur : IVENCO (2467)
FINALE YAS COUPE DE MADAGASCAR 2026</t>
  </si>
  <si>
    <t>BC de Couverture Loyer Shop</t>
  </si>
  <si>
    <t>DOM/TRANS:Achat de disque dure pour le NMS du système HUB VSAT-C-2026-DT-061007</t>
  </si>
  <si>
    <t>Validé en IC le 17/07/2026</t>
  </si>
  <si>
    <t>DTG/DOM:Travaux intervention sur IPRAN ANM026 et ANM630 AMPANGABE</t>
  </si>
  <si>
    <t>Instruction fournisseur : LCS CONSULTING (2490)
ANIMATEURS ROADSHOW</t>
  </si>
  <si>
    <t>DTG/DOM:Travaux sécurisation fibre backauling BOE010_BOE018 AMBONDROMAMY</t>
  </si>
  <si>
    <t>DOM/REGION:Soudure support BBN en corbelle du pont-DTG-188978 Axe Vavatenina Andasibe est</t>
  </si>
  <si>
    <t>Instruction fournisseur : KOEZY COMPANY SARLU (6480)
SOOKANY TROPHY</t>
  </si>
  <si>
    <t>Instruction fournisseur : TSARA MARIE ANGELA (6902)
PROJETS VI - GENESYS V.2 et JOLINGA</t>
  </si>
  <si>
    <t>Validé par DG le 14/07/2026 - Midi Publicité</t>
  </si>
  <si>
    <t>DOM/REGION:Transport 46 rlx PEHD (500m/rlx)vers MANANARA NORD et 14 rlx vers MAROANTSETRA-2026-DT-061001</t>
  </si>
  <si>
    <t>DOM/REGION:Transport 58 rlx PEHD (500m/rlx)Tanà vers Mandritsara-2026-DT-061001</t>
  </si>
  <si>
    <t>Instruction fournisseur : RAMANAMBONONA LALANIRIANA HANITRINIAINA (6740)
ENTRETIEN MOTO - 7606WWT - MORONDAVA</t>
  </si>
  <si>
    <t>DOM/REGION:Sécurisation fibre en aérien aux PK502 Antanambao Andranolava et PK505 Mangapaika RN4</t>
  </si>
  <si>
    <t>REPARATION PLAFOND BATIMENT ISI (entrepôt YSA GALAXY AGL) -SALLE FOURNITURE ET DSI</t>
  </si>
  <si>
    <t>RSE - Vérification technique avant travaux EPP Garbit Antsirabe - SOCOTEC</t>
  </si>
  <si>
    <t>Instruction fournisseur : GRANDE DISTRIBUTION SERVICE (820)
SOMAROHO 2026</t>
  </si>
  <si>
    <t>Transport bagages DJAIRICE suite affectation (chiffrage)</t>
  </si>
  <si>
    <t>DESINFECTION - CAMPUS -CAS MPOX</t>
  </si>
  <si>
    <t>Location de camion pour transport de 15 antennes ILAFY vers GALAXY
Avec manutention</t>
  </si>
  <si>
    <t>Instruction fournisseur : GRANDE DISTRIBUTION SERVICE (820)
Flocage Notyfolio - Validé en IC le 16/07/2026</t>
  </si>
  <si>
    <t>ACHAT SAC à POUBELLE POUR NOC ET ADN annule et remplace BC N° 135822</t>
  </si>
  <si>
    <t>DTG/DPDI:Travaux GC FO sur SOF225 ANALAMISONDROTRA-2026-DT-022001-validé par DG le 20/07/26 (Projet COHAB HELIOS)</t>
  </si>
  <si>
    <t>Ecrans</t>
  </si>
  <si>
    <t>Suivant Avenant DG_JUR_C_2026_02_4609 - Influenceur ALVIN</t>
  </si>
  <si>
    <t>Suivant Avenant DG_JUR_2026_02_C_4671</t>
  </si>
  <si>
    <t>Instruction fournisseur :  ()
DOUDOUNE ET HOODIE</t>
  </si>
  <si>
    <t>COFI 2026 - GRS MATEL</t>
  </si>
  <si>
    <t>Cofi 2026 - GRS Matel</t>
  </si>
  <si>
    <t>DTG/DPDI:Travaux GC FO sur  VAK134 ANJOMA RAMARTINA 2 -2026-DT-022001-validé par DG le 20/07/26</t>
  </si>
  <si>
    <t>7202</t>
  </si>
  <si>
    <t>DA Paiement frais de branding véhicule ambassadeur YAS</t>
  </si>
  <si>
    <t>Prestation intérimaire: 01 NOC Spécialist HC pour 4 mois (annulation BC  n°135794)</t>
  </si>
  <si>
    <t>6023</t>
  </si>
  <si>
    <t>Projet GENESIS V2</t>
  </si>
  <si>
    <t>Photos DONA BE ANTSOHIHY</t>
  </si>
  <si>
    <t>Instruction fournisseur : OCEAN TRADE CO (102)
COFI 2026 - MOTO CROSS TORNADO</t>
  </si>
  <si>
    <t>Projet petite elec 2026: Travaux Energie lié au projet Swap MSAN HUAWEI (EoS)</t>
  </si>
  <si>
    <t>Instruction fournisseur : OCEAN TRADE CO (102)
COFI 2026 - MOTO GRS MANAMBINA</t>
  </si>
  <si>
    <t>Top Horaire</t>
  </si>
  <si>
    <t>Roll Up SHS</t>
  </si>
  <si>
    <t>7206</t>
  </si>
  <si>
    <t>Validé par DG le 09/07/2026</t>
  </si>
  <si>
    <t>7210</t>
  </si>
  <si>
    <t>Suivant Contrat DG_JUR_C_2026_03_4686 - Influenceur Diary</t>
  </si>
  <si>
    <t>Instruction fournisseur : MADAGASCAR AUTOMOBILE (1184)
COFI 2026 - MOTO GRS FENOFATRA MBOLATIANA</t>
  </si>
  <si>
    <t>Instruction fournisseur : SOCIETE DE GESTION ET EXPLOITATION DE M/CAR (119)
COLLATION LE 23 ET 24 JUILLET 2026</t>
  </si>
  <si>
    <t>DTG/DLT: Prestation (01)manutentionnaire aide magasinier (JUILL26 au JUIN27)(BC Couverture) suivant avenant du110626</t>
  </si>
  <si>
    <t>Spots Publicitaires</t>
  </si>
  <si>
    <t>Diffusion Spots Publicitaires</t>
  </si>
  <si>
    <t>DTG/DOM: Accessoires-maintenance curative BKB(OTA for 50km)-2026-DT-061012-validé IC 09/07/26</t>
  </si>
  <si>
    <t>Agents Intérimaires KYC</t>
  </si>
  <si>
    <t>Validé par HH le 17/07/2026</t>
  </si>
  <si>
    <t>Instruction fournisseur : GRANDE DISTRIBUTION SERVICE (820)
TENUES COMMERCIAUX  OUVERTURE NEW CONCEPT STORE</t>
  </si>
  <si>
    <t>DTG/DOM: Achat étiqueteuses et étiquète  pour outillage FIELD2026-2026-DT-061008</t>
  </si>
  <si>
    <t>Instruction fournisseur : STELLAR - IX SA (3098)
Nom de domaine - 1 an</t>
  </si>
  <si>
    <t>DTG/DLT: Achat chaussures de sécurité pour les motards TANA (pointures 40-41 et 42)</t>
  </si>
  <si>
    <t>Prestation intérimaire: 150 AR Gemini Tanà et Régions pour 2 mois</t>
  </si>
  <si>
    <t>Instruction fournisseur : CFAO MOBILITY MADAGASCAR (123)
COFI 2026 - VOITURE GRS CLAURODIEN</t>
  </si>
  <si>
    <t>Prestation intérimaire: 05 AR Micro Régions pour 2 mois</t>
  </si>
  <si>
    <t>Instruction fournisseur : CFAO MOBILITY MADAGASCAR (123)
COFI 2026 - VOITURE GRS CHALLENGER</t>
  </si>
  <si>
    <t>Prestation intérimaire: 75 AR Roadshow pour 2 mois</t>
  </si>
  <si>
    <t>Prestation intérimaire: 582 AR Terrain en Axe Régions pour 2 mois</t>
  </si>
  <si>
    <t>Instruction fournisseur : CFAO MOBILITY MADAGASCAR (123)
COFI 2026 - VOITURE GRS DEFIMICRO</t>
  </si>
  <si>
    <t>Prestation intérimaire: 66 AR Terrain en Siège pour 2 mois</t>
  </si>
  <si>
    <t>Prestation intérimaire: 25 BO Régions pour 2 mois</t>
  </si>
  <si>
    <t>Prestation intérimaire: 191 CDZ Tanà et Régions pour 2 mois</t>
  </si>
  <si>
    <t>Prestation intérimaire: 37 CT Tanà et Région pour 2 mois</t>
  </si>
  <si>
    <t>Prestation intérimaire: 77 AR Renfort Tanà et Région pour 2 mois</t>
  </si>
  <si>
    <t>Prestation intérimaire: 20 AR en Shop Région pour 2 mois</t>
  </si>
  <si>
    <t>Prestation intérimaire: 03 AR en Kioska Région pour 2 mois</t>
  </si>
  <si>
    <t>Prestation intérimaire: 02 Chargés d'Accueil pour 2 mois</t>
  </si>
  <si>
    <t>Prestation intérimaire: 08 CYS Région pour 2 mois</t>
  </si>
  <si>
    <t>Prestation intérimaire: 22 CYS Tanà pour 2 mois</t>
  </si>
  <si>
    <t>Prestation intérimaire: 01 Formateur Commercial Junior pour 2 mois</t>
  </si>
  <si>
    <t>Prestation intérimaire: 02 Ing d'Audit Filaire et FO pour 2 mois</t>
  </si>
  <si>
    <t>Prestation intérimaire: 23 Tech Pol pour 2 mois</t>
  </si>
  <si>
    <t>Prestation intérimaire: Logement 22 Tech Pol pour 2 mois</t>
  </si>
  <si>
    <t>Prestation intérimaire: 01 Analyste Fonctionnel VE pour 2 mois</t>
  </si>
  <si>
    <t>Prestation intérimaire: IM 05 AR Micro Régions pour 2 mois</t>
  </si>
  <si>
    <t>Prestation intérimaire: IM 75 AR Roadshow Régions pour 2 mois</t>
  </si>
  <si>
    <t>Prestation intérimaire: IM 37 CT Tanà et Régions pour 2 mois</t>
  </si>
  <si>
    <t>Prestation intérimaire: IM 66 AR Terrain en Siège pour 2 mois</t>
  </si>
  <si>
    <t>Prestation intérimaire: IM 191 CDZ Tanà et Région pour 2 mois</t>
  </si>
  <si>
    <t>DTG/DLT: Achat trousse de secours pour les motards TANA</t>
  </si>
  <si>
    <t>DTG/DSTC: Inspection et traitement 347 poteaux en bois-DAET 13809</t>
  </si>
  <si>
    <t>DTG/DSTC: Inspection et traitement 347 poteaux en bois -ITP-20260615-00002-DAET 13810</t>
  </si>
  <si>
    <t>Instruction fournisseur : UNITE DE DISTRIBUTION TECHNOLOGIQUE - UDITEC (717)
PROJETS VI - GENESYS V.2</t>
  </si>
  <si>
    <t>Instruction fournisseur : SOCIETE DE GESTION ET EXPLOITATION DE M/CAR (119)
COLLATION LE 24/07/2026</t>
  </si>
  <si>
    <t>Projet petite Elec lié au projet upgrade transfo Analakely : Aménagement salle transfo</t>
  </si>
  <si>
    <t>3988</t>
  </si>
  <si>
    <t>SUSTAINABLE MANAGEMENT SYSTEMS CONSULTING</t>
  </si>
  <si>
    <t>DTG/DSTC:Travaux lastmile FTTX Tamatave Axe Centre Ville-2026-DT-101001-ITP-20260706-00001</t>
  </si>
  <si>
    <t>Instruction fournisseur : VOYAGES BOURDON (2886)
BILLET D'AVION - JACQUIA &amp; VALTER &amp; PPH</t>
  </si>
  <si>
    <t>DTG/DSTC: Travaux Lastmile FTTX Toliara du 13/07 au 25/07/26-2026-DT-101001</t>
  </si>
  <si>
    <t>Instruction fournisseur : LCS CONSULTING (2490)
REMBOURSEMENT IM AR &amp; FRAIS COLIS &amp; IM ADV</t>
  </si>
  <si>
    <t>Instruction fournisseur : OCEAN TRADE CO (102)
COFI 2026 - MOTO GRS ZENITH</t>
  </si>
  <si>
    <t>Instruction fournisseur : CFAO MOBILITY MADAGASCAR (123)
COFI 2026 - MOTO GRS ZENITH</t>
  </si>
  <si>
    <t>RSE - Chèque Cadeau - Concours de projet Fokontany Madio 2026 - INJET</t>
  </si>
  <si>
    <t>DTG/DPDI:Travaux GC FO sur SOF229 Ambodiampana-2026-DT-022001-validé par DG le 22/07/26(COHAB HELIOS)</t>
  </si>
  <si>
    <t>DTG/DPDI: Travaux GC FO sur IHO058 AMBINANY-2026-DT-022001-validé par DG le 22/07/26 (COHAB HELIOS)</t>
  </si>
  <si>
    <t>Transport bagages ONJA suite affectation (chiffrage)</t>
  </si>
  <si>
    <t>Transport bagages FABIEN suite prise de poste (chiffrage)</t>
  </si>
  <si>
    <t>Instruction fournisseur : MANAJ SARL (2536)
INSTALLATION BORNE TICKETING TANA &amp; EST &amp; MAJUNGA</t>
  </si>
  <si>
    <t>Location petite salle de réunion à Ihosy - du 060726 au 100726</t>
  </si>
  <si>
    <t>DOM/REGION:Transport et manutention(Câble et Caniveau) de Tanà vers Mananara-2026-DT-061001</t>
  </si>
  <si>
    <t>DOM/REGION:Transport et manutention(Câble et Caniveau)-Tanà vers Maroantsetra-2026-DT-061001</t>
  </si>
  <si>
    <t>DOM/REGION:Transport et manutention(Câble et Caniveau) de Tanà vers Mandritsara-2026-DT-061001</t>
  </si>
  <si>
    <t>DOM/REGION: Travaux de sécurisation fibre dans la ville de Majunga(BOE090 TSARARANO AMBANY)</t>
  </si>
  <si>
    <t>Instruction fournisseur : JOCKER GRAPHICS (1645)
HABILLAGE STORE MANDRITSARA</t>
  </si>
  <si>
    <t>DOM/REGION: Achat Vestiaire métal 2 étages pour Fort Dauphin et BV Ambovombe et Manantenina-2026-DT-061003</t>
  </si>
  <si>
    <t>7218</t>
  </si>
  <si>
    <t>Instruction fournisseur : RANDRIAMANDIMBIHARIJAONA Aina Michael (7218)
FOIRE BE SATRANA</t>
  </si>
  <si>
    <t>Instruction fournisseur : LUCKKY COMPANY (3726)
FINALE YAS COUPE DE MADA 2026</t>
  </si>
  <si>
    <t>Location Appartement Mr Papa</t>
  </si>
  <si>
    <t>DTG/DOM:Achat Rack 19"//42U Indoor(Normalisation-Rack-DataCenter)-2026-DT-061003</t>
  </si>
  <si>
    <t>5561</t>
  </si>
  <si>
    <t>ZANAKIHARANA TONGASAINA</t>
  </si>
  <si>
    <t>Instruction fournisseur : ZANAKIHARANA TONGASAINA (5561)
SPONSORING</t>
  </si>
  <si>
    <t>4306</t>
  </si>
  <si>
    <t>KAJY PARTNER UEXCEL MADA</t>
  </si>
  <si>
    <t>7211</t>
  </si>
  <si>
    <t>validé en IC le 04 Juin 2026 - Sponsoring</t>
  </si>
  <si>
    <t>Validé par DG le 07/07/2026</t>
  </si>
  <si>
    <t>6502</t>
  </si>
  <si>
    <t>Instruction fournisseur : Khipu Networks (Pty) Ltd (6502)
Solution de détection des menaces cyber</t>
  </si>
  <si>
    <t>DTG/DOM: Manutention équipements HS sur Talatamaty et Ambohimanarina</t>
  </si>
  <si>
    <t>RSE - Rénovation Médiathèque Lycée JJRabearivelo - AVRA</t>
  </si>
  <si>
    <t>Instruction fournisseur : FEDERATION MALAGASY DE FOOT BALL (2369)
CHAMPIONNAT NATIONAL BEACH SOCCER</t>
  </si>
  <si>
    <t>FOURNITURE DE BUREAU Q3 2026</t>
  </si>
  <si>
    <t>DTG/DSTC: Inspection et traitement 345 poteaux en bois- ITP-20260701-00002</t>
  </si>
  <si>
    <t>DTG/DSTC: Inspection et traitement 345 poteaux en bois-ITP-20260701-00001</t>
  </si>
  <si>
    <t>SAMSUNG S25+</t>
  </si>
  <si>
    <t>Suivant Convention DG_JUR_C_2026_03_4684 - IC le 19/02/2026</t>
  </si>
  <si>
    <t>DTG/DPDI:Travaux GC FO sur  AAT066 AMPOROFORO-2026-DT-022001(COHAB HELIOS)</t>
  </si>
  <si>
    <t>6526</t>
  </si>
  <si>
    <t>MONDE PARALLELE AGENCY</t>
  </si>
  <si>
    <t>Instruction fournisseur : MONDE PARALLELE AGENCY (6526)
INFLUENCEUR - FIANTSO</t>
  </si>
  <si>
    <t>7224</t>
  </si>
  <si>
    <t>ALLIANCE FRANCAISE ANTSAHABE</t>
  </si>
  <si>
    <t>Instruction fournisseur : ALLIANCE FRANCAISE ANTSAHABE (7224)
SPONSORING</t>
  </si>
  <si>
    <t>Instruction fournisseur : VOYAGES BOURDON (2886)
BILLET D'AVION - ANDRIATOAVINA EMMANUEL - NOS/TNR</t>
  </si>
  <si>
    <t>DPDI-Projet DWDM Mod 2026-Achat gaine</t>
  </si>
  <si>
    <t>Prestation intérimaire: Frais de déplac 01 Tech Pol mois de juillet 2026</t>
  </si>
  <si>
    <t>Instruction fournisseur : PRICE (2632)
CABLE</t>
  </si>
  <si>
    <t>Prestation intérimaire: 08 ADV Tanà et Région pour 2 mois</t>
  </si>
  <si>
    <t>Prestation intérimaire: 02 Agent de mis sous pli pour 2 mois</t>
  </si>
  <si>
    <t>Prestation intérimaire: 01 Assistants RH pour 2 mois</t>
  </si>
  <si>
    <t>Prestation intérimaire: 01 BO Admin et Orga pour 2 mois</t>
  </si>
  <si>
    <t>Prestation intérimaire: 01 Gestionnaire Recouvrement pour 2 mois</t>
  </si>
  <si>
    <t>Prestation intérimaire: 01 Chargé QVT/DEI pour 2 mois</t>
  </si>
  <si>
    <t>Prestation intérimaire: 01 Comptable pour 2 mois</t>
  </si>
  <si>
    <t>Prestation intérimaire: 10 Coordinateur Sales Outsourcing Tanà et Région pour 2 mois</t>
  </si>
  <si>
    <t>Prestation intérimaire: 01 Gest de Stock Xts vendables pour 2 mois</t>
  </si>
  <si>
    <t>Prestation intérimaire: 01 Gest de Stock Xts vendables TITAN3 pour 2 mois</t>
  </si>
  <si>
    <t>Prestation intérimaire: 02 Juriste pour 2 mois</t>
  </si>
  <si>
    <t>Prestation intérimaire: 01 PHD pour 2 mois</t>
  </si>
  <si>
    <t>Prestation intérimaire: 01 Support BI pour 2 mois</t>
  </si>
  <si>
    <t>Prestation intérimaire: 01 Technicien Drive Test et Performance Radio pour 2 mois</t>
  </si>
  <si>
    <t>Prestation intérimaire: 02 Tech Superv Filaire pour 2 mois</t>
  </si>
  <si>
    <t>Prestation intérimaire: 01 Tech Testeur Service Perf pour 2 mois</t>
  </si>
  <si>
    <t>Prestation intérimaire: 142 AR Terrain en Axes pour 2 mois</t>
  </si>
  <si>
    <t>Prestation intérimaire: 19 AR en Shop pour 2 mois</t>
  </si>
  <si>
    <t>Prestation intérimaire: 44 AR en Kioska pour 2 mois</t>
  </si>
  <si>
    <t>Instruction fournisseur : CLICK UP (3319)
LICENCE</t>
  </si>
  <si>
    <t>Prestation intérimaire: 20 AR en Poste Fixe pour 2 mois</t>
  </si>
  <si>
    <t>Prestation intérimaire: 13 BO Tanà pour 2 mois</t>
  </si>
  <si>
    <t>DOM/REGION: : Achat 4 onduleurs pour Data Center Nosy Be- 2026-DT-061003</t>
  </si>
  <si>
    <t>Prestation intérimaire: 30 AR Roadshow Tanà pour 2 mois</t>
  </si>
  <si>
    <t>Prestation intérimaire: 02 AR Micro Tanà pour 2 mois</t>
  </si>
  <si>
    <t>Prestation intérimaire: IM 30 AR Roadshow Tanà pour 2 mois</t>
  </si>
  <si>
    <t>Prestation intérimaire: IM 02 AR Micro Tanà pour 2 mois</t>
  </si>
  <si>
    <t>DTG/DLT:Achat Gant Street Black (22 paires) pour les motards à Tanà</t>
  </si>
  <si>
    <t>Prestation intérimaire: Frais d'installation 01 Tech Pol en juillet 2026</t>
  </si>
  <si>
    <t>Instruction fournisseur : AVRA BTP (4038)
YS ITAOSY</t>
  </si>
  <si>
    <t>Instruction fournisseur : AVRA BTP (4038)
YS AMBOHIPO</t>
  </si>
  <si>
    <t>Instruction fournisseur : UNITE DE DISTRIBUTION TECHNOLOGIQUE - UDITEC (717)
COFI 2026 - VTT GRS MYA</t>
  </si>
  <si>
    <t>Prestation intérimaire: PERDIEM Suivi routier - Steve juillet 26</t>
  </si>
  <si>
    <t>Instruction fournisseur : RELAIS DES PLATEAUX (2707)
DEJEUNER 31/07/2026</t>
  </si>
  <si>
    <t>Prestation intérimaire: PERDIEM Suivi routier - Tsiry, Nirintsoa, Thierry, Tahiry août 26</t>
  </si>
  <si>
    <t>Instruction fournisseur : CT MOTORS (664)
COFI 2026 - PIAGGIO GRS ZENITH</t>
  </si>
  <si>
    <t>Instruction fournisseur : CT MOTORS (664)
COFI 2026 - PIAGGIO GRS MYA</t>
  </si>
  <si>
    <t>4967</t>
  </si>
  <si>
    <t>DTG/DPDI: Remplacement vitrage de la porte principale Data Center DIA013 Nosy Be-2026-DT-091006</t>
  </si>
  <si>
    <t>Prestation intérimaire: PERDIEM Mission - Rina juillet 26</t>
  </si>
  <si>
    <t>Instruction fournisseur : VOYAGES BOURDON (2886)
BILLET D'AVION - RANDRIAMIALY DAVID - NOS/TNR</t>
  </si>
  <si>
    <t>Instruction fournisseur : AVRA BTP (4038)
YS AMBATOBE</t>
  </si>
  <si>
    <t>DTG/DPDI: Travaux GC FO sur ANO005_MARILLAC-2026-DT-022001-validé par DG le 28/07/26</t>
  </si>
  <si>
    <t>Instruction fournisseur : MASS IN SARL (2544)
Starlink Mini kit</t>
  </si>
  <si>
    <t>Instruction fournisseur : RTV RECORD (973)
SPOT - RECORD TV</t>
  </si>
  <si>
    <t>Instruction fournisseur : MIDI PUBLICITE (2566)
ANNULE ET REMPLACE DA 139119</t>
  </si>
  <si>
    <t>Instruction fournisseur : STELLAR - IX SA (3098)
Adresse Mail - 1 an</t>
  </si>
  <si>
    <t>Instruction fournisseur : MADAGASCAR AUTOMOBILE (1184)
ENTRETIEN MOTO - MBALIK</t>
  </si>
  <si>
    <t>DTG__DPDPI__BC ATEA - Tx trans sur BET068 - Top Gun__2025-DT-021011</t>
  </si>
  <si>
    <t>2620</t>
  </si>
  <si>
    <t>PAOSITRA MALAGASY</t>
  </si>
  <si>
    <t>Instruction fournisseur : UNITE DE DISTRIBUTION TECHNOLOGIQUE - UDITEC (717)
SONO</t>
  </si>
  <si>
    <t>Instruction fournisseur : ROOTS CONSEILS (7090)
AFRICA DAY</t>
  </si>
  <si>
    <t>DTG/DOM: Survey et inventaire avant désinstallation des câbles sur D00 DTG-208603</t>
  </si>
  <si>
    <t>DTG/DOM: Survey et inventaire avant désinstallation des câbles sur SR01 DTG-208604</t>
  </si>
  <si>
    <t>Projet UPGR NRJ vs Projet 2026 Déplacement Equipement Energie au RDC Analakely</t>
  </si>
  <si>
    <t>DTG/DOM: Survey et inventaire avant désinstallation des câbles sur SR02 DTG-208605</t>
  </si>
  <si>
    <t>DTG/DOM: Survey et inventaire avant désinstallation des câbles sur SR03 DTG-208606</t>
  </si>
  <si>
    <t>DTG/DOM: Survey et inventaire avant désinstallation des câbles sur SR04 DTG-208607</t>
  </si>
  <si>
    <t>Instruction fournisseur : GRANDE DISTRIBUTION SERVICE (820)
NEW CONCEPT STORES - GOODIES</t>
  </si>
  <si>
    <t>DTG/DOM: Installation client à MANDRITSARA SOAFIAVY</t>
  </si>
  <si>
    <t>DTG/DOM: Transport et Manutention de 50 Poteaux de ANTALAHA vers SAMBAVA</t>
  </si>
  <si>
    <t>Instruction fournisseur : LCS CONSULTING (2490)
Salaire VAD AOUT et SEPTEMBRE 2026</t>
  </si>
  <si>
    <t>Projet Modernisation Swap GE en Fin de vie 2026 GE 33KVA et inverseur Site Amparafaravola ALA002</t>
  </si>
  <si>
    <t>Projet Modernisation Energie 2026, Prestation installation GE et Inverseur site ALA002 Amparafaravola</t>
  </si>
  <si>
    <t>Instruction fournisseur : LCS CONSULTING (2490)
RAJOUT ARS DANS LA ZONE NORD</t>
  </si>
  <si>
    <t>ACHAT BLACK BOX POUR SUPERVISION TEMP COMPLEMENTAIRE  BC135734</t>
  </si>
  <si>
    <t>Instruction fournisseur : LCS CONSULTING (2490)
REMBOURSEMENT FRAIS BAC CDZ S14 &amp; S15 &amp; S16 &amp; S17 &amp; S20 &amp; S22 &amp; S21</t>
  </si>
  <si>
    <t>Projet Modernisation Energie Swap GE en Fin de Vie 2026 : GE 33KVA et Inverseur AL002 Ampar</t>
  </si>
  <si>
    <t>DPIO/TRANS:Achat MiniLink SW Upgrade Licenses-2026-DT-021002</t>
  </si>
  <si>
    <t>Instruction fournisseur : JUMELLES PRODUCTION (4323)
FESTIVAL DONA BE</t>
  </si>
  <si>
    <t>4083</t>
  </si>
  <si>
    <t>Instruction fournisseur : NOTION (4083)
COMMANDE BOXNOTION 4G - VALIDEE LE 30/07/2026</t>
  </si>
  <si>
    <t>Instruction fournisseur : NOTION (4083)
BOXNOTION 4G - VALIDEE LE 30/07/2026</t>
  </si>
  <si>
    <t>DTG/DOM: Demande de devis pour transport et Manutention de  50 Poteaux en bois 08ML de TOAMASINA vers SAINTE MARIE.</t>
  </si>
  <si>
    <t>Instruction fournisseur : LCS CONSULTING (2490)
IM VAD JUILLET 2026</t>
  </si>
  <si>
    <t>7154</t>
  </si>
  <si>
    <t>Ogilvy South Africa - Johannesburg</t>
  </si>
  <si>
    <t>Instruction fournisseur : Ogilvy South Africa - Johannesburg (7154)
ATL &amp; DIGITAL RESSOURCES</t>
  </si>
  <si>
    <t>Instruction fournisseur : EATIFA HOLDING SRL U (7080)
SPONSORING</t>
  </si>
  <si>
    <t>Instruction fournisseur : STE MALGACHE DE COMMUNICATION ET DE PRESSE (2487)
REGUL LA VERITE</t>
  </si>
  <si>
    <t>Instruction fournisseur : STELLAR - IX SA (3098)
Stockage Mail - 1 an</t>
  </si>
  <si>
    <t>Instruction fournisseur : MADAGASCAR AUTOMOBILE (1184)
ACHAT MOTO</t>
  </si>
  <si>
    <t>Projet double GE 2026: 4GE et 4Inverseur projet double GE ATS003 Brickaville  et MAT002 Ambalavao</t>
  </si>
  <si>
    <t>Projet double GE 2026 : Prestation installation double GE MAT002 Ambalavao</t>
  </si>
  <si>
    <t>Projet double GE 2026 : prestation de service Installation et mise en seervice</t>
  </si>
  <si>
    <t>7235</t>
  </si>
  <si>
    <t>Location salle de réunion à Manakara du 270726 au 310726</t>
  </si>
  <si>
    <t>Instruction fournisseur : MORA MARKET (4245)
HOUSSE CHAPITEAU</t>
  </si>
  <si>
    <t>DTG/DOM: Transport et manutention de 200 poteaux de 8Ml TANA (Ambohimangakely) vers AMBANJA.</t>
  </si>
  <si>
    <t>DTG/DOM: Transport et manutention de 200 poteaux de 8Ml TANA (Ambohimangakely) vers MAHAJANGA.</t>
  </si>
  <si>
    <t>NETTOYAGE CONDENSEUR MOIS DE JUIN 2026-PROVINCE</t>
  </si>
  <si>
    <t>DPDI - AO MW RING ET SWAP VSAT</t>
  </si>
  <si>
    <t>4331</t>
  </si>
  <si>
    <t>ONG SOROGNO</t>
  </si>
  <si>
    <t>Instruction fournisseur : ONG SOROGNO (4331)
FESTIVAL SOROGNO 2026</t>
  </si>
  <si>
    <t>Instruction fournisseur : OCEAN TRADE CO (102)
ENVOI CHAUFFEURS POUR SOMAROHO</t>
  </si>
  <si>
    <t>Instruction fournisseur : MI SAKAFO (6176)
CATERING TOURNAGE FILM</t>
  </si>
  <si>
    <t>Instruction fournisseur : RANDRIAMBAO Vola(MADA SCOOT RACING (7094)
ENTRETIEN MOTO - 7625WWT - FORT DAUPHIN</t>
  </si>
  <si>
    <t>Instruction fournisseur : CFAO MOBILITY MADAGASCAR (123)
COFI 2026 - VOITURE GRS GASI PRO</t>
  </si>
  <si>
    <t>REMPLACEMENT COMPRESSEUR 2AFRICA DNB36FAVMT</t>
  </si>
  <si>
    <t>Instruction fournisseur : FLORA BEAUTY (5586)
FESTIVAL DES BALEINES</t>
  </si>
  <si>
    <t>3482</t>
  </si>
  <si>
    <t>ROTARY</t>
  </si>
  <si>
    <t>Instruction fournisseur : ROTARY (3482)
URBAN TRAIL 2026</t>
  </si>
  <si>
    <t>7241</t>
  </si>
  <si>
    <t>RANDRIAMANARIVO NICOLAS</t>
  </si>
  <si>
    <t>Transport bagages RAPHAEL suite affectation</t>
  </si>
  <si>
    <t>Instruction fournisseur : SOCIETE DE GESTION ET EXPLOITATION DE M/CAR (119)
Lancement de Moris Mada Connect - 6 AOUT</t>
  </si>
  <si>
    <t>projet Modernisation Energie : teste de compactage remblai projet 03GE 1500 KVA Analakely</t>
  </si>
  <si>
    <t>Instruction fournisseur : CFAO MOBILITY MADAGASCAR (123)
COFI 2026 - VOITURE GRS MAXICOM</t>
  </si>
  <si>
    <t>DTG/DLT: Achat (02)motos HONDA 125 TUFF Taxi-Validé par DG le 30/07/26</t>
  </si>
  <si>
    <t>DTG/DLT: Achat 06 motos HONDA XL 125L pour Maintirano et Nosy Varika-validé par DG le 30/07/26</t>
  </si>
  <si>
    <t>1269</t>
  </si>
  <si>
    <t>STRUCTURES SARL</t>
  </si>
  <si>
    <t>Instruction fournisseur : STRUCTURES SARL (1269)
REMISE EN ETAT FUITE D'EAU</t>
  </si>
  <si>
    <t>Instruction fournisseur : AVRA BTP (4038)
YS ANTANINARENINA</t>
  </si>
  <si>
    <t>Instruction fournisseur : SOCIETE ML STONE (1103)
AMENAGEMENT STORE &amp; BUREAU SAM MANDRITSARA</t>
  </si>
  <si>
    <t>Instruction fournisseur : SOCIETE ML STONE (1103)
ANNULE ET REMPLACE DA 139381</t>
  </si>
  <si>
    <t>Instruction fournisseur : RANDRIANASOLO HANTA BEBY (2322)
YS BAOBAB CITY MAHAJANGA</t>
  </si>
  <si>
    <t>DTG/DLT: Réparation moto 38477WWT - DTG TANA (vidange moteur...)</t>
  </si>
  <si>
    <t>Instruction fournisseur : FESTIV (4290)
FESTIVAL DES BALEINES 2026</t>
  </si>
  <si>
    <t>DTG/DLT:Réparation moto 18892WWT(nettoyage carburateur..)-DTG TANA</t>
  </si>
  <si>
    <t>Instruction fournisseur : TSGV (6362)
SOMAROHO_2026</t>
  </si>
  <si>
    <t>DTG/DOM: Maintenance et Consommables MP LOT2(233 sites)(MEL,BOE,SOF)- validé par HH le 29/07/26</t>
  </si>
  <si>
    <t>7243</t>
  </si>
  <si>
    <t>MAMAN'I TSÔLÔLÔ</t>
  </si>
  <si>
    <t>Instruction fournisseur : MAMAN'I TSÔLÔLÔ (7243)
Ambassadeur - MAMAN'I TSOLOLO</t>
  </si>
  <si>
    <t>Projet Modernisation Energie : projet installation nouveau ligne MT  matériels de construction des poteaux pour SAV003 SAMBAVA</t>
  </si>
  <si>
    <t>Instruction fournisseur : MEGAPRINT (88)
FLYERS GENESYS</t>
  </si>
  <si>
    <t>Instruction fournisseur : GRANDE DISTRIBUTION SERVICE (820)
COMMANDE MBALIK 2026</t>
  </si>
  <si>
    <t>2026-08-07</t>
  </si>
  <si>
    <t>DTG/DOM: Maintenance et Consommables MP LOT3(278 sites)- validé par HH le 29/07/26</t>
  </si>
  <si>
    <t>Instruction fournisseur : GRANDE DISTRIBUTION SERVICE (820)
COMMANDE DVI</t>
  </si>
  <si>
    <t>DTG/DOM: Maintenance Préventive LOT4(255 sites)(ANJ-ATS-ALA)-validé par HH le 29/07/26</t>
  </si>
  <si>
    <t>Transport bagages ENINKAJA suite rapatriement (chiffrage)</t>
  </si>
  <si>
    <t>Instruction fournisseur : AUTO TRACTOR (2227)
GARDIENNAGE MOTO</t>
  </si>
  <si>
    <t>Transport bagages FRANCISCO suite affectation</t>
  </si>
  <si>
    <t>DTG/DOM: Maintenance Préventive LOT6(251 sites)(AAN-ANO-AND-MAT-IHO)-validé par HH le 29/07/26</t>
  </si>
  <si>
    <t>6925</t>
  </si>
  <si>
    <t>H-TELI DRC SUCCURSALE MADAGASCAR</t>
  </si>
  <si>
    <t>DTG/DOM: Maintenance et Consommables MP LOT 05(118 sites)(ANM-BON-ITA)-validé par HH le 29/07/26</t>
  </si>
  <si>
    <t>DTG/DOM:POT de Départ - Hary Ramanitra le 07/08/26</t>
  </si>
  <si>
    <t>DOM/REGION: Transport des mobiliers de Tanà vers DOM Brickaville- 2026-DT-061003</t>
  </si>
  <si>
    <t>Instruction fournisseur : MADISCO (2520)
BUREAU SAM MANDRITSARA</t>
  </si>
  <si>
    <t>Instruction fournisseur : HASSANALY CHAHICK (LUXOR) (75)
CHAISE VISITEUR</t>
  </si>
  <si>
    <t>Instruction fournisseur : STELLAR - IX SA (3098)
Transfert Nom de domaine - 1 an</t>
  </si>
  <si>
    <t>1139</t>
  </si>
  <si>
    <t>ALLIANCE FRANCAISE D ANTANANARIVO</t>
  </si>
  <si>
    <t>Instruction fournisseur : ALLIANCE FRANCAISE D ANTANANARIVO (1139)
SPONSORING</t>
  </si>
  <si>
    <t>6443</t>
  </si>
  <si>
    <t>IMPERIAL BEAUTE (Je crois pas)</t>
  </si>
  <si>
    <t>Instruction fournisseur : IMPERIAL BEAUTE (Je crois pas) (6443)
INFLUENCEUR - JE CROIS PAS</t>
  </si>
  <si>
    <t>6842</t>
  </si>
  <si>
    <t>KAZE TRADING CO</t>
  </si>
  <si>
    <t>Instruction fournisseur : KAZE TRADING CO (6842)
ACHAT MOTO</t>
  </si>
  <si>
    <t>DPIO/RADIO:4G Capacity Expansion Q2-Q4 2026-TANA(Software)-2026-DT-012001-validé IC du 31/07/26-AT-YMG-DTG-20260715-001</t>
  </si>
  <si>
    <t>4506</t>
  </si>
  <si>
    <t>SAEM</t>
  </si>
  <si>
    <t>Instruction fournisseur : SAEM (4506)
SPONSORING</t>
  </si>
  <si>
    <t>7239</t>
  </si>
  <si>
    <t>REGION VAKINANKARATRA</t>
  </si>
  <si>
    <t>Instruction fournisseur : REGION VAKINANKARATRA (7239)
SPONSORING</t>
  </si>
  <si>
    <t>5823</t>
  </si>
  <si>
    <t>RANDRIAMAMPIANINA HERIHARISOA</t>
  </si>
  <si>
    <t>Instruction fournisseur : RANDRIAMAMPIANINA HERIHARISOA (5823)
YAS COUPE MADAGASCAR 2026</t>
  </si>
  <si>
    <t>DTG/DPDI:Travaux GC FO sur AAT067 FENOAMBANY-2026-DT-022001-validé par DG le 03/08/26 (COHAB HELIOS)</t>
  </si>
  <si>
    <t>DTG/DOM: CLIENT AMBONDROMAMY (Tojonirina JEAN PIERRE RANDRIAMITANTSOA)</t>
  </si>
  <si>
    <t>RSE - Formation numérique régionale vague 2_région 2 - Tanora Now - ONG IDEA ACADEMY</t>
  </si>
  <si>
    <t>DTG/DOM: Maintenance et Consommables MP LOT1(197 sites)(BET,DIAN,SAV)-validé par HH le 29/07/26</t>
  </si>
  <si>
    <t>Transport bagages AUBIN suite affectation (chiffrage)</t>
  </si>
  <si>
    <t>DTG: Régul factures JUIN2026 - équipe DTG(s/FR-068 000931)</t>
  </si>
  <si>
    <t>DPIO/RADIO:4G Capacity Expansion Q2-Q4 2026-TANA(Service)-2026-DT-012001-validé IC le 31/07/26-AT-YMG-DTG-20260715-001</t>
  </si>
  <si>
    <t>Voyage suite mission de Riantsoa</t>
  </si>
  <si>
    <t>DOM/REGION:Travaux GC FO sur ANJ099 MANAMBATO-2026-DT-023001</t>
  </si>
  <si>
    <t>Projet Petite Elec 2026 lié au mise en conformité technique de la WAR ROOM DSI</t>
  </si>
  <si>
    <t>Instruction fournisseur : GRAPH EXPRESS IMPRIMERIE (949)
CALENDRIER 2027</t>
  </si>
  <si>
    <t>Instruction fournisseur : MEGAPRINT (88)
FLYERS</t>
  </si>
  <si>
    <t>Instruction fournisseur : EATIFA HOLDING SRL U (7080)
BILLET GAZO &amp; LA FOUINE</t>
  </si>
  <si>
    <t>Prestation intérimaire: PERDIEM mission - Alphonse et Rija juillet 26</t>
  </si>
  <si>
    <t>7244</t>
  </si>
  <si>
    <t>ELECTRICAL ENGINEERING STUDENT UNITY</t>
  </si>
  <si>
    <t>Instruction fournisseur : ELECTRICAL ENGINEERING STUDENT UNITY (7244)
SEMAINE GENIE ELECTRIQUE 2026</t>
  </si>
  <si>
    <t>6434</t>
  </si>
  <si>
    <t>JAOTOMBO Philibert</t>
  </si>
  <si>
    <t>Instruction fournisseur : JAOTOMBO Philibert (6434)
FESTIVAL VOLAMENA</t>
  </si>
  <si>
    <t>DTG/DPDI: Travaux GC FO sur SOF228 BEKORATSAKA-2026-DT-022001-validé par DG le 03/08/26 (COHAB HELIOS)</t>
  </si>
  <si>
    <t>7245</t>
  </si>
  <si>
    <t>NUIT DES AILES</t>
  </si>
  <si>
    <t>Instruction fournisseur : NUIT DES AILES (7245)
SPONSORING</t>
  </si>
  <si>
    <t>7246</t>
  </si>
  <si>
    <t>DAMA Andrianarisedo Marius</t>
  </si>
  <si>
    <t>Instruction fournisseur : DAMA Andrianarisedo Marius (7246)
SPONSORING</t>
  </si>
  <si>
    <t>Instruction fournisseur : SIMPLIFY3X SOFTWARE PRIVATE LIMITED (6180)
Instruction fournisseur : SIMPLIFY3X SOFTWARE PRIVATE LIMITED (6180)
Instruction fournisseur : SIMPLIFY3X SOFTWARE PRIVATE LIMITED (6180)
Instruction fournisseur : SIMPLIFY3X SOFTWARE PRIVATE LIMITED (6180)
9990 USD WHT inclus
Validé DG le 04/08/2026</t>
  </si>
  <si>
    <t>7185</t>
  </si>
  <si>
    <t>Anthropic, PBC</t>
  </si>
  <si>
    <t>DTG/DPQP:Abonnement Team standard annuel sur Claude Pro (10 sièges)</t>
  </si>
  <si>
    <t>Instruction fournisseur : SOCIETE DE GESTION ET EXPLOITATION DE M/CAR (119)
COLLATION DBEF</t>
  </si>
  <si>
    <t>DPIO/RADIO:4G Capacity Expansion Q2-Q4 2026-TANA(Hardware)-2026-DT-012001-validé IC le 31/07/26-AT-YMG-DTG-20260715-001</t>
  </si>
  <si>
    <t>Instruction fournisseur : ECO FUSION (1136)
HABILLAGE VOITURE</t>
  </si>
  <si>
    <t>DTG/DSTC:Achat stylos de nettoyage pour fibre-2026-DT-103001</t>
  </si>
  <si>
    <t>Instruction fournisseur : REAL TV 94 FM (2703)
REGUL REAL TV</t>
  </si>
  <si>
    <t>Instruction fournisseur : RTV RECORD (973)
REGUL RECORD TV</t>
  </si>
  <si>
    <t>DA MAGENTA Travaux de conseils et d' assistance Réforme législative Madagascar fin 07-26- Facture n°20260593</t>
  </si>
  <si>
    <t>DA Paiement droit d'abonnement PARKING NOC Analakely
FA SMGD F015180</t>
  </si>
  <si>
    <t>Instruction fournisseur : MANAJ SARL (2536)
MOBILIERS STORE</t>
  </si>
  <si>
    <t>Instruction fournisseur : MANAJ SARL (2536)
MOBILIERS</t>
  </si>
  <si>
    <t>DTG/DOM: Consommables MP LOT4(255 sites) et LOT 6(251 sites)-validé par HH le 29/07/26</t>
  </si>
  <si>
    <t>DA MAGENTA Travaux de conseils et d'assistance pour la période du 01 au 28 février 2026 et la période du  08 au 28 07 2026</t>
  </si>
  <si>
    <t>Instruction fournisseur : CFAO MOBILITY MADAGASCAR (123)
DEPANNAGE CAMION</t>
  </si>
  <si>
    <t>Instruction fournisseur : LCS CONSULTING (2490)
SALAIRE CDV &amp; AR &amp; ARM</t>
  </si>
  <si>
    <t>Instruction fournisseur : MADAJOB (723)
SALAIRE AR MBALIK</t>
  </si>
  <si>
    <t>Instruction fournisseur : ABDOUL KAID MELISA MARINA(HOTEL DE LA POSTE) (668)
FILM JACQUIA</t>
  </si>
  <si>
    <t>7252</t>
  </si>
  <si>
    <t>ANDRIANJAFY Nampoina</t>
  </si>
  <si>
    <t>Instruction fournisseur : ANDRIANJAFY Nampoina (7252)
FABRICATION ETAGERE MAGASIN DVIR TDDY</t>
  </si>
  <si>
    <t>5509</t>
  </si>
  <si>
    <t>ASSOCIATION DES MANANTANY</t>
  </si>
  <si>
    <t>Instruction fournisseur : ASSOCIATION DES MANANTANY (5509)
SPONSORING</t>
  </si>
  <si>
    <t>4573</t>
  </si>
  <si>
    <t>ARCHIDIOCESE D'ANTSIRANANA</t>
  </si>
  <si>
    <t>Instruction fournisseur : ARCHIDIOCESE D'ANTSIRANANA (4573)
SPONSORING</t>
  </si>
  <si>
    <t>DTG/DOM: Transport et manutention de 50 Poteaux en bois 08ML de TOAMASINA vers SAINTE MARIE.</t>
  </si>
  <si>
    <t>Instruction fournisseur : RASOLOARISON IANDRY TAHINA (4550)
RALLYE 2026</t>
  </si>
  <si>
    <t>Instruction fournisseur : PULSE (4)
Validé Hassan le 05/08/2026</t>
  </si>
  <si>
    <t>DTG/DLT: Achat chaussures de sécurité pour les motards TANA(P40-41-42)(annule BC 136001)</t>
  </si>
  <si>
    <t>Instruction fournisseur : VOYAGES BOURDON (2886)
BILLET D'AVION - SANDRA ANDRIAMPARANY</t>
  </si>
  <si>
    <t>Instruction fournisseur : JOCKER GRAPHICS (1645)
HABILLAGE VOITURE</t>
  </si>
  <si>
    <t>Instruction fournisseur : RANDRIAMBAO Vola(MADA SCOOT RACING (7094)
ENTRETIEN MOTO - FORT DAUPHIN</t>
  </si>
  <si>
    <t>Instruction fournisseur : CHRONO COLIS (3042)
YS MANDRITSARA</t>
  </si>
  <si>
    <t>RSE - Annule et remplace DA 138741 peinture et plaque MDN Tana - RAITRA ROYAL</t>
  </si>
  <si>
    <t>Instruction fournisseur : BLAST'IN DANSE (5270)
INFLUENCEUR</t>
  </si>
  <si>
    <t>Instruction fournisseur : VOYAGES BOURDON (2886)
BILLET D'AVION - RAZAFINDRAFARA NANCY - TMM/SMS/TMM</t>
  </si>
  <si>
    <t>4096</t>
  </si>
  <si>
    <t>SIMU.IQ LLC</t>
  </si>
  <si>
    <t>Instruction fournisseur : SIMU.IQ LLC (4096)
Validé Hassan le 17/06/2026 avant négociation</t>
  </si>
  <si>
    <t>Instruction fournisseur : MALT COMMUNITY (7046)
Analytics &amp; Data Specialist (Telco / CVM) Africa</t>
  </si>
  <si>
    <t>3172</t>
  </si>
  <si>
    <t>INSTITUT PASTEUR DE M/SCAR</t>
  </si>
  <si>
    <t>QVT - Analyse microbiologique et physico-chimique de l'eau - Institut Pasteur</t>
  </si>
  <si>
    <t>Instruction fournisseur : UNITE DE DISTRIBUTION TECHNOLOGIQUE - UDITEC (717)
SAMSUNG A26</t>
  </si>
  <si>
    <t>Instruction fournisseur : MADAJOB (723)
PERDIEM COORDINATEUR</t>
  </si>
  <si>
    <t>Instruction fournisseur : LUCKKY COMPANY (3726)
COFI 2026 - TRANSPORT MOTOS</t>
  </si>
  <si>
    <t>DTG/DLT:Réparation moto CITI31(Brake pade)-TANA</t>
  </si>
  <si>
    <t>DTG/DLT:Réparation moto 23693WWT -TANA(vidange moteur +remplacement chaine)</t>
  </si>
  <si>
    <t>Achat billet d'avion M FIENENA RICHARD Mission à tolanaro</t>
  </si>
  <si>
    <t>Instruction fournisseur : LUCKKY COMPANY (3726)
COFI 2026 - EXPEDITION MOTOS</t>
  </si>
  <si>
    <t>Instruction fournisseur : EUROP ALU (816)
INSTALLATION FILM OPAQUE ET REMPLACEMENT VITRE</t>
  </si>
  <si>
    <t>DTG:Frais pénalité changement date-billet d'avion Gregorio Liwag (MANILA-ADDIS ABABA-TANA-MANILA)(départ 15/08/26-retour 15/04/27)</t>
  </si>
  <si>
    <t>Instruction fournisseur : ETABLISSEMENT AMBIANCE ECLAIRAGE SARL (1095)
ANNULE ET REMPLACE BC 134883</t>
  </si>
  <si>
    <t>Instruction fournisseur : CT MOTORS (664)
COFI 2026 - MOTO GRS</t>
  </si>
  <si>
    <t>Honoraire Huissier - Mtre Virginie du 030626</t>
  </si>
  <si>
    <t>Instruction fournisseur : ANTOKA SECURITE (6)
SECURITE PENDANT SOMAROHO 2026</t>
  </si>
  <si>
    <t>Instruction fournisseur : MANAJ SARL (2536)
PEINTURE MOBILIER YS</t>
  </si>
  <si>
    <t>Instruction fournisseur : ANDRIAMITAHA DIMBINIAINA HENRI PAUL (2738)
COUVERTURE PHOTO</t>
  </si>
  <si>
    <t>Instruction fournisseur : STE MALGACHE DE MAGASINS (JUMBO SCORE) (68)
LOCATION CADDIE 2026</t>
  </si>
  <si>
    <t>Achat 05 adaptateurs RJ45 femelle-femelle pour DG</t>
  </si>
  <si>
    <t>Prestation intérimaire: 01 TAS HC du 040826 au 210826, suite prolongation</t>
  </si>
  <si>
    <t>Prestation intérimaire: 01 Comptable HC pour 3 mois</t>
  </si>
  <si>
    <t>Instruction fournisseur : GRANDE DISTRIBUTION SERVICE (820)
YS VANGAINDRANO</t>
  </si>
  <si>
    <t>Prestation intérimaire: 01 Juriste HC pour 3 mois</t>
  </si>
  <si>
    <t>Instruction fournisseur : TSGV (6362)
SECURITE EQUIPE</t>
  </si>
  <si>
    <t>Instruction fournisseur : GRANDE DISTRIBUTION SERVICE (820)
YS MANDRITSARA</t>
  </si>
  <si>
    <t>Instruction fournisseur : AVRA BTP (4038)
YS VANGAINDRANO</t>
  </si>
  <si>
    <t>Instruction fournisseur : UNITE DE DISTRIBUTION TECHNOLOGIQUE - UDITEC (717)
YS TOAMASINA AVENUE</t>
  </si>
  <si>
    <t>Instruction fournisseur : GRANDE DISTRIBUTION SERVICE (820)
YS TOAMASINA AVENUE</t>
  </si>
  <si>
    <t>Survêtement Sport YAS - Impression logo + pattern DTF</t>
  </si>
  <si>
    <t>Instruction fournisseur : OCEAN TRADE CO (102)
RALLONGE VEHICULE - 3894TBR</t>
  </si>
  <si>
    <t>5439</t>
  </si>
  <si>
    <t>ASSOCIATION PEEC</t>
  </si>
  <si>
    <t>Instruction fournisseur : ASSOCIATION PEEC (5439)
SPONSORING</t>
  </si>
  <si>
    <t>DTG/DLT: Rallonge location voiture 22680WWT-4009TBU (05/02/26 au 28/04/26)</t>
  </si>
  <si>
    <t>7263</t>
  </si>
  <si>
    <t>JS AGENCY</t>
  </si>
  <si>
    <t>Instruction fournisseur : JS AGENCY (7263)
SPONSORING</t>
  </si>
  <si>
    <t>7254</t>
  </si>
  <si>
    <t>RATSIMIROKAMANANA Andriaherivelo</t>
  </si>
  <si>
    <t>Instruction fournisseur : RATSIMIROKAMANANA Andriaherivelo (7254)
ENTRETIEN CAMION - TOAMASINA</t>
  </si>
  <si>
    <t>122</t>
  </si>
  <si>
    <t>ULYS</t>
  </si>
  <si>
    <t>Instruction fournisseur : L EXPRESS DE MADAGASCAR (39)
REGUL EXPRESS DE MADAGASCAR</t>
  </si>
  <si>
    <t>DA Me Andry FIANKINANA abonnement mois d'août 26 FA 10 26</t>
  </si>
  <si>
    <t>Instruction fournisseur : MIDI PUBLICITE (2566)
INSERTION Communiqué de presse</t>
  </si>
  <si>
    <t>2438</t>
  </si>
  <si>
    <t>IBC</t>
  </si>
  <si>
    <t>Instruction fournisseur : IBC (2438)
REGUL IBC</t>
  </si>
  <si>
    <t>Billet SVA_TNR A&amp;R_RAMAROSON LEONG Tong Michel</t>
  </si>
  <si>
    <t>DTG/DSTC: Travaux INFRA GPON - Implantation Poteau - DAET 13848-2026-DT-101001</t>
  </si>
  <si>
    <t>DTG/DSTC:Installation FO-Travaux GC sur INFRA GPON - DAET 13849/13850 -2026-DT-101001</t>
  </si>
  <si>
    <t>DTG/DSTC: Travaux INFRA GPON - Implantation Poteau - DAET 13851-2026-DT-101001</t>
  </si>
  <si>
    <t>Instruction fournisseur : VOYAGES BOURDON (2886)
BILLET D'AVION - TAHINARISATA HASINA FABRICE - TNR/SMS/TNR</t>
  </si>
  <si>
    <t>REPARATION CAMION - 1374TCC - TANA</t>
  </si>
  <si>
    <t>2026-08-12</t>
  </si>
  <si>
    <t>Prestation intérimaire: PERDIEM mission - Moïbe, Bernard, Manda, Hilaire, Christien juillet 26</t>
  </si>
  <si>
    <t>Transport bagages TSIAHIANA suite affectation</t>
  </si>
  <si>
    <t>7264</t>
  </si>
  <si>
    <t>RAMAMPIANDRA JOSVAH JEAN FIDELE</t>
  </si>
  <si>
    <t>Transport bagages FABIEN suite prise de poste</t>
  </si>
  <si>
    <t>2872</t>
  </si>
  <si>
    <t>UNITED MALAGASY</t>
  </si>
  <si>
    <t>Instruction fournisseur : UNITED MALAGASY (2872)
INSERTION Communiqué de presse</t>
  </si>
  <si>
    <t>Validé en IC le 11/08/2026</t>
  </si>
  <si>
    <t>Instruction fournisseur : STELLAR - IX SA (3098)
Validé HH le 07/08/2026</t>
  </si>
  <si>
    <t>Instruction fournisseur : FMVB (5817)
SPONSORING</t>
  </si>
  <si>
    <t>Prestation Pramian</t>
  </si>
  <si>
    <t>Prestation IM et Frais Colis AR MBALIK</t>
  </si>
  <si>
    <t>7268</t>
  </si>
  <si>
    <t>HOTEL RESTAURANT CHEZ KARON SARL</t>
  </si>
  <si>
    <t>Instruction fournisseur : HOTEL RESTAURANT CHEZ KARON SARL (7268)
SPONSORING</t>
  </si>
  <si>
    <t>Don q3 2026 ALTERRA</t>
  </si>
  <si>
    <t>Achat billet d'avion KALVIN, Tanà - Sambava</t>
  </si>
  <si>
    <t>DTG/DOM: Lalatiana William Jacquis RATSIMBAZAFY 2254135765/SUR-20260728-12020164 Fénérive Est</t>
  </si>
  <si>
    <t>DTG/DOM: Implantation de 30 poteaux à Majunga 91ème vague</t>
  </si>
  <si>
    <t>DTG/DOM: Implantation de 30 poteaux à Majunga 92ème vague</t>
  </si>
  <si>
    <t>DTG/DOM: Implantation de 30 poteaux à Majunga 93ème vague</t>
  </si>
  <si>
    <t>DTG/DOM: Implantation de 30 poteaux Fianarantsoa 26eme vague BC GLOBAL</t>
  </si>
  <si>
    <t>DTG/DOM: Rehausse 2 chambres L3T et curage 1 chambre à sainte Marie</t>
  </si>
  <si>
    <t>Instruction fournisseur : SECUR PRO (2145)
MADA BUSINESS CONNECT 2026</t>
  </si>
  <si>
    <t>DTG/DOM: DAET Travaux PRIMA Lot N°78</t>
  </si>
  <si>
    <t>DTG/DSTC:Travaux INFRA GPON - Implantation Poteau - DAET 13815 -2026-DT-101001</t>
  </si>
  <si>
    <t>DTG/DOM: DAET Travaux PRIMA Lot N°77 Toamasina</t>
  </si>
  <si>
    <t>DTG/DSTC:Travaux INFRA GPON - Implantation Poteau - DAET 13816/13817/1381-2026-DT-101001</t>
  </si>
  <si>
    <t>5551</t>
  </si>
  <si>
    <t>Comité d'organisation des Jeux de Melaky</t>
  </si>
  <si>
    <t>Instruction fournisseur : Comité d'organisation des Jeux de Melaky (5551)
SPONSORING</t>
  </si>
  <si>
    <t>MADA BUSINESS CONNECT 2026</t>
  </si>
  <si>
    <t>TRANSPORT ET INSTALLATION GE TAN-AMBOKATRA</t>
  </si>
  <si>
    <t>DTG/DLT:Remplacement 05 pneus de la voiture  8540TBV</t>
  </si>
  <si>
    <t>Instruction fournisseur : ETS ARINJAKA (2720)
Bc de Couverture 2026 - RNA</t>
  </si>
  <si>
    <t>2026-08-13</t>
  </si>
  <si>
    <t>6284</t>
  </si>
  <si>
    <t>RADIO NOSY MAGNITRY</t>
  </si>
  <si>
    <t>Instruction fournisseur : RADIO NOSY MAGNITRY (6284)
Bc de couverture 2027 - RADIO NOSY MAGNITRY</t>
  </si>
  <si>
    <t>Instruction fournisseur : VIVA (2884)
Da de couverture 2026 &amp; 2027 - VIVA</t>
  </si>
  <si>
    <t>Validé par HH le 07/08/2026</t>
  </si>
  <si>
    <t>Validé par HH le 07/08/2026 -  Réappro H2</t>
  </si>
  <si>
    <t>YAS BUSINESS X MORIS MADA BUSINESS CONNECT 2026</t>
  </si>
  <si>
    <t>DTG/DSTC: Renouvellement Sectigo SSL certificate klaod.telma.net(3Year)</t>
  </si>
  <si>
    <t>DTG/DPDI: Création cloison salle CDMA au RDC Analakely-2026-DT-091001</t>
  </si>
  <si>
    <t>DTG/DPDI: Travaux de réhabilitation total infra-BET012 Maevatanana-2026-DT-091006-Vlaidé par HH le 12/08/26</t>
  </si>
  <si>
    <t>6128</t>
  </si>
  <si>
    <t>RAHERINJATOVO TARATRA NY AINA</t>
  </si>
  <si>
    <t>Régularisation de prestation d'escorte de fonds</t>
  </si>
  <si>
    <t>DTG/DPDI: Construction nouveau bâtiment Admin DIA032 Ambanja-2026-DT-091006</t>
  </si>
  <si>
    <t>6285</t>
  </si>
  <si>
    <t>RLA</t>
  </si>
  <si>
    <t>Instruction fournisseur : RLA (6285)
Bc de couverture 2026 &amp; 2027 - RADIO AMBILOBE RLA</t>
  </si>
  <si>
    <t>Projet Energie pour Réhabilitation 2026:  Travaux Energie Réhabilitation ANM062 Ankazobe</t>
  </si>
  <si>
    <t>Régie Vidéo DONA BE ANTSOHIHY</t>
  </si>
  <si>
    <t>DTG/DPDI: Réhabilitation ATS001 Toamasina suite dégât cyclonique -20216-DT-091006-validé par HH le 12/08/26</t>
  </si>
  <si>
    <t>DTG/DPDI: Travaux de réhabilitation bâtiment MEN010 Morondava-2026-DT-091006-validé par HH le 12/08/26</t>
  </si>
  <si>
    <t>DTG/DPDI: Travaux de réhabilitation Data center Morondava-2026-DT-091006-validé par HH le 12/08/26</t>
  </si>
  <si>
    <t>Ambassadrice Somaroho 2026</t>
  </si>
  <si>
    <t>Ambassadeur SOMAROHO 2026</t>
  </si>
  <si>
    <t>Projet réhabilitation 2026: 
Travaux Energie réhabilitation MEN010 Morondava Admin</t>
  </si>
  <si>
    <t>Validé par DG le 06/08/2026 - Ambassadrice Somaroho 2026</t>
  </si>
  <si>
    <t>Projet réhabilitation 2026 : Travaux énergie AAN001 Farafangana.</t>
  </si>
  <si>
    <t>Projet réhabilitation 2026: 
Travaux Energie réhabilitation VAT001 Manajary</t>
  </si>
  <si>
    <t>DTG/DPDI: ( TS)Travaux GC FO sur ATS205 ZEBU TOA STAR- 2026-DT-022001</t>
  </si>
  <si>
    <t>PROJET REHABILITATION 2026/
Travaux Energie Réhabilitation BOE018 Ambondromamy</t>
  </si>
  <si>
    <t>2026-08-14</t>
  </si>
  <si>
    <t>DA Location LLD véhicule de service DJUR
Devis CONTINENTAL AUTO N°V.2.27507</t>
  </si>
  <si>
    <t>PROJET REHABILITATION 2026:
Travaux Energie Réhabilitation ANM062 Ankazobe</t>
  </si>
  <si>
    <t>Instruction fournisseur : GRANDE DISTRIBUTION SERVICE (820)
DOUDOUNE ET HOODIE</t>
  </si>
  <si>
    <t>Instruction fournisseur : LOXEA MADAGASCAR (629)
LLD 48 MOIS - TOYOTA HILUX</t>
  </si>
  <si>
    <t>Instruction fournisseur : LOXEA MADAGASCAR (629)
LLD 48 MOIS - LAND CRUISER</t>
  </si>
  <si>
    <t>Instruction fournisseur : CONTINENTAL AUTO (32)
LLD 48 MOIS - ISUZU D-MAX</t>
  </si>
  <si>
    <t>DTG/DPDI: Demande offre- TX GC FO sur VAK131 ANDRIAMBILANY(TS)</t>
  </si>
  <si>
    <t>4319</t>
  </si>
  <si>
    <t>MENABE CONNEXION</t>
  </si>
  <si>
    <t>Instruction fournisseur : MENABE CONNEXION (4319)
MENABE CONNEXION 2026</t>
  </si>
  <si>
    <t>PROJET REHABILITATION 2026:
Travaux Energie lié au projet réhabilitation ATS010 Mahanoro</t>
  </si>
  <si>
    <t>DOM REGION _Transport PEHD TANA  vers Mananara</t>
  </si>
  <si>
    <t>PROJET REHABILITATION 2026:
Travaux Energie réhabilitation VAT002 Manakara</t>
  </si>
  <si>
    <t>Projet réhabilitation 2026 : 
Travaux Energie réhabilitation BA Maeavatanana BET012</t>
  </si>
  <si>
    <t>PROJET REHABILITATION 2026:
Travaux Energie réhabilitation BA DIA032 Ambanja</t>
  </si>
  <si>
    <t>PROJET REHABILITATION 2026:
Travaux Energie lié au projet réhabilitation MEN001 Morondava</t>
  </si>
  <si>
    <t>DTG/DPDI: Survey-Réhabilitation infra 2026 SAV003 Sambava -2026-DT-091006</t>
  </si>
  <si>
    <t>DTG/DPDI: Survey-Réhabilitation infra 2026 SAV018_ANTALAHA-2026-DT-091006</t>
  </si>
  <si>
    <t>DTG/DPDI:Survey-réhabilitation infra 2026-SOF001 ANTSOHIHY</t>
  </si>
  <si>
    <t>3473</t>
  </si>
  <si>
    <t>CU ANTSOHIHY</t>
  </si>
  <si>
    <t>Validé par DG le 14/08/2026 - Partenariat Commune Antsohihy</t>
  </si>
  <si>
    <t>DOM/REGION:Travaux déviation câble FO pour le compte QMM FortDauphin)-validé DG le 14/08/26</t>
  </si>
  <si>
    <t>DOM REGION_E-314_TS Repose de câble BKB  Tanandava Toamasina</t>
  </si>
  <si>
    <t>Transport bagages JENNY suite prise de poste (chiffrage)</t>
  </si>
  <si>
    <t>2026-08-17</t>
  </si>
  <si>
    <t>Transport bagages FALCO suite rapatriement (chiffrage)</t>
  </si>
  <si>
    <t>Transport bagages STELIVIO suite prise de poste (chiffrage)</t>
  </si>
  <si>
    <t>DPDI-MRFI Du site MSC02 Galaxy-Porjet DWDM Mod</t>
  </si>
  <si>
    <t>Validé par HH le 07/08/206</t>
  </si>
  <si>
    <t>2297</t>
  </si>
  <si>
    <t>DIRECTION DES GRANDES ENTREPRISES</t>
  </si>
  <si>
    <t>DA DGE paiement droit d'enregistrement Contrat de bail Yas Maroantsetra et Ambatolampy</t>
  </si>
  <si>
    <t>Validé en HH le 07/08/2026</t>
  </si>
  <si>
    <t>7280</t>
  </si>
  <si>
    <t>RANAIVOSOA ANDRIAMAHERY LANTO</t>
  </si>
  <si>
    <t>Equipement PROD</t>
  </si>
  <si>
    <t>Achat tôle ondulée prelaquée blanche 40/100</t>
  </si>
  <si>
    <t>Instruction fournisseur : RASOLOJAONA TAHIANA HARIFETRA (JAYAUDIO/RDJ) (950)
LANCEMENT NEW STORE</t>
  </si>
  <si>
    <t>Prestation intérimaire: PERDIEM Suivi routier - Christien, Manda, Moïbe, Tojo, Alphonse août 26</t>
  </si>
  <si>
    <t>Instruction fournisseur : ADAPT IT (2169)
Validé HH le 13/08/2026</t>
  </si>
  <si>
    <t>Refresh Panneau - Salon de l'Auto</t>
  </si>
  <si>
    <t>Instruction fournisseur : SIGN (1089)
Foire Internationale de l'Agriculture, de l'Elevage et de la Pêche</t>
  </si>
  <si>
    <t>Instruction fournisseur : LCS CONSULTING (2490)
RAJOUT ARS</t>
  </si>
  <si>
    <t>Cofi 2026 - GRS KASSAMALY RICHAD</t>
  </si>
  <si>
    <t>Residence des filles Akamasoa - AK_TS_01_3007</t>
  </si>
  <si>
    <t>2026-08-18</t>
  </si>
  <si>
    <t>Prestation de service - Residence des filles Akamasoa (travaux supplémentaires- lot métallique)</t>
  </si>
  <si>
    <t>Régul salaire AR en AXE Tanà suite à l'augmentation salariale, mars - juillet 2026</t>
  </si>
  <si>
    <t>Régul salaire AR en AXE Région suite à l'augmentation salariale, mars - juillet 2026</t>
  </si>
  <si>
    <t>Régul salaire AR en Siège suite à l'augmentation salariale, mars - juillet 2026</t>
  </si>
  <si>
    <t>Instruction fournisseur : NEA MADAGASCAR SA (36)
YS STORE MAJUNGA</t>
  </si>
  <si>
    <t>Renouvellement du Support &amp; Maintenance Huawei 2026 Validé par Hassanein Hiridjee le 30/06/2026 à 11h32</t>
  </si>
  <si>
    <t>Frais émis_N° pièce F-68 0049062</t>
  </si>
  <si>
    <t>Instruction fournisseur : ONIX ENGINEERING GROUP (6661)
Instruction fournisseur : ONIX ENGINEERING GROUP (6661)
DTG/DOM : Travaux de génie civil pour l'optimisation SSPA HUB VSAT-C - Capex 2026-DT-061007</t>
  </si>
  <si>
    <t>2026-08-20</t>
  </si>
  <si>
    <t>Régul frais Voyagexpert Paris - DRH F-068 0052271</t>
  </si>
  <si>
    <t>6149</t>
  </si>
  <si>
    <t>ETAT MAJOR DE L'ARMEE DE L'AIR</t>
  </si>
  <si>
    <t>Instruction fournisseur : ETAT MAJOR DE L'ARMEE DE L'AIR (6149)
SALON AERO EXPO 2026</t>
  </si>
  <si>
    <t>Projet Petite Elec 2026 : Travaux Energie projet MSAN HUAWEI</t>
  </si>
  <si>
    <t>2026-08-19</t>
  </si>
  <si>
    <t>Instruction fournisseur : GRAPH EXPRESS IMPRIMERIE (949)
IMPRESSION STICKERS</t>
  </si>
  <si>
    <t>Instruction fournisseur : IT WE DO SARL (4520)
Prestations IT WE DO</t>
  </si>
  <si>
    <t>5637</t>
  </si>
  <si>
    <t>RADIO SOAFY</t>
  </si>
  <si>
    <t>Diffusion Radio</t>
  </si>
  <si>
    <t>Transport Mobilier</t>
  </si>
  <si>
    <t>Instruction fournisseur : NOMENJANAHARY FY-AINA SANDYH FORD (4606)
Lancement new concept Store Tana</t>
  </si>
  <si>
    <t>DA Paiement frais de logement Filao Eden SAKALAVA, prestation de l'ambassadrice YAS, Jacquia RAKOTOARISOA</t>
  </si>
  <si>
    <t>6026</t>
  </si>
  <si>
    <t>RABEMANANJARA TAHIANA ROBERTO LANDRY</t>
  </si>
  <si>
    <t>RSE - Réhabilitation Sekoly Amika Tuléar_Maison du Numérique - TADECO</t>
  </si>
  <si>
    <t>Validé en IC le 13/08/2026 - Concept New Store</t>
  </si>
  <si>
    <t>Validé en IC le 13/08/2026 - Diffusion TV</t>
  </si>
  <si>
    <t>Instruction fournisseur :  ()
FLYERS</t>
  </si>
  <si>
    <t>Validé en IC le 13/08/2026 - Insertion Presse</t>
  </si>
  <si>
    <t>DTG/DOM: DAET Travaux GC Murielle RAKOTOMANANTSOA - MANANJARY</t>
  </si>
  <si>
    <t>IM des team D2D</t>
  </si>
  <si>
    <t>DTG/DOM: DAET Travaux Maintenance Infra FTTx - Fenerive-Est (DTG-202105)</t>
  </si>
  <si>
    <t>Prestation intérimaire: PERDIEM Suivi routier - Joacin, Joely, Manambina, Ryan août 26</t>
  </si>
  <si>
    <t>Instruction fournisseur : LCS CONSULTING (2490)
REGUL SALAIRE AR MBALIK</t>
  </si>
  <si>
    <t>7284</t>
  </si>
  <si>
    <t>MAMPIRAY MAMIHERY JUSTINOT JOSEPH</t>
  </si>
  <si>
    <t>Validé par DG P.I le 14/08/2026</t>
  </si>
  <si>
    <t>5978</t>
  </si>
  <si>
    <t>LI CHO HSIEN MATHIEU</t>
  </si>
  <si>
    <t>Validé par DG le 20/08/2026 - New Stores Transformation</t>
  </si>
  <si>
    <t>Validé en IC 13/08/2026 - Lancement Concept New Store</t>
  </si>
  <si>
    <t>Instruction fournisseur : MALAGASY PRO TOUR (6991)
YAS BUSINESS TOURNAMENT</t>
  </si>
  <si>
    <t>DTG/Projet : Remise sur "Lightbox Yas Campus Galaxy Andraharo" - CAPEX 2026-DT-091001 - Validé par Hassanein Hiridjee  le 13/07/2026</t>
  </si>
  <si>
    <t>Instruction fournisseur : VOYAGES BOURDON (2886)
BILLET D'AVION - COM</t>
  </si>
  <si>
    <t>Prestation intérimaire: PERDIEM Suivi routier - Eudes, Aldo août 26</t>
  </si>
  <si>
    <t>Pose Stickers</t>
  </si>
  <si>
    <t>Instruction fournisseur : MADAGASCAR AUTOMOBILE (1184)
COFI 2026 - MOTO GRS R.RADO</t>
  </si>
  <si>
    <t>Instruction fournisseur : CFAO MOBILITY MADAGASCAR (123)
COFI 2026 - MOTO GRS R.RADO</t>
  </si>
  <si>
    <t>4611</t>
  </si>
  <si>
    <t>RAMAKAVELO HANTANIRINA NOROMALALA</t>
  </si>
  <si>
    <t>Lancement new concept Store Tana</t>
  </si>
  <si>
    <t>QVT - Atelier Sport Août 2026 - Park Life</t>
  </si>
  <si>
    <t>APF Q2 2026_FONDATION AXIAN</t>
  </si>
  <si>
    <t>2026-08-21</t>
  </si>
  <si>
    <t>Transport bagages NAMBININTSOA  suite affectation (chiffrage)</t>
  </si>
  <si>
    <t>Instruction fournisseur : STELLAR - IX SA (3098)
Validé DG 21/08/2026</t>
  </si>
  <si>
    <t>RSE- réhabilitation de la toiture EPP Garbit Antsirabe- Maison du Numérique - SOA ENTREPRISE _ et remplacement de la latte et madrier</t>
  </si>
  <si>
    <t>Transport bagages TIANA suite affectation (chiffrage)</t>
  </si>
  <si>
    <t>2026-08-24</t>
  </si>
  <si>
    <t>Couverture photos</t>
  </si>
  <si>
    <t>Régie Comm interne CAMPUS</t>
  </si>
  <si>
    <t>Couverture photos SAEM Majunga</t>
  </si>
  <si>
    <t>7279</t>
  </si>
  <si>
    <t>VOLA TIANA RINDRA</t>
  </si>
  <si>
    <t>Instruction fournisseur : VOLA TIANA RINDRA (7279)
INFLUENCEUR - IKIALA RINDRA</t>
  </si>
  <si>
    <t>Instruction fournisseur : MONDE PARALLELE AGENCY (6526)
INFLUENCEUR FIANTSO</t>
  </si>
  <si>
    <t>DTG/DLT:Réparation moto Tanà 18879WWT (vidange moteur...)</t>
  </si>
  <si>
    <t>Instruction fournisseur :  ()
PRINT TEST FRESQUE</t>
  </si>
  <si>
    <t>AR TANA MAJUNGA 11-14/09</t>
  </si>
  <si>
    <t>DTG/DLT: Réparation  moto Tanà 12855WWT(remplacement kit chaine...)</t>
  </si>
  <si>
    <t>LOCATION DE VEHICULE LLD PENDANT 48 MOIS AVEC CHAUFFEUR
ISUZU D MAX PRO</t>
  </si>
  <si>
    <t>DTG/DPDI: Lumineuses YAS Campus (TS)-2026-DT-091006</t>
  </si>
  <si>
    <t>Validé par HH le 21/05/2026 - RIGTHCOM QMS</t>
  </si>
  <si>
    <t>Instruction fournisseur : TSGV (6362)
FOIRE RODORODON'NY TANTSAHA</t>
  </si>
  <si>
    <t>DTG/DPDI: Désinstallation Armoire de précision AIRWEL R+1 salle OCB site ANM002 Analakely-2026-DT-091001</t>
  </si>
  <si>
    <t>7293</t>
  </si>
  <si>
    <t>ANDRIANARIMALALATIANA</t>
  </si>
  <si>
    <t>Transport bagages TOBY suite affectation</t>
  </si>
  <si>
    <t>2026-08-25</t>
  </si>
  <si>
    <t>Annule et Remplace le BC 135151</t>
  </si>
  <si>
    <t>DTG/DSTC: Achat 2800 PTO - 2026-DT-101001</t>
  </si>
  <si>
    <t>7295</t>
  </si>
  <si>
    <t>RATOVONDRAHONA SOAFARA OLIVA</t>
  </si>
  <si>
    <t>Instruction fournisseur : RATOVONDRTAHONA SOAFARA OLIVA (7295)
SALON AERO EXPO 2026</t>
  </si>
  <si>
    <t>7296</t>
  </si>
  <si>
    <t>ALGOMADA</t>
  </si>
  <si>
    <t>Instruction fournisseur : ALGOMADA (7296)
SPONSORING</t>
  </si>
  <si>
    <t>DA MARIE ESTHER RASOAMAMONJY Community Manangement SOKA août 2026
FA 055</t>
  </si>
  <si>
    <t>DA ARNO TRIGALLEZ EI Fractional CTO pour SOKA prestation août  2026
FA 08-2026-83</t>
  </si>
  <si>
    <t>DA Erick ANDRINIRINA Develppeur fullstack SOKA  août  2026
FA 2600008</t>
  </si>
  <si>
    <t>Instruction fournisseur : LCS CONSULTING (2490)
IM CYS</t>
  </si>
  <si>
    <t>DA INVIKTUS CORP monthly pack ferox &amp;Soka août  2026
FA 260804</t>
  </si>
  <si>
    <t>CAHIER SPECIALE ITM 2026 - Validé en IC le 02/06/2026</t>
  </si>
  <si>
    <t>Remboursement Frais Bac et Carburant CDZ</t>
  </si>
  <si>
    <t>IM Coordinateurs Zone NORD</t>
  </si>
  <si>
    <t>7285</t>
  </si>
  <si>
    <t>RAKOTOZANABOLA CORP</t>
  </si>
  <si>
    <t>Instruction fournisseur : JOCKER GRAPHICS (1645)
CHAMPIONNAT NATIONAU U16</t>
  </si>
  <si>
    <t>ACI Upgrade &amp; APIC swap (M2 ? M4)</t>
  </si>
  <si>
    <t>Prestation intérimaire: 01 Chargé des Opérations de Trésoreries HC suite prolongation 1 mois</t>
  </si>
  <si>
    <t>DTG/DPDI:Demande offre-création salle NRJ Toliary AAN001</t>
  </si>
  <si>
    <t>Prestation intérimaire: 01 CYS HC Région pour 3 mois</t>
  </si>
  <si>
    <t>DTG: Régul facture F-068 0047012</t>
  </si>
  <si>
    <t>TV HISENSE 55A6Q</t>
  </si>
  <si>
    <t>Extension stockage mail - FIRST IMMO</t>
  </si>
  <si>
    <t>DA SOKA HOLDING direction et pilotage de projet Août 2026
FA 018</t>
  </si>
  <si>
    <t>DA SOKA AFRIKA direction et pilotage de projet Août 2026
FA SOKA AFRICA N°018</t>
  </si>
  <si>
    <t>DTG/DPDI:Travaux supplémentaires - Ravalement de la façade Analakely-2026-DT-091001</t>
  </si>
  <si>
    <t>Prestation intérimaire: PERDIEM Suivi routier - Eric Juillet 26</t>
  </si>
  <si>
    <t>2026-08-26</t>
  </si>
  <si>
    <t>Instruction fournisseur : FEDERATION MALAGASY DE BASKET BALL (2368)
CONSOMMATION INTERNET ET FLOTTE</t>
  </si>
  <si>
    <t>DTG/DOM:Maintenance Préventive LOT4(255 sites)(ANJ-ATS-ALA)-validé HH le 29/07/26-IC/AT-YMG-DTG-20260603-001(annule DA 139402/BC 136196)</t>
  </si>
  <si>
    <t>4335</t>
  </si>
  <si>
    <t>6D TECHNOLOGIES</t>
  </si>
  <si>
    <t>Instruction fournisseur : 6D TECHNOLOGIES (4335)
Validé par Hassan Jaber le 22/08/2026</t>
  </si>
  <si>
    <t>Instruction fournisseur : NOMENJANAHARY FY-AINA SANDYH FORD (4606)
PRESTATION HOTESSE FIA</t>
  </si>
  <si>
    <t>CARTON D'EXPEDITIONS  ADN</t>
  </si>
  <si>
    <t>1299</t>
  </si>
  <si>
    <t>ASSOCIATION HUMANITAIRE AKAMASOA</t>
  </si>
  <si>
    <t>RSE - Prise en charge des dépenses de l'équipe de football AKAMASOA Académie janvier_février_mars_avril 2026 - ASSOCIATION HUMANITAIRE AKAMASOA</t>
  </si>
  <si>
    <t>7291</t>
  </si>
  <si>
    <t>RAPELANORO RABENJA HAMINA NIRINA</t>
  </si>
  <si>
    <t>Sponsoring FITAMPOHA 2026</t>
  </si>
  <si>
    <t>2026-08-27</t>
  </si>
  <si>
    <t>FESTIVAL_TSOLA_BE_SAINTE_MARIE</t>
  </si>
  <si>
    <t>DTG:Hebergement  du consultant Expert Swap(Gregorio Liwag)(16/08/26 au 16/04/27)-validé DG le 26/08/26</t>
  </si>
  <si>
    <t>Invitation VIP - New concept Store Tana</t>
  </si>
  <si>
    <t>DTG/DLT:Transport 486 tubes kits avec accessoires de Valomada vers vers TANJOMBATO(Régul)</t>
  </si>
  <si>
    <t>DTG/DLT: Achat (16) casques pour motos Régions</t>
  </si>
  <si>
    <t>711</t>
  </si>
  <si>
    <t>STE PHARMADIFF SARL</t>
  </si>
  <si>
    <t>DTG/DLT: Achat (16) trousses de secours pour motos Régions</t>
  </si>
  <si>
    <t>DTG/DPQP:Abonnement Claude Pro IA_2ème vague(12 sièges)</t>
  </si>
  <si>
    <t>DTG/DOM: DAET BC GLOGAL 13e V. 50 Ptx - FORT DAUPHIN</t>
  </si>
  <si>
    <t>Validé par HJ le 27/08/2026</t>
  </si>
  <si>
    <t>DTG/DOM: DAET Tirage FO 15e V. - FIANARANTSOA</t>
  </si>
  <si>
    <t>DTG/DPDI: Travaux chemisage poteaux RDC et R+1 ANM002 Analakely-2026-DT-091001-validé par HH le 12/08/26</t>
  </si>
  <si>
    <t>Prestation d'Installation Pramian</t>
  </si>
  <si>
    <t>DTG/DOM: BC GLOBAL 30 Ptx 20e V. - TOLIARA</t>
  </si>
  <si>
    <t>DTG/DOM: Travaux GC - GAGO Zafisoa - FARAFANGANA</t>
  </si>
  <si>
    <t>NEW CONCEPT STORE - RUBAN</t>
  </si>
  <si>
    <t>7301</t>
  </si>
  <si>
    <t>RAKOTOASIMBOLA Hervé</t>
  </si>
  <si>
    <t>HOOPFEST EVENT</t>
  </si>
  <si>
    <t>Fournitures de déménagement équipes ADN</t>
  </si>
  <si>
    <t>Evènement Mooring</t>
  </si>
  <si>
    <t>DTG/DSTC: Achat connecteurs mécaniques SC/APC pour drop 3mm- 2026-DT-101001</t>
  </si>
  <si>
    <t>Nouveau concept store</t>
  </si>
  <si>
    <t>New Concept Store</t>
  </si>
  <si>
    <t>New concept Store</t>
  </si>
  <si>
    <t>RSE - Expédition 02 PC_Sekoly Yas Tuléar - COLIS EXPRESS</t>
  </si>
  <si>
    <t>DTG/DOM: Travaux GC - SS JOVENA SATRANA - ANKAZOMBORONA</t>
  </si>
  <si>
    <t>DTG/DOM: Travaux GC - MAMOD CASSIM IDRISS - STE MARIE</t>
  </si>
  <si>
    <t>DTG/DOM: Travaux GC - JOUELLA - STE MARIE</t>
  </si>
  <si>
    <t>DTG/DOM: Travaux GC - Adolphe JOMA - FENERIVE_EST</t>
  </si>
  <si>
    <t>DTG/DOM:Tirage FO 14e V. - FIANARANTSOA</t>
  </si>
  <si>
    <t>Collation B2B</t>
  </si>
  <si>
    <t>4933</t>
  </si>
  <si>
    <t>TAMBOUR GASY</t>
  </si>
  <si>
    <t>NEW CONCEPT STORE 2026 - Validé en IC le 27/08/2026</t>
  </si>
  <si>
    <t>Transport bagages JULIEN ROGER suite affectation (chiffrage)</t>
  </si>
  <si>
    <t>Instruction fournisseur : NOMENJANAHARY FY-AINA SANDYH FORD (4606)
MOORNING 2026</t>
  </si>
  <si>
    <t>Instruction fournisseur : IVENCO (2467)
OUVERTURE NEW CONCEPT STORE</t>
  </si>
  <si>
    <t>CAMPAGNE 5.5 G</t>
  </si>
  <si>
    <t>CAMPAGNE 5.5G</t>
  </si>
  <si>
    <t>DTG/DSTC: Travaux INFRA GPON - Implantation Poteau - DAET 13879 -2026-DT-101001</t>
  </si>
  <si>
    <t>Projet Patite Elec 2026: Travaux Energie War Room DSI R+1  Analakely ANM002</t>
  </si>
  <si>
    <t>Spot Forum de Recrutement</t>
  </si>
  <si>
    <t>DTG/DSTC: Installation FO-Travaux GC sur INFRA GPON - DAET 13880/13881/13882 - 2026-DT-101001</t>
  </si>
  <si>
    <t>DTG/DSTC: Travaux INFRA GPON - Implantation Poteau - DAET 13883/13884-2026-DT-101001</t>
  </si>
  <si>
    <t>Instruction fournisseur : CHRONO COLIS (3042)
EXPEDITION TROLLEY EN REGION - 1ère Vague</t>
  </si>
  <si>
    <t>LOCATION SITE AMBOHIMANGAKELY PENDANT 6 MOIS</t>
  </si>
  <si>
    <t>5893</t>
  </si>
  <si>
    <t>ANDRIAMAROSATASON Andiniaina Arivonjy</t>
  </si>
  <si>
    <t>Spot Publicitaire Tv</t>
  </si>
  <si>
    <t>HABILLAGE VITRE PORTE-annule et remplace BC136040</t>
  </si>
  <si>
    <t>Instruction fournisseur : LUCKKY COMPANY (3726)
MOTOS MBALIK</t>
  </si>
  <si>
    <t>Instruction fournisseur : COLIS EXPRESS (30)
MOTOS MBALIK</t>
  </si>
  <si>
    <t>Instruction fournisseur : CHRONO COLIS (3042)
MOTOS MBALIK</t>
  </si>
  <si>
    <t>Instruction fournisseur : CHRONO COLIS (3042)
MOTO DVE</t>
  </si>
  <si>
    <t>Instruction fournisseur : COLIS EXPRESS (30)
MOTO DVE</t>
  </si>
  <si>
    <t>DTG__DPDI__AO Tx VSAT sur MEN139_Bemahatazana_Mini_Hua__Test 4G/2G__2025-DT-021011
Prestataires à consulter :
* SMART
* ATEA
* AFROTEL</t>
  </si>
  <si>
    <t>REMPLACEMENT INVERSEUR ATI400 N°01 DC MAJUNGA BOE008</t>
  </si>
  <si>
    <t>Instruction fournisseur : VOYAGES BOURDON (2886)
BILLET D'AVION - CALMEL DAVID - TNR/TLE/TNR</t>
  </si>
  <si>
    <t>DESINFECTION CAMPUS ET NOC ANALAKELY + COMPLEMENT BC 133532</t>
  </si>
  <si>
    <t>DTG/DLT: Transport 03 motos à Maintirano</t>
  </si>
  <si>
    <t>DTG/DLT:Transport 03 motos DTG à NOSY VARIKA</t>
  </si>
  <si>
    <t>DESINFECTION FORT-DAUUPHIN</t>
  </si>
  <si>
    <t>NEW CONCEPT STORE</t>
  </si>
  <si>
    <t>STAND FIA-FIG 2026 - VALIDE EN IC LE 26/08/2026</t>
  </si>
  <si>
    <t>Mada kite BRO</t>
  </si>
  <si>
    <t>Equipement Yas B2B</t>
  </si>
  <si>
    <t>FLYERS</t>
  </si>
  <si>
    <t>Instruction fournisseur : BAKAO SERVICES (3278)
FILM JACQUIA</t>
  </si>
  <si>
    <t>QVT - Approvisionnement Protections Hygiéniques Août 2026 - KIBO</t>
  </si>
  <si>
    <t>7310</t>
  </si>
  <si>
    <t>RAKOTONJANABELO JEAN LUC ARTHUR</t>
  </si>
  <si>
    <t>Instruction fournisseur : RAKOTONJANABELO JEAN LUC ARTHUR (7310)
COUPE DU MONDE 2026</t>
  </si>
  <si>
    <t>6404</t>
  </si>
  <si>
    <t>BEZAVANA JEAN ANSELME</t>
  </si>
  <si>
    <t>Instruction fournisseur : BEZAVANA JEAN ANSELME (6404)
FESTIVAL TONGOLO BE</t>
  </si>
  <si>
    <t>Projet petite elec 2026:  Climatisation Bureau R+4 Analakely</t>
  </si>
  <si>
    <t>Instruction fournisseur : COLIS EXPRESS (30)
MOTOS DVI</t>
  </si>
  <si>
    <t>Instruction fournisseur : CHRONO COLIS (3042)
MOTOS DVI</t>
  </si>
  <si>
    <t>Instruction fournisseur : LUCKKY COMPANY (3726)
MOTOS DVI</t>
  </si>
  <si>
    <t>7298</t>
  </si>
  <si>
    <t>RAZAFINDRATSARASOMA Joël Andrews</t>
  </si>
  <si>
    <t>Instruction fournisseur : RAZAFINDRATSARASOMA Joël Andrews (7298)
SPONSORING</t>
  </si>
  <si>
    <t>7122</t>
  </si>
  <si>
    <t>FEDERATION MALAGASY DE HANDBALL</t>
  </si>
  <si>
    <t>Instruction fournisseur : FEDERATION MALAGASY DE HANDBALL (7122)
SPONSORING - SUIVANT CONTRAT</t>
  </si>
  <si>
    <t>Date_creat_BC</t>
  </si>
  <si>
    <t>Date_de_Validation_BC</t>
  </si>
  <si>
    <t>Total_HT_USD_Neg</t>
  </si>
  <si>
    <t>%restant</t>
  </si>
  <si>
    <t>%remise_ancien</t>
  </si>
  <si>
    <t>%Remise</t>
  </si>
  <si>
    <t>Total_DA_HT</t>
  </si>
  <si>
    <t>Total_DA_TTC</t>
  </si>
  <si>
    <t>Désignation</t>
  </si>
  <si>
    <t>Contenu_du_mémo_Commentaires</t>
  </si>
  <si>
    <t>Cotation TV pour TITAN3</t>
  </si>
  <si>
    <t>cotation pour Titan III : vestiaire monobloc/chaise visiteur</t>
  </si>
  <si>
    <t>Travaux de réhabilitation SOL superficielle titan III</t>
  </si>
  <si>
    <t>Transfert SHS Région</t>
  </si>
  <si>
    <t>Nettoyage de lespace extérieur du magasin</t>
  </si>
  <si>
    <t>DTG__DPDI__BC AFROTEL - Tx Stlk 05 sites TG</t>
  </si>
  <si>
    <t>Lancement BC ATEA - Tx Stlk sur 02 sites TG__BET071-ITA076</t>
  </si>
  <si>
    <t>BC NGS</t>
  </si>
  <si>
    <t>Lancement BC STE -  Tx Stlk sur 01 site TG</t>
  </si>
  <si>
    <t>Manutentionnaires pour inventaire au B49 Terre pleine Andraharo 17/01/2026</t>
  </si>
  <si>
    <t>FOURNITURE POUR TITAN 3</t>
  </si>
  <si>
    <t>A consulter : HUAWEI et 
CORE2AFRICA</t>
  </si>
  <si>
    <t>A consulter GEKA/TRIDENT/NGS/AUTRES...</t>
  </si>
  <si>
    <t>A consulter GEKA/TRIDENT/AUTRES...</t>
  </si>
  <si>
    <t>A consulter GEKA /TRIDENT/
AUTRES</t>
  </si>
  <si>
    <t>A consulter GEKA /TRIDENT/AUTRES</t>
  </si>
  <si>
    <t>RECHARGE 50.000 AR FMC with Freight</t>
  </si>
  <si>
    <t>Commande RECHARGE 1.000 FMC et RECHARGE 10.000 AR FMC</t>
  </si>
  <si>
    <t>ROULEAU ESSUIE MAINS 2026
YAS STORE ANALAKELY, 
YAS STORE ANKORONDRANO, OSTIE GALAXY , DCG-COMM-ADN GALAXY (Janvier 2026 jusquau décembre 2026)</t>
  </si>
  <si>
    <t>Transport toutes les plaques marqués TELMA de GALAXY VERS ILAFY
Date: 21/01/2026</t>
  </si>
  <si>
    <t>Intervention  Installation écran de vidéosurveillance TITAN III</t>
  </si>
  <si>
    <t>Papier Toilette : 2026 pour YAS STORE ANALAKELY, 
YAS STORE ANKORONDRANO, OSTIE GALAXY, DCG-COMM-ADN GALAXY ET YAS NOC ANALAKELY 
(Janvier 2026 jusquau décembre 2026)</t>
  </si>
  <si>
    <t>Support mural TV pour TITAN3</t>
  </si>
  <si>
    <t>A consulter 
	PRIMA CE
	ENC 
	AFRO 
	HERTS
	Autres 
Remise des offres : 27/01/26</t>
  </si>
  <si>
    <t>A consulter 
	MLSTONE
	ECAE
	GLOBAL CONSTRUCTION 
	UNITEK
	ICCBP
	AVRA BTP
	TARATRA RR
	ACMET
	Autres 
Remise des offres : 02/02/26</t>
  </si>
  <si>
    <t>A consulter SOCOTEC
Offres attendues:30/01/2026</t>
  </si>
  <si>
    <t>Transport Team building ALOG du 30 Janvier 2026 à Atmosphère SOAVINA
GALAXY-SOAVINA-GALAXY</t>
  </si>
  <si>
    <t>BC ATEA - Tx Stlk sur BET072 - TG</t>
  </si>
  <si>
    <t>Nettoyage YAS STORE AMBOVOMBE
AOUT AU DECEMBRE 2026</t>
  </si>
  <si>
    <t>Accord WEBHELP (CONCENTRIX) - 14M AR - Remboursement des I phones de JULIEN MARCHAND</t>
  </si>
  <si>
    <t>Demande de cotation pour Tx Starlink sur 17 sites - Projet MENABE PH2/3
A consulter svp :
ATEA / NGS / STE / NEXTHOPE</t>
  </si>
  <si>
    <t>Commande TAMPON A SEC YAS TITAN III</t>
  </si>
  <si>
    <t>Cotation  Table à manger pour Titan 3</t>
  </si>
  <si>
    <t>DA Réservation hébergement Mr Sultan chez Radisson blu
Devis confirmation n° 202724</t>
  </si>
  <si>
    <t>DA Install et MES 08 minisites POC</t>
  </si>
  <si>
    <t>RSE - Dispatch tourets sapins trousses auprès des partenaires - CHRONO COLIS
Départ Ilafy Galaxy</t>
  </si>
  <si>
    <t>PRESTATION DE SERVICE Tendeur pour rack TITAN</t>
  </si>
  <si>
    <t>PRESTATION Modification Rack</t>
  </si>
  <si>
    <t>Couverture prestation sécurité TITAN III année 2026</t>
  </si>
  <si>
    <t>COLLATION DHR ALOG 2026 - Q1</t>
  </si>
  <si>
    <t>Achat KITPREPAID</t>
  </si>
  <si>
    <t>Achat Carton de rangement</t>
  </si>
  <si>
    <t>ENLEVEMENT DES DECHETS AU DATA CENTER YAS TOAMASINA 
Durée: 1 jour</t>
  </si>
  <si>
    <t>Manutentionnaires pour déchargement 10 TC poteaux 8ML au dépôt Ambohimangakely</t>
  </si>
  <si>
    <t>Demande d'achat Toner TOAMASINA</t>
  </si>
  <si>
    <t>r</t>
  </si>
  <si>
    <t>Rajout Collation Q1 2026 ADV</t>
  </si>
  <si>
    <t>Transfert SHS Mbalik</t>
  </si>
  <si>
    <t>Transfert SHS région Mbalik ABS et FIA</t>
  </si>
  <si>
    <t>transfert SHS Ambilobe</t>
  </si>
  <si>
    <t>Démontage-Revêtement peinture-Montage rack TITAN III</t>
  </si>
  <si>
    <t>Transfert Mbalik région</t>
  </si>
  <si>
    <t>Transfert SHS région Colis Express</t>
  </si>
  <si>
    <t>Annule et Remplace le BC 131446</t>
  </si>
  <si>
    <t>Appro RAME A4 PAPIER S1</t>
  </si>
  <si>
    <t>PRESTATION TRANSIT  MOIS DE MARS 2026</t>
  </si>
  <si>
    <t>RSE - Cocktail lancement Tanora Now - ONG IDEA Academy- PARKLIFE</t>
  </si>
  <si>
    <t>A consulter 
	PRIMA CE
	ENC 
	2MI
	Autres prestataire capable de faire la soudure test  du FO</t>
  </si>
  <si>
    <t>Prestation installation Ecran TV TITAN III</t>
  </si>
  <si>
    <t>Travaux  Plaque panneaux signalétiques</t>
  </si>
  <si>
    <t>Lancement BC pour AFROTEL - Tx Starlink 05 sites MENABE - V01</t>
  </si>
  <si>
    <t>BC STE - Tx Starlink 07 sites MENABE</t>
  </si>
  <si>
    <t>A consulter : 
-	ML STONE
-	UNITEK
-	TARATRA RR
-	SGEM
-	GLOBAL C
Offres attendues ce 25/03/2026 à 15h 00</t>
  </si>
  <si>
    <t>RSE - évènement tournoi she leads the game - Amazons Ballers - Club de basketball féminin</t>
  </si>
  <si>
    <t>PRESTATION DE SERVICE Ste Andry</t>
  </si>
  <si>
    <t>Lancement BC pour AFROTEL - Tx Starlink 05 sites_V2</t>
  </si>
  <si>
    <t>A consulter :
-	AVRA BTP
-	GOLBAL CONSTRUCTION
-	UNITEK
-	TARATRA RR
-	ML STONE
-	Entreprise MANDAMINA : 0340743707 
Offres attendues avant 03/04/2026.</t>
  </si>
  <si>
    <t>Nettoyage du local technique ATS002 avant la visite de la Délégation Axian et Nettoyage du local technique et du dépôt de stockage rebut après lenlèvement des équipements hors dusage</t>
  </si>
  <si>
    <t>A consulter :
-	Cabinet détudes ECIM : Mme Estera 034 03 056 63
-	IES Consulting : Mr Eric Pecyna 038 37 013 92 eric.pecyna@ies-consulting.net
-	ACTIVE 101 : Mr Thierry 034 10 647 36 thierryrakotovao@outlook.com</t>
  </si>
  <si>
    <t>QVT - Cocktail Inclusive Leadership Camp DEI Diégo 2026 - Hôtel de la poste</t>
  </si>
  <si>
    <t>PRESTATION de nettoyage mois DE MARS 2026 BUREAUX YAS -DATA CENTER -YAS STORE TANA ET ZONE NORD</t>
  </si>
  <si>
    <t>RENFORCEMENT SECURISATION ENTREPOT AGL 
RANSPORT ET RAVITAILLEMENT DE CHANTIER + TRAVAUX DIVERS</t>
  </si>
  <si>
    <t>A Consulter
	ONIX
	SAGEMCOM
	PRIMA CE SARLU
	EASYNETCOM
	AFRO 
	2MI 
Retour des offres : 10/04/26 au plus tard</t>
  </si>
  <si>
    <t>BC NGS - Tx sur ANM496 TAN_AMPASANIMALO</t>
  </si>
  <si>
    <t>Data center DIEGO-ANTALAHA-AMBANJA : Janvier et Février 2026
DATA CENTER TULEAR : MOIS DE JUILLET 2025 AU DECEMBRE 2025</t>
  </si>
  <si>
    <t>Mikrotik Routerboard - PI 260212042</t>
  </si>
  <si>
    <t>Mikrotik Routerboard 1100AH  - Proforma Invoice 260212043</t>
  </si>
  <si>
    <t>Mikrotik Routerboard - Proforma Invoice 260212044</t>
  </si>
  <si>
    <t>Quotation No QS260213003</t>
  </si>
  <si>
    <t>Quotation No QS260213003 - 02</t>
  </si>
  <si>
    <t>Cotation tapis CAOUTCHOU TITAN III</t>
  </si>
  <si>
    <t>DA SOKA AFRIKA direction et pilotage de projet avril 2026
FA N°14</t>
  </si>
  <si>
    <t>Achat Sim 2Toi VAOVAO</t>
  </si>
  <si>
    <t>Tapis de Sol rectangulaire TITAN III</t>
  </si>
  <si>
    <t>Prestation de sécurisation 2 ème étage DC TOAMASINA</t>
  </si>
  <si>
    <t>Renfort nettoyage pendant le rangement et enlèvement des Equipment HS dépôt Galaxy - Semaine du 14 au 17/04/2026</t>
  </si>
  <si>
    <t>A Consulter
	ONIX
	SAGEMCOM
	PRIMA CE SARLU
	EASYNETCOM
	AFRO 
	NEXTHOP
	ATEA
	2MI 
Retour des offres : 20/04/26 au plus tard</t>
  </si>
  <si>
    <t>Offres attendues avant 24/04/2026</t>
  </si>
  <si>
    <t>RSE - Transport Collaborateurs Analakely - Semaine de l'Action Environnementale - Excel Transport</t>
  </si>
  <si>
    <t>Réparation du mur de la salle sécurisée TITAN III</t>
  </si>
  <si>
    <t>Couverture pour 4 séances Intervention 3D zone Nord - BOENY-MELAKY -BETSIBOKA SOFIA DIANA</t>
  </si>
  <si>
    <t>A Consulter
	ONIX
	SAGEMCOM
	PRIMA CE SARLU
	EASYNETCOM
	AFRO 
	NEXTHOP
	ATEA
	2MI 
Retour des offres : 24/04/26 au plus tard</t>
  </si>
  <si>
    <t>Commande fiche de souscription</t>
  </si>
  <si>
    <t>EXPRESS WORLDWIDE NON DOC 2026  SUIVANT SOPTO BC n° 133262
ET MCI BC n° 132027</t>
  </si>
  <si>
    <t>Offres attendues ce 11/05/2026</t>
  </si>
  <si>
    <t>A Consulter
	ONIX
	SAGEMCOM
	PRIMA CE SARLU
	EASYNETCOM
	AFRO 
	NEXTHOP
	ATEA
	2MI 
Retour des offres : 06/05/26 au plus tard</t>
  </si>
  <si>
    <t>A Consulter
	ONIX
	SAGEMCOM
	PRIMA CE SARLU
	EASYNETCOM
	AFRO 
	NEXTHOP
	ATEA
	2MI 
Retour des offres : 06/05/26 au plus tard</t>
  </si>
  <si>
    <t>installation ELECTRICITE TITAN III PHASE II</t>
  </si>
  <si>
    <t>A consulter: prestataire local à Nosy be 
Remise offre :07/05/2026 au plus tard</t>
  </si>
  <si>
    <t>Validé par HH le 02/05/2026</t>
  </si>
  <si>
    <t>Réhabilitation REFONTE SOL TITAN III</t>
  </si>
  <si>
    <t>Validé par Manitra DSI le 08/05/2026</t>
  </si>
  <si>
    <t>A consulter PRIMA (TS travaux)</t>
  </si>
  <si>
    <t>Validé par Manitra DSI 08/05/2026</t>
  </si>
  <si>
    <t>NETTOYAGE DATA CENTER TOAMASINA ET N11 HUB UNIVERSITE BARIKADIMY</t>
  </si>
  <si>
    <t>Paiement complément jetons de présence avantage administrateur Mr RAKOTOSALAMA Tojohasina Fanomezana pour l'année 2026</t>
  </si>
  <si>
    <t>Commande  Recharge FMC.</t>
  </si>
  <si>
    <t>RESA BILLET D AVION Tana -St Marie -Tana</t>
  </si>
  <si>
    <t>Demande de cotation pour pose 256 Tendeurs sur rack TITAN III</t>
  </si>
  <si>
    <t>Tablettes TITAN</t>
  </si>
  <si>
    <t>TabletteTitan</t>
  </si>
  <si>
    <t>DA pour confection 20 supports d'antenne starlink V4 standard - projet Phoenix
A consulter :
	ICHTUS
	SOMETO
	SCO</t>
  </si>
  <si>
    <t>A consulter :
NEXTHOP
ATEA
STE
NGS
AFROTEL
Offres attendues ce 29/05/2026</t>
  </si>
  <si>
    <t>Installation de deux écrans  proposition de visite des emplacements</t>
  </si>
  <si>
    <t>Travaux TITAN III</t>
  </si>
  <si>
    <t>A consulter 
	PRIMA CE
	ENC
	HERTS 
	AFRO 
	ONIX
	Autres 
Remise offre :21/05/26 avant 12h svp</t>
  </si>
  <si>
    <t>A consulter 
	PRIMA CE
	ENC
	HERTS 
	AFRO 
	ONIX
	Autres 
Remise offre :26/05/26 avant 12h svp</t>
  </si>
  <si>
    <t>REFRESH CACHET ROND YAS SA</t>
  </si>
  <si>
    <t>DA MARIE ESTHER RASOAMAMONJY Comminity Manangement SOKA mai 2026
fFA N°50</t>
  </si>
  <si>
    <t>Facture Ste Andry Oct - Avril 2026</t>
  </si>
  <si>
    <t>SUPPORT EN DRAPEAU MAGNETIQUE AVEC
MARQUAGE RECTO/VERSO titan III</t>
  </si>
  <si>
    <t>A Consulter
	ONIX
	SAGEMCOM
	PRIMA CE SARLU
	EASYNETCOM
	AFRO 
	NEXTHOP
	ATEA
	2MI</t>
  </si>
  <si>
    <t>A Consulter
	ONIX
	SAGEMCOM
	PRIMA CE SARLU
	EASYNETCOM
	AFRO 
	NEXTHOP
	ATEA
	2MI 
Retour des offres : 08/06/26 au plus tard</t>
  </si>
  <si>
    <t>Devis plateau rack TITAN III</t>
  </si>
  <si>
    <t>INSTALLATION ECLAIRAGE ET PRISES MAGASIN - TITAN III</t>
  </si>
  <si>
    <t>veuillez consulter TS à PRIMA</t>
  </si>
  <si>
    <t>A Consulter
	ONIX
	SAGEMCOM
	PRIMA CE SARLU
	EASYNETCOM
	AFRO 
	NEXTHOP
	ATEA
	2MI 
Retour des offres : 12/06/26 au plus tard</t>
  </si>
  <si>
    <t>DA complémentaire  TV_ADV</t>
  </si>
  <si>
    <t>RECU MANUEL Q1 2026</t>
  </si>
  <si>
    <t>A Consulter
	PRIMA CE SARLU
	EASYNETCOM
	AFRO 
	ONIX
	Autres
Retour des offres : 16/06/26 au plus tard</t>
  </si>
  <si>
    <t>BILLET D AVION TANA - TOLANARO - TANA</t>
  </si>
  <si>
    <t>Cotation  Chariot élévateur - Frais de Mobilisation</t>
  </si>
  <si>
    <t>Dépassement budget à réajuster en FC7</t>
  </si>
  <si>
    <t>ADV COLLATION Q2 2026</t>
  </si>
  <si>
    <t>Paiement Me RANDRIAMBOLOLONA Delcy Sandra pour droit de saisie conservatoire auprès de l'Orange Madagascar ( Data Center, Boutiques, Bureau) 
DSR/HJCP/IN.038 06 2026</t>
  </si>
  <si>
    <t>A Consulter
	PRIMA CE SARLU
	EASYNETCOM
	AFRO 
	HERTS
	ONIX
	Autres
Retour des offres : 17/06/26 au plus tard</t>
  </si>
  <si>
    <t>DESINFECTION 4 DATA CENTER IHOSY (DC IHOSY -BV SAKARAHA-BV RANOHIRA-YS IHOSY)
Intervention suite à la survenue dun cas dMPOX</t>
  </si>
  <si>
    <t>Installation CCTV phase 2 TITANIII</t>
  </si>
  <si>
    <t>MAGNETIC LABEL HOLDERS BLUE</t>
  </si>
  <si>
    <t>A Consulter
	PRIMA CE SARLU
	EASYNETCOM
	AFRO 
	HERTS
	ONIX
	Autres
Retour des offres : 22/06/26 au plus tard</t>
  </si>
  <si>
    <t>Rapatriement des équipements techniques  mis au rebuts de Tamatave à Tanà</t>
  </si>
  <si>
    <t>FAISCEAU RACK TITAN III</t>
  </si>
  <si>
    <t>A Consulter
	PRIMA CE SARLU
	EASYNETCOM
	AFRO 
	HERTS
	ONIX
	Autres
Retour des offres : 30/06/26 au plus tard</t>
  </si>
  <si>
    <t>couverture ELEC DE TITAN III Mai-Déc</t>
  </si>
  <si>
    <t>Couverture de 11 mois (de février à décembre 2026) Prestations d'interventions 3D (Désinsectisation, Dératisation et Désinfection) pour les 33 stores de Tanà</t>
  </si>
  <si>
    <t>Re-peinture FAISCEAUX 
	Montage : 40 racks
	Tendeur pour rack : 152</t>
  </si>
  <si>
    <t>Travaux supplémentaire refonte sol Titan III</t>
  </si>
  <si>
    <t>A consulter :
-	Kajy Line
-	NOMADE Ingénierie
-	BECO Madagascar
-	Cabinet ECIM
-	Autres bureau détude
Offre attendues : 13/07/2026</t>
  </si>
  <si>
    <t>BC ATEA - Tx VSAT sur 03 sites BET</t>
  </si>
  <si>
    <t>BC AFROTEL - Tx VSAT sur 04 sites__AAN186-AAN187-AAN189-IHO05</t>
  </si>
  <si>
    <t>BC ATEA - Tx STARLINK sur 03 sites__DIA161-BON063-VAK125__Top Gun</t>
  </si>
  <si>
    <t>Barrières de protection rack</t>
  </si>
  <si>
    <t>Couverture nettoyage  janvier au décembre 2026 zone data center et store dans la zone SUD</t>
  </si>
  <si>
    <t>Etui Ajustable Hand Strap</t>
  </si>
  <si>
    <t>Nettoyage BUREAUX YAS -DATA CENTER -YAS STORE TANA ET ZONE NORD COUVERTURE - 09 mois  AVRIL AU DECEMBRE 2026</t>
  </si>
  <si>
    <t>12 manutentionnaires pour rangement poteaux - AMBOHIMANGAKELY
11 et 12 juin 2026</t>
  </si>
  <si>
    <t>Devis plateau rack</t>
  </si>
  <si>
    <t>Lancement BC ATEA - Tx trans sur BET068 - Top Gun</t>
  </si>
  <si>
    <t>Payement en ligne via carte VISA</t>
  </si>
  <si>
    <t>Fourniture de la main-d'uvre pour le tirage des
câbles électriques et réseau TITAN III</t>
  </si>
  <si>
    <t>Facture Ste Andry Moi Juin 2026</t>
  </si>
  <si>
    <t>Pour demande de manutentionnaires svp, 
Déchargement de 02 conteneurs de poteaux à Ambohimangakely</t>
  </si>
  <si>
    <t>Cotation mobilier de bureau pour ADVR Ambatolampy</t>
  </si>
  <si>
    <t>LOCATION DE VEHICULE LLD PENDANT 48 MOIS AVEC CHAUFFEUR
ISUZU D MAX PRO - ALOG</t>
  </si>
  <si>
    <t>cotation  Chariot élévateur pour déplacement des panneaux POWER HUB-ADV</t>
  </si>
  <si>
    <t>RESA BILLET D AVION TANA vers FORT DAUPHIN</t>
  </si>
  <si>
    <t>CARTON D'EXPEDITIONS fourniture de déménagement équipes ADN</t>
  </si>
  <si>
    <t>Renouvellement contrat Berto : service de nettoyage TITAN III</t>
  </si>
  <si>
    <t>RSE - Expédition 02 PC_Sekoly Yas Tuléar - COLIS EXPRESS Inauguration Sekoly Yas Antsimo Andrefana</t>
  </si>
  <si>
    <t>LOCATION SITE AMBOHIMANGAKELY  PENDANT 6 MOIS</t>
  </si>
  <si>
    <t>AO Tx VSAT sur MEN139_Bemahatazana_Mini_Hua__Test 4G/2G</t>
  </si>
  <si>
    <t>DESINFECTION CAMPUS ET NOC ANALAKELY CAS MPOX + COMPLEMENT BC 133532</t>
  </si>
  <si>
    <t>DESINFECTION MPOX FORT-DAUUPHIN - CAS MPOX</t>
  </si>
  <si>
    <t>Objet_CA (Désignation)</t>
  </si>
  <si>
    <t>Date_Signature</t>
  </si>
  <si>
    <t>2026-02-11</t>
  </si>
  <si>
    <t>2026-02-28</t>
  </si>
  <si>
    <t>2026-04-05</t>
  </si>
  <si>
    <t>2026-04-19</t>
  </si>
  <si>
    <t>2026-04-26</t>
  </si>
  <si>
    <t>2026-05-10</t>
  </si>
  <si>
    <t>2026-06-06</t>
  </si>
  <si>
    <t>2026-09-01</t>
  </si>
  <si>
    <t>2026-09-10</t>
  </si>
  <si>
    <t>2026-09-03</t>
  </si>
  <si>
    <t>2026-09-11</t>
  </si>
  <si>
    <t>2026-09-07</t>
  </si>
  <si>
    <t>2026-09-02</t>
  </si>
  <si>
    <t>Date_Validation_Demandeur</t>
  </si>
  <si>
    <t>Date_signature_DA</t>
  </si>
  <si>
    <t>Délais_achat</t>
  </si>
  <si>
    <t>Date_émission_DA</t>
  </si>
  <si>
    <t>Nombre de N°BC</t>
  </si>
  <si>
    <t>Direction</t>
  </si>
  <si>
    <t>Volume d'achat</t>
  </si>
  <si>
    <t>Valeur d'achat</t>
  </si>
  <si>
    <t>Délais Max</t>
  </si>
  <si>
    <t>Total HT USD</t>
  </si>
  <si>
    <t>Valeur total remisé</t>
  </si>
  <si>
    <t>Date de creation BC</t>
  </si>
  <si>
    <t>Date de Validation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</si>
</sst>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00"/>
      <name val="Aptos Narrow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  <font>
      <b/>
      <i/>
      <sz val="11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64" fontId="2" fillId="3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14" fontId="2" fillId="2" borderId="0" xfId="0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43" fontId="0" fillId="0" borderId="0" xfId="1" applyNumberFormat="1" applyFont="1"/>
    <xf numFmtId="9" fontId="0" fillId="0" borderId="0" xfId="2" applyFont="1"/>
    <xf numFmtId="14" fontId="2" fillId="2" borderId="0" xfId="0" applyNumberFormat="1" applyFont="1" applyFill="1"/>
    <xf numFmtId="1" fontId="0" fillId="0" borderId="0" xfId="0" applyNumberFormat="1"/>
    <xf numFmtId="10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9" fontId="2" fillId="2" borderId="1" xfId="2" applyFont="1" applyFill="1" applyBorder="1"/>
    <xf numFmtId="9" fontId="0" fillId="0" borderId="1" xfId="2" applyFont="1" applyBorder="1"/>
    <xf numFmtId="9" fontId="4" fillId="5" borderId="1" xfId="2" applyFont="1" applyFill="1" applyBorder="1"/>
    <xf numFmtId="164" fontId="2" fillId="2" borderId="1" xfId="1" applyNumberFormat="1" applyFont="1" applyFill="1" applyBorder="1"/>
    <xf numFmtId="164" fontId="0" fillId="0" borderId="1" xfId="1" applyNumberFormat="1" applyFont="1" applyBorder="1"/>
    <xf numFmtId="164" fontId="3" fillId="5" borderId="1" xfId="1" applyNumberFormat="1" applyFont="1" applyFill="1" applyBorder="1"/>
    <xf numFmtId="1" fontId="2" fillId="6" borderId="0" xfId="0" applyNumberFormat="1" applyFont="1" applyFill="1"/>
    <xf numFmtId="0" fontId="5" fillId="0" borderId="0" xfId="0" applyFont="1"/>
    <xf numFmtId="164" fontId="2" fillId="4" borderId="0" xfId="1" applyNumberFormat="1" applyFont="1" applyFill="1" applyAlignment="1">
      <alignment horizontal="center"/>
    </xf>
    <xf numFmtId="9" fontId="2" fillId="4" borderId="0" xfId="2" applyFont="1" applyFill="1" applyAlignment="1">
      <alignment horizontal="center"/>
    </xf>
    <xf numFmtId="43" fontId="2" fillId="4" borderId="0" xfId="1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int_data">
        <xsd:complexType>
          <xsd:sequence minOccurs="0">
            <xsd:element minOccurs="0" maxOccurs="unbounded" nillable="true" name="Record" form="unqualified">
              <xsd:complexType>
                <xsd:sequence minOccurs="0">
                  <xsd:element minOccurs="0" nillable="true" type="xsd:string" name="Designation_Complémentaire" form="unqualified"/>
                  <xsd:element minOccurs="0" nillable="true" type="xsd:double" name="Remise" form="unqualified"/>
                  <xsd:element minOccurs="0" nillable="true" type="xsd:double" name="Total_Ligne_HT_Remisé" form="unqualified"/>
                  <xsd:element minOccurs="0" nillable="true" type="xsd:string" name="V_Total_Ligne_TTC" form="unqualified"/>
                  <xsd:element minOccurs="0" nillable="true" type="xsd:double" name="TVA" form="unqualified"/>
                  <xsd:element minOccurs="0" nillable="true" type="xsd:integer" name="N__DA" form="unqualified"/>
                  <xsd:element minOccurs="0" nillable="true" type="xsd:integer" name="N__Poste_DA" form="unqualified"/>
                  <xsd:element minOccurs="0" nillable="true" type="xsd:string" name="Site_Stock" form="unqualified"/>
                  <xsd:element minOccurs="0" nillable="true" type="xsd:string" name="Code_ss_famille" form="unqualified"/>
                  <xsd:element minOccurs="0" nillable="true" type="xsd:string" name="Saisie_de_réception__" form="unqualified"/>
                  <xsd:element minOccurs="0" nillable="true" type="xsd:string" name="Code_Direction" form="unqualified"/>
                  <xsd:element minOccurs="0" nillable="true" type="xsd:string" name="Code_complément" form="unqualified"/>
                  <xsd:element minOccurs="0" nillable="true" type="xsd:string" name="SS_compte_anal" form="unqualified"/>
                  <xsd:element minOccurs="0" nillable="true" type="xsd:string" name="Centre_d_Analyse" form="unqualified"/>
                  <xsd:element minOccurs="0" nillable="true" type="xsd:string" name="Accord_Cadre" form="unqualified"/>
                  <xsd:element minOccurs="0" nillable="true" type="xsd:double" name="RAL" form="unqualified"/>
                  <xsd:element minOccurs="0" nillable="true" type="xsd:string" name="V_Montant_RAL" form="unqualified"/>
                  <xsd:element minOccurs="0" nillable="true" type="xsd:string" name="Code_Société" form="unqualified"/>
                  <xsd:element minOccurs="0" nillable="true" type="xsd:string" name="Avenant" form="unqualified"/>
                  <xsd:element minOccurs="0" nillable="true" type="xsd:string" name="Acheteur" form="unqualified"/>
                  <xsd:element minOccurs="0" nillable="true" type="xsd:string" name="Tot_CA_HT" form="unqualified"/>
                  <xsd:element minOccurs="0" nillable="true" type="xsd:string" name="Tot_CA_TTC" form="unqualified"/>
                  <xsd:element minOccurs="0" nillable="true" type="xsd:string" name="Devise" form="unqualified"/>
                  <xsd:element minOccurs="0" nillable="true" type="xsd:string" name="Etat_Financ_" form="unqualified"/>
                  <xsd:element minOccurs="0" nillable="true" type="xsd:date" name="Date_creat" form="unqualified"/>
                  <xsd:element minOccurs="0" nillable="true" type="xsd:string" name="Date_de_Validation" form="unqualified"/>
                  <xsd:element minOccurs="0" nillable="true" type="xsd:date" name="Date_Période" form="unqualified"/>
                  <xsd:element minOccurs="0" nillable="true" type="xsd:string" name="Date_AR" form="unqualified"/>
                  <xsd:element minOccurs="0" nillable="true" type="xsd:string" name="Objet_CA" form="unqualified"/>
                  <xsd:element minOccurs="0" nillable="true" type="xsd:string" name="Ctr_Emetteur_entete" form="unqualified"/>
                  <xsd:element minOccurs="0" nillable="true" type="xsd:string" name="Ctr_Livraison_entete" form="unqualified"/>
                  <xsd:element minOccurs="0" nillable="true" type="xsd:string" name="Sect_Imputation_entete" form="unqualified"/>
                  <xsd:element minOccurs="0" nillable="true" type="xsd:string" name="Code_Complémentaire_entete" form="unqualified"/>
                  <xsd:element minOccurs="0" nillable="true" type="xsd:string" name="Sous_Compte_d_Analyse_entete" form="unqualified"/>
                  <xsd:element minOccurs="0" nillable="true" type="xsd:string" name="Type_document" form="unqualified"/>
                  <xsd:element minOccurs="0" nillable="true" type="xsd:string" name="V_Expédition_soldée" form="unqualified"/>
                  <xsd:element minOccurs="0" nillable="true" type="xsd:string" name="Code_du_Modèle_de_Cde" form="unqualified"/>
                  <xsd:element minOccurs="0" nillable="true" type="xsd:string" name="V_Etat_commande_en_tête" form="unqualified"/>
                  <xsd:element minOccurs="0" nillable="true" type="xsd:string" name="V_Etat_commande_ligne" form="unqualified"/>
                  <xsd:element minOccurs="0" nillable="true" type="xsd:string" name="Nom_Acheteur" form="unqualified"/>
                  <xsd:element minOccurs="0" nillable="true" type="xsd:string" name="Raison_sociale_Fournisseur" form="unqualified"/>
                  <xsd:element minOccurs="0" nillable="true" type="xsd:string" name="Nom_demandeur" form="unqualified"/>
                  <xsd:element minOccurs="0" nillable="true" type="xsd:string" name="V_Critère_de_saisie" form="unqualified"/>
                  <xsd:element minOccurs="0" nillable="true" type="xsd:integer" name="Code_Article" form="unqualified"/>
                  <xsd:element minOccurs="0" nillable="true" type="xsd:double" name="Quantité_comm" form="unqualified"/>
                  <xsd:element minOccurs="0" nillable="true" type="xsd:string" name="Unité" form="unqualified"/>
                  <xsd:element minOccurs="0" nillable="true" type="xsd:double" name="Prix_Unitaire" form="unqualified"/>
                  <xsd:element minOccurs="0" nillable="true" type="xsd:string" name="Design__sommaire" form="unqualified"/>
                  <xsd:element minOccurs="0" nillable="true" type="xsd:string" name="Section_d_imput" form="unqualified"/>
                  <xsd:element minOccurs="0" nillable="true" type="xsd:integer" name="Code_Fournis" form="unqualified"/>
                  <xsd:element minOccurs="0" nillable="true" type="xsd:integer" name="N__de_Cde" form="unqualified"/>
                  <xsd:element minOccurs="0" nillable="true" type="xsd:integer" name="N_Poste" form="unqualified"/>
                  <xsd:element minOccurs="0" nillable="true" type="xsd:string" name="Date_de_livr__prev_" form="unqualified"/>
                </xsd:sequence>
              </xsd:complexType>
            </xsd:element>
          </xsd:sequence>
        </xsd:complexType>
      </xsd:element>
    </xsd:schema>
  </Schema>
  <Map ID="1" Name="Print_data_Mappage" RootElement="Print_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OTOMALALA" refreshedDate="46291.854929398149" createdVersion="7" refreshedVersion="7" minRefreshableVersion="3" recordCount="1440" xr:uid="{884193C3-361E-4982-B5DE-1B581441276C}">
  <cacheSource type="worksheet">
    <worksheetSource ref="A1:BG1441" sheet="Base traitement"/>
  </cacheSource>
  <cacheFields count="59">
    <cacheField name="N__de_Cde" numFmtId="0">
      <sharedItems containsSemiMixedTypes="0" containsString="0" containsNumber="1" containsInteger="1" minValue="135491" maxValue="136057" count="567">
        <n v="136057"/>
        <n v="136056"/>
        <n v="136055"/>
        <n v="136054"/>
        <n v="136053"/>
        <n v="136052"/>
        <n v="136051"/>
        <n v="136050"/>
        <n v="136049"/>
        <n v="136048"/>
        <n v="136047"/>
        <n v="136046"/>
        <n v="136045"/>
        <n v="136044"/>
        <n v="136043"/>
        <n v="136042"/>
        <n v="136041"/>
        <n v="136040"/>
        <n v="136039"/>
        <n v="136038"/>
        <n v="136037"/>
        <n v="136036"/>
        <n v="136035"/>
        <n v="136034"/>
        <n v="136033"/>
        <n v="136032"/>
        <n v="136031"/>
        <n v="136030"/>
        <n v="136029"/>
        <n v="136028"/>
        <n v="136027"/>
        <n v="136026"/>
        <n v="136025"/>
        <n v="136024"/>
        <n v="136023"/>
        <n v="136022"/>
        <n v="136021"/>
        <n v="136020"/>
        <n v="136019"/>
        <n v="136018"/>
        <n v="136017"/>
        <n v="136016"/>
        <n v="136015"/>
        <n v="136014"/>
        <n v="136013"/>
        <n v="136012"/>
        <n v="136011"/>
        <n v="136010"/>
        <n v="136009"/>
        <n v="136008"/>
        <n v="136007"/>
        <n v="136006"/>
        <n v="136005"/>
        <n v="136004"/>
        <n v="136003"/>
        <n v="136002"/>
        <n v="136001"/>
        <n v="136000"/>
        <n v="135999"/>
        <n v="135998"/>
        <n v="135997"/>
        <n v="135996"/>
        <n v="135995"/>
        <n v="135994"/>
        <n v="135993"/>
        <n v="135992"/>
        <n v="135991"/>
        <n v="135990"/>
        <n v="135989"/>
        <n v="135988"/>
        <n v="135987"/>
        <n v="135986"/>
        <n v="135985"/>
        <n v="135984"/>
        <n v="135983"/>
        <n v="135982"/>
        <n v="135981"/>
        <n v="135980"/>
        <n v="135979"/>
        <n v="135978"/>
        <n v="135977"/>
        <n v="135976"/>
        <n v="135975"/>
        <n v="135974"/>
        <n v="135973"/>
        <n v="135972"/>
        <n v="135971"/>
        <n v="135970"/>
        <n v="135969"/>
        <n v="135968"/>
        <n v="135967"/>
        <n v="135966"/>
        <n v="135965"/>
        <n v="135964"/>
        <n v="135963"/>
        <n v="135962"/>
        <n v="135961"/>
        <n v="135960"/>
        <n v="135959"/>
        <n v="135958"/>
        <n v="135957"/>
        <n v="135956"/>
        <n v="135955"/>
        <n v="135954"/>
        <n v="135953"/>
        <n v="135952"/>
        <n v="135951"/>
        <n v="135950"/>
        <n v="135949"/>
        <n v="135948"/>
        <n v="135947"/>
        <n v="135946"/>
        <n v="135945"/>
        <n v="135944"/>
        <n v="135943"/>
        <n v="135942"/>
        <n v="135941"/>
        <n v="135940"/>
        <n v="135939"/>
        <n v="135938"/>
        <n v="135937"/>
        <n v="135936"/>
        <n v="135935"/>
        <n v="135934"/>
        <n v="135933"/>
        <n v="135932"/>
        <n v="135931"/>
        <n v="135930"/>
        <n v="135929"/>
        <n v="135928"/>
        <n v="135927"/>
        <n v="135926"/>
        <n v="135925"/>
        <n v="135924"/>
        <n v="135923"/>
        <n v="135922"/>
        <n v="135921"/>
        <n v="135920"/>
        <n v="135919"/>
        <n v="135918"/>
        <n v="135917"/>
        <n v="135916"/>
        <n v="135915"/>
        <n v="135914"/>
        <n v="135913"/>
        <n v="135912"/>
        <n v="135911"/>
        <n v="135910"/>
        <n v="135909"/>
        <n v="135908"/>
        <n v="135907"/>
        <n v="135906"/>
        <n v="135905"/>
        <n v="135904"/>
        <n v="135903"/>
        <n v="135902"/>
        <n v="135901"/>
        <n v="135900"/>
        <n v="135899"/>
        <n v="135898"/>
        <n v="135897"/>
        <n v="135896"/>
        <n v="135895"/>
        <n v="135894"/>
        <n v="135893"/>
        <n v="135892"/>
        <n v="135891"/>
        <n v="135890"/>
        <n v="135889"/>
        <n v="135888"/>
        <n v="135887"/>
        <n v="135886"/>
        <n v="135885"/>
        <n v="135884"/>
        <n v="135883"/>
        <n v="135882"/>
        <n v="135881"/>
        <n v="135880"/>
        <n v="135879"/>
        <n v="135878"/>
        <n v="135877"/>
        <n v="135876"/>
        <n v="135875"/>
        <n v="135874"/>
        <n v="135873"/>
        <n v="135872"/>
        <n v="135871"/>
        <n v="135870"/>
        <n v="135869"/>
        <n v="135868"/>
        <n v="135867"/>
        <n v="135866"/>
        <n v="135865"/>
        <n v="135864"/>
        <n v="135863"/>
        <n v="135862"/>
        <n v="135861"/>
        <n v="135860"/>
        <n v="135859"/>
        <n v="135858"/>
        <n v="135857"/>
        <n v="135856"/>
        <n v="135855"/>
        <n v="135854"/>
        <n v="135853"/>
        <n v="135852"/>
        <n v="135851"/>
        <n v="135850"/>
        <n v="135849"/>
        <n v="135848"/>
        <n v="135847"/>
        <n v="135846"/>
        <n v="135845"/>
        <n v="135844"/>
        <n v="135843"/>
        <n v="135842"/>
        <n v="135841"/>
        <n v="135840"/>
        <n v="135839"/>
        <n v="135838"/>
        <n v="135837"/>
        <n v="135836"/>
        <n v="135835"/>
        <n v="135834"/>
        <n v="135833"/>
        <n v="135832"/>
        <n v="135831"/>
        <n v="135830"/>
        <n v="135829"/>
        <n v="135828"/>
        <n v="135827"/>
        <n v="135826"/>
        <n v="135825"/>
        <n v="135824"/>
        <n v="135823"/>
        <n v="135822"/>
        <n v="135821"/>
        <n v="135820"/>
        <n v="135819"/>
        <n v="135818"/>
        <n v="135817"/>
        <n v="135816"/>
        <n v="135815"/>
        <n v="135814"/>
        <n v="135813"/>
        <n v="135812"/>
        <n v="135811"/>
        <n v="135810"/>
        <n v="135809"/>
        <n v="135808"/>
        <n v="135807"/>
        <n v="135806"/>
        <n v="135805"/>
        <n v="135804"/>
        <n v="135803"/>
        <n v="135802"/>
        <n v="135801"/>
        <n v="135800"/>
        <n v="135799"/>
        <n v="135798"/>
        <n v="135797"/>
        <n v="135796"/>
        <n v="135795"/>
        <n v="135794"/>
        <n v="135793"/>
        <n v="135792"/>
        <n v="135791"/>
        <n v="135790"/>
        <n v="135789"/>
        <n v="135788"/>
        <n v="135787"/>
        <n v="135786"/>
        <n v="135785"/>
        <n v="135784"/>
        <n v="135783"/>
        <n v="135782"/>
        <n v="135781"/>
        <n v="135780"/>
        <n v="135779"/>
        <n v="135778"/>
        <n v="135777"/>
        <n v="135776"/>
        <n v="135775"/>
        <n v="135774"/>
        <n v="135773"/>
        <n v="135772"/>
        <n v="135771"/>
        <n v="135770"/>
        <n v="135769"/>
        <n v="135768"/>
        <n v="135767"/>
        <n v="135766"/>
        <n v="135765"/>
        <n v="135764"/>
        <n v="135763"/>
        <n v="135762"/>
        <n v="135761"/>
        <n v="135760"/>
        <n v="135759"/>
        <n v="135758"/>
        <n v="135757"/>
        <n v="135756"/>
        <n v="135755"/>
        <n v="135754"/>
        <n v="135753"/>
        <n v="135752"/>
        <n v="135751"/>
        <n v="135750"/>
        <n v="135749"/>
        <n v="135748"/>
        <n v="135747"/>
        <n v="135746"/>
        <n v="135745"/>
        <n v="135744"/>
        <n v="135743"/>
        <n v="135742"/>
        <n v="135741"/>
        <n v="135740"/>
        <n v="135739"/>
        <n v="135738"/>
        <n v="135737"/>
        <n v="135736"/>
        <n v="135735"/>
        <n v="135734"/>
        <n v="135733"/>
        <n v="135732"/>
        <n v="135731"/>
        <n v="135730"/>
        <n v="135729"/>
        <n v="135728"/>
        <n v="135727"/>
        <n v="135726"/>
        <n v="135725"/>
        <n v="135724"/>
        <n v="135723"/>
        <n v="135722"/>
        <n v="135721"/>
        <n v="135720"/>
        <n v="135719"/>
        <n v="135718"/>
        <n v="135717"/>
        <n v="135716"/>
        <n v="135715"/>
        <n v="135714"/>
        <n v="135713"/>
        <n v="135712"/>
        <n v="135711"/>
        <n v="135710"/>
        <n v="135709"/>
        <n v="135708"/>
        <n v="135707"/>
        <n v="135706"/>
        <n v="135705"/>
        <n v="135704"/>
        <n v="135703"/>
        <n v="135702"/>
        <n v="135701"/>
        <n v="135700"/>
        <n v="135699"/>
        <n v="135698"/>
        <n v="135697"/>
        <n v="135696"/>
        <n v="135695"/>
        <n v="135694"/>
        <n v="135693"/>
        <n v="135692"/>
        <n v="135691"/>
        <n v="135690"/>
        <n v="135689"/>
        <n v="135688"/>
        <n v="135687"/>
        <n v="135686"/>
        <n v="135685"/>
        <n v="135684"/>
        <n v="135683"/>
        <n v="135682"/>
        <n v="135681"/>
        <n v="135680"/>
        <n v="135679"/>
        <n v="135678"/>
        <n v="135677"/>
        <n v="135676"/>
        <n v="135675"/>
        <n v="135674"/>
        <n v="135673"/>
        <n v="135672"/>
        <n v="135671"/>
        <n v="135670"/>
        <n v="135669"/>
        <n v="135668"/>
        <n v="135667"/>
        <n v="135666"/>
        <n v="135665"/>
        <n v="135664"/>
        <n v="135663"/>
        <n v="135662"/>
        <n v="135661"/>
        <n v="135660"/>
        <n v="135659"/>
        <n v="135658"/>
        <n v="135657"/>
        <n v="135656"/>
        <n v="135655"/>
        <n v="135654"/>
        <n v="135653"/>
        <n v="135652"/>
        <n v="135651"/>
        <n v="135650"/>
        <n v="135649"/>
        <n v="135648"/>
        <n v="135647"/>
        <n v="135646"/>
        <n v="135645"/>
        <n v="135644"/>
        <n v="135643"/>
        <n v="135642"/>
        <n v="135641"/>
        <n v="135640"/>
        <n v="135639"/>
        <n v="135638"/>
        <n v="135637"/>
        <n v="135636"/>
        <n v="135635"/>
        <n v="135634"/>
        <n v="135633"/>
        <n v="135632"/>
        <n v="135631"/>
        <n v="135630"/>
        <n v="135629"/>
        <n v="135628"/>
        <n v="135627"/>
        <n v="135626"/>
        <n v="135625"/>
        <n v="135624"/>
        <n v="135623"/>
        <n v="135622"/>
        <n v="135621"/>
        <n v="135620"/>
        <n v="135619"/>
        <n v="135618"/>
        <n v="135617"/>
        <n v="135616"/>
        <n v="135615"/>
        <n v="135614"/>
        <n v="135613"/>
        <n v="135612"/>
        <n v="135611"/>
        <n v="135610"/>
        <n v="135609"/>
        <n v="135608"/>
        <n v="135607"/>
        <n v="135606"/>
        <n v="135605"/>
        <n v="135604"/>
        <n v="135603"/>
        <n v="135602"/>
        <n v="135601"/>
        <n v="135600"/>
        <n v="135599"/>
        <n v="135598"/>
        <n v="135597"/>
        <n v="135596"/>
        <n v="135595"/>
        <n v="135594"/>
        <n v="135593"/>
        <n v="135592"/>
        <n v="135591"/>
        <n v="135590"/>
        <n v="135589"/>
        <n v="135588"/>
        <n v="135587"/>
        <n v="135586"/>
        <n v="135585"/>
        <n v="135584"/>
        <n v="135583"/>
        <n v="135582"/>
        <n v="135581"/>
        <n v="135580"/>
        <n v="135579"/>
        <n v="135578"/>
        <n v="135577"/>
        <n v="135576"/>
        <n v="135575"/>
        <n v="135574"/>
        <n v="135573"/>
        <n v="135572"/>
        <n v="135571"/>
        <n v="135570"/>
        <n v="135569"/>
        <n v="135568"/>
        <n v="135567"/>
        <n v="135566"/>
        <n v="135565"/>
        <n v="135564"/>
        <n v="135563"/>
        <n v="135562"/>
        <n v="135561"/>
        <n v="135560"/>
        <n v="135559"/>
        <n v="135558"/>
        <n v="135557"/>
        <n v="135556"/>
        <n v="135555"/>
        <n v="135554"/>
        <n v="135553"/>
        <n v="135552"/>
        <n v="135551"/>
        <n v="135550"/>
        <n v="135549"/>
        <n v="135548"/>
        <n v="135547"/>
        <n v="135546"/>
        <n v="135545"/>
        <n v="135544"/>
        <n v="135543"/>
        <n v="135542"/>
        <n v="135541"/>
        <n v="135540"/>
        <n v="135539"/>
        <n v="135538"/>
        <n v="135537"/>
        <n v="135536"/>
        <n v="135535"/>
        <n v="135534"/>
        <n v="135533"/>
        <n v="135532"/>
        <n v="135531"/>
        <n v="135530"/>
        <n v="135529"/>
        <n v="135528"/>
        <n v="135527"/>
        <n v="135526"/>
        <n v="135525"/>
        <n v="135524"/>
        <n v="135523"/>
        <n v="135522"/>
        <n v="135521"/>
        <n v="135520"/>
        <n v="135519"/>
        <n v="135518"/>
        <n v="135517"/>
        <n v="135516"/>
        <n v="135515"/>
        <n v="135514"/>
        <n v="135513"/>
        <n v="135512"/>
        <n v="135511"/>
        <n v="135510"/>
        <n v="135509"/>
        <n v="135508"/>
        <n v="135507"/>
        <n v="135506"/>
        <n v="135505"/>
        <n v="135504"/>
        <n v="135503"/>
        <n v="135502"/>
        <n v="135501"/>
        <n v="135500"/>
        <n v="135499"/>
        <n v="135498"/>
        <n v="135497"/>
        <n v="135496"/>
        <n v="135495"/>
        <n v="135494"/>
        <n v="135493"/>
        <n v="135492"/>
        <n v="135491"/>
      </sharedItems>
    </cacheField>
    <cacheField name="Raison_sociale_Fournisseur" numFmtId="49">
      <sharedItems/>
    </cacheField>
    <cacheField name="Design__sommaire" numFmtId="49">
      <sharedItems/>
    </cacheField>
    <cacheField name="Designation_Complémentaire" numFmtId="49">
      <sharedItems containsBlank="1" longText="1"/>
    </cacheField>
    <cacheField name="Quantité_comm" numFmtId="164">
      <sharedItems containsSemiMixedTypes="0" containsString="0" containsNumber="1" containsInteger="1" minValue="1" maxValue="328520"/>
    </cacheField>
    <cacheField name="Unité" numFmtId="49">
      <sharedItems/>
    </cacheField>
    <cacheField name="Prix_Unitaire" numFmtId="0">
      <sharedItems containsSemiMixedTypes="0" containsString="0" containsNumber="1" minValue="-24140000" maxValue="372077462.19999999"/>
    </cacheField>
    <cacheField name="PU_USD" numFmtId="164">
      <sharedItems containsSemiMixedTypes="0" containsString="0" containsNumber="1" minValue="-5247.826086956522" maxValue="276344"/>
    </cacheField>
    <cacheField name="Total_HT_USD_Neg" numFmtId="164">
      <sharedItems containsSemiMixedTypes="0" containsString="0" containsNumber="1" minValue="-5247.826086956522" maxValue="375690.36"/>
    </cacheField>
    <cacheField name="Total_HT_USD" numFmtId="164">
      <sharedItems containsSemiMixedTypes="0" containsString="0" containsNumber="1" minValue="0.39130434782608697" maxValue="375690.36"/>
    </cacheField>
    <cacheField name="Valeur_remise_USD" numFmtId="164">
      <sharedItems containsString="0" containsBlank="1" containsNumber="1" minValue="9.7826086956521738" maxValue="5247.826086956522"/>
    </cacheField>
    <cacheField name="%remise" numFmtId="0">
      <sharedItems containsString="0" containsBlank="1" containsNumber="1" minValue="12.5" maxValue="60"/>
    </cacheField>
    <cacheField name="Remise" numFmtId="0">
      <sharedItems containsSemiMixedTypes="0" containsString="0" containsNumber="1" minValue="0" maxValue="60"/>
    </cacheField>
    <cacheField name="Devise" numFmtId="49">
      <sharedItems/>
    </cacheField>
    <cacheField name="Date_creat_BA" numFmtId="14">
      <sharedItems containsSemiMixedTypes="0" containsNonDate="0" containsDate="1" containsString="0" minDate="2026-07-01T00:00:00" maxDate="2026-08-01T00:00:00"/>
    </cacheField>
    <cacheField name="Date_de_Validation_BA" numFmtId="49">
      <sharedItems/>
    </cacheField>
    <cacheField name="V_Etat_commande_en_tête" numFmtId="49">
      <sharedItems/>
    </cacheField>
    <cacheField name="V_Etat_commande_ligne" numFmtId="49">
      <sharedItems/>
    </cacheField>
    <cacheField name="Nom_demandeur" numFmtId="49">
      <sharedItems containsBlank="1"/>
    </cacheField>
    <cacheField name="N__DA" numFmtId="0">
      <sharedItems containsSemiMixedTypes="0" containsString="0" containsNumber="1" containsInteger="1" minValue="0" maxValue="139353"/>
    </cacheField>
    <cacheField name="Date_creation_DA" numFmtId="0">
      <sharedItems containsNonDate="0" containsString="0" containsBlank="1"/>
    </cacheField>
    <cacheField name="Date_Validation_DA" numFmtId="0">
      <sharedItems containsNonDate="0" containsString="0" containsBlank="1"/>
    </cacheField>
    <cacheField name="Code_Direction" numFmtId="49">
      <sharedItems/>
    </cacheField>
    <cacheField name="Acheteur" numFmtId="49">
      <sharedItems/>
    </cacheField>
    <cacheField name="Nom_Acheteur" numFmtId="49">
      <sharedItems/>
    </cacheField>
    <cacheField name="V_Total_Ligne_TTC" numFmtId="49">
      <sharedItems/>
    </cacheField>
    <cacheField name="TVA" numFmtId="0">
      <sharedItems containsSemiMixedTypes="0" containsString="0" containsNumber="1" containsInteger="1" minValue="-10" maxValue="20"/>
    </cacheField>
    <cacheField name="N__Poste_DA" numFmtId="0">
      <sharedItems containsSemiMixedTypes="0" containsString="0" containsNumber="1" containsInteger="1" minValue="0" maxValue="193"/>
    </cacheField>
    <cacheField name="Site_Stock" numFmtId="49">
      <sharedItems containsNonDate="0" containsString="0" containsBlank="1"/>
    </cacheField>
    <cacheField name="Code_ss_famille" numFmtId="49">
      <sharedItems/>
    </cacheField>
    <cacheField name="Saisie_de_réception__" numFmtId="49">
      <sharedItems/>
    </cacheField>
    <cacheField name="Code_complément" numFmtId="49">
      <sharedItems/>
    </cacheField>
    <cacheField name="SS_compte_anal" numFmtId="49">
      <sharedItems/>
    </cacheField>
    <cacheField name="Centre_d_Analyse" numFmtId="49">
      <sharedItems/>
    </cacheField>
    <cacheField name="Accord_Cadre" numFmtId="49">
      <sharedItems containsNonDate="0" containsString="0" containsBlank="1"/>
    </cacheField>
    <cacheField name="RAL" numFmtId="0">
      <sharedItems containsSemiMixedTypes="0" containsString="0" containsNumber="1" minValue="0" maxValue="328520"/>
    </cacheField>
    <cacheField name="V_Montant_RAL" numFmtId="49">
      <sharedItems/>
    </cacheField>
    <cacheField name="Code_Société" numFmtId="49">
      <sharedItems/>
    </cacheField>
    <cacheField name="Avenant" numFmtId="49">
      <sharedItems containsNonDate="0" containsString="0" containsBlank="1"/>
    </cacheField>
    <cacheField name="Tot_CA_HT" numFmtId="49">
      <sharedItems/>
    </cacheField>
    <cacheField name="Tot_CA_TTC" numFmtId="49">
      <sharedItems/>
    </cacheField>
    <cacheField name="Etat_Financ_" numFmtId="49">
      <sharedItems containsBlank="1"/>
    </cacheField>
    <cacheField name="Date_Période" numFmtId="14">
      <sharedItems containsSemiMixedTypes="0" containsNonDate="0" containsDate="1" containsString="0" minDate="2026-07-01T00:00:00" maxDate="2026-08-01T00:00:00"/>
    </cacheField>
    <cacheField name="Date_AR" numFmtId="49">
      <sharedItems/>
    </cacheField>
    <cacheField name="Objet_CA" numFmtId="49">
      <sharedItems containsBlank="1"/>
    </cacheField>
    <cacheField name="Ctr_Emetteur_entete" numFmtId="49">
      <sharedItems/>
    </cacheField>
    <cacheField name="Ctr_Livraison_entete" numFmtId="49">
      <sharedItems/>
    </cacheField>
    <cacheField name="Sect_Imputation_entete" numFmtId="49">
      <sharedItems/>
    </cacheField>
    <cacheField name="Code_Complémentaire_entete" numFmtId="49">
      <sharedItems/>
    </cacheField>
    <cacheField name="Sous_Compte_d_Analyse_entete" numFmtId="49">
      <sharedItems/>
    </cacheField>
    <cacheField name="Type_document" numFmtId="49">
      <sharedItems/>
    </cacheField>
    <cacheField name="V_Expédition_soldée" numFmtId="49">
      <sharedItems containsNonDate="0" containsString="0" containsBlank="1"/>
    </cacheField>
    <cacheField name="Code_du_Modèle_de_Cde" numFmtId="49">
      <sharedItems containsNonDate="0" containsString="0" containsBlank="1"/>
    </cacheField>
    <cacheField name="V_Critère_de_saisie" numFmtId="49">
      <sharedItems containsNonDate="0" containsString="0" containsBlank="1"/>
    </cacheField>
    <cacheField name="Code_Article" numFmtId="0">
      <sharedItems containsSemiMixedTypes="0" containsString="0" containsNumber="1" containsInteger="1" minValue="839" maxValue="31275"/>
    </cacheField>
    <cacheField name="Section_d_imput" numFmtId="49">
      <sharedItems/>
    </cacheField>
    <cacheField name="Code_Fournis" numFmtId="0">
      <sharedItems containsSemiMixedTypes="0" containsString="0" containsNumber="1" containsInteger="1" minValue="1" maxValue="7235"/>
    </cacheField>
    <cacheField name="N_Poste" numFmtId="0">
      <sharedItems containsSemiMixedTypes="0" containsString="0" containsNumber="1" containsInteger="1" minValue="1" maxValue="107"/>
    </cacheField>
    <cacheField name="Date_de_livr__prev_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hanala Razanarimanana" refreshedDate="46293.433967129633" createdVersion="7" refreshedVersion="7" minRefreshableVersion="3" recordCount="557" xr:uid="{759C4BB2-D0DA-4693-A507-DF3C1673D589}">
  <cacheSource type="worksheet">
    <worksheetSource ref="A1:W558" sheet="Assemblage"/>
  </cacheSource>
  <cacheFields count="23">
    <cacheField name="N°BC" numFmtId="0">
      <sharedItems containsSemiMixedTypes="0" containsString="0" containsNumber="1" containsInteger="1" minValue="135491" maxValue="136057"/>
    </cacheField>
    <cacheField name="Raison_sociale_Fournisseur" numFmtId="0">
      <sharedItems/>
    </cacheField>
    <cacheField name="Objet_CA (Désignation)" numFmtId="0">
      <sharedItems/>
    </cacheField>
    <cacheField name="Design__sommaire" numFmtId="0">
      <sharedItems/>
    </cacheField>
    <cacheField name="Designation_Complémentaire" numFmtId="0">
      <sharedItems containsMixedTypes="1" containsNumber="1" containsInteger="1" minValue="0" maxValue="0" longText="1"/>
    </cacheField>
    <cacheField name="Total_HT_USD" numFmtId="164">
      <sharedItems containsSemiMixedTypes="0" containsString="0" containsNumber="1" minValue="7.2608695652173916" maxValue="1523408.8200000003"/>
    </cacheField>
    <cacheField name="Valeur_remise_USD" numFmtId="164">
      <sharedItems containsString="0" containsBlank="1" containsNumber="1" minValue="9.7826086956521738" maxValue="7025.6160000000018"/>
    </cacheField>
    <cacheField name="%Remise" numFmtId="9">
      <sharedItems containsString="0" containsBlank="1" containsNumber="1" minValue="4.7618993740863598E-2" maxValue="0.6"/>
    </cacheField>
    <cacheField name="%remise_ancien" numFmtId="43">
      <sharedItems containsString="0" containsBlank="1" containsNumber="1" minValue="4.7618993740863598E-2" maxValue="60"/>
    </cacheField>
    <cacheField name="%restant" numFmtId="0">
      <sharedItems containsString="0" containsBlank="1" containsNumber="1" minValue="0.4" maxValue="0.875"/>
    </cacheField>
    <cacheField name="Valeur_total_remisé" numFmtId="164">
      <sharedItems containsSemiMixedTypes="0" containsString="0" containsNumber="1" minValue="7.2608695652173916" maxValue="1523408.8200000003"/>
    </cacheField>
    <cacheField name="Date_creat_BC" numFmtId="14">
      <sharedItems containsSemiMixedTypes="0" containsNonDate="0" containsDate="1" containsString="0" minDate="2026-07-01T00:00:00" maxDate="2026-08-01T00:00:00"/>
    </cacheField>
    <cacheField name="Date_de_Validation_BC" numFmtId="0">
      <sharedItems/>
    </cacheField>
    <cacheField name="V_Etat_commande_en_tête" numFmtId="0">
      <sharedItems/>
    </cacheField>
    <cacheField name="V_Etat_commande_ligne" numFmtId="0">
      <sharedItems/>
    </cacheField>
    <cacheField name="N°DA" numFmtId="0">
      <sharedItems containsSemiMixedTypes="0" containsString="0" containsNumber="1" containsInteger="1" minValue="135539" maxValue="139353"/>
    </cacheField>
    <cacheField name="Date_émission_DA" numFmtId="14">
      <sharedItems containsSemiMixedTypes="0" containsNonDate="0" containsDate="1" containsString="0" minDate="2026-01-09T00:00:00" maxDate="2026-08-01T00:00:00"/>
    </cacheField>
    <cacheField name="Date_Validation_Demandeur" numFmtId="0">
      <sharedItems/>
    </cacheField>
    <cacheField name="Date_signature_DA" numFmtId="0">
      <sharedItems/>
    </cacheField>
    <cacheField name="Délais_achat" numFmtId="1">
      <sharedItems containsSemiMixedTypes="0" containsString="0" containsNumber="1" containsInteger="1" minValue="0" maxValue="30"/>
    </cacheField>
    <cacheField name="Code_Direction" numFmtId="0">
      <sharedItems count="7">
        <s v="DCG"/>
        <s v="DTG"/>
        <s v="DFG"/>
        <s v="DSI"/>
        <s v="DG"/>
        <s v="HSSES"/>
        <s v="DRH"/>
      </sharedItems>
    </cacheField>
    <cacheField name="Acheteur" numFmtId="0">
      <sharedItems count="3">
        <s v="FELANA13"/>
        <s v="ELIE3"/>
        <s v="NADIA7"/>
      </sharedItems>
    </cacheField>
    <cacheField name="Code_Fournis" numFmtId="0">
      <sharedItems containsSemiMixedTypes="0" containsString="0" containsNumber="1" containsInteger="1" minValue="1" maxValue="72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s v="CLICK UP"/>
    <s v="AUTRES LICENCES"/>
    <s v="ClickUp Enterprise Plan Seats - 6/28/2026 au 12/27/2026 - suivant devis N°INV67574"/>
    <n v="1"/>
    <s v="UN"/>
    <n v="20374.2"/>
    <n v="20374.2"/>
    <n v="20374.2"/>
    <n v="20374.2"/>
    <m/>
    <m/>
    <n v="0"/>
    <s v="USD"/>
    <d v="2026-07-31T00:00:00"/>
    <s v="2026-07-31"/>
    <s v="E"/>
    <s v="E"/>
    <s v="RAZAFINDRAHAGA Setra"/>
    <n v="139272"/>
    <m/>
    <m/>
    <s v="DCG"/>
    <s v="FELANA13"/>
    <s v="Felana RARIVOSON"/>
    <s v="20 374.20"/>
    <n v="0"/>
    <n v="1"/>
    <m/>
    <s v="DOCLICD"/>
    <s v="True"/>
    <s v="E320_DSI"/>
    <s v="DCG"/>
    <s v="NA"/>
    <m/>
    <n v="1"/>
    <s v="20 374.20"/>
    <s v="YASMG"/>
    <m/>
    <s v="20 374.20"/>
    <s v="20 374.20"/>
    <s v="F"/>
    <d v="2026-07-31T00:00:00"/>
    <s v="0000-00-00"/>
    <s v="ClickUp Enterprise Plan Seats"/>
    <s v="YASSIE"/>
    <s v="YASSIE"/>
    <s v="C100"/>
    <s v="E320_DSI"/>
    <s v="DCG"/>
    <s v="IMPORT"/>
    <m/>
    <m/>
    <m/>
    <n v="1550"/>
    <s v="C100"/>
    <n v="3319"/>
    <n v="1"/>
    <s v="2026-07-28"/>
  </r>
  <r>
    <x v="1"/>
    <s v="SIGN"/>
    <s v="STICKERS AUTOCOLLANT - MBALIK - JUILLET 2025"/>
    <s v="Stickers Home Plus Max Produit 1 - 3,5 cm x 1 cm- suivant proforma N°FP05185"/>
    <n v="525"/>
    <s v="UN"/>
    <n v="12.2476"/>
    <n v="2.662521739130435E-3"/>
    <n v="1.3978239130434784"/>
    <n v="1.3978239130434784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7 715.99"/>
    <n v="20"/>
    <n v="6"/>
    <m/>
    <s v="GELACCS"/>
    <s v="True"/>
    <s v="E110_TR_MBLK"/>
    <s v="DCG-SHS"/>
    <s v="NA"/>
    <m/>
    <n v="525"/>
    <s v="6 429.99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6"/>
    <s v="2026-07-29"/>
  </r>
  <r>
    <x v="1"/>
    <s v="SIGN"/>
    <s v="STICKERS AUTOCOLLANT - MBALIK - JUILLET 2025"/>
    <s v="Stickers Home Plus Max Produit 2 - 4 cm x 1,8 cm- suivant proforma N°FP05185"/>
    <n v="525"/>
    <s v="UN"/>
    <n v="25.2"/>
    <n v="5.4782608695652171E-3"/>
    <n v="2.8760869565217391"/>
    <n v="2.8760869565217391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5 876.00"/>
    <n v="20"/>
    <n v="7"/>
    <m/>
    <s v="GELACCS"/>
    <s v="True"/>
    <s v="E110_TR_MBLK"/>
    <s v="DCG-SHS"/>
    <s v="NA"/>
    <m/>
    <n v="525"/>
    <s v="13 23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7"/>
    <s v="2026-07-29"/>
  </r>
  <r>
    <x v="1"/>
    <s v="SIGN"/>
    <s v="STICKERS AUTOCOLLANT - MBALIK - JUILLET 2025"/>
    <s v="Stickers Home Plus Max Fiantohana 2 ans -  3cm x 3 cm - suivant proforma N°FP05185"/>
    <n v="525"/>
    <s v="UN"/>
    <n v="32"/>
    <n v="6.956521739130435E-3"/>
    <n v="3.6521739130434785"/>
    <n v="3.6521739130434785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0 160.00"/>
    <n v="20"/>
    <n v="1"/>
    <m/>
    <s v="GELACCS"/>
    <s v="True"/>
    <s v="E110_TR_MBLK"/>
    <s v="DCG-SHS"/>
    <s v="NA"/>
    <m/>
    <n v="525"/>
    <s v="16 8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1"/>
    <s v="2026-07-29"/>
  </r>
  <r>
    <x v="1"/>
    <s v="SIGN"/>
    <s v="STICKERS AUTOCOLLANT - MBALIK - JUILLET 2025"/>
    <s v="Stickers Home Plus Max Packaging 806 -   7 cm x 2 cm - suivant proforma N°FP05185"/>
    <n v="525"/>
    <s v="UN"/>
    <n v="49"/>
    <n v="1.0652173913043479E-2"/>
    <n v="5.5923913043478262"/>
    <n v="5.5923913043478262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30 870.00"/>
    <n v="20"/>
    <n v="3"/>
    <m/>
    <s v="GELACCS"/>
    <s v="True"/>
    <s v="E110_TR_MBLK"/>
    <s v="DCG-SHS"/>
    <s v="NA"/>
    <m/>
    <n v="525"/>
    <s v="25 725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3"/>
    <s v="2026-07-29"/>
  </r>
  <r>
    <x v="1"/>
    <s v="SIGN"/>
    <s v="STICKERS AUTOCOLLANT - MBALIK - JUILLET 2025"/>
    <s v="STICKERS MBALIK FIANTOHANA 2 TAONA - 6.3 cm x 6.3 cm - suivant proforma N° FP05187"/>
    <n v="525"/>
    <s v="UN"/>
    <n v="140"/>
    <n v="3.0434782608695653E-2"/>
    <n v="15.978260869565219"/>
    <n v="15.97826086956521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88 200.00"/>
    <n v="20"/>
    <n v="10"/>
    <m/>
    <s v="GELACCS"/>
    <s v="True"/>
    <s v="E110_TR_MBLK"/>
    <s v="DCG-SHS"/>
    <s v="NA"/>
    <m/>
    <n v="525"/>
    <s v="73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10"/>
    <s v="2026-07-29"/>
  </r>
  <r>
    <x v="1"/>
    <s v="SIGN"/>
    <s v="STICKERS AUTOCOLLANT - MBALIK - JUILLET 2025"/>
    <s v="Stickers Home Plus Max Caractéristiques facing -  10,5 cm x 8,5cm - suivant proforma N°FP05185"/>
    <n v="525"/>
    <s v="UN"/>
    <n v="312"/>
    <n v="6.7826086956521744E-2"/>
    <n v="35.608695652173914"/>
    <n v="35.608695652173914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96 560.00"/>
    <n v="20"/>
    <n v="2"/>
    <m/>
    <s v="GELACCS"/>
    <s v="True"/>
    <s v="E110_TR_MBLK"/>
    <s v="DCG-SHS"/>
    <s v="NA"/>
    <m/>
    <n v="525"/>
    <s v="163 8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2"/>
    <s v="2026-07-29"/>
  </r>
  <r>
    <x v="1"/>
    <s v="SIGN"/>
    <s v="STICKERS AUTOCOLLANT - MBALIK - JUILLET 2025"/>
    <s v="Stickers Home Plus Max Side Noir - 16,5 cm x 6,5cm - suivant proforma N°FP05185"/>
    <n v="525"/>
    <s v="UN"/>
    <n v="376"/>
    <n v="8.1739130434782606E-2"/>
    <n v="42.913043478260867"/>
    <n v="42.913043478260867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36 880.00"/>
    <n v="20"/>
    <n v="4"/>
    <m/>
    <s v="GELACCS"/>
    <s v="True"/>
    <s v="E110_TR_MBLK"/>
    <s v="DCG-SHS"/>
    <s v="NA"/>
    <m/>
    <n v="525"/>
    <s v="197 4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4"/>
    <s v="2026-07-29"/>
  </r>
  <r>
    <x v="1"/>
    <s v="SIGN"/>
    <s v="FRAIS DE POSE"/>
    <s v="POSE ANDRAHARO - suivant proforma N° FP05187"/>
    <n v="525"/>
    <s v="UN"/>
    <n v="380"/>
    <n v="8.2608695652173908E-2"/>
    <n v="43.369565217391305"/>
    <n v="43.369565217391305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39 400.00"/>
    <n v="20"/>
    <n v="11"/>
    <m/>
    <s v="ELEMCEL"/>
    <s v="True"/>
    <s v="E110_TR_MBLK"/>
    <s v="DCG-SHS"/>
    <s v="NA"/>
    <m/>
    <n v="525"/>
    <s v="199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061"/>
    <s v="C100"/>
    <n v="1089"/>
    <n v="11"/>
    <s v="2026-07-29"/>
  </r>
  <r>
    <x v="1"/>
    <s v="SIGN"/>
    <s v="STICKERS AUTOCOLLANT - MBALIK - JUILLET 2025"/>
    <s v="Stickers Home Plus Max Facing vert - 14,7 cm x 13,5 cm - suivant proforma N°FP05185"/>
    <n v="525"/>
    <s v="UN"/>
    <n v="700"/>
    <n v="0.15217391304347827"/>
    <n v="79.891304347826093"/>
    <n v="79.891304347826093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441 000.00"/>
    <n v="20"/>
    <n v="5"/>
    <m/>
    <s v="GELACCS"/>
    <s v="True"/>
    <s v="E110_TR_MBLK"/>
    <s v="DCG-SHS"/>
    <s v="NA"/>
    <m/>
    <n v="525"/>
    <s v="367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5"/>
    <s v="2026-07-29"/>
  </r>
  <r>
    <x v="1"/>
    <s v="SIGN"/>
    <s v="FRAIS DE POSE"/>
    <s v="POSE ANDRAHARO - suivant proforma N°FP05185"/>
    <n v="525"/>
    <s v="UN"/>
    <n v="1000"/>
    <n v="0.21739130434782608"/>
    <n v="114.13043478260869"/>
    <n v="114.1304347826086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630 000.00"/>
    <n v="20"/>
    <n v="8"/>
    <m/>
    <s v="ELEMCEL"/>
    <s v="True"/>
    <s v="E110_TR_MBLK"/>
    <s v="DCG-SHS"/>
    <s v="NA"/>
    <m/>
    <n v="525"/>
    <s v="525 0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061"/>
    <s v="C100"/>
    <n v="1089"/>
    <n v="8"/>
    <s v="2026-07-29"/>
  </r>
  <r>
    <x v="1"/>
    <s v="SIGN"/>
    <s v="STICKERS AUTOCOLLANT - MBALIK - JUILLET 2025"/>
    <s v="STICKERS MBALIK TV 32 - 32.7 cm x 20 cm - suivant proforma N°FP05187"/>
    <n v="525"/>
    <s v="UN"/>
    <n v="2320"/>
    <n v="0.5043478260869565"/>
    <n v="264.78260869565219"/>
    <n v="264.7826086956521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 461 600.00"/>
    <n v="20"/>
    <n v="9"/>
    <m/>
    <s v="GELACCS"/>
    <s v="True"/>
    <s v="E110_TR_MBLK"/>
    <s v="DCG-SHS"/>
    <s v="NA"/>
    <m/>
    <n v="525"/>
    <s v="1 218 0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9"/>
    <s v="2026-07-29"/>
  </r>
  <r>
    <x v="2"/>
    <s v="GRANDE DISTRIBUTION SERVICE"/>
    <s v="SPEAKER NANO - DRB - JUILLET 2026"/>
    <s v="SPEAKER NANO - DRB - JUILLET 2026 - PROFORMA F/P072600287"/>
    <n v="400"/>
    <s v="UN"/>
    <n v="130000"/>
    <n v="28.260869565217391"/>
    <n v="11304.347826086956"/>
    <n v="11304.347826086956"/>
    <m/>
    <m/>
    <n v="0"/>
    <s v="MGA"/>
    <d v="2026-07-31T00:00:00"/>
    <s v="2026-07-31"/>
    <s v="E"/>
    <s v="E"/>
    <s v="RAZAFINDRAHAGA Setra"/>
    <n v="139325"/>
    <m/>
    <m/>
    <s v="DCG"/>
    <s v="FELANA13"/>
    <s v="Felana RARIVOSON"/>
    <s v="52 000 000.00"/>
    <n v="0"/>
    <n v="1"/>
    <m/>
    <s v="PCLPACC"/>
    <s v="True"/>
    <s v="E110_TR_DRB"/>
    <s v="DCG-DRB"/>
    <s v="NA"/>
    <m/>
    <n v="400"/>
    <s v="52 000 000.00"/>
    <s v="YASMG"/>
    <m/>
    <s v="52 000 000.00"/>
    <s v="52 000 000.00"/>
    <s v="F"/>
    <d v="2026-07-31T00:00:00"/>
    <s v="0000-00-00"/>
    <s v="NEW CONCEPT STORES - GOODIES"/>
    <s v="YASSIE"/>
    <s v="GALE"/>
    <s v="C102"/>
    <s v="E110_TR_DRB"/>
    <s v="DCG-DRB"/>
    <s v="STD"/>
    <m/>
    <m/>
    <m/>
    <n v="31275"/>
    <s v="C102"/>
    <n v="820"/>
    <n v="1"/>
    <s v="2026-07-30"/>
  </r>
  <r>
    <x v="3"/>
    <s v="VOYAGES BOURDON"/>
    <s v="BILLET D'AVION"/>
    <s v="BILLET D'AVION - RANDRIAMIALY DAVID - NOS/TNR"/>
    <n v="1"/>
    <s v="PIE"/>
    <n v="993900"/>
    <n v="216.06521739130434"/>
    <n v="216.06521739130434"/>
    <n v="216.06521739130434"/>
    <m/>
    <m/>
    <n v="0"/>
    <s v="MGA"/>
    <d v="2026-07-31T00:00:00"/>
    <s v="2026-07-31"/>
    <s v="S"/>
    <s v="S"/>
    <s v="RAZAFINDRAHAGA Setra"/>
    <n v="139297"/>
    <m/>
    <m/>
    <s v="DCG"/>
    <s v="FELANA13"/>
    <s v="Felana RARIVOSON"/>
    <s v="993 900.00"/>
    <n v="0"/>
    <n v="1"/>
    <m/>
    <s v="PRMEQUI"/>
    <s v="False"/>
    <s v="E215_DCG"/>
    <s v="DCG-COM"/>
    <s v="NA"/>
    <m/>
    <n v="0"/>
    <s v="0.00"/>
    <s v="YASMG"/>
    <m/>
    <s v="993 900.00"/>
    <s v="993 900.00"/>
    <s v="F"/>
    <d v="2026-07-31T00:00:00"/>
    <s v="0000-00-00"/>
    <s v="BILLET D'AVION - RANDRIAMIALY DAVID"/>
    <s v="YASSIE"/>
    <s v="YASSIE"/>
    <s v="C100"/>
    <s v="E215_DCG"/>
    <s v="DCG-COM"/>
    <s v="VOLINT"/>
    <m/>
    <m/>
    <m/>
    <n v="17513"/>
    <s v="C100"/>
    <n v="2886"/>
    <n v="1"/>
    <s v="2026-07-28"/>
  </r>
  <r>
    <x v="4"/>
    <s v="ADVANCED TECHNOLOGY APPLICATION"/>
    <s v="PRESTATION DE SERVICE"/>
    <s v="Lancement BC ATEA - Tx trans sur BET068 - Top Gun # PF257/26"/>
    <n v="1"/>
    <s v="UN"/>
    <n v="9950000"/>
    <n v="2163.0434782608695"/>
    <n v="2163.0434782608695"/>
    <n v="2163.0434782608695"/>
    <m/>
    <m/>
    <n v="0"/>
    <s v="MGA"/>
    <d v="2026-07-31T00:00:00"/>
    <s v="2026-07-31"/>
    <s v="E"/>
    <s v="E"/>
    <s v="RANDRIARIMALALA Prisca"/>
    <n v="139311"/>
    <m/>
    <m/>
    <s v="DTG"/>
    <s v="ELIE3"/>
    <s v="ANDRIAMANANTSOA Elie"/>
    <s v="11 940 000.00"/>
    <n v="20"/>
    <n v="1"/>
    <m/>
    <s v="PRICTRL"/>
    <s v="True"/>
    <s v="2025-DT-021011"/>
    <s v="DTG-PROJETS"/>
    <s v="NA"/>
    <m/>
    <n v="1"/>
    <s v="9 950 000.00"/>
    <s v="YASMG"/>
    <m/>
    <s v="9 950 000.00"/>
    <s v="11 940 000.00"/>
    <s v="F"/>
    <d v="2026-07-31T00:00:00"/>
    <s v="0000-00-00"/>
    <s v="BC ATEA - Tx VSAT sur BET068 - Top Gun"/>
    <s v="YASSIE"/>
    <s v="YASSIE"/>
    <s v="C500"/>
    <s v="2025-DT-021011"/>
    <s v="DTG-PROJETS"/>
    <s v="STD"/>
    <m/>
    <m/>
    <m/>
    <n v="14862"/>
    <s v="C500"/>
    <n v="2025"/>
    <n v="1"/>
    <s v="2026-08-31"/>
  </r>
  <r>
    <x v="5"/>
    <s v="NEA MADAGASCAR SA"/>
    <s v="TRAVAUX D ENERGIE"/>
    <s v="Travaux Energie Lié au projet Swap GE fin de vie 2026: Installation GE 33KVA et Inverseur CTI63"/>
    <n v="1"/>
    <s v="UN"/>
    <n v="58580141.240000002"/>
    <n v="12734.813313043478"/>
    <n v="12734.813313043478"/>
    <n v="12734.813313043478"/>
    <m/>
    <m/>
    <n v="0"/>
    <s v="MGA"/>
    <d v="2026-07-31T00:00:00"/>
    <s v="2026-08-04"/>
    <s v="E"/>
    <s v="E"/>
    <s v="RABENINTANY Paris Andrianirina"/>
    <n v="139330"/>
    <m/>
    <m/>
    <s v="DTG"/>
    <s v="ELIE3"/>
    <s v="ANDRIAMANANTSOA Elie"/>
    <s v="70 296 169.49"/>
    <n v="20"/>
    <n v="1"/>
    <m/>
    <s v="INFPYLX"/>
    <s v="True"/>
    <s v="2026-DT-051003"/>
    <s v="DTG-ENERGIE"/>
    <s v="NA"/>
    <m/>
    <n v="1"/>
    <s v="58 580 141.24"/>
    <s v="YASMG"/>
    <m/>
    <s v="58 580 141.24"/>
    <s v="70 296 169.49"/>
    <m/>
    <d v="2026-07-31T00:00:00"/>
    <s v="0000-00-00"/>
    <s v="Installation GE et Inverseur Site ALA002 Amparafaravola"/>
    <s v="YASSIE"/>
    <s v="YASSIE"/>
    <s v="C500"/>
    <s v="2026-DT-051003"/>
    <s v="DTG-ENERGIE"/>
    <s v="STD"/>
    <m/>
    <m/>
    <m/>
    <n v="1522"/>
    <s v="C500"/>
    <n v="36"/>
    <n v="1"/>
    <s v="2026-08-06"/>
  </r>
  <r>
    <x v="6"/>
    <s v="TSARAVOLA VOLOLONANDRASANA AMBININTSOA"/>
    <s v="LOCATION BUREAU"/>
    <s v="Location salle de réunion à Manakara du 270726 au 310726 - Facture du 23/7/2026"/>
    <n v="1"/>
    <s v="PIE"/>
    <n v="750000"/>
    <n v="163.04347826086956"/>
    <n v="163.04347826086956"/>
    <n v="163.04347826086956"/>
    <m/>
    <m/>
    <n v="0"/>
    <s v="MGA"/>
    <d v="2026-07-31T00:00:00"/>
    <s v="2026-07-31"/>
    <s v="E"/>
    <s v="E"/>
    <s v="ANDRIANINA Rebecca"/>
    <n v="139353"/>
    <m/>
    <m/>
    <s v="DRH"/>
    <s v="FELANA13"/>
    <s v="Felana RARIVOSON"/>
    <s v="750 000.00"/>
    <n v="0"/>
    <n v="1"/>
    <m/>
    <s v="LOCLOCT"/>
    <s v="True"/>
    <s v="E250_DRH"/>
    <s v="DRH-ADMIN"/>
    <s v="NA"/>
    <m/>
    <n v="1"/>
    <s v="750 000.00"/>
    <s v="YASMG"/>
    <m/>
    <s v="750 000.00"/>
    <s v="750 000.00"/>
    <s v="F"/>
    <d v="2026-07-31T00:00:00"/>
    <s v="0000-00-00"/>
    <m/>
    <s v="YASSIE"/>
    <s v="YASSIE"/>
    <s v="C600"/>
    <s v="E250_DRH"/>
    <s v="DRH-ADMIN"/>
    <s v="STD"/>
    <m/>
    <m/>
    <m/>
    <n v="13858"/>
    <s v="C600"/>
    <n v="7235"/>
    <n v="1"/>
    <s v="2026-07-31"/>
  </r>
  <r>
    <x v="7"/>
    <s v="VOYAGES BOURDON"/>
    <s v="BILLET D'AVION"/>
    <s v="Achat billet d'avion TANJONA Tech Pol et sa famille suite affectation"/>
    <n v="1"/>
    <s v="PIE"/>
    <n v="4315000"/>
    <n v="938.04347826086962"/>
    <n v="938.04347826086962"/>
    <n v="938.04347826086962"/>
    <m/>
    <m/>
    <n v="0"/>
    <s v="MGA"/>
    <d v="2026-07-31T00:00:00"/>
    <s v="2026-07-31"/>
    <s v="S"/>
    <s v="S"/>
    <s v="ANDRIANINA Rebecca"/>
    <n v="139347"/>
    <m/>
    <m/>
    <s v="DRH"/>
    <s v="FELANA13"/>
    <s v="Felana RARIVOSON"/>
    <s v="4 315 000.00"/>
    <n v="0"/>
    <n v="1"/>
    <m/>
    <s v="PRMEQUI"/>
    <s v="False"/>
    <s v="E215_DRH"/>
    <s v="DRH-ADMIN"/>
    <s v="NA"/>
    <m/>
    <n v="0"/>
    <s v="0.00"/>
    <s v="YASMG"/>
    <m/>
    <s v="4 315 000.00"/>
    <s v="4 315 000.00"/>
    <s v="F"/>
    <d v="2026-07-31T00:00:00"/>
    <s v="0000-00-00"/>
    <m/>
    <s v="YASSIE"/>
    <s v="YASSIE"/>
    <s v="C600"/>
    <s v="E215_DRH"/>
    <s v="DRH-ADMIN"/>
    <s v="VOLINT"/>
    <m/>
    <m/>
    <m/>
    <n v="17513"/>
    <s v="C600"/>
    <n v="2886"/>
    <n v="1"/>
    <s v="2026-07-30"/>
  </r>
  <r>
    <x v="8"/>
    <s v="SIDEF"/>
    <s v="MACHINE A CAFE"/>
    <s v="MACHINE A CAFE 4en1 COMPATIBLE NESPRESSO DOLCE GUSTO 1400W 20BARS TAU - DEVIS DT1057625 DU 27/07/26 - A contacter pour la livraison Fanja 0340017302"/>
    <n v="1"/>
    <s v="UN"/>
    <n v="653125"/>
    <n v="141.98369565217391"/>
    <n v="141.98369565217391"/>
    <n v="141.98369565217391"/>
    <m/>
    <m/>
    <n v="0"/>
    <s v="MGA"/>
    <d v="2026-07-31T00:00:00"/>
    <s v="2026-07-31"/>
    <s v="E"/>
    <s v="E"/>
    <s v="RAZAFINDRAHAGA Setra"/>
    <n v="139317"/>
    <m/>
    <m/>
    <s v="DCG"/>
    <s v="FELANA13"/>
    <s v="Felana RARIVOSON"/>
    <s v="783 750.00"/>
    <n v="20"/>
    <n v="1"/>
    <m/>
    <s v="MOEMOBR"/>
    <s v="True"/>
    <s v="E218_DCG"/>
    <s v="DCG-DRB"/>
    <s v="NA"/>
    <m/>
    <n v="1"/>
    <s v="653 125.00"/>
    <s v="YASMG"/>
    <m/>
    <s v="653 125.00"/>
    <s v="783 750.00"/>
    <s v="F"/>
    <d v="2026-07-31T00:00:00"/>
    <s v="0000-00-00"/>
    <s v="MACHINE A CAFE"/>
    <s v="YASSIE"/>
    <s v="YASSIE"/>
    <s v="C102"/>
    <s v="E218_DCG"/>
    <s v="DCG-DRB"/>
    <s v="STD"/>
    <m/>
    <m/>
    <m/>
    <n v="3661"/>
    <s v="C102"/>
    <n v="752"/>
    <n v="1"/>
    <s v="2026-07-29"/>
  </r>
  <r>
    <x v="9"/>
    <s v="GREENLIGHT PLANET"/>
    <s v="HOME PLUS MAX WITH PANELS"/>
    <s v="SK-525 Home Plus Max with Panels - PI n°010726-01"/>
    <n v="505"/>
    <s v="UN"/>
    <n v="110.47525"/>
    <n v="110.47525"/>
    <n v="55790.001250000001"/>
    <n v="55790.001250000001"/>
    <m/>
    <m/>
    <n v="0"/>
    <s v="USD"/>
    <d v="2026-07-31T00:00:00"/>
    <s v="2026-07-31"/>
    <s v="E"/>
    <s v="E"/>
    <s v="ANDRIAMIRIJA Luca"/>
    <n v="139163"/>
    <m/>
    <m/>
    <s v="DCG"/>
    <s v="FELANA13"/>
    <s v="Felana RARIVOSON"/>
    <s v="55 790.00"/>
    <n v="0"/>
    <n v="1"/>
    <m/>
    <s v="VENDABL"/>
    <s v="True"/>
    <s v="CM_MBL_DCG"/>
    <s v="DCG-SHS"/>
    <s v="NA"/>
    <m/>
    <n v="505"/>
    <s v="55 790.00"/>
    <s v="YASMG"/>
    <m/>
    <s v="122 145.00"/>
    <s v="122 145.00"/>
    <m/>
    <d v="2026-07-31T00:00:00"/>
    <s v="0000-00-00"/>
    <s v="Sun King Kenya Order"/>
    <s v="YASSIE"/>
    <s v="GAL"/>
    <s v="C100"/>
    <s v="CM_MBL_DCG"/>
    <s v="DCG-SHS"/>
    <s v="IMPORT"/>
    <m/>
    <m/>
    <m/>
    <n v="26103"/>
    <s v="C100"/>
    <n v="2411"/>
    <n v="1"/>
    <s v="2026-07-21"/>
  </r>
  <r>
    <x v="9"/>
    <s v="GREENLIGHT PLANET"/>
    <s v="Sun King 32 inch LED TV"/>
    <s v="SK-737 Sun King 32&quot; TV - PI N°010726-01"/>
    <n v="505"/>
    <s v="PIE"/>
    <n v="131.39603"/>
    <n v="131.39603"/>
    <n v="66354.995150000002"/>
    <n v="66354.995150000002"/>
    <m/>
    <m/>
    <n v="0"/>
    <s v="USD"/>
    <d v="2026-07-31T00:00:00"/>
    <s v="2026-07-31"/>
    <s v="E"/>
    <s v="E"/>
    <s v="ANDRIAMIRIJA Luca"/>
    <n v="139163"/>
    <m/>
    <m/>
    <s v="DCG"/>
    <s v="FELANA13"/>
    <s v="Felana RARIVOSON"/>
    <s v="66 355.00"/>
    <n v="0"/>
    <n v="2"/>
    <m/>
    <s v="TCOTRNS"/>
    <s v="True"/>
    <s v="CM_MBL_DCG"/>
    <s v="DCG-SHS"/>
    <s v="NA"/>
    <m/>
    <n v="505"/>
    <s v="66 355.00"/>
    <s v="YASMG"/>
    <m/>
    <s v="122 145.00"/>
    <s v="122 145.00"/>
    <m/>
    <d v="2026-07-31T00:00:00"/>
    <s v="0000-00-00"/>
    <s v="Sun King Kenya Order"/>
    <s v="YASSIE"/>
    <s v="GAL"/>
    <s v="C100"/>
    <s v="CM_MBL_DCG"/>
    <s v="DCG-SHS"/>
    <s v="IMPORT"/>
    <m/>
    <m/>
    <m/>
    <n v="12160"/>
    <s v="C100"/>
    <n v="2411"/>
    <n v="2"/>
    <s v="2026-07-21"/>
  </r>
  <r>
    <x v="10"/>
    <s v="VOYAGES BOURDON"/>
    <s v="BILLET D 'AVION"/>
    <s v="Voyage - Transfo"/>
    <n v="1"/>
    <s v="UN"/>
    <n v="14689300"/>
    <n v="3193.3260869565215"/>
    <n v="3193.3260869565215"/>
    <n v="3193.3260869565215"/>
    <m/>
    <m/>
    <n v="0"/>
    <s v="MGA"/>
    <d v="2026-07-30T00:00:00"/>
    <s v="2026-07-30"/>
    <s v="S"/>
    <s v="S"/>
    <s v="RASOLOJAONA Miora"/>
    <n v="139344"/>
    <m/>
    <m/>
    <s v="DG"/>
    <s v="NADIA7"/>
    <s v="RAVONINJATOVO Nadia"/>
    <s v="14 689 300.00"/>
    <n v="0"/>
    <n v="1"/>
    <m/>
    <s v="VDPBILL"/>
    <s v="False"/>
    <s v="E225_DG"/>
    <s v="DG"/>
    <s v="NA"/>
    <m/>
    <n v="0"/>
    <s v="0.00"/>
    <s v="YASMG"/>
    <m/>
    <s v="14 689 300.00"/>
    <s v="14 689 300.00"/>
    <s v="F"/>
    <d v="2026-07-30T00:00:00"/>
    <s v="0000-00-00"/>
    <s v="Voyage - Transfo"/>
    <s v="YASSIE"/>
    <s v="YASSIE"/>
    <s v="C900"/>
    <s v="E225_DG"/>
    <s v="DG"/>
    <s v="VOLEXT"/>
    <m/>
    <m/>
    <m/>
    <n v="1250"/>
    <s v="C900"/>
    <n v="2886"/>
    <n v="1"/>
    <s v="2026-07-30"/>
  </r>
  <r>
    <x v="11"/>
    <s v="SOCIETE PRONET SARLU"/>
    <s v="PRESTATION NETTOYAGE"/>
    <s v="NETTOYAGE DESHERBAGE ET ENLEVEMENT DE DECHET - EXTERIEUR DATA CENTER ATS001# DEVIS N° 217/26-MH DU 22/07/2026"/>
    <n v="1"/>
    <s v="UN"/>
    <n v="47158.333330000001"/>
    <n v="10.25181159347826"/>
    <n v="10.25181159347826"/>
    <n v="10.25181159347826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6 590.00"/>
    <n v="20"/>
    <n v="1"/>
    <m/>
    <s v="SGNANET"/>
    <s v="True"/>
    <s v="E218_DAF"/>
    <s v="DFGA-LOG"/>
    <s v="NA"/>
    <m/>
    <n v="1"/>
    <s v="47 158.33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1"/>
    <s v="2026-07-31"/>
  </r>
  <r>
    <x v="11"/>
    <s v="SOCIETE PRONET SARLU"/>
    <s v="PRESTATION NETTOYAGE"/>
    <s v="NETTOYAGE DESHERBAGE ET ENLEVEMENT DE DECHET - EXTEUEUR TERRAIN YAS SAMAZAMAY ATS002# DEVIS N° 219/26-MH DU 22/07/2026"/>
    <n v="1"/>
    <s v="UN"/>
    <n v="451483.33332999999"/>
    <n v="98.148550723913047"/>
    <n v="98.148550723913047"/>
    <n v="98.148550723913047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41 780.00"/>
    <n v="20"/>
    <n v="3"/>
    <m/>
    <s v="SGNANET"/>
    <s v="True"/>
    <s v="E218_DAF"/>
    <s v="DFGA-LOG"/>
    <s v="NA"/>
    <m/>
    <n v="1"/>
    <s v="451 483.33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3"/>
    <s v="2026-07-31"/>
  </r>
  <r>
    <x v="11"/>
    <s v="SOCIETE PRONET SARLU"/>
    <s v="PRESTATION NETTOYAGE"/>
    <s v="NETTOYAGE DESHERBAGE ET ENLEVEMENT DE DECHET - EXTEUEUR SITE SALAZAMAY# DEVIS N° 218/26-MH DU 22/07/2026"/>
    <n v="1"/>
    <s v="UN"/>
    <n v="454090"/>
    <n v="98.71521739130435"/>
    <n v="98.71521739130435"/>
    <n v="98.71521739130435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44 908.00"/>
    <n v="20"/>
    <n v="2"/>
    <m/>
    <s v="SGNANET"/>
    <s v="True"/>
    <s v="E218_DAF"/>
    <s v="DFGA-LOG"/>
    <s v="NA"/>
    <m/>
    <n v="1"/>
    <s v="454 090.00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2"/>
    <s v="2026-07-31"/>
  </r>
  <r>
    <x v="12"/>
    <s v="CHANDARANA   CIE"/>
    <s v="BOITE COLLE"/>
    <s v="Colle de bureau"/>
    <n v="5"/>
    <s v="PIE"/>
    <n v="1250"/>
    <n v="0.27173913043478259"/>
    <n v="1.3586956521739131"/>
    <n v="1.358695652173913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7 125.00"/>
    <n v="20"/>
    <n v="23"/>
    <m/>
    <s v="FRNPAPF"/>
    <s v="True"/>
    <s v="E218_DAF"/>
    <s v="DFGA-LOG"/>
    <s v="NA"/>
    <m/>
    <n v="5"/>
    <s v="5 93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6"/>
    <s v="C700"/>
    <n v="1074"/>
    <n v="23"/>
    <s v="2026-07-31"/>
  </r>
  <r>
    <x v="12"/>
    <s v="CHANDARANA   CIE"/>
    <s v="POST IT GM COULEUR"/>
    <s v="Post it"/>
    <n v="119"/>
    <s v="PIE"/>
    <n v="1500"/>
    <n v="0.32608695652173914"/>
    <n v="38.804347826086961"/>
    <n v="38.80434782608696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203 490.00"/>
    <n v="20"/>
    <n v="6"/>
    <m/>
    <s v="PRMEQUI"/>
    <s v="True"/>
    <s v="E218_DAF"/>
    <s v="DFGA-LOG"/>
    <s v="NA"/>
    <m/>
    <n v="119"/>
    <s v="169 575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410"/>
    <s v="C700"/>
    <n v="1074"/>
    <n v="6"/>
    <s v="2026-07-31"/>
  </r>
  <r>
    <x v="12"/>
    <s v="CHANDARANA   CIE"/>
    <s v="CRAYON"/>
    <s v="Crayon"/>
    <n v="40"/>
    <s v="UN"/>
    <n v="3083.33"/>
    <n v="0.67028913043478255"/>
    <n v="26.811565217391301"/>
    <n v="26.81156521739130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40 599.85"/>
    <n v="20"/>
    <n v="21"/>
    <m/>
    <s v="FRNPAPF"/>
    <s v="True"/>
    <s v="E218_DAF"/>
    <s v="DFGA-LOG"/>
    <s v="NA"/>
    <m/>
    <n v="40"/>
    <s v="117 166.5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4024"/>
    <s v="C700"/>
    <n v="1074"/>
    <n v="21"/>
    <s v="2026-07-31"/>
  </r>
  <r>
    <x v="12"/>
    <s v="CHANDARANA   CIE"/>
    <s v="ELASTIQUE DE BUREAU"/>
    <s v="Elastique jaune"/>
    <n v="1000"/>
    <s v="UN"/>
    <n v="3833.33"/>
    <n v="0.83333260869565218"/>
    <n v="833.3326086956522"/>
    <n v="833.332608695652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4 369 996.20"/>
    <n v="20"/>
    <n v="7"/>
    <m/>
    <s v="FRNPAPF"/>
    <s v="True"/>
    <s v="E218_DAF"/>
    <s v="DFGA-LOG"/>
    <s v="NA"/>
    <m/>
    <n v="1000"/>
    <s v="3 641 663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1074"/>
    <n v="7"/>
    <s v="2026-07-31"/>
  </r>
  <r>
    <x v="12"/>
    <s v="CHANDARANA   CIE"/>
    <s v="LAVE  VITRE"/>
    <s v="Savon lave vitre"/>
    <n v="301"/>
    <s v="PIE"/>
    <n v="4500"/>
    <n v="0.97826086956521741"/>
    <n v="294.45652173913044"/>
    <n v="294.45652173913044"/>
    <m/>
    <m/>
    <n v="10"/>
    <s v="MGA"/>
    <d v="2026-07-30T00:00:00"/>
    <s v="2026-07-30"/>
    <s v="E"/>
    <s v="E"/>
    <s v="RAKOTOMALALA Manambina Tafitasoa"/>
    <n v="139291"/>
    <m/>
    <m/>
    <s v="DFG"/>
    <s v="NADIA7"/>
    <s v="RAVONINJATOVO Nadia"/>
    <s v="1 462 860.00"/>
    <n v="20"/>
    <n v="20"/>
    <m/>
    <s v="MATQUIN"/>
    <s v="True"/>
    <s v="E218_DAF"/>
    <s v="DFGA-LOG"/>
    <s v="NA"/>
    <m/>
    <n v="301"/>
    <s v="1 219 05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599"/>
    <s v="C700"/>
    <n v="1074"/>
    <n v="20"/>
    <s v="2026-07-31"/>
  </r>
  <r>
    <x v="12"/>
    <s v="CHANDARANA   CIE"/>
    <s v="Pile alkaline LR06"/>
    <s v="PILE ALCALINE R3"/>
    <n v="520"/>
    <s v="UN"/>
    <n v="4666.67"/>
    <n v="1.0144934782608697"/>
    <n v="527.53660869565226"/>
    <n v="527.5366086956522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2 766 401.98"/>
    <n v="20"/>
    <n v="12"/>
    <m/>
    <s v="GELACCS"/>
    <s v="True"/>
    <s v="E218_DAF"/>
    <s v="DFGA-LOG"/>
    <s v="NA"/>
    <m/>
    <n v="520"/>
    <s v="2 305 334.98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5101"/>
    <s v="C700"/>
    <n v="1074"/>
    <n v="12"/>
    <s v="2026-07-31"/>
  </r>
  <r>
    <x v="12"/>
    <s v="CHANDARANA   CIE"/>
    <s v="ELASTIQUE DE BUREAU"/>
    <s v="Elastique coul ass"/>
    <n v="232"/>
    <s v="UN"/>
    <n v="4750"/>
    <n v="1.0326086956521738"/>
    <n v="239.56521739130432"/>
    <n v="239.5652173913043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256 280.00"/>
    <n v="20"/>
    <n v="24"/>
    <m/>
    <s v="FRNPAPF"/>
    <s v="True"/>
    <s v="E218_DAF"/>
    <s v="DFGA-LOG"/>
    <s v="NA"/>
    <m/>
    <n v="232"/>
    <s v="1 046 9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1074"/>
    <n v="24"/>
    <s v="2026-07-31"/>
  </r>
  <r>
    <x v="12"/>
    <s v="CHANDARANA   CIE"/>
    <s v="MARKER TABLEAU BLANC 4 CO"/>
    <s v="Marker tableau blanc 4 couleurs"/>
    <n v="334"/>
    <s v="PIE"/>
    <n v="4750"/>
    <n v="1.0326086956521738"/>
    <n v="344.89130434782606"/>
    <n v="344.8913043478260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808 610.00"/>
    <n v="20"/>
    <n v="9"/>
    <m/>
    <s v="FRNPAPF"/>
    <s v="True"/>
    <s v="E218_DAF"/>
    <s v="DFGA-LOG"/>
    <s v="NA"/>
    <m/>
    <n v="334"/>
    <s v="1 507 175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693"/>
    <s v="C700"/>
    <n v="1074"/>
    <n v="9"/>
    <s v="2026-07-31"/>
  </r>
  <r>
    <x v="12"/>
    <s v="CHANDARANA   CIE"/>
    <s v="GOMME"/>
    <s v="Gomme"/>
    <n v="7"/>
    <s v="PIE"/>
    <n v="4833.33"/>
    <n v="1.0507239130434782"/>
    <n v="7.3550673913043472"/>
    <n v="7.355067391304347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38 569.97"/>
    <n v="20"/>
    <n v="19"/>
    <m/>
    <s v="FRNPAPF"/>
    <s v="True"/>
    <s v="E218_DAF"/>
    <s v="DFGA-LOG"/>
    <s v="NA"/>
    <m/>
    <n v="7"/>
    <s v="32 141.6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4025"/>
    <s v="C700"/>
    <n v="1074"/>
    <n v="19"/>
    <s v="2026-07-31"/>
  </r>
  <r>
    <x v="12"/>
    <s v="CHANDARANA   CIE"/>
    <s v="Papier bloc cube couleur"/>
    <s v="Papier bloc cube couleur"/>
    <n v="705"/>
    <s v="PIE"/>
    <n v="5750"/>
    <n v="1.25"/>
    <n v="881.25"/>
    <n v="881.25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4 621 275.00"/>
    <n v="20"/>
    <n v="8"/>
    <m/>
    <s v="FRNPAPF"/>
    <s v="True"/>
    <s v="E218_DAF"/>
    <s v="DFGA-LOG"/>
    <s v="NA"/>
    <m/>
    <n v="705"/>
    <s v="3 851 062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154"/>
    <s v="C700"/>
    <n v="1074"/>
    <n v="8"/>
    <s v="2026-07-31"/>
  </r>
  <r>
    <x v="12"/>
    <s v="CHANDARANA   CIE"/>
    <s v="ENVELOPPE BLANCHE 11X16"/>
    <s v="ENVELOPPE BLANCHE 11X16"/>
    <n v="13"/>
    <s v="PIE"/>
    <n v="5833.33"/>
    <n v="1.2681152173913044"/>
    <n v="16.485497826086956"/>
    <n v="16.48549782608695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86 449.95"/>
    <n v="20"/>
    <n v="15"/>
    <m/>
    <s v="FRNPAPF"/>
    <s v="True"/>
    <s v="E218_DAF"/>
    <s v="DFGA-LOG"/>
    <s v="NA"/>
    <m/>
    <n v="13"/>
    <s v="72 041.6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66"/>
    <s v="C700"/>
    <n v="1074"/>
    <n v="15"/>
    <s v="2026-07-31"/>
  </r>
  <r>
    <x v="12"/>
    <s v="CHANDARANA   CIE"/>
    <s v="SERPILLERE"/>
    <s v="Serpillère"/>
    <n v="379"/>
    <s v="UN"/>
    <n v="7250"/>
    <n v="1.576086956521739"/>
    <n v="597.33695652173913"/>
    <n v="597.33695652173913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3 132 435.00"/>
    <n v="20"/>
    <n v="13"/>
    <m/>
    <s v="SGNMACN"/>
    <s v="True"/>
    <s v="E218_DAF"/>
    <s v="DFGA-LOG"/>
    <s v="NA"/>
    <m/>
    <n v="379"/>
    <s v="2 610 362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42"/>
    <s v="C700"/>
    <n v="1074"/>
    <n v="13"/>
    <s v="2026-07-31"/>
  </r>
  <r>
    <x v="12"/>
    <s v="CHANDARANA   CIE"/>
    <s v="MASKING TAPE"/>
    <s v="Masking tape"/>
    <n v="41"/>
    <s v="UN"/>
    <n v="9000"/>
    <n v="1.9565217391304348"/>
    <n v="80.217391304347828"/>
    <n v="80.217391304347828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442 800.00"/>
    <n v="20"/>
    <n v="16"/>
    <m/>
    <s v="FRNPAPF"/>
    <s v="True"/>
    <s v="E218_DAF"/>
    <s v="DFGA-LOG"/>
    <s v="NA"/>
    <m/>
    <n v="41"/>
    <s v="369 0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659"/>
    <s v="C700"/>
    <n v="1074"/>
    <n v="16"/>
    <s v="2026-07-31"/>
  </r>
  <r>
    <x v="12"/>
    <s v="CHANDARANA   CIE"/>
    <s v="STYLO BALL POINTE VERT"/>
    <s v="Stylo vert"/>
    <n v="17"/>
    <s v="UN"/>
    <n v="10833.33"/>
    <n v="2.3550717391304348"/>
    <n v="40.036219565217394"/>
    <n v="40.036219565217394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20 999.93"/>
    <n v="20"/>
    <n v="4"/>
    <m/>
    <s v="FRNPAPF"/>
    <s v="True"/>
    <s v="E218_DAF"/>
    <s v="DFGA-LOG"/>
    <s v="NA"/>
    <m/>
    <n v="17"/>
    <s v="184 166.61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5"/>
    <s v="C700"/>
    <n v="1074"/>
    <n v="4"/>
    <s v="2026-07-31"/>
  </r>
  <r>
    <x v="12"/>
    <s v="CHANDARANA   CIE"/>
    <s v="STYLO BALL POINTE ROUGE"/>
    <s v="Stylo rouge"/>
    <n v="22"/>
    <s v="UN"/>
    <n v="10833.33"/>
    <n v="2.3550717391304348"/>
    <n v="51.811578260869567"/>
    <n v="51.811578260869567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85 999.91"/>
    <n v="20"/>
    <n v="3"/>
    <m/>
    <s v="FRNPAPF"/>
    <s v="True"/>
    <s v="E218_DAF"/>
    <s v="DFGA-LOG"/>
    <s v="NA"/>
    <m/>
    <n v="22"/>
    <s v="238 333.26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6"/>
    <s v="C700"/>
    <n v="1074"/>
    <n v="3"/>
    <s v="2026-07-31"/>
  </r>
  <r>
    <x v="12"/>
    <s v="CHANDARANA   CIE"/>
    <s v="TROMBONE 33MM KOORES 0293"/>
    <s v="Trombonne MM"/>
    <n v="43"/>
    <s v="UN"/>
    <n v="10833.33"/>
    <n v="2.3550717391304348"/>
    <n v="101.2680847826087"/>
    <n v="101.2680847826087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531 049.84"/>
    <n v="20"/>
    <n v="22"/>
    <m/>
    <s v="FRNPAPF"/>
    <s v="True"/>
    <s v="E218_DAF"/>
    <s v="DFGA-LOG"/>
    <s v="NA"/>
    <m/>
    <n v="43"/>
    <s v="442 541.5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2"/>
    <s v="C700"/>
    <n v="1074"/>
    <n v="22"/>
    <s v="2026-07-31"/>
  </r>
  <r>
    <x v="12"/>
    <s v="CHANDARANA   CIE"/>
    <s v="STYLO BALL POINTE NOIR"/>
    <s v="Stylo noir"/>
    <n v="48"/>
    <s v="UN"/>
    <n v="10833.33"/>
    <n v="2.3550717391304348"/>
    <n v="113.04344347826087"/>
    <n v="113.04344347826087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623 999.81"/>
    <n v="20"/>
    <n v="2"/>
    <m/>
    <s v="FRNPAPF"/>
    <s v="True"/>
    <s v="E218_DAF"/>
    <s v="DFGA-LOG"/>
    <s v="NA"/>
    <m/>
    <n v="48"/>
    <s v="519 999.8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4"/>
    <s v="C700"/>
    <n v="1074"/>
    <n v="2"/>
    <s v="2026-07-31"/>
  </r>
  <r>
    <x v="12"/>
    <s v="CHANDARANA   CIE"/>
    <s v="STYLO BALL POINTE BLEU"/>
    <s v="Stylo bleu# DEVIS N° S41673 DU 16/07/2026"/>
    <n v="74"/>
    <s v="UN"/>
    <n v="10833.3321"/>
    <n v="2.3550721956521738"/>
    <n v="174.27534247826085"/>
    <n v="174.27534247826085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961 999.89"/>
    <n v="20"/>
    <n v="1"/>
    <m/>
    <s v="FRNPAPF"/>
    <s v="True"/>
    <s v="E218_DAF"/>
    <s v="DFGA-LOG"/>
    <s v="NA"/>
    <m/>
    <n v="74"/>
    <s v="801 666.58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3"/>
    <s v="C700"/>
    <n v="1074"/>
    <n v="1"/>
    <s v="2026-07-31"/>
  </r>
  <r>
    <x v="12"/>
    <s v="CHANDARANA   CIE"/>
    <s v="PAPIER TOILETTE"/>
    <s v="Papier toilette"/>
    <n v="65"/>
    <s v="UN"/>
    <n v="11250"/>
    <n v="2.4456521739130435"/>
    <n v="158.96739130434781"/>
    <n v="158.9673913043478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833 625.00"/>
    <n v="20"/>
    <n v="14"/>
    <m/>
    <s v="FRNPAPF"/>
    <s v="True"/>
    <s v="E218_DAF"/>
    <s v="DFGA-LOG"/>
    <s v="NA"/>
    <m/>
    <n v="65"/>
    <s v="694 68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73"/>
    <s v="C700"/>
    <n v="1074"/>
    <n v="14"/>
    <s v="2026-07-31"/>
  </r>
  <r>
    <x v="12"/>
    <s v="CHANDARANA   CIE"/>
    <s v="Spirale de 16 bte"/>
    <s v="19mm"/>
    <n v="12"/>
    <s v="PIE"/>
    <n v="11666.67"/>
    <n v="2.5362326086956521"/>
    <n v="30.434791304347826"/>
    <n v="30.43479130434782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59 600.05"/>
    <n v="20"/>
    <n v="25"/>
    <m/>
    <s v="FRNPAPF"/>
    <s v="True"/>
    <s v="E218_DAF"/>
    <s v="DFGA-LOG"/>
    <s v="NA"/>
    <m/>
    <n v="12"/>
    <s v="133 000.0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95"/>
    <s v="C700"/>
    <n v="1074"/>
    <n v="25"/>
    <s v="2026-07-31"/>
  </r>
  <r>
    <x v="12"/>
    <s v="CHANDARANA   CIE"/>
    <s v="SCOTCH GM  MARRON"/>
    <s v="Scotch marron"/>
    <n v="161"/>
    <s v="PIE"/>
    <n v="13333.33"/>
    <n v="2.8985500000000002"/>
    <n v="466.66655000000003"/>
    <n v="466.66655000000003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 575 999.36"/>
    <n v="20"/>
    <n v="10"/>
    <m/>
    <s v="FRNPAPF"/>
    <s v="True"/>
    <s v="E218_DAF"/>
    <s v="DFGA-LOG"/>
    <s v="NA"/>
    <m/>
    <n v="161"/>
    <s v="2 146 666.1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9"/>
    <s v="C700"/>
    <n v="1074"/>
    <n v="10"/>
    <s v="2026-07-31"/>
  </r>
  <r>
    <x v="12"/>
    <s v="CHANDARANA   CIE"/>
    <s v="MACHINE A CALCULER"/>
    <s v="Calculatrice"/>
    <n v="114"/>
    <s v="PIE"/>
    <n v="14166.67"/>
    <n v="3.0797108695652176"/>
    <n v="351.08703913043479"/>
    <n v="351.08703913043479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841 100.43"/>
    <n v="20"/>
    <n v="5"/>
    <m/>
    <s v="FRNPAPF"/>
    <s v="True"/>
    <s v="E218_DAF"/>
    <s v="DFGA-LOG"/>
    <s v="NA"/>
    <m/>
    <n v="114"/>
    <s v="1 534 250.36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6857"/>
    <s v="C700"/>
    <n v="1074"/>
    <n v="5"/>
    <s v="2026-07-31"/>
  </r>
  <r>
    <x v="12"/>
    <s v="CHANDARANA   CIE"/>
    <s v="PAPIER BRISTOL PETITS CARREAUX"/>
    <s v="PAPIER BRISTOL PETITS CARREAUX"/>
    <n v="1"/>
    <s v="PIE"/>
    <n v="16250"/>
    <n v="3.5326086956521738"/>
    <n v="3.5326086956521738"/>
    <n v="3.5326086956521738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8 525.00"/>
    <n v="20"/>
    <n v="18"/>
    <m/>
    <s v="FRNPAPF"/>
    <s v="True"/>
    <s v="E218_DAF"/>
    <s v="DFGA-LOG"/>
    <s v="NA"/>
    <m/>
    <n v="1"/>
    <s v="15 43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157"/>
    <s v="C700"/>
    <n v="1074"/>
    <n v="18"/>
    <s v="2026-07-31"/>
  </r>
  <r>
    <x v="12"/>
    <s v="CHANDARANA   CIE"/>
    <s v="SOUS CHEMISE"/>
    <s v="Sous chemise"/>
    <n v="46"/>
    <s v="PQT"/>
    <n v="23333.33"/>
    <n v="5.0724630434782609"/>
    <n v="233.33330000000001"/>
    <n v="233.3333000000000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223 599.83"/>
    <n v="20"/>
    <n v="11"/>
    <m/>
    <s v="FRNPAPF"/>
    <s v="True"/>
    <s v="E218_DAF"/>
    <s v="DFGA-LOG"/>
    <s v="NA"/>
    <m/>
    <n v="46"/>
    <s v="1 019 666.52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2"/>
    <s v="C700"/>
    <n v="1074"/>
    <n v="11"/>
    <s v="2026-07-31"/>
  </r>
  <r>
    <x v="12"/>
    <s v="CHANDARANA   CIE"/>
    <s v="PAPIER A3"/>
    <s v="Papier A3"/>
    <n v="175"/>
    <s v="RAM"/>
    <n v="36500"/>
    <n v="7.9347826086956523"/>
    <n v="1388.5869565217392"/>
    <n v="1388.5869565217392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7 665 000.00"/>
    <n v="20"/>
    <n v="17"/>
    <m/>
    <s v="FRNPAPF"/>
    <s v="True"/>
    <s v="E218_DAF"/>
    <s v="DFGA-LOG"/>
    <s v="NA"/>
    <m/>
    <n v="175"/>
    <s v="6 387 5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89"/>
    <s v="C700"/>
    <n v="1074"/>
    <n v="17"/>
    <s v="2026-07-31"/>
  </r>
  <r>
    <x v="13"/>
    <s v="NOTION"/>
    <s v="FREIGHT"/>
    <s v="AIR FREIGHT"/>
    <n v="2000"/>
    <s v="UN"/>
    <n v="6.14"/>
    <n v="6.14"/>
    <n v="12280"/>
    <n v="12280"/>
    <m/>
    <m/>
    <n v="0"/>
    <s v="USD"/>
    <d v="2026-07-30T00:00:00"/>
    <s v="2026-07-30"/>
    <s v="E"/>
    <s v="E"/>
    <s v="ANDRIANATOANDRO Johanna"/>
    <n v="139338"/>
    <m/>
    <m/>
    <s v="DCG"/>
    <s v="FELANA13"/>
    <s v="Felana RARIVOSON"/>
    <s v="12 280.00"/>
    <n v="0"/>
    <n v="2"/>
    <m/>
    <s v="TRITRAD"/>
    <s v="True"/>
    <s v="CFI_TERM_DCG"/>
    <s v="DCG-PS"/>
    <s v="NA"/>
    <m/>
    <n v="2000"/>
    <s v="12 280.00"/>
    <s v="YASMG"/>
    <m/>
    <s v="59 280.00"/>
    <s v="59 280.00"/>
    <m/>
    <d v="2026-07-30T00:00:00"/>
    <s v="0000-00-00"/>
    <s v="COMMANDE BOXNOTION 4G - VALIDEE LE 30/07/2026"/>
    <s v="YASSIE"/>
    <s v="GAL"/>
    <s v="C100"/>
    <s v="CFI_TERM_DCG"/>
    <s v="DCG-PS"/>
    <s v="IMPORT"/>
    <m/>
    <m/>
    <m/>
    <n v="10030"/>
    <s v="C100"/>
    <n v="4083"/>
    <n v="2"/>
    <s v="2026-07-30"/>
  </r>
  <r>
    <x v="13"/>
    <s v="NOTION"/>
    <s v="BOX NOTION 4G LTE"/>
    <s v="BOX NOTION 4G - PROFORMA INVOICE NHK00270202026"/>
    <n v="2000"/>
    <s v="UN"/>
    <n v="23.5"/>
    <n v="23.5"/>
    <n v="47000"/>
    <n v="47000"/>
    <m/>
    <m/>
    <n v="0"/>
    <s v="USD"/>
    <d v="2026-07-30T00:00:00"/>
    <s v="2026-07-30"/>
    <s v="E"/>
    <s v="E"/>
    <s v="ANDRIANATOANDRO Johanna"/>
    <n v="139338"/>
    <m/>
    <m/>
    <s v="DCG"/>
    <s v="FELANA13"/>
    <s v="Felana RARIVOSON"/>
    <s v="47 000.00"/>
    <n v="0"/>
    <n v="1"/>
    <m/>
    <s v="VENDABL"/>
    <s v="True"/>
    <s v="CFI_TERM_DCG"/>
    <s v="DCG-PS"/>
    <s v="NA"/>
    <m/>
    <n v="2000"/>
    <s v="47 000.00"/>
    <s v="YASMG"/>
    <m/>
    <s v="59 280.00"/>
    <s v="59 280.00"/>
    <m/>
    <d v="2026-07-30T00:00:00"/>
    <s v="0000-00-00"/>
    <s v="COMMANDE BOXNOTION 4G - VALIDEE LE 30/07/2026"/>
    <s v="YASSIE"/>
    <s v="GAL"/>
    <s v="C100"/>
    <s v="CFI_TERM_DCG"/>
    <s v="DCG-PS"/>
    <s v="IMPORT"/>
    <m/>
    <m/>
    <m/>
    <n v="15036"/>
    <s v="C100"/>
    <n v="4083"/>
    <n v="1"/>
    <s v="2026-07-30"/>
  </r>
  <r>
    <x v="14"/>
    <s v="NOTION"/>
    <s v="FREIGHT"/>
    <s v="SEA FREIGHT"/>
    <n v="3000"/>
    <s v="UN"/>
    <n v="3"/>
    <n v="3"/>
    <n v="9000"/>
    <n v="9000"/>
    <m/>
    <m/>
    <n v="0"/>
    <s v="USD"/>
    <d v="2026-07-30T00:00:00"/>
    <s v="2026-07-30"/>
    <s v="E"/>
    <s v="E"/>
    <s v="ANDRIANATOANDRO Johanna"/>
    <n v="139339"/>
    <m/>
    <m/>
    <s v="DCG"/>
    <s v="FELANA13"/>
    <s v="Felana RARIVOSON"/>
    <s v="9 000.00"/>
    <n v="0"/>
    <n v="2"/>
    <m/>
    <s v="TRITRAD"/>
    <s v="True"/>
    <s v="CFI_TERM_DCG"/>
    <s v="DCG-PS"/>
    <s v="NA"/>
    <m/>
    <n v="3000"/>
    <s v="9 000.00"/>
    <s v="YASMG"/>
    <m/>
    <s v="79 500.00"/>
    <s v="79 500.00"/>
    <m/>
    <d v="2026-07-30T00:00:00"/>
    <s v="0000-00-00"/>
    <s v="BOXNOTION 4G - VALIDEE LE 30/07/2026"/>
    <s v="YASSIE"/>
    <s v="GAL"/>
    <s v="C100"/>
    <s v="CFI_TERM_DCG"/>
    <s v="DCG-PS"/>
    <s v="IMPORT"/>
    <m/>
    <m/>
    <m/>
    <n v="10030"/>
    <s v="C100"/>
    <n v="4083"/>
    <n v="2"/>
    <s v="2026-07-30"/>
  </r>
  <r>
    <x v="14"/>
    <s v="NOTION"/>
    <s v="BOX NOTION 4G LTE"/>
    <s v="BOX NOTION 4G - PROFORMA INVOICE NHK00270702026"/>
    <n v="3000"/>
    <s v="UN"/>
    <n v="23.5"/>
    <n v="23.5"/>
    <n v="70500"/>
    <n v="70500"/>
    <m/>
    <m/>
    <n v="0"/>
    <s v="USD"/>
    <d v="2026-07-30T00:00:00"/>
    <s v="2026-07-30"/>
    <s v="E"/>
    <s v="E"/>
    <s v="ANDRIANATOANDRO Johanna"/>
    <n v="139339"/>
    <m/>
    <m/>
    <s v="DCG"/>
    <s v="FELANA13"/>
    <s v="Felana RARIVOSON"/>
    <s v="70 500.00"/>
    <n v="0"/>
    <n v="1"/>
    <m/>
    <s v="VENDABL"/>
    <s v="True"/>
    <s v="CFI_TERM_DCG"/>
    <s v="DCG-PS"/>
    <s v="NA"/>
    <m/>
    <n v="3000"/>
    <s v="70 500.00"/>
    <s v="YASMG"/>
    <m/>
    <s v="79 500.00"/>
    <s v="79 500.00"/>
    <m/>
    <d v="2026-07-30T00:00:00"/>
    <s v="0000-00-00"/>
    <s v="BOXNOTION 4G - VALIDEE LE 30/07/2026"/>
    <s v="YASSIE"/>
    <s v="GAL"/>
    <s v="C100"/>
    <s v="CFI_TERM_DCG"/>
    <s v="DCG-PS"/>
    <s v="IMPORT"/>
    <m/>
    <m/>
    <m/>
    <n v="15036"/>
    <s v="C100"/>
    <n v="4083"/>
    <n v="1"/>
    <s v="2026-07-30"/>
  </r>
  <r>
    <x v="15"/>
    <s v="GLOBAL CONSTRUCTION MADAGASCAR"/>
    <s v="Travaux de réhabilitation"/>
    <s v="Fourniture et pose vitre clair ep:6mm y compris remplacements serrures, remise en état du chassis en alu et toutes sujétions de mises en ouvres(Porte principale)-Data Center Nosy Be"/>
    <n v="1"/>
    <s v="UN"/>
    <n v="926500"/>
    <n v="201.41304347826087"/>
    <n v="201.41304347826087"/>
    <n v="201.41304347826087"/>
    <m/>
    <m/>
    <n v="0"/>
    <s v="MGA"/>
    <d v="2026-07-30T00:00:00"/>
    <s v="2026-07-30"/>
    <s v="E"/>
    <s v="E"/>
    <s v="RASAMOELINA Haritsoa Oliva"/>
    <n v="139293"/>
    <m/>
    <m/>
    <s v="DTG"/>
    <s v="ELIE3"/>
    <s v="ANDRIAMANANTSOA Elie"/>
    <s v="1 111 800.00"/>
    <n v="20"/>
    <n v="1"/>
    <m/>
    <s v="PRICTRL"/>
    <s v="True"/>
    <s v="2026-DT-091006"/>
    <s v="DTG-PROJETS"/>
    <s v="NA"/>
    <m/>
    <n v="1"/>
    <s v="926 500.00"/>
    <s v="YASMG"/>
    <m/>
    <s v="926 500.00"/>
    <s v="1 111 800.00"/>
    <s v="F"/>
    <d v="2026-07-30T00:00:00"/>
    <s v="0000-00-00"/>
    <s v="Remplacement vitrage Data Center DIA013 Nosy Be"/>
    <s v="YASSIE"/>
    <s v="YASSIE"/>
    <s v="C500"/>
    <s v="2026-DT-091006"/>
    <s v="DTG-PROJETS"/>
    <s v="STD"/>
    <m/>
    <m/>
    <m/>
    <n v="22422"/>
    <s v="C500"/>
    <n v="2404"/>
    <n v="1"/>
    <s v="2026-08-04"/>
  </r>
  <r>
    <x v="16"/>
    <s v="RAZAFIMAHATRATRA ANDRIATSITOHAINA"/>
    <s v="Travaux filaire"/>
    <s v="DTG/DOM: Survey et inventaire avant désinstallation des câbles sur D00 DTG-208603 # PF N° : 011/ART/2026"/>
    <n v="1"/>
    <s v="UN"/>
    <n v="4170500"/>
    <n v="906.63043478260875"/>
    <n v="906.63043478260875"/>
    <n v="906.63043478260875"/>
    <m/>
    <m/>
    <n v="0"/>
    <s v="MGA"/>
    <d v="2026-07-30T00:00:00"/>
    <s v="2026-07-30"/>
    <s v="E"/>
    <s v="E"/>
    <s v="HERY RAMAROLAHY"/>
    <n v="139319"/>
    <m/>
    <m/>
    <s v="DTG"/>
    <s v="ELIE3"/>
    <s v="ANDRIAMANANTSOA Elie"/>
    <s v="4 170 500.00"/>
    <n v="0"/>
    <n v="1"/>
    <m/>
    <s v="PRICTRL"/>
    <s v="True"/>
    <s v="2026-DT-102001"/>
    <s v="DTG-DOM"/>
    <s v="NA"/>
    <m/>
    <n v="1"/>
    <s v="4 170 500.00"/>
    <s v="YASMG"/>
    <m/>
    <s v="4 170 500.00"/>
    <s v="4 170 500.00"/>
    <m/>
    <d v="2026-07-30T00:00:00"/>
    <s v="0000-00-00"/>
    <s v="désinstallation des câbles sur D00 DTG-208603"/>
    <s v="YASSIE"/>
    <s v="YASSIE"/>
    <s v="C500"/>
    <s v="2026-DT-102001"/>
    <s v="DTG-DOM"/>
    <s v="STD"/>
    <m/>
    <m/>
    <m/>
    <n v="22417"/>
    <s v="C500"/>
    <n v="3129"/>
    <n v="1"/>
    <s v="2026-08-05"/>
  </r>
  <r>
    <x v="17"/>
    <s v="ECO FUSION"/>
    <s v="Habillages batiments"/>
    <s v="HABILLAGE VITRE PORTE# DEVIS N°142/07/E/26 DU 22/07/2026"/>
    <n v="8"/>
    <s v="PIE"/>
    <n v="12000"/>
    <n v="2.6086956521739131"/>
    <n v="20.869565217391305"/>
    <n v="20.869565217391305"/>
    <m/>
    <m/>
    <n v="0"/>
    <s v="MGA"/>
    <d v="2026-07-30T00:00:00"/>
    <s v="2026-07-30"/>
    <s v="E"/>
    <s v="E"/>
    <s v="RASOLOJAONA Miora"/>
    <n v="139342"/>
    <m/>
    <m/>
    <s v="DG"/>
    <s v="NADIA7"/>
    <s v="RAVONINJATOVO Nadia"/>
    <s v="96 000.00"/>
    <n v="0"/>
    <n v="1"/>
    <m/>
    <s v="PRMBATX"/>
    <s v="True"/>
    <s v="E218_DG"/>
    <s v="DG"/>
    <s v="NA"/>
    <m/>
    <n v="8"/>
    <s v="96 000.00"/>
    <s v="YASMG"/>
    <m/>
    <s v="507 500.00"/>
    <s v="507 500.00"/>
    <m/>
    <d v="2026-07-30T00:00:00"/>
    <s v="0000-00-00"/>
    <s v="HABILLAGE VITRE PORTE"/>
    <s v="YASSIE"/>
    <s v="YASSIE"/>
    <s v="C900"/>
    <s v="E218_DG"/>
    <s v="DG"/>
    <s v="STD"/>
    <m/>
    <m/>
    <m/>
    <n v="13113"/>
    <s v="C900"/>
    <n v="1136"/>
    <n v="1"/>
    <s v="2026-07-30"/>
  </r>
  <r>
    <x v="17"/>
    <s v="ECO FUSION"/>
    <s v="FRAIS DIVERS"/>
    <m/>
    <n v="1"/>
    <s v="UN"/>
    <n v="411500"/>
    <n v="89.456521739130437"/>
    <n v="89.456521739130437"/>
    <n v="89.456521739130437"/>
    <m/>
    <m/>
    <n v="0"/>
    <s v="MGA"/>
    <d v="2026-07-30T00:00:00"/>
    <s v="2026-07-30"/>
    <s v="E"/>
    <s v="E"/>
    <m/>
    <n v="0"/>
    <m/>
    <m/>
    <s v="DG"/>
    <s v="NADIA7"/>
    <s v="RAVONINJATOVO Nadia"/>
    <s v="411 500.00"/>
    <n v="0"/>
    <n v="0"/>
    <m/>
    <s v="EVROEVR"/>
    <s v="True"/>
    <s v="E218_DG"/>
    <s v="DG"/>
    <s v="NA"/>
    <m/>
    <n v="1"/>
    <s v="411 500.00"/>
    <s v="YASMG"/>
    <m/>
    <s v="507 500.00"/>
    <s v="507 500.00"/>
    <m/>
    <d v="2026-07-30T00:00:00"/>
    <s v="0000-00-00"/>
    <s v="HABILLAGE VITRE PORTE"/>
    <s v="YASSIE"/>
    <s v="YASSIE"/>
    <s v="C900"/>
    <s v="E218_DG"/>
    <s v="DG"/>
    <s v="STD"/>
    <m/>
    <m/>
    <m/>
    <n v="4213"/>
    <s v="C900"/>
    <n v="1136"/>
    <n v="2"/>
    <s v="2026-07-30"/>
  </r>
  <r>
    <x v="18"/>
    <s v="EASY NETCOM"/>
    <s v="REMISE"/>
    <s v="Remise 12%"/>
    <n v="1"/>
    <s v="UN"/>
    <n v="-4534181"/>
    <n v="-985.69152173913039"/>
    <n v="-985.69152173913039"/>
    <n v="985.69152173913039"/>
    <n v="985.69152173913039"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-5 441 017.20"/>
    <n v="20"/>
    <n v="4"/>
    <m/>
    <s v="GELACCS"/>
    <s v="True"/>
    <s v="2026-DT-022001"/>
    <s v="DTG-PROJETS"/>
    <s v="NA"/>
    <m/>
    <n v="1"/>
    <s v="-4 534 181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057"/>
    <s v="C500"/>
    <n v="2053"/>
    <n v="4"/>
    <s v="0000-00-00"/>
  </r>
  <r>
    <x v="18"/>
    <s v="EASY NETCOM"/>
    <s v="Travaux GC et tirage FO"/>
    <s v="HSSES # PF Réf :025/03832/ENC-HR"/>
    <n v="1"/>
    <s v="UN"/>
    <n v="2018408"/>
    <n v="438.78434782608696"/>
    <n v="438.78434782608696"/>
    <n v="438.78434782608696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2 422 089.60"/>
    <n v="20"/>
    <n v="2"/>
    <m/>
    <s v="PRICTRL"/>
    <s v="True"/>
    <s v="2026-DT-022001"/>
    <s v="DTG-PROJETS"/>
    <s v="NA"/>
    <m/>
    <n v="1"/>
    <s v="2 018 408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2"/>
    <s v="0000-00-00"/>
  </r>
  <r>
    <x v="18"/>
    <s v="EASY NETCOM"/>
    <s v="Travaux GC et tirage FO"/>
    <s v="INSTALLATION # PF Réf :025/03832/ENC-HR"/>
    <n v="1"/>
    <s v="UN"/>
    <n v="3000000"/>
    <n v="652.17391304347825"/>
    <n v="652.17391304347825"/>
    <n v="652.17391304347825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3 600 000.00"/>
    <n v="20"/>
    <n v="1"/>
    <m/>
    <s v="PRICTRL"/>
    <s v="True"/>
    <s v="2026-DT-022001"/>
    <s v="DTG-PROJETS"/>
    <s v="NA"/>
    <m/>
    <n v="1"/>
    <s v="3 000 000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1"/>
    <s v="0000-00-00"/>
  </r>
  <r>
    <x v="18"/>
    <s v="EASY NETCOM"/>
    <s v="Travaux GC et tirage FO"/>
    <s v="TRAVAUX GENIE CIVL SOUTERRAIN # PF Réf :025/03832/ENC-HR"/>
    <n v="1"/>
    <s v="UN"/>
    <n v="32766430"/>
    <n v="7123.1369565217392"/>
    <n v="7123.1369565217392"/>
    <n v="7123.1369565217392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39 319 716.00"/>
    <n v="20"/>
    <n v="3"/>
    <m/>
    <s v="PRICTRL"/>
    <s v="True"/>
    <s v="2026-DT-022001"/>
    <s v="DTG-PROJETS"/>
    <s v="NA"/>
    <m/>
    <n v="1"/>
    <s v="32 766 430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3"/>
    <s v="0000-00-00"/>
  </r>
  <r>
    <x v="19"/>
    <s v="RAZAFIMAHATRATRA ANDRIATSITOHAINA"/>
    <s v="Travaux filaire"/>
    <s v="DTG/DOM: Survey et inventaire avant désinstallation des câbles sur SR01 DTG-208604 # PF N° : 012/ART/2026"/>
    <n v="1"/>
    <s v="UN"/>
    <n v="1290000"/>
    <n v="280.43478260869563"/>
    <n v="280.43478260869563"/>
    <n v="280.43478260869563"/>
    <m/>
    <m/>
    <n v="0"/>
    <s v="MGA"/>
    <d v="2026-07-30T00:00:00"/>
    <s v="2026-07-30"/>
    <s v="E"/>
    <s v="E"/>
    <s v="HERY RAMAROLAHY"/>
    <n v="139320"/>
    <m/>
    <m/>
    <s v="DTG"/>
    <s v="ELIE3"/>
    <s v="ANDRIAMANANTSOA Elie"/>
    <s v="1 290 000.00"/>
    <n v="0"/>
    <n v="1"/>
    <m/>
    <s v="PRICTRL"/>
    <s v="True"/>
    <s v="2026-DT-102001"/>
    <s v="DTG-DOM"/>
    <s v="NA"/>
    <m/>
    <n v="1"/>
    <s v="1 290 000.00"/>
    <s v="YASMG"/>
    <m/>
    <s v="1 290 000.00"/>
    <s v="1 290 000.00"/>
    <m/>
    <d v="2026-07-30T00:00:00"/>
    <s v="0000-00-00"/>
    <s v="désinstallation des câbles sur SR01 DTG-208604"/>
    <s v="YASSIE"/>
    <s v="YASSIE"/>
    <s v="C500"/>
    <s v="2026-DT-102001"/>
    <s v="DTG-DOM"/>
    <s v="STD"/>
    <m/>
    <m/>
    <m/>
    <n v="22417"/>
    <s v="C500"/>
    <n v="3129"/>
    <n v="1"/>
    <s v="2026-08-05"/>
  </r>
  <r>
    <x v="20"/>
    <s v="LUCKKY COMPANY"/>
    <s v="TRANSPORT SUR SITE  TRANSPORT DE BIENS"/>
    <s v="TRANSPORT EQUIPEMENT DWDM SUR SITE (Nord) # PROFORMA N° 162-07-LC-26"/>
    <n v="1"/>
    <s v="UN"/>
    <n v="9500000"/>
    <n v="2065.217391304348"/>
    <n v="2065.217391304348"/>
    <n v="2065.217391304348"/>
    <m/>
    <m/>
    <n v="0"/>
    <s v="MGA"/>
    <d v="2026-07-30T00:00:00"/>
    <s v="2026-07-30"/>
    <s v="E"/>
    <s v="E"/>
    <s v="RABARISON Eric"/>
    <n v="139251"/>
    <m/>
    <m/>
    <s v="DTG"/>
    <s v="ELIE3"/>
    <s v="ANDRIAMANANTSOA Elie"/>
    <s v="9 500 000.00"/>
    <n v="0"/>
    <n v="1"/>
    <m/>
    <s v="TRNTERM"/>
    <s v="True"/>
    <s v="2026-DT-023001"/>
    <s v="DTG-PROJETS"/>
    <s v="NA"/>
    <m/>
    <n v="1"/>
    <s v="9 500 000.00"/>
    <s v="YASMG"/>
    <m/>
    <s v="9 500 000.00"/>
    <s v="9 500 000.00"/>
    <m/>
    <d v="2026-07-30T00:00:00"/>
    <s v="0000-00-00"/>
    <s v="DPDI-Projet DWDM Nord -Transport équipements sur site"/>
    <s v="YASSIE"/>
    <s v="YASSIE"/>
    <s v="C500"/>
    <s v="2026-DT-023001"/>
    <s v="DTG-PROJETS"/>
    <s v="STD"/>
    <m/>
    <m/>
    <m/>
    <n v="1284"/>
    <s v="C500"/>
    <n v="3726"/>
    <n v="1"/>
    <s v="0000-00-00"/>
  </r>
  <r>
    <x v="21"/>
    <s v="JOCKER GRAPHICS"/>
    <s v="HABILLAGE DIVERSE"/>
    <s v="LIGHTBOX &amp; HABILLAGE NOUVEAU STORE MANDRITSARA - suivant devis DEV0160"/>
    <n v="1"/>
    <s v="UN"/>
    <n v="13500659.25"/>
    <n v="2934.9259239130433"/>
    <n v="2934.9259239130433"/>
    <n v="2934.9259239130433"/>
    <m/>
    <m/>
    <n v="0"/>
    <s v="MGA"/>
    <d v="2026-07-30T00:00:00"/>
    <s v="2026-07-30"/>
    <s v="E"/>
    <s v="E"/>
    <s v="RAZAFINDRAHAGA Setra"/>
    <n v="139222"/>
    <m/>
    <m/>
    <s v="DCG"/>
    <s v="FELANA13"/>
    <s v="Felana RARIVOSON"/>
    <s v="16 200 791.10"/>
    <n v="20"/>
    <n v="1"/>
    <m/>
    <s v="FRNPAPF"/>
    <s v="True"/>
    <s v="2026-CO-000001"/>
    <s v="DCG-DRB"/>
    <s v="NA"/>
    <m/>
    <n v="1"/>
    <s v="13 500 659.25"/>
    <s v="YASMG"/>
    <m/>
    <s v="13 500 659.25"/>
    <s v="16 200 791.10"/>
    <m/>
    <d v="2026-07-30T00:00:00"/>
    <s v="0000-00-00"/>
    <s v="HABILLAGE STORE MANDRITSARA"/>
    <s v="YASSIE"/>
    <s v="YASSIE"/>
    <s v="C102"/>
    <s v="2026-CO-000001"/>
    <s v="DCG-DRB"/>
    <s v="STD"/>
    <m/>
    <m/>
    <m/>
    <n v="3443"/>
    <s v="C102"/>
    <n v="1645"/>
    <n v="1"/>
    <s v="2026-07-24"/>
  </r>
  <r>
    <x v="22"/>
    <s v="LUCKKY COMPANY"/>
    <s v="Transport des matériels techniques"/>
    <s v="Transport et manutention des matériels  ( Câble et Caniveau) de Tanà vers Maroantsetra # N°PF YAS 175-07/LC-26"/>
    <n v="1"/>
    <s v="M"/>
    <n v="7000000"/>
    <n v="1521.7391304347825"/>
    <n v="1521.7391304347825"/>
    <n v="1521.7391304347825"/>
    <m/>
    <m/>
    <n v="0"/>
    <s v="MGA"/>
    <d v="2026-07-30T00:00:00"/>
    <s v="2026-07-30"/>
    <s v="E"/>
    <s v="E"/>
    <s v="RASAMOELINA Haritsoa Oliva"/>
    <n v="139217"/>
    <m/>
    <m/>
    <s v="DTG"/>
    <s v="ELIE3"/>
    <s v="ANDRIAMANANTSOA Elie"/>
    <s v="7 000 000.00"/>
    <n v="0"/>
    <n v="1"/>
    <m/>
    <s v="PRICTRL"/>
    <s v="True"/>
    <s v="2026-DT-061001"/>
    <s v="DTG-DOM"/>
    <s v="NA"/>
    <m/>
    <n v="1"/>
    <s v="7 000 000.00"/>
    <s v="YASMG"/>
    <m/>
    <s v="7 000 000.00"/>
    <s v="7 000 000.00"/>
    <s v="F"/>
    <d v="2026-07-30T00:00:00"/>
    <s v="0000-00-00"/>
    <s v="Transport manutention(Câble-Caniveau)-Tanà vers Maroantsetra"/>
    <s v="YASSIE"/>
    <s v="YASSIE"/>
    <s v="C500"/>
    <s v="2026-DT-061001"/>
    <s v="DTG-DOM"/>
    <s v="STD"/>
    <m/>
    <m/>
    <m/>
    <n v="22420"/>
    <s v="C500"/>
    <n v="3726"/>
    <n v="1"/>
    <s v="0000-00-00"/>
  </r>
  <r>
    <x v="23"/>
    <s v="MASS IN SARL"/>
    <s v="Starlink Mini Kit"/>
    <s v="Starlink Mini Kit# DEVIS N° DE140343 du 22/07/2026"/>
    <n v="1"/>
    <s v="UN"/>
    <n v="1457500"/>
    <n v="316.8478260869565"/>
    <n v="316.8478260869565"/>
    <n v="316.8478260869565"/>
    <m/>
    <m/>
    <n v="0"/>
    <s v="MGA"/>
    <d v="2026-07-30T00:00:00"/>
    <s v="2026-09-14"/>
    <s v="E"/>
    <s v="E"/>
    <s v="RAJAONARY Jenny Antsanirina"/>
    <n v="139302"/>
    <m/>
    <m/>
    <s v="DG"/>
    <s v="NADIA7"/>
    <s v="RAVONINJATOVO Nadia"/>
    <s v="1 749 000.00"/>
    <n v="20"/>
    <n v="1"/>
    <m/>
    <s v="PRMEQUI"/>
    <s v="True"/>
    <s v="E218_DG"/>
    <s v="DG-DCP"/>
    <s v="NA"/>
    <m/>
    <n v="1"/>
    <s v="1 457 500.00"/>
    <s v="YASMG"/>
    <m/>
    <s v="1 457 500.00"/>
    <s v="1 749 000.00"/>
    <m/>
    <d v="2026-07-30T00:00:00"/>
    <s v="0000-00-00"/>
    <m/>
    <s v="YASSIE"/>
    <s v="GALE"/>
    <s v="C200"/>
    <s v="E218_DG"/>
    <s v="DG-DCP"/>
    <s v="STD"/>
    <m/>
    <m/>
    <m/>
    <n v="22996"/>
    <s v="C200"/>
    <n v="2544"/>
    <n v="1"/>
    <s v="2026-09-16"/>
  </r>
  <r>
    <x v="24"/>
    <s v="PRIMA CE SARLU"/>
    <s v="REMISE"/>
    <s v="Remise 7%"/>
    <n v="1"/>
    <s v="UN"/>
    <n v="-431200"/>
    <n v="-93.739130434782609"/>
    <n v="-93.739130434782609"/>
    <n v="93.739130434782609"/>
    <n v="93.739130434782609"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-517 440.00"/>
    <n v="20"/>
    <n v="5"/>
    <m/>
    <s v="GELACCS"/>
    <s v="True"/>
    <s v="2026-DT-022001"/>
    <s v="DTG-PROJETS"/>
    <s v="NA"/>
    <m/>
    <n v="1"/>
    <s v="-431 2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057"/>
    <s v="C500"/>
    <n v="2633"/>
    <n v="5"/>
    <s v="0000-00-00"/>
  </r>
  <r>
    <x v="24"/>
    <s v="PRIMA CE SARLU"/>
    <s v="Travaux GC et tirage FO"/>
    <s v="TIRAGE CABLES"/>
    <n v="1"/>
    <s v="UN"/>
    <n v="200000"/>
    <n v="43.478260869565219"/>
    <n v="43.478260869565219"/>
    <n v="43.478260869565219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240 000.00"/>
    <n v="20"/>
    <n v="4"/>
    <m/>
    <s v="PRICTRL"/>
    <s v="True"/>
    <s v="2026-DT-022001"/>
    <s v="DTG-PROJETS"/>
    <s v="NA"/>
    <m/>
    <n v="1"/>
    <s v="2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4"/>
    <s v="0000-00-00"/>
  </r>
  <r>
    <x v="24"/>
    <s v="PRIMA CE SARLU"/>
    <s v="Travaux GC et tirage FO"/>
    <s v="HSSES"/>
    <n v="1"/>
    <s v="UN"/>
    <n v="300000"/>
    <n v="65.217391304347828"/>
    <n v="65.217391304347828"/>
    <n v="65.217391304347828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360 000.00"/>
    <n v="20"/>
    <n v="2"/>
    <m/>
    <s v="PRICTRL"/>
    <s v="True"/>
    <s v="2026-DT-022001"/>
    <s v="DTG-PROJETS"/>
    <s v="NA"/>
    <m/>
    <n v="1"/>
    <s v="3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2"/>
    <s v="0000-00-00"/>
  </r>
  <r>
    <x v="24"/>
    <s v="PRIMA CE SARLU"/>
    <s v="Travaux GC et tirage FO"/>
    <s v="TRAVAUX GENIE CIVL SOUTERRAIN"/>
    <n v="1"/>
    <s v="UN"/>
    <n v="2160000"/>
    <n v="469.56521739130437"/>
    <n v="469.56521739130437"/>
    <n v="469.56521739130437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2 592 000.00"/>
    <n v="20"/>
    <n v="3"/>
    <m/>
    <s v="PRICTRL"/>
    <s v="True"/>
    <s v="2026-DT-022001"/>
    <s v="DTG-PROJETS"/>
    <s v="NA"/>
    <m/>
    <n v="1"/>
    <s v="2 16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3"/>
    <s v="0000-00-00"/>
  </r>
  <r>
    <x v="24"/>
    <s v="PRIMA CE SARLU"/>
    <s v="Travaux GC et tirage FO"/>
    <s v="INSTALLATION"/>
    <n v="1"/>
    <s v="UN"/>
    <n v="3500000"/>
    <n v="760.86956521739125"/>
    <n v="760.86956521739125"/>
    <n v="760.86956521739125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4 200 000.00"/>
    <n v="20"/>
    <n v="1"/>
    <m/>
    <s v="PRICTRL"/>
    <s v="True"/>
    <s v="2026-DT-022001"/>
    <s v="DTG-PROJETS"/>
    <s v="NA"/>
    <m/>
    <n v="1"/>
    <s v="3 5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1"/>
    <s v="0000-00-00"/>
  </r>
  <r>
    <x v="25"/>
    <s v="SOCIETE DE METALLURGIE DE L OCEAN INDIEN (ABC"/>
    <s v="REMISE"/>
    <s v="Remise"/>
    <n v="1"/>
    <s v="UN"/>
    <n v="-1125000"/>
    <n v="-244.56521739130434"/>
    <n v="-244.56521739130434"/>
    <n v="244.56521739130434"/>
    <n v="244.56521739130434"/>
    <m/>
    <n v="0"/>
    <s v="MGA"/>
    <d v="2026-07-30T00:00:00"/>
    <s v="2026-07-30"/>
    <s v="E"/>
    <s v="E"/>
    <s v="RASAMOELINA Haritsoa Oliva"/>
    <n v="139230"/>
    <m/>
    <m/>
    <s v="DTG"/>
    <s v="ELIE3"/>
    <s v="ANDRIAMANANTSOA Elie"/>
    <s v="-1 350 000.00"/>
    <n v="20"/>
    <n v="2"/>
    <m/>
    <s v="GELACCS"/>
    <s v="True"/>
    <s v="2026-DT-061003"/>
    <s v="DTG-DOM"/>
    <s v="NA"/>
    <m/>
    <n v="1"/>
    <s v="-1 125 000.00"/>
    <s v="YASMG"/>
    <m/>
    <s v="6 375 000.00"/>
    <s v="7 650 000.00"/>
    <m/>
    <d v="2026-07-30T00:00:00"/>
    <s v="0000-00-00"/>
    <s v="Achat Rack 19&quot;//42U Indoor(Normalisation-Rack-DataCenter)"/>
    <s v="YASSIE"/>
    <s v="GALE"/>
    <s v="C500"/>
    <s v="2026-DT-061003"/>
    <s v="DTG-DOM"/>
    <s v="STD"/>
    <m/>
    <m/>
    <m/>
    <n v="2057"/>
    <s v="C500"/>
    <n v="1"/>
    <n v="2"/>
    <s v="2026-08-06"/>
  </r>
  <r>
    <x v="25"/>
    <s v="SOCIETE DE METALLURGIE DE L OCEAN INDIEN (ABC"/>
    <s v="BAIE DE BRASSAGE TECHNIC 800X800 42U"/>
    <s v="[372071] BAIE DE BRASSAGE AVEC PORTE VITREE ET PERFOREE EN KIT 19 in 42U 800X800MM NOIR"/>
    <n v="3"/>
    <s v="PIE"/>
    <n v="2500000"/>
    <n v="543.47826086956525"/>
    <n v="1630.4347826086957"/>
    <n v="1630.4347826086957"/>
    <m/>
    <m/>
    <n v="0"/>
    <s v="MGA"/>
    <d v="2026-07-30T00:00:00"/>
    <s v="2026-07-30"/>
    <s v="E"/>
    <s v="E"/>
    <s v="RASAMOELINA Haritsoa Oliva"/>
    <n v="139230"/>
    <m/>
    <m/>
    <s v="DTG"/>
    <s v="ELIE3"/>
    <s v="ANDRIAMANANTSOA Elie"/>
    <s v="9 000 000.00"/>
    <n v="20"/>
    <n v="1"/>
    <m/>
    <s v="TCORADI"/>
    <s v="True"/>
    <s v="2026-DT-061003"/>
    <s v="DTG-DOM"/>
    <s v="NA"/>
    <m/>
    <n v="3"/>
    <s v="7 500 000.00"/>
    <s v="YASMG"/>
    <m/>
    <s v="6 375 000.00"/>
    <s v="7 650 000.00"/>
    <m/>
    <d v="2026-07-30T00:00:00"/>
    <s v="0000-00-00"/>
    <s v="Achat Rack 19&quot;//42U Indoor(Normalisation-Rack-DataCenter)"/>
    <s v="YASSIE"/>
    <s v="GALE"/>
    <s v="C500"/>
    <s v="2026-DT-061003"/>
    <s v="DTG-DOM"/>
    <s v="STD"/>
    <m/>
    <m/>
    <m/>
    <n v="7676"/>
    <s v="C500"/>
    <n v="1"/>
    <n v="1"/>
    <s v="2026-08-06"/>
  </r>
  <r>
    <x v="26"/>
    <s v="SOCIETE QUBETA IMPORT-EXPORT SARLU"/>
    <s v="Taille crayon metallique"/>
    <s v="Taille Crayon"/>
    <n v="220"/>
    <s v="PIE"/>
    <n v="333.34"/>
    <n v="7.2465217391304348E-2"/>
    <n v="15.942347826086957"/>
    <n v="15.94234782608695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83 601.67"/>
    <n v="20"/>
    <n v="13"/>
    <m/>
    <s v="FRNPAPF"/>
    <s v="True"/>
    <s v="E218_DAF"/>
    <s v="DFGA-LOG"/>
    <s v="NA"/>
    <m/>
    <n v="220"/>
    <s v="69 668.06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95"/>
    <s v="C700"/>
    <n v="3052"/>
    <n v="13"/>
    <s v="2026-07-30"/>
  </r>
  <r>
    <x v="26"/>
    <s v="SOCIETE QUBETA IMPORT-EXPORT SARLU"/>
    <s v="SURLIGNEUR 4 COULEURS STAEDLER"/>
    <s v="SURLIGNEUR 4 COULEURS"/>
    <n v="640"/>
    <s v="PIE"/>
    <n v="625"/>
    <n v="0.1358695652173913"/>
    <n v="86.956521739130437"/>
    <n v="86.95652173913043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56 000.00"/>
    <n v="20"/>
    <n v="26"/>
    <m/>
    <s v="FRNPAPF"/>
    <s v="True"/>
    <s v="E218_DAF"/>
    <s v="DFGA-LOG"/>
    <s v="NA"/>
    <m/>
    <n v="640"/>
    <s v="380 0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82"/>
    <s v="C700"/>
    <n v="3052"/>
    <n v="26"/>
    <s v="2026-07-30"/>
  </r>
  <r>
    <x v="26"/>
    <s v="SOCIETE QUBETA IMPORT-EXPORT SARLU"/>
    <s v="DESAGRAPHEUSE"/>
    <s v="Désagrapheuse"/>
    <n v="29"/>
    <s v="PIE"/>
    <n v="833.33"/>
    <n v="0.18115869565217393"/>
    <n v="5.2536021739130438"/>
    <n v="5.25360217391304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7 549.89"/>
    <n v="20"/>
    <n v="4"/>
    <m/>
    <s v="FRNPAPF"/>
    <s v="True"/>
    <s v="E218_DAF"/>
    <s v="DFGA-LOG"/>
    <s v="NA"/>
    <m/>
    <n v="29"/>
    <s v="22 958.24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522"/>
    <s v="C700"/>
    <n v="3052"/>
    <n v="4"/>
    <s v="2026-07-30"/>
  </r>
  <r>
    <x v="26"/>
    <s v="SOCIETE QUBETA IMPORT-EXPORT SARLU"/>
    <s v="AGRAPHE 24/6"/>
    <s v="Agraphe 24/6# DEVIS N°DEV/2026/007205 DU 15/06/2026"/>
    <n v="751"/>
    <s v="PIE"/>
    <n v="833.33"/>
    <n v="0.18115869565217393"/>
    <n v="136.05018043478262"/>
    <n v="136.0501804347826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713 447.15"/>
    <n v="20"/>
    <n v="1"/>
    <m/>
    <s v="GOOHABI"/>
    <s v="True"/>
    <s v="E218_DAF"/>
    <s v="DFGA-LOG"/>
    <s v="NA"/>
    <m/>
    <n v="751"/>
    <s v="594 539.29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2"/>
    <s v="C700"/>
    <n v="3052"/>
    <n v="1"/>
    <s v="2026-07-30"/>
  </r>
  <r>
    <x v="26"/>
    <s v="SOCIETE QUBETA IMPORT-EXPORT SARLU"/>
    <s v="CAHIER   PM 100p"/>
    <s v="Cahier PM 100 pages"/>
    <n v="1074"/>
    <s v="PIE"/>
    <n v="1166.67"/>
    <n v="0.25362391304347826"/>
    <n v="272.39208260869566"/>
    <n v="272.39208260869566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428 424.08"/>
    <n v="20"/>
    <n v="9"/>
    <m/>
    <s v="GOOHABI"/>
    <s v="True"/>
    <s v="E218_DAF"/>
    <s v="DFGA-LOG"/>
    <s v="NA"/>
    <m/>
    <n v="1074"/>
    <s v="1 190 353.4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3"/>
    <s v="C700"/>
    <n v="3052"/>
    <n v="9"/>
    <s v="2026-07-30"/>
  </r>
  <r>
    <x v="26"/>
    <s v="SOCIETE QUBETA IMPORT-EXPORT SARLU"/>
    <s v="BOITE COLLE"/>
    <s v="Colle bureau"/>
    <n v="327"/>
    <s v="PIE"/>
    <n v="1250"/>
    <n v="0.27173913043478259"/>
    <n v="88.858695652173907"/>
    <n v="88.85869565217390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65 975.00"/>
    <n v="20"/>
    <n v="18"/>
    <m/>
    <s v="FRNPAPF"/>
    <s v="True"/>
    <s v="E218_DAF"/>
    <s v="DFGA-LOG"/>
    <s v="NA"/>
    <m/>
    <n v="327"/>
    <s v="388 312.5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6"/>
    <s v="C700"/>
    <n v="3052"/>
    <n v="18"/>
    <s v="2026-07-30"/>
  </r>
  <r>
    <x v="26"/>
    <s v="SOCIETE QUBETA IMPORT-EXPORT SARLU"/>
    <s v="BLANCO"/>
    <s v="BLANCO"/>
    <n v="500"/>
    <s v="PCE"/>
    <n v="1250"/>
    <n v="0.27173913043478259"/>
    <n v="135.86956521739128"/>
    <n v="135.8695652173912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712 500.00"/>
    <n v="20"/>
    <n v="8"/>
    <m/>
    <s v="FRNPAPF"/>
    <s v="True"/>
    <s v="E218_DAF"/>
    <s v="DFGA-LOG"/>
    <s v="NA"/>
    <m/>
    <n v="500"/>
    <s v="593 75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7"/>
    <s v="C700"/>
    <n v="3052"/>
    <n v="8"/>
    <s v="2026-07-30"/>
  </r>
  <r>
    <x v="26"/>
    <s v="SOCIETE QUBETA IMPORT-EXPORT SARLU"/>
    <s v="DESAGRAPHEUSE"/>
    <s v="Désagrapheuse"/>
    <n v="241"/>
    <s v="PIE"/>
    <n v="1666.67"/>
    <n v="0.36231956521739134"/>
    <n v="87.319015217391311"/>
    <n v="87.31901521739131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57 900.92"/>
    <n v="20"/>
    <n v="3"/>
    <m/>
    <s v="FRNPAPF"/>
    <s v="True"/>
    <s v="E218_DAF"/>
    <s v="DFGA-LOG"/>
    <s v="NA"/>
    <m/>
    <n v="241"/>
    <s v="381 584.1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522"/>
    <s v="C700"/>
    <n v="3052"/>
    <n v="3"/>
    <s v="2026-07-30"/>
  </r>
  <r>
    <x v="26"/>
    <s v="SOCIETE QUBETA IMPORT-EXPORT SARLU"/>
    <s v="CISEAU"/>
    <s v="Ciseaux"/>
    <n v="316"/>
    <s v="PCE"/>
    <n v="1666.67"/>
    <n v="0.36231956521739134"/>
    <n v="114.49298260869567"/>
    <n v="114.4929826086956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600 401.20"/>
    <n v="20"/>
    <n v="6"/>
    <m/>
    <s v="FRNPAPF"/>
    <s v="True"/>
    <s v="E218_DAF"/>
    <s v="DFGA-LOG"/>
    <s v="NA"/>
    <m/>
    <n v="316"/>
    <s v="500 334.3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6"/>
    <s v="C700"/>
    <n v="3052"/>
    <n v="6"/>
    <s v="2026-07-30"/>
  </r>
  <r>
    <x v="26"/>
    <s v="SOCIETE QUBETA IMPORT-EXPORT SARLU"/>
    <s v="POST IT GM COULEUR"/>
    <s v="Post it"/>
    <n v="720"/>
    <s v="PIE"/>
    <n v="1666.67"/>
    <n v="0.36231956521739134"/>
    <n v="260.87008695652179"/>
    <n v="260.87008695652179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368 002.74"/>
    <n v="20"/>
    <n v="12"/>
    <m/>
    <s v="PRMEQUI"/>
    <s v="True"/>
    <s v="E218_DAF"/>
    <s v="DFGA-LOG"/>
    <s v="NA"/>
    <m/>
    <n v="720"/>
    <s v="1 140 002.28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410"/>
    <s v="C700"/>
    <n v="3052"/>
    <n v="12"/>
    <s v="2026-07-30"/>
  </r>
  <r>
    <x v="26"/>
    <s v="SOCIETE QUBETA IMPORT-EXPORT SARLU"/>
    <s v="Cahier calligraphe GM 100P"/>
    <s v="Cahier GM 100 pages"/>
    <n v="877"/>
    <s v="PIE"/>
    <n v="2125"/>
    <n v="0.46195652173913043"/>
    <n v="405.13586956521738"/>
    <n v="405.135869565217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124 532.50"/>
    <n v="20"/>
    <n v="10"/>
    <m/>
    <s v="GOOHABI"/>
    <s v="True"/>
    <s v="E218_DAF"/>
    <s v="DFGA-LOG"/>
    <s v="NA"/>
    <m/>
    <n v="877"/>
    <s v="1 770 443.75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4"/>
    <s v="C700"/>
    <n v="3052"/>
    <n v="10"/>
    <s v="2026-07-30"/>
  </r>
  <r>
    <x v="26"/>
    <s v="SOCIETE QUBETA IMPORT-EXPORT SARLU"/>
    <s v="BOITE D'ARCHIVE"/>
    <s v="BOITE D'ARCHIVE"/>
    <n v="695"/>
    <s v="PIE"/>
    <n v="3333.33"/>
    <n v="0.7246369565217391"/>
    <n v="503.62268478260864"/>
    <n v="503.6226847826086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640 997.36"/>
    <n v="20"/>
    <n v="7"/>
    <m/>
    <s v="FRNPAPF"/>
    <s v="True"/>
    <s v="E218_DAF"/>
    <s v="DFGA-LOG"/>
    <s v="NA"/>
    <m/>
    <n v="695"/>
    <s v="2 200 831.1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8"/>
    <s v="C700"/>
    <n v="3052"/>
    <n v="7"/>
    <s v="2026-07-30"/>
  </r>
  <r>
    <x v="26"/>
    <s v="SOCIETE QUBETA IMPORT-EXPORT SARLU"/>
    <s v="SCOTCH PM"/>
    <s v="Scotch bureau"/>
    <n v="47"/>
    <s v="PIE"/>
    <n v="3500"/>
    <n v="0.76086956521739135"/>
    <n v="35.760869565217391"/>
    <n v="35.76086956521739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87 530.00"/>
    <n v="20"/>
    <n v="17"/>
    <m/>
    <s v="FRNPAPF"/>
    <s v="True"/>
    <s v="E218_DAF"/>
    <s v="DFGA-LOG"/>
    <s v="NA"/>
    <m/>
    <n v="47"/>
    <s v="156 275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0"/>
    <s v="C700"/>
    <n v="3052"/>
    <n v="17"/>
    <s v="2026-07-30"/>
  </r>
  <r>
    <x v="26"/>
    <s v="SOCIETE QUBETA IMPORT-EXPORT SARLU"/>
    <s v="Porte document en plastique"/>
    <s v="Porte document en plastique"/>
    <n v="63"/>
    <s v="PIE"/>
    <n v="4000"/>
    <n v="0.86956521739130432"/>
    <n v="54.782608695652172"/>
    <n v="54.78260869565217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87 280.00"/>
    <n v="20"/>
    <n v="25"/>
    <m/>
    <s v="GOOHABI"/>
    <s v="True"/>
    <s v="E218_DAF"/>
    <s v="DFGA-LOG"/>
    <s v="NA"/>
    <m/>
    <n v="63"/>
    <s v="239 4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7"/>
    <s v="C700"/>
    <n v="3052"/>
    <n v="25"/>
    <s v="2026-07-30"/>
  </r>
  <r>
    <x v="26"/>
    <s v="SOCIETE QUBETA IMPORT-EXPORT SARLU"/>
    <s v="CAHIER DE TRANSMISSION"/>
    <s v="Cahier de transmission"/>
    <n v="80"/>
    <s v="PCE"/>
    <n v="4166.67"/>
    <n v="0.90579782608695658"/>
    <n v="72.46382608695653"/>
    <n v="72.46382608695653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380 000.30"/>
    <n v="20"/>
    <n v="5"/>
    <m/>
    <s v="FRNPAPF"/>
    <s v="True"/>
    <s v="E218_DAF"/>
    <s v="DFGA-LOG"/>
    <s v="NA"/>
    <m/>
    <n v="80"/>
    <s v="316 666.92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3052"/>
    <n v="5"/>
    <s v="2026-07-30"/>
  </r>
  <r>
    <x v="26"/>
    <s v="SOCIETE QUBETA IMPORT-EXPORT SARLU"/>
    <s v="PROTEGE DOCUMENT"/>
    <s v="Protège Doc 100 vues"/>
    <n v="232"/>
    <s v="PIE"/>
    <n v="4583.33"/>
    <n v="0.99637608695652169"/>
    <n v="231.15925217391305"/>
    <n v="231.15925217391305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212 199.12"/>
    <n v="20"/>
    <n v="16"/>
    <m/>
    <s v="FRNPAPF"/>
    <s v="True"/>
    <s v="E218_DAF"/>
    <s v="DFGA-LOG"/>
    <s v="NA"/>
    <m/>
    <n v="232"/>
    <s v="1 010 165.9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7"/>
    <s v="C700"/>
    <n v="3052"/>
    <n v="16"/>
    <s v="2026-07-30"/>
  </r>
  <r>
    <x v="26"/>
    <s v="SOCIETE QUBETA IMPORT-EXPORT SARLU"/>
    <s v="POT A STYLO"/>
    <s v="Pots à stylos"/>
    <n v="278"/>
    <s v="PIE"/>
    <n v="5000"/>
    <n v="1.0869565217391304"/>
    <n v="302.17391304347825"/>
    <n v="302.17391304347825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584 600.00"/>
    <n v="20"/>
    <n v="11"/>
    <m/>
    <s v="FRNPAPF"/>
    <s v="True"/>
    <s v="E218_DAF"/>
    <s v="DFGA-LOG"/>
    <s v="NA"/>
    <m/>
    <n v="278"/>
    <s v="1 320 5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423"/>
    <s v="C700"/>
    <n v="3052"/>
    <n v="11"/>
    <s v="2026-07-30"/>
  </r>
  <r>
    <x v="26"/>
    <s v="SOCIETE QUBETA IMPORT-EXPORT SARLU"/>
    <s v="AGRAPHEUSE"/>
    <s v="Agrapheuse"/>
    <n v="278"/>
    <s v="PIE"/>
    <n v="5333.33"/>
    <n v="1.1594195652173913"/>
    <n v="322.3186391304348"/>
    <n v="322.318639130434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690 238.94"/>
    <n v="20"/>
    <n v="2"/>
    <m/>
    <s v="FRNPAPF"/>
    <s v="True"/>
    <s v="E218_DAF"/>
    <s v="DFGA-LOG"/>
    <s v="NA"/>
    <m/>
    <n v="278"/>
    <s v="1 408 532.45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3"/>
    <s v="C700"/>
    <n v="3052"/>
    <n v="2"/>
    <s v="2026-07-30"/>
  </r>
  <r>
    <x v="26"/>
    <s v="SOCIETE QUBETA IMPORT-EXPORT SARLU"/>
    <s v="ELASTIQUE DE BUREAU"/>
    <s v="Elastique"/>
    <n v="65"/>
    <s v="UN"/>
    <n v="5833.33"/>
    <n v="1.2681152173913044"/>
    <n v="82.427489130434779"/>
    <n v="82.427489130434779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32 249.75"/>
    <n v="20"/>
    <n v="14"/>
    <m/>
    <s v="FRNPAPF"/>
    <s v="True"/>
    <s v="E218_DAF"/>
    <s v="DFGA-LOG"/>
    <s v="NA"/>
    <m/>
    <n v="65"/>
    <s v="360 208.1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3052"/>
    <n v="14"/>
    <s v="2026-07-30"/>
  </r>
  <r>
    <x v="26"/>
    <s v="SOCIETE QUBETA IMPORT-EXPORT SARLU"/>
    <s v="ENVELOPPE PM KRAFT POCHETTE 16"/>
    <s v="Enveloppe A5 KRAFT"/>
    <n v="336"/>
    <s v="PIE"/>
    <n v="6250"/>
    <n v="1.3586956521739131"/>
    <n v="456.52173913043481"/>
    <n v="456.5217391304348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394 000.00"/>
    <n v="20"/>
    <n v="21"/>
    <m/>
    <s v="FRNPAPF"/>
    <s v="True"/>
    <s v="E218_DAF"/>
    <s v="DFGA-LOG"/>
    <s v="NA"/>
    <m/>
    <n v="336"/>
    <s v="1 995 0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82"/>
    <s v="C700"/>
    <n v="3052"/>
    <n v="21"/>
    <s v="2026-07-30"/>
  </r>
  <r>
    <x v="26"/>
    <s v="SOCIETE QUBETA IMPORT-EXPORT SARLU"/>
    <s v="POUBELLE"/>
    <s v="Poubelle"/>
    <n v="189"/>
    <s v="UN"/>
    <n v="7500"/>
    <n v="1.6304347826086956"/>
    <n v="308.15217391304344"/>
    <n v="308.1521739130434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615 950.00"/>
    <n v="20"/>
    <n v="20"/>
    <m/>
    <s v="MOEMOBR"/>
    <s v="True"/>
    <s v="E218_DAF"/>
    <s v="DFGA-LOG"/>
    <s v="NA"/>
    <m/>
    <n v="189"/>
    <s v="1 346 625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09"/>
    <s v="C700"/>
    <n v="3052"/>
    <n v="20"/>
    <s v="2026-07-30"/>
  </r>
  <r>
    <x v="26"/>
    <s v="SOCIETE QUBETA IMPORT-EXPORT SARLU"/>
    <s v="Papier cartonné pour reliure"/>
    <s v="Papier cartonné (pour reliure)"/>
    <n v="30"/>
    <s v="UN"/>
    <n v="10833.33"/>
    <n v="2.3550717391304348"/>
    <n v="70.652152173913038"/>
    <n v="70.6521521739130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370 499.89"/>
    <n v="20"/>
    <n v="24"/>
    <m/>
    <s v="FRNPAPF"/>
    <s v="True"/>
    <s v="E218_DAF"/>
    <s v="DFGA-LOG"/>
    <s v="NA"/>
    <m/>
    <n v="30"/>
    <s v="308 749.91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70"/>
    <s v="C700"/>
    <n v="3052"/>
    <n v="24"/>
    <s v="2026-07-30"/>
  </r>
  <r>
    <x v="26"/>
    <s v="SOCIETE QUBETA IMPORT-EXPORT SARLU"/>
    <s v="Papier autocollant  découpé"/>
    <s v="Papier autocollant"/>
    <n v="65"/>
    <s v="UN"/>
    <n v="17916.669999999998"/>
    <n v="3.8949282608695648"/>
    <n v="253.17033695652171"/>
    <n v="253.1703369565217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327 625.25"/>
    <n v="20"/>
    <n v="15"/>
    <m/>
    <s v="FRNPAPF"/>
    <s v="True"/>
    <s v="E218_DAF"/>
    <s v="DFGA-LOG"/>
    <s v="NA"/>
    <m/>
    <n v="65"/>
    <s v="1 106 354.37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71"/>
    <s v="C700"/>
    <n v="3052"/>
    <n v="15"/>
    <s v="2026-07-30"/>
  </r>
  <r>
    <x v="26"/>
    <s v="SOCIETE QUBETA IMPORT-EXPORT SARLU"/>
    <s v="Feuilles RhodoÃ¯de"/>
    <s v="Rhodoid (Transparent pour couverture livre)"/>
    <n v="42"/>
    <s v="UN"/>
    <n v="18333.330099999999"/>
    <n v="3.9855065434782606"/>
    <n v="167.39127482608694"/>
    <n v="167.3912748260869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877 799.85"/>
    <n v="20"/>
    <n v="23"/>
    <m/>
    <s v="FRNPAPF"/>
    <s v="True"/>
    <s v="E218_DAF"/>
    <s v="DFGA-LOG"/>
    <s v="NA"/>
    <m/>
    <n v="42"/>
    <s v="731 499.87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729"/>
    <s v="C700"/>
    <n v="3052"/>
    <n v="23"/>
    <s v="2026-07-30"/>
  </r>
  <r>
    <x v="26"/>
    <s v="SOCIETE QUBETA IMPORT-EXPORT SARLU"/>
    <s v="SOUS CHEMISE"/>
    <s v="Sous chemise"/>
    <n v="50"/>
    <s v="PQT"/>
    <n v="22083.33"/>
    <n v="4.8007239130434787"/>
    <n v="240.03619565217394"/>
    <n v="240.0361956521739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258 749.81"/>
    <n v="20"/>
    <n v="19"/>
    <m/>
    <s v="FRNPAPF"/>
    <s v="True"/>
    <s v="E218_DAF"/>
    <s v="DFGA-LOG"/>
    <s v="NA"/>
    <m/>
    <n v="50"/>
    <s v="1 048 958.18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2"/>
    <s v="C700"/>
    <n v="3052"/>
    <n v="19"/>
    <s v="2026-07-30"/>
  </r>
  <r>
    <x v="26"/>
    <s v="SOCIETE QUBETA IMPORT-EXPORT SARLU"/>
    <s v="PAPIER A3"/>
    <s v="Papier A3"/>
    <n v="10"/>
    <s v="RAM"/>
    <n v="38334"/>
    <n v="8.3334782608695654"/>
    <n v="83.334782608695662"/>
    <n v="83.33478260869566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37 007.60"/>
    <n v="20"/>
    <n v="22"/>
    <m/>
    <s v="FRNPAPF"/>
    <s v="True"/>
    <s v="E218_DAF"/>
    <s v="DFGA-LOG"/>
    <s v="NA"/>
    <m/>
    <n v="10"/>
    <s v="364 173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89"/>
    <s v="C700"/>
    <n v="3052"/>
    <n v="22"/>
    <s v="2026-07-30"/>
  </r>
  <r>
    <x v="27"/>
    <s v="COMPUTEK TECHNOLOGY SARL"/>
    <s v="REGLE 20CM"/>
    <s v="Regle 20cm"/>
    <n v="197"/>
    <s v="UN"/>
    <n v="500"/>
    <n v="0.10869565217391304"/>
    <n v="21.413043478260867"/>
    <n v="21.41304347826086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18 200.00"/>
    <n v="20"/>
    <n v="4"/>
    <m/>
    <s v="FRNPAPF"/>
    <s v="True"/>
    <s v="E218_DAF"/>
    <s v="DFGA-LOG"/>
    <s v="NA"/>
    <m/>
    <n v="197"/>
    <s v="98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5"/>
    <s v="C700"/>
    <n v="1101"/>
    <n v="4"/>
    <s v="2026-07-31"/>
  </r>
  <r>
    <x v="27"/>
    <s v="COMPUTEK TECHNOLOGY SARL"/>
    <s v="SAVON POUDRE"/>
    <s v="Savon poudre"/>
    <n v="580"/>
    <s v="PIE"/>
    <n v="530"/>
    <n v="0.11521739130434783"/>
    <n v="66.826086956521735"/>
    <n v="66.82608695652173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8 880.00"/>
    <n v="20"/>
    <n v="10"/>
    <m/>
    <s v="GOOHABI"/>
    <s v="True"/>
    <s v="E218_DAF"/>
    <s v="DFGA-LOG"/>
    <s v="NA"/>
    <m/>
    <n v="580"/>
    <s v="307 4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0"/>
    <s v="C700"/>
    <n v="1101"/>
    <n v="10"/>
    <s v="2026-07-31"/>
  </r>
  <r>
    <x v="27"/>
    <s v="COMPUTEK TECHNOLOGY SARL"/>
    <s v="TROMBONE"/>
    <s v="TROMBONNE GM"/>
    <n v="334"/>
    <s v="PCE"/>
    <n v="900"/>
    <n v="0.19565217391304349"/>
    <n v="65.34782608695653"/>
    <n v="65.3478260869565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0 720.00"/>
    <n v="20"/>
    <n v="3"/>
    <m/>
    <s v="FRNPAPF"/>
    <s v="True"/>
    <s v="E218_DAF"/>
    <s v="DFGA-LOG"/>
    <s v="NA"/>
    <m/>
    <n v="334"/>
    <s v="300 6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9"/>
    <s v="C700"/>
    <n v="1101"/>
    <n v="3"/>
    <s v="2026-07-31"/>
  </r>
  <r>
    <x v="27"/>
    <s v="COMPUTEK TECHNOLOGY SARL"/>
    <s v="CHAMOISINE  GM IMPORT"/>
    <s v="Chamoisine"/>
    <n v="1145"/>
    <s v="PIE"/>
    <n v="1000"/>
    <n v="0.21739130434782608"/>
    <n v="248.91304347826087"/>
    <n v="248.9130434782608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374 000.00"/>
    <n v="20"/>
    <n v="8"/>
    <m/>
    <s v="MOEMOBB"/>
    <s v="True"/>
    <s v="E218_DAF"/>
    <s v="DFGA-LOG"/>
    <s v="NA"/>
    <m/>
    <n v="1145"/>
    <s v="1 145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8891"/>
    <s v="C700"/>
    <n v="1101"/>
    <n v="8"/>
    <s v="2026-07-31"/>
  </r>
  <r>
    <x v="27"/>
    <s v="COMPUTEK TECHNOLOGY SARL"/>
    <s v="BLANCO"/>
    <s v="Blanco"/>
    <n v="7"/>
    <s v="PCE"/>
    <n v="1833.33"/>
    <n v="0.39854999999999996"/>
    <n v="2.7898499999999995"/>
    <n v="2.789849999999999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5 399.97"/>
    <n v="20"/>
    <n v="16"/>
    <m/>
    <s v="FRNPAPF"/>
    <s v="True"/>
    <s v="E218_DAF"/>
    <s v="DFGA-LOG"/>
    <s v="NA"/>
    <m/>
    <n v="7"/>
    <s v="12 833.31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7"/>
    <s v="C700"/>
    <n v="1101"/>
    <n v="16"/>
    <s v="2026-07-31"/>
  </r>
  <r>
    <x v="27"/>
    <s v="COMPUTEK TECHNOLOGY SARL"/>
    <s v="EAU DE JAVEL"/>
    <s v="Eau de Javel"/>
    <n v="264"/>
    <s v="PIE"/>
    <n v="2291.67"/>
    <n v="0.49818913043478263"/>
    <n v="131.5219304347826"/>
    <n v="131.521930434782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726 001.06"/>
    <n v="20"/>
    <n v="9"/>
    <m/>
    <s v="MATQUIN"/>
    <s v="True"/>
    <s v="E218_DAF"/>
    <s v="DFGA-LOG"/>
    <s v="NA"/>
    <m/>
    <n v="264"/>
    <s v="605 000.88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684"/>
    <s v="C700"/>
    <n v="1101"/>
    <n v="9"/>
    <s v="2026-07-31"/>
  </r>
  <r>
    <x v="27"/>
    <s v="COMPUTEK TECHNOLOGY SARL"/>
    <s v="SURLIGNEUR 4 COULEURS STAEDLER"/>
    <s v="SURLIGNEUR 4 COULEURS"/>
    <n v="222"/>
    <s v="PIE"/>
    <n v="4500"/>
    <n v="0.97826086956521741"/>
    <n v="217.17391304347825"/>
    <n v="217.1739130434782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198 800.00"/>
    <n v="20"/>
    <n v="17"/>
    <m/>
    <s v="FRNPAPF"/>
    <s v="True"/>
    <s v="E218_DAF"/>
    <s v="DFGA-LOG"/>
    <s v="NA"/>
    <m/>
    <n v="222"/>
    <s v="999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82"/>
    <s v="C700"/>
    <n v="1101"/>
    <n v="17"/>
    <s v="2026-07-31"/>
  </r>
  <r>
    <x v="27"/>
    <s v="COMPUTEK TECHNOLOGY SARL"/>
    <s v="MARKER PERMANENT 4 COULEURS"/>
    <s v="Marker permanent"/>
    <n v="406"/>
    <s v="PIE"/>
    <n v="4500"/>
    <n v="0.97826086956521741"/>
    <n v="397.17391304347825"/>
    <n v="397.1739130434782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2 192 400.00"/>
    <n v="20"/>
    <n v="6"/>
    <m/>
    <s v="FRNPAPF"/>
    <s v="True"/>
    <s v="E218_DAF"/>
    <s v="DFGA-LOG"/>
    <s v="NA"/>
    <m/>
    <n v="406"/>
    <s v="1 82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690"/>
    <s v="C700"/>
    <n v="1101"/>
    <n v="6"/>
    <s v="2026-07-31"/>
  </r>
  <r>
    <x v="27"/>
    <s v="COMPUTEK TECHNOLOGY SARL"/>
    <s v="CAHIER DE TRANSMISSION"/>
    <s v="cahier de transmission"/>
    <n v="1"/>
    <s v="PCE"/>
    <n v="6500"/>
    <n v="1.4130434782608696"/>
    <n v="1.4130434782608696"/>
    <n v="1.413043478260869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7 800.00"/>
    <n v="20"/>
    <n v="14"/>
    <m/>
    <s v="FRNPAPF"/>
    <s v="True"/>
    <s v="E218_DAF"/>
    <s v="DFGA-LOG"/>
    <s v="NA"/>
    <m/>
    <n v="1"/>
    <s v="6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4"/>
    <s v="2026-07-31"/>
  </r>
  <r>
    <x v="27"/>
    <s v="COMPUTEK TECHNOLOGY SARL"/>
    <s v="CAHIER DE TRANSMISSION"/>
    <s v="Cahier de transmission"/>
    <n v="19"/>
    <s v="PCE"/>
    <n v="6500"/>
    <n v="1.4130434782608696"/>
    <n v="26.847826086956523"/>
    <n v="26.84782608695652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48 200.00"/>
    <n v="20"/>
    <n v="18"/>
    <m/>
    <s v="FRNPAPF"/>
    <s v="True"/>
    <s v="E218_DAF"/>
    <s v="DFGA-LOG"/>
    <s v="NA"/>
    <m/>
    <n v="19"/>
    <s v="123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8"/>
    <s v="2026-07-31"/>
  </r>
  <r>
    <x v="27"/>
    <s v="COMPUTEK TECHNOLOGY SARL"/>
    <s v="CAHIER DE TRANSMISSION"/>
    <s v="Cahier de transmission"/>
    <n v="127"/>
    <s v="PCE"/>
    <n v="6500"/>
    <n v="1.4130434782608696"/>
    <n v="179.45652173913044"/>
    <n v="179.45652173913044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990 600.00"/>
    <n v="20"/>
    <n v="2"/>
    <m/>
    <s v="FRNPAPF"/>
    <s v="True"/>
    <s v="E218_DAF"/>
    <s v="DFGA-LOG"/>
    <s v="NA"/>
    <m/>
    <n v="127"/>
    <s v="825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2"/>
    <s v="2026-07-31"/>
  </r>
  <r>
    <x v="27"/>
    <s v="COMPUTEK TECHNOLOGY SARL"/>
    <s v="CAHIER DE TRANSMISSION"/>
    <s v="Cahier de transmission# Devis # DV/26/07/28834DV/26/07/2883 du 17/07/2026"/>
    <n v="208"/>
    <s v="PCE"/>
    <n v="6500"/>
    <n v="1.4130434782608696"/>
    <n v="293.91304347826087"/>
    <n v="293.9130434782608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622 400.00"/>
    <n v="20"/>
    <n v="1"/>
    <m/>
    <s v="FRNPAPF"/>
    <s v="True"/>
    <s v="E218_DAF"/>
    <s v="DFGA-LOG"/>
    <s v="NA"/>
    <m/>
    <n v="208"/>
    <s v="1 35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"/>
    <s v="2026-07-31"/>
  </r>
  <r>
    <x v="27"/>
    <s v="COMPUTEK TECHNOLOGY SARL"/>
    <s v="ENVELOPPE BLANCHE 11X16"/>
    <s v="Enveloppe fenetre 110mm*220mm"/>
    <n v="41"/>
    <s v="PIE"/>
    <n v="7500"/>
    <n v="1.6304347826086956"/>
    <n v="66.847826086956516"/>
    <n v="66.84782608695651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9 000.00"/>
    <n v="20"/>
    <n v="15"/>
    <m/>
    <s v="FRNPAPF"/>
    <s v="True"/>
    <s v="E218_DAF"/>
    <s v="DFGA-LOG"/>
    <s v="NA"/>
    <m/>
    <n v="41"/>
    <s v="307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66"/>
    <s v="C700"/>
    <n v="1101"/>
    <n v="15"/>
    <s v="2026-07-31"/>
  </r>
  <r>
    <x v="27"/>
    <s v="COMPUTEK TECHNOLOGY SARL"/>
    <s v="Seau plastique 15L"/>
    <s v="Seau"/>
    <n v="154"/>
    <s v="UN"/>
    <n v="7800"/>
    <n v="1.6956521739130435"/>
    <n v="261.13043478260869"/>
    <n v="261.13043478260869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441 440.00"/>
    <n v="20"/>
    <n v="11"/>
    <m/>
    <s v="PDTENT"/>
    <s v="True"/>
    <s v="E218_DAF"/>
    <s v="DFGA-LOG"/>
    <s v="NA"/>
    <m/>
    <n v="154"/>
    <s v="1 201 2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121"/>
    <s v="C700"/>
    <n v="1101"/>
    <n v="11"/>
    <s v="2026-07-31"/>
  </r>
  <r>
    <x v="27"/>
    <s v="COMPUTEK TECHNOLOGY SARL"/>
    <s v="ENVELOPPE MM KRAFT POCHETTE 22"/>
    <s v="Enveloppe A4 KRAFT"/>
    <n v="602"/>
    <s v="PIE"/>
    <n v="13500"/>
    <n v="2.9347826086956523"/>
    <n v="1766.7391304347827"/>
    <n v="1766.739130434782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9 752 400.00"/>
    <n v="20"/>
    <n v="13"/>
    <m/>
    <s v="FRNPAPF"/>
    <s v="True"/>
    <s v="E218_DAF"/>
    <s v="DFGA-LOG"/>
    <s v="NA"/>
    <m/>
    <n v="602"/>
    <s v="8 12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80"/>
    <s v="C700"/>
    <n v="1101"/>
    <n v="13"/>
    <s v="2026-07-31"/>
  </r>
  <r>
    <x v="27"/>
    <s v="COMPUTEK TECHNOLOGY SARL"/>
    <s v="PARAPHEUR"/>
    <s v="Parapheurs"/>
    <n v="202"/>
    <s v="PCE"/>
    <n v="16000"/>
    <n v="3.4782608695652173"/>
    <n v="702.60869565217388"/>
    <n v="702.60869565217388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 878 400.00"/>
    <n v="20"/>
    <n v="5"/>
    <m/>
    <s v="FRNPAPF"/>
    <s v="True"/>
    <s v="E218_DAF"/>
    <s v="DFGA-LOG"/>
    <s v="NA"/>
    <m/>
    <n v="202"/>
    <s v="3 23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2"/>
    <s v="C700"/>
    <n v="1101"/>
    <n v="5"/>
    <s v="2026-07-31"/>
  </r>
  <r>
    <x v="27"/>
    <s v="COMPUTEK TECHNOLOGY SARL"/>
    <s v="PAPIER BRILLANT"/>
    <s v="Papier brillant"/>
    <n v="66"/>
    <s v="UN"/>
    <n v="19500"/>
    <n v="4.2391304347826084"/>
    <n v="279.78260869565213"/>
    <n v="279.7826086956521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544 400.00"/>
    <n v="20"/>
    <n v="7"/>
    <m/>
    <s v="FRNPAPF"/>
    <s v="True"/>
    <s v="E218_DAF"/>
    <s v="DFGA-LOG"/>
    <s v="NA"/>
    <m/>
    <n v="66"/>
    <s v="1 28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6"/>
    <s v="C700"/>
    <n v="1101"/>
    <n v="7"/>
    <s v="2026-07-31"/>
  </r>
  <r>
    <x v="27"/>
    <s v="COMPUTEK TECHNOLOGY SARL"/>
    <s v="ENVELOPPE GM KRAFT POCHETTE 28"/>
    <s v="Enveloppe A3 KRAFT"/>
    <n v="278"/>
    <s v="PIE"/>
    <n v="24000"/>
    <n v="5.2173913043478262"/>
    <n v="1450.4347826086957"/>
    <n v="1450.434782608695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8 006 400.00"/>
    <n v="20"/>
    <n v="12"/>
    <m/>
    <s v="FRNPAPF"/>
    <s v="True"/>
    <s v="E218_DAF"/>
    <s v="DFGA-LOG"/>
    <s v="NA"/>
    <m/>
    <n v="278"/>
    <s v="6 67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76"/>
    <s v="C700"/>
    <n v="1101"/>
    <n v="12"/>
    <s v="2026-07-31"/>
  </r>
  <r>
    <x v="28"/>
    <s v="UNITE DE DISTRIBUTION TECHNOLOGIQUE - UDITEC"/>
    <s v="VTT 26 SPORTSMAX 18V SPMAXPM1CT/4"/>
    <s v="COFI 2026 - FUNMAX 26&quot;VTT FNMAX-2601-PL - GRS MYA - DEVIS N° SQ26-0010576 DU 22/07/2026"/>
    <n v="2"/>
    <s v="PIE"/>
    <n v="261749.995"/>
    <n v="56.902172826086954"/>
    <n v="113.80434565217391"/>
    <n v="113.80434565217391"/>
    <m/>
    <m/>
    <n v="0"/>
    <s v="MGA"/>
    <d v="2026-07-30T00:00:00"/>
    <s v="2026-07-30"/>
    <s v="E"/>
    <s v="E"/>
    <s v="RAZAFINDRAHAGA Setra"/>
    <n v="139285"/>
    <m/>
    <m/>
    <s v="DCG"/>
    <s v="FELANA13"/>
    <s v="Felana RARIVOSON"/>
    <s v="628 199.99"/>
    <n v="20"/>
    <n v="1"/>
    <m/>
    <s v="VEHPDRP"/>
    <s v="True"/>
    <s v="2026-COFI"/>
    <s v="DCG-DVI"/>
    <s v="NA"/>
    <m/>
    <n v="2"/>
    <s v="523 499.99"/>
    <s v="YASMG"/>
    <m/>
    <s v="523 499.99"/>
    <s v="628 199.99"/>
    <s v="F"/>
    <d v="2026-07-30T00:00:00"/>
    <s v="0000-00-00"/>
    <s v="COFI 2026 - VTT GRS MYA"/>
    <s v="YASSIE"/>
    <s v="GALE"/>
    <s v="C104"/>
    <s v="2026-COFI"/>
    <s v="DCG-DVI"/>
    <s v="STD"/>
    <m/>
    <m/>
    <m/>
    <n v="12643"/>
    <s v="C104"/>
    <n v="717"/>
    <n v="1"/>
    <s v="2026-07-28"/>
  </r>
  <r>
    <x v="29"/>
    <s v="CT MOTORS"/>
    <s v="MOTO"/>
    <s v="COFI 2026 - PIAGGIO APE 3 WHEELER MODEL - GRS ZENITH - DEVIS N° DVISIE0226-002304 DU 07/07/2026"/>
    <n v="2"/>
    <s v="UN"/>
    <n v="13250000"/>
    <n v="2880.4347826086955"/>
    <n v="5760.869565217391"/>
    <n v="5760.869565217391"/>
    <m/>
    <m/>
    <n v="0"/>
    <s v="MGA"/>
    <d v="2026-07-30T00:00:00"/>
    <s v="2026-07-30"/>
    <s v="E"/>
    <s v="E"/>
    <s v="RAZAFINDRAHAGA Setra"/>
    <n v="139289"/>
    <m/>
    <m/>
    <s v="DCG"/>
    <s v="FELANA13"/>
    <s v="Felana RARIVOSON"/>
    <s v="31 800 000.00"/>
    <n v="20"/>
    <n v="1"/>
    <m/>
    <s v="PRMVEHI"/>
    <s v="True"/>
    <s v="2026-COFI"/>
    <s v="DCG-DVI"/>
    <s v="NA"/>
    <m/>
    <n v="2"/>
    <s v="26 500 000.00"/>
    <s v="YASMG"/>
    <m/>
    <s v="26 500 000.00"/>
    <s v="31 800 000.00"/>
    <s v="F"/>
    <d v="2026-07-30T00:00:00"/>
    <s v="0000-00-00"/>
    <s v="COFI 2026 - PIAGGIO GRS ZENITH"/>
    <s v="YASSIE"/>
    <s v="GALE"/>
    <s v="C104"/>
    <s v="2026-COFI"/>
    <s v="DCG-DVI"/>
    <s v="STD"/>
    <m/>
    <m/>
    <m/>
    <n v="4155"/>
    <s v="C104"/>
    <n v="664"/>
    <n v="1"/>
    <s v="2026-07-28"/>
  </r>
  <r>
    <x v="30"/>
    <s v="CT MOTORS"/>
    <s v="MOTO"/>
    <s v="COFI 2026 - PIAGGIO APE 3 WHEELER MODEL - GRS MYA - DEVIS N° DVISIE0226-002522 DU 21/07/2026"/>
    <n v="1"/>
    <s v="UN"/>
    <n v="13250000"/>
    <n v="2880.4347826086955"/>
    <n v="2880.4347826086955"/>
    <n v="2880.4347826086955"/>
    <m/>
    <m/>
    <n v="0"/>
    <s v="MGA"/>
    <d v="2026-07-30T00:00:00"/>
    <s v="2026-07-30"/>
    <s v="E"/>
    <s v="E"/>
    <s v="RAZAFINDRAHAGA Setra"/>
    <n v="139290"/>
    <m/>
    <m/>
    <s v="DCG"/>
    <s v="FELANA13"/>
    <s v="Felana RARIVOSON"/>
    <s v="15 900 000.00"/>
    <n v="20"/>
    <n v="1"/>
    <m/>
    <s v="PRMVEHI"/>
    <s v="True"/>
    <s v="2026-COFI"/>
    <s v="DCG-DVI"/>
    <s v="NA"/>
    <m/>
    <n v="1"/>
    <s v="13 250 000.00"/>
    <s v="YASMG"/>
    <m/>
    <s v="13 250 000.00"/>
    <s v="15 900 000.00"/>
    <s v="F"/>
    <d v="2026-07-30T00:00:00"/>
    <s v="0000-00-00"/>
    <s v="COFI 2026 - PIAGGIO GRS MYA"/>
    <s v="YASSIE"/>
    <s v="GALE"/>
    <s v="C104"/>
    <s v="2026-COFI"/>
    <s v="DCG-DVI"/>
    <s v="STD"/>
    <m/>
    <m/>
    <m/>
    <n v="4155"/>
    <s v="C104"/>
    <n v="664"/>
    <n v="1"/>
    <s v="2026-07-28"/>
  </r>
  <r>
    <x v="31"/>
    <s v="MALT COMMUNITY"/>
    <s v="PRESTATION DE SERVICES EXTERNE"/>
    <s v="Renewal Analytics &amp; Data Specialist (Telco / CVM) Africa - 13 Jul 2026 to 13 Jul 2026 - N°FRIM260000033987"/>
    <n v="1"/>
    <s v="UN"/>
    <n v="3278.85"/>
    <n v="3836.2544999999996"/>
    <n v="3836.2544999999996"/>
    <n v="3836.2544999999996"/>
    <m/>
    <m/>
    <n v="0"/>
    <s v="EUR"/>
    <d v="2026-07-30T00:00:00"/>
    <s v="2026-07-30"/>
    <s v="E"/>
    <s v="E"/>
    <s v="RAZAFINDRAHAGA Setra"/>
    <n v="139296"/>
    <m/>
    <m/>
    <s v="DCG"/>
    <s v="FELANA13"/>
    <s v="Felana RARIVOSON"/>
    <s v="2 950.97"/>
    <n v="-10"/>
    <n v="2"/>
    <m/>
    <s v="PRICTRL"/>
    <s v="True"/>
    <s v="E250_DCG"/>
    <s v="DCG-PS"/>
    <s v="NA"/>
    <m/>
    <n v="1"/>
    <s v="3 278.85"/>
    <s v="YASMG"/>
    <m/>
    <s v="13 001.15"/>
    <s v="11 701.04"/>
    <m/>
    <d v="2026-07-30T00:00:00"/>
    <s v="0000-00-00"/>
    <s v="Analytics &amp; Data Specialist (Telco / CVM) Africa"/>
    <s v="YASSIE"/>
    <s v="YASSIE"/>
    <s v="C100"/>
    <s v="E250_DCG"/>
    <s v="DCG-PS"/>
    <s v="IMPORT"/>
    <m/>
    <m/>
    <m/>
    <n v="6965"/>
    <s v="C100"/>
    <n v="7046"/>
    <n v="2"/>
    <s v="2026-07-29"/>
  </r>
  <r>
    <x v="31"/>
    <s v="MALT COMMUNITY"/>
    <s v="PRESTATION DE SERVICES EXTERNE"/>
    <s v="Renewal Analytics &amp; Data Specialist (Telco / CVM) Africa - 11 Jun 2026 to 7 Jul 2026 - N°FRIM260000033989"/>
    <n v="1"/>
    <s v="UN"/>
    <n v="9722.2999999999993"/>
    <n v="11375.090999999999"/>
    <n v="11375.090999999999"/>
    <n v="11375.090999999999"/>
    <m/>
    <m/>
    <n v="0"/>
    <s v="EUR"/>
    <d v="2026-07-30T00:00:00"/>
    <s v="2026-07-30"/>
    <s v="E"/>
    <s v="E"/>
    <s v="RAZAFINDRAHAGA Setra"/>
    <n v="139296"/>
    <m/>
    <m/>
    <s v="DCG"/>
    <s v="FELANA13"/>
    <s v="Felana RARIVOSON"/>
    <s v="8 750.07"/>
    <n v="-10"/>
    <n v="1"/>
    <m/>
    <s v="PRICTRL"/>
    <s v="True"/>
    <s v="E250_DCG"/>
    <s v="DCG-PS"/>
    <s v="NA"/>
    <m/>
    <n v="1"/>
    <s v="9 722.30"/>
    <s v="YASMG"/>
    <m/>
    <s v="13 001.15"/>
    <s v="11 701.04"/>
    <m/>
    <d v="2026-07-30T00:00:00"/>
    <s v="0000-00-00"/>
    <s v="Analytics &amp; Data Specialist (Telco / CVM) Africa"/>
    <s v="YASSIE"/>
    <s v="YASSIE"/>
    <s v="C100"/>
    <s v="E250_DCG"/>
    <s v="DCG-PS"/>
    <s v="IMPORT"/>
    <m/>
    <m/>
    <m/>
    <n v="6965"/>
    <s v="C100"/>
    <n v="7046"/>
    <n v="1"/>
    <s v="2026-07-29"/>
  </r>
  <r>
    <x v="32"/>
    <s v="AVRA BTP"/>
    <s v="ENSEIGNE LUMINEUSE SIMPLE FACE  1950X450X195MM  OCTOBRE"/>
    <s v="Remise en fonctionnement l'enseigne Lumineux et TOTEM YAS STORE AMBATOBE - suivant Devis N°DV0135/26"/>
    <n v="1"/>
    <s v="UN"/>
    <n v="2840500"/>
    <n v="617.5"/>
    <n v="617.5"/>
    <n v="617.5"/>
    <m/>
    <m/>
    <n v="0"/>
    <s v="MGA"/>
    <d v="2026-07-30T00:00:00"/>
    <s v="2026-07-30"/>
    <s v="E"/>
    <s v="E"/>
    <s v="RAZAFINDRAHAGA Setra"/>
    <n v="139298"/>
    <m/>
    <m/>
    <s v="DCG"/>
    <s v="FELANA13"/>
    <s v="Felana RARIVOSON"/>
    <s v="2 840 500.00"/>
    <n v="0"/>
    <n v="1"/>
    <m/>
    <s v="ELELUMI"/>
    <s v="True"/>
    <s v="E250_DRB"/>
    <s v="DCG-DRB"/>
    <s v="NA"/>
    <m/>
    <n v="1"/>
    <s v="2 840 500.00"/>
    <s v="YASMG"/>
    <m/>
    <s v="2 840 500.00"/>
    <s v="2 840 500.00"/>
    <m/>
    <d v="2026-07-30T00:00:00"/>
    <s v="0000-00-00"/>
    <s v="YS AMBATOBE"/>
    <s v="YASSIE"/>
    <s v="YASSIE"/>
    <s v="C102"/>
    <s v="E250_DRB"/>
    <s v="DCG-DRB"/>
    <s v="STD"/>
    <m/>
    <m/>
    <m/>
    <n v="14323"/>
    <s v="C102"/>
    <n v="4038"/>
    <n v="1"/>
    <s v="2026-07-29"/>
  </r>
  <r>
    <x v="33"/>
    <s v="STELLAR - IX SA"/>
    <s v="LICENCE"/>
    <s v="Rajout d'un pack d'adresses mail à 1Go de stockage"/>
    <n v="12"/>
    <s v="UN"/>
    <n v="10869"/>
    <n v="2.3628260869565216"/>
    <n v="28.353913043478258"/>
    <n v="28.353913043478258"/>
    <m/>
    <m/>
    <n v="0"/>
    <s v="MGA"/>
    <d v="2026-07-30T00:00:00"/>
    <s v="2026-08-10"/>
    <s v="E"/>
    <s v="E"/>
    <s v="RAZAFINDRAHAGA Setra"/>
    <n v="139308"/>
    <m/>
    <m/>
    <s v="DCG"/>
    <s v="FELANA13"/>
    <s v="Felana RARIVOSON"/>
    <s v="156 513.60"/>
    <n v="20"/>
    <n v="2"/>
    <m/>
    <s v="DOCLICD"/>
    <s v="True"/>
    <s v="E250_DCG"/>
    <s v="DCG-DVE"/>
    <s v="NA"/>
    <m/>
    <n v="12"/>
    <s v="130 428.00"/>
    <s v="YASMG"/>
    <m/>
    <s v="456 498.00"/>
    <s v="547 797.60"/>
    <s v="F"/>
    <d v="2026-07-30T00:00:00"/>
    <s v="0000-00-00"/>
    <s v="Adresse Mail - 1 an"/>
    <s v="YASSIE"/>
    <s v="YASSIE"/>
    <s v="C103"/>
    <s v="E250_DCG"/>
    <s v="DCG-DVE"/>
    <s v="STD"/>
    <m/>
    <m/>
    <m/>
    <n v="7130"/>
    <s v="C103"/>
    <n v="3098"/>
    <n v="2"/>
    <s v="2026-07-29"/>
  </r>
  <r>
    <x v="33"/>
    <s v="STELLAR - IX SA"/>
    <s v="LICENCE"/>
    <s v="Extension de stockage du boîte mail dgi.taskforce1@impots.mh à 10 Go - DEVIS_YAS_09072026 DU 09/07/2026"/>
    <n v="12"/>
    <s v="UN"/>
    <n v="27172.5"/>
    <n v="5.9070652173913043"/>
    <n v="70.884782608695645"/>
    <n v="70.884782608695645"/>
    <m/>
    <m/>
    <n v="0"/>
    <s v="MGA"/>
    <d v="2026-07-30T00:00:00"/>
    <s v="2026-08-10"/>
    <s v="E"/>
    <s v="E"/>
    <s v="RAZAFINDRAHAGA Setra"/>
    <n v="139308"/>
    <m/>
    <m/>
    <s v="DCG"/>
    <s v="FELANA13"/>
    <s v="Felana RARIVOSON"/>
    <s v="391 284.00"/>
    <n v="20"/>
    <n v="1"/>
    <m/>
    <s v="DOCLICD"/>
    <s v="True"/>
    <s v="E250_DCG"/>
    <s v="DCG-DVE"/>
    <s v="NA"/>
    <m/>
    <n v="12"/>
    <s v="326 070.00"/>
    <s v="YASMG"/>
    <m/>
    <s v="456 498.00"/>
    <s v="547 797.60"/>
    <s v="F"/>
    <d v="2026-07-30T00:00:00"/>
    <s v="0000-00-00"/>
    <s v="Adresse Mail - 1 an"/>
    <s v="YASSIE"/>
    <s v="YASSIE"/>
    <s v="C103"/>
    <s v="E250_DCG"/>
    <s v="DCG-DVE"/>
    <s v="STD"/>
    <m/>
    <m/>
    <m/>
    <n v="7130"/>
    <s v="C103"/>
    <n v="3098"/>
    <n v="1"/>
    <s v="2026-07-29"/>
  </r>
  <r>
    <x v="34"/>
    <s v="ZETES S.A"/>
    <s v="LICENCE"/>
    <s v="LICENCE BIOMETRIQUE/MSA -  Proforma Invoice 132924"/>
    <n v="1"/>
    <s v="UN"/>
    <n v="5000"/>
    <n v="5850"/>
    <n v="5850"/>
    <n v="5850"/>
    <m/>
    <m/>
    <n v="0"/>
    <s v="EUR"/>
    <d v="2026-07-30T00:00:00"/>
    <s v="2026-08-03"/>
    <s v="E"/>
    <s v="E"/>
    <s v="ANDRIAMIRIJA Luca"/>
    <n v="139153"/>
    <m/>
    <m/>
    <s v="DCG"/>
    <s v="FELANA13"/>
    <s v="Felana RARIVOSON"/>
    <s v="4 750.00"/>
    <n v="-5"/>
    <n v="1"/>
    <m/>
    <s v="DOCLICD"/>
    <s v="True"/>
    <s v="2026-CO-000001"/>
    <s v="DCG-BEF"/>
    <s v="NA"/>
    <m/>
    <n v="1"/>
    <s v="5 000.00"/>
    <s v="YASMG"/>
    <m/>
    <s v="5 000.00"/>
    <s v="4 750.00"/>
    <m/>
    <d v="2026-07-30T00:00:00"/>
    <s v="0000-00-00"/>
    <s v="LICENCE BIOMETRIQUE/MSA"/>
    <s v="YASSIE"/>
    <s v="YASSIE"/>
    <s v="C100"/>
    <s v="2026-CO-000001"/>
    <s v="DCG-BEF"/>
    <s v="IMPORT"/>
    <m/>
    <m/>
    <m/>
    <n v="7130"/>
    <s v="C100"/>
    <n v="7206"/>
    <n v="1"/>
    <s v="2026-07-21"/>
  </r>
  <r>
    <x v="35"/>
    <s v="L EXPRESS DE MADAGASCAR"/>
    <s v="PUBLICITE ET ANNONCE"/>
    <s v="Insertions Publicitaires - Ao Raha - Facture cpta N° A326904"/>
    <n v="3"/>
    <s v="UN"/>
    <n v="647250"/>
    <n v="140.70652173913044"/>
    <n v="422.11956521739131"/>
    <n v="422.11956521739131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2 330 100.00"/>
    <n v="20"/>
    <n v="1"/>
    <m/>
    <s v="MEDMEDI"/>
    <s v="True"/>
    <s v="E110_MD_DCOM"/>
    <s v="DCG-COM-MEDIA"/>
    <s v="NA"/>
    <m/>
    <n v="3"/>
    <s v="1 941 75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1"/>
    <s v="2026-07-27"/>
  </r>
  <r>
    <x v="35"/>
    <s v="L EXPRESS DE MADAGASCAR"/>
    <s v="PUBLICITE ET ANNONCE"/>
    <s v="Insertions Publicitaires - AO RAHA - Facture cpta N° A327965"/>
    <n v="5"/>
    <s v="UN"/>
    <n v="647250"/>
    <n v="140.70652173913044"/>
    <n v="703.53260869565224"/>
    <n v="703.53260869565224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3 883 500.00"/>
    <n v="20"/>
    <n v="3"/>
    <m/>
    <s v="MEDMEDI"/>
    <s v="True"/>
    <s v="E110_MD_DCOM"/>
    <s v="DCG-COM-MEDIA"/>
    <s v="NA"/>
    <m/>
    <n v="5"/>
    <s v="3 236 25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3"/>
    <s v="2026-07-27"/>
  </r>
  <r>
    <x v="35"/>
    <s v="L EXPRESS DE MADAGASCAR"/>
    <s v="PUBLICITE ET ANNONCE"/>
    <s v="Insertions Publicitaires - Express - Facture cpta N° A326932"/>
    <n v="2"/>
    <s v="UN"/>
    <n v="924000"/>
    <n v="200.86956521739131"/>
    <n v="401.73913043478262"/>
    <n v="401.73913043478262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2 217 600.00"/>
    <n v="20"/>
    <n v="2"/>
    <m/>
    <s v="MEDMEDI"/>
    <s v="True"/>
    <s v="E110_MD_DCOM"/>
    <s v="DCG-COM-MEDIA"/>
    <s v="NA"/>
    <m/>
    <n v="2"/>
    <s v="1 848 00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2"/>
    <s v="2026-07-27"/>
  </r>
  <r>
    <x v="36"/>
    <s v="SOCIETE DE DISTRIBUTION DE MAD (SODIM SARLU)"/>
    <s v="Encre tampon bleu"/>
    <m/>
    <n v="162"/>
    <s v="PIE"/>
    <n v="1270"/>
    <n v="0.27608695652173915"/>
    <n v="44.72608695652174"/>
    <n v="44.72608695652174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222 199.20"/>
    <n v="20"/>
    <n v="14"/>
    <m/>
    <s v="FRNPAPF"/>
    <s v="True"/>
    <s v="E218_DAF"/>
    <s v="DFGA-LOG"/>
    <s v="NA"/>
    <m/>
    <n v="162"/>
    <s v="185 166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8"/>
    <s v="C700"/>
    <n v="127"/>
    <n v="2"/>
    <s v="2026-07-29"/>
  </r>
  <r>
    <x v="36"/>
    <s v="SOCIETE DE DISTRIBUTION DE MAD (SODIM SARLU)"/>
    <s v="BROSSE TABLEAU BLANC"/>
    <m/>
    <n v="190"/>
    <s v="UN"/>
    <n v="2080"/>
    <n v="0.45217391304347826"/>
    <n v="85.913043478260875"/>
    <n v="85.913043478260875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26 816.00"/>
    <n v="20"/>
    <n v="15"/>
    <m/>
    <s v="FRNPAPF"/>
    <s v="True"/>
    <s v="E218_DAF"/>
    <s v="DFGA-LOG"/>
    <s v="NA"/>
    <m/>
    <n v="190"/>
    <s v="355 68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04"/>
    <s v="C700"/>
    <n v="127"/>
    <n v="3"/>
    <s v="2026-07-29"/>
  </r>
  <r>
    <x v="36"/>
    <s v="SOCIETE DE DISTRIBUTION DE MAD (SODIM SARLU)"/>
    <s v="PELLE"/>
    <m/>
    <n v="125"/>
    <s v="UN"/>
    <n v="3250"/>
    <n v="0.70652173913043481"/>
    <n v="88.315217391304358"/>
    <n v="88.31521739130435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38 750.00"/>
    <n v="20"/>
    <n v="19"/>
    <m/>
    <s v="SGNMACN"/>
    <s v="True"/>
    <s v="E218_DAF"/>
    <s v="DFGA-LOG"/>
    <s v="NA"/>
    <m/>
    <n v="125"/>
    <s v="365 62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848"/>
    <s v="C700"/>
    <n v="127"/>
    <n v="7"/>
    <s v="2026-07-29"/>
  </r>
  <r>
    <x v="36"/>
    <s v="SOCIETE DE DISTRIBUTION DE MAD (SODIM SARLU)"/>
    <s v="BALAI BROSSE"/>
    <m/>
    <n v="227"/>
    <s v="UN"/>
    <n v="4416.67"/>
    <n v="0.96014565217391301"/>
    <n v="217.95306304347827"/>
    <n v="217.95306304347827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82 790.82"/>
    <n v="20"/>
    <n v="18"/>
    <m/>
    <s v="PDTENT"/>
    <s v="True"/>
    <s v="E218_DAF"/>
    <s v="DFGA-LOG"/>
    <s v="NA"/>
    <m/>
    <n v="227"/>
    <s v="902 325.68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2823"/>
    <s v="C700"/>
    <n v="127"/>
    <n v="6"/>
    <s v="2026-07-29"/>
  </r>
  <r>
    <x v="36"/>
    <s v="SOCIETE DE DISTRIBUTION DE MAD (SODIM SARLU)"/>
    <s v="CLASSEUR A LEVIER AVEC PERFO P"/>
    <m/>
    <n v="180"/>
    <s v="PIE"/>
    <n v="5500"/>
    <n v="1.1956521739130435"/>
    <n v="215.21739130434781"/>
    <n v="215.21739130434781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69 200.00"/>
    <n v="20"/>
    <n v="20"/>
    <m/>
    <s v="FRNPAPF"/>
    <s v="True"/>
    <s v="E218_DAF"/>
    <s v="DFGA-LOG"/>
    <s v="NA"/>
    <m/>
    <n v="180"/>
    <s v="891 00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063"/>
    <s v="C700"/>
    <n v="127"/>
    <n v="8"/>
    <s v="2026-07-29"/>
  </r>
  <r>
    <x v="36"/>
    <s v="SOCIETE DE DISTRIBUTION DE MAD (SODIM SARLU)"/>
    <s v="STYLO GEL TYPE PILOT BLEU"/>
    <m/>
    <n v="144"/>
    <s v="UN"/>
    <n v="5690"/>
    <n v="1.2369565217391305"/>
    <n v="178.1217391304348"/>
    <n v="178.121739130434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884 908.80"/>
    <n v="20"/>
    <n v="22"/>
    <m/>
    <s v="FRNPAPF"/>
    <s v="True"/>
    <s v="E218_DAF"/>
    <s v="DFGA-LOG"/>
    <s v="NA"/>
    <m/>
    <n v="144"/>
    <s v="737 424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5144"/>
    <s v="C700"/>
    <n v="127"/>
    <n v="10"/>
    <s v="2026-07-29"/>
  </r>
  <r>
    <x v="36"/>
    <s v="SOCIETE DE DISTRIBUTION DE MAD (SODIM SARLU)"/>
    <s v="Nettoyant carreau"/>
    <m/>
    <n v="185"/>
    <s v="PIE"/>
    <n v="7250"/>
    <n v="1.576086956521739"/>
    <n v="291.57608695652169"/>
    <n v="291.57608695652169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448 550.00"/>
    <n v="20"/>
    <n v="24"/>
    <m/>
    <s v="MATQUIN"/>
    <s v="True"/>
    <s v="E218_DAF"/>
    <s v="DFGA-LOG"/>
    <s v="NA"/>
    <m/>
    <n v="185"/>
    <s v="1 207 12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977"/>
    <s v="C700"/>
    <n v="127"/>
    <n v="12"/>
    <s v="2026-07-29"/>
  </r>
  <r>
    <x v="36"/>
    <s v="SOCIETE DE DISTRIBUTION DE MAD (SODIM SARLU)"/>
    <s v="BALAI RASTA AVEC MANCHE"/>
    <m/>
    <n v="162"/>
    <s v="PIE"/>
    <n v="7333.34"/>
    <n v="1.594204347826087"/>
    <n v="258.26110434782612"/>
    <n v="258.26110434782612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283 041.17"/>
    <n v="20"/>
    <n v="21"/>
    <m/>
    <s v="GOOHABI"/>
    <s v="True"/>
    <s v="E218_DAF"/>
    <s v="DFGA-LOG"/>
    <s v="NA"/>
    <m/>
    <n v="162"/>
    <s v="1 069 200.97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1"/>
    <s v="C700"/>
    <n v="127"/>
    <n v="9"/>
    <s v="2026-07-29"/>
  </r>
  <r>
    <x v="36"/>
    <s v="SOCIETE DE DISTRIBUTION DE MAD (SODIM SARLU)"/>
    <s v="Classeur sans vues"/>
    <m/>
    <n v="136"/>
    <s v="PIE"/>
    <n v="7810"/>
    <n v="1.6978260869565218"/>
    <n v="230.90434782608696"/>
    <n v="230.90434782608696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147 132.80"/>
    <n v="20"/>
    <n v="16"/>
    <m/>
    <s v="FRNPAPF"/>
    <s v="True"/>
    <s v="E218_DAF"/>
    <s v="DFGA-LOG"/>
    <s v="NA"/>
    <m/>
    <n v="136"/>
    <s v="955 944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068"/>
    <s v="C700"/>
    <n v="127"/>
    <n v="4"/>
    <s v="2026-07-29"/>
  </r>
  <r>
    <x v="36"/>
    <s v="SOCIETE DE DISTRIBUTION DE MAD (SODIM SARLU)"/>
    <s v="Pochette perfoiré A4"/>
    <m/>
    <n v="65"/>
    <s v="UN"/>
    <n v="15500"/>
    <n v="3.3695652173913042"/>
    <n v="219.02173913043478"/>
    <n v="219.0217391304347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88 100.00"/>
    <n v="20"/>
    <n v="23"/>
    <m/>
    <s v="FRNPAPF"/>
    <s v="True"/>
    <s v="E218_DAF"/>
    <s v="DFGA-LOG"/>
    <s v="NA"/>
    <m/>
    <n v="65"/>
    <s v="906 75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9"/>
    <s v="C700"/>
    <n v="127"/>
    <n v="11"/>
    <s v="2026-07-29"/>
  </r>
  <r>
    <x v="36"/>
    <s v="SOCIETE DE DISTRIBUTION DE MAD (SODIM SARLU)"/>
    <s v="Chemise dossier import multico"/>
    <s v="DEVIS N°SVB002884 DU 16/07/2026"/>
    <n v="294"/>
    <s v="PIE"/>
    <n v="19000"/>
    <n v="4.1304347826086953"/>
    <n v="1214.3478260869565"/>
    <n v="1214.3478260869565"/>
    <m/>
    <m/>
    <n v="0"/>
    <s v="MGA"/>
    <d v="2026-07-30T00:00:00"/>
    <s v="2026-07-30"/>
    <s v="E"/>
    <s v="E"/>
    <s v="RAKOTOMALALA Manambina Tafitasoa"/>
    <n v="139306"/>
    <m/>
    <m/>
    <s v="DFG"/>
    <s v="NADIA7"/>
    <s v="RAVONINJATOVO Nadia"/>
    <s v="6 703 200.00"/>
    <n v="20"/>
    <n v="13"/>
    <m/>
    <s v="FRNPAPF"/>
    <s v="True"/>
    <s v="E218_DAF"/>
    <s v="DFGA-LOG"/>
    <s v="NA"/>
    <m/>
    <n v="294"/>
    <s v="5 586 00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8989"/>
    <s v="C700"/>
    <n v="127"/>
    <n v="1"/>
    <s v="2026-07-29"/>
  </r>
  <r>
    <x v="36"/>
    <s v="SOCIETE DE DISTRIBUTION DE MAD (SODIM SARLU)"/>
    <s v="PAPIER AGIPA AUTOCOLLANT DECOUPES"/>
    <m/>
    <n v="41"/>
    <s v="UN"/>
    <n v="91950"/>
    <n v="19.989130434782609"/>
    <n v="819.554347826087"/>
    <n v="819.554347826087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 071 546.00"/>
    <n v="20"/>
    <n v="17"/>
    <m/>
    <s v="FRNPAPF"/>
    <s v="True"/>
    <s v="E218_DAF"/>
    <s v="DFGA-LOG"/>
    <s v="NA"/>
    <m/>
    <n v="41"/>
    <s v="3 392 95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7"/>
    <s v="C700"/>
    <n v="127"/>
    <n v="5"/>
    <s v="2026-07-29"/>
  </r>
  <r>
    <x v="37"/>
    <s v="ANDRIANTIANA JACQUES ULRICH"/>
    <s v="PUBLICITE ET ANNONCE"/>
    <s v="BC de Couverture - RADIO UNIC NOSY BE - Juillet 2026 au Juin 2027"/>
    <n v="12"/>
    <s v="UN"/>
    <n v="700000"/>
    <n v="152.17391304347825"/>
    <n v="1826.086956521739"/>
    <n v="1826.086956521739"/>
    <m/>
    <m/>
    <n v="0"/>
    <s v="MGA"/>
    <d v="2026-07-30T00:00:00"/>
    <s v="2026-07-30"/>
    <s v="E"/>
    <s v="E"/>
    <s v="ANDRIAMIRIJA Luca"/>
    <n v="139229"/>
    <m/>
    <m/>
    <s v="DCG"/>
    <s v="FELANA13"/>
    <s v="Felana RARIVOSON"/>
    <s v="8 400 000.00"/>
    <n v="0"/>
    <n v="1"/>
    <m/>
    <s v="MEDMEDI"/>
    <s v="True"/>
    <s v="E110_MD_DCOM"/>
    <s v="DCG-COM-MEDIA"/>
    <s v="NA"/>
    <m/>
    <n v="12"/>
    <s v="8 400 000.00"/>
    <s v="YASMG"/>
    <m/>
    <s v="8 400 000.00"/>
    <s v="8 400 000.00"/>
    <m/>
    <d v="2026-07-30T00:00:00"/>
    <s v="0000-00-00"/>
    <s v="BC de Couverture RADIO UNIC NOSY BE"/>
    <s v="YASSIE"/>
    <s v="YASSIE"/>
    <s v="C100"/>
    <s v="E110_MD_DCOM"/>
    <s v="DCG-COM-MEDIA"/>
    <s v="STD"/>
    <m/>
    <m/>
    <m/>
    <n v="1265"/>
    <s v="C100"/>
    <n v="6394"/>
    <n v="1"/>
    <s v="2026-07-27"/>
  </r>
  <r>
    <x v="38"/>
    <s v="RATSIMBAZAFY Rija Lanto Niaina Yves"/>
    <s v="SPONSORING"/>
    <s v="Sponsor de coca cola Yas Ultimate Soccer - FA n°13FA2k26"/>
    <n v="1"/>
    <s v="UN"/>
    <n v="15000000"/>
    <n v="3260.8695652173915"/>
    <n v="3260.8695652173915"/>
    <n v="3260.8695652173915"/>
    <m/>
    <m/>
    <n v="0"/>
    <s v="MGA"/>
    <d v="2026-07-30T00:00:00"/>
    <s v="2026-07-30"/>
    <s v="E"/>
    <s v="E"/>
    <s v="ANDRIAMIRIJA Luca"/>
    <n v="139233"/>
    <m/>
    <m/>
    <s v="DCG"/>
    <s v="FELANA13"/>
    <s v="Felana RARIVOSON"/>
    <s v="15 000 000.00"/>
    <n v="0"/>
    <n v="1"/>
    <m/>
    <s v="MECSPDC"/>
    <s v="True"/>
    <s v="E110_PS_DCOM"/>
    <s v="DCG-COM-PART"/>
    <s v="NA"/>
    <m/>
    <n v="1"/>
    <s v="15 000 000.00"/>
    <s v="YASMG"/>
    <m/>
    <s v="15 000 000.00"/>
    <s v="15 000 000.00"/>
    <s v="F"/>
    <d v="2026-07-30T00:00:00"/>
    <s v="0000-00-00"/>
    <s v="Sponsoring coca cola Yas Ultimate Soccer"/>
    <s v="YASSIE"/>
    <s v="YASSIE"/>
    <s v="C100"/>
    <s v="E110_PS_DCOM"/>
    <s v="DCG-COM-PART"/>
    <s v="STD"/>
    <m/>
    <m/>
    <m/>
    <n v="1267"/>
    <s v="C100"/>
    <n v="7211"/>
    <n v="1"/>
    <s v="2026-07-27"/>
  </r>
  <r>
    <x v="39"/>
    <s v="PELCOM INTERNATIONAL SARL (OXEO)"/>
    <s v="REMISE"/>
    <m/>
    <n v="1"/>
    <s v="UN"/>
    <n v="-56000"/>
    <n v="-12.173913043478262"/>
    <n v="-12.173913043478262"/>
    <n v="12.173913043478262"/>
    <n v="12.173913043478262"/>
    <m/>
    <n v="0"/>
    <s v="MGA"/>
    <d v="2026-07-30T00:00:00"/>
    <s v="2026-07-30"/>
    <s v="E"/>
    <s v="E"/>
    <m/>
    <n v="0"/>
    <m/>
    <m/>
    <s v="DFG"/>
    <s v="NADIA7"/>
    <s v="RAVONINJATOVO Nadia"/>
    <s v="-67 200.00"/>
    <n v="20"/>
    <n v="0"/>
    <m/>
    <s v="GELACCS"/>
    <s v="True"/>
    <s v="E218_DAF"/>
    <s v="DFG-DAF"/>
    <s v="NA"/>
    <m/>
    <n v="1"/>
    <s v="-56 000.00"/>
    <s v="YASMG"/>
    <m/>
    <s v="1 060 000.00"/>
    <s v="1 272 000.00"/>
    <s v="F"/>
    <d v="2026-07-30T00:00:00"/>
    <s v="0000-00-00"/>
    <s v="DEVIS MICRO CASQUE_TEAM RECOUVREMENT_JUILLET 2026"/>
    <s v="YASSIE"/>
    <s v="YASSIE"/>
    <s v="C700"/>
    <s v="E218_DAF"/>
    <s v="DFG-DAF"/>
    <s v="STD"/>
    <m/>
    <m/>
    <m/>
    <n v="2057"/>
    <s v="C700"/>
    <n v="2079"/>
    <n v="2"/>
    <s v="2026-08-03"/>
  </r>
  <r>
    <x v="39"/>
    <s v="PELCOM INTERNATIONAL SARL (OXEO)"/>
    <s v="MICRO CASQUE"/>
    <s v="MICRO-CASQUE JABRA BIZ 1500 DUO USB-A MICRO ANTIBRUIT BOITIER CONTRÔLE_x000a_SUR CORDON 1559-0159 // NEUF# DEVIS N° S15467 du 20/07/2026"/>
    <n v="4"/>
    <s v="PIE"/>
    <n v="279000"/>
    <n v="60.652173913043477"/>
    <n v="242.60869565217391"/>
    <n v="242.60869565217391"/>
    <m/>
    <m/>
    <n v="0"/>
    <s v="MGA"/>
    <d v="2026-07-30T00:00:00"/>
    <s v="2026-07-30"/>
    <s v="E"/>
    <s v="E"/>
    <s v="RAZANADRAKOTO Santa Luisa"/>
    <n v="139318"/>
    <m/>
    <m/>
    <s v="DFG"/>
    <s v="NADIA7"/>
    <s v="RAVONINJATOVO Nadia"/>
    <s v="1 339 200.00"/>
    <n v="20"/>
    <n v="1"/>
    <m/>
    <s v="TCORADI"/>
    <s v="True"/>
    <s v="E218_DAF"/>
    <s v="DFG-DAF"/>
    <s v="NA"/>
    <m/>
    <n v="4"/>
    <s v="1 116 000.00"/>
    <s v="YASMG"/>
    <m/>
    <s v="1 060 000.00"/>
    <s v="1 272 000.00"/>
    <s v="F"/>
    <d v="2026-07-30T00:00:00"/>
    <s v="0000-00-00"/>
    <s v="DEVIS MICRO CASQUE_TEAM RECOUVREMENT_JUILLET 2026"/>
    <s v="YASSIE"/>
    <s v="YASSIE"/>
    <s v="C700"/>
    <s v="E218_DAF"/>
    <s v="DFG-DAF"/>
    <s v="STD"/>
    <m/>
    <m/>
    <m/>
    <n v="10770"/>
    <s v="C700"/>
    <n v="2079"/>
    <n v="1"/>
    <s v="2026-08-03"/>
  </r>
  <r>
    <x v="40"/>
    <s v="DAMA PAUL RALISON CHRISTIAN"/>
    <s v="SPONSORING"/>
    <s v="Travaux de peinture de 130 m2- Habillage YAS d'infrastructure de la Commune urbaine de Mananjary - FA n°2026/21"/>
    <n v="130"/>
    <s v="UN"/>
    <n v="30500"/>
    <n v="6.6304347826086953"/>
    <n v="861.95652173913038"/>
    <n v="861.95652173913038"/>
    <m/>
    <m/>
    <n v="0"/>
    <s v="MGA"/>
    <d v="2026-07-30T00:00:00"/>
    <s v="2026-07-30"/>
    <s v="E"/>
    <s v="E"/>
    <s v="ANDRIAMIRIJA Luca"/>
    <n v="139234"/>
    <m/>
    <m/>
    <s v="DCG"/>
    <s v="FELANA13"/>
    <s v="Felana RARIVOSON"/>
    <s v="3 965 000.00"/>
    <n v="0"/>
    <n v="1"/>
    <m/>
    <s v="MECSPDC"/>
    <s v="True"/>
    <s v="E110_HM_DCOM"/>
    <s v="DCG-COM-HMED"/>
    <s v="NA"/>
    <m/>
    <n v="130"/>
    <s v="3 965 000.00"/>
    <s v="YASMG"/>
    <m/>
    <s v="3 965 000.00"/>
    <s v="3 965 000.00"/>
    <s v="F"/>
    <d v="2026-07-30T00:00:00"/>
    <s v="0000-00-00"/>
    <s v="Partenariat Ville Mananjary 2026"/>
    <s v="YASSIE"/>
    <s v="YASSIE"/>
    <s v="C100"/>
    <s v="E110_HM_DCOM"/>
    <s v="DCG-COM-HMED"/>
    <s v="STD"/>
    <m/>
    <m/>
    <m/>
    <n v="1267"/>
    <s v="C100"/>
    <n v="7193"/>
    <n v="1"/>
    <s v="2026-07-27"/>
  </r>
  <r>
    <x v="41"/>
    <s v="CT MOTORS"/>
    <s v="REMISE"/>
    <s v="Remise 5%"/>
    <n v="1"/>
    <s v="UN"/>
    <n v="-73333.337"/>
    <n v="-15.942029782608696"/>
    <n v="-15.942029782608696"/>
    <n v="15.942029782608696"/>
    <n v="15.942029782608696"/>
    <m/>
    <n v="0"/>
    <s v="MGA"/>
    <d v="2026-07-29T00:00:00"/>
    <s v="2026-07-29"/>
    <s v="E"/>
    <s v="E"/>
    <s v="RASAMOELINA Haritsoa Oliva"/>
    <n v="139280"/>
    <m/>
    <m/>
    <s v="DTG"/>
    <s v="ELIE3"/>
    <s v="ANDRIAMANANTSOA Elie"/>
    <s v="-88 000.00"/>
    <n v="20"/>
    <n v="2"/>
    <m/>
    <s v="GELACCS"/>
    <s v="True"/>
    <s v="E218_DTG"/>
    <s v="DTG"/>
    <s v="NA"/>
    <m/>
    <n v="1"/>
    <s v="-73 333.34"/>
    <s v="YASMG"/>
    <m/>
    <s v="1 393 333.40"/>
    <s v="1 672 000.09"/>
    <s v="F"/>
    <d v="2026-07-29T00:00:00"/>
    <s v="0000-00-00"/>
    <s v="Achat Gant Street Black (22 paires)-motards Tanà"/>
    <s v="YASSIE"/>
    <s v="GALE"/>
    <s v="C500"/>
    <s v="E218_DTG"/>
    <s v="DTG"/>
    <s v="STD"/>
    <m/>
    <m/>
    <m/>
    <n v="2057"/>
    <s v="C500"/>
    <n v="664"/>
    <n v="2"/>
    <s v="2026-08-04"/>
  </r>
  <r>
    <x v="41"/>
    <s v="CT MOTORS"/>
    <s v="GANT"/>
    <s v="GANT STREET BLACK # DEVIS : DVISIE0226-002232"/>
    <n v="22"/>
    <s v="UN"/>
    <n v="66666.67"/>
    <n v="14.492754347826086"/>
    <n v="318.84059565217387"/>
    <n v="318.84059565217387"/>
    <m/>
    <m/>
    <n v="0"/>
    <s v="MGA"/>
    <d v="2026-07-29T00:00:00"/>
    <s v="2026-07-29"/>
    <s v="E"/>
    <s v="E"/>
    <s v="RASAMOELINA Haritsoa Oliva"/>
    <n v="139280"/>
    <m/>
    <m/>
    <s v="DTG"/>
    <s v="ELIE3"/>
    <s v="ANDRIAMANANTSOA Elie"/>
    <s v="1 760 000.09"/>
    <n v="20"/>
    <n v="1"/>
    <m/>
    <s v="OUTEQPT"/>
    <s v="True"/>
    <s v="E218_DTG"/>
    <s v="DTG"/>
    <s v="NA"/>
    <m/>
    <n v="22"/>
    <s v="1 466 666.74"/>
    <s v="YASMG"/>
    <m/>
    <s v="1 393 333.40"/>
    <s v="1 672 000.09"/>
    <s v="F"/>
    <d v="2026-07-29T00:00:00"/>
    <s v="0000-00-00"/>
    <s v="Achat Gant Street Black (22 paires)-motards Tanà"/>
    <s v="YASSIE"/>
    <s v="GALE"/>
    <s v="C500"/>
    <s v="E218_DTG"/>
    <s v="DTG"/>
    <s v="STD"/>
    <m/>
    <m/>
    <m/>
    <n v="3548"/>
    <s v="C500"/>
    <n v="664"/>
    <n v="1"/>
    <s v="2026-08-04"/>
  </r>
  <r>
    <x v="42"/>
    <s v="HK SERVICES"/>
    <s v="PRESTATION MANUTENTIONNAIRES"/>
    <s v="Dotation 25 manutentionnaires (équipements HS sur DC Talatamaty et Ambohimanarina-ANM005/ANM022)"/>
    <n v="25"/>
    <s v="UN"/>
    <n v="25924.95"/>
    <n v="5.6358586956521739"/>
    <n v="140.89646739130436"/>
    <n v="140.89646739130436"/>
    <m/>
    <m/>
    <n v="0"/>
    <s v="MGA"/>
    <d v="2026-07-29T00:00:00"/>
    <s v="2026-07-29"/>
    <s v="E"/>
    <s v="E"/>
    <s v="RASAMOELINA Haritsoa Oliva"/>
    <n v="139236"/>
    <m/>
    <m/>
    <s v="DTG"/>
    <s v="ELIE3"/>
    <s v="ANDRIAMANANTSOA Elie"/>
    <s v="777 748.50"/>
    <n v="20"/>
    <n v="1"/>
    <m/>
    <s v="PRICTRL"/>
    <s v="True"/>
    <s v="E214_DTG"/>
    <s v="DTG-DOM"/>
    <s v="NA"/>
    <m/>
    <n v="25"/>
    <s v="648 123.75"/>
    <s v="YASMG"/>
    <m/>
    <s v="648 123.75"/>
    <s v="777 748.50"/>
    <m/>
    <d v="2026-07-29T00:00:00"/>
    <s v="0000-00-00"/>
    <s v="Manutention équipements HS sur Talatamaty et Ambohimanarina"/>
    <s v="YASSIE"/>
    <s v="YASSIE"/>
    <s v="C500"/>
    <s v="E214_DTG"/>
    <s v="DTG-DOM"/>
    <s v="STD"/>
    <m/>
    <m/>
    <m/>
    <n v="22414"/>
    <s v="C500"/>
    <n v="2426"/>
    <n v="1"/>
    <s v="2026-07-30"/>
  </r>
  <r>
    <x v="43"/>
    <s v="RANDRIANASOLO HANTA BEBY"/>
    <s v="Travaux de sécurisation Backbone"/>
    <s v="Travaux de sécurisation ville Mahajanga # PF 60/26-EHM"/>
    <n v="1"/>
    <s v="UN"/>
    <n v="1150000"/>
    <n v="250"/>
    <n v="250"/>
    <n v="250"/>
    <m/>
    <m/>
    <n v="0"/>
    <s v="MGA"/>
    <d v="2026-07-29T00:00:00"/>
    <s v="2026-07-29"/>
    <s v="E"/>
    <s v="E"/>
    <s v="RASAMOELINA Haritsoa Oliva"/>
    <n v="139219"/>
    <m/>
    <m/>
    <s v="DTG"/>
    <s v="ELIE3"/>
    <s v="ANDRIAMANANTSOA Elie"/>
    <s v="1 150 000.00"/>
    <n v="0"/>
    <n v="1"/>
    <m/>
    <s v="PRICTRL"/>
    <s v="True"/>
    <s v="E314_DTG"/>
    <s v="DTG-DOM"/>
    <s v="NA"/>
    <m/>
    <n v="1"/>
    <s v="1 150 000.00"/>
    <s v="YASMG"/>
    <m/>
    <s v="1 150 000.00"/>
    <s v="1 150 000.00"/>
    <m/>
    <d v="2026-07-29T00:00:00"/>
    <s v="0000-00-00"/>
    <s v="Sécurisation fibre _Ville Mahajanga BOE090 TSARARANO"/>
    <s v="YASSIE"/>
    <s v="YASSIE"/>
    <s v="C500"/>
    <s v="E314_DTG"/>
    <s v="DTG-DOM"/>
    <s v="STD"/>
    <m/>
    <m/>
    <m/>
    <n v="22428"/>
    <s v="C500"/>
    <n v="2322"/>
    <n v="1"/>
    <s v="0000-00-00"/>
  </r>
  <r>
    <x v="44"/>
    <s v="HASSANALY CHAHICK (LUXOR)"/>
    <s v="REMISE"/>
    <s v="Remise 15%"/>
    <n v="1"/>
    <s v="UN"/>
    <n v="-556875"/>
    <n v="-121.05978260869566"/>
    <n v="-121.05978260869566"/>
    <n v="121.05978260869566"/>
    <n v="121.05978260869566"/>
    <m/>
    <n v="0"/>
    <s v="MGA"/>
    <d v="2026-07-29T00:00:00"/>
    <s v="2026-07-29"/>
    <s v="E"/>
    <s v="E"/>
    <s v="RASAMOELINA Haritsoa Oliva"/>
    <n v="139223"/>
    <m/>
    <m/>
    <s v="DTG"/>
    <s v="ELIE3"/>
    <s v="ANDRIAMANANTSOA Elie"/>
    <s v="-668 250.00"/>
    <n v="20"/>
    <n v="2"/>
    <m/>
    <s v="GELACCS"/>
    <s v="True"/>
    <s v="2026-DT-061003"/>
    <s v="DTG-DOM"/>
    <s v="NA"/>
    <m/>
    <n v="1"/>
    <s v="-556 875.00"/>
    <s v="YASMG"/>
    <m/>
    <s v="3 155 625.00"/>
    <s v="3 786 750.00"/>
    <s v="F"/>
    <d v="2026-07-29T00:00:00"/>
    <s v="0000-00-00"/>
    <s v="Achat Vestiaire métal 2 étage-Fort Dauphin et les BV"/>
    <s v="YASSIE"/>
    <s v="GALE"/>
    <s v="C500"/>
    <s v="2026-DT-061003"/>
    <s v="DTG-DOM"/>
    <s v="STD"/>
    <m/>
    <m/>
    <m/>
    <n v="2057"/>
    <s v="C500"/>
    <n v="75"/>
    <n v="2"/>
    <s v="2026-08-04"/>
  </r>
  <r>
    <x v="44"/>
    <s v="HASSANALY CHAHICK (LUXOR)"/>
    <s v="VESTIAIRE METALLIQUE"/>
    <s v="Vestiaire metallique 2 portes FS125A # DE037201"/>
    <n v="9"/>
    <s v="UN"/>
    <n v="412500"/>
    <n v="89.673913043478265"/>
    <n v="807.06521739130437"/>
    <n v="807.06521739130437"/>
    <m/>
    <m/>
    <n v="0"/>
    <s v="MGA"/>
    <d v="2026-07-29T00:00:00"/>
    <s v="2026-07-29"/>
    <s v="E"/>
    <s v="E"/>
    <s v="RASAMOELINA Haritsoa Oliva"/>
    <n v="139223"/>
    <m/>
    <m/>
    <s v="DTG"/>
    <s v="ELIE3"/>
    <s v="ANDRIAMANANTSOA Elie"/>
    <s v="4 455 000.00"/>
    <n v="20"/>
    <n v="1"/>
    <m/>
    <s v="MOEMOBR"/>
    <s v="True"/>
    <s v="2026-DT-061003"/>
    <s v="DTG-DOM"/>
    <s v="NA"/>
    <m/>
    <n v="9"/>
    <s v="3 712 500.00"/>
    <s v="YASMG"/>
    <m/>
    <s v="3 155 625.00"/>
    <s v="3 786 750.00"/>
    <s v="F"/>
    <d v="2026-07-29T00:00:00"/>
    <s v="0000-00-00"/>
    <s v="Achat Vestiaire métal 2 étage-Fort Dauphin et les BV"/>
    <s v="YASSIE"/>
    <s v="GALE"/>
    <s v="C500"/>
    <s v="2026-DT-061003"/>
    <s v="DTG-DOM"/>
    <s v="STD"/>
    <m/>
    <m/>
    <m/>
    <n v="3273"/>
    <s v="C500"/>
    <n v="75"/>
    <n v="1"/>
    <s v="2026-08-04"/>
  </r>
  <r>
    <x v="45"/>
    <s v="LUCKKY COMPANY"/>
    <s v="Transport des matériels techniques"/>
    <s v="Transport et manutention des matériels  ( Câble et Caniveau) de Tanà vers Mandritsara &quot; N°PF YAS 173BIS-07/LC-26"/>
    <n v="1"/>
    <s v="FFT"/>
    <n v="12500000"/>
    <n v="2717.391304347826"/>
    <n v="2717.391304347826"/>
    <n v="2717.391304347826"/>
    <m/>
    <m/>
    <n v="0"/>
    <s v="MGA"/>
    <d v="2026-07-29T00:00:00"/>
    <s v="2026-07-29"/>
    <s v="E"/>
    <s v="E"/>
    <s v="RASAMOELINA Haritsoa Oliva"/>
    <n v="139218"/>
    <m/>
    <m/>
    <s v="DTG"/>
    <s v="ELIE3"/>
    <s v="ANDRIAMANANTSOA Elie"/>
    <s v="12 500 000.00"/>
    <n v="0"/>
    <n v="1"/>
    <m/>
    <s v="PRICTRL"/>
    <s v="True"/>
    <s v="2026-DT-061001"/>
    <s v="DTG-DOM"/>
    <s v="NA"/>
    <m/>
    <n v="1"/>
    <s v="12 500 000.00"/>
    <s v="YASMG"/>
    <m/>
    <s v="12 500 000.00"/>
    <s v="12 500 000.00"/>
    <s v="F"/>
    <d v="2026-07-29T00:00:00"/>
    <s v="0000-00-00"/>
    <s v="Transport manutention(Câble-Caniveau)-Tanà vers Mandritsara"/>
    <s v="YASSIE"/>
    <s v="YASSIE"/>
    <s v="C500"/>
    <s v="2026-DT-061001"/>
    <s v="DTG-DOM"/>
    <s v="STD"/>
    <m/>
    <m/>
    <m/>
    <n v="22420"/>
    <s v="C500"/>
    <n v="3726"/>
    <n v="1"/>
    <s v="0000-00-00"/>
  </r>
  <r>
    <x v="46"/>
    <s v="PRIMA CE SARLU"/>
    <s v="REMISE"/>
    <s v="Remise 15%"/>
    <n v="1"/>
    <s v="UN"/>
    <n v="-6250125"/>
    <n v="-1358.7228260869565"/>
    <n v="-1358.7228260869565"/>
    <n v="1358.7228260869565"/>
    <n v="1358.7228260869565"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-7 500 150.00"/>
    <n v="20"/>
    <n v="5"/>
    <m/>
    <s v="GELACCS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057"/>
    <s v="C500"/>
    <n v="2633"/>
    <n v="5"/>
    <s v="0000-00-00"/>
  </r>
  <r>
    <x v="46"/>
    <s v="PRIMA CE SARLU"/>
    <s v="Travaux GC et tirage FO"/>
    <s v="HSSES"/>
    <n v="1"/>
    <s v="UN"/>
    <n v="800000"/>
    <n v="173.91304347826087"/>
    <n v="173.91304347826087"/>
    <n v="173.91304347826087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960 000.00"/>
    <n v="20"/>
    <n v="2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2"/>
    <s v="0000-00-00"/>
  </r>
  <r>
    <x v="46"/>
    <s v="PRIMA CE SARLU"/>
    <s v="Travaux GC et tirage FO"/>
    <s v="TIRAGE CABLES"/>
    <n v="1"/>
    <s v="UN"/>
    <n v="1856000"/>
    <n v="403.47826086956519"/>
    <n v="403.47826086956519"/>
    <n v="403.47826086956519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2 227 200.00"/>
    <n v="20"/>
    <n v="4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4"/>
    <s v="0000-00-00"/>
  </r>
  <r>
    <x v="46"/>
    <s v="PRIMA CE SARLU"/>
    <s v="Travaux GC et tirage FO"/>
    <s v="INSTALLATION"/>
    <n v="1"/>
    <s v="UN"/>
    <n v="9250000"/>
    <n v="2010.8695652173913"/>
    <n v="2010.8695652173913"/>
    <n v="2010.8695652173913"/>
    <m/>
    <m/>
    <n v="0"/>
    <s v="MGA"/>
    <d v="2026-07-29T00:00:00"/>
    <s v="2026-07-29"/>
    <s v="L"/>
    <s v="E"/>
    <s v="RASAMOELINA Haritsoa Oliva"/>
    <n v="139210"/>
    <m/>
    <m/>
    <s v="DTG"/>
    <s v="ELIE3"/>
    <s v="ANDRIAMANANTSOA Elie"/>
    <s v="11 100 000.00"/>
    <n v="20"/>
    <n v="1"/>
    <m/>
    <s v="PRICTRL"/>
    <s v="True"/>
    <s v="2026-DT-022001"/>
    <s v="DTG-PROJETS"/>
    <s v="NA"/>
    <m/>
    <n v="1"/>
    <s v="9 250 00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1"/>
    <s v="0000-00-00"/>
  </r>
  <r>
    <x v="46"/>
    <s v="PRIMA CE SARLU"/>
    <s v="Travaux GC et tirage FO"/>
    <s v="TRAVAUX GENIE CIVL SOUTERRAIN"/>
    <n v="1"/>
    <s v="UN"/>
    <n v="29761500"/>
    <n v="6469.891304347826"/>
    <n v="6469.891304347826"/>
    <n v="6469.891304347826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35 713 800.00"/>
    <n v="20"/>
    <n v="3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3"/>
    <s v="0000-00-00"/>
  </r>
  <r>
    <x v="47"/>
    <s v="LUCKKY COMPANY"/>
    <s v="Transport des matériels techniques"/>
    <s v="Transport et manutention des matériels  ( Câble et Caniveau) de Tanà vers Mananara # N°PF YAS 174-07/LC-26"/>
    <n v="1"/>
    <s v="M"/>
    <n v="10500000"/>
    <n v="2282.608695652174"/>
    <n v="2282.608695652174"/>
    <n v="2282.608695652174"/>
    <m/>
    <m/>
    <n v="0"/>
    <s v="MGA"/>
    <d v="2026-07-29T00:00:00"/>
    <s v="2026-07-29"/>
    <s v="E"/>
    <s v="E"/>
    <s v="RASAMOELINA Haritsoa Oliva"/>
    <n v="139216"/>
    <m/>
    <m/>
    <s v="DTG"/>
    <s v="ELIE3"/>
    <s v="ANDRIAMANANTSOA Elie"/>
    <s v="10 500 000.00"/>
    <n v="0"/>
    <n v="1"/>
    <m/>
    <s v="PRICTRL"/>
    <s v="True"/>
    <s v="2026-DT-061001"/>
    <s v="DTG-DOM"/>
    <s v="NA"/>
    <m/>
    <n v="1"/>
    <s v="10 500 000.00"/>
    <s v="YASMG"/>
    <m/>
    <s v="10 500 000.00"/>
    <s v="10 500 000.00"/>
    <s v="F"/>
    <d v="2026-07-29T00:00:00"/>
    <s v="0000-00-00"/>
    <s v="Transport et manutention(Câble-Caniveau)-Tanà vers Mananara"/>
    <s v="YASSIE"/>
    <s v="YASSIE"/>
    <s v="C500"/>
    <s v="2026-DT-061001"/>
    <s v="DTG-DOM"/>
    <s v="STD"/>
    <m/>
    <m/>
    <m/>
    <n v="22420"/>
    <s v="C500"/>
    <n v="3726"/>
    <n v="1"/>
    <s v="0000-00-00"/>
  </r>
  <r>
    <x v="48"/>
    <s v="PRO BIKE"/>
    <s v="ENTRETIEN ET REPARATION VEHICULE  Y COMPRIS PIECES DE RECHAN"/>
    <s v="Entretien Moto 55402WWT - Devis n°V/26/15825"/>
    <n v="1"/>
    <s v="UN"/>
    <n v="1180893.8799999999"/>
    <n v="256.71606086956518"/>
    <n v="256.71606086956518"/>
    <n v="256.71606086956518"/>
    <m/>
    <m/>
    <n v="0"/>
    <s v="MGA"/>
    <d v="2026-07-29T00:00:00"/>
    <s v="2026-07-29"/>
    <s v="E"/>
    <s v="E"/>
    <s v="ANDRIAMIRIJA Luca"/>
    <n v="139240"/>
    <m/>
    <m/>
    <s v="DCG"/>
    <s v="FELANA13"/>
    <s v="Felana RARIVOSON"/>
    <s v="1 417 072.66"/>
    <n v="20"/>
    <n v="1"/>
    <m/>
    <s v="PRMVEHI"/>
    <s v="True"/>
    <s v="E222_DCG"/>
    <s v="DCG-DVIR"/>
    <s v="NA"/>
    <m/>
    <n v="1"/>
    <s v="1 180 893.88"/>
    <s v="YASMG"/>
    <m/>
    <s v="1 180 893.88"/>
    <s v="1 417 072.66"/>
    <m/>
    <d v="2026-07-29T00:00:00"/>
    <s v="0000-00-00"/>
    <s v="Entretien Moto 55402WWT"/>
    <s v="YASSIE"/>
    <s v="YASSIE"/>
    <s v="C104"/>
    <s v="E222_DCG"/>
    <s v="DCG-DVIR"/>
    <s v="STD"/>
    <m/>
    <m/>
    <m/>
    <n v="1185"/>
    <s v="C104"/>
    <n v="4932"/>
    <n v="1"/>
    <s v="2026-07-27"/>
  </r>
  <r>
    <x v="49"/>
    <s v="UNITE DE DISTRIBUTION TECHNOLOGIQUE - UDITEC"/>
    <s v="SAMSUNG GALAXY S25 ULTRA 12+256GB"/>
    <s v="SAMSUNG S25+ 12+256GO NAVY - Proforma n°SQ26-0010013 du 13/07/26"/>
    <n v="1"/>
    <s v="UN"/>
    <n v="3333333.33"/>
    <n v="724.63768043478262"/>
    <n v="724.63768043478262"/>
    <n v="724.63768043478262"/>
    <m/>
    <m/>
    <n v="0"/>
    <s v="MGA"/>
    <d v="2026-07-29T00:00:00"/>
    <s v="2026-07-30"/>
    <s v="E"/>
    <s v="E"/>
    <s v="ANDRIAMIRIJA Luca"/>
    <n v="139243"/>
    <m/>
    <m/>
    <s v="DCG"/>
    <s v="FELANA13"/>
    <s v="Felana RARIVOSON"/>
    <s v="4 000 000.00"/>
    <n v="20"/>
    <n v="1"/>
    <m/>
    <s v="VENDABL"/>
    <s v="True"/>
    <s v="CM_TERM_DCG"/>
    <s v="DCG-PS"/>
    <s v="NA"/>
    <m/>
    <n v="1"/>
    <s v="3 333 333.33"/>
    <s v="YASMG"/>
    <m/>
    <s v="3 333 333.33"/>
    <s v="4 000 000.00"/>
    <s v="F"/>
    <d v="2026-07-29T00:00:00"/>
    <s v="0000-00-00"/>
    <s v="SAMSUNG S25+ 12+256GO NAVY"/>
    <s v="YASSIE"/>
    <s v="GAL"/>
    <s v="C100"/>
    <s v="CM_TERM_DCG"/>
    <s v="DCG-PS"/>
    <s v="STD"/>
    <m/>
    <m/>
    <m/>
    <n v="23032"/>
    <s v="C100"/>
    <n v="717"/>
    <n v="1"/>
    <s v="2026-07-27"/>
  </r>
  <r>
    <x v="50"/>
    <s v="MALAGASY PRO TOUR"/>
    <s v="SPONSORING"/>
    <s v="CIRCUIT MPPTOUR : PACK PARTENAIRE MAJEUR 2026 25% -FA n°MPT-2026/04-10-02 du 15/juin/2026"/>
    <n v="1"/>
    <s v="UN"/>
    <n v="25000000"/>
    <n v="5434.782608695652"/>
    <n v="5434.782608695652"/>
    <n v="5434.782608695652"/>
    <m/>
    <m/>
    <n v="0"/>
    <s v="MGA"/>
    <d v="2026-07-29T00:00:00"/>
    <s v="2026-07-29"/>
    <s v="E"/>
    <s v="E"/>
    <s v="ANDRIAMIRIJA Luca"/>
    <n v="139244"/>
    <m/>
    <m/>
    <s v="DCG"/>
    <s v="FELANA13"/>
    <s v="Felana RARIVOSON"/>
    <s v="30 000 000.00"/>
    <n v="20"/>
    <n v="1"/>
    <m/>
    <s v="MECSPDC"/>
    <s v="True"/>
    <s v="E110_AP_DCOM"/>
    <s v="DCG-COM-PART"/>
    <s v="NA"/>
    <m/>
    <n v="1"/>
    <s v="25 000 000.00"/>
    <s v="YASMG"/>
    <m/>
    <s v="25 000 000.00"/>
    <s v="30 000 000.00"/>
    <s v="F"/>
    <d v="2026-07-29T00:00:00"/>
    <s v="0000-00-00"/>
    <s v="PACK PARTENAIRE MAJEUR 2026"/>
    <s v="YASSIE"/>
    <s v="YASSIE"/>
    <s v="C100"/>
    <s v="E110_AP_DCOM"/>
    <s v="DCG-COM-PART"/>
    <s v="STD"/>
    <m/>
    <m/>
    <m/>
    <n v="1267"/>
    <s v="C100"/>
    <n v="6991"/>
    <n v="1"/>
    <s v="2026-07-27"/>
  </r>
  <r>
    <x v="51"/>
    <s v="KAJY PARTNERS"/>
    <s v="SPONSORING"/>
    <s v="Sponsoring Diamond YAS Excel Esports Madagascar 2026 - FA n°2026-04-059"/>
    <n v="1"/>
    <s v="UN"/>
    <n v="5000000"/>
    <n v="1086.9565217391305"/>
    <n v="1086.9565217391305"/>
    <n v="1086.9565217391305"/>
    <m/>
    <m/>
    <n v="0"/>
    <s v="MGA"/>
    <d v="2026-07-29T00:00:00"/>
    <s v="2026-07-29"/>
    <s v="E"/>
    <s v="E"/>
    <s v="ANDRIAMIRIJA Luca"/>
    <n v="139232"/>
    <m/>
    <m/>
    <s v="DCG"/>
    <s v="FELANA13"/>
    <s v="Felana RARIVOSON"/>
    <s v="5 000 000.00"/>
    <n v="0"/>
    <n v="1"/>
    <m/>
    <s v="MECSPDC"/>
    <s v="True"/>
    <s v="E110_PS_DCOM"/>
    <s v="DCG-COM-PART"/>
    <s v="NA"/>
    <m/>
    <n v="1"/>
    <s v="5 000 000.00"/>
    <s v="YASMG"/>
    <m/>
    <s v="5 000 000.00"/>
    <s v="5 000 000.00"/>
    <s v="F"/>
    <d v="2026-07-29T00:00:00"/>
    <s v="0000-00-00"/>
    <s v="Sponsoring -  Excel Esports Madagascar 2026"/>
    <s v="YASSIE"/>
    <s v="YASSIE"/>
    <s v="C100"/>
    <s v="E110_PS_DCOM"/>
    <s v="DCG-COM-PART"/>
    <s v="STD"/>
    <m/>
    <m/>
    <m/>
    <n v="1267"/>
    <s v="C100"/>
    <n v="4306"/>
    <n v="1"/>
    <s v="2026-07-27"/>
  </r>
  <r>
    <x v="52"/>
    <s v="VOYAGES BOURDON"/>
    <s v="BILLET D'AVION"/>
    <s v="Achat billet d'avion suite mission RSE - NOSY BE"/>
    <n v="1"/>
    <s v="PIE"/>
    <n v="2811900"/>
    <n v="611.28260869565213"/>
    <n v="611.28260869565213"/>
    <n v="611.28260869565213"/>
    <m/>
    <m/>
    <n v="0"/>
    <s v="MGA"/>
    <d v="2026-07-29T00:00:00"/>
    <s v="2026-07-29"/>
    <s v="S"/>
    <s v="S"/>
    <s v="ANDRIANINA Rebecca"/>
    <n v="139282"/>
    <m/>
    <m/>
    <s v="DRH"/>
    <s v="NADIA7"/>
    <s v="RAVONINJATOVO Nadia"/>
    <s v="2 811 900.00"/>
    <n v="0"/>
    <n v="1"/>
    <m/>
    <s v="PRMEQUI"/>
    <s v="False"/>
    <s v="E215_DRH"/>
    <s v="DRH-ADMIN"/>
    <s v="NA"/>
    <m/>
    <n v="0"/>
    <s v="0.00"/>
    <s v="YASMG"/>
    <m/>
    <s v="2 811 900.00"/>
    <s v="2 811 900.00"/>
    <s v="F"/>
    <d v="2026-07-29T00:00:00"/>
    <s v="0000-00-00"/>
    <m/>
    <s v="YASSIE"/>
    <s v="YASSIE"/>
    <s v="C600"/>
    <s v="E215_DRH"/>
    <s v="DRH-ADMIN"/>
    <s v="VOLINT"/>
    <m/>
    <m/>
    <m/>
    <n v="17513"/>
    <s v="C600"/>
    <n v="2886"/>
    <n v="1"/>
    <s v="2026-07-28"/>
  </r>
  <r>
    <x v="53"/>
    <s v="KIDS ACADEMY"/>
    <s v="PRESTATION DE SERVICE"/>
    <s v="Prestation de s/ce: crèches BABY MILLENIUM mois de juillet 2026 AU Décembre 2026 - KIDS ACADEMY"/>
    <n v="6"/>
    <s v="UN"/>
    <n v="5000000"/>
    <n v="1086.9565217391305"/>
    <n v="6521.739130434783"/>
    <n v="6521.739130434783"/>
    <m/>
    <m/>
    <n v="0"/>
    <s v="MGA"/>
    <d v="2026-07-29T00:00:00"/>
    <s v="2026-07-29"/>
    <s v="E"/>
    <s v="E"/>
    <m/>
    <n v="0"/>
    <m/>
    <m/>
    <s v="DRH"/>
    <s v="NADIA7"/>
    <s v="RAVONINJATOVO Nadia"/>
    <s v="30 000 000.00"/>
    <n v="0"/>
    <n v="0"/>
    <m/>
    <s v="PRICTRL"/>
    <s v="True"/>
    <s v="E219_DRH"/>
    <s v="DRH-ADMIN"/>
    <s v="NA"/>
    <m/>
    <n v="6"/>
    <s v="30 000 000.00"/>
    <s v="YASMG"/>
    <m/>
    <s v="75 000 000.00"/>
    <s v="75 000 000.00"/>
    <s v="F"/>
    <d v="2026-07-29T00:00:00"/>
    <s v="0000-00-00"/>
    <m/>
    <s v="YASSIE"/>
    <s v="YASSIE"/>
    <s v="C600"/>
    <s v="E219_DRH"/>
    <s v="DRH-ADMIN"/>
    <s v="STD"/>
    <m/>
    <m/>
    <m/>
    <n v="14862"/>
    <s v="C600"/>
    <n v="1123"/>
    <n v="2"/>
    <s v="2026-07-17"/>
  </r>
  <r>
    <x v="53"/>
    <s v="KIDS ACADEMY"/>
    <s v="PRESTATION DE SERVICE"/>
    <s v="Prestation de s/ce: crèches MIKOLO ANALAKELY mois de juillet 2026 AU Décembre 2026 - KIDS ACADEMY # FACTURE N° FA/0002/26/ND DU 01/07/2026"/>
    <n v="6"/>
    <s v="UN"/>
    <n v="7500000"/>
    <n v="1630.4347826086957"/>
    <n v="9782.608695652174"/>
    <n v="9782.608695652174"/>
    <m/>
    <m/>
    <n v="0"/>
    <s v="MGA"/>
    <d v="2026-07-29T00:00:00"/>
    <s v="2026-07-29"/>
    <s v="E"/>
    <s v="E"/>
    <s v="ANDRIANINA Rebecca"/>
    <n v="139089"/>
    <m/>
    <m/>
    <s v="DRH"/>
    <s v="NADIA7"/>
    <s v="RAVONINJATOVO Nadia"/>
    <s v="45 000 000.00"/>
    <n v="0"/>
    <n v="1"/>
    <m/>
    <s v="PRICTRL"/>
    <s v="True"/>
    <s v="E219_DRH"/>
    <s v="DRH-ADMIN"/>
    <s v="NA"/>
    <m/>
    <n v="6"/>
    <s v="45 000 000.00"/>
    <s v="YASMG"/>
    <m/>
    <s v="75 000 000.00"/>
    <s v="75 000 000.00"/>
    <s v="F"/>
    <d v="2026-07-29T00:00:00"/>
    <s v="0000-00-00"/>
    <m/>
    <s v="YASSIE"/>
    <s v="YASSIE"/>
    <s v="C600"/>
    <s v="E219_DRH"/>
    <s v="DRH-ADMIN"/>
    <s v="STD"/>
    <m/>
    <m/>
    <m/>
    <n v="14862"/>
    <s v="C600"/>
    <n v="1123"/>
    <n v="1"/>
    <s v="2026-07-17"/>
  </r>
  <r>
    <x v="54"/>
    <s v="PRIMA CE SARLU"/>
    <s v="REMISE"/>
    <s v="Remise 7%"/>
    <n v="1"/>
    <s v="UN"/>
    <n v="-1748985"/>
    <n v="-380.21413043478259"/>
    <n v="-380.21413043478259"/>
    <n v="380.21413043478259"/>
    <n v="380.21413043478259"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-2 098 782.00"/>
    <n v="20"/>
    <n v="5"/>
    <m/>
    <s v="GELACCS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057"/>
    <s v="C500"/>
    <n v="2633"/>
    <n v="5"/>
    <s v="0000-00-00"/>
  </r>
  <r>
    <x v="54"/>
    <s v="PRIMA CE SARLU"/>
    <s v="Travaux GC et tirage FO"/>
    <s v="HSSES"/>
    <n v="1"/>
    <s v="UN"/>
    <n v="400000"/>
    <n v="86.956521739130437"/>
    <n v="86.956521739130437"/>
    <n v="86.956521739130437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480 000.00"/>
    <n v="20"/>
    <n v="2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2"/>
    <s v="0000-00-00"/>
  </r>
  <r>
    <x v="54"/>
    <s v="PRIMA CE SARLU"/>
    <s v="Travaux GC et tirage FO"/>
    <s v="TIRAGE CABLES"/>
    <n v="1"/>
    <s v="UN"/>
    <n v="680000"/>
    <n v="147.82608695652175"/>
    <n v="147.82608695652175"/>
    <n v="147.82608695652175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816 000.00"/>
    <n v="20"/>
    <n v="4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4"/>
    <s v="0000-00-00"/>
  </r>
  <r>
    <x v="54"/>
    <s v="PRIMA CE SARLU"/>
    <s v="Travaux GC et tirage FO"/>
    <s v="INSTALLATION"/>
    <n v="1"/>
    <s v="UN"/>
    <n v="4000000"/>
    <n v="869.56521739130437"/>
    <n v="869.56521739130437"/>
    <n v="869.56521739130437"/>
    <m/>
    <m/>
    <n v="0"/>
    <s v="MGA"/>
    <d v="2026-07-29T00:00:00"/>
    <s v="2026-07-29"/>
    <s v="L"/>
    <s v="E"/>
    <s v="RASAMOELINA Haritsoa Oliva"/>
    <n v="139211"/>
    <m/>
    <m/>
    <s v="DTG"/>
    <s v="ELIE3"/>
    <s v="ANDRIAMANANTSOA Elie"/>
    <s v="4 800 000.00"/>
    <n v="20"/>
    <n v="1"/>
    <m/>
    <s v="PRICTRL"/>
    <s v="True"/>
    <s v="2026-DT-022001"/>
    <s v="DTG-PROJETS"/>
    <s v="NA"/>
    <m/>
    <n v="1"/>
    <s v="4 000 00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1"/>
    <s v="0000-00-00"/>
  </r>
  <r>
    <x v="54"/>
    <s v="PRIMA CE SARLU"/>
    <s v="Travaux GC et tirage FO"/>
    <s v="TRAVAUX GENIE CIVL SOUTERRAIN"/>
    <n v="1"/>
    <s v="UN"/>
    <n v="19905500"/>
    <n v="4327.282608695652"/>
    <n v="4327.282608695652"/>
    <n v="4327.282608695652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23 886 600.00"/>
    <n v="20"/>
    <n v="3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3"/>
    <s v="0000-00-00"/>
  </r>
  <r>
    <x v="55"/>
    <s v="GEKA TELECOM"/>
    <s v="Ruban 9mmx7m Noir Blanc Compatible Dymo D1"/>
    <s v="[5236] Ruban 9mmx7m, Compatible avec Dymo D1 Ruban 9mm Noir sur Blanc, Recharge D1 9mm Compatible avec Dymo LabelManager 280"/>
    <n v="30"/>
    <s v="UN"/>
    <n v="23.5"/>
    <n v="27.494999999999997"/>
    <n v="824.84999999999991"/>
    <n v="824.84999999999991"/>
    <m/>
    <m/>
    <n v="0"/>
    <s v="EUR"/>
    <d v="2026-07-29T00:00:00"/>
    <s v="2026-07-29"/>
    <s v="E"/>
    <s v="E"/>
    <s v="RASAMOELINA Haritsoa Oliva"/>
    <n v="139165"/>
    <m/>
    <m/>
    <s v="DTG"/>
    <s v="ELIE3"/>
    <s v="ANDRIAMANANTSOA Elie"/>
    <s v="705.00"/>
    <n v="0"/>
    <n v="2"/>
    <m/>
    <s v="PRMEQUI"/>
    <s v="True"/>
    <s v="2026-DT-061008"/>
    <s v="DTG-DOM"/>
    <s v="NA"/>
    <m/>
    <n v="30"/>
    <s v="705.00"/>
    <s v="YASMG"/>
    <m/>
    <s v="2 993.00"/>
    <s v="2 993.00"/>
    <s v="F"/>
    <d v="2026-07-29T00:00:00"/>
    <s v="0000-00-00"/>
    <s v="Achat étiqueteuses et étiquète-field2026"/>
    <s v="YASSIE"/>
    <s v="GALE"/>
    <s v="C500"/>
    <s v="2026-DT-061008"/>
    <s v="DTG-DOM"/>
    <s v="IMPORT"/>
    <m/>
    <m/>
    <m/>
    <n v="31192"/>
    <s v="C500"/>
    <n v="2397"/>
    <n v="2"/>
    <s v="2026-08-06"/>
  </r>
  <r>
    <x v="55"/>
    <s v="GEKA TELECOM"/>
    <s v="Étiqueteuse DYMO Label Manager 280"/>
    <s v="Étiqueteuse Rechargeable DYMO LabelManager 280 - F01"/>
    <n v="20"/>
    <s v="UN"/>
    <n v="114.4"/>
    <n v="133.84799999999998"/>
    <n v="2676.9599999999996"/>
    <n v="2676.9599999999996"/>
    <m/>
    <m/>
    <n v="0"/>
    <s v="EUR"/>
    <d v="2026-07-29T00:00:00"/>
    <s v="2026-07-29"/>
    <s v="E"/>
    <s v="E"/>
    <s v="RASAMOELINA Haritsoa Oliva"/>
    <n v="139165"/>
    <m/>
    <m/>
    <s v="DTG"/>
    <s v="ELIE3"/>
    <s v="ANDRIAMANANTSOA Elie"/>
    <s v="2 288.00"/>
    <n v="0"/>
    <n v="1"/>
    <m/>
    <s v="OUTOUTL"/>
    <s v="True"/>
    <s v="2026-DT-061008"/>
    <s v="DTG-DOM"/>
    <s v="NA"/>
    <m/>
    <n v="20"/>
    <s v="2 288.00"/>
    <s v="YASMG"/>
    <m/>
    <s v="2 993.00"/>
    <s v="2 993.00"/>
    <s v="F"/>
    <d v="2026-07-29T00:00:00"/>
    <s v="0000-00-00"/>
    <s v="Achat étiqueteuses et étiquète-field2026"/>
    <s v="YASSIE"/>
    <s v="GALE"/>
    <s v="C500"/>
    <s v="2026-DT-061008"/>
    <s v="DTG-DOM"/>
    <s v="IMPORT"/>
    <m/>
    <m/>
    <m/>
    <n v="14796"/>
    <s v="C500"/>
    <n v="2397"/>
    <n v="1"/>
    <s v="2026-08-06"/>
  </r>
  <r>
    <x v="56"/>
    <s v="BATIMAX"/>
    <s v="REMISE"/>
    <s v="Remise"/>
    <n v="1"/>
    <s v="UN"/>
    <n v="-178749.9945"/>
    <n v="-38.858694456521739"/>
    <n v="-38.858694456521739"/>
    <n v="38.858694456521739"/>
    <n v="38.858694456521739"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-214 499.99"/>
    <n v="20"/>
    <n v="4"/>
    <m/>
    <s v="GELACCS"/>
    <s v="True"/>
    <s v="E218_DTG"/>
    <s v="DTG"/>
    <s v="NA"/>
    <m/>
    <n v="1"/>
    <s v="-178 749.99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2057"/>
    <s v="C500"/>
    <n v="16"/>
    <n v="4"/>
    <s v="2026-07-31"/>
  </r>
  <r>
    <x v="56"/>
    <s v="BATIMAX"/>
    <s v="Chaussure de securite S3 SRC P42 KOUMAC"/>
    <s v="CHAUSSURE DE SECURITE S3 SRC EN2034 5 SS-201 P42 U956167 N* PAIR SECUR +"/>
    <n v="5"/>
    <s v="UN"/>
    <n v="108333.33"/>
    <n v="23.550723913043477"/>
    <n v="117.75361956521738"/>
    <n v="117.75361956521738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649 999.98"/>
    <n v="20"/>
    <n v="3"/>
    <m/>
    <s v="GOOHABI"/>
    <s v="True"/>
    <s v="E218_DTG"/>
    <s v="DTG"/>
    <s v="NA"/>
    <m/>
    <n v="5"/>
    <s v="541 666.65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25911"/>
    <s v="C500"/>
    <n v="16"/>
    <n v="3"/>
    <s v="2026-07-31"/>
  </r>
  <r>
    <x v="56"/>
    <s v="BATIMAX"/>
    <s v="Chaussure de securite S3 SRC P41 KOUMAC"/>
    <s v="CHAUSSURE DE SECURITE S3 SRC EN2034 5 SS-201 P41 U956166 N* PAIR SECUR +"/>
    <n v="6"/>
    <s v="UN"/>
    <n v="108333.33"/>
    <n v="23.550723913043477"/>
    <n v="141.30434347826088"/>
    <n v="141.30434347826088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779 999.98"/>
    <n v="20"/>
    <n v="2"/>
    <m/>
    <s v="FRNPAPF"/>
    <s v="True"/>
    <s v="E218_DTG"/>
    <s v="DTG"/>
    <s v="NA"/>
    <m/>
    <n v="6"/>
    <s v="649 999.98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31197"/>
    <s v="C500"/>
    <n v="16"/>
    <n v="2"/>
    <s v="2026-07-31"/>
  </r>
  <r>
    <x v="56"/>
    <s v="BATIMAX"/>
    <s v="Chaussure de sTcuritT S3 SRC P40 KOUMAC"/>
    <s v="CHAUSSURE DE SECURITE S3 SRC EN2034 5 SS-201 P40 U956165 N* PAIR SECUR +"/>
    <n v="11"/>
    <s v="UN"/>
    <n v="108333.33"/>
    <n v="23.550723913043477"/>
    <n v="259.05796304347825"/>
    <n v="259.05796304347825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1 429 999.96"/>
    <n v="20"/>
    <n v="1"/>
    <m/>
    <s v="FRNPAPF"/>
    <s v="True"/>
    <s v="E218_DTG"/>
    <s v="DTG"/>
    <s v="NA"/>
    <m/>
    <n v="11"/>
    <s v="1 191 666.63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13541"/>
    <s v="C500"/>
    <n v="16"/>
    <n v="1"/>
    <s v="2026-07-31"/>
  </r>
  <r>
    <x v="57"/>
    <s v="UNITE DE DISTRIBUTION TECHNOLOGIQUE - UDITEC"/>
    <s v="REMISE"/>
    <s v="Remise"/>
    <n v="1"/>
    <s v="UN"/>
    <n v="-154000"/>
    <n v="-33.478260869565219"/>
    <n v="-33.478260869565219"/>
    <n v="33.478260869565219"/>
    <n v="33.478260869565219"/>
    <m/>
    <n v="0"/>
    <s v="MGA"/>
    <d v="2026-07-29T00:00:00"/>
    <s v="2026-07-29"/>
    <s v="E"/>
    <s v="E"/>
    <s v="RASAMOELINA Haritsoa Oliva"/>
    <n v="139275"/>
    <m/>
    <m/>
    <s v="DTG"/>
    <s v="ELIE3"/>
    <s v="ANDRIAMANANTSOA Elie"/>
    <s v="-184 800.00"/>
    <n v="20"/>
    <n v="2"/>
    <m/>
    <s v="GELACCS"/>
    <s v="True"/>
    <s v="2026-DT-061003"/>
    <s v="DTG-DOM"/>
    <s v="NA"/>
    <m/>
    <n v="1"/>
    <s v="-154 000.00"/>
    <s v="YASMG"/>
    <m/>
    <s v="1 386 000.00"/>
    <s v="1 663 200.00"/>
    <s v="F"/>
    <d v="2026-07-29T00:00:00"/>
    <s v="0000-00-00"/>
    <s v="Achat 4 onduleurs pour Data Center Nosy Be"/>
    <s v="YASSIE"/>
    <s v="GALE"/>
    <s v="C500"/>
    <s v="2026-DT-061003"/>
    <s v="DTG-DOM"/>
    <s v="STD"/>
    <m/>
    <m/>
    <m/>
    <n v="2057"/>
    <s v="C500"/>
    <n v="717"/>
    <n v="2"/>
    <s v="2026-08-04"/>
  </r>
  <r>
    <x v="57"/>
    <s v="UNITE DE DISTRIBUTION TECHNOLOGIQUE - UDITEC"/>
    <s v="ONDULEUR"/>
    <s v="TRUST UPS 1250VA/750W 2X12V/7AH BATTERY T-UPS1250 # PF SQ26-0004810"/>
    <n v="4"/>
    <s v="UN"/>
    <n v="385000"/>
    <n v="83.695652173913047"/>
    <n v="334.78260869565219"/>
    <n v="334.78260869565219"/>
    <m/>
    <m/>
    <n v="0"/>
    <s v="MGA"/>
    <d v="2026-07-29T00:00:00"/>
    <s v="2026-07-29"/>
    <s v="E"/>
    <s v="E"/>
    <s v="RASAMOELINA Haritsoa Oliva"/>
    <n v="139275"/>
    <m/>
    <m/>
    <s v="DTG"/>
    <s v="ELIE3"/>
    <s v="ANDRIAMANANTSOA Elie"/>
    <s v="1 848 000.00"/>
    <n v="20"/>
    <n v="1"/>
    <m/>
    <s v="UPSONDL"/>
    <s v="True"/>
    <s v="2026-DT-061003"/>
    <s v="DTG-DOM"/>
    <s v="NA"/>
    <m/>
    <n v="4"/>
    <s v="1 540 000.00"/>
    <s v="YASMG"/>
    <m/>
    <s v="1 386 000.00"/>
    <s v="1 663 200.00"/>
    <s v="F"/>
    <d v="2026-07-29T00:00:00"/>
    <s v="0000-00-00"/>
    <s v="Achat 4 onduleurs pour Data Center Nosy Be"/>
    <s v="YASSIE"/>
    <s v="GALE"/>
    <s v="C500"/>
    <s v="2026-DT-061003"/>
    <s v="DTG-DOM"/>
    <s v="STD"/>
    <m/>
    <m/>
    <m/>
    <n v="3980"/>
    <s v="C500"/>
    <n v="717"/>
    <n v="1"/>
    <s v="2026-08-04"/>
  </r>
  <r>
    <x v="58"/>
    <s v="FOLAN"/>
    <s v="PinceAncrage ADSS FourPlastiq Court 60m O6-8mmL300mmFOLAN"/>
    <s v="Pince dAncrage Câble ADSS  Fourreau Plastique  Courte Portée &lt; 60m  Ø6-8mm  L300mm FOLAN"/>
    <n v="1200"/>
    <s v="UN"/>
    <n v="1.06"/>
    <n v="1.2402"/>
    <n v="1488.24"/>
    <n v="1488.2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 272.00"/>
    <n v="0"/>
    <n v="1"/>
    <m/>
    <s v="PRMEQUI"/>
    <s v="True"/>
    <s v="2026-DT-061012"/>
    <s v="DTG-DOM"/>
    <s v="NA"/>
    <m/>
    <n v="1200"/>
    <s v="1 27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29"/>
    <s v="C500"/>
    <n v="2370"/>
    <n v="1"/>
    <s v="2026-08-05"/>
  </r>
  <r>
    <x v="58"/>
    <s v="FOLAN"/>
    <s v="Console d Ancrage Universelle FOLAN"/>
    <s v="Console dAncrage Universelle FOLAN"/>
    <n v="600"/>
    <s v="UN"/>
    <n v="1.72"/>
    <n v="2.0124"/>
    <n v="1207.44"/>
    <n v="1207.4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 032.00"/>
    <n v="0"/>
    <n v="2"/>
    <m/>
    <s v="PRMEQUI"/>
    <s v="True"/>
    <s v="2026-DT-061012"/>
    <s v="DTG-DOM"/>
    <s v="NA"/>
    <m/>
    <n v="600"/>
    <s v="1 03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0"/>
    <s v="C500"/>
    <n v="2370"/>
    <n v="2"/>
    <s v="2026-08-05"/>
  </r>
  <r>
    <x v="58"/>
    <s v="FOLAN"/>
    <s v="Croix de Lovage Taille S FOLAN"/>
    <s v="Croix de Lovage Taille L FOLAN"/>
    <n v="400"/>
    <s v="UN"/>
    <n v="6.7"/>
    <n v="7.8389999999999995"/>
    <n v="3135.6"/>
    <n v="3135.6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2 680.00"/>
    <n v="0"/>
    <n v="3"/>
    <m/>
    <s v="PRMEQUI"/>
    <s v="True"/>
    <s v="2026-DT-061012"/>
    <s v="DTG-DOM"/>
    <s v="NA"/>
    <m/>
    <n v="400"/>
    <s v="2 680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1"/>
    <s v="C500"/>
    <n v="2370"/>
    <n v="3"/>
    <s v="2026-08-05"/>
  </r>
  <r>
    <x v="58"/>
    <s v="FOLAN"/>
    <s v="Agrafe pour feuillard 21mm (Sachet de 200)"/>
    <s v="Agrafe pour feuillard 21mm (Sachet de 200)"/>
    <n v="10"/>
    <s v="UN"/>
    <n v="12.84"/>
    <n v="15.022799999999998"/>
    <n v="150.22799999999998"/>
    <n v="150.22799999999998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28.40"/>
    <n v="0"/>
    <n v="6"/>
    <m/>
    <s v="GELACCS"/>
    <s v="True"/>
    <s v="2026-DT-061012"/>
    <s v="DTG-DOM"/>
    <s v="NA"/>
    <m/>
    <n v="10"/>
    <s v="128.4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4"/>
    <s v="C500"/>
    <n v="2370"/>
    <n v="6"/>
    <s v="2026-08-05"/>
  </r>
  <r>
    <x v="58"/>
    <s v="FOLAN"/>
    <s v="Feuillard 20x0,7mm Rouleau 50M FOLAN"/>
    <s v="Feuillard 20x0,7mm Rouleau 50M FOLAN"/>
    <n v="40"/>
    <s v="UN"/>
    <n v="16.899999999999999"/>
    <n v="19.772999999999996"/>
    <n v="790.91999999999985"/>
    <n v="790.91999999999985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676.00"/>
    <n v="0"/>
    <n v="5"/>
    <m/>
    <s v="PRMEQUI"/>
    <s v="True"/>
    <s v="2026-DT-061012"/>
    <s v="DTG-DOM"/>
    <s v="NA"/>
    <m/>
    <n v="40"/>
    <s v="676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3"/>
    <s v="C500"/>
    <n v="2370"/>
    <n v="5"/>
    <s v="2026-08-05"/>
  </r>
  <r>
    <x v="58"/>
    <s v="FOLAN"/>
    <s v="BoitierEtanche12-288pr144FOdispoentr4mntic12K7épissurFOLAN"/>
    <s v="Boîtier Étanche Dôme 12-288FO pr 144FO+dispositifs détanchéité entrées 4et16(5-7 mm)+notice+12K7 12épissures FOLAN"/>
    <n v="400"/>
    <s v="UN"/>
    <n v="94.63"/>
    <n v="110.71709999999999"/>
    <n v="44286.84"/>
    <n v="44286.8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37 852.00"/>
    <n v="0"/>
    <n v="4"/>
    <m/>
    <s v="PRMEQUI"/>
    <s v="True"/>
    <s v="2026-DT-061012"/>
    <s v="DTG-DOM"/>
    <s v="NA"/>
    <m/>
    <n v="400"/>
    <s v="37 85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2"/>
    <s v="C500"/>
    <n v="2370"/>
    <n v="4"/>
    <s v="2026-08-05"/>
  </r>
  <r>
    <x v="59"/>
    <s v="CAY SOLUTIONS"/>
    <s v="TROUSSE DE PREMIERS SECOURS"/>
    <s v="Trousse de secours(lampe de poche,couverture urgence..) # PF CS-COM-40426 243"/>
    <n v="5"/>
    <s v="UN"/>
    <n v="38600"/>
    <n v="8.3913043478260878"/>
    <n v="41.956521739130437"/>
    <n v="41.956521739130437"/>
    <m/>
    <m/>
    <n v="0"/>
    <s v="MGA"/>
    <d v="2026-07-29T00:00:00"/>
    <s v="2026-07-29"/>
    <s v="E"/>
    <s v="E"/>
    <s v="RASAMOELINA Haritsoa Oliva"/>
    <n v="139196"/>
    <m/>
    <m/>
    <s v="DTG"/>
    <s v="ELIE3"/>
    <s v="ANDRIAMANANTSOA Elie"/>
    <s v="231 600.00"/>
    <n v="20"/>
    <n v="1"/>
    <m/>
    <s v="MATMEDI"/>
    <s v="True"/>
    <s v="E218_DTG"/>
    <s v="DTG"/>
    <s v="NA"/>
    <m/>
    <n v="5"/>
    <s v="193 000.00"/>
    <s v="YASMG"/>
    <m/>
    <s v="193 000.00"/>
    <s v="231 600.00"/>
    <s v="F"/>
    <d v="2026-07-29T00:00:00"/>
    <s v="0000-00-00"/>
    <s v="Achat trousse de secours -motards TANA"/>
    <s v="YASSIE"/>
    <s v="GALE"/>
    <s v="C500"/>
    <s v="E218_DTG"/>
    <s v="DTG"/>
    <s v="STD"/>
    <m/>
    <m/>
    <m/>
    <n v="4086"/>
    <s v="C500"/>
    <n v="4053"/>
    <n v="1"/>
    <s v="2026-07-31"/>
  </r>
  <r>
    <x v="60"/>
    <s v="RELAIS DES PLATEAUX"/>
    <s v="COLLATION"/>
    <s v="BUFFET DEJEUNATOIRE"/>
    <n v="45"/>
    <s v="UN"/>
    <n v="79166.67"/>
    <n v="17.210145652173914"/>
    <n v="774.45655434782611"/>
    <n v="774.45655434782611"/>
    <m/>
    <m/>
    <n v="0"/>
    <s v="MGA"/>
    <d v="2026-07-29T00:00:00"/>
    <s v="2026-07-29"/>
    <s v="E"/>
    <s v="E"/>
    <s v="RAZAFINDRAHAGA Setra"/>
    <n v="139287"/>
    <m/>
    <m/>
    <s v="DCG"/>
    <s v="FELANA13"/>
    <s v="Felana RARIVOSON"/>
    <s v="4 275 000.18"/>
    <n v="20"/>
    <n v="2"/>
    <m/>
    <s v="VDPPERD"/>
    <s v="True"/>
    <s v="E219_DCG"/>
    <s v="DCG-BEF"/>
    <s v="NA"/>
    <m/>
    <n v="45"/>
    <s v="3 562 500.15"/>
    <s v="YASMG"/>
    <m/>
    <s v="3 937 500.15"/>
    <s v="4 725 000.18"/>
    <m/>
    <d v="2026-07-29T00:00:00"/>
    <s v="0000-00-00"/>
    <s v="DEJEUNER 31/07/2026"/>
    <s v="YASSIE"/>
    <s v="YASSIE"/>
    <s v="C100"/>
    <s v="E219_DCG"/>
    <s v="DCG-BEF"/>
    <s v="STD"/>
    <m/>
    <m/>
    <m/>
    <n v="12682"/>
    <s v="C100"/>
    <n v="2707"/>
    <n v="2"/>
    <s v="2026-07-28"/>
  </r>
  <r>
    <x v="60"/>
    <s v="RELAIS DES PLATEAUX"/>
    <s v="PRESTATION DIVERS"/>
    <s v="PRIVATISATION BIRDY ROOF TOP (sonorisation, climatisation, micros, tables nappées &amp; chaises, groupe électrogène en cas de coupure) - DEVIS N° RDP270726.01 DU 27/07/2026"/>
    <n v="1"/>
    <s v="PIE"/>
    <n v="375000"/>
    <n v="81.521739130434781"/>
    <n v="81.521739130434781"/>
    <n v="81.521739130434781"/>
    <m/>
    <m/>
    <n v="0"/>
    <s v="MGA"/>
    <d v="2026-07-29T00:00:00"/>
    <s v="2026-07-29"/>
    <s v="E"/>
    <s v="E"/>
    <s v="RAZAFINDRAHAGA Setra"/>
    <n v="139287"/>
    <m/>
    <m/>
    <s v="DCG"/>
    <s v="FELANA13"/>
    <s v="Felana RARIVOSON"/>
    <s v="450 000.00"/>
    <n v="20"/>
    <n v="1"/>
    <m/>
    <s v="PRICTRL"/>
    <s v="False"/>
    <s v="E219_DCG"/>
    <s v="DCG-BEF"/>
    <s v="NA"/>
    <m/>
    <n v="1"/>
    <s v="375 000.00"/>
    <s v="YASMG"/>
    <m/>
    <s v="3 937 500.15"/>
    <s v="4 725 000.18"/>
    <m/>
    <d v="2026-07-29T00:00:00"/>
    <s v="0000-00-00"/>
    <s v="DEJEUNER 31/07/2026"/>
    <s v="YASSIE"/>
    <s v="YASSIE"/>
    <s v="C100"/>
    <s v="E219_DCG"/>
    <s v="DCG-BEF"/>
    <s v="STD"/>
    <m/>
    <m/>
    <m/>
    <n v="11533"/>
    <s v="C100"/>
    <n v="2707"/>
    <n v="1"/>
    <s v="2026-07-28"/>
  </r>
  <r>
    <x v="61"/>
    <s v="SMGI"/>
    <s v="TRAVAUX D ENERGIE"/>
    <s v="Travaux Energie lié au projet Upgrad transfo 1000KVA ANM002 Analakely : Aménagement salle transfo ( prérasage , maçonnerie et ouvrage métallique)"/>
    <n v="1"/>
    <s v="UN"/>
    <n v="5978350"/>
    <n v="1299.641304347826"/>
    <n v="1299.641304347826"/>
    <n v="1299.641304347826"/>
    <m/>
    <m/>
    <n v="0"/>
    <s v="MGA"/>
    <d v="2026-07-29T00:00:00"/>
    <s v="2026-07-29"/>
    <s v="E"/>
    <s v="E"/>
    <s v="RABENINTANY Paris Andrianirina"/>
    <n v="139201"/>
    <m/>
    <m/>
    <s v="DTG"/>
    <s v="ELIE3"/>
    <s v="ANDRIAMANANTSOA Elie"/>
    <s v="5 978 350.00"/>
    <n v="0"/>
    <n v="1"/>
    <m/>
    <s v="INFPYLX"/>
    <s v="True"/>
    <s v="2026-DT-051002"/>
    <s v="DTG-ENERGIE"/>
    <s v="NA"/>
    <m/>
    <n v="1"/>
    <s v="5 978 350.00"/>
    <s v="YASMG"/>
    <m/>
    <s v="5 978 350.00"/>
    <s v="5 978 350.00"/>
    <m/>
    <d v="2026-07-29T00:00:00"/>
    <s v="0000-00-00"/>
    <s v="Aménagement salle transfo Anamakely ANM002"/>
    <s v="YASSIE"/>
    <s v="YASSIE"/>
    <s v="C500"/>
    <s v="2026-DT-051002"/>
    <s v="DTG-ENERGIE"/>
    <s v="STD"/>
    <m/>
    <m/>
    <m/>
    <n v="1522"/>
    <s v="C500"/>
    <n v="2760"/>
    <n v="1"/>
    <s v="0000-00-00"/>
  </r>
  <r>
    <x v="62"/>
    <s v="ANDREMANISA Fanjanirina Fabienne"/>
    <s v="PUBLICITE ET ANNONCE"/>
    <s v="Location Appartement du consultant Mr Papa - Septembre 2026 au Novembre 2026"/>
    <n v="3"/>
    <s v="UN"/>
    <n v="3000000"/>
    <n v="652.17391304347825"/>
    <n v="1956.5217391304348"/>
    <n v="1956.5217391304348"/>
    <m/>
    <m/>
    <n v="0"/>
    <s v="MGA"/>
    <d v="2026-07-29T00:00:00"/>
    <s v="2026-07-29"/>
    <s v="E"/>
    <s v="E"/>
    <s v="ANDRIAMIRIJA Luca"/>
    <n v="139228"/>
    <m/>
    <m/>
    <s v="DCG"/>
    <s v="FELANA13"/>
    <s v="Felana RARIVOSON"/>
    <s v="9 000 000.00"/>
    <n v="0"/>
    <n v="1"/>
    <m/>
    <s v="MEDMEDI"/>
    <s v="True"/>
    <s v="E250_DCG"/>
    <s v="DCG-PS"/>
    <s v="NA"/>
    <m/>
    <n v="3"/>
    <s v="9 000 000.00"/>
    <s v="YASMG"/>
    <m/>
    <s v="9 000 000.00"/>
    <s v="9 000 000.00"/>
    <m/>
    <d v="2026-07-29T00:00:00"/>
    <s v="0000-00-00"/>
    <m/>
    <s v="YASSIE"/>
    <s v="YASSIE"/>
    <s v="C100"/>
    <s v="E250_DCG"/>
    <s v="DCG-PS"/>
    <s v="STD"/>
    <m/>
    <m/>
    <m/>
    <n v="1265"/>
    <s v="C100"/>
    <n v="6853"/>
    <n v="1"/>
    <s v="2026-07-27"/>
  </r>
  <r>
    <x v="63"/>
    <s v="AVIAVY"/>
    <s v="DEJEUNER"/>
    <s v="BUFFET BUSINESS N1_x000a_TEAM BUILDING POUR COHESION EQUIPE COMPTA- DFG# DEVIS N°130_RECEP_2026"/>
    <n v="1"/>
    <s v="UN"/>
    <n v="4908000"/>
    <n v="1066.9565217391305"/>
    <n v="1066.9565217391305"/>
    <n v="1066.9565217391305"/>
    <m/>
    <m/>
    <n v="0"/>
    <s v="MGA"/>
    <d v="2026-07-29T00:00:00"/>
    <s v="2026-07-29"/>
    <s v="E"/>
    <s v="E"/>
    <s v="RAZANADRAKOTO Santa Luisa"/>
    <n v="139292"/>
    <m/>
    <m/>
    <s v="DFG"/>
    <s v="NADIA7"/>
    <s v="RAVONINJATOVO Nadia"/>
    <s v="5 889 600.00"/>
    <n v="20"/>
    <n v="1"/>
    <m/>
    <s v="EVEEVSM"/>
    <s v="True"/>
    <s v="E219_DAF"/>
    <s v="DFG-DAF"/>
    <s v="NA"/>
    <m/>
    <n v="1"/>
    <s v="4 908 000.00"/>
    <s v="YASMG"/>
    <m/>
    <s v="4 908 000.00"/>
    <s v="5 889 600.00"/>
    <s v="F"/>
    <d v="2026-07-29T00:00:00"/>
    <s v="0000-00-00"/>
    <s v="DEJEUNER TEAM BUILDING COMPTA - 31 JUILLET 2026"/>
    <s v="YASSIE"/>
    <s v="YASSIE"/>
    <s v="C700"/>
    <s v="E219_DAF"/>
    <s v="DFG-DAF"/>
    <s v="STD"/>
    <m/>
    <m/>
    <m/>
    <n v="6825"/>
    <s v="C700"/>
    <n v="4967"/>
    <n v="1"/>
    <s v="2026-07-30"/>
  </r>
  <r>
    <x v="64"/>
    <s v="VOYAGES BOURDON"/>
    <s v="BILLET D'AVION"/>
    <s v="BILLET D'AVION - ANDRIATOAVINA EMMANUEL - NOS/TNR"/>
    <n v="1"/>
    <s v="PIE"/>
    <n v="1111700"/>
    <n v="241.67391304347825"/>
    <n v="241.67391304347825"/>
    <n v="241.67391304347825"/>
    <m/>
    <m/>
    <n v="0"/>
    <s v="MGA"/>
    <d v="2026-07-28T00:00:00"/>
    <s v="2026-07-28"/>
    <s v="S"/>
    <s v="S"/>
    <s v="RAZAFINDRAHAGA Setra"/>
    <n v="139248"/>
    <m/>
    <m/>
    <s v="DCG"/>
    <s v="FELANA13"/>
    <s v="Felana RARIVOSON"/>
    <s v="1 111 700.00"/>
    <n v="0"/>
    <n v="1"/>
    <m/>
    <s v="PRMEQUI"/>
    <s v="False"/>
    <s v="E215_DCG"/>
    <s v="DCG-COM"/>
    <s v="NA"/>
    <m/>
    <n v="0"/>
    <s v="0.00"/>
    <s v="YASMG"/>
    <m/>
    <s v="1 111 700.00"/>
    <s v="1 111 700.00"/>
    <s v="F"/>
    <d v="2026-07-28T00:00:00"/>
    <s v="0000-00-00"/>
    <s v="BILLET D'AVION - ANDRIATOAVINA EMMANUEL"/>
    <s v="YASSIE"/>
    <s v="YASSIE"/>
    <s v="C100"/>
    <s v="E215_DCG"/>
    <s v="DCG-COM"/>
    <s v="VOLINT"/>
    <m/>
    <m/>
    <m/>
    <n v="17513"/>
    <s v="C100"/>
    <n v="2886"/>
    <n v="1"/>
    <s v="2026-07-28"/>
  </r>
  <r>
    <x v="65"/>
    <s v="INSTN"/>
    <s v="PRESTATION DE SERVICE"/>
    <s v="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"/>
    <n v="1"/>
    <s v="UN"/>
    <n v="11710000"/>
    <n v="2545.6521739130435"/>
    <n v="2545.6521739130435"/>
    <n v="2545.6521739130435"/>
    <m/>
    <m/>
    <n v="0"/>
    <s v="MGA"/>
    <d v="2026-07-28T00:00:00"/>
    <s v="2026-07-28"/>
    <s v="E"/>
    <s v="E"/>
    <s v="TSILIZY Olga Hasina"/>
    <n v="138810"/>
    <m/>
    <m/>
    <s v="HSSES"/>
    <s v="NADIA7"/>
    <s v="RAVONINJATOVO Nadia"/>
    <s v="14 052 000.00"/>
    <n v="20"/>
    <n v="1"/>
    <m/>
    <s v="PRICTRL"/>
    <s v="True"/>
    <s v="E256_DHE"/>
    <s v="HSSES"/>
    <s v="NA"/>
    <m/>
    <n v="1"/>
    <s v="11 710 000.00"/>
    <s v="YASMG"/>
    <m/>
    <s v="11 710 000.00"/>
    <s v="14 052 000.00"/>
    <s v="F"/>
    <d v="2026-07-28T00:00:00"/>
    <s v="0000-00-00"/>
    <s v="Analyse qualité de l'air data center Tana"/>
    <s v="YASSIE"/>
    <s v="YASSIE"/>
    <s v="C901"/>
    <s v="E256_DHE"/>
    <s v="HSSES"/>
    <s v="STD"/>
    <m/>
    <m/>
    <m/>
    <n v="14862"/>
    <s v="C901"/>
    <n v="7227"/>
    <n v="1"/>
    <s v="2026-08-05"/>
  </r>
  <r>
    <x v="66"/>
    <s v="Khipu Networks (Pty) Ltd"/>
    <s v="SYSTEME DE SECURITE"/>
    <s v="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"/>
    <n v="1"/>
    <s v="UN"/>
    <n v="276344"/>
    <n v="276344"/>
    <n v="276344"/>
    <n v="276344"/>
    <m/>
    <m/>
    <n v="0"/>
    <s v="USD"/>
    <d v="2026-07-27T00:00:00"/>
    <s v="2026-07-28"/>
    <s v="E"/>
    <s v="E"/>
    <s v="RAJAONARY Jenny Antsanirina"/>
    <n v="139235"/>
    <m/>
    <m/>
    <s v="DG"/>
    <s v="NADIA7"/>
    <s v="RAVONINJATOVO Nadia"/>
    <s v="276 344.00"/>
    <n v="0"/>
    <n v="1"/>
    <m/>
    <s v="SECSSSI"/>
    <s v="True"/>
    <s v="E321_DCP"/>
    <s v="DG-DCP"/>
    <s v="NA"/>
    <m/>
    <n v="1"/>
    <s v="276 344.00"/>
    <s v="YASMG"/>
    <m/>
    <s v="276 344.00"/>
    <s v="276 344.00"/>
    <s v="F"/>
    <d v="2026-07-27T00:00:00"/>
    <s v="0000-00-00"/>
    <s v="Validaton HJ le"/>
    <s v="YASSIE"/>
    <s v="YASSIE"/>
    <s v="C200"/>
    <s v="E321_DCP"/>
    <s v="DG-DCP"/>
    <s v="IMPORT"/>
    <m/>
    <m/>
    <m/>
    <n v="7177"/>
    <s v="C200"/>
    <n v="6502"/>
    <n v="1"/>
    <s v="2026-07-22"/>
  </r>
  <r>
    <x v="67"/>
    <s v="VOYAGES BOURDON"/>
    <s v="BILLET D'AVION"/>
    <s v="BILLET D'AVION - RAMANGALAHY RANTO - DIE/TNR"/>
    <n v="1"/>
    <s v="PIE"/>
    <n v="1036300"/>
    <n v="225.28260869565219"/>
    <n v="225.28260869565219"/>
    <n v="225.28260869565219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036 300.00"/>
    <n v="0"/>
    <n v="7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7"/>
    <s v="2026-07-23"/>
  </r>
  <r>
    <x v="67"/>
    <s v="VOYAGES BOURDON"/>
    <s v="BILLET D'AVION"/>
    <s v="BILLET D'AVION - ANDRIAMBOAVONJY SANDRINE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1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1"/>
    <s v="2026-07-23"/>
  </r>
  <r>
    <x v="67"/>
    <s v="VOYAGES BOURDON"/>
    <s v="BILLET D'AVION"/>
    <s v="BILLET D'AVION - ANDRIANIERENANA TOMY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2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2"/>
    <s v="2026-07-23"/>
  </r>
  <r>
    <x v="67"/>
    <s v="VOYAGES BOURDON"/>
    <s v="BILLET D'AVION"/>
    <s v="BILLET D'AVION - LALARISON CASSIDI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3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3"/>
    <s v="2026-07-23"/>
  </r>
  <r>
    <x v="67"/>
    <s v="VOYAGES BOURDON"/>
    <s v="BILLET D'AVION"/>
    <s v="BILLET D'AVION - RAKOTONANDRASANA NY AINA - DIE/TNR"/>
    <n v="1"/>
    <s v="PIE"/>
    <n v="1156700"/>
    <n v="251.45652173913044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4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4"/>
    <s v="2026-07-23"/>
  </r>
  <r>
    <x v="67"/>
    <s v="VOYAGES BOURDON"/>
    <s v="BILLET D'AVION"/>
    <s v="BILLET D'AVION - RAKOTONIRAINY RADO - DIE/TNR"/>
    <n v="1"/>
    <s v="PIE"/>
    <n v="1282200"/>
    <n v="278.73913043478262"/>
    <n v="278.73913043478262"/>
    <n v="278.73913043478262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282 200.00"/>
    <n v="0"/>
    <n v="5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5"/>
    <s v="2026-07-23"/>
  </r>
  <r>
    <x v="67"/>
    <s v="VOYAGES BOURDON"/>
    <s v="BILLET D'AVION"/>
    <s v="BILLET D'AVION - RAMAMONJIARISOA HAINGO - DIE/TNR"/>
    <n v="1"/>
    <s v="PIE"/>
    <n v="1282200"/>
    <n v="278.73913043478262"/>
    <n v="278.73913043478262"/>
    <n v="278.73913043478262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282 200.00"/>
    <n v="0"/>
    <n v="6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6"/>
    <s v="2026-07-23"/>
  </r>
  <r>
    <x v="68"/>
    <s v="ICHTUS SERVICE"/>
    <s v="RACK"/>
    <s v="CONFECTION RACK METALLIQUE (Plaque)# Devis # 26061290 du 30/07/2026"/>
    <n v="1680"/>
    <s v="PIE"/>
    <n v="91300"/>
    <n v="19.847826086956523"/>
    <n v="33344.34782608696"/>
    <n v="33344.34782608696"/>
    <m/>
    <n v="13"/>
    <n v="13"/>
    <s v="MGA"/>
    <d v="2026-07-27T00:00:00"/>
    <s v="2026-07-27"/>
    <s v="E"/>
    <s v="E"/>
    <s v="RAHARISON Tsilavina"/>
    <n v="139111"/>
    <m/>
    <m/>
    <s v="DFG"/>
    <s v="NADIA7"/>
    <s v="RAVONINJATOVO Nadia"/>
    <s v="133 444 080.00"/>
    <n v="0"/>
    <n v="1"/>
    <m/>
    <s v="TCORADI"/>
    <s v="True"/>
    <s v="2026-CO-000001"/>
    <s v="DFG-ADV"/>
    <s v="NA"/>
    <m/>
    <n v="1680"/>
    <s v="133 444 080.00"/>
    <s v="YASMG"/>
    <m/>
    <s v="133 444 080.00"/>
    <s v="133 444 080.00"/>
    <m/>
    <d v="2026-07-27T00:00:00"/>
    <s v="0000-00-00"/>
    <s v="Validation HJ le 15/07/2026"/>
    <s v="YASSIE"/>
    <s v="YASSIE"/>
    <s v="C700"/>
    <s v="2026-CO-000001"/>
    <s v="DFG-ADV"/>
    <s v="STD"/>
    <m/>
    <m/>
    <m/>
    <n v="11577"/>
    <s v="C700"/>
    <n v="6102"/>
    <n v="1"/>
    <s v="2026-07-22"/>
  </r>
  <r>
    <x v="69"/>
    <s v="CYBERNAPTICS MADAGASCAR SARLU"/>
    <s v="ACCESSOIRES"/>
    <s v="InfoCase Adjustable Hand Strap for the Zebra# DEVIS N°PROFORMA2585 DU 02/07/2026"/>
    <n v="5"/>
    <s v="PCE"/>
    <n v="321500"/>
    <n v="69.891304347826093"/>
    <n v="349.45652173913049"/>
    <n v="349.45652173913049"/>
    <m/>
    <m/>
    <n v="0"/>
    <s v="MGA"/>
    <d v="2026-07-27T00:00:00"/>
    <s v="2026-07-27"/>
    <s v="E"/>
    <s v="E"/>
    <s v="RAHARISON Tsilavina"/>
    <n v="138986"/>
    <m/>
    <m/>
    <s v="DFG"/>
    <s v="NADIA7"/>
    <s v="RAVONINJATOVO Nadia"/>
    <s v="1 929 000.00"/>
    <n v="20"/>
    <n v="1"/>
    <m/>
    <s v="FRNPAPF"/>
    <s v="True"/>
    <s v="E218_DAF"/>
    <s v="DFG-ADV"/>
    <s v="NA"/>
    <m/>
    <n v="5"/>
    <s v="1 607 500.00"/>
    <s v="YASMG"/>
    <m/>
    <s v="1 607 500.00"/>
    <s v="1 929 000.00"/>
    <m/>
    <d v="2026-07-27T00:00:00"/>
    <s v="0000-00-00"/>
    <m/>
    <s v="YASSIE"/>
    <s v="GALE"/>
    <s v="C700"/>
    <s v="E218_DAF"/>
    <s v="DFG-ADV"/>
    <s v="STD"/>
    <m/>
    <m/>
    <m/>
    <n v="1176"/>
    <s v="C700"/>
    <n v="6998"/>
    <n v="1"/>
    <s v="2026-07-20"/>
  </r>
  <r>
    <x v="70"/>
    <s v="TSIMA'S ART"/>
    <s v="PRESTATION DE SERVICE"/>
    <s v="Prise Photo Evénement YAS Madagascar - le 23 au 26/07/2026 - PROFORMA DU 17/07/2026"/>
    <n v="1"/>
    <s v="UN"/>
    <n v="2410000"/>
    <n v="523.91304347826087"/>
    <n v="523.91304347826087"/>
    <n v="523.91304347826087"/>
    <m/>
    <m/>
    <n v="0"/>
    <s v="MGA"/>
    <d v="2026-07-27T00:00:00"/>
    <s v="2026-07-27"/>
    <s v="E"/>
    <s v="E"/>
    <s v="ANDRIAMIRIJA Luca"/>
    <n v="139147"/>
    <m/>
    <m/>
    <s v="DCG"/>
    <s v="FELANA13"/>
    <s v="Felana RARIVOSON"/>
    <s v="2 410 000.00"/>
    <n v="0"/>
    <n v="1"/>
    <m/>
    <s v="PRICTRL"/>
    <s v="True"/>
    <s v="E110_PRO_DCOM"/>
    <s v="DCG-COM"/>
    <s v="NA"/>
    <m/>
    <n v="1"/>
    <s v="2 410 000.00"/>
    <s v="YASMG"/>
    <m/>
    <s v="2 410 000.00"/>
    <s v="2 410 000.00"/>
    <s v="F"/>
    <d v="2026-07-27T00:00:00"/>
    <s v="0000-00-00"/>
    <s v="Prise Photos - le 23 au 26 juillet 2026"/>
    <s v="YASSIE"/>
    <s v="YASSIE"/>
    <s v="C100"/>
    <s v="E110_PRO_DCOM"/>
    <s v="DCG-COM"/>
    <s v="STD"/>
    <m/>
    <m/>
    <m/>
    <n v="14862"/>
    <s v="C100"/>
    <n v="6409"/>
    <n v="1"/>
    <s v="2026-07-21"/>
  </r>
  <r>
    <x v="71"/>
    <s v="ETS ARINJAKA"/>
    <s v="PUBLICITE ET ANNONCE"/>
    <s v="Diffusion spot Top Horaire et animation à la RNA ANTANANARIVO - FACTURE N° 03983"/>
    <n v="1"/>
    <s v="UN"/>
    <n v="3200000"/>
    <n v="695.6521739130435"/>
    <n v="695.6521739130435"/>
    <n v="695.6521739130435"/>
    <m/>
    <m/>
    <n v="0"/>
    <s v="MGA"/>
    <d v="2026-07-27T00:00:00"/>
    <s v="2026-07-27"/>
    <s v="E"/>
    <s v="E"/>
    <s v="ANDRIAMIRIJA Luca"/>
    <n v="139151"/>
    <m/>
    <m/>
    <s v="DCG"/>
    <s v="FELANA13"/>
    <s v="Felana RARIVOSON"/>
    <s v="3 840 000.00"/>
    <n v="20"/>
    <n v="1"/>
    <m/>
    <s v="MEDMEDI"/>
    <s v="True"/>
    <s v="E110_MD_DCOM"/>
    <s v="DCG-COM-MEDIA"/>
    <s v="NA"/>
    <m/>
    <n v="1"/>
    <s v="3 200 000.00"/>
    <s v="YASMG"/>
    <m/>
    <s v="6 400 000.00"/>
    <s v="7 680 000.00"/>
    <m/>
    <d v="2026-07-27T00:00:00"/>
    <s v="0000-00-00"/>
    <s v="Diffusion spot Top Horaire et animation RNA"/>
    <s v="YASSIE"/>
    <s v="YASSIE"/>
    <s v="C100"/>
    <s v="E110_MD_DCOM"/>
    <s v="DCG-COM-MEDIA"/>
    <s v="STD"/>
    <m/>
    <m/>
    <m/>
    <n v="1265"/>
    <s v="C100"/>
    <n v="2720"/>
    <n v="1"/>
    <s v="2026-07-21"/>
  </r>
  <r>
    <x v="71"/>
    <s v="ETS ARINJAKA"/>
    <s v="PUBLICITE ET ANNONCE"/>
    <s v="Diffusion spot Top Horaire et animation à la RNA ANTANANARIVO - FACTURE N°04087"/>
    <n v="1"/>
    <s v="UN"/>
    <n v="3200000"/>
    <n v="695.6521739130435"/>
    <n v="695.6521739130435"/>
    <n v="695.6521739130435"/>
    <m/>
    <m/>
    <n v="0"/>
    <s v="MGA"/>
    <d v="2026-07-27T00:00:00"/>
    <s v="2026-07-27"/>
    <s v="E"/>
    <s v="E"/>
    <s v="ANDRIAMIRIJA Luca"/>
    <n v="139151"/>
    <m/>
    <m/>
    <s v="DCG"/>
    <s v="FELANA13"/>
    <s v="Felana RARIVOSON"/>
    <s v="3 840 000.00"/>
    <n v="20"/>
    <n v="2"/>
    <m/>
    <s v="MEDMEDI"/>
    <s v="True"/>
    <s v="E110_MD_DCOM"/>
    <s v="DCG-COM-MEDIA"/>
    <s v="NA"/>
    <m/>
    <n v="1"/>
    <s v="3 200 000.00"/>
    <s v="YASMG"/>
    <m/>
    <s v="6 400 000.00"/>
    <s v="7 680 000.00"/>
    <m/>
    <d v="2026-07-27T00:00:00"/>
    <s v="0000-00-00"/>
    <s v="Diffusion spot Top Horaire et animation RNA"/>
    <s v="YASSIE"/>
    <s v="YASSIE"/>
    <s v="C100"/>
    <s v="E110_MD_DCOM"/>
    <s v="DCG-COM-MEDIA"/>
    <s v="STD"/>
    <m/>
    <m/>
    <m/>
    <n v="1265"/>
    <s v="C100"/>
    <n v="2720"/>
    <n v="2"/>
    <s v="2026-07-21"/>
  </r>
  <r>
    <x v="72"/>
    <s v="RANDRIAMAHALEO Elisoa Nampoina"/>
    <s v="PRESTATION DE SERVICE"/>
    <s v="Prestation Influenceur Diary - Avril au Juillet 2026 + Bonus - FACTURE N°CLT-N1/26"/>
    <n v="1"/>
    <s v="UN"/>
    <n v="1700000"/>
    <n v="369.56521739130437"/>
    <n v="369.56521739130437"/>
    <n v="369.56521739130437"/>
    <m/>
    <m/>
    <n v="0"/>
    <s v="MGA"/>
    <d v="2026-07-27T00:00:00"/>
    <s v="2026-07-27"/>
    <s v="E"/>
    <s v="E"/>
    <s v="ANDRIAMIRIJA Luca"/>
    <n v="139154"/>
    <m/>
    <m/>
    <s v="DCG"/>
    <s v="FELANA13"/>
    <s v="Felana RARIVOSON"/>
    <s v="1 700 000.00"/>
    <n v="0"/>
    <n v="1"/>
    <m/>
    <s v="PRICTRL"/>
    <s v="True"/>
    <s v="E110_DG_DCOM"/>
    <s v="DCG-COM"/>
    <s v="NA"/>
    <m/>
    <n v="1"/>
    <s v="1 700 000.00"/>
    <s v="YASMG"/>
    <m/>
    <s v="1 700 000.00"/>
    <s v="1 700 000.00"/>
    <s v="F"/>
    <d v="2026-07-27T00:00:00"/>
    <s v="0000-00-00"/>
    <s v="Influenceur Diary"/>
    <s v="YASSIE"/>
    <s v="YASSIE"/>
    <s v="C100"/>
    <s v="E110_DG_DCOM"/>
    <s v="DCG-COM"/>
    <s v="STD"/>
    <m/>
    <m/>
    <m/>
    <n v="14862"/>
    <s v="C100"/>
    <n v="7210"/>
    <n v="1"/>
    <s v="2026-07-21"/>
  </r>
  <r>
    <x v="73"/>
    <s v="DREAM ON RADIO SARL"/>
    <s v="PUBLICITE ET ANNONCE"/>
    <s v="Spot Publicitaire - FA n°6 444/FA"/>
    <n v="24"/>
    <s v="UN"/>
    <n v="74880"/>
    <n v="16.278260869565216"/>
    <n v="390.67826086956518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1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1"/>
    <s v="2026-07-21"/>
  </r>
  <r>
    <x v="73"/>
    <s v="DREAM ON RADIO SARL"/>
    <s v="PUBLICITE ET ANNONCE"/>
    <s v="Spot Publicitaire - FA n°6 443/FA"/>
    <n v="24"/>
    <s v="UN"/>
    <n v="74880"/>
    <n v="16.278260869565216"/>
    <n v="390.67826086956518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2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2"/>
    <s v="2026-07-21"/>
  </r>
  <r>
    <x v="73"/>
    <s v="DREAM ON RADIO SARL"/>
    <s v="PUBLICITE ET ANNONCE"/>
    <s v="Spot Publicitaire - FA n°6 442/FA"/>
    <n v="24"/>
    <s v="UN"/>
    <n v="74880"/>
    <n v="16.278260869565216"/>
    <n v="390.67826086956518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3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3"/>
    <s v="2026-07-21"/>
  </r>
  <r>
    <x v="74"/>
    <s v="TV PLUS MADAGASCAR"/>
    <s v="PUBLICITE ET ANNONCE"/>
    <s v="Diffusion de Spot Radio - FA N°FA260143/TV PLUS 2026"/>
    <n v="39"/>
    <s v="UN"/>
    <n v="8500"/>
    <n v="1.8478260869565217"/>
    <n v="72.065217391304344"/>
    <n v="72.065217391304344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97 800.00"/>
    <n v="20"/>
    <n v="5"/>
    <m/>
    <s v="MEDMEDI"/>
    <s v="True"/>
    <s v="E110_MD_DCOM"/>
    <s v="DCG-COM-MEDIA"/>
    <s v="NA"/>
    <m/>
    <n v="39"/>
    <s v="331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5"/>
    <s v="2026-07-21"/>
  </r>
  <r>
    <x v="74"/>
    <s v="TV PLUS MADAGASCAR"/>
    <s v="PUBLICITE ET ANNONCE"/>
    <s v="Diffusion de Spot Radio - FA N°FA260139/TV PLUS 2026"/>
    <n v="73"/>
    <s v="UN"/>
    <n v="8500"/>
    <n v="1.8478260869565217"/>
    <n v="134.89130434782609"/>
    <n v="134.8913043478260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44 600.00"/>
    <n v="20"/>
    <n v="1"/>
    <m/>
    <s v="MEDMEDI"/>
    <s v="True"/>
    <s v="E110_MD_DCOM"/>
    <s v="DCG-COM-MEDIA"/>
    <s v="NA"/>
    <m/>
    <n v="73"/>
    <s v="620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1"/>
    <s v="2026-07-21"/>
  </r>
  <r>
    <x v="74"/>
    <s v="TV PLUS MADAGASCAR"/>
    <s v="PUBLICITE ET ANNONCE"/>
    <s v="Diffusion de Spot Radio - FA N°FA260144/TV PLUS 2026"/>
    <n v="73"/>
    <s v="UN"/>
    <n v="8500"/>
    <n v="1.8478260869565217"/>
    <n v="134.89130434782609"/>
    <n v="134.8913043478260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44 600.00"/>
    <n v="20"/>
    <n v="6"/>
    <m/>
    <s v="MEDMEDI"/>
    <s v="True"/>
    <s v="E110_MD_DCOM"/>
    <s v="DCG-COM-MEDIA"/>
    <s v="NA"/>
    <m/>
    <n v="73"/>
    <s v="620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6"/>
    <s v="2026-07-21"/>
  </r>
  <r>
    <x v="74"/>
    <s v="TV PLUS MADAGASCAR"/>
    <s v="PUBLICITE ET ANNONCE"/>
    <s v="Diffusion de Spot RADIO - FA N°FA260141/TV PLUS 2026"/>
    <n v="74"/>
    <s v="UN"/>
    <n v="8500"/>
    <n v="1.8478260869565217"/>
    <n v="136.7391304347826"/>
    <n v="136.7391304347826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54 800.00"/>
    <n v="20"/>
    <n v="3"/>
    <m/>
    <s v="MEDMEDI"/>
    <s v="True"/>
    <s v="E110_MD_DCOM"/>
    <s v="DCG-COM-MEDIA"/>
    <s v="NA"/>
    <m/>
    <n v="74"/>
    <s v="629 0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3"/>
    <s v="2026-07-21"/>
  </r>
  <r>
    <x v="74"/>
    <s v="TV PLUS MADAGASCAR"/>
    <s v="PUBLICITE ET ANNONCE"/>
    <s v="Diffusion de Spot TV - FA N°FA260142/TV PLUS 2026"/>
    <n v="35"/>
    <s v="UN"/>
    <n v="55020"/>
    <n v="11.960869565217392"/>
    <n v="418.63043478260869"/>
    <n v="418.6304347826086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2 310 840.00"/>
    <n v="20"/>
    <n v="4"/>
    <m/>
    <s v="MEDMEDI"/>
    <s v="True"/>
    <s v="E110_MD_DCOM"/>
    <s v="DCG-COM-MEDIA"/>
    <s v="NA"/>
    <m/>
    <n v="35"/>
    <s v="1 925 7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4"/>
    <s v="2026-07-21"/>
  </r>
  <r>
    <x v="74"/>
    <s v="TV PLUS MADAGASCAR"/>
    <s v="PUBLICITE ET ANNONCE"/>
    <s v="Diffusion de Spot TV - FA N°FA260140/TV PLUS 2026"/>
    <n v="48"/>
    <s v="UN"/>
    <n v="55020"/>
    <n v="11.960869565217392"/>
    <n v="574.12173913043478"/>
    <n v="574.12173913043478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 169 152.00"/>
    <n v="20"/>
    <n v="2"/>
    <m/>
    <s v="MEDMEDI"/>
    <s v="True"/>
    <s v="E110_MD_DCOM"/>
    <s v="DCG-COM-MEDIA"/>
    <s v="NA"/>
    <m/>
    <n v="48"/>
    <s v="2 640 96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2"/>
    <s v="2026-07-21"/>
  </r>
  <r>
    <x v="74"/>
    <s v="TV PLUS MADAGASCAR"/>
    <s v="PUBLICITE ET ANNONCE"/>
    <s v="Diffusion de Spot TV - FA N°FA260145/TV PLUS 2026"/>
    <n v="48"/>
    <s v="UN"/>
    <n v="55020"/>
    <n v="11.960869565217392"/>
    <n v="574.12173913043478"/>
    <n v="574.12173913043478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 169 152.00"/>
    <n v="20"/>
    <n v="7"/>
    <m/>
    <s v="MEDMEDI"/>
    <s v="True"/>
    <s v="E110_MD_DCOM"/>
    <s v="DCG-COM-MEDIA"/>
    <s v="NA"/>
    <m/>
    <n v="48"/>
    <s v="2 640 96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7"/>
    <s v="2026-07-21"/>
  </r>
  <r>
    <x v="75"/>
    <s v="FITAHIA FANOMEZANTSOA NIRINA BIEN AIME"/>
    <s v="REMISE"/>
    <m/>
    <n v="1"/>
    <s v="UN"/>
    <n v="-500000"/>
    <n v="-108.69565217391305"/>
    <n v="-108.69565217391305"/>
    <n v="108.69565217391305"/>
    <n v="108.69565217391305"/>
    <m/>
    <n v="0"/>
    <s v="MGA"/>
    <d v="2026-07-27T00:00:00"/>
    <s v="2026-08-03"/>
    <s v="E"/>
    <s v="E"/>
    <m/>
    <n v="0"/>
    <m/>
    <m/>
    <s v="DCG"/>
    <s v="FELANA13"/>
    <s v="Felana RARIVOSON"/>
    <s v="-500 000.00"/>
    <n v="0"/>
    <n v="0"/>
    <m/>
    <s v="GELACCS"/>
    <s v="True"/>
    <s v="E110_PRO_DCOM"/>
    <s v="DCG-COM"/>
    <s v="NA"/>
    <m/>
    <n v="1"/>
    <s v="-5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2057"/>
    <s v="C100"/>
    <n v="5633"/>
    <n v="3"/>
    <s v="2026-07-31"/>
  </r>
  <r>
    <x v="75"/>
    <s v="FITAHIA FANOMEZANTSOA NIRINA BIEN AIME"/>
    <s v="PRESTATION DE SERVICE"/>
    <s v="Couverture Photo de deux Evènements pour le 11/07/2026 - Devis du 30/06/2026"/>
    <n v="1"/>
    <s v="UN"/>
    <n v="500000"/>
    <n v="108.69565217391305"/>
    <n v="108.69565217391305"/>
    <n v="108.69565217391305"/>
    <m/>
    <m/>
    <n v="0"/>
    <s v="MGA"/>
    <d v="2026-07-27T00:00:00"/>
    <s v="2026-08-03"/>
    <s v="E"/>
    <s v="E"/>
    <s v="ANDRIAMIRIJA Luca"/>
    <n v="139134"/>
    <m/>
    <m/>
    <s v="DCG"/>
    <s v="FELANA13"/>
    <s v="Felana RARIVOSON"/>
    <s v="500 000.00"/>
    <n v="0"/>
    <n v="1"/>
    <m/>
    <s v="PRICTRL"/>
    <s v="True"/>
    <s v="E110_PRO_DCOM"/>
    <s v="DCG-COM"/>
    <s v="NA"/>
    <m/>
    <n v="1"/>
    <s v="5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14862"/>
    <s v="C100"/>
    <n v="5633"/>
    <n v="1"/>
    <s v="2026-07-20"/>
  </r>
  <r>
    <x v="75"/>
    <s v="FITAHIA FANOMEZANTSOA NIRINA BIEN AIME"/>
    <s v="PRESTATION DE SERVICE"/>
    <s v="Couverture photo pour un événement de 18/07/2026 à Antsiranana - Devis du 16/07/2026"/>
    <n v="1"/>
    <s v="UN"/>
    <n v="700000"/>
    <n v="152.17391304347825"/>
    <n v="152.17391304347825"/>
    <n v="152.17391304347825"/>
    <m/>
    <m/>
    <n v="0"/>
    <s v="MGA"/>
    <d v="2026-07-27T00:00:00"/>
    <s v="2026-08-03"/>
    <s v="E"/>
    <s v="E"/>
    <s v="ANDRIAMIRIJA Luca"/>
    <n v="139134"/>
    <m/>
    <m/>
    <s v="DCG"/>
    <s v="FELANA13"/>
    <s v="Felana RARIVOSON"/>
    <s v="700 000.00"/>
    <n v="0"/>
    <n v="2"/>
    <m/>
    <s v="PRICTRL"/>
    <s v="True"/>
    <s v="E110_PRO_DCOM"/>
    <s v="DCG-COM"/>
    <s v="NA"/>
    <m/>
    <n v="1"/>
    <s v="7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14862"/>
    <s v="C100"/>
    <n v="5633"/>
    <n v="2"/>
    <s v="2026-07-20"/>
  </r>
  <r>
    <x v="76"/>
    <s v="RANDRIANAIVORAVELONA  ALVIN LOVANIAINA"/>
    <s v="PRESTATION DE SERVICE"/>
    <s v="Prestation Influenceur - Avril au Juin 2026 # Facture du 10/07/2026"/>
    <n v="1"/>
    <s v="UN"/>
    <n v="5000000"/>
    <n v="1086.9565217391305"/>
    <n v="1086.9565217391305"/>
    <n v="1086.9565217391305"/>
    <m/>
    <m/>
    <n v="0"/>
    <s v="MGA"/>
    <d v="2026-07-27T00:00:00"/>
    <s v="2026-07-27"/>
    <s v="E"/>
    <s v="E"/>
    <s v="ANDRIAMIRIJA Luca"/>
    <n v="139135"/>
    <m/>
    <m/>
    <s v="DCG"/>
    <s v="FELANA13"/>
    <s v="Felana RARIVOSON"/>
    <s v="5 000 000.00"/>
    <n v="0"/>
    <n v="1"/>
    <m/>
    <s v="PRICTRL"/>
    <s v="True"/>
    <s v="E110_DG_DCOM"/>
    <s v="DCG-COM"/>
    <s v="NA"/>
    <m/>
    <n v="1"/>
    <s v="5 000 000.00"/>
    <s v="YASMG"/>
    <m/>
    <s v="5 000 000.00"/>
    <s v="5 000 000.00"/>
    <s v="F"/>
    <d v="2026-07-27T00:00:00"/>
    <s v="0000-00-00"/>
    <s v="Influenceur ALVIN - Avril au Juin 2026"/>
    <s v="YASSIE"/>
    <s v="YASSIE"/>
    <s v="C100"/>
    <s v="E110_DG_DCOM"/>
    <s v="DCG-COM"/>
    <s v="STD"/>
    <m/>
    <m/>
    <m/>
    <n v="14862"/>
    <s v="C100"/>
    <n v="5268"/>
    <n v="1"/>
    <s v="0000-00-00"/>
  </r>
  <r>
    <x v="77"/>
    <s v="RAMIARAMALALA MEVASOA FITIAVANA SAROBIDY OLIV"/>
    <s v="PRESTATION DE SERVICE"/>
    <s v="Prestation Influenceur Mevakely - Avril au Juin 2026 et Bonus Mensuel # Facture n°0002"/>
    <n v="1"/>
    <s v="UN"/>
    <n v="1900000"/>
    <n v="413.04347826086956"/>
    <n v="413.04347826086956"/>
    <n v="413.04347826086956"/>
    <m/>
    <m/>
    <n v="0"/>
    <s v="MGA"/>
    <d v="2026-07-27T00:00:00"/>
    <s v="2026-07-27"/>
    <s v="S"/>
    <s v="S"/>
    <s v="ANDRIAMIRIJA Luca"/>
    <n v="139136"/>
    <m/>
    <m/>
    <s v="DCG"/>
    <s v="FELANA13"/>
    <s v="Felana RARIVOSON"/>
    <s v="1 900 000.00"/>
    <n v="0"/>
    <n v="1"/>
    <m/>
    <s v="PRICTRL"/>
    <s v="True"/>
    <s v="E110_DG_DCOM"/>
    <s v="DCG-COM"/>
    <s v="NA"/>
    <m/>
    <n v="0"/>
    <s v="0.00"/>
    <s v="YASMG"/>
    <m/>
    <s v="1 900 000.00"/>
    <s v="1 900 000.00"/>
    <s v="F"/>
    <d v="2026-07-27T00:00:00"/>
    <s v="0000-00-00"/>
    <s v="Prestation Influenceur Mevakely"/>
    <s v="YASSIE"/>
    <s v="YASSIE"/>
    <s v="C100"/>
    <s v="E110_DG_DCOM"/>
    <s v="DCG-COM"/>
    <s v="STD"/>
    <m/>
    <m/>
    <m/>
    <n v="14862"/>
    <s v="C100"/>
    <n v="5255"/>
    <n v="1"/>
    <s v="0000-00-00"/>
  </r>
  <r>
    <x v="78"/>
    <s v="TSGV"/>
    <s v="PRESTATION DE SERVICE"/>
    <s v="Prestation de sécurisation - devis n°OC020807 DU 08/07/2026"/>
    <n v="36"/>
    <s v="UN"/>
    <n v="20000"/>
    <n v="4.3478260869565215"/>
    <n v="156.52173913043478"/>
    <n v="156.52173913043478"/>
    <m/>
    <m/>
    <n v="0"/>
    <s v="MGA"/>
    <d v="2026-07-27T00:00:00"/>
    <s v="2026-07-27"/>
    <s v="E"/>
    <s v="E"/>
    <s v="ANDRIAMIRIJA Luca"/>
    <n v="139105"/>
    <m/>
    <m/>
    <s v="DCG"/>
    <s v="FELANA13"/>
    <s v="Felana RARIVOSON"/>
    <s v="864 000.00"/>
    <n v="20"/>
    <n v="1"/>
    <m/>
    <s v="PRICTRL"/>
    <s v="True"/>
    <s v="E110_AP_DCOM"/>
    <s v="DCG-COM-PART"/>
    <s v="NA"/>
    <m/>
    <n v="36"/>
    <s v="720 000.00"/>
    <s v="YASMG"/>
    <m/>
    <s v="720 000.00"/>
    <s v="864 000.00"/>
    <m/>
    <d v="2026-07-27T00:00:00"/>
    <s v="0000-00-00"/>
    <s v="Prestation de Sécurisation - Hoopfest InterU"/>
    <s v="YASSIE"/>
    <s v="YASSIE"/>
    <s v="C100"/>
    <s v="E110_AP_DCOM"/>
    <s v="DCG-COM-PART"/>
    <s v="STD"/>
    <m/>
    <m/>
    <m/>
    <n v="14862"/>
    <s v="C100"/>
    <n v="6362"/>
    <n v="1"/>
    <s v="2026-07-17"/>
  </r>
  <r>
    <x v="79"/>
    <s v="GRANDE DISTRIBUTION SERVICE"/>
    <s v="CONFECTION DIVERSE"/>
    <s v="TSHIRT CHAMPION - suivant proforma N°F/P062600251"/>
    <n v="100"/>
    <s v="UN"/>
    <n v="30000"/>
    <n v="6.5217391304347823"/>
    <n v="652.17391304347825"/>
    <n v="652.17391304347825"/>
    <m/>
    <m/>
    <n v="0"/>
    <s v="MGA"/>
    <d v="2026-07-27T00:00:00"/>
    <s v="2026-07-28"/>
    <s v="E"/>
    <s v="E"/>
    <s v="RAZAFINDRAHAGA Setra"/>
    <n v="139095"/>
    <m/>
    <m/>
    <s v="DCG"/>
    <s v="FELANA13"/>
    <s v="Felana RARIVOSON"/>
    <s v="3 000 000.00"/>
    <n v="0"/>
    <n v="1"/>
    <m/>
    <s v="GOOHABI"/>
    <s v="True"/>
    <s v="E110_SP_DCOM"/>
    <s v="DCG-COM-PART"/>
    <s v="NA"/>
    <m/>
    <n v="100"/>
    <s v="3 000 000.00"/>
    <s v="YASMG"/>
    <m/>
    <s v="3 000 000.00"/>
    <s v="3 000 000.00"/>
    <s v="F"/>
    <d v="2026-07-27T00:00:00"/>
    <s v="0000-00-00"/>
    <s v="FINALE YAS COUPE MADAGASCAR 2026"/>
    <s v="YASSIE"/>
    <s v="GALE"/>
    <s v="C100"/>
    <s v="E110_SP_DCOM"/>
    <s v="DCG-COM-PART"/>
    <s v="STD"/>
    <m/>
    <m/>
    <m/>
    <n v="3521"/>
    <s v="C100"/>
    <n v="820"/>
    <n v="1"/>
    <s v="2026-07-17"/>
  </r>
  <r>
    <x v="80"/>
    <s v="JOCKER GRAPHICS"/>
    <s v="CHEQUE CADEAU - PARTENARIAT - AOUT 2024"/>
    <s v="CHEQUE GEANT GRAND FORMAT FESTIVAL DONA BE_x000a_Dim:1,20m x 0,60m - DEVIS N°DEV01817 DU 20/07/2026"/>
    <n v="3"/>
    <s v="UN"/>
    <n v="70987.5"/>
    <n v="15.432065217391305"/>
    <n v="46.296195652173914"/>
    <n v="46.296195652173914"/>
    <m/>
    <m/>
    <n v="0"/>
    <s v="MGA"/>
    <d v="2026-07-27T00:00:00"/>
    <s v="2026-07-27"/>
    <s v="E"/>
    <s v="E"/>
    <s v="RAZAFINDRAHAGA Setra"/>
    <n v="139107"/>
    <m/>
    <m/>
    <s v="DCG"/>
    <s v="FELANA13"/>
    <s v="Felana RARIVOSON"/>
    <s v="255 555.00"/>
    <n v="20"/>
    <n v="5"/>
    <m/>
    <s v="GELACCS"/>
    <s v="True"/>
    <s v="E110_AC_DCOM"/>
    <s v="DCG-COM-PART"/>
    <s v="NA"/>
    <m/>
    <n v="3"/>
    <s v="212 962.50"/>
    <s v="YASMG"/>
    <m/>
    <s v="212 962.50"/>
    <s v="255 555.00"/>
    <s v="F"/>
    <d v="2026-07-27T00:00:00"/>
    <s v="0000-00-00"/>
    <s v="FESTIVAL DONA BE"/>
    <s v="YASSIE"/>
    <s v="YASSIE"/>
    <s v="C100"/>
    <s v="E110_AC_DCOM"/>
    <s v="DCG-COM-PART"/>
    <s v="STD"/>
    <m/>
    <m/>
    <m/>
    <n v="21754"/>
    <s v="C100"/>
    <n v="1645"/>
    <n v="1"/>
    <s v="2026-07-20"/>
  </r>
  <r>
    <x v="81"/>
    <s v="IVENCO"/>
    <s v="LOCATION"/>
    <s v="Location mobilière - suivant proforma N°SO2584"/>
    <n v="12"/>
    <s v="UN"/>
    <n v="15000"/>
    <n v="3.2608695652173911"/>
    <n v="39.130434782608695"/>
    <n v="39.130434782608695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180 000.00"/>
    <n v="0"/>
    <n v="2"/>
    <m/>
    <s v="LOCLOCT"/>
    <s v="True"/>
    <s v="E110_SP_DCOM"/>
    <s v="DCG-COM-PART"/>
    <s v="NA"/>
    <m/>
    <n v="12"/>
    <s v="18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14417"/>
    <s v="C100"/>
    <n v="2467"/>
    <n v="2"/>
    <s v="2026-07-17"/>
  </r>
  <r>
    <x v="81"/>
    <s v="IVENCO"/>
    <s v="LOCATION"/>
    <s v="Locations estrades - suivant proforma N°SO2584 DU 01/07/2026"/>
    <n v="1"/>
    <s v="UN"/>
    <n v="120000"/>
    <n v="26.086956521739129"/>
    <n v="26.086956521739129"/>
    <n v="26.086956521739129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120 000.00"/>
    <n v="0"/>
    <n v="1"/>
    <m/>
    <s v="LOCLOCT"/>
    <s v="True"/>
    <s v="E110_SP_DCOM"/>
    <s v="DCG-COM-PART"/>
    <s v="NA"/>
    <m/>
    <n v="1"/>
    <s v="12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14417"/>
    <s v="C100"/>
    <n v="2467"/>
    <n v="1"/>
    <s v="2026-07-17"/>
  </r>
  <r>
    <x v="81"/>
    <s v="IVENCO"/>
    <s v="TRANSPORT"/>
    <s v="Transport et charge de structure"/>
    <n v="1"/>
    <s v="UN"/>
    <n v="250000"/>
    <n v="54.347826086956523"/>
    <n v="54.347826086956523"/>
    <n v="54.347826086956523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250 000.00"/>
    <n v="0"/>
    <n v="3"/>
    <m/>
    <s v="TRNTERM"/>
    <s v="True"/>
    <s v="E110_SP_DCOM"/>
    <s v="DCG-COM-PART"/>
    <s v="NA"/>
    <m/>
    <n v="1"/>
    <s v="25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4276"/>
    <s v="C100"/>
    <n v="2467"/>
    <n v="3"/>
    <s v="2026-07-17"/>
  </r>
  <r>
    <x v="82"/>
    <s v="KOEZY COMPANY SARLU"/>
    <s v="SPONSORING"/>
    <s v="PACK PLATINIUM POUR SOOKANY TROPHY - suivant proforma N°KZ023/26"/>
    <n v="1"/>
    <s v="UN"/>
    <n v="4000000"/>
    <n v="869.56521739130437"/>
    <n v="869.56521739130437"/>
    <n v="869.56521739130437"/>
    <m/>
    <m/>
    <n v="0"/>
    <s v="MGA"/>
    <d v="2026-07-27T00:00:00"/>
    <s v="2026-07-27"/>
    <s v="E"/>
    <s v="E"/>
    <s v="RAZAFINDRAHAGA Setra"/>
    <n v="139117"/>
    <m/>
    <m/>
    <s v="DCG"/>
    <s v="FELANA13"/>
    <s v="Felana RARIVOSON"/>
    <s v="4 000 000.00"/>
    <n v="0"/>
    <n v="1"/>
    <m/>
    <s v="MECSPDC"/>
    <s v="True"/>
    <s v="E110_SP_DCOM"/>
    <s v="DCG-COM-PART"/>
    <s v="NA"/>
    <m/>
    <n v="1"/>
    <s v="4 000 000.00"/>
    <s v="YASMG"/>
    <m/>
    <s v="4 000 000.00"/>
    <s v="4 000 000.00"/>
    <s v="F"/>
    <d v="2026-07-27T00:00:00"/>
    <s v="0000-00-00"/>
    <s v="SOOKANY TROPHY"/>
    <s v="YASSIE"/>
    <s v="YASSIE"/>
    <s v="C100"/>
    <s v="E110_SP_DCOM"/>
    <s v="DCG-COM-PART"/>
    <s v="STD"/>
    <m/>
    <m/>
    <m/>
    <n v="1267"/>
    <s v="C100"/>
    <n v="6480"/>
    <n v="1"/>
    <s v="2026-07-20"/>
  </r>
  <r>
    <x v="83"/>
    <s v="RANDRIAMANDIMBIHARIJAONA Aina Michael"/>
    <s v="SPONSORING"/>
    <s v="SPONSOR OFFICIEL DU FOIRE BE SATRANA MAJUNGA - FACTURE N°440612"/>
    <n v="1"/>
    <s v="UN"/>
    <n v="5000000"/>
    <n v="1086.9565217391305"/>
    <n v="1086.9565217391305"/>
    <n v="1086.9565217391305"/>
    <m/>
    <m/>
    <n v="0"/>
    <s v="MGA"/>
    <d v="2026-07-27T00:00:00"/>
    <s v="2026-07-27"/>
    <s v="E"/>
    <s v="E"/>
    <s v="RAZAFINDRAHAGA Setra"/>
    <n v="139224"/>
    <m/>
    <m/>
    <s v="DCG"/>
    <s v="FELANA13"/>
    <s v="Felana RARIVOSON"/>
    <s v="5 000 000.00"/>
    <n v="0"/>
    <n v="1"/>
    <m/>
    <s v="MECSPDC"/>
    <s v="True"/>
    <s v="E110_AP_DCOM"/>
    <s v="DCG-COM"/>
    <s v="NA"/>
    <m/>
    <n v="1"/>
    <s v="5 000 000.00"/>
    <s v="YASMG"/>
    <m/>
    <s v="5 000 000.00"/>
    <s v="5 000 000.00"/>
    <s v="F"/>
    <d v="2026-07-27T00:00:00"/>
    <s v="0000-00-00"/>
    <s v="FOIRE BE SATRANA 2026"/>
    <s v="YASSIE"/>
    <s v="YASSIE"/>
    <s v="C100"/>
    <s v="E110_AP_DCOM"/>
    <s v="DCG-COM"/>
    <s v="STD"/>
    <m/>
    <m/>
    <m/>
    <n v="1267"/>
    <s v="C100"/>
    <n v="7218"/>
    <n v="1"/>
    <s v="2026-07-23"/>
  </r>
  <r>
    <x v="84"/>
    <s v="GRANDE DISTRIBUTION SERVICE"/>
    <s v="CONFECTION DIVERSE"/>
    <s v="TSHIRT SOMAROHO - suivant proforma N°F/P072600091"/>
    <n v="750"/>
    <s v="UN"/>
    <n v="22500"/>
    <n v="4.8913043478260869"/>
    <n v="3668.478260869565"/>
    <n v="3668.478260869565"/>
    <m/>
    <m/>
    <n v="0"/>
    <s v="MGA"/>
    <d v="2026-07-27T00:00:00"/>
    <s v="2026-07-27"/>
    <s v="E"/>
    <s v="E"/>
    <s v="RAZAFINDRAHAGA Setra"/>
    <n v="139126"/>
    <m/>
    <m/>
    <s v="DCG"/>
    <s v="FELANA13"/>
    <s v="Felana RARIVOSON"/>
    <s v="16 875 000.00"/>
    <n v="0"/>
    <n v="1"/>
    <m/>
    <s v="GOOHABI"/>
    <s v="True"/>
    <s v="E110_AC_DCOM"/>
    <s v="DCG-COM-PART"/>
    <s v="NA"/>
    <m/>
    <n v="750"/>
    <s v="16 875 000.00"/>
    <s v="YASMG"/>
    <m/>
    <s v="16 875 000.00"/>
    <s v="16 875 000.00"/>
    <s v="F"/>
    <d v="2026-07-27T00:00:00"/>
    <s v="0000-00-00"/>
    <s v="SOMAROHO 2026"/>
    <s v="YASSIE"/>
    <s v="GALE"/>
    <s v="C100"/>
    <s v="E110_AC_DCOM"/>
    <s v="DCG-COM-PART"/>
    <s v="STD"/>
    <m/>
    <m/>
    <m/>
    <n v="3521"/>
    <s v="C100"/>
    <n v="820"/>
    <n v="1"/>
    <s v="2026-07-20"/>
  </r>
  <r>
    <x v="85"/>
    <s v="SOCIETE DE GESTION ET EXPLOITATION DE M/CAR"/>
    <s v="COLLATION"/>
    <s v="CONFERENCE DE PRESSE LE 23 ET 24 JUILLET 2026 : TEKKEN"/>
    <n v="50"/>
    <s v="UN"/>
    <n v="25000"/>
    <n v="5.4347826086956523"/>
    <n v="271.73913043478262"/>
    <n v="271.73913043478262"/>
    <m/>
    <m/>
    <n v="0"/>
    <s v="MGA"/>
    <d v="2026-07-27T00:00:00"/>
    <s v="2026-07-27"/>
    <s v="E"/>
    <s v="E"/>
    <s v="RAZAFINDRAHAGA Setra"/>
    <n v="139156"/>
    <m/>
    <m/>
    <s v="DCG"/>
    <s v="FELANA13"/>
    <s v="Felana RARIVOSON"/>
    <s v="1 500 000.00"/>
    <n v="20"/>
    <n v="2"/>
    <m/>
    <s v="VDPPERD"/>
    <s v="True"/>
    <s v="E219_DCG"/>
    <s v="DCG-COM"/>
    <s v="NA"/>
    <m/>
    <n v="50"/>
    <s v="1 250 000.00"/>
    <s v="YASMG"/>
    <m/>
    <s v="3 350 000.00"/>
    <s v="4 020 000.00"/>
    <s v="F"/>
    <d v="2026-07-27T00:00:00"/>
    <s v="0000-00-00"/>
    <s v="COLLATION LE 23 ET 24 JUILLET 2026"/>
    <s v="YASSIE"/>
    <s v="YASSIE"/>
    <s v="C100"/>
    <s v="E219_DCG"/>
    <s v="DCG-COM"/>
    <s v="STD"/>
    <m/>
    <m/>
    <m/>
    <n v="12682"/>
    <s v="C100"/>
    <n v="119"/>
    <n v="2"/>
    <s v="2026-07-21"/>
  </r>
  <r>
    <x v="85"/>
    <s v="SOCIETE DE GESTION ET EXPLOITATION DE M/CAR"/>
    <s v="COLLATION"/>
    <s v="CONFERENCE DE PRESSE LE 23 ET 24 JUILLET 2026 : NOUVELLE TECH - FACTURE PROFORMA/EVENT/PRKL/2026 DU 21/07/2026"/>
    <n v="60"/>
    <s v="UN"/>
    <n v="35000"/>
    <n v="7.6086956521739131"/>
    <n v="456.52173913043481"/>
    <n v="456.52173913043481"/>
    <m/>
    <m/>
    <n v="0"/>
    <s v="MGA"/>
    <d v="2026-07-27T00:00:00"/>
    <s v="2026-07-27"/>
    <s v="E"/>
    <s v="E"/>
    <s v="RAZAFINDRAHAGA Setra"/>
    <n v="139156"/>
    <m/>
    <m/>
    <s v="DCG"/>
    <s v="FELANA13"/>
    <s v="Felana RARIVOSON"/>
    <s v="2 520 000.00"/>
    <n v="20"/>
    <n v="1"/>
    <m/>
    <s v="VDPPERD"/>
    <s v="True"/>
    <s v="E219_DCG"/>
    <s v="DCG-COM"/>
    <s v="NA"/>
    <m/>
    <n v="60"/>
    <s v="2 100 000.00"/>
    <s v="YASMG"/>
    <m/>
    <s v="3 350 000.00"/>
    <s v="4 020 000.00"/>
    <s v="F"/>
    <d v="2026-07-27T00:00:00"/>
    <s v="0000-00-00"/>
    <s v="COLLATION LE 23 ET 24 JUILLET 2026"/>
    <s v="YASSIE"/>
    <s v="YASSIE"/>
    <s v="C100"/>
    <s v="E219_DCG"/>
    <s v="DCG-COM"/>
    <s v="STD"/>
    <m/>
    <m/>
    <m/>
    <n v="12682"/>
    <s v="C100"/>
    <n v="119"/>
    <n v="1"/>
    <s v="2026-07-21"/>
  </r>
  <r>
    <x v="86"/>
    <s v="MADAJOB"/>
    <s v="PRESTATION MANUTENTIONNAIRES"/>
    <s v="Prestation (01) manutentionnaire (Juillet 26 au Juin27) # PF 002778"/>
    <n v="12"/>
    <s v="UN"/>
    <n v="549966.9"/>
    <n v="119.55802173913044"/>
    <n v="1434.6962608695653"/>
    <n v="1434.6962608695653"/>
    <m/>
    <m/>
    <n v="0"/>
    <s v="MGA"/>
    <d v="2026-07-23T00:00:00"/>
    <s v="2026-07-23"/>
    <s v="E"/>
    <s v="E"/>
    <s v="RASAMOELINA Haritsoa Oliva"/>
    <n v="139157"/>
    <m/>
    <m/>
    <s v="DTG"/>
    <s v="ELIE3"/>
    <s v="ANDRIAMANANTSOA Elie"/>
    <s v="7 919 523.36"/>
    <n v="20"/>
    <n v="1"/>
    <m/>
    <s v="PRICTRL"/>
    <s v="True"/>
    <s v="E214_DTG"/>
    <s v="DTG"/>
    <s v="NA"/>
    <m/>
    <n v="12"/>
    <s v="6 599 602.80"/>
    <s v="YASMG"/>
    <m/>
    <s v="6 599 602.80"/>
    <s v="7 919 523.36"/>
    <m/>
    <d v="2026-07-23T00:00:00"/>
    <s v="0000-00-00"/>
    <s v="Prestation manutentionnaire(JUILL26 au JUIN27)(Couverture)"/>
    <s v="YASSIE"/>
    <s v="YASSIE"/>
    <s v="C500"/>
    <s v="E214_DTG"/>
    <s v="DTG"/>
    <s v="STD"/>
    <m/>
    <m/>
    <m/>
    <n v="22414"/>
    <s v="C500"/>
    <n v="723"/>
    <n v="1"/>
    <s v="2026-07-27"/>
  </r>
  <r>
    <x v="87"/>
    <s v="EASY NETCOM"/>
    <s v="REMISE"/>
    <s v="Remise 15%"/>
    <n v="1"/>
    <s v="UN"/>
    <n v="-6210566"/>
    <n v="-1350.1230434782608"/>
    <n v="-1350.1230434782608"/>
    <n v="1350.1230434782608"/>
    <n v="1350.1230434782608"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-7 452 679.20"/>
    <n v="20"/>
    <n v="5"/>
    <m/>
    <s v="GELACCS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057"/>
    <s v="C500"/>
    <n v="2053"/>
    <n v="5"/>
    <s v="0000-00-00"/>
  </r>
  <r>
    <x v="87"/>
    <s v="EASY NETCOM"/>
    <s v="Travaux GC et tirage FO"/>
    <s v="INSTALLATION"/>
    <n v="1"/>
    <s v="UN"/>
    <n v="2000000"/>
    <n v="434.78260869565219"/>
    <n v="434.78260869565219"/>
    <n v="434.78260869565219"/>
    <m/>
    <m/>
    <n v="0"/>
    <s v="MGA"/>
    <d v="2026-07-23T00:00:00"/>
    <s v="2026-07-23"/>
    <s v="L"/>
    <s v="E"/>
    <s v="RASAMOELINA Haritsoa Oliva"/>
    <n v="139141"/>
    <m/>
    <m/>
    <s v="DTG"/>
    <s v="ELIE3"/>
    <s v="ANDRIAMANANTSOA Elie"/>
    <s v="2 400 000.00"/>
    <n v="20"/>
    <n v="1"/>
    <m/>
    <s v="PRICTRL"/>
    <s v="True"/>
    <s v="2026-DT-022001"/>
    <s v="DTG-PROJETS"/>
    <s v="NA"/>
    <m/>
    <n v="1"/>
    <s v="2 000 00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1"/>
    <s v="0000-00-00"/>
  </r>
  <r>
    <x v="87"/>
    <s v="EASY NETCOM"/>
    <s v="Travaux GC et tirage FO"/>
    <s v="HSSES"/>
    <n v="1"/>
    <s v="UN"/>
    <n v="3558772"/>
    <n v="773.64608695652169"/>
    <n v="773.64608695652169"/>
    <n v="773.64608695652169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4 270 526.40"/>
    <n v="20"/>
    <n v="2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2"/>
    <s v="0000-00-00"/>
  </r>
  <r>
    <x v="87"/>
    <s v="EASY NETCOM"/>
    <s v="Travaux GC et tirage FO"/>
    <s v="TIRAGE CABLES"/>
    <n v="1"/>
    <s v="UN"/>
    <n v="6630000"/>
    <n v="1441.304347826087"/>
    <n v="1441.304347826087"/>
    <n v="1441.304347826087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7 956 000.00"/>
    <n v="20"/>
    <n v="4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4"/>
    <s v="0000-00-00"/>
  </r>
  <r>
    <x v="87"/>
    <s v="EASY NETCOM"/>
    <s v="Travaux GC et tirage FO"/>
    <s v="TRAVAUX GENIE CIVL SOUTERRAIN"/>
    <n v="1"/>
    <s v="UN"/>
    <n v="29215000"/>
    <n v="6351.086956521739"/>
    <n v="6351.086956521739"/>
    <n v="6351.086956521739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35 058 000.00"/>
    <n v="20"/>
    <n v="3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3"/>
    <s v="0000-00-00"/>
  </r>
  <r>
    <x v="88"/>
    <s v="CHRONO COLIS"/>
    <s v="TRANSPORT"/>
    <s v="Transport des 14 rouleaux PEHD (500m/rlx)GALXY vers MAROANTSETRA +Manutention+Forfait Assurances"/>
    <n v="1"/>
    <s v="UN"/>
    <n v="3260000"/>
    <n v="708.695652173913"/>
    <n v="708.695652173913"/>
    <n v="708.695652173913"/>
    <m/>
    <m/>
    <n v="0"/>
    <s v="MGA"/>
    <d v="2026-07-23T00:00:00"/>
    <s v="2026-07-23"/>
    <s v="E"/>
    <s v="E"/>
    <s v="RASAMOELINA Haritsoa Oliva"/>
    <n v="139120"/>
    <m/>
    <m/>
    <s v="DTG"/>
    <s v="ELIE3"/>
    <s v="ANDRIAMANANTSOA Elie"/>
    <s v="3 912 000.00"/>
    <n v="20"/>
    <n v="2"/>
    <m/>
    <s v="TRNTERM"/>
    <s v="True"/>
    <s v="2026-DT-061001"/>
    <s v="DTG-DOM"/>
    <s v="NA"/>
    <m/>
    <n v="1"/>
    <s v="3 260 000.00"/>
    <s v="YASMG"/>
    <m/>
    <s v="9 964 000.00"/>
    <s v="11 956 800.00"/>
    <m/>
    <d v="2026-07-23T00:00:00"/>
    <s v="0000-00-00"/>
    <s v="Transport PEHD de Tanà vers MANANARA NORD et  MAROANTSETRA"/>
    <s v="YASSIE"/>
    <s v="YASSIE"/>
    <s v="C500"/>
    <s v="2026-DT-061001"/>
    <s v="DTG-DOM"/>
    <s v="STD"/>
    <m/>
    <m/>
    <m/>
    <n v="4276"/>
    <s v="C500"/>
    <n v="3042"/>
    <n v="2"/>
    <s v="2026-07-27"/>
  </r>
  <r>
    <x v="88"/>
    <s v="CHRONO COLIS"/>
    <s v="TRANSPORT"/>
    <s v="Transport des 46 rouleaux PEHD (500m/rlx)GALAXY vers MANANARA NORD+Manutention+Forfait Assurances"/>
    <n v="1"/>
    <s v="UN"/>
    <n v="6704000"/>
    <n v="1457.391304347826"/>
    <n v="1457.391304347826"/>
    <n v="1457.391304347826"/>
    <m/>
    <m/>
    <n v="0"/>
    <s v="MGA"/>
    <d v="2026-07-23T00:00:00"/>
    <s v="2026-07-23"/>
    <s v="E"/>
    <s v="E"/>
    <s v="RASAMOELINA Haritsoa Oliva"/>
    <n v="139120"/>
    <m/>
    <m/>
    <s v="DTG"/>
    <s v="ELIE3"/>
    <s v="ANDRIAMANANTSOA Elie"/>
    <s v="8 044 800.00"/>
    <n v="20"/>
    <n v="1"/>
    <m/>
    <s v="TRNTERM"/>
    <s v="True"/>
    <s v="2026-DT-061001"/>
    <s v="DTG-DOM"/>
    <s v="NA"/>
    <m/>
    <n v="1"/>
    <s v="6 704 000.00"/>
    <s v="YASMG"/>
    <m/>
    <s v="9 964 000.00"/>
    <s v="11 956 800.00"/>
    <m/>
    <d v="2026-07-23T00:00:00"/>
    <s v="0000-00-00"/>
    <s v="Transport PEHD de Tanà vers MANANARA NORD et  MAROANTSETRA"/>
    <s v="YASSIE"/>
    <s v="YASSIE"/>
    <s v="C500"/>
    <s v="2026-DT-061001"/>
    <s v="DTG-DOM"/>
    <s v="STD"/>
    <m/>
    <m/>
    <m/>
    <n v="4276"/>
    <s v="C500"/>
    <n v="3042"/>
    <n v="1"/>
    <s v="2026-07-27"/>
  </r>
  <r>
    <x v="89"/>
    <s v="PRIMA CE SARLU"/>
    <s v="REMISE"/>
    <s v="Remise 15%"/>
    <n v="1"/>
    <s v="UN"/>
    <n v="-3273900"/>
    <n v="-711.71739130434787"/>
    <n v="-711.71739130434787"/>
    <n v="711.71739130434787"/>
    <n v="711.71739130434787"/>
    <m/>
    <n v="0"/>
    <s v="MGA"/>
    <d v="2026-07-23T00:00:00"/>
    <s v="2026-07-23"/>
    <s v="L"/>
    <s v="S"/>
    <s v="RASAMOELINA Haritsoa Oliva"/>
    <n v="139132"/>
    <m/>
    <m/>
    <s v="DTG"/>
    <s v="ELIE3"/>
    <s v="ANDRIAMANANTSOA Elie"/>
    <s v="-3 928 680.00"/>
    <n v="20"/>
    <n v="2"/>
    <m/>
    <s v="GELACCS"/>
    <s v="True"/>
    <s v="2026-DT-022001"/>
    <s v="DTG-PROJETS"/>
    <s v="NA"/>
    <m/>
    <n v="0"/>
    <s v="0.00"/>
    <s v="YASMG"/>
    <m/>
    <s v="18 552 100.00"/>
    <s v="22 262 520.00"/>
    <m/>
    <d v="2026-07-23T00:00:00"/>
    <s v="0000-00-00"/>
    <s v="TX GC FO sur SOF225 ANALAMISONDROTRA"/>
    <s v="YASSIE"/>
    <s v="YASSIE"/>
    <s v="C500"/>
    <s v="2026-DT-022001"/>
    <s v="DTG-PROJETS"/>
    <s v="STD"/>
    <m/>
    <m/>
    <m/>
    <n v="2057"/>
    <s v="C500"/>
    <n v="2633"/>
    <n v="2"/>
    <s v="0000-00-00"/>
  </r>
  <r>
    <x v="89"/>
    <s v="PRIMA CE SARLU"/>
    <s v="Travaux GC et tirage FO"/>
    <s v="Travaux GC et tirage FO sur  SOF225  ANALAMISONDROTRA - COHAB HELIOS(Installation+HSSES+TRAVAUX DE GENIE CIVIL SOUTERRAIN+ TIRAGE CABLES)"/>
    <n v="1"/>
    <s v="UN"/>
    <n v="21826000"/>
    <n v="4744.782608695652"/>
    <n v="4744.782608695652"/>
    <n v="4744.782608695652"/>
    <m/>
    <m/>
    <n v="0"/>
    <s v="MGA"/>
    <d v="2026-07-23T00:00:00"/>
    <s v="2026-07-23"/>
    <s v="L"/>
    <s v="E"/>
    <s v="RASAMOELINA Haritsoa Oliva"/>
    <n v="139132"/>
    <m/>
    <m/>
    <s v="DTG"/>
    <s v="ELIE3"/>
    <s v="ANDRIAMANANTSOA Elie"/>
    <s v="26 191 200.00"/>
    <n v="20"/>
    <n v="1"/>
    <m/>
    <s v="PRICTRL"/>
    <s v="True"/>
    <s v="2026-DT-022001"/>
    <s v="DTG-PROJETS"/>
    <s v="NA"/>
    <m/>
    <n v="1"/>
    <s v="21 826 000.00"/>
    <s v="YASMG"/>
    <m/>
    <s v="18 552 100.00"/>
    <s v="22 262 520.00"/>
    <m/>
    <d v="2026-07-23T00:00:00"/>
    <s v="0000-00-00"/>
    <s v="TX GC FO sur SOF225 ANALAMISONDROTRA"/>
    <s v="YASSIE"/>
    <s v="YASSIE"/>
    <s v="C500"/>
    <s v="2026-DT-022001"/>
    <s v="DTG-PROJETS"/>
    <s v="STD"/>
    <m/>
    <m/>
    <m/>
    <n v="22421"/>
    <s v="C500"/>
    <n v="2633"/>
    <n v="1"/>
    <s v="0000-00-00"/>
  </r>
  <r>
    <x v="90"/>
    <s v="LUCKKY COMPANY"/>
    <s v="TRANSPORT"/>
    <s v="Transport des 58 rouleaux PEHD (500m/rlx)TANA  vers MANDRITSARA # PF YAS N° 147-06/LC/2026"/>
    <n v="1"/>
    <s v="UN"/>
    <n v="12000000"/>
    <n v="2608.695652173913"/>
    <n v="2608.695652173913"/>
    <n v="2608.695652173913"/>
    <m/>
    <m/>
    <n v="0"/>
    <s v="MGA"/>
    <d v="2026-07-23T00:00:00"/>
    <s v="2026-07-23"/>
    <s v="E"/>
    <s v="E"/>
    <s v="RASAMOELINA Haritsoa Oliva"/>
    <n v="139121"/>
    <m/>
    <m/>
    <s v="DTG"/>
    <s v="ELIE3"/>
    <s v="ANDRIAMANANTSOA Elie"/>
    <s v="12 000 000.00"/>
    <n v="0"/>
    <n v="1"/>
    <m/>
    <s v="TRNTERM"/>
    <s v="True"/>
    <s v="2026-DT-061001"/>
    <s v="DTG-DOM"/>
    <s v="NA"/>
    <m/>
    <n v="1"/>
    <s v="12 000 000.00"/>
    <s v="YASMG"/>
    <m/>
    <s v="12 000 000.00"/>
    <s v="12 000 000.00"/>
    <s v="F"/>
    <d v="2026-07-23T00:00:00"/>
    <s v="0000-00-00"/>
    <s v="Transport 58 rlx PEHD (500m/rlx)Tanà vers Mandritsara"/>
    <s v="YASSIE"/>
    <s v="YASSIE"/>
    <s v="C500"/>
    <s v="2026-DT-061001"/>
    <s v="DTG-DOM"/>
    <s v="STD"/>
    <m/>
    <m/>
    <m/>
    <n v="4276"/>
    <s v="C500"/>
    <n v="3726"/>
    <n v="1"/>
    <s v="0000-00-00"/>
  </r>
  <r>
    <x v="91"/>
    <s v="RANDRIANASOLO HANTA BEBY"/>
    <s v="Travaux de sécurisation Backbone"/>
    <s v="BASCULEMENT FIBRE EN AERIEN PK 502 ANTANAMBAO ANDRANOLAVA ET PK5O5 MANGAPAIKA RN4"/>
    <n v="1"/>
    <s v="UN"/>
    <n v="2560000"/>
    <n v="556.52173913043475"/>
    <n v="556.52173913043475"/>
    <n v="556.52173913043475"/>
    <m/>
    <m/>
    <n v="0"/>
    <s v="MGA"/>
    <d v="2026-07-23T00:00:00"/>
    <s v="2026-07-23"/>
    <s v="E"/>
    <s v="E"/>
    <s v="RASAMOELINA Haritsoa Oliva"/>
    <n v="139123"/>
    <m/>
    <m/>
    <s v="DTG"/>
    <s v="ELIE3"/>
    <s v="ANDRIAMANANTSOA Elie"/>
    <s v="2 560 000.00"/>
    <n v="0"/>
    <n v="1"/>
    <m/>
    <s v="PRICTRL"/>
    <s v="True"/>
    <s v="E314_DTG"/>
    <s v="DTG-DOM"/>
    <s v="NA"/>
    <m/>
    <n v="1"/>
    <s v="2 560 000.00"/>
    <s v="YASMG"/>
    <m/>
    <s v="2 560 000.00"/>
    <s v="2 560 000.00"/>
    <s v="F"/>
    <d v="2026-07-23T00:00:00"/>
    <s v="0000-00-00"/>
    <s v="Sécurisation fibre en aérien aux PK502 et PK505 RN4"/>
    <s v="YASSIE"/>
    <s v="YASSIE"/>
    <s v="C500"/>
    <s v="E314_DTG"/>
    <s v="DTG-DOM"/>
    <s v="STD"/>
    <m/>
    <m/>
    <m/>
    <n v="22428"/>
    <s v="C500"/>
    <n v="2322"/>
    <n v="1"/>
    <s v="0000-00-00"/>
  </r>
  <r>
    <x v="92"/>
    <s v="NuEra Technologies LTD"/>
    <s v="TRANSPORT / FRET"/>
    <s v="Shipment"/>
    <n v="1"/>
    <s v="UN"/>
    <n v="1100"/>
    <n v="1287"/>
    <n v="1287"/>
    <n v="1287"/>
    <m/>
    <m/>
    <n v="0"/>
    <s v="EUR"/>
    <d v="2026-07-23T00:00:00"/>
    <s v="2026-07-23"/>
    <s v="E"/>
    <s v="E"/>
    <s v="RASAMOELINA Haritsoa Oliva"/>
    <n v="139110"/>
    <m/>
    <m/>
    <s v="DTG"/>
    <s v="ELIE3"/>
    <s v="ANDRIAMANANTSOA Elie"/>
    <s v="1 100.00"/>
    <n v="0"/>
    <n v="2"/>
    <m/>
    <s v="TRNTERM"/>
    <s v="True"/>
    <s v="2026-DT-061007"/>
    <s v="DTG-DOM"/>
    <s v="NA"/>
    <m/>
    <n v="1"/>
    <s v="1 100.00"/>
    <s v="YASMG"/>
    <m/>
    <s v="2 900.00"/>
    <s v="2 900.00"/>
    <m/>
    <d v="2026-07-23T00:00:00"/>
    <s v="0000-00-00"/>
    <s v="Achat de disque dure pour le NMS"/>
    <s v="YASSIE"/>
    <s v="GALE"/>
    <s v="C500"/>
    <s v="2026-DT-061007"/>
    <s v="DTG-DOM"/>
    <s v="IMPORT"/>
    <m/>
    <m/>
    <m/>
    <n v="1191"/>
    <s v="C500"/>
    <n v="4989"/>
    <n v="2"/>
    <s v="2026-07-17"/>
  </r>
  <r>
    <x v="92"/>
    <s v="NuEra Technologies LTD"/>
    <s v="DISQUE DUR"/>
    <s v="Hard Drive, 1.8 TB fo NMS bay 15, HDD bay-2(8517620085) # Invoice No. 40486"/>
    <n v="1"/>
    <s v="UN"/>
    <n v="1800"/>
    <n v="2106"/>
    <n v="2106"/>
    <n v="2106"/>
    <m/>
    <m/>
    <n v="0"/>
    <s v="EUR"/>
    <d v="2026-07-23T00:00:00"/>
    <s v="2026-07-23"/>
    <s v="E"/>
    <s v="E"/>
    <s v="RASAMOELINA Haritsoa Oliva"/>
    <n v="139110"/>
    <m/>
    <m/>
    <s v="DTG"/>
    <s v="ELIE3"/>
    <s v="ANDRIAMANANTSOA Elie"/>
    <s v="1 800.00"/>
    <n v="0"/>
    <n v="1"/>
    <m/>
    <s v="PCLPACC"/>
    <s v="True"/>
    <s v="2026-DT-061007"/>
    <s v="DTG-DOM"/>
    <s v="NA"/>
    <m/>
    <n v="1"/>
    <s v="1 800.00"/>
    <s v="YASMG"/>
    <m/>
    <s v="2 900.00"/>
    <s v="2 900.00"/>
    <m/>
    <d v="2026-07-23T00:00:00"/>
    <s v="0000-00-00"/>
    <s v="Achat de disque dure pour le NMS"/>
    <s v="YASSIE"/>
    <s v="GALE"/>
    <s v="C500"/>
    <s v="2026-DT-061007"/>
    <s v="DTG-DOM"/>
    <s v="IMPORT"/>
    <m/>
    <m/>
    <m/>
    <n v="3479"/>
    <s v="C500"/>
    <n v="4989"/>
    <n v="1"/>
    <s v="2026-07-17"/>
  </r>
  <r>
    <x v="93"/>
    <s v="MIDI PUBLICITE"/>
    <s v="PUBLICITE ET ANNONCE"/>
    <s v="Gazetiko 1/8 page Quadrichromie - FA N° FAC/2026/2332"/>
    <n v="1"/>
    <s v="UN"/>
    <n v="3109980"/>
    <n v="676.0826086956522"/>
    <n v="676.0826086956522"/>
    <n v="676.0826086956522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3 731 976.00"/>
    <n v="20"/>
    <n v="6"/>
    <m/>
    <s v="MEDMEDI"/>
    <s v="True"/>
    <s v="E110_MD_DCOM"/>
    <s v="DCG-COM-MEDIA"/>
    <s v="NA"/>
    <m/>
    <n v="1"/>
    <s v="3 109 980.0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6"/>
    <s v="2026-07-20"/>
  </r>
  <r>
    <x v="93"/>
    <s v="MIDI PUBLICITE"/>
    <s v="PUBLICITE ET ANNONCE"/>
    <s v="Gazetiko 1/8 page Quadrichromie - FA N° FAC/2026/2335"/>
    <n v="1"/>
    <s v="UN"/>
    <n v="3809580.6"/>
    <n v="828.16969565217391"/>
    <n v="828.16969565217391"/>
    <n v="828.16969565217391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4 571 496.72"/>
    <n v="20"/>
    <n v="3"/>
    <m/>
    <s v="MEDMEDI"/>
    <s v="True"/>
    <s v="E110_MD_DCOM"/>
    <s v="DCG-COM-MEDIA"/>
    <s v="NA"/>
    <m/>
    <n v="1"/>
    <s v="3 809 580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3"/>
    <s v="2026-07-20"/>
  </r>
  <r>
    <x v="93"/>
    <s v="MIDI PUBLICITE"/>
    <s v="PUBLICITE ET ANNONCE"/>
    <s v="Midi page Quadrichromie - FA N° FAC/2026/1810"/>
    <n v="1"/>
    <s v="UN"/>
    <n v="4136906.88"/>
    <n v="899.32758260869559"/>
    <n v="899.32758260869559"/>
    <n v="899.32758260869559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4 964 288.26"/>
    <n v="20"/>
    <n v="12"/>
    <m/>
    <s v="MEDMEDI"/>
    <s v="True"/>
    <s v="E110_MD_DCOM"/>
    <s v="DCG-COM-MEDIA"/>
    <s v="NA"/>
    <m/>
    <n v="1"/>
    <s v="4 136 906.8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2"/>
    <s v="2026-07-20"/>
  </r>
  <r>
    <x v="93"/>
    <s v="MIDI PUBLICITE"/>
    <s v="PUBLICITE ET ANNONCE"/>
    <s v="Gazetiko 1/8 page Quadrichromie - FA N° FAC/2026/2333"/>
    <n v="1"/>
    <s v="UN"/>
    <n v="5084382.5999999996"/>
    <n v="1105.3005652173913"/>
    <n v="1105.3005652173913"/>
    <n v="1105.3005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6 101 259.12"/>
    <n v="20"/>
    <n v="2"/>
    <m/>
    <s v="MEDMEDI"/>
    <s v="True"/>
    <s v="E110_MD_DCOM"/>
    <s v="DCG-COM-MEDIA"/>
    <s v="NA"/>
    <m/>
    <n v="1"/>
    <s v="5 084 382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2"/>
    <s v="2026-07-20"/>
  </r>
  <r>
    <x v="93"/>
    <s v="MIDI PUBLICITE"/>
    <s v="PUBLICITE ET ANNONCE"/>
    <s v="Midi page Quadrichromie - FA N° FAC/2026/2336"/>
    <n v="1"/>
    <s v="UN"/>
    <n v="5149494.4000000004"/>
    <n v="1119.4553043478261"/>
    <n v="1119.4553043478261"/>
    <n v="1119.4553043478261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6 179 393.28"/>
    <n v="20"/>
    <n v="9"/>
    <m/>
    <s v="MEDMEDI"/>
    <s v="True"/>
    <s v="E110_MD_DCOM"/>
    <s v="DCG-COM-MEDIA"/>
    <s v="NA"/>
    <m/>
    <n v="1"/>
    <s v="5 149 494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9"/>
    <s v="2026-07-20"/>
  </r>
  <r>
    <x v="93"/>
    <s v="MIDI PUBLICITE"/>
    <s v="PUBLICITE ET ANNONCE"/>
    <s v="Gazetiko 1/8 page Quadrichromie - FA N° FAC/2026/2994 - annule et remplace BC 133474"/>
    <n v="1"/>
    <s v="UN"/>
    <n v="5908382.4000000004"/>
    <n v="1284.4309565217393"/>
    <n v="1284.4309565217393"/>
    <n v="1284.430956521739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090 058.88"/>
    <n v="20"/>
    <n v="1"/>
    <m/>
    <s v="MEDMEDI"/>
    <s v="True"/>
    <s v="E110_MD_DCOM"/>
    <s v="DCG-COM-MEDIA"/>
    <s v="NA"/>
    <m/>
    <n v="1"/>
    <s v="5 908 382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"/>
    <s v="2026-07-20"/>
  </r>
  <r>
    <x v="93"/>
    <s v="MIDI PUBLICITE"/>
    <s v="PUBLICITE ET ANNONCE"/>
    <s v="Gazetiko 1/8 page Quadrichromie - FA N° FAC/2026/2997"/>
    <n v="1"/>
    <s v="UN"/>
    <n v="6234785.4000000004"/>
    <n v="1355.3881304347826"/>
    <n v="1355.3881304347826"/>
    <n v="1355.388130434782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481 742.48"/>
    <n v="20"/>
    <n v="5"/>
    <m/>
    <s v="MEDMEDI"/>
    <s v="True"/>
    <s v="E110_MD_DCOM"/>
    <s v="DCG-COM-MEDIA"/>
    <s v="NA"/>
    <m/>
    <n v="1"/>
    <s v="6 234 785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5"/>
    <s v="2026-07-20"/>
  </r>
  <r>
    <x v="93"/>
    <s v="MIDI PUBLICITE"/>
    <s v="PUBLICITE ET ANNONCE"/>
    <s v="Gazetiko 1/8 page Quadrichromie - FA N° FAC/2026/3004"/>
    <n v="1"/>
    <s v="UN"/>
    <n v="6607783"/>
    <n v="1436.4745652173913"/>
    <n v="1436.4745652173913"/>
    <n v="1436.4745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929 339.60"/>
    <n v="20"/>
    <n v="4"/>
    <m/>
    <s v="MEDMEDI"/>
    <s v="True"/>
    <s v="E110_MD_DCOM"/>
    <s v="DCG-COM-MEDIA"/>
    <s v="NA"/>
    <m/>
    <n v="1"/>
    <s v="6 607 783.0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4"/>
    <s v="2026-07-20"/>
  </r>
  <r>
    <x v="93"/>
    <s v="MIDI PUBLICITE"/>
    <s v="PUBLICITE ET ANNONCE"/>
    <s v="Midi page Quadrichromie - FA N° FAC/2026/2334"/>
    <n v="1"/>
    <s v="UN"/>
    <n v="7667169.2800000003"/>
    <n v="1666.7759304347826"/>
    <n v="1666.7759304347826"/>
    <n v="1666.775930434782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200 603.14"/>
    <n v="20"/>
    <n v="8"/>
    <m/>
    <s v="MEDMEDI"/>
    <s v="True"/>
    <s v="E110_MD_DCOM"/>
    <s v="DCG-COM-MEDIA"/>
    <s v="NA"/>
    <m/>
    <n v="1"/>
    <s v="7 667 169.2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8"/>
    <s v="2026-07-20"/>
  </r>
  <r>
    <x v="93"/>
    <s v="MIDI PUBLICITE"/>
    <s v="PUBLICITE ET ANNONCE"/>
    <s v="Midi page Quadrichromie - FA N° FAC/2026/2993"/>
    <n v="1"/>
    <s v="UN"/>
    <n v="7785969.2800000003"/>
    <n v="1692.6020173913043"/>
    <n v="1692.6020173913043"/>
    <n v="1692.602017391304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343 163.14"/>
    <n v="20"/>
    <n v="7"/>
    <m/>
    <s v="MEDMEDI"/>
    <s v="True"/>
    <s v="E110_MD_DCOM"/>
    <s v="DCG-COM-MEDIA"/>
    <s v="NA"/>
    <m/>
    <n v="1"/>
    <s v="7 785 969.2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7"/>
    <s v="2026-07-20"/>
  </r>
  <r>
    <x v="93"/>
    <s v="MIDI PUBLICITE"/>
    <s v="PUBLICITE ET ANNONCE"/>
    <s v="Midi page Quadrichromie - FA N° FAC/2026/2996"/>
    <n v="1"/>
    <s v="UN"/>
    <n v="8314553.5999999996"/>
    <n v="1807.511652173913"/>
    <n v="1807.511652173913"/>
    <n v="1807.511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977 464.32"/>
    <n v="20"/>
    <n v="11"/>
    <m/>
    <s v="MEDMEDI"/>
    <s v="True"/>
    <s v="E110_MD_DCOM"/>
    <s v="DCG-COM-MEDIA"/>
    <s v="NA"/>
    <m/>
    <n v="1"/>
    <s v="8 314 553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1"/>
    <s v="2026-07-20"/>
  </r>
  <r>
    <x v="93"/>
    <s v="MIDI PUBLICITE"/>
    <s v="PUBLICITE ET ANNONCE"/>
    <s v="Midi page Quadrichromie - FA N° FAC/2026/3003"/>
    <n v="1"/>
    <s v="UN"/>
    <n v="8698234.8800000008"/>
    <n v="1890.9206260869566"/>
    <n v="1890.9206260869566"/>
    <n v="1890.920626086956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10 437 881.86"/>
    <n v="20"/>
    <n v="10"/>
    <m/>
    <s v="MEDMEDI"/>
    <s v="True"/>
    <s v="E110_MD_DCOM"/>
    <s v="DCG-COM-MEDIA"/>
    <s v="NA"/>
    <m/>
    <n v="1"/>
    <s v="8 698 234.8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0"/>
    <s v="2026-07-20"/>
  </r>
  <r>
    <x v="94"/>
    <s v="GDS LTD"/>
    <s v="ECRANS LRMO3,9 - COM - MARS 2026"/>
    <s v="Price adjustment for goods - ECRANS LRMO3.9 OPTION CURVE - Proforma n° F/P062600053"/>
    <n v="1"/>
    <s v="UN"/>
    <n v="1032"/>
    <n v="1032"/>
    <n v="1032"/>
    <n v="1032"/>
    <m/>
    <m/>
    <n v="0"/>
    <s v="USD"/>
    <d v="2026-07-23T00:00:00"/>
    <s v="2026-07-23"/>
    <s v="E"/>
    <s v="E"/>
    <s v="ANDRIAMIRIJA Luca"/>
    <n v="139133"/>
    <m/>
    <m/>
    <s v="DCG"/>
    <s v="FELANA13"/>
    <s v="Felana RARIVOSON"/>
    <s v="1 032.00"/>
    <n v="0"/>
    <n v="1"/>
    <m/>
    <s v="PRTPACC"/>
    <s v="True"/>
    <s v="2026-CO-000001"/>
    <s v="DCG-COM"/>
    <s v="NA"/>
    <m/>
    <n v="1"/>
    <s v="1 032.00"/>
    <s v="YASMG"/>
    <m/>
    <s v="1 032.00"/>
    <s v="1 032.00"/>
    <s v="F"/>
    <d v="2026-07-23T00:00:00"/>
    <s v="0000-00-00"/>
    <s v="Price Adjustment for Goods - Ecrans LRMO"/>
    <s v="YASSIE"/>
    <s v="YASSIE"/>
    <s v="C100"/>
    <s v="2026-CO-000001"/>
    <s v="DCG-COM"/>
    <s v="IMPORT"/>
    <m/>
    <m/>
    <m/>
    <n v="27069"/>
    <s v="C100"/>
    <n v="5176"/>
    <n v="1"/>
    <s v="2026-07-20"/>
  </r>
  <r>
    <x v="95"/>
    <s v="EASY NETCOM"/>
    <s v="Travaux de sécurisation Backbone"/>
    <s v="Travaux anomalie n°01 de la surveillance backbone S36- DTG-188978 à 12km de Vavatenina vers Anjahambe"/>
    <n v="1"/>
    <s v="UN"/>
    <n v="2350000"/>
    <n v="510.86956521739131"/>
    <n v="510.86956521739131"/>
    <n v="510.86956521739131"/>
    <m/>
    <m/>
    <n v="0"/>
    <s v="MGA"/>
    <d v="2026-07-23T00:00:00"/>
    <s v="2026-07-23"/>
    <s v="E"/>
    <s v="E"/>
    <s v="RASAMOELINA Haritsoa Oliva"/>
    <n v="139116"/>
    <m/>
    <m/>
    <s v="DTG"/>
    <s v="ELIE3"/>
    <s v="ANDRIAMANANTSOA Elie"/>
    <s v="2 820 000.00"/>
    <n v="20"/>
    <n v="1"/>
    <m/>
    <s v="PRICTRL"/>
    <s v="True"/>
    <s v="E314_DTG"/>
    <s v="DTG-DOM"/>
    <s v="NA"/>
    <m/>
    <n v="1"/>
    <s v="2 350 000.00"/>
    <s v="YASMG"/>
    <m/>
    <s v="2 350 000.00"/>
    <s v="2 820 000.00"/>
    <m/>
    <d v="2026-07-23T00:00:00"/>
    <s v="0000-00-00"/>
    <s v="Traitement anomalie axe Vavatenina Andasibe Est"/>
    <s v="YASSIE"/>
    <s v="YASSIE"/>
    <s v="C500"/>
    <s v="E314_DTG"/>
    <s v="DTG-DOM"/>
    <s v="STD"/>
    <m/>
    <m/>
    <m/>
    <n v="22428"/>
    <s v="C500"/>
    <n v="2053"/>
    <n v="1"/>
    <s v="0000-00-00"/>
  </r>
  <r>
    <x v="96"/>
    <s v="RANDRIANASOLO HANTA BEBY"/>
    <s v="Travaux de sécurisation Backbone"/>
    <s v="Travaux sécurisation fibre backauling BOE010 -BOE018 à Ambondromamy # réf: 17/26-EHM"/>
    <n v="1"/>
    <s v="UN"/>
    <n v="3100000"/>
    <n v="673.91304347826087"/>
    <n v="673.91304347826087"/>
    <n v="673.91304347826087"/>
    <m/>
    <m/>
    <n v="0"/>
    <s v="MGA"/>
    <d v="2026-07-23T00:00:00"/>
    <s v="2026-07-23"/>
    <s v="E"/>
    <s v="E"/>
    <s v="RASAMOELINA Haritsoa Oliva"/>
    <n v="139115"/>
    <m/>
    <m/>
    <s v="DTG"/>
    <s v="ELIE3"/>
    <s v="ANDRIAMANANTSOA Elie"/>
    <s v="3 100 000.00"/>
    <n v="0"/>
    <n v="1"/>
    <m/>
    <s v="PRICTRL"/>
    <s v="True"/>
    <s v="E314_DTG"/>
    <s v="DTG-DOM"/>
    <s v="NA"/>
    <m/>
    <n v="1"/>
    <s v="3 100 000.00"/>
    <s v="YASMG"/>
    <m/>
    <s v="3 100 000.00"/>
    <s v="3 100 000.00"/>
    <s v="F"/>
    <d v="2026-07-23T00:00:00"/>
    <s v="0000-00-00"/>
    <s v="TX sécurisation fibre backauling BOE010_BOE018"/>
    <s v="YASSIE"/>
    <s v="YASSIE"/>
    <s v="C500"/>
    <s v="E314_DTG"/>
    <s v="DTG-DOM"/>
    <s v="STD"/>
    <m/>
    <m/>
    <m/>
    <n v="22428"/>
    <s v="C500"/>
    <n v="2322"/>
    <n v="1"/>
    <s v="0000-00-00"/>
  </r>
  <r>
    <x v="97"/>
    <s v="EASY NETCOM"/>
    <s v="Travaux filaire"/>
    <s v="Tirage de 1 jusqu'à 144FO en aérien -ANM630 AMPANGABE - TT-1550075 # Devis: 026/05530/ENC-HR"/>
    <n v="300"/>
    <s v="UN"/>
    <n v="1100"/>
    <n v="0.2391304347826087"/>
    <n v="71.739130434782609"/>
    <n v="71.739130434782609"/>
    <m/>
    <m/>
    <n v="0"/>
    <s v="MGA"/>
    <d v="2026-07-23T00:00:00"/>
    <s v="2026-07-23"/>
    <s v="L"/>
    <s v="E"/>
    <s v="RASAMOELINA Haritsoa Oliva"/>
    <n v="139113"/>
    <m/>
    <m/>
    <s v="DTG"/>
    <s v="ELIE3"/>
    <s v="ANDRIAMANANTSOA Elie"/>
    <s v="396 000.00"/>
    <n v="20"/>
    <n v="1"/>
    <m/>
    <s v="PRICTRL"/>
    <s v="True"/>
    <s v="E314_DTG"/>
    <s v="DTG-DOM"/>
    <s v="NA"/>
    <m/>
    <n v="300"/>
    <s v="330 000.00"/>
    <s v="YASMG"/>
    <m/>
    <s v="547 500.00"/>
    <s v="657 000.00"/>
    <m/>
    <d v="2026-07-23T00:00:00"/>
    <s v="0000-00-00"/>
    <s v="TX interventio ANM630 AMPANGABE et IPRAN ANM026"/>
    <s v="YASSIE"/>
    <s v="YASSIE"/>
    <s v="C500"/>
    <s v="E314_DTG"/>
    <s v="DTG-DOM"/>
    <s v="STD"/>
    <m/>
    <m/>
    <m/>
    <n v="22417"/>
    <s v="C500"/>
    <n v="2053"/>
    <n v="1"/>
    <s v="0000-00-00"/>
  </r>
  <r>
    <x v="97"/>
    <s v="EASY NETCOM"/>
    <s v="Travaux filaire"/>
    <s v="Intervention sur ANM026 Andravoahangy-TT-1561613  # Devis: 026/05528/ENC-HR"/>
    <n v="1"/>
    <s v="UN"/>
    <n v="217500"/>
    <n v="47.282608695652172"/>
    <n v="47.282608695652172"/>
    <n v="47.282608695652172"/>
    <m/>
    <m/>
    <n v="0"/>
    <s v="MGA"/>
    <d v="2026-07-23T00:00:00"/>
    <s v="2026-07-23"/>
    <s v="L"/>
    <s v="S"/>
    <s v="RASAMOELINA Haritsoa Oliva"/>
    <n v="139113"/>
    <m/>
    <m/>
    <s v="DTG"/>
    <s v="ELIE3"/>
    <s v="ANDRIAMANANTSOA Elie"/>
    <s v="261 000.00"/>
    <n v="20"/>
    <n v="2"/>
    <m/>
    <s v="PRICTRL"/>
    <s v="True"/>
    <s v="E314_DTG"/>
    <s v="DTG-DOM"/>
    <s v="NA"/>
    <m/>
    <n v="0"/>
    <s v="0.00"/>
    <s v="YASMG"/>
    <m/>
    <s v="547 500.00"/>
    <s v="657 000.00"/>
    <m/>
    <d v="2026-07-23T00:00:00"/>
    <s v="0000-00-00"/>
    <s v="TX interventio ANM630 AMPANGABE et IPRAN ANM026"/>
    <s v="YASSIE"/>
    <s v="YASSIE"/>
    <s v="C500"/>
    <s v="E314_DTG"/>
    <s v="DTG-DOM"/>
    <s v="STD"/>
    <m/>
    <m/>
    <m/>
    <n v="22417"/>
    <s v="C500"/>
    <n v="2053"/>
    <n v="2"/>
    <s v="0000-00-00"/>
  </r>
  <r>
    <x v="98"/>
    <s v="PRIMA CE SARLU"/>
    <s v="Travaux GC filaire"/>
    <s v="DTG/DOM: Travaux GC DAET DE LA LIAISON FO CLIENT TAMATAVE LOT N°76"/>
    <n v="1"/>
    <s v="UN"/>
    <n v="6594000"/>
    <n v="1433.4782608695652"/>
    <n v="1433.4782608695652"/>
    <n v="1433.4782608695652"/>
    <m/>
    <m/>
    <n v="0"/>
    <s v="MGA"/>
    <d v="2026-07-23T00:00:00"/>
    <s v="2026-07-23"/>
    <s v="E"/>
    <s v="E"/>
    <s v="HERY RAMAROLAHY"/>
    <n v="139073"/>
    <m/>
    <m/>
    <s v="DTG"/>
    <s v="ELIE3"/>
    <s v="ANDRIAMANANTSOA Elie"/>
    <s v="7 912 800.00"/>
    <n v="20"/>
    <n v="1"/>
    <m/>
    <s v="PRICTRL"/>
    <s v="True"/>
    <s v="2026-DT-102001"/>
    <s v="DTG-DOM"/>
    <s v="NA"/>
    <m/>
    <n v="1"/>
    <s v="6 594 000.00"/>
    <s v="YASMG"/>
    <m/>
    <s v="6 594 000.00"/>
    <s v="7 912 800.00"/>
    <s v="F"/>
    <d v="2026-07-23T00:00:00"/>
    <s v="0000-00-00"/>
    <s v="Travaux GC DAET DE LA LIAISON FO CLIENT TAMATAVE LOT N°76"/>
    <s v="YASSIE"/>
    <s v="YASSIE"/>
    <s v="C500"/>
    <s v="2026-DT-102001"/>
    <s v="DTG-DOM"/>
    <s v="STD"/>
    <m/>
    <m/>
    <m/>
    <n v="22418"/>
    <s v="C500"/>
    <n v="2633"/>
    <n v="1"/>
    <s v="0000-00-00"/>
  </r>
  <r>
    <x v="99"/>
    <s v="PRIMA CE SARLU"/>
    <s v="Travaux GC filaire"/>
    <s v="DTG/DOM: Travaux GC DAET DE LA LIAISON FO CLIENT TAMATAVE LOT N°75."/>
    <n v="1"/>
    <s v="UN"/>
    <n v="6322000"/>
    <n v="1374.3478260869565"/>
    <n v="1374.3478260869565"/>
    <n v="1374.3478260869565"/>
    <m/>
    <m/>
    <n v="0"/>
    <s v="MGA"/>
    <d v="2026-07-23T00:00:00"/>
    <s v="2026-07-23"/>
    <s v="E"/>
    <s v="E"/>
    <s v="HERY RAMAROLAHY"/>
    <n v="139072"/>
    <m/>
    <m/>
    <s v="DTG"/>
    <s v="ELIE3"/>
    <s v="ANDRIAMANANTSOA Elie"/>
    <s v="7 586 400.00"/>
    <n v="20"/>
    <n v="1"/>
    <m/>
    <s v="PRICTRL"/>
    <s v="True"/>
    <s v="2026-DT-102001"/>
    <s v="DTG-DOM"/>
    <s v="NA"/>
    <m/>
    <n v="1"/>
    <s v="6 322 000.00"/>
    <s v="YASMG"/>
    <m/>
    <s v="6 322 000.00"/>
    <s v="7 586 400.00"/>
    <s v="F"/>
    <d v="2026-07-23T00:00:00"/>
    <s v="0000-00-00"/>
    <s v="Travaux GC DAET DE LA LIAISON FO CLIENT TAMATAVE LOT N°75."/>
    <s v="YASSIE"/>
    <s v="YASSIE"/>
    <s v="C500"/>
    <s v="2026-DT-102001"/>
    <s v="DTG-DOM"/>
    <s v="STD"/>
    <m/>
    <m/>
    <m/>
    <n v="22418"/>
    <s v="C500"/>
    <n v="2633"/>
    <n v="1"/>
    <s v="0000-00-00"/>
  </r>
  <r>
    <x v="100"/>
    <s v="X-FACTOR Toliara"/>
    <s v="Travaux GC filaire"/>
    <s v="DTG/DOM: Implantation de 30 poteaux à TOLIARA (BC Global 17e Vague) # PF-01YAS_07-2026"/>
    <n v="1"/>
    <s v="UN"/>
    <n v="4875000"/>
    <n v="1059.7826086956522"/>
    <n v="1059.7826086956522"/>
    <n v="1059.7826086956522"/>
    <m/>
    <m/>
    <n v="0"/>
    <s v="MGA"/>
    <d v="2026-07-23T00:00:00"/>
    <s v="2026-07-23"/>
    <s v="E"/>
    <s v="E"/>
    <s v="HERY RAMAROLAHY"/>
    <n v="139066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7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101"/>
    <s v="X-FACTOR Toliara"/>
    <s v="Travaux GC filaire"/>
    <s v="DTG/DOM: Implantation de 30 poteaux à TOLIARA (BC Global 18e Vague) #  PF-02YAS_07-2026"/>
    <n v="1"/>
    <s v="UN"/>
    <n v="4875000"/>
    <n v="1059.7826086956522"/>
    <n v="1059.7826086956522"/>
    <n v="1059.7826086956522"/>
    <m/>
    <m/>
    <n v="0"/>
    <s v="MGA"/>
    <d v="2026-07-23T00:00:00"/>
    <s v="2026-07-23"/>
    <s v="E"/>
    <s v="E"/>
    <s v="HERY RAMAROLAHY"/>
    <n v="139067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8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102"/>
    <s v="BESSADARA ORLANDO"/>
    <s v="Travaux GC filaire"/>
    <s v="DTG/DOM: Implantation de 40 poteaux à AMBANJA (BC Global 7e Vague)"/>
    <n v="1"/>
    <s v="UN"/>
    <n v="4000000"/>
    <n v="869.56521739130437"/>
    <n v="869.56521739130437"/>
    <n v="869.56521739130437"/>
    <m/>
    <m/>
    <n v="0"/>
    <s v="MGA"/>
    <d v="2026-07-23T00:00:00"/>
    <s v="2026-07-23"/>
    <s v="E"/>
    <s v="E"/>
    <s v="HERY RAMAROLAHY"/>
    <n v="139069"/>
    <m/>
    <m/>
    <s v="DTG"/>
    <s v="ELIE3"/>
    <s v="ANDRIAMANANTSOA Elie"/>
    <s v="4 000 000.00"/>
    <n v="0"/>
    <n v="1"/>
    <m/>
    <s v="PRICTRL"/>
    <s v="True"/>
    <s v="2026-DT-102001"/>
    <s v="DTG-DOM"/>
    <s v="NA"/>
    <m/>
    <n v="1"/>
    <s v="4 000 000.00"/>
    <s v="YASMG"/>
    <m/>
    <s v="4 000 000.00"/>
    <s v="4 000 000.00"/>
    <m/>
    <d v="2026-07-23T00:00:00"/>
    <s v="0000-00-00"/>
    <s v="Implantation de 40 poteaux à AMBANJA (BC Global 7e Vague)"/>
    <s v="YASSIE"/>
    <s v="YASSIE"/>
    <s v="C500"/>
    <s v="2026-DT-102001"/>
    <s v="DTG-DOM"/>
    <s v="STD"/>
    <m/>
    <m/>
    <m/>
    <n v="22418"/>
    <s v="C500"/>
    <n v="5337"/>
    <n v="1"/>
    <s v="0000-00-00"/>
  </r>
  <r>
    <x v="103"/>
    <s v="ENTREPRISE RAFIA"/>
    <s v="Travaux GC filaire"/>
    <s v="DTG/DOM: Implantation de 30 poteaux à FIANARANTSOA (BC Global 25e Vague)"/>
    <n v="1"/>
    <s v="UN"/>
    <n v="5100000"/>
    <n v="1108.695652173913"/>
    <n v="1108.695652173913"/>
    <n v="1108.695652173913"/>
    <m/>
    <m/>
    <n v="0"/>
    <s v="MGA"/>
    <d v="2026-07-23T00:00:00"/>
    <s v="2026-07-23"/>
    <s v="E"/>
    <s v="E"/>
    <s v="HERY RAMAROLAHY"/>
    <n v="139065"/>
    <m/>
    <m/>
    <s v="DTG"/>
    <s v="ELIE3"/>
    <s v="ANDRIAMANANTSOA Elie"/>
    <s v="5 100 000.00"/>
    <n v="0"/>
    <n v="1"/>
    <m/>
    <s v="PRICTRL"/>
    <s v="True"/>
    <s v="2026-DT-102001"/>
    <s v="DTG-DOM"/>
    <s v="NA"/>
    <m/>
    <n v="1"/>
    <s v="5 100 000.00"/>
    <s v="YASMG"/>
    <m/>
    <s v="5 100 000.00"/>
    <s v="5 100 000.00"/>
    <s v="F"/>
    <d v="2026-07-23T00:00:00"/>
    <s v="0000-00-00"/>
    <s v="Implantation de 30 poteaux à FIANARANTSOA (BC Global 25e V)"/>
    <s v="YASSIE"/>
    <s v="YASSIE"/>
    <s v="C500"/>
    <s v="2026-DT-102001"/>
    <s v="DTG-DOM"/>
    <s v="STD"/>
    <m/>
    <m/>
    <m/>
    <n v="22418"/>
    <s v="C500"/>
    <n v="2328"/>
    <n v="1"/>
    <s v="2026-07-23"/>
  </r>
  <r>
    <x v="104"/>
    <s v="X-FACTOR Toliara"/>
    <s v="Travaux GC filaire"/>
    <s v="DTG/DOM: Implantation de 30 poteaux à TOLIARA (BC Global 19e Vague) # PF-03YAS_07-2026"/>
    <n v="1"/>
    <s v="UN"/>
    <n v="4875000"/>
    <n v="1059.7826086956522"/>
    <n v="1059.7826086956522"/>
    <n v="1059.7826086956522"/>
    <m/>
    <m/>
    <n v="0"/>
    <s v="MGA"/>
    <d v="2026-07-23T00:00:00"/>
    <s v="2026-07-23"/>
    <s v="E"/>
    <s v="E"/>
    <s v="HERY RAMAROLAHY"/>
    <n v="139068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9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105"/>
    <s v="FENO LAZA SYLVESTRE (IELS)"/>
    <s v="Travaux filaire"/>
    <s v="DTG/DOM: Tirage Last Mile _REGION SAVA Vague 13 # Facture No.369"/>
    <n v="1"/>
    <s v="UN"/>
    <n v="6732000"/>
    <n v="1463.4782608695652"/>
    <n v="1463.4782608695652"/>
    <n v="1463.4782608695652"/>
    <m/>
    <m/>
    <n v="0"/>
    <s v="MGA"/>
    <d v="2026-07-23T00:00:00"/>
    <s v="2026-07-23"/>
    <s v="E"/>
    <s v="E"/>
    <s v="HERY RAMAROLAHY"/>
    <n v="139063"/>
    <m/>
    <m/>
    <s v="DTG"/>
    <s v="ELIE3"/>
    <s v="ANDRIAMANANTSOA Elie"/>
    <s v="6 732 000.00"/>
    <n v="0"/>
    <n v="1"/>
    <m/>
    <s v="PRICTRL"/>
    <s v="True"/>
    <s v="2026-DT-102001"/>
    <s v="DTG-DOM"/>
    <s v="NA"/>
    <m/>
    <n v="1"/>
    <s v="6 732 000.00"/>
    <s v="YASMG"/>
    <m/>
    <s v="6 732 000.00"/>
    <s v="6 732 000.00"/>
    <s v="F"/>
    <d v="2026-07-23T00:00:00"/>
    <s v="0000-00-00"/>
    <s v="Tirage Last Mile _REGION SAVA Vague 13"/>
    <s v="YASSIE"/>
    <s v="YASSIE"/>
    <s v="C500"/>
    <s v="2026-DT-102001"/>
    <s v="DTG-DOM"/>
    <s v="STD"/>
    <m/>
    <m/>
    <m/>
    <n v="22417"/>
    <s v="C500"/>
    <n v="3463"/>
    <n v="1"/>
    <s v="2026-07-23"/>
  </r>
  <r>
    <x v="106"/>
    <s v="ANDRISOLONIAINA Landry Victorien"/>
    <s v="Travaux GC filaire"/>
    <s v="DTG/DOM: Implantation de 50 poteaux 08ML à DIEGO (BC Global 22e Vague)"/>
    <n v="1"/>
    <s v="UN"/>
    <n v="4515000"/>
    <n v="981.52173913043475"/>
    <n v="981.52173913043475"/>
    <n v="981.52173913043475"/>
    <m/>
    <m/>
    <n v="0"/>
    <s v="MGA"/>
    <d v="2026-07-23T00:00:00"/>
    <s v="2026-07-23"/>
    <s v="E"/>
    <s v="E"/>
    <s v="HERY RAMAROLAHY"/>
    <n v="139064"/>
    <m/>
    <m/>
    <s v="DTG"/>
    <s v="ELIE3"/>
    <s v="ANDRIAMANANTSOA Elie"/>
    <s v="4 515 000.00"/>
    <n v="0"/>
    <n v="1"/>
    <m/>
    <s v="PRICTRL"/>
    <s v="True"/>
    <s v="2026-DT-102001"/>
    <s v="DTG-DOM"/>
    <s v="NA"/>
    <m/>
    <n v="1"/>
    <s v="4 515 000.00"/>
    <s v="YASMG"/>
    <m/>
    <s v="4 515 000.00"/>
    <s v="4 515 000.00"/>
    <m/>
    <d v="2026-07-23T00:00:00"/>
    <s v="0000-00-00"/>
    <s v="Implantation de 50 poteaux 08ML à DIEGO (BC Global 22e V)"/>
    <s v="YASSIE"/>
    <s v="YASSIE"/>
    <s v="C500"/>
    <s v="2026-DT-102001"/>
    <s v="DTG-DOM"/>
    <s v="STD"/>
    <m/>
    <m/>
    <m/>
    <n v="22418"/>
    <s v="C500"/>
    <n v="3221"/>
    <n v="1"/>
    <s v="0000-00-00"/>
  </r>
  <r>
    <x v="107"/>
    <s v="X-FACTOR Toliara"/>
    <s v="Travaux filaire"/>
    <s v="DTG/DOM: Assainissement réseau filaire YAS Toliara, DTG-212058 Tsongobory-Antaninarenina (Entre SR04 DP33-DP25)_x000a_DP20)"/>
    <n v="1"/>
    <s v="UN"/>
    <n v="4336800"/>
    <n v="942.78260869565213"/>
    <n v="942.78260869565213"/>
    <n v="942.78260869565213"/>
    <m/>
    <m/>
    <n v="0"/>
    <s v="MGA"/>
    <d v="2026-07-23T00:00:00"/>
    <s v="2026-07-23"/>
    <s v="E"/>
    <s v="E"/>
    <s v="HERY RAMAROLAHY"/>
    <n v="138863"/>
    <m/>
    <m/>
    <s v="DTG"/>
    <s v="ELIE3"/>
    <s v="ANDRIAMANANTSOA Elie"/>
    <s v="4 336 800.00"/>
    <n v="0"/>
    <n v="1"/>
    <m/>
    <s v="PRICTRL"/>
    <s v="True"/>
    <s v="2026-DT-102001"/>
    <s v="DTG-DOM"/>
    <s v="NA"/>
    <m/>
    <n v="1"/>
    <s v="4 336 800.00"/>
    <s v="YASMG"/>
    <m/>
    <s v="4 336 800.00"/>
    <s v="4 336 800.00"/>
    <s v="F"/>
    <d v="2026-07-23T00:00:00"/>
    <s v="0000-00-00"/>
    <s v="Assainissement, DTG-212058 Tsongobory-Antaninarenina"/>
    <s v="YASSIE"/>
    <s v="YASSIE"/>
    <s v="C500"/>
    <s v="2026-DT-102001"/>
    <s v="DTG-DOM"/>
    <s v="STD"/>
    <m/>
    <m/>
    <m/>
    <n v="22417"/>
    <s v="C500"/>
    <n v="4824"/>
    <n v="1"/>
    <s v="2026-07-13"/>
  </r>
  <r>
    <x v="108"/>
    <s v="X-FACTOR Toliara"/>
    <s v="Travaux filaire"/>
    <s v="DTG/DOM: Assainissement réseau filaire YAS Toliara, DTG-212055 Bazar Be Jenty Bijoux - Magasin Remi (Entre D00 DP140-141-139-138)"/>
    <n v="1"/>
    <s v="UN"/>
    <n v="1306600"/>
    <n v="284.04347826086956"/>
    <n v="284.04347826086956"/>
    <n v="284.04347826086956"/>
    <m/>
    <m/>
    <n v="0"/>
    <s v="MGA"/>
    <d v="2026-07-23T00:00:00"/>
    <s v="2026-07-23"/>
    <s v="E"/>
    <s v="E"/>
    <s v="HERY RAMAROLAHY"/>
    <n v="138869"/>
    <m/>
    <m/>
    <s v="DTG"/>
    <s v="ELIE3"/>
    <s v="ANDRIAMANANTSOA Elie"/>
    <s v="1 306 600.00"/>
    <n v="0"/>
    <n v="1"/>
    <m/>
    <s v="PRICTRL"/>
    <s v="True"/>
    <s v="2026-DT-102001"/>
    <s v="DTG-DOM"/>
    <s v="NA"/>
    <m/>
    <n v="1"/>
    <s v="1 306 600.00"/>
    <s v="YASMG"/>
    <m/>
    <s v="1 306 600.00"/>
    <s v="1 306 600.00"/>
    <s v="F"/>
    <d v="2026-07-23T00:00:00"/>
    <s v="0000-00-00"/>
    <s v="Assainissement Toliara, Bazar Be Jenty Bijoux - Magasin Remi"/>
    <s v="YASSIE"/>
    <s v="YASSIE"/>
    <s v="C500"/>
    <s v="2026-DT-102001"/>
    <s v="DTG-DOM"/>
    <s v="STD"/>
    <m/>
    <m/>
    <m/>
    <n v="22417"/>
    <s v="C500"/>
    <n v="4824"/>
    <n v="1"/>
    <s v="2026-07-13"/>
  </r>
  <r>
    <x v="109"/>
    <s v="X-FACTOR Toliara"/>
    <s v="Travaux filaire"/>
    <s v="DTG/DOM: Assainissement réseau filaire YAS Toliara, Andabizy Hôtel Victory- Bureau UNICEF (Entre BPEO3_SR02_T2BDP_ST et SR02 _x000a_DP20)"/>
    <n v="1"/>
    <s v="UN"/>
    <n v="1634800"/>
    <n v="355.39130434782606"/>
    <n v="355.39130434782606"/>
    <n v="355.39130434782606"/>
    <m/>
    <m/>
    <n v="0"/>
    <s v="MGA"/>
    <d v="2026-07-23T00:00:00"/>
    <s v="2026-07-23"/>
    <s v="E"/>
    <s v="E"/>
    <s v="HERY RAMAROLAHY"/>
    <n v="138860"/>
    <m/>
    <m/>
    <s v="DTG"/>
    <s v="ELIE3"/>
    <s v="ANDRIAMANANTSOA Elie"/>
    <s v="1 634 800.00"/>
    <n v="0"/>
    <n v="1"/>
    <m/>
    <s v="PRICTRL"/>
    <s v="True"/>
    <s v="2026-DT-102001"/>
    <s v="DTG-DOM"/>
    <s v="NA"/>
    <m/>
    <n v="1"/>
    <s v="1 634 800.00"/>
    <s v="YASMG"/>
    <m/>
    <s v="1 634 800.00"/>
    <s v="1 634 800.00"/>
    <s v="F"/>
    <d v="2026-07-23T00:00:00"/>
    <s v="0000-00-00"/>
    <s v="Toliara, Andabizy Hôtel Victory- Bureau UNICEF"/>
    <s v="YASSIE"/>
    <s v="YASSIE"/>
    <s v="C500"/>
    <s v="2026-DT-102001"/>
    <s v="DTG-DOM"/>
    <s v="STD"/>
    <m/>
    <m/>
    <m/>
    <n v="22417"/>
    <s v="C500"/>
    <n v="4824"/>
    <n v="1"/>
    <s v="2026-07-13"/>
  </r>
  <r>
    <x v="110"/>
    <s v="UNITE DE DISTRIBUTION TECHNOLOGIQUE - UDITEC"/>
    <s v="TRICYCLE"/>
    <s v="ATUL RIK (1+3) TUK TUK TRICYCLE - suivant proforma N°SQ26-0009830 - LIVRAISON DIEGO"/>
    <n v="2"/>
    <s v="UN"/>
    <n v="12500749.994999999"/>
    <n v="2717.5543467391303"/>
    <n v="5435.1086934782606"/>
    <n v="5435.1086934782606"/>
    <m/>
    <m/>
    <n v="0"/>
    <s v="MGA"/>
    <d v="2026-07-23T00:00:00"/>
    <s v="2026-07-23"/>
    <s v="E"/>
    <s v="E"/>
    <s v="RAZAFINDRAHAGA Setra"/>
    <n v="139199"/>
    <m/>
    <m/>
    <s v="DCG"/>
    <s v="FELANA13"/>
    <s v="Felana RARIVOSON"/>
    <s v="30 001 799.99"/>
    <n v="20"/>
    <n v="1"/>
    <m/>
    <s v="ELEMCEL"/>
    <s v="True"/>
    <s v="E111_AN_DVIOT"/>
    <s v="DCG-DVIR"/>
    <s v="NA"/>
    <m/>
    <n v="2"/>
    <s v="25 001 499.99"/>
    <s v="YASMG"/>
    <m/>
    <s v="25 001 499.99"/>
    <s v="30 001 799.99"/>
    <s v="F"/>
    <d v="2026-07-23T00:00:00"/>
    <s v="0000-00-00"/>
    <s v="PROJETS VI - GENESYS V.2"/>
    <s v="YASSIE"/>
    <s v="YASSIE"/>
    <s v="C104"/>
    <s v="E111_AN_DVIOT"/>
    <s v="DCG-DVIR"/>
    <s v="STD"/>
    <m/>
    <m/>
    <m/>
    <n v="22019"/>
    <s v="C104"/>
    <n v="717"/>
    <n v="1"/>
    <s v="2026-07-22"/>
  </r>
  <r>
    <x v="111"/>
    <s v="OCEAN TRADE CO"/>
    <s v="MOTO"/>
    <s v="COFI 2026 - CARGO 250 - GRS ZENITH - DEVIS V.26.24141 DU 06/07/2026"/>
    <n v="1"/>
    <s v="UN"/>
    <n v="10947600"/>
    <n v="2379.913043478261"/>
    <n v="2379.913043478261"/>
    <n v="2379.913043478261"/>
    <m/>
    <m/>
    <n v="0"/>
    <s v="MGA"/>
    <d v="2026-07-23T00:00:00"/>
    <s v="2026-07-23"/>
    <s v="E"/>
    <s v="E"/>
    <s v="RAZAFINDRAHAGA Setra"/>
    <n v="139207"/>
    <m/>
    <m/>
    <s v="DCG"/>
    <s v="FELANA13"/>
    <s v="Felana RARIVOSON"/>
    <s v="13 137 120.00"/>
    <n v="20"/>
    <n v="1"/>
    <m/>
    <s v="PRMVEHI"/>
    <s v="True"/>
    <s v="2026-COFI"/>
    <s v="DCG-DVI"/>
    <s v="NA"/>
    <m/>
    <n v="1"/>
    <s v="10 947 600.00"/>
    <s v="YASMG"/>
    <m/>
    <s v="10 947 600.00"/>
    <s v="13 137 120.00"/>
    <s v="F"/>
    <d v="2026-07-23T00:00:00"/>
    <s v="0000-00-00"/>
    <s v="COFI 2026 - MOTO GRS ZENITH"/>
    <s v="YASSIE"/>
    <s v="GALE"/>
    <s v="C104"/>
    <s v="2026-COFI"/>
    <s v="DCG-DVI"/>
    <s v="STD"/>
    <m/>
    <m/>
    <m/>
    <n v="4155"/>
    <s v="C104"/>
    <n v="102"/>
    <n v="1"/>
    <s v="2026-07-22"/>
  </r>
  <r>
    <x v="112"/>
    <s v="STELLAR - IX SA"/>
    <s v="LICENCE"/>
    <s v="Création du nom de domaine dgimpots.mg sur 12 mois - suivant devis N° DEVIS_STX_13072026"/>
    <n v="12"/>
    <s v="UN"/>
    <n v="11050.15"/>
    <n v="2.4022065217391302"/>
    <n v="28.826478260869564"/>
    <n v="28.826478260869564"/>
    <m/>
    <m/>
    <n v="0"/>
    <s v="MGA"/>
    <d v="2026-07-23T00:00:00"/>
    <s v="2026-07-23"/>
    <s v="E"/>
    <s v="E"/>
    <s v="RAZAFINDRAHAGA Setra"/>
    <n v="139166"/>
    <m/>
    <m/>
    <s v="DCG"/>
    <s v="FELANA13"/>
    <s v="Felana RARIVOSON"/>
    <s v="132 601.80"/>
    <n v="0"/>
    <n v="1"/>
    <m/>
    <s v="DOCLICD"/>
    <s v="True"/>
    <s v="E250_DCG"/>
    <s v="DCG-DVE"/>
    <s v="NA"/>
    <m/>
    <n v="12"/>
    <s v="132 601.80"/>
    <s v="YASMG"/>
    <m/>
    <s v="132 601.80"/>
    <s v="132 601.80"/>
    <m/>
    <d v="2026-07-23T00:00:00"/>
    <s v="0000-00-00"/>
    <s v="Nom de domaine - 1 an"/>
    <s v="YASSIE"/>
    <s v="YASSIE"/>
    <s v="C103"/>
    <s v="E250_DCG"/>
    <s v="DCG-DVE"/>
    <s v="STD"/>
    <m/>
    <m/>
    <m/>
    <n v="7130"/>
    <s v="C103"/>
    <n v="3098"/>
    <n v="1"/>
    <s v="2026-07-22"/>
  </r>
  <r>
    <x v="113"/>
    <s v="STELLAR - IX SA"/>
    <s v="LICENCE"/>
    <s v="Création du nom de domaine bepaarchitectes.com sur 12 mois - suivant devis N°DEVIS_YAS_20072026"/>
    <n v="12"/>
    <s v="UN"/>
    <n v="4775"/>
    <n v="1.0380434782608696"/>
    <n v="12.456521739130435"/>
    <n v="12.456521739130435"/>
    <m/>
    <m/>
    <n v="0"/>
    <s v="MGA"/>
    <d v="2026-07-23T00:00:00"/>
    <s v="2026-07-23"/>
    <s v="E"/>
    <s v="E"/>
    <s v="RAZAFINDRAHAGA Setra"/>
    <n v="139167"/>
    <m/>
    <m/>
    <s v="DCG"/>
    <s v="FELANA13"/>
    <s v="Felana RARIVOSON"/>
    <s v="68 760.00"/>
    <n v="20"/>
    <n v="1"/>
    <m/>
    <s v="DOCLICD"/>
    <s v="True"/>
    <s v="E250_DCG"/>
    <s v="DCG-DVE"/>
    <s v="NA"/>
    <m/>
    <n v="12"/>
    <s v="57 300.00"/>
    <s v="YASMG"/>
    <m/>
    <s v="57 300.00"/>
    <s v="68 760.00"/>
    <m/>
    <d v="2026-07-23T00:00:00"/>
    <s v="0000-00-00"/>
    <s v="Nom de domaine - 1 an"/>
    <s v="YASSIE"/>
    <s v="YASSIE"/>
    <s v="C103"/>
    <s v="E250_DCG"/>
    <s v="DCG-DVE"/>
    <s v="STD"/>
    <m/>
    <m/>
    <m/>
    <n v="7130"/>
    <s v="C103"/>
    <n v="3098"/>
    <n v="1"/>
    <s v="2026-07-23"/>
  </r>
  <r>
    <x v="114"/>
    <s v="CFAO MOBILITY MADAGASCAR"/>
    <s v="VOITURE"/>
    <s v="COFI 2026 - VOITURE TOYOTA HILUX 2.4GD Country Double Cab 6-MT 4x4 - GRS CLAURODIEN - PROFORMA PRVNANKA0019194 - AFF0055412 DU 05/06/2026"/>
    <n v="1"/>
    <s v="UN"/>
    <n v="112500000"/>
    <n v="24456.521739130436"/>
    <n v="24456.521739130436"/>
    <n v="24456.521739130436"/>
    <m/>
    <m/>
    <n v="0"/>
    <s v="MGA"/>
    <d v="2026-07-23T00:00:00"/>
    <s v="2026-07-27"/>
    <s v="E"/>
    <s v="E"/>
    <s v="RAZAFINDRAHAGA Setra"/>
    <n v="139170"/>
    <m/>
    <m/>
    <s v="DCG"/>
    <s v="FELANA13"/>
    <s v="Felana RARIVOSON"/>
    <s v="135 000 000.00"/>
    <n v="20"/>
    <n v="1"/>
    <m/>
    <s v="AVHAVEH"/>
    <s v="True"/>
    <s v="2026-COFI"/>
    <s v="DCG-DVI"/>
    <s v="NA"/>
    <m/>
    <n v="1"/>
    <s v="112 500 000.00"/>
    <s v="YASMG"/>
    <m/>
    <s v="112 500 000.00"/>
    <s v="135 000 000.00"/>
    <s v="F"/>
    <d v="2026-07-23T00:00:00"/>
    <s v="0000-00-00"/>
    <s v="COFI 2026 - VOITURE GRS CLAURODIEN"/>
    <s v="YASSIE"/>
    <s v="YASSIE"/>
    <s v="C104"/>
    <s v="2026-COFI"/>
    <s v="DCG-DVI"/>
    <s v="STD"/>
    <m/>
    <m/>
    <m/>
    <n v="4120"/>
    <s v="C104"/>
    <n v="123"/>
    <n v="1"/>
    <s v="2026-07-23"/>
  </r>
  <r>
    <x v="115"/>
    <s v="CFAO MOBILITY MADAGASCAR"/>
    <s v="VOITURE"/>
    <s v="COFI 2026 - VOITURE TOYOTA HILUX 2.4GD Country Double Cab 6-MT 4x4 - GRS CHALLENGER - PROFORMA PRVNANKA0019164 - AFF0055412 DU 05/06/2026"/>
    <n v="1"/>
    <s v="UN"/>
    <n v="112500000"/>
    <n v="24456.521739130436"/>
    <n v="24456.521739130436"/>
    <n v="24456.521739130436"/>
    <m/>
    <m/>
    <n v="0"/>
    <s v="MGA"/>
    <d v="2026-07-23T00:00:00"/>
    <s v="2026-07-27"/>
    <s v="E"/>
    <s v="E"/>
    <s v="RAZAFINDRAHAGA Setra"/>
    <n v="139172"/>
    <m/>
    <m/>
    <s v="DCG"/>
    <s v="FELANA13"/>
    <s v="Felana RARIVOSON"/>
    <s v="135 000 000.00"/>
    <n v="20"/>
    <n v="1"/>
    <m/>
    <s v="AVHAVEH"/>
    <s v="True"/>
    <s v="2026-COFI"/>
    <s v="DCG-DVI"/>
    <s v="NA"/>
    <m/>
    <n v="1"/>
    <s v="112 500 000.00"/>
    <s v="YASMG"/>
    <m/>
    <s v="112 500 000.00"/>
    <s v="135 000 000.00"/>
    <s v="F"/>
    <d v="2026-07-23T00:00:00"/>
    <s v="0000-00-00"/>
    <s v="COFI 2026 - VOITURE GRS CHALLENGER"/>
    <s v="YASSIE"/>
    <s v="YASSIE"/>
    <s v="C104"/>
    <s v="2026-COFI"/>
    <s v="DCG-DVI"/>
    <s v="STD"/>
    <m/>
    <m/>
    <m/>
    <n v="4120"/>
    <s v="C104"/>
    <n v="123"/>
    <n v="1"/>
    <s v="2026-07-22"/>
  </r>
  <r>
    <x v="116"/>
    <s v="CFAO MOBILITY MADAGASCAR"/>
    <s v="VOITURE"/>
    <s v="COFI 2026 - VOITURE TOYOTA HILUX 2.4GD Active Double Cab 6-MT 4x4 - GRS DEFIMICRO - PROFORMA PRVNANKA0019193 - AFF0055412 DU 05/06/2026"/>
    <n v="1"/>
    <s v="UN"/>
    <n v="150000000"/>
    <n v="32608.695652173912"/>
    <n v="32608.695652173912"/>
    <n v="32608.695652173912"/>
    <m/>
    <m/>
    <n v="0"/>
    <s v="MGA"/>
    <d v="2026-07-23T00:00:00"/>
    <s v="2026-07-27"/>
    <s v="E"/>
    <s v="E"/>
    <s v="RAZAFINDRAHAGA Setra"/>
    <n v="139175"/>
    <m/>
    <m/>
    <s v="DCG"/>
    <s v="FELANA13"/>
    <s v="Felana RARIVOSON"/>
    <s v="180 000 000.00"/>
    <n v="20"/>
    <n v="1"/>
    <m/>
    <s v="AVHAVEH"/>
    <s v="True"/>
    <s v="2026-COFI"/>
    <s v="DCG-DVI"/>
    <s v="NA"/>
    <m/>
    <n v="1"/>
    <s v="150 000 000.00"/>
    <s v="YASMG"/>
    <m/>
    <s v="150 000 000.00"/>
    <s v="180 000 000.00"/>
    <s v="F"/>
    <d v="2026-07-23T00:00:00"/>
    <s v="0000-00-00"/>
    <s v="COFI 2026 - VOITURE GRS DEFIMICRO"/>
    <s v="YASSIE"/>
    <s v="YASSIE"/>
    <s v="C104"/>
    <s v="2026-COFI"/>
    <s v="DCG-DVI"/>
    <s v="STD"/>
    <m/>
    <m/>
    <m/>
    <n v="4120"/>
    <s v="C104"/>
    <n v="123"/>
    <n v="1"/>
    <s v="2026-07-22"/>
  </r>
  <r>
    <x v="117"/>
    <s v="DELOITTE CÔTE D'IVOIRE"/>
    <s v="SYSTEME DE SECURITE"/>
    <s v="Phase 1: Scoping the mission_x000a_Phase 2: Threat and Vulnerability Assessment_x000a_Phase 3: Risk Assessment_x000a_Phase 4: Mission Closure"/>
    <n v="1"/>
    <s v="UN"/>
    <n v="6603.59"/>
    <n v="7726.2002999999995"/>
    <n v="7726.2002999999995"/>
    <n v="7726.2002999999995"/>
    <m/>
    <m/>
    <n v="0"/>
    <s v="EUR"/>
    <d v="2026-07-23T00:00:00"/>
    <s v="2026-07-23"/>
    <s v="E"/>
    <s v="E"/>
    <s v="RAJAONARY Jenny Antsanirina"/>
    <n v="139057"/>
    <m/>
    <m/>
    <s v="DG"/>
    <s v="NADIA7"/>
    <s v="RAVONINJATOVO Nadia"/>
    <s v="5 943.23"/>
    <n v="-10"/>
    <n v="1"/>
    <m/>
    <s v="SECSSSI"/>
    <s v="True"/>
    <s v="E321_DCP"/>
    <s v="DG-DCP"/>
    <s v="NA"/>
    <m/>
    <n v="1"/>
    <s v="6 603.59"/>
    <s v="YASMG"/>
    <m/>
    <s v="6 603.59"/>
    <s v="5 943.23"/>
    <m/>
    <d v="2026-07-23T00:00:00"/>
    <s v="0000-00-00"/>
    <s v="Validé par DG le 16/07/2026"/>
    <s v="YASSIE"/>
    <s v="YASSIE"/>
    <s v="C200"/>
    <s v="E321_DCP"/>
    <s v="DG-DCP"/>
    <s v="IMPORT"/>
    <m/>
    <m/>
    <m/>
    <n v="7177"/>
    <s v="C200"/>
    <n v="6541"/>
    <n v="1"/>
    <s v="2026-07-16"/>
  </r>
  <r>
    <x v="118"/>
    <s v="CFAO MOBILITY MADAGASCAR"/>
    <s v="MOTO"/>
    <s v="COFI 2026 - MOTO YAMAHA MOTORCYCLE CRUX REV DELUXE - GRS ZENITH - PROFORMA PRVNANKA0019536 - AFF0062287 DU 06/07/2026"/>
    <n v="5"/>
    <s v="UN"/>
    <n v="5333333.3333299998"/>
    <n v="1159.4202898543479"/>
    <n v="5797.1014492717395"/>
    <n v="5797.1014492717395"/>
    <m/>
    <m/>
    <n v="0"/>
    <s v="MGA"/>
    <d v="2026-07-23T00:00:00"/>
    <s v="2026-07-23"/>
    <s v="E"/>
    <s v="E"/>
    <s v="RAZAFINDRAHAGA Setra"/>
    <n v="139208"/>
    <m/>
    <m/>
    <s v="DCG"/>
    <s v="FELANA13"/>
    <s v="Felana RARIVOSON"/>
    <s v="32 000 000.00"/>
    <n v="20"/>
    <n v="1"/>
    <m/>
    <s v="PRMVEHI"/>
    <s v="True"/>
    <s v="2026-COFI"/>
    <s v="DCG-DVI"/>
    <s v="NA"/>
    <m/>
    <n v="5"/>
    <s v="26 666 666.67"/>
    <s v="YASMG"/>
    <m/>
    <s v="26 666 666.67"/>
    <s v="32 000 000.00"/>
    <m/>
    <d v="2026-07-23T00:00:00"/>
    <s v="0000-00-00"/>
    <s v="COFI 2026 - MOTO GRS ZENITH"/>
    <s v="YASSIE"/>
    <s v="GALE"/>
    <s v="C104"/>
    <s v="2026-COFI"/>
    <s v="DCG-DVI"/>
    <s v="STD"/>
    <m/>
    <m/>
    <m/>
    <n v="4155"/>
    <s v="C104"/>
    <n v="123"/>
    <n v="1"/>
    <s v="2026-07-22"/>
  </r>
  <r>
    <x v="119"/>
    <s v="PRAMIAN"/>
    <s v="PRESTATION DE SERVICE"/>
    <s v="Prestation d'installation Produit Mbalika - MME LOUISE ANNIE ANKILAHILA - EN 0529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2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2"/>
    <s v="2026-07-17"/>
  </r>
  <r>
    <x v="119"/>
    <s v="PRAMIAN"/>
    <s v="PRESTATION DE SERVICE"/>
    <s v="Prestation d'installation Produit Mbalika - MR MAKA ANDRANOBEVAVA MAEVAT - EN 0528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3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3"/>
    <s v="2026-07-17"/>
  </r>
  <r>
    <x v="119"/>
    <s v="PRAMIAN"/>
    <s v="PRESTATION DE SERVICE"/>
    <s v="Prestation d'installation Produit Mbalika - MME CELINE ANDRANOBEVAVA MAEVAT - EN 0527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4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4"/>
    <s v="2026-07-17"/>
  </r>
  <r>
    <x v="119"/>
    <s v="PRAMIAN"/>
    <s v="PRESTATION DE SERVICE"/>
    <s v="Prestation d'installation Produit Mbalika - M AIME PATRICK VOHIBEREKA FARAFANGANA  - EN 0526"/>
    <n v="1"/>
    <s v="UN"/>
    <n v="325000"/>
    <n v="70.652173913043484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5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5"/>
    <s v="2026-07-17"/>
  </r>
  <r>
    <x v="119"/>
    <s v="PRAMIAN"/>
    <s v="PRESTATION DE SERVICE"/>
    <s v="Prestation d'installation Produit Mbalika - CHININA ANTANIMBARY - EN 0531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1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"/>
    <s v="2026-07-17"/>
  </r>
  <r>
    <x v="119"/>
    <s v="PRAMIAN"/>
    <s v="PRESTATION DE SERVICE"/>
    <s v="Prestation d'installation Produit Mbalika - SAFIDY BEMOKOTRA  - EN 0530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3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3"/>
    <s v="2026-07-17"/>
  </r>
  <r>
    <x v="119"/>
    <s v="PRAMIAN"/>
    <s v="PRESTATION DE SERVICE"/>
    <s v="Prestation d'installation Produit Mbalika - RAZANABOLOLONA ANKAZOMBORONA  - EN 0538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7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7"/>
    <s v="2026-07-17"/>
  </r>
  <r>
    <x v="119"/>
    <s v="PRAMIAN"/>
    <s v="PRESTATION DE SERVICE"/>
    <s v="Prestation d'installation Produit Mbalika - MJ ORIGENE ANKAZOMBORONA - EN 0537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9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9"/>
    <s v="2026-07-17"/>
  </r>
  <r>
    <x v="119"/>
    <s v="PRAMIAN"/>
    <s v="PRESTATION DE SERVICE"/>
    <s v="Prestation d'installation Produit Mbalika - MME ZENOBIE VOHIMARY VONDROZO - EN 0533"/>
    <n v="1"/>
    <s v="UN"/>
    <n v="425000"/>
    <n v="92.391304347826093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10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0"/>
    <s v="2026-07-17"/>
  </r>
  <r>
    <x v="119"/>
    <s v="PRAMIAN"/>
    <s v="PRESTATION DE SERVICE"/>
    <s v="Prestation d'installation Produit Mbalika - HEVITRA ARSENE NOSYBE - EN 0540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5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5"/>
    <s v="2026-07-17"/>
  </r>
  <r>
    <x v="119"/>
    <s v="PRAMIAN"/>
    <s v="PRESTATION DE SERVICE"/>
    <s v="Prestation d'installation Produit Mbalika - ZAFITINA MELINA NOSYBE - EN 0539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6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6"/>
    <s v="2026-07-17"/>
  </r>
  <r>
    <x v="119"/>
    <s v="PRAMIAN"/>
    <s v="PRESTATION DE SERVICE"/>
    <s v="Prestation d'installation Produit Mbalika - M BALELA GLORIS DARAINA  - EN 0536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8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8"/>
    <s v="2026-07-17"/>
  </r>
  <r>
    <x v="119"/>
    <s v="PRAMIAN"/>
    <s v="PRESTATION DE SERVICE"/>
    <s v="Prestation d'installation Produit Mbalika - M FARED SAMBAVA - EN 0534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11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1"/>
    <s v="2026-07-17"/>
  </r>
  <r>
    <x v="119"/>
    <s v="PRAMIAN"/>
    <s v="PRESTATION DE SERVICE"/>
    <s v="Prestation d'installation Produit Mbalika - M BOTOHASINA ANALANAMBE  - EN 0535"/>
    <n v="1"/>
    <s v="UN"/>
    <n v="500000"/>
    <n v="108.69565217391305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16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6"/>
    <s v="2026-07-17"/>
  </r>
  <r>
    <x v="119"/>
    <s v="PRAMIAN"/>
    <s v="PRESTATION DE SERVICE"/>
    <s v="Prestation d'installation Produit Mbalika - BASE VIE YAS ANTANIMEVA - EN 0542"/>
    <n v="1"/>
    <s v="UN"/>
    <n v="3500000"/>
    <n v="760.86956521739125"/>
    <n v="760.86956521739125"/>
    <n v="760.8695652173912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 500 000.00"/>
    <n v="0"/>
    <n v="2"/>
    <m/>
    <s v="PRICTRL"/>
    <s v="True"/>
    <s v="E250_DCG"/>
    <s v="DCG-SHS"/>
    <s v="NA"/>
    <m/>
    <n v="1"/>
    <s v="3 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2"/>
    <s v="2026-07-17"/>
  </r>
  <r>
    <x v="119"/>
    <s v="PRAMIAN"/>
    <s v="PRESTATION DE SERVICE"/>
    <s v="Prestation d'installation Produit Mbalika - BASE VIE YAS MANJA - EN 0541"/>
    <n v="1"/>
    <s v="UN"/>
    <n v="3500000"/>
    <n v="760.86956521739125"/>
    <n v="760.86956521739125"/>
    <n v="760.8695652173912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 500 000.00"/>
    <n v="0"/>
    <n v="4"/>
    <m/>
    <s v="PRICTRL"/>
    <s v="True"/>
    <s v="E250_DCG"/>
    <s v="DCG-SHS"/>
    <s v="NA"/>
    <m/>
    <n v="1"/>
    <s v="3 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4"/>
    <s v="2026-07-17"/>
  </r>
  <r>
    <x v="120"/>
    <s v="MANAJ SARL"/>
    <s v="PRESTATION DE SERVICE"/>
    <s v="TRAVAUX D'ENTRETIEN - YAS STORE MORONDAVA - devis n° MNJ2607-106"/>
    <n v="1"/>
    <s v="UN"/>
    <n v="730000"/>
    <n v="158.69565217391303"/>
    <n v="158.69565217391303"/>
    <n v="158.69565217391303"/>
    <m/>
    <m/>
    <n v="0"/>
    <s v="MGA"/>
    <d v="2026-07-23T00:00:00"/>
    <s v="2026-07-23"/>
    <s v="E"/>
    <s v="E"/>
    <s v="ANDRIAMIRIJA Luca"/>
    <n v="139096"/>
    <m/>
    <m/>
    <s v="DCG"/>
    <s v="FELANA13"/>
    <s v="Felana RARIVOSON"/>
    <s v="730 000.00"/>
    <n v="0"/>
    <n v="1"/>
    <m/>
    <s v="PRICTRL"/>
    <s v="True"/>
    <s v="E250_DRB"/>
    <s v="DCG-DRB"/>
    <s v="NA"/>
    <m/>
    <n v="1"/>
    <s v="730 000.00"/>
    <s v="YASMG"/>
    <m/>
    <s v="730 000.00"/>
    <s v="730 000.00"/>
    <m/>
    <d v="2026-07-23T00:00:00"/>
    <s v="0000-00-00"/>
    <s v="Mise en place de manivelle de secours - YAS STORE MORONDAVA"/>
    <s v="YASSIE"/>
    <s v="YASSIE"/>
    <s v="C102"/>
    <s v="E250_DRB"/>
    <s v="DCG-DRB"/>
    <s v="STD"/>
    <m/>
    <m/>
    <m/>
    <n v="14862"/>
    <s v="C102"/>
    <n v="2536"/>
    <n v="1"/>
    <s v="2026-07-17"/>
  </r>
  <r>
    <x v="121"/>
    <s v="MADAJOB"/>
    <s v="PRESTATION EXTERNE"/>
    <s v="IM coordinateur EST - TAMATAVE-STE MARIE  TAMATAVE - FA N°INV-13088"/>
    <n v="1"/>
    <s v="UN"/>
    <n v="902000"/>
    <n v="196.08695652173913"/>
    <n v="196.08695652173913"/>
    <n v="196.08695652173913"/>
    <m/>
    <m/>
    <n v="0"/>
    <s v="MGA"/>
    <d v="2026-07-23T00:00:00"/>
    <s v="2026-07-23"/>
    <s v="E"/>
    <s v="E"/>
    <s v="ANDRIAMIRIJA Luca"/>
    <n v="139101"/>
    <m/>
    <m/>
    <s v="DCG"/>
    <s v="FELANA13"/>
    <s v="Felana RARIVOSON"/>
    <s v="902 000.00"/>
    <n v="0"/>
    <n v="1"/>
    <m/>
    <s v="PRICTRL"/>
    <s v="True"/>
    <s v="E214_DRB"/>
    <s v="DCG-DRB"/>
    <s v="NA"/>
    <m/>
    <n v="1"/>
    <s v="902 000.00"/>
    <s v="YASMG"/>
    <m/>
    <s v="902 000.00"/>
    <s v="902 000.00"/>
    <s v="F"/>
    <d v="2026-07-23T00:00:00"/>
    <s v="0000-00-00"/>
    <s v="IM coordinateur EST"/>
    <s v="YASSIE"/>
    <s v="YASSIE"/>
    <s v="C102"/>
    <s v="E214_DRB"/>
    <s v="DCG-DRB"/>
    <s v="STD"/>
    <m/>
    <m/>
    <m/>
    <n v="1264"/>
    <s v="C102"/>
    <n v="723"/>
    <n v="1"/>
    <s v="2026-07-17"/>
  </r>
  <r>
    <x v="122"/>
    <s v="CFAO MOBILITY MADAGASCAR"/>
    <s v="MOTO"/>
    <s v="COFI 2026 GRS MATEL - YAMAHA MOTORCYCLE CRUX_x000a_REV DELUXE - PROFORMA N° PRVNANKA0019589 - AFF0062476"/>
    <n v="4"/>
    <s v="UN"/>
    <n v="5333333.3333299998"/>
    <n v="1159.4202898543479"/>
    <n v="4637.6811594173914"/>
    <n v="4637.6811594173914"/>
    <m/>
    <m/>
    <n v="0"/>
    <s v="MGA"/>
    <d v="2026-07-23T00:00:00"/>
    <s v="2026-07-23"/>
    <s v="E"/>
    <s v="E"/>
    <s v="ANDRIAMIRIJA Luca"/>
    <n v="139138"/>
    <m/>
    <m/>
    <s v="DCG"/>
    <s v="FELANA13"/>
    <s v="Felana RARIVOSON"/>
    <s v="25 600 000.00"/>
    <n v="20"/>
    <n v="1"/>
    <m/>
    <s v="PRMVEHI"/>
    <s v="True"/>
    <s v="2026-COFI"/>
    <s v="DCG-DVI"/>
    <s v="NA"/>
    <m/>
    <n v="4"/>
    <s v="21 333 333.33"/>
    <s v="YASMG"/>
    <m/>
    <s v="21 333 333.33"/>
    <s v="25 600 000.00"/>
    <m/>
    <d v="2026-07-23T00:00:00"/>
    <s v="0000-00-00"/>
    <s v="COFI 2026 - GRS MATEL - MOTO YAMAHA"/>
    <s v="YASSIE"/>
    <s v="GALE"/>
    <s v="C104"/>
    <s v="2026-COFI"/>
    <s v="DCG-DVI"/>
    <s v="STD"/>
    <m/>
    <m/>
    <m/>
    <n v="4155"/>
    <s v="C104"/>
    <n v="123"/>
    <n v="1"/>
    <s v="2026-07-20"/>
  </r>
  <r>
    <x v="123"/>
    <s v="MADAGASCAR AUTOMOBILE"/>
    <s v="MOTO"/>
    <s v="COFI 2026 - GRS MATEL - Moto HONDA  ACE  125  - SHH 6DK # DEVIS DU 8/7/2026"/>
    <n v="1"/>
    <s v="UN"/>
    <n v="7491667"/>
    <n v="1628.6232608695652"/>
    <n v="1628.6232608695652"/>
    <n v="1628.6232608695652"/>
    <m/>
    <m/>
    <n v="0"/>
    <s v="MGA"/>
    <d v="2026-07-23T00:00:00"/>
    <s v="2026-07-23"/>
    <s v="E"/>
    <s v="E"/>
    <s v="ANDRIAMIRIJA Luca"/>
    <n v="139139"/>
    <m/>
    <m/>
    <s v="DCG"/>
    <s v="FELANA13"/>
    <s v="Felana RARIVOSON"/>
    <s v="8 990 000.40"/>
    <n v="20"/>
    <n v="1"/>
    <m/>
    <s v="PRMVEHI"/>
    <s v="True"/>
    <s v="2026-COFI"/>
    <s v="DCG-DVI"/>
    <s v="NA"/>
    <m/>
    <n v="1"/>
    <s v="7 491 667.00"/>
    <s v="YASMG"/>
    <m/>
    <s v="7 491 667.00"/>
    <s v="8 990 000.40"/>
    <s v="F"/>
    <d v="2026-07-23T00:00:00"/>
    <s v="0000-00-00"/>
    <s v="Cofi 2026 - GRS Matel - Moto HONDA"/>
    <s v="YASSIE"/>
    <s v="GALE"/>
    <s v="C104"/>
    <s v="2026-COFI"/>
    <s v="DCG-DVI"/>
    <s v="STD"/>
    <m/>
    <m/>
    <m/>
    <n v="4155"/>
    <s v="C104"/>
    <n v="1184"/>
    <n v="1"/>
    <s v="2026-07-20"/>
  </r>
  <r>
    <x v="124"/>
    <s v="UNITE DE DISTRIBUTION TECHNOLOGIQUE - UDITEC"/>
    <s v="VTT 26 SPORTSMAX 18V SPMAXPM1CT/4"/>
    <s v="COFI 2026 - GRS MATEL - FUNMAX 26&quot;VTT FNMAX-2601-PL - Proforma n°SQ26-0009721"/>
    <n v="10"/>
    <s v="PIE"/>
    <n v="261749.997"/>
    <n v="56.902173260869567"/>
    <n v="569.02173260869563"/>
    <n v="569.02173260869563"/>
    <m/>
    <m/>
    <n v="0"/>
    <s v="MGA"/>
    <d v="2026-07-23T00:00:00"/>
    <s v="2026-07-23"/>
    <s v="E"/>
    <s v="E"/>
    <s v="ANDRIAMIRIJA Luca"/>
    <n v="139140"/>
    <m/>
    <m/>
    <s v="DCG"/>
    <s v="FELANA13"/>
    <s v="Felana RARIVOSON"/>
    <s v="3 140 999.96"/>
    <n v="20"/>
    <n v="1"/>
    <m/>
    <s v="VEHPDRP"/>
    <s v="True"/>
    <s v="2026-COFI"/>
    <s v="DCG-DVI"/>
    <s v="NA"/>
    <m/>
    <n v="10"/>
    <s v="2 617 499.97"/>
    <s v="YASMG"/>
    <m/>
    <s v="2 617 499.97"/>
    <s v="3 140 999.96"/>
    <s v="F"/>
    <d v="2026-07-23T00:00:00"/>
    <s v="0000-00-00"/>
    <s v="COFI 2026 - VTT- GRS MATEL"/>
    <s v="YASSIE"/>
    <s v="GALE"/>
    <s v="C104"/>
    <s v="2026-COFI"/>
    <s v="DCG-DVI"/>
    <s v="STD"/>
    <m/>
    <m/>
    <m/>
    <n v="12643"/>
    <s v="C104"/>
    <n v="717"/>
    <n v="1"/>
    <s v="2026-07-20"/>
  </r>
  <r>
    <x v="125"/>
    <s v="MINISTERE DE L'ECONOMIE ET DES FINANCES"/>
    <s v="SPONSORING"/>
    <s v="Sponsoring TRESOR PUBLIC # Facture n°01 du 20/07/2026"/>
    <n v="1"/>
    <s v="UN"/>
    <n v="2988000"/>
    <n v="649.56521739130437"/>
    <n v="649.56521739130437"/>
    <n v="649.56521739130437"/>
    <m/>
    <m/>
    <n v="0"/>
    <s v="MGA"/>
    <d v="2026-07-23T00:00:00"/>
    <s v="2026-07-23"/>
    <s v="E"/>
    <s v="E"/>
    <s v="ANDRIAMIRIJA Luca"/>
    <n v="139142"/>
    <m/>
    <m/>
    <s v="DCG"/>
    <s v="FELANA13"/>
    <s v="Felana RARIVOSON"/>
    <s v="2 988 000.00"/>
    <n v="0"/>
    <n v="1"/>
    <m/>
    <s v="MECSPDC"/>
    <s v="True"/>
    <s v="E111_SG_B2B"/>
    <s v="DCG-DVE"/>
    <s v="NA"/>
    <m/>
    <n v="1"/>
    <s v="2 988 000.00"/>
    <s v="YASMG"/>
    <m/>
    <s v="2 988 000.00"/>
    <s v="2 988 000.00"/>
    <s v="F"/>
    <d v="2026-07-23T00:00:00"/>
    <s v="0000-00-00"/>
    <s v="Sponsoring Tréso Public"/>
    <s v="YASSIE"/>
    <s v="YASSIE"/>
    <s v="C103"/>
    <s v="E111_SG_B2B"/>
    <s v="DCG-DVE"/>
    <s v="STD"/>
    <m/>
    <m/>
    <m/>
    <n v="1267"/>
    <s v="C103"/>
    <n v="7202"/>
    <n v="1"/>
    <s v="2026-07-20"/>
  </r>
  <r>
    <x v="126"/>
    <s v="MINISTERE DE LA SECURITE PUBLIQUE"/>
    <s v="PRESTATION DE SERVICE"/>
    <s v="Police des jeux - Tirages au sort GENESIS V2 # Facture du 14/07/2026"/>
    <n v="1"/>
    <s v="UN"/>
    <n v="7100000"/>
    <n v="1543.4782608695652"/>
    <n v="1543.4782608695652"/>
    <n v="1543.4782608695652"/>
    <m/>
    <m/>
    <n v="0"/>
    <s v="MGA"/>
    <d v="2026-07-23T00:00:00"/>
    <s v="2026-07-23"/>
    <s v="E"/>
    <s v="E"/>
    <s v="ANDRIAMIRIJA Luca"/>
    <n v="139146"/>
    <m/>
    <m/>
    <s v="DCG"/>
    <s v="FELANA13"/>
    <s v="Felana RARIVOSON"/>
    <s v="7 100 000.00"/>
    <n v="0"/>
    <n v="1"/>
    <m/>
    <s v="PRICTRL"/>
    <s v="True"/>
    <s v="E111_AN_DVIOT"/>
    <s v="DCG-DVIR"/>
    <s v="NA"/>
    <m/>
    <n v="1"/>
    <s v="7 100 000.00"/>
    <s v="YASMG"/>
    <m/>
    <s v="7 100 000.00"/>
    <s v="7 100 000.00"/>
    <s v="F"/>
    <d v="2026-07-23T00:00:00"/>
    <s v="0000-00-00"/>
    <s v="Tirages au sort GENESIS V2"/>
    <s v="YASSIE"/>
    <s v="YASSIE"/>
    <s v="C104"/>
    <s v="E111_AN_DVIOT"/>
    <s v="DCG-DVIR"/>
    <s v="STD"/>
    <m/>
    <m/>
    <m/>
    <n v="14862"/>
    <s v="C104"/>
    <n v="6023"/>
    <n v="1"/>
    <s v="2026-07-21"/>
  </r>
  <r>
    <x v="127"/>
    <s v="X-FACTOR Toliara"/>
    <s v="Travaux filaire"/>
    <s v="DTG/DOM: Assainissement réseau filaire YAS Toliara, DTG-212057 Tsianengea CNAPS - CEG Centre (Entre D00 DP150-55) _x000a_DP20)"/>
    <n v="1"/>
    <s v="UN"/>
    <n v="1814000"/>
    <n v="394.3478260869565"/>
    <n v="394.3478260869565"/>
    <n v="394.3478260869565"/>
    <m/>
    <m/>
    <n v="0"/>
    <s v="MGA"/>
    <d v="2026-07-23T00:00:00"/>
    <s v="2026-07-23"/>
    <s v="E"/>
    <s v="E"/>
    <s v="HERY RAMAROLAHY"/>
    <n v="138865"/>
    <m/>
    <m/>
    <s v="DTG"/>
    <s v="ELIE3"/>
    <s v="ANDRIAMANANTSOA Elie"/>
    <s v="1 814 000.00"/>
    <n v="0"/>
    <n v="1"/>
    <m/>
    <s v="PRICTRL"/>
    <s v="True"/>
    <s v="2026-DT-102001"/>
    <s v="DTG-DOM"/>
    <s v="NA"/>
    <m/>
    <n v="1"/>
    <s v="1 814 000.00"/>
    <s v="YASMG"/>
    <m/>
    <s v="1 814 000.00"/>
    <s v="1 814 000.00"/>
    <s v="F"/>
    <d v="2026-07-23T00:00:00"/>
    <s v="0000-00-00"/>
    <s v="Assainissement Toliara, DTG-212057 Tsianengea CNAPS - CEG"/>
    <s v="YASSIE"/>
    <s v="YASSIE"/>
    <s v="C500"/>
    <s v="2026-DT-102001"/>
    <s v="DTG-DOM"/>
    <s v="STD"/>
    <m/>
    <m/>
    <m/>
    <n v="22417"/>
    <s v="C500"/>
    <n v="4824"/>
    <n v="1"/>
    <s v="2026-07-13"/>
  </r>
  <r>
    <x v="128"/>
    <s v="SIGN"/>
    <s v="ROLL UP MBALIK - MARS 2026"/>
    <s v="Roll Up - 80 x 200 cm - Devis n°FP05228"/>
    <n v="2"/>
    <s v="UN"/>
    <n v="240000"/>
    <n v="52.173913043478258"/>
    <n v="104.34782608695652"/>
    <n v="104.34782608695652"/>
    <m/>
    <m/>
    <n v="0"/>
    <s v="MGA"/>
    <d v="2026-07-23T00:00:00"/>
    <s v="2026-07-23"/>
    <s v="E"/>
    <s v="E"/>
    <s v="ANDRIAMIRIJA Luca"/>
    <n v="139152"/>
    <m/>
    <m/>
    <s v="DCG"/>
    <s v="FELANA13"/>
    <s v="Felana RARIVOSON"/>
    <s v="576 000.00"/>
    <n v="20"/>
    <n v="1"/>
    <m/>
    <s v="PLVPLES"/>
    <s v="True"/>
    <s v="E110_TR_MBLK"/>
    <s v="DCG-SHS"/>
    <s v="NA"/>
    <m/>
    <n v="2"/>
    <s v="480 000.00"/>
    <s v="YASMG"/>
    <m/>
    <s v="480 000.00"/>
    <s v="576 000.00"/>
    <m/>
    <d v="2026-07-23T00:00:00"/>
    <s v="0000-00-00"/>
    <s v="Roll Up  Mbalika"/>
    <s v="YASSIE"/>
    <s v="GALE"/>
    <s v="C100"/>
    <s v="E110_TR_MBLK"/>
    <s v="DCG-SHS"/>
    <s v="STD"/>
    <m/>
    <m/>
    <m/>
    <n v="26939"/>
    <s v="C100"/>
    <n v="1089"/>
    <n v="1"/>
    <s v="2026-07-21"/>
  </r>
  <r>
    <x v="129"/>
    <s v="MANAJ SARL"/>
    <s v="ENTRETIEN REPARATION BATIMENT NON TECHNIQUE"/>
    <s v="Remise en Etat Mur/YS Bezanozano Moramanga - DEVIS N° MNJ2607-104"/>
    <n v="1"/>
    <s v="PIE"/>
    <n v="2100000"/>
    <n v="456.52173913043481"/>
    <n v="456.52173913043481"/>
    <n v="456.52173913043481"/>
    <m/>
    <m/>
    <n v="0"/>
    <s v="MGA"/>
    <d v="2026-07-23T00:00:00"/>
    <s v="2026-07-23"/>
    <s v="E"/>
    <s v="E"/>
    <s v="ANDRIAMIRIJA Luca"/>
    <n v="139162"/>
    <m/>
    <m/>
    <s v="DCG"/>
    <s v="FELANA13"/>
    <s v="Felana RARIVOSON"/>
    <s v="2 100 000.00"/>
    <n v="0"/>
    <n v="1"/>
    <m/>
    <s v="RCIBTVS"/>
    <s v="True"/>
    <s v="E250_DRB"/>
    <s v="DCG-DRB"/>
    <s v="NA"/>
    <m/>
    <n v="1"/>
    <s v="2 100 000.00"/>
    <s v="YASMG"/>
    <m/>
    <s v="2 100 000.00"/>
    <s v="2 100 000.00"/>
    <s v="F"/>
    <d v="2026-07-23T00:00:00"/>
    <s v="0000-00-00"/>
    <s v="Entretien YS Bezanozano Moramanga"/>
    <s v="YASSIE"/>
    <s v="YASSIE"/>
    <s v="C102"/>
    <s v="E250_DRB"/>
    <s v="DCG-DRB"/>
    <s v="STD"/>
    <m/>
    <m/>
    <m/>
    <n v="9757"/>
    <s v="C102"/>
    <n v="2536"/>
    <n v="1"/>
    <s v="2026-07-21"/>
  </r>
  <r>
    <x v="130"/>
    <s v="THOMANN GMBH"/>
    <s v="FRAIS DE GESTION ET DE PORT"/>
    <s v="Frais de port et d'emballage - Offre n° 940286"/>
    <n v="1"/>
    <s v="PIE"/>
    <n v="54.75"/>
    <n v="64.05749999999999"/>
    <n v="64.05749999999999"/>
    <n v="64.05749999999999"/>
    <m/>
    <m/>
    <n v="0"/>
    <s v="EUR"/>
    <d v="2026-07-23T00:00:00"/>
    <s v="2026-07-23"/>
    <s v="E"/>
    <s v="E"/>
    <s v="ANDRIAMIRIJA Luca"/>
    <n v="138992"/>
    <m/>
    <m/>
    <s v="DCG"/>
    <s v="FELANA13"/>
    <s v="Felana RARIVOSON"/>
    <s v="54.75"/>
    <n v="0"/>
    <n v="2"/>
    <m/>
    <s v="TRITRAD"/>
    <s v="True"/>
    <s v="2026-CO-000001"/>
    <s v="DCG-COM"/>
    <s v="NA"/>
    <m/>
    <n v="1"/>
    <s v="54.75"/>
    <s v="YASMG"/>
    <m/>
    <s v="894.25"/>
    <s v="894.25"/>
    <s v="F"/>
    <d v="2026-07-23T00:00:00"/>
    <s v="0000-00-00"/>
    <s v="Equipements ADN - THOMANN"/>
    <s v="YASSIE"/>
    <s v="GALE"/>
    <s v="C100"/>
    <s v="2026-CO-000001"/>
    <s v="DCG-COM"/>
    <s v="IMPORT"/>
    <m/>
    <m/>
    <m/>
    <n v="10025"/>
    <s v="C100"/>
    <n v="3562"/>
    <n v="2"/>
    <s v="2026-07-14"/>
  </r>
  <r>
    <x v="130"/>
    <s v="THOMANN GMBH"/>
    <s v="CARTE SON THUNDERBOLT APOLLO TWIN X QUAD HERITAGE EDITION"/>
    <s v="Universal Audio Apollo Twin X Duo Gen2 Essentials+; 10x6 Thunderbolt 3 Audio Interface with UAD-2 Duo_x000a_Processing; 24-Bit / 192 kHz AD/DA Converter; 2x Unison Mic Preamps; Auto-Gain Function; +48 Phantom Power;_x000a_build-in Talkback Microphone; Dynamic Range: 127 dB; Monitor Functions with Buttons for Mono, Mute, DIM_x000a_and ALT; Connectors: 2x Mic/Line Combo Input XLR/Jack 6.3 mm, Hi-Z Instrument Input 6.3 mm Jack, 2x Line_x000a_Output 6.3 mm Jack, 2x Monitor Output 6.3 mm Jack, ADAT/SPDIF Input optical, Stereo Headphone Output 6.3_x000a_mm Jack, Thunderbolt 3, incl. external Power Supply with interchangeable EU/UK Plug; for Mac OS und Windows;_x000a_Thunderbolt-Cable optional (not included); Housing: Desktop; contains Essentials+ Plugin Bundle - OFFRE N° 940286"/>
    <n v="1"/>
    <s v="UN"/>
    <n v="839.5"/>
    <n v="982.21499999999992"/>
    <n v="982.21499999999992"/>
    <n v="982.21499999999992"/>
    <m/>
    <m/>
    <n v="0"/>
    <s v="EUR"/>
    <d v="2026-07-23T00:00:00"/>
    <s v="2026-07-23"/>
    <s v="E"/>
    <s v="E"/>
    <s v="ANDRIAMIRIJA Luca"/>
    <n v="138992"/>
    <m/>
    <m/>
    <s v="DCG"/>
    <s v="FELANA13"/>
    <s v="Felana RARIVOSON"/>
    <s v="839.50"/>
    <n v="0"/>
    <n v="1"/>
    <m/>
    <s v="FRNPAPF"/>
    <s v="True"/>
    <s v="2026-CO-000001"/>
    <s v="DCG-COM"/>
    <s v="NA"/>
    <m/>
    <n v="1"/>
    <s v="839.50"/>
    <s v="YASMG"/>
    <m/>
    <s v="894.25"/>
    <s v="894.25"/>
    <s v="F"/>
    <d v="2026-07-23T00:00:00"/>
    <s v="0000-00-00"/>
    <s v="Equipements ADN - THOMANN"/>
    <s v="YASSIE"/>
    <s v="GALE"/>
    <s v="C100"/>
    <s v="2026-CO-000001"/>
    <s v="DCG-COM"/>
    <s v="IMPORT"/>
    <m/>
    <m/>
    <m/>
    <n v="13582"/>
    <s v="C100"/>
    <n v="3562"/>
    <n v="1"/>
    <s v="2026-07-14"/>
  </r>
  <r>
    <x v="131"/>
    <s v="VOYAGES BOURDON"/>
    <s v="BILLET D'AVION"/>
    <s v="BILLET D'AVION - Patrick Pisal-Hamida - TNR/DIE/TNR"/>
    <n v="1"/>
    <s v="PIE"/>
    <n v="2976800"/>
    <n v="647.13043478260875"/>
    <n v="647.13043478260875"/>
    <n v="647.13043478260875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2 976 800.00"/>
    <n v="0"/>
    <n v="3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3"/>
    <s v="2026-07-23"/>
  </r>
  <r>
    <x v="131"/>
    <s v="VOYAGES BOURDON"/>
    <s v="BILLET D'AVION"/>
    <s v="BILLET D'AVION - Jacquia - TLE/TNR/DIE/TLE"/>
    <n v="1"/>
    <s v="PIE"/>
    <n v="4109600"/>
    <n v="893.39130434782612"/>
    <n v="893.39130434782612"/>
    <n v="893.39130434782612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4 109 600.00"/>
    <n v="0"/>
    <n v="1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1"/>
    <s v="2026-07-23"/>
  </r>
  <r>
    <x v="131"/>
    <s v="VOYAGES BOURDON"/>
    <s v="BILLET D'AVION"/>
    <s v="BILLET D'AVION - Valter - TLE/TNR/DIE/TLE"/>
    <n v="1"/>
    <s v="PIE"/>
    <n v="4109600"/>
    <n v="893.39130434782612"/>
    <n v="893.39130434782612"/>
    <n v="893.39130434782612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4 109 600.00"/>
    <n v="0"/>
    <n v="2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2"/>
    <s v="2026-07-23"/>
  </r>
  <r>
    <x v="132"/>
    <s v="X-FACTOR Toliara"/>
    <s v="Travaux filaire"/>
    <s v="DTG/DOM: Assainissement réseau filaire YAS Toliara, DTG-212056 Tsianaloka Axe Murex (Entre SR03 DP7-DP40) _x000a_DP20)"/>
    <n v="1"/>
    <s v="UN"/>
    <n v="1828100"/>
    <n v="397.41304347826087"/>
    <n v="397.41304347826087"/>
    <n v="397.41304347826087"/>
    <m/>
    <m/>
    <n v="0"/>
    <s v="MGA"/>
    <d v="2026-07-22T00:00:00"/>
    <s v="2026-07-22"/>
    <s v="E"/>
    <s v="E"/>
    <s v="HERY RAMAROLAHY"/>
    <n v="138867"/>
    <m/>
    <m/>
    <s v="DTG"/>
    <s v="ELIE3"/>
    <s v="ANDRIAMANANTSOA Elie"/>
    <s v="1 828 100.00"/>
    <n v="0"/>
    <n v="1"/>
    <m/>
    <s v="PRICTRL"/>
    <s v="True"/>
    <s v="2026-DT-102001"/>
    <s v="DTG-DOM"/>
    <s v="NA"/>
    <m/>
    <n v="1"/>
    <s v="1 828 100.00"/>
    <s v="YASMG"/>
    <m/>
    <s v="1 828 100.00"/>
    <s v="1 828 100.00"/>
    <s v="F"/>
    <d v="2026-07-22T00:00:00"/>
    <s v="0000-00-00"/>
    <s v="Assainissement Toliara, DTG-212056 Tsianaloka Axe Murex"/>
    <s v="YASSIE"/>
    <s v="YASSIE"/>
    <s v="C500"/>
    <s v="2026-DT-102001"/>
    <s v="DTG-DOM"/>
    <s v="STD"/>
    <m/>
    <m/>
    <m/>
    <n v="22417"/>
    <s v="C500"/>
    <n v="4824"/>
    <n v="1"/>
    <s v="2026-07-13"/>
  </r>
  <r>
    <x v="133"/>
    <s v="BESSADARA ORLANDO"/>
    <s v="Travaux GC filaire"/>
    <s v="DTG/DOM: travaux de rehaussement 01 Chambre L2T à Antsohihy"/>
    <n v="1"/>
    <s v="UN"/>
    <n v="650000"/>
    <n v="141.30434782608697"/>
    <n v="141.30434782608697"/>
    <n v="141.30434782608697"/>
    <m/>
    <m/>
    <n v="0"/>
    <s v="MGA"/>
    <d v="2026-07-22T00:00:00"/>
    <s v="2026-07-22"/>
    <s v="S"/>
    <s v="S"/>
    <s v="HERY RAMAROLAHY"/>
    <n v="139062"/>
    <m/>
    <m/>
    <s v="DTG"/>
    <s v="ELIE3"/>
    <s v="ANDRIAMANANTSOA Elie"/>
    <s v="650 000.00"/>
    <n v="0"/>
    <n v="1"/>
    <m/>
    <s v="PRICTRL"/>
    <s v="True"/>
    <s v="2026-DT-102001"/>
    <s v="DTG-DOM"/>
    <s v="NA"/>
    <m/>
    <n v="0"/>
    <s v="0.00"/>
    <s v="YASMG"/>
    <m/>
    <s v="650 000.00"/>
    <s v="650 000.00"/>
    <s v="F"/>
    <d v="2026-07-22T00:00:00"/>
    <s v="0000-00-00"/>
    <s v="travaux de rehaussement 01 Chambre L2T à Antsohihy"/>
    <s v="YASSIE"/>
    <s v="YASSIE"/>
    <s v="C500"/>
    <s v="2026-DT-102001"/>
    <s v="DTG-DOM"/>
    <s v="STD"/>
    <m/>
    <m/>
    <m/>
    <n v="22418"/>
    <s v="C500"/>
    <n v="5337"/>
    <n v="1"/>
    <s v="0000-00-00"/>
  </r>
  <r>
    <x v="134"/>
    <s v="GRANDE DISTRIBUTION SERVICE"/>
    <s v="CHEMISE BLANCHE MILIEU PLECTRUM - ML - JUILLET 2025"/>
    <s v="CHEMISE YAS BLANCHE AVEC PLECTRUM COL MAO BLEU - suivant proforma N°F/P072600227"/>
    <n v="650"/>
    <s v="UN"/>
    <n v="65000"/>
    <n v="14.130434782608695"/>
    <n v="9184.782608695652"/>
    <n v="9184.782608695652"/>
    <m/>
    <m/>
    <n v="0"/>
    <s v="MGA"/>
    <d v="2026-07-22T00:00:00"/>
    <s v="2026-07-22"/>
    <s v="E"/>
    <s v="E"/>
    <s v="RAZAFINDRAHAGA Setra"/>
    <n v="139164"/>
    <m/>
    <m/>
    <s v="DCG"/>
    <s v="FELANA13"/>
    <s v="Felana RARIVOSON"/>
    <s v="42 250 000.00"/>
    <n v="0"/>
    <n v="1"/>
    <m/>
    <s v="GOOHABI"/>
    <s v="True"/>
    <s v="E110_TR_DRB"/>
    <s v="DCG-DRB"/>
    <s v="NA"/>
    <m/>
    <n v="650"/>
    <s v="42 250 000.00"/>
    <s v="YASMG"/>
    <m/>
    <s v="42 250 000.00"/>
    <s v="42 250 000.00"/>
    <s v="F"/>
    <d v="2026-07-22T00:00:00"/>
    <s v="0000-00-00"/>
    <s v="OUVERTURE NEW CONCEPT STORE"/>
    <s v="YASSIE"/>
    <s v="GALE"/>
    <s v="C102"/>
    <s v="E110_TR_DRB"/>
    <s v="DCG-DRB"/>
    <s v="STD"/>
    <m/>
    <m/>
    <m/>
    <n v="24730"/>
    <s v="C102"/>
    <n v="820"/>
    <n v="1"/>
    <s v="2026-07-22"/>
  </r>
  <r>
    <x v="135"/>
    <s v="LUCKKY COMPANY"/>
    <s v="TRANSPORT SUR SITE  TRANSPORT DE BIENS"/>
    <s v="DPDI-Cluster3-Transport Eqp DWDM (13sites) # PROFORMA N° 050-03-LC-26"/>
    <n v="1"/>
    <s v="UN"/>
    <n v="40830000"/>
    <n v="8876.0869565217399"/>
    <n v="8876.0869565217399"/>
    <n v="8876.0869565217399"/>
    <m/>
    <m/>
    <n v="0"/>
    <s v="MGA"/>
    <d v="2026-07-22T00:00:00"/>
    <s v="2026-07-22"/>
    <s v="E"/>
    <s v="E"/>
    <s v="RABARISON Eric"/>
    <n v="139097"/>
    <m/>
    <m/>
    <s v="DTG"/>
    <s v="ELIE3"/>
    <s v="ANDRIAMANANTSOA Elie"/>
    <s v="40 830 000.00"/>
    <n v="0"/>
    <n v="1"/>
    <m/>
    <s v="TRNTERM"/>
    <s v="True"/>
    <s v="2026-DT-023001"/>
    <s v="DTG-PROJETS"/>
    <s v="NA"/>
    <m/>
    <n v="1"/>
    <s v="40 830 000.00"/>
    <s v="YASMG"/>
    <m/>
    <s v="40 830 000.00"/>
    <s v="40 830 000.00"/>
    <m/>
    <d v="2026-07-22T00:00:00"/>
    <s v="0000-00-00"/>
    <s v="DPDI-Cluster3-Transport Eqp DWDM (13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136"/>
    <s v="PRIMA CE SARLU"/>
    <s v="REMISE"/>
    <s v="Remise1 30%+ Remise2 (3 998 000 MGA)"/>
    <n v="1"/>
    <s v="UN"/>
    <n v="-24140000"/>
    <n v="-5247.826086956522"/>
    <n v="-5247.826086956522"/>
    <n v="5247.8260869565202"/>
    <n v="5247.826086956522"/>
    <m/>
    <n v="0"/>
    <s v="MGA"/>
    <d v="2026-07-22T00:00:00"/>
    <s v="2026-08-05"/>
    <s v="E"/>
    <s v="E"/>
    <s v="RASAMOELINA Haritsoa Oliva"/>
    <n v="139043"/>
    <m/>
    <m/>
    <s v="DTG"/>
    <s v="ELIE3"/>
    <s v="ANDRIAMANANTSOA Elie"/>
    <s v="-28 968 000.00"/>
    <n v="20"/>
    <n v="2"/>
    <m/>
    <s v="GELACCS"/>
    <s v="True"/>
    <s v="2026-DT-061013"/>
    <s v="DTG-DOM"/>
    <s v="NA"/>
    <m/>
    <n v="1"/>
    <s v="-24 140 000.00"/>
    <s v="YASMG"/>
    <m/>
    <s v="43 000 000.00"/>
    <s v="51 600 000.00"/>
    <s v="F"/>
    <d v="2026-07-22T00:00:00"/>
    <s v="0000-00-00"/>
    <s v="TS-TX sécurisation BKB sur ponts : Ambatosarotra.."/>
    <s v="YASSIE"/>
    <s v="YASSIE"/>
    <s v="C500"/>
    <s v="2026-DT-061013"/>
    <s v="DTG-DOM"/>
    <s v="STD"/>
    <m/>
    <m/>
    <m/>
    <n v="2057"/>
    <s v="C500"/>
    <n v="2633"/>
    <n v="2"/>
    <s v="0000-00-00"/>
  </r>
  <r>
    <x v="136"/>
    <s v="PRIMA CE SARLU"/>
    <s v="Travaux de sécurisation Backbone"/>
    <s v="TS-TRAVAUX GC (Poutre en béton armé avec support métallique tous les 1m fixé au pont ) A AMBATOSAROTRA -  MANOMPANA - VATOBE - ANALANDRAFIA"/>
    <n v="373"/>
    <s v="UN"/>
    <n v="180000"/>
    <n v="39.130434782608695"/>
    <n v="14595.652173913044"/>
    <n v="14595.652173913044"/>
    <m/>
    <m/>
    <n v="0"/>
    <s v="MGA"/>
    <d v="2026-07-22T00:00:00"/>
    <s v="2026-08-05"/>
    <s v="E"/>
    <s v="E"/>
    <s v="RASAMOELINA Haritsoa Oliva"/>
    <n v="139043"/>
    <m/>
    <m/>
    <s v="DTG"/>
    <s v="ELIE3"/>
    <s v="ANDRIAMANANTSOA Elie"/>
    <s v="80 568 000.00"/>
    <n v="20"/>
    <n v="1"/>
    <m/>
    <s v="PRICTRL"/>
    <s v="True"/>
    <s v="2026-DT-061013"/>
    <s v="DTG-DOM"/>
    <s v="NA"/>
    <m/>
    <n v="373"/>
    <s v="67 140 000.00"/>
    <s v="YASMG"/>
    <m/>
    <s v="43 000 000.00"/>
    <s v="51 600 000.00"/>
    <s v="F"/>
    <d v="2026-07-22T00:00:00"/>
    <s v="0000-00-00"/>
    <s v="TS-TX sécurisation BKB sur ponts : Ambatosarotra.."/>
    <s v="YASSIE"/>
    <s v="YASSIE"/>
    <s v="C500"/>
    <s v="2026-DT-061013"/>
    <s v="DTG-DOM"/>
    <s v="STD"/>
    <m/>
    <m/>
    <m/>
    <n v="22428"/>
    <s v="C500"/>
    <n v="2633"/>
    <n v="1"/>
    <s v="0000-00-00"/>
  </r>
  <r>
    <x v="137"/>
    <s v="LUCKKY COMPANY"/>
    <s v="TRANSPORT SUR SITE  TRANSPORT DE BIENS"/>
    <s v="Cluster2: Livraison équipements DWDM sur sites (5 sites) # PROFORMA N° 049-03-LC-26"/>
    <n v="1"/>
    <s v="UN"/>
    <n v="5500000"/>
    <n v="1195.6521739130435"/>
    <n v="1195.6521739130435"/>
    <n v="1195.6521739130435"/>
    <m/>
    <m/>
    <n v="0"/>
    <s v="MGA"/>
    <d v="2026-07-22T00:00:00"/>
    <s v="2026-07-22"/>
    <s v="E"/>
    <s v="E"/>
    <s v="RABARISON Eric"/>
    <n v="139087"/>
    <m/>
    <m/>
    <s v="DTG"/>
    <s v="ELIE3"/>
    <s v="ANDRIAMANANTSOA Elie"/>
    <s v="5 500 000.00"/>
    <n v="0"/>
    <n v="1"/>
    <m/>
    <s v="TRNTERM"/>
    <s v="True"/>
    <s v="2026-DT-023001"/>
    <s v="DTG-PROJETS"/>
    <s v="NA"/>
    <m/>
    <n v="1"/>
    <s v="5 500 000.00"/>
    <s v="YASMG"/>
    <m/>
    <s v="5 500 000.00"/>
    <s v="5 500 000.00"/>
    <m/>
    <d v="2026-07-22T00:00:00"/>
    <s v="0000-00-00"/>
    <s v="DPDI-Cluster2-Transport Eqp DWDM (5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138"/>
    <s v="ADVANCED TECHNOLOGY APPLICATION"/>
    <s v="PRESTATION DE SERVICE"/>
    <s v="Lancement BC pour ATEA__Tx trans sur 03 sites__AND057-MAT148-SOF226"/>
    <n v="1"/>
    <s v="UN"/>
    <n v="23070000"/>
    <n v="5015.217391304348"/>
    <n v="5015.217391304348"/>
    <n v="5015.217391304348"/>
    <m/>
    <m/>
    <n v="0"/>
    <s v="MGA"/>
    <d v="2026-07-22T00:00:00"/>
    <s v="2026-07-22"/>
    <s v="E"/>
    <s v="E"/>
    <s v="RANDRIARIMALALA Prisca"/>
    <n v="139045"/>
    <m/>
    <m/>
    <s v="DTG"/>
    <s v="ELIE3"/>
    <s v="ANDRIAMANANTSOA Elie"/>
    <s v="27 684 000.00"/>
    <n v="20"/>
    <n v="1"/>
    <m/>
    <s v="PRICTRL"/>
    <s v="True"/>
    <s v="2025-DT-021011"/>
    <s v="DTG-PROJETS"/>
    <s v="NA"/>
    <m/>
    <n v="1"/>
    <s v="23 070 000.00"/>
    <s v="YASMG"/>
    <m/>
    <s v="23 070 000.00"/>
    <s v="27 684 000.00"/>
    <s v="F"/>
    <d v="2026-07-22T00:00:00"/>
    <s v="0000-00-00"/>
    <s v="BC ATEA__Tx trans sur 03 sites__AND057-MAT148-SOF226"/>
    <s v="YASSIE"/>
    <s v="YASSIE"/>
    <s v="C500"/>
    <s v="2025-DT-021011"/>
    <s v="DTG-PROJETS"/>
    <s v="STD"/>
    <m/>
    <m/>
    <m/>
    <n v="14862"/>
    <s v="C500"/>
    <n v="2025"/>
    <n v="1"/>
    <s v="2026-07-24"/>
  </r>
  <r>
    <x v="139"/>
    <s v="HENRI FRAISE FILS ET CIE"/>
    <s v="REMISE"/>
    <s v="REMISE EXCEPTIONNELLE"/>
    <n v="1"/>
    <s v="UN"/>
    <n v="-755291"/>
    <n v="-164.19369565217391"/>
    <n v="-164.19369565217391"/>
    <n v="164.19369565217391"/>
    <n v="164.19369565217391"/>
    <m/>
    <n v="0"/>
    <s v="MGA"/>
    <d v="2026-07-22T00:00:00"/>
    <s v="2026-07-22"/>
    <s v="E"/>
    <s v="E"/>
    <s v="RAKOTOMALALA Tahiana Nalaina"/>
    <n v="139061"/>
    <m/>
    <m/>
    <s v="DTG"/>
    <s v="ELIE3"/>
    <s v="ANDRIAMANANTSOA Elie"/>
    <s v="-906 349.20"/>
    <n v="20"/>
    <n v="2"/>
    <m/>
    <s v="GELACCS"/>
    <s v="True"/>
    <s v="2026-DT-061005"/>
    <s v="DTG-DOM-NRJ"/>
    <s v="NA"/>
    <m/>
    <n v="1"/>
    <s v="-755 291.00"/>
    <s v="YASMG"/>
    <m/>
    <s v="14 350 523.00"/>
    <s v="17 220 627.60"/>
    <s v="F"/>
    <d v="2026-07-22T00:00:00"/>
    <s v="0000-00-00"/>
    <s v="ACHAT INVERSEUR DE SOURCE AUTOMATIQUE ATI 63A"/>
    <s v="YASSIE"/>
    <s v="GALE"/>
    <s v="C500"/>
    <s v="2026-DT-061005"/>
    <s v="DTG-DOM-NRJ"/>
    <s v="STD"/>
    <m/>
    <m/>
    <m/>
    <n v="2057"/>
    <s v="C500"/>
    <n v="703"/>
    <n v="2"/>
    <s v="2026-07-31"/>
  </r>
  <r>
    <x v="139"/>
    <s v="HENRI FRAISE FILS ET CIE"/>
    <s v="INVERSEUR DE SOURCE ATI 63A 380/440"/>
    <s v="ACHAT INVERSEUR DE SOURCE AUTOMATIQUE ATI 63A # Devis n° 92301067-1"/>
    <n v="2"/>
    <s v="UN"/>
    <n v="7552907"/>
    <n v="1641.9363043478261"/>
    <n v="3283.8726086956522"/>
    <n v="3283.8726086956522"/>
    <m/>
    <m/>
    <n v="0"/>
    <s v="MGA"/>
    <d v="2026-07-22T00:00:00"/>
    <s v="2026-07-22"/>
    <s v="E"/>
    <s v="E"/>
    <s v="RAKOTOMALALA Tahiana Nalaina"/>
    <n v="139061"/>
    <m/>
    <m/>
    <s v="DTG"/>
    <s v="ELIE3"/>
    <s v="ANDRIAMANANTSOA Elie"/>
    <s v="18 126 976.80"/>
    <n v="20"/>
    <n v="1"/>
    <m/>
    <s v="GELGROE"/>
    <s v="True"/>
    <s v="2026-DT-061005"/>
    <s v="DTG-DOM-NRJ"/>
    <s v="NA"/>
    <m/>
    <n v="2"/>
    <s v="15 105 814.00"/>
    <s v="YASMG"/>
    <m/>
    <s v="14 350 523.00"/>
    <s v="17 220 627.60"/>
    <s v="F"/>
    <d v="2026-07-22T00:00:00"/>
    <s v="0000-00-00"/>
    <s v="ACHAT INVERSEUR DE SOURCE AUTOMATIQUE ATI 63A"/>
    <s v="YASSIE"/>
    <s v="GALE"/>
    <s v="C500"/>
    <s v="2026-DT-061005"/>
    <s v="DTG-DOM-NRJ"/>
    <s v="STD"/>
    <m/>
    <m/>
    <m/>
    <n v="1337"/>
    <s v="C500"/>
    <n v="703"/>
    <n v="1"/>
    <s v="2026-07-31"/>
  </r>
  <r>
    <x v="140"/>
    <s v="LUCKKY COMPANY"/>
    <s v="TRANSPORT SUR SITE  TRANSPORT DE BIENS"/>
    <s v="Cluster1: Livraison équipements DWDM sur sites (19 sites) # PROFORMA N° 048-03-LC-26"/>
    <n v="1"/>
    <s v="UN"/>
    <n v="39465000"/>
    <n v="8579.347826086956"/>
    <n v="8579.347826086956"/>
    <n v="8579.347826086956"/>
    <m/>
    <m/>
    <n v="0"/>
    <s v="MGA"/>
    <d v="2026-07-22T00:00:00"/>
    <s v="2026-07-22"/>
    <s v="E"/>
    <s v="E"/>
    <s v="RABARISON Eric"/>
    <n v="139084"/>
    <m/>
    <m/>
    <s v="DTG"/>
    <s v="ELIE3"/>
    <s v="ANDRIAMANANTSOA Elie"/>
    <s v="39 465 000.00"/>
    <n v="0"/>
    <n v="1"/>
    <m/>
    <s v="TRNTERM"/>
    <s v="True"/>
    <s v="2026-DT-023001"/>
    <s v="DTG-PROJETS"/>
    <s v="NA"/>
    <m/>
    <n v="1"/>
    <s v="39 465 000.00"/>
    <s v="YASMG"/>
    <m/>
    <s v="39 465 000.00"/>
    <s v="39 465 000.00"/>
    <m/>
    <d v="2026-07-22T00:00:00"/>
    <s v="0000-00-00"/>
    <s v="DPDI-Cluster1-Transport Eqp DWDM (19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141"/>
    <s v="TORA INDUSTRIES"/>
    <s v="PRESTATION DIVERS"/>
    <s v="DA Paiement frais de branding véhicule ambassadeur YAS# FACTURE N° 0272 DU 21/07/2026"/>
    <n v="1"/>
    <s v="PIE"/>
    <n v="2250000"/>
    <n v="489.13043478260869"/>
    <n v="489.13043478260869"/>
    <n v="489.13043478260869"/>
    <m/>
    <m/>
    <n v="0"/>
    <s v="MGA"/>
    <d v="2026-07-22T00:00:00"/>
    <s v="2026-07-22"/>
    <s v="S"/>
    <s v="S"/>
    <s v="RAKOTONIRINA Hasy"/>
    <n v="139144"/>
    <m/>
    <m/>
    <s v="DG"/>
    <s v="NADIA7"/>
    <s v="RAVONINJATOVO Nadia"/>
    <s v="2 700 000.00"/>
    <n v="20"/>
    <n v="1"/>
    <m/>
    <s v="PRICTRL"/>
    <s v="False"/>
    <s v="E222_DJU"/>
    <s v="DG-DJUR"/>
    <s v="NA"/>
    <m/>
    <n v="0"/>
    <s v="0.00"/>
    <s v="YASMG"/>
    <m/>
    <s v="2 250 000.00"/>
    <s v="2 700 000.00"/>
    <s v="F"/>
    <d v="2026-07-22T00:00:00"/>
    <s v="0000-00-00"/>
    <m/>
    <s v="YASSIE"/>
    <s v="YASSIE"/>
    <s v="C400"/>
    <s v="E222_DJU"/>
    <s v="DG-DJUR"/>
    <s v="STD"/>
    <m/>
    <m/>
    <m/>
    <n v="11533"/>
    <s v="C400"/>
    <n v="7214"/>
    <n v="1"/>
    <s v="2026-07-21"/>
  </r>
  <r>
    <x v="142"/>
    <s v="RAHARINIRINA NY AINATINA"/>
    <s v="PRESTATION DIVERS"/>
    <s v="Remboursement Kit Fatapera B04kg Vitogaz - FA 00001"/>
    <n v="5"/>
    <s v="PIE"/>
    <n v="102500"/>
    <n v="22.282608695652176"/>
    <n v="111.41304347826087"/>
    <n v="111.41304347826087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512 500.00"/>
    <n v="0"/>
    <n v="2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2"/>
    <s v="2026-07-17"/>
  </r>
  <r>
    <x v="142"/>
    <s v="RAHARINIRINA NY AINATINA"/>
    <s v="PRESTATION DIVERS"/>
    <s v="Frais de Livraison - FA 00001"/>
    <n v="1"/>
    <s v="PIE"/>
    <n v="130000"/>
    <n v="28.260869565217391"/>
    <n v="28.260869565217391"/>
    <n v="28.260869565217391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130 000.00"/>
    <n v="0"/>
    <n v="3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3"/>
    <s v="2026-07-17"/>
  </r>
  <r>
    <x v="142"/>
    <s v="RAHARINIRINA NY AINATINA"/>
    <s v="PRESTATION DIVERS"/>
    <s v="Remboursement Kit Fatapera B09kg Vitogaz - FA 00001"/>
    <n v="25"/>
    <s v="PIE"/>
    <n v="137500"/>
    <n v="29.891304347826086"/>
    <n v="747.28260869565213"/>
    <n v="747.28260869565213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3 437 500.00"/>
    <n v="0"/>
    <n v="1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1"/>
    <s v="2026-07-17"/>
  </r>
  <r>
    <x v="143"/>
    <s v="MADISCO"/>
    <s v="MEUBLE DE BUREAU"/>
    <s v="BUREAU 1M*0.50*0.75 MARRON - Proforma n°DVT602355 du  08/06/26"/>
    <n v="1"/>
    <s v="UN"/>
    <n v="341666.67"/>
    <n v="74.275363043478251"/>
    <n v="74.275363043478251"/>
    <n v="74.275363043478251"/>
    <m/>
    <m/>
    <n v="0"/>
    <s v="MGA"/>
    <d v="2026-07-22T00:00:00"/>
    <s v="2026-07-22"/>
    <s v="E"/>
    <s v="E"/>
    <s v="ANDRIAMIRIJA Luca"/>
    <n v="139106"/>
    <m/>
    <m/>
    <s v="DCG"/>
    <s v="FELANA13"/>
    <s v="Felana RARIVOSON"/>
    <s v="410 000.00"/>
    <n v="20"/>
    <n v="1"/>
    <m/>
    <s v="MOEMOBB"/>
    <s v="True"/>
    <s v="2026-CO-000001"/>
    <s v="DCG-DRB"/>
    <s v="NA"/>
    <m/>
    <n v="1"/>
    <s v="341 666.67"/>
    <s v="YASMG"/>
    <m/>
    <s v="341 666.67"/>
    <s v="410 000.00"/>
    <m/>
    <d v="2026-07-22T00:00:00"/>
    <s v="0000-00-00"/>
    <s v="Mobilier Bureau Store"/>
    <s v="YASSIE"/>
    <s v="GALE"/>
    <s v="C102"/>
    <s v="2026-CO-000001"/>
    <s v="DCG-DRB"/>
    <s v="STD"/>
    <m/>
    <m/>
    <m/>
    <n v="3937"/>
    <s v="C102"/>
    <n v="2520"/>
    <n v="1"/>
    <s v="2026-07-17"/>
  </r>
  <r>
    <x v="144"/>
    <s v="ANDRIANTSOA JULIANNA"/>
    <s v="PRESTATION DE SERVICE"/>
    <s v="Prestation Influenceur Julianna - FA N-1"/>
    <n v="1"/>
    <s v="UN"/>
    <n v="300000"/>
    <n v="65.217391304347828"/>
    <n v="65.217391304347828"/>
    <n v="65.217391304347828"/>
    <m/>
    <m/>
    <n v="0"/>
    <s v="MGA"/>
    <d v="2026-07-22T00:00:00"/>
    <s v="2026-07-22"/>
    <s v="E"/>
    <s v="E"/>
    <s v="ANDRIAMIRIJA Luca"/>
    <n v="139002"/>
    <m/>
    <m/>
    <s v="DCG"/>
    <s v="FELANA13"/>
    <s v="Felana RARIVOSON"/>
    <s v="300 000.00"/>
    <n v="0"/>
    <n v="1"/>
    <m/>
    <s v="PRICTRL"/>
    <s v="True"/>
    <s v="E110_DG_DCOM"/>
    <s v="DCG-COM"/>
    <s v="NA"/>
    <m/>
    <n v="1"/>
    <s v="300 000.00"/>
    <s v="YASMG"/>
    <m/>
    <s v="300 000.00"/>
    <s v="300 000.00"/>
    <s v="F"/>
    <d v="2026-07-22T00:00:00"/>
    <s v="0000-00-00"/>
    <s v="Influenceur JuJu"/>
    <s v="YASSIE"/>
    <s v="YASSIE"/>
    <s v="C100"/>
    <s v="E110_DG_DCOM"/>
    <s v="DCG-COM"/>
    <s v="STD"/>
    <m/>
    <m/>
    <m/>
    <n v="14862"/>
    <s v="C100"/>
    <n v="5256"/>
    <n v="1"/>
    <s v="2026-07-14"/>
  </r>
  <r>
    <x v="145"/>
    <s v="PALOMA &amp; SCOTT"/>
    <s v="PRESTATION DE SERVICE"/>
    <s v="Prestation Influenceur - Avril au Juin 2026 + Bonus - FA n°0002"/>
    <n v="1"/>
    <s v="UN"/>
    <n v="950000"/>
    <n v="206.52173913043478"/>
    <n v="206.52173913043478"/>
    <n v="206.52173913043478"/>
    <m/>
    <m/>
    <n v="0"/>
    <s v="MGA"/>
    <d v="2026-07-22T00:00:00"/>
    <s v="2026-07-22"/>
    <s v="E"/>
    <s v="E"/>
    <s v="ANDRIAMIRIJA Luca"/>
    <n v="139003"/>
    <m/>
    <m/>
    <s v="DCG"/>
    <s v="FELANA13"/>
    <s v="Felana RARIVOSON"/>
    <s v="950 000.00"/>
    <n v="0"/>
    <n v="1"/>
    <m/>
    <s v="PRICTRL"/>
    <s v="True"/>
    <s v="E110_DG_DCOM"/>
    <s v="DCG-COM"/>
    <s v="NA"/>
    <m/>
    <n v="1"/>
    <s v="950 000.00"/>
    <s v="YASMG"/>
    <m/>
    <s v="950 000.00"/>
    <s v="950 000.00"/>
    <s v="F"/>
    <d v="2026-07-22T00:00:00"/>
    <s v="0000-00-00"/>
    <s v="Prestation Influenceur Paloma &amp; Scott"/>
    <s v="YASSIE"/>
    <s v="YASSIE"/>
    <s v="C100"/>
    <s v="E110_DG_DCOM"/>
    <s v="DCG-COM"/>
    <s v="STD"/>
    <m/>
    <m/>
    <m/>
    <n v="14862"/>
    <s v="C100"/>
    <n v="5329"/>
    <n v="1"/>
    <s v="2026-07-14"/>
  </r>
  <r>
    <x v="146"/>
    <s v="TV PLUS MADAGASCAR"/>
    <s v="PUBLICITE ET ANNONCE"/>
    <s v="Diffusion de Spot TV suivant FA n°FA260084/TV PLUS 2026"/>
    <n v="39"/>
    <s v="UN"/>
    <n v="8500"/>
    <n v="1.8478260869565217"/>
    <n v="72.065217391304344"/>
    <n v="72.065217391304344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397 800.00"/>
    <n v="20"/>
    <n v="1"/>
    <m/>
    <s v="MEDMEDI"/>
    <s v="True"/>
    <s v="E110_MD_DCOM"/>
    <s v="DCG-COM-MEDIA"/>
    <s v="NA"/>
    <m/>
    <n v="39"/>
    <s v="331 5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1"/>
    <s v="2026-07-14"/>
  </r>
  <r>
    <x v="146"/>
    <s v="TV PLUS MADAGASCAR"/>
    <s v="PUBLICITE ET ANNONCE"/>
    <s v="Diffusion de Spot RADIO suivant FA n°FA260147/TV PLUS 2026"/>
    <n v="74"/>
    <s v="UN"/>
    <n v="8500"/>
    <n v="1.8478260869565217"/>
    <n v="136.7391304347826"/>
    <n v="136.7391304347826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754 800.00"/>
    <n v="20"/>
    <n v="4"/>
    <m/>
    <s v="MEDMEDI"/>
    <s v="True"/>
    <s v="E110_MD_DCOM"/>
    <s v="DCG-COM-MEDIA"/>
    <s v="NA"/>
    <m/>
    <n v="74"/>
    <s v="629 0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4"/>
    <s v="2026-07-14"/>
  </r>
  <r>
    <x v="146"/>
    <s v="TV PLUS MADAGASCAR"/>
    <s v="PUBLICITE ET ANNONCE"/>
    <s v="Diffusion de Spot TV suivant FA n°FA260086/TV PLUS 2026"/>
    <n v="35"/>
    <s v="UN"/>
    <n v="55020"/>
    <n v="11.960869565217392"/>
    <n v="418.63043478260869"/>
    <n v="418.63043478260869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2 310 840.00"/>
    <n v="20"/>
    <n v="2"/>
    <m/>
    <s v="MEDMEDI"/>
    <s v="True"/>
    <s v="E110_MD_DCOM"/>
    <s v="DCG-COM-MEDIA"/>
    <s v="NA"/>
    <m/>
    <n v="35"/>
    <s v="1 925 7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2"/>
    <s v="2026-07-14"/>
  </r>
  <r>
    <x v="146"/>
    <s v="TV PLUS MADAGASCAR"/>
    <s v="PUBLICITE ET ANNONCE"/>
    <s v="Diffusion de Spot TV suivant FA n°FA260146/TV PLUS 2026"/>
    <n v="96"/>
    <s v="UN"/>
    <n v="60522"/>
    <n v="13.156956521739131"/>
    <n v="1263.0678260869565"/>
    <n v="1263.0678260869565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6 972 134.40"/>
    <n v="20"/>
    <n v="3"/>
    <m/>
    <s v="MEDMEDI"/>
    <s v="True"/>
    <s v="E110_MD_DCOM"/>
    <s v="DCG-COM-MEDIA"/>
    <s v="NA"/>
    <m/>
    <n v="96"/>
    <s v="5 810 112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3"/>
    <s v="2026-07-14"/>
  </r>
  <r>
    <x v="147"/>
    <s v="LUCKKY COMPANY"/>
    <s v="TRANSPORT"/>
    <s v="Expédition moto Genesis - N° PF YAS N°172 BIS-07/LC/2026 du 9/7/2026"/>
    <n v="1"/>
    <s v="UN"/>
    <n v="1000000"/>
    <n v="217.39130434782609"/>
    <n v="217.39130434782609"/>
    <n v="217.39130434782609"/>
    <m/>
    <m/>
    <n v="0"/>
    <s v="MGA"/>
    <d v="2026-07-22T00:00:00"/>
    <s v="2026-07-22"/>
    <s v="S"/>
    <s v="S"/>
    <s v="ANDRIAMIRIJA Luca"/>
    <n v="139018"/>
    <m/>
    <m/>
    <s v="DCG"/>
    <s v="FELANA13"/>
    <s v="Felana RARIVOSON"/>
    <s v="1 000 000.00"/>
    <n v="0"/>
    <n v="1"/>
    <m/>
    <s v="TRNTERM"/>
    <s v="True"/>
    <s v="E254_DCG"/>
    <s v="DCG-DVIR"/>
    <s v="NA"/>
    <m/>
    <n v="0"/>
    <s v="0.00"/>
    <s v="YASMG"/>
    <m/>
    <s v="1 000 000.00"/>
    <s v="1 000 000.00"/>
    <m/>
    <d v="2026-07-22T00:00:00"/>
    <s v="0000-00-00"/>
    <s v="Expédition Moto"/>
    <s v="YASSIE"/>
    <s v="YASSIE"/>
    <s v="C104"/>
    <s v="E254_DCG"/>
    <s v="DCG-DVIR"/>
    <s v="STD"/>
    <m/>
    <m/>
    <m/>
    <n v="4276"/>
    <s v="C104"/>
    <n v="3726"/>
    <n v="1"/>
    <s v="0000-00-00"/>
  </r>
  <r>
    <x v="148"/>
    <s v="CFAO MOBILITY MADAGASCAR"/>
    <s v="MOTO"/>
    <s v="COFI 2026 - GRS MISAINA - YAMAHA MOTORCYCLE CRUX_x000a_REV DELUXE - Proforma PRVNANKA0019313 - AFF0061424 du 15/06/2026"/>
    <n v="5"/>
    <s v="UN"/>
    <n v="5333333.3333299998"/>
    <n v="1159.4202898543479"/>
    <n v="5797.1014492717395"/>
    <n v="5797.1014492717395"/>
    <m/>
    <m/>
    <n v="0"/>
    <s v="MGA"/>
    <d v="2026-07-22T00:00:00"/>
    <s v="2026-07-22"/>
    <s v="E"/>
    <s v="E"/>
    <s v="ANDRIAMIRIJA Luca"/>
    <n v="139021"/>
    <m/>
    <m/>
    <s v="DCG"/>
    <s v="FELANA13"/>
    <s v="Felana RARIVOSON"/>
    <s v="32 000 000.00"/>
    <n v="20"/>
    <n v="1"/>
    <m/>
    <s v="PRMVEHI"/>
    <s v="True"/>
    <s v="2026-COFI"/>
    <s v="DCG-DVI"/>
    <s v="NA"/>
    <m/>
    <n v="5"/>
    <s v="26 666 666.67"/>
    <s v="YASMG"/>
    <m/>
    <s v="26 666 666.67"/>
    <s v="32 000 000.00"/>
    <m/>
    <d v="2026-07-22T00:00:00"/>
    <s v="0000-00-00"/>
    <s v="Cofi 2026 - Moto - Grs MISAINA"/>
    <s v="YASSIE"/>
    <s v="GALE"/>
    <s v="C104"/>
    <s v="2026-COFI"/>
    <s v="DCG-DVI"/>
    <s v="STD"/>
    <m/>
    <m/>
    <m/>
    <n v="4155"/>
    <s v="C104"/>
    <n v="123"/>
    <n v="1"/>
    <s v="2026-07-14"/>
  </r>
  <r>
    <x v="149"/>
    <s v="MADAGASCAR AUTOMOBILE"/>
    <s v="MOTO"/>
    <s v="Cofi 2026 - Moto HONDA - GRS EQUIPECOM # DEVIS DU 18/5/2026"/>
    <n v="2"/>
    <s v="UN"/>
    <n v="7491667"/>
    <n v="1628.6232608695652"/>
    <n v="3257.2465217391305"/>
    <n v="3257.2465217391305"/>
    <m/>
    <m/>
    <n v="0"/>
    <s v="MGA"/>
    <d v="2026-07-22T00:00:00"/>
    <s v="2026-07-22"/>
    <s v="E"/>
    <s v="E"/>
    <s v="ANDRIAMIRIJA Luca"/>
    <n v="138975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22T00:00:00"/>
    <s v="0000-00-00"/>
    <s v="Cofi 2026 - GRS Equipe Com"/>
    <s v="YASSIE"/>
    <s v="GALE"/>
    <s v="C104"/>
    <s v="2026-COFI"/>
    <s v="DCG-DVI"/>
    <s v="STD"/>
    <m/>
    <m/>
    <m/>
    <n v="4155"/>
    <s v="C104"/>
    <n v="1184"/>
    <n v="1"/>
    <s v="2026-07-13"/>
  </r>
  <r>
    <x v="150"/>
    <s v="MAGASIN JL"/>
    <s v="ENTRETIEN ET REPARATION VEHICULE  Y COMPRIS PIECES DE RECHAN"/>
    <s v="Entretien Moto 7641WWT"/>
    <n v="1"/>
    <s v="UN"/>
    <n v="160000"/>
    <n v="34.782608695652172"/>
    <n v="34.782608695652172"/>
    <n v="34.782608695652172"/>
    <m/>
    <m/>
    <n v="0"/>
    <s v="MGA"/>
    <d v="2026-07-22T00:00:00"/>
    <s v="2026-07-22"/>
    <s v="E"/>
    <s v="E"/>
    <s v="ANDRIAMIRIJA Luca"/>
    <n v="138977"/>
    <m/>
    <m/>
    <s v="DCG"/>
    <s v="FELANA13"/>
    <s v="Felana RARIVOSON"/>
    <s v="160 000.00"/>
    <n v="0"/>
    <n v="1"/>
    <m/>
    <s v="PRMVEHI"/>
    <s v="True"/>
    <s v="E222_DCG"/>
    <s v="DCG-DVIR"/>
    <s v="NA"/>
    <m/>
    <n v="1"/>
    <s v="160 000.00"/>
    <s v="YASMG"/>
    <m/>
    <s v="160 000.00"/>
    <s v="160 000.00"/>
    <m/>
    <d v="2026-07-22T00:00:00"/>
    <s v="0000-00-00"/>
    <s v="Réparation Moto 7641WWT"/>
    <s v="YASSIE"/>
    <s v="YASSIE"/>
    <s v="C104"/>
    <s v="E222_DCG"/>
    <s v="DCG-DVIR"/>
    <s v="STD"/>
    <m/>
    <m/>
    <m/>
    <n v="1185"/>
    <s v="C104"/>
    <n v="6345"/>
    <n v="1"/>
    <s v="2026-07-13"/>
  </r>
  <r>
    <x v="151"/>
    <s v="LUCKKY COMPANY"/>
    <s v="PRESTATION DE SERVICE"/>
    <s v="Transport - Hoopfest Inter Universitaire 2026 - Proforma n°FA YAS N° 176-07/LC/2026"/>
    <n v="1"/>
    <s v="UN"/>
    <n v="550000"/>
    <n v="119.56521739130434"/>
    <n v="119.56521739130434"/>
    <n v="119.56521739130434"/>
    <m/>
    <m/>
    <n v="0"/>
    <s v="MGA"/>
    <d v="2026-07-22T00:00:00"/>
    <s v="2026-07-22"/>
    <s v="S"/>
    <s v="S"/>
    <s v="ANDRIAMIRIJA Luca"/>
    <n v="138980"/>
    <m/>
    <m/>
    <s v="DCG"/>
    <s v="FELANA13"/>
    <s v="Felana RARIVOSON"/>
    <s v="550 000.00"/>
    <n v="0"/>
    <n v="1"/>
    <m/>
    <s v="PRICTRL"/>
    <s v="True"/>
    <s v="E110_AP_DCOM"/>
    <s v="DCG-COM-PART"/>
    <s v="NA"/>
    <m/>
    <n v="0"/>
    <s v="0.00"/>
    <s v="YASMG"/>
    <m/>
    <s v="550 000.00"/>
    <s v="550 000.00"/>
    <s v="F"/>
    <d v="2026-07-22T00:00:00"/>
    <s v="0000-00-00"/>
    <s v="Transport - Hoopfest Inter Universitaire 2026"/>
    <s v="YASSIE"/>
    <s v="YASSIE"/>
    <s v="C100"/>
    <s v="E110_AP_DCOM"/>
    <s v="DCG-COM-PART"/>
    <s v="STD"/>
    <m/>
    <m/>
    <m/>
    <n v="14862"/>
    <s v="C100"/>
    <n v="3726"/>
    <n v="1"/>
    <s v="0000-00-00"/>
  </r>
  <r>
    <x v="152"/>
    <s v="RASOLOJAONA TAHIANA HARIFETRA (JAYAUDIO/RDJ)"/>
    <s v="PUBLICITE ET ANNONCE"/>
    <s v="Diffusion de Spot Publicitaire 30s sur RDJ du 19 au 31/01/2026 - FA N°FACT008810"/>
    <n v="30"/>
    <s v="UN"/>
    <n v="16000"/>
    <n v="3.4782608695652173"/>
    <n v="104.34782608695652"/>
    <n v="104.34782608695652"/>
    <m/>
    <m/>
    <n v="0"/>
    <s v="MGA"/>
    <d v="2026-07-22T00:00:00"/>
    <s v="2026-07-22"/>
    <s v="E"/>
    <s v="E"/>
    <s v="ANDRIAMIRIJA Luca"/>
    <n v="138987"/>
    <m/>
    <m/>
    <s v="DCG"/>
    <s v="FELANA13"/>
    <s v="Felana RARIVOSON"/>
    <s v="576 000.00"/>
    <n v="20"/>
    <n v="1"/>
    <m/>
    <s v="MEDMEDI"/>
    <s v="True"/>
    <s v="E110_MD_DCOM"/>
    <s v="DCG-COM-MEDIA"/>
    <s v="NA"/>
    <m/>
    <n v="30"/>
    <s v="480 000.00"/>
    <s v="YASMG"/>
    <m/>
    <s v="2 287 200.00"/>
    <s v="2 744 640.00"/>
    <s v="F"/>
    <d v="2026-07-22T00:00:00"/>
    <s v="0000-00-00"/>
    <s v="Régularisation RDJ"/>
    <s v="YASSIE"/>
    <s v="YASSIE"/>
    <s v="C100"/>
    <s v="E110_MD_DCOM"/>
    <s v="DCG-COM-MEDIA"/>
    <s v="STD"/>
    <m/>
    <m/>
    <m/>
    <n v="1265"/>
    <s v="C100"/>
    <n v="950"/>
    <n v="1"/>
    <s v="2026-07-14"/>
  </r>
  <r>
    <x v="152"/>
    <s v="RASOLOJAONA TAHIANA HARIFETRA (JAYAUDIO/RDJ)"/>
    <s v="PUBLICITE ET ANNONCE"/>
    <s v="Régularisation Campagne MARS 2024 - FA N°FACT09881"/>
    <n v="1"/>
    <s v="UN"/>
    <n v="1807200"/>
    <n v="392.86956521739131"/>
    <n v="392.86956521739131"/>
    <n v="392.86956521739131"/>
    <m/>
    <m/>
    <n v="0"/>
    <s v="MGA"/>
    <d v="2026-07-22T00:00:00"/>
    <s v="2026-07-22"/>
    <s v="E"/>
    <s v="E"/>
    <s v="ANDRIAMIRIJA Luca"/>
    <n v="138987"/>
    <m/>
    <m/>
    <s v="DCG"/>
    <s v="FELANA13"/>
    <s v="Felana RARIVOSON"/>
    <s v="2 168 640.00"/>
    <n v="20"/>
    <n v="2"/>
    <m/>
    <s v="MEDMEDI"/>
    <s v="True"/>
    <s v="E110_MD_DCOM"/>
    <s v="DCG-COM-MEDIA"/>
    <s v="NA"/>
    <m/>
    <n v="1"/>
    <s v="1 807 200.00"/>
    <s v="YASMG"/>
    <m/>
    <s v="2 287 200.00"/>
    <s v="2 744 640.00"/>
    <s v="F"/>
    <d v="2026-07-22T00:00:00"/>
    <s v="0000-00-00"/>
    <s v="Régularisation RDJ"/>
    <s v="YASSIE"/>
    <s v="YASSIE"/>
    <s v="C100"/>
    <s v="E110_MD_DCOM"/>
    <s v="DCG-COM-MEDIA"/>
    <s v="STD"/>
    <m/>
    <m/>
    <m/>
    <n v="1265"/>
    <s v="C100"/>
    <n v="950"/>
    <n v="2"/>
    <s v="2026-07-14"/>
  </r>
  <r>
    <x v="153"/>
    <s v="TSIARO"/>
    <s v="PRESTATION DE SERVICE"/>
    <s v="Prestation Influenceur Tsiaro - Avril &amp; Juin + Bonus"/>
    <n v="1"/>
    <s v="UN"/>
    <n v="2475000"/>
    <n v="538.04347826086962"/>
    <n v="538.04347826086962"/>
    <n v="538.04347826086962"/>
    <m/>
    <m/>
    <n v="0"/>
    <s v="MGA"/>
    <d v="2026-07-22T00:00:00"/>
    <s v="2026-07-22"/>
    <s v="E"/>
    <s v="E"/>
    <s v="ANDRIAMIRIJA Luca"/>
    <n v="139001"/>
    <m/>
    <m/>
    <s v="DCG"/>
    <s v="FELANA13"/>
    <s v="Felana RARIVOSON"/>
    <s v="2 475 000.00"/>
    <n v="0"/>
    <n v="1"/>
    <m/>
    <s v="PRICTRL"/>
    <s v="True"/>
    <s v="E110_DG_DCOM"/>
    <s v="DCG-COM"/>
    <s v="NA"/>
    <m/>
    <n v="1"/>
    <s v="2 475 000.00"/>
    <s v="YASMG"/>
    <m/>
    <s v="2 475 000.00"/>
    <s v="2 475 000.00"/>
    <s v="F"/>
    <d v="2026-07-22T00:00:00"/>
    <s v="0000-00-00"/>
    <s v="Influenceur Tsiaro"/>
    <s v="YASSIE"/>
    <s v="YASSIE"/>
    <s v="C100"/>
    <s v="E110_DG_DCOM"/>
    <s v="DCG-COM"/>
    <s v="STD"/>
    <m/>
    <m/>
    <m/>
    <n v="14862"/>
    <s v="C100"/>
    <n v="5906"/>
    <n v="1"/>
    <s v="2026-07-14"/>
  </r>
  <r>
    <x v="154"/>
    <s v="OCEAN TRADE CO"/>
    <s v="MOTO"/>
    <s v="COFI 2026 - MOTO CROSS TORNADO200 - GRS R-SERGE FABRICE - DEVIS V.26.21859 DU 17/06/2026"/>
    <n v="1"/>
    <s v="UN"/>
    <n v="5187600"/>
    <n v="1127.7391304347825"/>
    <n v="1127.7391304347825"/>
    <n v="1127.7391304347825"/>
    <m/>
    <m/>
    <n v="0"/>
    <s v="MGA"/>
    <d v="2026-07-22T00:00:00"/>
    <s v="2026-07-22"/>
    <s v="E"/>
    <s v="E"/>
    <s v="RAZAFINDRAHAGA Setra"/>
    <n v="139148"/>
    <m/>
    <m/>
    <s v="DCG"/>
    <s v="FELANA13"/>
    <s v="Felana RARIVOSON"/>
    <s v="6 225 120.00"/>
    <n v="20"/>
    <n v="1"/>
    <m/>
    <s v="PRMVEHI"/>
    <s v="True"/>
    <s v="2026-COFI"/>
    <s v="DCG-DVI"/>
    <s v="NA"/>
    <m/>
    <n v="1"/>
    <s v="5 187 600.00"/>
    <s v="YASMG"/>
    <m/>
    <s v="5 187 600.00"/>
    <s v="6 225 120.00"/>
    <s v="F"/>
    <d v="2026-07-22T00:00:00"/>
    <s v="0000-00-00"/>
    <s v="COFI 2026 - MOTO GRS R-SERGE FABRICE"/>
    <s v="YASSIE"/>
    <s v="GALE"/>
    <s v="C104"/>
    <s v="2026-COFI"/>
    <s v="DCG-DVI"/>
    <s v="STD"/>
    <m/>
    <m/>
    <m/>
    <n v="4155"/>
    <s v="C104"/>
    <n v="102"/>
    <n v="1"/>
    <s v="2026-07-21"/>
  </r>
  <r>
    <x v="155"/>
    <s v="OCEAN TRADE CO"/>
    <s v="MOTO"/>
    <s v="COFI 2026 - MOTO RK150E WHITE - GRS MANAMBINA - DEVIS V.26.24142 DU 06/07/2026"/>
    <n v="2"/>
    <s v="UN"/>
    <n v="4009500"/>
    <n v="871.63043478260875"/>
    <n v="1743.2608695652175"/>
    <n v="1743.2608695652175"/>
    <m/>
    <m/>
    <n v="0"/>
    <s v="MGA"/>
    <d v="2026-07-22T00:00:00"/>
    <s v="2026-07-22"/>
    <s v="E"/>
    <s v="E"/>
    <s v="RAZAFINDRAHAGA Setra"/>
    <n v="139150"/>
    <m/>
    <m/>
    <s v="DCG"/>
    <s v="FELANA13"/>
    <s v="Felana RARIVOSON"/>
    <s v="9 622 800.00"/>
    <n v="20"/>
    <n v="1"/>
    <m/>
    <s v="PRMVEHI"/>
    <s v="True"/>
    <s v="2026-COFI"/>
    <s v="DCG-DVI"/>
    <s v="NA"/>
    <m/>
    <n v="2"/>
    <s v="8 019 000.00"/>
    <s v="YASMG"/>
    <m/>
    <s v="8 019 000.00"/>
    <s v="9 622 800.00"/>
    <s v="F"/>
    <d v="2026-07-22T00:00:00"/>
    <s v="0000-00-00"/>
    <s v="COFI 2026 - MOTO GRS MANAMBINA"/>
    <s v="YASSIE"/>
    <s v="GALE"/>
    <s v="C104"/>
    <s v="2026-COFI"/>
    <s v="DCG-DVI"/>
    <s v="STD"/>
    <m/>
    <m/>
    <m/>
    <n v="4155"/>
    <s v="C104"/>
    <n v="102"/>
    <n v="1"/>
    <s v="2026-07-21"/>
  </r>
  <r>
    <x v="156"/>
    <s v="MADAGASCAR AUTOMOBILE"/>
    <s v="MOTO"/>
    <s v="COFI 2026 - MOTO HONDA  ACE 125 TFH tuf - GRS FENOFATRA MBOLATIANA"/>
    <n v="1"/>
    <s v="UN"/>
    <n v="8400000"/>
    <n v="1826.0869565217392"/>
    <n v="1826.0869565217392"/>
    <n v="1826.0869565217392"/>
    <m/>
    <m/>
    <n v="0"/>
    <s v="MGA"/>
    <d v="2026-07-22T00:00:00"/>
    <s v="2026-07-22"/>
    <s v="E"/>
    <s v="E"/>
    <s v="RAZAFINDRAHAGA Setra"/>
    <n v="139155"/>
    <m/>
    <m/>
    <s v="DCG"/>
    <s v="FELANA13"/>
    <s v="Felana RARIVOSON"/>
    <s v="10 080 000.00"/>
    <n v="20"/>
    <n v="1"/>
    <m/>
    <s v="PRMVEHI"/>
    <s v="True"/>
    <s v="2026-COFI"/>
    <s v="DCG-DVI"/>
    <s v="NA"/>
    <m/>
    <n v="1"/>
    <s v="8 400 000.00"/>
    <s v="YASMG"/>
    <m/>
    <s v="8 400 000.00"/>
    <s v="10 080 000.00"/>
    <s v="F"/>
    <d v="2026-07-22T00:00:00"/>
    <s v="0000-00-00"/>
    <s v="COFI 2026 - MOTO GRS FENOFATRA MBOLATIANA"/>
    <s v="YASSIE"/>
    <s v="GALE"/>
    <s v="C104"/>
    <s v="2026-COFI"/>
    <s v="DCG-DVI"/>
    <s v="STD"/>
    <m/>
    <m/>
    <m/>
    <n v="4155"/>
    <s v="C104"/>
    <n v="1184"/>
    <n v="1"/>
    <s v="2026-07-21"/>
  </r>
  <r>
    <x v="157"/>
    <s v="LCS CONSULTING"/>
    <s v="INDEMNITE"/>
    <s v="IM ars roadshow yas tour (AMBANJA: 50 ET ANTALAHA:34) mois de juillet 2026 - suivant proforma N°N°327-A/FP/TELMA/2026"/>
    <n v="1"/>
    <s v="UN"/>
    <n v="30618000"/>
    <n v="6656.086956521739"/>
    <n v="6656.086956521739"/>
    <n v="6656.086956521739"/>
    <m/>
    <m/>
    <n v="0"/>
    <s v="MGA"/>
    <d v="2026-07-22T00:00:00"/>
    <s v="2026-07-22"/>
    <s v="E"/>
    <s v="E"/>
    <s v="RAZAFINDRAHAGA Setra"/>
    <n v="139114"/>
    <m/>
    <m/>
    <s v="DCG"/>
    <s v="FELANA13"/>
    <s v="Felana RARIVOSON"/>
    <s v="30 618 000.00"/>
    <n v="0"/>
    <n v="2"/>
    <m/>
    <s v="PRICTRL"/>
    <s v="True"/>
    <s v="E214_DCG"/>
    <s v="DCG-DVIR"/>
    <s v="NA"/>
    <m/>
    <n v="1"/>
    <s v="30 618 000.00"/>
    <s v="YASMG"/>
    <m/>
    <s v="64 528 800.00"/>
    <s v="71 310 960.00"/>
    <s v="F"/>
    <d v="2026-07-22T00:00:00"/>
    <s v="0000-00-00"/>
    <s v="ANIMATEURS ROADSHOW Mois de Juillet 2026"/>
    <s v="YASSIE"/>
    <s v="YASSIE"/>
    <s v="C104"/>
    <s v="E214_DCG"/>
    <s v="DCG-DVIR"/>
    <s v="STD"/>
    <m/>
    <m/>
    <m/>
    <n v="21266"/>
    <s v="C104"/>
    <n v="2490"/>
    <n v="2"/>
    <s v="2026-07-20"/>
  </r>
  <r>
    <x v="157"/>
    <s v="LCS CONSULTING"/>
    <s v="PRESTATION ANIMATEUR"/>
    <s v="Prestation 84 ars Roadshow Yas Tour ( AMBANJA: 50 et ANTALAHY:34)  mois de juillet 2026 - suivant proforma N°N°326-A/FP/TELMA /2026"/>
    <n v="1"/>
    <s v="PIE"/>
    <n v="33910800"/>
    <n v="7371.913043478261"/>
    <n v="7371.913043478261"/>
    <n v="7371.913043478261"/>
    <m/>
    <m/>
    <n v="0"/>
    <s v="MGA"/>
    <d v="2026-07-22T00:00:00"/>
    <s v="2026-07-22"/>
    <s v="E"/>
    <s v="E"/>
    <s v="RAZAFINDRAHAGA Setra"/>
    <n v="139114"/>
    <m/>
    <m/>
    <s v="DCG"/>
    <s v="FELANA13"/>
    <s v="Felana RARIVOSON"/>
    <s v="40 692 960.00"/>
    <n v="20"/>
    <n v="1"/>
    <m/>
    <s v="PRICTRL"/>
    <s v="True"/>
    <s v="E214_DCG"/>
    <s v="DCG-DVIR"/>
    <s v="NA"/>
    <m/>
    <n v="1"/>
    <s v="33 910 800.00"/>
    <s v="YASMG"/>
    <m/>
    <s v="64 528 800.00"/>
    <s v="71 310 960.00"/>
    <s v="F"/>
    <d v="2026-07-22T00:00:00"/>
    <s v="0000-00-00"/>
    <s v="ANIMATEURS ROADSHOW Mois de Juillet 2026"/>
    <s v="YASSIE"/>
    <s v="YASSIE"/>
    <s v="C104"/>
    <s v="E214_DCG"/>
    <s v="DCG-DVIR"/>
    <s v="STD"/>
    <m/>
    <m/>
    <m/>
    <n v="11530"/>
    <s v="C104"/>
    <n v="2490"/>
    <n v="1"/>
    <s v="2026-07-20"/>
  </r>
  <r>
    <x v="158"/>
    <s v="TSARA MARIE ANGELA"/>
    <s v="FRAIS DIVERS"/>
    <s v="Frais de gardiennage (J-1 et J)"/>
    <n v="4"/>
    <s v="UN"/>
    <n v="50000"/>
    <n v="10.869565217391305"/>
    <n v="43.478260869565219"/>
    <n v="43.47826086956521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00 000.00"/>
    <n v="0"/>
    <n v="6"/>
    <m/>
    <s v="EVROEVR"/>
    <s v="True"/>
    <s v="E110_AP_DVIOT"/>
    <s v="DCG-DVIR"/>
    <s v="NA"/>
    <m/>
    <n v="4"/>
    <s v="2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4213"/>
    <s v="C104"/>
    <n v="6902"/>
    <n v="6"/>
    <s v="2026-07-20"/>
  </r>
  <r>
    <x v="158"/>
    <s v="TSARA MARIE ANGELA"/>
    <s v="PRESTATION DIVERS"/>
    <s v="Prestation MC et DJ"/>
    <n v="2"/>
    <s v="PIE"/>
    <n v="150000"/>
    <n v="32.608695652173914"/>
    <n v="65.217391304347828"/>
    <n v="65.217391304347828"/>
    <m/>
    <m/>
    <n v="0"/>
    <s v="MGA"/>
    <d v="2026-07-22T00:00:00"/>
    <s v="2026-07-22"/>
    <s v="E"/>
    <s v="S"/>
    <s v="RAZAFINDRAHAGA Setra"/>
    <n v="139118"/>
    <m/>
    <m/>
    <s v="DCG"/>
    <s v="FELANA13"/>
    <s v="Felana RARIVOSON"/>
    <s v="300 000.00"/>
    <n v="0"/>
    <n v="5"/>
    <m/>
    <s v="PRICTRL"/>
    <s v="False"/>
    <s v="E110_AP_DVIOT"/>
    <s v="DCG-DVIR"/>
    <s v="NA"/>
    <m/>
    <n v="0"/>
    <s v="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1533"/>
    <s v="C104"/>
    <n v="6902"/>
    <n v="5"/>
    <s v="2026-07-20"/>
  </r>
  <r>
    <x v="158"/>
    <s v="TSARA MARIE ANGELA"/>
    <s v="FRAIS DIVERS"/>
    <s v="Frais dacheminement et de manutention _x000a_Installation J-1 et Désinstallation J+1"/>
    <n v="2"/>
    <s v="UN"/>
    <n v="800000"/>
    <n v="173.91304347826087"/>
    <n v="347.82608695652175"/>
    <n v="347.82608695652175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600 000.00"/>
    <n v="0"/>
    <n v="7"/>
    <m/>
    <s v="EVROEVR"/>
    <s v="True"/>
    <s v="E110_AP_DVIOT"/>
    <s v="DCG-DVIR"/>
    <s v="NA"/>
    <m/>
    <n v="2"/>
    <s v="1 6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4213"/>
    <s v="C104"/>
    <n v="6902"/>
    <n v="7"/>
    <s v="2026-07-20"/>
  </r>
  <r>
    <x v="158"/>
    <s v="TSARA MARIE ANGELA"/>
    <s v="LOCATION"/>
    <s v="Décoration des estrades"/>
    <n v="1"/>
    <s v="UN"/>
    <n v="1000000"/>
    <n v="217.39130434782609"/>
    <n v="217.39130434782609"/>
    <n v="217.3913043478260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000 000.00"/>
    <n v="0"/>
    <n v="4"/>
    <m/>
    <s v="LOCLOCT"/>
    <s v="True"/>
    <s v="E110_AP_DVIOT"/>
    <s v="DCG-DVIR"/>
    <s v="NA"/>
    <m/>
    <n v="1"/>
    <s v="1 0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4"/>
    <s v="2026-07-20"/>
  </r>
  <r>
    <x v="158"/>
    <s v="TSARA MARIE ANGELA"/>
    <s v="LOCATION"/>
    <s v="Estrade couverte de 48m2"/>
    <n v="1"/>
    <s v="UN"/>
    <n v="1500000"/>
    <n v="326.08695652173913"/>
    <n v="326.08695652173913"/>
    <n v="326.08695652173913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500 000.00"/>
    <n v="0"/>
    <n v="3"/>
    <m/>
    <s v="LOCLOCT"/>
    <s v="True"/>
    <s v="E110_AP_DVIOT"/>
    <s v="DCG-DVIR"/>
    <s v="NA"/>
    <m/>
    <n v="1"/>
    <s v="1 5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3"/>
    <s v="2026-07-20"/>
  </r>
  <r>
    <x v="158"/>
    <s v="TSARA MARIE ANGELA"/>
    <s v="LOCATION"/>
    <s v="Scène avec structure de 25m2"/>
    <n v="1"/>
    <s v="UN"/>
    <n v="2000000"/>
    <n v="434.78260869565219"/>
    <n v="434.78260869565219"/>
    <n v="434.7826086956521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 000 000.00"/>
    <n v="0"/>
    <n v="2"/>
    <m/>
    <s v="LOCLOCT"/>
    <s v="True"/>
    <s v="E110_AP_DVIOT"/>
    <s v="DCG-DVIR"/>
    <s v="NA"/>
    <m/>
    <n v="1"/>
    <s v="2 0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2"/>
    <s v="2026-07-20"/>
  </r>
  <r>
    <x v="158"/>
    <s v="TSARA MARIE ANGELA"/>
    <s v="LOCATION"/>
    <s v="Location matériel de sonorisation DJ + Eclairages scène et alentours + Groupe électrogène # proforma du 15/07/2026"/>
    <n v="1"/>
    <s v="UN"/>
    <n v="2500000"/>
    <n v="543.47826086956525"/>
    <n v="543.47826086956525"/>
    <n v="543.47826086956525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 500 000.00"/>
    <n v="0"/>
    <n v="1"/>
    <m/>
    <s v="LOCLOCT"/>
    <s v="True"/>
    <s v="E110_AP_DVIOT"/>
    <s v="DCG-DVIR"/>
    <s v="NA"/>
    <m/>
    <n v="1"/>
    <s v="2 5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1"/>
    <s v="2026-07-20"/>
  </r>
  <r>
    <x v="159"/>
    <s v="RAMANAMBONONA LALANIRIANA HANITRINIAINA"/>
    <s v="ENTRETIEN ET REPARATION VEHICULE  Y COMPRIS PIECES DE RECHAN"/>
    <s v="ENTRETIEN MOTO - 7606WWT - MORONDAVA # devis n°110 du 17/07/2026"/>
    <n v="1"/>
    <s v="UN"/>
    <n v="1662000"/>
    <n v="361.30434782608694"/>
    <n v="361.30434782608694"/>
    <n v="361.30434782608694"/>
    <m/>
    <m/>
    <n v="0"/>
    <s v="MGA"/>
    <d v="2026-07-22T00:00:00"/>
    <s v="2026-07-22"/>
    <s v="E"/>
    <s v="E"/>
    <s v="RAZAFINDRAHAGA Setra"/>
    <n v="139122"/>
    <m/>
    <m/>
    <s v="DCG"/>
    <s v="FELANA13"/>
    <s v="Felana RARIVOSON"/>
    <s v="1 662 000.00"/>
    <n v="0"/>
    <n v="1"/>
    <m/>
    <s v="PRMVEHI"/>
    <s v="True"/>
    <s v="E222_DCG"/>
    <s v="DCG-DVIR"/>
    <s v="NA"/>
    <m/>
    <n v="1"/>
    <s v="1 662 000.00"/>
    <s v="YASMG"/>
    <m/>
    <s v="1 662 000.00"/>
    <s v="1 662 000.00"/>
    <s v="F"/>
    <d v="2026-07-22T00:00:00"/>
    <s v="0000-00-00"/>
    <s v="ENTRETIEN MOTO - MORONDAVA"/>
    <s v="YASSIE"/>
    <s v="YASSIE"/>
    <s v="C104"/>
    <s v="E222_DCG"/>
    <s v="DCG-DVIR"/>
    <s v="STD"/>
    <m/>
    <m/>
    <m/>
    <n v="1185"/>
    <s v="C104"/>
    <n v="6740"/>
    <n v="1"/>
    <s v="2026-07-20"/>
  </r>
  <r>
    <x v="160"/>
    <s v="GLOBAL CONSTRUCTION MADAGASCAR"/>
    <s v="PRESTATION MAINTENANCE"/>
    <s v="TRAVAUX DE MAINTENANCE E DU LOCAL YAS STORE ANTSIRABE CUA # devis du 15/06/2026"/>
    <n v="1"/>
    <s v="UN"/>
    <n v="2214850"/>
    <n v="481.48913043478262"/>
    <n v="481.48913043478262"/>
    <n v="481.48913043478262"/>
    <m/>
    <m/>
    <n v="0"/>
    <s v="MGA"/>
    <d v="2026-07-22T00:00:00"/>
    <s v="2026-07-22"/>
    <s v="E"/>
    <s v="E"/>
    <s v="RAZAFINDRAHAGA Setra"/>
    <n v="139039"/>
    <m/>
    <m/>
    <s v="DCG"/>
    <s v="FELANA13"/>
    <s v="Felana RARIVOSON"/>
    <s v="2 657 820.00"/>
    <n v="20"/>
    <n v="1"/>
    <m/>
    <s v="PRICTRL"/>
    <s v="False"/>
    <s v="E256_DVE"/>
    <s v="DCG-DRB"/>
    <s v="NA"/>
    <m/>
    <n v="1"/>
    <s v="2 214 850.00"/>
    <s v="YASMG"/>
    <m/>
    <s v="2 214 850.00"/>
    <s v="2 657 820.00"/>
    <m/>
    <d v="2026-07-22T00:00:00"/>
    <s v="0000-00-00"/>
    <s v="YS ANTSIRABE"/>
    <s v="YASSIE"/>
    <s v="YASSIE"/>
    <s v="C102"/>
    <s v="E256_DVE"/>
    <s v="DCG-DRB"/>
    <s v="STD"/>
    <m/>
    <m/>
    <m/>
    <n v="13136"/>
    <s v="C102"/>
    <n v="2404"/>
    <n v="1"/>
    <s v="2026-07-16"/>
  </r>
  <r>
    <x v="161"/>
    <s v="PRO BIKE"/>
    <s v="MOTO"/>
    <s v="COFI 2026 - MOTO PIACHI DEFENDER 250CC - GRS ERRA DISTRIBUTION - suivant Devis V/26/14774"/>
    <n v="1"/>
    <s v="UN"/>
    <n v="6000000"/>
    <n v="1304.3478260869565"/>
    <n v="1304.3478260869565"/>
    <n v="1304.3478260869565"/>
    <m/>
    <m/>
    <n v="0"/>
    <s v="MGA"/>
    <d v="2026-07-22T00:00:00"/>
    <s v="2026-07-22"/>
    <s v="E"/>
    <s v="E"/>
    <s v="RAZAFINDRAHAGA Setra"/>
    <n v="139040"/>
    <m/>
    <m/>
    <s v="DCG"/>
    <s v="FELANA13"/>
    <s v="Felana RARIVOSON"/>
    <s v="7 200 000.00"/>
    <n v="20"/>
    <n v="1"/>
    <m/>
    <s v="PRMVEHI"/>
    <s v="True"/>
    <s v="2026-COFI"/>
    <s v="DCG-DVI"/>
    <s v="NA"/>
    <m/>
    <n v="1"/>
    <s v="6 000 000.00"/>
    <s v="YASMG"/>
    <m/>
    <s v="6 000 000.00"/>
    <s v="7 200 000.00"/>
    <s v="F"/>
    <d v="2026-07-22T00:00:00"/>
    <s v="0000-00-00"/>
    <s v="COFI 2026 - MOTO PIACHI DEFENDER - GRS ERRA DISTRIBUTION"/>
    <s v="YASSIE"/>
    <s v="GALE"/>
    <s v="C104"/>
    <s v="2026-COFI"/>
    <s v="DCG-DVI"/>
    <s v="STD"/>
    <m/>
    <m/>
    <m/>
    <n v="4155"/>
    <s v="C104"/>
    <n v="4932"/>
    <n v="1"/>
    <s v="2026-07-16"/>
  </r>
  <r>
    <x v="162"/>
    <s v="DAMA PAUL RALISON CHRISTIAN"/>
    <s v="LOCATION"/>
    <s v="Location Estrade &amp; Chapiteaux &amp; Sono - suivant proforma N°087/07/Mnj"/>
    <n v="1"/>
    <s v="UN"/>
    <n v="2000000"/>
    <n v="434.78260869565219"/>
    <n v="434.78260869565219"/>
    <n v="434.78260869565219"/>
    <m/>
    <m/>
    <n v="0"/>
    <s v="MGA"/>
    <d v="2026-07-22T00:00:00"/>
    <s v="2026-07-22"/>
    <s v="E"/>
    <s v="E"/>
    <s v="RAZAFINDRAHAGA Setra"/>
    <n v="139041"/>
    <m/>
    <m/>
    <s v="DCG"/>
    <s v="FELANA13"/>
    <s v="Felana RARIVOSON"/>
    <s v="2 000 000.00"/>
    <n v="0"/>
    <n v="1"/>
    <m/>
    <s v="LOCLOCT"/>
    <s v="True"/>
    <s v="E110_HM_DCOM"/>
    <s v="DCG-COM-HMED"/>
    <s v="NA"/>
    <m/>
    <n v="1"/>
    <s v="2 000 000.00"/>
    <s v="YASMG"/>
    <m/>
    <s v="2 000 000.00"/>
    <s v="2 000 000.00"/>
    <s v="F"/>
    <d v="2026-07-22T00:00:00"/>
    <s v="0000-00-00"/>
    <s v="PARTENARIAT VILLE MANANJARY"/>
    <s v="YASSIE"/>
    <s v="YASSIE"/>
    <s v="C100"/>
    <s v="E110_HM_DCOM"/>
    <s v="DCG-COM-HMED"/>
    <s v="STD"/>
    <m/>
    <m/>
    <m/>
    <n v="14417"/>
    <s v="C100"/>
    <n v="7193"/>
    <n v="1"/>
    <s v="2026-07-16"/>
  </r>
  <r>
    <x v="163"/>
    <s v="FEDERATION MALAGASY DE BASKET BALL"/>
    <s v="CONVENTION DE PARTENARIAT"/>
    <s v="CONSOMMATION INTERNET ET FLOTTE - JUIN 2026 - FACTURE N°006/TELMA/FMBB/2026"/>
    <n v="1"/>
    <s v="UN"/>
    <n v="5209210.5999999996"/>
    <n v="1132.4370869565216"/>
    <n v="1132.4370869565216"/>
    <n v="1132.4370869565216"/>
    <m/>
    <m/>
    <n v="0"/>
    <s v="MGA"/>
    <d v="2026-07-22T00:00:00"/>
    <s v="2026-07-22"/>
    <s v="S"/>
    <s v="S"/>
    <s v="RAZAFINDRAHAGA Setra"/>
    <n v="139071"/>
    <m/>
    <m/>
    <s v="DCG"/>
    <s v="FELANA13"/>
    <s v="Felana RARIVOSON"/>
    <s v="5 209 210.60"/>
    <n v="0"/>
    <n v="1"/>
    <m/>
    <s v="RHRSEEV"/>
    <s v="True"/>
    <s v="E110_AP_DCOM"/>
    <s v="DCG-COM-PART"/>
    <s v="NA"/>
    <m/>
    <n v="0"/>
    <s v="0.00"/>
    <s v="YASMG"/>
    <m/>
    <s v="5 209 210.60"/>
    <s v="5 209 210.60"/>
    <s v="F"/>
    <d v="2026-07-22T00:00:00"/>
    <s v="0000-00-00"/>
    <s v="Consommation Internet et Flotte - FMBB"/>
    <s v="YASSIE"/>
    <s v="YASSIE"/>
    <s v="C100"/>
    <s v="E110_AP_DCOM"/>
    <s v="DCG-COM-PART"/>
    <s v="STD"/>
    <m/>
    <m/>
    <m/>
    <n v="7126"/>
    <s v="C100"/>
    <n v="2368"/>
    <n v="1"/>
    <s v="0000-00-00"/>
  </r>
  <r>
    <x v="164"/>
    <s v="AVRA BTP"/>
    <s v="ENTRETIEN REPARATION BATIMENT NON TECHNIQUE"/>
    <s v="TRAVAUX SUPLLEMENTAIRES DU LOCAL YAS STORE AVENUE TAMATAVE - suivant Devis N°DV0132/26 DU 22/06/2026"/>
    <n v="65"/>
    <s v="PIE"/>
    <n v="18000"/>
    <n v="3.9130434782608696"/>
    <n v="254.34782608695653"/>
    <n v="254.34782608695653"/>
    <m/>
    <m/>
    <n v="0"/>
    <s v="MGA"/>
    <d v="2026-07-22T00:00:00"/>
    <s v="2026-07-22"/>
    <s v="E"/>
    <s v="E"/>
    <s v="RAZAFINDRAHAGA Setra"/>
    <n v="139083"/>
    <m/>
    <m/>
    <s v="DCG"/>
    <s v="FELANA13"/>
    <s v="Felana RARIVOSON"/>
    <s v="1 170 000.00"/>
    <n v="0"/>
    <n v="1"/>
    <m/>
    <s v="RCIBTVS"/>
    <s v="True"/>
    <s v="E256_DVE"/>
    <s v="DCG-DRB"/>
    <s v="NA"/>
    <m/>
    <n v="65"/>
    <s v="1 170 000.00"/>
    <s v="YASMG"/>
    <m/>
    <s v="1 170 000.00"/>
    <s v="1 170 000.00"/>
    <m/>
    <d v="2026-07-22T00:00:00"/>
    <s v="0000-00-00"/>
    <s v="YS TOAMASINA AVENUE"/>
    <s v="YASSIE"/>
    <s v="YASSIE"/>
    <s v="C102"/>
    <s v="E256_DVE"/>
    <s v="DCG-DRB"/>
    <s v="STD"/>
    <m/>
    <m/>
    <m/>
    <n v="9757"/>
    <s v="C102"/>
    <n v="4038"/>
    <n v="1"/>
    <s v="2026-07-17"/>
  </r>
  <r>
    <x v="165"/>
    <s v="GRANDE DISTRIBUTION SERVICE"/>
    <s v="GILET - JUILLET 2026"/>
    <s v="GILET - JUILLET 2026 # DEVIS  #F/P062600105 DU 10/06/2026"/>
    <n v="1090"/>
    <s v="UN"/>
    <n v="40000"/>
    <n v="8.695652173913043"/>
    <n v="9478.2608695652161"/>
    <n v="9478.2608695652161"/>
    <m/>
    <m/>
    <n v="0"/>
    <s v="MGA"/>
    <d v="2026-07-22T00:00:00"/>
    <s v="2026-07-22"/>
    <s v="E"/>
    <s v="E"/>
    <s v="RAZAFINDRAHAGA Setra"/>
    <n v="139058"/>
    <m/>
    <m/>
    <s v="DCG"/>
    <s v="FELANA13"/>
    <s v="Felana RARIVOSON"/>
    <s v="43 600 000.00"/>
    <n v="0"/>
    <n v="1"/>
    <m/>
    <s v="FRNPAPF"/>
    <s v="True"/>
    <s v="E110_TR_DCOM"/>
    <s v="DCG-COM"/>
    <s v="NA"/>
    <m/>
    <n v="1090"/>
    <s v="43 600 000.00"/>
    <s v="YASMG"/>
    <m/>
    <s v="43 600 000.00"/>
    <s v="43 600 000.00"/>
    <m/>
    <d v="2026-07-22T00:00:00"/>
    <s v="0000-00-00"/>
    <s v="CONSOLIDATION YAS 2026"/>
    <s v="YASSIE"/>
    <s v="GALE"/>
    <s v="C100"/>
    <s v="E110_TR_DCOM"/>
    <s v="DCG-COM"/>
    <s v="STD"/>
    <m/>
    <m/>
    <m/>
    <n v="27851"/>
    <s v="C100"/>
    <n v="820"/>
    <n v="1"/>
    <s v="2026-07-16"/>
  </r>
  <r>
    <x v="166"/>
    <s v="SOCIETE DE GESTION ET EXPLOITATION DE M/CAR"/>
    <s v="LOYER SHOP"/>
    <s v="BC de Couverture Loyer - WELLO MORAMANGA BOUTIQUE 4- Juillet au Décembre 2026"/>
    <n v="6"/>
    <s v="PIE"/>
    <n v="1276536.03"/>
    <n v="277.50783260869565"/>
    <n v="1665.0469956521738"/>
    <n v="1665.0469956521738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9 191 059.42"/>
    <n v="20"/>
    <n v="3"/>
    <m/>
    <s v="LOCLOCT"/>
    <s v="True"/>
    <s v="E241_DRB"/>
    <s v="DCG-DRB"/>
    <s v="NA"/>
    <m/>
    <n v="6"/>
    <s v="7 659 216.1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3"/>
    <s v="2026-07-17"/>
  </r>
  <r>
    <x v="166"/>
    <s v="SOCIETE DE GESTION ET EXPLOITATION DE M/CAR"/>
    <s v="LOYER SHOP"/>
    <s v="BC de Couverture Loyer - WELLO MAJUNGA BOUTIQUE 1- Juillet au Décembre 2026"/>
    <n v="6"/>
    <s v="PIE"/>
    <n v="1485903.7633"/>
    <n v="323.02255723913044"/>
    <n v="1938.1353434347825"/>
    <n v="1938.1353434347825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10 698 507.10"/>
    <n v="20"/>
    <n v="4"/>
    <m/>
    <s v="LOCLOCT"/>
    <s v="True"/>
    <s v="E241_DRB"/>
    <s v="DCG-DRB"/>
    <s v="NA"/>
    <m/>
    <n v="6"/>
    <s v="8 915 422.5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4"/>
    <s v="2026-07-17"/>
  </r>
  <r>
    <x v="166"/>
    <s v="SOCIETE DE GESTION ET EXPLOITATION DE M/CAR"/>
    <s v="LOYER SHOP"/>
    <s v="BC de Couverture Loyer - WELLO IAVOLOHA BOUTIQUE 2 - Juillet au Décembre 2026"/>
    <n v="6"/>
    <s v="PIE"/>
    <n v="2075521.1366000001"/>
    <n v="451.20024708695655"/>
    <n v="2707.2014825217393"/>
    <n v="2707.2014825217393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14 943 752.18"/>
    <n v="20"/>
    <n v="1"/>
    <m/>
    <s v="LOCLOCT"/>
    <s v="True"/>
    <s v="E241_DRB"/>
    <s v="DCG-DRB"/>
    <s v="NA"/>
    <m/>
    <n v="6"/>
    <s v="12 453 126.82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1"/>
    <s v="2026-07-17"/>
  </r>
  <r>
    <x v="166"/>
    <s v="SOCIETE DE GESTION ET EXPLOITATION DE M/CAR"/>
    <s v="LOYER SHOP"/>
    <s v="BC de Couverture Loyer - SMART BOUTIQUE N°1 - Juillet au Décembre 2026"/>
    <n v="6"/>
    <s v="PIE"/>
    <n v="8485807.1466000006"/>
    <n v="1844.7406840434785"/>
    <n v="11068.444104260871"/>
    <n v="11068.444104260871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61 097 811.46"/>
    <n v="20"/>
    <n v="2"/>
    <m/>
    <s v="LOCLOCT"/>
    <s v="True"/>
    <s v="E241_DRB"/>
    <s v="DCG-DRB"/>
    <s v="NA"/>
    <m/>
    <n v="6"/>
    <s v="50 914 842.8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2"/>
    <s v="2026-07-17"/>
  </r>
  <r>
    <x v="167"/>
    <s v="VOYAGEXPERT"/>
    <s v="PRESTATION DIVERS"/>
    <s v="régul- F-068 0047105( Emission APPEL 210246 LE 01MAY A 2017 BOARDING PASS)-MR RANDRIAMANANTENA Rija"/>
    <n v="1"/>
    <s v="PIE"/>
    <n v="40"/>
    <n v="46.8"/>
    <n v="46.8"/>
    <n v="46.8"/>
    <m/>
    <m/>
    <n v="0"/>
    <s v="EUR"/>
    <d v="2026-07-21T00:00:00"/>
    <s v="2026-07-21"/>
    <s v="S"/>
    <s v="S"/>
    <s v="RASAMOELINA Haritsoa Oliva"/>
    <n v="139023"/>
    <m/>
    <m/>
    <s v="DTG"/>
    <s v="ELIE3"/>
    <s v="ANDRIAMANANTSOA Elie"/>
    <s v="36.00"/>
    <n v="-10"/>
    <n v="1"/>
    <m/>
    <s v="PRICTRL"/>
    <s v="False"/>
    <s v="E215_DTG"/>
    <s v="DTG-DOM"/>
    <s v="NA"/>
    <m/>
    <n v="0"/>
    <s v="0.00"/>
    <s v="YASMG"/>
    <m/>
    <s v="40.00"/>
    <s v="36.00"/>
    <s v="F"/>
    <d v="2026-07-21T00:00:00"/>
    <s v="0000-00-00"/>
    <s v="Régul FA(F-068 0047105)JUIN26 -équipe DTG"/>
    <s v="YASSIE"/>
    <s v="YASSIE"/>
    <s v="C500"/>
    <s v="E215_DTG"/>
    <s v="DTG-DOM"/>
    <s v="IMPORT"/>
    <m/>
    <m/>
    <m/>
    <n v="11533"/>
    <s v="C500"/>
    <n v="6711"/>
    <n v="1"/>
    <s v="2026-07-23"/>
  </r>
  <r>
    <x v="168"/>
    <s v="OCEAN TRADE CO"/>
    <s v="PRESTATION CHAUFFEUR"/>
    <s v="Prestation chauffeur LLD (16/01/26 au 28/04/26) # Devis: V.26.20840"/>
    <n v="1"/>
    <s v="PIE"/>
    <n v="2231665.98"/>
    <n v="485.14477826086954"/>
    <n v="485.14477826086954"/>
    <n v="485.14477826086954"/>
    <m/>
    <m/>
    <n v="0"/>
    <s v="MGA"/>
    <d v="2026-07-21T00:00:00"/>
    <s v="2026-07-21"/>
    <s v="E"/>
    <s v="E"/>
    <s v="RASAMOELINA Haritsoa Oliva"/>
    <n v="139060"/>
    <m/>
    <m/>
    <s v="DTG"/>
    <s v="ELIE3"/>
    <s v="ANDRIAMANANTSOA Elie"/>
    <s v="2 677 999.18"/>
    <n v="20"/>
    <n v="2"/>
    <m/>
    <s v="PRICTRL"/>
    <s v="True"/>
    <s v="E222_DTG"/>
    <s v="DTG"/>
    <s v="NA"/>
    <m/>
    <n v="1"/>
    <s v="2 231 665.98"/>
    <s v="YASMG"/>
    <m/>
    <s v="7 896 665.98"/>
    <s v="9 475 999.18"/>
    <s v="F"/>
    <d v="2026-07-21T00:00:00"/>
    <s v="0000-00-00"/>
    <s v="Rallonge utilisation véhicule 22684WWT(16/01/26 au 28/04/26)"/>
    <s v="YASSIE"/>
    <s v="YASSIE"/>
    <s v="C500"/>
    <s v="E222_DTG"/>
    <s v="DTG"/>
    <s v="STD"/>
    <m/>
    <m/>
    <m/>
    <n v="11532"/>
    <s v="C500"/>
    <n v="102"/>
    <n v="2"/>
    <s v="2026-07-24"/>
  </r>
  <r>
    <x v="168"/>
    <s v="OCEAN TRADE CO"/>
    <s v="LOCATION VEHICULE LLD"/>
    <s v="Rallonge utilisation-FOTON GRATOUR- voiture  22684WWT-2425 TBV (16/01/26 au 28/04/26) # Devis: V.26.20840"/>
    <n v="1"/>
    <s v="UN"/>
    <n v="5665000"/>
    <n v="1231.5217391304348"/>
    <n v="1231.5217391304348"/>
    <n v="1231.5217391304348"/>
    <m/>
    <m/>
    <n v="0"/>
    <s v="MGA"/>
    <d v="2026-07-21T00:00:00"/>
    <s v="2026-07-21"/>
    <s v="E"/>
    <s v="E"/>
    <s v="RASAMOELINA Haritsoa Oliva"/>
    <n v="139060"/>
    <m/>
    <m/>
    <s v="DTG"/>
    <s v="ELIE3"/>
    <s v="ANDRIAMANANTSOA Elie"/>
    <s v="6 798 000.00"/>
    <n v="20"/>
    <n v="1"/>
    <m/>
    <s v="LVHLLDX"/>
    <s v="True"/>
    <s v="E222_DTG"/>
    <s v="DTG"/>
    <s v="NA"/>
    <m/>
    <n v="1"/>
    <s v="5 665 000.00"/>
    <s v="YASMG"/>
    <m/>
    <s v="7 896 665.98"/>
    <s v="9 475 999.18"/>
    <s v="F"/>
    <d v="2026-07-21T00:00:00"/>
    <s v="0000-00-00"/>
    <s v="Rallonge utilisation véhicule 22684WWT(16/01/26 au 28/04/26)"/>
    <s v="YASSIE"/>
    <s v="YASSIE"/>
    <s v="C500"/>
    <s v="E222_DTG"/>
    <s v="DTG"/>
    <s v="STD"/>
    <m/>
    <m/>
    <m/>
    <n v="1247"/>
    <s v="C500"/>
    <n v="102"/>
    <n v="1"/>
    <s v="2026-07-24"/>
  </r>
  <r>
    <x v="169"/>
    <s v="COLIS EXPRESS"/>
    <s v="Transport des matériels techniques"/>
    <s v="Transport matériel HS de TSAV071_SAMBAVA 3  vers Ilafy"/>
    <n v="1"/>
    <s v="M"/>
    <n v="1588200"/>
    <n v="345.26086956521738"/>
    <n v="345.26086956521738"/>
    <n v="345.26086956521738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1 905 840.00"/>
    <n v="20"/>
    <n v="3"/>
    <m/>
    <s v="PRICTRL"/>
    <s v="True"/>
    <s v="E254_DTG"/>
    <s v="DTG"/>
    <s v="NA"/>
    <m/>
    <n v="1"/>
    <s v="1 588 2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3"/>
    <s v="2026-07-25"/>
  </r>
  <r>
    <x v="169"/>
    <s v="COLIS EXPRESS"/>
    <s v="Transport des matériels techniques"/>
    <s v="Transport matériel HS de TSOF007 MANDRITSARA(ANTSOHIHY) vers Ilafy"/>
    <n v="1"/>
    <s v="M"/>
    <n v="2219200"/>
    <n v="482.43478260869563"/>
    <n v="482.43478260869563"/>
    <n v="482.43478260869563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2 663 040.00"/>
    <n v="20"/>
    <n v="1"/>
    <m/>
    <s v="PRICTRL"/>
    <s v="True"/>
    <s v="E254_DTG"/>
    <s v="DTG"/>
    <s v="NA"/>
    <m/>
    <n v="1"/>
    <s v="2 219 2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1"/>
    <s v="2026-07-25"/>
  </r>
  <r>
    <x v="169"/>
    <s v="COLIS EXPRESS"/>
    <s v="Transport des matériels techniques"/>
    <s v="Transport matériel HS de TAAN002_SAKARAHA(TOLIARY)vers Ilafy"/>
    <n v="1"/>
    <s v="M"/>
    <n v="3000000"/>
    <n v="652.17391304347825"/>
    <n v="652.17391304347825"/>
    <n v="652.17391304347825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3 600 000.00"/>
    <n v="20"/>
    <n v="2"/>
    <m/>
    <s v="PRICTRL"/>
    <s v="True"/>
    <s v="E254_DTG"/>
    <s v="DTG"/>
    <s v="NA"/>
    <m/>
    <n v="1"/>
    <s v="3 000 0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2"/>
    <s v="2026-07-25"/>
  </r>
  <r>
    <x v="170"/>
    <s v="VANIALA SARL"/>
    <s v="Solution hydroalcoolique 500ML"/>
    <s v="Solution hydroalcoolique 500ML# DEVIS N° # S19376 DU 14/07/2026"/>
    <n v="1000"/>
    <s v="UN"/>
    <n v="8653.85"/>
    <n v="1.8812717391304348"/>
    <n v="1881.2717391304348"/>
    <n v="1881.2717391304348"/>
    <m/>
    <m/>
    <n v="0"/>
    <s v="MGA"/>
    <d v="2026-07-21T00:00:00"/>
    <s v="2026-07-21"/>
    <s v="E"/>
    <s v="E"/>
    <s v="TSILIZY Olga Hasina"/>
    <n v="138952"/>
    <m/>
    <m/>
    <s v="HSSES"/>
    <s v="NADIA7"/>
    <s v="RAVONINJATOVO Nadia"/>
    <s v="10 384 620.00"/>
    <n v="20"/>
    <n v="1"/>
    <m/>
    <s v="FRNPAPF"/>
    <s v="True"/>
    <s v="E218_DHE"/>
    <s v="HSSES"/>
    <s v="NA"/>
    <m/>
    <n v="1000"/>
    <s v="8 653 850.00"/>
    <s v="YASMG"/>
    <m/>
    <s v="8 653 850.00"/>
    <s v="10 384 620.00"/>
    <s v="F"/>
    <d v="2026-07-21T00:00:00"/>
    <s v="0000-00-00"/>
    <s v="Solution hydroalcoolique 500ML"/>
    <s v="YASSIE"/>
    <s v="GALE"/>
    <s v="C901"/>
    <s v="E218_DHE"/>
    <s v="HSSES"/>
    <s v="STD"/>
    <m/>
    <m/>
    <m/>
    <n v="17222"/>
    <s v="C901"/>
    <n v="2876"/>
    <n v="1"/>
    <s v="2026-07-10"/>
  </r>
  <r>
    <x v="171"/>
    <s v="EXTREND CONSULTING SARLU"/>
    <s v="PRESTATION DE SERVICES EXTERNE"/>
    <s v="Accompagnement mise en place ISO9001# DEVIS N°PRO-2026-017 du 21/07/2026"/>
    <n v="1"/>
    <s v="UN"/>
    <n v="24960000"/>
    <n v="5426.086956521739"/>
    <n v="5426.086956521739"/>
    <n v="5426.086956521739"/>
    <m/>
    <m/>
    <n v="0"/>
    <s v="MGA"/>
    <d v="2026-07-21T00:00:00"/>
    <s v="2026-07-21"/>
    <s v="E"/>
    <s v="E"/>
    <s v="TSILIZY Olga Hasina"/>
    <n v="136910"/>
    <m/>
    <m/>
    <s v="HSSES"/>
    <s v="NADIA7"/>
    <s v="RAVONINJATOVO Nadia"/>
    <s v="29 952 000.00"/>
    <n v="20"/>
    <n v="1"/>
    <m/>
    <s v="PRICTRL"/>
    <s v="True"/>
    <s v="E256_DHE"/>
    <s v="HSSES"/>
    <s v="NA"/>
    <m/>
    <n v="1"/>
    <s v="24 960 000.00"/>
    <s v="YASMG"/>
    <m/>
    <s v="24 960 000.00"/>
    <s v="29 952 000.00"/>
    <m/>
    <d v="2026-07-21T00:00:00"/>
    <s v="0000-00-00"/>
    <s v="Accompagnement mise en place ISO 9001"/>
    <s v="YASSIE"/>
    <s v="YASSIE"/>
    <s v="C901"/>
    <s v="E256_DHE"/>
    <s v="HSSES"/>
    <s v="STD"/>
    <m/>
    <m/>
    <m/>
    <n v="6965"/>
    <s v="C901"/>
    <n v="3405"/>
    <n v="1"/>
    <s v="2026-03-25"/>
  </r>
  <r>
    <x v="172"/>
    <s v="RABENANAHARY Tahiry Trimosoa"/>
    <s v="PRESTATION DE SERVICE"/>
    <s v="Paiement Jeton de présence Avantages Asdministrateur YAS Mr Tahiry Trimosoa RABENANAHARY pour l'année 2026# REF: NS-DJUR-006/26"/>
    <n v="1"/>
    <s v="UN"/>
    <n v="6000000"/>
    <n v="1304.3478260869565"/>
    <n v="1304.3478260869565"/>
    <n v="1304.3478260869565"/>
    <m/>
    <m/>
    <n v="0"/>
    <s v="MGA"/>
    <d v="2026-07-21T00:00:00"/>
    <s v="2026-07-21"/>
    <s v="E"/>
    <s v="E"/>
    <s v="RAKOTONIRINA Hasy"/>
    <n v="138843"/>
    <m/>
    <m/>
    <s v="DG"/>
    <s v="NADIA7"/>
    <s v="RAVONINJATOVO Nadia"/>
    <s v="6 000 000.00"/>
    <n v="0"/>
    <n v="1"/>
    <m/>
    <s v="PRICTRL"/>
    <s v="True"/>
    <s v="E250_DJU"/>
    <s v="DG-DJUR"/>
    <s v="NA"/>
    <m/>
    <n v="1"/>
    <s v="6 000 000.00"/>
    <s v="YASMG"/>
    <m/>
    <s v="6 000 000.00"/>
    <s v="6 000 000.00"/>
    <s v="F"/>
    <d v="2026-07-21T00:00:00"/>
    <s v="0000-00-00"/>
    <m/>
    <s v="YASSIE"/>
    <s v="YASSIE"/>
    <s v="C400"/>
    <s v="E250_DJU"/>
    <s v="DG-DJUR"/>
    <s v="STD"/>
    <m/>
    <m/>
    <m/>
    <n v="14862"/>
    <s v="C400"/>
    <n v="7209"/>
    <n v="1"/>
    <s v="2026-07-06"/>
  </r>
  <r>
    <x v="173"/>
    <s v="MOHAMED AKIL SHAMIR"/>
    <s v="IPhone 16 Pro Max 256GB"/>
    <s v="IPhone 16 Pro Max 256GB  - Couleur Titane Sable # devis du 13/07/2026"/>
    <n v="6"/>
    <s v="UN"/>
    <n v="5750000"/>
    <n v="1250"/>
    <n v="7500"/>
    <n v="7500"/>
    <m/>
    <m/>
    <n v="0"/>
    <s v="MGA"/>
    <d v="2026-07-21T00:00:00"/>
    <s v="2026-07-21"/>
    <s v="E"/>
    <s v="E"/>
    <s v="RAZAFINDRAHAGA Setra"/>
    <n v="139042"/>
    <m/>
    <m/>
    <s v="DCG"/>
    <s v="FELANA13"/>
    <s v="Felana RARIVOSON"/>
    <s v="34 500 000.00"/>
    <n v="0"/>
    <n v="1"/>
    <m/>
    <s v="VENDABL"/>
    <s v="True"/>
    <s v="CM_TERM_DCG"/>
    <s v="DCG-PS"/>
    <s v="NA"/>
    <m/>
    <n v="6"/>
    <s v="34 500 000.00"/>
    <s v="YASMG"/>
    <m/>
    <s v="34 500 000.00"/>
    <s v="34 500 000.00"/>
    <s v="F"/>
    <d v="2026-07-21T00:00:00"/>
    <s v="0000-00-00"/>
    <s v="Iphone 16 pro max"/>
    <s v="YASSIE"/>
    <s v="GAL"/>
    <s v="C100"/>
    <s v="CM_TERM_DCG"/>
    <s v="DCG-PS"/>
    <s v="STD"/>
    <m/>
    <m/>
    <m/>
    <n v="22259"/>
    <s v="C100"/>
    <n v="6762"/>
    <n v="1"/>
    <s v="2026-07-16"/>
  </r>
  <r>
    <x v="174"/>
    <s v="ICHTUS SERVICE"/>
    <s v="IMPRESSIONS DIVERSES"/>
    <s v="Consigne de sécurité pour les Data Center en régions_x000a_Format A1 en PVC# Devis # 26071294 du 16/07/2026"/>
    <n v="45"/>
    <s v="UN"/>
    <n v="45000"/>
    <n v="9.7826086956521738"/>
    <n v="440.21739130434781"/>
    <n v="440.21739130434781"/>
    <m/>
    <m/>
    <n v="0"/>
    <s v="MGA"/>
    <d v="2026-07-21T00:00:00"/>
    <s v="2026-07-21"/>
    <s v="E"/>
    <s v="E"/>
    <s v="TSILIZY Olga Hasina"/>
    <n v="137080"/>
    <m/>
    <m/>
    <s v="HSSES"/>
    <s v="NADIA7"/>
    <s v="RAVONINJATOVO Nadia"/>
    <s v="2 025 000.00"/>
    <n v="0"/>
    <n v="1"/>
    <m/>
    <s v="GOOAFIM"/>
    <s v="True"/>
    <s v="E218_DHE"/>
    <s v="HSSES"/>
    <s v="NA"/>
    <m/>
    <n v="45"/>
    <s v="2 025 000.00"/>
    <s v="YASMG"/>
    <m/>
    <s v="2 025 000.00"/>
    <s v="2 025 000.00"/>
    <m/>
    <d v="2026-07-21T00:00:00"/>
    <s v="0000-00-00"/>
    <s v="Impression consigne de sécurité DC régions"/>
    <s v="YASSIE"/>
    <s v="GALE"/>
    <s v="C901"/>
    <s v="E218_DHE"/>
    <s v="HSSES"/>
    <s v="STD"/>
    <m/>
    <m/>
    <m/>
    <n v="3009"/>
    <s v="C901"/>
    <n v="6102"/>
    <n v="1"/>
    <s v="2026-04-02"/>
  </r>
  <r>
    <x v="175"/>
    <s v="OCEAN TRADE CO"/>
    <s v="PRESTATION CHAUFFEUR"/>
    <s v="Prestation chauffeur  (16/01/26 au 29/04/26) # Devis: V.26.20838"/>
    <n v="1"/>
    <s v="PIE"/>
    <n v="2253332.64"/>
    <n v="489.85492173913048"/>
    <n v="489.85492173913048"/>
    <n v="489.85492173913048"/>
    <m/>
    <m/>
    <n v="0"/>
    <s v="MGA"/>
    <d v="2026-07-21T00:00:00"/>
    <s v="2026-07-21"/>
    <s v="E"/>
    <s v="E"/>
    <s v="RASAMOELINA Haritsoa Oliva"/>
    <n v="139024"/>
    <m/>
    <m/>
    <s v="DTG"/>
    <s v="ELIE3"/>
    <s v="ANDRIAMANANTSOA Elie"/>
    <s v="2 703 999.17"/>
    <n v="20"/>
    <n v="2"/>
    <m/>
    <s v="PRICTRL"/>
    <s v="True"/>
    <s v="E222_DTG"/>
    <s v="DTG"/>
    <s v="NA"/>
    <m/>
    <n v="1"/>
    <s v="2 253 332.64"/>
    <s v="YASMG"/>
    <m/>
    <s v="7 973 332.64"/>
    <s v="9 567 999.17"/>
    <s v="F"/>
    <d v="2026-07-21T00:00:00"/>
    <s v="0000-00-00"/>
    <s v="Rallonge utilisation véhicule 22685WWT(16/01/26 au 29/04/26)"/>
    <s v="YASSIE"/>
    <s v="YASSIE"/>
    <s v="C500"/>
    <s v="E222_DTG"/>
    <s v="DTG"/>
    <s v="STD"/>
    <m/>
    <m/>
    <m/>
    <n v="11532"/>
    <s v="C500"/>
    <n v="102"/>
    <n v="2"/>
    <s v="2026-07-23"/>
  </r>
  <r>
    <x v="175"/>
    <s v="OCEAN TRADE CO"/>
    <s v="LOCATION VEHICULE LLD"/>
    <s v="Rallonge utilisation-FOTON GRATOUR- voiture  22685WWT-DTG (16/01/26 au 29/04/26) # Devis: V.26.20838"/>
    <n v="1"/>
    <s v="UN"/>
    <n v="5720000"/>
    <n v="1243.4782608695652"/>
    <n v="1243.4782608695652"/>
    <n v="1243.4782608695652"/>
    <m/>
    <m/>
    <n v="0"/>
    <s v="MGA"/>
    <d v="2026-07-21T00:00:00"/>
    <s v="2026-07-21"/>
    <s v="E"/>
    <s v="E"/>
    <s v="RASAMOELINA Haritsoa Oliva"/>
    <n v="139024"/>
    <m/>
    <m/>
    <s v="DTG"/>
    <s v="ELIE3"/>
    <s v="ANDRIAMANANTSOA Elie"/>
    <s v="6 864 000.00"/>
    <n v="20"/>
    <n v="1"/>
    <m/>
    <s v="LVHLLDX"/>
    <s v="True"/>
    <s v="E222_DTG"/>
    <s v="DTG"/>
    <s v="NA"/>
    <m/>
    <n v="1"/>
    <s v="5 720 000.00"/>
    <s v="YASMG"/>
    <m/>
    <s v="7 973 332.64"/>
    <s v="9 567 999.17"/>
    <s v="F"/>
    <d v="2026-07-21T00:00:00"/>
    <s v="0000-00-00"/>
    <s v="Rallonge utilisation véhicule 22685WWT(16/01/26 au 29/04/26)"/>
    <s v="YASSIE"/>
    <s v="YASSIE"/>
    <s v="C500"/>
    <s v="E222_DTG"/>
    <s v="DTG"/>
    <s v="STD"/>
    <m/>
    <m/>
    <m/>
    <n v="1247"/>
    <s v="C500"/>
    <n v="102"/>
    <n v="1"/>
    <s v="2026-07-23"/>
  </r>
  <r>
    <x v="176"/>
    <s v="LUCKKY COMPANY"/>
    <s v="Transport des matériels techniques"/>
    <s v="Transport des matériels HS  de TITA005_SOAVINANDRIANA (TSIROANOMANDIDY ) vers Ilafy"/>
    <n v="1"/>
    <s v="M"/>
    <n v="1500000"/>
    <n v="326.08695652173913"/>
    <n v="326.08695652173913"/>
    <n v="326.08695652173913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1 500 000.00"/>
    <n v="0"/>
    <n v="5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5"/>
    <s v="0000-00-00"/>
  </r>
  <r>
    <x v="176"/>
    <s v="LUCKKY COMPANY"/>
    <s v="Transport des matériels techniques"/>
    <s v="Transport des matériels HS de TSOF027_AMPATAKAMARORENY (Antsohihy) vers Ilafy"/>
    <n v="1"/>
    <s v="M"/>
    <n v="2250000"/>
    <n v="489.13043478260869"/>
    <n v="489.13043478260869"/>
    <n v="489.13043478260869"/>
    <m/>
    <m/>
    <n v="0"/>
    <s v="MGA"/>
    <d v="2026-07-21T00:00:00"/>
    <s v="2026-07-21"/>
    <s v="L"/>
    <s v="E"/>
    <s v="RASAMOELINA Haritsoa Oliva"/>
    <n v="139055"/>
    <m/>
    <m/>
    <s v="DTG"/>
    <s v="ELIE3"/>
    <s v="ANDRIAMANANTSOA Elie"/>
    <s v="2 250 000.00"/>
    <n v="0"/>
    <n v="1"/>
    <m/>
    <s v="PRICTRL"/>
    <s v="True"/>
    <s v="E254_DTG"/>
    <s v="DTG"/>
    <s v="NA"/>
    <m/>
    <n v="1"/>
    <s v="2 250 00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1"/>
    <s v="0000-00-00"/>
  </r>
  <r>
    <x v="176"/>
    <s v="LUCKKY COMPANY"/>
    <s v="Transport des matériels techniques"/>
    <s v="Transport des matériels HS de TAAN015_ANDRANOMENA (TOLIARY) vers Ilafy"/>
    <n v="1"/>
    <s v="M"/>
    <n v="3000000"/>
    <n v="652.17391304347825"/>
    <n v="652.17391304347825"/>
    <n v="652.17391304347825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3 000 000.00"/>
    <n v="0"/>
    <n v="4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4"/>
    <s v="0000-00-00"/>
  </r>
  <r>
    <x v="176"/>
    <s v="LUCKKY COMPANY"/>
    <s v="Transport des matériels techniques"/>
    <s v="Transport des matériels HS de TALA059_ANJIRO (MORAMANGA) vers Ilafy"/>
    <n v="1"/>
    <s v="M"/>
    <n v="4000000"/>
    <n v="869.56521739130437"/>
    <n v="869.56521739130437"/>
    <n v="869.56521739130437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4 000 000.00"/>
    <n v="0"/>
    <n v="2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2"/>
    <s v="0000-00-00"/>
  </r>
  <r>
    <x v="176"/>
    <s v="LUCKKY COMPANY"/>
    <s v="Transport des matériels techniques"/>
    <s v="Transport des matériels HS de TSOF006_BEFANDRIANA_AVARATRA( ANTSOHIHY)  vers Ilafy"/>
    <n v="1"/>
    <s v="M"/>
    <n v="4500000"/>
    <n v="978.26086956521738"/>
    <n v="978.26086956521738"/>
    <n v="978.26086956521738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4 500 000.00"/>
    <n v="0"/>
    <n v="3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3"/>
    <s v="0000-00-00"/>
  </r>
  <r>
    <x v="177"/>
    <s v="CHRONO COLIS"/>
    <s v="Transport des matériels techniques"/>
    <s v="Transport  Antennes GSM hors service de TAAN064_BEAHITSE(TOLIARY) vers Ilafy+Manutention+Forfait Assurance"/>
    <n v="1"/>
    <s v="M"/>
    <n v="4500000"/>
    <n v="978.26086956521738"/>
    <n v="978.26086956521738"/>
    <n v="978.26086956521738"/>
    <m/>
    <m/>
    <n v="0"/>
    <s v="MGA"/>
    <d v="2026-07-21T00:00:00"/>
    <s v="2026-07-21"/>
    <s v="E"/>
    <s v="E"/>
    <s v="RASAMOELINA Haritsoa Oliva"/>
    <n v="139051"/>
    <m/>
    <m/>
    <s v="DTG"/>
    <s v="ELIE3"/>
    <s v="ANDRIAMANANTSOA Elie"/>
    <s v="5 400 000.00"/>
    <n v="20"/>
    <n v="2"/>
    <m/>
    <s v="PRICTRL"/>
    <s v="True"/>
    <s v="E254_DTG"/>
    <s v="DTG"/>
    <s v="NA"/>
    <m/>
    <n v="1"/>
    <s v="4 500 000.00"/>
    <s v="YASMG"/>
    <m/>
    <s v="10 000 000.00"/>
    <s v="12 000 000.00"/>
    <m/>
    <d v="2026-07-21T00:00:00"/>
    <s v="0000-00-00"/>
    <s v="Rapatriement matériels HS sur sites(BOE037-AAN064)vers Ilafy"/>
    <s v="YASSIE"/>
    <s v="YASSIE"/>
    <s v="C500"/>
    <s v="E254_DTG"/>
    <s v="DTG"/>
    <s v="STD"/>
    <m/>
    <m/>
    <m/>
    <n v="22420"/>
    <s v="C500"/>
    <n v="3042"/>
    <n v="2"/>
    <s v="2026-07-25"/>
  </r>
  <r>
    <x v="177"/>
    <s v="CHRONO COLIS"/>
    <s v="Transport des matériels techniques"/>
    <s v="Transport  3 Antennes GSM HS et lots cassette FO de TBOE037_NAMAKIA (MAHAJANGA) vers Ilafy+Manutention+Forfait Assurance"/>
    <n v="1"/>
    <s v="M"/>
    <n v="5500000"/>
    <n v="1195.6521739130435"/>
    <n v="1195.6521739130435"/>
    <n v="1195.6521739130435"/>
    <m/>
    <m/>
    <n v="0"/>
    <s v="MGA"/>
    <d v="2026-07-21T00:00:00"/>
    <s v="2026-07-21"/>
    <s v="E"/>
    <s v="E"/>
    <s v="RASAMOELINA Haritsoa Oliva"/>
    <n v="139051"/>
    <m/>
    <m/>
    <s v="DTG"/>
    <s v="ELIE3"/>
    <s v="ANDRIAMANANTSOA Elie"/>
    <s v="6 600 000.00"/>
    <n v="20"/>
    <n v="1"/>
    <m/>
    <s v="PRICTRL"/>
    <s v="True"/>
    <s v="E254_DTG"/>
    <s v="DTG"/>
    <s v="NA"/>
    <m/>
    <n v="1"/>
    <s v="5 500 000.00"/>
    <s v="YASMG"/>
    <m/>
    <s v="10 000 000.00"/>
    <s v="12 000 000.00"/>
    <m/>
    <d v="2026-07-21T00:00:00"/>
    <s v="0000-00-00"/>
    <s v="Rapatriement matériels HS sur sites(BOE037-AAN064)vers Ilafy"/>
    <s v="YASSIE"/>
    <s v="YASSIE"/>
    <s v="C500"/>
    <s v="E254_DTG"/>
    <s v="DTG"/>
    <s v="STD"/>
    <m/>
    <m/>
    <m/>
    <n v="22420"/>
    <s v="C500"/>
    <n v="3042"/>
    <n v="1"/>
    <s v="2026-07-25"/>
  </r>
  <r>
    <x v="178"/>
    <s v="SACLEAN SARLU"/>
    <s v="PRESTATION NETTOYAGE"/>
    <s v="Nettoyage - désherbage Terrain YAS AMBOANARA et nettoyage MAGASIN _x000a_COUVERTURE 11 mois mai 2026 au mars 2027# DEVIS N° 24155 DU 07/04/2026"/>
    <n v="11"/>
    <s v="UN"/>
    <n v="3700000"/>
    <n v="804.3478260869565"/>
    <n v="8847.826086956522"/>
    <n v="8847.826086956522"/>
    <m/>
    <m/>
    <n v="0"/>
    <s v="MGA"/>
    <d v="2026-07-21T00:00:00"/>
    <s v="2026-07-21"/>
    <s v="E"/>
    <s v="E"/>
    <s v="RAKOTOMALALA Manambina Tafitasoa"/>
    <n v="138900"/>
    <m/>
    <m/>
    <s v="DFG"/>
    <s v="NADIA7"/>
    <s v="RAVONINJATOVO Nadia"/>
    <s v="40 700 000.00"/>
    <n v="0"/>
    <n v="2"/>
    <m/>
    <s v="SGNANET"/>
    <s v="True"/>
    <s v="E218_DAF"/>
    <s v="DFGA-LOG"/>
    <s v="NA"/>
    <m/>
    <n v="11"/>
    <s v="40 700 000.00"/>
    <s v="YASMG"/>
    <m/>
    <s v="40 700 000.00"/>
    <s v="40 700 000.00"/>
    <m/>
    <d v="2026-07-21T00:00:00"/>
    <s v="0000-00-00"/>
    <s v="Désherbage Terrain YAS AMBOANARA pendant 11 mois"/>
    <s v="YASSIE"/>
    <s v="YASSIE"/>
    <s v="C700"/>
    <s v="E218_DAF"/>
    <s v="DFGA-LOG"/>
    <s v="STD"/>
    <m/>
    <m/>
    <m/>
    <n v="3072"/>
    <s v="C700"/>
    <n v="5955"/>
    <n v="1"/>
    <s v="2026-07-21"/>
  </r>
  <r>
    <x v="179"/>
    <s v="LUCKKY COMPANY"/>
    <s v="LOCATION DE VOITURE COURTE DUREE"/>
    <s v="Location de camion pour transport de 15 antennes ILAFY vers GALAXY_x000a_Avec manutention# DEVIS N°PF YAS N°171-07/LC/2026 DU 09/07/2026"/>
    <n v="1"/>
    <s v="PIE"/>
    <n v="450000"/>
    <n v="97.826086956521735"/>
    <n v="97.826086956521735"/>
    <n v="97.826086956521735"/>
    <m/>
    <m/>
    <n v="0"/>
    <s v="MGA"/>
    <d v="2026-07-21T00:00:00"/>
    <s v="2026-07-21"/>
    <s v="S"/>
    <s v="S"/>
    <s v="RAKOTOMALALA Manambina Tafitasoa"/>
    <n v="139129"/>
    <m/>
    <m/>
    <s v="DFG"/>
    <s v="NADIA7"/>
    <s v="RAVONINJATOVO Nadia"/>
    <s v="450 000.00"/>
    <n v="0"/>
    <n v="1"/>
    <m/>
    <s v="LOCLOCT"/>
    <s v="True"/>
    <s v="E254_DAF"/>
    <s v="DFGA-LOG"/>
    <s v="NA"/>
    <m/>
    <n v="0"/>
    <s v="0.00"/>
    <s v="YASMG"/>
    <m/>
    <s v="450 000.00"/>
    <s v="450 000.00"/>
    <s v="F"/>
    <d v="2026-07-21T00:00:00"/>
    <s v="0000-00-00"/>
    <s v="Transport de 15 antennes ILAFY vers GALAXY"/>
    <s v="YASSIE"/>
    <s v="YASSIE"/>
    <s v="C700"/>
    <s v="E254_DAF"/>
    <s v="DFGA-LOG"/>
    <s v="STD"/>
    <m/>
    <m/>
    <m/>
    <n v="10626"/>
    <s v="C700"/>
    <n v="3726"/>
    <n v="1"/>
    <s v="0000-00-00"/>
  </r>
  <r>
    <x v="180"/>
    <s v="AMDOCS"/>
    <s v="Renouvellement Support"/>
    <s v="As per Transfer agreement for 49Mn TPM AMC for the period (August 2026-July 27)# devis du 25-06-2026"/>
    <n v="1"/>
    <s v="UN"/>
    <n v="104167"/>
    <n v="121875.39"/>
    <n v="121875.39"/>
    <n v="121875.39"/>
    <m/>
    <m/>
    <n v="0"/>
    <s v="EUR"/>
    <d v="2026-07-21T00:00:00"/>
    <s v="2026-07-21"/>
    <s v="E"/>
    <s v="E"/>
    <s v="NJIVA Mbolatiana"/>
    <n v="139028"/>
    <m/>
    <m/>
    <s v="DSI"/>
    <s v="NADIA7"/>
    <s v="RAVONINJATOVO Nadia"/>
    <s v="93 750.30"/>
    <n v="-10"/>
    <n v="1"/>
    <m/>
    <s v="PRICTRL"/>
    <s v="True"/>
    <s v="E321_DSI"/>
    <s v="DSI"/>
    <s v="NA"/>
    <m/>
    <n v="1"/>
    <s v="104 167.00"/>
    <s v="YASMG"/>
    <m/>
    <s v="104 167.00"/>
    <s v="93 750.30"/>
    <m/>
    <d v="2026-07-21T00:00:00"/>
    <s v="0000-00-00"/>
    <s v="Renouvellement Support AMC pour 49M Aout 2026-Juillet 2027"/>
    <s v="YASSIE"/>
    <s v="YASSIE"/>
    <s v="C800"/>
    <s v="E321_DSI"/>
    <s v="DSI"/>
    <s v="IMPORT"/>
    <m/>
    <m/>
    <m/>
    <n v="24752"/>
    <s v="C800"/>
    <n v="2184"/>
    <n v="1"/>
    <s v="2026-07-15"/>
  </r>
  <r>
    <x v="181"/>
    <s v="KIBO SARLU"/>
    <s v="SAC POUBELLE"/>
    <s v="SACS POUBELLE 30L  20 SACS _x000a_ALBA NET"/>
    <n v="30"/>
    <s v="PIE"/>
    <n v="4666.67"/>
    <n v="1.0144934782608697"/>
    <n v="30.434804347826091"/>
    <n v="30.434804347826091"/>
    <m/>
    <m/>
    <n v="0"/>
    <s v="MGA"/>
    <d v="2026-07-21T00:00:00"/>
    <s v="2026-07-21"/>
    <s v="E"/>
    <s v="E"/>
    <s v="RAKOTOMALALA Manambina Tafitasoa"/>
    <n v="139131"/>
    <m/>
    <m/>
    <s v="DFG"/>
    <s v="NADIA7"/>
    <s v="RAVONINJATOVO Nadia"/>
    <s v="168 000.12"/>
    <n v="20"/>
    <n v="2"/>
    <m/>
    <s v="PDTENT"/>
    <s v="True"/>
    <s v="E218_DAF"/>
    <s v="DFGA-LOG"/>
    <s v="NA"/>
    <m/>
    <n v="30"/>
    <s v="140 000.10"/>
    <s v="YASMG"/>
    <m/>
    <s v="222 500.10"/>
    <s v="267 000.12"/>
    <s v="F"/>
    <d v="2026-07-21T00:00:00"/>
    <s v="0000-00-00"/>
    <s v="ACHAT SAC à POUBELLE POUR NOC ET ADN"/>
    <s v="YASSIE"/>
    <s v="GALE"/>
    <s v="C700"/>
    <s v="E218_DAF"/>
    <s v="DFGA-LOG"/>
    <s v="STD"/>
    <m/>
    <m/>
    <m/>
    <n v="4215"/>
    <s v="C700"/>
    <n v="2142"/>
    <n v="2"/>
    <s v="2026-07-21"/>
  </r>
  <r>
    <x v="181"/>
    <s v="KIBO SARLU"/>
    <s v="SAC POUBELLE 100L REF : 10845"/>
    <s v="SACS POUBELLE 100L 10 _x000a_SACS ALBA NET DPE12020# DEVIS N°KIB012607SQN00000026 DU 02/07/2026 - ANNULE ET REMPLACE BC N° 135822"/>
    <n v="10"/>
    <s v="UN"/>
    <n v="8250"/>
    <n v="1.7934782608695652"/>
    <n v="17.934782608695652"/>
    <n v="17.934782608695652"/>
    <m/>
    <m/>
    <n v="0"/>
    <s v="MGA"/>
    <d v="2026-07-21T00:00:00"/>
    <s v="2026-07-21"/>
    <s v="E"/>
    <s v="E"/>
    <s v="RAKOTOMALALA Manambina Tafitasoa"/>
    <n v="139131"/>
    <m/>
    <m/>
    <s v="DFG"/>
    <s v="NADIA7"/>
    <s v="RAVONINJATOVO Nadia"/>
    <s v="99 000.00"/>
    <n v="20"/>
    <n v="1"/>
    <m/>
    <s v="FRNVCUI"/>
    <s v="True"/>
    <s v="E218_DAF"/>
    <s v="DFGA-LOG"/>
    <s v="NA"/>
    <m/>
    <n v="10"/>
    <s v="82 500.00"/>
    <s v="YASMG"/>
    <m/>
    <s v="222 500.10"/>
    <s v="267 000.12"/>
    <s v="F"/>
    <d v="2026-07-21T00:00:00"/>
    <s v="0000-00-00"/>
    <s v="ACHAT SAC à POUBELLE POUR NOC ET ADN"/>
    <s v="YASSIE"/>
    <s v="GALE"/>
    <s v="C700"/>
    <s v="E218_DAF"/>
    <s v="DFGA-LOG"/>
    <s v="STD"/>
    <m/>
    <m/>
    <m/>
    <n v="3110"/>
    <s v="C700"/>
    <n v="2142"/>
    <n v="1"/>
    <s v="2026-07-21"/>
  </r>
  <r>
    <x v="182"/>
    <s v="AUGIAS MADAGASCAR"/>
    <s v="DESINFECTION SITE"/>
    <s v="DESINFECTION - CAMPUS -CAS MPOX# CD/2026/203 DU 20/06/2026"/>
    <n v="1"/>
    <s v="UN"/>
    <n v="500000"/>
    <n v="108.69565217391305"/>
    <n v="108.69565217391305"/>
    <n v="108.69565217391305"/>
    <m/>
    <m/>
    <n v="0"/>
    <s v="MGA"/>
    <d v="2026-07-21T00:00:00"/>
    <s v="2026-07-21"/>
    <s v="E"/>
    <s v="E"/>
    <s v="RAKOTOMALALA Manambina Tafitasoa"/>
    <n v="139128"/>
    <m/>
    <m/>
    <s v="DFG"/>
    <s v="NADIA7"/>
    <s v="RAVONINJATOVO Nadia"/>
    <s v="600 000.00"/>
    <n v="20"/>
    <n v="1"/>
    <m/>
    <s v="PRMBATX"/>
    <s v="True"/>
    <s v="E218_DAF"/>
    <s v="DFGA-LOG"/>
    <s v="NA"/>
    <m/>
    <n v="1"/>
    <s v="500 000.00"/>
    <s v="YASMG"/>
    <m/>
    <s v="500 000.00"/>
    <s v="600 000.00"/>
    <m/>
    <d v="2026-07-21T00:00:00"/>
    <s v="0000-00-00"/>
    <s v="DESINFECTION - CAMPUS"/>
    <s v="YASSIE"/>
    <s v="YASSIE"/>
    <s v="C700"/>
    <s v="E218_DAF"/>
    <s v="DFGA-LOG"/>
    <s v="STD"/>
    <m/>
    <m/>
    <m/>
    <n v="22111"/>
    <s v="C700"/>
    <n v="14"/>
    <n v="1"/>
    <s v="2026-07-21"/>
  </r>
  <r>
    <x v="183"/>
    <s v="SOCIETE DE GESTION ET EXPLOITATION DE M/CAR"/>
    <s v="PRESTATION DE SERVICES EXTERNE"/>
    <s v="VISA DUBAI - MANITRA HERIZO RAZAFIMAMONJ# FACTURE N° 0285/PRESTA/PRKL/2026 du 08/07/2026"/>
    <n v="1"/>
    <s v="UN"/>
    <n v="1083333.33"/>
    <n v="235.50724565217394"/>
    <n v="235.50724565217394"/>
    <n v="235.50724565217394"/>
    <m/>
    <m/>
    <n v="0"/>
    <s v="MGA"/>
    <d v="2026-07-21T00:00:00"/>
    <s v="2026-07-21"/>
    <s v="E"/>
    <s v="E"/>
    <s v="NJIVA Mbolatiana"/>
    <n v="139010"/>
    <m/>
    <m/>
    <s v="DSI"/>
    <s v="NADIA7"/>
    <s v="RAVONINJATOVO Nadia"/>
    <s v="1 300 000.00"/>
    <n v="20"/>
    <n v="1"/>
    <m/>
    <s v="PRICTRL"/>
    <s v="True"/>
    <s v="E215_DSI"/>
    <s v="DSI"/>
    <s v="NA"/>
    <m/>
    <n v="1"/>
    <s v="1 083 333.33"/>
    <s v="YASMG"/>
    <m/>
    <s v="1 083 333.33"/>
    <s v="1 300 000.00"/>
    <m/>
    <d v="2026-07-21T00:00:00"/>
    <s v="0000-00-00"/>
    <s v="Frais de Visa Manitra"/>
    <s v="YASSIE"/>
    <s v="YASSIE"/>
    <s v="C800"/>
    <s v="E215_DSI"/>
    <s v="DSI"/>
    <s v="STD"/>
    <m/>
    <m/>
    <m/>
    <n v="6965"/>
    <s v="C800"/>
    <n v="119"/>
    <n v="1"/>
    <s v="2026-07-14"/>
  </r>
  <r>
    <x v="184"/>
    <s v="STELLAR - IX SA"/>
    <s v="MICE_BO Lenovo Essential USB Mouse"/>
    <s v="Lenovo Essential USB Mouse"/>
    <n v="140"/>
    <s v="UN"/>
    <n v="9.2606400000000004"/>
    <n v="9.2606400000000004"/>
    <n v="1296.4896000000001"/>
    <n v="1296.4896000000001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1 555.79"/>
    <n v="20"/>
    <n v="4"/>
    <m/>
    <s v="PRMEQUI"/>
    <s v="True"/>
    <s v="2026-CP-SERV-L"/>
    <s v="DSI"/>
    <s v="NA"/>
    <m/>
    <n v="140"/>
    <s v="1 296.49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16157"/>
    <s v="C800"/>
    <n v="3098"/>
    <n v="4"/>
    <s v="2026-07-31"/>
  </r>
  <r>
    <x v="184"/>
    <s v="STELLAR - IX SA"/>
    <s v="Lenovo 16pouces Laptop Casual Backpack B210"/>
    <s v="Lenovo 16pouces Laptop Casual Backpack B210"/>
    <n v="140"/>
    <s v="UN"/>
    <n v="19.86871"/>
    <n v="19.86871"/>
    <n v="2781.6194"/>
    <n v="2781.6194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3 337.94"/>
    <n v="20"/>
    <n v="6"/>
    <m/>
    <s v="PRTPACC"/>
    <s v="True"/>
    <s v="2026-CP-SERV-L"/>
    <s v="DSI"/>
    <s v="NA"/>
    <m/>
    <n v="140"/>
    <s v="2 781.62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3"/>
    <s v="C800"/>
    <n v="3098"/>
    <n v="6"/>
    <s v="2026-07-31"/>
  </r>
  <r>
    <x v="184"/>
    <s v="STELLAR - IX SA"/>
    <s v="Lenovo Nanosaver essential"/>
    <s v="Lenovo Nanosaver essential"/>
    <n v="100"/>
    <s v="UN"/>
    <n v="24.894300000000001"/>
    <n v="24.894300000000001"/>
    <n v="2489.4300000000003"/>
    <n v="2489.4300000000003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 987.32"/>
    <n v="20"/>
    <n v="7"/>
    <m/>
    <s v="PCLPACC"/>
    <s v="True"/>
    <s v="2026-CP-SERV-L"/>
    <s v="DSI"/>
    <s v="NA"/>
    <m/>
    <n v="100"/>
    <s v="2 489.43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4"/>
    <s v="C800"/>
    <n v="3098"/>
    <n v="7"/>
    <s v="2026-07-31"/>
  </r>
  <r>
    <x v="184"/>
    <s v="STELLAR - IX SA"/>
    <s v="Lenovo Essential Wired Keyboard"/>
    <s v="Lenovo Essential Wired Keyboard"/>
    <n v="40"/>
    <s v="UN"/>
    <n v="45.072499999999998"/>
    <n v="45.072499999999998"/>
    <n v="1802.8999999999999"/>
    <n v="1802.8999999999999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 163.48"/>
    <n v="20"/>
    <n v="5"/>
    <m/>
    <s v="PCLPACC"/>
    <s v="True"/>
    <s v="2026-CP-SERV-L"/>
    <s v="DSI"/>
    <s v="NA"/>
    <m/>
    <n v="40"/>
    <s v="1 802.90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2"/>
    <s v="C800"/>
    <n v="3098"/>
    <n v="5"/>
    <s v="2026-07-31"/>
  </r>
  <r>
    <x v="184"/>
    <s v="STELLAR - IX SA"/>
    <s v="LENOVO ThinkVision T24-40 23,8-inch Monitor"/>
    <s v="LENOVO ThinkVision T24-40 23,8-inch Monitor"/>
    <n v="100"/>
    <s v="UN"/>
    <n v="279.25189999999998"/>
    <n v="279.25189999999998"/>
    <n v="27925.19"/>
    <n v="27925.19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33 510.23"/>
    <n v="20"/>
    <n v="3"/>
    <m/>
    <s v="PCLPACC"/>
    <s v="True"/>
    <s v="2026-CP-SERV-L"/>
    <s v="DSI"/>
    <s v="NA"/>
    <m/>
    <n v="100"/>
    <s v="27 925.19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1"/>
    <s v="C800"/>
    <n v="3098"/>
    <n v="3"/>
    <s v="2026-07-31"/>
  </r>
  <r>
    <x v="184"/>
    <s v="STELLAR - IX SA"/>
    <s v="Desktop TC TC neo 55a 24 G6 HPT AIO"/>
    <s v="Desktop TC TC neo 55a 24 G6 HPT AIO# DEVIS N°DV_STX_YAS MG_2026_0880  DU 07/07/2026"/>
    <n v="250"/>
    <s v="UN"/>
    <n v="1502.76144"/>
    <n v="1502.76144"/>
    <n v="375690.36"/>
    <n v="375690.36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450 828.43"/>
    <n v="20"/>
    <n v="1"/>
    <m/>
    <s v="PCLPACC"/>
    <s v="True"/>
    <s v="2026-CP-SERV-L"/>
    <s v="DSI"/>
    <s v="NA"/>
    <m/>
    <n v="250"/>
    <s v="375 690.36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39"/>
    <s v="C800"/>
    <n v="3098"/>
    <n v="1"/>
    <s v="2026-07-31"/>
  </r>
  <r>
    <x v="184"/>
    <s v="STELLAR - IX SA"/>
    <s v="Notebook Thinkpad E14 Gen7 U5 -Vpro"/>
    <s v="Notebook Thinkpad E14 Gen7 U5 -Vpro"/>
    <n v="100"/>
    <s v="UN"/>
    <n v="1744.7566999999999"/>
    <n v="1744.7566999999999"/>
    <n v="174475.66999999998"/>
    <n v="174475.66999999998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09 370.80"/>
    <n v="20"/>
    <n v="2"/>
    <m/>
    <s v="PCLPACC"/>
    <s v="True"/>
    <s v="2026-CP-SERV-L"/>
    <s v="DSI"/>
    <s v="NA"/>
    <m/>
    <n v="100"/>
    <s v="174 475.67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0"/>
    <s v="C800"/>
    <n v="3098"/>
    <n v="2"/>
    <s v="2026-07-31"/>
  </r>
  <r>
    <x v="185"/>
    <s v="PULSE"/>
    <s v="Renouvellement Licences"/>
    <s v="MILCL3010 Sources de données 3 Connexion_x000a_N° série : 6244848- Revalorisation Indicielle - Indice de révision : 1,0280000- Engagement 12 mois- Cas de vente : Reconduction de contrat- OS Client : Windows- Mode de com. : Droit Souscription à l'Usage- Utilisateurs simultanés : 25# DEVIS N°YASMG2607010 DU 01/07/2026"/>
    <n v="1"/>
    <s v="UN"/>
    <n v="47385349.619999997"/>
    <n v="10301.162960869564"/>
    <n v="10301.162960869564"/>
    <n v="10301.162960869564"/>
    <m/>
    <m/>
    <n v="0"/>
    <s v="MGA"/>
    <d v="2026-07-21T00:00:00"/>
    <s v="2026-08-28"/>
    <s v="E"/>
    <s v="E"/>
    <s v="NJIVA Mbolatiana"/>
    <n v="139034"/>
    <m/>
    <m/>
    <s v="DSI"/>
    <s v="NADIA7"/>
    <s v="RAVONINJATOVO Nadia"/>
    <s v="56 862 419.54"/>
    <n v="20"/>
    <n v="1"/>
    <m/>
    <s v="PRICTRL"/>
    <s v="True"/>
    <s v="E321_DSI"/>
    <s v="DSI"/>
    <s v="NA"/>
    <m/>
    <n v="1"/>
    <s v="47 385 349.62"/>
    <s v="YASMG"/>
    <m/>
    <s v="47 385 349.62"/>
    <s v="56 862 419.54"/>
    <m/>
    <d v="2026-07-21T00:00:00"/>
    <s v="0000-00-00"/>
    <s v="Renew licence SAGE BI FRP1000 03/07/2026 au 02/07/2027"/>
    <s v="YASSIE"/>
    <s v="YASSIE"/>
    <s v="C800"/>
    <s v="E321_DSI"/>
    <s v="DSI"/>
    <s v="STD"/>
    <m/>
    <m/>
    <m/>
    <n v="24755"/>
    <s v="C800"/>
    <n v="4"/>
    <n v="1"/>
    <s v="2026-07-15"/>
  </r>
  <r>
    <x v="186"/>
    <s v="FIRST TECHNOLOGY (PTY) LTD"/>
    <s v="LICENCE"/>
    <s v="Entra ID P2 Sub Per User (7 months)#Contract Term: 01 February 2026 - 31 January 2029"/>
    <n v="1"/>
    <s v="UN"/>
    <n v="377.44"/>
    <n v="377.44"/>
    <n v="377.44"/>
    <n v="377.44"/>
    <m/>
    <m/>
    <n v="0"/>
    <s v="USD"/>
    <d v="2026-07-21T00:00:00"/>
    <s v="2026-07-21"/>
    <s v="E"/>
    <s v="E"/>
    <s v="NJIVA Mbolatiana"/>
    <n v="139025"/>
    <m/>
    <m/>
    <s v="DSI"/>
    <s v="NADIA7"/>
    <s v="RAVONINJATOVO Nadia"/>
    <s v="339.70"/>
    <n v="-10"/>
    <n v="1"/>
    <m/>
    <s v="DOCLICD"/>
    <s v="True"/>
    <s v="E320_DSI"/>
    <s v="DSI"/>
    <s v="NA"/>
    <m/>
    <n v="1"/>
    <s v="377.44"/>
    <s v="YASMG"/>
    <m/>
    <s v="377.44"/>
    <s v="339.70"/>
    <m/>
    <d v="2026-07-21T00:00:00"/>
    <s v="0000-00-00"/>
    <s v="8 licences Entra ID P2 - équipe Secu,Ciso et Tafita (7 mois)"/>
    <s v="YASSIE"/>
    <s v="YASSIE"/>
    <s v="C800"/>
    <s v="E320_DSI"/>
    <s v="DSI"/>
    <s v="IMPORT"/>
    <m/>
    <m/>
    <m/>
    <n v="7130"/>
    <s v="C800"/>
    <n v="6895"/>
    <n v="1"/>
    <s v="2026-07-15"/>
  </r>
  <r>
    <x v="187"/>
    <s v="ANDRIAMIFIDISOA SYLVAIN(SOCIETE ANDRY)"/>
    <s v="PRESTATION DE SERVICES EXTERNE"/>
    <s v="TANA/05/26: Distribution par unité de facture TANA - Mai 2026# FACTURE N° TANA/05/26 DU 11/06/2026"/>
    <n v="1"/>
    <s v="UN"/>
    <n v="87400"/>
    <n v="19"/>
    <n v="19"/>
    <n v="19"/>
    <m/>
    <m/>
    <n v="0"/>
    <s v="MGA"/>
    <d v="2026-07-21T00:00:00"/>
    <s v="2026-07-21"/>
    <s v="E"/>
    <s v="E"/>
    <s v="NJIVA Mbolatiana"/>
    <n v="139049"/>
    <m/>
    <m/>
    <s v="DSI"/>
    <s v="NADIA7"/>
    <s v="RAVONINJATOVO Nadia"/>
    <s v="87 400.00"/>
    <n v="0"/>
    <n v="1"/>
    <m/>
    <s v="PRICTRL"/>
    <s v="True"/>
    <s v="E324_DSI"/>
    <s v="DSI"/>
    <s v="NA"/>
    <m/>
    <n v="1"/>
    <s v="87 400.00"/>
    <s v="YASMG"/>
    <m/>
    <s v="1 337 400.00"/>
    <s v="1 337 400.00"/>
    <s v="F"/>
    <d v="2026-07-21T00:00:00"/>
    <s v="0000-00-00"/>
    <s v="Paiement facture Société ANDRY - Mai 2026 TANA et PROV"/>
    <s v="YASSIE"/>
    <s v="YASSIE"/>
    <s v="C800"/>
    <s v="E324_DSI"/>
    <s v="DSI"/>
    <s v="STD"/>
    <m/>
    <m/>
    <m/>
    <n v="6965"/>
    <s v="C800"/>
    <n v="3953"/>
    <n v="1"/>
    <s v="2026-07-16"/>
  </r>
  <r>
    <x v="187"/>
    <s v="ANDRIAMIFIDISOA SYLVAIN(SOCIETE ANDRY)"/>
    <s v="PRESTATION DE SERVICES EXTERNE"/>
    <s v="PROV/05/26: Distribution des factures en Province - Mai 2026# FACTURE N° PROV/05/26 DU 11/06/2026"/>
    <n v="1"/>
    <s v="UN"/>
    <n v="1250000"/>
    <n v="271.73913043478262"/>
    <n v="271.73913043478262"/>
    <n v="271.73913043478262"/>
    <m/>
    <m/>
    <n v="0"/>
    <s v="MGA"/>
    <d v="2026-07-21T00:00:00"/>
    <s v="2026-07-21"/>
    <s v="E"/>
    <s v="E"/>
    <s v="NJIVA Mbolatiana"/>
    <n v="139049"/>
    <m/>
    <m/>
    <s v="DSI"/>
    <s v="NADIA7"/>
    <s v="RAVONINJATOVO Nadia"/>
    <s v="1 250 000.00"/>
    <n v="0"/>
    <n v="2"/>
    <m/>
    <s v="PRICTRL"/>
    <s v="True"/>
    <s v="E324_DSI"/>
    <s v="DSI"/>
    <s v="NA"/>
    <m/>
    <n v="1"/>
    <s v="1 250 000.00"/>
    <s v="YASMG"/>
    <m/>
    <s v="1 337 400.00"/>
    <s v="1 337 400.00"/>
    <s v="F"/>
    <d v="2026-07-21T00:00:00"/>
    <s v="0000-00-00"/>
    <s v="Paiement facture Société ANDRY - Mai 2026 TANA et PROV"/>
    <s v="YASSIE"/>
    <s v="YASSIE"/>
    <s v="C800"/>
    <s v="E324_DSI"/>
    <s v="DSI"/>
    <s v="STD"/>
    <m/>
    <m/>
    <m/>
    <n v="6965"/>
    <s v="C800"/>
    <n v="3953"/>
    <n v="2"/>
    <s v="2026-07-16"/>
  </r>
  <r>
    <x v="188"/>
    <s v="FIRST IMMO SA"/>
    <s v="PRESTATION DE SERVICES EXTERNE"/>
    <s v="REPARATION PLAFOND BATIMENT ISI (entrepôt YSA GALAXY AGL) -SALLE FOURNITURE ET DSI# DEVIS N° FI/010/26/DEVIS"/>
    <n v="1"/>
    <s v="UN"/>
    <n v="650000"/>
    <n v="141.30434782608697"/>
    <n v="141.30434782608697"/>
    <n v="141.30434782608697"/>
    <m/>
    <m/>
    <n v="0"/>
    <s v="MGA"/>
    <d v="2026-07-20T00:00:00"/>
    <s v="2026-07-20"/>
    <s v="E"/>
    <s v="E"/>
    <s v="RAKOTOMALALA Manambina Tafitasoa"/>
    <n v="139124"/>
    <m/>
    <m/>
    <s v="DFG"/>
    <s v="NADIA7"/>
    <s v="RAVONINJATOVO Nadia"/>
    <s v="780 000.00"/>
    <n v="20"/>
    <n v="1"/>
    <m/>
    <s v="PRICTRL"/>
    <s v="True"/>
    <s v="E256_DAF"/>
    <s v="DFGA-LOG"/>
    <s v="NA"/>
    <m/>
    <n v="1"/>
    <s v="650 000.00"/>
    <s v="YASMG"/>
    <m/>
    <s v="650 000.00"/>
    <s v="780 000.00"/>
    <m/>
    <d v="2026-07-20T00:00:00"/>
    <s v="0000-00-00"/>
    <s v="REPARATION PLAFOND -SALLE FOURNITURE ET DSI DEPOT GALAXY"/>
    <s v="YASSIE"/>
    <s v="YASSIE"/>
    <s v="C700"/>
    <s v="E256_DAF"/>
    <s v="DFGA-LOG"/>
    <s v="STD"/>
    <m/>
    <m/>
    <m/>
    <n v="6965"/>
    <s v="C700"/>
    <n v="41"/>
    <n v="1"/>
    <s v="2026-07-21"/>
  </r>
  <r>
    <x v="189"/>
    <s v="KEVIN &amp; CO"/>
    <s v="PRESTATION DE SERVICE"/>
    <s v="Prestation Influenceur Kevin &amp; CO - FA 2026-06-57 du 10/07/2026"/>
    <n v="1"/>
    <s v="UN"/>
    <n v="849000"/>
    <n v="184.56521739130434"/>
    <n v="184.56521739130434"/>
    <n v="184.56521739130434"/>
    <m/>
    <m/>
    <n v="0"/>
    <s v="MGA"/>
    <d v="2026-07-20T00:00:00"/>
    <s v="2026-07-20"/>
    <s v="E"/>
    <s v="E"/>
    <s v="ANDRIAMIRIJA Luca"/>
    <n v="139000"/>
    <m/>
    <m/>
    <s v="DCG"/>
    <s v="FELANA13"/>
    <s v="Felana RARIVOSON"/>
    <s v="849 000.00"/>
    <n v="0"/>
    <n v="1"/>
    <m/>
    <s v="PRICTRL"/>
    <s v="True"/>
    <s v="E110_DG_DCOM"/>
    <s v="DCG-COM"/>
    <s v="NA"/>
    <m/>
    <n v="1"/>
    <s v="849 000.00"/>
    <s v="YASMG"/>
    <m/>
    <s v="849 000.00"/>
    <s v="849 000.00"/>
    <s v="F"/>
    <d v="2026-07-20T00:00:00"/>
    <s v="0000-00-00"/>
    <s v="Prestation Influenceur Kevin &amp; CO"/>
    <s v="YASSIE"/>
    <s v="YASSIE"/>
    <s v="C100"/>
    <s v="E110_DG_DCOM"/>
    <s v="DCG-COM"/>
    <s v="STD"/>
    <m/>
    <m/>
    <m/>
    <n v="14862"/>
    <s v="C100"/>
    <n v="5310"/>
    <n v="1"/>
    <s v="2026-07-14"/>
  </r>
  <r>
    <x v="190"/>
    <s v="GRANDE DISTRIBUTION SERVICE"/>
    <s v="POP SOCKET 1 - DRB - JUILLET 2026"/>
    <s v="POP SOCKET - PROFORMA N° F/P072600105"/>
    <n v="3000"/>
    <s v="UN"/>
    <n v="6500"/>
    <n v="1.4130434782608696"/>
    <n v="4239.130434782609"/>
    <n v="4239.130434782609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19 500 000.00"/>
    <n v="0"/>
    <n v="6"/>
    <m/>
    <s v="GOOHABI"/>
    <s v="True"/>
    <s v="E110_TR_DRB"/>
    <s v="DCG-DRB"/>
    <s v="NA"/>
    <m/>
    <n v="3000"/>
    <s v="19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1"/>
    <s v="C102"/>
    <n v="820"/>
    <n v="6"/>
    <s v="2026-07-20"/>
  </r>
  <r>
    <x v="190"/>
    <s v="GRANDE DISTRIBUTION SERVICE"/>
    <s v="POP SOCKET 2 - DRB - JUILLET 2026"/>
    <s v="POP SOCKET - PROFORMA n° F/P072600107"/>
    <n v="3500"/>
    <s v="UN"/>
    <n v="6500"/>
    <n v="1.4130434782608696"/>
    <n v="4945.652173913044"/>
    <n v="4945.652173913044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22 750 000.00"/>
    <n v="0"/>
    <n v="4"/>
    <m/>
    <s v="GOOHABI"/>
    <s v="True"/>
    <s v="E110_TR_DRB"/>
    <s v="DCG-DRB"/>
    <s v="NA"/>
    <m/>
    <n v="3500"/>
    <s v="22 75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2"/>
    <s v="C102"/>
    <n v="820"/>
    <n v="4"/>
    <s v="2026-07-20"/>
  </r>
  <r>
    <x v="190"/>
    <s v="GRANDE DISTRIBUTION SERVICE"/>
    <s v="BOITIER + CABLE TYPE C - DRB - JUILLET 2026"/>
    <s v="BOITIER + CABLE TYPE C - PROFORMA F/P072600147"/>
    <n v="1000"/>
    <s v="UN"/>
    <n v="25000"/>
    <n v="5.4347826086956523"/>
    <n v="5434.782608695652"/>
    <n v="5434.78260869565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25 000 000.00"/>
    <n v="0"/>
    <n v="2"/>
    <m/>
    <s v="GOOHABI"/>
    <s v="True"/>
    <s v="E110_TR_DRB"/>
    <s v="DCG-DRB"/>
    <s v="NA"/>
    <m/>
    <n v="1000"/>
    <s v="25 0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69"/>
    <s v="C102"/>
    <n v="820"/>
    <n v="2"/>
    <s v="2026-07-20"/>
  </r>
  <r>
    <x v="190"/>
    <s v="GRANDE DISTRIBUTION SERVICE"/>
    <s v="CABLE DE CHARGE BAMBOU - DRB - JUILLET 2026"/>
    <s v="CABLE DE CHARGE AVEC DETAIL BAMBOU - PROFORMA F/P072600109"/>
    <n v="700"/>
    <s v="UN"/>
    <n v="45000"/>
    <n v="9.7826086956521738"/>
    <n v="6847.826086956522"/>
    <n v="6847.82608695652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31 500 000.00"/>
    <n v="0"/>
    <n v="1"/>
    <m/>
    <s v="GOOHABI"/>
    <s v="True"/>
    <s v="E110_TR_DRB"/>
    <s v="DCG-DRB"/>
    <s v="NA"/>
    <m/>
    <n v="700"/>
    <s v="31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4"/>
    <s v="C102"/>
    <n v="820"/>
    <n v="1"/>
    <s v="2026-07-20"/>
  </r>
  <r>
    <x v="190"/>
    <s v="GRANDE DISTRIBUTION SERVICE"/>
    <s v="EARBUDS - DRB - JUILLET 2026"/>
    <s v="EARBUDS - PROFORMA N°  F/P072600097"/>
    <n v="700"/>
    <s v="UN"/>
    <n v="45000"/>
    <n v="9.7826086956521738"/>
    <n v="6847.826086956522"/>
    <n v="6847.82608695652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31 500 000.00"/>
    <n v="0"/>
    <n v="3"/>
    <m/>
    <s v="GELACCS"/>
    <s v="True"/>
    <s v="E110_TR_DRB"/>
    <s v="DCG-DRB"/>
    <s v="NA"/>
    <m/>
    <n v="700"/>
    <s v="31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0"/>
    <s v="C102"/>
    <n v="820"/>
    <n v="3"/>
    <s v="2026-07-20"/>
  </r>
  <r>
    <x v="190"/>
    <s v="GRANDE DISTRIBUTION SERVICE"/>
    <s v="SAC SPECTER GO - DRB - JUILLET 2026"/>
    <s v="SAC 3 EN 1 SPECTER GO - PROFORMA n° F/P072600115"/>
    <n v="700"/>
    <s v="UN"/>
    <n v="135000"/>
    <n v="29.347826086956523"/>
    <n v="20543.478260869568"/>
    <n v="20543.478260869568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94 500 000.00"/>
    <n v="0"/>
    <n v="5"/>
    <m/>
    <s v="GOOHABI"/>
    <s v="True"/>
    <s v="E110_TR_DRB"/>
    <s v="DCG-DRB"/>
    <s v="NA"/>
    <m/>
    <n v="700"/>
    <s v="94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3"/>
    <s v="C102"/>
    <n v="820"/>
    <n v="5"/>
    <s v="2026-07-20"/>
  </r>
  <r>
    <x v="191"/>
    <s v="TECHNOALARME"/>
    <s v="CAMERA DE SURVEILLANCE"/>
    <s v="YAS NOC Analakely_x000a_Maintenance : Remplacement câble caméra# DEVIS N° PR2606-10045 DU 22/06/2026"/>
    <n v="1"/>
    <s v="UN"/>
    <n v="701740"/>
    <n v="152.55217391304348"/>
    <n v="152.55217391304348"/>
    <n v="152.55217391304348"/>
    <m/>
    <n v="15"/>
    <n v="15"/>
    <s v="MGA"/>
    <d v="2026-07-20T00:00:00"/>
    <s v="2026-07-20"/>
    <s v="E"/>
    <s v="E"/>
    <s v="TSILIZY Olga Hasina"/>
    <n v="139094"/>
    <m/>
    <m/>
    <s v="HSSES"/>
    <s v="NADIA7"/>
    <s v="RAVONINJATOVO Nadia"/>
    <s v="715 774.80"/>
    <n v="20"/>
    <n v="1"/>
    <m/>
    <s v="SECSECG"/>
    <s v="True"/>
    <s v="E256_DHE"/>
    <s v="HSSES"/>
    <s v="NA"/>
    <m/>
    <n v="1"/>
    <s v="596 479.00"/>
    <s v="YASMG"/>
    <m/>
    <s v="596 479.00"/>
    <s v="715 774.80"/>
    <s v="F"/>
    <d v="2026-07-20T00:00:00"/>
    <s v="0000-00-00"/>
    <s v="Remplacement cable camera NOC Analakely"/>
    <s v="YASSIE"/>
    <s v="YASSIE"/>
    <s v="C901"/>
    <s v="E256_DHE"/>
    <s v="HSSES"/>
    <s v="STD"/>
    <m/>
    <m/>
    <m/>
    <n v="4370"/>
    <s v="C901"/>
    <n v="132"/>
    <n v="1"/>
    <s v="2026-07-17"/>
  </r>
  <r>
    <x v="192"/>
    <s v="FIRST IMMO SA"/>
    <s v="AMENAGEMENT"/>
    <s v="Assistance à la maîtrise d'ouvrage - Yas Mock up - REF:   FI/008/26/DEVIS"/>
    <n v="1"/>
    <s v="UN"/>
    <n v="289103637"/>
    <n v="62848.616739130433"/>
    <n v="62848.616739130433"/>
    <n v="62848.616739130433"/>
    <m/>
    <m/>
    <n v="0"/>
    <s v="MGA"/>
    <d v="2026-07-20T00:00:00"/>
    <s v="2026-07-20"/>
    <s v="E"/>
    <s v="E"/>
    <s v="ANDRIAMIRIJA Luca"/>
    <n v="139014"/>
    <m/>
    <m/>
    <s v="DCG"/>
    <s v="FELANA13"/>
    <s v="Felana RARIVOSON"/>
    <s v="346 924 364.40"/>
    <n v="20"/>
    <n v="1"/>
    <m/>
    <s v="TVXAMDO"/>
    <s v="True"/>
    <s v="2026-CO-000001"/>
    <s v="DCG-DRB"/>
    <s v="NA"/>
    <m/>
    <n v="1"/>
    <s v="289 103 637.00"/>
    <s v="YASMG"/>
    <m/>
    <s v="289 103 637.00"/>
    <s v="346 924 364.40"/>
    <m/>
    <d v="2026-07-20T00:00:00"/>
    <s v="0000-00-00"/>
    <s v="Assistance à la Maitrise d'Ouvrage - Yas Mock Up"/>
    <s v="YASSIE"/>
    <s v="YASSIE"/>
    <s v="C102"/>
    <s v="2026-CO-000001"/>
    <s v="DCG-DRB"/>
    <s v="STD"/>
    <m/>
    <m/>
    <m/>
    <n v="1533"/>
    <s v="C102"/>
    <n v="41"/>
    <n v="1"/>
    <s v="2026-07-14"/>
  </r>
  <r>
    <x v="193"/>
    <s v="JOCKER GRAPHICS"/>
    <s v="BILLET CINE YAS - 5,5 X 14CM - JUILLET 2026"/>
    <s v="Production billet CINE YAS - Devis n°DEV01719 du 19/06/2026 - Livraison Campus Galaxy"/>
    <n v="1632"/>
    <s v="UN"/>
    <n v="4450"/>
    <n v="0.96739130434782605"/>
    <n v="1578.782608695652"/>
    <n v="1578.782608695652"/>
    <m/>
    <m/>
    <n v="0"/>
    <s v="MGA"/>
    <d v="2026-07-20T00:00:00"/>
    <s v="2026-07-23"/>
    <s v="E"/>
    <s v="E"/>
    <s v="ANDRIAMIRIJA Luca"/>
    <n v="139015"/>
    <m/>
    <m/>
    <s v="DCG"/>
    <s v="FELANA13"/>
    <s v="Felana RARIVOSON"/>
    <s v="8 714 880.00"/>
    <n v="20"/>
    <n v="1"/>
    <m/>
    <s v="FRNPAPF"/>
    <s v="True"/>
    <s v="E111_AN_DVIOT"/>
    <s v="DCG-DVIR"/>
    <s v="NA"/>
    <m/>
    <n v="1632"/>
    <s v="7 262 400.00"/>
    <s v="YASMG"/>
    <m/>
    <s v="7 262 400.00"/>
    <s v="8 714 880.00"/>
    <s v="F"/>
    <d v="2026-07-20T00:00:00"/>
    <s v="0000-00-00"/>
    <s v="Production billet CINE YAS"/>
    <s v="YASSIE"/>
    <s v="YASSIE"/>
    <s v="C104"/>
    <s v="E111_AN_DVIOT"/>
    <s v="DCG-DVIR"/>
    <s v="STD"/>
    <m/>
    <m/>
    <m/>
    <n v="27726"/>
    <s v="C104"/>
    <n v="1645"/>
    <n v="1"/>
    <s v="2026-07-14"/>
  </r>
  <r>
    <x v="194"/>
    <s v="GRANDE DISTRIBUTION SERVICE"/>
    <s v="CLE USB 64GO - DVIOT"/>
    <s v="Clé USB 64go - PROFORMA n°F/P062600221"/>
    <n v="35"/>
    <s v="UN"/>
    <n v="37100"/>
    <n v="8.0652173913043477"/>
    <n v="282.28260869565219"/>
    <n v="282.28260869565219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1 298 500.00"/>
    <n v="0"/>
    <n v="3"/>
    <m/>
    <s v="PCLPACC"/>
    <s v="True"/>
    <s v="2026-CO-000001"/>
    <s v="DCG-DVIR"/>
    <s v="NA"/>
    <m/>
    <n v="35"/>
    <s v="1 298 5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9"/>
    <s v="C104"/>
    <n v="820"/>
    <n v="3"/>
    <s v="2026-07-14"/>
  </r>
  <r>
    <x v="194"/>
    <s v="GRANDE DISTRIBUTION SERVICE"/>
    <s v="BOITIER TV ANDROID TV 14,0 - DVIOT"/>
    <s v="Boitier TV Android TV 14.0 - PROFORMA n°F/P062600221"/>
    <n v="35"/>
    <s v="UN"/>
    <n v="186000"/>
    <n v="40.434782608695649"/>
    <n v="1415.2173913043478"/>
    <n v="1415.2173913043478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6 510 000.00"/>
    <n v="0"/>
    <n v="2"/>
    <m/>
    <s v="FRNPAPF"/>
    <s v="True"/>
    <s v="2026-CO-000001"/>
    <s v="DCG-DVIR"/>
    <s v="NA"/>
    <m/>
    <n v="35"/>
    <s v="6 510 0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8"/>
    <s v="C104"/>
    <n v="820"/>
    <n v="2"/>
    <s v="2026-07-14"/>
  </r>
  <r>
    <x v="194"/>
    <s v="GRANDE DISTRIBUTION SERVICE"/>
    <s v="VIDEO PROJECTEUR EPSON EBX41 - DVIOT"/>
    <s v="Vidéo projecteur EPSON EBX41 - Suivant proforma n°F/P062600221"/>
    <n v="35"/>
    <s v="UN"/>
    <n v="1667000"/>
    <n v="362.39130434782606"/>
    <n v="12683.695652173912"/>
    <n v="12683.695652173912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58 345 000.00"/>
    <n v="0"/>
    <n v="1"/>
    <m/>
    <s v="FRNPAPF"/>
    <s v="True"/>
    <s v="2026-CO-000001"/>
    <s v="DCG-DVIR"/>
    <s v="NA"/>
    <m/>
    <n v="35"/>
    <s v="58 345 0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7"/>
    <s v="C104"/>
    <n v="820"/>
    <n v="1"/>
    <s v="2026-07-14"/>
  </r>
  <r>
    <x v="195"/>
    <s v="RTA"/>
    <s v="PUBLICITE ET ANNONCE"/>
    <s v="Lancement Easy Freeze - Campagne Entretien - FA n°4827_26AC/RTA"/>
    <n v="35"/>
    <s v="UN"/>
    <n v="15000"/>
    <n v="3.2608695652173911"/>
    <n v="114.13043478260869"/>
    <n v="114.13043478260869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525 000.00"/>
    <n v="0"/>
    <n v="1"/>
    <m/>
    <s v="MEDMEDI"/>
    <s v="True"/>
    <s v="E110_MD_DCOM"/>
    <s v="DCG-COM-MEDIA"/>
    <s v="NA"/>
    <m/>
    <n v="35"/>
    <s v="525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1"/>
    <s v="2026-07-14"/>
  </r>
  <r>
    <x v="195"/>
    <s v="RTA"/>
    <s v="PUBLICITE ET ANNONCE"/>
    <s v="Fibre Générique + Super App - Campagne Promo - FA n°4828_26AC/RTA"/>
    <n v="48"/>
    <s v="UN"/>
    <n v="15000"/>
    <n v="3.2608695652173911"/>
    <n v="156.52173913043478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2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2"/>
    <s v="2026-07-14"/>
  </r>
  <r>
    <x v="195"/>
    <s v="RTA"/>
    <s v="PUBLICITE ET ANNONCE"/>
    <s v="Yellow One - Campagne Promo - FA n°4829_26AC/RTA"/>
    <n v="48"/>
    <s v="UN"/>
    <n v="15000"/>
    <n v="3.2608695652173911"/>
    <n v="156.52173913043478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3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3"/>
    <s v="2026-07-14"/>
  </r>
  <r>
    <x v="195"/>
    <s v="RTA"/>
    <s v="PUBLICITE ET ANNONCE"/>
    <s v="Lancement Rapide et Yas - Campagne Promo - FA n°4830_26AC/RTA"/>
    <n v="48"/>
    <s v="UN"/>
    <n v="15000"/>
    <n v="3.2608695652173911"/>
    <n v="156.52173913043478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4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4"/>
    <s v="2026-07-14"/>
  </r>
  <r>
    <x v="196"/>
    <s v="WILLY FLEURIAN HAINGONIRINA"/>
    <s v="PRESTATION DE SERVICE"/>
    <s v="Prestation Influenceur Willinay - Avril au Juin 2026 + Bonus Trimestriel"/>
    <n v="1"/>
    <s v="UN"/>
    <n v="4900000"/>
    <n v="1065.2173913043478"/>
    <n v="1065.2173913043478"/>
    <n v="1065.2173913043478"/>
    <m/>
    <m/>
    <n v="0"/>
    <s v="MGA"/>
    <d v="2026-07-20T00:00:00"/>
    <s v="2026-07-20"/>
    <s v="E"/>
    <s v="E"/>
    <s v="ANDRIAMIRIJA Luca"/>
    <n v="138958"/>
    <m/>
    <m/>
    <s v="DCG"/>
    <s v="FELANA13"/>
    <s v="Felana RARIVOSON"/>
    <s v="4 900 000.00"/>
    <n v="0"/>
    <n v="1"/>
    <m/>
    <s v="PRICTRL"/>
    <s v="True"/>
    <s v="E110_DG_DCOM"/>
    <s v="DCG-COM"/>
    <s v="NA"/>
    <m/>
    <n v="1"/>
    <s v="4 900 000.00"/>
    <s v="YASMG"/>
    <m/>
    <s v="4 900 000.00"/>
    <s v="4 900 000.00"/>
    <s v="F"/>
    <d v="2026-07-20T00:00:00"/>
    <s v="0000-00-00"/>
    <s v="Influenceur Willinay"/>
    <s v="YASSIE"/>
    <s v="YASSIE"/>
    <s v="C100"/>
    <s v="E110_DG_DCOM"/>
    <s v="DCG-COM"/>
    <s v="STD"/>
    <m/>
    <m/>
    <m/>
    <n v="14862"/>
    <s v="C100"/>
    <n v="5267"/>
    <n v="1"/>
    <s v="0000-00-00"/>
  </r>
  <r>
    <x v="197"/>
    <s v="RAKOTO AINA ERICKA"/>
    <s v="PRESTATION DE SERVICE"/>
    <s v="Prestation Influenceur Let's See the Next Plan - Avril au Juin 2026 + Bonus"/>
    <n v="1"/>
    <s v="UN"/>
    <n v="2500000"/>
    <n v="543.47826086956525"/>
    <n v="543.47826086956525"/>
    <n v="543.47826086956525"/>
    <m/>
    <m/>
    <n v="0"/>
    <s v="MGA"/>
    <d v="2026-07-20T00:00:00"/>
    <s v="2026-07-20"/>
    <s v="E"/>
    <s v="E"/>
    <s v="ANDRIAMIRIJA Luca"/>
    <n v="138959"/>
    <m/>
    <m/>
    <s v="DCG"/>
    <s v="FELANA13"/>
    <s v="Felana RARIVOSON"/>
    <s v="2 500 000.00"/>
    <n v="0"/>
    <n v="1"/>
    <m/>
    <s v="PRICTRL"/>
    <s v="True"/>
    <s v="E110_DG_DCOM"/>
    <s v="DCG-COM"/>
    <s v="NA"/>
    <m/>
    <n v="1"/>
    <s v="2 500 000.00"/>
    <s v="YASMG"/>
    <m/>
    <s v="2 500 000.00"/>
    <s v="2 500 000.00"/>
    <s v="F"/>
    <d v="2026-07-20T00:00:00"/>
    <s v="0000-00-00"/>
    <s v="Prestation Influenceur Let's See the Next"/>
    <s v="YASSIE"/>
    <s v="YASSIE"/>
    <s v="C100"/>
    <s v="E110_DG_DCOM"/>
    <s v="DCG-COM"/>
    <s v="STD"/>
    <m/>
    <m/>
    <m/>
    <n v="14862"/>
    <s v="C100"/>
    <n v="5387"/>
    <n v="1"/>
    <s v="2026-07-13"/>
  </r>
  <r>
    <x v="198"/>
    <s v="SOCIETE DE GESTION ET EXPLOITATION DE M/CAR"/>
    <s v="COLLATION"/>
    <s v="Collation Conférence de Presse - FESTIVAL SOMAROHO LE 14 JUILLET 2026 -  PROFORMA/EVENT/PRKL/2026 du  10/07/2026"/>
    <n v="50"/>
    <s v="UN"/>
    <n v="25000"/>
    <n v="5.4347826086956523"/>
    <n v="271.73913043478262"/>
    <n v="271.73913043478262"/>
    <m/>
    <m/>
    <n v="0"/>
    <s v="MGA"/>
    <d v="2026-07-20T00:00:00"/>
    <s v="2026-07-20"/>
    <s v="E"/>
    <s v="E"/>
    <s v="ANDRIAMIRIJA Luca"/>
    <n v="138969"/>
    <m/>
    <m/>
    <s v="DCG"/>
    <s v="FELANA13"/>
    <s v="Felana RARIVOSON"/>
    <s v="1 500 000.00"/>
    <n v="20"/>
    <n v="1"/>
    <m/>
    <s v="VDPPERD"/>
    <s v="True"/>
    <s v="E219_DCG"/>
    <s v="DCG-COM"/>
    <s v="NA"/>
    <m/>
    <n v="50"/>
    <s v="1 250 000.00"/>
    <s v="YASMG"/>
    <m/>
    <s v="1 250 000.00"/>
    <s v="1 500 000.00"/>
    <s v="F"/>
    <d v="2026-07-20T00:00:00"/>
    <s v="0000-00-00"/>
    <s v="Collation - Conférence de Presse - Festival Somaroho"/>
    <s v="YASSIE"/>
    <s v="YASSIE"/>
    <s v="C100"/>
    <s v="E219_DCG"/>
    <s v="DCG-COM"/>
    <s v="STD"/>
    <m/>
    <m/>
    <m/>
    <n v="12682"/>
    <s v="C100"/>
    <n v="119"/>
    <n v="1"/>
    <s v="2026-07-13"/>
  </r>
  <r>
    <x v="199"/>
    <s v="HRM SARLU"/>
    <s v="PRESTATION DE SERVICE"/>
    <s v="Prestation de Couverture Photos du 11-19/07/2026 à Ste Marie - Proforma n°05/26 EF"/>
    <n v="1"/>
    <s v="UN"/>
    <n v="4310000"/>
    <n v="936.95652173913038"/>
    <n v="936.95652173913038"/>
    <n v="936.95652173913038"/>
    <m/>
    <m/>
    <n v="0"/>
    <s v="MGA"/>
    <d v="2026-07-20T00:00:00"/>
    <s v="2026-07-20"/>
    <s v="E"/>
    <s v="E"/>
    <s v="ANDRIAMIRIJA Luca"/>
    <n v="138971"/>
    <m/>
    <m/>
    <s v="DCG"/>
    <s v="FELANA13"/>
    <s v="Felana RARIVOSON"/>
    <s v="4 310 000.00"/>
    <n v="0"/>
    <n v="1"/>
    <m/>
    <s v="PRICTRL"/>
    <s v="True"/>
    <s v="E110_PRO_DCOM"/>
    <s v="DCG-COM"/>
    <s v="NA"/>
    <m/>
    <n v="1"/>
    <s v="4 310 000.00"/>
    <s v="YASMG"/>
    <m/>
    <s v="4 310 000.00"/>
    <s v="4 310 000.00"/>
    <s v="F"/>
    <d v="2026-07-20T00:00:00"/>
    <s v="0000-00-00"/>
    <s v="Couverture Photos - Festival des Baleines Ste Marie 2026"/>
    <s v="YASSIE"/>
    <s v="YASSIE"/>
    <s v="C100"/>
    <s v="E110_PRO_DCOM"/>
    <s v="DCG-COM"/>
    <s v="STD"/>
    <m/>
    <m/>
    <m/>
    <n v="14862"/>
    <s v="C100"/>
    <n v="2436"/>
    <n v="1"/>
    <s v="2026-07-13"/>
  </r>
  <r>
    <x v="200"/>
    <s v="UNITE DE DISTRIBUTION TECHNOLOGIQUE - UDITEC"/>
    <s v="VTT 26&quot; 21V SPORTSMAX AMORTISSEUR SPMAX-01ST CKD"/>
    <s v="COFI 2026 - FUNMAX 26&quot;VTT FNMAX-2601-PL  - GRS ERRA DISTRIBUTION - Proforma n°SQ26-0008790 du 23/06/26"/>
    <n v="1"/>
    <s v="UN"/>
    <n v="261750"/>
    <n v="56.902173913043477"/>
    <n v="56.902173913043477"/>
    <n v="56.902173913043477"/>
    <m/>
    <m/>
    <n v="0"/>
    <s v="MGA"/>
    <d v="2026-07-20T00:00:00"/>
    <s v="2026-07-20"/>
    <s v="E"/>
    <s v="E"/>
    <s v="ANDRIAMIRIJA Luca"/>
    <n v="138974"/>
    <m/>
    <m/>
    <s v="DCG"/>
    <s v="FELANA13"/>
    <s v="Felana RARIVOSON"/>
    <s v="314 100.00"/>
    <n v="20"/>
    <n v="1"/>
    <m/>
    <s v="TSFACCS"/>
    <s v="True"/>
    <s v="2026-COFI"/>
    <s v="DCG-DVI"/>
    <s v="NA"/>
    <m/>
    <n v="1"/>
    <s v="261 750.00"/>
    <s v="YASMG"/>
    <m/>
    <s v="261 750.00"/>
    <s v="314 100.00"/>
    <s v="F"/>
    <d v="2026-07-20T00:00:00"/>
    <s v="0000-00-00"/>
    <s v="Cofi 2026 - VTT - Grs ERRA Distribution"/>
    <s v="YASSIE"/>
    <s v="GALE"/>
    <s v="C104"/>
    <s v="2026-COFI"/>
    <s v="DCG-DVI"/>
    <s v="STD"/>
    <m/>
    <m/>
    <m/>
    <n v="15559"/>
    <s v="C104"/>
    <n v="717"/>
    <n v="1"/>
    <s v="2026-07-13"/>
  </r>
  <r>
    <x v="201"/>
    <s v="SOCIETE DE GESTION ET EXPLOITATION DE M/CAR"/>
    <s v="COLLATION"/>
    <s v="Collation - Conférence de presse Yas Coupe le 06 juillet 2026 - FACTURE PROFORMA/EVENT/PRKL/2026 du  03/07/2026"/>
    <n v="50"/>
    <s v="UN"/>
    <n v="25000"/>
    <n v="5.4347826086956523"/>
    <n v="271.73913043478262"/>
    <n v="271.73913043478262"/>
    <m/>
    <m/>
    <n v="0"/>
    <s v="MGA"/>
    <d v="2026-07-20T00:00:00"/>
    <s v="2026-07-20"/>
    <s v="E"/>
    <s v="E"/>
    <s v="ANDRIAMIRIJA Luca"/>
    <n v="138899"/>
    <m/>
    <m/>
    <s v="DCG"/>
    <s v="FELANA13"/>
    <s v="Felana RARIVOSON"/>
    <s v="1 500 000.00"/>
    <n v="20"/>
    <n v="2"/>
    <m/>
    <s v="VDPPERD"/>
    <s v="True"/>
    <s v="E219_DCG"/>
    <s v="DCG-COM"/>
    <s v="NA"/>
    <m/>
    <n v="50"/>
    <s v="1 250 000.00"/>
    <s v="YASMG"/>
    <m/>
    <s v="4 250 000.00"/>
    <s v="5 100 000.00"/>
    <s v="F"/>
    <d v="2026-07-20T00:00:00"/>
    <s v="0000-00-00"/>
    <s v="Collation - Conférene"/>
    <s v="YASSIE"/>
    <s v="YASSIE"/>
    <s v="C100"/>
    <s v="E219_DCG"/>
    <s v="DCG-COM"/>
    <s v="STD"/>
    <m/>
    <m/>
    <m/>
    <n v="12682"/>
    <s v="C100"/>
    <n v="119"/>
    <n v="2"/>
    <s v="2026-07-08"/>
  </r>
  <r>
    <x v="201"/>
    <s v="SOCIETE DE GESTION ET EXPLOITATION DE M/CAR"/>
    <s v="COLLATION"/>
    <s v="Collation Festival Dona Be le 07 juillet et génération le 09 juillet 2026 - PROFORMA/EVENT/PRKL/2026 du 03/07/2026"/>
    <n v="50"/>
    <s v="UN"/>
    <n v="60000"/>
    <n v="13.043478260869565"/>
    <n v="652.17391304347825"/>
    <n v="652.17391304347825"/>
    <m/>
    <m/>
    <n v="0"/>
    <s v="MGA"/>
    <d v="2026-07-20T00:00:00"/>
    <s v="2026-07-20"/>
    <s v="E"/>
    <s v="E"/>
    <s v="ANDRIAMIRIJA Luca"/>
    <n v="138899"/>
    <m/>
    <m/>
    <s v="DCG"/>
    <s v="FELANA13"/>
    <s v="Felana RARIVOSON"/>
    <s v="3 600 000.00"/>
    <n v="20"/>
    <n v="1"/>
    <m/>
    <s v="VDPPERD"/>
    <s v="True"/>
    <s v="E219_DCG"/>
    <s v="DCG-COM"/>
    <s v="NA"/>
    <m/>
    <n v="50"/>
    <s v="3 000 000.00"/>
    <s v="YASMG"/>
    <m/>
    <s v="4 250 000.00"/>
    <s v="5 100 000.00"/>
    <s v="F"/>
    <d v="2026-07-20T00:00:00"/>
    <s v="0000-00-00"/>
    <s v="Collation - Conférene"/>
    <s v="YASSIE"/>
    <s v="YASSIE"/>
    <s v="C100"/>
    <s v="E219_DCG"/>
    <s v="DCG-COM"/>
    <s v="STD"/>
    <m/>
    <m/>
    <m/>
    <n v="12682"/>
    <s v="C100"/>
    <n v="119"/>
    <n v="1"/>
    <s v="2026-07-08"/>
  </r>
  <r>
    <x v="202"/>
    <s v="L EXPRESS DE MADAGASCAR"/>
    <s v="INSERTION PRESSE"/>
    <s v="Insertions Publicitaires - Express - PROFORMA N° PRO013495 DU 25/03/2026"/>
    <n v="1"/>
    <s v="UN"/>
    <n v="206400"/>
    <n v="44.869565217391305"/>
    <n v="44.869565217391305"/>
    <n v="44.869565217391305"/>
    <m/>
    <m/>
    <n v="0"/>
    <s v="MGA"/>
    <d v="2026-07-20T00:00:00"/>
    <s v="2026-07-20"/>
    <s v="E"/>
    <s v="E"/>
    <s v="ANDRIAMIRIJA Luca"/>
    <n v="138938"/>
    <m/>
    <m/>
    <s v="DCG"/>
    <s v="FELANA13"/>
    <s v="Felana RARIVOSON"/>
    <s v="247 680.00"/>
    <n v="20"/>
    <n v="1"/>
    <m/>
    <s v="MEDMEDI"/>
    <s v="True"/>
    <s v="E110_MD_DCOM"/>
    <s v="DCG-COM-MEDIA"/>
    <s v="NA"/>
    <m/>
    <n v="1"/>
    <s v="206 400.00"/>
    <s v="YASMG"/>
    <m/>
    <s v="206 400.00"/>
    <s v="247 680.00"/>
    <s v="F"/>
    <d v="2026-07-20T00:00:00"/>
    <s v="0000-00-00"/>
    <s v="Insertions Publicitaires - Express"/>
    <s v="YASSIE"/>
    <s v="YASSIE"/>
    <s v="C100"/>
    <s v="E110_MD_DCOM"/>
    <s v="DCG-COM-MEDIA"/>
    <s v="STD"/>
    <m/>
    <m/>
    <m/>
    <n v="3010"/>
    <s v="C100"/>
    <n v="39"/>
    <n v="1"/>
    <s v="2026-07-10"/>
  </r>
  <r>
    <x v="203"/>
    <s v="REAL TV 94 FM"/>
    <s v="PUBLICITE ET ANNONCE"/>
    <s v="Publi reportage le 07/04/2026 - PROFORMA N° REAL/2026/093 DU 15/05/2026"/>
    <n v="1"/>
    <s v="UN"/>
    <n v="500000"/>
    <n v="108.69565217391305"/>
    <n v="108.69565217391305"/>
    <n v="108.69565217391305"/>
    <m/>
    <m/>
    <n v="0"/>
    <s v="MGA"/>
    <d v="2026-07-20T00:00:00"/>
    <s v="2026-07-20"/>
    <s v="E"/>
    <s v="E"/>
    <s v="ANDRIAMIRIJA Luca"/>
    <n v="138940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00 000.00"/>
    <s v="600 000.00"/>
    <m/>
    <d v="2026-07-20T00:00:00"/>
    <s v="0000-00-00"/>
    <s v="Couverture Réseau RP - Real TV"/>
    <s v="YASSIE"/>
    <s v="YASSIE"/>
    <s v="C100"/>
    <s v="E110_MD_DCOM"/>
    <s v="DCG-COM-MEDIA"/>
    <s v="STD"/>
    <m/>
    <m/>
    <m/>
    <n v="1265"/>
    <s v="C100"/>
    <n v="2703"/>
    <n v="1"/>
    <s v="2026-07-10"/>
  </r>
  <r>
    <x v="204"/>
    <s v="MINISTERAN'NY FOLOALINDAHY"/>
    <s v="SPONSORING"/>
    <s v="Partenaire OR : célébration de la fête de  lindépendance pour un apport numéraire - Facture n°02 / CTNO 2026"/>
    <n v="1"/>
    <s v="UN"/>
    <n v="7000000"/>
    <n v="1521.7391304347825"/>
    <n v="1521.7391304347825"/>
    <n v="1521.7391304347825"/>
    <m/>
    <m/>
    <n v="0"/>
    <s v="MGA"/>
    <d v="2026-07-20T00:00:00"/>
    <s v="2026-07-20"/>
    <s v="E"/>
    <s v="E"/>
    <s v="ANDRIAMIRIJA Luca"/>
    <n v="138944"/>
    <m/>
    <m/>
    <s v="DCG"/>
    <s v="FELANA13"/>
    <s v="Felana RARIVOSON"/>
    <s v="7 000 000.00"/>
    <n v="0"/>
    <n v="1"/>
    <m/>
    <s v="MECSPDC"/>
    <s v="True"/>
    <s v="E110_AP_DCOM"/>
    <s v="DCG-COM"/>
    <s v="NA"/>
    <m/>
    <n v="1"/>
    <s v="7 000 000.00"/>
    <s v="YASMG"/>
    <m/>
    <s v="7 000 000.00"/>
    <s v="7 000 000.00"/>
    <s v="F"/>
    <d v="2026-07-20T00:00:00"/>
    <s v="0000-00-00"/>
    <s v="Partenariat - Célébration de la fête de l'Indépendance"/>
    <s v="YASSIE"/>
    <s v="YASSIE"/>
    <s v="C100"/>
    <s v="E110_AP_DCOM"/>
    <s v="DCG-COM"/>
    <s v="STD"/>
    <m/>
    <m/>
    <m/>
    <n v="1267"/>
    <s v="C100"/>
    <n v="7172"/>
    <n v="1"/>
    <s v="2026-07-10"/>
  </r>
  <r>
    <x v="205"/>
    <s v="ANTONIS"/>
    <s v="PRESTATION DE SERVICE"/>
    <s v="Prestation Influenceur Antonis - Avril au Juin 2026 et Bonus - FA n°02 DU 05/07/2026"/>
    <n v="1"/>
    <s v="UN"/>
    <n v="2300000"/>
    <n v="500"/>
    <n v="500"/>
    <n v="500"/>
    <m/>
    <m/>
    <n v="0"/>
    <s v="MGA"/>
    <d v="2026-07-20T00:00:00"/>
    <s v="2026-07-20"/>
    <s v="E"/>
    <s v="E"/>
    <s v="ANDRIAMIRIJA Luca"/>
    <n v="138957"/>
    <m/>
    <m/>
    <s v="DCG"/>
    <s v="FELANA13"/>
    <s v="Felana RARIVOSON"/>
    <s v="2 300 000.00"/>
    <n v="0"/>
    <n v="1"/>
    <m/>
    <s v="PRICTRL"/>
    <s v="True"/>
    <s v="E110_DG_DCOM"/>
    <s v="DCG-COM"/>
    <s v="NA"/>
    <m/>
    <n v="1"/>
    <s v="2 300 000.00"/>
    <s v="YASMG"/>
    <m/>
    <s v="2 300 000.00"/>
    <s v="2 300 000.00"/>
    <s v="F"/>
    <d v="2026-07-20T00:00:00"/>
    <s v="0000-00-00"/>
    <s v="Influenceur Antonis"/>
    <s v="YASSIE"/>
    <s v="YASSIE"/>
    <s v="C100"/>
    <s v="E110_DG_DCOM"/>
    <s v="DCG-COM"/>
    <s v="STD"/>
    <m/>
    <m/>
    <m/>
    <n v="14862"/>
    <s v="C100"/>
    <n v="5874"/>
    <n v="1"/>
    <s v="2026-07-13"/>
  </r>
  <r>
    <x v="206"/>
    <s v="GRANDE DISTRIBUTION SERVICE"/>
    <s v="TSHIRT DONA BE NOIR - JUILLET 2026"/>
    <s v="Tshirt Noir - suivant Proforma n°F/P072600005"/>
    <n v="50"/>
    <s v="UN"/>
    <n v="35000"/>
    <n v="7.6086956521739131"/>
    <n v="380.43478260869563"/>
    <n v="380.43478260869563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1 750 000.00"/>
    <n v="0"/>
    <n v="1"/>
    <m/>
    <s v="GOOHABI"/>
    <s v="True"/>
    <s v="E110_AC_DCOM"/>
    <s v="DCG-COM-PART"/>
    <s v="NA"/>
    <m/>
    <n v="50"/>
    <s v="1 750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6"/>
    <s v="C100"/>
    <n v="820"/>
    <n v="1"/>
    <s v="2026-07-14"/>
  </r>
  <r>
    <x v="206"/>
    <s v="GRANDE DISTRIBUTION SERVICE"/>
    <s v="TSHIRT DONA BE BLEU - JUILLET 2026"/>
    <s v="Tshirt Bleu - suivant Proforma n°F/P072600005"/>
    <n v="75"/>
    <s v="UN"/>
    <n v="35000"/>
    <n v="7.6086956521739131"/>
    <n v="570.6521739130435"/>
    <n v="570.6521739130435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2 625 000.00"/>
    <n v="0"/>
    <n v="2"/>
    <m/>
    <s v="GOOHABI"/>
    <s v="True"/>
    <s v="E110_AC_DCOM"/>
    <s v="DCG-COM-PART"/>
    <s v="NA"/>
    <m/>
    <n v="75"/>
    <s v="2 625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7"/>
    <s v="C100"/>
    <n v="820"/>
    <n v="2"/>
    <s v="2026-07-14"/>
  </r>
  <r>
    <x v="206"/>
    <s v="GRANDE DISTRIBUTION SERVICE"/>
    <s v="TSHIRT DONA BE JAUNE - JUILLET 2026"/>
    <s v="Tshirt Jaune - suivant Proforma n°F/P072600005"/>
    <n v="75"/>
    <s v="UN"/>
    <n v="35000"/>
    <n v="7.6086956521739131"/>
    <n v="570.6521739130435"/>
    <n v="570.6521739130435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2 625 000.00"/>
    <n v="0"/>
    <n v="3"/>
    <m/>
    <s v="GOOHABI"/>
    <s v="True"/>
    <s v="E110_AC_DCOM"/>
    <s v="DCG-COM-PART"/>
    <s v="NA"/>
    <m/>
    <n v="75"/>
    <s v="2 625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8"/>
    <s v="C100"/>
    <n v="820"/>
    <n v="3"/>
    <s v="2026-07-14"/>
  </r>
  <r>
    <x v="207"/>
    <s v="MADA KITE BROS"/>
    <s v="SPONSORING"/>
    <s v="Sponsoring Festikite 5ème edition - FA N° FACFESTI2026-0013 du 14/07/2026"/>
    <n v="1"/>
    <s v="UN"/>
    <n v="50000000"/>
    <n v="10869.565217391304"/>
    <n v="10869.565217391304"/>
    <n v="10869.565217391304"/>
    <m/>
    <m/>
    <n v="0"/>
    <s v="MGA"/>
    <d v="2026-07-20T00:00:00"/>
    <s v="2026-07-20"/>
    <s v="E"/>
    <s v="E"/>
    <s v="ANDRIAMIRIJA Luca"/>
    <n v="139012"/>
    <m/>
    <m/>
    <s v="DCG"/>
    <s v="FELANA13"/>
    <s v="Felana RARIVOSON"/>
    <s v="50 000 000.00"/>
    <n v="0"/>
    <n v="1"/>
    <m/>
    <s v="MECSPDC"/>
    <s v="True"/>
    <s v="E110_AC_DCOM"/>
    <s v="DCG-COM-PART"/>
    <s v="NA"/>
    <m/>
    <n v="1"/>
    <s v="50 000 000.00"/>
    <s v="YASMG"/>
    <m/>
    <s v="50 000 000.00"/>
    <s v="50 000 000.00"/>
    <s v="F"/>
    <d v="2026-07-20T00:00:00"/>
    <s v="0000-00-00"/>
    <s v="Sponsoring Festikite 2026"/>
    <s v="YASSIE"/>
    <s v="YASSIE"/>
    <s v="C100"/>
    <s v="E110_AC_DCOM"/>
    <s v="DCG-COM-PART"/>
    <s v="STD"/>
    <m/>
    <m/>
    <m/>
    <n v="1267"/>
    <s v="C100"/>
    <n v="4549"/>
    <n v="1"/>
    <s v="2026-07-14"/>
  </r>
  <r>
    <x v="208"/>
    <s v="AEROPUB"/>
    <s v="SPONSORING"/>
    <s v="FINALE COUPE DU MONDE 2026 - SPONSORS GOLD  -FA n°FA000268 DU 14/07/2026"/>
    <n v="1"/>
    <s v="UN"/>
    <n v="12500000"/>
    <n v="2717.391304347826"/>
    <n v="2717.391304347826"/>
    <n v="2717.391304347826"/>
    <m/>
    <m/>
    <n v="0"/>
    <s v="MGA"/>
    <d v="2026-07-20T00:00:00"/>
    <s v="2026-07-20"/>
    <s v="E"/>
    <s v="E"/>
    <s v="RAZAFINDRAHAGA Setra"/>
    <n v="139070"/>
    <m/>
    <m/>
    <s v="DCG"/>
    <s v="FELANA13"/>
    <s v="Felana RARIVOSON"/>
    <s v="15 000 000.00"/>
    <n v="20"/>
    <n v="1"/>
    <m/>
    <s v="MECSPDC"/>
    <s v="True"/>
    <s v="E110_SP_DCOM"/>
    <s v="DCG-COM-PART"/>
    <s v="NA"/>
    <m/>
    <n v="1"/>
    <s v="12 500 000.00"/>
    <s v="YASMG"/>
    <m/>
    <s v="12 500 000.00"/>
    <s v="15 000 000.00"/>
    <s v="F"/>
    <d v="2026-07-20T00:00:00"/>
    <s v="0000-00-00"/>
    <s v="COUPE DU MONDE 2026"/>
    <s v="YASSIE"/>
    <s v="YASSIE"/>
    <s v="C100"/>
    <s v="E110_SP_DCOM"/>
    <s v="DCG-COM-PART"/>
    <s v="STD"/>
    <m/>
    <m/>
    <m/>
    <n v="1267"/>
    <s v="C100"/>
    <n v="4115"/>
    <n v="1"/>
    <s v="2026-07-18"/>
  </r>
  <r>
    <x v="209"/>
    <s v="GDS LTD"/>
    <s v="PLASTIC BALL PEN - JUILLET 2026"/>
    <s v="PLASTIC BALL PEN - JUILLET 2026 -  PROFORMA F/P072600035"/>
    <n v="104680"/>
    <s v="UN"/>
    <n v="0.09"/>
    <n v="0.09"/>
    <n v="9421.1999999999989"/>
    <n v="9421.199999999998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21.20"/>
    <n v="0"/>
    <n v="134"/>
    <m/>
    <s v="FRNPAPF"/>
    <s v="True"/>
    <s v="E110_AP_DCOM"/>
    <s v="DCG-COM"/>
    <s v="NA"/>
    <m/>
    <n v="104680"/>
    <s v="9 421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1"/>
    <s v="C100"/>
    <n v="5176"/>
    <n v="48"/>
    <s v="2026-07-31"/>
  </r>
  <r>
    <x v="209"/>
    <s v="GDS LTD"/>
    <s v="WRISTBAND - JUILLET 2026"/>
    <s v="WRISTBAND - JUILLET 2026 -  PROFORMA F/P072600035"/>
    <n v="9050"/>
    <s v="UN"/>
    <n v="0.13"/>
    <n v="0.13"/>
    <n v="1176.5"/>
    <n v="1176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176.50"/>
    <n v="0"/>
    <n v="135"/>
    <m/>
    <s v="FRNPAPF"/>
    <s v="True"/>
    <s v="E110_AP_DCOM"/>
    <s v="DCG-COM"/>
    <s v="NA"/>
    <m/>
    <n v="9050"/>
    <s v="1 176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2"/>
    <s v="C100"/>
    <n v="5176"/>
    <n v="49"/>
    <s v="2026-07-31"/>
  </r>
  <r>
    <x v="209"/>
    <s v="GDS LTD"/>
    <s v="SILICONE KEYCHAIN - JUILLET 2026"/>
    <s v="SILICONE KEYCHAIN - JUILLET 2026 -  PROFORMA F/P072600035"/>
    <n v="328520"/>
    <s v="UN"/>
    <n v="0.16"/>
    <n v="0.16"/>
    <n v="52563.200000000004"/>
    <n v="52563.2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2 563.20"/>
    <n v="0"/>
    <n v="136"/>
    <m/>
    <s v="FRNPAPF"/>
    <s v="True"/>
    <s v="E110_AP_DCOM"/>
    <s v="DCG-COM"/>
    <s v="NA"/>
    <m/>
    <n v="328520"/>
    <s v="52 563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3"/>
    <s v="C100"/>
    <n v="5176"/>
    <n v="50"/>
    <s v="2026-07-31"/>
  </r>
  <r>
    <x v="209"/>
    <s v="GDS LTD"/>
    <s v="SILICONE BRACELET DSI - JUILLET 2026"/>
    <s v="SILICONE BRACELET DSI - JUILLET 2026 -  PROFORMA F/P072600035"/>
    <n v="200"/>
    <s v="UN"/>
    <n v="0.18"/>
    <n v="0.18"/>
    <n v="36"/>
    <n v="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6.00"/>
    <n v="0"/>
    <n v="188"/>
    <m/>
    <s v="FRNPAPF"/>
    <s v="True"/>
    <s v="E110_AP_DCOM"/>
    <s v="DCG-COM"/>
    <s v="NA"/>
    <m/>
    <n v="200"/>
    <s v="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5"/>
    <s v="C100"/>
    <n v="5176"/>
    <n v="102"/>
    <s v="2026-07-31"/>
  </r>
  <r>
    <x v="209"/>
    <s v="GDS LTD"/>
    <s v="STICKER-10CM - JUILLET 2026"/>
    <s v="STICKER-10CM - JUILLET 2026 -  PROFORMA F/P072600035"/>
    <n v="1000"/>
    <s v="UN"/>
    <n v="0.18"/>
    <n v="0.18"/>
    <n v="180"/>
    <n v="1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80.00"/>
    <n v="0"/>
    <n v="3"/>
    <m/>
    <s v="FRNPAPF"/>
    <s v="True"/>
    <s v="E110_AP_DCOM"/>
    <s v="DCG-COM"/>
    <s v="NA"/>
    <m/>
    <n v="1000"/>
    <s v="1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7"/>
    <s v="C100"/>
    <n v="5176"/>
    <n v="3"/>
    <s v="2026-07-31"/>
  </r>
  <r>
    <x v="209"/>
    <s v="GDS LTD"/>
    <s v="STICKER-30CM - JUILLET 2026"/>
    <s v="STICKER-30CM - JUILLET 2026 -  PROFORMA F/P072600035"/>
    <n v="1000"/>
    <s v="UN"/>
    <n v="0.21"/>
    <n v="0.21"/>
    <n v="210"/>
    <n v="2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10.00"/>
    <n v="0"/>
    <n v="2"/>
    <m/>
    <s v="FRNPAPF"/>
    <s v="True"/>
    <s v="E110_AP_DCOM"/>
    <s v="DCG-COM"/>
    <s v="NA"/>
    <m/>
    <n v="1000"/>
    <s v="2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6"/>
    <s v="C100"/>
    <n v="5176"/>
    <n v="2"/>
    <s v="2026-07-31"/>
  </r>
  <r>
    <x v="209"/>
    <s v="GDS LTD"/>
    <s v="CACHE WEBCAM DSI - JUILLET 2026"/>
    <s v="CACHE WEBCAM DSI - JUILLET 2026 -  PROFORMA F/P072600035"/>
    <n v="200"/>
    <s v="UN"/>
    <n v="0.24"/>
    <n v="0.24"/>
    <n v="48"/>
    <n v="4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8.00"/>
    <n v="0"/>
    <n v="190"/>
    <m/>
    <s v="FRNPAPF"/>
    <s v="True"/>
    <s v="E110_AP_DCOM"/>
    <s v="DCG-COM"/>
    <s v="NA"/>
    <m/>
    <n v="200"/>
    <s v="4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7"/>
    <s v="C100"/>
    <n v="5176"/>
    <n v="104"/>
    <s v="2026-07-31"/>
  </r>
  <r>
    <x v="209"/>
    <s v="GDS LTD"/>
    <s v="HAND FAN - JUILLET 2026"/>
    <s v="HAND FAN - JUILLET 2026 -  PROFORMA F/P072600035"/>
    <n v="1500"/>
    <s v="UN"/>
    <n v="0.27"/>
    <n v="0.27"/>
    <n v="405"/>
    <n v="40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5.00"/>
    <n v="0"/>
    <n v="137"/>
    <m/>
    <s v="FRNPAPF"/>
    <s v="True"/>
    <s v="E110_AP_DCOM"/>
    <s v="DCG-COM"/>
    <s v="NA"/>
    <m/>
    <n v="1500"/>
    <s v="40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4"/>
    <s v="C100"/>
    <n v="5176"/>
    <n v="51"/>
    <s v="2026-07-31"/>
  </r>
  <r>
    <x v="209"/>
    <s v="GDS LTD"/>
    <s v="LANYARD ONLY - JUILLET 2026"/>
    <s v="LANYARD ONLY - JUILLET 2026 -  PROFORMA F/P072600035"/>
    <n v="5000"/>
    <s v="UN"/>
    <n v="0.31"/>
    <n v="0.31"/>
    <n v="1550"/>
    <n v="155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550.00"/>
    <n v="0"/>
    <n v="113"/>
    <m/>
    <s v="FRNPAPF"/>
    <s v="True"/>
    <s v="E110_AP_DCOM"/>
    <s v="DCG-COM"/>
    <s v="NA"/>
    <m/>
    <n v="5000"/>
    <s v="1 55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0"/>
    <s v="C100"/>
    <n v="5176"/>
    <n v="27"/>
    <s v="2026-07-31"/>
  </r>
  <r>
    <x v="209"/>
    <s v="GDS LTD"/>
    <s v="PINS - JUILLET 2026"/>
    <s v="PINS - JUILLET 2026 -  PROFORMA F/P072600035"/>
    <n v="1500"/>
    <s v="UN"/>
    <n v="0.54"/>
    <n v="0.54"/>
    <n v="810"/>
    <n v="8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10.00"/>
    <n v="0"/>
    <n v="172"/>
    <m/>
    <s v="FRNPAPF"/>
    <s v="True"/>
    <s v="E110_AP_DCOM"/>
    <s v="DCG-COM"/>
    <s v="NA"/>
    <m/>
    <n v="1500"/>
    <s v="8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9"/>
    <s v="C100"/>
    <n v="5176"/>
    <n v="86"/>
    <s v="2026-07-31"/>
  </r>
  <r>
    <x v="209"/>
    <s v="GDS LTD"/>
    <s v="PAPER BAG GM - JUILLET 2026"/>
    <s v="PAPER BAG GM - JUILLET 2026 -  PROFORMA F/P072600035"/>
    <n v="100"/>
    <s v="UN"/>
    <n v="0.59"/>
    <n v="0.59"/>
    <n v="59"/>
    <n v="5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9.00"/>
    <n v="0"/>
    <n v="166"/>
    <m/>
    <s v="FRNPAPF"/>
    <s v="True"/>
    <s v="E110_AP_DCOM"/>
    <s v="DCG-COM"/>
    <s v="NA"/>
    <m/>
    <n v="100"/>
    <s v="5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3"/>
    <s v="C100"/>
    <n v="5176"/>
    <n v="80"/>
    <s v="2026-07-31"/>
  </r>
  <r>
    <x v="209"/>
    <s v="GDS LTD"/>
    <s v="STRESS BALL - JUILLET 2026"/>
    <s v="STRESS BALL - JUILLET 2026 -  PROFORMA F/P072600035"/>
    <n v="1200"/>
    <s v="UN"/>
    <n v="0.62"/>
    <n v="0.62"/>
    <n v="744"/>
    <n v="74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44.00"/>
    <n v="0"/>
    <n v="138"/>
    <m/>
    <s v="FRNPAPF"/>
    <s v="True"/>
    <s v="E110_AP_DCOM"/>
    <s v="DCG-COM"/>
    <s v="NA"/>
    <m/>
    <n v="1200"/>
    <s v="74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5"/>
    <s v="C100"/>
    <n v="5176"/>
    <n v="52"/>
    <s v="2026-07-31"/>
  </r>
  <r>
    <x v="209"/>
    <s v="GDS LTD"/>
    <s v="GIFT PAPER - JUILLET 2026"/>
    <s v="GIFT PAPER - JUILLET 2026 -  PROFORMA F/P072600035"/>
    <n v="500"/>
    <s v="UN"/>
    <n v="0.76"/>
    <n v="0.76"/>
    <n v="380"/>
    <n v="3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80.00"/>
    <n v="0"/>
    <n v="179"/>
    <m/>
    <s v="FRNPAPF"/>
    <s v="True"/>
    <s v="E110_AP_DCOM"/>
    <s v="DCG-COM"/>
    <s v="NA"/>
    <m/>
    <n v="500"/>
    <s v="3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6"/>
    <s v="C100"/>
    <n v="5176"/>
    <n v="93"/>
    <s v="2026-07-31"/>
  </r>
  <r>
    <x v="209"/>
    <s v="GDS LTD"/>
    <s v="USB FAN-LONG - JUILLET 2026"/>
    <s v="USB FAN-LONG - JUILLET 2026 -  PROFORMA F/P072600035"/>
    <n v="1000"/>
    <s v="UN"/>
    <n v="0.76"/>
    <n v="0.76"/>
    <n v="760"/>
    <n v="7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60.00"/>
    <n v="0"/>
    <n v="184"/>
    <m/>
    <s v="FRNPAPF"/>
    <s v="True"/>
    <s v="E110_AP_DCOM"/>
    <s v="DCG-COM"/>
    <s v="NA"/>
    <m/>
    <n v="1000"/>
    <s v="7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1"/>
    <s v="C100"/>
    <n v="5176"/>
    <n v="98"/>
    <s v="2026-07-31"/>
  </r>
  <r>
    <x v="209"/>
    <s v="GDS LTD"/>
    <s v="PAPER BAG - JUILLET 2026"/>
    <s v="PAPER BAG - JUILLET 2026 -  PROFORMA F/P072600035"/>
    <n v="2000"/>
    <s v="UN"/>
    <n v="0.79"/>
    <n v="0.79"/>
    <n v="1580"/>
    <n v="15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580.00"/>
    <n v="0"/>
    <n v="121"/>
    <m/>
    <s v="FRNPAPF"/>
    <s v="True"/>
    <s v="E110_AP_DCOM"/>
    <s v="DCG-COM"/>
    <s v="NA"/>
    <m/>
    <n v="2000"/>
    <s v="1 5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8"/>
    <s v="C100"/>
    <n v="5176"/>
    <n v="35"/>
    <s v="2026-07-31"/>
  </r>
  <r>
    <x v="209"/>
    <s v="GDS LTD"/>
    <s v="WATERPROOF BAG - JUILLET 2026"/>
    <s v="WATERPROOF BAG - JUILLET 2026 -  PROFORMA F/P072600035"/>
    <n v="3600"/>
    <s v="UN"/>
    <n v="0.81"/>
    <n v="0.81"/>
    <n v="2916"/>
    <n v="291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916.00"/>
    <n v="0"/>
    <n v="145"/>
    <m/>
    <s v="FRNPAPF"/>
    <s v="True"/>
    <s v="E110_AP_DCOM"/>
    <s v="DCG-COM"/>
    <s v="NA"/>
    <m/>
    <n v="3600"/>
    <s v="2 91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2"/>
    <s v="C100"/>
    <n v="5176"/>
    <n v="59"/>
    <s v="2026-07-31"/>
  </r>
  <r>
    <x v="209"/>
    <s v="GDS LTD"/>
    <s v="PENCIL BAG - JUILLET 2026"/>
    <s v="PENCIL BAG - JUILLET 2026 -  PROFORMA F/P072600035"/>
    <n v="560"/>
    <s v="UN"/>
    <n v="0.84"/>
    <n v="0.84"/>
    <n v="470.4"/>
    <n v="470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40"/>
    <n v="0"/>
    <n v="163"/>
    <m/>
    <s v="FRNPAPF"/>
    <s v="True"/>
    <s v="E110_AP_DCOM"/>
    <s v="DCG-COM"/>
    <s v="NA"/>
    <m/>
    <n v="560"/>
    <s v="470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0"/>
    <s v="C100"/>
    <n v="5176"/>
    <n v="77"/>
    <s v="2026-07-31"/>
  </r>
  <r>
    <x v="209"/>
    <s v="GDS LTD"/>
    <s v="METAL PEN - JUILLET 2026"/>
    <s v="METAL PEN - JUILLET 2026 -  PROFORMA F/P072600035"/>
    <n v="600"/>
    <s v="UN"/>
    <n v="0.94"/>
    <n v="0.94"/>
    <n v="564"/>
    <n v="56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64.00"/>
    <n v="0"/>
    <n v="133"/>
    <m/>
    <s v="FRNPAPF"/>
    <s v="True"/>
    <s v="E110_AP_DCOM"/>
    <s v="DCG-COM"/>
    <s v="NA"/>
    <m/>
    <n v="600"/>
    <s v="56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0"/>
    <s v="C100"/>
    <n v="5176"/>
    <n v="47"/>
    <s v="2026-07-31"/>
  </r>
  <r>
    <x v="209"/>
    <s v="GDS LTD"/>
    <s v="BUNTING - JUILLET 2026"/>
    <s v="BUNTING - JUILLET 2026 -  PROFORMA F/P072600035"/>
    <n v="20035"/>
    <s v="UN"/>
    <n v="0.98"/>
    <n v="0.98"/>
    <n v="19634.3"/>
    <n v="19634.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9 634.30"/>
    <n v="0"/>
    <n v="5"/>
    <m/>
    <s v="FRNPAPF"/>
    <s v="True"/>
    <s v="E110_AP_DCOM"/>
    <s v="DCG-COM"/>
    <s v="NA"/>
    <m/>
    <n v="20035"/>
    <s v="19 634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9"/>
    <s v="C100"/>
    <n v="5176"/>
    <n v="5"/>
    <s v="2026-07-31"/>
  </r>
  <r>
    <x v="209"/>
    <s v="GDS LTD"/>
    <s v="BAMBOO PEN SET - JUILLET 2026"/>
    <s v="BAMBOO PEN SET - JUILLET 2026 -  PROFORMA F/P072600035"/>
    <n v="750"/>
    <s v="UN"/>
    <n v="1"/>
    <n v="1"/>
    <n v="750"/>
    <n v="75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50.00"/>
    <n v="0"/>
    <n v="122"/>
    <m/>
    <s v="FRNPAPF"/>
    <s v="True"/>
    <s v="E110_AP_DCOM"/>
    <s v="DCG-COM"/>
    <s v="NA"/>
    <m/>
    <n v="750"/>
    <s v="75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9"/>
    <s v="C100"/>
    <n v="5176"/>
    <n v="36"/>
    <s v="2026-07-31"/>
  </r>
  <r>
    <x v="209"/>
    <s v="GDS LTD"/>
    <s v="SPIRAL NOTEBOOK - JUILLET 2026"/>
    <s v="SPIRAL NOTEBOOK - JUILLET 2026 -  PROFORMA F/P072600035"/>
    <n v="1200"/>
    <s v="UN"/>
    <n v="1.1200000000000001"/>
    <n v="1.1200000000000001"/>
    <n v="1344.0000000000002"/>
    <n v="1344.0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344.00"/>
    <n v="0"/>
    <n v="151"/>
    <m/>
    <s v="FRNPAPF"/>
    <s v="True"/>
    <s v="E110_AP_DCOM"/>
    <s v="DCG-COM"/>
    <s v="NA"/>
    <m/>
    <n v="1200"/>
    <s v="1 34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8"/>
    <s v="C100"/>
    <n v="5176"/>
    <n v="65"/>
    <s v="2026-07-31"/>
  </r>
  <r>
    <x v="209"/>
    <s v="GDS LTD"/>
    <s v="SUNGLASSES POUCH - JUILLET 2026"/>
    <s v="SUNGLASSES POUCH - JUILLET 2026 -  PROFORMA F/P072600035"/>
    <n v="100"/>
    <s v="UN"/>
    <n v="1.18"/>
    <n v="1.18"/>
    <n v="118"/>
    <n v="11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18.00"/>
    <n v="0"/>
    <n v="167"/>
    <m/>
    <s v="FRNPAPF"/>
    <s v="True"/>
    <s v="E110_AP_DCOM"/>
    <s v="DCG-COM"/>
    <s v="NA"/>
    <m/>
    <n v="100"/>
    <s v="11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4"/>
    <s v="C100"/>
    <n v="5176"/>
    <n v="81"/>
    <s v="2026-07-31"/>
  </r>
  <r>
    <x v="209"/>
    <s v="GDS LTD"/>
    <s v="MOUSE PAD DSI  - JUILLET 2026"/>
    <s v="MOUSE PAD DSIÂ  - JUILLET 2026 -  PROFORMA F/P072600035"/>
    <n v="200"/>
    <s v="UN"/>
    <n v="1.24"/>
    <n v="1.24"/>
    <n v="248"/>
    <n v="24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48.00"/>
    <n v="0"/>
    <n v="187"/>
    <m/>
    <s v="FRNPAPF"/>
    <s v="True"/>
    <s v="E110_AP_DCOM"/>
    <s v="DCG-COM"/>
    <s v="NA"/>
    <m/>
    <n v="200"/>
    <s v="24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4"/>
    <s v="C100"/>
    <n v="5176"/>
    <n v="101"/>
    <s v="2026-07-31"/>
  </r>
  <r>
    <x v="209"/>
    <s v="GDS LTD"/>
    <s v="MUG - JUILLET 2026"/>
    <s v="MUG - JUILLET 2026 -  PROFORMA F/P072600035"/>
    <n v="1000"/>
    <s v="UN"/>
    <n v="1.24"/>
    <n v="1.24"/>
    <n v="1240"/>
    <n v="124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40.00"/>
    <n v="0"/>
    <n v="169"/>
    <m/>
    <s v="FRNPAPF"/>
    <s v="True"/>
    <s v="E110_AP_DCOM"/>
    <s v="DCG-COM"/>
    <s v="NA"/>
    <m/>
    <n v="1000"/>
    <s v="1 24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6"/>
    <s v="C100"/>
    <n v="5176"/>
    <n v="83"/>
    <s v="2026-07-31"/>
  </r>
  <r>
    <x v="209"/>
    <s v="GDS LTD"/>
    <s v="MOUSE PAD - JUILLET 2026"/>
    <s v="MOUSE PAD - JUILLET 2026 -  PROFORMA F/P072600035"/>
    <n v="4810"/>
    <s v="UN"/>
    <n v="1.24"/>
    <n v="1.24"/>
    <n v="5964.4"/>
    <n v="5964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964.40"/>
    <n v="0"/>
    <n v="168"/>
    <m/>
    <s v="FRNPAPF"/>
    <s v="True"/>
    <s v="E110_AP_DCOM"/>
    <s v="DCG-COM"/>
    <s v="NA"/>
    <m/>
    <n v="4810"/>
    <s v="5 964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5"/>
    <s v="C100"/>
    <n v="5176"/>
    <n v="82"/>
    <s v="2026-07-31"/>
  </r>
  <r>
    <x v="209"/>
    <s v="GDS LTD"/>
    <s v="BASEBALL CAP - JUILLET 2026"/>
    <s v="BASEBALL CAP - JUILLET 2026 -  PROFORMA F/P072600035"/>
    <n v="37272"/>
    <s v="UN"/>
    <n v="1.28"/>
    <n v="1.28"/>
    <n v="47708.160000000003"/>
    <n v="47708.16000000000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 708.16"/>
    <n v="0"/>
    <n v="140"/>
    <m/>
    <s v="FRNPAPF"/>
    <s v="True"/>
    <s v="E110_AP_DCOM"/>
    <s v="DCG-COM"/>
    <s v="NA"/>
    <m/>
    <n v="37272"/>
    <s v="47 708.1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7"/>
    <s v="C100"/>
    <n v="5176"/>
    <n v="54"/>
    <s v="2026-07-31"/>
  </r>
  <r>
    <x v="209"/>
    <s v="GDS LTD"/>
    <s v="ALUMINUM WATER BOTTLE - JUILLET 2026"/>
    <s v="ALUMINUM WATER BOTTLE - JUILLET 2026 -  PROFORMA F/P072600035"/>
    <n v="2430"/>
    <s v="UN"/>
    <n v="1.32"/>
    <n v="1.32"/>
    <n v="3207.6000000000004"/>
    <n v="3207.60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 207.60"/>
    <n v="0"/>
    <n v="153"/>
    <m/>
    <s v="FRNPAPF"/>
    <s v="True"/>
    <s v="E110_AP_DCOM"/>
    <s v="DCG-COM"/>
    <s v="NA"/>
    <m/>
    <n v="2430"/>
    <s v="3 207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0"/>
    <s v="C100"/>
    <n v="5176"/>
    <n v="67"/>
    <s v="2026-07-31"/>
  </r>
  <r>
    <x v="209"/>
    <s v="GDS LTD"/>
    <s v="VIP PEN - JUILLET 2026"/>
    <s v="VIP PEN - JUILLET 2026 -  PROFORMA F/P072600035"/>
    <n v="2050"/>
    <s v="UN"/>
    <n v="1.49"/>
    <n v="1.49"/>
    <n v="3054.5"/>
    <n v="3054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 054.50"/>
    <n v="0"/>
    <n v="123"/>
    <m/>
    <s v="FRNPAPF"/>
    <s v="True"/>
    <s v="E110_AP_DCOM"/>
    <s v="DCG-COM"/>
    <s v="NA"/>
    <m/>
    <n v="2050"/>
    <s v="3 054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0"/>
    <s v="C100"/>
    <n v="5176"/>
    <n v="37"/>
    <s v="2026-07-31"/>
  </r>
  <r>
    <x v="209"/>
    <s v="GDS LTD"/>
    <s v="DANGLER - JUILLET 2026"/>
    <s v="DANGLER - JUILLET 2026 -  PROFORMA F/P072600035"/>
    <n v="20025"/>
    <s v="UN"/>
    <n v="1.58"/>
    <n v="1.58"/>
    <n v="31639.5"/>
    <n v="31639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1 639.50"/>
    <n v="0"/>
    <n v="6"/>
    <m/>
    <s v="FRNPAPF"/>
    <s v="True"/>
    <s v="E110_AP_DCOM"/>
    <s v="DCG-COM"/>
    <s v="NA"/>
    <m/>
    <n v="20025"/>
    <s v="31 639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0"/>
    <s v="C100"/>
    <n v="5176"/>
    <n v="6"/>
    <s v="2026-07-31"/>
  </r>
  <r>
    <x v="209"/>
    <s v="GDS LTD"/>
    <s v="RIBBON - JUILLET 2026"/>
    <s v="RIBBON - JUILLET 2026 -  PROFORMA F/P072600035"/>
    <n v="50"/>
    <s v="UN"/>
    <n v="1.76"/>
    <n v="1.76"/>
    <n v="88"/>
    <n v="8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8.00"/>
    <n v="0"/>
    <n v="178"/>
    <m/>
    <s v="FRNPAPF"/>
    <s v="True"/>
    <s v="E110_AP_DCOM"/>
    <s v="DCG-COM"/>
    <s v="NA"/>
    <m/>
    <n v="50"/>
    <s v="8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5"/>
    <s v="C100"/>
    <n v="5176"/>
    <n v="92"/>
    <s v="2026-07-31"/>
  </r>
  <r>
    <x v="209"/>
    <s v="GDS LTD"/>
    <s v="STICKER DSI  - JUILLET 2026"/>
    <s v="STICKER DSIÂ  - JUILLET 2026 -  PROFORMA F/P072600035"/>
    <n v="500"/>
    <s v="UN"/>
    <n v="1.76"/>
    <n v="1.76"/>
    <n v="880"/>
    <n v="8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80.00"/>
    <n v="0"/>
    <n v="189"/>
    <m/>
    <s v="FRNPAPF"/>
    <s v="True"/>
    <s v="E110_AP_DCOM"/>
    <s v="DCG-COM"/>
    <s v="NA"/>
    <m/>
    <n v="500"/>
    <s v="8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6"/>
    <s v="C100"/>
    <n v="5176"/>
    <n v="103"/>
    <s v="2026-07-31"/>
  </r>
  <r>
    <x v="209"/>
    <s v="GDS LTD"/>
    <s v="TOTE BAG SOGA - JUILLET 2026"/>
    <s v="TOTE BAG SOGA - JUILLET 2026 -  PROFORMA F/P072600035"/>
    <n v="1000"/>
    <s v="UN"/>
    <n v="1.82"/>
    <n v="1.82"/>
    <n v="1820"/>
    <n v="182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820.00"/>
    <n v="0"/>
    <n v="147"/>
    <m/>
    <s v="FRNPAPF"/>
    <s v="True"/>
    <s v="E110_AP_DCOM"/>
    <s v="DCG-COM"/>
    <s v="NA"/>
    <m/>
    <n v="1000"/>
    <s v="1 82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4"/>
    <s v="C100"/>
    <n v="5176"/>
    <n v="61"/>
    <s v="2026-07-31"/>
  </r>
  <r>
    <x v="209"/>
    <s v="GDS LTD"/>
    <s v="TOTE BAG - JUILLET 2026"/>
    <s v="TOTE BAG - JUILLET 2026 -  PROFORMA F/P072600035"/>
    <n v="15950"/>
    <s v="UN"/>
    <n v="1.82"/>
    <n v="1.82"/>
    <n v="29029"/>
    <n v="2902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9 029.00"/>
    <n v="0"/>
    <n v="146"/>
    <m/>
    <s v="FRNPAPF"/>
    <s v="True"/>
    <s v="E110_AP_DCOM"/>
    <s v="DCG-COM"/>
    <s v="NA"/>
    <m/>
    <n v="15950"/>
    <s v="29 02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3"/>
    <s v="C100"/>
    <n v="5176"/>
    <n v="60"/>
    <s v="2026-07-31"/>
  </r>
  <r>
    <x v="209"/>
    <s v="GDS LTD"/>
    <s v="MICROFIBER TOWEL DSI- JUILLET 2026"/>
    <s v="MICROFIBER TOWEL DSI- JUILLET 2026 -  PROFORMA F/P072600035"/>
    <n v="200"/>
    <s v="UN"/>
    <n v="2.35"/>
    <n v="2.35"/>
    <n v="470"/>
    <n v="47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00"/>
    <n v="0"/>
    <n v="191"/>
    <m/>
    <s v="FRNPAPF"/>
    <s v="True"/>
    <s v="E110_AP_DCOM"/>
    <s v="DCG-COM"/>
    <s v="NA"/>
    <m/>
    <n v="200"/>
    <s v="47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8"/>
    <s v="C100"/>
    <n v="5176"/>
    <n v="105"/>
    <s v="2026-07-31"/>
  </r>
  <r>
    <x v="209"/>
    <s v="GDS LTD"/>
    <s v="WAIST BAG - JUILLET 2026"/>
    <s v="WAIST BAG - JUILLET 2026 -  PROFORMA F/P072600035"/>
    <n v="2750"/>
    <s v="UN"/>
    <n v="2.41"/>
    <n v="2.41"/>
    <n v="6627.5"/>
    <n v="6627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627.50"/>
    <n v="0"/>
    <n v="148"/>
    <m/>
    <s v="FRNPAPF"/>
    <s v="True"/>
    <s v="E110_AP_DCOM"/>
    <s v="DCG-COM"/>
    <s v="NA"/>
    <m/>
    <n v="2750"/>
    <s v="6 627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5"/>
    <s v="C100"/>
    <n v="5176"/>
    <n v="62"/>
    <s v="2026-07-31"/>
  </r>
  <r>
    <x v="209"/>
    <s v="GDS LTD"/>
    <s v="CAR SUNSHADE - JUILLET 2026"/>
    <s v="CAR SUNSHADE - JUILLET 2026 -  PROFORMA F/P072600035"/>
    <n v="200"/>
    <s v="UN"/>
    <n v="2.82"/>
    <n v="2.82"/>
    <n v="564"/>
    <n v="56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64.00"/>
    <n v="0"/>
    <n v="175"/>
    <m/>
    <s v="FRNPAPF"/>
    <s v="True"/>
    <s v="E110_AP_DCOM"/>
    <s v="DCG-COM"/>
    <s v="NA"/>
    <m/>
    <n v="200"/>
    <s v="56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2"/>
    <s v="C100"/>
    <n v="5176"/>
    <n v="89"/>
    <s v="2026-07-31"/>
  </r>
  <r>
    <x v="209"/>
    <s v="GDS LTD"/>
    <s v="A5 PU NOTEBOOK - JUILLET 2026"/>
    <s v="A5 PU NOTEBOOK - JUILLET 2026 -  PROFORMA F/P072600035"/>
    <n v="1900"/>
    <s v="UN"/>
    <n v="2.88"/>
    <n v="2.88"/>
    <n v="5472"/>
    <n v="547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472.00"/>
    <n v="0"/>
    <n v="152"/>
    <m/>
    <s v="FRNPAPF"/>
    <s v="True"/>
    <s v="E110_AP_DCOM"/>
    <s v="DCG-COM"/>
    <s v="NA"/>
    <m/>
    <n v="1900"/>
    <s v="5 472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9"/>
    <s v="C100"/>
    <n v="5176"/>
    <n v="66"/>
    <s v="2026-07-31"/>
  </r>
  <r>
    <x v="209"/>
    <s v="GDS LTD"/>
    <s v="PHONE BAG DVI - JUILLET 2026"/>
    <s v="PHONE BAG DVI - JUILLET 2026 -  PROFORMA F/P072600035"/>
    <n v="1000"/>
    <s v="UN"/>
    <n v="2.94"/>
    <n v="2.94"/>
    <n v="2940"/>
    <n v="294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940.00"/>
    <n v="0"/>
    <n v="192"/>
    <m/>
    <s v="FRNPAPF"/>
    <s v="True"/>
    <s v="E110_AP_DCOM"/>
    <s v="DCG-COM"/>
    <s v="NA"/>
    <m/>
    <n v="1000"/>
    <s v="2 94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9"/>
    <s v="C100"/>
    <n v="5176"/>
    <n v="106"/>
    <s v="2026-07-31"/>
  </r>
  <r>
    <x v="209"/>
    <s v="GDS LTD"/>
    <s v="METAL PHONE HOLDER - JUILLET 2026"/>
    <s v="METAL PHONE HOLDER - JUILLET 2026 -  PROFORMA F/P072600035"/>
    <n v="300"/>
    <s v="UN"/>
    <n v="3.13"/>
    <n v="3.13"/>
    <n v="939"/>
    <n v="93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39.00"/>
    <n v="0"/>
    <n v="170"/>
    <m/>
    <s v="FRNPAPF"/>
    <s v="True"/>
    <s v="E110_AP_DCOM"/>
    <s v="DCG-COM"/>
    <s v="NA"/>
    <m/>
    <n v="300"/>
    <s v="93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7"/>
    <s v="C100"/>
    <n v="5176"/>
    <n v="84"/>
    <s v="2026-07-31"/>
  </r>
  <r>
    <x v="209"/>
    <s v="GDS LTD"/>
    <s v="TASSE A CAFE AVEC SOUS TASSE - JUILLET 2026"/>
    <s v="TASSE Ã CAFÃ AVEC SOUS TASSE - JUILLET 2026 -  PROFORMA F/P072600035"/>
    <n v="500"/>
    <s v="UN"/>
    <n v="3.35"/>
    <n v="3.35"/>
    <n v="1675"/>
    <n v="167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675.00"/>
    <n v="0"/>
    <n v="173"/>
    <m/>
    <s v="FRNPAPF"/>
    <s v="True"/>
    <s v="E110_AP_DCOM"/>
    <s v="DCG-COM"/>
    <s v="NA"/>
    <m/>
    <n v="500"/>
    <s v="1 67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0"/>
    <s v="C100"/>
    <n v="5176"/>
    <n v="87"/>
    <s v="2026-07-31"/>
  </r>
  <r>
    <x v="209"/>
    <s v="GDS LTD"/>
    <s v="LUNCH BOX BAG - JUILLET 2026"/>
    <s v="LUNCH BOX BAG - JUILLET 2026 -  PROFORMA F/P072600035"/>
    <n v="510"/>
    <s v="UN"/>
    <n v="3.35"/>
    <n v="3.35"/>
    <n v="1708.5"/>
    <n v="1708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708.50"/>
    <n v="0"/>
    <n v="185"/>
    <m/>
    <s v="FRNPAPF"/>
    <s v="True"/>
    <s v="E110_AP_DCOM"/>
    <s v="DCG-COM"/>
    <s v="NA"/>
    <m/>
    <n v="510"/>
    <s v="1 708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2"/>
    <s v="C100"/>
    <n v="5176"/>
    <n v="99"/>
    <s v="2026-07-31"/>
  </r>
  <r>
    <x v="209"/>
    <s v="GDS LTD"/>
    <s v="GOLF UMBRELLA - JUILLET 2026"/>
    <s v="GOLF UMBRELLA - JUILLET 2026 -  PROFORMA F/P072600035"/>
    <n v="25204"/>
    <s v="UN"/>
    <n v="3.35"/>
    <n v="3.35"/>
    <n v="84433.400000000009"/>
    <n v="84433.4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4 433.40"/>
    <n v="0"/>
    <n v="144"/>
    <m/>
    <s v="FRNPAPF"/>
    <s v="True"/>
    <s v="E110_AP_DCOM"/>
    <s v="DCG-COM"/>
    <s v="NA"/>
    <m/>
    <n v="25204"/>
    <s v="84 433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1"/>
    <s v="C100"/>
    <n v="5176"/>
    <n v="58"/>
    <s v="2026-07-31"/>
  </r>
  <r>
    <x v="209"/>
    <s v="GDS LTD"/>
    <s v="A5 PU NOTEBOOK (WITH RING) - JUILLET 2026"/>
    <s v="A5 PU NOTEBOOK (WITH RING) - JUILLET 2026 -  PROFORMA F/P072600035"/>
    <n v="630"/>
    <s v="UN"/>
    <n v="3.51"/>
    <n v="3.51"/>
    <n v="2211.2999999999997"/>
    <n v="2211.29999999999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211.30"/>
    <n v="0"/>
    <n v="150"/>
    <m/>
    <s v="FRNPAPF"/>
    <s v="True"/>
    <s v="E110_AP_DCOM"/>
    <s v="DCG-COM"/>
    <s v="NA"/>
    <m/>
    <n v="630"/>
    <s v="2 211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7"/>
    <s v="C100"/>
    <n v="5176"/>
    <n v="64"/>
    <s v="2026-07-31"/>
  </r>
  <r>
    <x v="209"/>
    <s v="GDS LTD"/>
    <s v="CORK COVER NOTEBOOK - JUILLET 2026"/>
    <s v="CORK COVER NOTEBOOK - JUILLET 2026 -  PROFORMA F/P072600035"/>
    <n v="500"/>
    <s v="UN"/>
    <n v="3.82"/>
    <n v="3.82"/>
    <n v="1910"/>
    <n v="19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910.00"/>
    <n v="0"/>
    <n v="186"/>
    <m/>
    <s v="FRNPAPF"/>
    <s v="True"/>
    <s v="E110_AP_DCOM"/>
    <s v="DCG-COM"/>
    <s v="NA"/>
    <m/>
    <n v="500"/>
    <s v="1 9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3"/>
    <s v="C100"/>
    <n v="5176"/>
    <n v="100"/>
    <s v="2026-07-31"/>
  </r>
  <r>
    <x v="209"/>
    <s v="GDS LTD"/>
    <s v="FOOTBALL - JUILLET 2026"/>
    <s v="FOOTBALL - JUILLET 2026 -  PROFORMA F/P072600035"/>
    <n v="302"/>
    <s v="UN"/>
    <n v="4.0199999999999996"/>
    <n v="4.0199999999999996"/>
    <n v="1214.04"/>
    <n v="1214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14.04"/>
    <n v="0"/>
    <n v="139"/>
    <m/>
    <s v="FRNPAPF"/>
    <s v="True"/>
    <s v="E110_AP_DCOM"/>
    <s v="DCG-COM"/>
    <s v="NA"/>
    <m/>
    <n v="302"/>
    <s v="1 214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6"/>
    <s v="C100"/>
    <n v="5176"/>
    <n v="53"/>
    <s v="2026-07-31"/>
  </r>
  <r>
    <x v="209"/>
    <s v="GDS LTD"/>
    <s v="T-SHIRT DSI TRUST NO ONE- JUILLET 2026"/>
    <s v="T-SHIRT DSI TRUST NO ONE- JUILLET 2026  -  PROFORMA F/P072600035"/>
    <n v="100"/>
    <s v="UN"/>
    <n v="4.0599999999999996"/>
    <n v="4.0599999999999996"/>
    <n v="405.99999999999994"/>
    <n v="405.9999999999999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6.00"/>
    <n v="0"/>
    <n v="142"/>
    <m/>
    <s v="FRNPAPF"/>
    <s v="True"/>
    <s v="E110_AP_DCOM"/>
    <s v="DCG-COM"/>
    <s v="NA"/>
    <m/>
    <n v="100"/>
    <s v="40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9"/>
    <s v="C100"/>
    <n v="5176"/>
    <n v="56"/>
    <s v="2026-07-31"/>
  </r>
  <r>
    <x v="209"/>
    <s v="GDS LTD"/>
    <s v="T-SHIRT - JUILLET 2026"/>
    <s v="T-SHIRT - JUILLET 2026 -  PROFORMA F/P072600035"/>
    <n v="43158"/>
    <s v="UN"/>
    <n v="4.0599999999999996"/>
    <n v="4.0599999999999996"/>
    <n v="175221.47999999998"/>
    <n v="175221.479999999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75 221.48"/>
    <n v="0"/>
    <n v="141"/>
    <m/>
    <s v="FRNPAPF"/>
    <s v="True"/>
    <s v="E110_AP_DCOM"/>
    <s v="DCG-COM"/>
    <s v="NA"/>
    <m/>
    <n v="43158"/>
    <s v="175 221.4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8"/>
    <s v="C100"/>
    <n v="5176"/>
    <n v="55"/>
    <s v="2026-07-31"/>
  </r>
  <r>
    <x v="209"/>
    <s v="GDS LTD"/>
    <s v="SCARF - JUILLET 2026"/>
    <s v="SCARF - JUILLET 2026 -  PROFORMA F/P072600035"/>
    <n v="300"/>
    <s v="UN"/>
    <n v="4.12"/>
    <n v="4.12"/>
    <n v="1236"/>
    <n v="12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36.00"/>
    <n v="0"/>
    <n v="162"/>
    <m/>
    <s v="FRNPAPF"/>
    <s v="True"/>
    <s v="E110_AP_DCOM"/>
    <s v="DCG-COM"/>
    <s v="NA"/>
    <m/>
    <n v="300"/>
    <s v="1 2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9"/>
    <s v="C100"/>
    <n v="5176"/>
    <n v="76"/>
    <s v="2026-07-31"/>
  </r>
  <r>
    <x v="209"/>
    <s v="GDS LTD"/>
    <s v="PVC COASTER SET - JUILLET 2026"/>
    <s v="PVC COASTER SET - JUILLET 2026 -  PROFORMA F/P072600035"/>
    <n v="300"/>
    <s v="UN"/>
    <n v="4.12"/>
    <n v="4.12"/>
    <n v="1236"/>
    <n v="12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36.00"/>
    <n v="0"/>
    <n v="193"/>
    <m/>
    <s v="FRNPAPF"/>
    <s v="True"/>
    <s v="E110_AP_DCOM"/>
    <s v="DCG-COM"/>
    <s v="NA"/>
    <m/>
    <n v="300"/>
    <s v="1 2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50"/>
    <s v="C100"/>
    <n v="5176"/>
    <n v="107"/>
    <s v="2026-07-31"/>
  </r>
  <r>
    <x v="209"/>
    <s v="GDS LTD"/>
    <s v="LUNCH BOX - JUILLET 2026"/>
    <s v="LUNCH BOX - JUILLET 2026 -  PROFORMA F/P072600035"/>
    <n v="510"/>
    <s v="UN"/>
    <n v="4.12"/>
    <n v="4.12"/>
    <n v="2101.2000000000003"/>
    <n v="2101.200000000000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101.20"/>
    <n v="0"/>
    <n v="158"/>
    <m/>
    <s v="FRNPAPF"/>
    <s v="True"/>
    <s v="E110_AP_DCOM"/>
    <s v="DCG-COM"/>
    <s v="NA"/>
    <m/>
    <n v="510"/>
    <s v="2 101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5"/>
    <s v="C100"/>
    <n v="5176"/>
    <n v="72"/>
    <s v="2026-07-31"/>
  </r>
  <r>
    <x v="209"/>
    <s v="GDS LTD"/>
    <s v="FOOTBALL SCARF - JUILLET 2026"/>
    <s v="FOOTBALL SCARF - JUILLET 2026 -  PROFORMA F/P072600035"/>
    <n v="1300"/>
    <s v="UN"/>
    <n v="4.12"/>
    <n v="4.12"/>
    <n v="5356"/>
    <n v="535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356.00"/>
    <n v="0"/>
    <n v="171"/>
    <m/>
    <s v="FRNPAPF"/>
    <s v="True"/>
    <s v="E110_AP_DCOM"/>
    <s v="DCG-COM"/>
    <s v="NA"/>
    <m/>
    <n v="1300"/>
    <s v="5 35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8"/>
    <s v="C100"/>
    <n v="5176"/>
    <n v="85"/>
    <s v="2026-07-31"/>
  </r>
  <r>
    <x v="209"/>
    <s v="GDS LTD"/>
    <s v="CROSSBODY BAG - JUILLET 2026"/>
    <s v="CROSSBODY BAG - JUILLET 2026 -  PROFORMA F/P072600035"/>
    <n v="2000"/>
    <s v="UN"/>
    <n v="4.18"/>
    <n v="4.18"/>
    <n v="8360"/>
    <n v="83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 360.00"/>
    <n v="0"/>
    <n v="183"/>
    <m/>
    <s v="FRNPAPF"/>
    <s v="True"/>
    <s v="E110_AP_DCOM"/>
    <s v="DCG-COM"/>
    <s v="NA"/>
    <m/>
    <n v="2000"/>
    <s v="8 3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0"/>
    <s v="C100"/>
    <n v="5176"/>
    <n v="97"/>
    <s v="2026-07-31"/>
  </r>
  <r>
    <x v="209"/>
    <s v="GDS LTD"/>
    <s v="THERMAL MUG - JUILLET 2026"/>
    <s v="THERMAL MUG - JUILLET 2026 -  PROFORMA F/P072600035"/>
    <n v="1610"/>
    <s v="UN"/>
    <n v="4.6500000000000004"/>
    <n v="4.6500000000000004"/>
    <n v="7486.5000000000009"/>
    <n v="7486.50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486.50"/>
    <n v="0"/>
    <n v="154"/>
    <m/>
    <s v="FRNPAPF"/>
    <s v="True"/>
    <s v="E110_AP_DCOM"/>
    <s v="DCG-COM"/>
    <s v="NA"/>
    <m/>
    <n v="1610"/>
    <s v="7 486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1"/>
    <s v="C100"/>
    <n v="5176"/>
    <n v="68"/>
    <s v="2026-07-31"/>
  </r>
  <r>
    <x v="209"/>
    <s v="GDS LTD"/>
    <s v="USB CHARGER/JOULE - JUILLET 2026"/>
    <s v="USB CHARGER/JOULE - JUILLET 2026 -  PROFORMA F/P072600035"/>
    <n v="500"/>
    <s v="UN"/>
    <n v="5.76"/>
    <n v="5.76"/>
    <n v="2880"/>
    <n v="28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880.00"/>
    <n v="0"/>
    <n v="132"/>
    <m/>
    <s v="FRNPAPF"/>
    <s v="True"/>
    <s v="E110_AP_DCOM"/>
    <s v="DCG-COM"/>
    <s v="NA"/>
    <m/>
    <n v="500"/>
    <s v="2 8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9"/>
    <s v="C100"/>
    <n v="5176"/>
    <n v="46"/>
    <s v="2026-07-31"/>
  </r>
  <r>
    <x v="209"/>
    <s v="GDS LTD"/>
    <s v="BLUETOOTH SPEAKER - JUILLET 2026"/>
    <s v="BLUETOOTH SPEAKER - JUILLET 2026 -  PROFORMA F/P072600035"/>
    <n v="1800"/>
    <s v="UN"/>
    <n v="5.82"/>
    <n v="5.82"/>
    <n v="10476"/>
    <n v="1047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0 476.00"/>
    <n v="0"/>
    <n v="131"/>
    <m/>
    <s v="FRNPAPF"/>
    <s v="True"/>
    <s v="E110_AP_DCOM"/>
    <s v="DCG-COM"/>
    <s v="NA"/>
    <m/>
    <n v="1800"/>
    <s v="10 47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8"/>
    <s v="C100"/>
    <n v="5176"/>
    <n v="45"/>
    <s v="2026-07-31"/>
  </r>
  <r>
    <x v="209"/>
    <s v="GDS LTD"/>
    <s v="POLO - JUILLET 2026"/>
    <s v="POLO - JUILLET 2026 -  PROFORMA F/P072600035"/>
    <n v="27308"/>
    <s v="UN"/>
    <n v="6.18"/>
    <n v="6.18"/>
    <n v="168763.44"/>
    <n v="168763.4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68 763.44"/>
    <n v="0"/>
    <n v="143"/>
    <m/>
    <s v="FRNPAPF"/>
    <s v="True"/>
    <s v="E110_AP_DCOM"/>
    <s v="DCG-COM"/>
    <s v="NA"/>
    <m/>
    <n v="27308"/>
    <s v="168 763.4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0"/>
    <s v="C100"/>
    <n v="5176"/>
    <n v="57"/>
    <s v="2026-07-31"/>
  </r>
  <r>
    <x v="209"/>
    <s v="GDS LTD"/>
    <s v="BACKPACK (CARTABLE / SAC A DOS) - JUILLET 2026"/>
    <s v="BACKPACK (CARTABLE / SAC Ã DOS) - JUILLET 2026 -  PROFORMA F/P072600035"/>
    <n v="6430"/>
    <s v="UN"/>
    <n v="6.34"/>
    <n v="6.34"/>
    <n v="40766.199999999997"/>
    <n v="40766.1999999999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 766.20"/>
    <n v="0"/>
    <n v="164"/>
    <m/>
    <s v="FRNPAPF"/>
    <s v="True"/>
    <s v="E110_AP_DCOM"/>
    <s v="DCG-COM"/>
    <s v="NA"/>
    <m/>
    <n v="6430"/>
    <s v="40 766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1"/>
    <s v="C100"/>
    <n v="5176"/>
    <n v="78"/>
    <s v="2026-07-31"/>
  </r>
  <r>
    <x v="209"/>
    <s v="GDS LTD"/>
    <s v="RAINCOAT PONCH - JUILLET 2026"/>
    <s v="RAINCOAT PONCH - JUILLET 2026 -  PROFORMA F/P072600035"/>
    <n v="1000"/>
    <s v="UN"/>
    <n v="6.41"/>
    <n v="6.41"/>
    <n v="6410"/>
    <n v="64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410.00"/>
    <n v="0"/>
    <n v="161"/>
    <m/>
    <s v="FRNPAPF"/>
    <s v="True"/>
    <s v="E110_AP_DCOM"/>
    <s v="DCG-COM"/>
    <s v="NA"/>
    <m/>
    <n v="1000"/>
    <s v="6 4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8"/>
    <s v="C100"/>
    <n v="5176"/>
    <n v="75"/>
    <s v="2026-07-31"/>
  </r>
  <r>
    <x v="209"/>
    <s v="GDS LTD"/>
    <s v="FLANGER - JUILLET 2026"/>
    <s v="FLANGER - JUILLET 2026 -  PROFORMA F/P072600035"/>
    <n v="20025"/>
    <s v="UN"/>
    <n v="6.41"/>
    <n v="6.41"/>
    <n v="128360.25"/>
    <n v="128360.2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28 360.25"/>
    <n v="0"/>
    <n v="4"/>
    <m/>
    <s v="FRNPAPF"/>
    <s v="True"/>
    <s v="E110_AP_DCOM"/>
    <s v="DCG-COM"/>
    <s v="NA"/>
    <m/>
    <n v="20025"/>
    <s v="128 360.2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8"/>
    <s v="C100"/>
    <n v="5176"/>
    <n v="4"/>
    <s v="2026-07-31"/>
  </r>
  <r>
    <x v="209"/>
    <s v="GDS LTD"/>
    <s v="TOP BANNER - JUILLET 2026"/>
    <s v="TOP BANNER - JUILLET 2026 -  PROFORMA F/P072600035"/>
    <n v="50"/>
    <s v="UN"/>
    <n v="7.45"/>
    <n v="7.45"/>
    <n v="372.5"/>
    <n v="372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72.50"/>
    <n v="0"/>
    <n v="20"/>
    <m/>
    <s v="FRNPAPF"/>
    <s v="True"/>
    <s v="E110_AP_DCOM"/>
    <s v="DCG-COM"/>
    <s v="NA"/>
    <m/>
    <n v="50"/>
    <s v="372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4"/>
    <s v="C100"/>
    <n v="5176"/>
    <n v="20"/>
    <s v="2026-07-31"/>
  </r>
  <r>
    <x v="209"/>
    <s v="GDS LTD"/>
    <s v="PASSPORT KIT - JUILLET 2026"/>
    <s v="PASSPORT KIT - JUILLET 2026 -  PROFORMA F/P072600035"/>
    <n v="100"/>
    <s v="UN"/>
    <n v="7.65"/>
    <n v="7.65"/>
    <n v="765"/>
    <n v="76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65.00"/>
    <n v="0"/>
    <n v="181"/>
    <m/>
    <s v="FRNPAPF"/>
    <s v="True"/>
    <s v="E110_AP_DCOM"/>
    <s v="DCG-COM"/>
    <s v="NA"/>
    <m/>
    <n v="100"/>
    <s v="76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8"/>
    <s v="C100"/>
    <n v="5176"/>
    <n v="95"/>
    <s v="2026-07-31"/>
  </r>
  <r>
    <x v="209"/>
    <s v="GDS LTD"/>
    <s v="TRAVELLING SET - JUILLET 2026"/>
    <s v="TRAVELLING SET - JUILLET 2026 -  PROFORMA F/P072600035"/>
    <n v="50"/>
    <s v="UN"/>
    <n v="7.94"/>
    <n v="7.94"/>
    <n v="397"/>
    <n v="3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97.00"/>
    <n v="0"/>
    <n v="180"/>
    <m/>
    <s v="FRNPAPF"/>
    <s v="True"/>
    <s v="E110_AP_DCOM"/>
    <s v="DCG-COM"/>
    <s v="NA"/>
    <m/>
    <n v="50"/>
    <s v="39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7"/>
    <s v="C100"/>
    <n v="5176"/>
    <n v="94"/>
    <s v="2026-07-31"/>
  </r>
  <r>
    <x v="209"/>
    <s v="GDS LTD"/>
    <s v="POWERBANK - JUILLET 2026"/>
    <s v="POWERBANK - JUILLET 2026 -  PROFORMA F/P072600035"/>
    <n v="820"/>
    <s v="UN"/>
    <n v="8.1199999999999992"/>
    <n v="8.1199999999999992"/>
    <n v="6658.4"/>
    <n v="6658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658.40"/>
    <n v="0"/>
    <n v="127"/>
    <m/>
    <s v="FRNPAPF"/>
    <s v="True"/>
    <s v="E110_AP_DCOM"/>
    <s v="DCG-COM"/>
    <s v="NA"/>
    <m/>
    <n v="820"/>
    <s v="6 658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4"/>
    <s v="C100"/>
    <n v="5176"/>
    <n v="41"/>
    <s v="2026-07-31"/>
  </r>
  <r>
    <x v="209"/>
    <s v="GDS LTD"/>
    <s v="A4 VIP NOTEBOOK - JUILLET 2026"/>
    <s v="A4 VIP NOTEBOOK - JUILLET 2026 -  PROFORMA F/P072600035"/>
    <n v="1100"/>
    <s v="UN"/>
    <n v="8.56"/>
    <n v="8.56"/>
    <n v="9416"/>
    <n v="941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16.00"/>
    <n v="0"/>
    <n v="149"/>
    <m/>
    <s v="FRNPAPF"/>
    <s v="True"/>
    <s v="E110_AP_DCOM"/>
    <s v="DCG-COM"/>
    <s v="NA"/>
    <m/>
    <n v="1100"/>
    <s v="9 41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6"/>
    <s v="C100"/>
    <n v="5176"/>
    <n v="63"/>
    <s v="2026-07-31"/>
  </r>
  <r>
    <x v="209"/>
    <s v="GDS LTD"/>
    <s v="CHAPEAU POUR RANDONNEE - JUILLET 2026"/>
    <s v="CHAPEAU POUR RANDONNÃE - JUILLET 2026 -  PROFORMA F/P072600035"/>
    <n v="200"/>
    <s v="UN"/>
    <n v="8.65"/>
    <n v="8.65"/>
    <n v="1730"/>
    <n v="173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730.00"/>
    <n v="0"/>
    <n v="177"/>
    <m/>
    <s v="FRNPAPF"/>
    <s v="True"/>
    <s v="E110_AP_DCOM"/>
    <s v="DCG-COM"/>
    <s v="NA"/>
    <m/>
    <n v="200"/>
    <s v="1 73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4"/>
    <s v="C100"/>
    <n v="5176"/>
    <n v="91"/>
    <s v="2026-07-31"/>
  </r>
  <r>
    <x v="209"/>
    <s v="GDS LTD"/>
    <s v="EARBUD - JUILLET 2026"/>
    <s v="EARBUD - JUILLET 2026 -  PROFORMA F/P072600035"/>
    <n v="4000"/>
    <s v="UN"/>
    <n v="8.82"/>
    <n v="8.82"/>
    <n v="35280"/>
    <n v="352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5 280.00"/>
    <n v="0"/>
    <n v="129"/>
    <m/>
    <s v="FRNPAPF"/>
    <s v="True"/>
    <s v="E110_AP_DCOM"/>
    <s v="DCG-COM"/>
    <s v="NA"/>
    <m/>
    <n v="4000"/>
    <s v="35 2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6"/>
    <s v="C100"/>
    <n v="5176"/>
    <n v="43"/>
    <s v="2026-07-31"/>
  </r>
  <r>
    <x v="209"/>
    <s v="GDS LTD"/>
    <s v="HEADPHONE - JUILLET 2026"/>
    <s v="HEADPHONE - JUILLET 2026 -  PROFORMA F/P072600035"/>
    <n v="1800"/>
    <s v="UN"/>
    <n v="9.76"/>
    <n v="9.76"/>
    <n v="17568"/>
    <n v="1756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7 568.00"/>
    <n v="0"/>
    <n v="128"/>
    <m/>
    <s v="FRNPAPF"/>
    <s v="True"/>
    <s v="E110_AP_DCOM"/>
    <s v="DCG-COM"/>
    <s v="NA"/>
    <m/>
    <n v="1800"/>
    <s v="17 56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5"/>
    <s v="C100"/>
    <n v="5176"/>
    <n v="42"/>
    <s v="2026-07-31"/>
  </r>
  <r>
    <x v="209"/>
    <s v="GDS LTD"/>
    <s v="RAINCOAT SUIT COFI - JUILLET 2026"/>
    <s v="RAINCOAT SUIT COFI - JUILLET 2026 -  PROFORMA F/P072600035"/>
    <n v="70"/>
    <s v="UN"/>
    <n v="10.47"/>
    <n v="10.47"/>
    <n v="732.90000000000009"/>
    <n v="732.900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32.90"/>
    <n v="0"/>
    <n v="160"/>
    <m/>
    <s v="FRNPAPF"/>
    <s v="True"/>
    <s v="E110_AP_DCOM"/>
    <s v="DCG-COM"/>
    <s v="NA"/>
    <m/>
    <n v="70"/>
    <s v="732.9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7"/>
    <s v="C100"/>
    <n v="5176"/>
    <n v="74"/>
    <s v="2026-07-31"/>
  </r>
  <r>
    <x v="209"/>
    <s v="GDS LTD"/>
    <s v="POWER BANK-2W - JUILLET 2026"/>
    <s v="POWER BANK-2W - JUILLET 2026 -  PROFORMA F/P072600035"/>
    <n v="700"/>
    <s v="UN"/>
    <n v="11.71"/>
    <n v="11.71"/>
    <n v="8197"/>
    <n v="81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 197.00"/>
    <n v="0"/>
    <n v="159"/>
    <m/>
    <s v="FRNPAPF"/>
    <s v="True"/>
    <s v="E110_AP_DCOM"/>
    <s v="DCG-COM"/>
    <s v="NA"/>
    <m/>
    <n v="700"/>
    <s v="8 19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6"/>
    <s v="C100"/>
    <n v="5176"/>
    <n v="73"/>
    <s v="2026-07-31"/>
  </r>
  <r>
    <x v="209"/>
    <s v="GDS LTD"/>
    <s v="VIP PC BACKPACK - JUILLET 2026"/>
    <s v="VIP PC BACKPACK - JUILLET 2026 -  PROFORMA F/P072600035"/>
    <n v="800"/>
    <s v="UN"/>
    <n v="11.76"/>
    <n v="11.76"/>
    <n v="9408"/>
    <n v="940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08.00"/>
    <n v="0"/>
    <n v="125"/>
    <m/>
    <s v="FRNPAPF"/>
    <s v="True"/>
    <s v="E110_AP_DCOM"/>
    <s v="DCG-COM"/>
    <s v="NA"/>
    <m/>
    <n v="800"/>
    <s v="9 40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2"/>
    <s v="C100"/>
    <n v="5176"/>
    <n v="39"/>
    <s v="2026-07-31"/>
  </r>
  <r>
    <x v="209"/>
    <s v="GDS LTD"/>
    <s v="PC BACKPACK - JUILLET 2026"/>
    <s v="PC BACKPACK - JUILLET 2026 -  PROFORMA F/P072600035"/>
    <n v="1035"/>
    <s v="UN"/>
    <n v="11.76"/>
    <n v="11.76"/>
    <n v="12171.6"/>
    <n v="12171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2 171.60"/>
    <n v="0"/>
    <n v="124"/>
    <m/>
    <s v="FRNPAPF"/>
    <s v="True"/>
    <s v="E110_AP_DCOM"/>
    <s v="DCG-COM"/>
    <s v="NA"/>
    <m/>
    <n v="1035"/>
    <s v="12 171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1"/>
    <s v="C100"/>
    <n v="5176"/>
    <n v="38"/>
    <s v="2026-07-31"/>
  </r>
  <r>
    <x v="209"/>
    <s v="GDS LTD"/>
    <s v="LAPTOP COVER - JUILLET 2026"/>
    <s v="LAPTOP COVER - JUILLET 2026 -  PROFORMA F/P072600035"/>
    <n v="500"/>
    <s v="UN"/>
    <n v="14"/>
    <n v="14"/>
    <n v="7000"/>
    <n v="700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000.00"/>
    <n v="0"/>
    <n v="174"/>
    <m/>
    <s v="FRNPAPF"/>
    <s v="True"/>
    <s v="E110_AP_DCOM"/>
    <s v="DCG-COM"/>
    <s v="NA"/>
    <m/>
    <n v="500"/>
    <s v="7 00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1"/>
    <s v="C100"/>
    <n v="5176"/>
    <n v="88"/>
    <s v="2026-07-31"/>
  </r>
  <r>
    <x v="209"/>
    <s v="GDS LTD"/>
    <s v="BEACH UMBRELLA  - JUILLET 2026"/>
    <s v="BEACH UMBRELLAÂ  - JUILLET 2026 -  PROFORMA F/P072600035"/>
    <n v="10793"/>
    <s v="UN"/>
    <n v="15.29"/>
    <n v="15.29"/>
    <n v="165024.97"/>
    <n v="165024.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65 024.97"/>
    <n v="0"/>
    <n v="1"/>
    <m/>
    <s v="FRNPAPF"/>
    <s v="True"/>
    <s v="E110_AP_DCOM"/>
    <s v="DCG-COM"/>
    <s v="NA"/>
    <m/>
    <n v="10793"/>
    <s v="165 024.97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5"/>
    <s v="C100"/>
    <n v="5176"/>
    <n v="1"/>
    <s v="2026-07-31"/>
  </r>
  <r>
    <x v="209"/>
    <s v="GDS LTD"/>
    <s v="POWERBANK NOTEBOOK - JUILLET 2026"/>
    <s v="POWERBANK NOTEBOOK - JUILLET 2026 -  PROFORMA F/P072600035"/>
    <n v="2700"/>
    <s v="UN"/>
    <n v="16.47"/>
    <n v="16.47"/>
    <n v="44469"/>
    <n v="4446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4 469.00"/>
    <n v="0"/>
    <n v="126"/>
    <m/>
    <s v="FRNPAPF"/>
    <s v="True"/>
    <s v="E110_AP_DCOM"/>
    <s v="DCG-COM"/>
    <s v="NA"/>
    <m/>
    <n v="2700"/>
    <s v="44 46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3"/>
    <s v="C100"/>
    <n v="5176"/>
    <n v="40"/>
    <s v="2026-07-31"/>
  </r>
  <r>
    <x v="209"/>
    <s v="GDS LTD"/>
    <s v="ROUND TABLE COVER - JUILLET 2026"/>
    <s v="ROUND TABLE COVER - JUILLET 2026 -  PROFORMA F/P072600035"/>
    <n v="6"/>
    <s v="UN"/>
    <n v="17.649999999999999"/>
    <n v="17.649999999999999"/>
    <n v="105.89999999999999"/>
    <n v="105.899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05.90"/>
    <n v="0"/>
    <n v="119"/>
    <m/>
    <s v="FRNPAPF"/>
    <s v="True"/>
    <s v="E110_AP_DCOM"/>
    <s v="DCG-COM"/>
    <s v="NA"/>
    <m/>
    <n v="6"/>
    <s v="105.9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6"/>
    <s v="C100"/>
    <n v="5176"/>
    <n v="33"/>
    <s v="2026-07-31"/>
  </r>
  <r>
    <x v="209"/>
    <s v="GDS LTD"/>
    <s v="TRAVEL BAG - JUILLET 2026"/>
    <s v="TRAVEL BAG - JUILLET 2026 -  PROFORMA F/P072600035"/>
    <n v="820"/>
    <s v="UN"/>
    <n v="17.649999999999999"/>
    <n v="17.649999999999999"/>
    <n v="14472.999999999998"/>
    <n v="14472.9999999999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4 473.00"/>
    <n v="0"/>
    <n v="165"/>
    <m/>
    <s v="FRNPAPF"/>
    <s v="True"/>
    <s v="E110_AP_DCOM"/>
    <s v="DCG-COM"/>
    <s v="NA"/>
    <m/>
    <n v="820"/>
    <s v="14 473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2"/>
    <s v="C100"/>
    <n v="5176"/>
    <n v="79"/>
    <s v="2026-07-31"/>
  </r>
  <r>
    <x v="209"/>
    <s v="GDS LTD"/>
    <s v="REVERSIBLE JACKET / DOUDOUNE ML - JUILLET 2026"/>
    <s v="REVERSIBLE JACKET / DOUDOUNE ML - JUILLET 2026 -  PROFORMA F/P072600035"/>
    <n v="3500"/>
    <s v="UN"/>
    <n v="17.649999999999999"/>
    <n v="17.649999999999999"/>
    <n v="61774.999999999993"/>
    <n v="61774.99999999999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1 775.00"/>
    <n v="0"/>
    <n v="155"/>
    <m/>
    <s v="FRNPAPF"/>
    <s v="True"/>
    <s v="E110_AP_DCOM"/>
    <s v="DCG-COM"/>
    <s v="NA"/>
    <m/>
    <n v="3500"/>
    <s v="61 77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2"/>
    <s v="C100"/>
    <n v="5176"/>
    <n v="69"/>
    <s v="2026-07-31"/>
  </r>
  <r>
    <x v="209"/>
    <s v="GDS LTD"/>
    <s v="MEN JACKET - JUILLET 2026"/>
    <s v="MEN JACKET - JUILLET 2026 -  PROFORMA F/P072600035"/>
    <n v="250"/>
    <s v="UN"/>
    <n v="18.239999999999998"/>
    <n v="18.239999999999998"/>
    <n v="4560"/>
    <n v="45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 560.00"/>
    <n v="0"/>
    <n v="156"/>
    <m/>
    <s v="FRNPAPF"/>
    <s v="True"/>
    <s v="E110_AP_DCOM"/>
    <s v="DCG-COM"/>
    <s v="NA"/>
    <m/>
    <n v="250"/>
    <s v="4 5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3"/>
    <s v="C100"/>
    <n v="5176"/>
    <n v="70"/>
    <s v="2026-07-31"/>
  </r>
  <r>
    <x v="209"/>
    <s v="GDS LTD"/>
    <s v="COFFRET CLASSIC - JUILLET 2026"/>
    <s v="COFFRET CLASSIC - JUILLET 2026 -  PROFORMA F/P072600035"/>
    <n v="1000"/>
    <s v="UN"/>
    <n v="18.82"/>
    <n v="18.82"/>
    <n v="18820"/>
    <n v="1882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8 820.00"/>
    <n v="0"/>
    <n v="176"/>
    <m/>
    <s v="FRNPAPF"/>
    <s v="True"/>
    <s v="E110_AP_DCOM"/>
    <s v="DCG-COM"/>
    <s v="NA"/>
    <m/>
    <n v="1000"/>
    <s v="18 82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3"/>
    <s v="C100"/>
    <n v="5176"/>
    <n v="90"/>
    <s v="2026-07-31"/>
  </r>
  <r>
    <x v="209"/>
    <s v="GDS LTD"/>
    <s v="ECO VIP SET - JUILLET 2026"/>
    <s v="ECO VIP SET - JUILLET 2026 -  PROFORMA F/P072600035"/>
    <n v="800"/>
    <s v="UN"/>
    <n v="19.88"/>
    <n v="19.88"/>
    <n v="15904"/>
    <n v="159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5 904.00"/>
    <n v="0"/>
    <n v="182"/>
    <m/>
    <s v="FRNPAPF"/>
    <s v="True"/>
    <s v="E110_AP_DCOM"/>
    <s v="DCG-COM"/>
    <s v="NA"/>
    <m/>
    <n v="800"/>
    <s v="15 90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9"/>
    <s v="C100"/>
    <n v="5176"/>
    <n v="96"/>
    <s v="2026-07-31"/>
  </r>
  <r>
    <x v="209"/>
    <s v="GDS LTD"/>
    <s v="PLASTIC CHAIR - JUILLET 2026"/>
    <s v="PLASTIC CHAIR - JUILLET 2026 -  PROFORMA F/P072600035"/>
    <n v="40"/>
    <s v="UN"/>
    <n v="21.18"/>
    <n v="21.18"/>
    <n v="847.2"/>
    <n v="847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47.20"/>
    <n v="0"/>
    <n v="115"/>
    <m/>
    <s v="FRNPAPF"/>
    <s v="True"/>
    <s v="E110_AP_DCOM"/>
    <s v="DCG-COM"/>
    <s v="NA"/>
    <m/>
    <n v="40"/>
    <s v="847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2"/>
    <s v="C100"/>
    <n v="5176"/>
    <n v="29"/>
    <s v="2026-07-31"/>
  </r>
  <r>
    <x v="209"/>
    <s v="GDS LTD"/>
    <s v="VIP KIT-CLASSIC - JUILLET 2026"/>
    <s v="VIP KIT-CLASSIC - JUILLET 2026 -  PROFORMA F/P072600035"/>
    <n v="500"/>
    <s v="UN"/>
    <n v="22.94"/>
    <n v="22.94"/>
    <n v="11470"/>
    <n v="1147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1 470.00"/>
    <n v="0"/>
    <n v="130"/>
    <m/>
    <s v="FRNPAPF"/>
    <s v="True"/>
    <s v="E110_AP_DCOM"/>
    <s v="DCG-COM"/>
    <s v="NA"/>
    <m/>
    <n v="500"/>
    <s v="11 47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7"/>
    <s v="C100"/>
    <n v="5176"/>
    <n v="44"/>
    <s v="2026-07-31"/>
  </r>
  <r>
    <x v="209"/>
    <s v="GDS LTD"/>
    <s v="FLYING FLAG-GM 4M - FIBRE - JUILLET 2026"/>
    <s v="FLYING FLAG-GM 4M - FIBRE - JUILLET 2026 -  PROFORMA F/P072600035"/>
    <n v="32"/>
    <s v="UN"/>
    <n v="23.29"/>
    <n v="23.29"/>
    <n v="745.28"/>
    <n v="745.2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45.28"/>
    <n v="0"/>
    <n v="17"/>
    <m/>
    <s v="FRNPAPF"/>
    <s v="True"/>
    <s v="E110_AP_DCOM"/>
    <s v="DCG-COM"/>
    <s v="NA"/>
    <m/>
    <n v="32"/>
    <s v="745.2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1"/>
    <s v="C100"/>
    <n v="5176"/>
    <n v="17"/>
    <s v="2026-07-31"/>
  </r>
  <r>
    <x v="209"/>
    <s v="GDS LTD"/>
    <s v="FLYING FLAG-GM 4M - JUILLET 2026"/>
    <s v="FLYING FLAG-GM 4M - JUILLET 2026 -  PROFORMA F/P072600035"/>
    <n v="60"/>
    <s v="UN"/>
    <n v="23.29"/>
    <n v="23.29"/>
    <n v="1397.3999999999999"/>
    <n v="1397.39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397.40"/>
    <n v="0"/>
    <n v="18"/>
    <m/>
    <s v="FRNPAPF"/>
    <s v="True"/>
    <s v="E110_AP_DCOM"/>
    <s v="DCG-COM"/>
    <s v="NA"/>
    <m/>
    <n v="60"/>
    <s v="1 397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2"/>
    <s v="C100"/>
    <n v="5176"/>
    <n v="18"/>
    <s v="2026-07-31"/>
  </r>
  <r>
    <x v="209"/>
    <s v="GDS LTD"/>
    <s v="6FT TABLE COVER - JUILLET 2026"/>
    <s v="6FT TABLE COVER - JUILLET 2026 -  PROFORMA F/P072600035"/>
    <n v="20"/>
    <s v="UN"/>
    <n v="23.53"/>
    <n v="23.53"/>
    <n v="470.6"/>
    <n v="470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60"/>
    <n v="0"/>
    <n v="117"/>
    <m/>
    <s v="FRNPAPF"/>
    <s v="True"/>
    <s v="E110_AP_DCOM"/>
    <s v="DCG-COM"/>
    <s v="NA"/>
    <m/>
    <n v="20"/>
    <s v="470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4"/>
    <s v="C100"/>
    <n v="5176"/>
    <n v="31"/>
    <s v="2026-07-31"/>
  </r>
  <r>
    <x v="209"/>
    <s v="GDS LTD"/>
    <s v="WINDBREAKER / COUPE-VENT - JUILLET 2026"/>
    <s v="WINDBREAKER / COUPE-VENT - JUILLET 2026 -  PROFORMA F/P072600035"/>
    <n v="400"/>
    <s v="UN"/>
    <n v="24.59"/>
    <n v="24.59"/>
    <n v="9836"/>
    <n v="98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836.00"/>
    <n v="0"/>
    <n v="157"/>
    <m/>
    <s v="FRNPAPF"/>
    <s v="True"/>
    <s v="E110_AP_DCOM"/>
    <s v="DCG-COM"/>
    <s v="NA"/>
    <m/>
    <n v="400"/>
    <s v="9 8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4"/>
    <s v="C100"/>
    <n v="5176"/>
    <n v="71"/>
    <s v="2026-07-31"/>
  </r>
  <r>
    <x v="209"/>
    <s v="GDS LTD"/>
    <s v="FLYING FLAG-TEARDROP 4M (PM) - JUILLET 2026"/>
    <s v="FLYING FLAG-TEARDROP 4M (PM) - JUILLET 2026 -  PROFORMA F/P072600035"/>
    <n v="10"/>
    <s v="UN"/>
    <n v="25.88"/>
    <n v="25.88"/>
    <n v="258.8"/>
    <n v="258.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58.80"/>
    <n v="0"/>
    <n v="14"/>
    <m/>
    <s v="FRNPAPF"/>
    <s v="True"/>
    <s v="E110_AP_DCOM"/>
    <s v="DCG-COM"/>
    <s v="NA"/>
    <m/>
    <n v="10"/>
    <s v="258.8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8"/>
    <s v="C100"/>
    <n v="5176"/>
    <n v="14"/>
    <s v="2026-07-31"/>
  </r>
  <r>
    <x v="209"/>
    <s v="GDS LTD"/>
    <s v="FLYING FLAG-TEARDROP 4M (5G) - JUILLET 2026"/>
    <s v="FLYING FLAG-TEARDROP 4M (5G) - JUILLET 2026 -  PROFORMA F/P072600035"/>
    <n v="18"/>
    <s v="UN"/>
    <n v="25.88"/>
    <n v="25.88"/>
    <n v="465.84"/>
    <n v="465.8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65.84"/>
    <n v="0"/>
    <n v="16"/>
    <m/>
    <s v="FRNPAPF"/>
    <s v="True"/>
    <s v="E110_AP_DCOM"/>
    <s v="DCG-COM"/>
    <s v="NA"/>
    <m/>
    <n v="18"/>
    <s v="465.8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0"/>
    <s v="C100"/>
    <n v="5176"/>
    <n v="16"/>
    <s v="2026-07-31"/>
  </r>
  <r>
    <x v="209"/>
    <s v="GDS LTD"/>
    <s v="FLYING FLAG-ROUNDED 5M (PM) - JUILLET 2026"/>
    <s v="FLYING FLAG-ROUNDED 5M (PM) - JUILLET 2026 -  PROFORMA F/P072600035"/>
    <n v="208"/>
    <s v="UN"/>
    <n v="25.88"/>
    <n v="25.88"/>
    <n v="5383.04"/>
    <n v="5383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383.04"/>
    <n v="0"/>
    <n v="15"/>
    <m/>
    <s v="FRNPAPF"/>
    <s v="True"/>
    <s v="E110_AP_DCOM"/>
    <s v="DCG-COM"/>
    <s v="NA"/>
    <m/>
    <n v="208"/>
    <s v="5 383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9"/>
    <s v="C100"/>
    <n v="5176"/>
    <n v="15"/>
    <s v="2026-07-31"/>
  </r>
  <r>
    <x v="209"/>
    <s v="GDS LTD"/>
    <s v="A STOP - JUILLET 2026"/>
    <s v="A STOP - JUILLET 2026 -  PROFORMA F/P072600035"/>
    <n v="20"/>
    <s v="UN"/>
    <n v="30.35"/>
    <n v="30.35"/>
    <n v="607"/>
    <n v="60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07.00"/>
    <n v="0"/>
    <n v="114"/>
    <m/>
    <s v="FRNPAPF"/>
    <s v="True"/>
    <s v="E110_AP_DCOM"/>
    <s v="DCG-COM"/>
    <s v="NA"/>
    <m/>
    <n v="20"/>
    <s v="60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1"/>
    <s v="C100"/>
    <n v="5176"/>
    <n v="28"/>
    <s v="2026-07-31"/>
  </r>
  <r>
    <x v="209"/>
    <s v="GDS LTD"/>
    <s v="PLASTIC TABLE - JUILLET 2026"/>
    <s v="PLASTIC TABLE - JUILLET 2026 -  PROFORMA F/P072600035"/>
    <n v="210"/>
    <s v="UN"/>
    <n v="34.119999999999997"/>
    <n v="34.119999999999997"/>
    <n v="7165.2"/>
    <n v="7165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165.20"/>
    <n v="0"/>
    <n v="7"/>
    <m/>
    <s v="FRNPAPF"/>
    <s v="True"/>
    <s v="E110_AP_DCOM"/>
    <s v="DCG-COM"/>
    <s v="NA"/>
    <m/>
    <n v="210"/>
    <s v="7 165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1"/>
    <s v="C100"/>
    <n v="5176"/>
    <n v="7"/>
    <s v="2026-07-31"/>
  </r>
  <r>
    <x v="209"/>
    <s v="GDS LTD"/>
    <s v="PLASTIC TABLE - JUILLET 2026"/>
    <s v="PLASTIC TABLE - JUILLET 2026 -  PROFORMA F/P072600035"/>
    <n v="385"/>
    <s v="UN"/>
    <n v="34.119999999999997"/>
    <n v="34.119999999999997"/>
    <n v="13136.199999999999"/>
    <n v="13136.1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3 136.20"/>
    <n v="0"/>
    <n v="108"/>
    <m/>
    <s v="FRNPAPF"/>
    <s v="True"/>
    <s v="E110_AP_DCOM"/>
    <s v="DCG-COM"/>
    <s v="NA"/>
    <m/>
    <n v="385"/>
    <s v="13 136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1"/>
    <s v="C100"/>
    <n v="5176"/>
    <n v="22"/>
    <s v="2026-07-31"/>
  </r>
  <r>
    <x v="209"/>
    <s v="GDS LTD"/>
    <s v="ROUND TABLE - JUILLET 2026"/>
    <s v="ROUND TABLE - JUILLET 2026 -  PROFORMA F/P072600035"/>
    <n v="6"/>
    <s v="UN"/>
    <n v="42.35"/>
    <n v="42.35"/>
    <n v="254.10000000000002"/>
    <n v="254.10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54.10"/>
    <n v="0"/>
    <n v="118"/>
    <m/>
    <s v="FRNPAPF"/>
    <s v="True"/>
    <s v="E110_AP_DCOM"/>
    <s v="DCG-COM"/>
    <s v="NA"/>
    <m/>
    <n v="6"/>
    <s v="254.1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5"/>
    <s v="C100"/>
    <n v="5176"/>
    <n v="32"/>
    <s v="2026-07-31"/>
  </r>
  <r>
    <x v="209"/>
    <s v="GDS LTD"/>
    <s v="TABLE RECTANGLE YAS - JUILLET 2026"/>
    <s v="TABLE RECTANGLE YAS - JUILLET 2026 -  PROFORMA F/P072600035"/>
    <n v="10"/>
    <s v="UN"/>
    <n v="47.06"/>
    <n v="47.06"/>
    <n v="470.6"/>
    <n v="470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60"/>
    <n v="0"/>
    <n v="116"/>
    <m/>
    <s v="FRNPAPF"/>
    <s v="True"/>
    <s v="E110_AP_DCOM"/>
    <s v="DCG-COM"/>
    <s v="NA"/>
    <m/>
    <n v="10"/>
    <s v="470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3"/>
    <s v="C100"/>
    <n v="5176"/>
    <n v="30"/>
    <s v="2026-07-31"/>
  </r>
  <r>
    <x v="209"/>
    <s v="GDS LTD"/>
    <s v="CUSTOM METAL POSTER STAND YAS EXPRESS - JUILLET 2026"/>
    <s v="CUSTOM METAL POSTER STAND YAS EXPRESS - JUILLET 2026 -  PROFORMA F/P072600035"/>
    <n v="20"/>
    <s v="UN"/>
    <n v="50.59"/>
    <n v="50.59"/>
    <n v="1011.8000000000001"/>
    <n v="1011.8000000000001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011.80"/>
    <n v="0"/>
    <n v="120"/>
    <m/>
    <s v="FRNPAPF"/>
    <s v="True"/>
    <s v="E110_AP_DCOM"/>
    <s v="DCG-COM"/>
    <s v="NA"/>
    <m/>
    <n v="20"/>
    <s v="1 011.8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7"/>
    <s v="C100"/>
    <n v="5176"/>
    <n v="34"/>
    <s v="2026-07-31"/>
  </r>
  <r>
    <x v="209"/>
    <s v="GDS LTD"/>
    <s v="SPINNER WHEEL - JUILLET 2026"/>
    <s v="SPINNER WHEEL - JUILLET 2026 -  PROFORMA F/P072600035"/>
    <n v="119"/>
    <s v="UN"/>
    <n v="52.94"/>
    <n v="52.94"/>
    <n v="6299.86"/>
    <n v="6299.8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299.86"/>
    <n v="0"/>
    <n v="13"/>
    <m/>
    <s v="FRNPAPF"/>
    <s v="True"/>
    <s v="E110_AP_DCOM"/>
    <s v="DCG-COM"/>
    <s v="NA"/>
    <m/>
    <n v="119"/>
    <s v="6 299.8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7"/>
    <s v="C100"/>
    <n v="5176"/>
    <n v="13"/>
    <s v="2026-07-31"/>
  </r>
  <r>
    <x v="209"/>
    <s v="GDS LTD"/>
    <s v="TABLE RETRACTABLE - JUILLET 2026"/>
    <s v="TABLE RETRACTABLE - JUILLET 2026 -  PROFORMA F/P072600035"/>
    <n v="5"/>
    <s v="UN"/>
    <n v="64.709999999999994"/>
    <n v="64.709999999999994"/>
    <n v="323.54999999999995"/>
    <n v="323.5499999999999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23.55"/>
    <n v="0"/>
    <n v="111"/>
    <m/>
    <s v="FRNPAPF"/>
    <s v="True"/>
    <s v="E110_AP_DCOM"/>
    <s v="DCG-COM"/>
    <s v="NA"/>
    <m/>
    <n v="5"/>
    <s v="323.5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8"/>
    <s v="C100"/>
    <n v="5176"/>
    <n v="25"/>
    <s v="2026-07-31"/>
  </r>
  <r>
    <x v="209"/>
    <s v="GDS LTD"/>
    <s v="ROLL UP FRAME - JUILLET 2026"/>
    <s v="ROLL UP FRAME - JUILLET 2026 -  PROFORMA F/P072600035"/>
    <n v="91"/>
    <s v="UN"/>
    <n v="65.88"/>
    <n v="65.88"/>
    <n v="5995.08"/>
    <n v="5995.0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995.08"/>
    <n v="0"/>
    <n v="21"/>
    <m/>
    <s v="FRNPAPF"/>
    <s v="True"/>
    <s v="E110_AP_DCOM"/>
    <s v="DCG-COM"/>
    <s v="NA"/>
    <m/>
    <n v="91"/>
    <s v="5 995.0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5"/>
    <s v="C100"/>
    <n v="5176"/>
    <n v="21"/>
    <s v="2026-07-31"/>
  </r>
  <r>
    <x v="209"/>
    <s v="GDS LTD"/>
    <s v="BARRIER BANNER - JUILLET 2026"/>
    <s v="BARRIER BANNER - JUILLET 2026 -  PROFORMA F/P072600035"/>
    <n v="60"/>
    <s v="UN"/>
    <n v="76.47"/>
    <n v="76.47"/>
    <n v="4588.2"/>
    <n v="4588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 588.20"/>
    <n v="0"/>
    <n v="19"/>
    <m/>
    <s v="FRNPAPF"/>
    <s v="True"/>
    <s v="E110_AP_DCOM"/>
    <s v="DCG-COM"/>
    <s v="NA"/>
    <m/>
    <n v="60"/>
    <s v="4 588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3"/>
    <s v="C100"/>
    <n v="5176"/>
    <n v="19"/>
    <s v="2026-07-31"/>
  </r>
  <r>
    <x v="209"/>
    <s v="GDS LTD"/>
    <s v="TENT 3×3M - JUILLET 2026"/>
    <s v="TENT 3Ã3M - JUILLET 2026 -  PROFORMA F/P072600035"/>
    <n v="233"/>
    <s v="UN"/>
    <n v="187.06"/>
    <n v="187.06"/>
    <n v="43584.98"/>
    <n v="43584.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3 584.98"/>
    <n v="0"/>
    <n v="10"/>
    <m/>
    <s v="FRNPAPF"/>
    <s v="True"/>
    <s v="E110_AP_DCOM"/>
    <s v="DCG-COM"/>
    <s v="NA"/>
    <m/>
    <n v="233"/>
    <s v="43 584.9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4"/>
    <s v="C100"/>
    <n v="5176"/>
    <n v="10"/>
    <s v="2026-07-31"/>
  </r>
  <r>
    <x v="209"/>
    <s v="GDS LTD"/>
    <s v="TENT 4×4M - JUILLET 2026"/>
    <s v="TENT 4Ã4M - JUILLET 2026 -  PROFORMA F/P072600035"/>
    <n v="5"/>
    <s v="UN"/>
    <n v="225.88"/>
    <n v="225.88"/>
    <n v="1129.4000000000001"/>
    <n v="1129.4000000000001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129.40"/>
    <n v="0"/>
    <n v="9"/>
    <m/>
    <s v="FRNPAPF"/>
    <s v="True"/>
    <s v="E110_AP_DCOM"/>
    <s v="DCG-COM"/>
    <s v="NA"/>
    <m/>
    <n v="5"/>
    <s v="1 129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3"/>
    <s v="C100"/>
    <n v="5176"/>
    <n v="9"/>
    <s v="2026-07-31"/>
  </r>
  <r>
    <x v="209"/>
    <s v="GDS LTD"/>
    <s v="METAL SALES DESK-RECTANGLE - JUILLET 2026"/>
    <s v="METAL SALES DESK-RECTANGLE - JUILLET 2026 -  PROFORMA F/P072600035"/>
    <n v="10"/>
    <s v="UN"/>
    <n v="252.94"/>
    <n v="252.94"/>
    <n v="2529.4"/>
    <n v="2529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529.40"/>
    <n v="0"/>
    <n v="109"/>
    <m/>
    <s v="FRNPAPF"/>
    <s v="True"/>
    <s v="E110_AP_DCOM"/>
    <s v="DCG-COM"/>
    <s v="NA"/>
    <m/>
    <n v="10"/>
    <s v="2 529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6"/>
    <s v="C100"/>
    <n v="5176"/>
    <n v="23"/>
    <s v="2026-07-31"/>
  </r>
  <r>
    <x v="209"/>
    <s v="GDS LTD"/>
    <s v="DANCING MAN 6M - JUILLET 2026"/>
    <s v="DANCING MAN 6M - JUILLET 2026 -  PROFORMA F/P072600035"/>
    <n v="17"/>
    <s v="UN"/>
    <n v="394.12"/>
    <n v="394.12"/>
    <n v="6700.04"/>
    <n v="6700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700.04"/>
    <n v="0"/>
    <n v="12"/>
    <m/>
    <s v="FRNPAPF"/>
    <s v="True"/>
    <s v="E110_AP_DCOM"/>
    <s v="DCG-COM"/>
    <s v="NA"/>
    <m/>
    <n v="17"/>
    <s v="6 700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6"/>
    <s v="C100"/>
    <n v="5176"/>
    <n v="12"/>
    <s v="2026-07-31"/>
  </r>
  <r>
    <x v="209"/>
    <s v="GDS LTD"/>
    <s v="BACKDROP (L SIZE) - JUILLET 2026"/>
    <s v="BACKDROP (L SIZE) - JUILLET 2026 -  PROFORMA F/P072600035"/>
    <n v="5"/>
    <s v="UN"/>
    <n v="558.82000000000005"/>
    <n v="558.82000000000005"/>
    <n v="2794.1000000000004"/>
    <n v="2794.10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794.10"/>
    <n v="0"/>
    <n v="110"/>
    <m/>
    <s v="FRNPAPF"/>
    <s v="True"/>
    <s v="E110_AP_DCOM"/>
    <s v="DCG-COM"/>
    <s v="NA"/>
    <m/>
    <n v="5"/>
    <s v="2 794.1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7"/>
    <s v="C100"/>
    <n v="5176"/>
    <n v="24"/>
    <s v="2026-07-31"/>
  </r>
  <r>
    <x v="209"/>
    <s v="GDS LTD"/>
    <s v="ARCH 9×6M - JUILLET 2026"/>
    <s v="ARCH 9Ã6M - JUILLET 2026 -  PROFORMA F/P072600035"/>
    <n v="65"/>
    <s v="UN"/>
    <n v="917.65"/>
    <n v="917.65"/>
    <n v="59647.25"/>
    <n v="59647.2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9 647.25"/>
    <n v="0"/>
    <n v="11"/>
    <m/>
    <s v="FRNPAPF"/>
    <s v="True"/>
    <s v="E110_AP_DCOM"/>
    <s v="DCG-COM"/>
    <s v="NA"/>
    <m/>
    <n v="65"/>
    <s v="59 647.2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5"/>
    <s v="C100"/>
    <n v="5176"/>
    <n v="11"/>
    <s v="2026-07-31"/>
  </r>
  <r>
    <x v="209"/>
    <s v="GDS LTD"/>
    <s v="INFLATED FOOTBALL GATE - JUILLET 2026"/>
    <s v="INFLATED FOOTBALL GATE - JUILLET 2026 -  PROFORMA F/P072600035"/>
    <n v="2"/>
    <s v="UN"/>
    <n v="1117.6500000000001"/>
    <n v="1117.6500000000001"/>
    <n v="2235.3000000000002"/>
    <n v="2235.3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235.30"/>
    <n v="0"/>
    <n v="112"/>
    <m/>
    <s v="FRNPAPF"/>
    <s v="True"/>
    <s v="E110_AP_DCOM"/>
    <s v="DCG-COM"/>
    <s v="NA"/>
    <m/>
    <n v="2"/>
    <s v="2 235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9"/>
    <s v="C100"/>
    <n v="5176"/>
    <n v="26"/>
    <s v="2026-07-31"/>
  </r>
  <r>
    <x v="209"/>
    <s v="GDS LTD"/>
    <s v="TENT XXL-6×15M - JUILLET 2026"/>
    <s v="TENT XXL-6Ã15M - JUILLET 2026 -  PROFORMA F/P072600035"/>
    <n v="2"/>
    <s v="UN"/>
    <n v="4705.88"/>
    <n v="4705.88"/>
    <n v="9411.76"/>
    <n v="9411.7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11.76"/>
    <n v="0"/>
    <n v="8"/>
    <m/>
    <s v="FRNPAPF"/>
    <s v="True"/>
    <s v="E110_AP_DCOM"/>
    <s v="DCG-COM"/>
    <s v="NA"/>
    <m/>
    <n v="2"/>
    <s v="9 411.7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2"/>
    <s v="C100"/>
    <n v="5176"/>
    <n v="8"/>
    <s v="2026-07-31"/>
  </r>
  <r>
    <x v="210"/>
    <s v="RANAIVOSOA ANDRIANANTENAINA"/>
    <s v="TRANSPORT"/>
    <s v="Offre de prestation pour transport journalier  - suivant proforma N° PF260701-001"/>
    <n v="38"/>
    <s v="UN"/>
    <n v="300000"/>
    <n v="65.217391304347828"/>
    <n v="2478.2608695652175"/>
    <n v="2478.2608695652175"/>
    <m/>
    <m/>
    <n v="0"/>
    <s v="MGA"/>
    <d v="2026-07-17T00:00:00"/>
    <s v="2026-07-17"/>
    <s v="E"/>
    <s v="E"/>
    <s v="RAZAFINDRAHAGA Setra"/>
    <n v="139074"/>
    <m/>
    <m/>
    <s v="DCG"/>
    <s v="FELANA13"/>
    <s v="Felana RARIVOSON"/>
    <s v="11 400 000.00"/>
    <n v="0"/>
    <n v="1"/>
    <m/>
    <s v="TRNTERM"/>
    <s v="True"/>
    <s v="E254_DCG"/>
    <s v="DCG-DVIR"/>
    <s v="NA"/>
    <m/>
    <n v="38"/>
    <s v="11 400 000.00"/>
    <s v="YASMG"/>
    <m/>
    <s v="11 400 000.00"/>
    <s v="11 400 000.00"/>
    <s v="F"/>
    <d v="2026-07-17T00:00:00"/>
    <s v="0000-00-00"/>
    <s v="PROJETS VI - GENESYS V.2 et JOLINGA"/>
    <s v="YASSIE"/>
    <s v="YASSIE"/>
    <s v="C104"/>
    <s v="E254_DCG"/>
    <s v="DCG-DVIR"/>
    <s v="STD"/>
    <m/>
    <m/>
    <m/>
    <n v="4276"/>
    <s v="C104"/>
    <n v="7188"/>
    <n v="1"/>
    <s v="2026-07-17"/>
  </r>
  <r>
    <x v="211"/>
    <s v="ALL TRADE SARLU"/>
    <s v="Talky Walky"/>
    <s v="Paire de talky walky avec selelcteur de canal# Devis # V/2026/07/11514 du 06/07/2026"/>
    <n v="60"/>
    <s v="PIE"/>
    <n v="104166.67009"/>
    <n v="22.644928280434783"/>
    <n v="1358.695696826087"/>
    <n v="1358.695696826087"/>
    <m/>
    <m/>
    <n v="7"/>
    <s v="MGA"/>
    <d v="2026-07-17T00:00:00"/>
    <s v="2026-07-17"/>
    <s v="E"/>
    <s v="E"/>
    <s v="TSILIZY Olga Hasina"/>
    <n v="138753"/>
    <m/>
    <m/>
    <s v="HSSES"/>
    <s v="NADIA7"/>
    <s v="RAVONINJATOVO Nadia"/>
    <s v="6 975 000.23"/>
    <n v="20"/>
    <n v="1"/>
    <m/>
    <s v="MATQUIN"/>
    <s v="True"/>
    <s v="E218_DHE"/>
    <s v="HSSES"/>
    <s v="NA"/>
    <m/>
    <n v="60"/>
    <s v="5 812 500.19"/>
    <s v="YASMG"/>
    <m/>
    <s v="5 812 500.19"/>
    <s v="6 975 000.23"/>
    <m/>
    <d v="2026-07-17T00:00:00"/>
    <s v="0000-00-00"/>
    <s v="Talky walky"/>
    <s v="YASSIE"/>
    <s v="GALE"/>
    <s v="C901"/>
    <s v="E218_DHE"/>
    <s v="HSSES"/>
    <s v="STD"/>
    <m/>
    <m/>
    <m/>
    <n v="12298"/>
    <s v="C901"/>
    <n v="5085"/>
    <n v="1"/>
    <s v="2026-06-30"/>
  </r>
  <r>
    <x v="212"/>
    <s v="NETWORK GENERAL SERVICE"/>
    <s v="PRESTATION DE SERVICE"/>
    <s v="Lancement BC NGS - Tx VSAT sur 03 sites ALA150-MEL077-MEL078_Top Gun"/>
    <n v="1"/>
    <s v="UN"/>
    <n v="38250000"/>
    <n v="8315.217391304348"/>
    <n v="8315.217391304348"/>
    <n v="8315.217391304348"/>
    <m/>
    <m/>
    <n v="0"/>
    <s v="MGA"/>
    <d v="2026-07-17T00:00:00"/>
    <s v="2026-07-17"/>
    <s v="E"/>
    <s v="E"/>
    <s v="RANDRIARIMALALA Prisca"/>
    <n v="138892"/>
    <m/>
    <m/>
    <s v="DTG"/>
    <s v="ELIE3"/>
    <s v="ANDRIAMANANTSOA Elie"/>
    <s v="45 900 000.00"/>
    <n v="20"/>
    <n v="1"/>
    <m/>
    <s v="PRICTRL"/>
    <s v="True"/>
    <s v="2025-DT-021011"/>
    <s v="DTG-PROJETS"/>
    <s v="NA"/>
    <m/>
    <n v="1"/>
    <s v="38 250 000.00"/>
    <s v="YASMG"/>
    <m/>
    <s v="38 250 000.00"/>
    <s v="45 900 000.00"/>
    <s v="F"/>
    <d v="2026-07-17T00:00:00"/>
    <s v="0000-00-00"/>
    <s v="BC NGS - Tx VSAT sur 03 sites ALA150-MEL077-MEL078_Top Gun"/>
    <s v="YASSIE"/>
    <s v="YASSIE"/>
    <s v="C500"/>
    <s v="2025-DT-021011"/>
    <s v="DTG-PROJETS"/>
    <s v="STD"/>
    <m/>
    <m/>
    <m/>
    <n v="14862"/>
    <s v="C500"/>
    <n v="2599"/>
    <n v="1"/>
    <s v="2026-07-17"/>
  </r>
  <r>
    <x v="213"/>
    <s v="ADVANCED TECHNOLOGY APPLICATION"/>
    <s v="PRESTATION DE SERVICE"/>
    <s v="Lancement BC ATEA - Tx STARLINK sur 03 sites__DIA161-BON063-VAK125__Top Gun"/>
    <n v="1"/>
    <s v="UN"/>
    <n v="22100000"/>
    <n v="4804.347826086957"/>
    <n v="4804.347826086957"/>
    <n v="4804.347826086957"/>
    <m/>
    <m/>
    <n v="0"/>
    <s v="MGA"/>
    <d v="2026-07-17T00:00:00"/>
    <s v="2026-07-17"/>
    <s v="E"/>
    <s v="E"/>
    <s v="RANDRIARIMALALA Prisca"/>
    <n v="138911"/>
    <m/>
    <m/>
    <s v="DTG"/>
    <s v="ELIE3"/>
    <s v="ANDRIAMANANTSOA Elie"/>
    <s v="26 520 000.00"/>
    <n v="20"/>
    <n v="1"/>
    <m/>
    <s v="PRICTRL"/>
    <s v="True"/>
    <s v="2025-DT-021011"/>
    <s v="DTG-PROJETS"/>
    <s v="NA"/>
    <m/>
    <n v="1"/>
    <s v="22 100 000.00"/>
    <s v="YASMG"/>
    <m/>
    <s v="22 100 000.00"/>
    <s v="26 520 000.00"/>
    <s v="F"/>
    <d v="2026-07-17T00:00:00"/>
    <s v="0000-00-00"/>
    <s v="BC ATEA - Tx STARLINK sur DIA161-BON063-VAK125__TG"/>
    <s v="YASSIE"/>
    <s v="YASSIE"/>
    <s v="C500"/>
    <s v="2025-DT-021011"/>
    <s v="DTG-PROJETS"/>
    <s v="STD"/>
    <m/>
    <m/>
    <m/>
    <n v="14862"/>
    <s v="C500"/>
    <n v="2025"/>
    <n v="1"/>
    <s v="2026-07-17"/>
  </r>
  <r>
    <x v="214"/>
    <s v="BAKAO SERVICES"/>
    <s v="LOCATION"/>
    <s v="LOCATION SPRINTER AUTO TRAJET 2 ET 3"/>
    <n v="40"/>
    <s v="UN"/>
    <n v="300000"/>
    <n v="65.217391304347828"/>
    <n v="2608.695652173913"/>
    <n v="2608.695652173913"/>
    <m/>
    <m/>
    <n v="0"/>
    <s v="MGA"/>
    <d v="2026-07-17T00:00:00"/>
    <s v="2026-07-17"/>
    <s v="E"/>
    <s v="E"/>
    <s v="RAZAFINDRAHAGA Setra"/>
    <n v="139075"/>
    <m/>
    <m/>
    <s v="DCG"/>
    <s v="FELANA13"/>
    <s v="Felana RARIVOSON"/>
    <s v="12 000 000.00"/>
    <n v="0"/>
    <n v="1"/>
    <m/>
    <s v="LOCLOCT"/>
    <s v="True"/>
    <s v="E250_DCG"/>
    <s v="DCG-DVIR"/>
    <s v="NA"/>
    <m/>
    <n v="40"/>
    <s v="12 000 000.00"/>
    <s v="YASMG"/>
    <m/>
    <s v="12 000 000.00"/>
    <s v="12 000 000.00"/>
    <m/>
    <d v="2026-07-17T00:00:00"/>
    <s v="0000-00-00"/>
    <s v="PROJETS VI - GENESYS V.2 et JOLINGA"/>
    <s v="YASSIE"/>
    <s v="YASSIE"/>
    <s v="C104"/>
    <s v="E250_DCG"/>
    <s v="DCG-DVIR"/>
    <s v="STD"/>
    <m/>
    <m/>
    <m/>
    <n v="14417"/>
    <s v="C104"/>
    <n v="3278"/>
    <n v="1"/>
    <s v="2026-07-17"/>
  </r>
  <r>
    <x v="215"/>
    <s v="VOYAGES BOURDON"/>
    <s v="BILLET D'AVION"/>
    <s v="BILLET D'AVION - AINA RAJAOZANDRY - TNR/NOS/TNR"/>
    <n v="1"/>
    <s v="PIE"/>
    <n v="2129700"/>
    <n v="462.97826086956519"/>
    <n v="462.97826086956519"/>
    <n v="462.97826086956519"/>
    <m/>
    <m/>
    <n v="0"/>
    <s v="MGA"/>
    <d v="2026-07-17T00:00:00"/>
    <s v="2026-07-17"/>
    <s v="S"/>
    <s v="S"/>
    <s v="RAZAFINDRAHAGA Setra"/>
    <n v="139086"/>
    <m/>
    <m/>
    <s v="DCG"/>
    <s v="FELANA13"/>
    <s v="Felana RARIVOSON"/>
    <s v="2 129 700.00"/>
    <n v="0"/>
    <n v="1"/>
    <m/>
    <s v="PRMEQUI"/>
    <s v="False"/>
    <s v="E215_DCG"/>
    <s v="DCG-BEF"/>
    <s v="NA"/>
    <m/>
    <n v="0"/>
    <s v="0.00"/>
    <s v="YASMG"/>
    <m/>
    <s v="2 129 700.00"/>
    <s v="2 129 700.00"/>
    <s v="F"/>
    <d v="2026-07-17T00:00:00"/>
    <s v="0000-00-00"/>
    <s v="BILLET D'AVION - AINA RAJAOZANDRY"/>
    <s v="YASSIE"/>
    <s v="YASSIE"/>
    <s v="C100"/>
    <s v="E215_DCG"/>
    <s v="DCG-BEF"/>
    <s v="VOLINT"/>
    <m/>
    <m/>
    <m/>
    <n v="17513"/>
    <s v="C100"/>
    <n v="2886"/>
    <n v="1"/>
    <s v="2026-07-17"/>
  </r>
  <r>
    <x v="216"/>
    <s v="SOCIETE DE TRI COMPACTAGE ET VALORISATION"/>
    <s v="COLLECTE ET TRAITEMENT DE DECHETS"/>
    <s v="Enlevement des dechets à Antsakaviro le 08/05/26# _x000a_Devis D-2026-0061 du 08/05/2026"/>
    <n v="1"/>
    <s v="UN"/>
    <n v="41667"/>
    <n v="9.0580434782608688"/>
    <n v="9.0580434782608688"/>
    <n v="9.0580434782608688"/>
    <m/>
    <m/>
    <n v="0"/>
    <s v="MGA"/>
    <d v="2026-07-17T00:00:00"/>
    <s v="2026-07-21"/>
    <s v="E"/>
    <s v="E"/>
    <s v="TSILIZY Olga Hasina"/>
    <n v="139088"/>
    <m/>
    <m/>
    <s v="HSSES"/>
    <s v="NADIA7"/>
    <s v="RAVONINJATOVO Nadia"/>
    <s v="50 000.40"/>
    <n v="20"/>
    <n v="1"/>
    <m/>
    <s v="PRICTRL"/>
    <s v="True"/>
    <s v="E250_DHE"/>
    <s v="HSSES"/>
    <s v="NA"/>
    <m/>
    <n v="1"/>
    <s v="41 667.00"/>
    <s v="YASMG"/>
    <m/>
    <s v="821 667.00"/>
    <s v="986 000.40"/>
    <m/>
    <d v="2026-07-17T00:00:00"/>
    <s v="0000-00-00"/>
    <s v="Collecte ponctuelle des dechets Antsakaviro"/>
    <s v="YASSIE"/>
    <s v="YASSIE"/>
    <s v="C901"/>
    <s v="E250_DHE"/>
    <s v="HSSES"/>
    <s v="STD"/>
    <m/>
    <m/>
    <m/>
    <n v="22995"/>
    <s v="C901"/>
    <n v="4442"/>
    <n v="1"/>
    <s v="2026-07-17"/>
  </r>
  <r>
    <x v="216"/>
    <s v="SOCIETE DE TRI COMPACTAGE ET VALORISATION"/>
    <s v="COLLECTE ET TRAITEMENT DE DECHETS"/>
    <s v="Collecte ponctuelle Antsakaviro -Juillet_x000a_D-2026-0087_x000a_Poids: N°1 : 0 à 150kg =&gt; 780 000 Ar# DEVIS N°D-2026-0087 DU 08/07/2026"/>
    <n v="1"/>
    <s v="UN"/>
    <n v="780000"/>
    <n v="169.56521739130434"/>
    <n v="169.56521739130434"/>
    <n v="169.56521739130434"/>
    <m/>
    <m/>
    <n v="0"/>
    <s v="MGA"/>
    <d v="2026-07-17T00:00:00"/>
    <s v="2026-07-21"/>
    <s v="E"/>
    <s v="E"/>
    <s v="TSILIZY Olga Hasina"/>
    <n v="139088"/>
    <m/>
    <m/>
    <s v="HSSES"/>
    <s v="NADIA7"/>
    <s v="RAVONINJATOVO Nadia"/>
    <s v="936 000.00"/>
    <n v="20"/>
    <n v="2"/>
    <m/>
    <s v="PRICTRL"/>
    <s v="True"/>
    <s v="E250_DHE"/>
    <s v="HSSES"/>
    <s v="NA"/>
    <m/>
    <n v="1"/>
    <s v="780 000.00"/>
    <s v="YASMG"/>
    <m/>
    <s v="821 667.00"/>
    <s v="986 000.40"/>
    <m/>
    <d v="2026-07-17T00:00:00"/>
    <s v="0000-00-00"/>
    <s v="Collecte ponctuelle des dechets Antsakaviro"/>
    <s v="YASSIE"/>
    <s v="YASSIE"/>
    <s v="C901"/>
    <s v="E250_DHE"/>
    <s v="HSSES"/>
    <s v="STD"/>
    <m/>
    <m/>
    <m/>
    <n v="22995"/>
    <s v="C901"/>
    <n v="4442"/>
    <n v="2"/>
    <s v="2026-07-17"/>
  </r>
  <r>
    <x v="217"/>
    <s v="RELAIS DES PLATEAUX"/>
    <s v="PRESTATION DE SERVICES EXTERNE"/>
    <s v="COCKTAIL FINGER FOOD 30 PAX# DEVIS N° RDP160726.04 DU 16/07/2026"/>
    <n v="1"/>
    <s v="UN"/>
    <n v="1000000"/>
    <n v="217.39130434782609"/>
    <n v="217.39130434782609"/>
    <n v="217.39130434782609"/>
    <m/>
    <m/>
    <n v="0"/>
    <s v="MGA"/>
    <d v="2026-07-17T00:00:00"/>
    <s v="2026-07-17"/>
    <s v="E"/>
    <s v="E"/>
    <s v="RAKOTOMALALA Manambina Tafitasoa"/>
    <n v="139059"/>
    <m/>
    <m/>
    <s v="DFG"/>
    <s v="NADIA7"/>
    <s v="RAVONINJATOVO Nadia"/>
    <s v="1 200 000.00"/>
    <n v="20"/>
    <n v="1"/>
    <m/>
    <s v="PRICTRL"/>
    <s v="True"/>
    <s v="E219_DAF"/>
    <s v="DFGA-LOG"/>
    <s v="NA"/>
    <m/>
    <n v="1"/>
    <s v="1 000 000.00"/>
    <s v="YASMG"/>
    <m/>
    <s v="2 016 666.67"/>
    <s v="2 420 000.00"/>
    <s v="F"/>
    <d v="2026-07-17T00:00:00"/>
    <s v="0000-00-00"/>
    <s v="Staff Meeting  ALOG 17 /07/ 2026"/>
    <s v="YASSIE"/>
    <s v="YASSIE"/>
    <s v="C700"/>
    <s v="E219_DAF"/>
    <s v="DFGA-LOG"/>
    <s v="STD"/>
    <m/>
    <m/>
    <m/>
    <n v="6965"/>
    <s v="C700"/>
    <n v="2707"/>
    <n v="1"/>
    <s v="2026-07-17"/>
  </r>
  <r>
    <x v="217"/>
    <s v="RELAIS DES PLATEAUX"/>
    <s v="PRESTATION DE SERVICES EXTERNE"/>
    <s v="SEMINAIRE DU 17-07-2026_x000a_ Pause café+ Location Birdy Galaxy + Déjeuner pour 7 personnes# DEVIS N° RDP160726.03 DU 16/07/2026"/>
    <n v="1"/>
    <s v="UN"/>
    <n v="1016666.67"/>
    <n v="221.01449347826087"/>
    <n v="221.01449347826087"/>
    <n v="221.01449347826087"/>
    <m/>
    <m/>
    <n v="0"/>
    <s v="MGA"/>
    <d v="2026-07-17T00:00:00"/>
    <s v="2026-07-17"/>
    <s v="E"/>
    <s v="E"/>
    <s v="RAKOTOMALALA Manambina Tafitasoa"/>
    <n v="139059"/>
    <m/>
    <m/>
    <s v="DFG"/>
    <s v="NADIA7"/>
    <s v="RAVONINJATOVO Nadia"/>
    <s v="1 220 000.00"/>
    <n v="20"/>
    <n v="2"/>
    <m/>
    <s v="PRICTRL"/>
    <s v="True"/>
    <s v="E219_DAF"/>
    <s v="DFGA-LOG"/>
    <s v="NA"/>
    <m/>
    <n v="1"/>
    <s v="1 016 666.67"/>
    <s v="YASMG"/>
    <m/>
    <s v="2 016 666.67"/>
    <s v="2 420 000.00"/>
    <s v="F"/>
    <d v="2026-07-17T00:00:00"/>
    <s v="0000-00-00"/>
    <s v="Staff Meeting  ALOG 17 /07/ 2026"/>
    <s v="YASSIE"/>
    <s v="YASSIE"/>
    <s v="C700"/>
    <s v="E219_DAF"/>
    <s v="DFGA-LOG"/>
    <s v="STD"/>
    <m/>
    <m/>
    <m/>
    <n v="6965"/>
    <s v="C700"/>
    <n v="2707"/>
    <n v="2"/>
    <s v="2026-07-17"/>
  </r>
  <r>
    <x v="218"/>
    <s v="VOYAGES BOURDON"/>
    <s v="BILLET D'AVION"/>
    <s v="BILLET D'AVION - CHAN KENG FOY PHILIPPE - TNR/TLE/TNR"/>
    <n v="1"/>
    <s v="PIE"/>
    <n v="2513600"/>
    <n v="546.43478260869563"/>
    <n v="546.43478260869563"/>
    <n v="546.43478260869563"/>
    <m/>
    <m/>
    <n v="0"/>
    <s v="MGA"/>
    <d v="2026-07-17T00:00:00"/>
    <s v="2026-07-17"/>
    <s v="S"/>
    <s v="S"/>
    <s v="RAZAFINDRAHAGA Setra"/>
    <n v="139050"/>
    <m/>
    <m/>
    <s v="DCG"/>
    <s v="FELANA13"/>
    <s v="Felana RARIVOSON"/>
    <s v="2 513 600.00"/>
    <n v="0"/>
    <n v="1"/>
    <m/>
    <s v="PRMEQUI"/>
    <s v="False"/>
    <s v="E215_DCG"/>
    <s v="DCG-DVIR"/>
    <s v="NA"/>
    <m/>
    <n v="0"/>
    <s v="0.00"/>
    <s v="YASMG"/>
    <m/>
    <s v="2 513 600.00"/>
    <s v="2 513 600.00"/>
    <s v="F"/>
    <d v="2026-07-17T00:00:00"/>
    <s v="0000-00-00"/>
    <s v="BILLET D'AVION - CHAN KENG FOY PHILIPPE"/>
    <s v="YASSIE"/>
    <s v="YASSIE"/>
    <s v="C104"/>
    <s v="E215_DCG"/>
    <s v="DCG-DVIR"/>
    <s v="VOLINT"/>
    <m/>
    <m/>
    <m/>
    <n v="17513"/>
    <s v="C104"/>
    <n v="2886"/>
    <n v="1"/>
    <s v="2026-07-16"/>
  </r>
  <r>
    <x v="219"/>
    <s v="VOYAGES BOURDON"/>
    <s v="BILLET D'AVION"/>
    <s v="BILLET D'AVION - MAMY RAHARINJATOVO - TNR/TLE/TNR"/>
    <n v="1"/>
    <s v="PIE"/>
    <n v="2189100"/>
    <n v="475.89130434782606"/>
    <n v="475.89130434782606"/>
    <n v="475.89130434782606"/>
    <m/>
    <m/>
    <n v="0"/>
    <s v="MGA"/>
    <d v="2026-07-16T00:00:00"/>
    <s v="2026-07-16"/>
    <s v="S"/>
    <s v="S"/>
    <s v="RAZAFINDRAHAGA Setra"/>
    <n v="139052"/>
    <m/>
    <m/>
    <s v="DCG"/>
    <s v="FELANA13"/>
    <s v="Felana RARIVOSON"/>
    <s v="2 189 100.00"/>
    <n v="0"/>
    <n v="1"/>
    <m/>
    <s v="PRMEQUI"/>
    <s v="False"/>
    <s v="E215_DCG"/>
    <s v="DCG-DVE"/>
    <s v="NA"/>
    <m/>
    <n v="0"/>
    <s v="0.00"/>
    <s v="YASMG"/>
    <m/>
    <s v="2 189 100.00"/>
    <s v="2 189 100.00"/>
    <s v="F"/>
    <d v="2026-07-16T00:00:00"/>
    <s v="0000-00-00"/>
    <s v="BILLET D'AVION - MAMY RAHARINJATOVO"/>
    <s v="YASSIE"/>
    <s v="YASSIE"/>
    <s v="C103"/>
    <s v="E215_DCG"/>
    <s v="DCG-DVE"/>
    <s v="VOLINT"/>
    <m/>
    <m/>
    <m/>
    <n v="17513"/>
    <s v="C103"/>
    <n v="2886"/>
    <n v="1"/>
    <s v="2026-07-16"/>
  </r>
  <r>
    <x v="220"/>
    <s v="LUCKKY COMPANY"/>
    <s v="TRANSPORT"/>
    <s v="Expédition MOTOS - Cofinancement 2026 - expéditions vague 3 - N° PF YAS N°163-07/LC/2026"/>
    <n v="1"/>
    <s v="UN"/>
    <n v="4640250"/>
    <n v="1008.75"/>
    <n v="1008.75"/>
    <n v="1008.75"/>
    <m/>
    <m/>
    <n v="0"/>
    <s v="MGA"/>
    <d v="2026-07-16T00:00:00"/>
    <s v="2026-07-16"/>
    <s v="S"/>
    <s v="S"/>
    <s v="ANDRIAMIRIJA Luca"/>
    <n v="139020"/>
    <m/>
    <m/>
    <s v="DCG"/>
    <s v="FELANA13"/>
    <s v="Felana RARIVOSON"/>
    <s v="4 640 250.00"/>
    <n v="0"/>
    <n v="1"/>
    <m/>
    <s v="TRNTERM"/>
    <s v="True"/>
    <s v="E254_DCG"/>
    <s v="DCG-DVI"/>
    <s v="NA"/>
    <m/>
    <n v="0"/>
    <s v="0.00"/>
    <s v="YASMG"/>
    <m/>
    <s v="4 640 250.00"/>
    <s v="4 640 250.00"/>
    <m/>
    <d v="2026-07-16T00:00:00"/>
    <s v="0000-00-00"/>
    <s v="Cofinancement 2026 - expéditions vague 3"/>
    <s v="YASSIE"/>
    <s v="YASSIE"/>
    <s v="C104"/>
    <s v="E254_DCG"/>
    <s v="DCG-DVI"/>
    <s v="STD"/>
    <m/>
    <m/>
    <m/>
    <n v="4276"/>
    <s v="C104"/>
    <n v="3726"/>
    <n v="1"/>
    <s v="0000-00-00"/>
  </r>
  <r>
    <x v="221"/>
    <s v="ASSOCIATION INVIKTUS CORP"/>
    <s v="PRESTATION DE SERVICE"/>
    <s v="DA INVIKTUS CORP monthly pack ferox &amp;Soka juillet  2026# FACTURE N° 260701 DU 13/07/2026"/>
    <n v="1"/>
    <s v="UN"/>
    <n v="8100000"/>
    <n v="1760.8695652173913"/>
    <n v="1760.8695652173913"/>
    <n v="1760.8695652173913"/>
    <m/>
    <m/>
    <n v="0"/>
    <s v="MGA"/>
    <d v="2026-07-16T00:00:00"/>
    <s v="2026-07-16"/>
    <s v="E"/>
    <s v="E"/>
    <s v="RAKOTONIRINA Hasy"/>
    <n v="139048"/>
    <m/>
    <m/>
    <s v="DG"/>
    <s v="NADIA7"/>
    <s v="RAVONINJATOVO Nadia"/>
    <s v="8 100 000.00"/>
    <n v="0"/>
    <n v="1"/>
    <m/>
    <s v="PRICTRL"/>
    <s v="True"/>
    <s v="E250_DJU"/>
    <s v="DG-DJUR"/>
    <s v="NA"/>
    <m/>
    <n v="1"/>
    <s v="8 100 000.00"/>
    <s v="YASMG"/>
    <m/>
    <s v="8 100 000.00"/>
    <s v="8 100 00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477"/>
    <n v="1"/>
    <s v="2026-07-16"/>
  </r>
  <r>
    <x v="222"/>
    <s v="ANDRINIRINA ERICK"/>
    <s v="PRESTATION DE SERVICE"/>
    <s v="DA Erick ANDRINIRINA Develppeur fullstack SOKA  juillet  2026# FACTURE N° F2600007 DU 13/07/2026"/>
    <n v="1"/>
    <s v="UN"/>
    <n v="7709440"/>
    <n v="1675.9652173913043"/>
    <n v="1675.9652173913043"/>
    <n v="1675.9652173913043"/>
    <m/>
    <m/>
    <n v="0"/>
    <s v="MGA"/>
    <d v="2026-07-16T00:00:00"/>
    <s v="2026-07-16"/>
    <s v="E"/>
    <s v="E"/>
    <s v="RAKOTONIRINA Hasy"/>
    <n v="139047"/>
    <m/>
    <m/>
    <s v="DG"/>
    <s v="NADIA7"/>
    <s v="RAVONINJATOVO Nadia"/>
    <s v="7 709 440.00"/>
    <n v="0"/>
    <n v="1"/>
    <m/>
    <s v="PRICTRL"/>
    <s v="True"/>
    <s v="E250_DJU"/>
    <s v="DG-DJUR"/>
    <s v="NA"/>
    <m/>
    <n v="1"/>
    <s v="7 709 440.00"/>
    <s v="YASMG"/>
    <m/>
    <s v="7 709 440.00"/>
    <s v="7 709 44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519"/>
    <n v="1"/>
    <s v="2026-07-16"/>
  </r>
  <r>
    <x v="223"/>
    <s v="ARNO TRIGALLEZ EI"/>
    <s v="PRESTATION DE SERVICE"/>
    <s v="DA ARNO TRIGALLEZ EI Fractional CTO pour SOKA prestation juillet  2026# FACTURE N° F-07-2026-82 DU 13/07/2026"/>
    <n v="1"/>
    <s v="UN"/>
    <n v="2100"/>
    <n v="2457"/>
    <n v="2457"/>
    <n v="2457"/>
    <m/>
    <m/>
    <n v="0"/>
    <s v="EUR"/>
    <d v="2026-07-16T00:00:00"/>
    <s v="2026-07-16"/>
    <s v="E"/>
    <s v="E"/>
    <s v="RAKOTONIRINA Hasy"/>
    <n v="139046"/>
    <m/>
    <m/>
    <s v="DG"/>
    <s v="NADIA7"/>
    <s v="RAVONINJATOVO Nadia"/>
    <s v="2 100.00"/>
    <n v="0"/>
    <n v="1"/>
    <m/>
    <s v="PRICTRL"/>
    <s v="True"/>
    <s v="E250_DJU"/>
    <s v="DG-DJUR"/>
    <s v="NA"/>
    <m/>
    <n v="1"/>
    <s v="2 100.00"/>
    <s v="YASMG"/>
    <m/>
    <s v="2 100.00"/>
    <s v="2 100.00"/>
    <s v="F"/>
    <d v="2026-07-16T00:00:00"/>
    <s v="0000-00-00"/>
    <m/>
    <s v="YASSIE"/>
    <s v="YASSIE"/>
    <s v="C400"/>
    <s v="E250_DJU"/>
    <s v="DG-DJUR"/>
    <s v="IMPORT"/>
    <m/>
    <m/>
    <m/>
    <n v="14862"/>
    <s v="C400"/>
    <n v="6527"/>
    <n v="1"/>
    <s v="2026-07-16"/>
  </r>
  <r>
    <x v="224"/>
    <s v="RASOAMAMONJY MARIE ESTHER"/>
    <s v="PRESTATION DE SERVICE"/>
    <s v="DA MARIE ESTHER RASOAMAMONJY Community Manangement SOKA juillet 2026# FACTURE N°054 DU 13/07/2026"/>
    <n v="1"/>
    <s v="UN"/>
    <n v="3200000"/>
    <n v="695.6521739130435"/>
    <n v="695.6521739130435"/>
    <n v="695.6521739130435"/>
    <m/>
    <m/>
    <n v="0"/>
    <s v="MGA"/>
    <d v="2026-07-16T00:00:00"/>
    <s v="2026-07-16"/>
    <s v="E"/>
    <s v="E"/>
    <s v="RAKOTONIRINA Hasy"/>
    <n v="139044"/>
    <m/>
    <m/>
    <s v="DG"/>
    <s v="NADIA7"/>
    <s v="RAVONINJATOVO Nadia"/>
    <s v="3 200 000.00"/>
    <n v="0"/>
    <n v="1"/>
    <m/>
    <s v="PRICTRL"/>
    <s v="True"/>
    <s v="E250_DJU"/>
    <s v="DG-DJUR"/>
    <s v="NA"/>
    <m/>
    <n v="1"/>
    <s v="3 200 000.00"/>
    <s v="YASMG"/>
    <m/>
    <s v="3 200 000.00"/>
    <s v="3 200 00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555"/>
    <n v="1"/>
    <s v="2026-07-16"/>
  </r>
  <r>
    <x v="225"/>
    <s v="SOCIETE DE GESTION ET EXPLOITATION DE M/CAR"/>
    <s v="DOCUMENTATION"/>
    <s v="VISA DE SEJOUR GIANNI RAZAFIMANDIMBY_x000a_WORKSHOP DUBAI DU 26 JUILLET au 1er Août 2026# FACTURE N° 0289/PRESTA/PRKL/2026 du 14/07/2026"/>
    <n v="1"/>
    <s v="UN"/>
    <n v="1083333.33"/>
    <n v="235.50724565217394"/>
    <n v="235.50724565217394"/>
    <n v="235.50724565217394"/>
    <m/>
    <m/>
    <n v="0"/>
    <s v="MGA"/>
    <d v="2026-07-16T00:00:00"/>
    <s v="2026-07-16"/>
    <s v="E"/>
    <s v="E"/>
    <s v="RAZANADRAKOTO Santa Luisa"/>
    <n v="139009"/>
    <m/>
    <m/>
    <s v="DFG"/>
    <s v="NADIA7"/>
    <s v="RAVONINJATOVO Nadia"/>
    <s v="1 300 000.00"/>
    <n v="20"/>
    <n v="1"/>
    <m/>
    <s v="DOCLICD"/>
    <s v="True"/>
    <s v="E215_DAF"/>
    <s v="DFG-DAF"/>
    <s v="NA"/>
    <m/>
    <n v="1"/>
    <s v="1 083 333.33"/>
    <s v="YASMG"/>
    <m/>
    <s v="1 083 333.33"/>
    <s v="1 300 000.00"/>
    <m/>
    <d v="2026-07-16T00:00:00"/>
    <s v="0000-00-00"/>
    <s v="VISA GIANNI WORKSHOP DUBAI 26 07 au 01 08 2026"/>
    <s v="YASSIE"/>
    <s v="YASSIE"/>
    <s v="C700"/>
    <s v="E215_DAF"/>
    <s v="DFG-DAF"/>
    <s v="STD"/>
    <m/>
    <m/>
    <m/>
    <n v="1182"/>
    <s v="C700"/>
    <n v="119"/>
    <n v="1"/>
    <s v="2026-07-16"/>
  </r>
  <r>
    <x v="226"/>
    <s v="CONNECTEO SARLU"/>
    <s v="FRAIS DE COMMUNICATION  TELEGESTION"/>
    <s v="REFACTURATION NOMBRE D'APPEL _x000a_OBSERVATION: du 24 OCT au 16 DEC 2025# FACTURE N° FC Con002137 DU 12/05/2026"/>
    <n v="1"/>
    <s v="UN"/>
    <n v="7796115"/>
    <n v="1694.8076086956521"/>
    <n v="1694.8076086956521"/>
    <n v="1694.8076086956521"/>
    <m/>
    <m/>
    <n v="0"/>
    <s v="MGA"/>
    <d v="2026-07-16T00:00:00"/>
    <s v="2026-07-16"/>
    <s v="E"/>
    <s v="E"/>
    <s v="RAZANADRAKOTO Santa Luisa"/>
    <n v="139011"/>
    <m/>
    <m/>
    <s v="DFG"/>
    <s v="NADIA7"/>
    <s v="RAVONINJATOVO Nadia"/>
    <s v="9 355 338.00"/>
    <n v="20"/>
    <n v="1"/>
    <m/>
    <s v="TGSCESM"/>
    <s v="True"/>
    <s v="E250_DAF"/>
    <s v="DFG-DAF"/>
    <s v="NA"/>
    <m/>
    <n v="1"/>
    <s v="7 796 115.00"/>
    <s v="YASMG"/>
    <m/>
    <s v="7 796 115.00"/>
    <s v="9 355 338.00"/>
    <s v="F"/>
    <d v="2026-07-16T00:00:00"/>
    <s v="0000-00-00"/>
    <s v="REFACTURATION NOMBRE D'APPEL 24 OCT au 16 DEC 2026"/>
    <s v="YASSIE"/>
    <s v="YASSIE"/>
    <s v="C700"/>
    <s v="E250_DAF"/>
    <s v="DFG-DAF"/>
    <s v="STD"/>
    <m/>
    <m/>
    <m/>
    <n v="2045"/>
    <s v="C700"/>
    <n v="1994"/>
    <n v="1"/>
    <s v="0000-00-00"/>
  </r>
  <r>
    <x v="227"/>
    <s v="SOCIETE PRONET SARLU"/>
    <s v="PRESTATION NETTOYAGE"/>
    <s v="DESHERBAGE SITE YAS ALA011 ANKASAVOLA AMBATONDRAZAKA# DEVIS N° 190/26-MH DU 03/07/2026"/>
    <n v="1"/>
    <s v="UN"/>
    <n v="4173000"/>
    <n v="907.17391304347825"/>
    <n v="907.17391304347825"/>
    <n v="907.17391304347825"/>
    <m/>
    <m/>
    <n v="0"/>
    <s v="MGA"/>
    <d v="2026-07-16T00:00:00"/>
    <s v="2026-07-16"/>
    <s v="E"/>
    <s v="E"/>
    <s v="RAKOTOMALALA Manambina Tafitasoa"/>
    <n v="139033"/>
    <m/>
    <m/>
    <s v="DFG"/>
    <s v="NADIA7"/>
    <s v="RAVONINJATOVO Nadia"/>
    <s v="5 007 600.00"/>
    <n v="20"/>
    <n v="1"/>
    <m/>
    <s v="SGNANET"/>
    <s v="True"/>
    <s v="E218_DAF"/>
    <s v="DFGA-LOG"/>
    <s v="NA"/>
    <m/>
    <n v="1"/>
    <s v="4 173 000.00"/>
    <s v="YASMG"/>
    <m/>
    <s v="4 173 000.00"/>
    <s v="5 007 600.00"/>
    <m/>
    <d v="2026-07-16T00:00:00"/>
    <s v="0000-00-00"/>
    <s v="DESHERBAGE SITE YAS ALA011 ANKASAVOLA AMBATONDRAZAKA"/>
    <s v="YASSIE"/>
    <s v="YASSIE"/>
    <s v="C700"/>
    <s v="E218_DAF"/>
    <s v="DFGA-LOG"/>
    <s v="STD"/>
    <m/>
    <m/>
    <m/>
    <n v="3072"/>
    <s v="C700"/>
    <n v="4740"/>
    <n v="1"/>
    <s v="2026-07-16"/>
  </r>
  <r>
    <x v="228"/>
    <s v="HK SERVICES"/>
    <s v="PRESTATION MANUTENTIONNAIRES"/>
    <s v="_x0009_12 manutentionnaires_x000a__x0009_Rangement poteaux - AMBOHIMANGAKELY_x000a__x0009_Date : 11 et 12 juin 2026# DEVIS N° S00582 DU 09/06/2026"/>
    <n v="12"/>
    <s v="UN"/>
    <n v="48183.006939999999"/>
    <n v="10.474566726086957"/>
    <n v="125.69480071304349"/>
    <n v="125.69480071304349"/>
    <m/>
    <m/>
    <n v="0"/>
    <s v="MGA"/>
    <d v="2026-07-16T00:00:00"/>
    <s v="2026-07-16"/>
    <s v="E"/>
    <s v="E"/>
    <s v="RAKOTOMALALA Manambina Tafitasoa"/>
    <n v="139035"/>
    <m/>
    <m/>
    <s v="DFG"/>
    <s v="NADIA7"/>
    <s v="RAVONINJATOVO Nadia"/>
    <s v="693 835.30"/>
    <n v="20"/>
    <n v="1"/>
    <m/>
    <s v="PRICTRL"/>
    <s v="True"/>
    <s v="E250_DAF"/>
    <s v="DFGA-LOG"/>
    <s v="NA"/>
    <m/>
    <n v="12"/>
    <s v="578 196.08"/>
    <s v="YASMG"/>
    <m/>
    <s v="578 196.08"/>
    <s v="693 835.30"/>
    <m/>
    <d v="2026-07-16T00:00:00"/>
    <s v="0000-00-00"/>
    <s v="Manutentionnaires pour rangement poteaux - AMBOHIMANGAKELY"/>
    <s v="YASSIE"/>
    <s v="YASSIE"/>
    <s v="C700"/>
    <s v="E250_DAF"/>
    <s v="DFGA-LOG"/>
    <s v="STD"/>
    <m/>
    <m/>
    <m/>
    <n v="22414"/>
    <s v="C700"/>
    <n v="2426"/>
    <n v="1"/>
    <s v="2026-07-16"/>
  </r>
  <r>
    <x v="229"/>
    <s v="RALALA ANDRIAMANALINA TANTELY NY HASINA"/>
    <s v="PRESTATION NETTOYAGE"/>
    <s v="NETTOYAGE EXTERIEUR 03 DATA CENTER ZONE NORD BC DE COUVERTURE_x000a_JANVIER 2026 AU DECEMBRE 2026"/>
    <n v="12"/>
    <s v="UN"/>
    <n v="1550000"/>
    <n v="336.95652173913044"/>
    <n v="4043.478260869565"/>
    <n v="4043.478260869565"/>
    <m/>
    <m/>
    <n v="0"/>
    <s v="MGA"/>
    <d v="2026-07-16T00:00:00"/>
    <s v="2026-07-29"/>
    <s v="E"/>
    <s v="E"/>
    <s v="RAKOTOMALALA Manambina Tafitasoa"/>
    <n v="138973"/>
    <m/>
    <m/>
    <s v="DFG"/>
    <s v="NADIA7"/>
    <s v="RAVONINJATOVO Nadia"/>
    <s v="18 600 000.00"/>
    <n v="0"/>
    <n v="1"/>
    <m/>
    <s v="SGNANET"/>
    <s v="True"/>
    <s v="E218_DAF"/>
    <s v="DFGA-LOG"/>
    <s v="NA"/>
    <m/>
    <n v="12"/>
    <s v="18 600 000.00"/>
    <s v="YASMG"/>
    <m/>
    <s v="18 600 000.00"/>
    <s v="18 600 000.00"/>
    <m/>
    <d v="2026-07-16T00:00:00"/>
    <s v="0000-00-00"/>
    <s v="COUVERTURE 12 MOIS NETTOYAGE 3 DATA CENTER ZONE NORD"/>
    <s v="YASSIE"/>
    <s v="YASSIE"/>
    <s v="C700"/>
    <s v="E218_DAF"/>
    <s v="DFGA-LOG"/>
    <s v="STD"/>
    <m/>
    <m/>
    <m/>
    <n v="3072"/>
    <s v="C700"/>
    <n v="5623"/>
    <n v="1"/>
    <s v="2026-07-14"/>
  </r>
  <r>
    <x v="230"/>
    <s v="RALALA ANDRIAMANALINA TANTELY NY HASINA"/>
    <s v="PRESTATION NETTOYAGE"/>
    <s v="couverture janvier 2026 au décembre 2026 _x000a_Nettoyage zone data center et store dans la zone SUD"/>
    <n v="12"/>
    <s v="UN"/>
    <n v="12755000"/>
    <n v="2772.8260869565215"/>
    <n v="33273.913043478256"/>
    <n v="33273.913043478256"/>
    <m/>
    <m/>
    <n v="0"/>
    <s v="MGA"/>
    <d v="2026-07-16T00:00:00"/>
    <s v="2026-07-16"/>
    <s v="E"/>
    <s v="E"/>
    <s v="RAKOTOMALALA Manambina Tafitasoa"/>
    <n v="138970"/>
    <m/>
    <m/>
    <s v="DFG"/>
    <s v="NADIA7"/>
    <s v="RAVONINJATOVO Nadia"/>
    <s v="153 060 000.00"/>
    <n v="0"/>
    <n v="1"/>
    <m/>
    <s v="SGNANET"/>
    <s v="True"/>
    <s v="E218_DAF"/>
    <s v="DFGA-LOG"/>
    <s v="NA"/>
    <m/>
    <n v="12"/>
    <s v="153 060 000.00"/>
    <s v="YASMG"/>
    <m/>
    <s v="153 060 000.00"/>
    <s v="153 060 000.00"/>
    <m/>
    <d v="2026-07-16T00:00:00"/>
    <s v="0000-00-00"/>
    <s v="Nettoyage 2026  data center et store dans la zone SUD"/>
    <s v="YASSIE"/>
    <s v="YASSIE"/>
    <s v="C700"/>
    <s v="E218_DAF"/>
    <s v="DFGA-LOG"/>
    <s v="STD"/>
    <m/>
    <m/>
    <m/>
    <n v="3072"/>
    <s v="C700"/>
    <n v="5623"/>
    <n v="1"/>
    <s v="2026-07-14"/>
  </r>
  <r>
    <x v="231"/>
    <s v="AUGIAS MADAGASCAR"/>
    <s v="DESINFECTION SITE"/>
    <s v="Dératisation désinsectisations -DEPOT DFG-GALAXY-MSC2 GALAXY- -data center 2_x000a_AVRIL- MAI- JUIN ET JUILLET 2026# FACTURE N° TED/2026/04 DU 10/04/2026"/>
    <n v="4"/>
    <s v="UN"/>
    <n v="941600"/>
    <n v="204.69565217391303"/>
    <n v="818.78260869565213"/>
    <n v="818.78260869565213"/>
    <m/>
    <m/>
    <n v="0"/>
    <s v="MGA"/>
    <d v="2026-07-16T00:00:00"/>
    <s v="2026-07-16"/>
    <s v="E"/>
    <s v="E"/>
    <s v="RAKOTOMALALA Manambina Tafitasoa"/>
    <n v="138997"/>
    <m/>
    <m/>
    <s v="DFG"/>
    <s v="NADIA7"/>
    <s v="RAVONINJATOVO Nadia"/>
    <s v="4 519 680.00"/>
    <n v="20"/>
    <n v="1"/>
    <m/>
    <s v="PRMBATX"/>
    <s v="True"/>
    <s v="E218_DAF"/>
    <s v="DFGA-LOG"/>
    <s v="NA"/>
    <m/>
    <n v="4"/>
    <s v="3 766 400.00"/>
    <s v="YASMG"/>
    <m/>
    <s v="3 766 400.00"/>
    <s v="4 519 680.00"/>
    <m/>
    <d v="2026-07-16T00:00:00"/>
    <s v="0000-00-00"/>
    <s v="Dératisation désinsectisations pendant 4 MOIS"/>
    <s v="YASSIE"/>
    <s v="YASSIE"/>
    <s v="C700"/>
    <s v="E218_DAF"/>
    <s v="DFGA-LOG"/>
    <s v="STD"/>
    <m/>
    <m/>
    <m/>
    <n v="22111"/>
    <s v="C700"/>
    <n v="14"/>
    <n v="1"/>
    <s v="2026-07-15"/>
  </r>
  <r>
    <x v="232"/>
    <s v="QUINCAILLERIE 2000"/>
    <s v="PINCEAU PLAT"/>
    <s v="PCE PINCEAU PLAT DE 30MM"/>
    <n v="2"/>
    <s v="PCE"/>
    <n v="1400"/>
    <n v="0.30434782608695654"/>
    <n v="0.60869565217391308"/>
    <n v="0.60869565217391308"/>
    <m/>
    <m/>
    <n v="10"/>
    <s v="MGA"/>
    <d v="2026-07-16T00:00:00"/>
    <s v="2026-07-16"/>
    <s v="E"/>
    <s v="E"/>
    <m/>
    <n v="0"/>
    <m/>
    <m/>
    <s v="DFG"/>
    <s v="NADIA7"/>
    <s v="RAVONINJATOVO Nadia"/>
    <s v="3 024.00"/>
    <n v="20"/>
    <n v="0"/>
    <m/>
    <s v="MATPEIN"/>
    <s v="True"/>
    <s v="E218_DAF"/>
    <s v="DFGA-LOG"/>
    <s v="NA"/>
    <m/>
    <n v="2"/>
    <s v="2 52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5086"/>
    <s v="C700"/>
    <n v="1817"/>
    <n v="3"/>
    <s v="2026-07-20"/>
  </r>
  <r>
    <x v="232"/>
    <s v="QUINCAILLERIE 2000"/>
    <s v="PINCEAU PLAT"/>
    <s v="PCE PINCEAU PLAT DE 50MM"/>
    <n v="2"/>
    <s v="PCE"/>
    <n v="2500"/>
    <n v="0.54347826086956519"/>
    <n v="1.0869565217391304"/>
    <n v="1.0869565217391304"/>
    <m/>
    <m/>
    <n v="10"/>
    <s v="MGA"/>
    <d v="2026-07-16T00:00:00"/>
    <s v="2026-07-16"/>
    <s v="E"/>
    <s v="E"/>
    <m/>
    <n v="0"/>
    <m/>
    <m/>
    <s v="DFG"/>
    <s v="NADIA7"/>
    <s v="RAVONINJATOVO Nadia"/>
    <s v="5 400.00"/>
    <n v="20"/>
    <n v="0"/>
    <m/>
    <s v="MATPEIN"/>
    <s v="True"/>
    <s v="E218_DAF"/>
    <s v="DFGA-LOG"/>
    <s v="NA"/>
    <m/>
    <n v="2"/>
    <s v="4 5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5086"/>
    <s v="C700"/>
    <n v="1817"/>
    <n v="2"/>
    <s v="2026-07-20"/>
  </r>
  <r>
    <x v="232"/>
    <s v="QUINCAILLERIE 2000"/>
    <s v="DILUANT"/>
    <s v="LTRE DE DILUANT"/>
    <n v="1"/>
    <s v="UN"/>
    <n v="12900"/>
    <n v="2.8043478260869565"/>
    <n v="2.8043478260869565"/>
    <n v="2.8043478260869565"/>
    <m/>
    <m/>
    <n v="10"/>
    <s v="MGA"/>
    <d v="2026-07-16T00:00:00"/>
    <s v="2026-07-16"/>
    <s v="E"/>
    <s v="E"/>
    <m/>
    <n v="0"/>
    <m/>
    <m/>
    <s v="DFG"/>
    <s v="NADIA7"/>
    <s v="RAVONINJATOVO Nadia"/>
    <s v="13 932.00"/>
    <n v="20"/>
    <n v="0"/>
    <m/>
    <s v="MATPEIN"/>
    <s v="True"/>
    <s v="E218_DAF"/>
    <s v="DFGA-LOG"/>
    <s v="NA"/>
    <m/>
    <n v="1"/>
    <s v="11 61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4270"/>
    <s v="C700"/>
    <n v="1817"/>
    <n v="5"/>
    <s v="2026-07-20"/>
  </r>
  <r>
    <x v="232"/>
    <s v="QUINCAILLERIE 2000"/>
    <s v="PEINTURE"/>
    <s v="BOITE DE 4KG PEINTURE A L'EAU BLANCHE"/>
    <n v="2"/>
    <s v="UN"/>
    <n v="25000"/>
    <n v="5.4347826086956523"/>
    <n v="10.869565217391305"/>
    <n v="10.869565217391305"/>
    <m/>
    <m/>
    <n v="10"/>
    <s v="MGA"/>
    <d v="2026-07-16T00:00:00"/>
    <s v="2026-07-16"/>
    <s v="E"/>
    <s v="E"/>
    <m/>
    <n v="0"/>
    <m/>
    <m/>
    <s v="DFG"/>
    <s v="NADIA7"/>
    <s v="RAVONINJATOVO Nadia"/>
    <s v="54 000.00"/>
    <n v="20"/>
    <n v="0"/>
    <m/>
    <s v="MATPEIN"/>
    <s v="True"/>
    <s v="E218_DAF"/>
    <s v="DFGA-LOG"/>
    <s v="NA"/>
    <m/>
    <n v="2"/>
    <s v="45 0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2787"/>
    <s v="C700"/>
    <n v="1817"/>
    <n v="4"/>
    <s v="2026-07-20"/>
  </r>
  <r>
    <x v="232"/>
    <s v="QUINCAILLERIE 2000"/>
    <s v="PEINTURE"/>
    <s v="ACHAT PEINTURE POUR PEINDRE 3 TABOURETS -HSSE# DEVIS DU 06/07/2026 - BOITE DE 3KG PEINTURE A L'HUILE BLANCHE"/>
    <n v="3"/>
    <s v="UN"/>
    <n v="69000"/>
    <n v="15"/>
    <n v="45"/>
    <n v="45"/>
    <m/>
    <m/>
    <n v="10"/>
    <s v="MGA"/>
    <d v="2026-07-16T00:00:00"/>
    <s v="2026-07-16"/>
    <s v="E"/>
    <s v="E"/>
    <s v="RAKOTOMALALA Manambina Tafitasoa"/>
    <n v="139027"/>
    <m/>
    <m/>
    <s v="DFG"/>
    <s v="NADIA7"/>
    <s v="RAVONINJATOVO Nadia"/>
    <s v="223 560.00"/>
    <n v="20"/>
    <n v="1"/>
    <m/>
    <s v="MATPEIN"/>
    <s v="True"/>
    <s v="E218_DAF"/>
    <s v="DFGA-LOG"/>
    <s v="NA"/>
    <m/>
    <n v="3"/>
    <s v="186 3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2787"/>
    <s v="C700"/>
    <n v="1817"/>
    <n v="1"/>
    <s v="2026-07-16"/>
  </r>
  <r>
    <x v="233"/>
    <s v="AUGIAS MADAGASCAR"/>
    <s v="PRESTATION NETTOYAGE"/>
    <s v="COUVERTURE - 09 mois   AVRIL AU DECEMBBRE 2026 PRESTATION de nettoyage BUREAUX YAS -DATA CENTER -YAS STORE TANA ET ZONE NORD# FACTURE N° TEM/2026/04 DU 10/04/2026"/>
    <n v="9"/>
    <s v="UN"/>
    <n v="38775000"/>
    <n v="8429.347826086956"/>
    <n v="75864.130434782608"/>
    <n v="75864.130434782608"/>
    <m/>
    <m/>
    <n v="0"/>
    <s v="MGA"/>
    <d v="2026-07-16T00:00:00"/>
    <s v="2026-08-11"/>
    <s v="E"/>
    <s v="E"/>
    <s v="RAKOTOMALALA Manambina Tafitasoa"/>
    <n v="138994"/>
    <m/>
    <m/>
    <s v="DFG"/>
    <s v="NADIA7"/>
    <s v="RAVONINJATOVO Nadia"/>
    <s v="418 770 000.00"/>
    <n v="20"/>
    <n v="1"/>
    <m/>
    <s v="SGNANET"/>
    <s v="True"/>
    <s v="E218_DAF"/>
    <s v="DFGA-LOG"/>
    <s v="NA"/>
    <m/>
    <n v="9"/>
    <s v="348 975 000.00"/>
    <s v="YASMG"/>
    <m/>
    <s v="348 975 000.00"/>
    <s v="418 770 000.00"/>
    <m/>
    <d v="2026-07-16T00:00:00"/>
    <s v="0000-00-00"/>
    <s v="Nettoyage BUREAUX YAS TANA ET ZONE NORD 9 mois"/>
    <s v="YASSIE"/>
    <s v="YASSIE"/>
    <s v="C700"/>
    <s v="E218_DAF"/>
    <s v="DFGA-LOG"/>
    <s v="STD"/>
    <m/>
    <m/>
    <m/>
    <n v="3072"/>
    <s v="C700"/>
    <n v="14"/>
    <n v="1"/>
    <s v="2026-07-15"/>
  </r>
  <r>
    <x v="234"/>
    <s v="MADAJOB"/>
    <s v="PRESTATION EXTERNE"/>
    <s v="Salaires Animateurs Mbalik Juillet 2026 - Proforma n°002871"/>
    <n v="20"/>
    <s v="UN"/>
    <n v="317644"/>
    <n v="69.053043478260875"/>
    <n v="1381.0608695652174"/>
    <n v="1381.0608695652174"/>
    <m/>
    <m/>
    <n v="0"/>
    <s v="MGA"/>
    <d v="2026-07-16T00:00:00"/>
    <s v="2026-07-16"/>
    <s v="E"/>
    <s v="E"/>
    <s v="ANDRIAMIRIJA Luca"/>
    <n v="138852"/>
    <m/>
    <m/>
    <s v="DCG"/>
    <s v="FELANA13"/>
    <s v="Felana RARIVOSON"/>
    <s v="7 623 456.00"/>
    <n v="20"/>
    <n v="1"/>
    <m/>
    <s v="PRICTRL"/>
    <s v="True"/>
    <s v="E214_DCG"/>
    <s v="DCG-SHS"/>
    <s v="NA"/>
    <m/>
    <n v="20"/>
    <s v="6 352 880.00"/>
    <s v="YASMG"/>
    <m/>
    <s v="6 352 880.00"/>
    <s v="7 623 456.00"/>
    <s v="F"/>
    <d v="2026-07-16T00:00:00"/>
    <s v="0000-00-00"/>
    <s v="Salaires Animateurs Mbalik Juillet 2026"/>
    <s v="YASSIE"/>
    <s v="YASSIE"/>
    <s v="C100"/>
    <s v="E214_DCG"/>
    <s v="DCG-SHS"/>
    <s v="STD"/>
    <m/>
    <m/>
    <m/>
    <n v="1264"/>
    <s v="C100"/>
    <n v="723"/>
    <n v="1"/>
    <s v="2026-07-06"/>
  </r>
  <r>
    <x v="235"/>
    <s v="KIBO SARLU"/>
    <s v="SAC POUBELLE"/>
    <s v="30L 20 sacs ALBA NET"/>
    <n v="30"/>
    <s v="PIE"/>
    <n v="7000"/>
    <n v="1.5217391304347827"/>
    <n v="45.652173913043484"/>
    <n v="45.652173913043484"/>
    <m/>
    <m/>
    <n v="0"/>
    <s v="MGA"/>
    <d v="2026-07-16T00:00:00"/>
    <s v="2026-07-16"/>
    <s v="E"/>
    <s v="E"/>
    <s v="RAKOTOMALALA Manambina Tafitasoa"/>
    <n v="139029"/>
    <m/>
    <m/>
    <s v="DFG"/>
    <s v="NADIA7"/>
    <s v="RAVONINJATOVO Nadia"/>
    <s v="252 000.00"/>
    <n v="20"/>
    <n v="2"/>
    <m/>
    <s v="PDTENT"/>
    <s v="True"/>
    <s v="E218_DAF"/>
    <s v="DFGA-LOG"/>
    <s v="NA"/>
    <m/>
    <n v="30"/>
    <s v="210 000.00"/>
    <s v="YASMG"/>
    <m/>
    <s v="284 166.70"/>
    <s v="341 000.04"/>
    <m/>
    <d v="2026-07-16T00:00:00"/>
    <s v="0000-00-00"/>
    <s v="ACHAT SAC à POUBELLE POUR NOC ET ADN"/>
    <s v="YASSIE"/>
    <s v="GALE"/>
    <s v="C700"/>
    <s v="E218_DAF"/>
    <s v="DFGA-LOG"/>
    <s v="STD"/>
    <m/>
    <m/>
    <m/>
    <n v="4215"/>
    <s v="C700"/>
    <n v="2142"/>
    <n v="2"/>
    <s v="2026-07-16"/>
  </r>
  <r>
    <x v="235"/>
    <s v="KIBO SARLU"/>
    <s v="SAC POUBELLE 100L REF : 10845"/>
    <s v="KB APTA 10X100L# DEVIS N° KIB012607SQN00000026 DU 02/07/2026"/>
    <n v="10"/>
    <s v="UN"/>
    <n v="7416.67"/>
    <n v="1.6123195652173914"/>
    <n v="16.123195652173912"/>
    <n v="16.123195652173912"/>
    <m/>
    <m/>
    <n v="0"/>
    <s v="MGA"/>
    <d v="2026-07-16T00:00:00"/>
    <s v="2026-07-16"/>
    <s v="E"/>
    <s v="E"/>
    <s v="RAKOTOMALALA Manambina Tafitasoa"/>
    <n v="139029"/>
    <m/>
    <m/>
    <s v="DFG"/>
    <s v="NADIA7"/>
    <s v="RAVONINJATOVO Nadia"/>
    <s v="89 000.04"/>
    <n v="20"/>
    <n v="1"/>
    <m/>
    <s v="FRNVCUI"/>
    <s v="True"/>
    <s v="E218_DAF"/>
    <s v="DFGA-LOG"/>
    <s v="NA"/>
    <m/>
    <n v="10"/>
    <s v="74 166.70"/>
    <s v="YASMG"/>
    <m/>
    <s v="284 166.70"/>
    <s v="341 000.04"/>
    <m/>
    <d v="2026-07-16T00:00:00"/>
    <s v="0000-00-00"/>
    <s v="ACHAT SAC à POUBELLE POUR NOC ET ADN"/>
    <s v="YASSIE"/>
    <s v="GALE"/>
    <s v="C700"/>
    <s v="E218_DAF"/>
    <s v="DFGA-LOG"/>
    <s v="STD"/>
    <m/>
    <m/>
    <m/>
    <n v="3110"/>
    <s v="C700"/>
    <n v="2142"/>
    <n v="1"/>
    <s v="2026-07-16"/>
  </r>
  <r>
    <x v="236"/>
    <s v="AUGIAS MADAGASCAR"/>
    <s v="DESINFECTION SITE"/>
    <s v="DESINSECTISATION ET DERATISATION MOIS D'AVRIL - MAI - JUIN 2026 10 DATA CENTER TANA# FACTURE N° TUR/2026/04 DU 10/04/2026"/>
    <n v="3"/>
    <s v="UN"/>
    <n v="1600000"/>
    <n v="347.82608695652175"/>
    <n v="1043.4782608695652"/>
    <n v="1043.4782608695652"/>
    <m/>
    <m/>
    <n v="0"/>
    <s v="MGA"/>
    <d v="2026-07-16T00:00:00"/>
    <s v="2026-07-16"/>
    <s v="E"/>
    <s v="E"/>
    <s v="RAKOTOMALALA Manambina Tafitasoa"/>
    <n v="138999"/>
    <m/>
    <m/>
    <s v="DFG"/>
    <s v="NADIA7"/>
    <s v="RAVONINJATOVO Nadia"/>
    <s v="5 760 000.00"/>
    <n v="20"/>
    <n v="1"/>
    <m/>
    <s v="PRMBATX"/>
    <s v="True"/>
    <s v="E218_DAF"/>
    <s v="DFGA-LOG"/>
    <s v="NA"/>
    <m/>
    <n v="3"/>
    <s v="4 800 000.00"/>
    <s v="YASMG"/>
    <m/>
    <s v="4 800 000.00"/>
    <s v="5 760 000.00"/>
    <m/>
    <d v="2026-07-16T00:00:00"/>
    <s v="0000-00-00"/>
    <s v="DESINSECTISATION ET DERATISATION JANVIER 10 DATA CENTER"/>
    <s v="YASSIE"/>
    <s v="YASSIE"/>
    <s v="C700"/>
    <s v="E218_DAF"/>
    <s v="DFGA-LOG"/>
    <s v="STD"/>
    <m/>
    <m/>
    <m/>
    <n v="22111"/>
    <s v="C700"/>
    <n v="14"/>
    <n v="1"/>
    <s v="2026-07-15"/>
  </r>
  <r>
    <x v="237"/>
    <s v="GRANDE DISTRIBUTION SERVICE"/>
    <s v="BAGUE TELEPHONE - DRB - JUIN 2025"/>
    <s v="POP SOCKET YAS # devis # F/P072600081 - LIVRAISON LE 03/08/2026"/>
    <n v="500"/>
    <s v="UN"/>
    <n v="6500"/>
    <n v="1.4130434782608696"/>
    <n v="706.52173913043487"/>
    <n v="706.52173913043487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3 250 000.00"/>
    <n v="0"/>
    <n v="4"/>
    <m/>
    <s v="GELACCS"/>
    <s v="True"/>
    <s v="E110_TR_DRB"/>
    <s v="DCG-DRB"/>
    <s v="NA"/>
    <m/>
    <n v="500"/>
    <s v="3 25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4379"/>
    <s v="C102"/>
    <n v="820"/>
    <n v="4"/>
    <s v="2026-07-15"/>
  </r>
  <r>
    <x v="237"/>
    <s v="GRANDE DISTRIBUTION SERVICE"/>
    <s v="METAL PHONE STAND - DRB - JUIN 2025"/>
    <s v="METAL PHONE HOLDER YAS # devis # F/P072600079 - LIVRAISON LE 03/08/2026"/>
    <n v="500"/>
    <s v="UN"/>
    <n v="35000"/>
    <n v="7.6086956521739131"/>
    <n v="3804.3478260869565"/>
    <n v="3804.3478260869565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17 500 000.00"/>
    <n v="0"/>
    <n v="3"/>
    <m/>
    <s v="GELACCS"/>
    <s v="True"/>
    <s v="E110_TR_DRB"/>
    <s v="DCG-DRB"/>
    <s v="NA"/>
    <m/>
    <n v="500"/>
    <s v="17 5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4380"/>
    <s v="C102"/>
    <n v="820"/>
    <n v="3"/>
    <s v="2026-07-15"/>
  </r>
  <r>
    <x v="237"/>
    <s v="GRANDE DISTRIBUTION SERVICE"/>
    <s v="EARBUDS - JANVIER 2026"/>
    <s v="EARBUDS YAS # devis # F/P072600075 - LIVRAISON LE 03/08/2026"/>
    <n v="1000"/>
    <s v="UN"/>
    <n v="45000"/>
    <n v="9.7826086956521738"/>
    <n v="9782.608695652174"/>
    <n v="9782.608695652174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45 000 000.00"/>
    <n v="0"/>
    <n v="1"/>
    <m/>
    <s v="GELACCS"/>
    <s v="True"/>
    <s v="E110_TR_DRB"/>
    <s v="DCG-DRB"/>
    <s v="NA"/>
    <m/>
    <n v="1000"/>
    <s v="45 0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6203"/>
    <s v="C102"/>
    <n v="820"/>
    <n v="1"/>
    <s v="2026-07-15"/>
  </r>
  <r>
    <x v="237"/>
    <s v="GRANDE DISTRIBUTION SERVICE"/>
    <s v="TELMA MINI PORTABLE BLUETOOTH SPEAKERS"/>
    <s v="MINI SPEAKER YAS # devis # F/P072600077 - LIVRAISON LE 03/08/2026"/>
    <n v="300"/>
    <s v="UN"/>
    <n v="125000"/>
    <n v="27.173913043478262"/>
    <n v="8152.1739130434789"/>
    <n v="8152.1739130434789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37 500 000.00"/>
    <n v="0"/>
    <n v="2"/>
    <m/>
    <s v="VENDABL"/>
    <s v="True"/>
    <s v="E110_TR_DRB"/>
    <s v="DCG-DRB"/>
    <s v="NA"/>
    <m/>
    <n v="300"/>
    <s v="37 5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2477"/>
    <s v="C102"/>
    <n v="820"/>
    <n v="2"/>
    <s v="2026-07-15"/>
  </r>
  <r>
    <x v="238"/>
    <s v="RALALA ANDRIAMANALINA TANTELY NY HASINA"/>
    <s v="PRESTATION NETTOYAGE"/>
    <s v="NETTOYAGE BASE VIE BC DE COUVERTURE 12 MOIS JANVIER 2026 AU DECEMBRE 2026 - BASE VIE ZONE EST - 08 AGENTS A TEMPS PLEIN"/>
    <n v="12"/>
    <s v="UN"/>
    <n v="3320000"/>
    <n v="721.73913043478262"/>
    <n v="8660.8695652173919"/>
    <n v="8660.8695652173919"/>
    <m/>
    <m/>
    <n v="0"/>
    <s v="MGA"/>
    <d v="2026-07-16T00:00:00"/>
    <s v="2026-07-16"/>
    <s v="E"/>
    <s v="E"/>
    <m/>
    <n v="0"/>
    <m/>
    <m/>
    <s v="DFG"/>
    <s v="NADIA7"/>
    <s v="RAVONINJATOVO Nadia"/>
    <s v="39 840 000.00"/>
    <n v="0"/>
    <n v="0"/>
    <m/>
    <s v="SGNANET"/>
    <s v="True"/>
    <s v="E218_DAF"/>
    <s v="DFGA-LOG"/>
    <s v="NA"/>
    <m/>
    <n v="12"/>
    <s v="39 84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3"/>
    <s v="2026-07-14"/>
  </r>
  <r>
    <x v="238"/>
    <s v="RALALA ANDRIAMANALINA TANTELY NY HASINA"/>
    <s v="PRESTATION NETTOYAGE"/>
    <s v="NETTOYAGE BASE VIE BC DE COUVERTURE 12 MOIS JANVIER 2026 AU DECEMBRE 2026 - BASE VIE ZONE NORD - 08 AGENTS A TEMPS PLEIN"/>
    <n v="12"/>
    <s v="UN"/>
    <n v="3520000"/>
    <n v="765.21739130434787"/>
    <n v="9182.608695652174"/>
    <n v="9182.608695652174"/>
    <m/>
    <m/>
    <n v="0"/>
    <s v="MGA"/>
    <d v="2026-07-16T00:00:00"/>
    <s v="2026-07-16"/>
    <s v="E"/>
    <s v="E"/>
    <s v="RAKOTOMALALA Manambina Tafitasoa"/>
    <n v="138972"/>
    <m/>
    <m/>
    <s v="DFG"/>
    <s v="NADIA7"/>
    <s v="RAVONINJATOVO Nadia"/>
    <s v="42 240 000.00"/>
    <n v="0"/>
    <n v="1"/>
    <m/>
    <s v="SGNANET"/>
    <s v="True"/>
    <s v="E218_DAF"/>
    <s v="DFGA-LOG"/>
    <s v="NA"/>
    <m/>
    <n v="12"/>
    <s v="42 24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1"/>
    <s v="2026-07-14"/>
  </r>
  <r>
    <x v="238"/>
    <s v="RALALA ANDRIAMANALINA TANTELY NY HASINA"/>
    <s v="PRESTATION NETTOYAGE"/>
    <s v="NETTOYAGE BASE VIE BC DE COUVERTURE 12 MOIS JANVIER 2026 AU DECEMBRE 2026 - BASE VIE ZONE SUD  - 09 AGENTS A TEMPS PLEIN"/>
    <n v="12"/>
    <s v="UN"/>
    <n v="3960000"/>
    <n v="860.86956521739125"/>
    <n v="10330.434782608696"/>
    <n v="10330.434782608696"/>
    <m/>
    <m/>
    <n v="0"/>
    <s v="MGA"/>
    <d v="2026-07-16T00:00:00"/>
    <s v="2026-07-16"/>
    <s v="E"/>
    <s v="E"/>
    <m/>
    <n v="0"/>
    <m/>
    <m/>
    <s v="DFG"/>
    <s v="NADIA7"/>
    <s v="RAVONINJATOVO Nadia"/>
    <s v="47 520 000.00"/>
    <n v="0"/>
    <n v="0"/>
    <m/>
    <s v="SGNANET"/>
    <s v="True"/>
    <s v="E218_DAF"/>
    <s v="DFGA-LOG"/>
    <s v="NA"/>
    <m/>
    <n v="12"/>
    <s v="47 52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2"/>
    <s v="2026-07-14"/>
  </r>
  <r>
    <x v="239"/>
    <s v="OCEAN TRADE CO"/>
    <s v="LOCATION VEHICULE LLD"/>
    <s v="LLD 60 MOIS/75 000KM- MAZDA CX-30 HYBRIDE PROPLUS 165CV 6AT-SERVICE SANS CHAUFFEUR_x000a_LOYER MENSUEL : 2 990 000Ar TTC - Valeur de rachat : 44 800 000ar# DEVIS N° V.26.24622 DU 09/07/2026"/>
    <n v="60"/>
    <s v="UN"/>
    <n v="2990000"/>
    <n v="650"/>
    <n v="39000"/>
    <n v="39000"/>
    <m/>
    <m/>
    <n v="0"/>
    <s v="MGA"/>
    <d v="2026-07-16T00:00:00"/>
    <s v="2026-07-16"/>
    <s v="E"/>
    <s v="E"/>
    <s v="RAZANADRAKOTO Santa Luisa"/>
    <n v="139013"/>
    <m/>
    <m/>
    <s v="DFG"/>
    <s v="NADIA7"/>
    <s v="RAVONINJATOVO Nadia"/>
    <s v="215 280 000.00"/>
    <n v="20"/>
    <n v="1"/>
    <m/>
    <s v="LVHLLDX"/>
    <s v="True"/>
    <s v="LLD_DAF"/>
    <s v="DFG-DAF"/>
    <s v="NA"/>
    <m/>
    <n v="60"/>
    <s v="179 400 000.00"/>
    <s v="YASMG"/>
    <m/>
    <s v="179 400 000.00"/>
    <s v="215 280 000.00"/>
    <s v="F"/>
    <d v="2026-07-16T00:00:00"/>
    <s v="0000-00-00"/>
    <s v="DEVIS V.26.24622 VEHICULE LEON - IT FINANCE DFG"/>
    <s v="YASSIE"/>
    <s v="YASSIE"/>
    <s v="C700"/>
    <s v="LLD_DAF"/>
    <s v="DFG-DAF"/>
    <s v="STD"/>
    <m/>
    <m/>
    <m/>
    <n v="1247"/>
    <s v="C700"/>
    <n v="102"/>
    <n v="1"/>
    <s v="2026-07-17"/>
  </r>
  <r>
    <x v="240"/>
    <s v="OCEAN TRADE CO"/>
    <s v="PRESTATION CHAUFFEUR"/>
    <m/>
    <n v="1"/>
    <s v="PIE"/>
    <n v="2166666"/>
    <n v="471.01434782608698"/>
    <n v="471.01434782608698"/>
    <n v="471.01434782608698"/>
    <m/>
    <m/>
    <n v="0"/>
    <s v="MGA"/>
    <d v="2026-07-16T00:00:00"/>
    <s v="2026-07-16"/>
    <s v="E"/>
    <s v="E"/>
    <m/>
    <n v="0"/>
    <m/>
    <m/>
    <s v="DFG"/>
    <s v="NADIA7"/>
    <s v="RAVONINJATOVO Nadia"/>
    <s v="2 599 999.20"/>
    <n v="20"/>
    <n v="0"/>
    <m/>
    <s v="PRICTRL"/>
    <s v="True"/>
    <s v="E222_DAF"/>
    <s v="DFG-DAF"/>
    <s v="NA"/>
    <m/>
    <n v="1"/>
    <s v="2 166 666.00"/>
    <s v="YASMG"/>
    <m/>
    <s v="7 133 332.00"/>
    <s v="8 559 998.40"/>
    <m/>
    <d v="2026-07-16T00:00:00"/>
    <s v="0000-00-00"/>
    <s v="REGUL FOTON ( VS DFG) 8217TBR 26 01 au 05 05 2026"/>
    <s v="YASSIE"/>
    <s v="YASSIE"/>
    <s v="C700"/>
    <s v="E222_DAF"/>
    <s v="DFG-DAF"/>
    <s v="STD"/>
    <m/>
    <m/>
    <m/>
    <n v="11532"/>
    <s v="C700"/>
    <n v="102"/>
    <n v="2"/>
    <s v="2026-07-17"/>
  </r>
  <r>
    <x v="240"/>
    <s v="OCEAN TRADE CO"/>
    <s v="LOCATION VEHICULE PONCTUELLE (COURTE DUREE)"/>
    <s v="POUR REGULARISATION RALLONGR FOTON GRATOUR - 22679WWT_x000a_Du 26 JANVIER AU 05 MAI 2926_x000a_TARIF MENSUEL: 1 490 000AR HT_x000a_PRESTATION CHAUFFEUR : 650 000Ar HT# DEVIS N° V.26.20851 DU 09/06/2026"/>
    <n v="1"/>
    <s v="UN"/>
    <n v="4966666"/>
    <n v="1079.71"/>
    <n v="1079.71"/>
    <n v="1079.71"/>
    <m/>
    <m/>
    <n v="0"/>
    <s v="MGA"/>
    <d v="2026-07-16T00:00:00"/>
    <s v="2026-07-16"/>
    <s v="E"/>
    <s v="E"/>
    <s v="RAZANADRAKOTO Santa Luisa"/>
    <n v="139037"/>
    <m/>
    <m/>
    <s v="DFG"/>
    <s v="NADIA7"/>
    <s v="RAVONINJATOVO Nadia"/>
    <s v="5 959 999.20"/>
    <n v="20"/>
    <n v="1"/>
    <m/>
    <s v="LOCLOCT"/>
    <s v="True"/>
    <s v="E222_DAF"/>
    <s v="DFG-DAF"/>
    <s v="NA"/>
    <m/>
    <n v="1"/>
    <s v="4 966 666.00"/>
    <s v="YASMG"/>
    <m/>
    <s v="7 133 332.00"/>
    <s v="8 559 998.40"/>
    <m/>
    <d v="2026-07-16T00:00:00"/>
    <s v="0000-00-00"/>
    <s v="REGUL FOTON ( VS DFG) 8217TBR 26 01 au 05 05 2026"/>
    <s v="YASSIE"/>
    <s v="YASSIE"/>
    <s v="C700"/>
    <s v="E222_DAF"/>
    <s v="DFG-DAF"/>
    <s v="STD"/>
    <m/>
    <m/>
    <m/>
    <n v="2144"/>
    <s v="C700"/>
    <n v="102"/>
    <n v="1"/>
    <s v="2026-07-17"/>
  </r>
  <r>
    <x v="241"/>
    <s v="ANDRIAMBOLOLONARISOA HAINGO(4 TIA)"/>
    <s v="TSIHY 150x80cm"/>
    <s v="COMINTERNE // Achats de tsihy pour le pique nique fete nationale des collaborateurs de Campus et du Noc# DEVIS N°4260619023 du 19/06/2026"/>
    <n v="1"/>
    <s v="UN"/>
    <n v="1875015"/>
    <n v="407.6119565217391"/>
    <n v="407.6119565217391"/>
    <n v="407.6119565217391"/>
    <m/>
    <m/>
    <n v="0"/>
    <s v="MGA"/>
    <d v="2026-07-15T00:00:00"/>
    <s v="2026-07-15"/>
    <s v="E"/>
    <s v="E"/>
    <s v="BRUSCAGNIN Tiana"/>
    <n v="138783"/>
    <m/>
    <m/>
    <s v="DRH"/>
    <s v="NADIA7"/>
    <s v="RAVONINJATOVO Nadia"/>
    <s v="1 875 015.00"/>
    <n v="0"/>
    <n v="1"/>
    <m/>
    <s v="FRNPAPF"/>
    <s v="True"/>
    <s v="E219_DRH"/>
    <s v="DRH-DRH"/>
    <s v="NA"/>
    <m/>
    <n v="1"/>
    <s v="1 875 015.00"/>
    <s v="YASMG"/>
    <m/>
    <s v="1 875 015.00"/>
    <s v="1 875 015.00"/>
    <s v="F"/>
    <d v="2026-07-15T00:00:00"/>
    <s v="0000-00-00"/>
    <m/>
    <s v="YASSIE"/>
    <s v="YASSIE"/>
    <s v="C600"/>
    <s v="E219_DRH"/>
    <s v="DRH-DRH"/>
    <s v="STD"/>
    <m/>
    <m/>
    <m/>
    <n v="27665"/>
    <s v="C600"/>
    <n v="7092"/>
    <n v="1"/>
    <s v="2026-07-01"/>
  </r>
  <r>
    <x v="242"/>
    <s v="MOUSSA IRCHAD ABDEL ANZIZ"/>
    <s v="PRESTATION DE SERVICE"/>
    <s v="Transport bagages ELODIE suite affectation# FACTURE DU 19/06/2026"/>
    <n v="1"/>
    <s v="UN"/>
    <n v="1600000"/>
    <n v="347.82608695652175"/>
    <n v="347.82608695652175"/>
    <n v="347.82608695652175"/>
    <m/>
    <m/>
    <n v="0"/>
    <s v="MGA"/>
    <d v="2026-07-15T00:00:00"/>
    <s v="2026-07-15"/>
    <s v="E"/>
    <s v="E"/>
    <s v="ANDRIANINA Rebecca"/>
    <n v="138709"/>
    <m/>
    <m/>
    <s v="DCG"/>
    <s v="NADIA7"/>
    <s v="RAVONINJATOVO Nadia"/>
    <s v="1 600 000.00"/>
    <n v="0"/>
    <n v="1"/>
    <m/>
    <s v="PRICTRL"/>
    <s v="True"/>
    <s v="E254_DCG"/>
    <s v="DRH-ADMIN"/>
    <s v="NA"/>
    <m/>
    <n v="1"/>
    <s v="1 600 000.00"/>
    <s v="YASMG"/>
    <m/>
    <s v="1 600 000.00"/>
    <s v="1 600 000.00"/>
    <s v="F"/>
    <d v="2026-07-15T00:00:00"/>
    <s v="0000-00-00"/>
    <m/>
    <s v="YASSIE"/>
    <s v="YASSIE"/>
    <s v="C100"/>
    <s v="E254_DCG"/>
    <s v="DRH-ADMIN"/>
    <s v="STD"/>
    <m/>
    <m/>
    <m/>
    <n v="14862"/>
    <s v="C100"/>
    <n v="7143"/>
    <n v="1"/>
    <s v="2026-06-29"/>
  </r>
  <r>
    <x v="243"/>
    <s v="SOCIETE DE GESTION ET EXPLOITATION DE M/CAR"/>
    <s v="PRESTATION DE SERVICE"/>
    <s v="COMINTERNE // Repas pique nique gasigasy fête nationale pour les collaborateurs du NOC et de CAMPUS# FACTURE PROFORMA/EVENT/PRKL/2026 DU 04/06/2026"/>
    <n v="1"/>
    <s v="UN"/>
    <n v="38705000"/>
    <n v="8414.1304347826081"/>
    <n v="8414.1304347826081"/>
    <n v="8414.1304347826081"/>
    <m/>
    <m/>
    <n v="0"/>
    <s v="MGA"/>
    <d v="2026-07-15T00:00:00"/>
    <s v="2026-07-27"/>
    <s v="E"/>
    <s v="E"/>
    <s v="BRUSCAGNIN Tiana"/>
    <n v="138715"/>
    <m/>
    <m/>
    <s v="DRH"/>
    <s v="NADIA7"/>
    <s v="RAVONINJATOVO Nadia"/>
    <s v="46 446 000.00"/>
    <n v="20"/>
    <n v="1"/>
    <m/>
    <s v="PRICTRL"/>
    <s v="True"/>
    <s v="E219_DRH"/>
    <s v="DRH-DRH"/>
    <s v="NA"/>
    <m/>
    <n v="1"/>
    <s v="38 705 000.00"/>
    <s v="YASMG"/>
    <m/>
    <s v="38 705 000.00"/>
    <s v="46 446 000.00"/>
    <m/>
    <d v="2026-07-15T00:00:00"/>
    <s v="0000-00-00"/>
    <s v="Validation DG le 27/07/2026"/>
    <s v="YASSIE"/>
    <s v="YASSIE"/>
    <s v="C600"/>
    <s v="E219_DRH"/>
    <s v="DRH-DRH"/>
    <s v="STD"/>
    <m/>
    <m/>
    <m/>
    <n v="14862"/>
    <s v="C600"/>
    <n v="119"/>
    <n v="1"/>
    <s v="2026-06-29"/>
  </r>
  <r>
    <x v="244"/>
    <s v="ANDRIAMBELO HOLIARISOA HASINA (HHENIKA )"/>
    <s v="PRESTATION DE SERVICE"/>
    <s v="QVT - Semaine QVT - Atelier Massage et Coffret Cadeau - Abishag Institute# FACTURE N°FA-2026-0601-R2 DU 26/06/2026"/>
    <n v="1"/>
    <s v="UN"/>
    <n v="7210000"/>
    <n v="1567.391304347826"/>
    <n v="1567.391304347826"/>
    <n v="1567.391304347826"/>
    <m/>
    <m/>
    <n v="0"/>
    <s v="MGA"/>
    <d v="2026-07-15T00:00:00"/>
    <s v="2026-07-15"/>
    <s v="E"/>
    <s v="E"/>
    <s v="RABENJAMINA Christele"/>
    <n v="138699"/>
    <m/>
    <m/>
    <s v="DRH"/>
    <s v="NADIA7"/>
    <s v="RAVONINJATOVO Nadia"/>
    <s v="7 210 000.00"/>
    <n v="0"/>
    <n v="1"/>
    <m/>
    <s v="PRICTRL"/>
    <s v="True"/>
    <s v="E219_DRH"/>
    <s v="DRH-DRH"/>
    <s v="NA"/>
    <m/>
    <n v="1"/>
    <s v="7 210 000.00"/>
    <s v="YASMG"/>
    <m/>
    <s v="7 210 000.00"/>
    <s v="7 210 000.00"/>
    <s v="F"/>
    <d v="2026-07-15T00:00:00"/>
    <s v="0000-00-00"/>
    <s v="QVT - Atelier Massage"/>
    <s v="YASSIE"/>
    <s v="YASSIE"/>
    <s v="C600"/>
    <s v="E219_DRH"/>
    <s v="DRH-DRH"/>
    <s v="STD"/>
    <m/>
    <m/>
    <m/>
    <n v="14862"/>
    <s v="C600"/>
    <n v="7042"/>
    <n v="1"/>
    <s v="2026-06-30"/>
  </r>
  <r>
    <x v="245"/>
    <s v="MADAJOB"/>
    <s v="PRESTATION DE SERVICE"/>
    <s v="Prestation intérimaire: Complément du BC de couverture 04 Coordinateur Sales Outsourcing  HC# DEVIS N°2866 DU 03/06/2026"/>
    <n v="1"/>
    <s v="UN"/>
    <n v="5229600"/>
    <n v="1136.8695652173913"/>
    <n v="1136.8695652173913"/>
    <n v="1136.8695652173913"/>
    <m/>
    <m/>
    <n v="0"/>
    <s v="MGA"/>
    <d v="2026-07-15T00:00:00"/>
    <s v="2026-07-15"/>
    <s v="E"/>
    <s v="E"/>
    <s v="ANDRIANINA Rebecca"/>
    <n v="138469"/>
    <m/>
    <m/>
    <s v="DCG"/>
    <s v="NADIA7"/>
    <s v="RAVONINJATOVO Nadia"/>
    <s v="6 275 520.00"/>
    <n v="20"/>
    <n v="1"/>
    <m/>
    <s v="PRICTRL"/>
    <s v="True"/>
    <s v="E214_DRB"/>
    <s v="DRH-ADMIN"/>
    <s v="NA"/>
    <m/>
    <n v="1"/>
    <s v="5 229 600.00"/>
    <s v="YASMG"/>
    <m/>
    <s v="5 229 600.00"/>
    <s v="6 275 520.00"/>
    <m/>
    <d v="2026-07-15T00:00:00"/>
    <s v="0000-00-00"/>
    <m/>
    <s v="YASSIE"/>
    <s v="YASSIE"/>
    <s v="C102"/>
    <s v="E214_DRB"/>
    <s v="DRH-ADMIN"/>
    <s v="STD"/>
    <m/>
    <m/>
    <m/>
    <n v="14862"/>
    <s v="C102"/>
    <n v="723"/>
    <n v="1"/>
    <s v="2026-06-15"/>
  </r>
  <r>
    <x v="246"/>
    <s v="ONG STEM FOR GOOD"/>
    <s v="FORMATION"/>
    <s v="RSE- Formation Ampela Online 2026_ 5 - 6 et  7 ème vague - STEM FOR GOOD# FACTURE 2026-0502"/>
    <n v="3"/>
    <s v="FFT"/>
    <n v="12500000"/>
    <n v="2717.391304347826"/>
    <n v="8152.173913043478"/>
    <n v="8152.173913043478"/>
    <m/>
    <m/>
    <n v="0"/>
    <s v="MGA"/>
    <d v="2026-07-15T00:00:00"/>
    <s v="2026-07-15"/>
    <s v="S"/>
    <s v="S"/>
    <s v="RABENJAMINA Christele"/>
    <n v="138771"/>
    <m/>
    <m/>
    <s v="DRH"/>
    <s v="NADIA7"/>
    <s v="RAVONINJATOVO Nadia"/>
    <s v="37 500 000.00"/>
    <n v="0"/>
    <n v="1"/>
    <m/>
    <s v="RECFSSA"/>
    <s v="True"/>
    <s v="E216_DRH"/>
    <s v="DRH-DRH"/>
    <s v="NA"/>
    <m/>
    <n v="0"/>
    <s v="0.00"/>
    <s v="YASMG"/>
    <m/>
    <s v="37 500 000.00"/>
    <s v="37 500 000.00"/>
    <s v="F"/>
    <d v="2026-07-15T00:00:00"/>
    <s v="0000-00-00"/>
    <s v="RSE- Formation Ampela Online_5 - 6 et  7 ème vague"/>
    <s v="YASSIE"/>
    <s v="YASSIE"/>
    <s v="C600"/>
    <s v="E216_DRH"/>
    <s v="DRH-DRH"/>
    <s v="STD"/>
    <m/>
    <m/>
    <m/>
    <n v="2967"/>
    <s v="C600"/>
    <n v="5461"/>
    <n v="1"/>
    <s v="0000-00-00"/>
  </r>
  <r>
    <x v="247"/>
    <s v="PRAMIAN"/>
    <s v="PRESTATION DE SERVICE"/>
    <s v="INSTALLATION DE POWERPLAY SUR ANALAMANGA - MR MAHERINIAINA TOKY NAMONTANA - Devis EN 0508"/>
    <n v="1"/>
    <s v="UN"/>
    <n v="175000"/>
    <n v="38.043478260869563"/>
    <n v="38.043478260869563"/>
    <n v="38.04347826086956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175 000.00"/>
    <n v="0"/>
    <n v="12"/>
    <m/>
    <s v="PRICTRL"/>
    <s v="True"/>
    <s v="E250_DCG"/>
    <s v="DCG-SHS"/>
    <s v="NA"/>
    <m/>
    <n v="1"/>
    <s v="17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2"/>
    <s v="2026-07-09"/>
  </r>
  <r>
    <x v="247"/>
    <s v="PRAMIAN"/>
    <s v="PRESTATION DE SERVICE"/>
    <s v="INSTALLATION DE POWEPLAY SUR ALAOTRA - PWPP MIHARISOA - Devis 492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"/>
    <s v="2026-07-09"/>
  </r>
  <r>
    <x v="247"/>
    <s v="PRAMIAN"/>
    <s v="PRESTATION DE SERVICE"/>
    <s v="INSTALLATION DE POWERPLAY SUR ALAOTRA - MME HOLETTE BEFORONA - Devis EN 0501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8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8"/>
    <s v="2026-07-09"/>
  </r>
  <r>
    <x v="247"/>
    <s v="PRAMIAN"/>
    <s v="PRESTATION DE SERVICE"/>
    <s v="INSTALLATION DE POWERPLAY SUR IHOROMBE - MR JEAN YVES ILAKAKA - Devis EN 0503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9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9"/>
    <s v="2026-07-09"/>
  </r>
  <r>
    <x v="247"/>
    <s v="PRAMIAN"/>
    <s v="PRESTATION DE SERVICE"/>
    <s v="INSTALLATION DE POWERPLAY SUR IHOROMBE - MME MARCELLINE ILAKAKA - Devis EN 0504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0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0"/>
    <s v="2026-07-09"/>
  </r>
  <r>
    <x v="247"/>
    <s v="PRAMIAN"/>
    <s v="PRESTATION DE SERVICE"/>
    <s v="INSTALLATION DE POWERPLAY SUR ALAOTRA - MR TOVOHERY PRES FJKM ANANDROBE - Devis EN 0506"/>
    <n v="1"/>
    <s v="UN"/>
    <n v="325000"/>
    <n v="70.652173913043484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1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1"/>
    <s v="2026-07-09"/>
  </r>
  <r>
    <x v="247"/>
    <s v="PRAMIAN"/>
    <s v="PRESTATION DE SERVICE"/>
    <s v="INSTALLATION DE EASY FREEZE SUR ALAOTRA - MARIE JUDITH - Devis 493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2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2"/>
    <s v="2026-07-09"/>
  </r>
  <r>
    <x v="247"/>
    <s v="PRAMIAN"/>
    <s v="PRESTATION DE SERVICE"/>
    <s v="INSTALLATION DE EASY FREEZE SUR ALAOTRA - MBOLANIAINA BRIEVILLE - Devis 494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3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3"/>
    <s v="2026-07-09"/>
  </r>
  <r>
    <x v="247"/>
    <s v="PRAMIAN"/>
    <s v="PRESTATION DE SERVICE"/>
    <s v="INSTALLATION DE EASY FREEZE SUR ALAOTRA - SOLOFONIAINA ANDILAMENA - Devis 495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4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4"/>
    <s v="2026-07-09"/>
  </r>
  <r>
    <x v="247"/>
    <s v="PRAMIAN"/>
    <s v="PRESTATION DE SERVICE"/>
    <s v="INSTALLATION DE EASY FREEZE SUR ALAOTRA - MENDRIKAJA ANJIRO - Devis 496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5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5"/>
    <s v="2026-07-09"/>
  </r>
  <r>
    <x v="247"/>
    <s v="PRAMIAN"/>
    <s v="PRESTATION DE SERVICE"/>
    <s v="INSTALLATION DE EASY FREEZE SUR MENABE - HANITRINIAINA VERS MAHAJILO - Devis 497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6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6"/>
    <s v="2026-07-09"/>
  </r>
  <r>
    <x v="247"/>
    <s v="PRAMIAN"/>
    <s v="PRESTATION DE SERVICE"/>
    <s v="INSTALLATION DE EASY FREEZE SUR MENABE - FERLANDINE FJKM DABOLAVA - Devis 498"/>
    <n v="1"/>
    <s v="UN"/>
    <n v="425000"/>
    <n v="92.391304347826093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7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7"/>
    <s v="2026-07-09"/>
  </r>
  <r>
    <x v="248"/>
    <s v="INJET"/>
    <s v="CHEQUE CADEAU - RSE - JUIN 2026"/>
    <s v="RSE - Chèque Cadeau - Concours de projet AEPM - INJET#Devis # 01998PUB26 DU 15/06/2026"/>
    <n v="1"/>
    <s v="UN"/>
    <n v="178160"/>
    <n v="38.730434782608697"/>
    <n v="38.730434782608697"/>
    <n v="38.730434782608697"/>
    <m/>
    <m/>
    <n v="0"/>
    <s v="MGA"/>
    <d v="2026-07-15T00:00:00"/>
    <s v="2026-07-15"/>
    <s v="E"/>
    <s v="E"/>
    <s v="RABENJAMINA Christele"/>
    <n v="139022"/>
    <m/>
    <m/>
    <s v="DRH"/>
    <s v="NADIA7"/>
    <s v="RAVONINJATOVO Nadia"/>
    <s v="213 792.00"/>
    <n v="20"/>
    <n v="1"/>
    <m/>
    <s v="GOOHABI"/>
    <s v="True"/>
    <s v="E219_DRH"/>
    <s v="DRH-DRH"/>
    <s v="NA"/>
    <m/>
    <n v="1"/>
    <s v="178 160.00"/>
    <s v="YASMG"/>
    <m/>
    <s v="178 160.00"/>
    <s v="213 792.00"/>
    <m/>
    <d v="2026-07-15T00:00:00"/>
    <s v="0000-00-00"/>
    <s v="RSE - Chèque Cadeau - Concours de projet AEPM - INJET"/>
    <s v="YASSIE"/>
    <s v="YASSIE"/>
    <s v="C600"/>
    <s v="E219_DRH"/>
    <s v="DRH-DRH"/>
    <s v="STD"/>
    <m/>
    <m/>
    <m/>
    <n v="27561"/>
    <s v="C600"/>
    <n v="1133"/>
    <n v="1"/>
    <s v="2026-07-16"/>
  </r>
  <r>
    <x v="249"/>
    <s v="RAVAOHARISOLO Mirana Nirina"/>
    <s v="Travaux de réhabilitation"/>
    <s v="RSE  Réhabilitation Installation Electrique EPP Garbit Antsirabe_Maison du Numérique - SOA ENTREPRISE# DEVIS N° 02/YAS/2026 DU 08/07/2026"/>
    <n v="1"/>
    <s v="UN"/>
    <n v="693000"/>
    <n v="150.65217391304347"/>
    <n v="150.65217391304347"/>
    <n v="150.65217391304347"/>
    <m/>
    <m/>
    <n v="0"/>
    <s v="MGA"/>
    <d v="2026-07-15T00:00:00"/>
    <s v="2026-07-15"/>
    <s v="E"/>
    <s v="E"/>
    <s v="RABENJAMINA Christele"/>
    <n v="139030"/>
    <m/>
    <m/>
    <s v="DRH"/>
    <s v="NADIA7"/>
    <s v="RAVONINJATOVO Nadia"/>
    <s v="831 600.00"/>
    <n v="20"/>
    <n v="1"/>
    <m/>
    <s v="PRICTRL"/>
    <s v="True"/>
    <s v="E219_DRH"/>
    <s v="DRH-DRH"/>
    <s v="NA"/>
    <m/>
    <n v="1"/>
    <s v="693 000.00"/>
    <s v="YASMG"/>
    <m/>
    <s v="693 000.00"/>
    <s v="831 600.00"/>
    <m/>
    <d v="2026-07-15T00:00:00"/>
    <s v="0000-00-00"/>
    <s v="RSE  Installation Electrique EPP Garbit Antsirabe_MDN"/>
    <s v="YASSIE"/>
    <s v="YASSIE"/>
    <s v="C600"/>
    <s v="E219_DRH"/>
    <s v="DRH-DRH"/>
    <s v="STD"/>
    <m/>
    <m/>
    <m/>
    <n v="22422"/>
    <s v="C600"/>
    <n v="7167"/>
    <n v="1"/>
    <s v="2026-07-17"/>
  </r>
  <r>
    <x v="250"/>
    <s v="REAL TV 94 FM"/>
    <s v="PUBLICITE ET ANNONCE"/>
    <s v="Campagne Launch (45s)"/>
    <n v="84"/>
    <s v="UN"/>
    <n v="66000"/>
    <n v="14.347826086956522"/>
    <n v="1205.2173913043478"/>
    <n v="1205.2173913043478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6 652 800.00"/>
    <n v="20"/>
    <n v="1"/>
    <m/>
    <s v="MEDMEDI"/>
    <s v="True"/>
    <s v="E110_MD_DCOM"/>
    <s v="DCG-COM-MEDIA"/>
    <s v="NA"/>
    <m/>
    <n v="84"/>
    <s v="5 544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1"/>
    <s v="2026-07-09"/>
  </r>
  <r>
    <x v="250"/>
    <s v="REAL TV 94 FM"/>
    <s v="PUBLICITE ET ANNONCE"/>
    <s v="Campagne WE KADOA 2jours (30s)"/>
    <n v="1"/>
    <s v="UN"/>
    <n v="70000"/>
    <n v="15.217391304347826"/>
    <n v="15.217391304347826"/>
    <n v="15.217391304347826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84 000.00"/>
    <n v="20"/>
    <n v="5"/>
    <m/>
    <s v="MEDMEDI"/>
    <s v="True"/>
    <s v="E110_MD_DCOM"/>
    <s v="DCG-COM-MEDIA"/>
    <s v="NA"/>
    <m/>
    <n v="1"/>
    <s v="7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5"/>
    <s v="2026-07-09"/>
  </r>
  <r>
    <x v="250"/>
    <s v="REAL TV 94 FM"/>
    <s v="PUBLICITE ET ANNONCE"/>
    <s v="Campagne WE KADOA 3 jours (30s)"/>
    <n v="4"/>
    <s v="UN"/>
    <n v="70000"/>
    <n v="15.217391304347826"/>
    <n v="60.869565217391305"/>
    <n v="60.869565217391305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336 000.00"/>
    <n v="20"/>
    <n v="6"/>
    <m/>
    <s v="MEDMEDI"/>
    <s v="True"/>
    <s v="E110_MD_DCOM"/>
    <s v="DCG-COM-MEDIA"/>
    <s v="NA"/>
    <m/>
    <n v="4"/>
    <s v="28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6"/>
    <s v="2026-07-09"/>
  </r>
  <r>
    <x v="250"/>
    <s v="REAL TV 94 FM"/>
    <s v="PUBLICITE ET ANNONCE"/>
    <s v="Campagne Entretien (30)"/>
    <n v="24"/>
    <s v="UN"/>
    <n v="70000"/>
    <n v="15.217391304347826"/>
    <n v="365.21739130434781"/>
    <n v="365.21739130434781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2 016 000.00"/>
    <n v="20"/>
    <n v="3"/>
    <m/>
    <s v="MEDMEDI"/>
    <s v="True"/>
    <s v="E110_MD_DCOM"/>
    <s v="DCG-COM-MEDIA"/>
    <s v="NA"/>
    <m/>
    <n v="24"/>
    <s v="1 68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3"/>
    <s v="2026-07-09"/>
  </r>
  <r>
    <x v="250"/>
    <s v="REAL TV 94 FM"/>
    <s v="PUBLICITE ET ANNONCE"/>
    <s v="Campagne Promo (30)"/>
    <n v="31"/>
    <s v="UN"/>
    <n v="70000"/>
    <n v="15.217391304347826"/>
    <n v="471.73913043478262"/>
    <n v="471.73913043478262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2 604 000.00"/>
    <n v="20"/>
    <n v="2"/>
    <m/>
    <s v="MEDMEDI"/>
    <s v="True"/>
    <s v="E110_MD_DCOM"/>
    <s v="DCG-COM-MEDIA"/>
    <s v="NA"/>
    <m/>
    <n v="31"/>
    <s v="2 17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2"/>
    <s v="2026-07-09"/>
  </r>
  <r>
    <x v="250"/>
    <s v="REAL TV 94 FM"/>
    <s v="PUBLICITE ET ANNONCE"/>
    <s v="Campagne Institutionnel (1min30)"/>
    <n v="36"/>
    <s v="UN"/>
    <n v="90000"/>
    <n v="19.565217391304348"/>
    <n v="704.3478260869565"/>
    <n v="704.3478260869565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3 888 000.00"/>
    <n v="20"/>
    <n v="4"/>
    <m/>
    <s v="MEDMEDI"/>
    <s v="True"/>
    <s v="E110_MD_DCOM"/>
    <s v="DCG-COM-MEDIA"/>
    <s v="NA"/>
    <m/>
    <n v="36"/>
    <s v="3 24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4"/>
    <s v="2026-07-09"/>
  </r>
  <r>
    <x v="251"/>
    <s v="CHAMBRE DE COMMERCE ET D'INDUSTRIE D'ANTSIRAN"/>
    <s v="SPONSORING"/>
    <s v="Participation Partenaire GOLD à la foire MEVA 2026 # FACTURE PROFORMA : N&quot; o4luEvA2026/CctD"/>
    <n v="1"/>
    <s v="UN"/>
    <n v="5000000"/>
    <n v="1086.9565217391305"/>
    <n v="1086.9565217391305"/>
    <n v="1086.9565217391305"/>
    <m/>
    <m/>
    <n v="0"/>
    <s v="MGA"/>
    <d v="2026-07-15T00:00:00"/>
    <s v="2026-07-15"/>
    <s v="E"/>
    <s v="E"/>
    <s v="ANDRIAMIRIJA Luca"/>
    <n v="138921"/>
    <m/>
    <m/>
    <s v="DCG"/>
    <s v="FELANA13"/>
    <s v="Felana RARIVOSON"/>
    <s v="5 000 000.00"/>
    <n v="0"/>
    <n v="1"/>
    <m/>
    <s v="MECSPDC"/>
    <s v="True"/>
    <s v="E110_PS_DCOM"/>
    <s v="DCG-COM"/>
    <s v="NA"/>
    <m/>
    <n v="1"/>
    <s v="5 000 000.00"/>
    <s v="YASMG"/>
    <m/>
    <s v="5 000 000.00"/>
    <s v="5 000 000.00"/>
    <s v="F"/>
    <d v="2026-07-15T00:00:00"/>
    <s v="0000-00-00"/>
    <s v="Partenariat - Foire Meva 2026"/>
    <s v="YASSIE"/>
    <s v="YASSIE"/>
    <s v="C100"/>
    <s v="E110_PS_DCOM"/>
    <s v="DCG-COM"/>
    <s v="STD"/>
    <m/>
    <m/>
    <m/>
    <n v="1267"/>
    <s v="C100"/>
    <n v="5514"/>
    <n v="1"/>
    <s v="2026-07-09"/>
  </r>
  <r>
    <x v="252"/>
    <s v="Association SFM"/>
    <s v="SPONSORING"/>
    <s v="Travaux d'habillage du parvis de l'hotel de Ville de la Commune Urbaine de Moramanga # FACTURE DU 3/06/2026"/>
    <n v="1"/>
    <s v="UN"/>
    <n v="12500000"/>
    <n v="2717.391304347826"/>
    <n v="2717.391304347826"/>
    <n v="2717.391304347826"/>
    <m/>
    <m/>
    <n v="0"/>
    <s v="MGA"/>
    <d v="2026-07-15T00:00:00"/>
    <s v="2026-07-15"/>
    <s v="E"/>
    <s v="E"/>
    <s v="ANDRIAMIRIJA Luca"/>
    <n v="138925"/>
    <m/>
    <m/>
    <s v="DCG"/>
    <s v="FELANA13"/>
    <s v="Felana RARIVOSON"/>
    <s v="12 500 000.00"/>
    <n v="0"/>
    <n v="1"/>
    <m/>
    <s v="MECSPDC"/>
    <s v="True"/>
    <s v="E110_HM_DCOM"/>
    <s v="DCG-COM-HMED"/>
    <s v="NA"/>
    <m/>
    <n v="1"/>
    <s v="12 500 000.00"/>
    <s v="YASMG"/>
    <m/>
    <s v="12 500 000.00"/>
    <s v="12 500 000.00"/>
    <s v="F"/>
    <d v="2026-07-15T00:00:00"/>
    <s v="0000-00-00"/>
    <s v="Partenariat Commune Moramanga"/>
    <s v="YASSIE"/>
    <s v="YASSIE"/>
    <s v="C100"/>
    <s v="E110_HM_DCOM"/>
    <s v="DCG-COM-HMED"/>
    <s v="STD"/>
    <m/>
    <m/>
    <m/>
    <n v="1267"/>
    <s v="C100"/>
    <n v="7169"/>
    <n v="1"/>
    <s v="2026-07-09"/>
  </r>
  <r>
    <x v="253"/>
    <s v="MAJUNGA RUNNING"/>
    <s v="SPONSORING"/>
    <s v="Sponsoring 1ère Edition du Janga Trail - FA n°001/2026 DU 04/07/2026"/>
    <n v="1"/>
    <s v="UN"/>
    <n v="784000"/>
    <n v="170.43478260869566"/>
    <n v="170.43478260869566"/>
    <n v="170.43478260869566"/>
    <m/>
    <m/>
    <n v="0"/>
    <s v="MGA"/>
    <d v="2026-07-15T00:00:00"/>
    <s v="2026-07-15"/>
    <s v="Z"/>
    <s v="Z"/>
    <s v="ANDRIAMIRIJA Luca"/>
    <n v="138928"/>
    <m/>
    <m/>
    <s v="DCG"/>
    <s v="FELANA13"/>
    <s v="Felana RARIVOSON"/>
    <s v="784 000.00"/>
    <n v="0"/>
    <n v="1"/>
    <m/>
    <s v="MECSPDC"/>
    <s v="True"/>
    <s v="E111_SG_B2B"/>
    <s v="DCG-DVE"/>
    <s v="NA"/>
    <m/>
    <n v="1"/>
    <s v="784 000.00"/>
    <s v="YASMG"/>
    <m/>
    <s v="784 000.00"/>
    <s v="784 000.00"/>
    <s v="F"/>
    <d v="2026-07-15T00:00:00"/>
    <s v="0000-00-00"/>
    <s v="Sponsoring Janga TRAIL"/>
    <s v="YASSIE"/>
    <s v="YASSIE"/>
    <s v="C103"/>
    <s v="E111_SG_B2B"/>
    <s v="DCG-DVE"/>
    <s v="STD"/>
    <m/>
    <m/>
    <m/>
    <n v="1267"/>
    <s v="C103"/>
    <n v="7170"/>
    <n v="1"/>
    <s v="2026-07-09"/>
  </r>
  <r>
    <x v="254"/>
    <s v="SECUR PRO"/>
    <s v="PRESTATION DE SERVICE"/>
    <s v="Complément devis prestation de sécurité « FOIRE DE LA FIBRE » à Tuléar - PROFORMA N° 0256323202/26"/>
    <n v="15"/>
    <s v="UN"/>
    <n v="45000"/>
    <n v="9.7826086956521738"/>
    <n v="146.7391304347826"/>
    <n v="146.7391304347826"/>
    <m/>
    <m/>
    <n v="0"/>
    <s v="MGA"/>
    <d v="2026-07-15T00:00:00"/>
    <s v="2026-07-15"/>
    <s v="E"/>
    <s v="E"/>
    <s v="ANDRIAMIRIJA Luca"/>
    <n v="138832"/>
    <m/>
    <m/>
    <s v="DCG"/>
    <s v="FELANA13"/>
    <s v="Felana RARIVOSON"/>
    <s v="810 000.00"/>
    <n v="20"/>
    <n v="1"/>
    <m/>
    <s v="PRICTRL"/>
    <s v="True"/>
    <s v="E259_DRB"/>
    <s v="DCG-DRB"/>
    <s v="NA"/>
    <m/>
    <n v="15"/>
    <s v="675 000.00"/>
    <s v="YASMG"/>
    <m/>
    <s v="675 000.00"/>
    <s v="810 000.00"/>
    <s v="F"/>
    <d v="2026-07-15T00:00:00"/>
    <s v="0000-00-00"/>
    <s v="Complément devis - Sécurisation - Foire de la fibre Tuléar"/>
    <s v="YASSIE"/>
    <s v="YASSIE"/>
    <s v="C102"/>
    <s v="E259_DRB"/>
    <s v="DCG-DRB"/>
    <s v="STD"/>
    <m/>
    <m/>
    <m/>
    <n v="14862"/>
    <s v="C102"/>
    <n v="2145"/>
    <n v="1"/>
    <s v="2026-07-06"/>
  </r>
  <r>
    <x v="255"/>
    <s v="OCEAN TRADE CO"/>
    <s v="LOCATION VEHICULE LLD"/>
    <s v="LLD ISUZU DMAXX - 60 MOIS - COACH RORO # DEVIS N°V.26.16909 DU 12/05/2026"/>
    <n v="60"/>
    <s v="UN"/>
    <n v="3591000"/>
    <n v="780.6521739130435"/>
    <n v="46839.130434782608"/>
    <n v="46839.130434782608"/>
    <m/>
    <m/>
    <n v="0"/>
    <s v="MGA"/>
    <d v="2026-07-15T00:00:00"/>
    <s v="2026-07-15"/>
    <s v="E"/>
    <s v="E"/>
    <s v="ANDRIANATOANDRO Johanna"/>
    <n v="138836"/>
    <m/>
    <m/>
    <s v="DCG"/>
    <s v="FELANA13"/>
    <s v="Felana RARIVOSON"/>
    <s v="258 552 000.00"/>
    <n v="20"/>
    <n v="1"/>
    <m/>
    <s v="LVHLLDX"/>
    <s v="True"/>
    <s v="LLD_DCG"/>
    <s v="DCG-COM"/>
    <s v="NA"/>
    <m/>
    <n v="60"/>
    <s v="215 460 000.00"/>
    <s v="YASMG"/>
    <m/>
    <s v="215 460 000.00"/>
    <s v="258 552 000.00"/>
    <s v="F"/>
    <d v="2026-07-15T00:00:00"/>
    <s v="0000-00-00"/>
    <s v="LLD COACH RORO"/>
    <s v="YASSIE"/>
    <s v="YASSIE"/>
    <s v="C100"/>
    <s v="LLD_DCG"/>
    <s v="DCG-COM"/>
    <s v="STD"/>
    <m/>
    <m/>
    <m/>
    <n v="1247"/>
    <s v="C100"/>
    <n v="102"/>
    <n v="1"/>
    <s v="2026-07-06"/>
  </r>
  <r>
    <x v="256"/>
    <s v="RAVAOHARISOLO Mirana Nirina"/>
    <s v="Travaux de réhabilitation"/>
    <s v="RSE - Rénovation EPP Garbit Antsirabe_Maison du Numérique - SOA ENTREPRISE# DEVIS N°01/YAS/2026 DU 08/07/2026"/>
    <n v="1"/>
    <s v="UN"/>
    <n v="11705750"/>
    <n v="2544.728260869565"/>
    <n v="2544.728260869565"/>
    <n v="2544.728260869565"/>
    <m/>
    <m/>
    <n v="0"/>
    <s v="MGA"/>
    <d v="2026-07-15T00:00:00"/>
    <s v="2026-07-15"/>
    <s v="E"/>
    <s v="E"/>
    <s v="RABENJAMINA Christele"/>
    <n v="138926"/>
    <m/>
    <m/>
    <s v="DRH"/>
    <s v="NADIA7"/>
    <s v="RAVONINJATOVO Nadia"/>
    <s v="14 046 900.00"/>
    <n v="20"/>
    <n v="1"/>
    <m/>
    <s v="PRICTRL"/>
    <s v="True"/>
    <s v="E219_DRH"/>
    <s v="DRH-DRH"/>
    <s v="NA"/>
    <m/>
    <n v="1"/>
    <s v="11 705 750.00"/>
    <s v="YASMG"/>
    <m/>
    <s v="11 705 750.00"/>
    <s v="14 046 900.00"/>
    <m/>
    <d v="2026-07-15T00:00:00"/>
    <s v="0000-00-00"/>
    <s v="RSE - Rénovation EPP Garbit Antsirabe"/>
    <s v="YASSIE"/>
    <s v="YASSIE"/>
    <s v="C600"/>
    <s v="E219_DRH"/>
    <s v="DRH-DRH"/>
    <s v="STD"/>
    <m/>
    <m/>
    <m/>
    <n v="22422"/>
    <s v="C600"/>
    <n v="7167"/>
    <n v="1"/>
    <s v="2026-07-13"/>
  </r>
  <r>
    <x v="257"/>
    <s v="OCEAN TRADE CO"/>
    <s v="PRESTATION CHAUFFEUR"/>
    <s v="PRESTATION CHAUFFEUR - 18268WWT - 18267WWT - 18268 WWT - 22/12/2025 AU 01/04/2026"/>
    <n v="3"/>
    <s v="PIE"/>
    <n v="2188332.66"/>
    <n v="475.72449130434785"/>
    <n v="1427.1734739130436"/>
    <n v="1427.1734739130436"/>
    <m/>
    <m/>
    <n v="0"/>
    <s v="MGA"/>
    <d v="2026-07-15T00:00:00"/>
    <s v="2026-07-15"/>
    <s v="E"/>
    <s v="E"/>
    <s v="ANDRIANATOANDRO Johanna"/>
    <n v="138840"/>
    <m/>
    <m/>
    <s v="DCG"/>
    <s v="FELANA13"/>
    <s v="Felana RARIVOSON"/>
    <s v="7 877 997.58"/>
    <n v="20"/>
    <n v="2"/>
    <m/>
    <s v="PRICTRL"/>
    <s v="True"/>
    <s v="E222_DCG"/>
    <s v="DCG"/>
    <s v="NA"/>
    <m/>
    <n v="3"/>
    <s v="6 564 997.98"/>
    <s v="YASMG"/>
    <m/>
    <s v="20 704 995.96"/>
    <s v="24 845 995.16"/>
    <m/>
    <d v="2026-07-15T00:00:00"/>
    <s v="0000-00-00"/>
    <s v="RALLONGE D'UTILISATION ENRANGER AVEC CHAUFFEUR"/>
    <s v="YASSIE"/>
    <s v="YASSIE"/>
    <s v="C100"/>
    <s v="E222_DCG"/>
    <s v="DCG"/>
    <s v="STD"/>
    <m/>
    <m/>
    <m/>
    <n v="11532"/>
    <s v="C100"/>
    <n v="102"/>
    <n v="2"/>
    <s v="2026-07-06"/>
  </r>
  <r>
    <x v="257"/>
    <s v="OCEAN TRADE CO"/>
    <s v="LOCATION"/>
    <s v="RALLONGE D'UTILISATION ENRANGER - 18268WWT - 18267WWT - 18268 WWT - 22/12/2025 AU 01/04/2026 # DEVIS N°V.26.20425 DU 05/06/2026"/>
    <n v="3"/>
    <s v="UN"/>
    <n v="4713332.66"/>
    <n v="1024.6375347826088"/>
    <n v="3073.9126043478263"/>
    <n v="3073.9126043478263"/>
    <m/>
    <m/>
    <n v="0"/>
    <s v="MGA"/>
    <d v="2026-07-15T00:00:00"/>
    <s v="2026-07-15"/>
    <s v="E"/>
    <s v="E"/>
    <s v="ANDRIANATOANDRO Johanna"/>
    <n v="138840"/>
    <m/>
    <m/>
    <s v="DCG"/>
    <s v="FELANA13"/>
    <s v="Felana RARIVOSON"/>
    <s v="16 967 997.58"/>
    <n v="20"/>
    <n v="1"/>
    <m/>
    <s v="LOCLOCT"/>
    <s v="True"/>
    <s v="E222_DCG"/>
    <s v="DCG"/>
    <s v="NA"/>
    <m/>
    <n v="3"/>
    <s v="14 139 997.98"/>
    <s v="YASMG"/>
    <m/>
    <s v="20 704 995.96"/>
    <s v="24 845 995.16"/>
    <m/>
    <d v="2026-07-15T00:00:00"/>
    <s v="0000-00-00"/>
    <s v="RALLONGE D'UTILISATION ENRANGER AVEC CHAUFFEUR"/>
    <s v="YASSIE"/>
    <s v="YASSIE"/>
    <s v="C100"/>
    <s v="E222_DCG"/>
    <s v="DCG"/>
    <s v="STD"/>
    <m/>
    <m/>
    <m/>
    <n v="14417"/>
    <s v="C100"/>
    <n v="102"/>
    <n v="1"/>
    <s v="2026-07-06"/>
  </r>
  <r>
    <x v="258"/>
    <s v="OCEAN TRADE CO"/>
    <s v="ROLLER UP POUR DMAXX XRIDER"/>
    <s v="ROLLER UP POUR ISUZU DMAXX XRIDER - VOITURE COACH RORO # DEVIS N°V.26.22385 DU 22/06/2026"/>
    <n v="1"/>
    <s v="UN"/>
    <n v="4550000"/>
    <n v="989.13043478260875"/>
    <n v="989.13043478260875"/>
    <n v="989.13043478260875"/>
    <m/>
    <m/>
    <n v="0"/>
    <s v="MGA"/>
    <d v="2026-07-15T00:00:00"/>
    <s v="2026-07-15"/>
    <s v="E"/>
    <s v="E"/>
    <s v="ANDRIANATOANDRO Johanna"/>
    <n v="138859"/>
    <m/>
    <m/>
    <s v="DCG"/>
    <s v="FELANA13"/>
    <s v="Felana RARIVOSON"/>
    <s v="5 460 000.00"/>
    <n v="20"/>
    <n v="1"/>
    <m/>
    <s v="FRNPAPF"/>
    <s v="True"/>
    <s v="2026-CO-000001"/>
    <s v="DCG-COM"/>
    <s v="NA"/>
    <m/>
    <n v="1"/>
    <s v="4 550 000.00"/>
    <s v="YASMG"/>
    <m/>
    <s v="4 550 000.00"/>
    <s v="5 460 000.00"/>
    <m/>
    <d v="2026-07-15T00:00:00"/>
    <s v="0000-00-00"/>
    <s v="ROLL COVER VOITURE COACH RORO"/>
    <s v="YASSIE"/>
    <s v="YASSIE"/>
    <s v="C100"/>
    <s v="2026-CO-000001"/>
    <s v="DCG-COM"/>
    <s v="STD"/>
    <m/>
    <m/>
    <m/>
    <n v="27696"/>
    <s v="C100"/>
    <n v="102"/>
    <n v="1"/>
    <s v="2026-07-07"/>
  </r>
  <r>
    <x v="259"/>
    <s v="OCEAN TRADE CO"/>
    <s v="PRESTATION CHAUFFEUR"/>
    <s v="PRESTATION CHAUFFEUR - 18270 WWT - 22/12/2025 AU 08/04/2026"/>
    <n v="1"/>
    <s v="PIE"/>
    <n v="2339999.2799999998"/>
    <n v="508.69549565217386"/>
    <n v="508.69549565217386"/>
    <n v="508.69549565217386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2 807 999.14"/>
    <n v="20"/>
    <n v="2"/>
    <m/>
    <s v="PRICTRL"/>
    <s v="True"/>
    <s v="E222_DCG"/>
    <s v="DCG"/>
    <s v="NA"/>
    <m/>
    <n v="1"/>
    <s v="2 339 999.2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1532"/>
    <s v="C100"/>
    <n v="102"/>
    <n v="2"/>
    <s v="2026-07-07"/>
  </r>
  <r>
    <x v="259"/>
    <s v="OCEAN TRADE CO"/>
    <s v="PRESTATION CHAUFFEUR"/>
    <s v="PRESTATION CHAUFFEUR - 18271 WWT - 22/12/2025 AU 08/04/2026"/>
    <n v="1"/>
    <s v="PIE"/>
    <n v="2664999.1800000002"/>
    <n v="579.34764782608704"/>
    <n v="579.34764782608704"/>
    <n v="579.34764782608704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3 197 999.02"/>
    <n v="20"/>
    <n v="4"/>
    <m/>
    <s v="PRICTRL"/>
    <s v="True"/>
    <s v="E222_DCG"/>
    <s v="DCG"/>
    <s v="NA"/>
    <m/>
    <n v="1"/>
    <s v="2 664 999.1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1532"/>
    <s v="C100"/>
    <n v="102"/>
    <n v="4"/>
    <s v="2026-07-07"/>
  </r>
  <r>
    <x v="259"/>
    <s v="OCEAN TRADE CO"/>
    <s v="LOCATION"/>
    <s v="RALLONGE D'UTILISATION ENRANGER - 18270WWT-  22/12/2025 AU 08/04/2026 # DEVIS N°V.26.20427 DU 05/06/2026"/>
    <n v="1"/>
    <s v="UN"/>
    <n v="5039999.28"/>
    <n v="1095.6520173913043"/>
    <n v="1095.6520173913043"/>
    <n v="1095.6520173913043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6 047 999.14"/>
    <n v="20"/>
    <n v="1"/>
    <m/>
    <s v="LOCLOCT"/>
    <s v="True"/>
    <s v="E222_DCG"/>
    <s v="DCG"/>
    <s v="NA"/>
    <m/>
    <n v="1"/>
    <s v="5 039 999.2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4417"/>
    <s v="C100"/>
    <n v="102"/>
    <n v="1"/>
    <s v="2026-07-07"/>
  </r>
  <r>
    <x v="259"/>
    <s v="OCEAN TRADE CO"/>
    <s v="LOCATION"/>
    <s v="RALLONGE D'UTILISATION ENRANGER - 18271WWT-  22/12/2025 AU 08/04/2026"/>
    <n v="1"/>
    <s v="UN"/>
    <n v="5739999.8799999999"/>
    <n v="1247.8260608695653"/>
    <n v="1247.8260608695653"/>
    <n v="1247.8260608695653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6 887 999.86"/>
    <n v="20"/>
    <n v="3"/>
    <m/>
    <s v="LOCLOCT"/>
    <s v="True"/>
    <s v="E222_DCG"/>
    <s v="DCG"/>
    <s v="NA"/>
    <m/>
    <n v="1"/>
    <s v="5 739 999.8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4417"/>
    <s v="C100"/>
    <n v="102"/>
    <n v="3"/>
    <s v="2026-07-07"/>
  </r>
  <r>
    <x v="260"/>
    <s v="RAVELOMANANONY DELPHIN"/>
    <s v="REPARATION VEHICULE"/>
    <s v="ENTRETIEN MOTO - MORONDAVA - 21297WWT # FACTURE N°06"/>
    <n v="1"/>
    <s v="PIE"/>
    <n v="639000"/>
    <n v="138.91304347826087"/>
    <n v="138.91304347826087"/>
    <n v="138.91304347826087"/>
    <m/>
    <m/>
    <n v="0"/>
    <s v="MGA"/>
    <d v="2026-07-15T00:00:00"/>
    <s v="2026-07-15"/>
    <s v="E"/>
    <s v="E"/>
    <s v="ANDRIANATOANDRO Johanna"/>
    <n v="138942"/>
    <m/>
    <m/>
    <s v="DCG"/>
    <s v="FELANA13"/>
    <s v="Felana RARIVOSON"/>
    <s v="639 000.00"/>
    <n v="0"/>
    <n v="1"/>
    <m/>
    <s v="RCIBTVS"/>
    <s v="True"/>
    <s v="E222_DCG"/>
    <s v="DCG-DVIR"/>
    <s v="NA"/>
    <m/>
    <n v="1"/>
    <s v="639 000.00"/>
    <s v="YASMG"/>
    <m/>
    <s v="639 000.00"/>
    <s v="639 000.00"/>
    <s v="F"/>
    <d v="2026-07-15T00:00:00"/>
    <s v="0000-00-00"/>
    <s v="REPARATION MOTO 21297WWT"/>
    <s v="YASSIE"/>
    <s v="YASSIE"/>
    <s v="C104"/>
    <s v="E222_DCG"/>
    <s v="DCG-DVIR"/>
    <s v="STD"/>
    <m/>
    <m/>
    <m/>
    <n v="11723"/>
    <s v="C104"/>
    <n v="7160"/>
    <n v="1"/>
    <s v="2026-07-10"/>
  </r>
  <r>
    <x v="261"/>
    <s v="MADAGASCAR AUTOMOBILE"/>
    <s v="REPARATION VEHICULE"/>
    <s v="MOTO HONDA  ACE XL125 LEKE 4SA - TANA 21982WWT # DEVIS N°1DE247699 DU 09/07/2026"/>
    <n v="1"/>
    <s v="PIE"/>
    <n v="1501800"/>
    <n v="326.47826086956519"/>
    <n v="326.47826086956519"/>
    <n v="326.47826086956519"/>
    <m/>
    <m/>
    <n v="0"/>
    <s v="MGA"/>
    <d v="2026-07-15T00:00:00"/>
    <s v="2026-07-15"/>
    <s v="E"/>
    <s v="E"/>
    <s v="ANDRIANATOANDRO Johanna"/>
    <n v="138948"/>
    <m/>
    <m/>
    <s v="DCG"/>
    <s v="FELANA13"/>
    <s v="Felana RARIVOSON"/>
    <s v="1 802 160.00"/>
    <n v="20"/>
    <n v="1"/>
    <m/>
    <s v="RCIBTVS"/>
    <s v="True"/>
    <s v="E222_DCG"/>
    <s v="DCG-DVIR"/>
    <s v="NA"/>
    <m/>
    <n v="1"/>
    <s v="1 501 800.00"/>
    <s v="YASMG"/>
    <m/>
    <s v="1 501 800.00"/>
    <s v="1 802 160.00"/>
    <s v="F"/>
    <d v="2026-07-15T00:00:00"/>
    <s v="0000-00-00"/>
    <s v="REPARATION MOTO 21982WWT"/>
    <s v="YASSIE"/>
    <s v="YASSIE"/>
    <s v="C104"/>
    <s v="E222_DCG"/>
    <s v="DCG-DVIR"/>
    <s v="STD"/>
    <m/>
    <m/>
    <m/>
    <n v="11723"/>
    <s v="C104"/>
    <n v="1184"/>
    <n v="1"/>
    <s v="2026-07-10"/>
  </r>
  <r>
    <x v="262"/>
    <s v="AUTO TRACTOR TULEAR"/>
    <s v="ENTRETIEN ET REPARATION VEHICULE  Y COMPRIS PIECES DE RECHAN"/>
    <s v="ENTRETIEN MOTO - 7614WWT - TULEAR # DEVIS N°004881/AT/2026"/>
    <n v="1"/>
    <s v="UN"/>
    <n v="2663166.67"/>
    <n v="578.9492760869565"/>
    <n v="578.9492760869565"/>
    <n v="578.9492760869565"/>
    <m/>
    <m/>
    <n v="0"/>
    <s v="MGA"/>
    <d v="2026-07-15T00:00:00"/>
    <s v="2026-07-16"/>
    <s v="E"/>
    <s v="E"/>
    <s v="RAZAFINDRAHAGA Setra"/>
    <n v="138633"/>
    <m/>
    <m/>
    <s v="DCG"/>
    <s v="FELANA13"/>
    <s v="Felana RARIVOSON"/>
    <s v="3 195 800.00"/>
    <n v="20"/>
    <n v="1"/>
    <m/>
    <s v="PRMVEHI"/>
    <s v="True"/>
    <s v="E222_DCG"/>
    <s v="DCG-DVIR"/>
    <s v="NA"/>
    <m/>
    <n v="1"/>
    <s v="2 663 166.67"/>
    <s v="YASMG"/>
    <m/>
    <s v="8 482 666.67"/>
    <s v="10 179 200.00"/>
    <m/>
    <d v="2026-07-15T00:00:00"/>
    <s v="0000-00-00"/>
    <s v="ENTRETIEN MOTO - TULEAR"/>
    <s v="YASSIE"/>
    <s v="YASSIE"/>
    <s v="C104"/>
    <s v="E222_DCG"/>
    <s v="DCG-DVIR"/>
    <s v="STD"/>
    <m/>
    <m/>
    <m/>
    <n v="1185"/>
    <s v="C104"/>
    <n v="4701"/>
    <n v="1"/>
    <s v="2026-06-23"/>
  </r>
  <r>
    <x v="262"/>
    <s v="AUTO TRACTOR TULEAR"/>
    <s v="ENTRETIEN ET REPARATION VEHICULE  Y COMPRIS PIECES DE RECHAN"/>
    <s v="ENTRETIEN MOTO - 7627WWT - TULEAR # DEVIS N°005046/MAG/2026"/>
    <n v="1"/>
    <s v="UN"/>
    <n v="5819500"/>
    <n v="1265.108695652174"/>
    <n v="1265.108695652174"/>
    <n v="1265.108695652174"/>
    <m/>
    <m/>
    <n v="0"/>
    <s v="MGA"/>
    <d v="2026-07-15T00:00:00"/>
    <s v="2026-07-16"/>
    <s v="E"/>
    <s v="E"/>
    <s v="RAZAFINDRAHAGA Setra"/>
    <n v="138633"/>
    <m/>
    <m/>
    <s v="DCG"/>
    <s v="FELANA13"/>
    <s v="Felana RARIVOSON"/>
    <s v="6 983 400.00"/>
    <n v="20"/>
    <n v="2"/>
    <m/>
    <s v="PRMVEHI"/>
    <s v="True"/>
    <s v="E222_DCG"/>
    <s v="DCG-DVIR"/>
    <s v="NA"/>
    <m/>
    <n v="1"/>
    <s v="5 819 500.00"/>
    <s v="YASMG"/>
    <m/>
    <s v="8 482 666.67"/>
    <s v="10 179 200.00"/>
    <m/>
    <d v="2026-07-15T00:00:00"/>
    <s v="0000-00-00"/>
    <s v="ENTRETIEN MOTO - TULEAR"/>
    <s v="YASSIE"/>
    <s v="YASSIE"/>
    <s v="C104"/>
    <s v="E222_DCG"/>
    <s v="DCG-DVIR"/>
    <s v="STD"/>
    <m/>
    <m/>
    <m/>
    <n v="1185"/>
    <s v="C104"/>
    <n v="4701"/>
    <n v="2"/>
    <s v="2026-06-23"/>
  </r>
  <r>
    <x v="263"/>
    <s v="LCS CONSULTING"/>
    <s v="PRESTATION DE SERVICE"/>
    <s v="Prestation intérimaire: 01 NOC Spécialist HC pour 4 mois# DEVIS N°2873 DU 03/07/2026"/>
    <n v="1"/>
    <s v="UN"/>
    <n v="2637100"/>
    <n v="573.28260869565213"/>
    <n v="573.28260869565213"/>
    <n v="573.28260869565213"/>
    <m/>
    <m/>
    <n v="0"/>
    <s v="MGA"/>
    <d v="2026-07-15T00:00:00"/>
    <s v="2026-07-15"/>
    <s v="E"/>
    <s v="E"/>
    <s v="ANDRIANINA Rebecca"/>
    <n v="138838"/>
    <m/>
    <m/>
    <s v="DTG"/>
    <s v="NADIA7"/>
    <s v="RAVONINJATOVO Nadia"/>
    <s v="3 164 520.00"/>
    <n v="20"/>
    <n v="1"/>
    <m/>
    <s v="PRICTRL"/>
    <s v="True"/>
    <s v="E214_DTG"/>
    <s v="DRH-ADMIN"/>
    <s v="NA"/>
    <m/>
    <n v="1"/>
    <s v="2 637 100.00"/>
    <s v="YASMG"/>
    <m/>
    <s v="2 637 100.00"/>
    <s v="3 164 520.00"/>
    <m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7-06"/>
  </r>
  <r>
    <x v="264"/>
    <s v="SOCIETE DE GESTION ET EXPLOITATION DE M/CAR"/>
    <s v="COLLATION"/>
    <s v="Collation intégration Yas le 7 juillet 2026 // 11 personnes, Parklife# FACTURE PROFORMA/EVENT/PRKL/2026 du 06/07/2026"/>
    <n v="11"/>
    <s v="UN"/>
    <n v="25000"/>
    <n v="5.4347826086956523"/>
    <n v="59.782608695652172"/>
    <n v="59.782608695652172"/>
    <m/>
    <m/>
    <n v="0"/>
    <s v="MGA"/>
    <d v="2026-07-15T00:00:00"/>
    <s v="2026-07-15"/>
    <s v="E"/>
    <s v="E"/>
    <s v="BRUSCAGNIN Tiana"/>
    <n v="138857"/>
    <m/>
    <m/>
    <s v="DRH"/>
    <s v="NADIA7"/>
    <s v="RAVONINJATOVO Nadia"/>
    <s v="330 000.00"/>
    <n v="20"/>
    <n v="1"/>
    <m/>
    <s v="VDPPERD"/>
    <s v="True"/>
    <s v="E219_DRH"/>
    <s v="DRH-DRH"/>
    <s v="NA"/>
    <m/>
    <n v="11"/>
    <s v="275 000.00"/>
    <s v="YASMG"/>
    <m/>
    <s v="275 000.00"/>
    <s v="330 000.00"/>
    <s v="F"/>
    <d v="2026-07-15T00:00:00"/>
    <s v="0000-00-00"/>
    <m/>
    <s v="YASSIE"/>
    <s v="YASSIE"/>
    <s v="C600"/>
    <s v="E219_DRH"/>
    <s v="DRH-DRH"/>
    <s v="STD"/>
    <m/>
    <m/>
    <m/>
    <n v="12682"/>
    <s v="C600"/>
    <n v="119"/>
    <n v="1"/>
    <s v="2026-07-06"/>
  </r>
  <r>
    <x v="265"/>
    <s v="LCS CONSULTING"/>
    <s v="PRESTATION DE SERVICE"/>
    <s v="Prestation intérimaire: 01 RYS HC Tanà pour 3 mois# FACTURE PROFORMA N°323-A/FP/TELMA/2026 du 03/07/2026"/>
    <n v="1"/>
    <s v="UN"/>
    <n v="1686750"/>
    <n v="366.68478260869563"/>
    <n v="366.68478260869563"/>
    <n v="366.68478260869563"/>
    <m/>
    <m/>
    <n v="0"/>
    <s v="MGA"/>
    <d v="2026-07-15T00:00:00"/>
    <s v="2026-07-15"/>
    <s v="E"/>
    <s v="E"/>
    <s v="ANDRIANINA Rebecca"/>
    <n v="138825"/>
    <m/>
    <m/>
    <s v="DCG"/>
    <s v="NADIA7"/>
    <s v="RAVONINJATOVO Nadia"/>
    <s v="2 024 100.00"/>
    <n v="20"/>
    <n v="1"/>
    <m/>
    <s v="PRICTRL"/>
    <s v="True"/>
    <s v="E214_DRB"/>
    <s v="DRH-ADMIN"/>
    <s v="NA"/>
    <m/>
    <n v="1"/>
    <s v="1 686 750.00"/>
    <s v="YASMG"/>
    <m/>
    <s v="1 686 750.00"/>
    <s v="2 024 100.00"/>
    <m/>
    <d v="2026-07-15T00:00:00"/>
    <s v="0000-00-00"/>
    <m/>
    <s v="YASSIE"/>
    <s v="YASSIE"/>
    <s v="C102"/>
    <s v="E214_DRB"/>
    <s v="DRH-ADMIN"/>
    <s v="STD"/>
    <m/>
    <m/>
    <m/>
    <n v="14862"/>
    <s v="C102"/>
    <n v="2490"/>
    <n v="1"/>
    <s v="2026-07-06"/>
  </r>
  <r>
    <x v="266"/>
    <s v="LCS CONSULTING"/>
    <s v="PRESTATION DE SERVICE"/>
    <s v="Prestation intérimaire: PERDIEM Mission - Alphonse, Rija, Tojo mai et juin 26# FACTURE PROFORMA N°320-A/FP/TELMA/2026 du 01/07/2026"/>
    <n v="1"/>
    <s v="UN"/>
    <n v="1533000"/>
    <n v="333.26086956521738"/>
    <n v="333.26086956521738"/>
    <n v="333.26086956521738"/>
    <m/>
    <m/>
    <n v="0"/>
    <s v="MGA"/>
    <d v="2026-07-15T00:00:00"/>
    <s v="2026-07-15"/>
    <s v="E"/>
    <s v="E"/>
    <s v="ANDRIANINA Rebecca"/>
    <n v="138779"/>
    <m/>
    <m/>
    <s v="DTG"/>
    <s v="NADIA7"/>
    <s v="RAVONINJATOVO Nadia"/>
    <s v="1 533 000.00"/>
    <n v="0"/>
    <n v="1"/>
    <m/>
    <s v="PRICTRL"/>
    <s v="True"/>
    <s v="E214_DTG"/>
    <s v="DRH-ADMIN"/>
    <s v="NA"/>
    <m/>
    <n v="1"/>
    <s v="1 533 000.00"/>
    <s v="YASMG"/>
    <m/>
    <s v="1 533 000.00"/>
    <s v="1 53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7-01"/>
  </r>
  <r>
    <x v="267"/>
    <s v="MAMY SOA"/>
    <s v="PRESTATION DE SERVICE"/>
    <s v="Transport bagages ALIX suite affectation# DEVIS DU 22/06/2026"/>
    <n v="1"/>
    <s v="UN"/>
    <n v="3000000"/>
    <n v="652.17391304347825"/>
    <n v="652.17391304347825"/>
    <n v="652.17391304347825"/>
    <m/>
    <m/>
    <n v="0"/>
    <s v="MGA"/>
    <d v="2026-07-15T00:00:00"/>
    <s v="2026-07-15"/>
    <s v="E"/>
    <s v="E"/>
    <s v="ANDRIANINA Rebecca"/>
    <n v="138774"/>
    <m/>
    <m/>
    <s v="DTG"/>
    <s v="NADIA7"/>
    <s v="RAVONINJATOVO Nadia"/>
    <s v="3 000 000.00"/>
    <n v="0"/>
    <n v="1"/>
    <m/>
    <s v="PRICTRL"/>
    <s v="True"/>
    <s v="E254_DTG"/>
    <s v="DRH-ADMIN"/>
    <s v="NA"/>
    <m/>
    <n v="1"/>
    <s v="3 000 000.00"/>
    <s v="YASMG"/>
    <m/>
    <s v="3 000 000.00"/>
    <s v="3 000 000.00"/>
    <s v="F"/>
    <d v="2026-07-15T00:00:00"/>
    <s v="0000-00-00"/>
    <m/>
    <s v="YASSIE"/>
    <s v="YASSIE"/>
    <s v="C500"/>
    <s v="E254_DTG"/>
    <s v="DRH-ADMIN"/>
    <s v="STD"/>
    <m/>
    <m/>
    <m/>
    <n v="14862"/>
    <s v="C500"/>
    <n v="7075"/>
    <n v="1"/>
    <s v="2026-07-01"/>
  </r>
  <r>
    <x v="268"/>
    <s v="RANDRIAMBOLOLONA HARINAVALONA (RAITRA)"/>
    <s v="MAIN D'OEUVRE"/>
    <s v="RSE - Repeinte mur et changement plaque Maison du Numérique - RAITRA ROYAL_x000a_Main d'uvre personne et matériel"/>
    <n v="1"/>
    <s v="UN"/>
    <n v="50000"/>
    <n v="10.869565217391305"/>
    <n v="10.869565217391305"/>
    <n v="10.869565217391305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50 000.00"/>
    <n v="0"/>
    <n v="3"/>
    <m/>
    <s v="PRMBATX"/>
    <s v="True"/>
    <s v="E219_DRH"/>
    <s v="DRH-DRH"/>
    <s v="NA"/>
    <m/>
    <n v="1"/>
    <s v="50 00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4323"/>
    <s v="C600"/>
    <n v="3501"/>
    <n v="3"/>
    <s v="2026-07-03"/>
  </r>
  <r>
    <x v="268"/>
    <s v="RANDRIAMBOLOLONA HARINAVALONA (RAITRA)"/>
    <s v="PLAQUE EN ALUMINIUM"/>
    <s v="RSE- Repeinte mur et changement plaque Maison du Numérique - RAITRA ROYAL_x000a_Changement de la plaque actuelle _x000a_côté rue (largeur : 2m et longueur _x000a_30 cm )# Devis 2683 DU 22/05/2026"/>
    <n v="1"/>
    <s v="UN"/>
    <n v="90000"/>
    <n v="19.565217391304348"/>
    <n v="19.565217391304348"/>
    <n v="19.565217391304348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90 000.00"/>
    <n v="0"/>
    <n v="1"/>
    <m/>
    <s v="FRNVCUI"/>
    <s v="True"/>
    <s v="E219_DRH"/>
    <s v="DRH-DRH"/>
    <s v="NA"/>
    <m/>
    <n v="1"/>
    <s v="90 00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3550"/>
    <s v="C600"/>
    <n v="3501"/>
    <n v="1"/>
    <s v="2026-07-03"/>
  </r>
  <r>
    <x v="268"/>
    <s v="RANDRIAMBOLOLONA HARINAVALONA (RAITRA)"/>
    <s v="Travaux de réhabilitation"/>
    <s v="RSE - Repeinte mur et changement plaque Maison du Numérique - RAITRA ROYAL_x000a_Le rebranding du mur de la _x000a_seconde salle )"/>
    <n v="1"/>
    <s v="UN"/>
    <n v="284960"/>
    <n v="61.947826086956525"/>
    <n v="61.947826086956525"/>
    <n v="61.947826086956525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284 960.00"/>
    <n v="0"/>
    <n v="2"/>
    <m/>
    <s v="PRICTRL"/>
    <s v="True"/>
    <s v="E219_DRH"/>
    <s v="DRH-DRH"/>
    <s v="NA"/>
    <m/>
    <n v="1"/>
    <s v="284 96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22422"/>
    <s v="C600"/>
    <n v="3501"/>
    <n v="2"/>
    <s v="2026-07-03"/>
  </r>
  <r>
    <x v="269"/>
    <s v="RAMANGATAHIANA NOMENA MAMMY"/>
    <s v="PRESTATION DE SERVICE"/>
    <s v="Transport bagages FARAH suite prise de poste# DEVIS DU 01 juin 2026"/>
    <n v="1"/>
    <s v="UN"/>
    <n v="1800000"/>
    <n v="391.30434782608694"/>
    <n v="391.30434782608694"/>
    <n v="391.30434782608694"/>
    <m/>
    <m/>
    <n v="0"/>
    <s v="MGA"/>
    <d v="2026-07-15T00:00:00"/>
    <s v="2026-07-15"/>
    <s v="E"/>
    <s v="E"/>
    <s v="ANDRIANINA Rebecca"/>
    <n v="138731"/>
    <m/>
    <m/>
    <s v="DCG"/>
    <s v="NADIA7"/>
    <s v="RAVONINJATOVO Nadia"/>
    <s v="1 800 000.00"/>
    <n v="0"/>
    <n v="1"/>
    <m/>
    <s v="PRICTRL"/>
    <s v="True"/>
    <s v="E254_DCG"/>
    <s v="DRH-ADMIN"/>
    <s v="NA"/>
    <m/>
    <n v="1"/>
    <s v="1 800 000.00"/>
    <s v="YASMG"/>
    <m/>
    <s v="1 800 000.00"/>
    <s v="1 800 000.00"/>
    <s v="F"/>
    <d v="2026-07-15T00:00:00"/>
    <s v="0000-00-00"/>
    <m/>
    <s v="YASSIE"/>
    <s v="YASSIE"/>
    <s v="C100"/>
    <s v="E254_DCG"/>
    <s v="DRH-ADMIN"/>
    <s v="STD"/>
    <m/>
    <m/>
    <m/>
    <n v="14862"/>
    <s v="C100"/>
    <n v="6497"/>
    <n v="1"/>
    <s v="2026-06-30"/>
  </r>
  <r>
    <x v="270"/>
    <s v="COLIS EXPRESS"/>
    <s v="REMISE"/>
    <m/>
    <n v="1"/>
    <s v="UN"/>
    <n v="-327125"/>
    <n v="-71.114130434782609"/>
    <n v="-71.114130434782609"/>
    <n v="71.114130434782609"/>
    <n v="71.114130434782609"/>
    <m/>
    <n v="0"/>
    <s v="MGA"/>
    <d v="2026-07-15T00:00:00"/>
    <s v="2026-07-15"/>
    <s v="E"/>
    <s v="E"/>
    <m/>
    <n v="0"/>
    <m/>
    <m/>
    <s v="DCG"/>
    <s v="NADIA7"/>
    <s v="RAVONINJATOVO Nadia"/>
    <s v="-392 550.00"/>
    <n v="20"/>
    <n v="0"/>
    <m/>
    <s v="GELACCS"/>
    <s v="True"/>
    <s v="E254_DCG"/>
    <s v="DRH-ADMIN"/>
    <s v="NA"/>
    <m/>
    <n v="1"/>
    <s v="-327 125.00"/>
    <s v="YASMG"/>
    <m/>
    <s v="1 500 000.00"/>
    <s v="1 800 000.00"/>
    <m/>
    <d v="2026-07-15T00:00:00"/>
    <s v="0000-00-00"/>
    <m/>
    <s v="YASSIE"/>
    <s v="YASSIE"/>
    <s v="C104"/>
    <s v="E254_DCG"/>
    <s v="DRH-ADMIN"/>
    <s v="STD"/>
    <m/>
    <m/>
    <m/>
    <n v="2057"/>
    <s v="C104"/>
    <n v="30"/>
    <n v="2"/>
    <s v="2026-06-29"/>
  </r>
  <r>
    <x v="270"/>
    <s v="COLIS EXPRESS"/>
    <s v="PRESTATION DE SERVICE"/>
    <s v="Transport bagages JULIEN suite prise de poste#DEVIS N°  AR2606MJN0849604  DU 15/06/2026"/>
    <n v="1"/>
    <s v="UN"/>
    <n v="1827125"/>
    <n v="397.20108695652175"/>
    <n v="397.20108695652175"/>
    <n v="397.20108695652175"/>
    <m/>
    <m/>
    <n v="0"/>
    <s v="MGA"/>
    <d v="2026-07-15T00:00:00"/>
    <s v="2026-07-15"/>
    <s v="E"/>
    <s v="E"/>
    <s v="ANDRIANINA Rebecca"/>
    <n v="138723"/>
    <m/>
    <m/>
    <s v="DCG"/>
    <s v="NADIA7"/>
    <s v="RAVONINJATOVO Nadia"/>
    <s v="2 192 550.00"/>
    <n v="20"/>
    <n v="1"/>
    <m/>
    <s v="PRICTRL"/>
    <s v="True"/>
    <s v="E254_DCG"/>
    <s v="DRH-ADMIN"/>
    <s v="NA"/>
    <m/>
    <n v="1"/>
    <s v="1 827 125.00"/>
    <s v="YASMG"/>
    <m/>
    <s v="1 500 000.00"/>
    <s v="1 800 000.00"/>
    <m/>
    <d v="2026-07-15T00:00:00"/>
    <s v="0000-00-00"/>
    <m/>
    <s v="YASSIE"/>
    <s v="YASSIE"/>
    <s v="C104"/>
    <s v="E254_DCG"/>
    <s v="DRH-ADMIN"/>
    <s v="STD"/>
    <m/>
    <m/>
    <m/>
    <n v="14862"/>
    <s v="C104"/>
    <n v="30"/>
    <n v="1"/>
    <s v="2026-06-29"/>
  </r>
  <r>
    <x v="271"/>
    <s v="LCS CONSULTING"/>
    <s v="PRESTATION DE SERVICE"/>
    <s v="Prestation intérimaire: PERDIEM Suivi routier - Chris,Haj,Moib,Rija, Alph juillet 26# FACTURE PROFORMA N°315-A/FP/TELMA/2026 du 29/06/2026"/>
    <n v="1"/>
    <s v="UN"/>
    <n v="7925000"/>
    <n v="1722.8260869565217"/>
    <n v="1722.8260869565217"/>
    <n v="1722.8260869565217"/>
    <m/>
    <m/>
    <n v="0"/>
    <s v="MGA"/>
    <d v="2026-07-15T00:00:00"/>
    <s v="2026-07-15"/>
    <s v="E"/>
    <s v="E"/>
    <s v="ANDRIANINA Rebecca"/>
    <n v="138721"/>
    <m/>
    <m/>
    <s v="DTG"/>
    <s v="NADIA7"/>
    <s v="RAVONINJATOVO Nadia"/>
    <s v="7 925 000.00"/>
    <n v="0"/>
    <n v="1"/>
    <m/>
    <s v="PRICTRL"/>
    <s v="True"/>
    <s v="E214_DTG"/>
    <s v="DRH-ADMIN"/>
    <s v="NA"/>
    <m/>
    <n v="1"/>
    <s v="7 925 000.00"/>
    <s v="YASMG"/>
    <m/>
    <s v="7 925 000.00"/>
    <s v="7 925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9"/>
  </r>
  <r>
    <x v="272"/>
    <s v="LCS CONSULTING"/>
    <s v="PRESTATION DE SERVICE"/>
    <s v="Prestation intérimaire: PERDIEM Suivi routier - Joacin, Manambina, Ryan, Joely juin 26# FACTURE PROFORMA N°313-A/FP/TELMA/2026 du 25/06/2026"/>
    <n v="1"/>
    <s v="UN"/>
    <n v="18196400"/>
    <n v="3955.7391304347825"/>
    <n v="3955.7391304347825"/>
    <n v="3955.7391304347825"/>
    <m/>
    <m/>
    <n v="0"/>
    <s v="MGA"/>
    <d v="2026-07-15T00:00:00"/>
    <s v="2026-07-15"/>
    <s v="E"/>
    <s v="E"/>
    <s v="ANDRIANINA Rebecca"/>
    <n v="138707"/>
    <m/>
    <m/>
    <s v="DTG"/>
    <s v="NADIA7"/>
    <s v="RAVONINJATOVO Nadia"/>
    <s v="18 196 400.00"/>
    <n v="0"/>
    <n v="1"/>
    <m/>
    <s v="PRICTRL"/>
    <s v="True"/>
    <s v="E214_DTG"/>
    <s v="DRH-ADMIN"/>
    <s v="NA"/>
    <m/>
    <n v="1"/>
    <s v="18 196 400.00"/>
    <s v="YASMG"/>
    <m/>
    <s v="18 196 400.00"/>
    <s v="18 196 4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9"/>
  </r>
  <r>
    <x v="273"/>
    <s v="MADAJOB"/>
    <s v="PRESTATION DE SERVICE"/>
    <s v="Prestation intérimaire: PERDIEM ADV Xavier du 250626 au 190726# DEVIS N° 002867 DU 24/06/2026"/>
    <n v="1"/>
    <s v="UN"/>
    <n v="1728500"/>
    <n v="375.76086956521738"/>
    <n v="375.76086956521738"/>
    <n v="375.76086956521738"/>
    <m/>
    <m/>
    <n v="0"/>
    <s v="MGA"/>
    <d v="2026-07-15T00:00:00"/>
    <s v="2026-07-15"/>
    <s v="E"/>
    <s v="E"/>
    <s v="ANDRIANINA Rebecca"/>
    <n v="138669"/>
    <m/>
    <m/>
    <s v="DFG"/>
    <s v="NADIA7"/>
    <s v="RAVONINJATOVO Nadia"/>
    <s v="1 728 500.00"/>
    <n v="0"/>
    <n v="1"/>
    <m/>
    <s v="PRICTRL"/>
    <s v="True"/>
    <s v="E214_DAF"/>
    <s v="DRH-ADMIN"/>
    <s v="NA"/>
    <m/>
    <n v="1"/>
    <s v="1 728 500.00"/>
    <s v="YASMG"/>
    <m/>
    <s v="1 728 500.00"/>
    <s v="1 728 500.00"/>
    <s v="F"/>
    <d v="2026-07-15T00:00:00"/>
    <s v="0000-00-00"/>
    <m/>
    <s v="YASSIE"/>
    <s v="YASSIE"/>
    <s v="C700"/>
    <s v="E214_DAF"/>
    <s v="DRH-ADMIN"/>
    <s v="STD"/>
    <m/>
    <m/>
    <m/>
    <n v="14862"/>
    <s v="C700"/>
    <n v="723"/>
    <n v="1"/>
    <s v="2026-06-24"/>
  </r>
  <r>
    <x v="274"/>
    <s v="RAMPARISON ANDRIAMIHAJA HANITRI (TOP LINK)"/>
    <s v="TRANSPORT"/>
    <s v="RSE - Transport collaborateurs distribution PPN Galaxy - TOP LINK# FACTURE PROFORMA : 5780626 du 12/06/2026"/>
    <n v="1"/>
    <s v="UN"/>
    <n v="200000"/>
    <n v="43.478260869565219"/>
    <n v="43.478260869565219"/>
    <n v="43.478260869565219"/>
    <m/>
    <m/>
    <n v="0"/>
    <s v="MGA"/>
    <d v="2026-07-15T00:00:00"/>
    <s v="2026-07-15"/>
    <s v="E"/>
    <s v="E"/>
    <s v="RABENJAMINA Christele"/>
    <n v="138622"/>
    <m/>
    <m/>
    <s v="DRH"/>
    <s v="NADIA7"/>
    <s v="RAVONINJATOVO Nadia"/>
    <s v="200 000.00"/>
    <n v="0"/>
    <n v="1"/>
    <m/>
    <s v="TRNTERM"/>
    <s v="True"/>
    <s v="E219_DRH"/>
    <s v="DRH-DRH"/>
    <s v="NA"/>
    <m/>
    <n v="1"/>
    <s v="200 000.00"/>
    <s v="YASMG"/>
    <m/>
    <s v="200 000.00"/>
    <s v="200 000.00"/>
    <s v="F"/>
    <d v="2026-07-15T00:00:00"/>
    <s v="0000-00-00"/>
    <s v="RSE - Transport collaborateurs distribution PPN Galaxy"/>
    <s v="YASSIE"/>
    <s v="YASSIE"/>
    <s v="C600"/>
    <s v="E219_DRH"/>
    <s v="DRH-DRH"/>
    <s v="STD"/>
    <m/>
    <m/>
    <m/>
    <n v="4276"/>
    <s v="C600"/>
    <n v="1104"/>
    <n v="1"/>
    <s v="2026-06-23"/>
  </r>
  <r>
    <x v="275"/>
    <s v="RAMPARISON ANDRIAMIHAJA HANITRI (TOP LINK)"/>
    <s v="TRANSPORT"/>
    <s v="RSE - Transport collaborateurs distribution PPN NOC - TOP LINK# FACTURE PROFORMA: 5790626  du 22/06/2026"/>
    <n v="1"/>
    <s v="UN"/>
    <n v="190000"/>
    <n v="41.304347826086953"/>
    <n v="41.304347826086953"/>
    <n v="41.304347826086953"/>
    <m/>
    <m/>
    <n v="0"/>
    <s v="MGA"/>
    <d v="2026-07-15T00:00:00"/>
    <s v="2026-07-15"/>
    <s v="E"/>
    <s v="E"/>
    <s v="RABENJAMINA Christele"/>
    <n v="138626"/>
    <m/>
    <m/>
    <s v="DRH"/>
    <s v="NADIA7"/>
    <s v="RAVONINJATOVO Nadia"/>
    <s v="190 000.00"/>
    <n v="0"/>
    <n v="1"/>
    <m/>
    <s v="TRNTERM"/>
    <s v="True"/>
    <s v="E219_DRH"/>
    <s v="DRH-DRH"/>
    <s v="NA"/>
    <m/>
    <n v="1"/>
    <s v="190 000.00"/>
    <s v="YASMG"/>
    <m/>
    <s v="190 000.00"/>
    <s v="190 000.00"/>
    <s v="F"/>
    <d v="2026-07-15T00:00:00"/>
    <s v="0000-00-00"/>
    <s v="RSE - Transport collaborateurs distribution PPN NOC"/>
    <s v="YASSIE"/>
    <s v="YASSIE"/>
    <s v="C600"/>
    <s v="E219_DRH"/>
    <s v="DRH-DRH"/>
    <s v="STD"/>
    <m/>
    <m/>
    <m/>
    <n v="4276"/>
    <s v="C600"/>
    <n v="1104"/>
    <n v="1"/>
    <s v="2026-06-23"/>
  </r>
  <r>
    <x v="276"/>
    <s v="ANDRIAMBOLOLONARISOA HAINGO(4 TIA)"/>
    <s v="TRANSPORT"/>
    <s v="RSE - Transport distribution PPN vers bénéficiaires CUA et commune Ambohimanarina - 4Tia# DEVIS N°4260622025 du 22/06/2026"/>
    <n v="1"/>
    <s v="UN"/>
    <n v="400000"/>
    <n v="86.956521739130437"/>
    <n v="86.956521739130437"/>
    <n v="86.956521739130437"/>
    <m/>
    <m/>
    <n v="0"/>
    <s v="MGA"/>
    <d v="2026-07-15T00:00:00"/>
    <s v="2026-07-15"/>
    <s v="E"/>
    <s v="E"/>
    <s v="RABENJAMINA Christele"/>
    <n v="138620"/>
    <m/>
    <m/>
    <s v="DRH"/>
    <s v="NADIA7"/>
    <s v="RAVONINJATOVO Nadia"/>
    <s v="400 000.00"/>
    <n v="0"/>
    <n v="1"/>
    <m/>
    <s v="TRNTERM"/>
    <s v="True"/>
    <s v="E219_DRH"/>
    <s v="DRH-DRH"/>
    <s v="NA"/>
    <m/>
    <n v="1"/>
    <s v="400 000.00"/>
    <s v="YASMG"/>
    <m/>
    <s v="400 000.00"/>
    <s v="400 000.00"/>
    <s v="F"/>
    <d v="2026-07-15T00:00:00"/>
    <s v="0000-00-00"/>
    <s v="RSE - Transport distribution PPN vers bénéficiaires"/>
    <s v="YASSIE"/>
    <s v="YASSIE"/>
    <s v="C600"/>
    <s v="E219_DRH"/>
    <s v="DRH-DRH"/>
    <s v="STD"/>
    <m/>
    <m/>
    <m/>
    <n v="4276"/>
    <s v="C600"/>
    <n v="7092"/>
    <n v="1"/>
    <s v="2026-06-23"/>
  </r>
  <r>
    <x v="277"/>
    <s v="SOCIETE DE GESTION ET EXPLOITATION DE M/CAR"/>
    <s v="Ateliers et workshops QVT"/>
    <s v="QVT - Atelier Sport Avril - Mai - Juin 2026 - Park Life# FACTURE N°0252/PRESTA/PRKL/2026 DU 24/06/2026"/>
    <n v="1"/>
    <s v="UN"/>
    <n v="1750000"/>
    <n v="380.43478260869563"/>
    <n v="380.43478260869563"/>
    <n v="380.43478260869563"/>
    <m/>
    <m/>
    <n v="0"/>
    <s v="MGA"/>
    <d v="2026-07-15T00:00:00"/>
    <s v="2026-07-15"/>
    <s v="E"/>
    <s v="E"/>
    <s v="RABENJAMINA Christele"/>
    <n v="138666"/>
    <m/>
    <m/>
    <s v="DRH"/>
    <s v="NADIA7"/>
    <s v="RAVONINJATOVO Nadia"/>
    <s v="2 100 000.00"/>
    <n v="20"/>
    <n v="1"/>
    <m/>
    <s v="PRICTRL"/>
    <s v="True"/>
    <s v="E219_DRH"/>
    <s v="DRH-DRH"/>
    <s v="NA"/>
    <m/>
    <n v="1"/>
    <s v="1 750 000.00"/>
    <s v="YASMG"/>
    <m/>
    <s v="1 750 000.00"/>
    <s v="2 100 000.00"/>
    <s v="F"/>
    <d v="2026-07-15T00:00:00"/>
    <s v="0000-00-00"/>
    <s v="QVT - Atelier Sport Q2 2026"/>
    <s v="YASSIE"/>
    <s v="YASSIE"/>
    <s v="C600"/>
    <s v="E219_DRH"/>
    <s v="DRH-DRH"/>
    <s v="STD"/>
    <m/>
    <m/>
    <m/>
    <n v="22412"/>
    <s v="C600"/>
    <n v="119"/>
    <n v="1"/>
    <s v="2026-06-25"/>
  </r>
  <r>
    <x v="278"/>
    <s v="ANDRIAMBOLOLONARISOA HAINGO(4 TIA)"/>
    <s v="RIZ"/>
    <s v="RSE - Achat Riz - Distribution PPN Fkt Andraharo - 4Tia# DEVIS N°4260624028 DU 24/06/2026"/>
    <n v="80"/>
    <s v="UN"/>
    <n v="6112"/>
    <n v="1.3286956521739131"/>
    <n v="106.29565217391304"/>
    <n v="106.29565217391304"/>
    <m/>
    <m/>
    <n v="10"/>
    <s v="MGA"/>
    <d v="2026-07-15T00:00:00"/>
    <s v="2026-07-15"/>
    <s v="E"/>
    <s v="E"/>
    <s v="RABENJAMINA Christele"/>
    <n v="138668"/>
    <m/>
    <m/>
    <s v="DRH"/>
    <s v="NADIA7"/>
    <s v="RAVONINJATOVO Nadia"/>
    <s v="440 064.00"/>
    <n v="0"/>
    <n v="1"/>
    <m/>
    <s v="FRNCALM"/>
    <s v="True"/>
    <s v="E219_DRH"/>
    <s v="DRH-DRH"/>
    <s v="NA"/>
    <m/>
    <n v="80"/>
    <s v="440 064.00"/>
    <s v="YASMG"/>
    <m/>
    <s v="1 280 088.00"/>
    <s v="1 280 088.00"/>
    <s v="F"/>
    <d v="2026-07-15T00:00:00"/>
    <s v="0000-00-00"/>
    <s v="RSE - Action Fête Nationale - Distribution PPN Fkt Andraharo"/>
    <s v="YASSIE"/>
    <s v="YASSIE"/>
    <s v="C600"/>
    <s v="E219_DRH"/>
    <s v="DRH-DRH"/>
    <s v="STD"/>
    <m/>
    <m/>
    <m/>
    <n v="3698"/>
    <s v="C600"/>
    <n v="7092"/>
    <n v="1"/>
    <s v="2026-06-25"/>
  </r>
  <r>
    <x v="278"/>
    <s v="ANDRIAMBOLOLONARISOA HAINGO(4 TIA)"/>
    <s v="HUILE"/>
    <s v="RSE - Achat Huile - Distribution PPN Fkt Andraharo - 4Tia"/>
    <n v="80"/>
    <s v="UN"/>
    <n v="11667"/>
    <n v="2.5363043478260869"/>
    <n v="202.90434782608696"/>
    <n v="202.90434782608696"/>
    <m/>
    <m/>
    <n v="10"/>
    <s v="MGA"/>
    <d v="2026-07-15T00:00:00"/>
    <s v="2026-07-15"/>
    <s v="E"/>
    <s v="E"/>
    <s v="RABENJAMINA Christele"/>
    <n v="138668"/>
    <m/>
    <m/>
    <s v="DRH"/>
    <s v="NADIA7"/>
    <s v="RAVONINJATOVO Nadia"/>
    <s v="840 024.00"/>
    <n v="0"/>
    <n v="2"/>
    <m/>
    <s v="FRNCALM"/>
    <s v="True"/>
    <s v="E219_DRH"/>
    <s v="DRH-DRH"/>
    <s v="NA"/>
    <m/>
    <n v="80"/>
    <s v="840 024.00"/>
    <s v="YASMG"/>
    <m/>
    <s v="1 280 088.00"/>
    <s v="1 280 088.00"/>
    <s v="F"/>
    <d v="2026-07-15T00:00:00"/>
    <s v="0000-00-00"/>
    <s v="RSE - Action Fête Nationale - Distribution PPN Fkt Andraharo"/>
    <s v="YASSIE"/>
    <s v="YASSIE"/>
    <s v="C600"/>
    <s v="E219_DRH"/>
    <s v="DRH-DRH"/>
    <s v="STD"/>
    <m/>
    <m/>
    <m/>
    <n v="3516"/>
    <s v="C600"/>
    <n v="7092"/>
    <n v="2"/>
    <s v="2026-06-25"/>
  </r>
  <r>
    <x v="279"/>
    <s v="LCS CONSULTING"/>
    <s v="PRESTATION DE SERVICE"/>
    <s v="Prestation intérimaire: Logement 22 Tech Pol pour 1 mois# FACTURE PROFORMA N°312-A/FP/TELMA/2026 du 24/06/2026"/>
    <n v="1"/>
    <s v="UN"/>
    <n v="1902100"/>
    <n v="413.5"/>
    <n v="413.5"/>
    <n v="413.5"/>
    <m/>
    <m/>
    <n v="0"/>
    <s v="MGA"/>
    <d v="2026-07-15T00:00:00"/>
    <s v="2026-07-15"/>
    <s v="E"/>
    <s v="E"/>
    <s v="ANDRIANINA Rebecca"/>
    <n v="138648"/>
    <m/>
    <m/>
    <s v="DTG"/>
    <s v="NADIA7"/>
    <s v="RAVONINJATOVO Nadia"/>
    <s v="1 902 100.00"/>
    <n v="0"/>
    <n v="1"/>
    <m/>
    <s v="PRICTRL"/>
    <s v="True"/>
    <s v="E214_DTG"/>
    <s v="DRH-ADMIN"/>
    <s v="NA"/>
    <m/>
    <n v="1"/>
    <s v="1 902 100.00"/>
    <s v="YASMG"/>
    <m/>
    <s v="1 902 100.00"/>
    <s v="1 902 100.00"/>
    <m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4"/>
  </r>
  <r>
    <x v="280"/>
    <s v="LCS CONSULTING"/>
    <s v="PRESTATION DE SERVICE"/>
    <s v="Prestation intérimaire: PERDIEM Michael Formateur Jun#FACTURE PROFORMA N°307-A/FP/TELMA/2026 du 22/06/2026"/>
    <n v="1"/>
    <s v="UN"/>
    <n v="500000"/>
    <n v="108.69565217391305"/>
    <n v="108.69565217391305"/>
    <n v="108.69565217391305"/>
    <m/>
    <m/>
    <n v="0"/>
    <s v="MGA"/>
    <d v="2026-07-15T00:00:00"/>
    <s v="2026-07-15"/>
    <s v="E"/>
    <s v="E"/>
    <s v="ANDRIANINA Rebecca"/>
    <n v="138638"/>
    <m/>
    <m/>
    <s v="DCG"/>
    <s v="NADIA7"/>
    <s v="RAVONINJATOVO Nadia"/>
    <s v="500 000.00"/>
    <n v="0"/>
    <n v="1"/>
    <m/>
    <s v="PRICTRL"/>
    <s v="True"/>
    <s v="E214_DCG"/>
    <s v="DRH-ADMIN"/>
    <s v="NA"/>
    <m/>
    <n v="1"/>
    <s v="500 000.00"/>
    <s v="YASMG"/>
    <m/>
    <s v="500 000.00"/>
    <s v="500 000.00"/>
    <s v="F"/>
    <d v="2026-07-15T00:00:00"/>
    <s v="0000-00-00"/>
    <m/>
    <s v="YASSIE"/>
    <s v="YASSIE"/>
    <s v="C100"/>
    <s v="E214_DCG"/>
    <s v="DRH-ADMIN"/>
    <s v="STD"/>
    <m/>
    <m/>
    <m/>
    <n v="14862"/>
    <s v="C100"/>
    <n v="2490"/>
    <n v="1"/>
    <s v="2026-06-23"/>
  </r>
  <r>
    <x v="281"/>
    <s v="BUROZOOM"/>
    <s v="CACHET"/>
    <s v="Demande 01 Cachet Com bleu RH YAS MADAGASCAR# PROFORMA CACHET RH N° 897/06/2026 du 17/06/2026"/>
    <n v="1"/>
    <s v="PIE"/>
    <n v="70900"/>
    <n v="15.413043478260869"/>
    <n v="15.413043478260869"/>
    <n v="15.413043478260869"/>
    <m/>
    <m/>
    <n v="0"/>
    <s v="MGA"/>
    <d v="2026-07-15T00:00:00"/>
    <s v="2026-07-15"/>
    <s v="E"/>
    <s v="E"/>
    <s v="ANDRIANINA Rebecca"/>
    <n v="138580"/>
    <m/>
    <m/>
    <s v="DRH"/>
    <s v="NADIA7"/>
    <s v="RAVONINJATOVO Nadia"/>
    <s v="70 900.00"/>
    <n v="0"/>
    <n v="1"/>
    <m/>
    <s v="FRNPAPF"/>
    <s v="True"/>
    <s v="E218_DRH"/>
    <s v="DRH-ADMIN"/>
    <s v="NA"/>
    <m/>
    <n v="1"/>
    <s v="70 900.00"/>
    <s v="YASMG"/>
    <m/>
    <s v="70 900.00"/>
    <s v="70 900.00"/>
    <s v="F"/>
    <d v="2026-07-15T00:00:00"/>
    <s v="0000-00-00"/>
    <m/>
    <s v="YASSIE"/>
    <s v="YASSIE"/>
    <s v="C600"/>
    <s v="E218_DRH"/>
    <s v="DRH-ADMIN"/>
    <s v="STD"/>
    <m/>
    <m/>
    <m/>
    <n v="3307"/>
    <s v="C600"/>
    <n v="4680"/>
    <n v="1"/>
    <s v="2026-07-20"/>
  </r>
  <r>
    <x v="282"/>
    <s v="LCS CONSULTING"/>
    <s v="PRESTATION DE SERVICE"/>
    <s v="Prestation intérimaire: PERDIEM Mission - Steev mois de juin 26# FACTURE PROFORMA N°305-A/FP/TELMA/2026 du 18/06/2026"/>
    <n v="1"/>
    <s v="UN"/>
    <n v="140000"/>
    <n v="30.434782608695652"/>
    <n v="30.434782608695652"/>
    <n v="30.434782608695652"/>
    <m/>
    <m/>
    <n v="0"/>
    <s v="MGA"/>
    <d v="2026-07-15T00:00:00"/>
    <s v="2026-07-15"/>
    <s v="E"/>
    <s v="E"/>
    <s v="ANDRIANINA Rebecca"/>
    <n v="138565"/>
    <m/>
    <m/>
    <s v="DTG"/>
    <s v="NADIA7"/>
    <s v="RAVONINJATOVO Nadia"/>
    <s v="140 000.00"/>
    <n v="0"/>
    <n v="1"/>
    <m/>
    <s v="PRICTRL"/>
    <s v="True"/>
    <s v="E214_DTG"/>
    <s v="DRH-ADMIN"/>
    <s v="NA"/>
    <m/>
    <n v="1"/>
    <s v="140 000.00"/>
    <s v="YASMG"/>
    <m/>
    <s v="140 000.00"/>
    <s v="140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8"/>
  </r>
  <r>
    <x v="283"/>
    <s v="LCS CONSULTING"/>
    <s v="PRESTATION DE SERVICE"/>
    <s v="Prestation intérimaire: PERDIEM Suivi routier - Steev mois de juin 26# FACTURE PROFORMA N°306-A/FP/TELMA/2026 DU 22/06/2026"/>
    <n v="1"/>
    <s v="UN"/>
    <n v="1573000"/>
    <n v="341.95652173913044"/>
    <n v="341.95652173913044"/>
    <n v="341.95652173913044"/>
    <m/>
    <m/>
    <n v="0"/>
    <s v="MGA"/>
    <d v="2026-07-15T00:00:00"/>
    <s v="2026-07-15"/>
    <s v="E"/>
    <s v="E"/>
    <s v="ANDRIANINA Rebecca"/>
    <n v="138614"/>
    <m/>
    <m/>
    <s v="DTG"/>
    <s v="NADIA7"/>
    <s v="RAVONINJATOVO Nadia"/>
    <s v="1 573 000.00"/>
    <n v="0"/>
    <n v="1"/>
    <m/>
    <s v="PRICTRL"/>
    <s v="True"/>
    <s v="E214_DTG"/>
    <s v="DRH-ADMIN"/>
    <s v="NA"/>
    <m/>
    <n v="1"/>
    <s v="1 573 000.00"/>
    <s v="YASMG"/>
    <m/>
    <s v="1 573 000.00"/>
    <s v="1 57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2"/>
  </r>
  <r>
    <x v="284"/>
    <s v="THE UNIVERSITY OF WARWICK"/>
    <s v="FORMATION"/>
    <s v="Formation Rianja - MBA# Invoice reference: 2467894-7 DU 18/06/2026"/>
    <n v="1"/>
    <s v="FFT"/>
    <n v="6313"/>
    <n v="8522.5500000000011"/>
    <n v="8522.5500000000011"/>
    <n v="8522.5500000000011"/>
    <m/>
    <m/>
    <n v="0"/>
    <s v="GBP"/>
    <d v="2026-07-15T00:00:00"/>
    <s v="2026-07-21"/>
    <s v="E"/>
    <s v="E"/>
    <s v="ANDRIANINA Rebecca"/>
    <n v="138587"/>
    <m/>
    <m/>
    <s v="DRH"/>
    <s v="NADIA7"/>
    <s v="RAVONINJATOVO Nadia"/>
    <s v="6 313.00"/>
    <n v="0"/>
    <n v="1"/>
    <m/>
    <s v="RECFSSA"/>
    <s v="True"/>
    <s v="E216_DRH"/>
    <s v="DRH-ADMIN"/>
    <s v="NA"/>
    <m/>
    <n v="1"/>
    <s v="6 313.00"/>
    <s v="YASMG"/>
    <m/>
    <s v="6 313.00"/>
    <s v="6 313.00"/>
    <s v="F"/>
    <d v="2026-07-15T00:00:00"/>
    <s v="0000-00-00"/>
    <m/>
    <s v="YASSIE"/>
    <s v="YASSIE"/>
    <s v="C600"/>
    <s v="E216_DRH"/>
    <s v="DRH-ADMIN"/>
    <s v="IMPORT"/>
    <m/>
    <m/>
    <m/>
    <n v="2967"/>
    <s v="C600"/>
    <n v="6316"/>
    <n v="1"/>
    <s v="2026-06-19"/>
  </r>
  <r>
    <x v="285"/>
    <s v="LCS CONSULTING"/>
    <s v="PRESTATION DE SERVICE"/>
    <s v="Prestation intérimaire: PERDIEM Suivi routier - Eric mois d'Avril 26# FACTURE PROFORMA N°304-A/FP/TELMA/2026 DU 18/06/2026"/>
    <n v="1"/>
    <s v="UN"/>
    <n v="1573000"/>
    <n v="341.95652173913044"/>
    <n v="341.95652173913044"/>
    <n v="341.95652173913044"/>
    <m/>
    <m/>
    <n v="0"/>
    <s v="MGA"/>
    <d v="2026-07-15T00:00:00"/>
    <s v="2026-07-15"/>
    <s v="E"/>
    <s v="E"/>
    <s v="ANDRIANINA Rebecca"/>
    <n v="138558"/>
    <m/>
    <m/>
    <s v="DTG"/>
    <s v="NADIA7"/>
    <s v="RAVONINJATOVO Nadia"/>
    <s v="1 573 000.00"/>
    <n v="0"/>
    <n v="1"/>
    <m/>
    <s v="PRICTRL"/>
    <s v="True"/>
    <s v="E214_DTG"/>
    <s v="DRH-ADMIN"/>
    <s v="NA"/>
    <m/>
    <n v="1"/>
    <s v="1 573 000.00"/>
    <s v="YASMG"/>
    <m/>
    <s v="1 573 000.00"/>
    <s v="1 57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8"/>
  </r>
  <r>
    <x v="286"/>
    <s v="LCS CONSULTING"/>
    <s v="PRESTATION DE SERVICE"/>
    <s v="Prestation intérimaire: PERDIEM Suivi routier - Fitahiana,Dwio,Thierry, Tahiry# FACTURE PROFORMA N°294-A/FP/TELMA/2026 DU 12/06/2026"/>
    <n v="1"/>
    <s v="UN"/>
    <n v="9902300"/>
    <n v="2152.6739130434785"/>
    <n v="2152.6739130434785"/>
    <n v="2152.6739130434785"/>
    <m/>
    <m/>
    <n v="0"/>
    <s v="MGA"/>
    <d v="2026-07-15T00:00:00"/>
    <s v="2026-07-15"/>
    <s v="E"/>
    <s v="E"/>
    <s v="ANDRIANINA Rebecca"/>
    <n v="138451"/>
    <m/>
    <m/>
    <s v="DTG"/>
    <s v="NADIA7"/>
    <s v="RAVONINJATOVO Nadia"/>
    <s v="9 902 300.00"/>
    <n v="0"/>
    <n v="1"/>
    <m/>
    <s v="PRICTRL"/>
    <s v="True"/>
    <s v="E214_DTG"/>
    <s v="DRH-ADMIN"/>
    <s v="NA"/>
    <m/>
    <n v="1"/>
    <s v="9 902 300.00"/>
    <s v="YASMG"/>
    <m/>
    <s v="9 902 300.00"/>
    <s v="9 902 3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5"/>
  </r>
  <r>
    <x v="287"/>
    <s v="SOKA AFRICA"/>
    <s v="PRESTATION DE SERVICE"/>
    <s v="DA SOKA AFRIKA direction et pilotage de projet jullet 2026# FACTURE N° FA_2026-017 DU 13/07/2026"/>
    <n v="1"/>
    <s v="UN"/>
    <n v="9000"/>
    <n v="10530"/>
    <n v="10530"/>
    <n v="10530"/>
    <m/>
    <m/>
    <n v="0"/>
    <s v="EUR"/>
    <d v="2026-07-15T00:00:00"/>
    <s v="0000-00-00"/>
    <s v="A"/>
    <s v="A"/>
    <s v="RAKOTONIRINA Hasy"/>
    <n v="139032"/>
    <m/>
    <m/>
    <s v="DG"/>
    <s v="NADIA7"/>
    <s v="RAVONINJATOVO Nadia"/>
    <s v="10 800.00"/>
    <n v="20"/>
    <n v="1"/>
    <m/>
    <s v="PRICTRL"/>
    <s v="True"/>
    <s v="E250_DJU"/>
    <s v="DG-DJUR"/>
    <s v="NA"/>
    <m/>
    <n v="1"/>
    <s v="9 000.00"/>
    <s v="YASMG"/>
    <m/>
    <s v="9 000.00"/>
    <s v="10 800.00"/>
    <m/>
    <d v="2026-07-15T00:00:00"/>
    <s v="0000-00-00"/>
    <m/>
    <s v="YASSIE"/>
    <s v="YASSIE"/>
    <s v="C400"/>
    <s v="E250_DJU"/>
    <s v="DG-DJUR"/>
    <s v="STD"/>
    <m/>
    <m/>
    <m/>
    <n v="14862"/>
    <s v="C400"/>
    <n v="6162"/>
    <n v="1"/>
    <s v="2026-07-15"/>
  </r>
  <r>
    <x v="288"/>
    <s v="SOKA HOLDING OU S H"/>
    <s v="PRESTATION DE SERVICE"/>
    <s v="DA SOKA HOLDING direction et pilotage de projet juillet 2026# FACTURE N° 2026-0017 DU 13/07/2026"/>
    <n v="1"/>
    <s v="UN"/>
    <n v="51937848"/>
    <n v="11290.836521739131"/>
    <n v="11290.836521739131"/>
    <n v="11290.836521739131"/>
    <m/>
    <m/>
    <n v="0"/>
    <s v="MGA"/>
    <d v="2026-07-15T00:00:00"/>
    <s v="0000-00-00"/>
    <s v="A"/>
    <s v="A"/>
    <s v="RAKOTONIRINA Hasy"/>
    <n v="139031"/>
    <m/>
    <m/>
    <s v="DG"/>
    <s v="NADIA7"/>
    <s v="RAVONINJATOVO Nadia"/>
    <s v="51 937 848.00"/>
    <n v="0"/>
    <n v="1"/>
    <m/>
    <s v="PRICTRL"/>
    <s v="True"/>
    <s v="E250_DJU"/>
    <s v="DG-DJUR"/>
    <s v="NA"/>
    <m/>
    <n v="1"/>
    <s v="51 937 848.00"/>
    <s v="YASMG"/>
    <m/>
    <s v="51 937 848.00"/>
    <s v="51 937 848.00"/>
    <m/>
    <d v="2026-07-15T00:00:00"/>
    <s v="0000-00-00"/>
    <m/>
    <s v="YASSIE"/>
    <s v="YASSIE"/>
    <s v="C400"/>
    <s v="E250_DJU"/>
    <s v="DG-DJUR"/>
    <s v="STD"/>
    <m/>
    <m/>
    <m/>
    <n v="14862"/>
    <s v="C400"/>
    <n v="6376"/>
    <n v="1"/>
    <s v="2026-07-15"/>
  </r>
  <r>
    <x v="289"/>
    <s v="TECHNI-FROID MADAGASCAR"/>
    <s v="MAINTENANCE ENERGIE"/>
    <s v=" INSTALLATION RELAIS CONTROLE PHASES ET TENSION POUR LES CONDENSEURS ADP-TANA"/>
    <n v="1"/>
    <s v="UN"/>
    <n v="9342336.9399999995"/>
    <n v="2030.9428130434781"/>
    <n v="2030.9428130434781"/>
    <n v="2030.9428130434781"/>
    <m/>
    <m/>
    <n v="0"/>
    <s v="MGA"/>
    <d v="2026-07-15T00:00:00"/>
    <s v="2026-07-15"/>
    <s v="E"/>
    <s v="E"/>
    <s v="RAKOTOMALALA Tahiana Nalaina"/>
    <n v="138983"/>
    <m/>
    <m/>
    <s v="DTG"/>
    <s v="ELIE3"/>
    <s v="ANDRIAMANANTSOA Elie"/>
    <s v="11 210 804.33"/>
    <n v="20"/>
    <n v="1"/>
    <m/>
    <s v="PRICTRL"/>
    <s v="True"/>
    <s v="2026-DT-061005"/>
    <s v="DTG-DOM-NRJ"/>
    <s v="NA"/>
    <m/>
    <n v="1"/>
    <s v="9 342 336.94"/>
    <s v="YASMG"/>
    <m/>
    <s v="9 342 336.94"/>
    <s v="11 210 804.33"/>
    <m/>
    <d v="2026-07-15T00:00:00"/>
    <s v="0000-00-00"/>
    <s v="INSTAL CONTROLE PHASES,TENSION CONDENSEURS ADP-TANA"/>
    <s v="YASSIE"/>
    <s v="YASSIE"/>
    <s v="C500"/>
    <s v="2026-DT-061005"/>
    <s v="DTG-DOM-NRJ"/>
    <s v="STD"/>
    <m/>
    <m/>
    <m/>
    <n v="10668"/>
    <s v="C500"/>
    <n v="1175"/>
    <n v="1"/>
    <s v="2026-07-19"/>
  </r>
  <r>
    <x v="290"/>
    <s v="ECO FUSION"/>
    <s v="PRESTATION DE SERVICE"/>
    <s v="Installation Fronton - devis n°0126/07/2026"/>
    <n v="1"/>
    <s v="UN"/>
    <n v="762750"/>
    <n v="165.81521739130434"/>
    <n v="165.81521739130434"/>
    <n v="165.81521739130434"/>
    <m/>
    <m/>
    <n v="0"/>
    <s v="MGA"/>
    <d v="2026-07-15T00:00:00"/>
    <s v="2026-07-15"/>
    <s v="E"/>
    <s v="E"/>
    <s v="ANDRIAMIRIJA Luca"/>
    <n v="138895"/>
    <m/>
    <m/>
    <s v="DCG"/>
    <s v="FELANA13"/>
    <s v="Felana RARIVOSON"/>
    <s v="762 750.00"/>
    <n v="0"/>
    <n v="1"/>
    <m/>
    <s v="PRICTRL"/>
    <s v="True"/>
    <s v="E110_AP_DCOM"/>
    <s v="DCG-COM"/>
    <s v="NA"/>
    <m/>
    <n v="1"/>
    <s v="762 750.00"/>
    <s v="YASMG"/>
    <m/>
    <s v="762 750.00"/>
    <s v="762 750.00"/>
    <s v="F"/>
    <d v="2026-07-15T00:00:00"/>
    <s v="0000-00-00"/>
    <s v="Installation Fronton - Stands Yas Hoopfest"/>
    <s v="YASSIE"/>
    <s v="YASSIE"/>
    <s v="C100"/>
    <s v="E110_AP_DCOM"/>
    <s v="DCG-COM"/>
    <s v="STD"/>
    <m/>
    <m/>
    <m/>
    <n v="14862"/>
    <s v="C100"/>
    <n v="1136"/>
    <n v="1"/>
    <s v="2026-07-08"/>
  </r>
  <r>
    <x v="291"/>
    <s v="LIGHTBOX SARL"/>
    <s v="PRESTATION DE SERVICE"/>
    <s v="Installation et Désinstallation Light Box - Devis N° DEV/2026/0607 du 02/07/2026"/>
    <n v="1"/>
    <s v="UN"/>
    <n v="2100000"/>
    <n v="456.52173913043481"/>
    <n v="456.52173913043481"/>
    <n v="456.52173913043481"/>
    <m/>
    <m/>
    <n v="0"/>
    <s v="MGA"/>
    <d v="2026-07-15T00:00:00"/>
    <s v="2026-07-15"/>
    <s v="E"/>
    <s v="E"/>
    <s v="ANDRIAMIRIJA Luca"/>
    <n v="138896"/>
    <m/>
    <m/>
    <s v="DCG"/>
    <s v="FELANA13"/>
    <s v="Felana RARIVOSON"/>
    <s v="2 520 000.00"/>
    <n v="20"/>
    <n v="1"/>
    <m/>
    <s v="PRICTRL"/>
    <s v="True"/>
    <s v="E110_AP_DCOM"/>
    <s v="DCG-COM"/>
    <s v="NA"/>
    <m/>
    <n v="1"/>
    <s v="2 100 000.00"/>
    <s v="YASMG"/>
    <m/>
    <s v="2 100 000.00"/>
    <s v="2 520 000.00"/>
    <s v="F"/>
    <d v="2026-07-15T00:00:00"/>
    <s v="0000-00-00"/>
    <s v="Installation et Désinstallation Light Box"/>
    <s v="YASSIE"/>
    <s v="YASSIE"/>
    <s v="C100"/>
    <s v="E110_AP_DCOM"/>
    <s v="DCG-COM"/>
    <s v="STD"/>
    <m/>
    <m/>
    <m/>
    <n v="14862"/>
    <s v="C100"/>
    <n v="3730"/>
    <n v="1"/>
    <s v="2026-07-08"/>
  </r>
  <r>
    <x v="292"/>
    <s v="GASY BLESSED EVENT"/>
    <s v="LOCATION"/>
    <s v="Location Pagode 6*6m - Proforma n° PRO 016072026 du 06/07/2025"/>
    <n v="2"/>
    <s v="UN"/>
    <n v="1370000"/>
    <n v="297.82608695652175"/>
    <n v="595.6521739130435"/>
    <n v="595.6521739130435"/>
    <m/>
    <m/>
    <n v="0"/>
    <s v="MGA"/>
    <d v="2026-07-15T00:00:00"/>
    <s v="2026-07-15"/>
    <s v="E"/>
    <s v="E"/>
    <s v="ANDRIAMIRIJA Luca"/>
    <n v="138922"/>
    <m/>
    <m/>
    <s v="DCG"/>
    <s v="FELANA13"/>
    <s v="Felana RARIVOSON"/>
    <s v="2 740 000.00"/>
    <n v="0"/>
    <n v="1"/>
    <m/>
    <s v="LOCLOCT"/>
    <s v="True"/>
    <s v="E110_AP_DCOM"/>
    <s v="DCG-COM"/>
    <s v="NA"/>
    <m/>
    <n v="2"/>
    <s v="2 740 000.00"/>
    <s v="YASMG"/>
    <m/>
    <s v="2 740 000.00"/>
    <s v="2 740 000.00"/>
    <s v="F"/>
    <d v="2026-07-15T00:00:00"/>
    <s v="0000-00-00"/>
    <s v="Location Pagode - YAS HOOPFEST"/>
    <s v="YASSIE"/>
    <s v="YASSIE"/>
    <s v="C100"/>
    <s v="E110_AP_DCOM"/>
    <s v="DCG-COM"/>
    <s v="STD"/>
    <m/>
    <m/>
    <m/>
    <n v="14417"/>
    <s v="C100"/>
    <n v="7163"/>
    <n v="1"/>
    <s v="2026-07-09"/>
  </r>
  <r>
    <x v="293"/>
    <s v="MEGAPRINT"/>
    <s v="FLYERS KIASY - 10x21CM - JUILLET 2026"/>
    <s v="Flyers 10x21cm - Ref 05443/A026 # DEVIS DU 03/07/2026"/>
    <n v="60000"/>
    <s v="UN"/>
    <n v="41"/>
    <n v="8.9130434782608691E-3"/>
    <n v="534.78260869565213"/>
    <n v="534.78260869565213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2 952 000.00"/>
    <n v="20"/>
    <n v="1"/>
    <m/>
    <s v="GOOHABI"/>
    <s v="True"/>
    <s v="E110_AP_DCOM"/>
    <s v="DCG-COM"/>
    <s v="NA"/>
    <m/>
    <n v="60000"/>
    <s v="2 46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11"/>
    <s v="C100"/>
    <n v="88"/>
    <n v="1"/>
    <s v="2026-07-10"/>
  </r>
  <r>
    <x v="293"/>
    <s v="MEGAPRINT"/>
    <s v="FLYERS EH WA - 10x21CM - JUILLET 2026"/>
    <s v="Dépliant à 3 Volets - Ref 05507/A026 # devis du 06/07/2026"/>
    <n v="20000"/>
    <s v="UN"/>
    <n v="158"/>
    <n v="3.4347826086956523E-2"/>
    <n v="686.95652173913049"/>
    <n v="686.95652173913049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3 792 000.00"/>
    <n v="20"/>
    <n v="3"/>
    <m/>
    <s v="GOOHABI"/>
    <s v="True"/>
    <s v="E110_AP_DCOM"/>
    <s v="DCG-COM"/>
    <s v="NA"/>
    <m/>
    <n v="20000"/>
    <s v="3 16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10"/>
    <s v="C100"/>
    <n v="88"/>
    <n v="3"/>
    <s v="2026-07-10"/>
  </r>
  <r>
    <x v="293"/>
    <s v="MEGAPRINT"/>
    <s v="AFFICHE SOMAROHO - 40x60CM - JUILLET 2026"/>
    <s v="Affiche 40x60cm - Ref 05431/A026 # devis du 02/07/2026"/>
    <n v="10000"/>
    <s v="UN"/>
    <n v="470"/>
    <n v="0.10217391304347827"/>
    <n v="1021.7391304347826"/>
    <n v="1021.7391304347826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5 640 000.00"/>
    <n v="20"/>
    <n v="2"/>
    <m/>
    <s v="GOOHABI"/>
    <s v="True"/>
    <s v="E110_AP_DCOM"/>
    <s v="DCG-COM"/>
    <s v="NA"/>
    <m/>
    <n v="10000"/>
    <s v="4 70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09"/>
    <s v="C100"/>
    <n v="88"/>
    <n v="2"/>
    <s v="2026-07-10"/>
  </r>
  <r>
    <x v="294"/>
    <s v="SOCIETE DE DIFFUSION AUTOMOBILE DE MADAGASCAR"/>
    <s v="ENTRETIEN ET REPARATION VEHICULE  Y COMPRIS PIECES DE RECHAN"/>
    <s v="Réparation moto SOCO19(rear suspension+MO) # Devis 26PVM0037"/>
    <n v="1"/>
    <s v="UN"/>
    <n v="318671.40999999997"/>
    <n v="69.276393478260857"/>
    <n v="69.276393478260857"/>
    <n v="69.276393478260857"/>
    <m/>
    <m/>
    <n v="0"/>
    <s v="MGA"/>
    <d v="2026-07-15T00:00:00"/>
    <s v="2026-07-15"/>
    <s v="E"/>
    <s v="E"/>
    <s v="RASAMOELINA Haritsoa Oliva"/>
    <n v="138951"/>
    <m/>
    <m/>
    <s v="DTG"/>
    <s v="ELIE3"/>
    <s v="ANDRIAMANANTSOA Elie"/>
    <s v="382 405.69"/>
    <n v="20"/>
    <n v="1"/>
    <m/>
    <s v="PRMVEHI"/>
    <s v="True"/>
    <s v="E222_DTG"/>
    <s v="DTG"/>
    <s v="NA"/>
    <m/>
    <n v="1"/>
    <s v="318 671.41"/>
    <s v="YASMG"/>
    <m/>
    <s v="637 342.82"/>
    <s v="764 811.38"/>
    <s v="F"/>
    <d v="2026-07-15T00:00:00"/>
    <s v="0000-00-00"/>
    <s v="Réparation motos SOCO19 et SOCO26"/>
    <s v="YASSIE"/>
    <s v="YASSIE"/>
    <s v="C500"/>
    <s v="E222_DTG"/>
    <s v="DTG"/>
    <s v="STD"/>
    <m/>
    <m/>
    <m/>
    <n v="1185"/>
    <s v="C500"/>
    <n v="126"/>
    <n v="1"/>
    <s v="2026-07-20"/>
  </r>
  <r>
    <x v="294"/>
    <s v="SOCIETE DE DIFFUSION AUTOMOBILE DE MADAGASCAR"/>
    <s v="ENTRETIEN ET REPARATION VEHICULE  Y COMPRIS PIECES DE RECHAN"/>
    <s v="Réparation moto SOCO26(rear suspension+MO) # Devis 26PVM0039"/>
    <n v="1"/>
    <s v="UN"/>
    <n v="318671.40999999997"/>
    <n v="69.276393478260857"/>
    <n v="69.276393478260857"/>
    <n v="69.276393478260857"/>
    <m/>
    <m/>
    <n v="0"/>
    <s v="MGA"/>
    <d v="2026-07-15T00:00:00"/>
    <s v="2026-07-15"/>
    <s v="E"/>
    <s v="E"/>
    <s v="RASAMOELINA Haritsoa Oliva"/>
    <n v="138951"/>
    <m/>
    <m/>
    <s v="DTG"/>
    <s v="ELIE3"/>
    <s v="ANDRIAMANANTSOA Elie"/>
    <s v="382 405.69"/>
    <n v="20"/>
    <n v="2"/>
    <m/>
    <s v="PRMVEHI"/>
    <s v="True"/>
    <s v="E222_DTG"/>
    <s v="DTG"/>
    <s v="NA"/>
    <m/>
    <n v="1"/>
    <s v="318 671.41"/>
    <s v="YASMG"/>
    <m/>
    <s v="637 342.82"/>
    <s v="764 811.38"/>
    <s v="F"/>
    <d v="2026-07-15T00:00:00"/>
    <s v="0000-00-00"/>
    <s v="Réparation motos SOCO19 et SOCO26"/>
    <s v="YASSIE"/>
    <s v="YASSIE"/>
    <s v="C500"/>
    <s v="E222_DTG"/>
    <s v="DTG"/>
    <s v="STD"/>
    <m/>
    <m/>
    <m/>
    <n v="1185"/>
    <s v="C500"/>
    <n v="126"/>
    <n v="2"/>
    <s v="2026-07-20"/>
  </r>
  <r>
    <x v="295"/>
    <s v="MADAUTO LOCATION"/>
    <s v="LOCATION"/>
    <s v="LOCATION BUS HYUNDAI COUNTY AVEC CHAUFFEUR - 9 JOURS - TOURNAGE FILM DIEGO # proforma n°2120307-07-madloc-2026"/>
    <n v="9"/>
    <s v="UN"/>
    <n v="510000"/>
    <n v="110.8695652173913"/>
    <n v="997.82608695652164"/>
    <n v="997.82608695652164"/>
    <m/>
    <m/>
    <n v="0"/>
    <s v="MGA"/>
    <d v="2026-07-15T00:00:00"/>
    <s v="2026-07-15"/>
    <s v="E"/>
    <s v="E"/>
    <s v="ANDRIANATOANDRO Johanna"/>
    <n v="138946"/>
    <m/>
    <m/>
    <s v="DCG"/>
    <s v="FELANA13"/>
    <s v="Felana RARIVOSON"/>
    <s v="5 508 000.00"/>
    <n v="20"/>
    <n v="2"/>
    <m/>
    <s v="LOCLOCT"/>
    <s v="True"/>
    <s v="E222_DCG"/>
    <s v="DCG-COM"/>
    <s v="NA"/>
    <m/>
    <n v="9"/>
    <s v="4 590 000.00"/>
    <s v="YASMG"/>
    <m/>
    <s v="11 220 000.00"/>
    <s v="13 464 000.00"/>
    <s v="F"/>
    <d v="2026-07-15T00:00:00"/>
    <s v="0000-00-00"/>
    <s v="LOCATION BUS AVEC CHAUFFEUR"/>
    <s v="YASSIE"/>
    <s v="YASSIE"/>
    <s v="C100"/>
    <s v="E222_DCG"/>
    <s v="DCG-COM"/>
    <s v="STD"/>
    <m/>
    <m/>
    <m/>
    <n v="14417"/>
    <s v="C100"/>
    <n v="80"/>
    <n v="2"/>
    <s v="2026-07-10"/>
  </r>
  <r>
    <x v="295"/>
    <s v="MADAUTO LOCATION"/>
    <s v="LOCATION"/>
    <s v="LOCATION BUS HYUNDAI COUNTY AVEC CHAUFFEUR - 13 JOURS - FESTIVAL SOMAROHO # proforma n)2120297-07-madloc-2026"/>
    <n v="13"/>
    <s v="UN"/>
    <n v="510000"/>
    <n v="110.8695652173913"/>
    <n v="1441.3043478260868"/>
    <n v="1441.3043478260868"/>
    <m/>
    <m/>
    <n v="0"/>
    <s v="MGA"/>
    <d v="2026-07-15T00:00:00"/>
    <s v="2026-07-15"/>
    <s v="E"/>
    <s v="E"/>
    <s v="ANDRIANATOANDRO Johanna"/>
    <n v="138946"/>
    <m/>
    <m/>
    <s v="DCG"/>
    <s v="FELANA13"/>
    <s v="Felana RARIVOSON"/>
    <s v="7 956 000.00"/>
    <n v="20"/>
    <n v="1"/>
    <m/>
    <s v="LOCLOCT"/>
    <s v="True"/>
    <s v="E222_DCG"/>
    <s v="DCG-COM"/>
    <s v="NA"/>
    <m/>
    <n v="13"/>
    <s v="6 630 000.00"/>
    <s v="YASMG"/>
    <m/>
    <s v="11 220 000.00"/>
    <s v="13 464 000.00"/>
    <s v="F"/>
    <d v="2026-07-15T00:00:00"/>
    <s v="0000-00-00"/>
    <s v="LOCATION BUS AVEC CHAUFFEUR"/>
    <s v="YASSIE"/>
    <s v="YASSIE"/>
    <s v="C100"/>
    <s v="E222_DCG"/>
    <s v="DCG-COM"/>
    <s v="STD"/>
    <m/>
    <m/>
    <m/>
    <n v="14417"/>
    <s v="C100"/>
    <n v="80"/>
    <n v="1"/>
    <s v="2026-07-10"/>
  </r>
  <r>
    <x v="296"/>
    <s v="DREAM ON RADIO SARL"/>
    <s v="PUBLICITE ET ANNONCE"/>
    <s v="Spot publicitaire - FA N°6 445/FA"/>
    <n v="48"/>
    <s v="UN"/>
    <n v="74880"/>
    <n v="16.278260869565216"/>
    <n v="781.35652173913036"/>
    <n v="781.35652173913036"/>
    <m/>
    <m/>
    <n v="0"/>
    <s v="MGA"/>
    <d v="2026-07-15T00:00:00"/>
    <s v="2026-07-15"/>
    <s v="E"/>
    <s v="E"/>
    <s v="ANDRIAMIRIJA Luca"/>
    <n v="138955"/>
    <m/>
    <m/>
    <s v="DCG"/>
    <s v="FELANA13"/>
    <s v="Felana RARIVOSON"/>
    <s v="3 594 240.00"/>
    <n v="0"/>
    <n v="2"/>
    <m/>
    <s v="MEDMEDI"/>
    <s v="True"/>
    <s v="E110_MD_DCOM"/>
    <s v="DCG-COM-MEDIA"/>
    <s v="NA"/>
    <m/>
    <n v="48"/>
    <s v="3 594 240.00"/>
    <s v="YASMG"/>
    <m/>
    <s v="8 663 040.00"/>
    <s v="8 663 040.00"/>
    <m/>
    <d v="2026-07-15T00:00:00"/>
    <s v="0000-00-00"/>
    <s v="Spots publicitaires Dream'IN"/>
    <s v="YASSIE"/>
    <s v="YASSIE"/>
    <s v="C100"/>
    <s v="E110_MD_DCOM"/>
    <s v="DCG-COM-MEDIA"/>
    <s v="STD"/>
    <m/>
    <m/>
    <m/>
    <n v="1265"/>
    <s v="C100"/>
    <n v="6201"/>
    <n v="2"/>
    <s v="2026-07-13"/>
  </r>
  <r>
    <x v="296"/>
    <s v="DREAM ON RADIO SARL"/>
    <s v="PUBLICITE ET ANNONCE"/>
    <s v="Spot publicitaire - FA N°6 446/FA"/>
    <n v="48"/>
    <s v="UN"/>
    <n v="105600"/>
    <n v="22.956521739130434"/>
    <n v="1101.9130434782608"/>
    <n v="1101.9130434782608"/>
    <m/>
    <m/>
    <n v="0"/>
    <s v="MGA"/>
    <d v="2026-07-15T00:00:00"/>
    <s v="2026-07-15"/>
    <s v="E"/>
    <s v="E"/>
    <s v="ANDRIAMIRIJA Luca"/>
    <n v="138955"/>
    <m/>
    <m/>
    <s v="DCG"/>
    <s v="FELANA13"/>
    <s v="Felana RARIVOSON"/>
    <s v="5 068 800.00"/>
    <n v="0"/>
    <n v="1"/>
    <m/>
    <s v="MEDMEDI"/>
    <s v="True"/>
    <s v="E110_MD_DCOM"/>
    <s v="DCG-COM-MEDIA"/>
    <s v="NA"/>
    <m/>
    <n v="48"/>
    <s v="5 068 800.00"/>
    <s v="YASMG"/>
    <m/>
    <s v="8 663 040.00"/>
    <s v="8 663 040.00"/>
    <m/>
    <d v="2026-07-15T00:00:00"/>
    <s v="0000-00-00"/>
    <s v="Spots publicitaires Dream'IN"/>
    <s v="YASSIE"/>
    <s v="YASSIE"/>
    <s v="C100"/>
    <s v="E110_MD_DCOM"/>
    <s v="DCG-COM-MEDIA"/>
    <s v="STD"/>
    <m/>
    <m/>
    <m/>
    <n v="1265"/>
    <s v="C100"/>
    <n v="6201"/>
    <n v="1"/>
    <s v="2026-07-13"/>
  </r>
  <r>
    <x v="297"/>
    <s v="PARIS-MALAGASY"/>
    <s v="PRESTATION DE SERVICE"/>
    <s v="Prestation Influenceuse Paris - Avril au Juin 2026 + bonus - FA n°0002"/>
    <n v="1"/>
    <s v="UN"/>
    <n v="1400000"/>
    <n v="304.3478260869565"/>
    <n v="304.3478260869565"/>
    <n v="304.3478260869565"/>
    <m/>
    <m/>
    <n v="0"/>
    <s v="MGA"/>
    <d v="2026-07-15T00:00:00"/>
    <s v="2026-07-15"/>
    <s v="E"/>
    <s v="E"/>
    <s v="ANDRIAMIRIJA Luca"/>
    <n v="138963"/>
    <m/>
    <m/>
    <s v="DCG"/>
    <s v="FELANA13"/>
    <s v="Felana RARIVOSON"/>
    <s v="1 400 000.00"/>
    <n v="0"/>
    <n v="1"/>
    <m/>
    <s v="PRICTRL"/>
    <s v="True"/>
    <s v="E110_DG_DCOM"/>
    <s v="DCG-COM"/>
    <s v="NA"/>
    <m/>
    <n v="1"/>
    <s v="1 400 000.00"/>
    <s v="YASMG"/>
    <m/>
    <s v="1 400 000.00"/>
    <s v="1 400 000.00"/>
    <s v="F"/>
    <d v="2026-07-15T00:00:00"/>
    <s v="0000-00-00"/>
    <s v="Prestation Influenceuse Paris"/>
    <s v="YASSIE"/>
    <s v="YASSIE"/>
    <s v="C100"/>
    <s v="E110_DG_DCOM"/>
    <s v="DCG-COM"/>
    <s v="STD"/>
    <m/>
    <m/>
    <m/>
    <n v="14862"/>
    <s v="C100"/>
    <n v="5332"/>
    <n v="1"/>
    <s v="2026-07-13"/>
  </r>
  <r>
    <x v="298"/>
    <s v="RAKOTONANTENAINA Ferdinah Olivier"/>
    <s v="PRESTATION DE SERVICE"/>
    <s v="Prestation Influenceur Ferdinah + Bonus"/>
    <n v="1"/>
    <s v="UN"/>
    <n v="1700000"/>
    <n v="369.56521739130437"/>
    <n v="369.56521739130437"/>
    <n v="369.56521739130437"/>
    <m/>
    <m/>
    <n v="0"/>
    <s v="MGA"/>
    <d v="2026-07-15T00:00:00"/>
    <s v="2026-07-16"/>
    <s v="E"/>
    <s v="E"/>
    <s v="ANDRIAMIRIJA Luca"/>
    <n v="138966"/>
    <m/>
    <m/>
    <s v="DCG"/>
    <s v="FELANA13"/>
    <s v="Felana RARIVOSON"/>
    <s v="1 700 000.00"/>
    <n v="0"/>
    <n v="1"/>
    <m/>
    <s v="PRICTRL"/>
    <s v="True"/>
    <s v="E110_DG_DCOM"/>
    <s v="DCG-COM"/>
    <s v="NA"/>
    <m/>
    <n v="1"/>
    <s v="1 700 000.00"/>
    <s v="YASMG"/>
    <m/>
    <s v="1 700 000.00"/>
    <s v="1 700 000.00"/>
    <s v="F"/>
    <d v="2026-07-15T00:00:00"/>
    <s v="0000-00-00"/>
    <s v="Influenceur Ferdinah"/>
    <s v="YASSIE"/>
    <s v="YASSIE"/>
    <s v="C100"/>
    <s v="E110_DG_DCOM"/>
    <s v="DCG-COM"/>
    <s v="STD"/>
    <m/>
    <m/>
    <m/>
    <n v="14862"/>
    <s v="C100"/>
    <n v="5876"/>
    <n v="1"/>
    <s v="2026-07-13"/>
  </r>
  <r>
    <x v="299"/>
    <s v="TSIMIJERIMANANA DOBIAS ABRAMSKY BENJAMIN"/>
    <s v="PRESTATION DE SERVICE"/>
    <s v="Prestation Influenceur + Bonus - Bob Dobias - FA n°01"/>
    <n v="1"/>
    <s v="UN"/>
    <n v="2300000"/>
    <n v="500"/>
    <n v="500"/>
    <n v="500"/>
    <m/>
    <m/>
    <n v="0"/>
    <s v="MGA"/>
    <d v="2026-07-15T00:00:00"/>
    <s v="2026-07-15"/>
    <s v="E"/>
    <s v="E"/>
    <s v="ANDRIAMIRIJA Luca"/>
    <n v="138956"/>
    <m/>
    <m/>
    <s v="DCG"/>
    <s v="FELANA13"/>
    <s v="Felana RARIVOSON"/>
    <s v="2 300 000.00"/>
    <n v="0"/>
    <n v="1"/>
    <m/>
    <s v="PRICTRL"/>
    <s v="True"/>
    <s v="E110_DG_DCOM"/>
    <s v="DCG-COM"/>
    <s v="NA"/>
    <m/>
    <n v="1"/>
    <s v="2 300 000.00"/>
    <s v="YASMG"/>
    <m/>
    <s v="2 300 000.00"/>
    <s v="2 300 000.00"/>
    <s v="F"/>
    <d v="2026-07-15T00:00:00"/>
    <s v="0000-00-00"/>
    <s v="Prestation Influenceur - Bob Dobias"/>
    <s v="YASSIE"/>
    <s v="YASSIE"/>
    <s v="C100"/>
    <s v="E110_DG_DCOM"/>
    <s v="DCG-COM"/>
    <s v="STD"/>
    <m/>
    <m/>
    <m/>
    <n v="14862"/>
    <s v="C100"/>
    <n v="5269"/>
    <n v="1"/>
    <s v="2026-07-13"/>
  </r>
  <r>
    <x v="300"/>
    <s v="STELLAR - IX SA"/>
    <s v="PRESTATION DE SERVICE"/>
    <s v="Mise en ON (SWAP SERVEURS CAS ERICSSON Version2) # DV_STX_YASMG-2026_1040"/>
    <n v="1"/>
    <s v="UN"/>
    <n v="655200"/>
    <n v="142.43478260869566"/>
    <n v="142.43478260869566"/>
    <n v="142.43478260869566"/>
    <m/>
    <m/>
    <n v="0"/>
    <s v="MGA"/>
    <d v="2026-07-15T00:00:00"/>
    <s v="2026-07-15"/>
    <s v="E"/>
    <s v="E"/>
    <s v="RASAMOELINA Haritsoa Oliva"/>
    <n v="138954"/>
    <m/>
    <m/>
    <s v="DTG"/>
    <s v="ELIE3"/>
    <s v="ANDRIAMANANTSOA Elie"/>
    <s v="786 240.00"/>
    <n v="20"/>
    <n v="1"/>
    <m/>
    <s v="PRICTRL"/>
    <s v="True"/>
    <s v="E332_DTG"/>
    <s v="DTG-DOM"/>
    <s v="NA"/>
    <m/>
    <n v="1"/>
    <s v="655 200.00"/>
    <s v="YASMG"/>
    <m/>
    <s v="655 200.00"/>
    <s v="786 240.00"/>
    <m/>
    <d v="2026-07-15T00:00:00"/>
    <s v="0000-00-00"/>
    <s v="Prestation pour la mise ON du nouveau CAS/RSG"/>
    <s v="YASSIE"/>
    <s v="YASSIE"/>
    <s v="C500"/>
    <s v="E332_DTG"/>
    <s v="DTG-DOM"/>
    <s v="STD"/>
    <m/>
    <m/>
    <m/>
    <n v="14862"/>
    <s v="C500"/>
    <n v="3098"/>
    <n v="1"/>
    <s v="2026-07-16"/>
  </r>
  <r>
    <x v="301"/>
    <s v="MAROANJARA HORTENCIA"/>
    <s v="PRESTATION DE SERVICE"/>
    <s v="PRESTATION AMBASSADRICE YAS MADAGASCAR - TENCE MENA # Facture n°05 du 01/07/2026"/>
    <n v="1"/>
    <s v="UN"/>
    <n v="18750000"/>
    <n v="4076.086956521739"/>
    <n v="4076.086956521739"/>
    <n v="4076.086956521739"/>
    <m/>
    <m/>
    <n v="0"/>
    <s v="MGA"/>
    <d v="2026-07-15T00:00:00"/>
    <s v="2026-07-15"/>
    <s v="E"/>
    <s v="E"/>
    <s v="ANDRIANATOANDRO Johanna"/>
    <n v="138870"/>
    <m/>
    <m/>
    <s v="DCG"/>
    <s v="FELANA13"/>
    <s v="Felana RARIVOSON"/>
    <s v="18 750 000.00"/>
    <n v="0"/>
    <n v="1"/>
    <m/>
    <s v="PRICTRL"/>
    <s v="True"/>
    <s v="E110_AC_DCOM"/>
    <s v="DCG-COM-PART"/>
    <s v="NA"/>
    <m/>
    <n v="1"/>
    <s v="18 750 000.00"/>
    <s v="YASMG"/>
    <m/>
    <s v="18 750 000.00"/>
    <s v="18 750 000.00"/>
    <s v="F"/>
    <d v="2026-07-15T00:00:00"/>
    <s v="0000-00-00"/>
    <s v="PRESTATION TENCE MENA"/>
    <s v="YASSIE"/>
    <s v="YASSIE"/>
    <s v="C100"/>
    <s v="E110_AC_DCOM"/>
    <s v="DCG-COM-PART"/>
    <s v="STD"/>
    <m/>
    <m/>
    <m/>
    <n v="14862"/>
    <s v="C100"/>
    <n v="4949"/>
    <n v="1"/>
    <s v="2026-07-07"/>
  </r>
  <r>
    <x v="302"/>
    <s v="INST NAT DES SCI COMPTABLES ET DES ADM E/SE"/>
    <s v="SPONSORING"/>
    <s v="Sponsoring - Sortie de promotion INSCAE # Facture du 06/07/2026"/>
    <n v="1"/>
    <s v="UN"/>
    <n v="3000000"/>
    <n v="652.17391304347825"/>
    <n v="652.17391304347825"/>
    <n v="652.17391304347825"/>
    <m/>
    <m/>
    <n v="0"/>
    <s v="MGA"/>
    <d v="2026-07-15T00:00:00"/>
    <s v="2026-07-15"/>
    <s v="E"/>
    <s v="E"/>
    <s v="ANDRIAMIRIJA Luca"/>
    <n v="138894"/>
    <m/>
    <m/>
    <s v="DCG"/>
    <s v="FELANA13"/>
    <s v="Felana RARIVOSON"/>
    <s v="3 000 000.00"/>
    <n v="0"/>
    <n v="1"/>
    <m/>
    <s v="MECSPDC"/>
    <s v="True"/>
    <s v="E110_PS_DCOM"/>
    <s v="DCG-COM-PART"/>
    <s v="NA"/>
    <m/>
    <n v="1"/>
    <s v="3 000 000.00"/>
    <s v="YASMG"/>
    <m/>
    <s v="3 000 000.00"/>
    <s v="3 000 000.00"/>
    <s v="F"/>
    <d v="2026-07-15T00:00:00"/>
    <s v="0000-00-00"/>
    <s v="Sortie de Promotion Inscae"/>
    <s v="YASSIE"/>
    <s v="YASSIE"/>
    <s v="C100"/>
    <s v="E110_PS_DCOM"/>
    <s v="DCG-COM-PART"/>
    <s v="STD"/>
    <m/>
    <m/>
    <m/>
    <n v="1267"/>
    <s v="C100"/>
    <n v="1205"/>
    <n v="1"/>
    <s v="2026-07-08"/>
  </r>
  <r>
    <x v="303"/>
    <s v="COLLEGES DE FRANCE ET DU MONDE"/>
    <s v="SPONSORING"/>
    <s v="Sponsoring Course Urbaine autour du Lac Anosy du 03 Mai 2026 # FActure du 12/05/2026"/>
    <n v="1"/>
    <s v="UN"/>
    <n v="2500000"/>
    <n v="543.47826086956525"/>
    <n v="543.47826086956525"/>
    <n v="543.47826086956525"/>
    <m/>
    <m/>
    <n v="0"/>
    <s v="MGA"/>
    <d v="2026-07-15T00:00:00"/>
    <s v="2026-07-15"/>
    <s v="E"/>
    <s v="E"/>
    <s v="ANDRIAMIRIJA Luca"/>
    <n v="138924"/>
    <m/>
    <m/>
    <s v="DCG"/>
    <s v="FELANA13"/>
    <s v="Felana RARIVOSON"/>
    <s v="2 500 000.00"/>
    <n v="0"/>
    <n v="1"/>
    <m/>
    <s v="MECSPDC"/>
    <s v="True"/>
    <s v="E110_PS_DCOM"/>
    <s v="DCG-COM-PART"/>
    <s v="NA"/>
    <m/>
    <n v="1"/>
    <s v="2 500 000.00"/>
    <s v="YASMG"/>
    <m/>
    <s v="2 500 000.00"/>
    <s v="2 500 000.00"/>
    <s v="F"/>
    <d v="2026-07-15T00:00:00"/>
    <s v="0000-00-00"/>
    <s v="Sponsoring Course du Lac Anosy"/>
    <s v="YASSIE"/>
    <s v="YASSIE"/>
    <s v="C100"/>
    <s v="E110_PS_DCOM"/>
    <s v="DCG-COM-PART"/>
    <s v="STD"/>
    <m/>
    <m/>
    <m/>
    <n v="1267"/>
    <s v="C100"/>
    <n v="6221"/>
    <n v="1"/>
    <s v="2026-07-09"/>
  </r>
  <r>
    <x v="304"/>
    <s v="NOMENJANAHARY FY-AINA SANDYH FORD"/>
    <s v="PRESTATION DE SERVICE"/>
    <s v="Hôtesses ITM 2026 # devis du 28/05/2026"/>
    <n v="16"/>
    <s v="UN"/>
    <n v="90000"/>
    <n v="19.565217391304348"/>
    <n v="313.04347826086956"/>
    <n v="313.04347826086956"/>
    <m/>
    <m/>
    <n v="0"/>
    <s v="MGA"/>
    <d v="2026-07-15T00:00:00"/>
    <s v="2026-07-15"/>
    <s v="E"/>
    <s v="E"/>
    <s v="ANDRIAMIRIJA Luca"/>
    <n v="138950"/>
    <m/>
    <m/>
    <s v="DCG"/>
    <s v="FELANA13"/>
    <s v="Felana RARIVOSON"/>
    <s v="1 440 000.00"/>
    <n v="0"/>
    <n v="1"/>
    <m/>
    <s v="PRICTRL"/>
    <s v="True"/>
    <s v="E110_AP_DCOM"/>
    <s v="DCG-COM-PART"/>
    <s v="NA"/>
    <m/>
    <n v="16"/>
    <s v="1 440 000.00"/>
    <s v="YASMG"/>
    <m/>
    <s v="1 440 000.00"/>
    <s v="1 440 000.00"/>
    <s v="F"/>
    <d v="2026-07-15T00:00:00"/>
    <s v="0000-00-00"/>
    <s v="Hôtesses ITM 2026"/>
    <s v="YASSIE"/>
    <s v="YASSIE"/>
    <s v="C100"/>
    <s v="E110_AP_DCOM"/>
    <s v="DCG-COM-PART"/>
    <s v="STD"/>
    <m/>
    <m/>
    <m/>
    <n v="14862"/>
    <s v="C100"/>
    <n v="4606"/>
    <n v="1"/>
    <s v="2026-07-10"/>
  </r>
  <r>
    <x v="305"/>
    <s v="NOMENJANAHARY FY-AINA SANDYH FORD"/>
    <s v="PRESTATION DE SERVICE"/>
    <s v="Prestation Hotesses - Hoopfest Inter -universitaire 2026 # devis du 10/07/2026"/>
    <n v="28"/>
    <s v="UN"/>
    <n v="90000"/>
    <n v="19.565217391304348"/>
    <n v="547.82608695652175"/>
    <n v="547.82608695652175"/>
    <m/>
    <m/>
    <n v="0"/>
    <s v="MGA"/>
    <d v="2026-07-15T00:00:00"/>
    <s v="2026-07-15"/>
    <s v="E"/>
    <s v="E"/>
    <s v="ANDRIAMIRIJA Luca"/>
    <n v="138978"/>
    <m/>
    <m/>
    <s v="DCG"/>
    <s v="FELANA13"/>
    <s v="Felana RARIVOSON"/>
    <s v="2 520 000.00"/>
    <n v="0"/>
    <n v="1"/>
    <m/>
    <s v="PRICTRL"/>
    <s v="True"/>
    <s v="E110_AP_DCOM"/>
    <s v="DCG-COM-PART"/>
    <s v="NA"/>
    <m/>
    <n v="28"/>
    <s v="2 520 000.00"/>
    <s v="YASMG"/>
    <m/>
    <s v="2 520 000.00"/>
    <s v="2 520 000.00"/>
    <m/>
    <d v="2026-07-15T00:00:00"/>
    <s v="0000-00-00"/>
    <s v="Prestation Hotesses - Hoopfest Inter -universitaire 2026"/>
    <s v="YASSIE"/>
    <s v="YASSIE"/>
    <s v="C100"/>
    <s v="E110_AP_DCOM"/>
    <s v="DCG-COM-PART"/>
    <s v="STD"/>
    <m/>
    <m/>
    <m/>
    <n v="14862"/>
    <s v="C100"/>
    <n v="4606"/>
    <n v="1"/>
    <s v="2026-07-13"/>
  </r>
  <r>
    <x v="306"/>
    <s v="LUCKKY COMPANY"/>
    <s v="Transport des matériels techniques"/>
    <s v="DTG/DOM: Transport PEHD depuis Tanà vers Antsirabe. Travaux fibre optique pour NEA Ambohimandroso REQ-20260506-00557"/>
    <n v="1"/>
    <s v="M"/>
    <n v="2250000"/>
    <n v="489.13043478260869"/>
    <n v="489.13043478260869"/>
    <n v="489.13043478260869"/>
    <m/>
    <m/>
    <n v="0"/>
    <s v="MGA"/>
    <d v="2026-07-15T00:00:00"/>
    <s v="2026-07-15"/>
    <s v="S"/>
    <s v="S"/>
    <s v="HERY RAMAROLAHY"/>
    <n v="138993"/>
    <m/>
    <m/>
    <s v="DTG"/>
    <s v="ELIE3"/>
    <s v="ANDRIAMANANTSOA Elie"/>
    <s v="2 250 000.00"/>
    <n v="0"/>
    <n v="1"/>
    <m/>
    <s v="PRICTRL"/>
    <s v="True"/>
    <s v="2026-DT-102001"/>
    <s v="DTG-DOM"/>
    <s v="NA"/>
    <m/>
    <n v="0"/>
    <s v="0.00"/>
    <s v="YASMG"/>
    <m/>
    <s v="2 250 000.00"/>
    <s v="2 250 000.00"/>
    <s v="F"/>
    <d v="2026-07-15T00:00:00"/>
    <s v="0000-00-00"/>
    <s v="Transport PEHD depuis Tanà vers Antsirabe"/>
    <s v="YASSIE"/>
    <s v="YASSIE"/>
    <s v="C500"/>
    <s v="2026-DT-102001"/>
    <s v="DTG-DOM"/>
    <s v="STD"/>
    <m/>
    <m/>
    <m/>
    <n v="22420"/>
    <s v="C500"/>
    <n v="3726"/>
    <n v="1"/>
    <s v="0000-00-00"/>
  </r>
  <r>
    <x v="307"/>
    <s v="LOXEA MADAGASCAR"/>
    <s v="LOCATION VEHICULE LLD"/>
    <s v="Location véhicule LLD Directeur Juridique# DEVIS N° PF24062026-009 EV DU 24/06/2026"/>
    <n v="60"/>
    <s v="UN"/>
    <n v="7375000"/>
    <n v="1603.2608695652175"/>
    <n v="96195.652173913055"/>
    <n v="96195.652173913055"/>
    <m/>
    <m/>
    <n v="0"/>
    <s v="MGA"/>
    <d v="2026-07-15T00:00:00"/>
    <s v="2026-07-15"/>
    <s v="E"/>
    <s v="E"/>
    <s v="RAKOTONIRINA Hasy"/>
    <n v="139019"/>
    <m/>
    <m/>
    <s v="DG"/>
    <s v="NADIA7"/>
    <s v="RAVONINJATOVO Nadia"/>
    <s v="531 000 000.00"/>
    <n v="20"/>
    <n v="1"/>
    <m/>
    <s v="LVHLLDX"/>
    <s v="True"/>
    <s v="LLD_DJU"/>
    <s v="DG-DJUR"/>
    <s v="NA"/>
    <m/>
    <n v="60"/>
    <s v="442 500 000.00"/>
    <s v="YASMG"/>
    <m/>
    <s v="442 500 000.00"/>
    <s v="531 000 000.00"/>
    <m/>
    <d v="2026-07-15T00:00:00"/>
    <s v="0000-00-00"/>
    <m/>
    <s v="YASSIE"/>
    <s v="YASSIE"/>
    <s v="C400"/>
    <s v="LLD_DJU"/>
    <s v="DG-DJUR"/>
    <s v="STD"/>
    <m/>
    <m/>
    <m/>
    <n v="1247"/>
    <s v="C400"/>
    <n v="629"/>
    <n v="1"/>
    <s v="2026-07-14"/>
  </r>
  <r>
    <x v="308"/>
    <s v="IVENCO"/>
    <s v="PRESTATION DIVERS"/>
    <s v="Prestation Logistique et Locations - Fan Zone CUA Parvis - FA n°FAC/2026/0255 du 06/07/2026"/>
    <n v="1"/>
    <s v="PIE"/>
    <n v="50000000"/>
    <n v="10869.565217391304"/>
    <n v="10869.565217391304"/>
    <n v="10869.565217391304"/>
    <m/>
    <m/>
    <n v="0"/>
    <s v="MGA"/>
    <d v="2026-07-15T00:00:00"/>
    <s v="2026-07-15"/>
    <s v="S"/>
    <s v="S"/>
    <s v="ANDRIAMIRIJA Luca"/>
    <n v="138941"/>
    <m/>
    <m/>
    <s v="DCG"/>
    <s v="FELANA13"/>
    <s v="Felana RARIVOSON"/>
    <s v="50 000 000.00"/>
    <n v="0"/>
    <n v="1"/>
    <m/>
    <s v="PRICTRL"/>
    <s v="False"/>
    <s v="E110_AP_DCOM"/>
    <s v="DCG-COM-PART"/>
    <s v="NA"/>
    <m/>
    <n v="0"/>
    <s v="0.00"/>
    <s v="YASMG"/>
    <m/>
    <s v="50 000 000.00"/>
    <s v="50 000 000.00"/>
    <s v="F"/>
    <d v="2026-07-15T00:00:00"/>
    <s v="0000-00-00"/>
    <s v="Prestation Logistique et Locations - Fan Zone CUA Parvis"/>
    <s v="YASSIE"/>
    <s v="YASSIE"/>
    <s v="C100"/>
    <s v="E110_AP_DCOM"/>
    <s v="DCG-COM-PART"/>
    <s v="STD"/>
    <m/>
    <m/>
    <m/>
    <n v="11533"/>
    <s v="C100"/>
    <n v="2467"/>
    <n v="1"/>
    <s v="2026-07-10"/>
  </r>
  <r>
    <x v="309"/>
    <s v="TECHNI-FROID MADAGASCAR"/>
    <s v="MAINTENANCE ENERGIE"/>
    <s v="INSTALLATION RELAIS CONTROLE PHASES ET TENSION POUR LES CONDENSEURS ADP-MANJUNGA"/>
    <n v="1"/>
    <s v="UN"/>
    <n v="10348307.26"/>
    <n v="2249.6320130434783"/>
    <n v="2249.6320130434783"/>
    <n v="2249.6320130434783"/>
    <m/>
    <m/>
    <n v="0"/>
    <s v="MGA"/>
    <d v="2026-07-15T00:00:00"/>
    <s v="2026-07-15"/>
    <s v="E"/>
    <s v="E"/>
    <s v="RAKOTOMALALA Tahiana Nalaina"/>
    <n v="138984"/>
    <m/>
    <m/>
    <s v="DCG"/>
    <s v="ELIE3"/>
    <s v="ANDRIAMANANTSOA Elie"/>
    <s v="12 417 968.71"/>
    <n v="20"/>
    <n v="1"/>
    <m/>
    <s v="PRICTRL"/>
    <s v="True"/>
    <s v="2026-DT-061005"/>
    <s v="DTG-DOM-NRJ"/>
    <s v="NA"/>
    <m/>
    <n v="1"/>
    <s v="10 348 307.26"/>
    <s v="YASMG"/>
    <m/>
    <s v="10 348 307.26"/>
    <s v="12 417 968.71"/>
    <m/>
    <d v="2026-07-15T00:00:00"/>
    <s v="0000-00-00"/>
    <s v="INSTAL CONTROLE PHASES,TENSION CONDENSEURS ADP-MANJUNGA"/>
    <s v="YASSIE"/>
    <s v="YASSIE"/>
    <s v="C100"/>
    <s v="2026-DT-061005"/>
    <s v="DTG-DOM-NRJ"/>
    <s v="STD"/>
    <m/>
    <m/>
    <m/>
    <n v="10668"/>
    <s v="C100"/>
    <n v="1175"/>
    <n v="1"/>
    <s v="2026-07-19"/>
  </r>
  <r>
    <x v="310"/>
    <s v="BESSADARA ORLANDO"/>
    <s v="Travaux GC filaire"/>
    <s v="DTG/DOM: Installation 2186196245 Eddie Sosthene TSARALAZA Mandritsara"/>
    <n v="1"/>
    <s v="UN"/>
    <n v="1130000"/>
    <n v="245.65217391304347"/>
    <n v="245.65217391304347"/>
    <n v="245.65217391304347"/>
    <m/>
    <m/>
    <n v="0"/>
    <s v="MGA"/>
    <d v="2026-07-15T00:00:00"/>
    <s v="2026-07-15"/>
    <s v="E"/>
    <s v="E"/>
    <s v="HERY RAMAROLAHY"/>
    <n v="138995"/>
    <m/>
    <m/>
    <s v="DTG"/>
    <s v="ELIE3"/>
    <s v="ANDRIAMANANTSOA Elie"/>
    <s v="1 130 000.00"/>
    <n v="0"/>
    <n v="1"/>
    <m/>
    <s v="PRICTRL"/>
    <s v="True"/>
    <s v="2026-DT-102001"/>
    <s v="DTG-DOM"/>
    <s v="NA"/>
    <m/>
    <n v="1"/>
    <s v="1 130 000.00"/>
    <s v="YASMG"/>
    <m/>
    <s v="1 130 000.00"/>
    <s v="1 130 000.00"/>
    <s v="F"/>
    <d v="2026-07-15T00:00:00"/>
    <s v="0000-00-00"/>
    <s v="Installation Eddie Sosthene TSARALAZA Mandritsara"/>
    <s v="YASSIE"/>
    <s v="YASSIE"/>
    <s v="C500"/>
    <s v="2026-DT-102001"/>
    <s v="DTG-DOM"/>
    <s v="STD"/>
    <m/>
    <m/>
    <m/>
    <n v="22418"/>
    <s v="C500"/>
    <n v="5337"/>
    <n v="1"/>
    <s v="0000-00-00"/>
  </r>
  <r>
    <x v="311"/>
    <s v="ENTREPRISE RAFIA"/>
    <s v="Travaux filaire"/>
    <s v="DTG/DOM: TIRAGE FO 13ème VAGUE à FIANARANTSOA BC GLOBAL"/>
    <n v="1"/>
    <s v="UN"/>
    <n v="6000000"/>
    <n v="1304.3478260869565"/>
    <n v="1304.3478260869565"/>
    <n v="1304.3478260869565"/>
    <m/>
    <m/>
    <n v="0"/>
    <s v="MGA"/>
    <d v="2026-07-15T00:00:00"/>
    <s v="2026-07-15"/>
    <s v="E"/>
    <s v="E"/>
    <s v="HERY RAMAROLAHY"/>
    <n v="138996"/>
    <m/>
    <m/>
    <s v="DTG"/>
    <s v="ELIE3"/>
    <s v="ANDRIAMANANTSOA Elie"/>
    <s v="6 000 000.00"/>
    <n v="0"/>
    <n v="1"/>
    <m/>
    <s v="PRICTRL"/>
    <s v="True"/>
    <s v="2026-DT-102001"/>
    <s v="DTG-DOM"/>
    <s v="NA"/>
    <m/>
    <n v="1"/>
    <s v="6 000 000.00"/>
    <s v="YASMG"/>
    <m/>
    <s v="6 000 000.00"/>
    <s v="6 000 000.00"/>
    <s v="F"/>
    <d v="2026-07-15T00:00:00"/>
    <s v="0000-00-00"/>
    <s v="TIRAGE FO 13ème VAGUE à FIANARANTSOA BC GLOBAL"/>
    <s v="YASSIE"/>
    <s v="YASSIE"/>
    <s v="C500"/>
    <s v="2026-DT-102001"/>
    <s v="DTG-DOM"/>
    <s v="STD"/>
    <m/>
    <m/>
    <m/>
    <n v="22417"/>
    <s v="C500"/>
    <n v="2328"/>
    <n v="1"/>
    <s v="2026-07-20"/>
  </r>
  <r>
    <x v="312"/>
    <s v="PRIMA CE SARLU"/>
    <s v="REMISE"/>
    <s v="Remise 30%"/>
    <n v="1"/>
    <s v="UN"/>
    <n v="-5887200"/>
    <n v="-1279.8260869565217"/>
    <n v="-1279.8260869565217"/>
    <n v="1279.8260869565217"/>
    <n v="1279.8260869565217"/>
    <m/>
    <n v="0"/>
    <s v="MGA"/>
    <d v="2026-07-14T00:00:00"/>
    <s v="2026-07-14"/>
    <s v="L"/>
    <s v="S"/>
    <s v="RASAMOELINA Haritsoa Oliva"/>
    <n v="138960"/>
    <m/>
    <m/>
    <s v="DTG"/>
    <s v="ELIE3"/>
    <s v="ANDRIAMANANTSOA Elie"/>
    <s v="-7 064 640.00"/>
    <n v="20"/>
    <n v="2"/>
    <m/>
    <s v="GELACCS"/>
    <s v="True"/>
    <s v="E314_DTG"/>
    <s v="DTG-DOM"/>
    <s v="NA"/>
    <m/>
    <n v="0"/>
    <s v="0.00"/>
    <s v="YASMG"/>
    <m/>
    <s v="13 736 800.00"/>
    <s v="16 484 160.00"/>
    <s v="F"/>
    <d v="2026-07-14T00:00:00"/>
    <s v="0000-00-00"/>
    <s v="TX GC BKB SOANIERANA IVONGO - MANANARA NORD"/>
    <s v="YASSIE"/>
    <s v="YASSIE"/>
    <s v="C500"/>
    <s v="E314_DTG"/>
    <s v="DTG-DOM"/>
    <s v="STD"/>
    <m/>
    <m/>
    <m/>
    <n v="2057"/>
    <s v="C500"/>
    <n v="2633"/>
    <n v="2"/>
    <s v="0000-00-00"/>
  </r>
  <r>
    <x v="312"/>
    <s v="PRIMA CE SARLU"/>
    <s v="Travaux de sécurisation Backbone"/>
    <s v="Travaux GC BKB SOANIERANA IVONGO - MANANARA NORD # DEV/2606-6201"/>
    <n v="1"/>
    <s v="UN"/>
    <n v="19624000"/>
    <n v="4266.086956521739"/>
    <n v="4266.086956521739"/>
    <n v="4266.086956521739"/>
    <m/>
    <m/>
    <n v="0"/>
    <s v="MGA"/>
    <d v="2026-07-14T00:00:00"/>
    <s v="2026-07-14"/>
    <s v="L"/>
    <s v="E"/>
    <s v="RASAMOELINA Haritsoa Oliva"/>
    <n v="138960"/>
    <m/>
    <m/>
    <s v="DTG"/>
    <s v="ELIE3"/>
    <s v="ANDRIAMANANTSOA Elie"/>
    <s v="23 548 800.00"/>
    <n v="20"/>
    <n v="1"/>
    <m/>
    <s v="PRICTRL"/>
    <s v="True"/>
    <s v="E314_DTG"/>
    <s v="DTG-DOM"/>
    <s v="NA"/>
    <m/>
    <n v="1"/>
    <s v="19 624 000.00"/>
    <s v="YASMG"/>
    <m/>
    <s v="13 736 800.00"/>
    <s v="16 484 160.00"/>
    <s v="F"/>
    <d v="2026-07-14T00:00:00"/>
    <s v="0000-00-00"/>
    <s v="TX GC BKB SOANIERANA IVONGO - MANANARA NORD"/>
    <s v="YASSIE"/>
    <s v="YASSIE"/>
    <s v="C500"/>
    <s v="E314_DTG"/>
    <s v="DTG-DOM"/>
    <s v="STD"/>
    <m/>
    <m/>
    <m/>
    <n v="22428"/>
    <s v="C500"/>
    <n v="2633"/>
    <n v="1"/>
    <s v="0000-00-00"/>
  </r>
  <r>
    <x v="313"/>
    <s v="VOYAGEXPERT"/>
    <s v="PRESTATION DIVERS"/>
    <s v="régul - F-068 0048197 (Emission Location Kyriad Hotel Xiii Italie Gobelins)  - MR RANDRIAMANANTENA Rija"/>
    <n v="1"/>
    <s v="PIE"/>
    <n v="4"/>
    <n v="4.68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1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1"/>
    <s v="2026-07-20"/>
  </r>
  <r>
    <x v="313"/>
    <s v="VOYAGEXPERT"/>
    <s v="BILLET D 'AVION"/>
    <s v="régul- F-068 0049273 (mission ANTANANARIVO / NAIROBI AR)- Billet d'avion RAMANDASOA Rinalalaina isa"/>
    <n v="1"/>
    <s v="UN"/>
    <n v="4"/>
    <n v="4.68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4"/>
    <m/>
    <s v="VDPBIL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250"/>
    <s v="C500"/>
    <n v="6711"/>
    <n v="4"/>
    <s v="2026-07-20"/>
  </r>
  <r>
    <x v="313"/>
    <s v="VOYAGEXPERT"/>
    <s v="BILLET D 'AVION"/>
    <s v="régul-F-068 0049013 (mission ANTANANARIVO / NAIROBI AR)- Billet d'avion RANDRIANASOLO Andrinirina joel"/>
    <n v="1"/>
    <s v="UN"/>
    <n v="4"/>
    <n v="4.68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5"/>
    <m/>
    <s v="VDPBIL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250"/>
    <s v="C500"/>
    <n v="6711"/>
    <n v="5"/>
    <s v="2026-07-20"/>
  </r>
  <r>
    <x v="313"/>
    <s v="VOYAGEXPERT"/>
    <s v="PRESTATION DIVERS"/>
    <s v="régul - F-068 0047033 (Emission APPEL 210087 LE 01MAY A 0057 AIR INFO)  - MR RANDRIAMANANTENA Rija"/>
    <n v="1"/>
    <s v="PIE"/>
    <n v="40"/>
    <n v="46.8"/>
    <n v="46.8"/>
    <n v="46.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6.00"/>
    <n v="-10"/>
    <n v="2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2"/>
    <s v="2026-07-20"/>
  </r>
  <r>
    <x v="313"/>
    <s v="VOYAGEXPERT"/>
    <s v="PRESTATION DIVERS"/>
    <s v="régul -F-068 0047347 (Emission APPEL 210623 LE 04MAY A 1930 INFO AIR)  - MR RANDRIAMANANTENA Rija"/>
    <n v="1"/>
    <s v="PIE"/>
    <n v="40"/>
    <n v="46.8"/>
    <n v="46.8"/>
    <n v="46.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6.00"/>
    <n v="-10"/>
    <n v="3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3"/>
    <s v="2026-07-20"/>
  </r>
  <r>
    <x v="314"/>
    <s v="CHRONO COLIS"/>
    <s v="Transport et manutention des poteaux"/>
    <s v="DTG/DOM: Transport et Manutention de 30 Poteaux en bois de Fianarantsoa vers Ambositra #  DV2607-2846"/>
    <n v="1"/>
    <s v="UN"/>
    <n v="3300000"/>
    <n v="717.39130434782612"/>
    <n v="717.39130434782612"/>
    <n v="717.39130434782612"/>
    <m/>
    <m/>
    <n v="0"/>
    <s v="MGA"/>
    <d v="2026-07-14T00:00:00"/>
    <s v="2026-07-14"/>
    <s v="E"/>
    <s v="E"/>
    <s v="HERY RAMAROLAHY"/>
    <n v="138998"/>
    <m/>
    <m/>
    <s v="DTG"/>
    <s v="ELIE3"/>
    <s v="ANDRIAMANANTSOA Elie"/>
    <s v="3 960 000.00"/>
    <n v="20"/>
    <n v="1"/>
    <m/>
    <s v="PRICTRL"/>
    <s v="True"/>
    <s v="2026-DT-102001"/>
    <s v="DTG-DOM"/>
    <s v="NA"/>
    <m/>
    <n v="1"/>
    <s v="3 300 000.00"/>
    <s v="YASMG"/>
    <m/>
    <s v="3 300 000.00"/>
    <s v="3 960 000.00"/>
    <s v="F"/>
    <d v="2026-07-14T00:00:00"/>
    <s v="0000-00-00"/>
    <s v="Transp et Manut de 30 Poteaux Fianarantsoa vers Ambositra"/>
    <s v="YASSIE"/>
    <s v="YASSIE"/>
    <s v="C500"/>
    <s v="2026-DT-102001"/>
    <s v="DTG-DOM"/>
    <s v="STD"/>
    <m/>
    <m/>
    <m/>
    <n v="22419"/>
    <s v="C500"/>
    <n v="3042"/>
    <n v="1"/>
    <s v="2026-07-20"/>
  </r>
  <r>
    <x v="315"/>
    <s v="FRANCE PUB"/>
    <s v="REMISE"/>
    <s v="Remise"/>
    <n v="1"/>
    <s v="UN"/>
    <n v="-5378760"/>
    <n v="-1169.2956521739131"/>
    <n v="-1169.2956521739131"/>
    <n v="1169.2956521739131"/>
    <n v="1169.2956521739131"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-6 454 512.00"/>
    <n v="20"/>
    <n v="2"/>
    <m/>
    <s v="GELACCS"/>
    <s v="True"/>
    <s v="2026-DT-091006"/>
    <s v="DTG-PROJETS"/>
    <s v="NA"/>
    <m/>
    <n v="1"/>
    <s v="-5 378 76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057"/>
    <s v="C500"/>
    <n v="3678"/>
    <n v="2"/>
    <s v="2026-07-20"/>
  </r>
  <r>
    <x v="315"/>
    <s v="FRANCE PUB"/>
    <s v="Travaux de réhabilitation"/>
    <s v="Forfait Pose"/>
    <n v="1"/>
    <s v="UN"/>
    <n v="1500000"/>
    <n v="326.08695652173913"/>
    <n v="326.08695652173913"/>
    <n v="326.08695652173913"/>
    <m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1 800 000.00"/>
    <n v="20"/>
    <n v="3"/>
    <m/>
    <s v="PRICTRL"/>
    <s v="True"/>
    <s v="2026-DT-091006"/>
    <s v="DTG-PROJETS"/>
    <s v="NA"/>
    <m/>
    <n v="1"/>
    <s v="1 500 00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2422"/>
    <s v="C500"/>
    <n v="3678"/>
    <n v="3"/>
    <s v="2026-07-20"/>
  </r>
  <r>
    <x v="315"/>
    <s v="FRANCE PUB"/>
    <s v="Travaux de réhabilitation"/>
    <s v="Variante 1 dimension 2,45 x 2,20 m+Lettrines YAS  (couleur bleu) en boîtiers plexi éclairées avec LED"/>
    <n v="2"/>
    <s v="UN"/>
    <n v="17929200"/>
    <n v="3897.6521739130435"/>
    <n v="7795.304347826087"/>
    <n v="7795.304347826087"/>
    <m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43 030 080.00"/>
    <n v="20"/>
    <n v="1"/>
    <m/>
    <s v="PRICTRL"/>
    <s v="True"/>
    <s v="2026-DT-091006"/>
    <s v="DTG-PROJETS"/>
    <s v="NA"/>
    <m/>
    <n v="2"/>
    <s v="35 858 40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2422"/>
    <s v="C500"/>
    <n v="3678"/>
    <n v="1"/>
    <s v="2026-07-20"/>
  </r>
  <r>
    <x v="316"/>
    <s v="ONIX ENGINEERING GROUP"/>
    <s v="Travaux de réhabilitation"/>
    <s v="TRAVAUX DEMENTELEMENT / DISMANTLING WORK RDC IPDSLAM R +1  OCB(NSTALLATION ET REPLI DE CHANTIER )"/>
    <n v="1"/>
    <s v="UN"/>
    <n v="12120025"/>
    <n v="2634.788043478261"/>
    <n v="2634.788043478261"/>
    <n v="2634.788043478261"/>
    <m/>
    <m/>
    <n v="0"/>
    <s v="MGA"/>
    <d v="2026-07-14T00:00:00"/>
    <s v="2026-07-14"/>
    <s v="E"/>
    <s v="E"/>
    <s v="RASAMOELINA Haritsoa Oliva"/>
    <n v="138989"/>
    <m/>
    <m/>
    <s v="DTG"/>
    <s v="ELIE3"/>
    <s v="ANDRIAMANANTSOA Elie"/>
    <s v="14 544 030.00"/>
    <n v="20"/>
    <n v="1"/>
    <m/>
    <s v="PRICTRL"/>
    <s v="True"/>
    <s v="2026-DT-091001"/>
    <s v="DTG-PROJETS"/>
    <s v="NA"/>
    <m/>
    <n v="1"/>
    <s v="12 120 025.00"/>
    <s v="YASMG"/>
    <m/>
    <s v="12 120 025.00"/>
    <s v="14 544 030.00"/>
    <m/>
    <d v="2026-07-14T00:00:00"/>
    <s v="0000-00-00"/>
    <s v="ANM002_DECOMMISSIONING GROUND FLOOR &amp; LEVEL1"/>
    <s v="YASSIE"/>
    <s v="YASSIE"/>
    <s v="C500"/>
    <s v="2026-DT-091001"/>
    <s v="DTG-PROJETS"/>
    <s v="STD"/>
    <m/>
    <m/>
    <m/>
    <n v="22422"/>
    <s v="C500"/>
    <n v="6661"/>
    <n v="1"/>
    <s v="2026-07-20"/>
  </r>
  <r>
    <x v="317"/>
    <s v="MORA MARKET"/>
    <s v="RECHARGE BONBONNES"/>
    <s v="NATUR' EAU Bonbonnes Recharge 19L # Devis B-PR0726-0075"/>
    <n v="230"/>
    <s v="PIE"/>
    <n v="22083.33"/>
    <n v="4.8007239130434787"/>
    <n v="1104.1665"/>
    <n v="1104.1665"/>
    <m/>
    <m/>
    <n v="0"/>
    <s v="MGA"/>
    <d v="2026-07-14T00:00:00"/>
    <s v="2026-07-14"/>
    <s v="E"/>
    <s v="E"/>
    <s v="RASAMOELINA Haritsoa Oliva"/>
    <n v="138962"/>
    <m/>
    <m/>
    <s v="DTG"/>
    <s v="ELIE3"/>
    <s v="ANDRIAMANANTSOA Elie"/>
    <s v="6 094 999.08"/>
    <n v="20"/>
    <n v="1"/>
    <m/>
    <s v="MATQUIN"/>
    <s v="True"/>
    <s v="E219_DTG"/>
    <s v="DTG"/>
    <s v="NA"/>
    <m/>
    <n v="230"/>
    <s v="5 079 165.90"/>
    <s v="YASMG"/>
    <m/>
    <s v="5 079 165.90"/>
    <s v="6 094 999.08"/>
    <m/>
    <d v="2026-07-14T00:00:00"/>
    <s v="0000-00-00"/>
    <s v="Recharges bonbonnesDTG (Collation DTG pr 2mois )"/>
    <s v="YASSIE"/>
    <s v="YASSIE"/>
    <s v="C500"/>
    <s v="E219_DTG"/>
    <s v="DTG"/>
    <s v="STD"/>
    <m/>
    <m/>
    <m/>
    <n v="11648"/>
    <s v="C500"/>
    <n v="4245"/>
    <n v="1"/>
    <s v="2026-07-20"/>
  </r>
  <r>
    <x v="318"/>
    <s v="PRIMA CE SARLU"/>
    <s v="REMISE"/>
    <s v="Remise 7%"/>
    <n v="1"/>
    <s v="UN"/>
    <n v="-290626"/>
    <n v="-63.179565217391307"/>
    <n v="-63.179565217391307"/>
    <n v="63.179565217391307"/>
    <n v="63.179565217391307"/>
    <m/>
    <n v="0"/>
    <s v="MGA"/>
    <d v="2026-07-14T00:00:00"/>
    <s v="2026-07-14"/>
    <s v="L"/>
    <s v="S"/>
    <s v="RASAMOELINA Haritsoa Oliva"/>
    <n v="138981"/>
    <m/>
    <m/>
    <s v="DTG"/>
    <s v="ELIE3"/>
    <s v="ANDRIAMANANTSOA Elie"/>
    <s v="-348 751.20"/>
    <n v="20"/>
    <n v="2"/>
    <m/>
    <s v="GELACCS"/>
    <s v="True"/>
    <s v="2026-DT-022001"/>
    <s v="DTG-PROJETS"/>
    <s v="NA"/>
    <m/>
    <n v="0"/>
    <s v="0.00"/>
    <s v="YASMG"/>
    <m/>
    <s v="3 861 174.00"/>
    <s v="4 633 408.80"/>
    <m/>
    <d v="2026-07-14T00:00:00"/>
    <s v="0000-00-00"/>
    <s v="TX GC FO sur VAK140 ABE ANDRAIKIBA"/>
    <s v="YASSIE"/>
    <s v="YASSIE"/>
    <s v="C500"/>
    <s v="2026-DT-022001"/>
    <s v="DTG-PROJETS"/>
    <s v="STD"/>
    <m/>
    <m/>
    <m/>
    <n v="2057"/>
    <s v="C500"/>
    <n v="2633"/>
    <n v="2"/>
    <s v="0000-00-00"/>
  </r>
  <r>
    <x v="318"/>
    <s v="PRIMA CE SARLU"/>
    <s v="Travaux GC et tirage FO"/>
    <s v="Travaux GC et tirage FO sur VAK140 ABE ANDRAIKIBA"/>
    <n v="1"/>
    <s v="UN"/>
    <n v="4151800"/>
    <n v="902.56521739130437"/>
    <n v="902.56521739130437"/>
    <n v="902.56521739130437"/>
    <m/>
    <m/>
    <n v="0"/>
    <s v="MGA"/>
    <d v="2026-07-14T00:00:00"/>
    <s v="2026-07-14"/>
    <s v="L"/>
    <s v="E"/>
    <s v="RASAMOELINA Haritsoa Oliva"/>
    <n v="138981"/>
    <m/>
    <m/>
    <s v="DTG"/>
    <s v="ELIE3"/>
    <s v="ANDRIAMANANTSOA Elie"/>
    <s v="4 982 160.00"/>
    <n v="20"/>
    <n v="1"/>
    <m/>
    <s v="PRICTRL"/>
    <s v="True"/>
    <s v="2026-DT-022001"/>
    <s v="DTG-PROJETS"/>
    <s v="NA"/>
    <m/>
    <n v="1"/>
    <s v="4 151 800.00"/>
    <s v="YASMG"/>
    <m/>
    <s v="3 861 174.00"/>
    <s v="4 633 408.80"/>
    <m/>
    <d v="2026-07-14T00:00:00"/>
    <s v="0000-00-00"/>
    <s v="TX GC FO sur VAK140 ABE ANDRAIKIBA"/>
    <s v="YASSIE"/>
    <s v="YASSIE"/>
    <s v="C500"/>
    <s v="2026-DT-022001"/>
    <s v="DTG-PROJETS"/>
    <s v="STD"/>
    <m/>
    <m/>
    <m/>
    <n v="22421"/>
    <s v="C500"/>
    <n v="2633"/>
    <n v="1"/>
    <s v="0000-00-00"/>
  </r>
  <r>
    <x v="319"/>
    <s v="PRIMA CE SARLU"/>
    <s v="REMISE"/>
    <s v="Remise 7%"/>
    <n v="1"/>
    <s v="UN"/>
    <n v="-685510"/>
    <n v="-149.02391304347827"/>
    <n v="-149.02391304347827"/>
    <n v="149.02391304347827"/>
    <n v="149.02391304347827"/>
    <m/>
    <n v="0"/>
    <s v="MGA"/>
    <d v="2026-07-14T00:00:00"/>
    <s v="2026-07-14"/>
    <s v="S"/>
    <s v="S"/>
    <s v="RASAMOELINA Haritsoa Oliva"/>
    <n v="138979"/>
    <m/>
    <m/>
    <s v="DTG"/>
    <s v="ELIE3"/>
    <s v="ANDRIAMANANTSOA Elie"/>
    <s v="-822 612.00"/>
    <n v="20"/>
    <n v="2"/>
    <m/>
    <s v="GELACCS"/>
    <s v="True"/>
    <s v="2026-DT-022001"/>
    <s v="DTG-PROJETS"/>
    <s v="NA"/>
    <m/>
    <n v="0"/>
    <s v="0.00"/>
    <s v="YASMG"/>
    <m/>
    <s v="9 107 490.00"/>
    <s v="10 928 988.00"/>
    <m/>
    <d v="2026-07-14T00:00:00"/>
    <s v="0000-00-00"/>
    <s v="TX  GC FO sur VAK138 VINANY"/>
    <s v="YASSIE"/>
    <s v="YASSIE"/>
    <s v="C500"/>
    <s v="2026-DT-022001"/>
    <s v="DTG-PROJETS"/>
    <s v="STD"/>
    <m/>
    <m/>
    <m/>
    <n v="2057"/>
    <s v="C500"/>
    <n v="2633"/>
    <n v="2"/>
    <s v="0000-00-00"/>
  </r>
  <r>
    <x v="319"/>
    <s v="PRIMA CE SARLU"/>
    <s v="Travaux GC et tirage FO"/>
    <s v="Travaux GC et tirage FO sur VAK138 VINANY"/>
    <n v="1"/>
    <s v="UN"/>
    <n v="9793000"/>
    <n v="2128.913043478261"/>
    <n v="2128.913043478261"/>
    <n v="2128.913043478261"/>
    <m/>
    <m/>
    <n v="0"/>
    <s v="MGA"/>
    <d v="2026-07-14T00:00:00"/>
    <s v="2026-07-14"/>
    <s v="S"/>
    <s v="S"/>
    <s v="RASAMOELINA Haritsoa Oliva"/>
    <n v="138979"/>
    <m/>
    <m/>
    <s v="DTG"/>
    <s v="ELIE3"/>
    <s v="ANDRIAMANANTSOA Elie"/>
    <s v="11 751 600.00"/>
    <n v="20"/>
    <n v="1"/>
    <m/>
    <s v="PRICTRL"/>
    <s v="True"/>
    <s v="2026-DT-022001"/>
    <s v="DTG-PROJETS"/>
    <s v="NA"/>
    <m/>
    <n v="0"/>
    <s v="0.00"/>
    <s v="YASMG"/>
    <m/>
    <s v="9 107 490.00"/>
    <s v="10 928 988.00"/>
    <m/>
    <d v="2026-07-14T00:00:00"/>
    <s v="0000-00-00"/>
    <s v="TX  GC FO sur VAK138 VINANY"/>
    <s v="YASSIE"/>
    <s v="YASSIE"/>
    <s v="C500"/>
    <s v="2026-DT-022001"/>
    <s v="DTG-PROJETS"/>
    <s v="STD"/>
    <m/>
    <m/>
    <m/>
    <n v="22421"/>
    <s v="C500"/>
    <n v="2633"/>
    <n v="1"/>
    <s v="0000-00-00"/>
  </r>
  <r>
    <x v="320"/>
    <s v="EASY NETCOM"/>
    <s v="REMISE"/>
    <s v="Remise 5%"/>
    <n v="1"/>
    <s v="UN"/>
    <n v="-336696"/>
    <n v="-73.194782608695647"/>
    <n v="-73.194782608695647"/>
    <n v="73.194782608695647"/>
    <n v="73.194782608695647"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-404 035.20"/>
    <n v="20"/>
    <n v="5"/>
    <m/>
    <s v="GELACCS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057"/>
    <s v="C500"/>
    <n v="2053"/>
    <n v="5"/>
    <s v="0000-00-00"/>
  </r>
  <r>
    <x v="320"/>
    <s v="EASY NETCOM"/>
    <s v="Travaux GC et tirage FO"/>
    <s v="HSSES # Devis : 026/04695/ENC-HR"/>
    <n v="1"/>
    <s v="UN"/>
    <n v="424928"/>
    <n v="92.375652173913039"/>
    <n v="92.375652173913039"/>
    <n v="92.375652173913039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509 913.60"/>
    <n v="20"/>
    <n v="2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2"/>
    <s v="0000-00-00"/>
  </r>
  <r>
    <x v="320"/>
    <s v="EASY NETCOM"/>
    <s v="Travaux GC et tirage FO"/>
    <s v="TIRAGE CABLES # Devis : 026/04695/ENC-HR"/>
    <n v="1"/>
    <s v="UN"/>
    <n v="845000"/>
    <n v="183.69565217391303"/>
    <n v="183.69565217391303"/>
    <n v="183.69565217391303"/>
    <m/>
    <m/>
    <n v="0"/>
    <s v="MGA"/>
    <d v="2026-07-14T00:00:00"/>
    <s v="2026-07-14"/>
    <s v="L"/>
    <s v="E"/>
    <s v="RASAMOELINA Haritsoa Oliva"/>
    <n v="138982"/>
    <m/>
    <m/>
    <s v="DTG"/>
    <s v="ELIE3"/>
    <s v="ANDRIAMANANTSOA Elie"/>
    <s v="1 014 000.00"/>
    <n v="20"/>
    <n v="4"/>
    <m/>
    <s v="PRICTRL"/>
    <s v="True"/>
    <s v="2026-DT-022001"/>
    <s v="DTG-PROJETS"/>
    <s v="NA"/>
    <m/>
    <n v="1"/>
    <s v="845 00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4"/>
    <s v="0000-00-00"/>
  </r>
  <r>
    <x v="320"/>
    <s v="EASY NETCOM"/>
    <s v="Travaux GC et tirage FO"/>
    <s v="INSTALLATION # Devis : 026/04695/ENC-HR"/>
    <n v="1"/>
    <s v="UN"/>
    <n v="2000000"/>
    <n v="434.78260869565219"/>
    <n v="434.78260869565219"/>
    <n v="434.78260869565219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2 400 000.00"/>
    <n v="20"/>
    <n v="1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1"/>
    <s v="0000-00-00"/>
  </r>
  <r>
    <x v="320"/>
    <s v="EASY NETCOM"/>
    <s v="Travaux GC et tirage FO"/>
    <s v="TRAVAUX GENIE CIVL SOUTERRAIN # Devis : 026/04695/ENC-HR"/>
    <n v="1"/>
    <s v="UN"/>
    <n v="3464000"/>
    <n v="753.04347826086962"/>
    <n v="753.04347826086962"/>
    <n v="753.04347826086962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4 156 800.00"/>
    <n v="20"/>
    <n v="3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3"/>
    <s v="0000-00-00"/>
  </r>
  <r>
    <x v="321"/>
    <s v="MADARAIL SA"/>
    <s v="LOYER SITES"/>
    <s v="Redevance mensuelle pr occupation zones concernees FO(16points)-(JUIN26 à MAI27)(convention N07/22/DG)(Avenant N°04)"/>
    <n v="12"/>
    <s v="UN"/>
    <n v="213330.68"/>
    <n v="46.376234782608691"/>
    <n v="556.51481739130429"/>
    <n v="556.51481739130429"/>
    <m/>
    <m/>
    <n v="0"/>
    <s v="MGA"/>
    <d v="2026-07-14T00:00:00"/>
    <s v="2026-07-14"/>
    <s v="E"/>
    <s v="E"/>
    <s v="RASAMOELINA Haritsoa Oliva"/>
    <n v="138976"/>
    <m/>
    <m/>
    <s v="DTG"/>
    <s v="ELIE3"/>
    <s v="ANDRIAMANANTSOA Elie"/>
    <s v="3 071 961.79"/>
    <n v="20"/>
    <n v="1"/>
    <m/>
    <s v="LOCLOCT"/>
    <s v="True"/>
    <s v="E310_DTG"/>
    <s v="DTG-PROJETS"/>
    <s v="NA"/>
    <m/>
    <n v="12"/>
    <s v="2 559 968.16"/>
    <s v="YASMG"/>
    <m/>
    <s v="2 559 968.16"/>
    <s v="3 071 961.79"/>
    <m/>
    <d v="2026-07-14T00:00:00"/>
    <s v="0000-00-00"/>
    <s v="Redevance mensuelle occupation zones concernées FO(16points)"/>
    <s v="YASSIE"/>
    <s v="YASSIE"/>
    <s v="C500"/>
    <s v="E310_DTG"/>
    <s v="DTG-PROJETS"/>
    <s v="STD"/>
    <m/>
    <m/>
    <m/>
    <n v="1288"/>
    <s v="C500"/>
    <n v="1688"/>
    <n v="1"/>
    <s v="2026-07-20"/>
  </r>
  <r>
    <x v="322"/>
    <s v="SOCIETE DE METALLURGIE DE L OCEAN INDIEN (ABC"/>
    <s v="REMISE"/>
    <s v="REMISE (15%*123916.67*18)"/>
    <n v="1"/>
    <s v="UN"/>
    <n v="-334575.00900000002"/>
    <n v="-72.73369760869565"/>
    <n v="-72.73369760869565"/>
    <n v="72.73369760869565"/>
    <n v="72.73369760869565"/>
    <m/>
    <n v="0"/>
    <s v="MGA"/>
    <d v="2026-07-14T00:00:00"/>
    <s v="2026-07-14"/>
    <s v="E"/>
    <s v="E"/>
    <s v="RABIANOAVY Nasandratra Henintsoa"/>
    <n v="138913"/>
    <m/>
    <m/>
    <s v="DTG"/>
    <s v="ELIE3"/>
    <s v="ANDRIAMANANTSOA Elie"/>
    <s v="-401 490.01"/>
    <n v="20"/>
    <n v="0"/>
    <m/>
    <s v="GELACCS"/>
    <s v="True"/>
    <s v="2026-DT-103002"/>
    <s v="DTG-DSTC-INTER"/>
    <s v="NA"/>
    <m/>
    <n v="1"/>
    <s v="-334 575.01"/>
    <s v="YASMG"/>
    <m/>
    <s v="1 895 925.05"/>
    <s v="2 275 110.06"/>
    <m/>
    <d v="2026-07-14T00:00:00"/>
    <s v="0000-00-00"/>
    <s v="DSTC-SEI: Achat Urgente GOULOTTE CLIPPAGE DIRECT DLP 85X50"/>
    <s v="YASSIE"/>
    <s v="GALE"/>
    <s v="C500"/>
    <s v="2026-DT-103002"/>
    <s v="DTG-DSTC-INTER"/>
    <s v="STD"/>
    <m/>
    <m/>
    <m/>
    <n v="2057"/>
    <s v="C500"/>
    <n v="1"/>
    <n v="2"/>
    <s v="2026-07-15"/>
  </r>
  <r>
    <x v="322"/>
    <s v="SOCIETE DE METALLURGIE DE L OCEAN INDIEN (ABC"/>
    <s v="GOULOTTE 50X85MM"/>
    <s v="GOULOTTE CLIPPAGE DIRECT DLP 85X50 BARRE DE 2M LEGRAND # Devis n° ABC-DVS26078144"/>
    <n v="18"/>
    <s v="UN"/>
    <n v="123916.67"/>
    <n v="26.938406521739129"/>
    <n v="484.89131739130431"/>
    <n v="484.89131739130431"/>
    <m/>
    <m/>
    <n v="0"/>
    <s v="MGA"/>
    <d v="2026-07-14T00:00:00"/>
    <s v="2026-07-14"/>
    <s v="E"/>
    <s v="E"/>
    <s v="RABIANOAVY Nasandratra Henintsoa"/>
    <n v="138913"/>
    <m/>
    <m/>
    <s v="DTG"/>
    <s v="ELIE3"/>
    <s v="ANDRIAMANANTSOA Elie"/>
    <s v="2 676 600.07"/>
    <n v="20"/>
    <n v="1"/>
    <m/>
    <s v="ELEMCEL"/>
    <s v="True"/>
    <s v="2026-DT-103002"/>
    <s v="DTG-DSTC-INTER"/>
    <s v="NA"/>
    <m/>
    <n v="18"/>
    <s v="2 230 500.06"/>
    <s v="YASMG"/>
    <m/>
    <s v="1 895 925.05"/>
    <s v="2 275 110.06"/>
    <m/>
    <d v="2026-07-14T00:00:00"/>
    <s v="0000-00-00"/>
    <s v="DSTC-SEI: Achat Urgente GOULOTTE CLIPPAGE DIRECT DLP 85X50"/>
    <s v="YASSIE"/>
    <s v="GALE"/>
    <s v="C500"/>
    <s v="2026-DT-103002"/>
    <s v="DTG-DSTC-INTER"/>
    <s v="STD"/>
    <m/>
    <m/>
    <m/>
    <n v="866"/>
    <s v="C500"/>
    <n v="1"/>
    <n v="1"/>
    <s v="2026-07-13"/>
  </r>
  <r>
    <x v="323"/>
    <s v="BLACK BOX"/>
    <s v="ALERTWERKS DUAL TEMP/HUMID 5 FT CABLE_EM1TH2005R2"/>
    <s v="SONDE TEMPERATURE ET HUMIDITE BLACKBOX # Devis: 160028024"/>
    <n v="20"/>
    <s v="UN"/>
    <n v="82.4"/>
    <n v="96.408000000000001"/>
    <n v="1928.16"/>
    <n v="1928.16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1 648.00"/>
    <n v="0"/>
    <n v="1"/>
    <m/>
    <s v="TCORADI"/>
    <s v="True"/>
    <s v="2026-DT-061005"/>
    <s v="DTG-DOM-NRJ"/>
    <s v="NA"/>
    <m/>
    <n v="20"/>
    <s v="1 648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7578"/>
    <s v="C500"/>
    <n v="2242"/>
    <n v="1"/>
    <s v="2026-07-17"/>
  </r>
  <r>
    <x v="323"/>
    <s v="BLACK BOX"/>
    <s v="TRANSPORT / FRET"/>
    <s v="FRAIS DE PORT"/>
    <n v="1"/>
    <s v="UN"/>
    <n v="260"/>
    <n v="304.2"/>
    <n v="304.2"/>
    <n v="304.2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260.00"/>
    <n v="0"/>
    <n v="3"/>
    <m/>
    <s v="TRNTERM"/>
    <s v="True"/>
    <s v="2026-DT-061005"/>
    <s v="DTG-DOM-NRJ"/>
    <s v="NA"/>
    <m/>
    <n v="1"/>
    <s v="260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1191"/>
    <s v="C500"/>
    <n v="2242"/>
    <n v="3"/>
    <s v="2026-07-17"/>
  </r>
  <r>
    <x v="323"/>
    <s v="BLACK BOX"/>
    <s v="ALERTWERKS SERVSENSOR 4 NO SENSORS"/>
    <s v="SERVEUR BLACK BOX # Devis: 160028024"/>
    <n v="10"/>
    <s v="UN"/>
    <n v="361.6"/>
    <n v="423.072"/>
    <n v="4230.72"/>
    <n v="4230.72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3 616.00"/>
    <n v="0"/>
    <n v="2"/>
    <m/>
    <s v="TCORADI"/>
    <s v="True"/>
    <s v="2026-DT-061005"/>
    <s v="DTG-DOM-NRJ"/>
    <s v="NA"/>
    <m/>
    <n v="10"/>
    <s v="3 616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7579"/>
    <s v="C500"/>
    <n v="2242"/>
    <n v="2"/>
    <s v="2026-07-17"/>
  </r>
  <r>
    <x v="324"/>
    <s v="QUINCAILLERIE 2000"/>
    <s v="REMISE"/>
    <s v="Remise 10%"/>
    <n v="1"/>
    <s v="UN"/>
    <n v="-780000"/>
    <n v="-169.56521739130434"/>
    <n v="-169.56521739130434"/>
    <n v="169.56521739130434"/>
    <n v="169.56521739130434"/>
    <m/>
    <n v="0"/>
    <s v="MGA"/>
    <d v="2026-07-14T00:00:00"/>
    <s v="2026-07-14"/>
    <s v="E"/>
    <s v="E"/>
    <s v="RASAMOELINA Haritsoa Oliva"/>
    <n v="138939"/>
    <m/>
    <m/>
    <s v="DTG"/>
    <s v="ELIE3"/>
    <s v="ANDRIAMANANTSOA Elie"/>
    <s v="-936 000.00"/>
    <n v="20"/>
    <n v="2"/>
    <m/>
    <s v="GELACCS"/>
    <s v="True"/>
    <s v="2026-DT-101001"/>
    <s v="DTG-DSTC-INSTA"/>
    <s v="NA"/>
    <m/>
    <n v="1"/>
    <s v="-780 000.00"/>
    <s v="YASMG"/>
    <m/>
    <s v="7 020 000.00"/>
    <s v="8 424 000.00"/>
    <m/>
    <d v="2026-07-14T00:00:00"/>
    <s v="0000-00-00"/>
    <s v="Achat moulure 25x16 pr les installations"/>
    <s v="YASSIE"/>
    <s v="GALE"/>
    <s v="C500"/>
    <s v="2026-DT-101001"/>
    <s v="DTG-DSTC-INSTA"/>
    <s v="STD"/>
    <m/>
    <m/>
    <m/>
    <n v="2057"/>
    <s v="C500"/>
    <n v="1817"/>
    <n v="2"/>
    <s v="2026-07-20"/>
  </r>
  <r>
    <x v="324"/>
    <s v="QUINCAILLERIE 2000"/>
    <s v="MOULURE 25/16"/>
    <s v="Barre de moulure 25x16 # FACTURE PROFORMA 01-juil-26"/>
    <n v="2000"/>
    <s v="PIE"/>
    <n v="3900"/>
    <n v="0.84782608695652173"/>
    <n v="1695.6521739130435"/>
    <n v="1695.6521739130435"/>
    <m/>
    <m/>
    <n v="0"/>
    <s v="MGA"/>
    <d v="2026-07-14T00:00:00"/>
    <s v="2026-07-14"/>
    <s v="E"/>
    <s v="E"/>
    <s v="RASAMOELINA Haritsoa Oliva"/>
    <n v="138939"/>
    <m/>
    <m/>
    <s v="DTG"/>
    <s v="ELIE3"/>
    <s v="ANDRIAMANANTSOA Elie"/>
    <s v="9 360 000.00"/>
    <n v="20"/>
    <n v="1"/>
    <m/>
    <s v="TCORADI"/>
    <s v="True"/>
    <s v="2026-DT-101001"/>
    <s v="DTG-DSTC-INSTA"/>
    <s v="NA"/>
    <m/>
    <n v="2000"/>
    <s v="7 800 000.00"/>
    <s v="YASMG"/>
    <m/>
    <s v="7 020 000.00"/>
    <s v="8 424 000.00"/>
    <m/>
    <d v="2026-07-14T00:00:00"/>
    <s v="0000-00-00"/>
    <s v="Achat moulure 25x16 pr les installations"/>
    <s v="YASSIE"/>
    <s v="GALE"/>
    <s v="C500"/>
    <s v="2026-DT-101001"/>
    <s v="DTG-DSTC-INSTA"/>
    <s v="STD"/>
    <m/>
    <m/>
    <m/>
    <n v="10903"/>
    <s v="C500"/>
    <n v="1817"/>
    <n v="1"/>
    <s v="2026-07-20"/>
  </r>
  <r>
    <x v="325"/>
    <s v="VOYAGES BOURDON"/>
    <s v="BILLET D 'AVION"/>
    <s v="Billet d'avion MR  Rahajanirainy Jules César -SAMBAVA-TANA-SAMBAVA (Départ le 19/07/26-retour 01/08/26)"/>
    <n v="1"/>
    <s v="UN"/>
    <n v="1666900"/>
    <n v="362.36956521739131"/>
    <n v="362.36956521739131"/>
    <n v="362.36956521739131"/>
    <m/>
    <m/>
    <n v="0"/>
    <s v="MGA"/>
    <d v="2026-07-14T00:00:00"/>
    <s v="2026-07-14"/>
    <s v="S"/>
    <s v="S"/>
    <s v="RASAMOELINA Haritsoa Oliva"/>
    <n v="138991"/>
    <m/>
    <m/>
    <s v="DTG"/>
    <s v="ELIE3"/>
    <s v="ANDRIAMANANTSOA Elie"/>
    <s v="1 666 900.00"/>
    <n v="0"/>
    <n v="1"/>
    <m/>
    <s v="VDPBILL"/>
    <s v="False"/>
    <s v="E215_DTG"/>
    <s v="DTG-DOM"/>
    <s v="NA"/>
    <m/>
    <n v="0"/>
    <s v="0.00"/>
    <s v="YASMG"/>
    <m/>
    <s v="1 666 900.00"/>
    <s v="1 666 900.00"/>
    <s v="F"/>
    <d v="2026-07-14T00:00:00"/>
    <s v="0000-00-00"/>
    <s v="Billet d'avion Rahajanirainy Jules Cesar-Sambava-Tanà(AR)"/>
    <s v="YASSIE"/>
    <s v="YASSIE"/>
    <s v="C500"/>
    <s v="E215_DTG"/>
    <s v="DTG-DOM"/>
    <s v="VOLINT"/>
    <m/>
    <m/>
    <m/>
    <n v="1250"/>
    <s v="C500"/>
    <n v="2886"/>
    <n v="1"/>
    <s v="2026-07-15"/>
  </r>
  <r>
    <x v="326"/>
    <s v="ENTREPRISE DE MAINTENANCE INDUSTRIELLE ET PET"/>
    <s v="Pompe de transfert EX 50 K33 12V DC"/>
    <s v="ACQUISITION MINI POMPE GASOIL PORTATIF 12V VDC # Devis : V/26/13650"/>
    <n v="1"/>
    <s v="UN"/>
    <n v="1265647.68"/>
    <n v="275.14080000000001"/>
    <n v="275.14080000000001"/>
    <n v="275.14080000000001"/>
    <m/>
    <m/>
    <n v="0"/>
    <s v="MGA"/>
    <d v="2026-07-14T00:00:00"/>
    <s v="2026-07-14"/>
    <s v="E"/>
    <s v="E"/>
    <s v="RAKOTOMALALA Tahiana Nalaina"/>
    <n v="138608"/>
    <m/>
    <m/>
    <s v="DTG"/>
    <s v="ELIE3"/>
    <s v="ANDRIAMANANTSOA Elie"/>
    <s v="1 518 777.22"/>
    <n v="20"/>
    <n v="1"/>
    <m/>
    <s v="PRMEQUI"/>
    <s v="True"/>
    <s v="2026-DT-061005"/>
    <s v="DTG-DOM-NRJ"/>
    <s v="NA"/>
    <m/>
    <n v="1"/>
    <s v="1 265 647.68"/>
    <s v="YASMG"/>
    <m/>
    <s v="1 265 647.68"/>
    <s v="1 518 777.22"/>
    <s v="F"/>
    <d v="2026-07-14T00:00:00"/>
    <s v="0000-00-00"/>
    <s v="ACQUISITION MINI POMPE GASOIL PORTATIF 12V VDC"/>
    <s v="YASSIE"/>
    <s v="GALE"/>
    <s v="C500"/>
    <s v="2026-DT-061005"/>
    <s v="DTG-DOM-NRJ"/>
    <s v="STD"/>
    <m/>
    <m/>
    <m/>
    <n v="21503"/>
    <s v="C500"/>
    <n v="2320"/>
    <n v="1"/>
    <s v="2026-06-27"/>
  </r>
  <r>
    <x v="327"/>
    <s v="SANIFER"/>
    <s v="REMISE"/>
    <s v="REMISE"/>
    <n v="1"/>
    <s v="UN"/>
    <n v="-45000"/>
    <n v="-9.7826086956521738"/>
    <n v="-9.7826086956521738"/>
    <n v="9.7826086956521738"/>
    <n v="9.7826086956521738"/>
    <m/>
    <n v="0"/>
    <s v="MGA"/>
    <d v="2026-07-14T00:00:00"/>
    <s v="2026-07-14"/>
    <s v="E"/>
    <s v="E"/>
    <s v="RABIANOAVY Nasandratra Henintsoa"/>
    <n v="138912"/>
    <m/>
    <m/>
    <s v="DTG"/>
    <s v="ELIE3"/>
    <s v="ANDRIAMANANTSOA Elie"/>
    <s v="-54 000.00"/>
    <n v="20"/>
    <n v="0"/>
    <m/>
    <s v="GELACCS"/>
    <s v="True"/>
    <s v="2026-DT-103002"/>
    <s v="DTG-DSTC-INTER"/>
    <s v="NA"/>
    <m/>
    <n v="1"/>
    <s v="-45 000.00"/>
    <s v="YASMG"/>
    <m/>
    <s v="405 000.00"/>
    <s v="486 000.00"/>
    <s v="F"/>
    <d v="2026-07-14T00:00:00"/>
    <s v="0000-00-00"/>
    <s v="DSTC-SEI: Achat Urgente PRISE RJ45 CAT6 mosaïque"/>
    <s v="YASSIE"/>
    <s v="GALE"/>
    <s v="C500"/>
    <s v="2026-DT-103002"/>
    <s v="DTG-DSTC-INTER"/>
    <s v="STD"/>
    <m/>
    <m/>
    <m/>
    <n v="2057"/>
    <s v="C500"/>
    <n v="116"/>
    <n v="2"/>
    <s v="2026-07-15"/>
  </r>
  <r>
    <x v="327"/>
    <s v="SANIFER"/>
    <s v="PRISE RJ45 CAT6 mosanque FTP 2MODULES LEGRAND"/>
    <s v="RJ45 CAT6 FTP 2M NOIR MAT 079165L # Devis: SAN012606SQN00003252"/>
    <n v="9"/>
    <s v="UN"/>
    <n v="50000"/>
    <n v="10.869565217391305"/>
    <n v="97.826086956521749"/>
    <n v="97.826086956521749"/>
    <m/>
    <m/>
    <n v="0"/>
    <s v="MGA"/>
    <d v="2026-07-14T00:00:00"/>
    <s v="2026-07-14"/>
    <s v="E"/>
    <s v="E"/>
    <s v="RABIANOAVY Nasandratra Henintsoa"/>
    <n v="138912"/>
    <m/>
    <m/>
    <s v="DTG"/>
    <s v="ELIE3"/>
    <s v="ANDRIAMANANTSOA Elie"/>
    <s v="540 000.00"/>
    <n v="20"/>
    <n v="1"/>
    <m/>
    <s v="PRMEQUI"/>
    <s v="True"/>
    <s v="2026-DT-103002"/>
    <s v="DTG-DSTC-INTER"/>
    <s v="NA"/>
    <m/>
    <n v="9"/>
    <s v="450 000.00"/>
    <s v="YASMG"/>
    <m/>
    <s v="405 000.00"/>
    <s v="486 000.00"/>
    <s v="F"/>
    <d v="2026-07-14T00:00:00"/>
    <s v="0000-00-00"/>
    <s v="DSTC-SEI: Achat Urgente PRISE RJ45 CAT6 mosaïque"/>
    <s v="YASSIE"/>
    <s v="GALE"/>
    <s v="C500"/>
    <s v="2026-DT-103002"/>
    <s v="DTG-DSTC-INTER"/>
    <s v="STD"/>
    <m/>
    <m/>
    <m/>
    <n v="22989"/>
    <s v="C500"/>
    <n v="116"/>
    <n v="1"/>
    <s v="2026-07-15"/>
  </r>
  <r>
    <x v="328"/>
    <s v="STELLAR - IX SA"/>
    <s v="LICENCE"/>
    <s v="7,000 Monthly Generative Credits for Teams  _x000a_Annual Commitment, Billed Annually _x000a_Number of Days : 170 _x000a_Anniversary Date : 19/12/2026# devis n°DV_STX_YASMG-2026_1030 du 03/07/2026"/>
    <n v="13"/>
    <s v="UN"/>
    <n v="156"/>
    <n v="156"/>
    <n v="2028"/>
    <n v="2028"/>
    <m/>
    <m/>
    <n v="0"/>
    <s v="USD"/>
    <d v="2026-07-14T00:00:00"/>
    <s v="2026-07-14"/>
    <s v="E"/>
    <s v="E"/>
    <s v="NJIVA Mbolatiana"/>
    <n v="138988"/>
    <m/>
    <m/>
    <s v="DSI"/>
    <s v="NADIA7"/>
    <s v="RAVONINJATOVO Nadia"/>
    <s v="2 433.60"/>
    <n v="20"/>
    <n v="1"/>
    <m/>
    <s v="DOCLICD"/>
    <s v="True"/>
    <s v="E320_DSI"/>
    <s v="DSI"/>
    <s v="NA"/>
    <m/>
    <n v="13"/>
    <s v="2 028.00"/>
    <s v="YASMG"/>
    <m/>
    <s v="2 028.00"/>
    <s v="2 433.60"/>
    <m/>
    <d v="2026-07-14T00:00:00"/>
    <s v="0000-00-00"/>
    <s v="Licence Adobe Ajout IA Photo"/>
    <s v="YASSIE"/>
    <s v="YASSIE"/>
    <s v="C800"/>
    <s v="E320_DSI"/>
    <s v="DSI"/>
    <s v="STD"/>
    <m/>
    <m/>
    <m/>
    <n v="7130"/>
    <s v="C800"/>
    <n v="3098"/>
    <n v="1"/>
    <s v="2026-07-14"/>
  </r>
  <r>
    <x v="329"/>
    <s v="STELLAR - IX SA"/>
    <s v="PRESTATION DE SERVICES EXTERNE"/>
    <s v="IAAS Pelatro - BC de couverture Janvier à Decembe 2026"/>
    <n v="12"/>
    <s v="UN"/>
    <n v="7964"/>
    <n v="7964"/>
    <n v="95568"/>
    <n v="95568"/>
    <m/>
    <m/>
    <n v="0"/>
    <s v="USD"/>
    <d v="2026-07-14T00:00:00"/>
    <s v="2026-07-14"/>
    <s v="E"/>
    <s v="E"/>
    <s v="NJIVA Mbolatiana"/>
    <n v="138936"/>
    <m/>
    <m/>
    <s v="DSI"/>
    <s v="NADIA7"/>
    <s v="RAVONINJATOVO Nadia"/>
    <s v="114 681.60"/>
    <n v="20"/>
    <n v="1"/>
    <m/>
    <s v="PRICTRL"/>
    <s v="True"/>
    <s v="E321_DSI"/>
    <s v="DSI"/>
    <s v="NA"/>
    <m/>
    <n v="12"/>
    <s v="95 568.00"/>
    <s v="YASMG"/>
    <m/>
    <s v="95 568.00"/>
    <s v="114 681.60"/>
    <m/>
    <d v="2026-07-14T00:00:00"/>
    <s v="0000-00-00"/>
    <s v="IAAS Pelatro - BC de couverture Janvier à Decembe 2026"/>
    <s v="YASSIE"/>
    <s v="YASSIE"/>
    <s v="C800"/>
    <s v="E321_DSI"/>
    <s v="DSI"/>
    <s v="STD"/>
    <m/>
    <m/>
    <m/>
    <n v="6965"/>
    <s v="C800"/>
    <n v="3098"/>
    <n v="1"/>
    <s v="2026-07-10"/>
  </r>
  <r>
    <x v="330"/>
    <s v="STELLAR - IX SA"/>
    <s v="PRESTATION DE SERVICES EXTERNE"/>
    <s v="IAAS Pelatro - Janvier à Decembre 2024"/>
    <n v="1"/>
    <s v="UN"/>
    <n v="372077462.19999999"/>
    <n v="80886.40482608696"/>
    <n v="80886.40482608696"/>
    <n v="80886.40482608696"/>
    <m/>
    <m/>
    <n v="0"/>
    <s v="MGA"/>
    <d v="2026-07-14T00:00:00"/>
    <s v="2026-07-15"/>
    <s v="E"/>
    <s v="E"/>
    <s v="NJIVA Mbolatiana"/>
    <n v="138934"/>
    <m/>
    <m/>
    <s v="DSI"/>
    <s v="NADIA7"/>
    <s v="RAVONINJATOVO Nadia"/>
    <s v="446 492 954.64"/>
    <n v="20"/>
    <n v="1"/>
    <m/>
    <s v="PRICTRL"/>
    <s v="True"/>
    <s v="E321_DSI"/>
    <s v="DSI"/>
    <s v="NA"/>
    <m/>
    <n v="1"/>
    <s v="372 077 462.20"/>
    <s v="YASMG"/>
    <m/>
    <s v="372 077 462.20"/>
    <s v="446 492 954.64"/>
    <m/>
    <d v="2026-07-14T00:00:00"/>
    <s v="0000-00-00"/>
    <s v="IAAS Pelatro - Janvier à Decembre 2024"/>
    <s v="YASSIE"/>
    <s v="YASSIE"/>
    <s v="C800"/>
    <s v="E321_DSI"/>
    <s v="DSI"/>
    <s v="STD"/>
    <m/>
    <m/>
    <m/>
    <n v="6965"/>
    <s v="C800"/>
    <n v="3098"/>
    <n v="1"/>
    <s v="2026-07-10"/>
  </r>
  <r>
    <x v="331"/>
    <s v="MORA MARKET"/>
    <s v="CAFE"/>
    <s v="Capsules à café Ristretto"/>
    <n v="20"/>
    <s v="UN"/>
    <n v="54000"/>
    <n v="11.739130434782609"/>
    <n v="234.7826086956521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2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2"/>
    <s v="2026-07-13"/>
  </r>
  <r>
    <x v="331"/>
    <s v="MORA MARKET"/>
    <s v="CAFE"/>
    <s v="Capsules à café Venezia x10"/>
    <n v="20"/>
    <s v="UN"/>
    <n v="54000"/>
    <n v="11.739130434782609"/>
    <n v="234.7826086956521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3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3"/>
    <s v="2026-07-13"/>
  </r>
  <r>
    <x v="331"/>
    <s v="MORA MARKET"/>
    <s v="CAFE"/>
    <s v="Capsules à café Arpeggio"/>
    <n v="20"/>
    <s v="UN"/>
    <n v="54000"/>
    <n v="11.739130434782609"/>
    <n v="234.7826086956521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4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4"/>
    <s v="2026-07-13"/>
  </r>
  <r>
    <x v="331"/>
    <s v="MORA MARKET"/>
    <s v="CAFE"/>
    <s v="Capsules à café Volluto# DEVIS N: B-PR0626-0300 DU 10/07/2026"/>
    <n v="15"/>
    <s v="UN"/>
    <n v="57750"/>
    <n v="12.554347826086957"/>
    <n v="188.31521739130434"/>
    <n v="188.31521739130434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039 500.00"/>
    <n v="20"/>
    <n v="1"/>
    <m/>
    <s v="FRNCALM"/>
    <s v="True"/>
    <s v="E219_DSI"/>
    <s v="DSI"/>
    <s v="NA"/>
    <m/>
    <n v="15"/>
    <s v="866 25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1"/>
    <s v="2026-07-13"/>
  </r>
  <r>
    <x v="332"/>
    <s v="SOCIETE DE DISTRIBUTION DE MAD (SODIM SARLU)"/>
    <s v="LOCATION IMPRIMANTE"/>
    <s v="LOCATION IMPRIMANTE Consommation RICOH et Loyer mensuel TELMA SA, mois de Juin2026# FACTURE _x000a_N°F852597 DU 07/07/2026"/>
    <n v="1"/>
    <s v="UN"/>
    <n v="26373080"/>
    <n v="5733.2782608695652"/>
    <n v="5733.2782608695652"/>
    <n v="5733.2782608695652"/>
    <m/>
    <m/>
    <n v="0"/>
    <s v="MGA"/>
    <d v="2026-07-14T00:00:00"/>
    <s v="2026-07-14"/>
    <s v="E"/>
    <s v="E"/>
    <s v="NJIVA Mbolatiana"/>
    <n v="138961"/>
    <m/>
    <m/>
    <s v="DSI"/>
    <s v="NADIA7"/>
    <s v="RAVONINJATOVO Nadia"/>
    <s v="31 647 696.00"/>
    <n v="20"/>
    <n v="1"/>
    <m/>
    <s v="LOCLOCT"/>
    <s v="True"/>
    <s v="E250_DSI"/>
    <s v="DSI"/>
    <s v="NA"/>
    <m/>
    <n v="1"/>
    <s v="26 373 080.00"/>
    <s v="YASMG"/>
    <m/>
    <s v="26 373 080.00"/>
    <s v="31 647 696.00"/>
    <s v="F"/>
    <d v="2026-07-14T00:00:00"/>
    <s v="0000-00-00"/>
    <s v="Consommation RICOH et Loyer mensuel TELMA SA - Juin2026"/>
    <s v="YASSIE"/>
    <s v="YASSIE"/>
    <s v="C800"/>
    <s v="E250_DSI"/>
    <s v="DSI"/>
    <s v="STD"/>
    <m/>
    <m/>
    <m/>
    <n v="6991"/>
    <s v="C800"/>
    <n v="127"/>
    <n v="1"/>
    <s v="2026-07-13"/>
  </r>
  <r>
    <x v="333"/>
    <s v="STELLAR - IX SA"/>
    <s v="PRESTATION DE SERVICES EXTERNE"/>
    <s v="IAAS Pelatro - Janvier à Decembe 2025"/>
    <n v="12"/>
    <s v="UN"/>
    <n v="7964"/>
    <n v="7964"/>
    <n v="95568"/>
    <n v="95568"/>
    <m/>
    <m/>
    <n v="0"/>
    <s v="USD"/>
    <d v="2026-07-14T00:00:00"/>
    <s v="2026-07-14"/>
    <s v="E"/>
    <s v="E"/>
    <s v="NJIVA Mbolatiana"/>
    <n v="138935"/>
    <m/>
    <m/>
    <s v="DSI"/>
    <s v="NADIA7"/>
    <s v="RAVONINJATOVO Nadia"/>
    <s v="114 681.60"/>
    <n v="20"/>
    <n v="1"/>
    <m/>
    <s v="PRICTRL"/>
    <s v="True"/>
    <s v="E321_DSI"/>
    <s v="DSI"/>
    <s v="NA"/>
    <m/>
    <n v="12"/>
    <s v="95 568.00"/>
    <s v="YASMG"/>
    <m/>
    <s v="95 568.00"/>
    <s v="114 681.60"/>
    <m/>
    <d v="2026-07-14T00:00:00"/>
    <s v="0000-00-00"/>
    <s v="IAAS Pelatro - BC de couverture Janvier à Decembe 2025"/>
    <s v="YASSIE"/>
    <s v="YASSIE"/>
    <s v="C800"/>
    <s v="E321_DSI"/>
    <s v="DSI"/>
    <s v="STD"/>
    <m/>
    <m/>
    <m/>
    <n v="6965"/>
    <s v="C800"/>
    <n v="3098"/>
    <n v="1"/>
    <s v="2026-07-10"/>
  </r>
  <r>
    <x v="334"/>
    <s v="VOYAGEXPERT"/>
    <s v="BILLET D'AVION"/>
    <s v="A-068 0009076 - FRAIS REMBOURSEMENT AERIEN LONG COURRIER (EXO) - SHAH Muhammad Salar"/>
    <n v="1"/>
    <s v="PIE"/>
    <n v="10"/>
    <n v="11.7"/>
    <n v="11.7"/>
    <n v="11.7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9.00"/>
    <n v="-10"/>
    <n v="3"/>
    <m/>
    <s v="PRMEQUI"/>
    <s v="False"/>
    <s v="E215_DSI"/>
    <s v="DSI"/>
    <s v="NA"/>
    <m/>
    <n v="1"/>
    <s v="10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3"/>
    <s v="2026-07-09"/>
  </r>
  <r>
    <x v="334"/>
    <s v="VOYAGEXPERT"/>
    <s v="BILLET D'AVION"/>
    <s v="F-068 0048686 -  FRAIS EMIS AERIEN LONG COURRIER (EXO) - SHAH Muhammad Ahmad# FACTURE N° F-068 0053086 du 02/06/2026"/>
    <n v="1"/>
    <s v="PIE"/>
    <n v="24"/>
    <n v="28.08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1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1"/>
    <s v="2026-07-09"/>
  </r>
  <r>
    <x v="334"/>
    <s v="VOYAGEXPERT"/>
    <s v="BILLET D'AVION"/>
    <s v="F-068 0049062 -  FRAIS EMIS AERIEN LONG COURRIER (EXO) - Modification - SHAH Muhammad Ahmad"/>
    <n v="1"/>
    <s v="PIE"/>
    <n v="24"/>
    <n v="28.08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2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2"/>
    <s v="2026-07-09"/>
  </r>
  <r>
    <x v="334"/>
    <s v="VOYAGEXPERT"/>
    <s v="BILLET D'AVION"/>
    <s v="F-068 0048613 -  FRAIS EMIS AERIEN LONG COURRIER (EXO) -SHAH Muhammad Ahmad"/>
    <n v="1"/>
    <s v="PIE"/>
    <n v="24"/>
    <n v="28.08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4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4"/>
    <s v="2026-07-09"/>
  </r>
  <r>
    <x v="334"/>
    <s v="VOYAGEXPERT"/>
    <s v="BILLET D 'AVION"/>
    <s v="F-068 0049514 -  FRAIS EMIS LOWCOST LONG COURRIER (EXO) - SHAH Muhammad Ahmad"/>
    <n v="1"/>
    <s v="UN"/>
    <n v="26"/>
    <n v="30.419999999999998"/>
    <n v="30.419999999999998"/>
    <n v="30.41999999999999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3.40"/>
    <n v="-10"/>
    <n v="5"/>
    <m/>
    <s v="VDPBILL"/>
    <s v="False"/>
    <s v="E215_DSI"/>
    <s v="DSI"/>
    <s v="NA"/>
    <m/>
    <n v="1"/>
    <s v="26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250"/>
    <s v="C800"/>
    <n v="6711"/>
    <n v="5"/>
    <s v="2026-07-09"/>
  </r>
  <r>
    <x v="335"/>
    <s v="RAKOTOARINIVO JEAN MAMY"/>
    <s v="LOYER SITES"/>
    <s v="BC de Couverture - Loyer 125 &amp; 126 Harmony Box Local Mbalika - Mai au Décembre 2026 - PROFORMA N°PF025/05/2026 - PF025/06/2026 - PF025/0712/2026"/>
    <n v="16"/>
    <s v="UN"/>
    <n v="800000"/>
    <n v="173.91304347826087"/>
    <n v="2782.608695652174"/>
    <n v="2782.608695652174"/>
    <m/>
    <m/>
    <n v="0"/>
    <s v="MGA"/>
    <d v="2026-07-14T00:00:00"/>
    <s v="2026-07-17"/>
    <s v="E"/>
    <s v="E"/>
    <s v="ANDRIAMIRIJA Luca"/>
    <n v="138937"/>
    <m/>
    <m/>
    <s v="DCG"/>
    <s v="FELANA13"/>
    <s v="Felana RARIVOSON"/>
    <s v="12 800 000.00"/>
    <n v="0"/>
    <n v="1"/>
    <m/>
    <s v="LOCLOCT"/>
    <s v="True"/>
    <s v="E241_DRB"/>
    <s v="DCG-SHS"/>
    <s v="NA"/>
    <m/>
    <n v="16"/>
    <s v="12 800 000.00"/>
    <s v="YASMG"/>
    <m/>
    <s v="12 800 000.00"/>
    <s v="12 800 000.00"/>
    <m/>
    <d v="2026-07-14T00:00:00"/>
    <s v="0000-00-00"/>
    <s v="BC de Couverture - Loyer local Sabotsy Namehana SHS"/>
    <s v="YASSIE"/>
    <s v="YASSIE"/>
    <s v="C100"/>
    <s v="E241_DRB"/>
    <s v="DCG-SHS"/>
    <s v="STD"/>
    <m/>
    <m/>
    <m/>
    <n v="1288"/>
    <s v="C100"/>
    <n v="7117"/>
    <n v="1"/>
    <s v="2026-07-10"/>
  </r>
  <r>
    <x v="336"/>
    <s v="UNITE DE DISTRIBUTION TECHNOLOGIQUE - UDITEC"/>
    <s v="TABLETTE ELECTRONIQUE"/>
    <s v="SAMSUNG TAB A11 OCTA CORE 4+64GB 8MP 5100mA - proforma n°SQ26-0009538 - - EXPEDIER DIEGO"/>
    <n v="12"/>
    <s v="UN"/>
    <n v="749166.66"/>
    <n v="162.86231739130434"/>
    <n v="1954.347808695652"/>
    <n v="1954.347808695652"/>
    <m/>
    <m/>
    <n v="5"/>
    <s v="MGA"/>
    <d v="2026-07-14T00:00:00"/>
    <s v="2026-07-14"/>
    <s v="E"/>
    <s v="E"/>
    <s v="ANDRIAMIRIJA Luca"/>
    <n v="138933"/>
    <m/>
    <m/>
    <s v="DCG"/>
    <s v="FELANA13"/>
    <s v="Felana RARIVOSON"/>
    <s v="10 248 599.91"/>
    <n v="20"/>
    <n v="2"/>
    <m/>
    <s v="PCLPACC"/>
    <s v="True"/>
    <s v="E111_SG_DVIOT"/>
    <s v="DCG-DVIR"/>
    <s v="NA"/>
    <m/>
    <n v="12"/>
    <s v="8 540 499.92"/>
    <s v="YASMG"/>
    <m/>
    <s v="14 537 499.92"/>
    <s v="17 444 999.91"/>
    <s v="F"/>
    <d v="2026-07-14T00:00:00"/>
    <s v="0000-00-00"/>
    <s v="Kick off Projets VI - Lots Fridge &amp; Tablette"/>
    <s v="YASSIE"/>
    <s v="YASSIE"/>
    <s v="C104"/>
    <s v="E111_SG_DVIOT"/>
    <s v="DCG-DVIR"/>
    <s v="STD"/>
    <m/>
    <m/>
    <m/>
    <n v="3325"/>
    <s v="C104"/>
    <n v="717"/>
    <n v="2"/>
    <s v="2026-07-10"/>
  </r>
  <r>
    <x v="336"/>
    <s v="UNITE DE DISTRIBUTION TECHNOLOGIQUE - UDITEC"/>
    <s v="REFRIGERATEUR"/>
    <s v="SAMSUNG 1 DOOR FRIDGE 183L - Proforma n°SQ26-0009538 - EXPEDIER DIEGO"/>
    <n v="4"/>
    <s v="UN"/>
    <n v="1665833.3333300001"/>
    <n v="362.13768115869567"/>
    <n v="1448.5507246347827"/>
    <n v="1448.5507246347827"/>
    <m/>
    <m/>
    <n v="10"/>
    <s v="MGA"/>
    <d v="2026-07-14T00:00:00"/>
    <s v="2026-07-14"/>
    <s v="E"/>
    <s v="E"/>
    <s v="ANDRIAMIRIJA Luca"/>
    <n v="138933"/>
    <m/>
    <m/>
    <s v="DCG"/>
    <s v="FELANA13"/>
    <s v="Felana RARIVOSON"/>
    <s v="7 196 400.00"/>
    <n v="20"/>
    <n v="1"/>
    <m/>
    <s v="MOEMOBR"/>
    <s v="True"/>
    <s v="E111_SG_DVIOT"/>
    <s v="DCG-DVIR"/>
    <s v="NA"/>
    <m/>
    <n v="4"/>
    <s v="5 997 000.00"/>
    <s v="YASMG"/>
    <m/>
    <s v="14 537 499.92"/>
    <s v="17 444 999.91"/>
    <s v="F"/>
    <d v="2026-07-14T00:00:00"/>
    <s v="0000-00-00"/>
    <s v="Kick off Projets VI - Lots Fridge &amp; Tablette"/>
    <s v="YASSIE"/>
    <s v="YASSIE"/>
    <s v="C104"/>
    <s v="E111_SG_DVIOT"/>
    <s v="DCG-DVIR"/>
    <s v="STD"/>
    <m/>
    <m/>
    <m/>
    <n v="3520"/>
    <s v="C104"/>
    <n v="717"/>
    <n v="1"/>
    <s v="2026-07-10"/>
  </r>
  <r>
    <x v="337"/>
    <s v="UNITE DE DISTRIBUTION TECHNOLOGIQUE - UDITEC"/>
    <s v="JBL PORTABLE PARTY SPEAKER JBLPBSTAGE320UK"/>
    <s v="JBL Portable - Proforma n°SQ26-0008148 du 09/07/26"/>
    <n v="29"/>
    <s v="UN"/>
    <n v="2291735.8272000002"/>
    <n v="498.2034406956522"/>
    <n v="14447.899780173913"/>
    <n v="14447.899780173913"/>
    <m/>
    <m/>
    <n v="0"/>
    <s v="MGA"/>
    <d v="2026-07-14T00:00:00"/>
    <s v="2026-07-14"/>
    <s v="E"/>
    <s v="E"/>
    <s v="ANDRIAMIRIJA Luca"/>
    <n v="138967"/>
    <m/>
    <m/>
    <s v="DCG"/>
    <s v="FELANA13"/>
    <s v="Felana RARIVOSON"/>
    <s v="79 752 406.79"/>
    <n v="20"/>
    <n v="1"/>
    <m/>
    <s v="EEEELEC"/>
    <s v="True"/>
    <s v="2026-CO-000001"/>
    <s v="DCG-DVIR"/>
    <s v="NA"/>
    <m/>
    <n v="29"/>
    <s v="66 460 338.99"/>
    <s v="YASMG"/>
    <m/>
    <s v="66 460 338.99"/>
    <s v="79 752 406.79"/>
    <m/>
    <d v="2026-07-14T00:00:00"/>
    <s v="0000-00-00"/>
    <s v="JBL Portable Party Speaker"/>
    <s v="YASSIE"/>
    <s v="GALE"/>
    <s v="C104"/>
    <s v="2026-CO-000001"/>
    <s v="DCG-DVIR"/>
    <s v="STD"/>
    <m/>
    <m/>
    <m/>
    <n v="23072"/>
    <s v="C104"/>
    <n v="717"/>
    <n v="1"/>
    <s v="2026-07-13"/>
  </r>
  <r>
    <x v="338"/>
    <s v="OCEAN TRADE CO"/>
    <s v="PRESTATION CHAUFFEUR"/>
    <s v="Prestations des 03 chauffeurs suppléants de la DTG -SEM2( 01/07/26 au 01/01/27) # Devis: V.26.23753"/>
    <n v="3"/>
    <s v="PIE"/>
    <n v="4200000"/>
    <n v="913.04347826086962"/>
    <n v="2739.130434782609"/>
    <n v="2739.130434782609"/>
    <m/>
    <m/>
    <n v="0"/>
    <s v="MGA"/>
    <d v="2026-07-13T00:00:00"/>
    <s v="2026-07-13"/>
    <s v="E"/>
    <s v="E"/>
    <s v="RASAMOELINA Haritsoa Oliva"/>
    <n v="138804"/>
    <m/>
    <m/>
    <s v="DTG"/>
    <s v="ELIE3"/>
    <s v="ANDRIAMANANTSOA Elie"/>
    <s v="15 120 000.00"/>
    <n v="20"/>
    <n v="1"/>
    <m/>
    <s v="PRICTRL"/>
    <s v="True"/>
    <s v="E214_DTG"/>
    <s v="DTG"/>
    <s v="NA"/>
    <m/>
    <n v="3"/>
    <s v="12 600 000.00"/>
    <s v="YASMG"/>
    <m/>
    <s v="12 600 000.00"/>
    <s v="15 120 000.00"/>
    <m/>
    <d v="2026-07-13T00:00:00"/>
    <s v="0000-00-00"/>
    <s v="Prestation 03 chauffeurs suppléants(SEM2)"/>
    <s v="YASSIE"/>
    <s v="YASSIE"/>
    <s v="C500"/>
    <s v="E214_DTG"/>
    <s v="DTG"/>
    <s v="STD"/>
    <m/>
    <m/>
    <m/>
    <n v="11532"/>
    <s v="C500"/>
    <n v="102"/>
    <n v="1"/>
    <s v="2026-07-10"/>
  </r>
  <r>
    <x v="339"/>
    <s v="ICHTUS SERVICE"/>
    <s v="PRESTATION DE SERVICE"/>
    <s v="Barrières de protection rack _x000a_Dimensions : 103 x 50 cm"/>
    <n v="4"/>
    <s v="UN"/>
    <n v="239000"/>
    <n v="51.956521739130437"/>
    <n v="207.82608695652175"/>
    <n v="207.82608695652175"/>
    <m/>
    <m/>
    <n v="0"/>
    <s v="MGA"/>
    <d v="2026-07-13T00:00:00"/>
    <s v="2026-07-13"/>
    <s v="E"/>
    <s v="E"/>
    <s v="RAHARISON Tsilavina"/>
    <n v="138965"/>
    <m/>
    <m/>
    <s v="DFG"/>
    <s v="NADIA7"/>
    <s v="RAVONINJATOVO Nadia"/>
    <s v="956 000.00"/>
    <n v="0"/>
    <n v="2"/>
    <m/>
    <s v="PRICTRL"/>
    <s v="True"/>
    <s v="E250_DAF"/>
    <s v="DFG-ADV"/>
    <s v="NA"/>
    <m/>
    <n v="4"/>
    <s v="956 000.00"/>
    <s v="YASMG"/>
    <m/>
    <s v="4 112 000.00"/>
    <s v="4 112 000.00"/>
    <s v="F"/>
    <d v="2026-07-13T00:00:00"/>
    <s v="0000-00-00"/>
    <m/>
    <s v="YASSIE"/>
    <s v="YASSIE"/>
    <s v="C700"/>
    <s v="E250_DAF"/>
    <s v="DFG-ADV"/>
    <s v="STD"/>
    <m/>
    <m/>
    <m/>
    <n v="14862"/>
    <s v="C700"/>
    <n v="6102"/>
    <n v="2"/>
    <s v="2026-07-15"/>
  </r>
  <r>
    <x v="339"/>
    <s v="ICHTUS SERVICE"/>
    <s v="PRESTATION DE SERVICE"/>
    <s v="Barrières de protection rack TITAN III_x000a_Dimensions : 206 x 50 cm# Devis # 26061287 du 17/06/2026"/>
    <n v="12"/>
    <s v="UN"/>
    <n v="263000"/>
    <n v="57.173913043478258"/>
    <n v="686.08695652173913"/>
    <n v="686.08695652173913"/>
    <m/>
    <m/>
    <n v="0"/>
    <s v="MGA"/>
    <d v="2026-07-13T00:00:00"/>
    <s v="2026-07-13"/>
    <s v="E"/>
    <s v="E"/>
    <s v="RAHARISON Tsilavina"/>
    <n v="138965"/>
    <m/>
    <m/>
    <s v="DFG"/>
    <s v="NADIA7"/>
    <s v="RAVONINJATOVO Nadia"/>
    <s v="3 156 000.00"/>
    <n v="0"/>
    <n v="1"/>
    <m/>
    <s v="PRICTRL"/>
    <s v="True"/>
    <s v="E250_DAF"/>
    <s v="DFG-ADV"/>
    <s v="NA"/>
    <m/>
    <n v="12"/>
    <s v="3 156 000.00"/>
    <s v="YASMG"/>
    <m/>
    <s v="4 112 000.00"/>
    <s v="4 112 000.00"/>
    <s v="F"/>
    <d v="2026-07-13T00:00:00"/>
    <s v="0000-00-00"/>
    <m/>
    <s v="YASSIE"/>
    <s v="YASSIE"/>
    <s v="C700"/>
    <s v="E250_DAF"/>
    <s v="DFG-ADV"/>
    <s v="STD"/>
    <m/>
    <m/>
    <m/>
    <n v="14862"/>
    <s v="C700"/>
    <n v="6102"/>
    <n v="1"/>
    <s v="2026-07-15"/>
  </r>
  <r>
    <x v="340"/>
    <s v="ADONIS ENVIRONNEMENT"/>
    <s v="GESTION DE DECHETS"/>
    <s v="collecte et traitement des solvants perimés# FACTURE YAS  N°TNR-143202 DU 26/05/2026"/>
    <n v="103"/>
    <s v="UN"/>
    <n v="3104.4599499999999"/>
    <n v="0.67488259782608695"/>
    <n v="69.51290757608696"/>
    <n v="69.51290757608696"/>
    <m/>
    <m/>
    <n v="0"/>
    <s v="MGA"/>
    <d v="2026-07-13T00:00:00"/>
    <s v="2026-07-13"/>
    <s v="E"/>
    <s v="E"/>
    <s v="TSILIZY Olga Hasina"/>
    <n v="138884"/>
    <m/>
    <m/>
    <s v="HSSES"/>
    <s v="NADIA7"/>
    <s v="RAVONINJATOVO Nadia"/>
    <s v="383 711.25"/>
    <n v="20"/>
    <n v="1"/>
    <m/>
    <s v="PRICTRL"/>
    <s v="True"/>
    <s v="E250_DHE"/>
    <s v="HSSES"/>
    <s v="NA"/>
    <m/>
    <n v="103"/>
    <s v="319 759.37"/>
    <s v="YASMG"/>
    <m/>
    <s v="319 759.37"/>
    <s v="383 711.25"/>
    <s v="F"/>
    <d v="2026-07-13T00:00:00"/>
    <s v="0000-00-00"/>
    <s v="Collecte et traitement solvants périmés"/>
    <s v="YASSIE"/>
    <s v="YASSIE"/>
    <s v="C901"/>
    <s v="E250_DHE"/>
    <s v="HSSES"/>
    <s v="STD"/>
    <m/>
    <m/>
    <m/>
    <n v="24205"/>
    <s v="C901"/>
    <n v="692"/>
    <n v="1"/>
    <s v="2026-07-07"/>
  </r>
  <r>
    <x v="341"/>
    <s v="OKAPI LABS"/>
    <s v="Calibration équipement"/>
    <s v="Étalonnage/calibration Éthylotests Électroniques ALCOVISOR vendus par _x000a_Okapi# DEVIS N°FPOK-VR-09-070726 DU 07/07/2026"/>
    <n v="1"/>
    <s v="UN"/>
    <n v="260000"/>
    <n v="56.521739130434781"/>
    <n v="56.521739130434781"/>
    <n v="56.521739130434781"/>
    <m/>
    <m/>
    <n v="0"/>
    <s v="MGA"/>
    <d v="2026-07-13T00:00:00"/>
    <s v="2026-07-13"/>
    <s v="E"/>
    <s v="E"/>
    <s v="TSILIZY Olga Hasina"/>
    <n v="138883"/>
    <m/>
    <m/>
    <s v="HSSES"/>
    <s v="NADIA7"/>
    <s v="RAVONINJATOVO Nadia"/>
    <s v="260 000.00"/>
    <n v="0"/>
    <n v="1"/>
    <m/>
    <s v="PRMEQUI"/>
    <s v="True"/>
    <s v="E250_DHE"/>
    <s v="HSSES"/>
    <s v="NA"/>
    <m/>
    <n v="1"/>
    <s v="260 000.00"/>
    <s v="YASMG"/>
    <m/>
    <s v="260 000.00"/>
    <s v="260 000.00"/>
    <s v="F"/>
    <d v="2026-07-13T00:00:00"/>
    <s v="0000-00-00"/>
    <s v="Etalonnage Alcootest mercury"/>
    <s v="YASSIE"/>
    <s v="YASSIE"/>
    <s v="C901"/>
    <s v="E250_DHE"/>
    <s v="HSSES"/>
    <s v="STD"/>
    <m/>
    <m/>
    <m/>
    <n v="26058"/>
    <s v="C901"/>
    <n v="1127"/>
    <n v="1"/>
    <s v="2026-07-07"/>
  </r>
  <r>
    <x v="342"/>
    <s v="MORA MARKET"/>
    <s v="THE NOIR 20 INFUSETTES REF : 11768"/>
    <s v="TAF Thé Noir Nature Sahambavy 20 Infusettes"/>
    <n v="1"/>
    <s v="UN"/>
    <n v="4583.3333300000004"/>
    <n v="0.99637681086956531"/>
    <n v="0.99637681086956531"/>
    <n v="0.99637681086956531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5 500.00"/>
    <n v="20"/>
    <n v="4"/>
    <m/>
    <s v="FRNCALM"/>
    <s v="True"/>
    <s v="E219_DG"/>
    <s v="DG"/>
    <s v="NA"/>
    <m/>
    <n v="1"/>
    <s v="4 58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150"/>
    <s v="C900"/>
    <n v="4245"/>
    <n v="4"/>
    <s v="2026-07-13"/>
  </r>
  <r>
    <x v="342"/>
    <s v="MORA MARKET"/>
    <s v="LAIT CANDIA DEMI ECREME 1L"/>
    <s v="CANDIA Lait Entier 1 L"/>
    <n v="2"/>
    <s v="UN"/>
    <n v="7916.6666599999999"/>
    <n v="1.7210144913043477"/>
    <n v="3.4420289826086954"/>
    <n v="3.4420289826086954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19 000.00"/>
    <n v="20"/>
    <n v="6"/>
    <m/>
    <s v="FRNCALM"/>
    <s v="True"/>
    <s v="E219_DG"/>
    <s v="DG"/>
    <s v="NA"/>
    <m/>
    <n v="2"/>
    <s v="15 83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023"/>
    <s v="C900"/>
    <n v="4245"/>
    <n v="6"/>
    <s v="2026-07-13"/>
  </r>
  <r>
    <x v="342"/>
    <s v="MORA MARKET"/>
    <s v="DESODORISANT LAVANDE/VANILLE CASINO"/>
    <s v="AIR FRESHENER Désodorisant 5 en 1 Cocktail 360 M"/>
    <n v="6"/>
    <s v="UN"/>
    <n v="10000"/>
    <n v="2.1739130434782608"/>
    <n v="13.043478260869565"/>
    <n v="13.043478260869565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72 000.00"/>
    <n v="20"/>
    <n v="5"/>
    <m/>
    <s v="PDTENT"/>
    <s v="True"/>
    <s v="E219_DG"/>
    <s v="DG"/>
    <s v="NA"/>
    <m/>
    <n v="6"/>
    <s v="60 0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2934"/>
    <s v="C900"/>
    <n v="4245"/>
    <n v="5"/>
    <s v="2026-07-13"/>
  </r>
  <r>
    <x v="342"/>
    <s v="MORA MARKET"/>
    <s v="BOISSON AU SOJA"/>
    <s v="CARREFOUR SENSATION Boisson avoine végétal 1 L"/>
    <n v="2"/>
    <s v="UN"/>
    <n v="11416.666660000001"/>
    <n v="2.4818840565217393"/>
    <n v="4.9637681130434785"/>
    <n v="4.9637681130434785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27 400.00"/>
    <n v="20"/>
    <n v="7"/>
    <m/>
    <s v="FRNCALM"/>
    <s v="True"/>
    <s v="E219_DG"/>
    <s v="DG"/>
    <s v="NA"/>
    <m/>
    <n v="2"/>
    <s v="22 83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4188"/>
    <s v="C900"/>
    <n v="4245"/>
    <n v="7"/>
    <s v="2026-07-13"/>
  </r>
  <r>
    <x v="342"/>
    <s v="MORA MARKET"/>
    <s v="EAU VIVE 150 CL"/>
    <s v="EAU VIVE Eau de source naturelle 1,5 L - Pack de 6"/>
    <n v="2"/>
    <s v="PQT"/>
    <n v="17083.333330000001"/>
    <n v="3.7137681152173916"/>
    <n v="7.4275362304347832"/>
    <n v="7.4275362304347832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41 000.00"/>
    <n v="20"/>
    <n v="2"/>
    <m/>
    <s v="FRNCALM"/>
    <s v="True"/>
    <s v="E219_DG"/>
    <s v="DG"/>
    <s v="NA"/>
    <m/>
    <n v="2"/>
    <s v="34 166.67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2946"/>
    <s v="C900"/>
    <n v="4245"/>
    <n v="2"/>
    <s v="2026-07-13"/>
  </r>
  <r>
    <x v="342"/>
    <s v="MORA MARKET"/>
    <s v="CRISTALLINE 200 CL"/>
    <s v="CRISTALLINE Eau de source naturelle 2 L - Pack de 6# DEVIS N° B-PR0726-0025 DU 10/07/2026 - Contact livraison 0340033956"/>
    <n v="3"/>
    <s v="UN"/>
    <n v="18500"/>
    <n v="4.0217391304347823"/>
    <n v="12.065217391304348"/>
    <n v="12.065217391304348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66 600.00"/>
    <n v="20"/>
    <n v="1"/>
    <m/>
    <s v="FRNCALM"/>
    <s v="True"/>
    <s v="E219_DG"/>
    <s v="DG"/>
    <s v="NA"/>
    <m/>
    <n v="3"/>
    <s v="55 5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4313"/>
    <s v="C900"/>
    <n v="4245"/>
    <n v="1"/>
    <s v="2026-07-13"/>
  </r>
  <r>
    <x v="342"/>
    <s v="MORA MARKET"/>
    <s v="THE VERT 100 POCHE ALU"/>
    <s v="TAF Thé Vert Nature Sahambavy 100 Infusettes"/>
    <n v="1"/>
    <s v="UN"/>
    <n v="26500"/>
    <n v="5.7608695652173916"/>
    <n v="5.7608695652173916"/>
    <n v="5.7608695652173916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31 800.00"/>
    <n v="20"/>
    <n v="3"/>
    <m/>
    <s v="FRNCALM"/>
    <s v="True"/>
    <s v="E219_DG"/>
    <s v="DG"/>
    <s v="NA"/>
    <m/>
    <n v="1"/>
    <s v="26 5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158"/>
    <s v="C900"/>
    <n v="4245"/>
    <n v="3"/>
    <s v="2026-07-13"/>
  </r>
  <r>
    <x v="342"/>
    <s v="MORA MARKET"/>
    <s v="SUSPENSION MARRON CAPPUCINO H1500 D530 E27 60W"/>
    <s v="NESCAFE Cappuccino Classique 10 Dosettes# DEVIS N°B-PR0726-0081 DU 09/07/2026"/>
    <n v="2"/>
    <s v="PCE"/>
    <n v="33583.333330000001"/>
    <n v="7.300724636956522"/>
    <n v="14.601449273913044"/>
    <n v="14.601449273913044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80 600.00"/>
    <n v="20"/>
    <n v="8"/>
    <m/>
    <s v="ELEMCEL"/>
    <s v="True"/>
    <s v="E219_DG"/>
    <s v="DG"/>
    <s v="NA"/>
    <m/>
    <n v="2"/>
    <s v="67 166.67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6707"/>
    <s v="C900"/>
    <n v="4245"/>
    <n v="8"/>
    <s v="2026-07-13"/>
  </r>
  <r>
    <x v="343"/>
    <s v="ADVANCED TECHNOLOGY APPLICATION"/>
    <s v="PRESTATION DE SERVICE"/>
    <s v="Lancement ATEA__Tx VSAT sur 03 sites__AND054-BOE135-SOF219_Top Gun"/>
    <n v="1"/>
    <s v="UN"/>
    <n v="30430000"/>
    <n v="6615.217391304348"/>
    <n v="6615.217391304348"/>
    <n v="6615.217391304348"/>
    <m/>
    <m/>
    <n v="0"/>
    <s v="MGA"/>
    <d v="2026-07-13T00:00:00"/>
    <s v="2026-07-13"/>
    <s v="E"/>
    <s v="E"/>
    <s v="RANDRIARIMALALA Prisca"/>
    <n v="138910"/>
    <m/>
    <m/>
    <s v="DTG"/>
    <s v="ELIE3"/>
    <s v="ANDRIAMANANTSOA Elie"/>
    <s v="36 516 000.00"/>
    <n v="20"/>
    <n v="1"/>
    <m/>
    <s v="PRICTRL"/>
    <s v="True"/>
    <s v="2025-DT-021011"/>
    <s v="DTG-PROJETS"/>
    <s v="NA"/>
    <m/>
    <n v="1"/>
    <s v="30 430 000.00"/>
    <s v="YASMG"/>
    <m/>
    <s v="30 430 000.00"/>
    <s v="36 516 000.00"/>
    <s v="F"/>
    <d v="2026-07-13T00:00:00"/>
    <s v="0000-00-00"/>
    <s v="BC ATEA__Tx VSAT sur 03 sites__AND054-BOE135-SOF219_Top Gun"/>
    <s v="YASSIE"/>
    <s v="YASSIE"/>
    <s v="C500"/>
    <s v="2025-DT-021011"/>
    <s v="DTG-PROJETS"/>
    <s v="STD"/>
    <m/>
    <m/>
    <m/>
    <n v="14862"/>
    <s v="C500"/>
    <n v="2025"/>
    <n v="1"/>
    <s v="2026-07-17"/>
  </r>
  <r>
    <x v="344"/>
    <s v="ICHTUS SERVICE"/>
    <s v="REMISE"/>
    <s v="REMISE"/>
    <n v="20"/>
    <s v="UN"/>
    <n v="-44000"/>
    <n v="-9.5652173913043477"/>
    <n v="-191.30434782608694"/>
    <n v="191.30434782608694"/>
    <n v="191.30434782608694"/>
    <m/>
    <n v="0"/>
    <s v="MGA"/>
    <d v="2026-07-13T00:00:00"/>
    <s v="2026-07-13"/>
    <s v="E"/>
    <s v="E"/>
    <s v="RANDRIARIMALALA Prisca"/>
    <n v="138914"/>
    <m/>
    <m/>
    <s v="DTG"/>
    <s v="ELIE3"/>
    <s v="ANDRIAMANANTSOA Elie"/>
    <s v="-880 000.00"/>
    <n v="0"/>
    <n v="0"/>
    <m/>
    <s v="GELACCS"/>
    <s v="True"/>
    <s v="2025-DT-021011"/>
    <s v="DTG-PROJETS"/>
    <s v="NA"/>
    <m/>
    <n v="20"/>
    <s v="-880 000.00"/>
    <s v="YASMG"/>
    <m/>
    <s v="10 920 000.00"/>
    <s v="10 920 000.00"/>
    <s v="F"/>
    <d v="2026-07-13T00:00:00"/>
    <s v="0000-00-00"/>
    <s v="BC ICHTUS - Confection support d'antenne STARLINK__Phoenix"/>
    <s v="YASSIE"/>
    <s v="GALE"/>
    <s v="C500"/>
    <s v="2025-DT-021011"/>
    <s v="DTG-PROJETS"/>
    <s v="STD"/>
    <m/>
    <m/>
    <m/>
    <n v="2057"/>
    <s v="C500"/>
    <n v="6102"/>
    <n v="2"/>
    <s v="2026-07-17"/>
  </r>
  <r>
    <x v="344"/>
    <s v="ICHTUS SERVICE"/>
    <s v="Confection support Starlink Standard V4"/>
    <s v="Lancement BC pour ICHTUS - Confection support d'antenne STARLINK__Phoenix # Devis: 26051275"/>
    <n v="20"/>
    <s v="UN"/>
    <n v="590000"/>
    <n v="128.2608695652174"/>
    <n v="2565.217391304348"/>
    <n v="2565.217391304348"/>
    <m/>
    <m/>
    <n v="0"/>
    <s v="MGA"/>
    <d v="2026-07-13T00:00:00"/>
    <s v="2026-07-13"/>
    <s v="E"/>
    <s v="E"/>
    <s v="RANDRIARIMALALA Prisca"/>
    <n v="138914"/>
    <m/>
    <m/>
    <s v="DTG"/>
    <s v="ELIE3"/>
    <s v="ANDRIAMANANTSOA Elie"/>
    <s v="11 800 000.00"/>
    <n v="0"/>
    <n v="1"/>
    <m/>
    <s v="PRMEQUI"/>
    <s v="True"/>
    <s v="2025-DT-021011"/>
    <s v="DTG-PROJETS"/>
    <s v="NA"/>
    <m/>
    <n v="20"/>
    <s v="11 800 000.00"/>
    <s v="YASMG"/>
    <m/>
    <s v="10 920 000.00"/>
    <s v="10 920 000.00"/>
    <s v="F"/>
    <d v="2026-07-13T00:00:00"/>
    <s v="0000-00-00"/>
    <s v="BC ICHTUS - Confection support d'antenne STARLINK__Phoenix"/>
    <s v="YASSIE"/>
    <s v="GALE"/>
    <s v="C500"/>
    <s v="2025-DT-021011"/>
    <s v="DTG-PROJETS"/>
    <s v="STD"/>
    <m/>
    <m/>
    <m/>
    <n v="23223"/>
    <s v="C500"/>
    <n v="6102"/>
    <n v="1"/>
    <s v="2026-07-17"/>
  </r>
  <r>
    <x v="345"/>
    <s v="FOCUSGROUP SARLU"/>
    <s v="CAHIER DE REGISTRE SURETE"/>
    <s v="LIVRET DE 304 PAGES_x000a_INTERIEURES + COUVERTURE_x000a_Format: A4 FINI -Impression: PAGES_x000a_INTERIEURES EN QUADRICHROMIE_x000a_COUVERTURE ENQUADRICHROMIE SUR RECTO +_x000a_PELLICULAGE BRILLANT RECTO+ Couverture plastique transparent_x000a_-Papier: PAGES INTERIEURES SUR_x000a_OFFSET 80 G_x000a_COUVERTURE SUR PCB 300 G_x000a_-Finition: PAGE DE 1 A 300 -_x000a_REPETITIF SUR TOUT LE REGISTRE_x000a_SPIRALE METALLIQUE // 29.7 CM _x000a_NUMEROTATION: PAGE 1 à 300 NUMEROTE EN BAS DE PAGE# DEVIS N° 19596 DU 10/06/2026"/>
    <n v="270"/>
    <s v="UN"/>
    <n v="21661"/>
    <n v="4.7089130434782609"/>
    <n v="1271.4065217391305"/>
    <n v="1271.4065217391305"/>
    <m/>
    <m/>
    <n v="0"/>
    <s v="MGA"/>
    <d v="2026-07-13T00:00:00"/>
    <s v="2026-07-13"/>
    <s v="E"/>
    <s v="E"/>
    <s v="TSILIZY Olga Hasina"/>
    <n v="138155"/>
    <m/>
    <m/>
    <s v="HSSES"/>
    <s v="NADIA7"/>
    <s v="RAVONINJATOVO Nadia"/>
    <s v="7 018 164.00"/>
    <n v="20"/>
    <n v="1"/>
    <m/>
    <s v="FRNPAPF"/>
    <s v="True"/>
    <s v="E218_DHE"/>
    <s v="HSSES"/>
    <s v="NA"/>
    <m/>
    <n v="270"/>
    <s v="5 848 470.00"/>
    <s v="YASMG"/>
    <m/>
    <s v="5 848 470.00"/>
    <s v="7 018 164.00"/>
    <m/>
    <d v="2026-07-13T00:00:00"/>
    <s v="0000-00-00"/>
    <s v="Cahier de registre surété Q3"/>
    <s v="YASSIE"/>
    <s v="GALE"/>
    <s v="C901"/>
    <s v="E218_DHE"/>
    <s v="HSSES"/>
    <s v="STD"/>
    <m/>
    <m/>
    <m/>
    <n v="23205"/>
    <s v="C901"/>
    <n v="5947"/>
    <n v="1"/>
    <s v="2026-06-11"/>
  </r>
  <r>
    <x v="346"/>
    <s v="AFRO EGYPT"/>
    <s v="PRESTATION DE SERVICE"/>
    <s v="Lancement BC pour AFROTEL - Tx VSAT sur 04 sites__AAN186-AAN187-AAN189-IHO055"/>
    <n v="1"/>
    <s v="UN"/>
    <n v="29488000"/>
    <n v="6410.434782608696"/>
    <n v="6410.434782608696"/>
    <n v="6410.434782608696"/>
    <m/>
    <m/>
    <n v="0"/>
    <s v="MGA"/>
    <d v="2026-07-13T00:00:00"/>
    <s v="2026-07-13"/>
    <s v="E"/>
    <s v="E"/>
    <s v="RANDRIARIMALALA Prisca"/>
    <n v="138908"/>
    <m/>
    <m/>
    <s v="DTG"/>
    <s v="ELIE3"/>
    <s v="ANDRIAMANANTSOA Elie"/>
    <s v="35 385 600.00"/>
    <n v="20"/>
    <n v="1"/>
    <m/>
    <s v="PRICTRL"/>
    <s v="True"/>
    <s v="2025-DT-021011"/>
    <s v="DTG-PROJETS"/>
    <s v="NA"/>
    <m/>
    <n v="1"/>
    <s v="29 488 000.00"/>
    <s v="YASMG"/>
    <m/>
    <s v="29 488 000.00"/>
    <s v="35 385 600.00"/>
    <s v="F"/>
    <d v="2026-07-13T00:00:00"/>
    <s v="0000-00-00"/>
    <s v="BC AFROTEL - Tx VSAT sur AAN186-AAN187-AAN189-IHO05__Top Gun"/>
    <s v="YASSIE"/>
    <s v="YASSIE"/>
    <s v="C500"/>
    <s v="2025-DT-021011"/>
    <s v="DTG-PROJETS"/>
    <s v="STD"/>
    <m/>
    <m/>
    <m/>
    <n v="14862"/>
    <s v="C500"/>
    <n v="1033"/>
    <n v="1"/>
    <s v="2026-07-17"/>
  </r>
  <r>
    <x v="347"/>
    <s v="FENO LAZA SYLVESTRE (IELS)"/>
    <s v="Travaux GC filaire"/>
    <s v="DTG/DOM: Implantation de 30 poteaux dans la région de SAVA 33éme vague"/>
    <n v="1"/>
    <s v="UN"/>
    <n v="4815000"/>
    <n v="1046.7391304347825"/>
    <n v="1046.7391304347825"/>
    <n v="1046.7391304347825"/>
    <m/>
    <m/>
    <n v="0"/>
    <s v="MGA"/>
    <d v="2026-07-13T00:00:00"/>
    <s v="2026-07-13"/>
    <s v="E"/>
    <s v="E"/>
    <s v="HERY RAMAROLAHY"/>
    <n v="138904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3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348"/>
    <s v="FENO LAZA SYLVESTRE (IELS)"/>
    <s v="Travaux GC filaire"/>
    <s v="DTG/DOM: Implantation de 30 poteaux dans la région de SAVA 35éme vague"/>
    <n v="1"/>
    <s v="UN"/>
    <n v="4815000"/>
    <n v="1046.7391304347825"/>
    <n v="1046.7391304347825"/>
    <n v="1046.7391304347825"/>
    <m/>
    <m/>
    <n v="0"/>
    <s v="MGA"/>
    <d v="2026-07-13T00:00:00"/>
    <s v="2026-07-13"/>
    <s v="E"/>
    <s v="E"/>
    <s v="HERY RAMAROLAHY"/>
    <n v="138906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5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349"/>
    <s v="ORBIT OF TOURISM"/>
    <s v="LOCATION DE VOITURE COURTE DUREE"/>
    <s v="Location véhicule LCD VIP VPH à Diego# CONTRAT N°1822/0726 DU 10/07/2026"/>
    <n v="1"/>
    <s v="PIE"/>
    <n v="2880000"/>
    <n v="626.08695652173913"/>
    <n v="626.08695652173913"/>
    <n v="626.08695652173913"/>
    <m/>
    <m/>
    <n v="0"/>
    <s v="MGA"/>
    <d v="2026-07-13T00:00:00"/>
    <s v="2026-07-13"/>
    <s v="E"/>
    <s v="E"/>
    <s v="RAKOTONIRINA Hasy"/>
    <n v="138953"/>
    <m/>
    <m/>
    <s v="DG"/>
    <s v="NADIA7"/>
    <s v="RAVONINJATOVO Nadia"/>
    <s v="2 880 000.00"/>
    <n v="0"/>
    <n v="1"/>
    <m/>
    <s v="LOCLOCT"/>
    <s v="True"/>
    <s v="E222_DJU"/>
    <s v="DG-DJUR"/>
    <s v="NA"/>
    <m/>
    <n v="1"/>
    <s v="2 880 000.00"/>
    <s v="YASMG"/>
    <m/>
    <s v="2 880 000.00"/>
    <s v="2 880 000.00"/>
    <s v="F"/>
    <d v="2026-07-13T00:00:00"/>
    <s v="0000-00-00"/>
    <m/>
    <s v="YASSIE"/>
    <s v="YASSIE"/>
    <s v="C400"/>
    <s v="E222_DJU"/>
    <s v="DG-DJUR"/>
    <s v="STD"/>
    <m/>
    <m/>
    <m/>
    <n v="10626"/>
    <s v="C400"/>
    <n v="7181"/>
    <n v="1"/>
    <s v="2026-07-10"/>
  </r>
  <r>
    <x v="350"/>
    <s v="FENO LAZA SYLVESTRE (IELS)"/>
    <s v="Travaux GC filaire"/>
    <s v="DTG/DOM: Implantation de 30 poteaux dans la région de SAVA 34éme vague"/>
    <n v="1"/>
    <s v="UN"/>
    <n v="4815000"/>
    <n v="1046.7391304347825"/>
    <n v="1046.7391304347825"/>
    <n v="1046.7391304347825"/>
    <m/>
    <m/>
    <n v="0"/>
    <s v="MGA"/>
    <d v="2026-07-13T00:00:00"/>
    <s v="2026-07-13"/>
    <s v="E"/>
    <s v="E"/>
    <s v="HERY RAMAROLAHY"/>
    <n v="138905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4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351"/>
    <s v="BESSADARA ORLANDO"/>
    <s v="Travaux filaire"/>
    <s v="DTG/DOM: Tirage lastmile  Ambanja (BC Global 6ème Vague)"/>
    <n v="1"/>
    <s v="UN"/>
    <n v="4400000"/>
    <n v="956.52173913043475"/>
    <n v="956.52173913043475"/>
    <n v="956.52173913043475"/>
    <m/>
    <m/>
    <n v="0"/>
    <s v="MGA"/>
    <d v="2026-07-13T00:00:00"/>
    <s v="2026-07-13"/>
    <s v="E"/>
    <s v="E"/>
    <s v="HERY RAMAROLAHY"/>
    <n v="138902"/>
    <m/>
    <m/>
    <s v="DTG"/>
    <s v="ELIE3"/>
    <s v="ANDRIAMANANTSOA Elie"/>
    <s v="4 400 000.00"/>
    <n v="0"/>
    <n v="1"/>
    <m/>
    <s v="PRICTRL"/>
    <s v="True"/>
    <s v="2026-DT-102001"/>
    <s v="DTG-DOM"/>
    <s v="NA"/>
    <m/>
    <n v="1"/>
    <s v="4 400 000.00"/>
    <s v="YASMG"/>
    <m/>
    <s v="4 400 000.00"/>
    <s v="4 400 000.00"/>
    <s v="F"/>
    <d v="2026-07-13T00:00:00"/>
    <s v="0000-00-00"/>
    <s v="Tirage lastmile  Ambanja (BC Global 6ème Vague)"/>
    <s v="YASSIE"/>
    <s v="YASSIE"/>
    <s v="C500"/>
    <s v="2026-DT-102001"/>
    <s v="DTG-DOM"/>
    <s v="STD"/>
    <m/>
    <m/>
    <m/>
    <n v="22417"/>
    <s v="C500"/>
    <n v="5337"/>
    <n v="1"/>
    <s v="0000-00-00"/>
  </r>
  <r>
    <x v="352"/>
    <s v="NEXTHOPE"/>
    <s v="Cordon Cat 6 FTP Gris - 10m"/>
    <s v="Cordon Cat 6 FTP Gris - 10m # Devis n° DE35970DE35970"/>
    <n v="5"/>
    <s v="UN"/>
    <n v="61000"/>
    <n v="13.260869565217391"/>
    <n v="66.304347826086953"/>
    <n v="66.304347826086953"/>
    <m/>
    <m/>
    <n v="0"/>
    <s v="MGA"/>
    <d v="2026-07-13T00:00:00"/>
    <s v="2026-07-13"/>
    <s v="E"/>
    <s v="E"/>
    <s v="RABARISON Eric"/>
    <n v="138080"/>
    <m/>
    <m/>
    <s v="DTG"/>
    <s v="ELIE3"/>
    <s v="ANDRIAMANANTSOA Elie"/>
    <s v="366 000.00"/>
    <n v="20"/>
    <n v="1"/>
    <m/>
    <s v="PRMEQUI"/>
    <s v="True"/>
    <s v="2026-DT-031001"/>
    <s v="DTG-PROJETS"/>
    <s v="NA"/>
    <m/>
    <n v="5"/>
    <s v="305 000.00"/>
    <s v="YASMG"/>
    <m/>
    <s v="1 070 000.00"/>
    <s v="1 284 000.00"/>
    <s v="F"/>
    <d v="2026-07-13T00:00:00"/>
    <s v="0000-00-00"/>
    <s v="MPBN-Achat cable ethernet (Nexthope)"/>
    <s v="YASSIE"/>
    <s v="GALE"/>
    <s v="C500"/>
    <s v="2026-DT-031001"/>
    <s v="DTG-PROJETS"/>
    <s v="STD"/>
    <m/>
    <m/>
    <m/>
    <n v="16396"/>
    <s v="C500"/>
    <n v="681"/>
    <n v="1"/>
    <s v="2026-07-15"/>
  </r>
  <r>
    <x v="352"/>
    <s v="NEXTHOPE"/>
    <s v="ETHERNET FTP cat 6 straight câble with RJ45 connector (25m)"/>
    <s v="Cordon Cat 6 FTP Gris - 25m # Devis n° DE35970DE35970"/>
    <n v="5"/>
    <s v="PIE"/>
    <n v="153000"/>
    <n v="33.260869565217391"/>
    <n v="166.30434782608694"/>
    <n v="166.30434782608694"/>
    <m/>
    <m/>
    <n v="0"/>
    <s v="MGA"/>
    <d v="2026-07-13T00:00:00"/>
    <s v="2026-07-13"/>
    <s v="E"/>
    <s v="E"/>
    <s v="RABARISON Eric"/>
    <n v="138080"/>
    <m/>
    <m/>
    <s v="DTG"/>
    <s v="ELIE3"/>
    <s v="ANDRIAMANANTSOA Elie"/>
    <s v="918 000.00"/>
    <n v="20"/>
    <n v="2"/>
    <m/>
    <s v="RESCBLT"/>
    <s v="True"/>
    <s v="2026-DT-031001"/>
    <s v="DTG-PROJETS"/>
    <s v="NA"/>
    <m/>
    <n v="5"/>
    <s v="765 000.00"/>
    <s v="YASMG"/>
    <m/>
    <s v="1 070 000.00"/>
    <s v="1 284 000.00"/>
    <s v="F"/>
    <d v="2026-07-13T00:00:00"/>
    <s v="0000-00-00"/>
    <s v="MPBN-Achat cable ethernet (Nexthope)"/>
    <s v="YASSIE"/>
    <s v="GALE"/>
    <s v="C500"/>
    <s v="2026-DT-031001"/>
    <s v="DTG-PROJETS"/>
    <s v="STD"/>
    <m/>
    <m/>
    <m/>
    <n v="9814"/>
    <s v="C500"/>
    <n v="681"/>
    <n v="2"/>
    <s v="2026-07-15"/>
  </r>
  <r>
    <x v="353"/>
    <s v="HUAWEI TECHNOLOGIES CO., LTD"/>
    <s v="LICENCE"/>
    <s v="xPON ONT Interoperability Access License , Based on Per xPON ONT"/>
    <n v="2500"/>
    <s v="UN"/>
    <n v="2"/>
    <n v="2.34"/>
    <n v="5850"/>
    <n v="5850"/>
    <m/>
    <m/>
    <n v="0"/>
    <s v="EUR"/>
    <d v="2026-07-13T00:00:00"/>
    <s v="2026-07-13"/>
    <s v="E"/>
    <s v="E"/>
    <s v="RASAMOELINA Haritsoa Oliva"/>
    <n v="138901"/>
    <m/>
    <m/>
    <s v="DTG"/>
    <s v="ELIE3"/>
    <s v="ANDRIAMANANTSOA Elie"/>
    <s v="5 000.00"/>
    <n v="0"/>
    <n v="1"/>
    <m/>
    <s v="DOCLICD"/>
    <s v="True"/>
    <s v="2026-DT-103002"/>
    <s v="DTG-DSTC-INTER"/>
    <s v="NA"/>
    <m/>
    <n v="2500"/>
    <s v="5 000.00"/>
    <s v="YASMG"/>
    <m/>
    <s v="5 000.00"/>
    <s v="5 000.00"/>
    <s v="F"/>
    <d v="2026-07-13T00:00:00"/>
    <s v="0000-00-00"/>
    <s v="Licence 2500 ONT NOKIA"/>
    <s v="YASSIE"/>
    <s v="YASSIE"/>
    <s v="C500"/>
    <s v="2026-DT-103002"/>
    <s v="DTG-DSTC-INTER"/>
    <s v="IMPORT"/>
    <m/>
    <m/>
    <m/>
    <n v="7130"/>
    <s v="C500"/>
    <n v="3621"/>
    <n v="1"/>
    <s v="2026-07-20"/>
  </r>
  <r>
    <x v="354"/>
    <s v="MADO"/>
    <s v="RECHARGE SAINTO 5 GAL"/>
    <s v="RECHARGE  SAINTO  5GAL # 2DMDE26000"/>
    <n v="7"/>
    <s v="PIE"/>
    <n v="31666.67"/>
    <n v="6.8840586956521737"/>
    <n v="48.188410869565217"/>
    <n v="48.188410869565217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266 000.03"/>
    <n v="20"/>
    <n v="1"/>
    <m/>
    <s v="MATQUIN"/>
    <s v="True"/>
    <s v="E219_DTG"/>
    <s v="DTG-DOM"/>
    <s v="NA"/>
    <m/>
    <n v="7"/>
    <s v="221 666.69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11650"/>
    <s v="C500"/>
    <n v="81"/>
    <n v="1"/>
    <s v="2026-07-16"/>
  </r>
  <r>
    <x v="354"/>
    <s v="MADO"/>
    <s v="BOUTEILLE"/>
    <s v="1er  livraison SAINTO 05 GAL # 2DMDE26000"/>
    <n v="1"/>
    <s v="UN"/>
    <n v="73333.33"/>
    <n v="15.942028260869566"/>
    <n v="15.942028260869566"/>
    <n v="15.942028260869566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88 000.00"/>
    <n v="20"/>
    <n v="2"/>
    <m/>
    <s v="FRNVCUI"/>
    <s v="True"/>
    <s v="E219_DTG"/>
    <s v="DTG-DOM"/>
    <s v="NA"/>
    <m/>
    <n v="1"/>
    <s v="73 333.33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4006"/>
    <s v="C500"/>
    <n v="81"/>
    <n v="2"/>
    <s v="2026-07-16"/>
  </r>
  <r>
    <x v="354"/>
    <s v="MADO"/>
    <s v="DISTRIBUTEUR D EAU"/>
    <s v="FONTAINE PM # 2DMDE26000"/>
    <n v="1"/>
    <s v="PIE"/>
    <n v="574166.67000000004"/>
    <n v="124.81884130434784"/>
    <n v="124.81884130434784"/>
    <n v="124.81884130434784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689 000.00"/>
    <n v="20"/>
    <n v="3"/>
    <m/>
    <s v="MATPLSN"/>
    <s v="True"/>
    <s v="E219_DTG"/>
    <s v="DTG-DOM"/>
    <s v="NA"/>
    <m/>
    <n v="1"/>
    <s v="574 166.67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20984"/>
    <s v="C500"/>
    <n v="81"/>
    <n v="3"/>
    <s v="2026-07-16"/>
  </r>
  <r>
    <x v="355"/>
    <s v="ADVANCED TECHNOLOGY APPLICATION"/>
    <s v="PRESTATION DE SERVICE"/>
    <s v="Lancement BC de ATEA - Tx VSAT sur 03 sites BET - TG# Devis :  PF109/26 -  PF118/26 -  PF119/26"/>
    <n v="1"/>
    <s v="UN"/>
    <n v="26260000"/>
    <n v="5708.695652173913"/>
    <n v="5708.695652173913"/>
    <n v="5708.695652173913"/>
    <m/>
    <m/>
    <n v="0"/>
    <s v="MGA"/>
    <d v="2026-07-13T00:00:00"/>
    <s v="2026-07-13"/>
    <s v="E"/>
    <s v="E"/>
    <s v="RANDRIARIMALALA Prisca"/>
    <n v="138885"/>
    <m/>
    <m/>
    <s v="DTG"/>
    <s v="ELIE3"/>
    <s v="ANDRIAMANANTSOA Elie"/>
    <s v="31 512 000.00"/>
    <n v="20"/>
    <n v="1"/>
    <m/>
    <s v="PRICTRL"/>
    <s v="True"/>
    <s v="2025-DT-021011"/>
    <s v="DTG-PROJETS"/>
    <s v="NA"/>
    <m/>
    <n v="1"/>
    <s v="26 260 000.00"/>
    <s v="YASMG"/>
    <m/>
    <s v="26 260 000.00"/>
    <s v="31 512 000.00"/>
    <s v="F"/>
    <d v="2026-07-13T00:00:00"/>
    <s v="0000-00-00"/>
    <s v="BC ATEA - Tx VSAT sur 03 sites BET - Top Gun"/>
    <s v="YASSIE"/>
    <s v="YASSIE"/>
    <s v="C500"/>
    <s v="2025-DT-021011"/>
    <s v="DTG-PROJETS"/>
    <s v="STD"/>
    <m/>
    <m/>
    <m/>
    <n v="14862"/>
    <s v="C500"/>
    <n v="2025"/>
    <n v="1"/>
    <s v="2026-07-17"/>
  </r>
  <r>
    <x v="356"/>
    <s v="MATERAUTO"/>
    <s v="MOTO"/>
    <s v="COFI 2026 - MOTO LONCIN VISA 110 CC - GRS EDMOND # devis n°000381/MRV/26"/>
    <n v="1"/>
    <s v="UN"/>
    <n v="4041667"/>
    <n v="878.62326086956523"/>
    <n v="878.62326086956523"/>
    <n v="878.62326086956523"/>
    <m/>
    <m/>
    <n v="0"/>
    <s v="MGA"/>
    <d v="2026-07-13T00:00:00"/>
    <s v="2026-07-13"/>
    <s v="E"/>
    <s v="E"/>
    <s v="RAZAFINDRAHAGA Setra"/>
    <n v="138615"/>
    <m/>
    <m/>
    <s v="DCG"/>
    <s v="FELANA13"/>
    <s v="Felana RARIVOSON"/>
    <s v="4 850 000.40"/>
    <n v="20"/>
    <n v="2"/>
    <m/>
    <s v="PRMVEHI"/>
    <s v="True"/>
    <s v="2026-COFI"/>
    <s v="DCG-DVI"/>
    <s v="NA"/>
    <m/>
    <n v="1"/>
    <s v="4 041 667.00"/>
    <s v="YASMG"/>
    <m/>
    <s v="21 541 667.00"/>
    <s v="25 850 000.40"/>
    <s v="F"/>
    <d v="2026-07-13T00:00:00"/>
    <s v="0000-00-00"/>
    <s v="COFI 2026 - MOTO GRS EDMOND"/>
    <s v="YASSIE"/>
    <s v="GALE"/>
    <s v="C104"/>
    <s v="2026-COFI"/>
    <s v="DCG-DVI"/>
    <s v="STD"/>
    <m/>
    <m/>
    <m/>
    <n v="4155"/>
    <s v="C104"/>
    <n v="1261"/>
    <n v="2"/>
    <s v="2026-06-22"/>
  </r>
  <r>
    <x v="356"/>
    <s v="MATERAUTO"/>
    <s v="MOTO"/>
    <s v="COFI 2026 - MOTO Voge 300 Rally - GRS EDMOND # devis n°00382/MRV/26"/>
    <n v="1"/>
    <s v="UN"/>
    <n v="17500000"/>
    <n v="3804.3478260869565"/>
    <n v="3804.3478260869565"/>
    <n v="3804.3478260869565"/>
    <m/>
    <m/>
    <n v="0"/>
    <s v="MGA"/>
    <d v="2026-07-13T00:00:00"/>
    <s v="2026-07-13"/>
    <s v="E"/>
    <s v="E"/>
    <s v="RAZAFINDRAHAGA Setra"/>
    <n v="138615"/>
    <m/>
    <m/>
    <s v="DCG"/>
    <s v="FELANA13"/>
    <s v="Felana RARIVOSON"/>
    <s v="21 000 000.00"/>
    <n v="20"/>
    <n v="1"/>
    <m/>
    <s v="PRMVEHI"/>
    <s v="True"/>
    <s v="2026-COFI"/>
    <s v="DCG-DVI"/>
    <s v="NA"/>
    <m/>
    <n v="1"/>
    <s v="17 500 000.00"/>
    <s v="YASMG"/>
    <m/>
    <s v="21 541 667.00"/>
    <s v="25 850 000.40"/>
    <s v="F"/>
    <d v="2026-07-13T00:00:00"/>
    <s v="0000-00-00"/>
    <s v="COFI 2026 - MOTO GRS EDMOND"/>
    <s v="YASSIE"/>
    <s v="GALE"/>
    <s v="C104"/>
    <s v="2026-COFI"/>
    <s v="DCG-DVI"/>
    <s v="STD"/>
    <m/>
    <m/>
    <m/>
    <n v="4155"/>
    <s v="C104"/>
    <n v="1261"/>
    <n v="1"/>
    <s v="2026-06-22"/>
  </r>
  <r>
    <x v="357"/>
    <s v="AFRO EGYPT"/>
    <s v="REMISE"/>
    <s v="Remise"/>
    <n v="1"/>
    <s v="UN"/>
    <n v="-11385000"/>
    <n v="-2475"/>
    <n v="-2475"/>
    <n v="2475"/>
    <n v="2475"/>
    <m/>
    <n v="0"/>
    <s v="MGA"/>
    <d v="2026-07-13T00:00:00"/>
    <s v="2026-08-05"/>
    <s v="E"/>
    <s v="E"/>
    <s v="RASAMOELINA Haritsoa Oliva"/>
    <n v="138882"/>
    <m/>
    <m/>
    <s v="DTG"/>
    <s v="ELIE3"/>
    <s v="ANDRIAMANANTSOA Elie"/>
    <s v="-13 662 000.00"/>
    <n v="20"/>
    <n v="2"/>
    <m/>
    <s v="GELACCS"/>
    <s v="True"/>
    <s v="2026-DT-101001"/>
    <s v="DTG-DSTC-INSTA"/>
    <s v="NA"/>
    <m/>
    <n v="1"/>
    <s v="-11 385 000.00"/>
    <s v="YASMG"/>
    <m/>
    <s v="29 955 000.00"/>
    <s v="35 946 000.00"/>
    <s v="F"/>
    <d v="2026-07-13T00:00:00"/>
    <s v="0000-00-00"/>
    <s v="Renfort rétablissement FTTx Yas à Toamasina(13j)"/>
    <s v="YASSIE"/>
    <s v="YASSIE"/>
    <s v="C500"/>
    <s v="2026-DT-101001"/>
    <s v="DTG-DSTC-INSTA"/>
    <s v="STD"/>
    <m/>
    <m/>
    <m/>
    <n v="2057"/>
    <s v="C500"/>
    <n v="1033"/>
    <n v="2"/>
    <s v="2026-07-16"/>
  </r>
  <r>
    <x v="357"/>
    <s v="AFRO EGYPT"/>
    <s v="Travaux filaire"/>
    <s v="Supplément pour les prestations de rétablissement FTTX Toamasina  du PO n°133447"/>
    <n v="1"/>
    <s v="UN"/>
    <n v="41340000"/>
    <n v="8986.95652173913"/>
    <n v="8986.95652173913"/>
    <n v="8986.95652173913"/>
    <m/>
    <m/>
    <n v="0"/>
    <s v="MGA"/>
    <d v="2026-07-13T00:00:00"/>
    <s v="2026-08-05"/>
    <s v="E"/>
    <s v="E"/>
    <s v="RASAMOELINA Haritsoa Oliva"/>
    <n v="138882"/>
    <m/>
    <m/>
    <s v="DTG"/>
    <s v="ELIE3"/>
    <s v="ANDRIAMANANTSOA Elie"/>
    <s v="49 608 000.00"/>
    <n v="20"/>
    <n v="1"/>
    <m/>
    <s v="PRICTRL"/>
    <s v="True"/>
    <s v="2026-DT-101001"/>
    <s v="DTG-DSTC-INSTA"/>
    <s v="NA"/>
    <m/>
    <n v="1"/>
    <s v="41 340 000.00"/>
    <s v="YASMG"/>
    <m/>
    <s v="29 955 000.00"/>
    <s v="35 946 000.00"/>
    <s v="F"/>
    <d v="2026-07-13T00:00:00"/>
    <s v="0000-00-00"/>
    <s v="Renfort rétablissement FTTx Yas à Toamasina(13j)"/>
    <s v="YASSIE"/>
    <s v="YASSIE"/>
    <s v="C500"/>
    <s v="2026-DT-101001"/>
    <s v="DTG-DSTC-INSTA"/>
    <s v="STD"/>
    <m/>
    <m/>
    <m/>
    <n v="22417"/>
    <s v="C500"/>
    <n v="1033"/>
    <n v="1"/>
    <s v="2026-07-16"/>
  </r>
  <r>
    <x v="358"/>
    <s v="URBAN FUTSAL"/>
    <s v="SPONSORING"/>
    <s v="Offre publicitaire annuelle : Grand mur terrain Pepsi_x000a_ - TERRAIN BLEU"/>
    <n v="1"/>
    <s v="UN"/>
    <n v="70000000"/>
    <n v="15217.391304347826"/>
    <n v="15217.391304347826"/>
    <n v="15217.391304347826"/>
    <m/>
    <m/>
    <n v="0"/>
    <s v="MGA"/>
    <d v="2026-07-13T00:00:00"/>
    <s v="2026-07-13"/>
    <s v="E"/>
    <s v="E"/>
    <s v="RAZAFINDRAHAGA Setra"/>
    <n v="138682"/>
    <m/>
    <m/>
    <s v="DCG"/>
    <s v="FELANA13"/>
    <s v="Felana RARIVOSON"/>
    <s v="84 000 000.00"/>
    <n v="20"/>
    <n v="1"/>
    <m/>
    <s v="MECSPDC"/>
    <s v="True"/>
    <s v="E110_SP_DCOM"/>
    <s v="DCG-COM-PART"/>
    <s v="NA"/>
    <m/>
    <n v="1"/>
    <s v="70 000 000.00"/>
    <s v="YASMG"/>
    <m/>
    <s v="70 000 000.00"/>
    <s v="84 000 000.00"/>
    <s v="F"/>
    <d v="2026-07-13T00:00:00"/>
    <s v="0000-00-00"/>
    <s v="Sponsoring FUTSAL 2026"/>
    <s v="YASSIE"/>
    <s v="YASSIE"/>
    <s v="C100"/>
    <s v="E110_SP_DCOM"/>
    <s v="DCG-COM-PART"/>
    <s v="STD"/>
    <m/>
    <m/>
    <m/>
    <n v="1267"/>
    <s v="C100"/>
    <n v="685"/>
    <n v="1"/>
    <s v="2026-06-25"/>
  </r>
  <r>
    <x v="359"/>
    <s v="ATO SERVICE"/>
    <s v="REPARATION VEHICULE"/>
    <s v="ENTRETIEN PERIODIQUE CAMION MAJUNGA - 38132WWT - DEVIS N°134M/26"/>
    <n v="1"/>
    <s v="PIE"/>
    <n v="756800"/>
    <n v="164.52173913043478"/>
    <n v="164.52173913043478"/>
    <n v="164.52173913043478"/>
    <m/>
    <m/>
    <n v="0"/>
    <s v="MGA"/>
    <d v="2026-07-13T00:00:00"/>
    <s v="2026-07-13"/>
    <s v="E"/>
    <s v="E"/>
    <s v="ANDRIANATOANDRO Johanna"/>
    <n v="138864"/>
    <m/>
    <m/>
    <s v="DCG"/>
    <s v="FELANA13"/>
    <s v="Felana RARIVOSON"/>
    <s v="756 800.00"/>
    <n v="0"/>
    <n v="1"/>
    <m/>
    <s v="RCIBTVS"/>
    <s v="True"/>
    <s v="E222_DCG"/>
    <s v="DCG-DVIR"/>
    <s v="NA"/>
    <m/>
    <n v="1"/>
    <s v="756 800.00"/>
    <s v="YASMG"/>
    <m/>
    <s v="756 800.00"/>
    <s v="756 800.00"/>
    <m/>
    <d v="2026-07-13T00:00:00"/>
    <s v="0000-00-00"/>
    <s v="ENTRETIEN PERIODIQUE CAMION"/>
    <s v="YASSIE"/>
    <s v="YASSIE"/>
    <s v="C104"/>
    <s v="E222_DCG"/>
    <s v="DCG-DVIR"/>
    <s v="STD"/>
    <m/>
    <m/>
    <m/>
    <n v="11723"/>
    <s v="C104"/>
    <n v="2223"/>
    <n v="1"/>
    <s v="2026-07-07"/>
  </r>
  <r>
    <x v="360"/>
    <s v="MADAGASCAR AUTOMOBILE"/>
    <s v="REPARATION VEHICULE"/>
    <s v="ENTRETIEN MOTO HONDA CGX125 SHP 6DK - TANA - 21984WWT # DEVIS N°1DE247259 DU 30/06/2026"/>
    <n v="1"/>
    <s v="PIE"/>
    <n v="223900"/>
    <n v="48.673913043478258"/>
    <n v="48.673913043478258"/>
    <n v="48.673913043478258"/>
    <m/>
    <m/>
    <n v="0"/>
    <s v="MGA"/>
    <d v="2026-07-13T00:00:00"/>
    <s v="2026-07-13"/>
    <s v="E"/>
    <s v="E"/>
    <s v="ANDRIANATOANDRO Johanna"/>
    <n v="138866"/>
    <m/>
    <m/>
    <s v="DCG"/>
    <s v="FELANA13"/>
    <s v="Felana RARIVOSON"/>
    <s v="268 680.00"/>
    <n v="20"/>
    <n v="1"/>
    <m/>
    <s v="RCIBTVS"/>
    <s v="True"/>
    <s v="E222_DCG"/>
    <s v="DCG-DVIR"/>
    <s v="NA"/>
    <m/>
    <n v="1"/>
    <s v="223 900.00"/>
    <s v="YASMG"/>
    <m/>
    <s v="223 900.00"/>
    <s v="268 680.00"/>
    <s v="F"/>
    <d v="2026-07-13T00:00:00"/>
    <s v="0000-00-00"/>
    <s v="ENTRETIEN MOTO 21984WWT"/>
    <s v="YASSIE"/>
    <s v="YASSIE"/>
    <s v="C104"/>
    <s v="E222_DCG"/>
    <s v="DCG-DVIR"/>
    <s v="STD"/>
    <m/>
    <m/>
    <m/>
    <n v="11723"/>
    <s v="C104"/>
    <n v="1184"/>
    <n v="1"/>
    <s v="2026-07-07"/>
  </r>
  <r>
    <x v="361"/>
    <s v="LCS CONSULTING"/>
    <s v="PRESTATION EXTERNE"/>
    <s v="Prestation 559 AR MBALIK dont 23 TANA et 536 REGION mois de Juillet 2026 - PROFORMA N° 321-A/FP/TELMA/2026"/>
    <n v="559"/>
    <s v="UN"/>
    <n v="342039.74589999998"/>
    <n v="74.356466499999996"/>
    <n v="41565.264773499999"/>
    <n v="41565.264773499999"/>
    <m/>
    <m/>
    <n v="0"/>
    <s v="MGA"/>
    <d v="2026-07-13T00:00:00"/>
    <s v="2026-07-13"/>
    <s v="E"/>
    <s v="E"/>
    <s v="ANDRIAMIRIJA Luca"/>
    <n v="138853"/>
    <m/>
    <m/>
    <s v="DCG"/>
    <s v="FELANA13"/>
    <s v="Felana RARIVOSON"/>
    <s v="229 440 261.55"/>
    <n v="20"/>
    <n v="1"/>
    <m/>
    <s v="PRICTRL"/>
    <s v="True"/>
    <s v="E214_DCG"/>
    <s v="DCG-SHS"/>
    <s v="NA"/>
    <m/>
    <n v="559"/>
    <s v="191 200 217.96"/>
    <s v="YASMG"/>
    <m/>
    <s v="205 783 617.96"/>
    <s v="246 940 341.55"/>
    <m/>
    <d v="2026-07-13T00:00:00"/>
    <s v="0000-00-00"/>
    <s v="Salaire Animateurs et CDV Mbalik - Juillet 2026"/>
    <s v="YASSIE"/>
    <s v="YASSIE"/>
    <s v="C100"/>
    <s v="E214_DCG"/>
    <s v="DCG-SHS"/>
    <s v="STD"/>
    <m/>
    <m/>
    <m/>
    <n v="1264"/>
    <s v="C100"/>
    <n v="2490"/>
    <n v="1"/>
    <s v="2026-07-06"/>
  </r>
  <r>
    <x v="361"/>
    <s v="LCS CONSULTING"/>
    <s v="PRESTATION EXTERNE"/>
    <s v="Prestation 22 Coordinateur de Vente MBalik mois de Juillet 2026 - PROFORMA N°322-A/FP/TELMA/2026"/>
    <n v="22"/>
    <s v="UN"/>
    <n v="662881.81810000003"/>
    <n v="144.10474306521741"/>
    <n v="3170.3043474347828"/>
    <n v="3170.3043474347828"/>
    <m/>
    <m/>
    <n v="0"/>
    <s v="MGA"/>
    <d v="2026-07-13T00:00:00"/>
    <s v="2026-07-13"/>
    <s v="E"/>
    <s v="E"/>
    <s v="ANDRIAMIRIJA Luca"/>
    <n v="138853"/>
    <m/>
    <m/>
    <s v="DCG"/>
    <s v="FELANA13"/>
    <s v="Felana RARIVOSON"/>
    <s v="17 500 080.00"/>
    <n v="20"/>
    <n v="2"/>
    <m/>
    <s v="PRICTRL"/>
    <s v="True"/>
    <s v="E214_DCG"/>
    <s v="DCG-SHS"/>
    <s v="NA"/>
    <m/>
    <n v="22"/>
    <s v="14 583 400.00"/>
    <s v="YASMG"/>
    <m/>
    <s v="205 783 617.96"/>
    <s v="246 940 341.55"/>
    <m/>
    <d v="2026-07-13T00:00:00"/>
    <s v="0000-00-00"/>
    <s v="Salaire Animateurs et CDV Mbalik - Juillet 2026"/>
    <s v="YASSIE"/>
    <s v="YASSIE"/>
    <s v="C100"/>
    <s v="E214_DCG"/>
    <s v="DCG-SHS"/>
    <s v="STD"/>
    <m/>
    <m/>
    <m/>
    <n v="1264"/>
    <s v="C100"/>
    <n v="2490"/>
    <n v="2"/>
    <s v="2026-07-06"/>
  </r>
  <r>
    <x v="362"/>
    <s v="LCS CONSULTING"/>
    <s v="PRESTATION EXTERNE"/>
    <s v="IM- Un (01) VAD - SAMBAVA-VOHEMAR-SAMBAVA du 27/06 au 02/07/2026 - Proforma n°314-A/FP/TELMA/2026"/>
    <n v="1"/>
    <s v="UN"/>
    <n v="380000"/>
    <n v="82.608695652173907"/>
    <n v="82.608695652173907"/>
    <n v="82.608695652173907"/>
    <m/>
    <m/>
    <n v="0"/>
    <s v="MGA"/>
    <d v="2026-07-13T00:00:00"/>
    <s v="2026-07-13"/>
    <s v="E"/>
    <s v="E"/>
    <s v="ANDRIAMIRIJA Luca"/>
    <n v="138881"/>
    <m/>
    <m/>
    <s v="DCG"/>
    <s v="FELANA13"/>
    <s v="Felana RARIVOSON"/>
    <s v="380 000.00"/>
    <n v="0"/>
    <n v="1"/>
    <m/>
    <s v="PRICTRL"/>
    <s v="True"/>
    <s v="E214_DRB"/>
    <s v="DCG-DRB"/>
    <s v="NA"/>
    <m/>
    <n v="1"/>
    <s v="380 000.00"/>
    <s v="YASMG"/>
    <m/>
    <s v="380 000.00"/>
    <s v="380 000.00"/>
    <s v="F"/>
    <d v="2026-07-13T00:00:00"/>
    <s v="0000-00-00"/>
    <s v="IM VAD Sambava- Vohemar - Sambava"/>
    <s v="YASSIE"/>
    <s v="YASSIE"/>
    <s v="C102"/>
    <s v="E214_DRB"/>
    <s v="DCG-DRB"/>
    <s v="STD"/>
    <m/>
    <m/>
    <m/>
    <n v="1264"/>
    <s v="C102"/>
    <n v="2490"/>
    <n v="1"/>
    <s v="2026-07-07"/>
  </r>
  <r>
    <x v="363"/>
    <s v="MADAGASCAR AUTOMOBILE"/>
    <s v="MAIN D'OEUVRE"/>
    <s v="Main d'oeuvre"/>
    <n v="1"/>
    <s v="UN"/>
    <n v="110000"/>
    <n v="23.913043478260871"/>
    <n v="23.913043478260871"/>
    <n v="23.913043478260871"/>
    <m/>
    <m/>
    <n v="0"/>
    <s v="MGA"/>
    <d v="2026-07-13T00:00:00"/>
    <s v="2026-07-13"/>
    <s v="E"/>
    <s v="E"/>
    <s v="RASAMOELINA Haritsoa Oliva"/>
    <n v="138879"/>
    <m/>
    <m/>
    <s v="DTG"/>
    <s v="ELIE3"/>
    <s v="ANDRIAMANANTSOA Elie"/>
    <s v="132 000.00"/>
    <n v="20"/>
    <n v="1"/>
    <m/>
    <s v="PRMBATX"/>
    <s v="True"/>
    <s v="E222_DTG"/>
    <s v="DTG"/>
    <s v="NA"/>
    <m/>
    <n v="1"/>
    <s v="110 000.00"/>
    <s v="YASMG"/>
    <m/>
    <s v="1 147 800.00"/>
    <s v="1 377 360.00"/>
    <s v="F"/>
    <d v="2026-07-13T00:00:00"/>
    <s v="0000-00-00"/>
    <s v="éparation moto 23668WWT- DTG FORT DAUPHIN"/>
    <s v="YASSIE"/>
    <s v="YASSIE"/>
    <s v="C500"/>
    <s v="E222_DTG"/>
    <s v="DTG"/>
    <s v="STD"/>
    <m/>
    <m/>
    <m/>
    <n v="4323"/>
    <s v="C500"/>
    <n v="1184"/>
    <n v="1"/>
    <s v="2026-07-16"/>
  </r>
  <r>
    <x v="363"/>
    <s v="MADAGASCAR AUTOMOBILE"/>
    <s v="ENTRETIEN ET REPARATION VEHICULE  Y COMPRIS PIECES DE RECHAN"/>
    <s v="Entretien periodique+remplacement kit chaine+batterie)# Devis n° 1DE247026"/>
    <n v="1"/>
    <s v="UN"/>
    <n v="1037800"/>
    <n v="225.60869565217391"/>
    <n v="225.60869565217391"/>
    <n v="225.60869565217391"/>
    <m/>
    <m/>
    <n v="0"/>
    <s v="MGA"/>
    <d v="2026-07-13T00:00:00"/>
    <s v="2026-07-13"/>
    <s v="E"/>
    <s v="E"/>
    <s v="RASAMOELINA Haritsoa Oliva"/>
    <n v="138879"/>
    <m/>
    <m/>
    <s v="DTG"/>
    <s v="ELIE3"/>
    <s v="ANDRIAMANANTSOA Elie"/>
    <s v="1 245 360.00"/>
    <n v="20"/>
    <n v="2"/>
    <m/>
    <s v="PRMVEHI"/>
    <s v="True"/>
    <s v="E222_DTG"/>
    <s v="DTG"/>
    <s v="NA"/>
    <m/>
    <n v="1"/>
    <s v="1 037 800.00"/>
    <s v="YASMG"/>
    <m/>
    <s v="1 147 800.00"/>
    <s v="1 377 360.00"/>
    <s v="F"/>
    <d v="2026-07-13T00:00:00"/>
    <s v="0000-00-00"/>
    <s v="éparation moto 23668WWT- DTG FORT DAUPHIN"/>
    <s v="YASSIE"/>
    <s v="YASSIE"/>
    <s v="C500"/>
    <s v="E222_DTG"/>
    <s v="DTG"/>
    <s v="STD"/>
    <m/>
    <m/>
    <m/>
    <n v="1185"/>
    <s v="C500"/>
    <n v="1184"/>
    <n v="2"/>
    <s v="2026-07-16"/>
  </r>
  <r>
    <x v="364"/>
    <s v="MADAGASCAR AUTOMOBILE"/>
    <s v="MOTO"/>
    <s v="Cofi 2026 - GRS AGENCE PLUS - Moto HONDA ACE 125 SHH 6DK # DEVIS du  9/6/2026"/>
    <n v="5"/>
    <s v="UN"/>
    <n v="7491667"/>
    <n v="1628.6232608695652"/>
    <n v="8143.1163043478264"/>
    <n v="8143.1163043478264"/>
    <m/>
    <m/>
    <n v="0"/>
    <s v="MGA"/>
    <d v="2026-07-13T00:00:00"/>
    <s v="2026-07-13"/>
    <s v="E"/>
    <s v="E"/>
    <s v="ANDRIAMIRIJA Luca"/>
    <n v="138915"/>
    <m/>
    <m/>
    <s v="DCG"/>
    <s v="FELANA13"/>
    <s v="Felana RARIVOSON"/>
    <s v="44 950 002.00"/>
    <n v="20"/>
    <n v="1"/>
    <m/>
    <s v="PRMVEHI"/>
    <s v="True"/>
    <s v="2026-COFI"/>
    <s v="DCG-DVI"/>
    <s v="NA"/>
    <m/>
    <n v="5"/>
    <s v="37 458 335.00"/>
    <s v="YASMG"/>
    <m/>
    <s v="37 458 335.00"/>
    <s v="44 950 002.00"/>
    <s v="F"/>
    <d v="2026-07-13T00:00:00"/>
    <s v="0000-00-00"/>
    <s v="Cofi 2026 - GRS AGENCE PLUS"/>
    <s v="YASSIE"/>
    <s v="GALE"/>
    <s v="C104"/>
    <s v="2026-COFI"/>
    <s v="DCG-DVI"/>
    <s v="STD"/>
    <m/>
    <m/>
    <m/>
    <n v="4155"/>
    <s v="C104"/>
    <n v="1184"/>
    <n v="1"/>
    <s v="2026-07-09"/>
  </r>
  <r>
    <x v="365"/>
    <s v="AVRA BTP"/>
    <s v="ENTRETIEN REPARATION BATIMENT NON TECHNIQUE"/>
    <s v="Travaux Supplémentaires suite passage cyclone - DEVIS N°DV0039/26"/>
    <n v="1"/>
    <s v="PIE"/>
    <n v="2293275"/>
    <n v="498.53804347826087"/>
    <n v="498.53804347826087"/>
    <n v="498.53804347826087"/>
    <m/>
    <m/>
    <n v="0"/>
    <s v="MGA"/>
    <d v="2026-07-13T00:00:00"/>
    <s v="2026-07-13"/>
    <s v="E"/>
    <s v="E"/>
    <s v="ANDRIAMIRIJA Luca"/>
    <n v="138927"/>
    <m/>
    <m/>
    <s v="DCG"/>
    <s v="FELANA13"/>
    <s v="Felana RARIVOSON"/>
    <s v="2 293 275.00"/>
    <n v="0"/>
    <n v="1"/>
    <m/>
    <s v="RCIBTVS"/>
    <s v="True"/>
    <s v="E250_DRB"/>
    <s v="DCG-DRB"/>
    <s v="NA"/>
    <m/>
    <n v="1"/>
    <s v="2 293 275.00"/>
    <s v="YASMG"/>
    <m/>
    <s v="2 293 275.00"/>
    <s v="2 293 275.00"/>
    <s v="F"/>
    <d v="2026-07-13T00:00:00"/>
    <s v="0000-00-00"/>
    <s v="Entretien Store YS Avenue Tamatave"/>
    <s v="YASSIE"/>
    <s v="YASSIE"/>
    <s v="C102"/>
    <s v="E250_DRB"/>
    <s v="DCG-DRB"/>
    <s v="STD"/>
    <m/>
    <m/>
    <m/>
    <n v="9757"/>
    <s v="C102"/>
    <n v="4038"/>
    <n v="1"/>
    <s v="2026-07-09"/>
  </r>
  <r>
    <x v="366"/>
    <s v="PRINCESSE BORA LODGE ET SPA"/>
    <s v="HEBERGEMENT / HOTEL"/>
    <s v="Hébergement Nuit en demi pension le 14 et 15/07/2026"/>
    <n v="2"/>
    <s v="UN"/>
    <n v="562500"/>
    <n v="122.28260869565217"/>
    <n v="244.56521739130434"/>
    <n v="244.56521739130434"/>
    <m/>
    <m/>
    <n v="0"/>
    <s v="MGA"/>
    <d v="2026-07-13T00:00:00"/>
    <s v="2026-07-13"/>
    <s v="E"/>
    <s v="E"/>
    <s v="ANDRIAMIRIJA Luca"/>
    <n v="138943"/>
    <m/>
    <m/>
    <s v="DCG"/>
    <s v="FELANA13"/>
    <s v="Felana RARIVOSON"/>
    <s v="1 350 000.00"/>
    <n v="20"/>
    <n v="1"/>
    <m/>
    <s v="VDPHEBR"/>
    <s v="True"/>
    <s v="E215_DRB"/>
    <s v="DCG-DRB"/>
    <s v="NA"/>
    <m/>
    <n v="2"/>
    <s v="1 125 000.00"/>
    <s v="YASMG"/>
    <m/>
    <s v="1 125 000.00"/>
    <s v="1 350 000.00"/>
    <m/>
    <d v="2026-07-13T00:00:00"/>
    <s v="0000-00-00"/>
    <s v="Hébergement - FIDY RASOLOFONIAINA"/>
    <s v="YASSIE"/>
    <s v="YASSIE"/>
    <s v="C102"/>
    <s v="E215_DRB"/>
    <s v="DCG-DRB"/>
    <s v="STD"/>
    <m/>
    <m/>
    <m/>
    <n v="1251"/>
    <s v="C102"/>
    <n v="2636"/>
    <n v="1"/>
    <s v="2026-07-10"/>
  </r>
  <r>
    <x v="367"/>
    <s v="ATLASSIAN"/>
    <s v="Renouvellement Licences"/>
    <s v="draw.io Diagrams | UML, BPMN, AWS, ERD, &amp; Flowcharts app ANNUAL Standard, up to 200 users"/>
    <n v="1"/>
    <s v="UN"/>
    <n v="3100"/>
    <n v="3100"/>
    <n v="3100"/>
    <n v="3100"/>
    <m/>
    <m/>
    <n v="0"/>
    <s v="USD"/>
    <d v="2026-07-13T00:00:00"/>
    <s v="2026-07-13"/>
    <s v="E"/>
    <s v="E"/>
    <s v="NJIVA Mbolatiana"/>
    <n v="138871"/>
    <m/>
    <m/>
    <s v="DSI"/>
    <s v="NADIA7"/>
    <s v="RAVONINJATOVO Nadia"/>
    <s v="3 100.00"/>
    <n v="0"/>
    <n v="2"/>
    <m/>
    <s v="PRICTRL"/>
    <s v="True"/>
    <s v="E321_DSI"/>
    <s v="DSI"/>
    <s v="NA"/>
    <m/>
    <n v="1"/>
    <s v="3 100.00"/>
    <s v="YASMG"/>
    <m/>
    <s v="15 100.00"/>
    <s v="15 100.00"/>
    <s v="F"/>
    <d v="2026-07-13T00:00:00"/>
    <s v="0000-00-00"/>
    <s v="Renew Licence Confluence Cloud (19/07/2026 au 19/07/2027)"/>
    <s v="YASSIE"/>
    <s v="YASSIE"/>
    <s v="C800"/>
    <s v="E321_DSI"/>
    <s v="DSI"/>
    <s v="IMPORT"/>
    <m/>
    <m/>
    <m/>
    <n v="24755"/>
    <s v="C800"/>
    <n v="2221"/>
    <n v="2"/>
    <s v="2026-07-07"/>
  </r>
  <r>
    <x v="367"/>
    <s v="ATLASSIAN"/>
    <s v="Renouvellement Licences"/>
    <s v="Confluence ANNUAL Standard, up to 200 users# DEVIS N°QT-44K-Z63-BYV-284 DU 21/04/2026"/>
    <n v="1"/>
    <s v="UN"/>
    <n v="12000"/>
    <n v="12000"/>
    <n v="12000"/>
    <n v="12000"/>
    <m/>
    <m/>
    <n v="0"/>
    <s v="USD"/>
    <d v="2026-07-13T00:00:00"/>
    <s v="2026-07-13"/>
    <s v="E"/>
    <s v="E"/>
    <s v="NJIVA Mbolatiana"/>
    <n v="138871"/>
    <m/>
    <m/>
    <s v="DSI"/>
    <s v="NADIA7"/>
    <s v="RAVONINJATOVO Nadia"/>
    <s v="12 000.00"/>
    <n v="0"/>
    <n v="1"/>
    <m/>
    <s v="PRICTRL"/>
    <s v="True"/>
    <s v="E321_DSI"/>
    <s v="DSI"/>
    <s v="NA"/>
    <m/>
    <n v="1"/>
    <s v="12 000.00"/>
    <s v="YASMG"/>
    <m/>
    <s v="15 100.00"/>
    <s v="15 100.00"/>
    <s v="F"/>
    <d v="2026-07-13T00:00:00"/>
    <s v="0000-00-00"/>
    <s v="Renew Licence Confluence Cloud (19/07/2026 au 19/07/2027)"/>
    <s v="YASSIE"/>
    <s v="YASSIE"/>
    <s v="C800"/>
    <s v="E321_DSI"/>
    <s v="DSI"/>
    <s v="IMPORT"/>
    <m/>
    <m/>
    <m/>
    <n v="24755"/>
    <s v="C800"/>
    <n v="2221"/>
    <n v="1"/>
    <s v="2026-07-07"/>
  </r>
  <r>
    <x v="368"/>
    <s v="TourOnePlanet"/>
    <s v="PRESTATION DE SERVICE"/>
    <s v="BC de Couverture - Influenceur Tim - BC complémentaire BC134373"/>
    <n v="4"/>
    <s v="UN"/>
    <n v="13760000"/>
    <n v="2991.304347826087"/>
    <n v="11965.217391304348"/>
    <n v="11965.217391304348"/>
    <m/>
    <m/>
    <n v="0"/>
    <s v="MGA"/>
    <d v="2026-07-13T00:00:00"/>
    <s v="2026-07-13"/>
    <s v="E"/>
    <s v="E"/>
    <s v="ANDRIAMIRIJA Luca"/>
    <n v="138842"/>
    <m/>
    <m/>
    <s v="DCG"/>
    <s v="FELANA13"/>
    <s v="Felana RARIVOSON"/>
    <s v="55 040 000.00"/>
    <n v="0"/>
    <n v="1"/>
    <m/>
    <s v="PRICTRL"/>
    <s v="True"/>
    <s v="E110_DG_DCOM"/>
    <s v="DCG-COM"/>
    <s v="NA"/>
    <m/>
    <n v="4"/>
    <s v="55 040 000.00"/>
    <s v="YASMG"/>
    <m/>
    <s v="55 040 000.00"/>
    <s v="55 040 000.00"/>
    <m/>
    <d v="2026-07-13T00:00:00"/>
    <s v="0000-00-00"/>
    <s v="BC de Couverture - Influenceur TIM"/>
    <s v="YASSIE"/>
    <s v="YASSIE"/>
    <s v="C100"/>
    <s v="E110_DG_DCOM"/>
    <s v="DCG-COM"/>
    <s v="STD"/>
    <m/>
    <m/>
    <m/>
    <n v="14862"/>
    <s v="C100"/>
    <n v="6184"/>
    <n v="1"/>
    <s v="2026-07-06"/>
  </r>
  <r>
    <x v="369"/>
    <s v="RAKOTOZANDRY JEAN YVES ELYSE"/>
    <s v="ENTRETIEN ET REPARATION VEHICULE  Y COMPRIS PIECES DE RECHAN"/>
    <s v="Réparation Camion 1175 TCC # FACTURE 28/03/2026"/>
    <n v="1"/>
    <s v="UN"/>
    <n v="140000"/>
    <n v="30.434782608695652"/>
    <n v="30.434782608695652"/>
    <n v="30.434782608695652"/>
    <m/>
    <m/>
    <n v="0"/>
    <s v="MGA"/>
    <d v="2026-07-13T00:00:00"/>
    <s v="2026-07-13"/>
    <s v="E"/>
    <s v="E"/>
    <s v="ANDRIAMIRIJA Luca"/>
    <n v="138844"/>
    <m/>
    <m/>
    <s v="DCG"/>
    <s v="FELANA13"/>
    <s v="Felana RARIVOSON"/>
    <s v="140 000.00"/>
    <n v="0"/>
    <n v="1"/>
    <m/>
    <s v="PRMVEHI"/>
    <s v="True"/>
    <s v="E222_DCG"/>
    <s v="DCG-DVIR"/>
    <s v="NA"/>
    <m/>
    <n v="1"/>
    <s v="140 000.00"/>
    <s v="YASMG"/>
    <m/>
    <s v="140 000.00"/>
    <s v="140 000.00"/>
    <m/>
    <d v="2026-07-13T00:00:00"/>
    <s v="0000-00-00"/>
    <s v="Entretien Camion 1175TCC"/>
    <s v="YASSIE"/>
    <s v="YASSIE"/>
    <s v="C104"/>
    <s v="E222_DCG"/>
    <s v="DCG-DVIR"/>
    <s v="STD"/>
    <m/>
    <m/>
    <m/>
    <n v="1185"/>
    <s v="C104"/>
    <n v="7157"/>
    <n v="1"/>
    <s v="2026-07-06"/>
  </r>
  <r>
    <x v="370"/>
    <s v="RAKOTOARINIVO JEAN MAMY"/>
    <s v="LOYER SITES"/>
    <s v="Loyer Avril 2026 - 02 Locaux numéro 125-126 Harmony Box - FA n°025/04/2026"/>
    <n v="2"/>
    <s v="UN"/>
    <n v="800000"/>
    <n v="173.91304347826087"/>
    <n v="347.82608695652175"/>
    <n v="347.82608695652175"/>
    <m/>
    <m/>
    <n v="0"/>
    <s v="MGA"/>
    <d v="2026-07-13T00:00:00"/>
    <s v="2026-07-13"/>
    <s v="E"/>
    <s v="E"/>
    <s v="ANDRIAMIRIJA Luca"/>
    <n v="138718"/>
    <m/>
    <m/>
    <s v="DCG"/>
    <s v="FELANA13"/>
    <s v="Felana RARIVOSON"/>
    <s v="1 600 000.00"/>
    <n v="0"/>
    <n v="1"/>
    <m/>
    <s v="LOCLOCT"/>
    <s v="True"/>
    <s v="E250_DCG"/>
    <s v="DCG-SHS"/>
    <s v="NA"/>
    <m/>
    <n v="2"/>
    <s v="1 600 000.00"/>
    <s v="YASMG"/>
    <m/>
    <s v="1 600 000.00"/>
    <s v="1 600 000.00"/>
    <s v="F"/>
    <d v="2026-07-13T00:00:00"/>
    <s v="0000-00-00"/>
    <s v="Loyer Local Sabotsy Namehana - Projet Easy Freeze"/>
    <s v="YASSIE"/>
    <s v="YASSIE"/>
    <s v="C100"/>
    <s v="E250_DCG"/>
    <s v="DCG-SHS"/>
    <s v="STD"/>
    <m/>
    <m/>
    <m/>
    <n v="1288"/>
    <s v="C100"/>
    <n v="7117"/>
    <n v="1"/>
    <s v="2026-06-29"/>
  </r>
  <r>
    <x v="371"/>
    <s v="VARA SARL"/>
    <s v="SPONSORING"/>
    <s v="Sponsoring numéraire Festival Mandrare Edition 2026 - FA n°002/2026 du 30/06/2026"/>
    <n v="1"/>
    <s v="UN"/>
    <n v="10000000"/>
    <n v="2173.913043478261"/>
    <n v="2173.913043478261"/>
    <n v="2173.913043478261"/>
    <m/>
    <m/>
    <n v="0"/>
    <s v="MGA"/>
    <d v="2026-07-13T00:00:00"/>
    <s v="2026-07-13"/>
    <s v="E"/>
    <s v="E"/>
    <s v="ANDRIAMIRIJA Luca"/>
    <n v="138837"/>
    <m/>
    <m/>
    <s v="DCG"/>
    <s v="FELANA13"/>
    <s v="Felana RARIVOSON"/>
    <s v="10 000 000.00"/>
    <n v="0"/>
    <n v="1"/>
    <m/>
    <s v="MECSPDC"/>
    <s v="True"/>
    <s v="E110_AC_DCOM"/>
    <s v="DCG-COM-PART"/>
    <s v="NA"/>
    <m/>
    <n v="1"/>
    <s v="10 000 000.00"/>
    <s v="YASMG"/>
    <m/>
    <s v="10 000 000.00"/>
    <s v="10 000 000.00"/>
    <s v="F"/>
    <d v="2026-07-13T00:00:00"/>
    <s v="0000-00-00"/>
    <s v="Sponsoring numéraire Festival Mandrare"/>
    <s v="YASSIE"/>
    <s v="YASSIE"/>
    <s v="C100"/>
    <s v="E110_AC_DCOM"/>
    <s v="DCG-COM-PART"/>
    <s v="STD"/>
    <m/>
    <m/>
    <m/>
    <n v="1267"/>
    <s v="C100"/>
    <n v="7153"/>
    <n v="1"/>
    <s v="2026-07-06"/>
  </r>
  <r>
    <x v="372"/>
    <s v="NEA MADAGASCAR SA"/>
    <s v="MAINTENANCE ENERGIE"/>
    <s v="REMPLACEMENT SPLIT N°02 DATA CENTER MAINTIRANO # Proforma MG-YAS-26-A3697-D0001"/>
    <n v="1"/>
    <s v="UN"/>
    <n v="10060235.9"/>
    <n v="2187.0078043478261"/>
    <n v="2187.0078043478261"/>
    <n v="2187.0078043478261"/>
    <m/>
    <m/>
    <n v="0"/>
    <s v="MGA"/>
    <d v="2026-07-13T00:00:00"/>
    <s v="2026-07-13"/>
    <s v="S"/>
    <s v="S"/>
    <s v="RAKOTOMALALA Tahiana Nalaina"/>
    <n v="138833"/>
    <m/>
    <m/>
    <s v="DTG"/>
    <s v="ELIE3"/>
    <s v="ANDRIAMANANTSOA Elie"/>
    <s v="12 072 283.08"/>
    <n v="20"/>
    <n v="1"/>
    <m/>
    <s v="PRICTRL"/>
    <s v="True"/>
    <s v="2026-DT-061005"/>
    <s v="DTG-DOM-NRJ"/>
    <s v="NA"/>
    <m/>
    <n v="0"/>
    <s v="0.00"/>
    <s v="YASMG"/>
    <m/>
    <s v="10 060 235.90"/>
    <s v="12 072 283.08"/>
    <m/>
    <d v="2026-07-13T00:00:00"/>
    <s v="0000-00-00"/>
    <s v="REMPLACEMENT SPLIT N°02 DATA CENTER MAINTIRANO"/>
    <s v="YASSIE"/>
    <s v="YASSIE"/>
    <s v="C500"/>
    <s v="2026-DT-061005"/>
    <s v="DTG-DOM-NRJ"/>
    <s v="STD"/>
    <m/>
    <m/>
    <m/>
    <n v="10668"/>
    <s v="C500"/>
    <n v="36"/>
    <n v="1"/>
    <s v="0000-00-00"/>
  </r>
  <r>
    <x v="373"/>
    <s v="FEDERATION MALAGASY DE FOOT BALL"/>
    <s v="SPONSORING"/>
    <s v="Subvention des équipes finalistes - Yas Coupe de Madagascar - Facture N°0001/2026-FMF/SG/DAF/26"/>
    <n v="2"/>
    <s v="UN"/>
    <n v="4000000"/>
    <n v="869.56521739130437"/>
    <n v="1739.1304347826087"/>
    <n v="1739.1304347826087"/>
    <m/>
    <m/>
    <n v="0"/>
    <s v="MGA"/>
    <d v="2026-07-13T00:00:00"/>
    <s v="2026-07-13"/>
    <s v="E"/>
    <s v="E"/>
    <s v="ANDRIAMIRIJA Luca"/>
    <n v="138839"/>
    <m/>
    <m/>
    <s v="DCG"/>
    <s v="FELANA13"/>
    <s v="Felana RARIVOSON"/>
    <s v="8 000 000.00"/>
    <n v="0"/>
    <n v="2"/>
    <m/>
    <s v="MECSPDC"/>
    <s v="True"/>
    <s v="E110_AP_DCOM"/>
    <s v="DCG-COM-PART"/>
    <s v="NA"/>
    <m/>
    <n v="2"/>
    <s v="8 000 000.00"/>
    <s v="YASMG"/>
    <m/>
    <s v="23 000 000.00"/>
    <s v="23 000 000.00"/>
    <s v="F"/>
    <d v="2026-07-13T00:00:00"/>
    <s v="0000-00-00"/>
    <s v="Sponsoring Yas Coupe de Madagascar 2026"/>
    <s v="YASSIE"/>
    <s v="YASSIE"/>
    <s v="C100"/>
    <s v="E110_AP_DCOM"/>
    <s v="DCG-COM-PART"/>
    <s v="STD"/>
    <m/>
    <m/>
    <m/>
    <n v="1267"/>
    <s v="C100"/>
    <n v="2369"/>
    <n v="2"/>
    <s v="2026-07-06"/>
  </r>
  <r>
    <x v="373"/>
    <s v="FEDERATION MALAGASY DE FOOT BALL"/>
    <s v="SPONSORING"/>
    <s v="Primes Yas Coupe de Madagascar - Facture N°0001/2026-FMF/SG/DAF/26"/>
    <n v="1"/>
    <s v="UN"/>
    <n v="15000000"/>
    <n v="3260.8695652173915"/>
    <n v="3260.8695652173915"/>
    <n v="3260.8695652173915"/>
    <m/>
    <m/>
    <n v="0"/>
    <s v="MGA"/>
    <d v="2026-07-13T00:00:00"/>
    <s v="2026-07-13"/>
    <s v="E"/>
    <s v="E"/>
    <s v="ANDRIAMIRIJA Luca"/>
    <n v="138839"/>
    <m/>
    <m/>
    <s v="DCG"/>
    <s v="FELANA13"/>
    <s v="Felana RARIVOSON"/>
    <s v="15 000 000.00"/>
    <n v="0"/>
    <n v="1"/>
    <m/>
    <s v="MECSPDC"/>
    <s v="True"/>
    <s v="E110_AP_DCOM"/>
    <s v="DCG-COM-PART"/>
    <s v="NA"/>
    <m/>
    <n v="1"/>
    <s v="15 000 000.00"/>
    <s v="YASMG"/>
    <m/>
    <s v="23 000 000.00"/>
    <s v="23 000 000.00"/>
    <s v="F"/>
    <d v="2026-07-13T00:00:00"/>
    <s v="0000-00-00"/>
    <s v="Sponsoring Yas Coupe de Madagascar 2026"/>
    <s v="YASSIE"/>
    <s v="YASSIE"/>
    <s v="C100"/>
    <s v="E110_AP_DCOM"/>
    <s v="DCG-COM-PART"/>
    <s v="STD"/>
    <m/>
    <m/>
    <m/>
    <n v="1267"/>
    <s v="C100"/>
    <n v="2369"/>
    <n v="1"/>
    <s v="2026-07-06"/>
  </r>
  <r>
    <x v="374"/>
    <s v="GRANDE DISTRIBUTION SERVICE"/>
    <s v="LAMBAHOANY STANDARD - JUILLET 2026"/>
    <s v="Lambahoany Standard - Proforma n°F/P062600255"/>
    <n v="350"/>
    <s v="UN"/>
    <n v="40000"/>
    <n v="8.695652173913043"/>
    <n v="3043.478260869565"/>
    <n v="3043.478260869565"/>
    <m/>
    <m/>
    <n v="0"/>
    <s v="MGA"/>
    <d v="2026-07-13T00:00:00"/>
    <s v="2026-07-13"/>
    <s v="E"/>
    <s v="E"/>
    <s v="ANDRIAMIRIJA Luca"/>
    <n v="138841"/>
    <m/>
    <m/>
    <s v="DCG"/>
    <s v="FELANA13"/>
    <s v="Felana RARIVOSON"/>
    <s v="14 000 000.00"/>
    <n v="0"/>
    <n v="1"/>
    <m/>
    <s v="GOOHABI"/>
    <s v="True"/>
    <s v="E110_AC_DCOM"/>
    <s v="DCG-COM-PART"/>
    <s v="NA"/>
    <m/>
    <n v="350"/>
    <s v="14 000 000.00"/>
    <s v="YASMG"/>
    <m/>
    <s v="14 000 000.00"/>
    <s v="14 000 000.00"/>
    <s v="F"/>
    <d v="2026-07-13T00:00:00"/>
    <s v="0000-00-00"/>
    <s v="Lambahoany Standard"/>
    <s v="YASSIE"/>
    <s v="GALE"/>
    <s v="C100"/>
    <s v="E110_AC_DCOM"/>
    <s v="DCG-COM-PART"/>
    <s v="STD"/>
    <m/>
    <m/>
    <m/>
    <n v="27687"/>
    <s v="C100"/>
    <n v="820"/>
    <n v="1"/>
    <s v="2026-07-06"/>
  </r>
  <r>
    <x v="375"/>
    <s v="EASY REDMINE"/>
    <s v="Renouvellement Licences"/>
    <s v="Easy8 Business (subscription from 2026-05-05 to 2027-05-04) - users/year# FACTURE Number: 21260840 DU 26/06/2026"/>
    <n v="120"/>
    <s v="UN"/>
    <n v="166.8"/>
    <n v="195.15600000000001"/>
    <n v="23418.720000000001"/>
    <n v="23418.720000000001"/>
    <m/>
    <n v="30"/>
    <n v="30"/>
    <s v="EUR"/>
    <d v="2026-07-13T00:00:00"/>
    <s v="2026-07-13"/>
    <s v="E"/>
    <s v="E"/>
    <s v="NJIVA Mbolatiana"/>
    <n v="138874"/>
    <m/>
    <m/>
    <s v="DSI"/>
    <s v="NADIA7"/>
    <s v="RAVONINJATOVO Nadia"/>
    <s v="12 610.08"/>
    <n v="-10"/>
    <n v="1"/>
    <m/>
    <s v="PRICTRL"/>
    <s v="True"/>
    <s v="E321_DSI"/>
    <s v="DSI"/>
    <s v="NA"/>
    <m/>
    <n v="120"/>
    <s v="14 011.20"/>
    <s v="YASMG"/>
    <m/>
    <s v="14 011.20"/>
    <s v="12 610.08"/>
    <s v="F"/>
    <d v="2026-07-13T00:00:00"/>
    <s v="0000-00-00"/>
    <s v="Renew Licence Easy Redmine 05/05/2026 au 04/05/2027"/>
    <s v="YASSIE"/>
    <s v="YASSIE"/>
    <s v="C800"/>
    <s v="E321_DSI"/>
    <s v="DSI"/>
    <s v="IMPORT"/>
    <m/>
    <m/>
    <m/>
    <n v="24755"/>
    <s v="C800"/>
    <n v="2305"/>
    <n v="1"/>
    <s v="2026-07-07"/>
  </r>
  <r>
    <x v="376"/>
    <s v="RATOLOJANAHARY Lalaina Josia"/>
    <s v="PRESTATION DE SERVICE"/>
    <s v="Cession de droit uvre Musicale - D Lain # FACTURE DU 22/06/2026"/>
    <n v="1"/>
    <s v="UN"/>
    <n v="1500000"/>
    <n v="326.08695652173913"/>
    <n v="326.08695652173913"/>
    <n v="326.08695652173913"/>
    <m/>
    <m/>
    <n v="0"/>
    <s v="MGA"/>
    <d v="2026-07-13T00:00:00"/>
    <s v="2026-07-13"/>
    <s v="E"/>
    <s v="E"/>
    <s v="ANDRIAMIRIJA Luca"/>
    <n v="138820"/>
    <m/>
    <m/>
    <s v="DCG"/>
    <s v="FELANA13"/>
    <s v="Felana RARIVOSON"/>
    <s v="1 500 000.00"/>
    <n v="0"/>
    <n v="1"/>
    <m/>
    <s v="PRICTRL"/>
    <s v="True"/>
    <s v="E110_PRO_DCOM"/>
    <s v="DCG-COM"/>
    <s v="NA"/>
    <m/>
    <n v="1"/>
    <s v="1 500 000.00"/>
    <s v="YASMG"/>
    <m/>
    <s v="1 500 000.00"/>
    <s v="1 500 000.00"/>
    <s v="F"/>
    <d v="2026-07-13T00:00:00"/>
    <s v="0000-00-00"/>
    <s v="Droit d'uvre Musicale - D Lain"/>
    <s v="YASSIE"/>
    <s v="YASSIE"/>
    <s v="C100"/>
    <s v="E110_PRO_DCOM"/>
    <s v="DCG-COM"/>
    <s v="STD"/>
    <m/>
    <m/>
    <m/>
    <n v="14862"/>
    <s v="C100"/>
    <n v="7152"/>
    <n v="1"/>
    <s v="2026-07-03"/>
  </r>
  <r>
    <x v="377"/>
    <s v="SPIDER SARLU"/>
    <s v="DISJONCTEUR"/>
    <s v="DISC COURBE C 230-400V 20A 6 - 10kA - Devis n° PF26SPD09397"/>
    <n v="3"/>
    <s v="UN"/>
    <n v="151323.10999999999"/>
    <n v="32.896328260869559"/>
    <n v="98.688984782608685"/>
    <n v="98.688984782608685"/>
    <m/>
    <m/>
    <n v="0"/>
    <s v="MGA"/>
    <d v="2026-07-13T00:00:00"/>
    <s v="2026-07-13"/>
    <s v="E"/>
    <s v="E"/>
    <s v="ANDRIAMIRIJA Luca"/>
    <n v="138821"/>
    <m/>
    <m/>
    <s v="DCG"/>
    <s v="FELANA13"/>
    <s v="Felana RARIVOSON"/>
    <s v="544 763.20"/>
    <n v="20"/>
    <n v="2"/>
    <m/>
    <s v="ELEMCEL"/>
    <s v="True"/>
    <s v="E218_DRB"/>
    <s v="DCG-DRB"/>
    <s v="NA"/>
    <m/>
    <n v="3"/>
    <s v="453 969.33"/>
    <s v="YASMG"/>
    <m/>
    <s v="612 182.16"/>
    <s v="734 618.60"/>
    <s v="F"/>
    <d v="2026-07-13T00:00:00"/>
    <s v="0000-00-00"/>
    <s v="Disjoncteur Stores"/>
    <s v="YASSIE"/>
    <s v="GALE"/>
    <s v="C102"/>
    <s v="E218_DRB"/>
    <s v="DCG-DRB"/>
    <s v="STD"/>
    <m/>
    <m/>
    <m/>
    <n v="3720"/>
    <s v="C102"/>
    <n v="674"/>
    <n v="2"/>
    <s v="2026-07-03"/>
  </r>
  <r>
    <x v="377"/>
    <s v="SPIDER SARLU"/>
    <s v="DISJONCTEUR"/>
    <s v="DISC COURBE C 230-400V 32A 6 - 10kA - Devis n° PF26SPD09397"/>
    <n v="1"/>
    <s v="UN"/>
    <n v="158212.82999999999"/>
    <n v="34.394093478260864"/>
    <n v="34.394093478260864"/>
    <n v="34.394093478260864"/>
    <m/>
    <m/>
    <n v="0"/>
    <s v="MGA"/>
    <d v="2026-07-13T00:00:00"/>
    <s v="2026-07-13"/>
    <s v="E"/>
    <s v="E"/>
    <s v="ANDRIAMIRIJA Luca"/>
    <n v="138821"/>
    <m/>
    <m/>
    <s v="DCG"/>
    <s v="FELANA13"/>
    <s v="Felana RARIVOSON"/>
    <s v="189 855.40"/>
    <n v="20"/>
    <n v="1"/>
    <m/>
    <s v="ELEMCEL"/>
    <s v="True"/>
    <s v="E218_DRB"/>
    <s v="DCG-DRB"/>
    <s v="NA"/>
    <m/>
    <n v="1"/>
    <s v="158 212.83"/>
    <s v="YASMG"/>
    <m/>
    <s v="612 182.16"/>
    <s v="734 618.60"/>
    <s v="F"/>
    <d v="2026-07-13T00:00:00"/>
    <s v="0000-00-00"/>
    <s v="Disjoncteur Stores"/>
    <s v="YASSIE"/>
    <s v="GALE"/>
    <s v="C102"/>
    <s v="E218_DRB"/>
    <s v="DCG-DRB"/>
    <s v="STD"/>
    <m/>
    <m/>
    <m/>
    <n v="3720"/>
    <s v="C102"/>
    <n v="674"/>
    <n v="1"/>
    <s v="2026-07-03"/>
  </r>
  <r>
    <x v="378"/>
    <s v="BAKAO SERVICES"/>
    <s v="PRESTATION DE SERVICE"/>
    <s v="Manutentionnaire du 03 Juillet à 05h00 matin au_x000a_6 Juillet à 05h00 et 07 Juillet de 19H à 24H - Facture n°019/06/BS/2026 du 19/06/2026"/>
    <n v="20"/>
    <s v="UN"/>
    <n v="25000"/>
    <n v="5.4347826086956523"/>
    <n v="108.69565217391305"/>
    <n v="108.69565217391305"/>
    <m/>
    <m/>
    <n v="0"/>
    <s v="MGA"/>
    <d v="2026-07-13T00:00:00"/>
    <s v="2026-07-13"/>
    <s v="E"/>
    <s v="E"/>
    <s v="ANDRIAMIRIJA Luca"/>
    <n v="138835"/>
    <m/>
    <m/>
    <s v="DCG"/>
    <s v="FELANA13"/>
    <s v="Felana RARIVOSON"/>
    <s v="500 000.00"/>
    <n v="0"/>
    <n v="1"/>
    <m/>
    <s v="PRICTRL"/>
    <s v="True"/>
    <s v="E250_DRB"/>
    <s v="DCG-DRB"/>
    <s v="NA"/>
    <m/>
    <n v="20"/>
    <s v="500 000.00"/>
    <s v="YASMG"/>
    <m/>
    <s v="500 000.00"/>
    <s v="500 000.00"/>
    <s v="F"/>
    <d v="2026-07-13T00:00:00"/>
    <s v="0000-00-00"/>
    <s v="Manutentionnaire - Foire de la la fibre Tuléar"/>
    <s v="YASSIE"/>
    <s v="YASSIE"/>
    <s v="C102"/>
    <s v="E250_DRB"/>
    <s v="DCG-DRB"/>
    <s v="STD"/>
    <m/>
    <m/>
    <m/>
    <n v="14862"/>
    <s v="C102"/>
    <n v="3278"/>
    <n v="1"/>
    <s v="2026-07-06"/>
  </r>
  <r>
    <x v="379"/>
    <s v="PRICE"/>
    <s v="FLAT  CABLE"/>
    <s v="CABLE 5to12V - Devis n° V/26/14303 du 17/06/2026"/>
    <n v="630"/>
    <s v="PIE"/>
    <n v="28000"/>
    <n v="6.0869565217391308"/>
    <n v="3834.7826086956525"/>
    <n v="3834.7826086956525"/>
    <m/>
    <m/>
    <n v="0"/>
    <s v="MGA"/>
    <d v="2026-07-13T00:00:00"/>
    <s v="2026-07-13"/>
    <s v="E"/>
    <s v="E"/>
    <s v="ANDRIAMIRIJA Luca"/>
    <n v="138593"/>
    <m/>
    <m/>
    <s v="DCG"/>
    <s v="FELANA13"/>
    <s v="Felana RARIVOSON"/>
    <s v="21 168 000.00"/>
    <n v="20"/>
    <n v="1"/>
    <m/>
    <s v="FRNPAPF"/>
    <s v="True"/>
    <s v="CM_MBL_DCG"/>
    <s v="DCG-SHS"/>
    <s v="NA"/>
    <m/>
    <n v="630"/>
    <s v="17 640 000.00"/>
    <s v="YASMG"/>
    <m/>
    <s v="17 640 000.00"/>
    <s v="21 168 000.00"/>
    <s v="F"/>
    <d v="2026-07-13T00:00:00"/>
    <s v="0000-00-00"/>
    <s v="Achat câble 5to12V"/>
    <s v="YASSIE"/>
    <s v="GALE"/>
    <s v="C100"/>
    <s v="CM_MBL_DCG"/>
    <s v="DCG-SHS"/>
    <s v="STD"/>
    <m/>
    <m/>
    <m/>
    <n v="10011"/>
    <s v="C100"/>
    <n v="2632"/>
    <n v="1"/>
    <s v="2026-06-22"/>
  </r>
  <r>
    <x v="380"/>
    <s v="OKALOU EVENT"/>
    <s v="PRESTATION DE SERVICE"/>
    <s v="Animation Stand Fibre Tuléar - devis n°S02690 du01/07/2026"/>
    <n v="1"/>
    <s v="UN"/>
    <n v="1933333.33"/>
    <n v="420.28985434782612"/>
    <n v="420.28985434782612"/>
    <n v="420.28985434782612"/>
    <m/>
    <m/>
    <n v="0"/>
    <s v="MGA"/>
    <d v="2026-07-13T00:00:00"/>
    <s v="2026-07-13"/>
    <s v="E"/>
    <s v="E"/>
    <s v="ANDRIAMIRIJA Luca"/>
    <n v="138834"/>
    <m/>
    <m/>
    <s v="DCG"/>
    <s v="FELANA13"/>
    <s v="Felana RARIVOSON"/>
    <s v="2 320 000.00"/>
    <n v="20"/>
    <n v="1"/>
    <m/>
    <s v="PRICTRL"/>
    <s v="True"/>
    <s v="E250_DRB"/>
    <s v="DCG-DRB"/>
    <s v="NA"/>
    <m/>
    <n v="1"/>
    <s v="1 933 333.33"/>
    <s v="YASMG"/>
    <m/>
    <s v="1 933 333.33"/>
    <s v="2 320 000.00"/>
    <s v="F"/>
    <d v="2026-07-13T00:00:00"/>
    <s v="0000-00-00"/>
    <s v="Animation - Stand Fibre Tuléar"/>
    <s v="YASSIE"/>
    <s v="YASSIE"/>
    <s v="C102"/>
    <s v="E250_DRB"/>
    <s v="DCG-DRB"/>
    <s v="STD"/>
    <m/>
    <m/>
    <m/>
    <n v="14862"/>
    <s v="C102"/>
    <n v="3196"/>
    <n v="1"/>
    <s v="2026-07-06"/>
  </r>
  <r>
    <x v="381"/>
    <s v="VOYAGES BOURDON"/>
    <s v="BILLET D 'AVION"/>
    <s v="Billet d'Avion - ANDRIAMBOLOLOMAHEFA ZO MIHANTA - TNR/SMS/TNR"/>
    <n v="1"/>
    <s v="UN"/>
    <n v="2281100"/>
    <n v="495.89130434782606"/>
    <n v="495.89130434782606"/>
    <n v="495.89130434782606"/>
    <m/>
    <m/>
    <n v="0"/>
    <s v="MGA"/>
    <d v="2026-07-10T00:00:00"/>
    <s v="2026-07-10"/>
    <s v="S"/>
    <s v="S"/>
    <s v="ANDRIAMIRIJA Luca"/>
    <n v="138878"/>
    <m/>
    <m/>
    <s v="DCG"/>
    <s v="FELANA13"/>
    <s v="Felana RARIVOSON"/>
    <s v="2 281 100.00"/>
    <n v="0"/>
    <n v="1"/>
    <m/>
    <s v="VDPBILL"/>
    <s v="False"/>
    <s v="E215_DCG"/>
    <s v="DCG-SHS"/>
    <s v="NA"/>
    <m/>
    <n v="0"/>
    <s v="0.00"/>
    <s v="YASMG"/>
    <m/>
    <s v="2 281 100.00"/>
    <s v="2 281 100.00"/>
    <s v="F"/>
    <d v="2026-07-10T00:00:00"/>
    <s v="0000-00-00"/>
    <s v="Billet d'Avion - ZO MIHANTA"/>
    <s v="YASSIE"/>
    <s v="YASSIE"/>
    <s v="C100"/>
    <s v="E215_DCG"/>
    <s v="DCG-SHS"/>
    <s v="VOLINT"/>
    <m/>
    <m/>
    <m/>
    <n v="1250"/>
    <s v="C100"/>
    <n v="2886"/>
    <n v="1"/>
    <s v="2026-07-07"/>
  </r>
  <r>
    <x v="382"/>
    <s v="ETABLISSEMENT AMBIANCE ECLAIRAGE SARL"/>
    <s v="FRAIS DE POSE"/>
    <s v="FRAIS DE POSE"/>
    <n v="1"/>
    <s v="UN"/>
    <n v="350000"/>
    <n v="76.086956521739125"/>
    <n v="76.086956521739125"/>
    <n v="76.086956521739125"/>
    <m/>
    <m/>
    <n v="0"/>
    <s v="MGA"/>
    <d v="2026-07-10T00:00:00"/>
    <s v="2026-07-10"/>
    <s v="E"/>
    <s v="E"/>
    <s v="ANDRIAMIRIJA Luca"/>
    <n v="138898"/>
    <m/>
    <m/>
    <s v="DCG"/>
    <s v="FELANA13"/>
    <s v="Felana RARIVOSON"/>
    <s v="420 000.00"/>
    <n v="20"/>
    <n v="0"/>
    <m/>
    <s v="ELEMCEL"/>
    <s v="True"/>
    <s v="E110_TR_DRB"/>
    <s v="DCG-DRB"/>
    <s v="NA"/>
    <m/>
    <n v="1"/>
    <s v="350 000.00"/>
    <s v="YASMG"/>
    <m/>
    <s v="3 320 000.00"/>
    <s v="3 984 000.00"/>
    <s v="F"/>
    <d v="2026-07-10T00:00:00"/>
    <s v="0000-00-00"/>
    <s v="Porte Affiche Lumineuse Slim"/>
    <s v="YASSIE"/>
    <s v="YASSIE"/>
    <s v="C102"/>
    <s v="E110_TR_DRB"/>
    <s v="DCG-DRB"/>
    <s v="STD"/>
    <m/>
    <m/>
    <m/>
    <n v="2061"/>
    <s v="C102"/>
    <n v="1095"/>
    <n v="2"/>
    <s v="2026-07-17"/>
  </r>
  <r>
    <x v="382"/>
    <s v="ETABLISSEMENT AMBIANCE ECLAIRAGE SARL"/>
    <s v="PORTE AFFICHE"/>
    <s v="Porte Affiche Lumineuse Slim - Proforma 018B/216/TSI/0636/26"/>
    <n v="6"/>
    <s v="UN"/>
    <n v="495000"/>
    <n v="107.60869565217391"/>
    <n v="645.6521739130435"/>
    <n v="645.6521739130435"/>
    <m/>
    <m/>
    <n v="0"/>
    <s v="MGA"/>
    <d v="2026-07-10T00:00:00"/>
    <s v="2026-07-10"/>
    <s v="E"/>
    <s v="E"/>
    <s v="ANDRIAMIRIJA Luca"/>
    <n v="138898"/>
    <m/>
    <m/>
    <s v="DCG"/>
    <s v="FELANA13"/>
    <s v="Felana RARIVOSON"/>
    <s v="3 564 000.00"/>
    <n v="20"/>
    <n v="1"/>
    <m/>
    <s v="GOOAFIM"/>
    <s v="True"/>
    <s v="E110_TR_DRB"/>
    <s v="DCG-DRB"/>
    <s v="NA"/>
    <m/>
    <n v="6"/>
    <s v="2 970 000.00"/>
    <s v="YASMG"/>
    <m/>
    <s v="3 320 000.00"/>
    <s v="3 984 000.00"/>
    <s v="F"/>
    <d v="2026-07-10T00:00:00"/>
    <s v="0000-00-00"/>
    <s v="Porte Affiche Lumineuse Slim"/>
    <s v="YASSIE"/>
    <s v="YASSIE"/>
    <s v="C102"/>
    <s v="E110_TR_DRB"/>
    <s v="DCG-DRB"/>
    <s v="STD"/>
    <m/>
    <m/>
    <m/>
    <n v="3452"/>
    <s v="C102"/>
    <n v="1095"/>
    <n v="1"/>
    <s v="2026-07-08"/>
  </r>
  <r>
    <x v="383"/>
    <s v="VOYAGES BOURDON"/>
    <s v="BILLET D 'AVION"/>
    <s v="Billet d'Avion - Clifton Nao - TNR/NOS/TNR"/>
    <n v="1"/>
    <s v="UN"/>
    <n v="2084700"/>
    <n v="453.19565217391306"/>
    <n v="453.19565217391306"/>
    <n v="453.19565217391306"/>
    <m/>
    <m/>
    <n v="0"/>
    <s v="MGA"/>
    <d v="2026-07-10T00:00:00"/>
    <s v="2026-07-10"/>
    <s v="S"/>
    <s v="S"/>
    <s v="ANDRIAMIRIJA Luca"/>
    <n v="138929"/>
    <m/>
    <m/>
    <s v="DCG"/>
    <s v="FELANA13"/>
    <s v="Felana RARIVOSON"/>
    <s v="2 084 700.00"/>
    <n v="0"/>
    <n v="1"/>
    <m/>
    <s v="VDPBILL"/>
    <s v="False"/>
    <s v="E215_DRB"/>
    <s v="DCG-DRB"/>
    <s v="NA"/>
    <m/>
    <n v="0"/>
    <s v="0.00"/>
    <s v="YASMG"/>
    <m/>
    <s v="2 084 700.00"/>
    <s v="2 084 700.00"/>
    <s v="F"/>
    <d v="2026-07-10T00:00:00"/>
    <s v="0000-00-00"/>
    <s v="Billet d'Avion - Clifton Nao"/>
    <s v="YASSIE"/>
    <s v="YASSIE"/>
    <s v="C102"/>
    <s v="E215_DRB"/>
    <s v="DCG-DRB"/>
    <s v="VOLINT"/>
    <m/>
    <m/>
    <m/>
    <n v="1250"/>
    <s v="C102"/>
    <n v="2886"/>
    <n v="1"/>
    <s v="2026-07-10"/>
  </r>
  <r>
    <x v="384"/>
    <s v="MADAGASCAR AUTOMOBILE"/>
    <s v="MOTO"/>
    <s v="Cofi 2026 - GRS FILS RASELY - Moto HONDA  ACE 125 - SHH 6DK # DEVIS 4/6/2026"/>
    <n v="2"/>
    <s v="UN"/>
    <n v="7491667"/>
    <n v="1628.6232608695652"/>
    <n v="3257.2465217391305"/>
    <n v="3257.2465217391305"/>
    <m/>
    <m/>
    <n v="0"/>
    <s v="MGA"/>
    <d v="2026-07-10T00:00:00"/>
    <s v="2026-07-10"/>
    <s v="E"/>
    <s v="E"/>
    <s v="ANDRIAMIRIJA Luca"/>
    <n v="138918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10T00:00:00"/>
    <s v="0000-00-00"/>
    <s v="Cofi 2026 - Moto - GRS FILS RASELY"/>
    <s v="YASSIE"/>
    <s v="GALE"/>
    <s v="C104"/>
    <s v="2026-COFI"/>
    <s v="DCG-DVI"/>
    <s v="STD"/>
    <m/>
    <m/>
    <m/>
    <n v="4155"/>
    <s v="C104"/>
    <n v="1184"/>
    <n v="1"/>
    <s v="2026-07-09"/>
  </r>
  <r>
    <x v="385"/>
    <s v="MADAGASCAR AUTOMOBILE"/>
    <s v="MOTO"/>
    <s v="COFI 2026 - GRS 034MANIA - MOTO HONDA  ACE 125 TFH tuf # DEVIS DU 1/7/2026"/>
    <n v="2"/>
    <s v="UN"/>
    <n v="8400000"/>
    <n v="1826.0869565217392"/>
    <n v="3652.1739130434785"/>
    <n v="3652.1739130434785"/>
    <m/>
    <m/>
    <n v="0"/>
    <s v="MGA"/>
    <d v="2026-07-10T00:00:00"/>
    <s v="2026-07-10"/>
    <s v="E"/>
    <s v="E"/>
    <s v="ANDRIAMIRIJA Luca"/>
    <n v="138917"/>
    <m/>
    <m/>
    <s v="DCG"/>
    <s v="FELANA13"/>
    <s v="Felana RARIVOSON"/>
    <s v="20 160 000.00"/>
    <n v="20"/>
    <n v="1"/>
    <m/>
    <s v="PRMVEHI"/>
    <s v="True"/>
    <s v="2026-COFI"/>
    <s v="DCG-DVI"/>
    <s v="NA"/>
    <m/>
    <n v="2"/>
    <s v="16 800 000.00"/>
    <s v="YASMG"/>
    <m/>
    <s v="16 800 000.00"/>
    <s v="20 160 000.00"/>
    <s v="F"/>
    <d v="2026-07-10T00:00:00"/>
    <s v="0000-00-00"/>
    <s v="Cofi 2026 - Moto HONDA - 034MANIA"/>
    <s v="YASSIE"/>
    <s v="GALE"/>
    <s v="C104"/>
    <s v="2026-COFI"/>
    <s v="DCG-DVI"/>
    <s v="STD"/>
    <m/>
    <m/>
    <m/>
    <n v="4155"/>
    <s v="C104"/>
    <n v="1184"/>
    <n v="1"/>
    <s v="2026-07-09"/>
  </r>
  <r>
    <x v="386"/>
    <s v="CFAO MOBILITY MADAGASCAR"/>
    <s v="MOTO"/>
    <s v="COFI 2026 - GRS EPI DAHOLOBE - YAMAHA MOTORCYCLE CRUX REV DELUXE - Proforma PRVNANKA0019346 - AFF0061549 du 16/06/2026"/>
    <n v="1"/>
    <s v="UN"/>
    <n v="5333333.3333299998"/>
    <n v="1159.4202898543479"/>
    <n v="1159.4202898543479"/>
    <n v="1159.4202898543479"/>
    <m/>
    <m/>
    <n v="0"/>
    <s v="MGA"/>
    <d v="2026-07-10T00:00:00"/>
    <s v="2026-07-10"/>
    <s v="E"/>
    <s v="E"/>
    <s v="ANDRIAMIRIJA Luca"/>
    <n v="138916"/>
    <m/>
    <m/>
    <s v="DCG"/>
    <s v="FELANA13"/>
    <s v="Felana RARIVOSON"/>
    <s v="6 400 000.00"/>
    <n v="20"/>
    <n v="1"/>
    <m/>
    <s v="PRMVEHI"/>
    <s v="True"/>
    <s v="2026-COFI"/>
    <s v="DCG-DVI"/>
    <s v="NA"/>
    <m/>
    <n v="1"/>
    <s v="5 333 333.33"/>
    <s v="YASMG"/>
    <m/>
    <s v="5 333 333.33"/>
    <s v="6 400 000.00"/>
    <s v="F"/>
    <d v="2026-07-10T00:00:00"/>
    <s v="0000-00-00"/>
    <s v="Moto - Cofi 2026 - GRS EPI DAHOLOBE"/>
    <s v="YASSIE"/>
    <s v="GALE"/>
    <s v="C104"/>
    <s v="2026-COFI"/>
    <s v="DCG-DVI"/>
    <s v="STD"/>
    <m/>
    <m/>
    <m/>
    <n v="4155"/>
    <s v="C104"/>
    <n v="123"/>
    <n v="1"/>
    <s v="2026-07-09"/>
  </r>
  <r>
    <x v="387"/>
    <s v="UNITE DE DISTRIBUTION TECHNOLOGIQUE - UDITEC"/>
    <s v="ECRANS TV 65 pouces HISENSE"/>
    <s v="HISENSE QLED 4K 60HZ TV 65&quot; DOLBY - Proforma n°SQ26-0009530 - LIVRAISON DIEGO CONVOI UDITEC"/>
    <n v="15"/>
    <s v="UN"/>
    <n v="2249249.9939999999"/>
    <n v="488.96738999999997"/>
    <n v="7334.5108499999997"/>
    <n v="7334.5108499999997"/>
    <m/>
    <m/>
    <n v="0"/>
    <s v="MGA"/>
    <d v="2026-07-10T00:00:00"/>
    <s v="2026-07-10"/>
    <s v="E"/>
    <s v="E"/>
    <s v="ANDRIAMIRIJA Luca"/>
    <n v="138907"/>
    <m/>
    <m/>
    <s v="DCG"/>
    <s v="FELANA13"/>
    <s v="Felana RARIVOSON"/>
    <s v="40 486 499.89"/>
    <n v="20"/>
    <n v="1"/>
    <m/>
    <s v="PRTPACC"/>
    <s v="True"/>
    <s v="E111_SG_DVIOT"/>
    <s v="DCG-DVIR"/>
    <s v="NA"/>
    <m/>
    <n v="15"/>
    <s v="33 738 749.91"/>
    <s v="YASMG"/>
    <m/>
    <s v="33 738 749.91"/>
    <s v="40 486 499.89"/>
    <s v="F"/>
    <d v="2026-07-10T00:00:00"/>
    <s v="0000-00-00"/>
    <s v="Lots Projet GENESYS V.2 - TV"/>
    <s v="YASSIE"/>
    <s v="YASSIE"/>
    <s v="C104"/>
    <s v="E111_SG_DVIOT"/>
    <s v="DCG-DVIR"/>
    <s v="STD"/>
    <m/>
    <m/>
    <m/>
    <n v="25713"/>
    <s v="C104"/>
    <n v="717"/>
    <n v="1"/>
    <s v="2026-07-09"/>
  </r>
  <r>
    <x v="388"/>
    <s v="OCEAN TRADE CO"/>
    <s v="MOTO"/>
    <s v="ASM-200] DIRTY 200 - devis n° V.26.24021 du 06/07/2026"/>
    <n v="2"/>
    <s v="UN"/>
    <n v="4437000"/>
    <n v="964.56521739130437"/>
    <n v="1929.1304347826087"/>
    <n v="1929.1304347826087"/>
    <m/>
    <m/>
    <n v="0"/>
    <s v="MGA"/>
    <d v="2026-07-10T00:00:00"/>
    <s v="2026-07-10"/>
    <s v="E"/>
    <s v="E"/>
    <s v="ANDRIAMIRIJA Luca"/>
    <n v="138909"/>
    <m/>
    <m/>
    <s v="DCG"/>
    <s v="FELANA13"/>
    <s v="Felana RARIVOSON"/>
    <s v="10 648 800.00"/>
    <n v="20"/>
    <n v="1"/>
    <m/>
    <s v="PRMVEHI"/>
    <s v="True"/>
    <s v="E111_SG_DVIOT"/>
    <s v="DCG-DVIR"/>
    <s v="NA"/>
    <m/>
    <n v="2"/>
    <s v="8 874 000.00"/>
    <s v="YASMG"/>
    <m/>
    <s v="8 874 000.00"/>
    <s v="10 648 800.00"/>
    <s v="F"/>
    <d v="2026-07-10T00:00:00"/>
    <s v="0000-00-00"/>
    <s v="Moto Dirty 200 - Lot Projet Genesys V.2"/>
    <s v="YASSIE"/>
    <s v="GALE"/>
    <s v="C104"/>
    <s v="E111_SG_DVIOT"/>
    <s v="DCG-DVIR"/>
    <s v="STD"/>
    <m/>
    <m/>
    <m/>
    <n v="4155"/>
    <s v="C104"/>
    <n v="102"/>
    <n v="1"/>
    <s v="2026-07-09"/>
  </r>
  <r>
    <x v="389"/>
    <s v="FOCUSGROUP SARLU"/>
    <s v="IMPRESSIONS DIVERSES"/>
    <s v="Livret PMU YAS STORE"/>
    <n v="100"/>
    <s v="UN"/>
    <n v="5730"/>
    <n v="1.2456521739130435"/>
    <n v="124.56521739130434"/>
    <n v="124.56521739130434"/>
    <m/>
    <m/>
    <n v="0"/>
    <s v="MGA"/>
    <d v="2026-07-09T00:00:00"/>
    <s v="2026-07-09"/>
    <s v="E"/>
    <s v="E"/>
    <m/>
    <n v="0"/>
    <m/>
    <m/>
    <s v="HSSES"/>
    <s v="NADIA7"/>
    <s v="RAVONINJATOVO Nadia"/>
    <s v="687 600.00"/>
    <n v="20"/>
    <n v="0"/>
    <m/>
    <s v="GOOAFIM"/>
    <s v="True"/>
    <s v="E218_DHE"/>
    <s v="HSSES"/>
    <s v="NA"/>
    <m/>
    <n v="100"/>
    <s v="573 0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3"/>
    <s v="2026-07-15"/>
  </r>
  <r>
    <x v="389"/>
    <s v="FOCUSGROUP SARLU"/>
    <s v="IMPRESSIONS DIVERSES"/>
    <s v="Livret PMU BASE VIE"/>
    <n v="40"/>
    <s v="UN"/>
    <n v="6415"/>
    <n v="1.3945652173913043"/>
    <n v="55.782608695652172"/>
    <n v="55.782608695652172"/>
    <m/>
    <m/>
    <n v="0"/>
    <s v="MGA"/>
    <d v="2026-07-09T00:00:00"/>
    <s v="2026-07-09"/>
    <s v="E"/>
    <s v="E"/>
    <m/>
    <n v="0"/>
    <m/>
    <m/>
    <s v="HSSES"/>
    <s v="NADIA7"/>
    <s v="RAVONINJATOVO Nadia"/>
    <s v="307 920.00"/>
    <n v="20"/>
    <n v="0"/>
    <m/>
    <s v="GOOAFIM"/>
    <s v="True"/>
    <s v="E218_DHE"/>
    <s v="HSSES"/>
    <s v="NA"/>
    <m/>
    <n v="40"/>
    <s v="256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4"/>
    <s v="2026-07-15"/>
  </r>
  <r>
    <x v="389"/>
    <s v="FOCUSGROUP SARLU"/>
    <s v="IMPRESSIONS DIVERSES"/>
    <s v="Livret PMU DATA"/>
    <n v="22"/>
    <s v="UN"/>
    <n v="8240"/>
    <n v="1.7913043478260871"/>
    <n v="39.408695652173918"/>
    <n v="39.408695652173918"/>
    <m/>
    <m/>
    <n v="0"/>
    <s v="MGA"/>
    <d v="2026-07-09T00:00:00"/>
    <s v="2026-07-09"/>
    <s v="E"/>
    <s v="E"/>
    <m/>
    <n v="0"/>
    <m/>
    <m/>
    <s v="HSSES"/>
    <s v="NADIA7"/>
    <s v="RAVONINJATOVO Nadia"/>
    <s v="217 536.00"/>
    <n v="20"/>
    <n v="0"/>
    <m/>
    <s v="GOOAFIM"/>
    <s v="True"/>
    <s v="E218_DHE"/>
    <s v="HSSES"/>
    <s v="NA"/>
    <m/>
    <n v="22"/>
    <s v="181 28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5"/>
    <s v="2026-07-15"/>
  </r>
  <r>
    <x v="389"/>
    <s v="FOCUSGROUP SARLU"/>
    <s v="IMPRESSIONS DIVERSES"/>
    <s v="Livret ADN"/>
    <n v="2"/>
    <s v="UN"/>
    <n v="9165"/>
    <n v="1.9923913043478261"/>
    <n v="3.9847826086956522"/>
    <n v="3.9847826086956522"/>
    <m/>
    <m/>
    <n v="0"/>
    <s v="MGA"/>
    <d v="2026-07-09T00:00:00"/>
    <s v="2026-07-09"/>
    <s v="E"/>
    <s v="E"/>
    <m/>
    <n v="0"/>
    <m/>
    <m/>
    <s v="HSSES"/>
    <s v="NADIA7"/>
    <s v="RAVONINJATOVO Nadia"/>
    <s v="21 996.00"/>
    <n v="20"/>
    <n v="0"/>
    <m/>
    <s v="GOOAFIM"/>
    <s v="True"/>
    <s v="E218_DHE"/>
    <s v="HSSES"/>
    <s v="NA"/>
    <m/>
    <n v="2"/>
    <s v="18 33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2"/>
    <s v="2026-07-15"/>
  </r>
  <r>
    <x v="389"/>
    <s v="FOCUSGROUP SARLU"/>
    <s v="IMPRESSIONS DIVERSES"/>
    <s v="Impression livret Plan de Mesure d'Urgence_x000a_Format: 148*105 Livret PMU MAGASIN # DEVIS N° 19696 DU 29/06/2026"/>
    <n v="2"/>
    <s v="UN"/>
    <n v="10300"/>
    <n v="2.2391304347826089"/>
    <n v="4.4782608695652177"/>
    <n v="4.4782608695652177"/>
    <m/>
    <m/>
    <n v="0"/>
    <s v="MGA"/>
    <d v="2026-07-09T00:00:00"/>
    <s v="2026-07-09"/>
    <s v="E"/>
    <s v="E"/>
    <s v="TSILIZY Olga Hasina"/>
    <n v="138486"/>
    <m/>
    <m/>
    <s v="HSSES"/>
    <s v="NADIA7"/>
    <s v="RAVONINJATOVO Nadia"/>
    <s v="24 720.00"/>
    <n v="20"/>
    <n v="1"/>
    <m/>
    <s v="GOOAFIM"/>
    <s v="True"/>
    <s v="E218_DHE"/>
    <s v="HSSES"/>
    <s v="NA"/>
    <m/>
    <n v="2"/>
    <s v="20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1"/>
    <s v="2026-06-16"/>
  </r>
  <r>
    <x v="389"/>
    <s v="FOCUSGROUP SARLU"/>
    <s v="IMPRESSIONS DIVERSES"/>
    <s v="Livret ANALAKELY"/>
    <n v="2"/>
    <s v="UN"/>
    <n v="10300"/>
    <n v="2.2391304347826089"/>
    <n v="4.4782608695652177"/>
    <n v="4.4782608695652177"/>
    <m/>
    <m/>
    <n v="0"/>
    <s v="MGA"/>
    <d v="2026-07-09T00:00:00"/>
    <s v="2026-07-09"/>
    <s v="E"/>
    <s v="E"/>
    <m/>
    <n v="0"/>
    <m/>
    <m/>
    <s v="HSSES"/>
    <s v="NADIA7"/>
    <s v="RAVONINJATOVO Nadia"/>
    <s v="24 720.00"/>
    <n v="20"/>
    <n v="0"/>
    <m/>
    <s v="GOOAFIM"/>
    <s v="True"/>
    <s v="E218_DHE"/>
    <s v="HSSES"/>
    <s v="NA"/>
    <m/>
    <n v="2"/>
    <s v="20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6"/>
    <s v="2026-07-15"/>
  </r>
  <r>
    <x v="389"/>
    <s v="FOCUSGROUP SARLU"/>
    <s v="IMPRESSIONS DIVERSES"/>
    <s v="Livret CAMPUS"/>
    <n v="2"/>
    <s v="UN"/>
    <n v="12575"/>
    <n v="2.7336956521739131"/>
    <n v="5.4673913043478262"/>
    <n v="5.4673913043478262"/>
    <m/>
    <m/>
    <n v="0"/>
    <s v="MGA"/>
    <d v="2026-07-09T00:00:00"/>
    <s v="2026-07-09"/>
    <s v="E"/>
    <s v="E"/>
    <m/>
    <n v="0"/>
    <m/>
    <m/>
    <s v="HSSES"/>
    <s v="NADIA7"/>
    <s v="RAVONINJATOVO Nadia"/>
    <s v="30 180.00"/>
    <n v="20"/>
    <n v="0"/>
    <m/>
    <s v="GOOAFIM"/>
    <s v="True"/>
    <s v="E218_DHE"/>
    <s v="HSSES"/>
    <s v="NA"/>
    <m/>
    <n v="2"/>
    <s v="25 15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7"/>
    <s v="2026-07-15"/>
  </r>
  <r>
    <x v="390"/>
    <s v="SERVICE ELECTRONIQUE(SET SARLU)"/>
    <s v="TELECOMMANDE"/>
    <s v="Télécommande de présentation PowerPoint (incluant le dévice USB qui le relie au PC)# Facture pro-forma n° SO176369 DU 18/05/2026"/>
    <n v="1"/>
    <s v="UN"/>
    <n v="84000"/>
    <n v="18.260869565217391"/>
    <n v="18.260869565217391"/>
    <n v="18.260869565217391"/>
    <m/>
    <m/>
    <n v="0"/>
    <s v="MGA"/>
    <d v="2026-07-09T00:00:00"/>
    <s v="2026-07-10"/>
    <s v="E"/>
    <s v="E"/>
    <s v="TSILIZY Olga Hasina"/>
    <n v="137773"/>
    <m/>
    <m/>
    <s v="HSSES"/>
    <s v="NADIA7"/>
    <s v="RAVONINJATOVO Nadia"/>
    <s v="100 800.00"/>
    <n v="20"/>
    <n v="1"/>
    <m/>
    <s v="ELEMCEL"/>
    <s v="True"/>
    <s v="E219_DHE"/>
    <s v="HSSES"/>
    <s v="NA"/>
    <m/>
    <n v="1"/>
    <s v="84 000.00"/>
    <s v="YASMG"/>
    <m/>
    <s v="84 000.00"/>
    <s v="100 800.00"/>
    <s v="F"/>
    <d v="2026-07-09T00:00:00"/>
    <s v="0000-00-00"/>
    <s v="Télécommande de presentation"/>
    <s v="YASSIE"/>
    <s v="YASSIE"/>
    <s v="C901"/>
    <s v="E219_DHE"/>
    <s v="HSSES"/>
    <s v="STD"/>
    <m/>
    <m/>
    <m/>
    <n v="4263"/>
    <s v="C901"/>
    <n v="1183"/>
    <n v="1"/>
    <s v="2026-05-11"/>
  </r>
  <r>
    <x v="391"/>
    <s v="MASTER TRADE"/>
    <s v="CABLE VERT JAUNE 16mm2"/>
    <s v="FIL ISOLE SOUPLE 16 VERT/JAUNE H07 V-K AU METRE_x000a_DIVISE EN DEUX TOURETS DE 1000METRES"/>
    <n v="2000"/>
    <s v="M"/>
    <n v="18240"/>
    <n v="3.965217391304348"/>
    <n v="7930.434782608696"/>
    <n v="7930.434782608696"/>
    <m/>
    <m/>
    <n v="0"/>
    <s v="MGA"/>
    <d v="2026-07-09T00:00:00"/>
    <s v="2026-07-10"/>
    <s v="E"/>
    <s v="E"/>
    <s v="RABARISON Eric"/>
    <n v="138698"/>
    <m/>
    <m/>
    <s v="DTG"/>
    <s v="ELIE3"/>
    <s v="ANDRIAMANANTSOA Elie"/>
    <s v="43 776 000.00"/>
    <n v="20"/>
    <n v="1"/>
    <m/>
    <s v="TCORADI"/>
    <s v="True"/>
    <s v="2026-DT-023001"/>
    <s v="DTG-PROJETS"/>
    <s v="NA"/>
    <m/>
    <n v="2000"/>
    <s v="36 480 000.00"/>
    <s v="YASMG"/>
    <m/>
    <s v="36 480 000.00"/>
    <s v="43 776 000.00"/>
    <s v="F"/>
    <d v="2026-07-09T00:00:00"/>
    <s v="0000-00-00"/>
    <s v="DPDI-Achat câble vert/Jaune 16mm²"/>
    <s v="YASSIE"/>
    <s v="GALE"/>
    <s v="C500"/>
    <s v="2026-DT-023001"/>
    <s v="DTG-PROJETS"/>
    <s v="STD"/>
    <m/>
    <m/>
    <m/>
    <n v="8312"/>
    <s v="C500"/>
    <n v="84"/>
    <n v="1"/>
    <s v="2026-06-29"/>
  </r>
  <r>
    <x v="392"/>
    <s v="VOYAGES BOURDON"/>
    <s v="BILLET D'AVION"/>
    <s v="Billet d'Avion - TNR/SMS/TNR - RAZAFINDRAFARA NANCY - A ANNULER"/>
    <n v="1"/>
    <s v="PIE"/>
    <n v="1689100"/>
    <n v="367.19565217391306"/>
    <n v="367.19565217391306"/>
    <n v="367.19565217391306"/>
    <m/>
    <m/>
    <n v="0"/>
    <s v="MGA"/>
    <d v="2026-07-09T00:00:00"/>
    <s v="2026-07-09"/>
    <s v="V"/>
    <s v="A"/>
    <s v="ANDRIAMIRIJA Luca"/>
    <n v="138727"/>
    <m/>
    <m/>
    <s v="DCG"/>
    <s v="FELANA13"/>
    <s v="Felana RARIVOSON"/>
    <s v="1 689 100.00"/>
    <n v="0"/>
    <n v="1"/>
    <m/>
    <s v="PRMEQUI"/>
    <s v="False"/>
    <s v="E215_DRB"/>
    <s v="DCG-DRB"/>
    <s v="NA"/>
    <m/>
    <n v="1"/>
    <s v="1 689 100.00"/>
    <s v="YASMG"/>
    <m/>
    <s v="1 689 100.00"/>
    <s v="1 689 100.00"/>
    <m/>
    <d v="2026-07-09T00:00:00"/>
    <s v="0000-00-00"/>
    <s v="Billet d'Avion - RAZAFINDRAFARA NANCY"/>
    <s v="YASSIE"/>
    <s v="YASSIE"/>
    <s v="C102"/>
    <s v="E215_DRB"/>
    <s v="DCG-DRB"/>
    <s v="VOLINT"/>
    <m/>
    <m/>
    <m/>
    <n v="17513"/>
    <s v="C102"/>
    <n v="2886"/>
    <n v="1"/>
    <s v="2026-06-30"/>
  </r>
  <r>
    <x v="393"/>
    <s v="MADA TOURS"/>
    <s v="PRESTATION DE SERVICE"/>
    <s v="DA MADATOURS Paiement frais de déplacement courses urgentes mois de Février 2026# FACTURE N° _x000a_INV 91031 DU  27/02/2026"/>
    <n v="1"/>
    <s v="UN"/>
    <n v="407650"/>
    <n v="88.619565217391298"/>
    <n v="88.619565217391298"/>
    <n v="88.619565217391298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489 180.00"/>
    <n v="20"/>
    <n v="1"/>
    <m/>
    <s v="PRICTRL"/>
    <s v="True"/>
    <s v="E250_DJU"/>
    <s v="DG-DJUR"/>
    <s v="NA"/>
    <m/>
    <n v="1"/>
    <s v="407 650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1"/>
    <s v="2026-07-09"/>
  </r>
  <r>
    <x v="393"/>
    <s v="MADA TOURS"/>
    <s v="PRESTATION DE SERVICE"/>
    <s v="DA MADATOURS Paiement frais de déplacement courses urgentes mois de avril 2026_x000a_# FACTURE N° INV 9206 DU 30/04/2026"/>
    <n v="1"/>
    <s v="UN"/>
    <n v="519500"/>
    <n v="112.93478260869566"/>
    <n v="112.93478260869566"/>
    <n v="112.93478260869566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623 400.00"/>
    <n v="20"/>
    <n v="2"/>
    <m/>
    <s v="PRICTRL"/>
    <s v="True"/>
    <s v="E250_DJU"/>
    <s v="DG-DJUR"/>
    <s v="NA"/>
    <m/>
    <n v="1"/>
    <s v="519 500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2"/>
    <s v="2026-07-09"/>
  </r>
  <r>
    <x v="393"/>
    <s v="MADA TOURS"/>
    <s v="PRESTATION DE SERVICE"/>
    <s v="DA MADATOURS Paiement frais de déplacement courses urgentes mois de juin 2026_x000a_ # FACTURE N° INV 9262 DU 30/06/2026"/>
    <n v="1"/>
    <s v="UN"/>
    <n v="1165775"/>
    <n v="253.42934782608697"/>
    <n v="253.42934782608697"/>
    <n v="253.42934782608697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1 398 930.00"/>
    <n v="20"/>
    <n v="3"/>
    <m/>
    <s v="PRICTRL"/>
    <s v="True"/>
    <s v="E250_DJU"/>
    <s v="DG-DJUR"/>
    <s v="NA"/>
    <m/>
    <n v="1"/>
    <s v="1 165 775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3"/>
    <s v="2026-07-09"/>
  </r>
  <r>
    <x v="394"/>
    <s v="AVRA BTP"/>
    <s v="PRESTATION DE SERVICES EXTERNE"/>
    <s v="REPARATION ET RENFORCEMENT PORTAILY ILAFY (Parcelle N°1)# DEVIS N° 172/2026 INDICE 0 DU 15/06/2026"/>
    <n v="1"/>
    <s v="UN"/>
    <n v="1512000"/>
    <n v="328.69565217391306"/>
    <n v="328.69565217391306"/>
    <n v="328.69565217391306"/>
    <m/>
    <m/>
    <n v="0"/>
    <s v="MGA"/>
    <d v="2026-07-09T00:00:00"/>
    <s v="2026-07-09"/>
    <s v="E"/>
    <s v="E"/>
    <s v="RAKOTOMALALA Manambina Tafitasoa"/>
    <n v="138893"/>
    <m/>
    <m/>
    <s v="DFG"/>
    <s v="NADIA7"/>
    <s v="RAVONINJATOVO Nadia"/>
    <s v="1 512 000.00"/>
    <n v="0"/>
    <n v="1"/>
    <m/>
    <s v="PRICTRL"/>
    <s v="True"/>
    <s v="E256_DAF"/>
    <s v="DFGA-LOG"/>
    <s v="NA"/>
    <m/>
    <n v="1"/>
    <s v="1 512 000.00"/>
    <s v="YASMG"/>
    <m/>
    <s v="1 512 000.00"/>
    <s v="1 512 000.00"/>
    <m/>
    <d v="2026-07-09T00:00:00"/>
    <s v="0000-00-00"/>
    <s v="REPARATION ET RENFORCEMENT PORTAILY ILAFY"/>
    <s v="YASSIE"/>
    <s v="YASSIE"/>
    <s v="C700"/>
    <s v="E256_DAF"/>
    <s v="DFGA-LOG"/>
    <s v="STD"/>
    <m/>
    <m/>
    <m/>
    <n v="6965"/>
    <s v="C700"/>
    <n v="4038"/>
    <n v="1"/>
    <s v="2026-07-09"/>
  </r>
  <r>
    <x v="395"/>
    <s v="HK SERVICES"/>
    <s v="PRESTATION DE SERVICES EXTERNE"/>
    <s v="ELEGAGE - DATA CENTER AMBOHIMITSIMBINA# DEVIS N° HK/COMM/0070/04/2026 DU 02/04/2026"/>
    <n v="1"/>
    <s v="UN"/>
    <n v="485621.85"/>
    <n v="105.56996739130435"/>
    <n v="105.56996739130435"/>
    <n v="105.56996739130435"/>
    <m/>
    <m/>
    <n v="0"/>
    <s v="MGA"/>
    <d v="2026-07-09T00:00:00"/>
    <s v="2026-07-09"/>
    <s v="E"/>
    <s v="E"/>
    <s v="RAKOTOMALALA Manambina Tafitasoa"/>
    <n v="138891"/>
    <m/>
    <m/>
    <s v="DFG"/>
    <s v="NADIA7"/>
    <s v="RAVONINJATOVO Nadia"/>
    <s v="582 746.22"/>
    <n v="20"/>
    <n v="1"/>
    <m/>
    <s v="PRICTRL"/>
    <s v="True"/>
    <s v="E250_DAF"/>
    <s v="DFGA-LOG"/>
    <s v="NA"/>
    <m/>
    <n v="1"/>
    <s v="485 621.85"/>
    <s v="YASMG"/>
    <m/>
    <s v="485 621.85"/>
    <s v="582 746.22"/>
    <m/>
    <d v="2026-07-09T00:00:00"/>
    <s v="0000-00-00"/>
    <s v="ELEGAGE - DATA CENTER AMBOHIMITSIMBINA"/>
    <s v="YASSIE"/>
    <s v="YASSIE"/>
    <s v="C700"/>
    <s v="E250_DAF"/>
    <s v="DFGA-LOG"/>
    <s v="STD"/>
    <m/>
    <m/>
    <m/>
    <n v="6965"/>
    <s v="C700"/>
    <n v="2426"/>
    <n v="1"/>
    <s v="2026-07-09"/>
  </r>
  <r>
    <x v="396"/>
    <s v="QUINCAILLERIE 2000"/>
    <s v="LAMPE SPOT 1X GU10 MAX 50W"/>
    <s v="LAMPE ADER 50W 3 DATA CENTER# DEVIS DU 11/06/2026"/>
    <n v="12"/>
    <s v="PCE"/>
    <n v="179000"/>
    <n v="38.913043478260867"/>
    <n v="466.95652173913038"/>
    <n v="466.95652173913038"/>
    <m/>
    <m/>
    <n v="10"/>
    <s v="MGA"/>
    <d v="2026-07-09T00:00:00"/>
    <s v="2026-07-09"/>
    <s v="E"/>
    <s v="E"/>
    <s v="RAKOTOMALALA Manambina Tafitasoa"/>
    <n v="138889"/>
    <m/>
    <m/>
    <s v="DFG"/>
    <s v="NADIA7"/>
    <s v="RAVONINJATOVO Nadia"/>
    <s v="2 319 840.00"/>
    <n v="20"/>
    <n v="1"/>
    <m/>
    <s v="ELEMCEL"/>
    <s v="True"/>
    <s v="E218_DAF"/>
    <s v="DFGA-LOG"/>
    <s v="NA"/>
    <m/>
    <n v="12"/>
    <s v="1 933 200.00"/>
    <s v="YASMG"/>
    <m/>
    <s v="1 933 200.00"/>
    <s v="2 319 840.00"/>
    <m/>
    <d v="2026-07-09T00:00:00"/>
    <s v="0000-00-00"/>
    <s v="ACHAT 12 LAMPE ADER POUR TROIS DATA CENTER"/>
    <s v="YASSIE"/>
    <s v="GALE"/>
    <s v="C700"/>
    <s v="E218_DAF"/>
    <s v="DFGA-LOG"/>
    <s v="STD"/>
    <m/>
    <m/>
    <m/>
    <n v="6436"/>
    <s v="C700"/>
    <n v="1817"/>
    <n v="1"/>
    <s v="2026-07-09"/>
  </r>
  <r>
    <x v="397"/>
    <s v="KEYSIGHT TECHNOLOGIES SALES SPAIN, S.L.U."/>
    <s v="LICENCE"/>
    <s v="Node-locked KeysightCare software support subscription NTH60002B IMS calling software option Host Id: 860445053292732 Subscription ID: 14386900"/>
    <n v="1"/>
    <s v="UN"/>
    <n v="59.4"/>
    <n v="59.4"/>
    <n v="59.4"/>
    <n v="59.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9.40"/>
    <n v="0"/>
    <n v="11"/>
    <m/>
    <s v="DOCLICD"/>
    <s v="True"/>
    <s v="E332_DTG"/>
    <s v="DTG"/>
    <s v="NA"/>
    <m/>
    <n v="1"/>
    <s v="59.4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1"/>
    <s v="2026-07-10"/>
  </r>
  <r>
    <x v="397"/>
    <s v="KEYSIGHT TECHNOLOGIES SALES SPAIN, S.L.U."/>
    <s v="LICENCE"/>
    <s v="Node-locked KeysightCare software support subscription NTH60002B IMS calling software option Host Id: 8604450539399076 Subscription ID: 14386899"/>
    <n v="1"/>
    <s v="UN"/>
    <n v="59.4"/>
    <n v="59.4"/>
    <n v="59.4"/>
    <n v="59.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9.40"/>
    <n v="0"/>
    <n v="12"/>
    <m/>
    <s v="DOCLICD"/>
    <s v="True"/>
    <s v="E332_DTG"/>
    <s v="DTG"/>
    <s v="NA"/>
    <m/>
    <n v="1"/>
    <s v="59.4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2"/>
    <s v="2026-07-10"/>
  </r>
  <r>
    <x v="397"/>
    <s v="KEYSIGHT TECHNOLOGIES SALES SPAIN, S.L.U."/>
    <s v="LICENCE"/>
    <s v="Node-locked KeysightCare software support subscription NTH50011B Social media testing package software option Host Id: 8604450539399076 Subscription ID: 14386897"/>
    <n v="1"/>
    <s v="UN"/>
    <n v="136.08000000000001"/>
    <n v="136.08000000000001"/>
    <n v="136.08000000000001"/>
    <n v="136.0800000000000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36.08"/>
    <n v="0"/>
    <n v="9"/>
    <m/>
    <s v="DOCLICD"/>
    <s v="True"/>
    <s v="E332_DTG"/>
    <s v="DTG"/>
    <s v="NA"/>
    <m/>
    <n v="1"/>
    <s v="136.0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9"/>
    <s v="2026-07-10"/>
  </r>
  <r>
    <x v="397"/>
    <s v="KEYSIGHT TECHNOLOGIES SALES SPAIN, S.L.U."/>
    <s v="LICENCE"/>
    <s v="Node-locked KeysightCare software support subscription NTH50011B Social media testing package software option Host Id: 860445053292732 Subscription ID: 14386898"/>
    <n v="1"/>
    <s v="UN"/>
    <n v="136.08000000000001"/>
    <n v="136.08000000000001"/>
    <n v="136.08000000000001"/>
    <n v="136.0800000000000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36.08"/>
    <n v="0"/>
    <n v="10"/>
    <m/>
    <s v="DOCLICD"/>
    <s v="True"/>
    <s v="E332_DTG"/>
    <s v="DTG"/>
    <s v="NA"/>
    <m/>
    <n v="1"/>
    <s v="136.0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0"/>
    <s v="2026-07-10"/>
  </r>
  <r>
    <x v="397"/>
    <s v="KEYSIGHT TECHNOLOGIES SALES SPAIN, S.L.U."/>
    <s v="LICENCE"/>
    <s v="Node-locked KeysightCare software support subscription NTH60031B Voice call quality (POLQA 3.0) software option Host Id: 8604450539399076 Subscription ID: 14386901"/>
    <n v="1"/>
    <s v="UN"/>
    <n v="170.28"/>
    <n v="170.28"/>
    <n v="170.28"/>
    <n v="170.2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70.28"/>
    <n v="0"/>
    <n v="15"/>
    <m/>
    <s v="DOCLICD"/>
    <s v="True"/>
    <s v="E332_DTG"/>
    <s v="DTG"/>
    <s v="NA"/>
    <m/>
    <n v="1"/>
    <s v="170.2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5"/>
    <s v="2026-07-10"/>
  </r>
  <r>
    <x v="397"/>
    <s v="KEYSIGHT TECHNOLOGIES SALES SPAIN, S.L.U."/>
    <s v="LICENCE"/>
    <s v="Node-locked KeysightCare software support subscription NTH60031B Voice call quality (POLQA 3.0) software option Host Id: 860445053292732 Subscription ID: 14386902"/>
    <n v="1"/>
    <s v="UN"/>
    <n v="170.28"/>
    <n v="170.28"/>
    <n v="170.28"/>
    <n v="170.2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70.28"/>
    <n v="0"/>
    <n v="16"/>
    <m/>
    <s v="DOCLICD"/>
    <s v="True"/>
    <s v="E332_DTG"/>
    <s v="DTG"/>
    <s v="NA"/>
    <m/>
    <n v="1"/>
    <s v="170.2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6"/>
    <s v="2026-07-10"/>
  </r>
  <r>
    <x v="397"/>
    <s v="KEYSIGHT TECHNOLOGIES SALES SPAIN, S.L.U."/>
    <s v="LICENCE"/>
    <s v="Floating - single site KeysightCare software support subscription NTH50070B Nemo Handy Lite for Private Networks Host Id: 6f84bf3c7306593_123456 Subscription ID: 15599621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1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"/>
    <s v="2026-07-10"/>
  </r>
  <r>
    <x v="397"/>
    <s v="KEYSIGHT TECHNOLOGIES SALES SPAIN, S.L.U."/>
    <s v="LICENCE"/>
    <s v="Floating - single site KeysightCare software support subscription NTH50070B Nemo Handy Lite for Private Networks Host Id: 46cb89116a85bd0_123456 Subscription ID: 15599625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2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2"/>
    <s v="2026-07-10"/>
  </r>
  <r>
    <x v="397"/>
    <s v="KEYSIGHT TECHNOLOGIES SALES SPAIN, S.L.U."/>
    <s v="LICENCE"/>
    <s v="Floating - single site KeysightCare software support subscription NTH50070B Nemo Handy Lite for Private Networks Host Id: 6975138193fc775_123456 Subscription ID: 15599624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3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3"/>
    <s v="2026-07-10"/>
  </r>
  <r>
    <x v="397"/>
    <s v="KEYSIGHT TECHNOLOGIES SALES SPAIN, S.L.U."/>
    <s v="LICENCE"/>
    <s v="Floating - single site KeysightCare software support subscription NTH50070B Nemo Handy Lite for Private Networks Subscription ID: 15599623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4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4"/>
    <s v="2026-07-10"/>
  </r>
  <r>
    <x v="397"/>
    <s v="KEYSIGHT TECHNOLOGIES SALES SPAIN, S.L.U."/>
    <s v="LICENCE"/>
    <s v="Floating - single site KeysightCare software support subscription NTH50070B Nemo Handy Lite for Private Networks Host Id: 6f84bf3c7306593_123456 Subscription ID: 15599622"/>
    <n v="1"/>
    <s v="UN"/>
    <n v="249.31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5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5"/>
    <s v="2026-07-10"/>
  </r>
  <r>
    <x v="397"/>
    <s v="KEYSIGHT TECHNOLOGIES SALES SPAIN, S.L.U."/>
    <s v="LICENCE"/>
    <s v="Node-locked KeysightCare software support subscription NTH50047B Nemo Handy Pro 5G Host Id: 8604450539399076 Subscription ID: 14386895"/>
    <n v="1"/>
    <s v="UN"/>
    <n v="668.64"/>
    <n v="668.64"/>
    <n v="668.64"/>
    <n v="668.6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668.64"/>
    <n v="0"/>
    <n v="13"/>
    <m/>
    <s v="DOCLICD"/>
    <s v="True"/>
    <s v="E332_DTG"/>
    <s v="DTG"/>
    <s v="NA"/>
    <m/>
    <n v="1"/>
    <s v="668.64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3"/>
    <s v="2026-07-10"/>
  </r>
  <r>
    <x v="397"/>
    <s v="KEYSIGHT TECHNOLOGIES SALES SPAIN, S.L.U."/>
    <s v="LICENCE"/>
    <s v="Node-locked KeysightCare software support subscription NTH50047B Nemo Handy Pro 5G Host Id: 860445053292732 Subscription ID: 14386896"/>
    <n v="1"/>
    <s v="UN"/>
    <n v="668.64"/>
    <n v="668.64"/>
    <n v="668.64"/>
    <n v="668.6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668.64"/>
    <n v="0"/>
    <n v="14"/>
    <m/>
    <s v="DOCLICD"/>
    <s v="True"/>
    <s v="E332_DTG"/>
    <s v="DTG"/>
    <s v="NA"/>
    <m/>
    <n v="1"/>
    <s v="668.64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4"/>
    <s v="2026-07-10"/>
  </r>
  <r>
    <x v="397"/>
    <s v="KEYSIGHT TECHNOLOGIES SALES SPAIN, S.L.U."/>
    <s v="LICENCE"/>
    <s v="USB portable KeysightCare software support subscription NTA50279B POLQA3.0 Voice quality option. Max. 6 simultaneous channels. Host Id: 1341583214 Subscription ID: 14838418"/>
    <n v="1"/>
    <s v="UN"/>
    <n v="963.6"/>
    <n v="963.6"/>
    <n v="963.6"/>
    <n v="963.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963.60"/>
    <n v="0"/>
    <n v="17"/>
    <m/>
    <s v="DOCLICD"/>
    <s v="True"/>
    <s v="E332_DTG"/>
    <s v="DTG"/>
    <s v="NA"/>
    <m/>
    <n v="1"/>
    <s v="963.6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7"/>
    <s v="2026-07-10"/>
  </r>
  <r>
    <x v="397"/>
    <s v="KEYSIGHT TECHNOLOGIES SALES SPAIN, S.L.U."/>
    <s v="LICENCE"/>
    <s v="USB portable KeysightCare software support subscription NTA50210B Nemo Outdoor 5G P2 Host Id: 1341583214 Subscription ID: 14387822"/>
    <n v="1"/>
    <s v="UN"/>
    <n v="2642.16"/>
    <n v="2642.16"/>
    <n v="2642.16"/>
    <n v="2642.1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 642.16"/>
    <n v="0"/>
    <n v="6"/>
    <m/>
    <s v="DOCLICD"/>
    <s v="True"/>
    <s v="E332_DTG"/>
    <s v="DTG"/>
    <s v="NA"/>
    <m/>
    <n v="1"/>
    <s v="2 642.16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6"/>
    <s v="2026-07-10"/>
  </r>
  <r>
    <x v="397"/>
    <s v="KEYSIGHT TECHNOLOGIES SALES SPAIN, S.L.U."/>
    <s v="LICENCE"/>
    <s v="USB portable KeysightCare software support subscription NTA50210B Nemo Outdoor 5G P2 Host Id: 1383405318 Subscription ID: 14387823"/>
    <n v="1"/>
    <s v="UN"/>
    <n v="2642.16"/>
    <n v="2642.16"/>
    <n v="2642.16"/>
    <n v="2642.1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 642.16"/>
    <n v="0"/>
    <n v="7"/>
    <m/>
    <s v="DOCLICD"/>
    <s v="True"/>
    <s v="E332_DTG"/>
    <s v="DTG"/>
    <s v="NA"/>
    <m/>
    <n v="1"/>
    <s v="2 642.16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7"/>
    <s v="2026-07-10"/>
  </r>
  <r>
    <x v="397"/>
    <s v="KEYSIGHT TECHNOLOGIES SALES SPAIN, S.L.U."/>
    <s v="LICENCE"/>
    <s v="USB portable KeysightCare software support subscription NTN50046B Nemo Analyze Standalone 5G package Subscription ID: 14387824"/>
    <n v="1"/>
    <s v="UN"/>
    <n v="5182.68"/>
    <n v="5182.68"/>
    <n v="5182.68"/>
    <n v="5182.6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 182.68"/>
    <n v="0"/>
    <n v="8"/>
    <m/>
    <s v="DOCLICD"/>
    <s v="True"/>
    <s v="E332_DTG"/>
    <s v="DTG"/>
    <s v="NA"/>
    <m/>
    <n v="1"/>
    <s v="5 182.6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8"/>
    <s v="2026-07-10"/>
  </r>
  <r>
    <x v="398"/>
    <s v="COLIS EXPRESS"/>
    <s v="TRANSPORT"/>
    <s v="Transport Goodies vers TAMATAVE - n° AR2607RA50861675"/>
    <n v="1"/>
    <s v="UN"/>
    <n v="33400"/>
    <n v="7.2608695652173916"/>
    <n v="7.2608695652173916"/>
    <n v="7.2608695652173916"/>
    <m/>
    <m/>
    <n v="0"/>
    <s v="MGA"/>
    <d v="2026-07-08T00:00:00"/>
    <s v="2026-07-08"/>
    <s v="E"/>
    <s v="E"/>
    <s v="ANDRIAMIRIJA Luca"/>
    <n v="138858"/>
    <m/>
    <m/>
    <s v="DCG"/>
    <s v="FELANA13"/>
    <s v="Felana RARIVOSON"/>
    <s v="40 080.00"/>
    <n v="20"/>
    <n v="1"/>
    <m/>
    <s v="TRNTERM"/>
    <s v="True"/>
    <s v="E254_DCG"/>
    <s v="DCG-DVE"/>
    <s v="NA"/>
    <m/>
    <n v="1"/>
    <s v="33 400.00"/>
    <s v="YASMG"/>
    <m/>
    <s v="33 400.00"/>
    <s v="40 080.00"/>
    <m/>
    <d v="2026-07-08T00:00:00"/>
    <s v="0000-00-00"/>
    <s v="Transport Goodies"/>
    <s v="YASSIE"/>
    <s v="YASSIE"/>
    <s v="C103"/>
    <s v="E254_DCG"/>
    <s v="DCG-DVE"/>
    <s v="STD"/>
    <m/>
    <m/>
    <m/>
    <n v="4276"/>
    <s v="C103"/>
    <n v="30"/>
    <n v="1"/>
    <s v="2026-07-07"/>
  </r>
  <r>
    <x v="399"/>
    <s v="PRIMA CE SARLU"/>
    <s v="Travaux filaire"/>
    <s v="Travaux LASTMILE FTTX TAMATAVE AXE CENTRE DE LA VILLE du 22/06 au 27/06/2026-ITP-20260622-00002"/>
    <n v="3"/>
    <s v="UN"/>
    <n v="1350000"/>
    <n v="293.47826086956519"/>
    <n v="880.43478260869551"/>
    <n v="880.43478260869551"/>
    <m/>
    <m/>
    <n v="0"/>
    <s v="MGA"/>
    <d v="2026-07-08T00:00:00"/>
    <s v="2026-07-08"/>
    <s v="S"/>
    <s v="S"/>
    <s v="RASAMOELINA Haritsoa Oliva"/>
    <n v="138654"/>
    <m/>
    <m/>
    <s v="DTG"/>
    <s v="ELIE3"/>
    <s v="ANDRIAMANANTSOA Elie"/>
    <s v="4 860 000.00"/>
    <n v="20"/>
    <n v="2"/>
    <m/>
    <s v="PRICTRL"/>
    <s v="True"/>
    <s v="2026-DT-101001"/>
    <s v="DTG-DSTC-INSTA"/>
    <s v="NA"/>
    <m/>
    <n v="0"/>
    <s v="0.00"/>
    <s v="YASMG"/>
    <m/>
    <s v="8 910 000.00"/>
    <s v="10 692 000.00"/>
    <s v="F"/>
    <d v="2026-07-08T00:00:00"/>
    <s v="0000-00-00"/>
    <s v="Rajout 6 équipes Lastmiles-renfort Tamatave(juin26)"/>
    <s v="YASSIE"/>
    <s v="YASSIE"/>
    <s v="C500"/>
    <s v="2026-DT-101001"/>
    <s v="DTG-DSTC-INSTA"/>
    <s v="STD"/>
    <m/>
    <m/>
    <m/>
    <n v="22417"/>
    <s v="C500"/>
    <n v="2633"/>
    <n v="2"/>
    <s v="0000-00-00"/>
  </r>
  <r>
    <x v="399"/>
    <s v="PRIMA CE SARLU"/>
    <s v="Travaux filaire"/>
    <s v="Travaux LASTMILE FTTX TAMATAVE AXE CENTRE DE LA VILLE du 15/06 au 20/06/2026-ITP-20260615-00001"/>
    <n v="3"/>
    <s v="UN"/>
    <n v="1620000"/>
    <n v="352.17391304347825"/>
    <n v="1056.5217391304348"/>
    <n v="1056.5217391304348"/>
    <m/>
    <m/>
    <n v="0"/>
    <s v="MGA"/>
    <d v="2026-07-08T00:00:00"/>
    <s v="2026-07-08"/>
    <s v="S"/>
    <s v="S"/>
    <s v="RASAMOELINA Haritsoa Oliva"/>
    <n v="138654"/>
    <m/>
    <m/>
    <s v="DTG"/>
    <s v="ELIE3"/>
    <s v="ANDRIAMANANTSOA Elie"/>
    <s v="5 832 000.00"/>
    <n v="20"/>
    <n v="1"/>
    <m/>
    <s v="PRICTRL"/>
    <s v="True"/>
    <s v="2026-DT-101001"/>
    <s v="DTG-DSTC-INSTA"/>
    <s v="NA"/>
    <m/>
    <n v="0"/>
    <s v="0.00"/>
    <s v="YASMG"/>
    <m/>
    <s v="8 910 000.00"/>
    <s v="10 692 000.00"/>
    <s v="F"/>
    <d v="2026-07-08T00:00:00"/>
    <s v="0000-00-00"/>
    <s v="Rajout 6 équipes Lastmiles-renfort Tamatave(juin26)"/>
    <s v="YASSIE"/>
    <s v="YASSIE"/>
    <s v="C500"/>
    <s v="2026-DT-101001"/>
    <s v="DTG-DSTC-INSTA"/>
    <s v="STD"/>
    <m/>
    <m/>
    <m/>
    <n v="22417"/>
    <s v="C500"/>
    <n v="2633"/>
    <n v="1"/>
    <s v="0000-00-00"/>
  </r>
  <r>
    <x v="400"/>
    <s v="STELLAR - IX SA"/>
    <s v="PRESTATION DE SERVICE"/>
    <s v="Frais de mise en service + materiels(STS équipements TNR01 pour IRENALA v2) DV STX YASMG 2026 du 09/03/2026 Annule et remplace BC133647"/>
    <n v="1"/>
    <s v="UN"/>
    <n v="5662153"/>
    <n v="1230.9028260869566"/>
    <n v="1230.9028260869566"/>
    <n v="1230.9028260869566"/>
    <m/>
    <m/>
    <n v="0"/>
    <s v="MGA"/>
    <d v="2026-07-08T00:00:00"/>
    <s v="2026-07-09"/>
    <s v="E"/>
    <s v="E"/>
    <m/>
    <n v="0"/>
    <m/>
    <m/>
    <s v="DTG"/>
    <s v="STEPHANIE17"/>
    <s v="RAZAFINDRANANDRO Stephanie"/>
    <s v="6 794 583.60"/>
    <n v="20"/>
    <n v="0"/>
    <m/>
    <s v="PRICTRL"/>
    <s v="True"/>
    <s v="E314_DTG"/>
    <s v="DTG-DOM"/>
    <s v="NA"/>
    <m/>
    <n v="1"/>
    <s v="5 662 153.00"/>
    <s v="YASMG"/>
    <m/>
    <s v="5 662 153.00"/>
    <s v="6 794 583.60"/>
    <s v="F"/>
    <d v="2026-07-08T00:00:00"/>
    <s v="0000-00-00"/>
    <s v="Installation STS équipements TNR01-IRENALA v2"/>
    <s v="YASSIE"/>
    <s v="YASSIE"/>
    <s v="C500"/>
    <s v="E314_DTG"/>
    <s v="DTG-DOM"/>
    <s v="STD"/>
    <m/>
    <m/>
    <m/>
    <n v="14862"/>
    <s v="C500"/>
    <n v="3098"/>
    <n v="1"/>
    <s v="2026-07-14"/>
  </r>
  <r>
    <x v="401"/>
    <s v="BIS Security Solution"/>
    <s v="Prestation motard"/>
    <s v="Prestation Motards - TANA - (JUILLET26 à JUIN27) (8*460 000)"/>
    <n v="12"/>
    <s v="UN"/>
    <n v="3680000"/>
    <n v="800"/>
    <n v="9600"/>
    <n v="9600"/>
    <m/>
    <m/>
    <n v="0"/>
    <s v="MGA"/>
    <d v="2026-07-08T00:00:00"/>
    <s v="2026-07-08"/>
    <s v="E"/>
    <s v="E"/>
    <s v="RASAMOELINA Haritsoa Oliva"/>
    <n v="138794"/>
    <m/>
    <m/>
    <s v="DTG"/>
    <s v="ELIE3"/>
    <s v="ANDRIAMANANTSOA Elie"/>
    <s v="52 992 000.00"/>
    <n v="20"/>
    <n v="1"/>
    <m/>
    <s v="PRICTRL"/>
    <s v="True"/>
    <s v="E214_DTG"/>
    <s v="DTG"/>
    <s v="NA"/>
    <m/>
    <n v="12"/>
    <s v="44 160 000.00"/>
    <s v="YASMG"/>
    <m/>
    <s v="44 160 000.00"/>
    <s v="52 992 000.00"/>
    <m/>
    <d v="2026-07-08T00:00:00"/>
    <s v="0000-00-00"/>
    <s v="Prestation 08 motards Tanà(couverture)"/>
    <s v="YASSIE"/>
    <s v="YASSIE"/>
    <s v="C500"/>
    <s v="E214_DTG"/>
    <s v="DTG"/>
    <s v="STD"/>
    <m/>
    <m/>
    <m/>
    <n v="22415"/>
    <s v="C500"/>
    <n v="4294"/>
    <n v="1"/>
    <s v="2026-07-10"/>
  </r>
  <r>
    <x v="402"/>
    <s v="BIS Security Solution"/>
    <s v="Prestation motard"/>
    <s v="Prestation Motards - MANANARA NORD - (JUILLET26 à JUIN27)(2*460000)"/>
    <n v="12"/>
    <s v="UN"/>
    <n v="920000"/>
    <n v="200"/>
    <n v="2400"/>
    <n v="24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3 248 000.00"/>
    <n v="20"/>
    <n v="5"/>
    <m/>
    <s v="PRICTRL"/>
    <s v="True"/>
    <s v="E214_DTG"/>
    <s v="DTG"/>
    <s v="NA"/>
    <m/>
    <n v="12"/>
    <s v="11 04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402"/>
    <s v="BIS Security Solution"/>
    <s v="Prestation motard"/>
    <s v="Prestation Motards - MANAKAR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1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402"/>
    <s v="BIS Security Solution"/>
    <s v="Prestation motard"/>
    <s v="Prestation Motards - MANANJARY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2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402"/>
    <s v="BIS Security Solution"/>
    <s v="Prestation motard"/>
    <s v="Prestation Motards - FARAFANGAN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3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402"/>
    <s v="BIS Security Solution"/>
    <s v="Prestation motard"/>
    <s v="Prestation Motards - IHOSY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4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402"/>
    <s v="BIS Security Solution"/>
    <s v="Prestation motard"/>
    <s v="Prestation Motards - MAROANTSETR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6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402"/>
    <s v="BIS Security Solution"/>
    <s v="Prestation motard"/>
    <s v="Prestation Motards - ANTALAHA 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7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402"/>
    <s v="BIS Security Solution"/>
    <s v="Prestation motard"/>
    <s v="Prestation Motards - AMBANJA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8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402"/>
    <s v="BIS Security Solution"/>
    <s v="Prestation motard"/>
    <s v="Prestation Motards - ANTSOHIHY- (JUILLET26 à JUIN27)(3*460000)"/>
    <n v="12"/>
    <s v="UN"/>
    <n v="1380000"/>
    <n v="300"/>
    <n v="36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9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403"/>
    <s v="BIS Security Solution"/>
    <s v="Prestation motard"/>
    <s v="Prestation Motards  - AMBOSITRA- (SEPT26 au AOUT27) 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1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403"/>
    <s v="BIS Security Solution"/>
    <s v="Prestation motard"/>
    <s v="Prestation Motards - FORT DAUPHIN - (SEPT26 au AOUT27) 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2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403"/>
    <s v="BIS Security Solution"/>
    <s v="Prestation motard"/>
    <s v="Prestation Motards  - SAMBAVA - (SEPT26 au AOUT27)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3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403"/>
    <s v="BIS Security Solution"/>
    <s v="Prestation motard"/>
    <s v="Prestation Motards  - TANA - (SEPT26 au AOUT27)(1*440000)"/>
    <n v="12"/>
    <s v="UN"/>
    <n v="440000"/>
    <n v="95.652173913043484"/>
    <n v="1147.8260869565217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4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403"/>
    <s v="BIS Security Solution"/>
    <s v="Prestation motard"/>
    <s v="Prestation Motards  - MAHANORO - (SEPT26 au AOUT27)(2*440000)"/>
    <n v="12"/>
    <s v="UN"/>
    <n v="880000"/>
    <n v="191.30434782608697"/>
    <n v="2295.6521739130435"/>
    <n v="2295.652173913043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2 672 000.00"/>
    <n v="20"/>
    <n v="5"/>
    <m/>
    <s v="PRICTRL"/>
    <s v="True"/>
    <s v="E214_DTG"/>
    <s v="DTG"/>
    <s v="NA"/>
    <m/>
    <n v="12"/>
    <s v="10 56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403"/>
    <s v="BIS Security Solution"/>
    <s v="Prestation motard"/>
    <s v="Prestation Motards  -NOSY VARIKA- (SEPT26 au AOUT27)(2*440000)"/>
    <n v="12"/>
    <s v="UN"/>
    <n v="880000"/>
    <n v="191.30434782608697"/>
    <n v="2295.6521739130435"/>
    <n v="2295.652173913043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2 672 000.00"/>
    <n v="20"/>
    <n v="10"/>
    <m/>
    <s v="PRICTRL"/>
    <s v="True"/>
    <s v="E214_DTG"/>
    <s v="DTG"/>
    <s v="NA"/>
    <m/>
    <n v="12"/>
    <s v="10 56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0"/>
    <s v="2026-07-10"/>
  </r>
  <r>
    <x v="403"/>
    <s v="BIS Security Solution"/>
    <s v="Prestation motard"/>
    <s v="Prestation Motards - MANAKARA - (SEPT26 au AOUT27)(3*440000)"/>
    <n v="12"/>
    <s v="UN"/>
    <n v="1320000"/>
    <n v="286.95652173913044"/>
    <n v="3443.478260869565"/>
    <n v="3443.47826086956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9 008 000.00"/>
    <n v="20"/>
    <n v="6"/>
    <m/>
    <s v="PRICTRL"/>
    <s v="True"/>
    <s v="E214_DTG"/>
    <s v="DTG"/>
    <s v="NA"/>
    <m/>
    <n v="12"/>
    <s v="15 8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403"/>
    <s v="BIS Security Solution"/>
    <s v="Prestation motard"/>
    <s v="Prestation Motards - SAHABEVAVA - (SEPT26 au AOUT27)(3*440000)"/>
    <n v="12"/>
    <s v="UN"/>
    <n v="1320000"/>
    <n v="286.95652173913044"/>
    <n v="3443.478260869565"/>
    <n v="3443.47826086956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9 008 000.00"/>
    <n v="20"/>
    <n v="7"/>
    <m/>
    <s v="PRICTRL"/>
    <s v="True"/>
    <s v="E214_DTG"/>
    <s v="DTG"/>
    <s v="NA"/>
    <m/>
    <n v="12"/>
    <s v="15 8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403"/>
    <s v="BIS Security Solution"/>
    <s v="Prestation motard"/>
    <s v="Prestation Motards  - MAROTOLANA - (SEPT26 au AOUT27)(3*540000)"/>
    <n v="12"/>
    <s v="UN"/>
    <n v="1620000"/>
    <n v="352.17391304347825"/>
    <n v="4226.086956521739"/>
    <n v="4226.086956521739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23 328 000.00"/>
    <n v="20"/>
    <n v="11"/>
    <m/>
    <s v="PRICTRL"/>
    <s v="True"/>
    <s v="E214_DTG"/>
    <s v="DTG"/>
    <s v="NA"/>
    <m/>
    <n v="12"/>
    <s v="19 4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1"/>
    <s v="2026-07-10"/>
  </r>
  <r>
    <x v="403"/>
    <s v="BIS Security Solution"/>
    <s v="Prestation motard"/>
    <s v="Prestation Motards - ANTSOHIHY -(SEPT26 au AOUT27) (8*440000)"/>
    <n v="12"/>
    <s v="UN"/>
    <n v="3520000"/>
    <n v="765.21739130434787"/>
    <n v="9182.608695652174"/>
    <n v="9182.608695652174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50 688 000.00"/>
    <n v="20"/>
    <n v="8"/>
    <m/>
    <s v="PRICTRL"/>
    <s v="True"/>
    <s v="E214_DTG"/>
    <s v="DTG"/>
    <s v="NA"/>
    <m/>
    <n v="12"/>
    <s v="42 2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403"/>
    <s v="BIS Security Solution"/>
    <s v="Prestation motard"/>
    <s v="Prestation Motards - FENERIVE EST - (SEPT26 au AOUT27)(9*440000)"/>
    <n v="12"/>
    <s v="UN"/>
    <n v="3960000"/>
    <n v="860.86956521739125"/>
    <n v="10330.434782608696"/>
    <n v="10330.434782608696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57 024 000.00"/>
    <n v="20"/>
    <n v="9"/>
    <m/>
    <s v="PRICTRL"/>
    <s v="True"/>
    <s v="E214_DTG"/>
    <s v="DTG"/>
    <s v="NA"/>
    <m/>
    <n v="12"/>
    <s v="47 52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404"/>
    <s v="BIS Security Solution"/>
    <s v="Prestation motard"/>
    <s v="Prestation 01 Motard BKB- NOSY VARIKA - (AOUT26 au JUILLET27)(1*448000)"/>
    <n v="12"/>
    <s v="UN"/>
    <n v="448000"/>
    <n v="97.391304347826093"/>
    <n v="1168.69565217391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1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404"/>
    <s v="BIS Security Solution"/>
    <s v="Prestation motard"/>
    <s v="Prestation 01 Motard BKB- SAMBAVA - (AOUT26 au JUILLET27)(1*448000)"/>
    <n v="12"/>
    <s v="UN"/>
    <n v="448000"/>
    <n v="97.391304347826093"/>
    <n v="1168.69565217391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2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404"/>
    <s v="BIS Security Solution"/>
    <s v="Prestation motard"/>
    <s v="Prestation 01 Motard BKB- ANDAPA - (AOUT26 au JUILLET27)(1*448000)"/>
    <n v="12"/>
    <s v="UN"/>
    <n v="448000"/>
    <n v="97.391304347826093"/>
    <n v="1168.69565217391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5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404"/>
    <s v="BIS Security Solution"/>
    <s v="Prestation motard"/>
    <s v="Prestation 02 Motards BKB-ANTSAHOABA - (AOUT26 au JUILLET27)(2*598000)"/>
    <n v="12"/>
    <s v="UN"/>
    <n v="1196000"/>
    <n v="260"/>
    <n v="3120"/>
    <n v="3120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7 222 400.00"/>
    <n v="20"/>
    <n v="9"/>
    <m/>
    <s v="PRICTRL"/>
    <s v="True"/>
    <s v="E214_DTG"/>
    <s v="DTG"/>
    <s v="NA"/>
    <m/>
    <n v="12"/>
    <s v="14 352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404"/>
    <s v="BIS Security Solution"/>
    <s v="Prestation motard"/>
    <s v="Prestation 03 Motards BKB - AMBANJA -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3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404"/>
    <s v="BIS Security Solution"/>
    <s v="Prestation motard"/>
    <s v="Prestation  03 Motards BKB - AMBODIADABO -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4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404"/>
    <s v="BIS Security Solution"/>
    <s v="Prestation motard"/>
    <s v="Prestation 03 Motards BKB- BEALALANA - 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6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404"/>
    <s v="BIS Security Solution"/>
    <s v="Prestation motard"/>
    <s v="Prestation 03 Motards BKB- MENATANY  - (AOUT26 au JUILLET27)(3*448000)"/>
    <n v="12"/>
    <s v="UN"/>
    <n v="1344000"/>
    <n v="292.17391304347825"/>
    <n v="3506.086956521739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7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404"/>
    <s v="BIS Security Solution"/>
    <s v="Prestation motard"/>
    <s v="Prestation 04 Motards BKB- MAROANTSETRA - (AOUT26 au JUILLET27)(4*448000)"/>
    <n v="12"/>
    <s v="UN"/>
    <n v="1792000"/>
    <n v="389.56521739130437"/>
    <n v="4674.782608695652"/>
    <n v="4674.782608695652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25 804 800.00"/>
    <n v="20"/>
    <n v="8"/>
    <m/>
    <s v="PRICTRL"/>
    <s v="True"/>
    <s v="E214_DTG"/>
    <s v="DTG"/>
    <s v="NA"/>
    <m/>
    <n v="12"/>
    <s v="21 504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405"/>
    <s v="BIS Security Solution"/>
    <s v="Indemnité motard"/>
    <s v="Indemnité des missions des motards BIS en Régions (JUIN26 à MAI27)"/>
    <n v="12"/>
    <s v="UN"/>
    <n v="15000000"/>
    <n v="3260.8695652173915"/>
    <n v="39130.434782608696"/>
    <n v="39130.434782608696"/>
    <m/>
    <m/>
    <n v="0"/>
    <s v="MGA"/>
    <d v="2026-07-08T00:00:00"/>
    <s v="2026-07-08"/>
    <s v="E"/>
    <s v="E"/>
    <s v="RASAMOELINA Haritsoa Oliva"/>
    <n v="138789"/>
    <m/>
    <m/>
    <s v="DTG"/>
    <s v="ELIE3"/>
    <s v="ANDRIAMANANTSOA Elie"/>
    <s v="216 000 000.00"/>
    <n v="20"/>
    <n v="1"/>
    <m/>
    <s v="PRICTRL"/>
    <s v="True"/>
    <s v="E214_DTG"/>
    <s v="DTG"/>
    <s v="NA"/>
    <m/>
    <n v="12"/>
    <s v="180 000 000.00"/>
    <s v="YASMG"/>
    <m/>
    <s v="180 000 000.00"/>
    <s v="216 000 000.00"/>
    <m/>
    <d v="2026-07-08T00:00:00"/>
    <s v="0000-00-00"/>
    <s v="IM motards BIS(couverture)(avenant N°6)"/>
    <s v="YASSIE"/>
    <s v="YASSIE"/>
    <s v="C500"/>
    <s v="E214_DTG"/>
    <s v="DTG"/>
    <s v="STD"/>
    <m/>
    <m/>
    <m/>
    <n v="22416"/>
    <s v="C500"/>
    <n v="4294"/>
    <n v="1"/>
    <s v="2026-07-05"/>
  </r>
  <r>
    <x v="406"/>
    <s v="PRIMA CE SARLU"/>
    <s v="REMISE"/>
    <s v="Remise 12%"/>
    <n v="1"/>
    <s v="UN"/>
    <n v="-4329240"/>
    <n v="-941.1391304347826"/>
    <n v="-941.1391304347826"/>
    <n v="941.1391304347826"/>
    <n v="941.1391304347826"/>
    <m/>
    <n v="0"/>
    <s v="MGA"/>
    <d v="2026-07-08T00:00:00"/>
    <s v="2026-07-08"/>
    <s v="L"/>
    <s v="S"/>
    <s v="RASAMOELINA Haritsoa Oliva"/>
    <n v="138788"/>
    <m/>
    <m/>
    <s v="DTG"/>
    <s v="ELIE3"/>
    <s v="ANDRIAMANANTSOA Elie"/>
    <s v="-5 195 088.00"/>
    <n v="20"/>
    <n v="2"/>
    <m/>
    <s v="GELACCS"/>
    <s v="True"/>
    <s v="2025-DT-021010"/>
    <s v="DTG-PROJETS"/>
    <s v="NA"/>
    <m/>
    <n v="0"/>
    <s v="0.00"/>
    <s v="YASMG"/>
    <m/>
    <s v="31 747 760.00"/>
    <s v="38 097 312.00"/>
    <m/>
    <d v="2026-07-08T00:00:00"/>
    <s v="0000-00-00"/>
    <s v="TX GC FO entre ANM012 Alarobia et ANM002"/>
    <s v="YASSIE"/>
    <s v="YASSIE"/>
    <s v="C500"/>
    <s v="2025-DT-021010"/>
    <s v="DTG-PROJETS"/>
    <s v="STD"/>
    <m/>
    <m/>
    <m/>
    <n v="2057"/>
    <s v="C500"/>
    <n v="2633"/>
    <n v="2"/>
    <s v="0000-00-00"/>
  </r>
  <r>
    <x v="406"/>
    <s v="PRIMA CE SARLU"/>
    <s v="Travaux GC et tirage FO"/>
    <s v="Travaux GC et tirage FO sur entre ANM012 Alarobia et ANM002 Analakely (Installation/HSSES/Tirage GC souterrain/Tirage cables)"/>
    <n v="1"/>
    <s v="UN"/>
    <n v="36077000"/>
    <n v="7842.826086956522"/>
    <n v="7842.826086956522"/>
    <n v="7842.826086956522"/>
    <m/>
    <m/>
    <n v="0"/>
    <s v="MGA"/>
    <d v="2026-07-08T00:00:00"/>
    <s v="2026-07-08"/>
    <s v="L"/>
    <s v="E"/>
    <s v="RASAMOELINA Haritsoa Oliva"/>
    <n v="138788"/>
    <m/>
    <m/>
    <s v="DTG"/>
    <s v="ELIE3"/>
    <s v="ANDRIAMANANTSOA Elie"/>
    <s v="43 292 400.00"/>
    <n v="20"/>
    <n v="1"/>
    <m/>
    <s v="PRICTRL"/>
    <s v="True"/>
    <s v="2025-DT-021010"/>
    <s v="DTG-PROJETS"/>
    <s v="NA"/>
    <m/>
    <n v="1"/>
    <s v="36 077 000.00"/>
    <s v="YASMG"/>
    <m/>
    <s v="31 747 760.00"/>
    <s v="38 097 312.00"/>
    <m/>
    <d v="2026-07-08T00:00:00"/>
    <s v="0000-00-00"/>
    <s v="TX GC FO entre ANM012 Alarobia et ANM002"/>
    <s v="YASSIE"/>
    <s v="YASSIE"/>
    <s v="C500"/>
    <s v="2025-DT-021010"/>
    <s v="DTG-PROJETS"/>
    <s v="STD"/>
    <m/>
    <m/>
    <m/>
    <n v="22421"/>
    <s v="C500"/>
    <n v="2633"/>
    <n v="1"/>
    <s v="0000-00-00"/>
  </r>
  <r>
    <x v="407"/>
    <s v="MADARAIL SA"/>
    <s v="PRESTATION DE SERVICES EXTERNE"/>
    <s v="Assistance technique pour le travaux raccordement FO du site panneaux solaires NEA Ambohimandroso"/>
    <n v="1"/>
    <s v="UN"/>
    <n v="2822710.42"/>
    <n v="613.6327"/>
    <n v="613.6327"/>
    <n v="613.6327"/>
    <m/>
    <m/>
    <n v="0"/>
    <s v="MGA"/>
    <d v="2026-07-08T00:00:00"/>
    <s v="2026-07-08"/>
    <s v="E"/>
    <s v="E"/>
    <s v="RASAMOELINA Haritsoa Oliva"/>
    <n v="138785"/>
    <m/>
    <m/>
    <s v="DTG"/>
    <s v="ELIE3"/>
    <s v="ANDRIAMANANTSOA Elie"/>
    <s v="3 387 252.50"/>
    <n v="20"/>
    <n v="1"/>
    <m/>
    <s v="PRICTRL"/>
    <s v="True"/>
    <s v="2026-DT-102001"/>
    <s v="DTG-PROJETS"/>
    <s v="NA"/>
    <m/>
    <n v="1"/>
    <s v="2 822 710.42"/>
    <s v="YASMG"/>
    <m/>
    <s v="2 822 710.42"/>
    <s v="3 387 252.50"/>
    <s v="F"/>
    <d v="2026-07-08T00:00:00"/>
    <s v="0000-00-00"/>
    <s v="Assistance technique-TX FO site NEA Ambohimandroso"/>
    <s v="YASSIE"/>
    <s v="YASSIE"/>
    <s v="C500"/>
    <s v="2026-DT-102001"/>
    <s v="DTG-PROJETS"/>
    <s v="STD"/>
    <m/>
    <m/>
    <m/>
    <n v="6965"/>
    <s v="C500"/>
    <n v="1688"/>
    <n v="1"/>
    <s v="2026-07-10"/>
  </r>
  <r>
    <x v="408"/>
    <s v="UNITE DE DISTRIBUTION TECHNOLOGIQUE - UDITEC"/>
    <s v="REMISE"/>
    <s v="Remise"/>
    <n v="1"/>
    <s v="UN"/>
    <n v="-134750"/>
    <n v="-29.293478260869566"/>
    <n v="-29.293478260869566"/>
    <n v="29.293478260869566"/>
    <n v="29.293478260869566"/>
    <m/>
    <n v="0"/>
    <s v="MGA"/>
    <d v="2026-07-08T00:00:00"/>
    <s v="2026-07-08"/>
    <s v="E"/>
    <s v="E"/>
    <s v="RASAMOELINA Haritsoa Oliva"/>
    <n v="138778"/>
    <m/>
    <m/>
    <s v="DTG"/>
    <s v="ELIE3"/>
    <s v="ANDRIAMANANTSOA Elie"/>
    <s v="-161 700.00"/>
    <n v="20"/>
    <n v="2"/>
    <m/>
    <s v="GELACCS"/>
    <s v="True"/>
    <s v="2026-DT-061003"/>
    <s v="DTG-DOM"/>
    <s v="NA"/>
    <m/>
    <n v="1"/>
    <s v="-134 750.00"/>
    <s v="YASMG"/>
    <m/>
    <s v="1 212 749.98"/>
    <s v="1 455 299.98"/>
    <s v="F"/>
    <d v="2026-07-08T00:00:00"/>
    <s v="0000-00-00"/>
    <s v="Achat 03 armoire basse PM -DOM Diégo&amp;Ambilobe"/>
    <s v="YASSIE"/>
    <s v="GALE"/>
    <s v="C500"/>
    <s v="2026-DT-061003"/>
    <s v="DTG-DOM"/>
    <s v="STD"/>
    <m/>
    <m/>
    <m/>
    <n v="2057"/>
    <s v="C500"/>
    <n v="717"/>
    <n v="2"/>
    <s v="2026-07-10"/>
  </r>
  <r>
    <x v="408"/>
    <s v="UNITE DE DISTRIBUTION TECHNOLOGIQUE - UDITEC"/>
    <s v="ARMOIRE BASSE PORTE BATTANTE"/>
    <s v="OFFICE CABINET 80*40*80 CHERRY #VT800S-MB094 # PF SQ26-0007709"/>
    <n v="3"/>
    <s v="UN"/>
    <n v="449166.66"/>
    <n v="97.644926086956517"/>
    <n v="292.93477826086956"/>
    <n v="292.93477826086956"/>
    <m/>
    <m/>
    <n v="0"/>
    <s v="MGA"/>
    <d v="2026-07-08T00:00:00"/>
    <s v="2026-07-08"/>
    <s v="E"/>
    <s v="E"/>
    <s v="RASAMOELINA Haritsoa Oliva"/>
    <n v="138778"/>
    <m/>
    <m/>
    <s v="DTG"/>
    <s v="ELIE3"/>
    <s v="ANDRIAMANANTSOA Elie"/>
    <s v="1 616 999.98"/>
    <n v="20"/>
    <n v="1"/>
    <m/>
    <s v="MOEMOBB"/>
    <s v="True"/>
    <s v="2026-DT-061003"/>
    <s v="DTG-DOM"/>
    <s v="NA"/>
    <m/>
    <n v="3"/>
    <s v="1 347 499.98"/>
    <s v="YASMG"/>
    <m/>
    <s v="1 212 749.98"/>
    <s v="1 455 299.98"/>
    <s v="F"/>
    <d v="2026-07-08T00:00:00"/>
    <s v="0000-00-00"/>
    <s v="Achat 03 armoire basse PM -DOM Diégo&amp;Ambilobe"/>
    <s v="YASSIE"/>
    <s v="GALE"/>
    <s v="C500"/>
    <s v="2026-DT-061003"/>
    <s v="DTG-DOM"/>
    <s v="STD"/>
    <m/>
    <m/>
    <m/>
    <n v="25434"/>
    <s v="C500"/>
    <n v="717"/>
    <n v="1"/>
    <s v="2026-07-10"/>
  </r>
  <r>
    <x v="409"/>
    <s v="ENTREPRISE RAFIA"/>
    <s v="Travaux de réhabilitation"/>
    <s v="TRAVAUX GC POUR REHABILITATION CHAMBRE FILAIRE (Devant YAS Store Ampasambazaha Fianarantsoa) :_x000a_- Frais de déplacement._x000a_- Démolition et réfection béton existant._x000a_- Curage chambre, y compris évacuation des produits."/>
    <n v="1"/>
    <s v="UN"/>
    <n v="180000"/>
    <n v="39.130434782608695"/>
    <n v="39.130434782608695"/>
    <n v="39.130434782608695"/>
    <m/>
    <m/>
    <n v="0"/>
    <s v="MGA"/>
    <d v="2026-07-08T00:00:00"/>
    <s v="2026-07-08"/>
    <s v="E"/>
    <s v="E"/>
    <s v="HARIMAMPIANINA Olimahefa Noro Lanto"/>
    <n v="138768"/>
    <m/>
    <m/>
    <s v="DTG"/>
    <s v="ELIE3"/>
    <s v="ANDRIAMANANTSOA Elie"/>
    <s v="180 000.00"/>
    <n v="0"/>
    <n v="1"/>
    <m/>
    <s v="PRICTRL"/>
    <s v="True"/>
    <s v="E314_DTG"/>
    <s v="DTG-DOM"/>
    <s v="NA"/>
    <m/>
    <n v="1"/>
    <s v="180 000.00"/>
    <s v="YASMG"/>
    <m/>
    <s v="180 000.00"/>
    <s v="180 000.00"/>
    <s v="F"/>
    <d v="2026-07-08T00:00:00"/>
    <s v="0000-00-00"/>
    <s v="DOM REGION_Réhabilitation chambre YAS Fianarantsoa"/>
    <s v="YASSIE"/>
    <s v="YASSIE"/>
    <s v="C500"/>
    <s v="E314_DTG"/>
    <s v="DTG-DOM"/>
    <s v="STD"/>
    <m/>
    <m/>
    <m/>
    <n v="22422"/>
    <s v="C500"/>
    <n v="2328"/>
    <n v="1"/>
    <s v="2026-07-01"/>
  </r>
  <r>
    <x v="410"/>
    <s v="ENTREPRISE TAHIANA"/>
    <s v="Travaux GC filaire"/>
    <s v="DTG/DOM: Déploiement du lien FO pour NEA AMBOHIMANDROSO# PF n°124"/>
    <n v="1"/>
    <s v="UN"/>
    <n v="27170250"/>
    <n v="5906.576086956522"/>
    <n v="5906.576086956522"/>
    <n v="5906.576086956522"/>
    <m/>
    <m/>
    <n v="0"/>
    <s v="MGA"/>
    <d v="2026-07-08T00:00:00"/>
    <s v="2026-07-08"/>
    <s v="E"/>
    <s v="E"/>
    <s v="HERY RAMAROLAHY"/>
    <n v="138765"/>
    <m/>
    <m/>
    <s v="DTG"/>
    <s v="ELIE3"/>
    <s v="ANDRIAMANANTSOA Elie"/>
    <s v="32 604 300.00"/>
    <n v="20"/>
    <n v="1"/>
    <m/>
    <s v="PRICTRL"/>
    <s v="True"/>
    <s v="2026-DT-102001"/>
    <s v="DTG-DOM"/>
    <s v="NA"/>
    <m/>
    <n v="1"/>
    <s v="27 170 250.00"/>
    <s v="YASMG"/>
    <m/>
    <s v="27 170 250.00"/>
    <s v="32 604 300.00"/>
    <m/>
    <d v="2026-07-08T00:00:00"/>
    <s v="0000-00-00"/>
    <s v="Déploiement du lien FO pour NEA AMBOHIMANDROSO"/>
    <s v="YASSIE"/>
    <s v="YASSIE"/>
    <s v="C500"/>
    <s v="2026-DT-102001"/>
    <s v="DTG-DOM"/>
    <s v="STD"/>
    <m/>
    <m/>
    <m/>
    <n v="22418"/>
    <s v="C500"/>
    <n v="2332"/>
    <n v="1"/>
    <s v="2026-07-07"/>
  </r>
  <r>
    <x v="411"/>
    <s v="VOYAGES BOURDON"/>
    <s v="BILLET D 'AVION"/>
    <s v="Billets d'Avion - RAMIHARIMANANA SARIAKA &amp; RAMPANARIVO PRISCA - TNR/SVB - DIE/TNR"/>
    <n v="2"/>
    <s v="UN"/>
    <n v="1860700"/>
    <n v="404.5"/>
    <n v="809"/>
    <n v="809"/>
    <m/>
    <m/>
    <n v="0"/>
    <s v="MGA"/>
    <d v="2026-07-08T00:00:00"/>
    <s v="2026-07-08"/>
    <s v="S"/>
    <s v="S"/>
    <s v="ANDRIAMIRIJA Luca"/>
    <n v="138876"/>
    <m/>
    <m/>
    <s v="DCG"/>
    <s v="FELANA13"/>
    <s v="Felana RARIVOSON"/>
    <s v="3 721 400.00"/>
    <n v="0"/>
    <n v="1"/>
    <m/>
    <s v="VDPBILL"/>
    <s v="False"/>
    <s v="E215_DCG"/>
    <s v="DCG-DVIR"/>
    <s v="NA"/>
    <m/>
    <n v="0"/>
    <s v="0.00"/>
    <s v="YASMG"/>
    <m/>
    <s v="3 721 400.00"/>
    <s v="3 721 400.00"/>
    <s v="F"/>
    <d v="2026-07-08T00:00:00"/>
    <s v="0000-00-00"/>
    <s v="Resa billets - Mission Trade"/>
    <s v="YASSIE"/>
    <s v="YASSIE"/>
    <s v="C104"/>
    <s v="E215_DCG"/>
    <s v="DCG-DVIR"/>
    <s v="VOLINT"/>
    <m/>
    <m/>
    <m/>
    <n v="1250"/>
    <s v="C104"/>
    <n v="2886"/>
    <n v="1"/>
    <s v="2026-07-07"/>
  </r>
  <r>
    <x v="412"/>
    <s v="VOYAGES BOURDON"/>
    <s v="BILLET D 'AVION"/>
    <s v="BILLET D'AVION - TNR/SMS/TNR - Sambatra RANDRIANJAFY"/>
    <n v="1"/>
    <s v="UN"/>
    <n v="1945300"/>
    <n v="422.89130434782606"/>
    <n v="422.89130434782606"/>
    <n v="422.89130434782606"/>
    <m/>
    <m/>
    <n v="0"/>
    <s v="MGA"/>
    <d v="2026-07-08T00:00:00"/>
    <s v="2026-07-08"/>
    <s v="S"/>
    <s v="S"/>
    <s v="ANDRIANATOANDRO Johanna"/>
    <n v="138877"/>
    <m/>
    <m/>
    <s v="DCG"/>
    <s v="FELANA13"/>
    <s v="Felana RARIVOSON"/>
    <s v="1 945 300.00"/>
    <n v="0"/>
    <n v="1"/>
    <m/>
    <s v="VDPBILL"/>
    <s v="False"/>
    <s v="E215_DCG"/>
    <s v="DCG-DVIR"/>
    <s v="NA"/>
    <m/>
    <n v="0"/>
    <s v="0.00"/>
    <s v="YASMG"/>
    <m/>
    <s v="1 945 300.00"/>
    <s v="1 945 300.00"/>
    <s v="F"/>
    <d v="2026-07-08T00:00:00"/>
    <s v="0000-00-00"/>
    <s v="BILLET D'AVION"/>
    <s v="YASSIE"/>
    <s v="YASSIE"/>
    <s v="C104"/>
    <s v="E215_DCG"/>
    <s v="DCG-DVIR"/>
    <s v="VOLINT"/>
    <m/>
    <m/>
    <m/>
    <n v="1250"/>
    <s v="C104"/>
    <n v="2886"/>
    <n v="1"/>
    <s v="2026-07-07"/>
  </r>
  <r>
    <x v="413"/>
    <s v="EASY NETCOM"/>
    <s v="PRESTATION DE SERVICE"/>
    <s v="Travaux de déviation itinéraire de notre câble au croisement Amboanio (Cimetière Mahajanga) suite aux multiples coupures dans cette zone et la difficulté sur lintervention la nuit aussi durant les enterrements."/>
    <n v="1"/>
    <s v="UN"/>
    <n v="8023444"/>
    <n v="1744.2269565217391"/>
    <n v="1744.2269565217391"/>
    <n v="1744.2269565217391"/>
    <m/>
    <m/>
    <n v="0"/>
    <s v="MGA"/>
    <d v="2026-07-07T00:00:00"/>
    <s v="2026-07-07"/>
    <s v="S"/>
    <s v="S"/>
    <s v="HARIMAMPIANINA Olimahefa Noro Lanto"/>
    <n v="138742"/>
    <m/>
    <m/>
    <s v="DTG"/>
    <s v="ELIE3"/>
    <s v="ANDRIAMANANTSOA Elie"/>
    <s v="9 628 132.80"/>
    <n v="20"/>
    <n v="1"/>
    <m/>
    <s v="PRICTRL"/>
    <s v="True"/>
    <s v="E330_DTG"/>
    <s v="DTG-DOM"/>
    <s v="NA"/>
    <m/>
    <n v="0"/>
    <s v="0.00"/>
    <s v="YASMG"/>
    <m/>
    <s v="8 023 444.00"/>
    <s v="9 628 132.80"/>
    <m/>
    <d v="2026-07-07T00:00:00"/>
    <s v="0000-00-00"/>
    <s v="DOM REGION_TRAVAUX  DEVIATION FIBRE AU CROISEMENT AMBOANIO"/>
    <s v="YASSIE"/>
    <s v="YASSIE"/>
    <s v="C500"/>
    <s v="E330_DTG"/>
    <s v="DTG-DOM"/>
    <s v="STD"/>
    <m/>
    <m/>
    <m/>
    <n v="14862"/>
    <s v="C500"/>
    <n v="2053"/>
    <n v="1"/>
    <s v="0000-00-00"/>
  </r>
  <r>
    <x v="414"/>
    <s v="PRIMA CE SARLU"/>
    <s v="REMISE"/>
    <s v="Remise 7%"/>
    <n v="1"/>
    <s v="UN"/>
    <n v="-59500"/>
    <n v="-12.934782608695652"/>
    <n v="-12.934782608695652"/>
    <n v="12.934782608695652"/>
    <n v="12.934782608695652"/>
    <m/>
    <n v="0"/>
    <s v="MGA"/>
    <d v="2026-07-07T00:00:00"/>
    <s v="2026-07-07"/>
    <s v="S"/>
    <s v="S"/>
    <s v="RASAMOELINA Haritsoa Oliva"/>
    <n v="138675"/>
    <m/>
    <m/>
    <s v="DTG"/>
    <s v="ELIE3"/>
    <s v="ANDRIAMANANTSOA Elie"/>
    <s v="-71 400.00"/>
    <n v="20"/>
    <n v="2"/>
    <m/>
    <s v="GELACCS"/>
    <s v="True"/>
    <s v="2026-DT-022001"/>
    <s v="DTG-PROJETS"/>
    <s v="NA"/>
    <m/>
    <n v="0"/>
    <s v="0.00"/>
    <s v="YASMG"/>
    <m/>
    <s v="790 500.00"/>
    <s v="948 600.00"/>
    <m/>
    <d v="2026-07-07T00:00:00"/>
    <s v="0000-00-00"/>
    <s v="Tirage FO entre RDC et salle trans 2ème Etages"/>
    <s v="YASSIE"/>
    <s v="YASSIE"/>
    <s v="C500"/>
    <s v="2026-DT-022001"/>
    <s v="DTG-PROJETS"/>
    <s v="STD"/>
    <m/>
    <m/>
    <m/>
    <n v="2057"/>
    <s v="C500"/>
    <n v="2633"/>
    <n v="2"/>
    <s v="0000-00-00"/>
  </r>
  <r>
    <x v="414"/>
    <s v="PRIMA CE SARLU"/>
    <s v="Travaux GC et tirage FO"/>
    <s v="Travaux GC et tirage FO sur Liaison RDC et 2ème Etage  ANM002 Analakely (Installation/HSSES/Tirage cables)"/>
    <n v="1"/>
    <s v="UN"/>
    <n v="850000"/>
    <n v="184.78260869565219"/>
    <n v="184.78260869565219"/>
    <n v="184.78260869565219"/>
    <m/>
    <m/>
    <n v="0"/>
    <s v="MGA"/>
    <d v="2026-07-07T00:00:00"/>
    <s v="2026-07-07"/>
    <s v="S"/>
    <s v="S"/>
    <s v="RASAMOELINA Haritsoa Oliva"/>
    <n v="138675"/>
    <m/>
    <m/>
    <s v="DTG"/>
    <s v="ELIE3"/>
    <s v="ANDRIAMANANTSOA Elie"/>
    <s v="1 020 000.00"/>
    <n v="20"/>
    <n v="1"/>
    <m/>
    <s v="PRICTRL"/>
    <s v="True"/>
    <s v="2026-DT-022001"/>
    <s v="DTG-PROJETS"/>
    <s v="NA"/>
    <m/>
    <n v="0"/>
    <s v="0.00"/>
    <s v="YASMG"/>
    <m/>
    <s v="790 500.00"/>
    <s v="948 600.00"/>
    <m/>
    <d v="2026-07-07T00:00:00"/>
    <s v="0000-00-00"/>
    <s v="Tirage FO entre RDC et salle trans 2ème Etages"/>
    <s v="YASSIE"/>
    <s v="YASSIE"/>
    <s v="C500"/>
    <s v="2026-DT-022001"/>
    <s v="DTG-PROJETS"/>
    <s v="STD"/>
    <m/>
    <m/>
    <m/>
    <n v="22421"/>
    <s v="C500"/>
    <n v="2633"/>
    <n v="1"/>
    <s v="0000-00-00"/>
  </r>
  <r>
    <x v="415"/>
    <s v="RANDRIANASOLO HANTA BEBY"/>
    <s v="Travaux filaire"/>
    <s v="Curage/nettoyage chambre et sécurisation (soudure complète)-Chambre CH0/K2C-Evacuation des sables et gravois dans un lieu de décharge+installation et repli - DTG-2026-333"/>
    <n v="1"/>
    <s v="UN"/>
    <n v="5320000"/>
    <n v="1156.5217391304348"/>
    <n v="1156.5217391304348"/>
    <n v="1156.5217391304348"/>
    <m/>
    <m/>
    <n v="0"/>
    <s v="MGA"/>
    <d v="2026-07-07T00:00:00"/>
    <s v="2026-07-07"/>
    <s v="S"/>
    <s v="S"/>
    <s v="RASAMOELINA Haritsoa Oliva"/>
    <n v="138801"/>
    <m/>
    <m/>
    <s v="DTG"/>
    <s v="ELIE3"/>
    <s v="ANDRIAMANANTSOA Elie"/>
    <s v="5 320 000.00"/>
    <n v="0"/>
    <n v="1"/>
    <m/>
    <s v="PRICTRL"/>
    <s v="True"/>
    <s v="E330_DTG"/>
    <s v="DTG-DOM"/>
    <s v="NA"/>
    <m/>
    <n v="0"/>
    <s v="0.00"/>
    <s v="YASMG"/>
    <m/>
    <s v="5 320 000.00"/>
    <s v="5 320 000.00"/>
    <m/>
    <d v="2026-07-07T00:00:00"/>
    <s v="0000-00-00"/>
    <s v="Nettoyage et Sécurisation  chambres 2AFRICA - MAJUNGA"/>
    <s v="YASSIE"/>
    <s v="YASSIE"/>
    <s v="C500"/>
    <s v="E330_DTG"/>
    <s v="DTG-DOM"/>
    <s v="STD"/>
    <m/>
    <m/>
    <m/>
    <n v="22417"/>
    <s v="C500"/>
    <n v="2322"/>
    <n v="1"/>
    <s v="0000-00-00"/>
  </r>
  <r>
    <x v="416"/>
    <s v="EASY NETCOM"/>
    <s v="Travaux filaire"/>
    <s v="DONGNAM MADA FILATEX 2181694924- DAET 13812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2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"/>
    <s v="2026-06-29"/>
  </r>
  <r>
    <x v="416"/>
    <s v="EASY NETCOM"/>
    <s v="Travaux filaire"/>
    <s v="INTERCO BMOI AGC TANJOMBATO TGC-20260323-00033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6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"/>
    <s v="2026-06-29"/>
  </r>
  <r>
    <x v="416"/>
    <s v="EASY NETCOM"/>
    <s v="Travaux filaire"/>
    <s v="BOA DAB - CNAPS AMPEFILOHA TGC-20260529-00008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7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7"/>
    <s v="2026-06-29"/>
  </r>
  <r>
    <x v="416"/>
    <s v="EASY NETCOM"/>
    <s v="Travaux filaire"/>
    <s v="BNI MADAGASCAR ANTANANINARENINA TGC-20260528-00019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8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8"/>
    <s v="2026-06-29"/>
  </r>
  <r>
    <x v="416"/>
    <s v="EASY NETCOM"/>
    <s v="Travaux filaire"/>
    <s v="BOA SIEG - ANTANINARENINA TGC-20260615-00005- DAET 13813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10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0"/>
    <s v="2026-06-29"/>
  </r>
  <r>
    <x v="416"/>
    <s v="EASY NETCOM"/>
    <s v="Travaux filaire"/>
    <s v="CONSTELLATION GROUP MEMINIAINA Zo Hasina ANJANAHARY 2198668361- DAET 13814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60 000.00"/>
    <n v="20"/>
    <n v="29"/>
    <m/>
    <s v="PRICTRL"/>
    <s v="True"/>
    <s v="2026-DT-101001"/>
    <s v="DTG-DSTC-INST2"/>
    <s v="NA"/>
    <m/>
    <n v="1"/>
    <s v="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9"/>
    <s v="2026-06-29"/>
  </r>
  <r>
    <x v="416"/>
    <s v="EASY NETCOM"/>
    <s v="Travaux filaire"/>
    <s v="RAZAKANDRAINA Fara Nirina ANKADIVORIBE 2172558698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1"/>
    <s v="2026-06-29"/>
  </r>
  <r>
    <x v="416"/>
    <s v="EASY NETCOM"/>
    <s v="Travaux filaire"/>
    <s v="Hanitriniaina Priscilla RAHARIMANANA Alasora_x0009_ 218055866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2"/>
    <s v="2026-06-29"/>
  </r>
  <r>
    <x v="416"/>
    <s v="EASY NETCOM"/>
    <s v="Travaux filaire"/>
    <s v="Donnely RANDRIANANTOANDRO NEKENA MANAKAMBAHINY 220607807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5"/>
    <s v="2026-06-29"/>
  </r>
  <r>
    <x v="416"/>
    <s v="EASY NETCOM"/>
    <s v="Travaux filaire"/>
    <s v="Seheno RAMANANTSOA AMBOHIMANARINA 218200921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8"/>
    <s v="2026-06-29"/>
  </r>
  <r>
    <x v="416"/>
    <s v="EASY NETCOM"/>
    <s v="Travaux filaire"/>
    <s v="Naomy Flavia Vanessa HARIFENITRA AMBOHITROMBIHAVANA 2204024540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9"/>
    <s v="2026-06-29"/>
  </r>
  <r>
    <x v="416"/>
    <s v="EASY NETCOM"/>
    <s v="Travaux filaire"/>
    <s v="PEAK SARLU ANDRIANASOLONIAINA Mihaja Nantenaina MANJAKARAY 219002135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0"/>
    <s v="2026-06-29"/>
  </r>
  <r>
    <x v="416"/>
    <s v="EASY NETCOM"/>
    <s v="Travaux filaire"/>
    <s v="MIHAJA S CASA LOT MA 189 MAHARAVO AMBOHITSIROA 219990555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2"/>
    <s v="2026-06-29"/>
  </r>
  <r>
    <x v="416"/>
    <s v="EASY NETCOM"/>
    <s v="Travaux filaire"/>
    <s v="Volasoa Sandra Huguette RANDRIASON AMBOHIBAO 220552937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4"/>
    <s v="2026-06-29"/>
  </r>
  <r>
    <x v="416"/>
    <s v="EASY NETCOM"/>
    <s v="Travaux filaire"/>
    <s v="Julie Karisma MAENA MAMOD ANTSAHAKELY 2182095887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7"/>
    <s v="2026-06-29"/>
  </r>
  <r>
    <x v="416"/>
    <s v="EASY NETCOM"/>
    <s v="Travaux filaire"/>
    <s v="Suzanne RAZAFIARIMALALA MANJAKARAY 2207577282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8"/>
    <s v="2026-06-29"/>
  </r>
  <r>
    <x v="416"/>
    <s v="EASY NETCOM"/>
    <s v="Travaux filaire"/>
    <s v="Lovasoa RAKOTOFIRAISANA MAHAZOARIVO 218660092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5"/>
    <s v="2026-06-29"/>
  </r>
  <r>
    <x v="416"/>
    <s v="EASY NETCOM"/>
    <s v="Travaux filaire"/>
    <s v="ANDRIAMBELOMANATSIMIATO Rasolomanana Radoniaina AMBOHIMANGAKELY 2209671107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8"/>
    <s v="2026-06-29"/>
  </r>
  <r>
    <x v="416"/>
    <s v="EASY NETCOM"/>
    <s v="Travaux filaire"/>
    <s v="Hery Manampisoa Anjanoro RABARIJAONA Alarobia 219572918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9"/>
    <s v="2026-06-29"/>
  </r>
  <r>
    <x v="416"/>
    <s v="EASY NETCOM"/>
    <s v="Travaux filaire"/>
    <s v="Volatiana RASOARIMALALA AMBOHITRINIMANGA 220584955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0"/>
    <s v="2026-06-29"/>
  </r>
  <r>
    <x v="416"/>
    <s v="EASY NETCOM"/>
    <s v="Travaux filaire"/>
    <s v="Hajamalala Raharijaona LEHILAVA 220773485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1"/>
    <s v="2026-06-29"/>
  </r>
  <r>
    <x v="416"/>
    <s v="EASY NETCOM"/>
    <s v="Travaux filaire"/>
    <s v="ANDRIAMAROLAHY Vincent Andriamparany BONGATSARA 2189736822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2"/>
    <s v="2026-06-29"/>
  </r>
  <r>
    <x v="416"/>
    <s v="EASY NETCOM"/>
    <s v="Travaux filaire"/>
    <s v="Norosoa Stephanie RANDRIAMAMPIANINA ANGARANGARANA 221151388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3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3"/>
    <s v="2026-06-29"/>
  </r>
  <r>
    <x v="416"/>
    <s v="EASY NETCOM"/>
    <s v="Travaux filaire"/>
    <s v="STAFF SGM GAELLE TATIANAH JERRY JOALIE AMPANDRANA 2207455560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4"/>
    <s v="2026-06-29"/>
  </r>
  <r>
    <x v="416"/>
    <s v="EASY NETCOM"/>
    <s v="Travaux filaire"/>
    <s v="RAZAFINJATO CARL Guillaume Mamisoa AMBOLONKADRINA 2210487061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7"/>
    <s v="2026-06-29"/>
  </r>
  <r>
    <x v="416"/>
    <s v="EASY NETCOM"/>
    <s v="Travaux filaire"/>
    <s v="Andry Niaina RAJAONARISON JOHARY AMPAMANTANANA 2207336051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8"/>
    <s v="2026-06-29"/>
  </r>
  <r>
    <x v="416"/>
    <s v="EASY NETCOM"/>
    <s v="Travaux filaire"/>
    <s v="BODA NARIVELO SOLONIRINA HONORAT KEVIN IAVOLOHA 221054223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9"/>
    <s v="2026-06-29"/>
  </r>
  <r>
    <x v="416"/>
    <s v="EASY NETCOM"/>
    <s v="Travaux filaire"/>
    <s v="RASALAMA ALIDA JOSE JANA ANTANETY 2211904753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0"/>
    <s v="2026-06-29"/>
  </r>
  <r>
    <x v="416"/>
    <s v="EASY NETCOM"/>
    <s v="Travaux filaire"/>
    <s v="Fazila Bibi MANSOOR AMBOHIMANGIDY 2192892104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1"/>
    <s v="2026-06-29"/>
  </r>
  <r>
    <x v="416"/>
    <s v="EASY NETCOM"/>
    <s v="Travaux filaire"/>
    <s v="Andrianandrainy Melky Railovy RABESON AMBOHITRIMANJAKA 2212177107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2"/>
    <s v="2026-06-29"/>
  </r>
  <r>
    <x v="416"/>
    <s v="EASY NETCOM"/>
    <s v="Travaux filaire"/>
    <s v="Harjani Ashok Kumar Laxmandas MAMORY 218525372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3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3"/>
    <s v="2026-06-29"/>
  </r>
  <r>
    <x v="416"/>
    <s v="EASY NETCOM"/>
    <s v="Travaux filaire"/>
    <s v="RAKOTONIRIANA NOMENTSOA GAELLE AMPANOTOKANA 2212202618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6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6"/>
    <s v="2026-06-29"/>
  </r>
  <r>
    <x v="416"/>
    <s v="EASY NETCOM"/>
    <s v="Travaux filaire"/>
    <s v="RANDRIANANTOANDRO Saholy Nirina ANTANJONA 217856688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7"/>
    <s v="2026-06-29"/>
  </r>
  <r>
    <x v="416"/>
    <s v="EASY NETCOM"/>
    <s v="Travaux filaire"/>
    <s v="Francis Alain Niriana RAZAFIARISON AMBOANJOBE 2209634930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8"/>
    <s v="2026-06-29"/>
  </r>
  <r>
    <x v="416"/>
    <s v="EASY NETCOM"/>
    <s v="Travaux filaire"/>
    <s v="FETRANIAVOTRA JULYARD RAVELOMISEDRA ILAFY 2189736476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1"/>
    <s v="2026-06-29"/>
  </r>
  <r>
    <x v="416"/>
    <s v="EASY NETCOM"/>
    <s v="Travaux filaire"/>
    <s v="FAMANTANANTSOA NALITIANA RASOARIVOLOLONA AMBOHIBAO 2209698008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2"/>
    <s v="2026-06-29"/>
  </r>
  <r>
    <x v="416"/>
    <s v="EASY NETCOM"/>
    <s v="Travaux filaire"/>
    <s v="ZAFIMANANA Patrick AMBODRENY 216328352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4"/>
    <s v="2026-06-29"/>
  </r>
  <r>
    <x v="416"/>
    <s v="EASY NETCOM"/>
    <s v="Travaux filaire"/>
    <s v="RAMAROKOTO RADO AINA FANIRY SABOTSY NAMEHANA 2211598625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5"/>
    <s v="2026-06-29"/>
  </r>
  <r>
    <x v="416"/>
    <s v="EASY NETCOM"/>
    <s v="Travaux filaire"/>
    <s v="ZO HERY NJAKANIAINA RAJAONARIVONY ANTANETISOA 2208825129- DAET 13814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8"/>
    <s v="2026-06-29"/>
  </r>
  <r>
    <x v="416"/>
    <s v="EASY NETCOM"/>
    <s v="Travaux filaire"/>
    <s v="Nirina Bien Aime RAKOTOZAFY MADERA NAMONTANA 2202202688- DAET 13814"/>
    <n v="1"/>
    <s v="UN"/>
    <n v="110000"/>
    <n v="23.913043478260871"/>
    <n v="23.913043478260871"/>
    <n v="23.913043478260871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32 000.00"/>
    <n v="20"/>
    <n v="54"/>
    <m/>
    <s v="PRICTRL"/>
    <s v="True"/>
    <s v="2026-DT-101001"/>
    <s v="DTG-DSTC-INST2"/>
    <s v="NA"/>
    <m/>
    <n v="1"/>
    <s v="1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4"/>
    <s v="2026-06-29"/>
  </r>
  <r>
    <x v="416"/>
    <s v="EASY NETCOM"/>
    <s v="Travaux filaire"/>
    <s v="MAREDIA TAUSIK MUSLIM ANKADIMBAHOAKA 2211358048- DAET 13812"/>
    <n v="1"/>
    <s v="UN"/>
    <n v="120000"/>
    <n v="26.086956521739129"/>
    <n v="26.086956521739129"/>
    <n v="26.086956521739129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44 000.00"/>
    <n v="20"/>
    <n v="3"/>
    <m/>
    <s v="PRICTRL"/>
    <s v="True"/>
    <s v="2026-DT-101001"/>
    <s v="DTG-DSTC-INST2"/>
    <s v="NA"/>
    <m/>
    <n v="1"/>
    <s v="1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"/>
    <s v="2026-06-29"/>
  </r>
  <r>
    <x v="416"/>
    <s v="EASY NETCOM"/>
    <s v="Travaux filaire"/>
    <s v="ANDRIANOMENJANAHARY TSIRY SOMBINIAINA ANDAVAMBA 2189197978- DAET 13814"/>
    <n v="1"/>
    <s v="UN"/>
    <n v="130000"/>
    <n v="28.260869565217391"/>
    <n v="28.260869565217391"/>
    <n v="28.260869565217391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56 000.00"/>
    <n v="20"/>
    <n v="30"/>
    <m/>
    <s v="PRICTRL"/>
    <s v="True"/>
    <s v="2026-DT-101001"/>
    <s v="DTG-DSTC-INST2"/>
    <s v="NA"/>
    <m/>
    <n v="1"/>
    <s v="1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0"/>
    <s v="2026-06-29"/>
  </r>
  <r>
    <x v="416"/>
    <s v="EASY NETCOM"/>
    <s v="Travaux filaire"/>
    <s v="AFG BANK MADAGASCAR ANKORONDRANO TGC-20260616-00019- DAET 13813"/>
    <n v="1"/>
    <s v="UN"/>
    <n v="140000"/>
    <n v="30.434782608695652"/>
    <n v="30.434782608695652"/>
    <n v="30.43478260869565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68 000.00"/>
    <n v="20"/>
    <n v="9"/>
    <m/>
    <s v="PRICTRL"/>
    <s v="True"/>
    <s v="2026-DT-101001"/>
    <s v="DTG-DSTC-INST2"/>
    <s v="NA"/>
    <m/>
    <n v="1"/>
    <s v="1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9"/>
    <s v="2026-06-29"/>
  </r>
  <r>
    <x v="416"/>
    <s v="EASY NETCOM"/>
    <s v="Travaux filaire"/>
    <s v="ANDRIAMIADANA Andriniaina MANDROSEZA 2213068534- DAET 13812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80 000.00"/>
    <n v="20"/>
    <n v="5"/>
    <m/>
    <s v="PRICTRL"/>
    <s v="True"/>
    <s v="2026-DT-101001"/>
    <s v="DTG-DSTC-INST2"/>
    <s v="NA"/>
    <m/>
    <n v="1"/>
    <s v="1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"/>
    <s v="2026-06-29"/>
  </r>
  <r>
    <x v="416"/>
    <s v="EASY NETCOM"/>
    <s v="Travaux filaire"/>
    <s v="RATSIMANDRESIMANANA Hasina Galaxy Andraharo ACT-20260615-00264- DAET 13814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80 000.00"/>
    <n v="20"/>
    <n v="70"/>
    <m/>
    <s v="PRICTRL"/>
    <s v="True"/>
    <s v="2026-DT-101001"/>
    <s v="DTG-DSTC-INST2"/>
    <s v="NA"/>
    <m/>
    <n v="1"/>
    <s v="1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70"/>
    <s v="2026-06-29"/>
  </r>
  <r>
    <x v="416"/>
    <s v="EASY NETCOM"/>
    <s v="Travaux filaire"/>
    <s v="CONSTELLATION GROUP ANTOENJARA Noam Francisco IVANDRY 2198668300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1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6"/>
    <s v="2026-06-29"/>
  </r>
  <r>
    <x v="416"/>
    <s v="EASY NETCOM"/>
    <s v="Travaux filaire"/>
    <s v="ANDRIAMANALINA ANNIE HOYME MASINANDRIANA 2199986398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1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7"/>
    <s v="2026-06-29"/>
  </r>
  <r>
    <x v="416"/>
    <s v="EASY NETCOM"/>
    <s v="Travaux filaire"/>
    <s v="Vololomboahangy Lalatiana RANDRIAMANANJARA AMBOHIDRAPETO 2205782810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2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6"/>
    <s v="2026-06-29"/>
  </r>
  <r>
    <x v="416"/>
    <s v="EASY NETCOM"/>
    <s v="Travaux filaire"/>
    <s v="Tantely Sylvie Doris RAVAHATRINIAINA ANOSIALA 2207439716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2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2"/>
    <s v="2026-06-29"/>
  </r>
  <r>
    <x v="416"/>
    <s v="EASY NETCOM"/>
    <s v="Travaux filaire"/>
    <s v="Hantarisoa Sandra RAKOTONDRATSIMA AMBOHITRIMANJAKA 2189630746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3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3"/>
    <s v="2026-06-29"/>
  </r>
  <r>
    <x v="416"/>
    <s v="EASY NETCOM"/>
    <s v="Travaux filaire"/>
    <s v="RATSIMBAZAFY Irina Jessica CONSTELLATION SOAMANANDRARINY 2198623608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7"/>
    <s v="2026-06-29"/>
  </r>
  <r>
    <x v="416"/>
    <s v="EASY NETCOM"/>
    <s v="Travaux filaire"/>
    <s v="Isabelle HANITRARISOA SOAVINIMERINA 2187055921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55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5"/>
    <s v="2026-06-29"/>
  </r>
  <r>
    <x v="416"/>
    <s v="EASY NETCOM"/>
    <s v="Travaux filaire"/>
    <s v="JOEL DINO ERICO ANDRIANAY AMBOHIMASINA 2206180284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59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9"/>
    <s v="2026-06-29"/>
  </r>
  <r>
    <x v="416"/>
    <s v="EASY NETCOM"/>
    <s v="Travaux filaire"/>
    <s v="RAKOTOSAONA Nivoharivelo Nadia AMBAVAHADITOKANA 2199905817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0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0"/>
    <s v="2026-06-29"/>
  </r>
  <r>
    <x v="416"/>
    <s v="EASY NETCOM"/>
    <s v="Travaux filaire"/>
    <s v="SOLOFOMANDIMBY JORDAN RABENJA  SABOTSY NAMEHANA 2191187395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3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3"/>
    <s v="2026-06-29"/>
  </r>
  <r>
    <x v="416"/>
    <s v="EASY NETCOM"/>
    <s v="Travaux filaire"/>
    <s v="Anjaniaina Miarina RAKOTOARIMANGA AMBATOBE 2214437425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6"/>
    <s v="2026-06-29"/>
  </r>
  <r>
    <x v="416"/>
    <s v="EASY NETCOM"/>
    <s v="Travaux filaire"/>
    <s v="Muhammad Shafiq ABBAS VOLOTARA 2206698180- DAET 13814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7"/>
    <s v="2026-06-29"/>
  </r>
  <r>
    <x v="416"/>
    <s v="EASY NETCOM"/>
    <s v="Travaux filaire"/>
    <s v="CCF HARMONY IVANDRY 2211513179- DAET 13812"/>
    <n v="1"/>
    <s v="UN"/>
    <n v="200000"/>
    <n v="43.478260869565219"/>
    <n v="43.478260869565219"/>
    <n v="43.478260869565219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40 000.00"/>
    <n v="20"/>
    <n v="4"/>
    <m/>
    <s v="PRICTRL"/>
    <s v="True"/>
    <s v="2026-DT-101001"/>
    <s v="DTG-DSTC-INST2"/>
    <s v="NA"/>
    <m/>
    <n v="1"/>
    <s v="20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"/>
    <s v="2026-06-29"/>
  </r>
  <r>
    <x v="416"/>
    <s v="EASY NETCOM"/>
    <s v="Travaux filaire"/>
    <s v="RAMANANTOANINA Hanitriniando ARIVONIMAMO 2156486544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13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3"/>
    <s v="2026-06-29"/>
  </r>
  <r>
    <x v="416"/>
    <s v="EASY NETCOM"/>
    <s v="Travaux filaire"/>
    <s v="LOVAHARIMANGA TAHINA OLIVIER RAKOTOVELO ANDOHATAPENAKA II 2205782129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14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4"/>
    <s v="2026-06-29"/>
  </r>
  <r>
    <x v="416"/>
    <s v="EASY NETCOM"/>
    <s v="Travaux filaire"/>
    <s v="FANOMEZANTSOA LANDRY LOUISETTE RAHERINIAINA ANTANAMBAO 2186461670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25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5"/>
    <s v="2026-06-29"/>
  </r>
  <r>
    <x v="416"/>
    <s v="EASY NETCOM"/>
    <s v="Travaux filaire"/>
    <s v="MADA MONITOR AMBOHIMIRARY 2198940729- DAET 13814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34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4"/>
    <s v="2026-06-29"/>
  </r>
  <r>
    <x v="416"/>
    <s v="EASY NETCOM"/>
    <s v="Travaux filaire"/>
    <s v="Francia Michelle ANJARASOA HARIMALALA ANDRANOVELONA 2199350521- DAET 13814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31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1"/>
    <s v="2026-06-29"/>
  </r>
  <r>
    <x v="416"/>
    <s v="EASY NETCOM"/>
    <s v="Travaux filaire"/>
    <s v="Hobiniaina Princia ANDRIANOMENTSOA SOAVINARIVO 2186293610- DAET 13814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45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5"/>
    <s v="2026-06-29"/>
  </r>
  <r>
    <x v="416"/>
    <s v="EASY NETCOM"/>
    <s v="Travaux filaire"/>
    <s v="ANDRIAMANDROSO Haritiana Orlando ITAOSY 2203654108- DAET 13814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69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9"/>
    <s v="2026-06-29"/>
  </r>
  <r>
    <x v="416"/>
    <s v="EASY NETCOM"/>
    <s v="Travaux filaire"/>
    <s v="Yves Nicole RALAIARIZAKA AMBODIMITA 2189228188- DAET 13814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21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1"/>
    <s v="2026-06-29"/>
  </r>
  <r>
    <x v="416"/>
    <s v="EASY NETCOM"/>
    <s v="Travaux filaire"/>
    <s v="Yvon Zita TAHIRISAONINA ANALAMAHINTSY 2192131837- DAET 13814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23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3"/>
    <s v="2026-06-29"/>
  </r>
  <r>
    <x v="416"/>
    <s v="EASY NETCOM"/>
    <s v="Travaux filaire"/>
    <s v="Salohiniana William RAKOTONDRANAIVO Fiakarana 2208736036- DAET 13814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46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6"/>
    <s v="2026-06-29"/>
  </r>
  <r>
    <x v="416"/>
    <s v="EASY NETCOM"/>
    <s v="Travaux filaire"/>
    <s v="NDAO HANAVAO ENCEINTE SOMACOU ILAFY 2146353718- DAET 13812"/>
    <n v="1"/>
    <s v="UN"/>
    <n v="380000"/>
    <n v="82.608695652173907"/>
    <n v="82.608695652173907"/>
    <n v="82.608695652173907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456 000.00"/>
    <n v="20"/>
    <n v="1"/>
    <m/>
    <s v="PRICTRL"/>
    <s v="True"/>
    <s v="2026-DT-101001"/>
    <s v="DTG-DSTC-INST2"/>
    <s v="NA"/>
    <m/>
    <n v="1"/>
    <s v="3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"/>
    <s v="2026-06-29"/>
  </r>
  <r>
    <x v="416"/>
    <s v="EASY NETCOM"/>
    <s v="Travaux filaire"/>
    <s v="Razanadrakoto Marie Lydia IMERINTSIATOSIKA 2198594976- DAET 13814"/>
    <n v="1"/>
    <s v="UN"/>
    <n v="390000"/>
    <n v="84.782608695652172"/>
    <n v="84.782608695652172"/>
    <n v="8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468 000.00"/>
    <n v="20"/>
    <n v="36"/>
    <m/>
    <s v="PRICTRL"/>
    <s v="True"/>
    <s v="2026-DT-101001"/>
    <s v="DTG-DSTC-INST2"/>
    <s v="NA"/>
    <m/>
    <n v="1"/>
    <s v="39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6"/>
    <s v="2026-06-29"/>
  </r>
  <r>
    <x v="417"/>
    <s v="CONTINENTAL AUTO"/>
    <s v="ENTRETIEN ET REPARATION VEHICULE  Y COMPRIS PIECES DE RECHAN"/>
    <s v="Dressage soudure (forfait peinture PV+10)_ DEVIS V.26.22709 -RMA.26.03960 _du 23/06/2026 véhicule 26067WWT"/>
    <n v="1"/>
    <s v="UN"/>
    <n v="2677000"/>
    <n v="581.95652173913038"/>
    <n v="581.95652173913038"/>
    <n v="581.95652173913038"/>
    <m/>
    <m/>
    <n v="0"/>
    <s v="MGA"/>
    <d v="2026-07-07T00:00:00"/>
    <s v="2026-07-07"/>
    <s v="E"/>
    <s v="E"/>
    <s v="RASOLOJAONA Miora"/>
    <n v="138875"/>
    <m/>
    <m/>
    <s v="DG"/>
    <s v="NADIA7"/>
    <s v="RAVONINJATOVO Nadia"/>
    <s v="3 212 400.00"/>
    <n v="20"/>
    <n v="1"/>
    <m/>
    <s v="PRMVEHI"/>
    <s v="True"/>
    <s v="E222_DG"/>
    <s v="DG"/>
    <s v="NA"/>
    <m/>
    <n v="1"/>
    <s v="2 677 000.00"/>
    <s v="YASMG"/>
    <m/>
    <s v="2 677 000.00"/>
    <s v="3 212 400.00"/>
    <s v="F"/>
    <d v="2026-07-07T00:00:00"/>
    <s v="0000-00-00"/>
    <s v="Entretien 26067WWT"/>
    <s v="YASSIE"/>
    <s v="YASSIE"/>
    <s v="C900"/>
    <s v="E222_DG"/>
    <s v="DG"/>
    <s v="STD"/>
    <m/>
    <m/>
    <m/>
    <n v="1185"/>
    <s v="C900"/>
    <n v="32"/>
    <n v="1"/>
    <s v="2026-07-07"/>
  </r>
  <r>
    <x v="418"/>
    <s v="PRIMA CE SARLU"/>
    <s v="Travaux filaire"/>
    <s v="Mendrikasafidy RAZAFINDRAMBOA ANJANAHARY 2189299706- DAET 13811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1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"/>
    <s v="2026-06-29"/>
  </r>
  <r>
    <x v="418"/>
    <s v="PRIMA CE SARLU"/>
    <s v="Travaux filaire"/>
    <s v="RANDRIANJOHARY TIANA MAMPIANINA ANDRANOMENA 2198716376- DAET 13811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3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3"/>
    <s v="2026-06-29"/>
  </r>
  <r>
    <x v="418"/>
    <s v="PRIMA CE SARLU"/>
    <s v="Travaux filaire"/>
    <s v="Ericka ANDRIANOMENA TANJONDAVA 2208204938- DAET 13811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10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0"/>
    <s v="2026-06-29"/>
  </r>
  <r>
    <x v="418"/>
    <s v="PRIMA CE SARLU"/>
    <s v="Travaux filaire"/>
    <s v="ARMATIS AMBOHIMAHINTSY 2118544724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2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2"/>
    <s v="2026-06-29"/>
  </r>
  <r>
    <x v="418"/>
    <s v="PRIMA CE SARLU"/>
    <s v="Travaux filaire"/>
    <s v="Toky Malala ANDRIANALA Ifarihy 2202859344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5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5"/>
    <s v="2026-06-29"/>
  </r>
  <r>
    <x v="418"/>
    <s v="PRIMA CE SARLU"/>
    <s v="Travaux filaire"/>
    <s v="RAHARINIVOSON Solomampionona Harilanja ANTEHIROKA 2206808348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6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6"/>
    <s v="2026-06-29"/>
  </r>
  <r>
    <x v="418"/>
    <s v="PRIMA CE SARLU"/>
    <s v="Travaux filaire"/>
    <s v="JEAN JULES DORIS RAKOTOSAMOELINA AMBAVAHADITOKANA 2207840772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8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8"/>
    <s v="2026-06-29"/>
  </r>
  <r>
    <x v="418"/>
    <s v="PRIMA CE SARLU"/>
    <s v="Travaux filaire"/>
    <s v="FABIENNE TIANA MIREILLE RAHARIMALALA SOAVINARIVO 2181507122- DAET 13811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13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3"/>
    <s v="2026-06-29"/>
  </r>
  <r>
    <x v="418"/>
    <s v="PRIMA CE SARLU"/>
    <s v="Travaux filaire"/>
    <s v="Raharisolo Hantanirina SOAVINA 2190106740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4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4"/>
    <s v="2026-06-29"/>
  </r>
  <r>
    <x v="418"/>
    <s v="PRIMA CE SARLU"/>
    <s v="Travaux filaire"/>
    <s v="RAKOTONDRAMANANA Ny Ony Andoniaina TALATAMATY 2183570292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9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9"/>
    <s v="2026-06-29"/>
  </r>
  <r>
    <x v="418"/>
    <s v="PRIMA CE SARLU"/>
    <s v="Travaux filaire"/>
    <s v="ALI MOUSSA ABOUBACAR MORONDAVA ANTEHIROKA 2187899056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11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1"/>
    <s v="2026-06-29"/>
  </r>
  <r>
    <x v="418"/>
    <s v="PRIMA CE SARLU"/>
    <s v="Travaux filaire"/>
    <s v="CG ANDRIANIRIANA Hanitra Ambohitsiroa 2198668380- DAET 13811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12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2"/>
    <s v="2026-06-29"/>
  </r>
  <r>
    <x v="418"/>
    <s v="PRIMA CE SARLU"/>
    <s v="Travaux filaire"/>
    <s v="Rovaniavo RAZAFIMANDIMBY TANJONDAVA 2208729070- DAET 13811"/>
    <n v="1"/>
    <s v="UN"/>
    <n v="500000"/>
    <n v="108.69565217391305"/>
    <n v="108.69565217391305"/>
    <n v="108.69565217391305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600 000.00"/>
    <n v="20"/>
    <n v="7"/>
    <m/>
    <s v="PRICTRL"/>
    <s v="True"/>
    <s v="2026-DT-101001"/>
    <s v="DTG-DSTC-INST2"/>
    <s v="NA"/>
    <m/>
    <n v="1"/>
    <s v="50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7"/>
    <s v="2026-06-29"/>
  </r>
  <r>
    <x v="419"/>
    <s v="ICCBP SAU"/>
    <s v="Travaux de réhabilitation"/>
    <s v="Frais d'immobilisation(50% YAS- 9 830 000)# Devis n°: 026-270B"/>
    <n v="1"/>
    <s v="UN"/>
    <n v="4915000"/>
    <n v="1068.4782608695652"/>
    <n v="1068.4782608695652"/>
    <n v="1068.4782608695652"/>
    <m/>
    <m/>
    <n v="0"/>
    <s v="MGA"/>
    <d v="2026-07-07T00:00:00"/>
    <s v="2026-07-07"/>
    <s v="E"/>
    <s v="E"/>
    <s v="RASAMOELINA Haritsoa Oliva"/>
    <n v="138634"/>
    <m/>
    <m/>
    <s v="DTG"/>
    <s v="ELIE3"/>
    <s v="ANDRIAMANANTSOA Elie"/>
    <s v="5 898 000.00"/>
    <n v="20"/>
    <n v="1"/>
    <m/>
    <s v="PRICTRL"/>
    <s v="True"/>
    <s v="2026-DT-091006"/>
    <s v="DTG-PROJETS"/>
    <s v="NA"/>
    <m/>
    <n v="1"/>
    <s v="4 915 000.00"/>
    <s v="YASMG"/>
    <m/>
    <s v="4 915 000.00"/>
    <s v="5 898 000.00"/>
    <s v="F"/>
    <d v="2026-07-07T00:00:00"/>
    <s v="0000-00-00"/>
    <s v="Frais d'immobilisation équipes suite TX à Diégo"/>
    <s v="YASSIE"/>
    <s v="YASSIE"/>
    <s v="C500"/>
    <s v="2026-DT-091006"/>
    <s v="DTG-PROJETS"/>
    <s v="STD"/>
    <m/>
    <m/>
    <m/>
    <n v="22422"/>
    <s v="C500"/>
    <n v="5797"/>
    <n v="1"/>
    <s v="2026-06-29"/>
  </r>
  <r>
    <x v="420"/>
    <s v="PRIMA CE SARLU"/>
    <s v="Travaux filaire"/>
    <s v="Travaux de dépose (1U) poteau PJ à MAHAZOARIVO ITP-20260304-00001- DAET 13721 "/>
    <n v="1"/>
    <s v="UN"/>
    <n v="20000"/>
    <n v="4.3478260869565215"/>
    <n v="4.3478260869565215"/>
    <n v="4.3478260869565215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24 000.00"/>
    <n v="20"/>
    <n v="11"/>
    <m/>
    <s v="PRICTRL"/>
    <s v="True"/>
    <s v="2026-DT-102001"/>
    <s v="DTG-DSTC-INST1"/>
    <s v="NA"/>
    <m/>
    <n v="1"/>
    <s v="2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1"/>
    <s v="2026-06-29"/>
  </r>
  <r>
    <x v="420"/>
    <s v="PRIMA CE SARLU"/>
    <s v="Travaux filaire"/>
    <s v="Redressement de poteaux de 8 ml et Rangement(dépose et repose) des câbles sur le poteau à AVARADOHA Institut Pasteur ITP-20260211-00004- DAET 13689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84 000.00"/>
    <n v="20"/>
    <n v="4"/>
    <m/>
    <s v="PRICTRL"/>
    <s v="True"/>
    <s v="2026-DT-102001"/>
    <s v="DTG-DSTC-INST1"/>
    <s v="NA"/>
    <m/>
    <n v="1"/>
    <s v="7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4"/>
    <s v="2026-06-29"/>
  </r>
  <r>
    <x v="420"/>
    <s v="PRIMA CE SARLU"/>
    <s v="Travaux filaire"/>
    <s v="Implantation (1U) poteaux de 8ml à AMBOHIJANAKA TP-20260205-00003- DAET 13721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96 000.00"/>
    <n v="20"/>
    <n v="10"/>
    <m/>
    <s v="PRICTRL"/>
    <s v="True"/>
    <s v="2026-DT-102001"/>
    <s v="DTG-DSTC-INST1"/>
    <s v="NA"/>
    <m/>
    <n v="1"/>
    <s v="8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0"/>
    <s v="2026-06-29"/>
  </r>
  <r>
    <x v="420"/>
    <s v="PRIMA CE SARLU"/>
    <s v="Travaux filaire"/>
    <s v="Dépose de poteaux PJ, Implantation de poteaux de 8 ml et Déplacement(dépose et repose) câbles sur le nouveau poteau à AMBOHIPO ITP-20260227-00001- DAET 13689 "/>
    <n v="1"/>
    <s v="UN"/>
    <n v="112000"/>
    <n v="24.347826086956523"/>
    <n v="24.347826086956523"/>
    <n v="24.347826086956523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34 400.00"/>
    <n v="20"/>
    <n v="3"/>
    <m/>
    <s v="PRICTRL"/>
    <s v="True"/>
    <s v="2026-DT-102001"/>
    <s v="DTG-DSTC-INST1"/>
    <s v="NA"/>
    <m/>
    <n v="1"/>
    <s v="11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3"/>
    <s v="2026-06-29"/>
  </r>
  <r>
    <x v="420"/>
    <s v="PRIMA CE SARLU"/>
    <s v="Travaux filaire"/>
    <s v="Travaux de fourniture et pose de 2 PVC 50 enrobé à ANTANINARENINA ITP-20260227-00005- DAET 13721 "/>
    <n v="1"/>
    <s v="UN"/>
    <n v="114000"/>
    <n v="24.782608695652176"/>
    <n v="24.782608695652176"/>
    <n v="24.78260869565217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36 800.00"/>
    <n v="20"/>
    <n v="9"/>
    <m/>
    <s v="PRICTRL"/>
    <s v="True"/>
    <s v="2026-DT-102001"/>
    <s v="DTG-DSTC-INST1"/>
    <s v="NA"/>
    <m/>
    <n v="1"/>
    <s v="114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9"/>
    <s v="2026-06-29"/>
  </r>
  <r>
    <x v="420"/>
    <s v="PRIMA CE SARLU"/>
    <s v="Travaux filaire"/>
    <s v="Dépose , Implantation de poteaux de 8 ml et Déplacement(dépose et repose) des câbles sur le nouveau poteau à TSARAHONENANA ITP-20260211-00006- DAET 13689 "/>
    <n v="1"/>
    <s v="UN"/>
    <n v="162000"/>
    <n v="35.217391304347828"/>
    <n v="35.217391304347828"/>
    <n v="35.217391304347828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94 400.00"/>
    <n v="20"/>
    <n v="2"/>
    <m/>
    <s v="PRICTRL"/>
    <s v="True"/>
    <s v="2026-DT-102001"/>
    <s v="DTG-DSTC-INST1"/>
    <s v="NA"/>
    <m/>
    <n v="1"/>
    <s v="16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2"/>
    <s v="2026-06-29"/>
  </r>
  <r>
    <x v="420"/>
    <s v="PRIMA CE SARLU"/>
    <s v="Travaux filaire"/>
    <s v="Dépose , Implantation de poteaux de 8 ml et Déplacement(dépose et repose) des câbles sur le nouveau poteau à AMBOHIJANAKA ITP-20260209-00006- DAET 13721 "/>
    <n v="1"/>
    <s v="UN"/>
    <n v="162000"/>
    <n v="35.217391304347828"/>
    <n v="35.217391304347828"/>
    <n v="35.217391304347828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94 400.00"/>
    <n v="20"/>
    <n v="8"/>
    <m/>
    <s v="PRICTRL"/>
    <s v="True"/>
    <s v="2026-DT-102001"/>
    <s v="DTG-DSTC-INST1"/>
    <s v="NA"/>
    <m/>
    <n v="1"/>
    <s v="16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8"/>
    <s v="2026-06-29"/>
  </r>
  <r>
    <x v="420"/>
    <s v="PRIMA CE SARLU"/>
    <s v="Travaux filaire"/>
    <s v="Dépose (1U) poteaux de 8m, Implantation (2U) poteaux de 8m et Fourniture et pose socle de 50x50 ITP-20260123-00010- DAET 13721 "/>
    <n v="1"/>
    <s v="UN"/>
    <n v="383600"/>
    <n v="83.391304347826093"/>
    <n v="83.391304347826093"/>
    <n v="83.391304347826093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460 320.00"/>
    <n v="20"/>
    <n v="7"/>
    <m/>
    <s v="PRICTRL"/>
    <s v="True"/>
    <s v="2026-DT-102001"/>
    <s v="DTG-DSTC-INST1"/>
    <s v="NA"/>
    <m/>
    <n v="1"/>
    <s v="383 6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7"/>
    <s v="2026-06-29"/>
  </r>
  <r>
    <x v="420"/>
    <s v="PRIMA CE SARLU"/>
    <s v="Travaux filaire"/>
    <s v="Tirage câble FO aérien, Tirage câble FO souterrain et Ouverture et fermeture chambre non soudée à AMBOLOKANDRINA ITP-20260128-00004- DAET 13689 "/>
    <n v="1"/>
    <s v="UN"/>
    <n v="1375000"/>
    <n v="298.91304347826087"/>
    <n v="298.91304347826087"/>
    <n v="298.91304347826087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 650 000.00"/>
    <n v="20"/>
    <n v="1"/>
    <m/>
    <s v="PRICTRL"/>
    <s v="True"/>
    <s v="2026-DT-102001"/>
    <s v="DTG-DSTC-INST1"/>
    <s v="NA"/>
    <m/>
    <n v="1"/>
    <s v="1 375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"/>
    <s v="2026-06-29"/>
  </r>
  <r>
    <x v="420"/>
    <s v="PRIMA CE SARLU"/>
    <s v="Travaux filaire"/>
    <s v="Travaux de tirage câble souterrain, Ouverture  et Fermeture  chambre en béton L10T par soudure en acier à Ankatso ITP-20251217-00007- DAET 13721 "/>
    <n v="1"/>
    <s v="UN"/>
    <n v="1549000"/>
    <n v="336.73913043478262"/>
    <n v="336.73913043478262"/>
    <n v="336.73913043478262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 858 800.00"/>
    <n v="20"/>
    <n v="6"/>
    <m/>
    <s v="PRICTRL"/>
    <s v="True"/>
    <s v="2026-DT-102001"/>
    <s v="DTG-DSTC-INST1"/>
    <s v="NA"/>
    <m/>
    <n v="1"/>
    <s v="1 549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6"/>
    <s v="2026-06-29"/>
  </r>
  <r>
    <x v="420"/>
    <s v="PRIMA CE SARLU"/>
    <s v="Travaux filaire"/>
    <s v="Travaux de securisation des chambres soudure et sécurisation des chambres axe Ivandry  Ilafy ITP-20251204-00007- DAET 13721 "/>
    <n v="1"/>
    <s v="UN"/>
    <n v="2905000"/>
    <n v="631.52173913043475"/>
    <n v="631.52173913043475"/>
    <n v="631.52173913043475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3 486 000.00"/>
    <n v="20"/>
    <n v="5"/>
    <m/>
    <s v="PRICTRL"/>
    <s v="True"/>
    <s v="2026-DT-102001"/>
    <s v="DTG-DSTC-INST1"/>
    <s v="NA"/>
    <m/>
    <n v="1"/>
    <s v="2 905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5"/>
    <s v="2026-06-29"/>
  </r>
  <r>
    <x v="421"/>
    <s v="PRIMA CE SARLU"/>
    <s v="Travaux filaire"/>
    <s v="Implantation (1U) poteaux de 8m à IVATO 2063237860- DAET 13688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96 000.00"/>
    <n v="20"/>
    <n v="12"/>
    <m/>
    <s v="PRICTRL"/>
    <s v="True"/>
    <s v="2026-DT-102001"/>
    <s v="DTG-DSTC-INST1"/>
    <s v="NA"/>
    <m/>
    <n v="1"/>
    <s v="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2"/>
    <s v="2026-06-29"/>
  </r>
  <r>
    <x v="421"/>
    <s v="PRIMA CE SARLU"/>
    <s v="Travaux filaire"/>
    <s v="Implantation (1U) poteaux à ANKAZOMANGA  2026088874- DAET 13720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96 000.00"/>
    <n v="20"/>
    <n v="16"/>
    <m/>
    <s v="PRICTRL"/>
    <s v="True"/>
    <s v="2026-DT-102001"/>
    <s v="DTG-DSTC-INST1"/>
    <s v="NA"/>
    <m/>
    <n v="1"/>
    <s v="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6"/>
    <s v="2026-06-29"/>
  </r>
  <r>
    <x v="421"/>
    <s v="PRIMA CE SARLU"/>
    <s v="Travaux filaire"/>
    <s v="Travaux de Implantation (3u) poteaux de 8m  à SOANIERANA 2074389305- DAET 13688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9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9"/>
    <s v="2026-06-29"/>
  </r>
  <r>
    <x v="421"/>
    <s v="PRIMA CE SARLU"/>
    <s v="Travaux filaire"/>
    <s v="Implantation (3U) poteaux de 8m à AMBOHIMALAZA 2080603116- DAET 13688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0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0"/>
    <s v="2026-06-29"/>
  </r>
  <r>
    <x v="421"/>
    <s v="PRIMA CE SARLU"/>
    <s v="Travaux filaire"/>
    <s v="Implantation (3U) poteaux de 8m à AMPASAMPITO 2080101236- DAET 13688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1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1"/>
    <s v="2026-06-29"/>
  </r>
  <r>
    <x v="421"/>
    <s v="PRIMA CE SARLU"/>
    <s v="Travaux filaire"/>
    <s v="Implantation (3U) poteaux de 8ml à ANDRANOMENA 2099670032- DAET 13720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3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3"/>
    <s v="2026-06-29"/>
  </r>
  <r>
    <x v="421"/>
    <s v="PRIMA CE SARLU"/>
    <s v="Travaux filaire"/>
    <s v="Implantation (3U) poteaux de 8ml à ITAOSY, 2022440587- DAET 13720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4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4"/>
    <s v="2026-06-29"/>
  </r>
  <r>
    <x v="421"/>
    <s v="PRIMA CE SARLU"/>
    <s v="Travaux filaire"/>
    <s v="Implantation (3U) poteaux de 8ml à ITAOSY 2099400063- DAET 13720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5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5"/>
    <s v="2026-06-29"/>
  </r>
  <r>
    <x v="421"/>
    <s v="PRIMA CE SARLU"/>
    <s v="Travaux filaire"/>
    <s v="Implantation (4U) poteaux de 8m, Fourniture et pose tabouret, Fourniture et pose de 02 PEHD enrobé à Anjomakely 2070811339- DAET 13688 "/>
    <n v="1"/>
    <s v="UN"/>
    <n v="385000"/>
    <n v="83.695652173913047"/>
    <n v="83.695652173913047"/>
    <n v="83.695652173913047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462 000.00"/>
    <n v="20"/>
    <n v="8"/>
    <m/>
    <s v="PRICTRL"/>
    <s v="True"/>
    <s v="2026-DT-102001"/>
    <s v="DTG-DSTC-INST1"/>
    <s v="NA"/>
    <m/>
    <n v="1"/>
    <s v="385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8"/>
    <s v="2026-06-29"/>
  </r>
  <r>
    <x v="421"/>
    <s v="PRIMA CE SARLU"/>
    <s v="Travaux filaire"/>
    <s v="Implantation (5U) poteaux de 8m à Ambolokandrina 2080298334- DAET 13688 "/>
    <n v="1"/>
    <s v="UN"/>
    <n v="400000"/>
    <n v="86.956521739130437"/>
    <n v="86.956521739130437"/>
    <n v="86.956521739130437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480 000.00"/>
    <n v="20"/>
    <n v="7"/>
    <m/>
    <s v="PRICTRL"/>
    <s v="True"/>
    <s v="2026-DT-102001"/>
    <s v="DTG-DSTC-INST1"/>
    <s v="NA"/>
    <m/>
    <n v="1"/>
    <s v="40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7"/>
    <s v="2026-06-29"/>
  </r>
  <r>
    <x v="421"/>
    <s v="PRIMA CE SARLU"/>
    <s v="Travaux filaire"/>
    <s v="Implantation (1U) poteaux de 8m, Fourniture et pose de 2 tuyaux de 45  Fermeture chambre non soudée à FASANKARANA 2082163628- DAET 13688 "/>
    <n v="1"/>
    <s v="UN"/>
    <n v="435000"/>
    <n v="94.565217391304344"/>
    <n v="94.565217391304344"/>
    <n v="94.565217391304344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522 000.00"/>
    <n v="20"/>
    <n v="6"/>
    <m/>
    <s v="PRICTRL"/>
    <s v="True"/>
    <s v="2026-DT-102001"/>
    <s v="DTG-DSTC-INST1"/>
    <s v="NA"/>
    <m/>
    <n v="1"/>
    <s v="435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6"/>
    <s v="2026-06-29"/>
  </r>
  <r>
    <x v="421"/>
    <s v="PRIMA CE SARLU"/>
    <s v="Travaux filaire"/>
    <s v="Implantation (6U) poteaux de 8m à AMBODIAFOTSY 2074194292- DAET 13688 "/>
    <n v="1"/>
    <s v="UN"/>
    <n v="480000"/>
    <n v="104.34782608695652"/>
    <n v="104.34782608695652"/>
    <n v="104.34782608695652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576 000.00"/>
    <n v="20"/>
    <n v="5"/>
    <m/>
    <s v="PRICTRL"/>
    <s v="True"/>
    <s v="2026-DT-102001"/>
    <s v="DTG-DSTC-INST1"/>
    <s v="NA"/>
    <m/>
    <n v="1"/>
    <s v="4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5"/>
    <s v="2026-06-29"/>
  </r>
  <r>
    <x v="421"/>
    <s v="PRIMA CE SARLU"/>
    <s v="Travaux filaire"/>
    <s v="Implantation d(6U) poteaux de 8m et Implantation (2U) poteaux de 9m à IMERITSIATOSIKA 2081670417- DAET 13688 "/>
    <n v="1"/>
    <s v="UN"/>
    <n v="700000"/>
    <n v="152.17391304347825"/>
    <n v="152.17391304347825"/>
    <n v="152.17391304347825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40 000.00"/>
    <n v="20"/>
    <n v="4"/>
    <m/>
    <s v="PRICTRL"/>
    <s v="True"/>
    <s v="2026-DT-102001"/>
    <s v="DTG-DSTC-INST1"/>
    <s v="NA"/>
    <m/>
    <n v="1"/>
    <s v="70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4"/>
    <s v="2026-06-29"/>
  </r>
  <r>
    <x v="421"/>
    <s v="PRIMA CE SARLU"/>
    <s v="Travaux filaire"/>
    <s v="Implantation (9U) poteaux de 8m à FENOARIVO  2066678543- DAET 13688 "/>
    <n v="1"/>
    <s v="UN"/>
    <n v="720000"/>
    <n v="156.52173913043478"/>
    <n v="156.52173913043478"/>
    <n v="156.5217391304347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64 000.00"/>
    <n v="20"/>
    <n v="2"/>
    <m/>
    <s v="PRICTRL"/>
    <s v="True"/>
    <s v="2026-DT-102001"/>
    <s v="DTG-DSTC-INST1"/>
    <s v="NA"/>
    <m/>
    <n v="1"/>
    <s v="72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2"/>
    <s v="2026-06-29"/>
  </r>
  <r>
    <x v="421"/>
    <s v="PRIMA CE SARLU"/>
    <s v="Travaux filaire"/>
    <s v="Implantation (9U) de poteaux de 8m à AMBOHIDRATRIMO 2089678249- DAET 13688 "/>
    <n v="1"/>
    <s v="UN"/>
    <n v="720000"/>
    <n v="156.52173913043478"/>
    <n v="156.52173913043478"/>
    <n v="156.5217391304347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64 000.00"/>
    <n v="20"/>
    <n v="3"/>
    <m/>
    <s v="PRICTRL"/>
    <s v="True"/>
    <s v="2026-DT-102001"/>
    <s v="DTG-DSTC-INST1"/>
    <s v="NA"/>
    <m/>
    <n v="1"/>
    <s v="72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3"/>
    <s v="2026-06-29"/>
  </r>
  <r>
    <x v="421"/>
    <s v="PRIMA CE SARLU"/>
    <s v="Travaux filaire"/>
    <s v="Implantation (13U) poteaux de 8m à Ambodiafotsy 2063225145- DAET 13688 "/>
    <n v="1"/>
    <s v="UN"/>
    <n v="1040000"/>
    <n v="226.08695652173913"/>
    <n v="226.08695652173913"/>
    <n v="226.08695652173913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1 248 000.00"/>
    <n v="20"/>
    <n v="1"/>
    <m/>
    <s v="PRICTRL"/>
    <s v="True"/>
    <s v="2026-DT-102001"/>
    <s v="DTG-DSTC-INST1"/>
    <s v="NA"/>
    <m/>
    <n v="1"/>
    <s v="1 0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"/>
    <s v="2026-06-29"/>
  </r>
  <r>
    <x v="422"/>
    <s v="EASY NETCOM"/>
    <s v="Travaux filaire"/>
    <s v="Ouverture d'une chambre non soudée à Analakely REC-20251022-00901- DAET 13706 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 000.00"/>
    <n v="20"/>
    <n v="38"/>
    <m/>
    <s v="PRICTRL"/>
    <s v="True"/>
    <s v="2026-DT-102001"/>
    <s v="DTG-DSTC-INST1"/>
    <s v="NA"/>
    <m/>
    <n v="1"/>
    <s v="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8"/>
    <s v="2026-06-29"/>
  </r>
  <r>
    <x v="422"/>
    <s v="EASY NETCOM"/>
    <s v="Travaux filaire"/>
    <s v="Ouverture d'une chambre non soudée à Antsahabe à Antsahabe 2031449608- DAET 13717 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 000.00"/>
    <n v="20"/>
    <n v="50"/>
    <m/>
    <s v="PRICTRL"/>
    <s v="True"/>
    <s v="2026-DT-102001"/>
    <s v="DTG-DSTC-INST1"/>
    <s v="NA"/>
    <m/>
    <n v="1"/>
    <s v="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50"/>
    <s v="2026-06-29"/>
  </r>
  <r>
    <x v="422"/>
    <s v="EASY NETCOM"/>
    <s v="Travaux filaire"/>
    <s v="Réglage FO au T04 DP10B AMBATOFOTSY GARE route vers TSIAFAHY REC-20251130-00115- DAET 13717 "/>
    <n v="1"/>
    <s v="UN"/>
    <n v="17500"/>
    <n v="3.8043478260869565"/>
    <n v="3.8043478260869565"/>
    <n v="3.804347826086956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1 000.00"/>
    <n v="20"/>
    <n v="49"/>
    <m/>
    <s v="PRICTRL"/>
    <s v="True"/>
    <s v="2026-DT-102001"/>
    <s v="DTG-DSTC-INST1"/>
    <s v="NA"/>
    <m/>
    <n v="1"/>
    <s v="1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9"/>
    <s v="2026-06-29"/>
  </r>
  <r>
    <x v="422"/>
    <s v="EASY NETCOM"/>
    <s v="Travaux filaire"/>
    <s v="Ouverture 3 chambre non soudée à Analamahintsy TGC-2025829-00001- DAET 13706 "/>
    <n v="1"/>
    <s v="UN"/>
    <n v="30000"/>
    <n v="6.5217391304347823"/>
    <n v="6.5217391304347823"/>
    <n v="6.521739130434782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36 000.00"/>
    <n v="20"/>
    <n v="37"/>
    <m/>
    <s v="PRICTRL"/>
    <s v="True"/>
    <s v="2026-DT-102001"/>
    <s v="DTG-DSTC-INST1"/>
    <s v="NA"/>
    <m/>
    <n v="1"/>
    <s v="3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7"/>
    <s v="2026-06-29"/>
  </r>
  <r>
    <x v="422"/>
    <s v="EASY NETCOM"/>
    <s v="Travaux filaire"/>
    <s v="Réglage câble FO (150M) RN7 vers Tsiafahy ITP-20260212-00005- DAET 13717 "/>
    <n v="1"/>
    <s v="UN"/>
    <n v="52500"/>
    <n v="11.413043478260869"/>
    <n v="11.413043478260869"/>
    <n v="11.41304347826086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63 000.00"/>
    <n v="20"/>
    <n v="48"/>
    <m/>
    <s v="PRICTRL"/>
    <s v="True"/>
    <s v="2026-DT-102001"/>
    <s v="DTG-DSTC-INST1"/>
    <s v="NA"/>
    <m/>
    <n v="1"/>
    <s v="52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8"/>
    <s v="2026-06-29"/>
  </r>
  <r>
    <x v="422"/>
    <s v="EASY NETCOM"/>
    <s v="Travaux filaire"/>
    <s v="Pose trappe définitive chambre et Soudure  chambre L2T avec trappes en fonte près Forello Tanjombato ITP-20260209-00005- DAET 13686 "/>
    <n v="1"/>
    <s v="UN"/>
    <n v="60000"/>
    <n v="13.043478260869565"/>
    <n v="13.043478260869565"/>
    <n v="13.04347826086956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72 000.00"/>
    <n v="20"/>
    <n v="17"/>
    <m/>
    <s v="PRICTRL"/>
    <s v="True"/>
    <s v="2026-DT-102001"/>
    <s v="DTG-DSTC-INST1"/>
    <s v="NA"/>
    <m/>
    <n v="1"/>
    <s v="6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7"/>
    <s v="2026-06-29"/>
  </r>
  <r>
    <x v="422"/>
    <s v="EASY NETCOM"/>
    <s v="Travaux filaire"/>
    <s v="Travaux de réglage câble FO à ANOSIALA REC-20251111-01157- DAET 1368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16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6"/>
    <s v="2026-06-29"/>
  </r>
  <r>
    <x v="422"/>
    <s v="EASY NETCOM"/>
    <s v="Travaux filaire"/>
    <s v="Dépose (1U) poteau bois de 8m à Ambohimiandra REC-20250948-00939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3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3"/>
    <s v="2026-06-29"/>
  </r>
  <r>
    <x v="422"/>
    <s v="EASY NETCOM"/>
    <s v="Travaux filaire"/>
    <s v="Dépose (1U) poteau bois de 8ml à Ankadilalana 2014853895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4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4"/>
    <s v="2026-06-29"/>
  </r>
  <r>
    <x v="422"/>
    <s v="EASY NETCOM"/>
    <s v="Travaux filaire"/>
    <s v="Dépose (1U) poteau bois de 8m à Andraharo REC-2025920-00355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5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5"/>
    <s v="2026-06-29"/>
  </r>
  <r>
    <x v="422"/>
    <s v="EASY NETCOM"/>
    <s v="Travaux filaire"/>
    <s v="&quot;Dépose poteau bois de 8ml à Ankadivory 1999959046- DAET 1370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6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6"/>
    <s v="2026-06-29"/>
  </r>
  <r>
    <x v="422"/>
    <s v="EASY NETCOM"/>
    <s v="Travaux filaire"/>
    <s v="Redressement poteau bois de 8m (1U) ITP-20260206-00006- DAET 13686 "/>
    <n v="1"/>
    <s v="UN"/>
    <n v="75000"/>
    <n v="16.304347826086957"/>
    <n v="16.304347826086957"/>
    <n v="16.30434782608695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0 000.00"/>
    <n v="20"/>
    <n v="15"/>
    <m/>
    <s v="PRICTRL"/>
    <s v="True"/>
    <s v="2026-DT-102001"/>
    <s v="DTG-DSTC-INST1"/>
    <s v="NA"/>
    <m/>
    <n v="1"/>
    <s v="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5"/>
    <s v="2026-06-29"/>
  </r>
  <r>
    <x v="422"/>
    <s v="EASY NETCOM"/>
    <s v="Travaux filaire"/>
    <s v="Redressement (1U) poteau bois de 8m à Anosiavaratra ITP-20251219-00007- DAET 13717 "/>
    <n v="1"/>
    <s v="UN"/>
    <n v="75000"/>
    <n v="16.304347826086957"/>
    <n v="16.304347826086957"/>
    <n v="16.30434782608695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0 000.00"/>
    <n v="20"/>
    <n v="47"/>
    <m/>
    <s v="PRICTRL"/>
    <s v="True"/>
    <s v="2026-DT-102001"/>
    <s v="DTG-DSTC-INST1"/>
    <s v="NA"/>
    <m/>
    <n v="1"/>
    <s v="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7"/>
    <s v="2026-06-29"/>
  </r>
  <r>
    <x v="422"/>
    <s v="EASY NETCOM"/>
    <s v="Travaux filaire"/>
    <s v="Implantation (1U) poteau bois de 8m à Ambohitrimanjaka ITP-20260129-00006- DAET 1368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2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2"/>
    <s v="2026-06-29"/>
  </r>
  <r>
    <x v="422"/>
    <s v="EASY NETCOM"/>
    <s v="Travaux filaire"/>
    <s v="Implantation poteau bois de 8m à Andohotapenaka -Digue, en face Kolo TV ITP-20260206-00011- DAET 1368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3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3"/>
    <s v="2026-06-29"/>
  </r>
  <r>
    <x v="422"/>
    <s v="EASY NETCOM"/>
    <s v="Travaux filaire"/>
    <s v="Implantation (1U) poteau bois de 8m à Ambodimita ITP-20260210-00006- DAET 1368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4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4"/>
    <s v="2026-06-29"/>
  </r>
  <r>
    <x v="422"/>
    <s v="EASY NETCOM"/>
    <s v="Travaux filaire"/>
    <s v="Implantation (1U) poteau bois de 8m à Mandrosoa Ivato ITP-20250506-00005- DAET 1370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0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0"/>
    <s v="2026-06-29"/>
  </r>
  <r>
    <x v="422"/>
    <s v="EASY NETCOM"/>
    <s v="Travaux filaire"/>
    <s v="Implantation (1U) poteau bois de 8m à Itaosy REQ-20250224-00763- DAET 1370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1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1"/>
    <s v="2026-06-29"/>
  </r>
  <r>
    <x v="422"/>
    <s v="EASY NETCOM"/>
    <s v="Travaux filaire"/>
    <s v="&quot;Implantation poteau bois de 8ml à Ambodiafontsy REC-20251224-00446- DAET 1370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2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2"/>
    <s v="2026-06-29"/>
  </r>
  <r>
    <x v="422"/>
    <s v="EASY NETCOM"/>
    <s v="Travaux filaire"/>
    <s v="Implantation (1U) poteau bois 8m au A0W DP21B ANOSIZATO EST REC-20250807-00809- DAET 13717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46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6"/>
    <s v="2026-06-29"/>
  </r>
  <r>
    <x v="422"/>
    <s v="EASY NETCOM"/>
    <s v="Travaux filaire"/>
    <s v="Redressement poteau bois de 8m et Réfection dalle à ANOSIBE près YAS STORE REC-20260127-00713- DAET 13717 "/>
    <n v="1"/>
    <s v="UN"/>
    <n v="97500"/>
    <n v="21.195652173913043"/>
    <n v="21.195652173913043"/>
    <n v="21.19565217391304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17 000.00"/>
    <n v="20"/>
    <n v="45"/>
    <m/>
    <s v="PRICTRL"/>
    <s v="True"/>
    <s v="2026-DT-102001"/>
    <s v="DTG-DSTC-INST1"/>
    <s v="NA"/>
    <m/>
    <n v="1"/>
    <s v="9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5"/>
    <s v="2026-06-29"/>
  </r>
  <r>
    <x v="422"/>
    <s v="EASY NETCOM"/>
    <s v="Travaux filaire"/>
    <s v="Réparation trappe en béton à Ambohidahy ITP-20260120-00007- DAET 13686 "/>
    <n v="1"/>
    <s v="UN"/>
    <n v="100000"/>
    <n v="21.739130434782609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11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1"/>
    <s v="2026-06-29"/>
  </r>
  <r>
    <x v="422"/>
    <s v="EASY NETCOM"/>
    <s v="Travaux filaire"/>
    <s v="Réparation trappe en béton à Andravoahangy Ambony ITP-20260130-00006- DAET 13717 "/>
    <n v="1"/>
    <s v="UN"/>
    <n v="100000"/>
    <n v="21.739130434782609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43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3"/>
    <s v="2026-06-29"/>
  </r>
  <r>
    <x v="422"/>
    <s v="EASY NETCOM"/>
    <s v="Travaux filaire"/>
    <s v="Soudure d'une chambre L5T avec trappes en fonte D00 IVANDRY CLAIREFONTAINE ITP-20260318-00006- DAET 13717 "/>
    <n v="1"/>
    <s v="UN"/>
    <n v="100000"/>
    <n v="21.739130434782609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44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4"/>
    <s v="2026-06-29"/>
  </r>
  <r>
    <x v="422"/>
    <s v="EASY NETCOM"/>
    <s v="Travaux filaire"/>
    <s v="Dépose (1U) poteau bois de 9ml à Imerimanjaka REC-20251229-00267- DAET 13706 "/>
    <n v="1"/>
    <s v="UN"/>
    <n v="105000"/>
    <n v="22.826086956521738"/>
    <n v="22.826086956521738"/>
    <n v="22.82608695652173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6 000.00"/>
    <n v="20"/>
    <n v="29"/>
    <m/>
    <s v="PRICTRL"/>
    <s v="True"/>
    <s v="2026-DT-102001"/>
    <s v="DTG-DSTC-INST1"/>
    <s v="NA"/>
    <m/>
    <n v="1"/>
    <s v="1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9"/>
    <s v="2026-06-29"/>
  </r>
  <r>
    <x v="422"/>
    <s v="EASY NETCOM"/>
    <s v="Travaux filaire"/>
    <s v="Implantation (1U) poteau bois de 9m à Andohatapenaka ITP-20251024-00002- DAET 13706 "/>
    <n v="1"/>
    <s v="UN"/>
    <n v="115000"/>
    <n v="25"/>
    <n v="25"/>
    <n v="2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38 000.00"/>
    <n v="20"/>
    <n v="28"/>
    <m/>
    <s v="PRICTRL"/>
    <s v="True"/>
    <s v="2026-DT-102001"/>
    <s v="DTG-DSTC-INST1"/>
    <s v="NA"/>
    <m/>
    <n v="1"/>
    <s v="11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8"/>
    <s v="2026-06-29"/>
  </r>
  <r>
    <x v="422"/>
    <s v="EASY NETCOM"/>
    <s v="Travaux filaire"/>
    <s v="Elagage et Réglage câble FO à Ambohitratrimo ITP-20260211-00008- DAET 13685 "/>
    <n v="1"/>
    <s v="UN"/>
    <n v="120000"/>
    <n v="26.086956521739129"/>
    <n v="26.086956521739129"/>
    <n v="26.08695652173912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44 000.00"/>
    <n v="20"/>
    <n v="1"/>
    <m/>
    <s v="PRICTRL"/>
    <s v="True"/>
    <s v="2026-DT-102001"/>
    <s v="DTG-DSTC-INST1"/>
    <s v="NA"/>
    <m/>
    <n v="1"/>
    <s v="1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"/>
    <s v="2026-06-29"/>
  </r>
  <r>
    <x v="422"/>
    <s v="EASY NETCOM"/>
    <s v="Travaux filaire"/>
    <s v="Ouverture  chambre soudée, Soudure chambre K2C avec trappes en fonte et Tirage mou 24FO souterrain à Ambatobe DST-20250909-20000184-10505- DAET 13706 "/>
    <n v="1"/>
    <s v="UN"/>
    <n v="127000"/>
    <n v="27.608695652173914"/>
    <n v="27.608695652173914"/>
    <n v="27.608695652173914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52 400.00"/>
    <n v="20"/>
    <n v="27"/>
    <m/>
    <s v="PRICTRL"/>
    <s v="True"/>
    <s v="2026-DT-102001"/>
    <s v="DTG-DSTC-INST1"/>
    <s v="NA"/>
    <m/>
    <n v="1"/>
    <s v="127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7"/>
    <s v="2026-06-29"/>
  </r>
  <r>
    <x v="422"/>
    <s v="EASY NETCOM"/>
    <s v="Travaux filaire"/>
    <s v="Ouverture ,Soudure d'une chambre K2C avec trappes en fonte, Tirage mou 48FO et Démolition tabouret à Ambatomaro DST-20250613-20000110-682- DAET 13706 "/>
    <n v="1"/>
    <s v="UN"/>
    <n v="127750"/>
    <n v="27.771739130434781"/>
    <n v="27.771739130434781"/>
    <n v="27.77173913043478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53 300.00"/>
    <n v="20"/>
    <n v="26"/>
    <m/>
    <s v="PRICTRL"/>
    <s v="True"/>
    <s v="2026-DT-102001"/>
    <s v="DTG-DSTC-INST1"/>
    <s v="NA"/>
    <m/>
    <n v="1"/>
    <s v="127 75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6"/>
    <s v="2026-06-29"/>
  </r>
  <r>
    <x v="422"/>
    <s v="EASY NETCOM"/>
    <s v="Travaux filaire"/>
    <s v="Ouverture  chambre soudée et Soudure  chambre L6T avec trappes en fonte à Alarobia ITP-20251226-00002- DAET 13706 "/>
    <n v="1"/>
    <s v="UN"/>
    <n v="140000"/>
    <n v="30.434782608695652"/>
    <n v="30.434782608695652"/>
    <n v="30.43478260869565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68 000.00"/>
    <n v="20"/>
    <n v="25"/>
    <m/>
    <s v="PRICTRL"/>
    <s v="True"/>
    <s v="2026-DT-102001"/>
    <s v="DTG-DSTC-INST1"/>
    <s v="NA"/>
    <m/>
    <n v="1"/>
    <s v="1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5"/>
    <s v="2026-06-29"/>
  </r>
  <r>
    <x v="422"/>
    <s v="EASY NETCOM"/>
    <s v="Travaux filaire"/>
    <s v="Dépose poteau bois de 8ml et implantation poteau bois de 8m à Sabotsy Namehana REC-20251208-01129- DAET 13706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80 000.00"/>
    <n v="20"/>
    <n v="24"/>
    <m/>
    <s v="PRICTRL"/>
    <s v="True"/>
    <s v="2026-DT-102001"/>
    <s v="DTG-DSTC-INST1"/>
    <s v="NA"/>
    <m/>
    <n v="1"/>
    <s v="15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4"/>
    <s v="2026-06-29"/>
  </r>
  <r>
    <x v="422"/>
    <s v="EASY NETCOM"/>
    <s v="Travaux filaire"/>
    <s v="Implantation (1U) poteau bois de 8ml et Réglage câble FO REC-2251016-01130- DAET 13717 "/>
    <n v="1"/>
    <s v="UN"/>
    <n v="167500"/>
    <n v="36.413043478260867"/>
    <n v="36.413043478260867"/>
    <n v="36.41304347826086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01 000.00"/>
    <n v="20"/>
    <n v="42"/>
    <m/>
    <s v="PRICTRL"/>
    <s v="True"/>
    <s v="2026-DT-102001"/>
    <s v="DTG-DSTC-INST1"/>
    <s v="NA"/>
    <m/>
    <n v="1"/>
    <s v="16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2"/>
    <s v="2026-06-29"/>
  </r>
  <r>
    <x v="422"/>
    <s v="EASY NETCOM"/>
    <s v="Travaux filaire"/>
    <s v="Implantation (1U) poteau bois de 8m, Dépose (1U) poteau PJ et Réglage câble FO à Ambohidratrimo ITP-20260211-00009- DAET 13686 "/>
    <n v="1"/>
    <s v="UN"/>
    <n v="205000"/>
    <n v="44.565217391304351"/>
    <n v="44.565217391304351"/>
    <n v="44.56521739130435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46 000.00"/>
    <n v="20"/>
    <n v="10"/>
    <m/>
    <s v="PRICTRL"/>
    <s v="True"/>
    <s v="2026-DT-102001"/>
    <s v="DTG-DSTC-INST1"/>
    <s v="NA"/>
    <m/>
    <n v="1"/>
    <s v="2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0"/>
    <s v="2026-06-29"/>
  </r>
  <r>
    <x v="422"/>
    <s v="EASY NETCOM"/>
    <s v="Travaux filaire"/>
    <s v="Tirage câble 24FO souterrain et ouverture d'une chambre non soudé à Ivato REQ-20250820-00472- DAET 13706 "/>
    <n v="1"/>
    <s v="UN"/>
    <n v="220000"/>
    <n v="47.826086956521742"/>
    <n v="47.826086956521742"/>
    <n v="47.82608695652174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4 000.00"/>
    <n v="20"/>
    <n v="23"/>
    <m/>
    <s v="PRICTRL"/>
    <s v="True"/>
    <s v="2026-DT-102001"/>
    <s v="DTG-DSTC-INST1"/>
    <s v="NA"/>
    <m/>
    <n v="1"/>
    <s v="2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3"/>
    <s v="2026-06-29"/>
  </r>
  <r>
    <x v="422"/>
    <s v="EASY NETCOM"/>
    <s v="Travaux filaire"/>
    <s v="Dépose , Implantation (1U) poteau bois de 8m et Réglage câble 24FO à Ambohijanaka 3 chemins ITP-20260115-00001- DAET 13717 "/>
    <n v="1"/>
    <s v="UN"/>
    <n v="220000"/>
    <n v="47.826086956521742"/>
    <n v="47.826086956521742"/>
    <n v="47.82608695652174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4 000.00"/>
    <n v="20"/>
    <n v="41"/>
    <m/>
    <s v="PRICTRL"/>
    <s v="True"/>
    <s v="2026-DT-102001"/>
    <s v="DTG-DSTC-INST1"/>
    <s v="NA"/>
    <m/>
    <n v="1"/>
    <s v="2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1"/>
    <s v="2026-06-29"/>
  </r>
  <r>
    <x v="422"/>
    <s v="EASY NETCOM"/>
    <s v="Travaux filaire"/>
    <s v="Réparation trappe en béton et Réfection trappe à Ambohijatovo ITP-20260126-00002- DAET 13686 "/>
    <n v="1"/>
    <s v="UN"/>
    <n v="222500"/>
    <n v="48.369565217391305"/>
    <n v="48.369565217391305"/>
    <n v="48.36956521739130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7 000.00"/>
    <n v="20"/>
    <n v="9"/>
    <m/>
    <s v="PRICTRL"/>
    <s v="True"/>
    <s v="2026-DT-102001"/>
    <s v="DTG-DSTC-INST1"/>
    <s v="NA"/>
    <m/>
    <n v="1"/>
    <s v="222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9"/>
    <s v="2026-06-29"/>
  </r>
  <r>
    <x v="422"/>
    <s v="EASY NETCOM"/>
    <s v="Travaux filaire"/>
    <s v="Implantation poteau bois de 8m et Ramassage câble FO à ANDOHARANOFOTSY ITP-20260209-00004- DAET 13686 "/>
    <n v="1"/>
    <s v="UN"/>
    <n v="230000"/>
    <n v="50"/>
    <n v="50"/>
    <n v="50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76 000.00"/>
    <n v="20"/>
    <n v="8"/>
    <m/>
    <s v="PRICTRL"/>
    <s v="True"/>
    <s v="2026-DT-102001"/>
    <s v="DTG-DSTC-INST1"/>
    <s v="NA"/>
    <m/>
    <n v="1"/>
    <s v="23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8"/>
    <s v="2026-06-29"/>
  </r>
  <r>
    <x v="422"/>
    <s v="EASY NETCOM"/>
    <s v="Travaux filaire"/>
    <s v="Ouverture et Soudure d'une chambre K2C avec trappes en fonte à Ambohimangakely  REC-20251224-00185- DAET 13706 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88 000.00"/>
    <n v="20"/>
    <n v="22"/>
    <m/>
    <s v="PRICTRL"/>
    <s v="True"/>
    <s v="2026-DT-102001"/>
    <s v="DTG-DSTC-INST1"/>
    <s v="NA"/>
    <m/>
    <n v="1"/>
    <s v="2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2"/>
    <s v="2026-06-29"/>
  </r>
  <r>
    <x v="422"/>
    <s v="EASY NETCOM"/>
    <s v="Travaux filaire"/>
    <s v="Implantation (1U) poteau bois de 8m, Dépose (1U) poteau bois de 8m et Réglage câble 1FO à NANISANA ITP-20260204-00002- DAET 13686 "/>
    <n v="1"/>
    <s v="UN"/>
    <n v="255000"/>
    <n v="55.434782608695649"/>
    <n v="55.434782608695649"/>
    <n v="55.43478260869564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306 000.00"/>
    <n v="20"/>
    <n v="7"/>
    <m/>
    <s v="PRICTRL"/>
    <s v="True"/>
    <s v="2026-DT-102001"/>
    <s v="DTG-DSTC-INST1"/>
    <s v="NA"/>
    <m/>
    <n v="1"/>
    <s v="25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7"/>
    <s v="2026-06-29"/>
  </r>
  <r>
    <x v="422"/>
    <s v="EASY NETCOM"/>
    <s v="Travaux filaire"/>
    <s v="Dépose de câble néoprène et Réglage câble FO à Manakambahiny ITP-20250919-00005- DAET 13706 "/>
    <n v="1"/>
    <s v="UN"/>
    <n v="385000"/>
    <n v="83.695652173913047"/>
    <n v="83.695652173913047"/>
    <n v="83.69565217391304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62 000.00"/>
    <n v="20"/>
    <n v="21"/>
    <m/>
    <s v="PRICTRL"/>
    <s v="True"/>
    <s v="2026-DT-102001"/>
    <s v="DTG-DSTC-INST1"/>
    <s v="NA"/>
    <m/>
    <n v="1"/>
    <s v="38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1"/>
    <s v="2026-06-29"/>
  </r>
  <r>
    <x v="422"/>
    <s v="EASY NETCOM"/>
    <s v="Travaux filaire"/>
    <s v="Implantation (1U) poteau bois de 8m, Dépose, Dépose d'un FLAG et Déplacement câble FO à ANDOHATAPENAKA ITP-20260205-00006- DAET 13686 "/>
    <n v="1"/>
    <s v="UN"/>
    <n v="405000"/>
    <n v="88.043478260869563"/>
    <n v="88.043478260869563"/>
    <n v="88.04347826086956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86 000.00"/>
    <n v="20"/>
    <n v="6"/>
    <m/>
    <s v="PRICTRL"/>
    <s v="True"/>
    <s v="2026-DT-102001"/>
    <s v="DTG-DSTC-INST1"/>
    <s v="NA"/>
    <m/>
    <n v="1"/>
    <s v="4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6"/>
    <s v="2026-06-29"/>
  </r>
  <r>
    <x v="422"/>
    <s v="EASY NETCOM"/>
    <s v="Travaux filaire"/>
    <s v="Implantation poteau bois de 8m, Réglage câble FO et Dépose poteau PJ à IFALIARIVO AMPITATAFIKA ITP-20260217-00003- DAET 13686 "/>
    <n v="1"/>
    <s v="UN"/>
    <n v="410000"/>
    <n v="89.130434782608702"/>
    <n v="89.130434782608702"/>
    <n v="89.13043478260870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92 000.00"/>
    <n v="20"/>
    <n v="5"/>
    <m/>
    <s v="PRICTRL"/>
    <s v="True"/>
    <s v="2026-DT-102001"/>
    <s v="DTG-DSTC-INST1"/>
    <s v="NA"/>
    <m/>
    <n v="1"/>
    <s v="4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5"/>
    <s v="2026-06-29"/>
  </r>
  <r>
    <x v="422"/>
    <s v="EASY NETCOM"/>
    <s v="Travaux filaire"/>
    <s v="Construction d'une chambre L2T avec cadre et trappe sécurisés en fonte à Ivato ITP-20250719-00009- DAET 13706 "/>
    <n v="1"/>
    <s v="UN"/>
    <n v="425000"/>
    <n v="92.391304347826093"/>
    <n v="92.391304347826093"/>
    <n v="92.39130434782609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510 000.00"/>
    <n v="20"/>
    <n v="20"/>
    <m/>
    <s v="PRICTRL"/>
    <s v="True"/>
    <s v="2026-DT-102001"/>
    <s v="DTG-DSTC-INST1"/>
    <s v="NA"/>
    <m/>
    <n v="1"/>
    <s v="42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0"/>
    <s v="2026-06-29"/>
  </r>
  <r>
    <x v="422"/>
    <s v="EASY NETCOM"/>
    <s v="Travaux filaire"/>
    <s v="Construction de chambre L2T avec cadre et trappe sécurisés en fonte et Soudure d'une chambre L2T avec trappes en fonte à Ivato ITP-20250729-00009- DAET 13686 "/>
    <n v="1"/>
    <s v="UN"/>
    <n v="475000"/>
    <n v="103.26086956521739"/>
    <n v="103.26086956521739"/>
    <n v="103.2608695652173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570 000.00"/>
    <n v="20"/>
    <n v="4"/>
    <m/>
    <s v="PRICTRL"/>
    <s v="True"/>
    <s v="2026-DT-102001"/>
    <s v="DTG-DSTC-INST1"/>
    <s v="NA"/>
    <m/>
    <n v="1"/>
    <s v="4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"/>
    <s v="2026-06-29"/>
  </r>
  <r>
    <x v="422"/>
    <s v="EASY NETCOM"/>
    <s v="Travaux filaire"/>
    <s v="Implantation (1U) poteau bois de 8m, Réglage câble FO, Dépose de câble néoprène et Dépose de câble FOau G01 DP8-13 Cité des professeurs Ankatso REC-20260202-00935- DAET 13686 "/>
    <n v="1"/>
    <s v="UN"/>
    <n v="567750"/>
    <n v="123.42391304347827"/>
    <n v="123.42391304347827"/>
    <n v="123.4239130434782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681 300.00"/>
    <n v="20"/>
    <n v="3"/>
    <m/>
    <s v="PRICTRL"/>
    <s v="True"/>
    <s v="2026-DT-102001"/>
    <s v="DTG-DSTC-INST1"/>
    <s v="NA"/>
    <m/>
    <n v="1"/>
    <s v="567 75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"/>
    <s v="2026-06-29"/>
  </r>
  <r>
    <x v="422"/>
    <s v="EASY NETCOM"/>
    <s v="Travaux filaire"/>
    <s v="Ouverture,Soudure  chambre L2T avec trappes en fonte , Tranchée, Réfection et Tirage câble 24FO à Ambohimalaza PON-20251119-6181272597081188037- DAET 13717 "/>
    <n v="1"/>
    <s v="UN"/>
    <n v="810000"/>
    <n v="176.08695652173913"/>
    <n v="176.08695652173913"/>
    <n v="176.0869565217391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72 000.00"/>
    <n v="20"/>
    <n v="40"/>
    <m/>
    <s v="PRICTRL"/>
    <s v="True"/>
    <s v="2026-DT-102001"/>
    <s v="DTG-DSTC-INST1"/>
    <s v="NA"/>
    <m/>
    <n v="1"/>
    <s v="8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0"/>
    <s v="2026-06-29"/>
  </r>
  <r>
    <x v="422"/>
    <s v="EASY NETCOM"/>
    <s v="Travaux filaire"/>
    <s v="Tirage cable souterrain 24FO 600ml  au B02 pour DESATURATION Transport ADR B02 AU LYCEE FRANCAIS AMBATOBE ITP-20250714-00002- DAET 13686 "/>
    <n v="1"/>
    <s v="UN"/>
    <n v="840000"/>
    <n v="182.60869565217391"/>
    <n v="182.60869565217391"/>
    <n v="182.6086956521739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008 000.00"/>
    <n v="20"/>
    <n v="2"/>
    <m/>
    <s v="PRICTRL"/>
    <s v="True"/>
    <s v="2026-DT-102001"/>
    <s v="DTG-DSTC-INST1"/>
    <s v="NA"/>
    <m/>
    <n v="1"/>
    <s v="8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"/>
    <s v="2026-06-29"/>
  </r>
  <r>
    <x v="422"/>
    <s v="EASY NETCOM"/>
    <s v="Travaux filaire"/>
    <s v="Confection socle, Installation armoire de rue (de dimension 0,82x0,35m2) et Pose  trappe définitive à Ambohitsoa ITP-20251106-00003- DAET 13706 "/>
    <n v="1"/>
    <s v="UN"/>
    <n v="870000"/>
    <n v="189.13043478260869"/>
    <n v="189.13043478260869"/>
    <n v="189.1304347826086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044 000.00"/>
    <n v="20"/>
    <n v="19"/>
    <m/>
    <s v="PRICTRL"/>
    <s v="True"/>
    <s v="2026-DT-102001"/>
    <s v="DTG-DSTC-INST1"/>
    <s v="NA"/>
    <m/>
    <n v="1"/>
    <s v="8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9"/>
    <s v="2026-06-29"/>
  </r>
  <r>
    <x v="422"/>
    <s v="EASY NETCOM"/>
    <s v="Travaux filaire"/>
    <s v="Dépose de câble cuivre  axe Alarobia  Ivandry  Analamahitsy ITP-20260120-00005- DAET 13717 "/>
    <n v="1"/>
    <s v="UN"/>
    <n v="1116500"/>
    <n v="242.71739130434781"/>
    <n v="242.71739130434781"/>
    <n v="242.7173913043478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339 800.00"/>
    <n v="20"/>
    <n v="39"/>
    <m/>
    <s v="PRICTRL"/>
    <s v="True"/>
    <s v="2026-DT-102001"/>
    <s v="DTG-DSTC-INST1"/>
    <s v="NA"/>
    <m/>
    <n v="1"/>
    <s v="1 116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9"/>
    <s v="2026-06-29"/>
  </r>
  <r>
    <x v="422"/>
    <s v="EASY NETCOM"/>
    <s v="Travaux filaire"/>
    <s v="Transformation chambre existante en chambre L5T en fonte et Soudure d'une chambre L5T avec trappes en fonte à Ambohijatovo ITP-20250502-00002- DAET 13706 "/>
    <n v="1"/>
    <s v="UN"/>
    <n v="1610000"/>
    <n v="350"/>
    <n v="350"/>
    <n v="350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932 000.00"/>
    <n v="20"/>
    <n v="18"/>
    <m/>
    <s v="PRICTRL"/>
    <s v="True"/>
    <s v="2026-DT-102001"/>
    <s v="DTG-DSTC-INST1"/>
    <s v="NA"/>
    <m/>
    <n v="1"/>
    <s v="1 6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8"/>
    <s v="2026-06-29"/>
  </r>
  <r>
    <x v="423"/>
    <s v="EASY NETCOM"/>
    <s v="Travaux filaire"/>
    <s v="Dépose (1U) poteau PJ à Andoharanofotsy 2070479822- DAET 13682 "/>
    <n v="1"/>
    <s v="UN"/>
    <n v="20000"/>
    <n v="4.3478260869565215"/>
    <n v="4.3478260869565215"/>
    <n v="4.3478260869565215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4 000.00"/>
    <n v="20"/>
    <n v="7"/>
    <m/>
    <s v="PRICTRL"/>
    <s v="True"/>
    <s v="2026-DT-102001"/>
    <s v="DTG-DSTC-INST1"/>
    <s v="NA"/>
    <m/>
    <n v="1"/>
    <s v="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7"/>
    <s v="2026-06-29"/>
  </r>
  <r>
    <x v="423"/>
    <s v="EASY NETCOM"/>
    <s v="Travaux filaire"/>
    <s v="Travaux d'Elagage (6ml)à AMBOHIMALAZA 2085413293- DAET 13683 "/>
    <n v="1"/>
    <s v="UN"/>
    <n v="30000"/>
    <n v="6.5217391304347823"/>
    <n v="6.5217391304347823"/>
    <n v="6.521739130434782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6 000.00"/>
    <n v="20"/>
    <n v="12"/>
    <m/>
    <s v="PRICTRL"/>
    <s v="True"/>
    <s v="2026-DT-102001"/>
    <s v="DTG-DSTC-INST1"/>
    <s v="NA"/>
    <m/>
    <n v="1"/>
    <s v="3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2"/>
    <s v="2026-06-29"/>
  </r>
  <r>
    <x v="423"/>
    <s v="EASY NETCOM"/>
    <s v="Travaux filaire"/>
    <s v="Ouverture, Soudure d'une chambre L2T avec trappes en fonte au G04 DP209D AMBOHIMANAMBOLA 2056436210- DAET 13684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84 000.00"/>
    <n v="20"/>
    <n v="20"/>
    <m/>
    <s v="PRICTRL"/>
    <s v="True"/>
    <s v="2026-DT-102001"/>
    <s v="DTG-DSTC-INST1"/>
    <s v="NA"/>
    <m/>
    <n v="1"/>
    <s v="7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0"/>
    <s v="2026-06-29"/>
  </r>
  <r>
    <x v="423"/>
    <s v="EASY NETCOM"/>
    <s v="Travaux filaire"/>
    <s v="Ouverture chambre soudée et Soudure chambre L2T avec trappes en fonte  à Ambatobe 2091231544- DAET 13716 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84 000.00"/>
    <n v="20"/>
    <n v="28"/>
    <m/>
    <s v="PRICTRL"/>
    <s v="True"/>
    <s v="2026-DT-102001"/>
    <s v="DTG-DSTC-INST1"/>
    <s v="NA"/>
    <m/>
    <n v="1"/>
    <s v="7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8"/>
    <s v="2026-06-29"/>
  </r>
  <r>
    <x v="423"/>
    <s v="EASY NETCOM"/>
    <s v="Travaux filaire"/>
    <s v="Travaux de redressement poteau (1U) bois de 8m à ANOSIPATRANA 2082276913- DAET 13684 "/>
    <n v="1"/>
    <s v="UN"/>
    <n v="75000"/>
    <n v="16.304347826086957"/>
    <n v="16.304347826086957"/>
    <n v="16.30434782608695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0 000.00"/>
    <n v="20"/>
    <n v="19"/>
    <m/>
    <s v="PRICTRL"/>
    <s v="True"/>
    <s v="2026-DT-102001"/>
    <s v="DTG-DSTC-INST1"/>
    <s v="NA"/>
    <m/>
    <n v="1"/>
    <s v="7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9"/>
    <s v="2026-06-29"/>
  </r>
  <r>
    <x v="423"/>
    <s v="EASY NETCOM"/>
    <s v="Travaux filaire"/>
    <s v="Implantation poteau (1U) bois de 8m à Andraharo REC-20260127-00167- DAET 13682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5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5"/>
    <s v="2026-06-29"/>
  </r>
  <r>
    <x v="423"/>
    <s v="EASY NETCOM"/>
    <s v="Travaux filaire"/>
    <s v="Implantation (1U) poteau bois de 8m à AMBODIHADY 2065693591- DAET 13682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6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6"/>
    <s v="2026-06-29"/>
  </r>
  <r>
    <x v="423"/>
    <s v="EASY NETCOM"/>
    <s v="Travaux filaire"/>
    <s v="Implantation (1U) poteau bois de 8m à Ivandry-voninkazo ITP-20260127-00008- DAET 13714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0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0"/>
    <s v="2026-06-29"/>
  </r>
  <r>
    <x v="423"/>
    <s v="EASY NETCOM"/>
    <s v="Travaux filaire"/>
    <s v="Implantation (1U) poteau bois de 8m à Ambohimahitsy REC-20260120-00594- DAET 13714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1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1"/>
    <s v="2026-06-29"/>
  </r>
  <r>
    <x v="423"/>
    <s v="EASY NETCOM"/>
    <s v="Travaux filaire"/>
    <s v="Implantation (1U) poteau bois de 8m à N03 DP7 AMBOHITRIMANJAKA 2083354944- DAET 13684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8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8"/>
    <s v="2026-06-29"/>
  </r>
  <r>
    <x v="423"/>
    <s v="EASY NETCOM"/>
    <s v="Travaux filaire"/>
    <s v="Implantation (1U) poteau bois de 8m à Antanetibe Ivato 1944487703- DAET 13715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1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1"/>
    <s v="2026-06-29"/>
  </r>
  <r>
    <x v="423"/>
    <s v="EASY NETCOM"/>
    <s v="Travaux filaire"/>
    <s v="Travaux d'Implantation (1U) poteau bois de 8m  2085950828- DAET 13715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2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2"/>
    <s v="2026-06-29"/>
  </r>
  <r>
    <x v="423"/>
    <s v="EASY NETCOM"/>
    <s v="Travaux filaire"/>
    <s v="Implantation (1U) poteau bois 8m à ANOSIZATO, 1977856461- DAET 13716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7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7"/>
    <s v="2026-06-29"/>
  </r>
  <r>
    <x v="423"/>
    <s v="EASY NETCOM"/>
    <s v="Travaux filaire"/>
    <s v="Implantation poteau bois de 8m à A18 DP20B Fasankarana DGA-20260202-00012- DAET 13687 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32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2"/>
    <s v="2026-06-29"/>
  </r>
  <r>
    <x v="423"/>
    <s v="EASY NETCOM"/>
    <s v="Travaux filaire"/>
    <s v="Pose potelet, Réglage câble FO et Dépose poteau bois de 8m Ambohidahy Ambohimanarina REC-20260122-00074- DAET 13682 "/>
    <n v="1"/>
    <s v="UN"/>
    <n v="117500"/>
    <n v="25.543478260869566"/>
    <n v="25.543478260869566"/>
    <n v="25.54347826086956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41 000.00"/>
    <n v="20"/>
    <n v="4"/>
    <m/>
    <s v="PRICTRL"/>
    <s v="True"/>
    <s v="2026-DT-102001"/>
    <s v="DTG-DSTC-INST1"/>
    <s v="NA"/>
    <m/>
    <n v="1"/>
    <s v="11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4"/>
    <s v="2026-06-29"/>
  </r>
  <r>
    <x v="423"/>
    <s v="EASY NETCOM"/>
    <s v="Travaux filaire"/>
    <s v="Ouverture chambre soudée et Soudure  chambre K2C avec trappes en fonte à B03 DP305D AMBATOMARO 2064997419- DAET 13684 "/>
    <n v="1"/>
    <s v="UN"/>
    <n v="120000"/>
    <n v="26.086956521739129"/>
    <n v="26.086956521739129"/>
    <n v="26.086956521739129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44 000.00"/>
    <n v="20"/>
    <n v="17"/>
    <m/>
    <s v="PRICTRL"/>
    <s v="True"/>
    <s v="2026-DT-102001"/>
    <s v="DTG-DSTC-INST1"/>
    <s v="NA"/>
    <m/>
    <n v="1"/>
    <s v="1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7"/>
    <s v="2026-06-29"/>
  </r>
  <r>
    <x v="423"/>
    <s v="EASY NETCOM"/>
    <s v="Travaux filaire"/>
    <s v="Deplacement poteau  en face MATERAUTO Ankorondrano REC-20241008-00479/TGC-20230413-00013- DAET 13279 "/>
    <n v="1"/>
    <s v="UN"/>
    <n v="138000"/>
    <n v="30"/>
    <n v="30"/>
    <n v="30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65 600.00"/>
    <n v="20"/>
    <n v="1"/>
    <m/>
    <s v="PRICTRL"/>
    <s v="True"/>
    <s v="2026-DT-102001"/>
    <s v="DTG-DSTC-INST1"/>
    <s v="NA"/>
    <m/>
    <n v="1"/>
    <s v="138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"/>
    <s v="2026-06-29"/>
  </r>
  <r>
    <x v="423"/>
    <s v="EASY NETCOM"/>
    <s v="Travaux filaire"/>
    <s v="Dépose (1U) poteau PJ, Implantation (1U) poteau PJ et Réglage câble FO à Tsiadana ITP-20260206-00001- DAET 13682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2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"/>
    <s v="2026-06-29"/>
  </r>
  <r>
    <x v="423"/>
    <s v="EASY NETCOM"/>
    <s v="Travaux filaire"/>
    <s v="Implantation poteau bois de 8m et Dépose poteau bois de 8m à Ambohitrimanjaka ITP-20260128-00003- DAET 13682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"/>
    <s v="2026-06-29"/>
  </r>
  <r>
    <x v="423"/>
    <s v="EASY NETCOM"/>
    <s v="Travaux filaire"/>
    <s v="Implantation poteau bois de 8m et Ramassage poteau bois de 8m à Antanambao DGA-20260219-00003- DAET 13687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1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1"/>
    <s v="2026-06-29"/>
  </r>
  <r>
    <x v="423"/>
    <s v="EASY NETCOM"/>
    <s v="Travaux filaire"/>
    <s v="Implantation poteau bois de 8m et dépose poteau bois de 8m à Iavoloha DGA-20250814-00002- DAET 13707 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4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4"/>
    <s v="2026-06-29"/>
  </r>
  <r>
    <x v="423"/>
    <s v="EASY NETCOM"/>
    <s v="Travaux filaire"/>
    <s v="Implantation (2U) poteau bois de 8ml à Besarety DGA-20251211-00001- DAET 13707 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92 000.00"/>
    <n v="20"/>
    <n v="33"/>
    <m/>
    <s v="PRICTRL"/>
    <s v="True"/>
    <s v="2026-DT-102001"/>
    <s v="DTG-DSTC-INST1"/>
    <s v="NA"/>
    <m/>
    <n v="1"/>
    <s v="16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3"/>
    <s v="2026-06-29"/>
  </r>
  <r>
    <x v="423"/>
    <s v="EASY NETCOM"/>
    <s v="Travaux filaire"/>
    <s v="Implantation (1u) poteau bois de 8m après dépose et Réglage câble FO au LOT V 0 33 C BIS KX MANAKAMBAHINY MORARANO 2064228594- DAET 13684 "/>
    <n v="1"/>
    <s v="UN"/>
    <n v="167500"/>
    <n v="36.413043478260867"/>
    <n v="36.413043478260867"/>
    <n v="36.41304347826086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01 000.00"/>
    <n v="20"/>
    <n v="16"/>
    <m/>
    <s v="PRICTRL"/>
    <s v="True"/>
    <s v="2026-DT-102001"/>
    <s v="DTG-DSTC-INST1"/>
    <s v="NA"/>
    <m/>
    <n v="1"/>
    <s v="16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6"/>
    <s v="2026-06-29"/>
  </r>
  <r>
    <x v="423"/>
    <s v="EASY NETCOM"/>
    <s v="Travaux filaire"/>
    <s v="Ouverture, Soudure  chambre L2T avec trappes en fonte et Soudure  chambre K2C avec trappes en fonte au M00 DP35D Ambohimailala 2073625072- DAET 13684 "/>
    <n v="1"/>
    <s v="UN"/>
    <n v="190000"/>
    <n v="41.304347826086953"/>
    <n v="41.304347826086953"/>
    <n v="41.30434782608695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28 000.00"/>
    <n v="20"/>
    <n v="15"/>
    <m/>
    <s v="PRICTRL"/>
    <s v="True"/>
    <s v="2026-DT-102001"/>
    <s v="DTG-DSTC-INST1"/>
    <s v="NA"/>
    <m/>
    <n v="1"/>
    <s v="19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5"/>
    <s v="2026-06-29"/>
  </r>
  <r>
    <x v="423"/>
    <s v="EASY NETCOM"/>
    <s v="Travaux filaire"/>
    <s v="Dépose (1U) poteau bois 8m, Implantation (1U) poteau bois 8m et Réglage câble FO à ANDOHARANOFOTSY  REC-20250820-00455- DAET 13714 "/>
    <n v="1"/>
    <s v="UN"/>
    <n v="220000"/>
    <n v="47.826086956521742"/>
    <n v="47.826086956521742"/>
    <n v="47.82608695652174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64 000.00"/>
    <n v="20"/>
    <n v="9"/>
    <m/>
    <s v="PRICTRL"/>
    <s v="True"/>
    <s v="2026-DT-102001"/>
    <s v="DTG-DSTC-INST1"/>
    <s v="NA"/>
    <m/>
    <n v="1"/>
    <s v="2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9"/>
    <s v="2026-06-29"/>
  </r>
  <r>
    <x v="423"/>
    <s v="EASY NETCOM"/>
    <s v="Travaux filaire"/>
    <s v="Dépose d'un poteau en bois 8m, Dépose câble néoprène et Réglage câble FO au C01 DP20B TANJOMBATO DGA-20250828-00001- DAET 13718 "/>
    <n v="1"/>
    <s v="UN"/>
    <n v="227500"/>
    <n v="49.456521739130437"/>
    <n v="49.456521739130437"/>
    <n v="49.45652173913043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73 000.00"/>
    <n v="20"/>
    <n v="35"/>
    <m/>
    <s v="PRICTRL"/>
    <s v="True"/>
    <s v="2026-DT-102001"/>
    <s v="DTG-DSTC-INST1"/>
    <s v="NA"/>
    <m/>
    <n v="1"/>
    <s v="22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5"/>
    <s v="2026-06-29"/>
  </r>
  <r>
    <x v="423"/>
    <s v="EASY NETCOM"/>
    <s v="Travaux filaire"/>
    <s v="Implantation (1U) poteau bois de 8m et Dépose , Implantation (1U) poteau bois de 8m après dépose, Réglage câble FO et Pose rallonge traverse à AMPITATAFIKA ANKADITANY REC-20260115-00576- DAET 13714 "/>
    <n v="1"/>
    <s v="UN"/>
    <n v="275000"/>
    <n v="59.782608695652172"/>
    <n v="59.782608695652172"/>
    <n v="59.78260869565217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30 000.00"/>
    <n v="20"/>
    <n v="8"/>
    <m/>
    <s v="PRICTRL"/>
    <s v="True"/>
    <s v="2026-DT-102001"/>
    <s v="DTG-DSTC-INST1"/>
    <s v="NA"/>
    <m/>
    <n v="1"/>
    <s v="27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8"/>
    <s v="2026-06-29"/>
  </r>
  <r>
    <x v="423"/>
    <s v="EASY NETCOM"/>
    <s v="Travaux filaire"/>
    <s v="Dépose (1U) poteau bois de 8m et Implantation (1U) poteau bois de 8m après dépose au D05 DP77D SABOTSY DGA-20260202-00001- DAET 13687 "/>
    <n v="1"/>
    <s v="UN"/>
    <n v="290000"/>
    <n v="63.043478260869563"/>
    <n v="63.043478260869563"/>
    <n v="63.04347826086956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48 000.00"/>
    <n v="20"/>
    <n v="30"/>
    <m/>
    <s v="PRICTRL"/>
    <s v="True"/>
    <s v="2026-DT-102001"/>
    <s v="DTG-DSTC-INST1"/>
    <s v="NA"/>
    <m/>
    <n v="1"/>
    <s v="29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0"/>
    <s v="2026-06-29"/>
  </r>
  <r>
    <x v="423"/>
    <s v="EASY NETCOM"/>
    <s v="Travaux filaire"/>
    <s v="Tirage de 1 jusqu'à 144FO en souterrain (1000ml) au D01 Ivandry départ CHK2C vers local technique EUROPE COMPTA EXPERTISE 1791870301- DAET 13684 "/>
    <n v="1"/>
    <s v="UN"/>
    <n v="300000"/>
    <n v="65.217391304347828"/>
    <n v="65.217391304347828"/>
    <n v="65.217391304347828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60 000.00"/>
    <n v="20"/>
    <n v="14"/>
    <m/>
    <s v="PRICTRL"/>
    <s v="True"/>
    <s v="2026-DT-102001"/>
    <s v="DTG-DSTC-INST1"/>
    <s v="NA"/>
    <m/>
    <n v="1"/>
    <s v="30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4"/>
    <s v="2026-06-29"/>
  </r>
  <r>
    <x v="423"/>
    <s v="EASY NETCOM"/>
    <s v="Travaux filaire"/>
    <s v="Dépose (1U) poteau bois de 8m, Implantation (1U) poteau bois de 8m et Réglage câble FO au E07 DP30 MANDROSOA IVATO DGA-20260217-00005- DAET 13687 "/>
    <n v="1"/>
    <s v="UN"/>
    <n v="325000"/>
    <n v="70.652173913043484"/>
    <n v="70.652173913043484"/>
    <n v="70.65217391304348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90 000.00"/>
    <n v="20"/>
    <n v="29"/>
    <m/>
    <s v="PRICTRL"/>
    <s v="True"/>
    <s v="2026-DT-102001"/>
    <s v="DTG-DSTC-INST1"/>
    <s v="NA"/>
    <m/>
    <n v="1"/>
    <s v="32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9"/>
    <s v="2026-06-29"/>
  </r>
  <r>
    <x v="423"/>
    <s v="EASY NETCOM"/>
    <s v="Travaux filaire"/>
    <s v="Tirage cable souterrain 24FI 400ML  à D04 ANKADIKELY ILAFY (TS) ITP-20260130-00008- DAET 13716 "/>
    <n v="1"/>
    <s v="UN"/>
    <n v="485000"/>
    <n v="105.43478260869566"/>
    <n v="105.43478260869566"/>
    <n v="105.4347826086956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582 000.00"/>
    <n v="20"/>
    <n v="26"/>
    <m/>
    <s v="PRICTRL"/>
    <s v="True"/>
    <s v="2026-DT-102001"/>
    <s v="DTG-DSTC-INST1"/>
    <s v="NA"/>
    <m/>
    <n v="1"/>
    <s v="48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6"/>
    <s v="2026-06-29"/>
  </r>
  <r>
    <x v="423"/>
    <s v="EASY NETCOM"/>
    <s v="Travaux filaire"/>
    <s v="Tirage de 1 jusqu'à 144FO en aérien (800ml) au DST-G05 DISTRIBUTION AMBOLOKANDRINA ITP-20260209-00010- DAET 13705 "/>
    <n v="1"/>
    <s v="UN"/>
    <n v="880000"/>
    <n v="191.30434782608697"/>
    <n v="191.30434782608697"/>
    <n v="191.3043478260869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056 000.00"/>
    <n v="20"/>
    <n v="24"/>
    <m/>
    <s v="PRICTRL"/>
    <s v="True"/>
    <s v="2026-DT-102001"/>
    <s v="DTG-DSTC-INST1"/>
    <s v="NA"/>
    <m/>
    <n v="1"/>
    <s v="8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4"/>
    <s v="2026-06-29"/>
  </r>
  <r>
    <x v="423"/>
    <s v="EASY NETCOM"/>
    <s v="Travaux filaire"/>
    <s v="Tirage de 1 jusqu'à 144FO en aérien (600ml) et Tirage de 1 jusqu'à 144FO en aérien (200ml) à AMBOLONKANDRINA TP-20260209-00010- DAET 13705 "/>
    <n v="1"/>
    <s v="UN"/>
    <n v="880000"/>
    <n v="191.30434782608697"/>
    <n v="191.30434782608697"/>
    <n v="191.3043478260869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056 000.00"/>
    <n v="20"/>
    <n v="25"/>
    <m/>
    <s v="PRICTRL"/>
    <s v="True"/>
    <s v="2026-DT-102001"/>
    <s v="DTG-DSTC-INST1"/>
    <s v="NA"/>
    <m/>
    <n v="1"/>
    <s v="8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5"/>
    <s v="2026-06-29"/>
  </r>
  <r>
    <x v="423"/>
    <s v="EASY NETCOM"/>
    <s v="Travaux filaire"/>
    <s v="Tirage de 1 jusqu'à 144FO en aérien (800ml) et Tirage de 1 jusqu'à 144FO en aérien (400ml) à AMBOLONKANDRINA ITP-20260209-00010- DAET 13705 "/>
    <n v="1"/>
    <s v="UN"/>
    <n v="1320000"/>
    <n v="286.95652173913044"/>
    <n v="286.95652173913044"/>
    <n v="286.9565217391304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584 000.00"/>
    <n v="20"/>
    <n v="23"/>
    <m/>
    <s v="PRICTRL"/>
    <s v="True"/>
    <s v="2026-DT-102001"/>
    <s v="DTG-DSTC-INST1"/>
    <s v="NA"/>
    <m/>
    <n v="1"/>
    <s v="1 3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3"/>
    <s v="2026-06-29"/>
  </r>
  <r>
    <x v="423"/>
    <s v="EASY NETCOM"/>
    <s v="Travaux filaire"/>
    <s v="Tirage câble 24FO aérien (2110 ml), Tirage câble 24FO souterrain (100ml) et Ouverture (3U) chambre non soudée à Anosivavaka-Alarobia pour back-up L02 DP72E(TS) 1791870301- DAET 13684 "/>
    <n v="1"/>
    <s v="UN"/>
    <n v="2451000"/>
    <n v="532.82608695652175"/>
    <n v="532.82608695652175"/>
    <n v="532.82608695652175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 941 200.00"/>
    <n v="20"/>
    <n v="13"/>
    <m/>
    <s v="PRICTRL"/>
    <s v="True"/>
    <s v="2026-DT-102001"/>
    <s v="DTG-DSTC-INST1"/>
    <s v="NA"/>
    <m/>
    <n v="1"/>
    <s v="2 451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3"/>
    <s v="2026-06-29"/>
  </r>
  <r>
    <x v="424"/>
    <s v="OCEAN TRADE CO"/>
    <s v="DISJONCTEUR T7S 1600A"/>
    <s v="Disjoncteur 1600A pour départ transfo Analakely ANM002 # Devis: V.26.20888"/>
    <n v="1"/>
    <s v="UN"/>
    <n v="21298875"/>
    <n v="4630.190217391304"/>
    <n v="4630.190217391304"/>
    <n v="4630.190217391304"/>
    <m/>
    <m/>
    <n v="0"/>
    <s v="MGA"/>
    <d v="2026-07-07T00:00:00"/>
    <s v="2026-07-08"/>
    <s v="E"/>
    <s v="E"/>
    <s v="RABENINTANY Paris Andrianirina"/>
    <n v="138595"/>
    <m/>
    <m/>
    <s v="DTG"/>
    <s v="ELIE3"/>
    <s v="ANDRIAMANANTSOA Elie"/>
    <s v="25 558 650.00"/>
    <n v="20"/>
    <n v="1"/>
    <m/>
    <s v="FRNPAPF"/>
    <s v="True"/>
    <s v="2026-DT-051003"/>
    <s v="DTG-ENERGIE"/>
    <s v="NA"/>
    <m/>
    <n v="1"/>
    <s v="21 298 875.00"/>
    <s v="YASMG"/>
    <m/>
    <s v="21 298 875.00"/>
    <s v="25 558 650.00"/>
    <s v="F"/>
    <d v="2026-07-07T00:00:00"/>
    <s v="0000-00-00"/>
    <s v="Disjoncteur 1600A pour départ transfo Analakely ANM002"/>
    <s v="YASSIE"/>
    <s v="GALE"/>
    <s v="C500"/>
    <s v="2026-DT-051003"/>
    <s v="DTG-ENERGIE"/>
    <s v="STD"/>
    <m/>
    <m/>
    <m/>
    <n v="27579"/>
    <s v="C500"/>
    <n v="102"/>
    <n v="1"/>
    <s v="2026-06-27"/>
  </r>
  <r>
    <x v="425"/>
    <s v="FOLAN"/>
    <s v="Agrafe pour feuillard 21mm (Sachet de 200)"/>
    <s v="Agrafe pour feuillard 21mm (Sachet de 200) #CLYOB001423A"/>
    <n v="15"/>
    <s v="UN"/>
    <n v="12.84"/>
    <n v="15.022799999999998"/>
    <n v="225.34199999999998"/>
    <n v="225.34199999999998"/>
    <m/>
    <m/>
    <n v="0"/>
    <s v="EUR"/>
    <d v="2026-07-07T00:00:00"/>
    <s v="2026-07-07"/>
    <s v="E"/>
    <s v="E"/>
    <s v="RASAMOELINA Haritsoa Oliva"/>
    <n v="138594"/>
    <m/>
    <m/>
    <s v="DTG"/>
    <s v="ELIE3"/>
    <s v="ANDRIAMANANTSOA Elie"/>
    <s v="192.60"/>
    <n v="0"/>
    <n v="2"/>
    <m/>
    <s v="GELACCS"/>
    <s v="True"/>
    <s v="2025-DT-062040"/>
    <s v="DTG-DOM"/>
    <s v="NA"/>
    <m/>
    <n v="15"/>
    <s v="192.60"/>
    <s v="YASMG"/>
    <m/>
    <s v="1 206.60"/>
    <s v="1 206.60"/>
    <s v="F"/>
    <d v="2026-07-07T00:00:00"/>
    <s v="0000-00-00"/>
    <s v="Achat feuillard -sécurisation OTA backbone"/>
    <s v="YASSIE"/>
    <s v="GALE"/>
    <s v="C500"/>
    <s v="2025-DT-062040"/>
    <s v="DTG-DOM"/>
    <s v="IMPORT"/>
    <m/>
    <m/>
    <m/>
    <n v="23634"/>
    <s v="C500"/>
    <n v="2370"/>
    <n v="2"/>
    <s v="2026-06-30"/>
  </r>
  <r>
    <x v="425"/>
    <s v="FOLAN"/>
    <s v="Feuillard 20x0,7mm Rouleau 50M FOLAN"/>
    <s v="Feuillard 20x0,7mm Rouleau 50M FOLAN"/>
    <n v="60"/>
    <s v="UN"/>
    <n v="16.899999999999999"/>
    <n v="19.772999999999996"/>
    <n v="1186.3799999999997"/>
    <n v="1186.3799999999997"/>
    <m/>
    <m/>
    <n v="0"/>
    <s v="EUR"/>
    <d v="2026-07-07T00:00:00"/>
    <s v="2026-07-07"/>
    <s v="E"/>
    <s v="E"/>
    <s v="RASAMOELINA Haritsoa Oliva"/>
    <n v="138594"/>
    <m/>
    <m/>
    <s v="DTG"/>
    <s v="ELIE3"/>
    <s v="ANDRIAMANANTSOA Elie"/>
    <s v="1 014.00"/>
    <n v="0"/>
    <n v="1"/>
    <m/>
    <s v="PRMEQUI"/>
    <s v="True"/>
    <s v="2025-DT-062040"/>
    <s v="DTG-DOM"/>
    <s v="NA"/>
    <m/>
    <n v="60"/>
    <s v="1 014.00"/>
    <s v="YASMG"/>
    <m/>
    <s v="1 206.60"/>
    <s v="1 206.60"/>
    <s v="F"/>
    <d v="2026-07-07T00:00:00"/>
    <s v="0000-00-00"/>
    <s v="Achat feuillard -sécurisation OTA backbone"/>
    <s v="YASSIE"/>
    <s v="GALE"/>
    <s v="C500"/>
    <s v="2025-DT-062040"/>
    <s v="DTG-DOM"/>
    <s v="IMPORT"/>
    <m/>
    <m/>
    <m/>
    <n v="23633"/>
    <s v="C500"/>
    <n v="2370"/>
    <n v="1"/>
    <s v="2026-06-30"/>
  </r>
  <r>
    <x v="426"/>
    <s v="EASY NETCOM"/>
    <s v="Travaux filaire"/>
    <s v="TRESOR ACCPDC Anosy_x0009_ TGC-20260518-00021- DAET 13784"/>
    <n v="1"/>
    <s v="UN"/>
    <n v="10000"/>
    <n v="2.1739130434782608"/>
    <n v="2.1739130434782608"/>
    <n v="2.173913043478260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2 000.00"/>
    <n v="20"/>
    <n v="4"/>
    <m/>
    <s v="PRICTRL"/>
    <s v="True"/>
    <s v="2026-DT-101001"/>
    <s v="DTG-DSTC-INST2"/>
    <s v="NA"/>
    <m/>
    <n v="1"/>
    <s v="1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"/>
    <s v="2026-06-19"/>
  </r>
  <r>
    <x v="426"/>
    <s v="EASY NETCOM"/>
    <s v="Travaux filaire"/>
    <s v="RASOANAIVO Lovatiana Herizo ANDOHATAPENAKA I 2183506426- DAET 13786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60 000.00"/>
    <n v="20"/>
    <n v="11"/>
    <m/>
    <s v="PRICTRL"/>
    <s v="True"/>
    <s v="2026-DT-101001"/>
    <s v="DTG-DSTC-INST2"/>
    <s v="NA"/>
    <m/>
    <n v="1"/>
    <s v="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1"/>
    <s v="2026-06-19"/>
  </r>
  <r>
    <x v="426"/>
    <s v="EASY NETCOM"/>
    <s v="Travaux filaire"/>
    <s v="RAMAMONJISOA Nivosoa Auriel ANJANAHARY 2190180106- DAET 13786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60 000.00"/>
    <n v="20"/>
    <n v="27"/>
    <m/>
    <s v="PRICTRL"/>
    <s v="True"/>
    <s v="2026-DT-101001"/>
    <s v="DTG-DSTC-INST2"/>
    <s v="NA"/>
    <m/>
    <n v="1"/>
    <s v="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7"/>
    <s v="2026-06-19"/>
  </r>
  <r>
    <x v="426"/>
    <s v="EASY NETCOM"/>
    <s v="Travaux filaire"/>
    <s v="Fanantenana Sebastien RASOANAIVO ANTETEZANAFOVOANY (Dép) 2162318268- DAET 13786"/>
    <n v="1"/>
    <s v="UN"/>
    <n v="70000"/>
    <n v="15.217391304347826"/>
    <n v="15.217391304347826"/>
    <n v="15.21739130434782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84 000.00"/>
    <n v="20"/>
    <n v="18"/>
    <m/>
    <s v="PRICTRL"/>
    <s v="True"/>
    <s v="2026-DT-101001"/>
    <s v="DTG-DSTC-INST2"/>
    <s v="NA"/>
    <m/>
    <n v="1"/>
    <s v="7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8"/>
    <s v="2026-06-19"/>
  </r>
  <r>
    <x v="426"/>
    <s v="EASY NETCOM"/>
    <s v="Travaux filaire"/>
    <s v="AHMED HATUB MMADI ZAKARIA ANDRANOMANALINA 2179381289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9"/>
    <s v="2026-06-19"/>
  </r>
  <r>
    <x v="426"/>
    <s v="EASY NETCOM"/>
    <s v="Travaux filaire"/>
    <s v="Fenitra Fanomezana RANAIVOSON LOHARANOMBATO 2157759556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2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2"/>
    <s v="2026-06-19"/>
  </r>
  <r>
    <x v="426"/>
    <s v="EASY NETCOM"/>
    <s v="Travaux filaire"/>
    <s v="SYLVIA RAVOLOLONIRINA SYLVIA RAVOLOLONIRINA SOANIADANANA 2184077700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5"/>
    <s v="2026-06-19"/>
  </r>
  <r>
    <x v="426"/>
    <s v="EASY NETCOM"/>
    <s v="Travaux filaire"/>
    <s v="ANDRIAMIANDRY Miantsa Valisoa SOAVINIMERINA 2179890980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9"/>
    <s v="2026-06-19"/>
  </r>
  <r>
    <x v="426"/>
    <s v="EASY NETCOM"/>
    <s v="Travaux filaire"/>
    <s v="Paul Marie Gabriel Heriniaina ALAKAMISY 2186461113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4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4"/>
    <s v="2026-06-19"/>
  </r>
  <r>
    <x v="426"/>
    <s v="EASY NETCOM"/>
    <s v="Travaux filaire"/>
    <s v="Ambinintsoa Marcia Alina RASOAHARINIRINA ANDRAISORO 2189228699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5"/>
    <s v="2026-06-19"/>
  </r>
  <r>
    <x v="426"/>
    <s v="EASY NETCOM"/>
    <s v="Travaux filaire"/>
    <s v="Harivelo Jeannette RAZAFINDRAFARA AMBOHIMAMORY 2163507812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9"/>
    <s v="2026-06-19"/>
  </r>
  <r>
    <x v="426"/>
    <s v="EASY NETCOM"/>
    <s v="Travaux filaire"/>
    <s v="Sandra ANDRIANJAFISON BFM_STAFF ILAFY 2179277576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3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3"/>
    <s v="2026-06-19"/>
  </r>
  <r>
    <x v="426"/>
    <s v="EASY NETCOM"/>
    <s v="Travaux filaire"/>
    <s v="CHEUK GARY IVATO 2193792863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4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4"/>
    <s v="2026-06-19"/>
  </r>
  <r>
    <x v="426"/>
    <s v="EASY NETCOM"/>
    <s v="Travaux filaire"/>
    <s v="PROLOG TRANSIT SARLU ANOSIZATO 2189299258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6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6"/>
    <s v="2026-06-19"/>
  </r>
  <r>
    <x v="426"/>
    <s v="EASY NETCOM"/>
    <s v="Travaux filaire"/>
    <s v="Walid BOUZAABIA AMBOHIJANAKA 2181626488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9"/>
    <s v="2026-06-19"/>
  </r>
  <r>
    <x v="426"/>
    <s v="EASY NETCOM"/>
    <s v="Travaux filaire"/>
    <s v="VINTANTSOA SALMON ANDRITOKINIAINA ANTANJONA 2180558513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3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3"/>
    <s v="2026-06-19"/>
  </r>
  <r>
    <x v="426"/>
    <s v="EASY NETCOM"/>
    <s v="Travaux filaire"/>
    <s v="Jason Brad Mirado OLIVETTE ANJANAHARY 2195517212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5"/>
    <s v="2026-06-19"/>
  </r>
  <r>
    <x v="426"/>
    <s v="EASY NETCOM"/>
    <s v="Travaux filaire"/>
    <s v="RAVELOMIHAJA Mialitiana Angela ANDRAMAHAVOLA 2198623872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6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6"/>
    <s v="2026-06-19"/>
  </r>
  <r>
    <x v="426"/>
    <s v="EASY NETCOM"/>
    <s v="Travaux filaire"/>
    <s v="RASAMOELISON ANDONIRADO ANDRIANO AMBOHIPO 2191348767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7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7"/>
    <s v="2026-06-19"/>
  </r>
  <r>
    <x v="426"/>
    <s v="EASY NETCOM"/>
    <s v="Travaux filaire"/>
    <s v="ANDRIAMIHAMINA Aina AMBOHITRARAHABA 2198623809- DAET 13786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50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50"/>
    <s v="2026-06-19"/>
  </r>
  <r>
    <x v="426"/>
    <s v="EASY NETCOM"/>
    <s v="Travaux filaire"/>
    <s v="Volahasina Nantenaina RAVALISON NANISANA 2184758992- DAET 13786"/>
    <n v="1"/>
    <s v="UN"/>
    <n v="95000"/>
    <n v="20.652173913043477"/>
    <n v="20.652173913043477"/>
    <n v="20.65217391304347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14 000.00"/>
    <n v="20"/>
    <n v="14"/>
    <m/>
    <s v="PRICTRL"/>
    <s v="True"/>
    <s v="2026-DT-101001"/>
    <s v="DTG-DSTC-INST2"/>
    <s v="NA"/>
    <m/>
    <n v="1"/>
    <s v="9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4"/>
    <s v="2026-06-19"/>
  </r>
  <r>
    <x v="426"/>
    <s v="EASY NETCOM"/>
    <s v="Travaux filaire"/>
    <s v="ARCHITECTURE DESIGN DEVELOPPEMENT OCEAN INDIEN RESIDENCE FORT VOYRON (TS) REC-20260430-00203- DAET 13785"/>
    <n v="1"/>
    <s v="UN"/>
    <n v="140000"/>
    <n v="30.434782608695652"/>
    <n v="30.434782608695652"/>
    <n v="30.43478260869565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68 000.00"/>
    <n v="20"/>
    <n v="6"/>
    <m/>
    <s v="PRICTRL"/>
    <s v="True"/>
    <s v="2026-DT-101001"/>
    <s v="DTG-DSTC-INST2"/>
    <s v="NA"/>
    <m/>
    <n v="1"/>
    <s v="1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6"/>
    <s v="2026-06-19"/>
  </r>
  <r>
    <x v="426"/>
    <s v="EASY NETCOM"/>
    <s v="Travaux filaire"/>
    <s v="Andrianarimahefa Haingotiana RAKOTOMAVO AMBAVAHADITOKANA 2184749725- DAET 13783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1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"/>
    <s v="2026-06-19"/>
  </r>
  <r>
    <x v="426"/>
    <s v="EASY NETCOM"/>
    <s v="Travaux filaire"/>
    <s v="Mamy Nadia RAMINOARISON ANDREFAN'I MANANJARA 2161411505- DAET 13783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2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"/>
    <s v="2026-06-19"/>
  </r>
  <r>
    <x v="426"/>
    <s v="EASY NETCOM"/>
    <s v="Travaux filaire"/>
    <s v="IRINA RATEFIARIJAONA AMBOHIBAO 2198903567- DAET 13783"/>
    <n v="1"/>
    <s v="UN"/>
    <n v="150000"/>
    <n v="32.608695652173914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3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"/>
    <s v="2026-06-19"/>
  </r>
  <r>
    <x v="426"/>
    <s v="EASY NETCOM"/>
    <s v="Travaux filaire"/>
    <s v="ROVA SAHAZA CHRISTIAN RAKOTOMAROSON TSARAFARITRA 2186461292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2"/>
    <s v="2026-06-19"/>
  </r>
  <r>
    <x v="426"/>
    <s v="EASY NETCOM"/>
    <s v="Travaux filaire"/>
    <s v="ANDRIAMADY HERY LALAINA ANDOHONY 2185099797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3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3"/>
    <s v="2026-06-19"/>
  </r>
  <r>
    <x v="426"/>
    <s v="EASY NETCOM"/>
    <s v="Travaux filaire"/>
    <s v="Fanomezantsoa Laurent RANDRIANIAINARIVELO ALAROBIA 2185099404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8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8"/>
    <s v="2026-06-19"/>
  </r>
  <r>
    <x v="426"/>
    <s v="EASY NETCOM"/>
    <s v="Travaux filaire"/>
    <s v="Vony Eliezara RAKOTONDRASOA MAHAZOARIVO 2191814313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3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2"/>
    <s v="2026-06-19"/>
  </r>
  <r>
    <x v="426"/>
    <s v="EASY NETCOM"/>
    <s v="Travaux filaire"/>
    <s v="Rakotozafy Marie Bien Aime MAROHOHO 2190056034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37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7"/>
    <s v="2026-06-19"/>
  </r>
  <r>
    <x v="426"/>
    <s v="EASY NETCOM"/>
    <s v="Travaux filaire"/>
    <s v="Andriamahery Bastten RAZAFIMAHATSANGANA IVATO 2185014471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0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0"/>
    <s v="2026-06-19"/>
  </r>
  <r>
    <x v="426"/>
    <s v="EASY NETCOM"/>
    <s v="Travaux filaire"/>
    <s v="Jean Paul BRONSON AMBOHIMANGAKELY 2190496260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1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1"/>
    <s v="2026-06-19"/>
  </r>
  <r>
    <x v="426"/>
    <s v="EASY NETCOM"/>
    <s v="Travaux filaire"/>
    <s v="DIARY CYNTHIA RAFARANIRINA AMBOHIMANAMBOLA 2190106335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2"/>
    <s v="2026-06-19"/>
  </r>
  <r>
    <x v="426"/>
    <s v="EASY NETCOM"/>
    <s v="Travaux filaire"/>
    <s v="Jean Solonirina RATSIMBAZAFY SOANAVELA 2200009738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8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8"/>
    <s v="2026-06-19"/>
  </r>
  <r>
    <x v="426"/>
    <s v="EASY NETCOM"/>
    <s v="Travaux filaire"/>
    <s v="Andrianavalona Rabevahoaka TSARAFARA 2205782678- DAET 13786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9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9"/>
    <s v="2026-06-19"/>
  </r>
  <r>
    <x v="426"/>
    <s v="EASY NETCOM"/>
    <s v="Travaux filaire"/>
    <s v="Hasin Ny Aina Juno RAFIDISON MAHAZOARIVO 2153916286- DAET 13786"/>
    <n v="1"/>
    <s v="UN"/>
    <n v="225000"/>
    <n v="48.913043478260867"/>
    <n v="48.913043478260867"/>
    <n v="48.91304347826086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70 000.00"/>
    <n v="20"/>
    <n v="8"/>
    <m/>
    <s v="PRICTRL"/>
    <s v="True"/>
    <s v="2026-DT-101001"/>
    <s v="DTG-DSTC-INST2"/>
    <s v="NA"/>
    <m/>
    <n v="1"/>
    <s v="22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8"/>
    <s v="2026-06-19"/>
  </r>
  <r>
    <x v="426"/>
    <s v="EASY NETCOM"/>
    <s v="Travaux filaire"/>
    <s v="NI HONGXING AMBODIFARIHY 2181202400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16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6"/>
    <s v="2026-06-19"/>
  </r>
  <r>
    <x v="426"/>
    <s v="EASY NETCOM"/>
    <s v="Travaux filaire"/>
    <s v="RAKOTOARIMANANA Avotra Mahefarivo AMBOHITRIMANJAKA 2185557266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20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0"/>
    <s v="2026-06-19"/>
  </r>
  <r>
    <x v="426"/>
    <s v="EASY NETCOM"/>
    <s v="Travaux filaire"/>
    <s v="Zo Heritiana ANDRIANASOLO ANDOHARANOFOTSY 2146674704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21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1"/>
    <s v="2026-06-19"/>
  </r>
  <r>
    <x v="426"/>
    <s v="EASY NETCOM"/>
    <s v="Travaux filaire"/>
    <s v="Miguel Lala ANDRIARISOA AMBOHIPANASINA 2190290109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0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0"/>
    <s v="2026-06-19"/>
  </r>
  <r>
    <x v="426"/>
    <s v="EASY NETCOM"/>
    <s v="Travaux filaire"/>
    <s v="MANOHARY RANAIVOSON AMBATONDRAVAHINY 2154921452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1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1"/>
    <s v="2026-06-19"/>
  </r>
  <r>
    <x v="426"/>
    <s v="EASY NETCOM"/>
    <s v="Travaux filaire"/>
    <s v="GUY EMMANUEL RABEZANAHARY ANDAKANA 2187101029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8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8"/>
    <s v="2026-06-19"/>
  </r>
  <r>
    <x v="426"/>
    <s v="EASY NETCOM"/>
    <s v="Travaux filaire"/>
    <s v="Aina Endrika Sariaka RANDRIANOMENJANAHARY FENOARIVO 2190393400- DAET 13786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44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4"/>
    <s v="2026-06-19"/>
  </r>
  <r>
    <x v="426"/>
    <s v="EASY NETCOM"/>
    <s v="Travaux filaire"/>
    <s v="GROUPE NY LOHARANO SARL AVIAVY HOSPITALITIES ET HOSPITAL EVENT (TS) 2133160544- DAET 13785"/>
    <n v="1"/>
    <s v="UN"/>
    <n v="267500"/>
    <n v="58.152173913043477"/>
    <n v="58.152173913043477"/>
    <n v="58.15217391304347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21 000.00"/>
    <n v="20"/>
    <n v="7"/>
    <m/>
    <s v="PRICTRL"/>
    <s v="True"/>
    <s v="2026-DT-101001"/>
    <s v="DTG-DSTC-INST2"/>
    <s v="NA"/>
    <m/>
    <n v="1"/>
    <s v="267 5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7"/>
    <s v="2026-06-19"/>
  </r>
  <r>
    <x v="426"/>
    <s v="EASY NETCOM"/>
    <s v="Travaux filaire"/>
    <s v="ANDRIANAVAH Henri David Fandresena AMBOHIMANARINA 2188086495- DAET 13786"/>
    <n v="1"/>
    <s v="UN"/>
    <n v="270000"/>
    <n v="58.695652173913047"/>
    <n v="58.695652173913047"/>
    <n v="58.69565217391304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24 000.00"/>
    <n v="20"/>
    <n v="17"/>
    <m/>
    <s v="PRICTRL"/>
    <s v="True"/>
    <s v="2026-DT-101001"/>
    <s v="DTG-DSTC-INST2"/>
    <s v="NA"/>
    <m/>
    <n v="1"/>
    <s v="27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7"/>
    <s v="2026-06-19"/>
  </r>
  <r>
    <x v="426"/>
    <s v="EASY NETCOM"/>
    <s v="Travaux filaire"/>
    <s v="Eline Marie RASOLOARIMIRANA AMBATOBE 2157406621- DAET 13786"/>
    <n v="1"/>
    <s v="UN"/>
    <n v="310000"/>
    <n v="67.391304347826093"/>
    <n v="67.391304347826093"/>
    <n v="67.391304347826093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72 000.00"/>
    <n v="20"/>
    <n v="13"/>
    <m/>
    <s v="PRICTRL"/>
    <s v="True"/>
    <s v="2026-DT-101001"/>
    <s v="DTG-DSTC-INST2"/>
    <s v="NA"/>
    <m/>
    <n v="1"/>
    <s v="31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3"/>
    <s v="2026-06-19"/>
  </r>
  <r>
    <x v="426"/>
    <s v="EASY NETCOM"/>
    <s v="Travaux filaire"/>
    <s v="NIVOALY Harimamy Ravaka Jessica AMBOHIMANGAKELY 2162318583- DAET 13786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10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0"/>
    <s v="2026-06-19"/>
  </r>
  <r>
    <x v="426"/>
    <s v="EASY NETCOM"/>
    <s v="Travaux filaire"/>
    <s v="Sylvianne Lalao Ranivoharisoa Antongombato 2162792748- DAET 13786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26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6"/>
    <s v="2026-06-19"/>
  </r>
  <r>
    <x v="426"/>
    <s v="EASY NETCOM"/>
    <s v="Travaux filaire"/>
    <s v="Alisy Hajarisoa RAOLIARIMANANA IAVOLOHA 2183369672- DAET 13786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35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5"/>
    <s v="2026-06-19"/>
  </r>
  <r>
    <x v="426"/>
    <s v="EASY NETCOM"/>
    <s v="Travaux filaire"/>
    <s v="Aro BOA AGC - AMPANDRANA BOA-20260520-00016- DAET 13784"/>
    <n v="1"/>
    <s v="UN"/>
    <n v="595000"/>
    <n v="129.34782608695653"/>
    <n v="129.34782608695653"/>
    <n v="129.34782608695653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714 000.00"/>
    <n v="20"/>
    <n v="5"/>
    <m/>
    <s v="PRICTRL"/>
    <s v="True"/>
    <s v="2026-DT-101001"/>
    <s v="DTG-DSTC-INST2"/>
    <s v="NA"/>
    <m/>
    <n v="1"/>
    <s v="59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5"/>
    <s v="2026-06-19"/>
  </r>
  <r>
    <x v="427"/>
    <s v="RASOAMAMONJY MARIE ESTHER"/>
    <s v="PRESTATION DE SERVICE"/>
    <s v="DA MARIE ESTHER RASOAMAMONJY Community Manangement SOKA juin 2026# FACTURE N°053 DU 19/06/2026"/>
    <n v="1"/>
    <s v="UN"/>
    <n v="3200000"/>
    <n v="695.6521739130435"/>
    <n v="695.6521739130435"/>
    <n v="695.6521739130435"/>
    <m/>
    <m/>
    <n v="0"/>
    <s v="MGA"/>
    <d v="2026-07-07T00:00:00"/>
    <s v="2026-07-07"/>
    <s v="E"/>
    <s v="E"/>
    <s v="RAKOTONIRINA Hasy"/>
    <n v="138868"/>
    <m/>
    <m/>
    <s v="DG"/>
    <s v="NADIA7"/>
    <s v="RAVONINJATOVO Nadia"/>
    <s v="3 200 000.00"/>
    <n v="0"/>
    <n v="1"/>
    <m/>
    <s v="PRICTRL"/>
    <s v="True"/>
    <s v="E250_DJU"/>
    <s v="DG-DJUR"/>
    <s v="NA"/>
    <m/>
    <n v="1"/>
    <s v="3 200 000.00"/>
    <s v="YASMG"/>
    <m/>
    <s v="3 200 000.00"/>
    <s v="3 200 000.00"/>
    <s v="F"/>
    <d v="2026-07-07T00:00:00"/>
    <s v="0000-00-00"/>
    <m/>
    <s v="YASSIE"/>
    <s v="YASSIE"/>
    <s v="C400"/>
    <s v="E250_DJU"/>
    <s v="DG-DJUR"/>
    <s v="STD"/>
    <m/>
    <m/>
    <m/>
    <n v="14862"/>
    <s v="C400"/>
    <n v="6555"/>
    <n v="1"/>
    <s v="2026-07-07"/>
  </r>
  <r>
    <x v="428"/>
    <s v="OCEAN TRADE CO"/>
    <s v="PRESTATION DE SERVICES EXTERNE"/>
    <s v="Rajout de kilometrage FOTON 1483TCA# DEVIS N°V.26.22476 DU 22/06/2026"/>
    <n v="10000"/>
    <s v="UN"/>
    <n v="950"/>
    <n v="0.20652173913043478"/>
    <n v="2065.217391304348"/>
    <n v="2065.217391304348"/>
    <m/>
    <m/>
    <n v="0"/>
    <s v="MGA"/>
    <d v="2026-07-07T00:00:00"/>
    <s v="2026-07-07"/>
    <s v="E"/>
    <s v="E"/>
    <s v="NJIVA Mbolatiana"/>
    <n v="138854"/>
    <m/>
    <m/>
    <s v="DSI"/>
    <s v="NADIA7"/>
    <s v="RAVONINJATOVO Nadia"/>
    <s v="11 400 000.00"/>
    <n v="20"/>
    <n v="1"/>
    <m/>
    <s v="PRICTRL"/>
    <s v="True"/>
    <s v="E222_DSI"/>
    <s v="DSI"/>
    <s v="NA"/>
    <m/>
    <n v="10000"/>
    <s v="9 500 000.00"/>
    <s v="YASMG"/>
    <m/>
    <s v="9 500 000.00"/>
    <s v="11 400 000.00"/>
    <m/>
    <d v="2026-07-07T00:00:00"/>
    <s v="0000-00-00"/>
    <s v="Rajout Kilometrage FOTON 1483TCA"/>
    <s v="YASSIE"/>
    <s v="YASSIE"/>
    <s v="C800"/>
    <s v="E222_DSI"/>
    <s v="DSI"/>
    <s v="STD"/>
    <m/>
    <m/>
    <m/>
    <n v="6965"/>
    <s v="C800"/>
    <n v="102"/>
    <n v="1"/>
    <s v="2026-07-06"/>
  </r>
  <r>
    <x v="429"/>
    <s v="MORA MARKET"/>
    <s v="EAU VIVE 50 CL"/>
    <s v="EAU VIVE Eau de Source Naturelle 50cl - Pack de 12# DEVIS N°B-PR0726-0051 DU 07/07/2026"/>
    <n v="50"/>
    <s v="PQT"/>
    <n v="16916.666659999999"/>
    <n v="3.6775362304347823"/>
    <n v="183.87681152173911"/>
    <n v="183.87681152173911"/>
    <m/>
    <m/>
    <n v="0"/>
    <s v="MGA"/>
    <d v="2026-07-07T00:00:00"/>
    <s v="2026-07-07"/>
    <s v="E"/>
    <s v="E"/>
    <s v="RAZANADRAKOTO Santa Luisa"/>
    <n v="138873"/>
    <m/>
    <m/>
    <s v="DFG"/>
    <s v="NADIA7"/>
    <s v="RAVONINJATOVO Nadia"/>
    <s v="1 015 000.00"/>
    <n v="20"/>
    <n v="1"/>
    <m/>
    <s v="FRNCALM"/>
    <s v="True"/>
    <s v="E219_DAF"/>
    <s v="DFG-DAF"/>
    <s v="NA"/>
    <m/>
    <n v="50"/>
    <s v="845 833.33"/>
    <s v="YASMG"/>
    <m/>
    <s v="1 358 333.33"/>
    <s v="1 630 000.00"/>
    <s v="F"/>
    <d v="2026-07-07T00:00:00"/>
    <s v="0000-00-00"/>
    <s v="EAU VIVE DAF &amp; STAFF &amp; VISITEURS"/>
    <s v="YASSIE"/>
    <s v="YASSIE"/>
    <s v="C700"/>
    <s v="E219_DAF"/>
    <s v="DFG-DAF"/>
    <s v="STD"/>
    <m/>
    <m/>
    <m/>
    <n v="2947"/>
    <s v="C700"/>
    <n v="4245"/>
    <n v="1"/>
    <s v="2026-07-09"/>
  </r>
  <r>
    <x v="429"/>
    <s v="MORA MARKET"/>
    <s v="EAU VIVE 50 CL"/>
    <s v="EAU VIVE Eau de source naturelle 1?5L - Pack de 6"/>
    <n v="30"/>
    <s v="PQT"/>
    <n v="17083.333330000001"/>
    <n v="3.7137681152173916"/>
    <n v="111.41304345652175"/>
    <n v="111.41304345652175"/>
    <m/>
    <m/>
    <n v="0"/>
    <s v="MGA"/>
    <d v="2026-07-07T00:00:00"/>
    <s v="2026-07-07"/>
    <s v="E"/>
    <s v="E"/>
    <s v="RAZANADRAKOTO Santa Luisa"/>
    <n v="138873"/>
    <m/>
    <m/>
    <s v="DFG"/>
    <s v="NADIA7"/>
    <s v="RAVONINJATOVO Nadia"/>
    <s v="615 000.00"/>
    <n v="20"/>
    <n v="2"/>
    <m/>
    <s v="FRNCALM"/>
    <s v="True"/>
    <s v="E219_DAF"/>
    <s v="DFG-DAF"/>
    <s v="NA"/>
    <m/>
    <n v="30"/>
    <s v="512 500.00"/>
    <s v="YASMG"/>
    <m/>
    <s v="1 358 333.33"/>
    <s v="1 630 000.00"/>
    <s v="F"/>
    <d v="2026-07-07T00:00:00"/>
    <s v="0000-00-00"/>
    <s v="EAU VIVE DAF &amp; STAFF &amp; VISITEURS"/>
    <s v="YASSIE"/>
    <s v="YASSIE"/>
    <s v="C700"/>
    <s v="E219_DAF"/>
    <s v="DFG-DAF"/>
    <s v="STD"/>
    <m/>
    <m/>
    <m/>
    <n v="2947"/>
    <s v="C700"/>
    <n v="4245"/>
    <n v="2"/>
    <s v="2026-07-09"/>
  </r>
  <r>
    <x v="430"/>
    <s v="TANINVEST SARL"/>
    <s v="PRESTATION DE SERVICES EXTERNE"/>
    <s v="Tête de bougie allumage karting RT8"/>
    <n v="1"/>
    <s v="UN"/>
    <n v="150000"/>
    <n v="32.608695652173914"/>
    <n v="32.608695652173914"/>
    <n v="32.608695652173914"/>
    <m/>
    <m/>
    <n v="0"/>
    <s v="MGA"/>
    <d v="2026-07-07T00:00:00"/>
    <s v="2026-07-07"/>
    <s v="V"/>
    <s v="A"/>
    <s v="NJIVA Mbolatiana"/>
    <n v="138848"/>
    <m/>
    <m/>
    <s v="DSI"/>
    <s v="NADIA7"/>
    <s v="RAVONINJATOVO Nadia"/>
    <s v="150 000.00"/>
    <n v="0"/>
    <n v="2"/>
    <m/>
    <s v="PRICTRL"/>
    <s v="True"/>
    <s v="E218_DSI"/>
    <s v="DSI"/>
    <s v="NA"/>
    <m/>
    <n v="1"/>
    <s v="150 000.00"/>
    <s v="YASMG"/>
    <m/>
    <s v="500 000.00"/>
    <s v="500 000.00"/>
    <m/>
    <d v="2026-07-07T00:00:00"/>
    <s v="0000-00-00"/>
    <s v="Coût réparation Karting - TB DSI 03 Juillet 2026"/>
    <s v="YASSIE"/>
    <s v="YASSIE"/>
    <s v="C800"/>
    <s v="E218_DSI"/>
    <s v="DSI"/>
    <s v="STD"/>
    <m/>
    <m/>
    <m/>
    <n v="6965"/>
    <s v="C800"/>
    <n v="4015"/>
    <n v="2"/>
    <s v="2026-07-06"/>
  </r>
  <r>
    <x v="430"/>
    <s v="TANINVEST SARL"/>
    <s v="PRESTATION DE SERVICES EXTERNE"/>
    <s v="Assemblage filtre à air Karting RT8# Facture 961 - 4 DU 03/07/2026"/>
    <n v="1"/>
    <s v="UN"/>
    <n v="350000"/>
    <n v="76.086956521739125"/>
    <n v="76.086956521739125"/>
    <n v="76.086956521739125"/>
    <m/>
    <m/>
    <n v="0"/>
    <s v="MGA"/>
    <d v="2026-07-07T00:00:00"/>
    <s v="2026-07-07"/>
    <s v="V"/>
    <s v="A"/>
    <s v="NJIVA Mbolatiana"/>
    <n v="138848"/>
    <m/>
    <m/>
    <s v="DSI"/>
    <s v="NADIA7"/>
    <s v="RAVONINJATOVO Nadia"/>
    <s v="350 000.00"/>
    <n v="0"/>
    <n v="1"/>
    <m/>
    <s v="PRICTRL"/>
    <s v="True"/>
    <s v="E218_DSI"/>
    <s v="DSI"/>
    <s v="NA"/>
    <m/>
    <n v="1"/>
    <s v="350 000.00"/>
    <s v="YASMG"/>
    <m/>
    <s v="500 000.00"/>
    <s v="500 000.00"/>
    <m/>
    <d v="2026-07-07T00:00:00"/>
    <s v="0000-00-00"/>
    <s v="Coût réparation Karting - TB DSI 03 Juillet 2026"/>
    <s v="YASSIE"/>
    <s v="YASSIE"/>
    <s v="C800"/>
    <s v="E218_DSI"/>
    <s v="DSI"/>
    <s v="STD"/>
    <m/>
    <m/>
    <m/>
    <n v="6965"/>
    <s v="C800"/>
    <n v="4015"/>
    <n v="1"/>
    <s v="2026-07-06"/>
  </r>
  <r>
    <x v="431"/>
    <s v="GUARDSQUARE"/>
    <s v="LICENCE"/>
    <s v="License overview per download tier_x000a_Android App(s): 10k-50k com.axiangroup.agentapp# DEVIS N°DJOP00028011/Agent App_Rev01 DU 3/07/2026"/>
    <n v="1"/>
    <s v="UN"/>
    <n v="2678.64"/>
    <n v="3134.0087999999996"/>
    <n v="3134.0087999999996"/>
    <n v="3134.0087999999996"/>
    <m/>
    <m/>
    <n v="0"/>
    <s v="EUR"/>
    <d v="2026-07-07T00:00:00"/>
    <s v="2026-07-07"/>
    <s v="E"/>
    <s v="E"/>
    <s v="NJIVA Mbolatiana"/>
    <n v="138862"/>
    <m/>
    <m/>
    <s v="DSI"/>
    <s v="NADIA7"/>
    <s v="RAVONINJATOVO Nadia"/>
    <s v="2 410.78"/>
    <n v="-10"/>
    <n v="1"/>
    <m/>
    <s v="DOCLICD"/>
    <s v="True"/>
    <s v="E321_DSI"/>
    <s v="DSI"/>
    <s v="NA"/>
    <m/>
    <n v="1"/>
    <s v="2 678.64"/>
    <s v="YASMG"/>
    <m/>
    <s v="2 678.64"/>
    <s v="2 410.78"/>
    <m/>
    <d v="2026-07-07T00:00:00"/>
    <s v="0000-00-00"/>
    <s v="Licence DexGuard Agent App"/>
    <s v="YASSIE"/>
    <s v="YASSIE"/>
    <s v="C800"/>
    <s v="E321_DSI"/>
    <s v="DSI"/>
    <s v="IMPORT"/>
    <m/>
    <m/>
    <m/>
    <n v="7130"/>
    <s v="C800"/>
    <n v="4104"/>
    <n v="1"/>
    <s v="2026-07-07"/>
  </r>
  <r>
    <x v="432"/>
    <s v="ANDRIAM SARLU"/>
    <s v="ENVELOPPE BLANCHE PM"/>
    <s v="ENVELOPPE A FENETRE PM_x000a_Format : 230 * 115 MM_x000a_Support: Enveloppe blanche_x000a_Impression: Quadrichromie recto seul# DEVIS N°0001178 DU 19/06/2026"/>
    <n v="1000"/>
    <s v="PIE"/>
    <n v="1650"/>
    <n v="0.35869565217391303"/>
    <n v="358.695652173913"/>
    <n v="358.695652173913"/>
    <m/>
    <m/>
    <n v="6"/>
    <s v="MGA"/>
    <d v="2026-07-07T00:00:00"/>
    <s v="2026-07-07"/>
    <s v="E"/>
    <s v="E"/>
    <s v="NJIVA Mbolatiana"/>
    <n v="138847"/>
    <m/>
    <m/>
    <s v="DSI"/>
    <s v="NADIA7"/>
    <s v="RAVONINJATOVO Nadia"/>
    <s v="1 551 000.00"/>
    <n v="0"/>
    <n v="1"/>
    <m/>
    <s v="FRNPAPF"/>
    <s v="True"/>
    <s v="E218_DSI"/>
    <s v="DSI"/>
    <s v="NA"/>
    <m/>
    <n v="1000"/>
    <s v="1 551 000.00"/>
    <s v="YASMG"/>
    <m/>
    <s v="1 551 000.00"/>
    <s v="1 551 000.00"/>
    <s v="F"/>
    <d v="2026-07-07T00:00:00"/>
    <s v="0000-00-00"/>
    <s v="Achat 1000 Enveloppes PM Blanche pour facturation"/>
    <s v="YASSIE"/>
    <s v="GALE"/>
    <s v="C800"/>
    <s v="E218_DSI"/>
    <s v="DSI"/>
    <s v="STD"/>
    <m/>
    <m/>
    <m/>
    <n v="9770"/>
    <s v="C800"/>
    <n v="5835"/>
    <n v="1"/>
    <s v="2026-07-06"/>
  </r>
  <r>
    <x v="433"/>
    <s v="PRIMA CE SARLU"/>
    <s v="Travaux filaire"/>
    <s v="SITRAKINIAINA RAJOEL ANDOHARANOFOTSY 2179554144- DAET 13782#DEV/2604-6118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2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2"/>
    <s v="2026-06-20"/>
  </r>
  <r>
    <x v="433"/>
    <s v="PRIMA CE SARLU"/>
    <s v="Travaux filaire"/>
    <s v="Tolojanahary Fideranarisoa ANDRIANARIJESY AVARABOHITRA 2186175517- DAET 13782#DEV/2604-6123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5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5"/>
    <s v="2026-06-20"/>
  </r>
  <r>
    <x v="433"/>
    <s v="PRIMA CE SARLU"/>
    <s v="Travaux filaire"/>
    <s v="FANOMEZANTSOA ANDRIAMIHAJA FALINANDRASANA Alasora 2183258158- DAET 13782#DEV/2604-6117"/>
    <n v="1"/>
    <s v="UN"/>
    <n v="80000"/>
    <n v="17.391304347826086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8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8"/>
    <s v="2026-06-20"/>
  </r>
  <r>
    <x v="433"/>
    <s v="PRIMA CE SARLU"/>
    <s v="Travaux filaire"/>
    <s v="Sendra Hasina RABESAOTRA ANDOHARANOFOTSY 2183671394- DAET 13782#DEV/2604-6119"/>
    <n v="1"/>
    <s v="UN"/>
    <n v="160000"/>
    <n v="34.782608695652172"/>
    <n v="34.782608695652172"/>
    <n v="34.782608695652172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192 000.00"/>
    <n v="20"/>
    <n v="4"/>
    <m/>
    <s v="PRICTRL"/>
    <s v="True"/>
    <s v="2026-DT-101001"/>
    <s v="DTG-DSTC-INST2"/>
    <s v="NA"/>
    <m/>
    <n v="1"/>
    <s v="16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4"/>
    <s v="2026-06-20"/>
  </r>
  <r>
    <x v="433"/>
    <s v="PRIMA CE SARLU"/>
    <s v="Travaux filaire"/>
    <s v="ISABELLE SABRINA RAZAFINJOELINA AMBOANJOBE 2184281156- DAET 13782#DEV/2604-6120"/>
    <n v="1"/>
    <s v="UN"/>
    <n v="240000"/>
    <n v="52.173913043478258"/>
    <n v="52.173913043478258"/>
    <n v="52.17391304347825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288 000.00"/>
    <n v="20"/>
    <n v="1"/>
    <m/>
    <s v="PRICTRL"/>
    <s v="True"/>
    <s v="2026-DT-101001"/>
    <s v="DTG-DSTC-INST2"/>
    <s v="NA"/>
    <m/>
    <n v="1"/>
    <s v="24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1"/>
    <s v="2026-06-20"/>
  </r>
  <r>
    <x v="433"/>
    <s v="PRIMA CE SARLU"/>
    <s v="Travaux filaire"/>
    <s v="CHENGEN ZHANG AMBOHIDEHILAHY 2158640459- DAET 13782#DEV/2604-6124"/>
    <n v="1"/>
    <s v="UN"/>
    <n v="300000"/>
    <n v="65.217391304347828"/>
    <n v="65.217391304347828"/>
    <n v="65.21739130434782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360 000.00"/>
    <n v="20"/>
    <n v="3"/>
    <m/>
    <s v="PRICTRL"/>
    <s v="True"/>
    <s v="2026-DT-101001"/>
    <s v="DTG-DSTC-INST2"/>
    <s v="NA"/>
    <m/>
    <n v="1"/>
    <s v="30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3"/>
    <s v="2026-06-20"/>
  </r>
  <r>
    <x v="433"/>
    <s v="PRIMA CE SARLU"/>
    <s v="Travaux filaire"/>
    <s v="JEAN MICHAEL RAHARIMAMINIRINA SOAVINARIVO 2183571094- DAET 13782#DEV/2604-6122"/>
    <n v="1"/>
    <s v="UN"/>
    <n v="320000"/>
    <n v="69.565217391304344"/>
    <n v="69.565217391304344"/>
    <n v="69.565217391304344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384 000.00"/>
    <n v="20"/>
    <n v="6"/>
    <m/>
    <s v="PRICTRL"/>
    <s v="True"/>
    <s v="2026-DT-101001"/>
    <s v="DTG-DSTC-INST2"/>
    <s v="NA"/>
    <m/>
    <n v="1"/>
    <s v="32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6"/>
    <s v="2026-06-20"/>
  </r>
  <r>
    <x v="433"/>
    <s v="PRIMA CE SARLU"/>
    <s v="Travaux filaire"/>
    <s v="Jedidja Sitrakiniavo MODESTE SUD AMBOHIPO 2179554284- DAET 13782#DEV/2604-6121"/>
    <n v="1"/>
    <s v="UN"/>
    <n v="476800"/>
    <n v="103.65217391304348"/>
    <n v="103.65217391304348"/>
    <n v="103.6521739130434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572 160.00"/>
    <n v="20"/>
    <n v="7"/>
    <m/>
    <s v="PRICTRL"/>
    <s v="True"/>
    <s v="2026-DT-101001"/>
    <s v="DTG-DSTC-INST2"/>
    <s v="NA"/>
    <m/>
    <n v="1"/>
    <s v="476 8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7"/>
    <s v="2026-06-20"/>
  </r>
  <r>
    <x v="434"/>
    <s v="INFOVISTA SAS"/>
    <s v="LICENCE"/>
    <s v="Shared AIM (Artificial Intelligence Model) Perpetual License"/>
    <n v="2"/>
    <s v="UN"/>
    <n v="8148"/>
    <n v="9533.16"/>
    <n v="19066.32"/>
    <n v="19066.32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14 666.40"/>
    <n v="-10"/>
    <n v="2"/>
    <m/>
    <s v="DOCLICD"/>
    <s v="True"/>
    <s v="2026-DT-014002"/>
    <s v="DTG"/>
    <s v="NA"/>
    <m/>
    <n v="2"/>
    <s v="16 296.0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2"/>
    <s v="2026-07-15"/>
  </r>
  <r>
    <x v="434"/>
    <s v="INFOVISTA SAS"/>
    <s v="LICENCE"/>
    <s v="Planet Server Data Manager Perpetual License"/>
    <n v="1"/>
    <s v="UN"/>
    <n v="8800"/>
    <n v="10296"/>
    <n v="10296"/>
    <n v="10296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7 920.00"/>
    <n v="-10"/>
    <n v="3"/>
    <m/>
    <s v="DOCLICD"/>
    <s v="True"/>
    <s v="2026-DT-014002"/>
    <s v="DTG"/>
    <s v="NA"/>
    <m/>
    <n v="1"/>
    <s v="8 800.0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3"/>
    <s v="2026-07-15"/>
  </r>
  <r>
    <x v="434"/>
    <s v="INFOVISTA SAS"/>
    <s v="LICENCE"/>
    <s v="Shared Planet 5G NR Module Perpetual License #Quote Number: Q-26891"/>
    <n v="2"/>
    <s v="UN"/>
    <n v="9172.7999999999993"/>
    <n v="10732.175999999998"/>
    <n v="21464.351999999995"/>
    <n v="21464.351999999995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16 511.04"/>
    <n v="-10"/>
    <n v="1"/>
    <m/>
    <s v="DOCLICD"/>
    <s v="True"/>
    <s v="2026-DT-014002"/>
    <s v="DTG"/>
    <s v="NA"/>
    <m/>
    <n v="2"/>
    <s v="18 345.6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1"/>
    <s v="2026-07-15"/>
  </r>
  <r>
    <x v="435"/>
    <s v="SOCIETE DE GESTION ET EXPLOITATION DE M/CAR"/>
    <s v="PRESTATION DE SERVICE"/>
    <s v="Rajout AXIAN NOEL LE 7 DECEMBRE 2025 Collabo TANA# FACTUREN°0609/EVENT/PRKL/2025 DU 19/12/2025"/>
    <n v="1"/>
    <s v="UN"/>
    <n v="8640000"/>
    <n v="1878.2608695652175"/>
    <n v="1878.2608695652175"/>
    <n v="1878.2608695652175"/>
    <m/>
    <m/>
    <n v="0"/>
    <s v="MGA"/>
    <d v="2026-07-07T00:00:00"/>
    <s v="2026-07-07"/>
    <s v="E"/>
    <s v="E"/>
    <s v="RAKOTONOMENJANAHARY Mialy Ny Ando Jennifer"/>
    <n v="135539"/>
    <m/>
    <m/>
    <s v="DRH"/>
    <s v="NADIA7"/>
    <s v="RAVONINJATOVO Nadia"/>
    <s v="10 368 000.00"/>
    <n v="20"/>
    <n v="1"/>
    <m/>
    <s v="PRICTRL"/>
    <s v="True"/>
    <s v="E219_DRH"/>
    <s v="DRH-DRH"/>
    <s v="NA"/>
    <m/>
    <n v="1"/>
    <s v="8 640 000.00"/>
    <s v="YASMG"/>
    <m/>
    <s v="8 640 000.00"/>
    <s v="10 368 000.00"/>
    <s v="F"/>
    <d v="2026-07-07T00:00:00"/>
    <s v="0000-00-00"/>
    <m/>
    <s v="YASSIE"/>
    <s v="YASSIE"/>
    <s v="C600"/>
    <s v="E219_DRH"/>
    <s v="DRH-DRH"/>
    <s v="STD"/>
    <m/>
    <m/>
    <m/>
    <n v="14862"/>
    <s v="C600"/>
    <n v="119"/>
    <n v="1"/>
    <s v="2026-01-09"/>
  </r>
  <r>
    <x v="436"/>
    <s v="INFOVISTA SAS"/>
    <s v="PRESTATION MAINTENANCE"/>
    <s v="Annual Support Services for Planet Server Software (8x5) in Months 12 months#Quote Number: Q-26891"/>
    <n v="1"/>
    <s v="UN"/>
    <n v="1760"/>
    <n v="2059.1999999999998"/>
    <n v="2059.1999999999998"/>
    <n v="2059.1999999999998"/>
    <m/>
    <m/>
    <n v="0"/>
    <s v="EUR"/>
    <d v="2026-07-07T00:00:00"/>
    <s v="2026-07-08"/>
    <s v="S"/>
    <s v="S"/>
    <s v="RASAMOELINA Haritsoa Oliva"/>
    <n v="138850"/>
    <m/>
    <m/>
    <s v="DTG"/>
    <s v="ELIE3"/>
    <s v="ANDRIAMANANTSOA Elie"/>
    <s v="1 584.00"/>
    <n v="-10"/>
    <n v="2"/>
    <m/>
    <s v="PRICTRL"/>
    <s v="False"/>
    <s v="E330_DTG"/>
    <s v="DTG"/>
    <s v="NA"/>
    <m/>
    <n v="0"/>
    <s v="0.00"/>
    <s v="YASMG"/>
    <m/>
    <s v="8 688.32"/>
    <s v="7 819.49"/>
    <s v="F"/>
    <d v="2026-07-07T00:00:00"/>
    <s v="0000-00-00"/>
    <s v="Support Upgrade of Mentum Planet -validé IC"/>
    <s v="YASSIE"/>
    <s v="YASSIE"/>
    <s v="C500"/>
    <s v="E330_DTG"/>
    <s v="DTG"/>
    <s v="IMPORT"/>
    <m/>
    <m/>
    <m/>
    <n v="13136"/>
    <s v="C500"/>
    <n v="2454"/>
    <n v="2"/>
    <s v="2026-07-13"/>
  </r>
  <r>
    <x v="436"/>
    <s v="INFOVISTA SAS"/>
    <s v="PRESTATION MAINTENANCE"/>
    <s v="Annual Support Services (8*5) for RE Planning Software 12 months #Quote Number: Q-26891"/>
    <n v="1"/>
    <s v="UN"/>
    <n v="6928.32"/>
    <n v="8106.134399999999"/>
    <n v="8106.134399999999"/>
    <n v="8106.134399999999"/>
    <m/>
    <m/>
    <n v="0"/>
    <s v="EUR"/>
    <d v="2026-07-07T00:00:00"/>
    <s v="2026-07-08"/>
    <s v="S"/>
    <s v="S"/>
    <s v="RASAMOELINA Haritsoa Oliva"/>
    <n v="138850"/>
    <m/>
    <m/>
    <s v="DTG"/>
    <s v="ELIE3"/>
    <s v="ANDRIAMANANTSOA Elie"/>
    <s v="6 235.49"/>
    <n v="-10"/>
    <n v="1"/>
    <m/>
    <s v="PRICTRL"/>
    <s v="False"/>
    <s v="E330_DTG"/>
    <s v="DTG"/>
    <s v="NA"/>
    <m/>
    <n v="0"/>
    <s v="0.00"/>
    <s v="YASMG"/>
    <m/>
    <s v="8 688.32"/>
    <s v="7 819.49"/>
    <s v="F"/>
    <d v="2026-07-07T00:00:00"/>
    <s v="0000-00-00"/>
    <s v="Support Upgrade of Mentum Planet -validé IC"/>
    <s v="YASSIE"/>
    <s v="YASSIE"/>
    <s v="C500"/>
    <s v="E330_DTG"/>
    <s v="DTG"/>
    <s v="IMPORT"/>
    <m/>
    <m/>
    <m/>
    <n v="13136"/>
    <s v="C500"/>
    <n v="2454"/>
    <n v="1"/>
    <s v="2026-07-13"/>
  </r>
  <r>
    <x v="437"/>
    <s v="INFOVISTA SAS"/>
    <s v="PRESTATION MAINTENANCE"/>
    <s v="Annual Support Services for Planning and Optimization Software (8x5) in Months (12 months) - IVSAE114016155"/>
    <n v="1"/>
    <s v="UN"/>
    <n v="8694.1299999999992"/>
    <n v="10172.132099999999"/>
    <n v="10172.132099999999"/>
    <n v="10172.132099999999"/>
    <m/>
    <m/>
    <n v="0"/>
    <s v="EUR"/>
    <d v="2026-07-07T00:00:00"/>
    <s v="2026-07-08"/>
    <s v="S"/>
    <s v="S"/>
    <s v="RASAMOELINA Haritsoa Oliva"/>
    <n v="138846"/>
    <m/>
    <m/>
    <s v="DTG"/>
    <s v="ELIE3"/>
    <s v="ANDRIAMANANTSOA Elie"/>
    <s v="7 824.72"/>
    <n v="-10"/>
    <n v="1"/>
    <m/>
    <s v="PRICTRL"/>
    <s v="False"/>
    <s v="E330_DTG"/>
    <s v="DTG"/>
    <s v="NA"/>
    <m/>
    <n v="0"/>
    <s v="0.00"/>
    <s v="YASMG"/>
    <m/>
    <s v="17 622.01"/>
    <s v="15 859.81"/>
    <s v="F"/>
    <d v="2026-07-07T00:00:00"/>
    <s v="0000-00-00"/>
    <s v="Mentum support renewal(2026)-validé IC-DTG-20260610-001"/>
    <s v="YASSIE"/>
    <s v="YASSIE"/>
    <s v="C500"/>
    <s v="E330_DTG"/>
    <s v="DTG"/>
    <s v="IMPORT"/>
    <m/>
    <m/>
    <m/>
    <n v="13136"/>
    <s v="C500"/>
    <n v="2454"/>
    <n v="1"/>
    <s v="2026-07-13"/>
  </r>
  <r>
    <x v="437"/>
    <s v="INFOVISTA SAS"/>
    <s v="PRESTATION MAINTENANCE"/>
    <s v="Annual Support Services for Planning and Optimization Software (8x5) in Months (12 months)- IVSAE114016154"/>
    <n v="1"/>
    <s v="UN"/>
    <n v="8927.8799999999992"/>
    <n v="10445.619599999998"/>
    <n v="10445.619599999998"/>
    <n v="10445.619599999998"/>
    <m/>
    <m/>
    <n v="0"/>
    <s v="EUR"/>
    <d v="2026-07-07T00:00:00"/>
    <s v="2026-07-08"/>
    <s v="S"/>
    <s v="S"/>
    <s v="RASAMOELINA Haritsoa Oliva"/>
    <n v="138846"/>
    <m/>
    <m/>
    <s v="DTG"/>
    <s v="ELIE3"/>
    <s v="ANDRIAMANANTSOA Elie"/>
    <s v="8 035.09"/>
    <n v="-10"/>
    <n v="2"/>
    <m/>
    <s v="PRICTRL"/>
    <s v="False"/>
    <s v="E330_DTG"/>
    <s v="DTG"/>
    <s v="NA"/>
    <m/>
    <n v="0"/>
    <s v="0.00"/>
    <s v="YASMG"/>
    <m/>
    <s v="17 622.01"/>
    <s v="15 859.81"/>
    <s v="F"/>
    <d v="2026-07-07T00:00:00"/>
    <s v="0000-00-00"/>
    <s v="Mentum support renewal(2026)-validé IC-DTG-20260610-001"/>
    <s v="YASSIE"/>
    <s v="YASSIE"/>
    <s v="C500"/>
    <s v="E330_DTG"/>
    <s v="DTG"/>
    <s v="IMPORT"/>
    <m/>
    <m/>
    <m/>
    <n v="13136"/>
    <s v="C500"/>
    <n v="2454"/>
    <n v="2"/>
    <s v="2026-07-13"/>
  </r>
  <r>
    <x v="438"/>
    <s v="GEKA TELECOM"/>
    <s v="TRANSPORT / FRET"/>
    <s v="FRET (AERIEN ET ASSURANCE AEROPORT D'ANTANANARIVO)"/>
    <n v="1"/>
    <s v="UN"/>
    <n v="300"/>
    <n v="351"/>
    <n v="351"/>
    <n v="351"/>
    <m/>
    <m/>
    <n v="0"/>
    <s v="EUR"/>
    <d v="2026-07-07T00:00:00"/>
    <s v="2026-07-07"/>
    <s v="E"/>
    <s v="E"/>
    <s v="RASAMOELINA Haritsoa Oliva"/>
    <n v="138845"/>
    <m/>
    <m/>
    <s v="DTG"/>
    <s v="ELIE3"/>
    <s v="ANDRIAMANANTSOA Elie"/>
    <s v="300.00"/>
    <n v="0"/>
    <n v="2"/>
    <m/>
    <s v="TRNTERM"/>
    <s v="True"/>
    <s v="2026-DT-103001"/>
    <s v="DTG-DSTC-INSTA"/>
    <s v="NA"/>
    <m/>
    <n v="1"/>
    <s v="300.00"/>
    <s v="YASMG"/>
    <m/>
    <s v="1 550.00"/>
    <s v="1 550.00"/>
    <s v="F"/>
    <d v="2026-07-07T00:00:00"/>
    <s v="0000-00-00"/>
    <s v="achat soudeuse de test chez GEKA"/>
    <s v="YASSIE"/>
    <s v="GALE"/>
    <s v="C500"/>
    <s v="2026-DT-103001"/>
    <s v="DTG-DSTC-INSTA"/>
    <s v="IMPORT"/>
    <m/>
    <m/>
    <m/>
    <n v="1191"/>
    <s v="C500"/>
    <n v="2397"/>
    <n v="2"/>
    <s v="2026-07-10"/>
  </r>
  <r>
    <x v="438"/>
    <s v="GEKA TELECOM"/>
    <s v="Soudeuse optique OFS-95EA F197 Alignement gaine a gaine, 4 m"/>
    <s v="[OFS-95EA] Soudeuse optique OFS-95EA_F197 Alignement gaine à gaine, 4 moteurs, écran tactile de 5 pouces, avec cliveuse OFC-10CT"/>
    <n v="1"/>
    <s v="UN"/>
    <n v="1250"/>
    <n v="1462.5"/>
    <n v="1462.5"/>
    <n v="1462.5"/>
    <m/>
    <m/>
    <n v="0"/>
    <s v="EUR"/>
    <d v="2026-07-07T00:00:00"/>
    <s v="2026-07-07"/>
    <s v="E"/>
    <s v="E"/>
    <s v="RASAMOELINA Haritsoa Oliva"/>
    <n v="138845"/>
    <m/>
    <m/>
    <s v="DTG"/>
    <s v="ELIE3"/>
    <s v="ANDRIAMANANTSOA Elie"/>
    <s v="1 250.00"/>
    <n v="0"/>
    <n v="1"/>
    <m/>
    <s v="PRMEQUI"/>
    <s v="True"/>
    <s v="2026-DT-103001"/>
    <s v="DTG-DSTC-INSTA"/>
    <s v="NA"/>
    <m/>
    <n v="1"/>
    <s v="1 250.00"/>
    <s v="YASMG"/>
    <m/>
    <s v="1 550.00"/>
    <s v="1 550.00"/>
    <s v="F"/>
    <d v="2026-07-07T00:00:00"/>
    <s v="0000-00-00"/>
    <s v="achat soudeuse de test chez GEKA"/>
    <s v="YASSIE"/>
    <s v="GALE"/>
    <s v="C500"/>
    <s v="2026-DT-103001"/>
    <s v="DTG-DSTC-INSTA"/>
    <s v="IMPORT"/>
    <m/>
    <m/>
    <m/>
    <n v="27678"/>
    <s v="C500"/>
    <n v="2397"/>
    <n v="1"/>
    <s v="2026-07-10"/>
  </r>
  <r>
    <x v="439"/>
    <s v="MADAGASCAR AUTOMOBILE"/>
    <s v="ENTRETIEN ET REPARATION VEHICULE  Y COMPRIS PIECES DE RECHAN"/>
    <s v="ENTRETIEN MOTO - 15555WWT - MAJUNGA # DEVIS 3DE010695 DU 04/06/2026"/>
    <n v="1"/>
    <s v="UN"/>
    <n v="74500"/>
    <n v="16.195652173913043"/>
    <n v="16.195652173913043"/>
    <n v="16.195652173913043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89 400.00"/>
    <n v="20"/>
    <n v="2"/>
    <m/>
    <s v="PRMVEHI"/>
    <s v="True"/>
    <s v="E222_DCG"/>
    <s v="DCG-DVIR"/>
    <s v="NA"/>
    <m/>
    <n v="1"/>
    <s v="74 5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2"/>
    <s v="2026-06-24"/>
  </r>
  <r>
    <x v="439"/>
    <s v="MADAGASCAR AUTOMOBILE"/>
    <s v="ENTRETIEN ET REPARATION VEHICULE  Y COMPRIS PIECES DE RECHAN"/>
    <s v="ENTRETIEN MOTO - 18928WWT - MAJUNGA # DEVIS 3DE010633 DU 15/05/2026"/>
    <n v="1"/>
    <s v="UN"/>
    <n v="74500"/>
    <n v="16.195652173913043"/>
    <n v="16.195652173913043"/>
    <n v="16.195652173913043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89 400.00"/>
    <n v="20"/>
    <n v="3"/>
    <m/>
    <s v="PRMVEHI"/>
    <s v="True"/>
    <s v="E222_DCG"/>
    <s v="DCG-DVIR"/>
    <s v="NA"/>
    <m/>
    <n v="1"/>
    <s v="74 5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3"/>
    <s v="2026-06-24"/>
  </r>
  <r>
    <x v="439"/>
    <s v="MADAGASCAR AUTOMOBILE"/>
    <s v="ENTRETIEN ET REPARATION VEHICULE  Y COMPRIS PIECES DE RECHAN"/>
    <s v="ENTRETIEN MOTO - 7653WWT - MAJUNGA # DEVIS 3DE010693 DU 03/06/2026"/>
    <n v="1"/>
    <s v="UN"/>
    <n v="478000"/>
    <n v="103.91304347826087"/>
    <n v="103.91304347826087"/>
    <n v="103.91304347826087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573 600.00"/>
    <n v="20"/>
    <n v="1"/>
    <m/>
    <s v="PRMVEHI"/>
    <s v="True"/>
    <s v="E222_DCG"/>
    <s v="DCG-DVIR"/>
    <s v="NA"/>
    <m/>
    <n v="1"/>
    <s v="478 0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1"/>
    <s v="2026-06-24"/>
  </r>
  <r>
    <x v="440"/>
    <s v="FIRST IMMO SA"/>
    <s v="ELECTRICITE SITES NON TECHNIQUES"/>
    <s v="BC de Couverture - Electricité - WELLO MAJUNGA BOUTIQUE N°01 - Janvier à Décembre 2026"/>
    <n v="12"/>
    <s v="UN"/>
    <n v="250000"/>
    <n v="54.347826086956523"/>
    <n v="652.17391304347825"/>
    <n v="652.17391304347825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3 600 000.00"/>
    <n v="20"/>
    <n v="3"/>
    <m/>
    <s v="PRICTRL"/>
    <s v="True"/>
    <s v="E232_DRB"/>
    <s v="DCG-DRB"/>
    <s v="NA"/>
    <m/>
    <n v="6.06"/>
    <s v="1 515 0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3"/>
    <s v="0000-00-00"/>
  </r>
  <r>
    <x v="440"/>
    <s v="FIRST IMMO SA"/>
    <s v="ELECTRICITE SITES NON TECHNIQUES"/>
    <s v="BC de Couverture - Electricité - WELLO MORAMANGA BOUTIQUE N°04 - Janvier à Décembre 2026"/>
    <n v="12"/>
    <s v="UN"/>
    <n v="360000"/>
    <n v="78.260869565217391"/>
    <n v="939.13043478260875"/>
    <n v="939.13043478260875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5 184 000.00"/>
    <n v="20"/>
    <n v="1"/>
    <m/>
    <s v="PRICTRL"/>
    <s v="True"/>
    <s v="E232_DRB"/>
    <s v="DCG-DRB"/>
    <s v="NA"/>
    <m/>
    <n v="6.06"/>
    <s v="2 181 6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1"/>
    <s v="0000-00-00"/>
  </r>
  <r>
    <x v="440"/>
    <s v="FIRST IMMO SA"/>
    <s v="ELECTRICITE SITES NON TECHNIQUES"/>
    <s v="BC de Couverture - Electricité - WELLO IAVOLOHA BOUTIQUE N°02 - Janvier à Décembre 2026"/>
    <n v="12"/>
    <s v="UN"/>
    <n v="400000"/>
    <n v="86.956521739130437"/>
    <n v="1043.4782608695652"/>
    <n v="1043.4782608695652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5 760 000.00"/>
    <n v="20"/>
    <n v="2"/>
    <m/>
    <s v="PRICTRL"/>
    <s v="True"/>
    <s v="E232_DRB"/>
    <s v="DCG-DRB"/>
    <s v="NA"/>
    <m/>
    <n v="6.06"/>
    <s v="2 424 0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2"/>
    <s v="0000-00-00"/>
  </r>
  <r>
    <x v="441"/>
    <s v="MAMAEVENTS PRODUCTION"/>
    <s v="SPONSORING"/>
    <s v="Sponsoring en numéraire - Festival Sabotsibe 2026 # Facture du 10/06/2026"/>
    <n v="1"/>
    <s v="UN"/>
    <n v="20000000"/>
    <n v="4347.826086956522"/>
    <n v="4347.826086956522"/>
    <n v="4347.826086956522"/>
    <m/>
    <m/>
    <n v="0"/>
    <s v="MGA"/>
    <d v="2026-07-07T00:00:00"/>
    <s v="2026-07-07"/>
    <s v="E"/>
    <s v="E"/>
    <s v="ANDRIAMIRIJA Luca"/>
    <n v="138759"/>
    <m/>
    <m/>
    <s v="DCG"/>
    <s v="FELANA13"/>
    <s v="Felana RARIVOSON"/>
    <s v="20 000 000.00"/>
    <n v="0"/>
    <n v="1"/>
    <m/>
    <s v="MECSPDC"/>
    <s v="True"/>
    <s v="E110_AC_DCOM"/>
    <s v="DCG-COM-PART"/>
    <s v="NA"/>
    <m/>
    <n v="1"/>
    <s v="20 000 000.00"/>
    <s v="YASMG"/>
    <m/>
    <s v="20 000 000.00"/>
    <s v="20 000 000.00"/>
    <s v="F"/>
    <d v="2026-07-07T00:00:00"/>
    <s v="0000-00-00"/>
    <s v="Sponsoring - Festival Sabotsibe 2026"/>
    <s v="YASSIE"/>
    <s v="YASSIE"/>
    <s v="C100"/>
    <s v="E110_AC_DCOM"/>
    <s v="DCG-COM-PART"/>
    <s v="STD"/>
    <m/>
    <m/>
    <m/>
    <n v="1267"/>
    <s v="C100"/>
    <n v="6327"/>
    <n v="1"/>
    <s v="2026-06-30"/>
  </r>
  <r>
    <x v="442"/>
    <s v="LCS CONSULTING"/>
    <s v="PRESTATION EXTERNE"/>
    <s v="Prestation de 140 AR pour le projet &quot;Gross Adds&quot; pour 1 mois - Proforma N°295-A/FP/TELMA /2026"/>
    <n v="140"/>
    <s v="UN"/>
    <n v="331273.94280000002"/>
    <n v="72.016074521739128"/>
    <n v="10082.250433043479"/>
    <n v="10082.250433043479"/>
    <m/>
    <m/>
    <n v="0"/>
    <s v="MGA"/>
    <d v="2026-07-07T00:00:00"/>
    <s v="2026-07-14"/>
    <s v="E"/>
    <s v="E"/>
    <s v="ANDRIAMIRIJA Luca"/>
    <n v="138761"/>
    <m/>
    <m/>
    <s v="DCG"/>
    <s v="FELANA13"/>
    <s v="Felana RARIVOSON"/>
    <s v="55 654 022.39"/>
    <n v="20"/>
    <n v="1"/>
    <m/>
    <s v="PRICTRL"/>
    <s v="True"/>
    <s v="E214_DCG"/>
    <s v="DCG-DVIR"/>
    <s v="NA"/>
    <m/>
    <n v="140"/>
    <s v="46 378 351.99"/>
    <s v="YASMG"/>
    <m/>
    <s v="46 378 351.99"/>
    <s v="55 654 022.39"/>
    <s v="F"/>
    <d v="2026-07-07T00:00:00"/>
    <s v="0000-00-00"/>
    <s v="Prestation de 140 AR - Projet Gross Adds"/>
    <s v="YASSIE"/>
    <s v="YASSIE"/>
    <s v="C104"/>
    <s v="E214_DCG"/>
    <s v="DCG-DVIR"/>
    <s v="STD"/>
    <m/>
    <m/>
    <m/>
    <n v="1264"/>
    <s v="C104"/>
    <n v="2490"/>
    <n v="1"/>
    <s v="2026-06-30"/>
  </r>
  <r>
    <x v="443"/>
    <s v="MADAGASCAR AUTOMOBILE"/>
    <s v="ENTRETIEN ET REPARATION VEHICULE  Y COMPRIS PIECES DE RECHAN"/>
    <s v="Entretien Moto - 25894WWT - devis n°1DE247016"/>
    <n v="1"/>
    <s v="UN"/>
    <n v="693400"/>
    <n v="150.7391304347826"/>
    <n v="150.7391304347826"/>
    <n v="150.7391304347826"/>
    <m/>
    <m/>
    <n v="0"/>
    <s v="MGA"/>
    <d v="2026-07-07T00:00:00"/>
    <s v="2026-07-07"/>
    <s v="E"/>
    <s v="E"/>
    <s v="ANDRIAMIRIJA Luca"/>
    <n v="138784"/>
    <m/>
    <m/>
    <s v="DCG"/>
    <s v="FELANA13"/>
    <s v="Felana RARIVOSON"/>
    <s v="832 080.00"/>
    <n v="20"/>
    <n v="1"/>
    <m/>
    <s v="PRMVEHI"/>
    <s v="True"/>
    <s v="E222_DCG"/>
    <s v="DCG-DVIR"/>
    <s v="NA"/>
    <m/>
    <n v="1"/>
    <s v="693 400.00"/>
    <s v="YASMG"/>
    <m/>
    <s v="693 400.00"/>
    <s v="832 080.00"/>
    <s v="F"/>
    <d v="2026-07-07T00:00:00"/>
    <s v="0000-00-00"/>
    <s v="Entretien Moto 25894WWT"/>
    <s v="YASSIE"/>
    <s v="YASSIE"/>
    <s v="C104"/>
    <s v="E222_DCG"/>
    <s v="DCG-DVIR"/>
    <s v="STD"/>
    <m/>
    <m/>
    <m/>
    <n v="1185"/>
    <s v="C104"/>
    <n v="1184"/>
    <n v="1"/>
    <s v="2026-07-01"/>
  </r>
  <r>
    <x v="444"/>
    <s v="MADAGASCAR AUTOMOBILE"/>
    <s v="ENTRETIEN ET REPARATION VEHICULE  Y COMPRIS PIECES DE RECHAN"/>
    <s v="Entretien Moto - 25897WWT - Devis n°1DE247130 DU 25/06/2026"/>
    <n v="1"/>
    <s v="UN"/>
    <n v="479100"/>
    <n v="104.15217391304348"/>
    <n v="104.15217391304348"/>
    <n v="104.15217391304348"/>
    <m/>
    <m/>
    <n v="0"/>
    <s v="MGA"/>
    <d v="2026-07-07T00:00:00"/>
    <s v="2026-07-07"/>
    <s v="E"/>
    <s v="E"/>
    <s v="ANDRIAMIRIJA Luca"/>
    <n v="138786"/>
    <m/>
    <m/>
    <s v="DCG"/>
    <s v="FELANA13"/>
    <s v="Felana RARIVOSON"/>
    <s v="574 920.00"/>
    <n v="20"/>
    <n v="1"/>
    <m/>
    <s v="PRMVEHI"/>
    <s v="True"/>
    <s v="E222_DCG"/>
    <s v="DCG-DVIR"/>
    <s v="NA"/>
    <m/>
    <n v="1"/>
    <s v="479 100.00"/>
    <s v="YASMG"/>
    <m/>
    <s v="479 100.00"/>
    <s v="574 920.00"/>
    <s v="F"/>
    <d v="2026-07-07T00:00:00"/>
    <s v="0000-00-00"/>
    <s v="Entretien Moto 25897WWT"/>
    <s v="YASSIE"/>
    <s v="YASSIE"/>
    <s v="C104"/>
    <s v="E222_DCG"/>
    <s v="DCG-DVIR"/>
    <s v="STD"/>
    <m/>
    <m/>
    <m/>
    <n v="1185"/>
    <s v="C104"/>
    <n v="1184"/>
    <n v="1"/>
    <s v="2026-07-01"/>
  </r>
  <r>
    <x v="445"/>
    <s v="RAMPARISON ANDRIAMIHAJA HANITRI (TOP LINK)"/>
    <s v="LOCATION"/>
    <s v="Location Sprinter - Galaxy - remisage le 03 Juillet 2026 - PROFORMA n° 5870626"/>
    <n v="5"/>
    <s v="UN"/>
    <n v="180000"/>
    <n v="39.130434782608695"/>
    <n v="195.65217391304347"/>
    <n v="195.65217391304347"/>
    <m/>
    <m/>
    <n v="0"/>
    <s v="MGA"/>
    <d v="2026-07-07T00:00:00"/>
    <s v="2026-07-07"/>
    <s v="E"/>
    <s v="E"/>
    <s v="ANDRIAMIRIJA Luca"/>
    <n v="138796"/>
    <m/>
    <m/>
    <s v="DCG"/>
    <s v="FELANA13"/>
    <s v="Felana RARIVOSON"/>
    <s v="900 000.00"/>
    <n v="0"/>
    <n v="1"/>
    <m/>
    <s v="LOCLOCT"/>
    <s v="True"/>
    <s v="E222_DCG"/>
    <s v="DCG"/>
    <s v="NA"/>
    <m/>
    <n v="5"/>
    <s v="900 000.00"/>
    <s v="YASMG"/>
    <m/>
    <s v="900 000.00"/>
    <s v="900 000.00"/>
    <s v="F"/>
    <d v="2026-07-07T00:00:00"/>
    <s v="0000-00-00"/>
    <s v="Location Sprinter - CX Champion"/>
    <s v="YASSIE"/>
    <s v="YASSIE"/>
    <s v="C100"/>
    <s v="E222_DCG"/>
    <s v="DCG"/>
    <s v="STD"/>
    <m/>
    <m/>
    <m/>
    <n v="14417"/>
    <s v="C100"/>
    <n v="1104"/>
    <n v="1"/>
    <s v="2026-07-02"/>
  </r>
  <r>
    <x v="446"/>
    <s v="RAMPARISON ANDRIAMIHAJA HANITRI (TOP LINK)"/>
    <s v="LOCATION"/>
    <s v="Location Sprinter - Proforma n°5760626"/>
    <n v="2"/>
    <s v="UN"/>
    <n v="550000"/>
    <n v="119.56521739130434"/>
    <n v="239.13043478260869"/>
    <n v="239.13043478260869"/>
    <m/>
    <m/>
    <n v="0"/>
    <s v="MGA"/>
    <d v="2026-07-07T00:00:00"/>
    <s v="2026-07-07"/>
    <s v="E"/>
    <s v="E"/>
    <s v="ANDRIAMIRIJA Luca"/>
    <n v="138856"/>
    <m/>
    <m/>
    <s v="DCG"/>
    <s v="FELANA13"/>
    <s v="Felana RARIVOSON"/>
    <s v="1 100 000.00"/>
    <n v="0"/>
    <n v="1"/>
    <m/>
    <s v="LOCLOCT"/>
    <s v="True"/>
    <s v="E222_DCG"/>
    <s v="DCG-DVE"/>
    <s v="NA"/>
    <m/>
    <n v="2"/>
    <s v="1 100 000.00"/>
    <s v="YASMG"/>
    <m/>
    <s v="1 100 000.00"/>
    <s v="1 100 000.00"/>
    <s v="F"/>
    <d v="2026-07-07T00:00:00"/>
    <s v="0000-00-00"/>
    <s v="Location Transport Sprinter - Yas B2B"/>
    <s v="YASSIE"/>
    <s v="YASSIE"/>
    <s v="C103"/>
    <s v="E222_DCG"/>
    <s v="DCG-DVE"/>
    <s v="STD"/>
    <m/>
    <m/>
    <m/>
    <n v="14417"/>
    <s v="C103"/>
    <n v="1104"/>
    <n v="1"/>
    <s v="2026-07-06"/>
  </r>
  <r>
    <x v="447"/>
    <s v="SOCIETE MALGACHE DES LAQUES VALENTINE"/>
    <s v="PRESTATION DIVERS"/>
    <s v="Service Divers - Devis n° SO/26/04249"/>
    <n v="9"/>
    <s v="PIE"/>
    <n v="473000"/>
    <n v="102.82608695652173"/>
    <n v="925.43478260869563"/>
    <n v="925.43478260869563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5 108 400.00"/>
    <n v="20"/>
    <n v="4"/>
    <m/>
    <s v="PRICTRL"/>
    <s v="False"/>
    <s v="E110_TR_DVIOT"/>
    <s v="DCG-DVIR"/>
    <s v="NA"/>
    <m/>
    <n v="2"/>
    <s v="946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4"/>
    <s v="2026-07-02"/>
  </r>
  <r>
    <x v="447"/>
    <s v="SOCIETE MALGACHE DES LAQUES VALENTINE"/>
    <s v="PRESTATION DIVERS"/>
    <s v="Service Divers - Devis n° SO/26/04249"/>
    <n v="66"/>
    <s v="PIE"/>
    <n v="473000"/>
    <n v="102.82608695652173"/>
    <n v="6786.5217391304341"/>
    <n v="6786.5217391304341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37 461 600.00"/>
    <n v="20"/>
    <n v="2"/>
    <m/>
    <s v="PRICTRL"/>
    <s v="False"/>
    <s v="E110_TR_DVIOT"/>
    <s v="DCG-DVIR"/>
    <s v="NA"/>
    <m/>
    <n v="15"/>
    <s v="7 095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2"/>
    <s v="2026-07-02"/>
  </r>
  <r>
    <x v="447"/>
    <s v="SOCIETE MALGACHE DES LAQUES VALENTINE"/>
    <s v="PRESTATION DIVERS"/>
    <s v="Service Divers - Devis n° SO/26/04249"/>
    <n v="115"/>
    <s v="PIE"/>
    <n v="510000"/>
    <n v="110.8695652173913"/>
    <n v="12750"/>
    <n v="12750"/>
    <m/>
    <m/>
    <n v="0"/>
    <s v="MGA"/>
    <d v="2026-07-07T00:00:00"/>
    <s v="2026-07-07"/>
    <s v="E"/>
    <s v="S"/>
    <s v="ANDRIAMIRIJA Luca"/>
    <n v="138803"/>
    <m/>
    <m/>
    <s v="DCG"/>
    <s v="FELANA13"/>
    <s v="Felana RARIVOSON"/>
    <s v="70 380 000.00"/>
    <n v="20"/>
    <n v="6"/>
    <m/>
    <s v="PRICTRL"/>
    <s v="False"/>
    <s v="E110_TR_DVIOT"/>
    <s v="DCG-DVIR"/>
    <s v="NA"/>
    <m/>
    <n v="0"/>
    <s v="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6"/>
    <s v="2026-07-02"/>
  </r>
  <r>
    <x v="447"/>
    <s v="SOCIETE MALGACHE DES LAQUES VALENTINE"/>
    <s v="PEINTURE VERT"/>
    <s v="Sous-couche Ikarlux 20Kg Vert pastel - Devis n° SO/26/04249"/>
    <n v="9"/>
    <s v="UN"/>
    <n v="570000"/>
    <n v="123.91304347826087"/>
    <n v="1115.217391304348"/>
    <n v="1115.217391304348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6 156 000.00"/>
    <n v="20"/>
    <n v="3"/>
    <m/>
    <s v="MATQUIN"/>
    <s v="True"/>
    <s v="E110_TR_DVIOT"/>
    <s v="DCG-DVIR"/>
    <s v="NA"/>
    <m/>
    <n v="9"/>
    <s v="5 13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556"/>
    <s v="C104"/>
    <n v="879"/>
    <n v="3"/>
    <s v="2026-07-02"/>
  </r>
  <r>
    <x v="447"/>
    <s v="SOCIETE MALGACHE DES LAQUES VALENTINE"/>
    <s v="PEINTURE BLEUE"/>
    <s v="Sous-couche Ikarlux 20Kg Bleu pastel - Devis n° SO/26/04249"/>
    <n v="65"/>
    <s v="UN"/>
    <n v="570000"/>
    <n v="123.91304347826087"/>
    <n v="8054.347826086957"/>
    <n v="8054.347826086957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44 460 000.00"/>
    <n v="20"/>
    <n v="1"/>
    <m/>
    <s v="FRNPAPF"/>
    <s v="True"/>
    <s v="E110_TR_DVIOT"/>
    <s v="DCG-DVIR"/>
    <s v="NA"/>
    <m/>
    <n v="65"/>
    <s v="37 05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107"/>
    <s v="C104"/>
    <n v="879"/>
    <n v="1"/>
    <s v="2026-07-02"/>
  </r>
  <r>
    <x v="447"/>
    <s v="SOCIETE MALGACHE DES LAQUES VALENTINE"/>
    <s v="PEINTURE JAUNE"/>
    <s v="Sous-couche Ikarlux 20Kg Jaune beige - Devis n° SO/26/04249"/>
    <n v="114"/>
    <s v="UN"/>
    <n v="615000"/>
    <n v="133.69565217391303"/>
    <n v="15241.304347826086"/>
    <n v="15241.304347826086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84 132 000.00"/>
    <n v="20"/>
    <n v="5"/>
    <m/>
    <s v="MATQUIN"/>
    <s v="True"/>
    <s v="E110_TR_DVIOT"/>
    <s v="DCG-DVIR"/>
    <s v="NA"/>
    <m/>
    <n v="114"/>
    <s v="70 11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555"/>
    <s v="C104"/>
    <n v="879"/>
    <n v="5"/>
    <s v="2026-07-02"/>
  </r>
  <r>
    <x v="448"/>
    <s v="CT MOTORS"/>
    <s v="MOTO"/>
    <s v="COFI 2026 - HERO XPULSE 200 NBW - GRS MIARY - Devis n°DVISIE0226-001925 du  04/06/2026"/>
    <n v="1"/>
    <s v="UN"/>
    <n v="12416666.67"/>
    <n v="2699.2753630434781"/>
    <n v="2699.2753630434781"/>
    <n v="2699.2753630434781"/>
    <m/>
    <m/>
    <n v="0"/>
    <s v="MGA"/>
    <d v="2026-07-07T00:00:00"/>
    <s v="2026-07-07"/>
    <s v="E"/>
    <s v="E"/>
    <s v="ANDRIAMIRIJA Luca"/>
    <n v="138823"/>
    <m/>
    <m/>
    <s v="DCG"/>
    <s v="FELANA13"/>
    <s v="Felana RARIVOSON"/>
    <s v="14 900 000.00"/>
    <n v="20"/>
    <n v="1"/>
    <m/>
    <s v="PRMVEHI"/>
    <s v="True"/>
    <s v="2026-COFI"/>
    <s v="DCG-DVI"/>
    <s v="NA"/>
    <m/>
    <n v="1"/>
    <s v="12 416 666.67"/>
    <s v="YASMG"/>
    <m/>
    <s v="12 416 666.67"/>
    <s v="14 900 000.00"/>
    <s v="F"/>
    <d v="2026-07-07T00:00:00"/>
    <s v="0000-00-00"/>
    <s v="COFI 2026 - GRS MIARY"/>
    <s v="YASSIE"/>
    <s v="GALE"/>
    <s v="C104"/>
    <s v="2026-COFI"/>
    <s v="DCG-DVI"/>
    <s v="STD"/>
    <m/>
    <m/>
    <m/>
    <n v="4155"/>
    <s v="C104"/>
    <n v="664"/>
    <n v="1"/>
    <s v="2026-07-06"/>
  </r>
  <r>
    <x v="449"/>
    <s v="CFAO MOBILITY MADAGASCAR"/>
    <s v="MOTO"/>
    <s v="YAMAHA MOTORCYCLE CRUX REV DELUXE - COFI 2026 - GRS SAIMAX - Proforma PRVNANKA0019076 - AFF0060540"/>
    <n v="2"/>
    <s v="UN"/>
    <n v="5333333.3333299998"/>
    <n v="1159.4202898543479"/>
    <n v="2318.8405797086957"/>
    <n v="2318.8405797086957"/>
    <m/>
    <m/>
    <n v="0"/>
    <s v="MGA"/>
    <d v="2026-07-07T00:00:00"/>
    <s v="2026-07-10"/>
    <s v="E"/>
    <s v="E"/>
    <s v="ANDRIAMIRIJA Luca"/>
    <n v="138826"/>
    <m/>
    <m/>
    <s v="DCG"/>
    <s v="FELANA13"/>
    <s v="Felana RARIVOSON"/>
    <s v="12 800 000.00"/>
    <n v="20"/>
    <n v="1"/>
    <m/>
    <s v="PRMVEHI"/>
    <s v="True"/>
    <s v="2026-COFI"/>
    <s v="DCG-DVI"/>
    <s v="NA"/>
    <m/>
    <n v="2"/>
    <s v="10 666 666.67"/>
    <s v="YASMG"/>
    <m/>
    <s v="10 666 666.67"/>
    <s v="12 800 000.00"/>
    <s v="F"/>
    <d v="2026-07-07T00:00:00"/>
    <s v="0000-00-00"/>
    <s v="Cofi 2026 - Yamaha Crux - GRS SAIMAX"/>
    <s v="YASSIE"/>
    <s v="GALE"/>
    <s v="C104"/>
    <s v="2026-COFI"/>
    <s v="DCG-DVI"/>
    <s v="STD"/>
    <m/>
    <m/>
    <m/>
    <n v="4155"/>
    <s v="C104"/>
    <n v="123"/>
    <n v="1"/>
    <s v="2026-07-06"/>
  </r>
  <r>
    <x v="450"/>
    <s v="MADAGASCAR AUTOMOBILE"/>
    <s v="MOTO"/>
    <s v="HONDA ACE 110 - GRS SAIMAX - COFI 2026 - DEVIS DU  23/5/2026"/>
    <n v="2"/>
    <s v="UN"/>
    <n v="4541667"/>
    <n v="987.31891304347823"/>
    <n v="1974.6378260869565"/>
    <n v="1974.6378260869565"/>
    <m/>
    <m/>
    <n v="0"/>
    <s v="MGA"/>
    <d v="2026-07-07T00:00:00"/>
    <s v="2026-07-07"/>
    <s v="E"/>
    <s v="E"/>
    <s v="ANDRIAMIRIJA Luca"/>
    <n v="138827"/>
    <m/>
    <m/>
    <s v="DCG"/>
    <s v="FELANA13"/>
    <s v="Felana RARIVOSON"/>
    <s v="10 900 000.80"/>
    <n v="20"/>
    <n v="1"/>
    <m/>
    <s v="PRMVEHI"/>
    <s v="True"/>
    <s v="2026-COFI"/>
    <s v="DCG-DVI"/>
    <s v="NA"/>
    <m/>
    <n v="2"/>
    <s v="9 083 334.00"/>
    <s v="YASMG"/>
    <m/>
    <s v="9 083 334.00"/>
    <s v="10 900 000.80"/>
    <s v="F"/>
    <d v="2026-07-07T00:00:00"/>
    <s v="0000-00-00"/>
    <s v="Cofi 2026 - Honda Ace 110 - GRS SAIMAX"/>
    <s v="YASSIE"/>
    <s v="GALE"/>
    <s v="C104"/>
    <s v="2026-COFI"/>
    <s v="DCG-DVI"/>
    <s v="STD"/>
    <m/>
    <m/>
    <m/>
    <n v="4155"/>
    <s v="C104"/>
    <n v="1184"/>
    <n v="1"/>
    <s v="2026-07-06"/>
  </r>
  <r>
    <x v="451"/>
    <s v="LUCKKY COMPANY"/>
    <s v="TRANSPORT"/>
    <s v="Expédition Motos COFI 2026 - N° PF YAS N°142-05/LC/2026"/>
    <n v="13"/>
    <s v="UN"/>
    <n v="505000"/>
    <n v="109.78260869565217"/>
    <n v="1427.1739130434783"/>
    <n v="1427.1739130434783"/>
    <m/>
    <m/>
    <n v="0"/>
    <s v="MGA"/>
    <d v="2026-07-07T00:00:00"/>
    <s v="2026-07-07"/>
    <s v="S"/>
    <s v="S"/>
    <s v="ANDRIAMIRIJA Luca"/>
    <n v="138828"/>
    <m/>
    <m/>
    <s v="DCG"/>
    <s v="FELANA13"/>
    <s v="Felana RARIVOSON"/>
    <s v="6 565 000.00"/>
    <n v="0"/>
    <n v="1"/>
    <m/>
    <s v="TRNTERM"/>
    <s v="True"/>
    <s v="E254_DCG"/>
    <s v="DCG-DVI"/>
    <s v="NA"/>
    <m/>
    <n v="0"/>
    <s v="0.00"/>
    <s v="YASMG"/>
    <m/>
    <s v="6 565 000.00"/>
    <s v="6 565 000.00"/>
    <m/>
    <d v="2026-07-07T00:00:00"/>
    <s v="0000-00-00"/>
    <s v="Expédition Cofi 2026"/>
    <s v="YASSIE"/>
    <s v="YASSIE"/>
    <s v="C104"/>
    <s v="E254_DCG"/>
    <s v="DCG-DVI"/>
    <s v="STD"/>
    <m/>
    <m/>
    <m/>
    <n v="4276"/>
    <s v="C104"/>
    <n v="3726"/>
    <n v="1"/>
    <s v="0000-00-00"/>
  </r>
  <r>
    <x v="452"/>
    <s v="SOCIETE DE DISTRIBUTION DE MAD (SODIM SARLU)"/>
    <s v="PAPIER A4"/>
    <s v="Papier photocopie A4 80g ULTIMA COPY# DEVIS N°SV0732821 DU 29/06/2026"/>
    <n v="3000"/>
    <s v="PQT"/>
    <n v="14100"/>
    <n v="3.0652173913043477"/>
    <n v="9195.6521739130421"/>
    <n v="9195.6521739130421"/>
    <m/>
    <n v="12.5"/>
    <n v="12.5"/>
    <s v="MGA"/>
    <d v="2026-07-07T00:00:00"/>
    <s v="2026-07-07"/>
    <s v="E"/>
    <s v="E"/>
    <s v="RAKOTOMALALA Manambina Tafitasoa"/>
    <n v="138831"/>
    <m/>
    <m/>
    <s v="DFG"/>
    <s v="NADIA7"/>
    <s v="RAVONINJATOVO Nadia"/>
    <s v="44 415 000.00"/>
    <n v="20"/>
    <n v="1"/>
    <m/>
    <s v="FRNPAPF"/>
    <s v="True"/>
    <s v="E218_DAF"/>
    <s v="DFGA-LOG"/>
    <s v="NA"/>
    <m/>
    <n v="3000"/>
    <s v="37 012 500.00"/>
    <s v="YASMG"/>
    <m/>
    <s v="37 012 500.00"/>
    <s v="44 415 000.00"/>
    <s v="F"/>
    <d v="2026-07-07T00:00:00"/>
    <s v="0000-00-00"/>
    <s v="Appro RAME PAPIER S2 2026 Validé par DG le 03/07/2026"/>
    <s v="YASSIE"/>
    <s v="GALE"/>
    <s v="C700"/>
    <s v="E218_DAF"/>
    <s v="DFGA-LOG"/>
    <s v="STD"/>
    <m/>
    <m/>
    <m/>
    <n v="1221"/>
    <s v="C700"/>
    <n v="127"/>
    <n v="1"/>
    <s v="2026-07-07"/>
  </r>
  <r>
    <x v="453"/>
    <s v="CHRONO COLIS"/>
    <s v="TRANSPORT"/>
    <s v="Expédition bajaj à Mananjary - Devis n°DV2605-2395"/>
    <n v="1"/>
    <s v="UN"/>
    <n v="1200000"/>
    <n v="260.86956521739131"/>
    <n v="260.86956521739131"/>
    <n v="260.86956521739131"/>
    <m/>
    <m/>
    <n v="0"/>
    <s v="MGA"/>
    <d v="2026-07-07T00:00:00"/>
    <s v="2026-07-07"/>
    <s v="E"/>
    <s v="E"/>
    <s v="ANDRIAMIRIJA Luca"/>
    <n v="138829"/>
    <m/>
    <m/>
    <s v="DCG"/>
    <s v="FELANA13"/>
    <s v="Felana RARIVOSON"/>
    <s v="1 440 000.00"/>
    <n v="20"/>
    <n v="1"/>
    <m/>
    <s v="TRNTERM"/>
    <s v="True"/>
    <s v="E254_DCG"/>
    <s v="DCG-DVI"/>
    <s v="NA"/>
    <m/>
    <n v="1"/>
    <s v="1 200 000.00"/>
    <s v="YASMG"/>
    <m/>
    <s v="1 200 000.00"/>
    <s v="1 440 000.00"/>
    <s v="F"/>
    <d v="2026-07-07T00:00:00"/>
    <s v="0000-00-00"/>
    <s v="Cofi 2026 - Expédition Bajaj"/>
    <s v="YASSIE"/>
    <s v="YASSIE"/>
    <s v="C104"/>
    <s v="E254_DCG"/>
    <s v="DCG-DVI"/>
    <s v="STD"/>
    <m/>
    <m/>
    <m/>
    <n v="4276"/>
    <s v="C104"/>
    <n v="3042"/>
    <n v="1"/>
    <s v="2026-07-06"/>
  </r>
  <r>
    <x v="454"/>
    <s v="OFFICE NATIONAL DU TOURISME DE MADAGASCAR"/>
    <s v="SPONSORING"/>
    <s v="Salon ITM 2026 - Note de débit n° ND/ITM2026/031 #19/05/2026"/>
    <n v="1"/>
    <s v="UN"/>
    <n v="25000000"/>
    <n v="5434.782608695652"/>
    <n v="5434.782608695652"/>
    <n v="5434.782608695652"/>
    <m/>
    <m/>
    <n v="0"/>
    <s v="MGA"/>
    <d v="2026-07-07T00:00:00"/>
    <s v="2026-07-07"/>
    <s v="E"/>
    <s v="E"/>
    <s v="ANDRIAMIRIJA Luca"/>
    <n v="138625"/>
    <m/>
    <m/>
    <s v="DCG"/>
    <s v="FELANA13"/>
    <s v="Felana RARIVOSON"/>
    <s v="25 000 000.00"/>
    <n v="0"/>
    <n v="1"/>
    <m/>
    <s v="MECSPDC"/>
    <s v="True"/>
    <s v="E110_PS_DCOM"/>
    <s v="DCG-COM-PART"/>
    <s v="NA"/>
    <m/>
    <n v="1"/>
    <s v="25 000 000.00"/>
    <s v="YASMG"/>
    <m/>
    <s v="25 000 000.00"/>
    <s v="25 000 000.00"/>
    <s v="F"/>
    <d v="2026-07-07T00:00:00"/>
    <s v="0000-00-00"/>
    <s v="Sponsoring - Salon ITM 2026"/>
    <s v="YASSIE"/>
    <s v="YASSIE"/>
    <s v="C100"/>
    <s v="E110_PS_DCOM"/>
    <s v="DCG-COM-PART"/>
    <s v="STD"/>
    <m/>
    <m/>
    <m/>
    <n v="1267"/>
    <s v="C100"/>
    <n v="5140"/>
    <n v="1"/>
    <s v="2026-06-22"/>
  </r>
  <r>
    <x v="455"/>
    <s v="JAOFERA Minaoharisoa Christiane"/>
    <s v="PRESTATION DE SERVICE"/>
    <s v="Bonus Trimestriel - Mars au Mai 2026 - Ambassadrice Sport Christiane - FACTURE DU 22/06/2026"/>
    <n v="3"/>
    <s v="UN"/>
    <n v="500000"/>
    <n v="108.69565217391305"/>
    <n v="326.08695652173913"/>
    <n v="326.08695652173913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1 500 000.00"/>
    <n v="0"/>
    <n v="2"/>
    <m/>
    <s v="PRICTRL"/>
    <s v="True"/>
    <s v="E110_AP_DCOM"/>
    <s v="DCG-COM-PART"/>
    <s v="NA"/>
    <m/>
    <n v="3"/>
    <s v="1 5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2"/>
    <s v="2026-06-23"/>
  </r>
  <r>
    <x v="455"/>
    <s v="JAOFERA Minaoharisoa Christiane"/>
    <s v="PRESTATION DE SERVICE"/>
    <s v="Revenu Fixe Mensuel - Mars 2026 au Février 2027 - FACTURE DU 22/06/2026"/>
    <n v="12"/>
    <s v="UN"/>
    <n v="1000000"/>
    <n v="217.39130434782609"/>
    <n v="2608.695652173913"/>
    <n v="2608.695652173913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12 000 000.00"/>
    <n v="0"/>
    <n v="3"/>
    <m/>
    <s v="PRICTRL"/>
    <s v="True"/>
    <s v="E110_AP_DCOM"/>
    <s v="DCG-COM-PART"/>
    <s v="NA"/>
    <m/>
    <n v="12"/>
    <s v="12 0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3"/>
    <s v="2026-06-23"/>
  </r>
  <r>
    <x v="455"/>
    <s v="JAOFERA Minaoharisoa Christiane"/>
    <s v="PRESTATION DE SERVICE"/>
    <s v="Bonus Cumulatif - Ambassadrice Sport Christiane - FACTURE DU 22/06/2026"/>
    <n v="1"/>
    <s v="UN"/>
    <n v="7500000"/>
    <n v="1630.4347826086957"/>
    <n v="1630.4347826086957"/>
    <n v="1630.4347826086957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7 500 000.00"/>
    <n v="0"/>
    <n v="1"/>
    <m/>
    <s v="PRICTRL"/>
    <s v="True"/>
    <s v="E110_AP_DCOM"/>
    <s v="DCG-COM-PART"/>
    <s v="NA"/>
    <m/>
    <n v="1"/>
    <s v="7 5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1"/>
    <s v="2026-06-23"/>
  </r>
  <r>
    <x v="456"/>
    <s v="HAJANIRINA Harisoa Muriel"/>
    <s v="PRESTATION DE SERVICE"/>
    <s v="Bonus Trimestriel - Ambassadrice Sport Muriel"/>
    <n v="1"/>
    <s v="UN"/>
    <n v="1500000"/>
    <n v="326.08695652173913"/>
    <n v="326.08695652173913"/>
    <n v="326.08695652173913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1 500 000.00"/>
    <n v="0"/>
    <n v="1"/>
    <m/>
    <s v="PRICTRL"/>
    <s v="True"/>
    <s v="E110_AP_DCOM"/>
    <s v="DCG-COM-PART"/>
    <s v="NA"/>
    <m/>
    <n v="1"/>
    <s v="1 5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1"/>
    <s v="2026-06-24"/>
  </r>
  <r>
    <x v="456"/>
    <s v="HAJANIRINA Harisoa Muriel"/>
    <s v="PRESTATION DE SERVICE"/>
    <s v="Rémunération Fixe Annuel - Ambassadrice Sport Muriel"/>
    <n v="1"/>
    <s v="UN"/>
    <n v="6000000"/>
    <n v="1304.3478260869565"/>
    <n v="1304.3478260869565"/>
    <n v="1304.3478260869565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6 000 000.00"/>
    <n v="0"/>
    <n v="3"/>
    <m/>
    <s v="PRICTRL"/>
    <s v="True"/>
    <s v="E110_AP_DCOM"/>
    <s v="DCG-COM-PART"/>
    <s v="NA"/>
    <m/>
    <n v="1"/>
    <s v="6 0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3"/>
    <s v="2026-06-24"/>
  </r>
  <r>
    <x v="456"/>
    <s v="HAJANIRINA Harisoa Muriel"/>
    <s v="PRESTATION DE SERVICE"/>
    <s v="Prestation Muriel suivant son bonus cumulatif 1er trimestre - Ambassadrice Sport Muriel"/>
    <n v="1"/>
    <s v="UN"/>
    <n v="9000000"/>
    <n v="1956.5217391304348"/>
    <n v="1956.5217391304348"/>
    <n v="1956.5217391304348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9 000 000.00"/>
    <n v="0"/>
    <n v="2"/>
    <m/>
    <s v="PRICTRL"/>
    <s v="True"/>
    <s v="E110_AP_DCOM"/>
    <s v="DCG-COM-PART"/>
    <s v="NA"/>
    <m/>
    <n v="1"/>
    <s v="9 0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2"/>
    <s v="2026-06-24"/>
  </r>
  <r>
    <x v="457"/>
    <s v="JUMELLES PRODUCTION"/>
    <s v="SPONSORING"/>
    <s v="Apport Yas Annuel - Ambassadeur Dadi Love - FACTURE N°009"/>
    <n v="1"/>
    <s v="UN"/>
    <n v="20000000"/>
    <n v="4347.826086956522"/>
    <n v="4347.826086956522"/>
    <n v="4347.826086956522"/>
    <m/>
    <m/>
    <n v="0"/>
    <s v="MGA"/>
    <d v="2026-07-07T00:00:00"/>
    <s v="2026-07-10"/>
    <s v="E"/>
    <s v="E"/>
    <s v="ANDRIAMIRIJA Luca"/>
    <n v="138686"/>
    <m/>
    <m/>
    <s v="DCG"/>
    <s v="FELANA13"/>
    <s v="Felana RARIVOSON"/>
    <s v="20 000 000.00"/>
    <n v="0"/>
    <n v="1"/>
    <m/>
    <s v="MECSPDC"/>
    <s v="True"/>
    <s v="E110_AC_DCOM"/>
    <s v="DCG-COM-PART"/>
    <s v="NA"/>
    <m/>
    <n v="1"/>
    <s v="20 000 000.00"/>
    <s v="YASMG"/>
    <m/>
    <s v="20 000 000.00"/>
    <s v="20 000 000.00"/>
    <s v="F"/>
    <d v="2026-07-07T00:00:00"/>
    <s v="0000-00-00"/>
    <s v="Apport Yas Annuel - Ambassadeur Dadi Love"/>
    <s v="YASSIE"/>
    <s v="YASSIE"/>
    <s v="C100"/>
    <s v="E110_AC_DCOM"/>
    <s v="DCG-COM-PART"/>
    <s v="STD"/>
    <m/>
    <m/>
    <m/>
    <n v="1267"/>
    <s v="C100"/>
    <n v="4323"/>
    <n v="1"/>
    <s v="2026-06-25"/>
  </r>
  <r>
    <x v="458"/>
    <s v="TV PLUS MADAGASCAR"/>
    <s v="PUBLICITE ET ANNONCE"/>
    <s v="Animation Plateau dans Tara-Masoandro, matinale de Radio Plus le 03/04/2026 - Proforma n° TVP/2026 DE260185"/>
    <n v="1"/>
    <s v="UN"/>
    <n v="20000"/>
    <n v="4.3478260869565215"/>
    <n v="4.3478260869565215"/>
    <n v="4.3478260869565215"/>
    <m/>
    <m/>
    <n v="0"/>
    <s v="MGA"/>
    <d v="2026-07-07T00:00:00"/>
    <s v="2026-07-07"/>
    <s v="E"/>
    <s v="E"/>
    <s v="ANDRIAMIRIJA Luca"/>
    <n v="138701"/>
    <m/>
    <m/>
    <s v="DCG"/>
    <s v="FELANA13"/>
    <s v="Felana RARIVOSON"/>
    <s v="24 000.00"/>
    <n v="20"/>
    <n v="2"/>
    <m/>
    <s v="MEDMEDI"/>
    <s v="True"/>
    <s v="E110_MD_DCOM"/>
    <s v="DCG-COM-MEDIA"/>
    <s v="NA"/>
    <m/>
    <n v="1"/>
    <s v="20 000.00"/>
    <s v="YASMG"/>
    <m/>
    <s v="520 000.00"/>
    <s v="624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865"/>
    <n v="2"/>
    <s v="2026-06-29"/>
  </r>
  <r>
    <x v="458"/>
    <s v="TV PLUS MADAGASCAR"/>
    <s v="PUBLICITE ET ANNONCE"/>
    <s v="Publi-reportage de 2 min dans JTVM du 02/04/2026 - Proforma n° TVP/2026 DE260185"/>
    <n v="1"/>
    <s v="UN"/>
    <n v="500000"/>
    <n v="108.69565217391305"/>
    <n v="108.69565217391305"/>
    <n v="108.69565217391305"/>
    <m/>
    <m/>
    <n v="0"/>
    <s v="MGA"/>
    <d v="2026-07-07T00:00:00"/>
    <s v="2026-07-07"/>
    <s v="E"/>
    <s v="E"/>
    <s v="ANDRIAMIRIJA Luca"/>
    <n v="138701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20 000.00"/>
    <s v="624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865"/>
    <n v="1"/>
    <s v="2026-06-29"/>
  </r>
  <r>
    <x v="459"/>
    <s v="KOLO TV"/>
    <s v="PUBLICITE ET ANNONCE"/>
    <s v="Campagne Couverture Réseau Radio - Proforma SMPC 150/2026"/>
    <n v="1"/>
    <s v="UN"/>
    <n v="50000"/>
    <n v="10.869565217391305"/>
    <n v="10.869565217391305"/>
    <n v="10.869565217391305"/>
    <m/>
    <m/>
    <n v="0"/>
    <s v="MGA"/>
    <d v="2026-07-07T00:00:00"/>
    <s v="2026-07-07"/>
    <s v="E"/>
    <s v="E"/>
    <s v="ANDRIAMIRIJA Luca"/>
    <n v="138702"/>
    <m/>
    <m/>
    <s v="DCG"/>
    <s v="FELANA13"/>
    <s v="Felana RARIVOSON"/>
    <s v="60 000.00"/>
    <n v="20"/>
    <n v="1"/>
    <m/>
    <s v="MEDMEDI"/>
    <s v="True"/>
    <s v="E110_MD_DCOM"/>
    <s v="DCG-COM-MEDIA"/>
    <s v="NA"/>
    <m/>
    <n v="1"/>
    <s v="50 000.00"/>
    <s v="YASMG"/>
    <m/>
    <s v="750 000.00"/>
    <s v="900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483"/>
    <n v="1"/>
    <s v="2026-06-29"/>
  </r>
  <r>
    <x v="459"/>
    <s v="KOLO TV"/>
    <s v="PUBLICITE ET ANNONCE"/>
    <s v="Campagne Couverture Réseau TV - Proforma n° SMPC 149/2026"/>
    <n v="1"/>
    <s v="UN"/>
    <n v="700000"/>
    <n v="152.17391304347825"/>
    <n v="152.17391304347825"/>
    <n v="152.17391304347825"/>
    <m/>
    <m/>
    <n v="0"/>
    <s v="MGA"/>
    <d v="2026-07-07T00:00:00"/>
    <s v="2026-07-07"/>
    <s v="E"/>
    <s v="E"/>
    <s v="ANDRIAMIRIJA Luca"/>
    <n v="138702"/>
    <m/>
    <m/>
    <s v="DCG"/>
    <s v="FELANA13"/>
    <s v="Felana RARIVOSON"/>
    <s v="840 000.00"/>
    <n v="20"/>
    <n v="2"/>
    <m/>
    <s v="MEDMEDI"/>
    <s v="True"/>
    <s v="E110_MD_DCOM"/>
    <s v="DCG-COM-MEDIA"/>
    <s v="NA"/>
    <m/>
    <n v="1"/>
    <s v="700 000.00"/>
    <s v="YASMG"/>
    <m/>
    <s v="750 000.00"/>
    <s v="900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483"/>
    <n v="2"/>
    <s v="2026-06-29"/>
  </r>
  <r>
    <x v="460"/>
    <s v="MIDI PUBLICITE"/>
    <s v="INSERTION PRESSE"/>
    <s v="Insertions Publicitaires - Midi le 26/03/2026 - Proforma n°M-CL025958 DU 25/03/2026"/>
    <n v="1"/>
    <s v="UN"/>
    <n v="119532.8"/>
    <n v="25.985391304347825"/>
    <n v="25.985391304347825"/>
    <n v="25.985391304347825"/>
    <m/>
    <m/>
    <n v="0"/>
    <s v="MGA"/>
    <d v="2026-07-07T00:00:00"/>
    <s v="2026-07-07"/>
    <s v="E"/>
    <s v="E"/>
    <s v="ANDRIAMIRIJA Luca"/>
    <n v="138704"/>
    <m/>
    <m/>
    <s v="DCG"/>
    <s v="FELANA13"/>
    <s v="Felana RARIVOSON"/>
    <s v="143 439.36"/>
    <n v="20"/>
    <n v="1"/>
    <m/>
    <s v="MEDMEDI"/>
    <s v="True"/>
    <s v="E110_MD_DCOM"/>
    <s v="DCG-COM-MEDIA"/>
    <s v="NA"/>
    <m/>
    <n v="1"/>
    <s v="119 532.80"/>
    <s v="YASMG"/>
    <m/>
    <s v="119 532.80"/>
    <s v="143 439.36"/>
    <s v="F"/>
    <d v="2026-07-07T00:00:00"/>
    <s v="0000-00-00"/>
    <s v="Insertion Presse Midi - Couverture Réseau RP"/>
    <s v="YASSIE"/>
    <s v="YASSIE"/>
    <s v="C100"/>
    <s v="E110_MD_DCOM"/>
    <s v="DCG-COM-MEDIA"/>
    <s v="STD"/>
    <m/>
    <m/>
    <m/>
    <n v="3010"/>
    <s v="C100"/>
    <n v="2566"/>
    <n v="1"/>
    <s v="2026-06-29"/>
  </r>
  <r>
    <x v="461"/>
    <s v="ULTIMA MEDIA"/>
    <s v="INSERTION PRESSE"/>
    <s v="Insertions Publicitaires - Les Nouvelles - Devis n°DVLN/00602/26"/>
    <n v="1"/>
    <s v="UN"/>
    <n v="131914.20000000001"/>
    <n v="28.677000000000003"/>
    <n v="28.677000000000003"/>
    <n v="28.677000000000003"/>
    <m/>
    <m/>
    <n v="0"/>
    <s v="MGA"/>
    <d v="2026-07-07T00:00:00"/>
    <s v="2026-07-07"/>
    <s v="E"/>
    <s v="E"/>
    <s v="ANDRIAMIRIJA Luca"/>
    <n v="138705"/>
    <m/>
    <m/>
    <s v="DCG"/>
    <s v="FELANA13"/>
    <s v="Felana RARIVOSON"/>
    <s v="158 297.04"/>
    <n v="20"/>
    <n v="1"/>
    <m/>
    <s v="MEDMEDI"/>
    <s v="True"/>
    <s v="E110_MD_DCOM"/>
    <s v="DCG-COM-MEDIA"/>
    <s v="NA"/>
    <m/>
    <n v="1"/>
    <s v="131 914.20"/>
    <s v="YASMG"/>
    <m/>
    <s v="131 914.20"/>
    <s v="158 297.04"/>
    <m/>
    <d v="2026-07-07T00:00:00"/>
    <s v="0000-00-00"/>
    <s v="Insertion Presse Les Nouvelles - Couverture Réseau RP"/>
    <s v="YASSIE"/>
    <s v="YASSIE"/>
    <s v="C100"/>
    <s v="E110_MD_DCOM"/>
    <s v="DCG-COM-MEDIA"/>
    <s v="STD"/>
    <m/>
    <m/>
    <m/>
    <n v="3010"/>
    <s v="C100"/>
    <n v="964"/>
    <n v="1"/>
    <s v="2026-06-29"/>
  </r>
  <r>
    <x v="462"/>
    <s v="HAJANIRINA Harisoa Muriel"/>
    <s v="PRESTATION DE SERVICE"/>
    <s v="Rémunération fixe annuel - Ambassadeur Nina - Mars 2026 au Février 2027 - FACTURE DU 13/06/2026"/>
    <n v="12"/>
    <s v="UN"/>
    <n v="2000000"/>
    <n v="434.78260869565219"/>
    <n v="5217.391304347826"/>
    <n v="5217.391304347826"/>
    <m/>
    <m/>
    <n v="0"/>
    <s v="MGA"/>
    <d v="2026-07-07T00:00:00"/>
    <s v="2026-07-07"/>
    <s v="E"/>
    <s v="E"/>
    <s v="ANDRIAMIRIJA Luca"/>
    <n v="138716"/>
    <m/>
    <m/>
    <s v="DCG"/>
    <s v="FELANA13"/>
    <s v="Felana RARIVOSON"/>
    <s v="24 000 000.00"/>
    <n v="0"/>
    <n v="2"/>
    <m/>
    <s v="PRICTRL"/>
    <s v="True"/>
    <s v="E110_AP_DCOM"/>
    <s v="DCG-COM-PART"/>
    <s v="NA"/>
    <m/>
    <n v="12"/>
    <s v="24 000 000.00"/>
    <s v="YASMG"/>
    <m/>
    <s v="33 000 000.00"/>
    <s v="33 000 000.00"/>
    <s v="F"/>
    <d v="2026-07-07T00:00:00"/>
    <s v="0000-00-00"/>
    <s v="Ambassadeur Nina"/>
    <s v="YASSIE"/>
    <s v="YASSIE"/>
    <s v="C100"/>
    <s v="E110_AP_DCOM"/>
    <s v="DCG-COM-PART"/>
    <s v="STD"/>
    <m/>
    <m/>
    <m/>
    <n v="14862"/>
    <s v="C100"/>
    <n v="6095"/>
    <n v="2"/>
    <s v="2026-06-29"/>
  </r>
  <r>
    <x v="462"/>
    <s v="HAJANIRINA Harisoa Muriel"/>
    <s v="PRESTATION DE SERVICE"/>
    <s v="Prestation Ambassadeur Nina suivant son bonus cumulatif 1er trimestre 2026 - FACTURE DU 12/06/2026"/>
    <n v="1"/>
    <s v="UN"/>
    <n v="9000000"/>
    <n v="1956.5217391304348"/>
    <n v="1956.5217391304348"/>
    <n v="1956.5217391304348"/>
    <m/>
    <m/>
    <n v="0"/>
    <s v="MGA"/>
    <d v="2026-07-07T00:00:00"/>
    <s v="2026-07-07"/>
    <s v="E"/>
    <s v="E"/>
    <s v="ANDRIAMIRIJA Luca"/>
    <n v="138716"/>
    <m/>
    <m/>
    <s v="DCG"/>
    <s v="FELANA13"/>
    <s v="Felana RARIVOSON"/>
    <s v="9 000 000.00"/>
    <n v="0"/>
    <n v="1"/>
    <m/>
    <s v="PRICTRL"/>
    <s v="True"/>
    <s v="E110_AP_DCOM"/>
    <s v="DCG-COM-PART"/>
    <s v="NA"/>
    <m/>
    <n v="1"/>
    <s v="9 000 000.00"/>
    <s v="YASMG"/>
    <m/>
    <s v="33 000 000.00"/>
    <s v="33 000 000.00"/>
    <s v="F"/>
    <d v="2026-07-07T00:00:00"/>
    <s v="0000-00-00"/>
    <s v="Ambassadeur Nina"/>
    <s v="YASSIE"/>
    <s v="YASSIE"/>
    <s v="C100"/>
    <s v="E110_AP_DCOM"/>
    <s v="DCG-COM-PART"/>
    <s v="STD"/>
    <m/>
    <m/>
    <m/>
    <n v="14862"/>
    <s v="C100"/>
    <n v="6095"/>
    <n v="1"/>
    <s v="2026-06-29"/>
  </r>
  <r>
    <x v="463"/>
    <s v="LCS CONSULTING"/>
    <s v="PRESTATION EXTERNE"/>
    <s v="Indemnité de mission intérimaire Chauffeur ROADSHOW mois de Mars 2026 - PROFORMA N°222-A/FP/TELMA/2025 DU 11/05/2026"/>
    <n v="1"/>
    <s v="UN"/>
    <n v="5588300"/>
    <n v="1214.8478260869565"/>
    <n v="1214.8478260869565"/>
    <n v="1214.8478260869565"/>
    <m/>
    <m/>
    <n v="0"/>
    <s v="MGA"/>
    <d v="2026-07-07T00:00:00"/>
    <s v="2026-07-07"/>
    <s v="E"/>
    <s v="E"/>
    <s v="ANDRIAMIRIJA Luca"/>
    <n v="138724"/>
    <m/>
    <m/>
    <s v="DCG"/>
    <s v="FELANA13"/>
    <s v="Felana RARIVOSON"/>
    <s v="5 588 300.00"/>
    <n v="0"/>
    <n v="1"/>
    <m/>
    <s v="PRICTRL"/>
    <s v="True"/>
    <s v="E214_DCG"/>
    <s v="DCG-DVIR"/>
    <s v="NA"/>
    <m/>
    <n v="1"/>
    <s v="5 588 300.00"/>
    <s v="YASMG"/>
    <m/>
    <s v="5 588 300.00"/>
    <s v="5 588 300.00"/>
    <s v="F"/>
    <d v="2026-07-07T00:00:00"/>
    <s v="0000-00-00"/>
    <s v="IM Intérimaire Chauffeur Roadshow Mars 2026"/>
    <s v="YASSIE"/>
    <s v="YASSIE"/>
    <s v="C104"/>
    <s v="E214_DCG"/>
    <s v="DCG-DVIR"/>
    <s v="STD"/>
    <m/>
    <m/>
    <m/>
    <n v="1264"/>
    <s v="C104"/>
    <n v="2490"/>
    <n v="1"/>
    <s v="2026-06-29"/>
  </r>
  <r>
    <x v="464"/>
    <s v="LCS CONSULTING"/>
    <s v="PRESTATION EXTERNE"/>
    <s v="Indemnité de mission intérimaire Chauffeur Roadshow - Avril et Mai 2026 - Proforma n°316-A/FP/TELMA/2025"/>
    <n v="1"/>
    <s v="UN"/>
    <n v="7717200"/>
    <n v="1677.6521739130435"/>
    <n v="1677.6521739130435"/>
    <n v="1677.6521739130435"/>
    <m/>
    <m/>
    <n v="0"/>
    <s v="MGA"/>
    <d v="2026-07-07T00:00:00"/>
    <s v="2026-07-07"/>
    <s v="E"/>
    <s v="E"/>
    <s v="ANDRIAMIRIJA Luca"/>
    <n v="138728"/>
    <m/>
    <m/>
    <s v="DCG"/>
    <s v="FELANA13"/>
    <s v="Felana RARIVOSON"/>
    <s v="7 717 200.00"/>
    <n v="0"/>
    <n v="1"/>
    <m/>
    <s v="PRICTRL"/>
    <s v="True"/>
    <s v="E214_DCG"/>
    <s v="DCG-DVIR"/>
    <s v="NA"/>
    <m/>
    <n v="1"/>
    <s v="7 717 200.00"/>
    <s v="YASMG"/>
    <m/>
    <s v="7 717 200.00"/>
    <s v="7 717 200.00"/>
    <s v="F"/>
    <d v="2026-07-07T00:00:00"/>
    <s v="0000-00-00"/>
    <s v="IM intérimaire Chauffeur Roadshow Avril et Mai 2026"/>
    <s v="YASSIE"/>
    <s v="YASSIE"/>
    <s v="C104"/>
    <s v="E214_DCG"/>
    <s v="DCG-DVIR"/>
    <s v="STD"/>
    <m/>
    <m/>
    <m/>
    <n v="1264"/>
    <s v="C104"/>
    <n v="2490"/>
    <n v="1"/>
    <s v="2026-06-30"/>
  </r>
  <r>
    <x v="465"/>
    <s v="GALAXY GOLF SARL"/>
    <s v="Communication panneaux publicitaires"/>
    <s v="Contrat Panneaux Publicitaires Galaxy Golf - Avril au Juin 2026 - FA n°FGG-019/2026"/>
    <n v="1"/>
    <s v="PIE"/>
    <n v="4939150.5"/>
    <n v="1073.7283695652175"/>
    <n v="1073.7283695652175"/>
    <n v="1073.7283695652175"/>
    <m/>
    <m/>
    <n v="0"/>
    <s v="MGA"/>
    <d v="2026-07-07T00:00:00"/>
    <s v="2026-07-07"/>
    <s v="E"/>
    <s v="E"/>
    <s v="ANDRIAMIRIJA Luca"/>
    <n v="138736"/>
    <m/>
    <m/>
    <s v="DCG"/>
    <s v="FELANA13"/>
    <s v="Felana RARIVOSON"/>
    <s v="5 926 980.60"/>
    <n v="20"/>
    <n v="1"/>
    <m/>
    <s v="MEDMEDI"/>
    <s v="True"/>
    <s v="E110_HM_DCOM"/>
    <s v="DCG-COM-HMED"/>
    <s v="NA"/>
    <m/>
    <n v="1"/>
    <s v="4 939 150.50"/>
    <s v="YASMG"/>
    <m/>
    <s v="4 939 150.50"/>
    <s v="5 926 980.60"/>
    <s v="F"/>
    <d v="2026-07-07T00:00:00"/>
    <s v="0000-00-00"/>
    <s v="Publicitaires Galaxy Golf - Avril au Juin 2026"/>
    <s v="YASSIE"/>
    <s v="YASSIE"/>
    <s v="C100"/>
    <s v="E110_HM_DCOM"/>
    <s v="DCG-COM-HMED"/>
    <s v="STD"/>
    <m/>
    <m/>
    <m/>
    <n v="9239"/>
    <s v="C100"/>
    <n v="2381"/>
    <n v="1"/>
    <s v="2026-06-30"/>
  </r>
  <r>
    <x v="466"/>
    <s v="REAL TV 94 FM"/>
    <s v="PUBLICITE ET ANNONCE"/>
    <s v="Spot Tv Inter Universitaire - Proforma N° REAL/2026/120"/>
    <n v="3"/>
    <s v="UN"/>
    <n v="70000"/>
    <n v="15.217391304347826"/>
    <n v="45.652173913043477"/>
    <n v="45.652173913043477"/>
    <m/>
    <m/>
    <n v="0"/>
    <s v="MGA"/>
    <d v="2026-07-07T00:00:00"/>
    <s v="2026-07-07"/>
    <s v="E"/>
    <s v="E"/>
    <s v="ANDRIAMIRIJA Luca"/>
    <n v="138600"/>
    <m/>
    <m/>
    <s v="DCG"/>
    <s v="FELANA13"/>
    <s v="Felana RARIVOSON"/>
    <s v="252 000.00"/>
    <n v="20"/>
    <n v="1"/>
    <m/>
    <s v="MEDMEDI"/>
    <s v="True"/>
    <s v="E110_AP_DCOM"/>
    <s v="DCG-COM-PART"/>
    <s v="NA"/>
    <m/>
    <n v="3"/>
    <s v="210 000.00"/>
    <s v="YASMG"/>
    <m/>
    <s v="210 000.00"/>
    <s v="252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703"/>
    <n v="1"/>
    <s v="2026-06-22"/>
  </r>
  <r>
    <x v="467"/>
    <s v="KOLO TV"/>
    <s v="PUBLICITE ET ANNONCE"/>
    <s v="Diffusion Spot radio 30s - Proforma n° SMPC 076/2026"/>
    <n v="4"/>
    <s v="UN"/>
    <n v="15000"/>
    <n v="3.2608695652173911"/>
    <n v="13.043478260869565"/>
    <n v="13.043478260869565"/>
    <m/>
    <m/>
    <n v="0"/>
    <s v="MGA"/>
    <d v="2026-07-07T00:00:00"/>
    <s v="2026-07-07"/>
    <s v="E"/>
    <s v="E"/>
    <s v="ANDRIAMIRIJA Luca"/>
    <n v="138602"/>
    <m/>
    <m/>
    <s v="DCG"/>
    <s v="FELANA13"/>
    <s v="Felana RARIVOSON"/>
    <s v="72 000.00"/>
    <n v="20"/>
    <n v="1"/>
    <m/>
    <s v="MEDMEDI"/>
    <s v="True"/>
    <s v="E110_AP_DCOM"/>
    <s v="DCG-COM-PART"/>
    <s v="NA"/>
    <m/>
    <n v="4"/>
    <s v="60 000.00"/>
    <s v="YASMG"/>
    <m/>
    <s v="300 000.00"/>
    <s v="360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483"/>
    <n v="1"/>
    <s v="2026-06-22"/>
  </r>
  <r>
    <x v="467"/>
    <s v="KOLO TV"/>
    <s v="PUBLICITE ET ANNONCE"/>
    <s v="Diffusion Spot Tv 30s - Proforma n° SMPC 076/2026"/>
    <n v="3"/>
    <s v="UN"/>
    <n v="80000"/>
    <n v="17.391304347826086"/>
    <n v="52.173913043478258"/>
    <n v="52.173913043478258"/>
    <m/>
    <m/>
    <n v="0"/>
    <s v="MGA"/>
    <d v="2026-07-07T00:00:00"/>
    <s v="2026-07-07"/>
    <s v="E"/>
    <s v="E"/>
    <s v="ANDRIAMIRIJA Luca"/>
    <n v="138602"/>
    <m/>
    <m/>
    <s v="DCG"/>
    <s v="FELANA13"/>
    <s v="Felana RARIVOSON"/>
    <s v="288 000.00"/>
    <n v="20"/>
    <n v="2"/>
    <m/>
    <s v="MEDMEDI"/>
    <s v="True"/>
    <s v="E110_AP_DCOM"/>
    <s v="DCG-COM-PART"/>
    <s v="NA"/>
    <m/>
    <n v="3"/>
    <s v="240 000.00"/>
    <s v="YASMG"/>
    <m/>
    <s v="300 000.00"/>
    <s v="360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483"/>
    <n v="2"/>
    <s v="2026-06-22"/>
  </r>
  <r>
    <x v="468"/>
    <s v="TV PLUS MADAGASCAR"/>
    <s v="PUBLICITE ET ANNONCE"/>
    <s v="Diffusion de spot audio de 34s en Prime Time - ODF n°4044"/>
    <n v="4"/>
    <s v="UN"/>
    <n v="8500"/>
    <n v="1.8478260869565217"/>
    <n v="7.3913043478260869"/>
    <n v="7.3913043478260869"/>
    <m/>
    <m/>
    <n v="0"/>
    <s v="MGA"/>
    <d v="2026-07-07T00:00:00"/>
    <s v="2026-07-07"/>
    <s v="E"/>
    <s v="E"/>
    <s v="ANDRIAMIRIJA Luca"/>
    <n v="138604"/>
    <m/>
    <m/>
    <s v="DCG"/>
    <s v="FELANA13"/>
    <s v="Felana RARIVOSON"/>
    <s v="40 800.00"/>
    <n v="20"/>
    <n v="2"/>
    <m/>
    <s v="MEDMEDI"/>
    <s v="True"/>
    <s v="E110_AP_DCOM"/>
    <s v="DCG-COM-PART"/>
    <s v="NA"/>
    <m/>
    <n v="4"/>
    <s v="34 000.00"/>
    <s v="YASMG"/>
    <m/>
    <s v="144 040.00"/>
    <s v="172 848.00"/>
    <s v="F"/>
    <d v="2026-07-07T00:00:00"/>
    <s v="0000-00-00"/>
    <s v="Spot - Tournoi Inter U"/>
    <s v="YASSIE"/>
    <s v="YASSIE"/>
    <s v="C100"/>
    <s v="E110_AP_DCOM"/>
    <s v="DCG-COM-PART"/>
    <s v="STD"/>
    <m/>
    <m/>
    <m/>
    <n v="1265"/>
    <s v="C100"/>
    <n v="2865"/>
    <n v="2"/>
    <s v="2026-06-22"/>
  </r>
  <r>
    <x v="468"/>
    <s v="TV PLUS MADAGASCAR"/>
    <s v="PUBLICITE ET ANNONCE"/>
    <s v="Diffusion de spot TV de 30s en Prime Time - DEVIS ODF n°4044 DU 19/02/2026"/>
    <n v="2"/>
    <s v="UN"/>
    <n v="55020"/>
    <n v="11.960869565217392"/>
    <n v="23.921739130434784"/>
    <n v="23.921739130434784"/>
    <m/>
    <m/>
    <n v="0"/>
    <s v="MGA"/>
    <d v="2026-07-07T00:00:00"/>
    <s v="2026-07-07"/>
    <s v="E"/>
    <s v="E"/>
    <s v="ANDRIAMIRIJA Luca"/>
    <n v="138604"/>
    <m/>
    <m/>
    <s v="DCG"/>
    <s v="FELANA13"/>
    <s v="Felana RARIVOSON"/>
    <s v="132 048.00"/>
    <n v="20"/>
    <n v="1"/>
    <m/>
    <s v="MEDMEDI"/>
    <s v="True"/>
    <s v="E110_AP_DCOM"/>
    <s v="DCG-COM-PART"/>
    <s v="NA"/>
    <m/>
    <n v="2"/>
    <s v="110 040.00"/>
    <s v="YASMG"/>
    <m/>
    <s v="144 040.00"/>
    <s v="172 848.00"/>
    <s v="F"/>
    <d v="2026-07-07T00:00:00"/>
    <s v="0000-00-00"/>
    <s v="Spot - Tournoi Inter U"/>
    <s v="YASSIE"/>
    <s v="YASSIE"/>
    <s v="C100"/>
    <s v="E110_AP_DCOM"/>
    <s v="DCG-COM-PART"/>
    <s v="STD"/>
    <m/>
    <m/>
    <m/>
    <n v="1265"/>
    <s v="C100"/>
    <n v="2865"/>
    <n v="1"/>
    <s v="2026-06-22"/>
  </r>
  <r>
    <x v="469"/>
    <s v="ACEEM RADIO"/>
    <s v="PUBLICITE ET ANNONCE"/>
    <s v="Diffusion spot radio 30s - proforma du 17/06/2026"/>
    <n v="5"/>
    <s v="UN"/>
    <n v="9600"/>
    <n v="2.0869565217391304"/>
    <n v="10.434782608695652"/>
    <n v="10.434782608695652"/>
    <m/>
    <m/>
    <n v="0"/>
    <s v="MGA"/>
    <d v="2026-07-07T00:00:00"/>
    <s v="2026-07-07"/>
    <s v="E"/>
    <s v="E"/>
    <s v="ANDRIAMIRIJA Luca"/>
    <n v="138605"/>
    <m/>
    <m/>
    <s v="DCG"/>
    <s v="FELANA13"/>
    <s v="Felana RARIVOSON"/>
    <s v="48 000.00"/>
    <n v="0"/>
    <n v="1"/>
    <m/>
    <s v="MEDMEDI"/>
    <s v="True"/>
    <s v="E110_AP_DCOM"/>
    <s v="DCG-COM-PART"/>
    <s v="NA"/>
    <m/>
    <n v="5"/>
    <s v="48 000.00"/>
    <s v="YASMG"/>
    <m/>
    <s v="48 000.00"/>
    <s v="48 000.00"/>
    <s v="F"/>
    <d v="2026-07-07T00:00:00"/>
    <s v="0000-00-00"/>
    <s v="Spot radio - Tournoi Inter Universitaire"/>
    <s v="YASSIE"/>
    <s v="YASSIE"/>
    <s v="C100"/>
    <s v="E110_AP_DCOM"/>
    <s v="DCG-COM-PART"/>
    <s v="STD"/>
    <m/>
    <m/>
    <m/>
    <n v="1265"/>
    <s v="C100"/>
    <n v="2167"/>
    <n v="1"/>
    <s v="2026-06-22"/>
  </r>
  <r>
    <x v="470"/>
    <s v="MAKUA ENTERTAINMENT SARL"/>
    <s v="SPONSORING"/>
    <s v="Prise en charge du déplacement et Hébergement de DENISE   - FA n°2026061701"/>
    <n v="1"/>
    <s v="UN"/>
    <n v="4500000"/>
    <n v="978.26086956521738"/>
    <n v="978.26086956521738"/>
    <n v="978.26086956521738"/>
    <m/>
    <m/>
    <n v="0"/>
    <s v="MGA"/>
    <d v="2026-07-07T00:00:00"/>
    <s v="2026-07-07"/>
    <s v="E"/>
    <s v="E"/>
    <s v="ANDRIAMIRIJA Luca"/>
    <n v="138610"/>
    <m/>
    <m/>
    <s v="DCG"/>
    <s v="FELANA13"/>
    <s v="Felana RARIVOSON"/>
    <s v="4 500 000.00"/>
    <n v="0"/>
    <n v="1"/>
    <m/>
    <s v="MECSPDC"/>
    <s v="True"/>
    <s v="E110_AC_DCOM"/>
    <s v="DCG-COM-PART"/>
    <s v="NA"/>
    <m/>
    <n v="1"/>
    <s v="4 500 000.00"/>
    <s v="YASMG"/>
    <m/>
    <s v="4 500 000.00"/>
    <s v="4 500 000.00"/>
    <s v="F"/>
    <d v="2026-07-07T00:00:00"/>
    <s v="0000-00-00"/>
    <s v="Denise - Fête de la Musique 2026"/>
    <s v="YASSIE"/>
    <s v="YASSIE"/>
    <s v="C100"/>
    <s v="E110_AC_DCOM"/>
    <s v="DCG-COM-PART"/>
    <s v="STD"/>
    <m/>
    <m/>
    <m/>
    <n v="1267"/>
    <s v="C100"/>
    <n v="3309"/>
    <n v="1"/>
    <s v="2026-06-22"/>
  </r>
  <r>
    <x v="471"/>
    <s v="TV PLUS MADAGASCAR"/>
    <s v="PUBLICITE ET ANNONCE"/>
    <s v="Diffusion de Spot audio de 30s en prime time - Proforma n° TVP/2026 DE260157"/>
    <n v="12"/>
    <s v="UN"/>
    <n v="8500"/>
    <n v="1.8478260869565217"/>
    <n v="22.173913043478262"/>
    <n v="22.173913043478262"/>
    <m/>
    <m/>
    <n v="0"/>
    <s v="MGA"/>
    <d v="2026-07-06T00:00:00"/>
    <s v="2026-07-06"/>
    <s v="E"/>
    <s v="E"/>
    <s v="ANDRIAMIRIJA Luca"/>
    <n v="138465"/>
    <m/>
    <m/>
    <s v="DCG"/>
    <s v="FELANA13"/>
    <s v="Felana RARIVOSON"/>
    <s v="122 400.00"/>
    <n v="20"/>
    <n v="1"/>
    <m/>
    <s v="MEDMEDI"/>
    <s v="True"/>
    <s v="E110_MD_DCOM"/>
    <s v="DCG-COM-MEDIA"/>
    <s v="NA"/>
    <m/>
    <n v="12"/>
    <s v="102 000.00"/>
    <s v="YASMG"/>
    <m/>
    <s v="432 120.00"/>
    <s v="518 544.00"/>
    <s v="F"/>
    <d v="2026-07-06T00:00:00"/>
    <s v="0000-00-00"/>
    <s v="Diffusion Trail d'Ibity 2026"/>
    <s v="YASSIE"/>
    <s v="YASSIE"/>
    <s v="C100"/>
    <s v="E110_MD_DCOM"/>
    <s v="DCG-COM-MEDIA"/>
    <s v="STD"/>
    <m/>
    <m/>
    <m/>
    <n v="1265"/>
    <s v="C100"/>
    <n v="2865"/>
    <n v="1"/>
    <s v="2026-06-15"/>
  </r>
  <r>
    <x v="471"/>
    <s v="TV PLUS MADAGASCAR"/>
    <s v="PUBLICITE ET ANNONCE"/>
    <s v="Diffusion de Spot TV de 30s en prime time - Proforma n° TVP/2026 DE260157"/>
    <n v="6"/>
    <s v="UN"/>
    <n v="55020"/>
    <n v="11.960869565217392"/>
    <n v="71.765217391304347"/>
    <n v="71.765217391304347"/>
    <m/>
    <m/>
    <n v="0"/>
    <s v="MGA"/>
    <d v="2026-07-06T00:00:00"/>
    <s v="2026-07-06"/>
    <s v="E"/>
    <s v="E"/>
    <s v="ANDRIAMIRIJA Luca"/>
    <n v="138465"/>
    <m/>
    <m/>
    <s v="DCG"/>
    <s v="FELANA13"/>
    <s v="Felana RARIVOSON"/>
    <s v="396 144.00"/>
    <n v="20"/>
    <n v="2"/>
    <m/>
    <s v="MEDMEDI"/>
    <s v="True"/>
    <s v="E110_MD_DCOM"/>
    <s v="DCG-COM-MEDIA"/>
    <s v="NA"/>
    <m/>
    <n v="6"/>
    <s v="330 120.00"/>
    <s v="YASMG"/>
    <m/>
    <s v="432 120.00"/>
    <s v="518 544.00"/>
    <s v="F"/>
    <d v="2026-07-06T00:00:00"/>
    <s v="0000-00-00"/>
    <s v="Diffusion Trail d'Ibity 2026"/>
    <s v="YASSIE"/>
    <s v="YASSIE"/>
    <s v="C100"/>
    <s v="E110_MD_DCOM"/>
    <s v="DCG-COM-MEDIA"/>
    <s v="STD"/>
    <m/>
    <m/>
    <m/>
    <n v="1265"/>
    <s v="C100"/>
    <n v="2865"/>
    <n v="2"/>
    <s v="2026-06-15"/>
  </r>
  <r>
    <x v="472"/>
    <s v="RTV RECORD"/>
    <s v="PUBLICITE ET ANNONCE"/>
    <s v="Publireportage dans journal Radio du 19/02/2026 - devis n°DV00000085 du 19/02/2026"/>
    <n v="1"/>
    <s v="UN"/>
    <n v="15000"/>
    <n v="3.2608695652173911"/>
    <n v="3.2608695652173911"/>
    <n v="3.2608695652173911"/>
    <m/>
    <m/>
    <n v="0"/>
    <s v="MGA"/>
    <d v="2026-07-06T00:00:00"/>
    <s v="2026-07-10"/>
    <s v="E"/>
    <s v="E"/>
    <s v="ANDRIAMIRIJA Luca"/>
    <n v="138472"/>
    <m/>
    <m/>
    <s v="DCG"/>
    <s v="FELANA13"/>
    <s v="Felana RARIVOSON"/>
    <s v="18 000.00"/>
    <n v="20"/>
    <n v="1"/>
    <m/>
    <s v="MEDMEDI"/>
    <s v="True"/>
    <s v="E110_MD_DCOM"/>
    <s v="DCG-COM-MEDIA"/>
    <s v="NA"/>
    <m/>
    <n v="1"/>
    <s v="15 000.00"/>
    <s v="YASMG"/>
    <m/>
    <s v="265 000.00"/>
    <s v="318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973"/>
    <n v="1"/>
    <s v="2026-06-15"/>
  </r>
  <r>
    <x v="472"/>
    <s v="RTV RECORD"/>
    <s v="PUBLICITE ET ANNONCE"/>
    <s v="Publireportage Gezani dans JT le 19 février 2026- devis n°DV00000085 du 19/02/2026"/>
    <n v="1"/>
    <s v="UN"/>
    <n v="250000"/>
    <n v="54.347826086956523"/>
    <n v="54.347826086956523"/>
    <n v="54.347826086956523"/>
    <m/>
    <m/>
    <n v="0"/>
    <s v="MGA"/>
    <d v="2026-07-06T00:00:00"/>
    <s v="2026-07-10"/>
    <s v="E"/>
    <s v="E"/>
    <s v="ANDRIAMIRIJA Luca"/>
    <n v="138472"/>
    <m/>
    <m/>
    <s v="DCG"/>
    <s v="FELANA13"/>
    <s v="Felana RARIVOSON"/>
    <s v="300 000.00"/>
    <n v="20"/>
    <n v="2"/>
    <m/>
    <s v="MEDMEDI"/>
    <s v="True"/>
    <s v="E110_MD_DCOM"/>
    <s v="DCG-COM-MEDIA"/>
    <s v="NA"/>
    <m/>
    <n v="1"/>
    <s v="250 000.00"/>
    <s v="YASMG"/>
    <m/>
    <s v="265 000.00"/>
    <s v="318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973"/>
    <n v="2"/>
    <s v="2026-06-15"/>
  </r>
  <r>
    <x v="473"/>
    <s v="REAL TV 94 FM"/>
    <s v="PUBLICITE ET ANNONCE"/>
    <s v="Publireportage le 19/02/2026 - PROFORMA N° REAL/2026/121 DU  12/06/2026"/>
    <n v="1"/>
    <s v="UN"/>
    <n v="500000"/>
    <n v="108.69565217391305"/>
    <n v="108.69565217391305"/>
    <n v="108.69565217391305"/>
    <m/>
    <m/>
    <n v="0"/>
    <s v="MGA"/>
    <d v="2026-07-06T00:00:00"/>
    <s v="2026-07-06"/>
    <s v="E"/>
    <s v="E"/>
    <s v="ANDRIAMIRIJA Luca"/>
    <n v="138473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00 000.00"/>
    <s v="600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2703"/>
    <n v="1"/>
    <s v="2026-06-15"/>
  </r>
  <r>
    <x v="474"/>
    <s v="KOLO TV"/>
    <s v="PUBLICITE ET ANNONCE"/>
    <s v="Publi-reportage 1mn30 radio - Proforma n°SMC 078/2026"/>
    <n v="1"/>
    <s v="UN"/>
    <n v="30000"/>
    <n v="6.5217391304347823"/>
    <n v="6.5217391304347823"/>
    <n v="6.5217391304347823"/>
    <m/>
    <m/>
    <n v="0"/>
    <s v="MGA"/>
    <d v="2026-07-06T00:00:00"/>
    <s v="2026-07-06"/>
    <s v="E"/>
    <s v="E"/>
    <s v="ANDRIAMIRIJA Luca"/>
    <n v="138474"/>
    <m/>
    <m/>
    <s v="DCG"/>
    <s v="FELANA13"/>
    <s v="Felana RARIVOSON"/>
    <s v="36 000.00"/>
    <n v="20"/>
    <n v="2"/>
    <m/>
    <s v="MEDMEDI"/>
    <s v="True"/>
    <s v="E110_MD_DCOM"/>
    <s v="DCG-COM-MEDIA"/>
    <s v="NA"/>
    <m/>
    <n v="1"/>
    <s v="30 000.00"/>
    <s v="YASMG"/>
    <m/>
    <s v="730 000.00"/>
    <s v="876 000.00"/>
    <s v="F"/>
    <d v="2026-07-06T00:00:00"/>
    <s v="0000-00-00"/>
    <s v="Publi-reportage Gezani"/>
    <s v="YASSIE"/>
    <s v="YASSIE"/>
    <s v="C100"/>
    <s v="E110_MD_DCOM"/>
    <s v="DCG-COM-MEDIA"/>
    <s v="STD"/>
    <m/>
    <m/>
    <m/>
    <n v="1265"/>
    <s v="C100"/>
    <n v="2483"/>
    <n v="2"/>
    <s v="2026-06-15"/>
  </r>
  <r>
    <x v="474"/>
    <s v="KOLO TV"/>
    <s v="PUBLICITE ET ANNONCE"/>
    <s v="Publi-reportage 3 mn TV - Proforma n°SMC 078/2026"/>
    <n v="1"/>
    <s v="UN"/>
    <n v="700000"/>
    <n v="152.17391304347825"/>
    <n v="152.17391304347825"/>
    <n v="152.17391304347825"/>
    <m/>
    <m/>
    <n v="0"/>
    <s v="MGA"/>
    <d v="2026-07-06T00:00:00"/>
    <s v="2026-07-06"/>
    <s v="E"/>
    <s v="E"/>
    <s v="ANDRIAMIRIJA Luca"/>
    <n v="138474"/>
    <m/>
    <m/>
    <s v="DCG"/>
    <s v="FELANA13"/>
    <s v="Felana RARIVOSON"/>
    <s v="840 000.00"/>
    <n v="20"/>
    <n v="1"/>
    <m/>
    <s v="MEDMEDI"/>
    <s v="True"/>
    <s v="E110_MD_DCOM"/>
    <s v="DCG-COM-MEDIA"/>
    <s v="NA"/>
    <m/>
    <n v="1"/>
    <s v="700 000.00"/>
    <s v="YASMG"/>
    <m/>
    <s v="730 000.00"/>
    <s v="876 000.00"/>
    <s v="F"/>
    <d v="2026-07-06T00:00:00"/>
    <s v="0000-00-00"/>
    <s v="Publi-reportage Gezani"/>
    <s v="YASSIE"/>
    <s v="YASSIE"/>
    <s v="C100"/>
    <s v="E110_MD_DCOM"/>
    <s v="DCG-COM-MEDIA"/>
    <s v="STD"/>
    <m/>
    <m/>
    <m/>
    <n v="1265"/>
    <s v="C100"/>
    <n v="2483"/>
    <n v="1"/>
    <s v="2026-06-15"/>
  </r>
  <r>
    <x v="475"/>
    <s v="STELLAR - IX SA"/>
    <s v="LOCATION"/>
    <s v="Régul Alfred VM Hosting (JANV2025 à MARS2026 )(13 982*15*89%)# devis: DV_STX_YASMG_2025_0650"/>
    <n v="1"/>
    <s v="UN"/>
    <n v="186659.7"/>
    <n v="186659.7"/>
    <n v="186659.7"/>
    <n v="186659.7"/>
    <m/>
    <m/>
    <n v="0"/>
    <s v="USD"/>
    <d v="2026-07-06T00:00:00"/>
    <s v="2026-07-06"/>
    <s v="E"/>
    <s v="E"/>
    <s v="RASAMOELINA Haritsoa Oliva"/>
    <n v="138573"/>
    <m/>
    <m/>
    <s v="DTG"/>
    <s v="ELIE3"/>
    <s v="ANDRIAMANANTSOA Elie"/>
    <s v="223 991.64"/>
    <n v="20"/>
    <n v="1"/>
    <m/>
    <s v="LOCLOCT"/>
    <s v="True"/>
    <s v="E336_DTG"/>
    <s v="DTG-DOM"/>
    <s v="NA"/>
    <m/>
    <n v="1"/>
    <s v="186 659.70"/>
    <s v="YASMG"/>
    <m/>
    <s v="186 659.70"/>
    <s v="223 991.64"/>
    <m/>
    <d v="2026-07-06T00:00:00"/>
    <s v="0000-00-00"/>
    <s v="Régul VM Hosting(JANV25 à MARS26)AT-YMG-DTG-20260331-002"/>
    <s v="YASSIE"/>
    <s v="YASSIE"/>
    <s v="C500"/>
    <s v="E336_DTG"/>
    <s v="DTG-DOM"/>
    <s v="STD"/>
    <m/>
    <m/>
    <m/>
    <n v="14417"/>
    <s v="C500"/>
    <n v="3098"/>
    <n v="1"/>
    <s v="2026-06-19"/>
  </r>
  <r>
    <x v="476"/>
    <s v="FEDERATION MALAGASY DE BASKET BALL"/>
    <s v="SPONSORING"/>
    <s v="Sponsoring FMBB PART II - FA n°002/TELMA/FMBB/PDT/2026"/>
    <n v="1"/>
    <s v="UN"/>
    <n v="180000000"/>
    <n v="39130.434782608696"/>
    <n v="39130.434782608696"/>
    <n v="39130.434782608696"/>
    <m/>
    <m/>
    <n v="0"/>
    <s v="MGA"/>
    <d v="2026-07-06T00:00:00"/>
    <s v="2026-07-06"/>
    <s v="E"/>
    <s v="E"/>
    <s v="ANDRIAMIRIJA Luca"/>
    <n v="138546"/>
    <m/>
    <m/>
    <s v="DCG"/>
    <s v="FELANA13"/>
    <s v="Felana RARIVOSON"/>
    <s v="180 000 000.00"/>
    <n v="0"/>
    <n v="1"/>
    <m/>
    <s v="MECSPDC"/>
    <s v="True"/>
    <s v="E110_PS_DCOM"/>
    <s v="DCG-COM-PART"/>
    <s v="NA"/>
    <m/>
    <n v="1"/>
    <s v="180 000 000.00"/>
    <s v="YASMG"/>
    <m/>
    <s v="180 000 000.00"/>
    <s v="180 000 000.00"/>
    <s v="F"/>
    <d v="2026-07-06T00:00:00"/>
    <s v="0000-00-00"/>
    <s v="Sponsoring FMBB part II"/>
    <s v="YASSIE"/>
    <s v="YASSIE"/>
    <s v="C100"/>
    <s v="E110_PS_DCOM"/>
    <s v="DCG-COM-PART"/>
    <s v="STD"/>
    <m/>
    <m/>
    <m/>
    <n v="1267"/>
    <s v="C100"/>
    <n v="2368"/>
    <n v="1"/>
    <s v="2026-06-18"/>
  </r>
  <r>
    <x v="477"/>
    <s v="MIDI PUBLICITE"/>
    <s v="INSERTION PRESSE"/>
    <s v="BC rajout du BC  de couverture 129323 - Insertion web de YAS sur le site web « midi-madagasikara.mg » - 01/05/2026 au 01/05/2027"/>
    <n v="12"/>
    <s v="UN"/>
    <n v="2625000"/>
    <n v="570.6521739130435"/>
    <n v="6847.826086956522"/>
    <n v="6847.826086956522"/>
    <m/>
    <m/>
    <n v="0"/>
    <s v="MGA"/>
    <d v="2026-07-06T00:00:00"/>
    <s v="2026-07-14"/>
    <s v="E"/>
    <s v="E"/>
    <s v="ANDRIAMIRIJA Luca"/>
    <n v="138577"/>
    <m/>
    <m/>
    <s v="DCG"/>
    <s v="FELANA13"/>
    <s v="Felana RARIVOSON"/>
    <s v="37 800 000.00"/>
    <n v="20"/>
    <n v="1"/>
    <m/>
    <s v="MEDMEDI"/>
    <s v="True"/>
    <s v="E110_DG_DCOM"/>
    <s v="DCG-COM"/>
    <s v="NA"/>
    <m/>
    <n v="12"/>
    <s v="31 500 000.00"/>
    <s v="YASMG"/>
    <m/>
    <s v="31 500 000.00"/>
    <s v="37 800 000.00"/>
    <m/>
    <d v="2026-07-06T00:00:00"/>
    <s v="0000-00-00"/>
    <s v="BC de Couverture - Insetion Web - Rajout BC 129323"/>
    <s v="YASSIE"/>
    <s v="YASSIE"/>
    <s v="C100"/>
    <s v="E110_DG_DCOM"/>
    <s v="DCG-COM"/>
    <s v="STD"/>
    <m/>
    <m/>
    <m/>
    <n v="3010"/>
    <s v="C100"/>
    <n v="2566"/>
    <n v="1"/>
    <s v="2026-06-19"/>
  </r>
  <r>
    <x v="478"/>
    <s v="MAKUA ENTERTAINMENT SARL"/>
    <s v="PRESTATION DE SERVICE"/>
    <s v="Partenariat Ambassadrice avec Denise 2026 - PROFORMA n °2026033001"/>
    <n v="12"/>
    <s v="UN"/>
    <n v="4583333.3333000001"/>
    <n v="996.37681158695648"/>
    <n v="11956.521739043477"/>
    <n v="11956.521739043477"/>
    <m/>
    <m/>
    <n v="0"/>
    <s v="MGA"/>
    <d v="2026-07-06T00:00:00"/>
    <s v="2026-07-06"/>
    <s v="E"/>
    <s v="E"/>
    <s v="ANDRIAMIRIJA Luca"/>
    <n v="138591"/>
    <m/>
    <m/>
    <s v="DCG"/>
    <s v="FELANA13"/>
    <s v="Felana RARIVOSON"/>
    <s v="55 000 000.00"/>
    <n v="0"/>
    <n v="1"/>
    <m/>
    <s v="PRICTRL"/>
    <s v="True"/>
    <s v="E110_AC_DCOM"/>
    <s v="DCG-COM-PART"/>
    <s v="NA"/>
    <m/>
    <n v="12"/>
    <s v="55 000 000.00"/>
    <s v="YASMG"/>
    <m/>
    <s v="110 000 000.00"/>
    <s v="110 000 000.00"/>
    <s v="F"/>
    <d v="2026-07-06T00:00:00"/>
    <s v="0000-00-00"/>
    <s v="AMBASSADEUR SHYN ET DENISE"/>
    <s v="YASSIE"/>
    <s v="YASSIE"/>
    <s v="C100"/>
    <s v="E110_AC_DCOM"/>
    <s v="DCG-COM-PART"/>
    <s v="STD"/>
    <m/>
    <m/>
    <m/>
    <n v="14862"/>
    <s v="C100"/>
    <n v="3309"/>
    <n v="1"/>
    <s v="2026-06-19"/>
  </r>
  <r>
    <x v="478"/>
    <s v="MAKUA ENTERTAINMENT SARL"/>
    <s v="PRESTATION DE SERVICE"/>
    <s v="Partenariat Ambassadeur avec SHYN 2026 - PROFORMA n °2026033002"/>
    <n v="12"/>
    <s v="UN"/>
    <n v="4583333.3333000001"/>
    <n v="996.37681158695648"/>
    <n v="11956.521739043477"/>
    <n v="11956.521739043477"/>
    <m/>
    <m/>
    <n v="0"/>
    <s v="MGA"/>
    <d v="2026-07-06T00:00:00"/>
    <s v="2026-07-06"/>
    <s v="E"/>
    <s v="E"/>
    <s v="ANDRIAMIRIJA Luca"/>
    <n v="138591"/>
    <m/>
    <m/>
    <s v="DCG"/>
    <s v="FELANA13"/>
    <s v="Felana RARIVOSON"/>
    <s v="55 000 000.00"/>
    <n v="0"/>
    <n v="2"/>
    <m/>
    <s v="PRICTRL"/>
    <s v="True"/>
    <s v="E110_AC_DCOM"/>
    <s v="DCG-COM-PART"/>
    <s v="NA"/>
    <m/>
    <n v="12"/>
    <s v="55 000 000.00"/>
    <s v="YASMG"/>
    <m/>
    <s v="110 000 000.00"/>
    <s v="110 000 000.00"/>
    <s v="F"/>
    <d v="2026-07-06T00:00:00"/>
    <s v="0000-00-00"/>
    <s v="AMBASSADEUR SHYN ET DENISE"/>
    <s v="YASSIE"/>
    <s v="YASSIE"/>
    <s v="C100"/>
    <s v="E110_AC_DCOM"/>
    <s v="DCG-COM-PART"/>
    <s v="STD"/>
    <m/>
    <m/>
    <m/>
    <n v="14862"/>
    <s v="C100"/>
    <n v="3309"/>
    <n v="2"/>
    <s v="2026-06-19"/>
  </r>
  <r>
    <x v="479"/>
    <s v="PRIMA CE SARLU"/>
    <s v="REMISE"/>
    <s v="Remise 30%"/>
    <n v="1"/>
    <s v="UN"/>
    <n v="-14250000"/>
    <n v="-3097.8260869565215"/>
    <n v="-3097.8260869565215"/>
    <n v="3097.8260869565215"/>
    <n v="3097.8260869565215"/>
    <m/>
    <n v="0"/>
    <s v="MGA"/>
    <d v="2026-07-06T00:00:00"/>
    <s v="2026-07-06"/>
    <s v="L"/>
    <s v="S"/>
    <s v="RASAMOELINA Haritsoa Oliva"/>
    <n v="138710"/>
    <m/>
    <m/>
    <s v="DTG"/>
    <s v="ELIE3"/>
    <s v="ANDRIAMANANTSOA Elie"/>
    <s v="-17 100 000.00"/>
    <n v="20"/>
    <n v="2"/>
    <m/>
    <s v="GELACCS"/>
    <s v="True"/>
    <s v="2026-DT-061013"/>
    <s v="DTG-DOM"/>
    <s v="NA"/>
    <m/>
    <n v="0"/>
    <s v="0.00"/>
    <s v="YASMG"/>
    <m/>
    <s v="33 250 000.00"/>
    <s v="39 900 000.00"/>
    <m/>
    <d v="2026-07-06T00:00:00"/>
    <s v="0000-00-00"/>
    <s v="(TS)Fourniture,pose poutre en BA -Mananara-SoanieranaIvongo"/>
    <s v="YASSIE"/>
    <s v="YASSIE"/>
    <s v="C500"/>
    <s v="2026-DT-061013"/>
    <s v="DTG-DOM"/>
    <s v="STD"/>
    <m/>
    <m/>
    <m/>
    <n v="2057"/>
    <s v="C500"/>
    <n v="2633"/>
    <n v="2"/>
    <s v="0000-00-00"/>
  </r>
  <r>
    <x v="479"/>
    <s v="PRIMA CE SARLU"/>
    <s v="Travaux de construction"/>
    <s v="(TS)Fourniture et pose de Poutre en béton armé sous dalot et sur pont,y compris coffrage , ferraillage et toutes sujetions de mise en uvre"/>
    <n v="475"/>
    <s v="UN"/>
    <n v="100000"/>
    <n v="21.739130434782609"/>
    <n v="10326.08695652174"/>
    <n v="10326.08695652174"/>
    <m/>
    <m/>
    <n v="0"/>
    <s v="MGA"/>
    <d v="2026-07-06T00:00:00"/>
    <s v="2026-07-06"/>
    <s v="L"/>
    <s v="E"/>
    <s v="RASAMOELINA Haritsoa Oliva"/>
    <n v="138710"/>
    <m/>
    <m/>
    <s v="DTG"/>
    <s v="ELIE3"/>
    <s v="ANDRIAMANANTSOA Elie"/>
    <s v="57 000 000.00"/>
    <n v="20"/>
    <n v="1"/>
    <m/>
    <s v="PRICTRL"/>
    <s v="True"/>
    <s v="2026-DT-061013"/>
    <s v="DTG-DOM"/>
    <s v="NA"/>
    <m/>
    <n v="475"/>
    <s v="47 500 000.00"/>
    <s v="YASMG"/>
    <m/>
    <s v="33 250 000.00"/>
    <s v="39 900 000.00"/>
    <m/>
    <d v="2026-07-06T00:00:00"/>
    <s v="0000-00-00"/>
    <s v="(TS)Fourniture,pose poutre en BA -Mananara-SoanieranaIvongo"/>
    <s v="YASSIE"/>
    <s v="YASSIE"/>
    <s v="C500"/>
    <s v="2026-DT-061013"/>
    <s v="DTG-DOM"/>
    <s v="STD"/>
    <m/>
    <m/>
    <m/>
    <n v="22423"/>
    <s v="C500"/>
    <n v="2633"/>
    <n v="1"/>
    <s v="0000-00-00"/>
  </r>
  <r>
    <x v="480"/>
    <s v="VOYAGES BOURDON"/>
    <s v="AUTRES FRAIS"/>
    <s v="Pénalité suite changement  date (Billet d'avion MR TCHI HONG JOC TSUNE Marco  -Tanà-Tuléar -Tanà-Départ le 22/09/26)"/>
    <n v="1"/>
    <s v="UN"/>
    <n v="184900"/>
    <n v="40.195652173913047"/>
    <n v="40.195652173913047"/>
    <n v="40.195652173913047"/>
    <m/>
    <m/>
    <n v="0"/>
    <s v="MGA"/>
    <d v="2026-07-06T00:00:00"/>
    <s v="2026-07-06"/>
    <s v="E"/>
    <s v="E"/>
    <s v="RASAMOELINA Haritsoa Oliva"/>
    <n v="138808"/>
    <m/>
    <m/>
    <s v="DTG"/>
    <s v="ELIE3"/>
    <s v="ANDRIAMANANTSOA Elie"/>
    <s v="184 900.00"/>
    <n v="0"/>
    <n v="1"/>
    <m/>
    <s v="EEEELEC"/>
    <s v="True"/>
    <s v="E215_DTG"/>
    <s v="DTG-DOM"/>
    <s v="NA"/>
    <m/>
    <n v="1"/>
    <s v="184 900.00"/>
    <s v="YASMG"/>
    <m/>
    <s v="184 900.00"/>
    <s v="184 900.00"/>
    <s v="F"/>
    <d v="2026-07-06T00:00:00"/>
    <s v="0000-00-00"/>
    <s v="Pénalité suite changement date -Billet avion Marco"/>
    <s v="YASSIE"/>
    <s v="YASSIE"/>
    <s v="C500"/>
    <s v="E215_DTG"/>
    <s v="DTG-DOM"/>
    <s v="VOLINT"/>
    <m/>
    <m/>
    <m/>
    <n v="1599"/>
    <s v="C500"/>
    <n v="2886"/>
    <n v="1"/>
    <s v="2026-07-03"/>
  </r>
  <r>
    <x v="481"/>
    <s v="HK SERVICES"/>
    <s v="PRESTATION DE SERVICE"/>
    <s v="Nettoyage Stand FIBRE - JUIN 2026 # DEVIS S00530 DU 03/06/2026"/>
    <n v="1"/>
    <s v="UN"/>
    <n v="247896.2"/>
    <n v="53.890478260869571"/>
    <n v="53.890478260869571"/>
    <n v="53.890478260869571"/>
    <m/>
    <m/>
    <n v="0"/>
    <s v="MGA"/>
    <d v="2026-07-06T00:00:00"/>
    <s v="2026-07-06"/>
    <s v="E"/>
    <s v="E"/>
    <s v="RAZAFINDRAHAGA Setra"/>
    <n v="138471"/>
    <m/>
    <m/>
    <s v="DCG"/>
    <s v="FELANA13"/>
    <s v="Felana RARIVOSON"/>
    <s v="297 475.44"/>
    <n v="20"/>
    <n v="1"/>
    <m/>
    <s v="PRICTRL"/>
    <s v="True"/>
    <s v="E110_TR_DRB"/>
    <s v="DCG-DRB"/>
    <s v="NA"/>
    <m/>
    <n v="1"/>
    <s v="247 896.20"/>
    <s v="YASMG"/>
    <m/>
    <s v="247 896.20"/>
    <s v="297 475.44"/>
    <m/>
    <d v="2026-07-06T00:00:00"/>
    <s v="0000-00-00"/>
    <s v="STAND FIBRE DRB"/>
    <s v="YASSIE"/>
    <s v="YASSIE"/>
    <s v="C102"/>
    <s v="E110_TR_DRB"/>
    <s v="DCG-DRB"/>
    <s v="STD"/>
    <m/>
    <m/>
    <m/>
    <n v="14862"/>
    <s v="C102"/>
    <n v="2426"/>
    <n v="1"/>
    <s v="2026-06-15"/>
  </r>
  <r>
    <x v="482"/>
    <s v="AVRA BTP"/>
    <s v="REMISE"/>
    <m/>
    <n v="1"/>
    <s v="UN"/>
    <n v="-6555930.4000000004"/>
    <n v="-1425.2022608695654"/>
    <n v="-1425.2022608695654"/>
    <n v="1425.2022608695654"/>
    <n v="1425.2022608695654"/>
    <m/>
    <n v="0"/>
    <s v="MGA"/>
    <d v="2026-07-06T00:00:00"/>
    <s v="2026-07-06"/>
    <s v="E"/>
    <s v="E"/>
    <m/>
    <n v="0"/>
    <m/>
    <m/>
    <s v="DFG"/>
    <s v="NADIA7"/>
    <s v="RAVONINJATOVO Nadia"/>
    <s v="-6 555 930.40"/>
    <n v="0"/>
    <n v="0"/>
    <m/>
    <s v="GELACCS"/>
    <s v="True"/>
    <s v="2026-CO-000001"/>
    <s v="DFG-ADV"/>
    <s v="NA"/>
    <m/>
    <n v="1"/>
    <s v="-6 555 930.40"/>
    <s v="YASMG"/>
    <m/>
    <s v="14 000 000.00"/>
    <s v="14 000 000.00"/>
    <s v="F"/>
    <d v="2026-07-06T00:00:00"/>
    <s v="0000-00-00"/>
    <m/>
    <s v="YASSIE"/>
    <s v="YASSIE"/>
    <s v="C700"/>
    <s v="2026-CO-000001"/>
    <s v="DFG-ADV"/>
    <s v="STD"/>
    <m/>
    <m/>
    <m/>
    <n v="2057"/>
    <s v="C700"/>
    <n v="4038"/>
    <n v="2"/>
    <s v="2026-07-08"/>
  </r>
  <r>
    <x v="482"/>
    <s v="AVRA BTP"/>
    <s v="Travaux de réhabilitation"/>
    <s v="Travaux supplémentaire refonte sol Titan 3# DEVIS N0 DV0140/26 DU 04/07/2026"/>
    <n v="1"/>
    <s v="UN"/>
    <n v="20555930.399999999"/>
    <n v="4468.6805217391302"/>
    <n v="4468.6805217391302"/>
    <n v="4468.6805217391302"/>
    <m/>
    <m/>
    <n v="0"/>
    <s v="MGA"/>
    <d v="2026-07-06T00:00:00"/>
    <s v="2026-07-06"/>
    <s v="E"/>
    <s v="E"/>
    <s v="RAHARISON Tsilavina"/>
    <n v="138849"/>
    <m/>
    <m/>
    <s v="DFG"/>
    <s v="NADIA7"/>
    <s v="RAVONINJATOVO Nadia"/>
    <s v="20 555 930.40"/>
    <n v="0"/>
    <n v="1"/>
    <m/>
    <s v="PRICTRL"/>
    <s v="True"/>
    <s v="2026-CO-000001"/>
    <s v="DFG-ADV"/>
    <s v="NA"/>
    <m/>
    <n v="1"/>
    <s v="20 555 930.40"/>
    <s v="YASMG"/>
    <m/>
    <s v="14 000 000.00"/>
    <s v="14 000 000.00"/>
    <s v="F"/>
    <d v="2026-07-06T00:00:00"/>
    <s v="0000-00-00"/>
    <m/>
    <s v="YASSIE"/>
    <s v="YASSIE"/>
    <s v="C700"/>
    <s v="2026-CO-000001"/>
    <s v="DFG-ADV"/>
    <s v="STD"/>
    <m/>
    <m/>
    <m/>
    <n v="22422"/>
    <s v="C700"/>
    <n v="4038"/>
    <n v="1"/>
    <s v="2026-07-08"/>
  </r>
  <r>
    <x v="483"/>
    <s v="MADARAIL SA"/>
    <s v="PRESTATION DE SERVICES EXTERNE"/>
    <s v="Assistance technique pour le projet de tirage FO vers le pylône &quot;antenne relais à VAK00 5Ambohibary (BK116-BK117)"/>
    <n v="1"/>
    <s v="UN"/>
    <n v="591297.56999999995"/>
    <n v="128.54294999999999"/>
    <n v="128.54294999999999"/>
    <n v="128.54294999999999"/>
    <m/>
    <m/>
    <n v="0"/>
    <s v="MGA"/>
    <d v="2026-07-06T00:00:00"/>
    <s v="2026-07-06"/>
    <s v="E"/>
    <s v="E"/>
    <s v="RASAMOELINA Haritsoa Oliva"/>
    <n v="138777"/>
    <m/>
    <m/>
    <s v="DTG"/>
    <s v="ELIE3"/>
    <s v="ANDRIAMANANTSOA Elie"/>
    <s v="709 557.08"/>
    <n v="20"/>
    <n v="1"/>
    <m/>
    <s v="PRICTRL"/>
    <s v="True"/>
    <s v="2026-DT-022001"/>
    <s v="DTG-PROJETS"/>
    <s v="NA"/>
    <m/>
    <n v="1"/>
    <s v="591 297.57"/>
    <s v="YASMG"/>
    <m/>
    <s v="1 182 595.14"/>
    <s v="1 419 114.16"/>
    <s v="F"/>
    <d v="2026-07-06T00:00:00"/>
    <s v="0000-00-00"/>
    <s v="Assistance technique -projet tirage FO ALA038 et VAK005"/>
    <s v="YASSIE"/>
    <s v="YASSIE"/>
    <s v="C500"/>
    <s v="2026-DT-022001"/>
    <s v="DTG-PROJETS"/>
    <s v="STD"/>
    <m/>
    <m/>
    <m/>
    <n v="6965"/>
    <s v="C500"/>
    <n v="1688"/>
    <n v="1"/>
    <s v="2026-07-10"/>
  </r>
  <r>
    <x v="483"/>
    <s v="MADARAIL SA"/>
    <s v="PRESTATION DE SERVICES EXTERNE"/>
    <s v="Assistance technique pour le projet  IPRA/SITE technique YAS ALA038 Andaingo-tirage e n tranchée souterrain de câble FO"/>
    <n v="1"/>
    <s v="UN"/>
    <n v="591297.56999999995"/>
    <n v="128.54294999999999"/>
    <n v="128.54294999999999"/>
    <n v="128.54294999999999"/>
    <m/>
    <m/>
    <n v="0"/>
    <s v="MGA"/>
    <d v="2026-07-06T00:00:00"/>
    <s v="2026-07-06"/>
    <s v="E"/>
    <s v="E"/>
    <s v="RASAMOELINA Haritsoa Oliva"/>
    <n v="138777"/>
    <m/>
    <m/>
    <s v="DTG"/>
    <s v="ELIE3"/>
    <s v="ANDRIAMANANTSOA Elie"/>
    <s v="709 557.08"/>
    <n v="20"/>
    <n v="2"/>
    <m/>
    <s v="PRICTRL"/>
    <s v="True"/>
    <s v="2026-DT-022001"/>
    <s v="DTG-PROJETS"/>
    <s v="NA"/>
    <m/>
    <n v="1"/>
    <s v="591 297.57"/>
    <s v="YASMG"/>
    <m/>
    <s v="1 182 595.14"/>
    <s v="1 419 114.16"/>
    <s v="F"/>
    <d v="2026-07-06T00:00:00"/>
    <s v="0000-00-00"/>
    <s v="Assistance technique -projet tirage FO ALA038 et VAK005"/>
    <s v="YASSIE"/>
    <s v="YASSIE"/>
    <s v="C500"/>
    <s v="2026-DT-022001"/>
    <s v="DTG-PROJETS"/>
    <s v="STD"/>
    <m/>
    <m/>
    <m/>
    <n v="6965"/>
    <s v="C500"/>
    <n v="1688"/>
    <n v="2"/>
    <s v="2026-07-10"/>
  </r>
  <r>
    <x v="484"/>
    <s v="ICHTUS SERVICE"/>
    <s v="PRESTATION DE SERVICE"/>
    <s v="Accessoires pour RACK TITAN III"/>
    <n v="152"/>
    <s v="UN"/>
    <n v="13000"/>
    <n v="2.8260869565217392"/>
    <n v="429.56521739130437"/>
    <n v="429.56521739130437"/>
    <m/>
    <m/>
    <n v="0"/>
    <s v="MGA"/>
    <d v="2026-07-06T00:00:00"/>
    <s v="2026-07-06"/>
    <s v="E"/>
    <s v="E"/>
    <s v="RAHARISON Tsilavina"/>
    <n v="138802"/>
    <m/>
    <m/>
    <s v="DFG"/>
    <s v="NADIA7"/>
    <s v="RAVONINJATOVO Nadia"/>
    <s v="1 976 000.00"/>
    <n v="0"/>
    <n v="3"/>
    <m/>
    <s v="PRICTRL"/>
    <s v="True"/>
    <s v="2026-CO-000001"/>
    <s v="DFG-ADV"/>
    <s v="NA"/>
    <m/>
    <n v="152"/>
    <s v="1 976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3"/>
    <s v="2026-07-06"/>
  </r>
  <r>
    <x v="484"/>
    <s v="ICHTUS SERVICE"/>
    <s v="PRESTATION DE SERVICE"/>
    <s v="PRESTATION Montage 40 racks"/>
    <n v="40"/>
    <s v="UN"/>
    <n v="120000"/>
    <n v="26.086956521739129"/>
    <n v="1043.4782608695652"/>
    <n v="1043.4782608695652"/>
    <m/>
    <n v="60"/>
    <n v="60"/>
    <s v="MGA"/>
    <d v="2026-07-06T00:00:00"/>
    <s v="2026-07-06"/>
    <s v="E"/>
    <s v="E"/>
    <s v="RAHARISON Tsilavina"/>
    <n v="138802"/>
    <m/>
    <m/>
    <s v="DFG"/>
    <s v="NADIA7"/>
    <s v="RAVONINJATOVO Nadia"/>
    <s v="1 920 000.00"/>
    <n v="0"/>
    <n v="2"/>
    <m/>
    <s v="PRICTRL"/>
    <s v="True"/>
    <s v="2026-CO-000001"/>
    <s v="DFG-ADV"/>
    <s v="NA"/>
    <m/>
    <n v="40"/>
    <s v="1 920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2"/>
    <s v="2026-07-06"/>
  </r>
  <r>
    <x v="484"/>
    <s v="ICHTUS SERVICE"/>
    <s v="PRESTATION DE SERVICE"/>
    <s v="PRESTATION peinture longeron# DEVIS N°26061289 DU 30/06/2026"/>
    <n v="1"/>
    <s v="UN"/>
    <n v="10180000"/>
    <n v="2213.0434782608695"/>
    <n v="2213.0434782608695"/>
    <n v="2213.0434782608695"/>
    <m/>
    <m/>
    <n v="0"/>
    <s v="MGA"/>
    <d v="2026-07-06T00:00:00"/>
    <s v="2026-07-06"/>
    <s v="E"/>
    <s v="E"/>
    <s v="RAHARISON Tsilavina"/>
    <n v="138802"/>
    <m/>
    <m/>
    <s v="DFG"/>
    <s v="NADIA7"/>
    <s v="RAVONINJATOVO Nadia"/>
    <s v="10 180 000.00"/>
    <n v="0"/>
    <n v="1"/>
    <m/>
    <s v="PRICTRL"/>
    <s v="True"/>
    <s v="2026-CO-000001"/>
    <s v="DFG-ADV"/>
    <s v="NA"/>
    <m/>
    <n v="1"/>
    <s v="10 180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1"/>
    <s v="2026-07-06"/>
  </r>
  <r>
    <x v="485"/>
    <s v="SOCIETE QUBETA IMPORT-EXPORT SARLU"/>
    <s v="REMISE"/>
    <s v="Remise"/>
    <n v="1"/>
    <s v="UN"/>
    <n v="-474000"/>
    <n v="-103.04347826086956"/>
    <n v="-103.04347826086956"/>
    <n v="103.04347826086956"/>
    <n v="103.04347826086956"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-568 800.00"/>
    <n v="20"/>
    <n v="3"/>
    <m/>
    <s v="GELACCS"/>
    <s v="True"/>
    <s v="2026-DT-061003"/>
    <s v="DTG-DOM"/>
    <s v="NA"/>
    <m/>
    <n v="1"/>
    <s v="-474 000.00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057"/>
    <s v="C500"/>
    <n v="3052"/>
    <n v="3"/>
    <s v="2026-07-10"/>
  </r>
  <r>
    <x v="485"/>
    <s v="SOCIETE QUBETA IMPORT-EXPORT SARLU"/>
    <s v="CHAISE VISITEUR GRISE"/>
    <s v="Chaise Visiteur SM-138(701 001)"/>
    <n v="8"/>
    <s v="UN"/>
    <n v="99166.67"/>
    <n v="21.557971739130434"/>
    <n v="172.46377391304347"/>
    <n v="172.46377391304347"/>
    <m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952 000.03"/>
    <n v="20"/>
    <n v="2"/>
    <m/>
    <s v="MOEMOBB"/>
    <s v="True"/>
    <s v="2026-DT-061003"/>
    <s v="DTG-DOM"/>
    <s v="NA"/>
    <m/>
    <n v="8"/>
    <s v="793 333.36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7150"/>
    <s v="C500"/>
    <n v="3052"/>
    <n v="2"/>
    <s v="2026-07-10"/>
  </r>
  <r>
    <x v="485"/>
    <s v="SOCIETE QUBETA IMPORT-EXPORT SARLU"/>
    <s v="Bureau HM-V12001, 1.2m avec tirroir"/>
    <s v="Bureau HM-V12001, 1.2m avec tirroir (705 122 Marron) # Devis: DEV/2026/005837"/>
    <n v="8"/>
    <s v="UN"/>
    <n v="493333.33"/>
    <n v="107.24637608695653"/>
    <n v="857.97100869565224"/>
    <n v="857.97100869565224"/>
    <m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4 735 999.97"/>
    <n v="20"/>
    <n v="1"/>
    <m/>
    <s v="MOEMOBB"/>
    <s v="True"/>
    <s v="2026-DT-061003"/>
    <s v="DTG-DOM"/>
    <s v="NA"/>
    <m/>
    <n v="8"/>
    <s v="3 946 666.64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4768"/>
    <s v="C500"/>
    <n v="3052"/>
    <n v="1"/>
    <s v="2026-07-10"/>
  </r>
  <r>
    <x v="486"/>
    <s v="EASY NETCOM"/>
    <s v="Travaux filaire"/>
    <s v="Inspection et traitement 345 poteaux bois-ITP-20260504-00005 # Devis: 026/05357/ENC-HR"/>
    <n v="345"/>
    <s v="UN"/>
    <n v="40000"/>
    <n v="8.695652173913043"/>
    <n v="3000"/>
    <n v="3000"/>
    <m/>
    <m/>
    <n v="0"/>
    <s v="MGA"/>
    <d v="2026-07-06T00:00:00"/>
    <s v="2026-07-06"/>
    <s v="E"/>
    <s v="E"/>
    <s v="RASAMOELINA Haritsoa Oliva"/>
    <n v="138378"/>
    <m/>
    <m/>
    <s v="DTG"/>
    <s v="ELIE3"/>
    <s v="ANDRIAMANANTSOA Elie"/>
    <s v="16 560 000.00"/>
    <n v="20"/>
    <n v="1"/>
    <m/>
    <s v="PRICTRL"/>
    <s v="True"/>
    <s v="E330_DTG"/>
    <s v="DTG-DSTC-INST1"/>
    <s v="NA"/>
    <m/>
    <n v="345"/>
    <s v="13 800 000.00"/>
    <s v="YASMG"/>
    <m/>
    <s v="13 800 000.00"/>
    <s v="16 560 000.00"/>
    <m/>
    <d v="2026-07-06T00:00:00"/>
    <s v="0000-00-00"/>
    <s v="Inspection et traitement 345 poteaux en bois"/>
    <s v="YASSIE"/>
    <s v="YASSIE"/>
    <s v="C500"/>
    <s v="E330_DTG"/>
    <s v="DTG-DSTC-INST1"/>
    <s v="STD"/>
    <m/>
    <m/>
    <m/>
    <n v="22417"/>
    <s v="C500"/>
    <n v="2053"/>
    <n v="1"/>
    <s v="2026-06-16"/>
  </r>
  <r>
    <x v="487"/>
    <s v="SOCIETE DE GESTION ET EXPLOITATION DE M/CAR"/>
    <s v="COLLATION"/>
    <s v="GATEAU NOUVELLE RECRUE LE 29 JUIN 2026 # PROFORMA/EVENT/PRKL/2026 DU 22/06/2026"/>
    <n v="19"/>
    <s v="UN"/>
    <n v="12000"/>
    <n v="2.6086956521739131"/>
    <n v="49.565217391304351"/>
    <n v="49.565217391304351"/>
    <m/>
    <m/>
    <n v="0"/>
    <s v="MGA"/>
    <d v="2026-07-06T00:00:00"/>
    <s v="2026-07-06"/>
    <s v="E"/>
    <s v="E"/>
    <s v="RAZAFINDRAHAGA Setra"/>
    <n v="138629"/>
    <m/>
    <m/>
    <s v="DCG"/>
    <s v="FELANA13"/>
    <s v="Felana RARIVOSON"/>
    <s v="273 600.00"/>
    <n v="20"/>
    <n v="1"/>
    <m/>
    <s v="VDPPERD"/>
    <s v="True"/>
    <s v="E219_DCG"/>
    <s v="DCG-BEF"/>
    <s v="NA"/>
    <m/>
    <n v="19"/>
    <s v="228 000.00"/>
    <s v="YASMG"/>
    <m/>
    <s v="228 000.00"/>
    <s v="273 600.00"/>
    <s v="F"/>
    <d v="2026-07-06T00:00:00"/>
    <s v="0000-00-00"/>
    <s v="NOUVELLE RECRUE"/>
    <s v="YASSIE"/>
    <s v="YASSIE"/>
    <s v="C100"/>
    <s v="E219_DCG"/>
    <s v="DCG-BEF"/>
    <s v="STD"/>
    <m/>
    <m/>
    <m/>
    <n v="12682"/>
    <s v="C100"/>
    <n v="119"/>
    <n v="1"/>
    <s v="2026-06-23"/>
  </r>
  <r>
    <x v="488"/>
    <s v="PRIMA CE SARLU"/>
    <s v="Travaux filaire"/>
    <s v="Inspection et traitement de poteau bois par des produits chimiques compris déplacement (transport des materiels :groupe ,perçeuse ,petit outillage .)-ITP-20260608-0004"/>
    <n v="345"/>
    <s v="UN"/>
    <n v="40000"/>
    <n v="8.695652173913043"/>
    <n v="3000"/>
    <n v="3000"/>
    <m/>
    <m/>
    <n v="0"/>
    <s v="MGA"/>
    <d v="2026-07-06T00:00:00"/>
    <s v="2026-07-06"/>
    <s v="E"/>
    <s v="E"/>
    <s v="RASAMOELINA Haritsoa Oliva"/>
    <n v="138377"/>
    <m/>
    <m/>
    <s v="DTG"/>
    <s v="ELIE3"/>
    <s v="ANDRIAMANANTSOA Elie"/>
    <s v="16 560 000.00"/>
    <n v="20"/>
    <n v="1"/>
    <m/>
    <s v="PRICTRL"/>
    <s v="True"/>
    <s v="E330_DTG"/>
    <s v="DTG-DSTC-INST1"/>
    <s v="NA"/>
    <m/>
    <n v="345"/>
    <s v="13 800 000.00"/>
    <s v="YASMG"/>
    <m/>
    <s v="13 800 000.00"/>
    <s v="16 560 000.00"/>
    <m/>
    <d v="2026-07-06T00:00:00"/>
    <s v="0000-00-00"/>
    <s v="Inspection et traitement 345 poteaux"/>
    <s v="YASSIE"/>
    <s v="YASSIE"/>
    <s v="C500"/>
    <s v="E330_DTG"/>
    <s v="DTG-DSTC-INST1"/>
    <s v="STD"/>
    <m/>
    <m/>
    <m/>
    <n v="22417"/>
    <s v="C500"/>
    <n v="2633"/>
    <n v="1"/>
    <s v="2026-06-20"/>
  </r>
  <r>
    <x v="489"/>
    <s v="NALIMANITRA Rindra Fitia"/>
    <s v="SPONSORING"/>
    <s v="Participation à la foire &quot;RANTY VOKATRA&quot; Commune Anjeva Gare-Chambre de Commerce et de l'Industrie d'Antananarivo # FACTURE N007/FAC/YAS/2026/CR/AG"/>
    <n v="1"/>
    <s v="UN"/>
    <n v="3000000"/>
    <n v="652.17391304347825"/>
    <n v="652.17391304347825"/>
    <n v="652.17391304347825"/>
    <m/>
    <m/>
    <n v="0"/>
    <s v="MGA"/>
    <d v="2026-07-06T00:00:00"/>
    <s v="2026-07-06"/>
    <s v="E"/>
    <s v="E"/>
    <s v="RAZAFINDRAHAGA Setra"/>
    <n v="138631"/>
    <m/>
    <m/>
    <s v="DCG"/>
    <s v="FELANA13"/>
    <s v="Felana RARIVOSON"/>
    <s v="3 000 000.00"/>
    <n v="0"/>
    <n v="2"/>
    <m/>
    <s v="MECSPDC"/>
    <s v="True"/>
    <s v="E110_PS_DCOM"/>
    <s v="DCG-COM-PART"/>
    <s v="NA"/>
    <m/>
    <n v="1"/>
    <s v="3 000 000.00"/>
    <s v="YASMG"/>
    <m/>
    <s v="3 000 000.00"/>
    <s v="3 000 000.00"/>
    <s v="F"/>
    <d v="2026-07-06T00:00:00"/>
    <s v="0000-00-00"/>
    <s v="Sponsoring Journée Ranty Vokatra Anjeva"/>
    <s v="YASSIE"/>
    <s v="YASSIE"/>
    <s v="C100"/>
    <s v="E110_PS_DCOM"/>
    <s v="DCG-COM-PART"/>
    <s v="STD"/>
    <m/>
    <m/>
    <m/>
    <n v="1267"/>
    <s v="C100"/>
    <n v="7127"/>
    <n v="1"/>
    <s v="2026-06-23"/>
  </r>
  <r>
    <x v="490"/>
    <s v="LOXEA MADAGASCAR"/>
    <s v="LOCATION VEHICULE LLD"/>
    <s v="LLD 60 MOIS - GRAND VITARA GL 1.5L 105CV - 5 PLACES # PROFORMA N°PF04052026-031 DU 04/05/2026"/>
    <n v="60"/>
    <s v="UN"/>
    <n v="3000000"/>
    <n v="652.17391304347825"/>
    <n v="39130.434782608696"/>
    <n v="39130.434782608696"/>
    <m/>
    <m/>
    <n v="0"/>
    <s v="MGA"/>
    <d v="2026-07-06T00:00:00"/>
    <s v="2026-07-10"/>
    <s v="E"/>
    <s v="E"/>
    <s v="RAZAFINDRAHAGA Setra"/>
    <n v="138651"/>
    <m/>
    <m/>
    <s v="DCG"/>
    <s v="FELANA13"/>
    <s v="Felana RARIVOSON"/>
    <s v="216 000 000.00"/>
    <n v="20"/>
    <n v="1"/>
    <m/>
    <s v="LVHLLDX"/>
    <s v="True"/>
    <s v="LLD_DCG"/>
    <s v="DCG-BEF"/>
    <s v="NA"/>
    <m/>
    <n v="60"/>
    <s v="180 000 000.00"/>
    <s v="YASMG"/>
    <m/>
    <s v="180 000 000.00"/>
    <s v="216 000 000.00"/>
    <m/>
    <d v="2026-07-06T00:00:00"/>
    <s v="0000-00-00"/>
    <s v="LLD 60MOIS - GRAND VITARA"/>
    <s v="YASSIE"/>
    <s v="YASSIE"/>
    <s v="C100"/>
    <s v="LLD_DCG"/>
    <s v="DCG-BEF"/>
    <s v="STD"/>
    <m/>
    <m/>
    <m/>
    <n v="1247"/>
    <s v="C100"/>
    <n v="629"/>
    <n v="1"/>
    <s v="2026-06-24"/>
  </r>
  <r>
    <x v="491"/>
    <s v="LCS CONSULTING"/>
    <s v="PRESTATION EXTERNE"/>
    <s v="IM- Trois (03) VAD - Manjunga-Marovoay- Majunga du 17 au 25/06/2026 # PROFORMA N°309-A/FP/TELMA/2026 DU 24/06/2026"/>
    <n v="1"/>
    <s v="UN"/>
    <n v="1770000"/>
    <n v="384.78260869565219"/>
    <n v="384.78260869565219"/>
    <n v="384.78260869565219"/>
    <m/>
    <m/>
    <n v="0"/>
    <s v="MGA"/>
    <d v="2026-07-06T00:00:00"/>
    <s v="2026-07-06"/>
    <s v="E"/>
    <s v="E"/>
    <s v="RAZAFINDRAHAGA Setra"/>
    <n v="138670"/>
    <m/>
    <m/>
    <s v="DCG"/>
    <s v="FELANA13"/>
    <s v="Felana RARIVOSON"/>
    <s v="1 770 000.00"/>
    <n v="0"/>
    <n v="1"/>
    <m/>
    <s v="PRICTRL"/>
    <s v="True"/>
    <s v="E214_DRB"/>
    <s v="DCG"/>
    <s v="NA"/>
    <m/>
    <n v="1"/>
    <s v="1 770 000.00"/>
    <s v="YASMG"/>
    <m/>
    <s v="1 770 000.00"/>
    <s v="1 770 000.00"/>
    <s v="F"/>
    <d v="2026-07-06T00:00:00"/>
    <s v="0000-00-00"/>
    <s v="IM VAD"/>
    <s v="YASSIE"/>
    <s v="YASSIE"/>
    <s v="C102"/>
    <s v="E214_DRB"/>
    <s v="DCG"/>
    <s v="STD"/>
    <m/>
    <m/>
    <m/>
    <n v="1264"/>
    <s v="C102"/>
    <n v="2490"/>
    <n v="1"/>
    <s v="2026-06-24"/>
  </r>
  <r>
    <x v="492"/>
    <s v="ASSOCIATION KITSANA"/>
    <s v="SPONSORING"/>
    <s v="SPONSORING KITSANA BASKET BALL # FACTURE N°001/2026 DU 03/06/2026"/>
    <n v="1"/>
    <s v="UN"/>
    <n v="3988800"/>
    <n v="867.13043478260875"/>
    <n v="867.13043478260875"/>
    <n v="867.13043478260875"/>
    <m/>
    <m/>
    <n v="0"/>
    <s v="MGA"/>
    <d v="2026-07-06T00:00:00"/>
    <s v="2026-07-06"/>
    <s v="E"/>
    <s v="E"/>
    <s v="RAZAFINDRAHAGA Setra"/>
    <n v="138676"/>
    <m/>
    <m/>
    <s v="DCG"/>
    <s v="FELANA13"/>
    <s v="Felana RARIVOSON"/>
    <s v="3 988 800.00"/>
    <n v="0"/>
    <n v="1"/>
    <m/>
    <s v="MECSPDC"/>
    <s v="True"/>
    <s v="E110_SP_DCOM"/>
    <s v="DCG-COM-PART"/>
    <s v="NA"/>
    <m/>
    <n v="1"/>
    <s v="3 988 800.00"/>
    <s v="YASMG"/>
    <m/>
    <s v="3 988 800.00"/>
    <s v="3 988 800.00"/>
    <s v="F"/>
    <d v="2026-07-06T00:00:00"/>
    <s v="0000-00-00"/>
    <s v="SPONSORING"/>
    <s v="YASSIE"/>
    <s v="YASSIE"/>
    <s v="C100"/>
    <s v="E110_SP_DCOM"/>
    <s v="DCG-COM-PART"/>
    <s v="STD"/>
    <m/>
    <m/>
    <m/>
    <n v="1267"/>
    <s v="C100"/>
    <n v="7136"/>
    <n v="1"/>
    <s v="2026-06-25"/>
  </r>
  <r>
    <x v="493"/>
    <s v="EASY NETCOM"/>
    <s v="Travaux filaire"/>
    <s v="Pose trappe (1U) définitive sur une chambre au F09 AmbodinIsotry DGA-20260102-00001- DAET 13675 "/>
    <n v="1"/>
    <s v="UN"/>
    <n v="10000"/>
    <n v="2.1739130434782608"/>
    <n v="2.1739130434782608"/>
    <n v="2.1739130434782608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2 000.00"/>
    <n v="20"/>
    <n v="12"/>
    <m/>
    <s v="PRICTRL"/>
    <s v="True"/>
    <s v="2026-DT-102001"/>
    <s v="DTG-DSTC-INST1"/>
    <s v="NA"/>
    <m/>
    <n v="1"/>
    <s v="1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2"/>
    <s v="2026-06-11"/>
  </r>
  <r>
    <x v="493"/>
    <s v="EASY NETCOM"/>
    <s v="Travaux filaire"/>
    <s v="Dépose (1U) poteau bois de 8m à AMBODIVONKELY AMBOHIMANARINA DGA-20260124-00001- DAET 13675 "/>
    <n v="1"/>
    <s v="UN"/>
    <n v="70000"/>
    <n v="15.217391304347826"/>
    <n v="15.217391304347826"/>
    <n v="15.217391304347826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84 000.00"/>
    <n v="20"/>
    <n v="11"/>
    <m/>
    <s v="PRICTRL"/>
    <s v="True"/>
    <s v="2026-DT-102001"/>
    <s v="DTG-DSTC-INST1"/>
    <s v="NA"/>
    <m/>
    <n v="1"/>
    <s v="7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1"/>
    <s v="2026-06-11"/>
  </r>
  <r>
    <x v="493"/>
    <s v="EASY NETCOM"/>
    <s v="Travaux filaire"/>
    <s v="Travaux de redressement poteau bois 8m à Behenjy Itaosy DGA-20251129-00003- DAET 13675 "/>
    <n v="1"/>
    <s v="UN"/>
    <n v="75000"/>
    <n v="16.304347826086957"/>
    <n v="16.304347826086957"/>
    <n v="16.304347826086957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90 000.00"/>
    <n v="20"/>
    <n v="10"/>
    <m/>
    <s v="PRICTRL"/>
    <s v="True"/>
    <s v="2026-DT-102001"/>
    <s v="DTG-DSTC-INST1"/>
    <s v="NA"/>
    <m/>
    <n v="1"/>
    <s v="7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0"/>
    <s v="2026-06-11"/>
  </r>
  <r>
    <x v="493"/>
    <s v="EASY NETCOM"/>
    <s v="Travaux filaire"/>
    <s v="Implantation (1U) poteau 8ml  à Soamanandrariny DGA-20251107-00004- DAET 13675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96 000.00"/>
    <n v="20"/>
    <n v="9"/>
    <m/>
    <s v="PRICTRL"/>
    <s v="True"/>
    <s v="2026-DT-102001"/>
    <s v="DTG-DSTC-INST1"/>
    <s v="NA"/>
    <m/>
    <n v="1"/>
    <s v="8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9"/>
    <s v="2026-06-11"/>
  </r>
  <r>
    <x v="493"/>
    <s v="EASY NETCOM"/>
    <s v="Travaux filaire"/>
    <s v="Ouverture et Soudure d'une chambre K2C avec trappes en fonte au D02 IVANDRY DGA-20251130-00001- DAET 13675 "/>
    <n v="1"/>
    <s v="UN"/>
    <n v="120000"/>
    <n v="26.086956521739129"/>
    <n v="26.086956521739129"/>
    <n v="26.086956521739129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44 000.00"/>
    <n v="20"/>
    <n v="8"/>
    <m/>
    <s v="PRICTRL"/>
    <s v="True"/>
    <s v="2026-DT-102001"/>
    <s v="DTG-DSTC-INST1"/>
    <s v="NA"/>
    <m/>
    <n v="1"/>
    <s v="12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8"/>
    <s v="2026-06-11"/>
  </r>
  <r>
    <x v="493"/>
    <s v="EASY NETCOM"/>
    <s v="Travaux filaire"/>
    <s v="Implantation (1U) poteaux bois de 8m et Ramassage (1u) poteaux bois de 8m au I00 DP27E Ikianja (Terrain Foot a 7), DGA-20251109-00006- DAET 13675 "/>
    <n v="1"/>
    <s v="UN"/>
    <n v="150000"/>
    <n v="32.608695652173914"/>
    <n v="32.608695652173914"/>
    <n v="32.608695652173914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80 000.00"/>
    <n v="20"/>
    <n v="7"/>
    <m/>
    <s v="PRICTRL"/>
    <s v="True"/>
    <s v="2026-DT-102001"/>
    <s v="DTG-DSTC-INST1"/>
    <s v="NA"/>
    <m/>
    <n v="1"/>
    <s v="15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7"/>
    <s v="2026-06-11"/>
  </r>
  <r>
    <x v="493"/>
    <s v="EASY NETCOM"/>
    <s v="Travaux filaire"/>
    <s v="Dépose, Implantation (1U) poteaux bois de 8m et Ramassage (1U) poteaux bois de 8m à Rangaina Ilafy DGA-20251109-00005- DAET 13675 "/>
    <n v="1"/>
    <s v="UN"/>
    <n v="220000"/>
    <n v="47.826086956521742"/>
    <n v="47.826086956521742"/>
    <n v="47.826086956521742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264 000.00"/>
    <n v="20"/>
    <n v="6"/>
    <m/>
    <s v="PRICTRL"/>
    <s v="True"/>
    <s v="2026-DT-102001"/>
    <s v="DTG-DSTC-INST1"/>
    <s v="NA"/>
    <m/>
    <n v="1"/>
    <s v="22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6"/>
    <s v="2026-06-11"/>
  </r>
  <r>
    <x v="493"/>
    <s v="EASY NETCOM"/>
    <s v="Travaux filaire"/>
    <s v="Implantation poteau bois 8m, Dépose et Pose boite taille (T1) après dépose, Réglage FO et Dépose PJ  DGA-20251129-00004- DAET 13675 "/>
    <n v="1"/>
    <s v="UN"/>
    <n v="244000"/>
    <n v="53.043478260869563"/>
    <n v="53.043478260869563"/>
    <n v="53.04347826086956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292 800.00"/>
    <n v="20"/>
    <n v="5"/>
    <m/>
    <s v="PRICTRL"/>
    <s v="True"/>
    <s v="2026-DT-102001"/>
    <s v="DTG-DSTC-INST1"/>
    <s v="NA"/>
    <m/>
    <n v="1"/>
    <s v="244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5"/>
    <s v="2026-06-11"/>
  </r>
  <r>
    <x v="493"/>
    <s v="EASY NETCOM"/>
    <s v="Travaux filaire"/>
    <s v="Dépose (1U) poteau PJ, Implantation (1U) poteau bois de 8m Déplacement (500m) câble FO à Ambatobe DGA-20260117-00001- DAET 13675 "/>
    <n v="1"/>
    <s v="UN"/>
    <n v="275000"/>
    <n v="59.782608695652172"/>
    <n v="59.782608695652172"/>
    <n v="59.782608695652172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330 000.00"/>
    <n v="20"/>
    <n v="4"/>
    <m/>
    <s v="PRICTRL"/>
    <s v="True"/>
    <s v="2026-DT-102001"/>
    <s v="DTG-DSTC-INST1"/>
    <s v="NA"/>
    <m/>
    <n v="1"/>
    <s v="27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4"/>
    <s v="2026-06-11"/>
  </r>
  <r>
    <x v="493"/>
    <s v="EASY NETCOM"/>
    <s v="Travaux filaire"/>
    <s v="Implantation (1U) poteau bois 8m et réglage FO à Ambohipanja DGA-20251119-00006- DAET 13675 "/>
    <n v="1"/>
    <s v="UN"/>
    <n v="290000"/>
    <n v="63.043478260869563"/>
    <n v="63.043478260869563"/>
    <n v="63.04347826086956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348 000.00"/>
    <n v="20"/>
    <n v="3"/>
    <m/>
    <s v="PRICTRL"/>
    <s v="True"/>
    <s v="2026-DT-102001"/>
    <s v="DTG-DSTC-INST1"/>
    <s v="NA"/>
    <m/>
    <n v="1"/>
    <s v="29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3"/>
    <s v="2026-06-11"/>
  </r>
  <r>
    <x v="493"/>
    <s v="EASY NETCOM"/>
    <s v="Travaux filaire"/>
    <s v="Déplacement câble et Dépose (1u) poteau bois de 8m au C02 DP37EA l'entrée RESIDENCE D'AMBOHIJANAKA DGA-20260117-00002- DAET 13675 "/>
    <n v="1"/>
    <s v="UN"/>
    <n v="385000"/>
    <n v="83.695652173913047"/>
    <n v="83.695652173913047"/>
    <n v="83.695652173913047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462 000.00"/>
    <n v="20"/>
    <n v="2"/>
    <m/>
    <s v="PRICTRL"/>
    <s v="True"/>
    <s v="2026-DT-102001"/>
    <s v="DTG-DSTC-INST1"/>
    <s v="NA"/>
    <m/>
    <n v="1"/>
    <s v="38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2"/>
    <s v="2026-06-11"/>
  </r>
  <r>
    <x v="493"/>
    <s v="EASY NETCOM"/>
    <s v="Travaux filaire"/>
    <s v="Dépose, Implantation poteau bois de 8m après dépose et Déplacement câble FO au A32 DP2323B ANOSIBE DGA-20260121-00001- DAET 13675 "/>
    <n v="1"/>
    <s v="UN"/>
    <n v="465000"/>
    <n v="101.08695652173913"/>
    <n v="101.08695652173913"/>
    <n v="101.0869565217391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558 000.00"/>
    <n v="20"/>
    <n v="1"/>
    <m/>
    <s v="PRICTRL"/>
    <s v="True"/>
    <s v="2026-DT-102001"/>
    <s v="DTG-DSTC-INST1"/>
    <s v="NA"/>
    <m/>
    <n v="1"/>
    <s v="46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"/>
    <s v="2026-06-11"/>
  </r>
  <r>
    <x v="494"/>
    <s v="PRIMA CE SARLU"/>
    <s v="Travaux filaire"/>
    <s v="Redressement de poteaux en bois de 8 ml à ALASORA ITP-20260119-00003- DAET 13699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72 000.00"/>
    <n v="20"/>
    <n v="6"/>
    <m/>
    <s v="PRICTRL"/>
    <s v="True"/>
    <s v="2026-DT-102001"/>
    <s v="DTG-DSTC-INST1"/>
    <s v="NA"/>
    <m/>
    <n v="1"/>
    <s v="6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6"/>
    <s v="2026-06-12"/>
  </r>
  <r>
    <x v="494"/>
    <s v="PRIMA CE SARLU"/>
    <s v="Travaux filaire"/>
    <s v="Dépose (1U) , Repose (1U) poteaux de 8 ml et Déplacement(dépose et repose) des câbles sur le nouveau poteau à IMERIMANJAKA ITP-20260206-00009- DAET 13696 "/>
    <n v="1"/>
    <s v="UN"/>
    <n v="162000"/>
    <n v="35.217391304347828"/>
    <n v="35.217391304347828"/>
    <n v="35.217391304347828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94 400.00"/>
    <n v="20"/>
    <n v="1"/>
    <m/>
    <s v="PRICTRL"/>
    <s v="True"/>
    <s v="2026-DT-102001"/>
    <s v="DTG-DSTC-INST1"/>
    <s v="NA"/>
    <m/>
    <n v="1"/>
    <s v="162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1"/>
    <s v="2026-06-12"/>
  </r>
  <r>
    <x v="494"/>
    <s v="PRIMA CE SARLU"/>
    <s v="Travaux filaire"/>
    <s v="Implantation ,Dépose (1U) poteaux de 8 ml et Déplacement (dépose et repose ) câble à Ambohijanaka ITP-20260205-00004- DAET 13698 "/>
    <n v="1"/>
    <s v="UN"/>
    <n v="162000"/>
    <n v="35.217391304347828"/>
    <n v="35.217391304347828"/>
    <n v="35.217391304347828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94 400.00"/>
    <n v="20"/>
    <n v="3"/>
    <m/>
    <s v="PRICTRL"/>
    <s v="True"/>
    <s v="2026-DT-102001"/>
    <s v="DTG-DSTC-INST1"/>
    <s v="NA"/>
    <m/>
    <n v="1"/>
    <s v="162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3"/>
    <s v="2026-06-12"/>
  </r>
  <r>
    <x v="494"/>
    <s v="PRIMA CE SARLU"/>
    <s v="Travaux filaire"/>
    <s v="Dépose de poteau PJ, Implantation Poteaux Bois de 8ml et Fourniture et confection socle 50x50 à AMPAMATANANA ANDRONDRA ITP-20260210-00004- DAET 13699 "/>
    <n v="1"/>
    <s v="UN"/>
    <n v="176800"/>
    <n v="38.434782608695649"/>
    <n v="38.434782608695649"/>
    <n v="38.434782608695649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212 160.00"/>
    <n v="20"/>
    <n v="5"/>
    <m/>
    <s v="PRICTRL"/>
    <s v="True"/>
    <s v="2026-DT-102001"/>
    <s v="DTG-DSTC-INST1"/>
    <s v="NA"/>
    <m/>
    <n v="1"/>
    <s v="176 8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5"/>
    <s v="2026-06-12"/>
  </r>
  <r>
    <x v="494"/>
    <s v="PRIMA CE SARLU"/>
    <s v="Travaux filaire"/>
    <s v="Implantation (6U) poteaux de 5m  à Tanjombato FORELLO 2063334143- DAET 13697 "/>
    <n v="1"/>
    <s v="UN"/>
    <n v="180000"/>
    <n v="39.130434782608695"/>
    <n v="39.130434782608695"/>
    <n v="39.130434782608695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216 000.00"/>
    <n v="20"/>
    <n v="2"/>
    <m/>
    <s v="PRICTRL"/>
    <s v="True"/>
    <s v="2026-DT-102001"/>
    <s v="DTG-DSTC-INST1"/>
    <s v="NA"/>
    <m/>
    <n v="1"/>
    <s v="18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2"/>
    <s v="2026-06-12"/>
  </r>
  <r>
    <x v="494"/>
    <s v="PRIMA CE SARLU"/>
    <s v="Travaux filaire"/>
    <s v="Transformation chambre existante en chambre L2T en fonte sécurisé  à Antsahavola ITP-20260121-00003- DAET 13699 "/>
    <n v="1"/>
    <s v="UN"/>
    <n v="1230000"/>
    <n v="267.39130434782606"/>
    <n v="267.39130434782606"/>
    <n v="267.39130434782606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 476 000.00"/>
    <n v="20"/>
    <n v="4"/>
    <m/>
    <s v="PRICTRL"/>
    <s v="True"/>
    <s v="2026-DT-102001"/>
    <s v="DTG-DSTC-INST1"/>
    <s v="NA"/>
    <m/>
    <n v="1"/>
    <s v="1 23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4"/>
    <s v="2026-06-12"/>
  </r>
  <r>
    <x v="495"/>
    <s v="TECHNOALARME"/>
    <s v="MAIN D'OEUVRE"/>
    <s v="YAS Store Ampefiloha_x000a_Maintenance : Désinstallation des caméras et bouton panique_x000a_Système vidéosurveillance-système anti-intrusio# DEVIS PR2606-10070 du 23/06/2026"/>
    <n v="1"/>
    <s v="UN"/>
    <n v="582000"/>
    <n v="126.52173913043478"/>
    <n v="126.52173913043478"/>
    <n v="126.52173913043478"/>
    <m/>
    <n v="15"/>
    <n v="15"/>
    <s v="MGA"/>
    <d v="2026-07-06T00:00:00"/>
    <s v="2026-07-06"/>
    <s v="E"/>
    <s v="E"/>
    <s v="TSILIZY Olga Hasina"/>
    <n v="138769"/>
    <m/>
    <m/>
    <s v="HSSES"/>
    <s v="NADIA7"/>
    <s v="RAVONINJATOVO Nadia"/>
    <s v="593 640.00"/>
    <n v="20"/>
    <n v="1"/>
    <m/>
    <s v="PRMBATX"/>
    <s v="True"/>
    <s v="E256_DHE"/>
    <s v="HSSES"/>
    <s v="NA"/>
    <m/>
    <n v="1"/>
    <s v="494 700.00"/>
    <s v="YASMG"/>
    <m/>
    <s v="989 400.00"/>
    <s v="1 187 280.00"/>
    <s v="F"/>
    <d v="2026-07-06T00:00:00"/>
    <s v="0000-00-00"/>
    <s v="Désinstallation caméra 02 Store"/>
    <s v="YASSIE"/>
    <s v="YASSIE"/>
    <s v="C901"/>
    <s v="E256_DHE"/>
    <s v="HSSES"/>
    <s v="STD"/>
    <m/>
    <m/>
    <m/>
    <n v="4323"/>
    <s v="C901"/>
    <n v="132"/>
    <n v="1"/>
    <s v="2026-07-01"/>
  </r>
  <r>
    <x v="495"/>
    <s v="TECHNOALARME"/>
    <s v="MAIN D'OEUVRE"/>
    <s v="YAS Store Smart Tanjombato_x000a_Maintenance : Désinstallation des caméras et bouton panique_x000a_Système vidéosurveillance-système anti-intrusion# DEVIS N°PR2606-10072 DU 23/06/2026"/>
    <n v="1"/>
    <s v="UN"/>
    <n v="582000"/>
    <n v="126.52173913043478"/>
    <n v="126.52173913043478"/>
    <n v="126.52173913043478"/>
    <m/>
    <n v="15"/>
    <n v="15"/>
    <s v="MGA"/>
    <d v="2026-07-06T00:00:00"/>
    <s v="2026-07-06"/>
    <s v="E"/>
    <s v="E"/>
    <s v="TSILIZY Olga Hasina"/>
    <n v="138769"/>
    <m/>
    <m/>
    <s v="HSSES"/>
    <s v="NADIA7"/>
    <s v="RAVONINJATOVO Nadia"/>
    <s v="593 640.00"/>
    <n v="20"/>
    <n v="2"/>
    <m/>
    <s v="PRMBATX"/>
    <s v="True"/>
    <s v="E256_DHE"/>
    <s v="HSSES"/>
    <s v="NA"/>
    <m/>
    <n v="1"/>
    <s v="494 700.00"/>
    <s v="YASMG"/>
    <m/>
    <s v="989 400.00"/>
    <s v="1 187 280.00"/>
    <s v="F"/>
    <d v="2026-07-06T00:00:00"/>
    <s v="0000-00-00"/>
    <s v="Désinstallation caméra 02 Store"/>
    <s v="YASSIE"/>
    <s v="YASSIE"/>
    <s v="C901"/>
    <s v="E256_DHE"/>
    <s v="HSSES"/>
    <s v="STD"/>
    <m/>
    <m/>
    <m/>
    <n v="4323"/>
    <s v="C901"/>
    <n v="132"/>
    <n v="2"/>
    <s v="2026-07-01"/>
  </r>
  <r>
    <x v="496"/>
    <s v="VIMSI MADAGASCAR"/>
    <s v="Fourniture extincteur"/>
    <s v="FOURNITURES : Extincteuret panneau de signalisation STORE AMPASANIMALO_x000a_Main d'oeuvre# FACTURE PROFORMA VIMSI MADAGASCAR N° 0021 - 06 / 2026 du 09/06/2026"/>
    <n v="1"/>
    <s v="UN"/>
    <n v="650000"/>
    <n v="141.30434782608697"/>
    <n v="141.30434782608697"/>
    <n v="141.30434782608697"/>
    <m/>
    <m/>
    <n v="0"/>
    <s v="MGA"/>
    <d v="2026-07-06T00:00:00"/>
    <s v="2026-07-06"/>
    <s v="E"/>
    <s v="E"/>
    <s v="TSILIZY Olga Hasina"/>
    <n v="138773"/>
    <m/>
    <m/>
    <s v="HSSES"/>
    <s v="NADIA7"/>
    <s v="RAVONINJATOVO Nadia"/>
    <s v="780 000.00"/>
    <n v="20"/>
    <n v="2"/>
    <m/>
    <s v="FRNPAPF"/>
    <s v="True"/>
    <s v="E256_DHE"/>
    <s v="HSSES"/>
    <s v="NA"/>
    <m/>
    <n v="1"/>
    <s v="650 000.00"/>
    <s v="YASMG"/>
    <m/>
    <s v="1 310 000.00"/>
    <s v="1 572 000.00"/>
    <m/>
    <d v="2026-07-06T00:00:00"/>
    <s v="0000-00-00"/>
    <s v="Fourniture extincteurs store Ampasanimalo et Ambohidratrimo"/>
    <s v="YASSIE"/>
    <s v="YASSIE"/>
    <s v="C901"/>
    <s v="E256_DHE"/>
    <s v="HSSES"/>
    <s v="STD"/>
    <m/>
    <m/>
    <m/>
    <n v="22497"/>
    <s v="C901"/>
    <n v="4263"/>
    <n v="2"/>
    <s v="2026-07-01"/>
  </r>
  <r>
    <x v="496"/>
    <s v="VIMSI MADAGASCAR"/>
    <s v="Fourniture extincteur"/>
    <s v="FOURNITURES : Extincteuret panneau de signalisation STORE AMBOHIDRATRIMO_x000a_Main d'oeuvre# FACTURE PROFORMA VIMSI MADAGASCAR N° 0022 - 06 / 2026 du 09/06/2026"/>
    <n v="1"/>
    <s v="UN"/>
    <n v="660000"/>
    <n v="143.47826086956522"/>
    <n v="143.47826086956522"/>
    <n v="143.47826086956522"/>
    <m/>
    <m/>
    <n v="0"/>
    <s v="MGA"/>
    <d v="2026-07-06T00:00:00"/>
    <s v="2026-07-06"/>
    <s v="E"/>
    <s v="E"/>
    <s v="TSILIZY Olga Hasina"/>
    <n v="138773"/>
    <m/>
    <m/>
    <s v="HSSES"/>
    <s v="NADIA7"/>
    <s v="RAVONINJATOVO Nadia"/>
    <s v="792 000.00"/>
    <n v="20"/>
    <n v="1"/>
    <m/>
    <s v="FRNPAPF"/>
    <s v="True"/>
    <s v="E256_DHE"/>
    <s v="HSSES"/>
    <s v="NA"/>
    <m/>
    <n v="1"/>
    <s v="660 000.00"/>
    <s v="YASMG"/>
    <m/>
    <s v="1 310 000.00"/>
    <s v="1 572 000.00"/>
    <m/>
    <d v="2026-07-06T00:00:00"/>
    <s v="0000-00-00"/>
    <s v="Fourniture extincteurs store Ampasanimalo et Ambohidratrimo"/>
    <s v="YASSIE"/>
    <s v="YASSIE"/>
    <s v="C901"/>
    <s v="E256_DHE"/>
    <s v="HSSES"/>
    <s v="STD"/>
    <m/>
    <m/>
    <m/>
    <n v="22497"/>
    <s v="C901"/>
    <n v="4263"/>
    <n v="1"/>
    <s v="2026-07-01"/>
  </r>
  <r>
    <x v="497"/>
    <s v="VIMSI MADAGASCAR"/>
    <s v="MAIN D'OEUVRE"/>
    <s v="Mains d'uvres d'einstallation Extincteur Mobile portatif"/>
    <n v="1"/>
    <s v="UN"/>
    <n v="195000"/>
    <n v="42.391304347826086"/>
    <n v="42.391304347826086"/>
    <n v="42.391304347826086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234 000.00"/>
    <n v="20"/>
    <n v="2"/>
    <m/>
    <s v="PRMBATX"/>
    <s v="True"/>
    <s v="E256_DHE"/>
    <s v="HSSES"/>
    <s v="NA"/>
    <m/>
    <n v="1"/>
    <s v="195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4323"/>
    <s v="C901"/>
    <n v="4263"/>
    <n v="2"/>
    <s v="2026-07-06"/>
  </r>
  <r>
    <x v="497"/>
    <s v="VIMSI MADAGASCAR"/>
    <s v="Transport des matériels techniques"/>
    <s v="Frais de transport"/>
    <n v="1"/>
    <s v="M"/>
    <n v="260000"/>
    <n v="56.521739130434781"/>
    <n v="56.521739130434781"/>
    <n v="56.521739130434781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312 000.00"/>
    <n v="20"/>
    <n v="3"/>
    <m/>
    <s v="PRICTRL"/>
    <s v="True"/>
    <s v="E256_DHE"/>
    <s v="HSSES"/>
    <s v="NA"/>
    <m/>
    <n v="1"/>
    <s v="260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22420"/>
    <s v="C901"/>
    <n v="4263"/>
    <n v="3"/>
    <s v="2026-07-06"/>
  </r>
  <r>
    <x v="497"/>
    <s v="VIMSI MADAGASCAR"/>
    <s v="EXTINCTEURS"/>
    <s v="Remise en conformité des Extincteurs Hors Normes après vérification 2026 YAS STORE TAN# FACTURE PROFORMA VIMSI MADAGASCAR N° 0010 - 07 / 2026 du 04/07/2026"/>
    <n v="1"/>
    <s v="PIE"/>
    <n v="3445000"/>
    <n v="748.91304347826087"/>
    <n v="748.91304347826087"/>
    <n v="748.91304347826087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4 134 000.00"/>
    <n v="20"/>
    <n v="1"/>
    <m/>
    <s v="TCORADI"/>
    <s v="True"/>
    <s v="E256_DHE"/>
    <s v="HSSES"/>
    <s v="NA"/>
    <m/>
    <n v="1"/>
    <s v="3 445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9841"/>
    <s v="C901"/>
    <n v="4263"/>
    <n v="1"/>
    <s v="2026-07-06"/>
  </r>
  <r>
    <x v="498"/>
    <s v="VIMSI MADAGASCAR"/>
    <s v="FOURNITURE POSE PLAQUE SIGNALETIQUE"/>
    <s v="Panneau de signalisation  Extincteur double face en PVC 5mm#    FACTURE PROFORMA VIMSI MADAGASCAR N° 0025 - 06 / 2026   du 09/06/2026"/>
    <n v="1"/>
    <s v="UN"/>
    <n v="633000"/>
    <n v="137.60869565217391"/>
    <n v="137.60869565217391"/>
    <n v="137.60869565217391"/>
    <m/>
    <m/>
    <n v="0"/>
    <s v="MGA"/>
    <d v="2026-07-06T00:00:00"/>
    <s v="2026-07-06"/>
    <s v="E"/>
    <s v="E"/>
    <s v="TSILIZY Olga Hasina"/>
    <n v="138772"/>
    <m/>
    <m/>
    <s v="HSSES"/>
    <s v="NADIA7"/>
    <s v="RAVONINJATOVO Nadia"/>
    <s v="759 600.00"/>
    <n v="20"/>
    <n v="2"/>
    <m/>
    <s v="ELEMCEL"/>
    <s v="True"/>
    <s v="E250_DHE"/>
    <s v="HSSES"/>
    <s v="NA"/>
    <m/>
    <n v="1"/>
    <s v="633 000.00"/>
    <s v="YASMG"/>
    <m/>
    <s v="3 103 000.00"/>
    <s v="3 723 600.00"/>
    <m/>
    <d v="2026-07-06T00:00:00"/>
    <s v="0000-00-00"/>
    <s v="BAES et Panneau extincteur AGL"/>
    <s v="YASSIE"/>
    <s v="YASSIE"/>
    <s v="C901"/>
    <s v="E250_DHE"/>
    <s v="HSSES"/>
    <s v="STD"/>
    <m/>
    <m/>
    <m/>
    <n v="839"/>
    <s v="C901"/>
    <n v="4263"/>
    <n v="2"/>
    <s v="2026-07-01"/>
  </r>
  <r>
    <x v="498"/>
    <s v="VIMSI MADAGASCAR"/>
    <s v="FOURNITURE POSE PLAQUE SIGNALETIQUE"/>
    <s v="Mise en place BAES Bloc Autonome d'Eclairage de Sécurité Magasin AGL Andraharo_x000a_Mains d'uvres d'Installation BAES# FACTURE PROFORMA VIMSI MADAGASCAR N° 0023 - 06 / 2026 du 09/06/2026"/>
    <n v="1"/>
    <s v="UN"/>
    <n v="2470000"/>
    <n v="536.95652173913038"/>
    <n v="536.95652173913038"/>
    <n v="536.95652173913038"/>
    <m/>
    <m/>
    <n v="0"/>
    <s v="MGA"/>
    <d v="2026-07-06T00:00:00"/>
    <s v="2026-07-06"/>
    <s v="E"/>
    <s v="E"/>
    <s v="TSILIZY Olga Hasina"/>
    <n v="138772"/>
    <m/>
    <m/>
    <s v="HSSES"/>
    <s v="NADIA7"/>
    <s v="RAVONINJATOVO Nadia"/>
    <s v="2 964 000.00"/>
    <n v="20"/>
    <n v="1"/>
    <m/>
    <s v="ELEMCEL"/>
    <s v="True"/>
    <s v="E250_DHE"/>
    <s v="HSSES"/>
    <s v="NA"/>
    <m/>
    <n v="1"/>
    <s v="2 470 000.00"/>
    <s v="YASMG"/>
    <m/>
    <s v="3 103 000.00"/>
    <s v="3 723 600.00"/>
    <m/>
    <d v="2026-07-06T00:00:00"/>
    <s v="0000-00-00"/>
    <s v="BAES et Panneau extincteur AGL"/>
    <s v="YASSIE"/>
    <s v="YASSIE"/>
    <s v="C901"/>
    <s v="E250_DHE"/>
    <s v="HSSES"/>
    <s v="STD"/>
    <m/>
    <m/>
    <m/>
    <n v="839"/>
    <s v="C901"/>
    <n v="4263"/>
    <n v="1"/>
    <s v="2026-07-01"/>
  </r>
  <r>
    <x v="499"/>
    <s v="EASY NETCOM"/>
    <s v="Travaux filaire"/>
    <s v="Travaux de pose PVC 45 à Mandrosoa Ivato ITP-20250205-00004- DAET 13674 "/>
    <n v="1"/>
    <s v="UN"/>
    <n v="1800"/>
    <n v="0.39130434782608697"/>
    <n v="0.39130434782608697"/>
    <n v="0.3913043478260869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 160.00"/>
    <n v="20"/>
    <n v="23"/>
    <m/>
    <s v="PRICTRL"/>
    <s v="True"/>
    <s v="2026-DT-102001"/>
    <s v="DTG-DSTC-INST1"/>
    <s v="NA"/>
    <m/>
    <n v="1"/>
    <s v="1 8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3"/>
    <s v="2026-06-11"/>
  </r>
  <r>
    <x v="499"/>
    <s v="EASY NETCOM"/>
    <s v="Travaux filaire"/>
    <s v="&quot;Nous allons faire des travaux de dépose (1U) poteau PJ à Tanjombato ITP-20260107-00002- DAET 13694 "/>
    <n v="1"/>
    <s v="UN"/>
    <n v="20000"/>
    <n v="4.3478260869565215"/>
    <n v="4.3478260869565215"/>
    <n v="4.347826086956521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4 000.00"/>
    <n v="20"/>
    <n v="47"/>
    <m/>
    <s v="PRICTRL"/>
    <s v="True"/>
    <s v="2026-DT-102001"/>
    <s v="DTG-DSTC-INST1"/>
    <s v="NA"/>
    <m/>
    <n v="1"/>
    <s v="2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7"/>
    <s v="2026-06-11"/>
  </r>
  <r>
    <x v="499"/>
    <s v="EASY NETCOM"/>
    <s v="Travaux filaire"/>
    <s v="Travaux de dépose poteau PJ à Andoharanofotsy ITP-20260202-00006- DAET 13694 "/>
    <n v="1"/>
    <s v="UN"/>
    <n v="20000"/>
    <n v="4.3478260869565215"/>
    <n v="4.3478260869565215"/>
    <n v="4.347826086956521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4 000.00"/>
    <n v="20"/>
    <n v="48"/>
    <m/>
    <s v="PRICTRL"/>
    <s v="True"/>
    <s v="2026-DT-102001"/>
    <s v="DTG-DSTC-INST1"/>
    <s v="NA"/>
    <m/>
    <n v="1"/>
    <s v="2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8"/>
    <s v="2026-06-11"/>
  </r>
  <r>
    <x v="499"/>
    <s v="EASY NETCOM"/>
    <s v="Travaux filaire"/>
    <s v="Ouverture d'une chambre non soudée et Récupération mou à Ambatobe DGA-20260221-00001- DAET 13695 "/>
    <n v="1"/>
    <s v="UN"/>
    <n v="31750"/>
    <n v="6.9021739130434785"/>
    <n v="6.9021739130434785"/>
    <n v="6.902173913043478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8 100.00"/>
    <n v="20"/>
    <n v="49"/>
    <m/>
    <s v="PRICTRL"/>
    <s v="True"/>
    <s v="2026-DT-102001"/>
    <s v="DTG-DSTC-INST1"/>
    <s v="NA"/>
    <m/>
    <n v="1"/>
    <s v="31 75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9"/>
    <s v="2026-06-11"/>
  </r>
  <r>
    <x v="499"/>
    <s v="EASY NETCOM"/>
    <s v="Travaux filaire"/>
    <s v="Travaux de dépose (2U) poteau PJ à Alarobia Ivandry TGC-20250811-00037- DAET 13674 "/>
    <n v="1"/>
    <s v="UN"/>
    <n v="40000"/>
    <n v="8.695652173913043"/>
    <n v="8.695652173913043"/>
    <n v="8.69565217391304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48 000.00"/>
    <n v="20"/>
    <n v="22"/>
    <m/>
    <s v="PRICTRL"/>
    <s v="True"/>
    <s v="2026-DT-102001"/>
    <s v="DTG-DSTC-INST1"/>
    <s v="NA"/>
    <m/>
    <n v="1"/>
    <s v="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2"/>
    <s v="2026-06-11"/>
  </r>
  <r>
    <x v="499"/>
    <s v="EASY NETCOM"/>
    <s v="Travaux filaire"/>
    <s v="Soudure chambre L2T avec trappes en fonte Tanjombato - près tour Forello ( TS) ITP-20250930-00005- DAET 13694 "/>
    <n v="1"/>
    <s v="UN"/>
    <n v="50000"/>
    <n v="10.869565217391305"/>
    <n v="10.869565217391305"/>
    <n v="10.86956521739130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60 000.00"/>
    <n v="20"/>
    <n v="46"/>
    <m/>
    <s v="PRICTRL"/>
    <s v="True"/>
    <s v="2026-DT-102001"/>
    <s v="DTG-DSTC-INST1"/>
    <s v="NA"/>
    <m/>
    <n v="1"/>
    <s v="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6"/>
    <s v="2026-06-11"/>
  </r>
  <r>
    <x v="499"/>
    <s v="EASY NETCOM"/>
    <s v="Travaux filaire"/>
    <s v="Travaux de dépose SR au A32 Anosibe  ITP-20251219-00002- DAET 13674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20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0"/>
    <s v="2026-06-11"/>
  </r>
  <r>
    <x v="499"/>
    <s v="EASY NETCOM"/>
    <s v="Travaux filaire"/>
    <s v="Travaux de dépose SR au H05 Ankorondrano près COMADIS  ITP-20260123-00004- DAET 13674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21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1"/>
    <s v="2026-06-11"/>
  </r>
  <r>
    <x v="499"/>
    <s v="EASY NETCOM"/>
    <s v="Travaux filaire"/>
    <s v="Travaux de Dépose SR à Ivato ITP-20251219-00001- DAET 13694 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45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5"/>
    <s v="2026-06-11"/>
  </r>
  <r>
    <x v="499"/>
    <s v="EASY NETCOM"/>
    <s v="Travaux filaire"/>
    <s v="Dépose (1U) poteau bois de 8m à Ambohitrarahaba REC-20260115-00454- DAET 13694 "/>
    <n v="1"/>
    <s v="UN"/>
    <n v="70000"/>
    <n v="15.217391304347826"/>
    <n v="15.217391304347826"/>
    <n v="15.21739130434782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4 000.00"/>
    <n v="20"/>
    <n v="43"/>
    <m/>
    <s v="PRICTRL"/>
    <s v="True"/>
    <s v="2026-DT-102001"/>
    <s v="DTG-DSTC-INST1"/>
    <s v="NA"/>
    <m/>
    <n v="1"/>
    <s v="7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3"/>
    <s v="2026-06-11"/>
  </r>
  <r>
    <x v="499"/>
    <s v="EASY NETCOM"/>
    <s v="Travaux filaire"/>
    <s v="Dépose (1U) poteau bois de 8m à Anosiavaratra (TS) ITP-20251219-00009- DAET 13694 "/>
    <n v="1"/>
    <s v="UN"/>
    <n v="70000"/>
    <n v="15.217391304347826"/>
    <n v="15.217391304347826"/>
    <n v="15.21739130434782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4 000.00"/>
    <n v="20"/>
    <n v="44"/>
    <m/>
    <s v="PRICTRL"/>
    <s v="True"/>
    <s v="2026-DT-102001"/>
    <s v="DTG-DSTC-INST1"/>
    <s v="NA"/>
    <m/>
    <n v="1"/>
    <s v="7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4"/>
    <s v="2026-06-11"/>
  </r>
  <r>
    <x v="499"/>
    <s v="EASY NETCOM"/>
    <s v="Travaux filaire"/>
    <s v="Implantation (1U) poteau bois de 8m au P01 DP2 MALAZA AMPITATAFIKA REC-20260108-00623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4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4"/>
    <s v="2026-06-11"/>
  </r>
  <r>
    <x v="499"/>
    <s v="EASY NETCOM"/>
    <s v="Travaux filaire"/>
    <s v="Implantation (1U) poteau bois de 8m à Ivato aéroport REC-20251014-01028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5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5"/>
    <s v="2026-06-11"/>
  </r>
  <r>
    <x v="499"/>
    <s v="EASY NETCOM"/>
    <s v="Travaux filaire"/>
    <s v="Implantation (1U) poteau bois de 8m à IVATO AEROPORT ITP-20260116-00004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6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6"/>
    <s v="2026-06-11"/>
  </r>
  <r>
    <x v="499"/>
    <s v="EASY NETCOM"/>
    <s v="Travaux filaire"/>
    <s v="Implantation (1U) poteau bois de 8m  à Amboropotsy Talatamaty, REC-20260122-00460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7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7"/>
    <s v="2026-06-11"/>
  </r>
  <r>
    <x v="499"/>
    <s v="EASY NETCOM"/>
    <s v="Travaux filaire"/>
    <s v="Implantation poteau U)( bois de 8m à Itaosy REC-20251108-00273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8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8"/>
    <s v="2026-06-11"/>
  </r>
  <r>
    <x v="499"/>
    <s v="EASY NETCOM"/>
    <s v="Travaux filaire"/>
    <s v="Implantation (1U) poteau bois de 8m à Anosiavaratra ITP-20251210-00003- DAET 1367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9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9"/>
    <s v="2026-06-11"/>
  </r>
  <r>
    <x v="499"/>
    <s v="EASY NETCOM"/>
    <s v="Travaux filaire"/>
    <s v="Implantation (1U) poteau bois de 8m au A25 DP26B ANDRAVOAHANGY REC-20260115-00262- DAET 1369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41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1"/>
    <s v="2026-06-11"/>
  </r>
  <r>
    <x v="499"/>
    <s v="EASY NETCOM"/>
    <s v="Travaux filaire"/>
    <s v="Implantation (1U) poteau bois de 8m au E02 DP32 AMBOHIMINONO ANTANETIBE ANTEHIROKA.E02 DP32E 2098598717- DAET 13694 "/>
    <n v="1"/>
    <s v="UN"/>
    <n v="80000"/>
    <n v="17.391304347826086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42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2"/>
    <s v="2026-06-11"/>
  </r>
  <r>
    <x v="499"/>
    <s v="EASY NETCOM"/>
    <s v="Travaux filaire"/>
    <s v="Implantation (1U) poteau bois de 8m et Dépose (1U) poteau PJ à SOANIERANA REC-20260112-00025- DAET 13674 "/>
    <n v="1"/>
    <s v="UN"/>
    <n v="100000"/>
    <n v="21.739130434782609"/>
    <n v="21.739130434782609"/>
    <n v="21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20 000.00"/>
    <n v="20"/>
    <n v="13"/>
    <m/>
    <s v="PRICTRL"/>
    <s v="True"/>
    <s v="2026-DT-102001"/>
    <s v="DTG-DSTC-INST1"/>
    <s v="NA"/>
    <m/>
    <n v="1"/>
    <s v="1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3"/>
    <s v="2026-06-11"/>
  </r>
  <r>
    <x v="499"/>
    <s v="EASY NETCOM"/>
    <s v="Travaux filaire"/>
    <s v="Travaux de réparation trappe en béton à Antsahabe ITP-20251211-00007- DAET 13694 "/>
    <n v="1"/>
    <s v="UN"/>
    <n v="100000"/>
    <n v="21.739130434782609"/>
    <n v="21.739130434782609"/>
    <n v="21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20 000.00"/>
    <n v="20"/>
    <n v="40"/>
    <m/>
    <s v="PRICTRL"/>
    <s v="True"/>
    <s v="2026-DT-102001"/>
    <s v="DTG-DSTC-INST1"/>
    <s v="NA"/>
    <m/>
    <n v="1"/>
    <s v="1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0"/>
    <s v="2026-06-11"/>
  </r>
  <r>
    <x v="499"/>
    <s v="EASY NETCOM"/>
    <s v="Travaux filaire"/>
    <s v="Pose (1U) rallonge traverse et réglage câble FO à Ambohitrimanjaka ITP-20260206-00010- DAET 13694 "/>
    <n v="1"/>
    <s v="UN"/>
    <n v="115000"/>
    <n v="25"/>
    <n v="25"/>
    <n v="2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38 000.00"/>
    <n v="20"/>
    <n v="39"/>
    <m/>
    <s v="PRICTRL"/>
    <s v="True"/>
    <s v="2026-DT-102001"/>
    <s v="DTG-DSTC-INST1"/>
    <s v="NA"/>
    <m/>
    <n v="1"/>
    <s v="11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9"/>
    <s v="2026-06-11"/>
  </r>
  <r>
    <x v="499"/>
    <s v="EASY NETCOM"/>
    <s v="Travaux filaire"/>
    <s v="Pose potelet et Réglage câble FO au Lot II M13 Anjomakely Bongatsara Antananarivo Atsimondrano REQ-20251122-00182- DAET 13674 "/>
    <n v="1"/>
    <s v="UN"/>
    <n v="130000"/>
    <n v="28.260869565217391"/>
    <n v="28.260869565217391"/>
    <n v="28.260869565217391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56 000.00"/>
    <n v="20"/>
    <n v="12"/>
    <m/>
    <s v="PRICTRL"/>
    <s v="True"/>
    <s v="2026-DT-102001"/>
    <s v="DTG-DSTC-INST1"/>
    <s v="NA"/>
    <m/>
    <n v="1"/>
    <s v="13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2"/>
    <s v="2026-06-11"/>
  </r>
  <r>
    <x v="499"/>
    <s v="EASY NETCOM"/>
    <s v="Travaux filaire"/>
    <s v="Dépose poteau bois de 8m à Anjomakely (Travail supplémentaire) REQ-20251122-00182- DAET 13674 "/>
    <n v="1"/>
    <s v="UN"/>
    <n v="140000"/>
    <n v="30.434782608695652"/>
    <n v="30.434782608695652"/>
    <n v="30.43478260869565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68 000.00"/>
    <n v="20"/>
    <n v="11"/>
    <m/>
    <s v="PRICTRL"/>
    <s v="True"/>
    <s v="2026-DT-102001"/>
    <s v="DTG-DSTC-INST1"/>
    <s v="NA"/>
    <m/>
    <n v="1"/>
    <s v="1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1"/>
    <s v="2026-06-11"/>
  </r>
  <r>
    <x v="499"/>
    <s v="EASY NETCOM"/>
    <s v="Travaux filaire"/>
    <s v="Ouverture et Soudure d'une chambre K3C avec trappes en fonte à Ambohitrarahaba TGC-20260222-00002- DAET 13694 "/>
    <n v="1"/>
    <s v="UN"/>
    <n v="140000"/>
    <n v="30.434782608695652"/>
    <n v="30.434782608695652"/>
    <n v="30.43478260869565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68 000.00"/>
    <n v="20"/>
    <n v="38"/>
    <m/>
    <s v="PRICTRL"/>
    <s v="True"/>
    <s v="2026-DT-102001"/>
    <s v="DTG-DSTC-INST1"/>
    <s v="NA"/>
    <m/>
    <n v="1"/>
    <s v="1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8"/>
    <s v="2026-06-11"/>
  </r>
  <r>
    <x v="499"/>
    <s v="EASY NETCOM"/>
    <s v="Travaux filaire"/>
    <s v="Redressement poteau bois de 8m et renforcement poteau bois de 8m au G05 DP155D Ankatso REC-20260125-00143- DAET 13674 "/>
    <n v="1"/>
    <s v="UN"/>
    <n v="150000"/>
    <n v="32.608695652173914"/>
    <n v="32.608695652173914"/>
    <n v="32.60869565217391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80 000.00"/>
    <n v="20"/>
    <n v="9"/>
    <m/>
    <s v="PRICTRL"/>
    <s v="True"/>
    <s v="2026-DT-102001"/>
    <s v="DTG-DSTC-INST1"/>
    <s v="NA"/>
    <m/>
    <n v="1"/>
    <s v="1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9"/>
    <s v="2026-06-11"/>
  </r>
  <r>
    <x v="499"/>
    <s v="EASY NETCOM"/>
    <s v="Travaux filaire"/>
    <s v="Implantation (1U) poteau bois de 8m et Dépose (1U) poteau bois de 8m à Anosiavaratra ITP-20251210-00004- DAET 13674 "/>
    <n v="1"/>
    <s v="UN"/>
    <n v="150000"/>
    <n v="32.608695652173914"/>
    <n v="32.608695652173914"/>
    <n v="32.60869565217391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80 000.00"/>
    <n v="20"/>
    <n v="10"/>
    <m/>
    <s v="PRICTRL"/>
    <s v="True"/>
    <s v="2026-DT-102001"/>
    <s v="DTG-DSTC-INST1"/>
    <s v="NA"/>
    <m/>
    <n v="1"/>
    <s v="1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0"/>
    <s v="2026-06-11"/>
  </r>
  <r>
    <x v="499"/>
    <s v="EASY NETCOM"/>
    <s v="Travaux filaire"/>
    <s v="Implantation (2U) poteau bois de 8m à Ankatso ITP-20251125-00008- DAET 13694 "/>
    <n v="1"/>
    <s v="UN"/>
    <n v="160000"/>
    <n v="34.782608695652172"/>
    <n v="34.782608695652172"/>
    <n v="34.78260869565217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92 000.00"/>
    <n v="20"/>
    <n v="37"/>
    <m/>
    <s v="PRICTRL"/>
    <s v="True"/>
    <s v="2026-DT-102001"/>
    <s v="DTG-DSTC-INST1"/>
    <s v="NA"/>
    <m/>
    <n v="1"/>
    <s v="1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7"/>
    <s v="2026-06-11"/>
  </r>
  <r>
    <x v="499"/>
    <s v="EASY NETCOM"/>
    <s v="Travaux filaire"/>
    <s v="Dépose (1U) poteau bois de 8m et Réglage câble FO à Lazaina Anosy Avaratra REC-20260223-00499- DAET 13694 "/>
    <n v="1"/>
    <s v="UN"/>
    <n v="175000"/>
    <n v="38.043478260869563"/>
    <n v="38.043478260869563"/>
    <n v="38.04347826086956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10 000.00"/>
    <n v="20"/>
    <n v="36"/>
    <m/>
    <s v="PRICTRL"/>
    <s v="True"/>
    <s v="2026-DT-102001"/>
    <s v="DTG-DSTC-INST1"/>
    <s v="NA"/>
    <m/>
    <n v="1"/>
    <s v="17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6"/>
    <s v="2026-06-11"/>
  </r>
  <r>
    <x v="499"/>
    <s v="EASY NETCOM"/>
    <s v="Travaux filaire"/>
    <s v="Implantation (1U) poteau bois 8m, Dépose (1U) poteau bois de 8m et Réglage câble à Ambohitrinimanga ITP-20251211-00006- DAET 1367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8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8"/>
    <s v="2026-06-11"/>
  </r>
  <r>
    <x v="499"/>
    <s v="EASY NETCOM"/>
    <s v="Travaux filaire"/>
    <s v="Implantation (1u) poteau bois de 8m, dépose (1U) poteau  et Réglage câble FO à Ampitatafika Antanimenakely ITP-20251229-00005- DAET 1369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3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3"/>
    <s v="2026-06-11"/>
  </r>
  <r>
    <x v="499"/>
    <s v="EASY NETCOM"/>
    <s v="Travaux filaire"/>
    <s v="Dépose (1U) poteau bois de 8m, Implantation (1U) poteau et Réglage câble FO à AMBOHITRIMANJAKA ITP-20260123-00008- DAET 1369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4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4"/>
    <s v="2026-06-11"/>
  </r>
  <r>
    <x v="499"/>
    <s v="EASY NETCOM"/>
    <s v="Travaux filaire"/>
    <s v="Dépose ,Implantation (1U) poteau bois de 8m et Réglage câble FO à Ambohibao Antehiroka ITP-20260223-00006- DAET 13694 "/>
    <n v="1"/>
    <s v="UN"/>
    <n v="185000"/>
    <n v="40.217391304347828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5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5"/>
    <s v="2026-06-11"/>
  </r>
  <r>
    <x v="499"/>
    <s v="EASY NETCOM"/>
    <s v="Travaux filaire"/>
    <s v="Transformation d'une chambre L2T avec trappes en fonte sécurisées à Ampitatafika ITP-20251020-00003- DAET 13674 "/>
    <n v="1"/>
    <s v="UN"/>
    <n v="194500"/>
    <n v="42.282608695652172"/>
    <n v="42.282608695652172"/>
    <n v="42.28260869565217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33 400.00"/>
    <n v="20"/>
    <n v="7"/>
    <m/>
    <s v="PRICTRL"/>
    <s v="True"/>
    <s v="2026-DT-102001"/>
    <s v="DTG-DSTC-INST1"/>
    <s v="NA"/>
    <m/>
    <n v="1"/>
    <s v="194 5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7"/>
    <s v="2026-06-11"/>
  </r>
  <r>
    <x v="499"/>
    <s v="EASY NETCOM"/>
    <s v="Travaux filaire"/>
    <s v="Dépose poteau bois de 8m et Réglage câble FO à Anosiavaratra vers Ambohitrinimanga ITP-20251203-00003- DAET 13694 "/>
    <n v="1"/>
    <s v="UN"/>
    <n v="210000"/>
    <n v="45.652173913043477"/>
    <n v="45.652173913043477"/>
    <n v="45.65217391304347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2 000.00"/>
    <n v="20"/>
    <n v="31"/>
    <m/>
    <s v="PRICTRL"/>
    <s v="True"/>
    <s v="2026-DT-102001"/>
    <s v="DTG-DSTC-INST1"/>
    <s v="NA"/>
    <m/>
    <n v="1"/>
    <s v="21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1"/>
    <s v="2026-06-11"/>
  </r>
  <r>
    <x v="499"/>
    <s v="EASY NETCOM"/>
    <s v="Travaux filaire"/>
    <s v="Ouverture (2U) chambre , Soudure  chambre L2T et  L6T avec trappes en fonte au F08 OLT 67 DP 57-60 ANDOHATAPENAKA CSP-20260225-99656- DAET 13694 "/>
    <n v="1"/>
    <s v="UN"/>
    <n v="210000"/>
    <n v="45.652173913043477"/>
    <n v="45.652173913043477"/>
    <n v="45.65217391304347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2 000.00"/>
    <n v="20"/>
    <n v="32"/>
    <m/>
    <s v="PRICTRL"/>
    <s v="True"/>
    <s v="2026-DT-102001"/>
    <s v="DTG-DSTC-INST1"/>
    <s v="NA"/>
    <m/>
    <n v="1"/>
    <s v="21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2"/>
    <s v="2026-06-11"/>
  </r>
  <r>
    <x v="499"/>
    <s v="EASY NETCOM"/>
    <s v="Travaux filaire"/>
    <s v="Ramassage , Redressement poteau bois de 8m et Réglage câble FO à ANDOHALO ANNEXE LYCEE JULES FERRY REC-20260119-00686- DAET 13694 "/>
    <n v="1"/>
    <s v="UN"/>
    <n v="215000"/>
    <n v="46.739130434782609"/>
    <n v="46.739130434782609"/>
    <n v="46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8 000.00"/>
    <n v="20"/>
    <n v="30"/>
    <m/>
    <s v="PRICTRL"/>
    <s v="True"/>
    <s v="2026-DT-102001"/>
    <s v="DTG-DSTC-INST1"/>
    <s v="NA"/>
    <m/>
    <n v="1"/>
    <s v="21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0"/>
    <s v="2026-06-11"/>
  </r>
  <r>
    <x v="499"/>
    <s v="EASY NETCOM"/>
    <s v="Travaux filaire"/>
    <s v="Remplacement poteau endommagé (1U) au E05 DP 201D Andranomena ITP-20260119-00004- DAET 13674 "/>
    <n v="1"/>
    <s v="UN"/>
    <n v="225000"/>
    <n v="48.913043478260867"/>
    <n v="48.913043478260867"/>
    <n v="48.91304347826086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70 000.00"/>
    <n v="20"/>
    <n v="6"/>
    <m/>
    <s v="PRICTRL"/>
    <s v="True"/>
    <s v="2026-DT-102001"/>
    <s v="DTG-DSTC-INST1"/>
    <s v="NA"/>
    <m/>
    <n v="1"/>
    <s v="22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6"/>
    <s v="2026-06-11"/>
  </r>
  <r>
    <x v="499"/>
    <s v="EASY NETCOM"/>
    <s v="Travaux filaire"/>
    <s v="Implantation (1U) poteau bois de 8m, Confection socle  à Andraharo en face BOA ITP-20260114-00007- DAET 13674 "/>
    <n v="1"/>
    <s v="UN"/>
    <n v="230000"/>
    <n v="50"/>
    <n v="50"/>
    <n v="50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76 000.00"/>
    <n v="20"/>
    <n v="5"/>
    <m/>
    <s v="PRICTRL"/>
    <s v="True"/>
    <s v="2026-DT-102001"/>
    <s v="DTG-DSTC-INST1"/>
    <s v="NA"/>
    <m/>
    <n v="1"/>
    <s v="23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5"/>
    <s v="2026-06-11"/>
  </r>
  <r>
    <x v="499"/>
    <s v="EASY NETCOM"/>
    <s v="Travaux filaire"/>
    <s v="Confection et pose  trappe définitive en béton armé à Ambohidahy ITP-20251118-00001- DAET 13694 "/>
    <n v="1"/>
    <s v="UN"/>
    <n v="238464"/>
    <n v="51.84"/>
    <n v="51.84"/>
    <n v="51.8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86 156.80"/>
    <n v="20"/>
    <n v="29"/>
    <m/>
    <s v="PRICTRL"/>
    <s v="True"/>
    <s v="2026-DT-102001"/>
    <s v="DTG-DSTC-INST1"/>
    <s v="NA"/>
    <m/>
    <n v="1"/>
    <s v="238 464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9"/>
    <s v="2026-06-11"/>
  </r>
  <r>
    <x v="499"/>
    <s v="EASY NETCOM"/>
    <s v="Travaux filaire"/>
    <s v="Implantation poteau bois 8m, Dépose poteau bios 8m et Réglage câble de FO en aérien à ANTANIMENA ITP-20250812-00001- DAET 13674 "/>
    <n v="1"/>
    <s v="UN"/>
    <n v="255000"/>
    <n v="55.434782608695649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4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"/>
    <s v="2026-06-11"/>
  </r>
  <r>
    <x v="499"/>
    <s v="EASY NETCOM"/>
    <s v="Travaux filaire"/>
    <s v="Implantation (1U) poteau bois de 8m, Dépose (1U) poteau et Réglage câble FO à Anosibe ITP-20260112-00003- DAET 13694 "/>
    <n v="1"/>
    <s v="UN"/>
    <n v="255000"/>
    <n v="55.434782608695649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27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7"/>
    <s v="2026-06-11"/>
  </r>
  <r>
    <x v="499"/>
    <s v="EASY NETCOM"/>
    <s v="Travaux filaire"/>
    <s v="Implantation (1U) poteau bois de 8m, dépose (1U) poteau,Réglage câble FO à Anosiavaratra ITP-20260223-00002- DAET 13694 "/>
    <n v="1"/>
    <s v="UN"/>
    <n v="255000"/>
    <n v="55.434782608695649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28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8"/>
    <s v="2026-06-11"/>
  </r>
  <r>
    <x v="499"/>
    <s v="EASY NETCOM"/>
    <s v="Travaux filaire"/>
    <s v="Ouverture et Soudure d'une chambre K3C avec trappes en fonte au D03 DP29E AMBOHITRARAHABA 2099050715- DAET 13694 "/>
    <n v="1"/>
    <s v="UN"/>
    <n v="280000"/>
    <n v="60.869565217391305"/>
    <n v="60.869565217391305"/>
    <n v="60.86956521739130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36 000.00"/>
    <n v="20"/>
    <n v="26"/>
    <m/>
    <s v="PRICTRL"/>
    <s v="True"/>
    <s v="2026-DT-102001"/>
    <s v="DTG-DSTC-INST1"/>
    <s v="NA"/>
    <m/>
    <n v="1"/>
    <s v="2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6"/>
    <s v="2026-06-11"/>
  </r>
  <r>
    <x v="499"/>
    <s v="EASY NETCOM"/>
    <s v="Travaux filaire"/>
    <s v="Dépose, Implantation (1u) poteau bois de 8m et Réglage câble FO près du FJKM Ankadimbahoaka ITP-20260123-00002- DAET 13674 "/>
    <n v="1"/>
    <s v="UN"/>
    <n v="395000"/>
    <n v="85.869565217391298"/>
    <n v="85.869565217391298"/>
    <n v="85.86956521739129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474 000.00"/>
    <n v="20"/>
    <n v="3"/>
    <m/>
    <s v="PRICTRL"/>
    <s v="True"/>
    <s v="2026-DT-102001"/>
    <s v="DTG-DSTC-INST1"/>
    <s v="NA"/>
    <m/>
    <n v="1"/>
    <s v="39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"/>
    <s v="2026-06-11"/>
  </r>
  <r>
    <x v="499"/>
    <s v="EASY NETCOM"/>
    <s v="Travaux filaire"/>
    <s v="Implantation (4u) poteaux  9m, Dépose (1u) poteaux  8m et Pose (4U) traverse  à AMBOHIMANAMBOLA suite passage convois exceptionnels JIRAMA ITP-20250917-00001- DAET 13674 "/>
    <n v="1"/>
    <s v="UN"/>
    <n v="532000"/>
    <n v="115.65217391304348"/>
    <n v="115.65217391304348"/>
    <n v="115.6521739130434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638 400.00"/>
    <n v="20"/>
    <n v="2"/>
    <m/>
    <s v="PRICTRL"/>
    <s v="True"/>
    <s v="2026-DT-102001"/>
    <s v="DTG-DSTC-INST1"/>
    <s v="NA"/>
    <m/>
    <n v="1"/>
    <s v="532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"/>
    <s v="2026-06-11"/>
  </r>
  <r>
    <x v="499"/>
    <s v="EASY NETCOM"/>
    <s v="Travaux filaire"/>
    <s v="Soudure d'une chambre suite survey construction digue  à Ankorondrano - Andraharo - Maki Andohatapenaka ITP-20250806-00007- DAET 13674 "/>
    <n v="1"/>
    <s v="UN"/>
    <n v="745000"/>
    <n v="161.95652173913044"/>
    <n v="161.95652173913044"/>
    <n v="161.9565217391304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94 000.00"/>
    <n v="20"/>
    <n v="1"/>
    <m/>
    <s v="PRICTRL"/>
    <s v="True"/>
    <s v="2026-DT-102001"/>
    <s v="DTG-DSTC-INST1"/>
    <s v="NA"/>
    <m/>
    <n v="1"/>
    <s v="74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"/>
    <s v="2026-06-11"/>
  </r>
  <r>
    <x v="499"/>
    <s v="EASY NETCOM"/>
    <s v="Travaux filaire"/>
    <s v="Confection socle et Installation armoire de rue (dim 0,82x0,35m2) et Construction  chambre L2T avec cadre et trappe sécurisés en fonte (fourni par TELMA) à Tsiadana Ankatso ITP-20251124-00002- DAET 13694 "/>
    <n v="1"/>
    <s v="UN"/>
    <n v="1275000"/>
    <n v="277.17391304347825"/>
    <n v="277.17391304347825"/>
    <n v="277.1739130434782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 530 000.00"/>
    <n v="20"/>
    <n v="25"/>
    <m/>
    <s v="PRICTRL"/>
    <s v="True"/>
    <s v="2026-DT-102001"/>
    <s v="DTG-DSTC-INST1"/>
    <s v="NA"/>
    <m/>
    <n v="1"/>
    <s v="1 27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5"/>
    <s v="2026-06-11"/>
  </r>
  <r>
    <x v="499"/>
    <s v="EASY NETCOM"/>
    <s v="Travaux filaire"/>
    <s v="Tirage câble 48FO aérien au G04 début ADR Domaine Alasora vers Commune Alasora ITP-20250616-00004- DAET 13694 "/>
    <n v="1"/>
    <s v="UN"/>
    <n v="1500000"/>
    <n v="326.08695652173913"/>
    <n v="326.08695652173913"/>
    <n v="326.0869565217391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 800 000.00"/>
    <n v="20"/>
    <n v="24"/>
    <m/>
    <s v="PRICTRL"/>
    <s v="True"/>
    <s v="2026-DT-102001"/>
    <s v="DTG-DSTC-INST1"/>
    <s v="NA"/>
    <m/>
    <n v="1"/>
    <s v="1 5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4"/>
    <s v="2026-06-11"/>
  </r>
  <r>
    <x v="500"/>
    <s v="VIMSI MADAGASCAR"/>
    <s v="TRANSPORT"/>
    <s v="Frais de transport recharge extincteur"/>
    <n v="1"/>
    <s v="UN"/>
    <n v="200000"/>
    <n v="43.478260869565219"/>
    <n v="43.478260869565219"/>
    <n v="43.478260869565219"/>
    <m/>
    <m/>
    <n v="0"/>
    <s v="MGA"/>
    <d v="2026-07-06T00:00:00"/>
    <s v="2026-07-06"/>
    <s v="E"/>
    <s v="E"/>
    <s v="TSILIZY Olga Hasina"/>
    <n v="138770"/>
    <m/>
    <m/>
    <s v="HSSES"/>
    <s v="NADIA7"/>
    <s v="RAVONINJATOVO Nadia"/>
    <s v="240 000.00"/>
    <n v="20"/>
    <n v="2"/>
    <m/>
    <s v="TRNTERM"/>
    <s v="True"/>
    <s v="E250_DHE"/>
    <s v="HSSES"/>
    <s v="NA"/>
    <m/>
    <n v="1"/>
    <s v="200 000.00"/>
    <s v="YASMG"/>
    <m/>
    <s v="9 657 500.00"/>
    <s v="11 589 000.00"/>
    <m/>
    <d v="2026-07-06T00:00:00"/>
    <s v="0000-00-00"/>
    <s v="Recharge des extincteurs"/>
    <s v="YASSIE"/>
    <s v="YASSIE"/>
    <s v="C901"/>
    <s v="E250_DHE"/>
    <s v="HSSES"/>
    <s v="STD"/>
    <m/>
    <m/>
    <m/>
    <n v="4276"/>
    <s v="C901"/>
    <n v="4263"/>
    <n v="2"/>
    <s v="2026-07-01"/>
  </r>
  <r>
    <x v="500"/>
    <s v="VIMSI MADAGASCAR"/>
    <s v="EXTINCTEURS"/>
    <s v="Maintenance corrective : Recharge Extincteurs HS utilisés aux formations et exercices#  FACTURE PROFORMA VIMSI MADAGASCAR N° 0023 - 06 / 2026     du 09/06/2026"/>
    <n v="1"/>
    <s v="PIE"/>
    <n v="9457500"/>
    <n v="2055.978260869565"/>
    <n v="2055.978260869565"/>
    <n v="2055.978260869565"/>
    <m/>
    <m/>
    <n v="0"/>
    <s v="MGA"/>
    <d v="2026-07-06T00:00:00"/>
    <s v="2026-07-06"/>
    <s v="E"/>
    <s v="E"/>
    <s v="TSILIZY Olga Hasina"/>
    <n v="138770"/>
    <m/>
    <m/>
    <s v="HSSES"/>
    <s v="NADIA7"/>
    <s v="RAVONINJATOVO Nadia"/>
    <s v="11 349 000.00"/>
    <n v="20"/>
    <n v="1"/>
    <m/>
    <s v="TCORADI"/>
    <s v="True"/>
    <s v="E250_DHE"/>
    <s v="HSSES"/>
    <s v="NA"/>
    <m/>
    <n v="1"/>
    <s v="9 457 500.00"/>
    <s v="YASMG"/>
    <m/>
    <s v="9 657 500.00"/>
    <s v="11 589 000.00"/>
    <m/>
    <d v="2026-07-06T00:00:00"/>
    <s v="0000-00-00"/>
    <s v="Recharge des extincteurs"/>
    <s v="YASSIE"/>
    <s v="YASSIE"/>
    <s v="C901"/>
    <s v="E250_DHE"/>
    <s v="HSSES"/>
    <s v="STD"/>
    <m/>
    <m/>
    <m/>
    <n v="9841"/>
    <s v="C901"/>
    <n v="4263"/>
    <n v="1"/>
    <s v="2026-07-01"/>
  </r>
  <r>
    <x v="501"/>
    <s v="LUCKKY COMPANY"/>
    <s v="TRANSPORT"/>
    <s v="Transport FIM 2026 : Transport Tana-Majunga + déplacement des _x000a_matériels  dans la ville de Majunga - PROFORMA N°125-06/LC/2026"/>
    <n v="1"/>
    <s v="UN"/>
    <n v="4450000"/>
    <n v="967.39130434782612"/>
    <n v="967.39130434782612"/>
    <n v="967.39130434782612"/>
    <m/>
    <m/>
    <n v="0"/>
    <s v="MGA"/>
    <d v="2026-07-06T00:00:00"/>
    <s v="2026-07-06"/>
    <s v="S"/>
    <s v="S"/>
    <s v="RAZAFINDRAHAGA Setra"/>
    <n v="138673"/>
    <m/>
    <m/>
    <s v="DCG"/>
    <s v="FELANA13"/>
    <s v="Felana RARIVOSON"/>
    <s v="4 450 000.00"/>
    <n v="0"/>
    <n v="1"/>
    <m/>
    <s v="TRNTERM"/>
    <s v="True"/>
    <s v="E254_DCG"/>
    <s v="DCG-DVE"/>
    <s v="NA"/>
    <m/>
    <n v="0"/>
    <s v="0.00"/>
    <s v="YASMG"/>
    <m/>
    <s v="4 450 000.00"/>
    <s v="4 450 000.00"/>
    <s v="F"/>
    <d v="2026-07-06T00:00:00"/>
    <s v="0000-00-00"/>
    <s v="FIM 2026 &amp; YBT ET ATELIER ADMIN MAJUNGA"/>
    <s v="YASSIE"/>
    <s v="YASSIE"/>
    <s v="C103"/>
    <s v="E254_DCG"/>
    <s v="DCG-DVE"/>
    <s v="STD"/>
    <m/>
    <m/>
    <m/>
    <n v="4276"/>
    <s v="C103"/>
    <n v="3726"/>
    <n v="1"/>
    <s v="0000-00-00"/>
  </r>
  <r>
    <x v="502"/>
    <s v="RHEA SARLU"/>
    <s v="ANIMATIONS, ATELIERS ET JEUX DIVERS"/>
    <s v="ANIMATION CORPORATE TULEAR le 09/07 (BC complémentaire BC N°135486 )# FACTURE N° : 2034´BIS du 04/07/2026"/>
    <n v="1"/>
    <s v="UN"/>
    <n v="800000"/>
    <n v="173.91304347826087"/>
    <n v="173.91304347826087"/>
    <n v="173.91304347826087"/>
    <m/>
    <m/>
    <n v="0"/>
    <s v="MGA"/>
    <d v="2026-07-06T00:00:00"/>
    <s v="2026-07-06"/>
    <s v="E"/>
    <s v="E"/>
    <s v="RASOLOJAONA Miora"/>
    <n v="138830"/>
    <m/>
    <m/>
    <s v="DG"/>
    <s v="NADIA7"/>
    <s v="RAVONINJATOVO Nadia"/>
    <s v="800 000.00"/>
    <n v="0"/>
    <n v="1"/>
    <m/>
    <s v="EVEEVSM"/>
    <s v="True"/>
    <s v="E250_DG"/>
    <s v="DG"/>
    <s v="NA"/>
    <m/>
    <n v="1"/>
    <s v="800 000.00"/>
    <s v="YASMG"/>
    <m/>
    <s v="800 000.00"/>
    <s v="800 000.00"/>
    <s v="F"/>
    <d v="2026-07-06T00:00:00"/>
    <s v="0000-00-00"/>
    <s v="ANIMATION CORPORATE TULEAR le 09/07"/>
    <s v="YASSIE"/>
    <s v="YASSIE"/>
    <s v="C900"/>
    <s v="E250_DG"/>
    <s v="DG"/>
    <s v="STD"/>
    <m/>
    <m/>
    <m/>
    <n v="2816"/>
    <s v="C900"/>
    <n v="3946"/>
    <n v="1"/>
    <s v="2026-07-06"/>
  </r>
  <r>
    <x v="503"/>
    <s v="RELAIS DES PLATEAUX"/>
    <s v="PRESTATION DIVERS"/>
    <s v="Prestations diverses - Birdy Galaxy - Session de clôture des formations - 03 Juillet 2026 - PF n°RDP190626.11"/>
    <n v="1"/>
    <s v="PIE"/>
    <n v="8250000"/>
    <n v="1793.4782608695652"/>
    <n v="1793.4782608695652"/>
    <n v="1793.4782608695652"/>
    <m/>
    <m/>
    <n v="0"/>
    <s v="MGA"/>
    <d v="2026-07-06T00:00:00"/>
    <s v="2026-07-06"/>
    <s v="S"/>
    <s v="S"/>
    <s v="ANDRIAMIRIJA Luca"/>
    <n v="138758"/>
    <m/>
    <m/>
    <s v="DCG"/>
    <s v="FELANA13"/>
    <s v="Felana RARIVOSON"/>
    <s v="9 900 000.00"/>
    <n v="20"/>
    <n v="1"/>
    <m/>
    <s v="PRICTRL"/>
    <s v="False"/>
    <s v="E219_DCG"/>
    <s v="DCG-BEF"/>
    <s v="NA"/>
    <m/>
    <n v="0"/>
    <s v="0.00"/>
    <s v="YASMG"/>
    <m/>
    <s v="8 250 000.00"/>
    <s v="9 900 000.00"/>
    <s v="F"/>
    <d v="2026-07-06T00:00:00"/>
    <s v="0000-00-00"/>
    <s v="Session de clôture des formations - CX Champion"/>
    <s v="YASSIE"/>
    <s v="YASSIE"/>
    <s v="C100"/>
    <s v="E219_DCG"/>
    <s v="DCG-BEF"/>
    <s v="STD"/>
    <m/>
    <m/>
    <m/>
    <n v="11533"/>
    <s v="C100"/>
    <n v="2707"/>
    <n v="1"/>
    <s v="2026-06-30"/>
  </r>
  <r>
    <x v="504"/>
    <s v="STARCOM"/>
    <s v="COLLATION"/>
    <s v="Plat Malagasy &amp; Eau minérale - Proforma n°PF290526"/>
    <n v="180"/>
    <s v="UN"/>
    <n v="17000"/>
    <n v="3.6956521739130435"/>
    <n v="665.21739130434787"/>
    <n v="665.21739130434787"/>
    <m/>
    <m/>
    <n v="0"/>
    <s v="MGA"/>
    <d v="2026-07-06T00:00:00"/>
    <s v="2026-07-06"/>
    <s v="E"/>
    <s v="E"/>
    <s v="ANDRIAMIRIJA Luca"/>
    <n v="138733"/>
    <m/>
    <m/>
    <s v="DCG"/>
    <s v="FELANA13"/>
    <s v="Felana RARIVOSON"/>
    <s v="3 060 000.00"/>
    <n v="0"/>
    <n v="2"/>
    <m/>
    <s v="VDPPERD"/>
    <s v="True"/>
    <s v="E219_DCG"/>
    <s v="DCG-DVI"/>
    <s v="NA"/>
    <m/>
    <n v="180"/>
    <s v="3 060 000.00"/>
    <s v="YASMG"/>
    <m/>
    <s v="3 360 000.00"/>
    <s v="3 360 000.00"/>
    <s v="F"/>
    <d v="2026-07-06T00:00:00"/>
    <s v="0000-00-00"/>
    <s v="Séminaire RAS_RC Itasy"/>
    <s v="YASSIE"/>
    <s v="YASSIE"/>
    <s v="C104"/>
    <s v="E219_DCG"/>
    <s v="DCG-DVI"/>
    <s v="STD"/>
    <m/>
    <m/>
    <m/>
    <n v="12682"/>
    <s v="C104"/>
    <n v="6211"/>
    <n v="2"/>
    <s v="2026-06-30"/>
  </r>
  <r>
    <x v="504"/>
    <s v="STARCOM"/>
    <s v="LOCATION"/>
    <s v="Location Salle &amp; Sono &amp; Vidéoprojecteur - Proforma n°PF 290526 DU 29/05/2026"/>
    <n v="1"/>
    <s v="UN"/>
    <n v="300000"/>
    <n v="65.217391304347828"/>
    <n v="65.217391304347828"/>
    <n v="65.217391304347828"/>
    <m/>
    <m/>
    <n v="0"/>
    <s v="MGA"/>
    <d v="2026-07-06T00:00:00"/>
    <s v="2026-07-06"/>
    <s v="E"/>
    <s v="E"/>
    <s v="ANDRIAMIRIJA Luca"/>
    <n v="138733"/>
    <m/>
    <m/>
    <s v="DCG"/>
    <s v="FELANA13"/>
    <s v="Felana RARIVOSON"/>
    <s v="300 000.00"/>
    <n v="0"/>
    <n v="1"/>
    <m/>
    <s v="LOCLOCT"/>
    <s v="True"/>
    <s v="E219_DCG"/>
    <s v="DCG-DVI"/>
    <s v="NA"/>
    <m/>
    <n v="1"/>
    <s v="300 000.00"/>
    <s v="YASMG"/>
    <m/>
    <s v="3 360 000.00"/>
    <s v="3 360 000.00"/>
    <s v="F"/>
    <d v="2026-07-06T00:00:00"/>
    <s v="0000-00-00"/>
    <s v="Séminaire RAS_RC Itasy"/>
    <s v="YASSIE"/>
    <s v="YASSIE"/>
    <s v="C104"/>
    <s v="E219_DCG"/>
    <s v="DCG-DVI"/>
    <s v="STD"/>
    <m/>
    <m/>
    <m/>
    <n v="14417"/>
    <s v="C104"/>
    <n v="6211"/>
    <n v="1"/>
    <s v="2026-06-30"/>
  </r>
  <r>
    <x v="505"/>
    <s v="EXCLUSIVE NETWORKS MAURITIUS"/>
    <s v="Other services"/>
    <s v="Bank Charges - Quotation n°SOQ30862 SFO033394"/>
    <n v="1"/>
    <s v="PIE"/>
    <n v="25"/>
    <n v="25"/>
    <n v="25"/>
    <n v="25"/>
    <m/>
    <m/>
    <n v="0"/>
    <s v="USD"/>
    <d v="2026-07-06T00:00:00"/>
    <s v="2026-07-06"/>
    <s v="E"/>
    <s v="S"/>
    <s v="ANDRIAMIRIJA Luca"/>
    <n v="138795"/>
    <m/>
    <m/>
    <s v="DCG"/>
    <s v="FELANA13"/>
    <s v="Felana RARIVOSON"/>
    <s v="25.00"/>
    <n v="0"/>
    <n v="3"/>
    <m/>
    <s v="PRICTRL"/>
    <s v="False"/>
    <s v="E250_DCG"/>
    <s v="DCG-DVE"/>
    <s v="NA"/>
    <m/>
    <n v="0"/>
    <s v="0.00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11533"/>
    <s v="C103"/>
    <n v="4232"/>
    <n v="3"/>
    <s v="2026-07-02"/>
  </r>
  <r>
    <x v="505"/>
    <s v="EXCLUSIVE NETWORKS MAURITIUS"/>
    <s v="Other services"/>
    <s v="Courier Fees - Quotation n°SOQ30862 SFO033394"/>
    <n v="1"/>
    <s v="PIE"/>
    <n v="111.32"/>
    <n v="111.32"/>
    <n v="111.32"/>
    <n v="111.32"/>
    <m/>
    <m/>
    <n v="0"/>
    <s v="USD"/>
    <d v="2026-07-06T00:00:00"/>
    <s v="2026-07-06"/>
    <s v="E"/>
    <s v="S"/>
    <s v="ANDRIAMIRIJA Luca"/>
    <n v="138795"/>
    <m/>
    <m/>
    <s v="DCG"/>
    <s v="FELANA13"/>
    <s v="Felana RARIVOSON"/>
    <s v="111.32"/>
    <n v="0"/>
    <n v="4"/>
    <m/>
    <s v="PRICTRL"/>
    <s v="False"/>
    <s v="E250_DCG"/>
    <s v="DCG-DVE"/>
    <s v="NA"/>
    <m/>
    <n v="0"/>
    <s v="0.00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11533"/>
    <s v="C103"/>
    <n v="4232"/>
    <n v="4"/>
    <s v="2026-07-02"/>
  </r>
  <r>
    <x v="505"/>
    <s v="EXCLUSIVE NETWORKS MAURITIUS"/>
    <s v="Fortigate  60F"/>
    <s v="FortiGate-60F 10 x GE RJ45 ports - Quotation n°SOQ30862 SFO033394 #2026/06/29"/>
    <n v="1"/>
    <s v="UN"/>
    <n v="451.62"/>
    <n v="451.62"/>
    <n v="451.62"/>
    <n v="451.62"/>
    <m/>
    <m/>
    <n v="0"/>
    <s v="USD"/>
    <d v="2026-07-06T00:00:00"/>
    <s v="2026-07-06"/>
    <s v="E"/>
    <s v="E"/>
    <s v="ANDRIAMIRIJA Luca"/>
    <n v="138795"/>
    <m/>
    <m/>
    <s v="DCG"/>
    <s v="FELANA13"/>
    <s v="Felana RARIVOSON"/>
    <s v="451.62"/>
    <n v="0"/>
    <n v="1"/>
    <m/>
    <s v="VENDABL"/>
    <s v="True"/>
    <s v="E250_DCG"/>
    <s v="DCG-DVE"/>
    <s v="NA"/>
    <m/>
    <n v="1"/>
    <s v="451.62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27667"/>
    <s v="C103"/>
    <n v="4232"/>
    <n v="1"/>
    <s v="2026-07-02"/>
  </r>
  <r>
    <x v="505"/>
    <s v="EXCLUSIVE NETWORKS MAURITIUS"/>
    <s v="Licence Fortigate  60F"/>
    <s v="FortiGate-60F 3 Year Unified Threat Protection - Quotation n°SOQ30862 SFO033394"/>
    <n v="1"/>
    <s v="UN"/>
    <n v="1058.3599999999999"/>
    <n v="1058.3599999999999"/>
    <n v="1058.3599999999999"/>
    <n v="1058.3599999999999"/>
    <m/>
    <m/>
    <n v="0"/>
    <s v="USD"/>
    <d v="2026-07-06T00:00:00"/>
    <s v="2026-07-06"/>
    <s v="E"/>
    <s v="E"/>
    <s v="ANDRIAMIRIJA Luca"/>
    <n v="138795"/>
    <m/>
    <m/>
    <s v="DCG"/>
    <s v="FELANA13"/>
    <s v="Felana RARIVOSON"/>
    <s v="1 058.36"/>
    <n v="0"/>
    <n v="2"/>
    <m/>
    <s v="VENDABL"/>
    <s v="True"/>
    <s v="E250_DCG"/>
    <s v="DCG-DVE"/>
    <s v="NA"/>
    <m/>
    <n v="1"/>
    <s v="1 058.36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27668"/>
    <s v="C103"/>
    <n v="4232"/>
    <n v="2"/>
    <s v="2026-07-02"/>
  </r>
  <r>
    <x v="506"/>
    <s v="MADAGASCAR AUTOMOBILE"/>
    <s v="MOTO"/>
    <s v="COFI 2026 - Moto Honda Ace 125 SHH 6DK - Grs Vatsy Services # devis du 18/5/2026"/>
    <n v="2"/>
    <s v="UN"/>
    <n v="7491667"/>
    <n v="1628.6232608695652"/>
    <n v="3257.2465217391305"/>
    <n v="3257.2465217391305"/>
    <m/>
    <m/>
    <n v="0"/>
    <s v="MGA"/>
    <d v="2026-07-06T00:00:00"/>
    <s v="2026-07-06"/>
    <s v="E"/>
    <s v="E"/>
    <s v="ANDRIAMIRIJA Luca"/>
    <n v="138797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06T00:00:00"/>
    <s v="0000-00-00"/>
    <s v="Cofi 2026 - GRS Vatsy Services"/>
    <s v="YASSIE"/>
    <s v="GALE"/>
    <s v="C104"/>
    <s v="2026-COFI"/>
    <s v="DCG-DVI"/>
    <s v="STD"/>
    <m/>
    <m/>
    <m/>
    <n v="4155"/>
    <s v="C104"/>
    <n v="1184"/>
    <n v="1"/>
    <s v="2026-07-02"/>
  </r>
  <r>
    <x v="507"/>
    <s v="GLOBAL CONSTRUCTION MADAGASCAR"/>
    <s v="PRESTATION DIVERS"/>
    <s v="Travaux de Maintenance option 2 - Montage et Démontage Stand # Devis du 1/07/2026"/>
    <n v="1"/>
    <s v="PIE"/>
    <n v="10460925"/>
    <n v="2274.1141304347825"/>
    <n v="2274.1141304347825"/>
    <n v="2274.1141304347825"/>
    <m/>
    <m/>
    <n v="0"/>
    <s v="MGA"/>
    <d v="2026-07-06T00:00:00"/>
    <s v="2026-07-06"/>
    <s v="S"/>
    <s v="S"/>
    <s v="ANDRIAMIRIJA Luca"/>
    <n v="138798"/>
    <m/>
    <m/>
    <s v="DCG"/>
    <s v="FELANA13"/>
    <s v="Felana RARIVOSON"/>
    <s v="12 553 110.00"/>
    <n v="20"/>
    <n v="1"/>
    <m/>
    <s v="PRICTRL"/>
    <s v="False"/>
    <s v="E250_DRB"/>
    <s v="DCG-DRB"/>
    <s v="NA"/>
    <m/>
    <n v="0"/>
    <s v="0.00"/>
    <s v="YASMG"/>
    <m/>
    <s v="10 460 925.00"/>
    <s v="12 553 110.00"/>
    <s v="F"/>
    <d v="2026-07-06T00:00:00"/>
    <s v="0000-00-00"/>
    <s v="Montage et Démontage Stand - Foire de la FIbre Tuléar"/>
    <s v="YASSIE"/>
    <s v="YASSIE"/>
    <s v="C102"/>
    <s v="E250_DRB"/>
    <s v="DCG-DRB"/>
    <s v="STD"/>
    <m/>
    <m/>
    <m/>
    <n v="11533"/>
    <s v="C102"/>
    <n v="2404"/>
    <n v="1"/>
    <s v="2026-07-02"/>
  </r>
  <r>
    <x v="508"/>
    <s v="COMMUNE ANTEHIROKA"/>
    <s v="SPONSORING"/>
    <s v="Sponsoring coupe de lindépendance 2026 - Partenariat Ville Commune Antehiroka"/>
    <n v="1"/>
    <s v="UN"/>
    <n v="3000000"/>
    <n v="652.17391304347825"/>
    <n v="652.17391304347825"/>
    <n v="652.17391304347825"/>
    <m/>
    <m/>
    <n v="0"/>
    <s v="MGA"/>
    <d v="2026-07-06T00:00:00"/>
    <s v="2026-07-06"/>
    <s v="E"/>
    <s v="E"/>
    <s v="ANDRIAMIRIJA Luca"/>
    <n v="138799"/>
    <m/>
    <m/>
    <s v="DCG"/>
    <s v="FELANA13"/>
    <s v="Felana RARIVOSON"/>
    <s v="3 000 000.00"/>
    <n v="0"/>
    <n v="1"/>
    <m/>
    <s v="MECSPDC"/>
    <s v="True"/>
    <s v="E110_HM_DCOM"/>
    <s v="DCG-COM-HMED"/>
    <s v="NA"/>
    <m/>
    <n v="1"/>
    <s v="3 000 000.00"/>
    <s v="YASMG"/>
    <m/>
    <s v="3 000 000.00"/>
    <s v="3 000 000.00"/>
    <s v="F"/>
    <d v="2026-07-06T00:00:00"/>
    <s v="0000-00-00"/>
    <s v="Partenariat Commune Antehiroka"/>
    <s v="YASSIE"/>
    <s v="YASSIE"/>
    <s v="C100"/>
    <s v="E110_HM_DCOM"/>
    <s v="DCG-COM-HMED"/>
    <s v="STD"/>
    <m/>
    <m/>
    <m/>
    <n v="1267"/>
    <s v="C100"/>
    <n v="1482"/>
    <n v="1"/>
    <s v="2026-07-02"/>
  </r>
  <r>
    <x v="509"/>
    <s v="SIGN"/>
    <s v="STICKERS"/>
    <s v="Stickers Stand Fibre Jaune - 150*150cm - Devis n°FP05104"/>
    <n v="2"/>
    <s v="UN"/>
    <n v="78800"/>
    <n v="17.130434782608695"/>
    <n v="34.260869565217391"/>
    <n v="34.260869565217391"/>
    <m/>
    <m/>
    <n v="0"/>
    <s v="MGA"/>
    <d v="2026-07-06T00:00:00"/>
    <s v="2026-07-06"/>
    <s v="E"/>
    <s v="E"/>
    <s v="ANDRIAMIRIJA Luca"/>
    <n v="138800"/>
    <m/>
    <m/>
    <s v="DCG"/>
    <s v="FELANA13"/>
    <s v="Felana RARIVOSON"/>
    <s v="189 120.00"/>
    <n v="20"/>
    <n v="2"/>
    <m/>
    <s v="GOOAFIM"/>
    <s v="True"/>
    <s v="E110_TR_DRB"/>
    <s v="DCG-DRB"/>
    <s v="NA"/>
    <m/>
    <n v="2"/>
    <s v="157 600.00"/>
    <s v="YASMG"/>
    <m/>
    <s v="1 102 600.00"/>
    <s v="1 323 120.00"/>
    <s v="F"/>
    <d v="2026-07-06T00:00:00"/>
    <s v="0000-00-00"/>
    <s v="Stickers Stand Fibre"/>
    <s v="YASSIE"/>
    <s v="YASSIE"/>
    <s v="C102"/>
    <s v="E110_TR_DRB"/>
    <s v="DCG-DRB"/>
    <s v="STD"/>
    <m/>
    <m/>
    <m/>
    <n v="3921"/>
    <s v="C102"/>
    <n v="1089"/>
    <n v="2"/>
    <s v="2026-07-02"/>
  </r>
  <r>
    <x v="509"/>
    <s v="SIGN"/>
    <s v="STICKERS"/>
    <s v="Stickers Stand Fibre Jaune - 150*360cm - Devis n°FP05104 - Regul"/>
    <n v="5"/>
    <s v="UN"/>
    <n v="189000"/>
    <n v="41.086956521739133"/>
    <n v="205.43478260869566"/>
    <n v="205.43478260869566"/>
    <m/>
    <m/>
    <n v="0"/>
    <s v="MGA"/>
    <d v="2026-07-06T00:00:00"/>
    <s v="2026-07-06"/>
    <s v="E"/>
    <s v="E"/>
    <s v="ANDRIAMIRIJA Luca"/>
    <n v="138800"/>
    <m/>
    <m/>
    <s v="DCG"/>
    <s v="FELANA13"/>
    <s v="Felana RARIVOSON"/>
    <s v="1 134 000.00"/>
    <n v="20"/>
    <n v="1"/>
    <m/>
    <s v="GOOAFIM"/>
    <s v="True"/>
    <s v="E110_TR_DRB"/>
    <s v="DCG-DRB"/>
    <s v="NA"/>
    <m/>
    <n v="5"/>
    <s v="945 000.00"/>
    <s v="YASMG"/>
    <m/>
    <s v="1 102 600.00"/>
    <s v="1 323 120.00"/>
    <s v="F"/>
    <d v="2026-07-06T00:00:00"/>
    <s v="0000-00-00"/>
    <s v="Stickers Stand Fibre"/>
    <s v="YASSIE"/>
    <s v="YASSIE"/>
    <s v="C102"/>
    <s v="E110_TR_DRB"/>
    <s v="DCG-DRB"/>
    <s v="STD"/>
    <m/>
    <m/>
    <m/>
    <n v="3921"/>
    <s v="C102"/>
    <n v="1089"/>
    <n v="1"/>
    <s v="2026-07-02"/>
  </r>
  <r>
    <x v="510"/>
    <s v="BAKAO SERVICES"/>
    <s v="LOCATION"/>
    <s v="Location Mobiliers - Foire de la Fibre Tuléar - PROFORMA N°0015/06/BS/2026 du 23/06/2026"/>
    <n v="1"/>
    <s v="UN"/>
    <n v="3800000"/>
    <n v="826.08695652173913"/>
    <n v="826.08695652173913"/>
    <n v="826.08695652173913"/>
    <m/>
    <m/>
    <n v="0"/>
    <s v="MGA"/>
    <d v="2026-07-06T00:00:00"/>
    <s v="2026-07-06"/>
    <s v="E"/>
    <s v="E"/>
    <s v="ANDRIAMIRIJA Luca"/>
    <n v="138812"/>
    <m/>
    <m/>
    <s v="DCG"/>
    <s v="FELANA13"/>
    <s v="Felana RARIVOSON"/>
    <s v="3 800 000.00"/>
    <n v="0"/>
    <n v="1"/>
    <m/>
    <s v="LOCLOCT"/>
    <s v="True"/>
    <s v="E250_DRB"/>
    <s v="DCG-DRB"/>
    <s v="NA"/>
    <m/>
    <n v="1"/>
    <s v="3 800 000.00"/>
    <s v="YASMG"/>
    <m/>
    <s v="3 800 000.00"/>
    <s v="3 800 000.00"/>
    <s v="F"/>
    <d v="2026-07-06T00:00:00"/>
    <s v="0000-00-00"/>
    <s v="Location Mobiliers - Foire de la Fibre Tulear"/>
    <s v="YASSIE"/>
    <s v="YASSIE"/>
    <s v="C102"/>
    <s v="E250_DRB"/>
    <s v="DCG-DRB"/>
    <s v="STD"/>
    <m/>
    <m/>
    <m/>
    <n v="14417"/>
    <s v="C102"/>
    <n v="3278"/>
    <n v="1"/>
    <s v="2026-07-03"/>
  </r>
  <r>
    <x v="511"/>
    <s v="AUGIAS MADAGASCAR"/>
    <s v="PRESTATION DE SERVICE"/>
    <s v="Nettoyage stand YAS foire de la FIBRE 6 et 7 juillet #Devis du 24/06/2026"/>
    <n v="1"/>
    <s v="UN"/>
    <n v="350000"/>
    <n v="76.086956521739125"/>
    <n v="76.086956521739125"/>
    <n v="76.086956521739125"/>
    <m/>
    <m/>
    <n v="0"/>
    <s v="MGA"/>
    <d v="2026-07-06T00:00:00"/>
    <s v="2026-07-06"/>
    <s v="Z"/>
    <s v="Z"/>
    <s v="ANDRIAMIRIJA Luca"/>
    <n v="138754"/>
    <m/>
    <m/>
    <s v="DCG"/>
    <s v="FELANA13"/>
    <s v="Felana RARIVOSON"/>
    <s v="420 000.00"/>
    <n v="20"/>
    <n v="1"/>
    <m/>
    <s v="PRICTRL"/>
    <s v="True"/>
    <s v="E250_DRB"/>
    <s v="DCG-DRB"/>
    <s v="NA"/>
    <m/>
    <n v="1"/>
    <s v="350 000.00"/>
    <s v="YASMG"/>
    <m/>
    <s v="350 000.00"/>
    <s v="420 000.00"/>
    <s v="F"/>
    <d v="2026-07-06T00:00:00"/>
    <s v="0000-00-00"/>
    <s v="Foire de la Fibre Tuléar"/>
    <s v="YASSIE"/>
    <s v="YASSIE"/>
    <s v="C102"/>
    <s v="E250_DRB"/>
    <s v="DCG-DRB"/>
    <s v="STD"/>
    <m/>
    <m/>
    <m/>
    <n v="14862"/>
    <s v="C102"/>
    <n v="14"/>
    <n v="1"/>
    <s v="2026-06-30"/>
  </r>
  <r>
    <x v="512"/>
    <s v="MADAJOB"/>
    <s v="PRESTATION EXTERNE"/>
    <s v="IM équipe Coordinateur D2D - Razakatiana Tsiry - Fianarantsoa-Tulear-Fizanarantsoa - FA n°INV-13034"/>
    <n v="1"/>
    <s v="UN"/>
    <n v="762000"/>
    <n v="165.65217391304347"/>
    <n v="165.65217391304347"/>
    <n v="165.65217391304347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762 000.00"/>
    <n v="0"/>
    <n v="1"/>
    <m/>
    <s v="PRICTRL"/>
    <s v="True"/>
    <s v="E214_DRB"/>
    <s v="DCG-DRB"/>
    <s v="NA"/>
    <m/>
    <n v="1"/>
    <s v="762 0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1"/>
    <s v="2026-07-03"/>
  </r>
  <r>
    <x v="512"/>
    <s v="MADAJOB"/>
    <s v="PRESTATION EXTERNE"/>
    <s v="IM équipe Coordinateur D2D - Maya Raly Andrimihaja - TANA-TULEAR-TANA - FA n°INV-13035"/>
    <n v="1"/>
    <s v="UN"/>
    <n v="952000"/>
    <n v="206.95652173913044"/>
    <n v="206.95652173913044"/>
    <n v="206.95652173913044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952 000.00"/>
    <n v="0"/>
    <n v="2"/>
    <m/>
    <s v="PRICTRL"/>
    <s v="True"/>
    <s v="E214_DRB"/>
    <s v="DCG-DRB"/>
    <s v="NA"/>
    <m/>
    <n v="1"/>
    <s v="952 0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2"/>
    <s v="2026-07-03"/>
  </r>
  <r>
    <x v="512"/>
    <s v="MADAJOB"/>
    <s v="PRESTATION EXTERNE"/>
    <s v="IM équipe Coordinateur D2D - Nandrianina NAMBININTSOA FIONONANA - TANA-TULEAR-TANA - FA n°INV-13036"/>
    <n v="1"/>
    <s v="UN"/>
    <n v="1108500"/>
    <n v="240.97826086956522"/>
    <n v="240.97826086956522"/>
    <n v="240.97826086956522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1 108 500.00"/>
    <n v="0"/>
    <n v="3"/>
    <m/>
    <s v="PRICTRL"/>
    <s v="True"/>
    <s v="E214_DRB"/>
    <s v="DCG-DRB"/>
    <s v="NA"/>
    <m/>
    <n v="1"/>
    <s v="1 108 5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3"/>
    <s v="2026-07-03"/>
  </r>
  <r>
    <x v="513"/>
    <s v="RATSIMBAZAFY PASKALINARISOA(PUBLIKA MADA)"/>
    <s v="SPONSORING"/>
    <s v="Sponsor Officiel - Salon de l'Etudiant et de l'Emploi 2026 - FA n°123 SEE 2026"/>
    <n v="1"/>
    <s v="UN"/>
    <n v="4000000"/>
    <n v="869.56521739130437"/>
    <n v="869.56521739130437"/>
    <n v="869.56521739130437"/>
    <m/>
    <m/>
    <n v="0"/>
    <s v="MGA"/>
    <d v="2026-07-06T00:00:00"/>
    <s v="2026-07-06"/>
    <s v="E"/>
    <s v="E"/>
    <s v="ANDRIAMIRIJA Luca"/>
    <n v="138819"/>
    <m/>
    <m/>
    <s v="DCG"/>
    <s v="FELANA13"/>
    <s v="Felana RARIVOSON"/>
    <s v="4 000 000.00"/>
    <n v="0"/>
    <n v="1"/>
    <m/>
    <s v="MECSPDC"/>
    <s v="True"/>
    <s v="E110_GE_DCOM"/>
    <s v="DCG-COM-PART"/>
    <s v="NA"/>
    <m/>
    <n v="1"/>
    <s v="4 000 000.00"/>
    <s v="YASMG"/>
    <m/>
    <s v="4 000 000.00"/>
    <s v="4 000 000.00"/>
    <s v="F"/>
    <d v="2026-07-06T00:00:00"/>
    <s v="0000-00-00"/>
    <s v="Sponsoring - Salon de l'Etudiant et de l'Emploi 2026"/>
    <s v="YASSIE"/>
    <s v="YASSIE"/>
    <s v="C100"/>
    <s v="E110_GE_DCOM"/>
    <s v="DCG-COM-PART"/>
    <s v="STD"/>
    <m/>
    <m/>
    <m/>
    <n v="1267"/>
    <s v="C100"/>
    <n v="755"/>
    <n v="1"/>
    <s v="2026-07-03"/>
  </r>
  <r>
    <x v="514"/>
    <s v="Latitude communication"/>
    <s v="SPONSORING"/>
    <s v="Sponsoring NPC 2eme Edition 2026 #FACTURE"/>
    <n v="1"/>
    <s v="UN"/>
    <n v="1500000"/>
    <n v="326.08695652173913"/>
    <n v="326.08695652173913"/>
    <n v="326.08695652173913"/>
    <m/>
    <m/>
    <n v="0"/>
    <s v="MGA"/>
    <d v="2026-07-06T00:00:00"/>
    <s v="2026-07-06"/>
    <s v="E"/>
    <s v="E"/>
    <s v="ANDRIAMIRIJA Luca"/>
    <n v="138547"/>
    <m/>
    <m/>
    <s v="DCG"/>
    <s v="FELANA13"/>
    <s v="Felana RARIVOSON"/>
    <s v="1 500 000.00"/>
    <n v="0"/>
    <n v="1"/>
    <m/>
    <s v="MECSPDC"/>
    <s v="True"/>
    <s v="E110_PS_DCOM"/>
    <s v="DCG-COM-PART"/>
    <s v="NA"/>
    <m/>
    <n v="1"/>
    <s v="1 500 000.00"/>
    <s v="YASMG"/>
    <m/>
    <s v="1 500 000.00"/>
    <s v="1 500 000.00"/>
    <s v="F"/>
    <d v="2026-07-06T00:00:00"/>
    <s v="0000-00-00"/>
    <s v="Sponsoring NPC 2026"/>
    <s v="YASSIE"/>
    <s v="YASSIE"/>
    <s v="C100"/>
    <s v="E110_PS_DCOM"/>
    <s v="DCG-COM-PART"/>
    <s v="STD"/>
    <m/>
    <m/>
    <m/>
    <n v="1267"/>
    <s v="C100"/>
    <n v="5970"/>
    <n v="1"/>
    <s v="2026-06-18"/>
  </r>
  <r>
    <x v="515"/>
    <s v="RTV RECORD"/>
    <s v="PUBLICITE ET ANNONCE"/>
    <s v="Spot 30s - devis n°DV0000084"/>
    <n v="5"/>
    <s v="UN"/>
    <n v="13824"/>
    <n v="3.0052173913043476"/>
    <n v="15.026086956521738"/>
    <n v="15.026086956521738"/>
    <m/>
    <m/>
    <n v="0"/>
    <s v="MGA"/>
    <d v="2026-07-06T00:00:00"/>
    <s v="2026-07-06"/>
    <s v="E"/>
    <s v="E"/>
    <s v="ANDRIAMIRIJA Luca"/>
    <n v="138606"/>
    <m/>
    <m/>
    <s v="DCG"/>
    <s v="FELANA13"/>
    <s v="Felana RARIVOSON"/>
    <s v="82 944.00"/>
    <n v="20"/>
    <n v="1"/>
    <m/>
    <s v="MEDMEDI"/>
    <s v="True"/>
    <s v="E110_AP_DCOM"/>
    <s v="DCG-COM-PART"/>
    <s v="NA"/>
    <m/>
    <n v="5"/>
    <s v="69 120.00"/>
    <s v="YASMG"/>
    <m/>
    <s v="69 120.00"/>
    <s v="82 944.00"/>
    <m/>
    <d v="2026-07-06T00:00:00"/>
    <s v="0000-00-00"/>
    <s v="Spot  - Tournoi Inter Universitaire"/>
    <s v="YASSIE"/>
    <s v="YASSIE"/>
    <s v="C100"/>
    <s v="E110_AP_DCOM"/>
    <s v="DCG-COM-PART"/>
    <s v="STD"/>
    <m/>
    <m/>
    <m/>
    <n v="1265"/>
    <s v="C100"/>
    <n v="973"/>
    <n v="1"/>
    <s v="2026-06-22"/>
  </r>
  <r>
    <x v="516"/>
    <s v="COLIS EXPRESS"/>
    <s v="TRANSPORT"/>
    <s v="Transport Mobiliers - YS Avenue Tamatave - AR n°AR2606RA50854950"/>
    <n v="1"/>
    <s v="UN"/>
    <n v="437452.79999999999"/>
    <n v="95.098434782608692"/>
    <n v="95.098434782608692"/>
    <n v="95.098434782608692"/>
    <m/>
    <m/>
    <n v="0"/>
    <s v="MGA"/>
    <d v="2026-07-06T00:00:00"/>
    <s v="2026-07-06"/>
    <s v="E"/>
    <s v="E"/>
    <s v="ANDRIAMIRIJA Luca"/>
    <n v="138628"/>
    <m/>
    <m/>
    <s v="DCG"/>
    <s v="FELANA13"/>
    <s v="Felana RARIVOSON"/>
    <s v="524 943.36"/>
    <n v="20"/>
    <n v="1"/>
    <m/>
    <s v="TRNTERM"/>
    <s v="True"/>
    <s v="E254_DCG"/>
    <s v="DCG-DRB"/>
    <s v="NA"/>
    <m/>
    <n v="1"/>
    <s v="437 452.80"/>
    <s v="YASMG"/>
    <m/>
    <s v="437 452.80"/>
    <s v="524 943.36"/>
    <m/>
    <d v="2026-07-06T00:00:00"/>
    <s v="0000-00-00"/>
    <s v="Transport Mobiliers"/>
    <s v="YASSIE"/>
    <s v="YASSIE"/>
    <s v="C102"/>
    <s v="E254_DCG"/>
    <s v="DCG-DRB"/>
    <s v="STD"/>
    <m/>
    <m/>
    <m/>
    <n v="4276"/>
    <s v="C102"/>
    <n v="30"/>
    <n v="1"/>
    <s v="2026-06-23"/>
  </r>
  <r>
    <x v="517"/>
    <s v="OFFICE REGIONAL DU TOURISME DE FIANARANTSOA"/>
    <s v="SPONSORING"/>
    <s v="Organisation du salon régional du tourisme à Fianarantsoa - FA n°04/26"/>
    <n v="1"/>
    <s v="UN"/>
    <n v="4000000"/>
    <n v="869.56521739130437"/>
    <n v="869.56521739130437"/>
    <n v="869.56521739130437"/>
    <m/>
    <m/>
    <n v="0"/>
    <s v="MGA"/>
    <d v="2026-07-06T00:00:00"/>
    <s v="2026-07-06"/>
    <s v="E"/>
    <s v="E"/>
    <s v="ANDRIAMIRIJA Luca"/>
    <n v="138649"/>
    <m/>
    <m/>
    <s v="DCG"/>
    <s v="FELANA13"/>
    <s v="Felana RARIVOSON"/>
    <s v="4 000 000.00"/>
    <n v="0"/>
    <n v="1"/>
    <m/>
    <s v="MECSPDC"/>
    <s v="True"/>
    <s v="E110_PS_DCOM"/>
    <s v="DCG-COM-PART"/>
    <s v="NA"/>
    <m/>
    <n v="1"/>
    <s v="4 000 000.00"/>
    <s v="YASMG"/>
    <m/>
    <s v="4 000 000.00"/>
    <s v="4 000 000.00"/>
    <s v="F"/>
    <d v="2026-07-06T00:00:00"/>
    <s v="0000-00-00"/>
    <s v="Salon Régional du Tourisme"/>
    <s v="YASSIE"/>
    <s v="YASSIE"/>
    <s v="C100"/>
    <s v="E110_PS_DCOM"/>
    <s v="DCG-COM-PART"/>
    <s v="STD"/>
    <m/>
    <m/>
    <m/>
    <n v="1267"/>
    <s v="C100"/>
    <n v="7128"/>
    <n v="1"/>
    <s v="2026-06-24"/>
  </r>
  <r>
    <x v="518"/>
    <s v="ANDRIATSILEFILAZANDRAMASY (OLADAD)"/>
    <s v="PRESTATION DE SERVICE"/>
    <s v="Création de contenue et Egérie de la société YAS  pour 2026 - Ambassadeur YAS # FActure N° INV-2026-001"/>
    <n v="12"/>
    <s v="UN"/>
    <n v="3750000"/>
    <n v="815.21739130434787"/>
    <n v="9782.608695652174"/>
    <n v="9782.608695652174"/>
    <m/>
    <m/>
    <n v="0"/>
    <s v="MGA"/>
    <d v="2026-07-06T00:00:00"/>
    <s v="2026-07-13"/>
    <s v="E"/>
    <s v="E"/>
    <s v="ANDRIAMIRIJA Luca"/>
    <n v="138655"/>
    <m/>
    <m/>
    <s v="DCG"/>
    <s v="FELANA13"/>
    <s v="Felana RARIVOSON"/>
    <s v="45 000 000.00"/>
    <n v="0"/>
    <n v="1"/>
    <m/>
    <s v="PRICTRL"/>
    <s v="True"/>
    <s v="E110_AC_DCOM"/>
    <s v="DCG-COM-PART"/>
    <s v="NA"/>
    <m/>
    <n v="12"/>
    <s v="45 000 000.00"/>
    <s v="YASMG"/>
    <m/>
    <s v="45 000 000.00"/>
    <s v="45 000 000.00"/>
    <s v="F"/>
    <d v="2026-07-06T00:00:00"/>
    <s v="0000-00-00"/>
    <s v="Ambassadeur Oladad"/>
    <s v="YASSIE"/>
    <s v="YASSIE"/>
    <s v="C100"/>
    <s v="E110_AC_DCOM"/>
    <s v="DCG-COM-PART"/>
    <s v="STD"/>
    <m/>
    <m/>
    <m/>
    <n v="14862"/>
    <s v="C100"/>
    <n v="5080"/>
    <n v="1"/>
    <s v="2026-06-24"/>
  </r>
  <r>
    <x v="519"/>
    <s v="LCS CONSULTING"/>
    <s v="PRESTATION EXTERNE"/>
    <s v="IM- Treize (13) VAD - TANA-TULEAR-TANA (foire de la fibre 2026) du 29/06 au 12/07/2026 - PROFORMA N°310-A/FP/TELMA/2026"/>
    <n v="1"/>
    <s v="UN"/>
    <n v="14120000"/>
    <n v="3069.5652173913045"/>
    <n v="3069.5652173913045"/>
    <n v="3069.5652173913045"/>
    <m/>
    <m/>
    <n v="0"/>
    <s v="MGA"/>
    <d v="2026-07-06T00:00:00"/>
    <s v="2026-07-06"/>
    <s v="E"/>
    <s v="E"/>
    <s v="ANDRIAMIRIJA Luca"/>
    <n v="138659"/>
    <m/>
    <m/>
    <s v="DCG"/>
    <s v="FELANA13"/>
    <s v="Felana RARIVOSON"/>
    <s v="14 120 000.00"/>
    <n v="0"/>
    <n v="1"/>
    <m/>
    <s v="PRICTRL"/>
    <s v="True"/>
    <s v="E214_DRB"/>
    <s v="DCG-DRB"/>
    <s v="NA"/>
    <m/>
    <n v="1"/>
    <s v="14 120 000.00"/>
    <s v="YASMG"/>
    <m/>
    <s v="14 120 000.00"/>
    <s v="14 120 000.00"/>
    <s v="F"/>
    <d v="2026-07-06T00:00:00"/>
    <s v="0000-00-00"/>
    <s v="IM 13 VAD - TANA-TULEAR-TANA"/>
    <s v="YASSIE"/>
    <s v="YASSIE"/>
    <s v="C102"/>
    <s v="E214_DRB"/>
    <s v="DCG-DRB"/>
    <s v="STD"/>
    <m/>
    <m/>
    <m/>
    <n v="1264"/>
    <s v="C102"/>
    <n v="2490"/>
    <n v="1"/>
    <s v="2026-06-24"/>
  </r>
  <r>
    <x v="520"/>
    <s v="LCS CONSULTING"/>
    <s v="PRESTATION EXTERNE"/>
    <s v="IM- Un (01) VAD - Fianarantsoa-Tulear-Fianarantsoa du 01 au 09/07/2026 - PROFORMA N°308-A/FP/TELMA/2026"/>
    <n v="1"/>
    <s v="UN"/>
    <n v="750000"/>
    <n v="163.04347826086956"/>
    <n v="163.04347826086956"/>
    <n v="163.04347826086956"/>
    <m/>
    <m/>
    <n v="0"/>
    <s v="MGA"/>
    <d v="2026-07-06T00:00:00"/>
    <s v="2026-07-06"/>
    <s v="E"/>
    <s v="E"/>
    <s v="ANDRIAMIRIJA Luca"/>
    <n v="138662"/>
    <m/>
    <m/>
    <s v="DCG"/>
    <s v="FELANA13"/>
    <s v="Felana RARIVOSON"/>
    <s v="750 000.00"/>
    <n v="0"/>
    <n v="1"/>
    <m/>
    <s v="PRICTRL"/>
    <s v="True"/>
    <s v="E214_DRB"/>
    <s v="DCG-DRB"/>
    <s v="NA"/>
    <m/>
    <n v="1"/>
    <s v="750 000.00"/>
    <s v="YASMG"/>
    <m/>
    <s v="750 000.00"/>
    <s v="750 000.00"/>
    <s v="F"/>
    <d v="2026-07-06T00:00:00"/>
    <s v="0000-00-00"/>
    <s v="IM VAD - Fianarantsoa-Tulear-Fianarantsoa"/>
    <s v="YASSIE"/>
    <s v="YASSIE"/>
    <s v="C102"/>
    <s v="E214_DRB"/>
    <s v="DCG-DRB"/>
    <s v="STD"/>
    <m/>
    <m/>
    <m/>
    <n v="1264"/>
    <s v="C102"/>
    <n v="2490"/>
    <n v="1"/>
    <s v="2026-06-24"/>
  </r>
  <r>
    <x v="521"/>
    <s v="RAMPARISON ANDRIAMIHAJA HANITRI (TOP LINK)"/>
    <s v="LOCATION"/>
    <s v="Location Sprinter le 18 et 19 juin 2026 - Proforma n°5790626 DU 16/06/2026"/>
    <n v="2"/>
    <s v="UN"/>
    <n v="160000"/>
    <n v="34.782608695652172"/>
    <n v="69.565217391304344"/>
    <n v="69.565217391304344"/>
    <m/>
    <m/>
    <n v="0"/>
    <s v="MGA"/>
    <d v="2026-07-06T00:00:00"/>
    <s v="2026-07-06"/>
    <s v="E"/>
    <s v="E"/>
    <s v="ANDRIAMIRIJA Luca"/>
    <n v="138680"/>
    <m/>
    <m/>
    <s v="DCG"/>
    <s v="FELANA13"/>
    <s v="Felana RARIVOSON"/>
    <s v="320 000.00"/>
    <n v="0"/>
    <n v="1"/>
    <m/>
    <s v="LOCLOCT"/>
    <s v="True"/>
    <s v="E222_DRB"/>
    <s v="DCG-DRB"/>
    <s v="NA"/>
    <m/>
    <n v="2"/>
    <s v="320 000.00"/>
    <s v="YASMG"/>
    <m/>
    <s v="320 000.00"/>
    <s v="320 000.00"/>
    <s v="F"/>
    <d v="2026-07-06T00:00:00"/>
    <s v="0000-00-00"/>
    <s v="Location Sprinter - Foire de la Fibre"/>
    <s v="YASSIE"/>
    <s v="YASSIE"/>
    <s v="C102"/>
    <s v="E222_DRB"/>
    <s v="DCG-DRB"/>
    <s v="STD"/>
    <m/>
    <m/>
    <m/>
    <n v="14417"/>
    <s v="C102"/>
    <n v="1104"/>
    <n v="1"/>
    <s v="2026-06-25"/>
  </r>
  <r>
    <x v="522"/>
    <s v="TECHNOALARME"/>
    <s v="PRESTATION DE SERVICE"/>
    <s v="Désinstallation des caméras et bouton panique - Yas Store Ampefiloha - n°PR2606-10070 DU 23/06/2026"/>
    <n v="1"/>
    <s v="UN"/>
    <n v="494700"/>
    <n v="107.54347826086956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1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1"/>
    <s v="2026-06-25"/>
  </r>
  <r>
    <x v="522"/>
    <s v="TECHNOALARME"/>
    <s v="PRESTATION DE SERVICE"/>
    <s v="Désinstallation des caméras et bouton panique - Yas Zoom Ankarondrano - n°PR2606-10071"/>
    <n v="1"/>
    <s v="UN"/>
    <n v="494700"/>
    <n v="107.54347826086956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2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2"/>
    <s v="2026-06-25"/>
  </r>
  <r>
    <x v="522"/>
    <s v="TECHNOALARME"/>
    <s v="PRESTATION DE SERVICE"/>
    <s v="Désinstallation des caméras et bouton panique - Yas Store Smart Tanjombato - n°PR2606-10072"/>
    <n v="1"/>
    <s v="UN"/>
    <n v="494700"/>
    <n v="107.54347826086956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3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3"/>
    <s v="2026-06-25"/>
  </r>
  <r>
    <x v="523"/>
    <s v="RTV RECORD"/>
    <s v="PUBLICITE ET ANNONCE"/>
    <s v="Animation Radio - devis n°DV000000135 DU 15/06/2026"/>
    <n v="1"/>
    <s v="UN"/>
    <n v="60000"/>
    <n v="13.043478260869565"/>
    <n v="13.043478260869565"/>
    <n v="13.043478260869565"/>
    <m/>
    <m/>
    <n v="0"/>
    <s v="MGA"/>
    <d v="2026-07-06T00:00:00"/>
    <s v="2026-07-06"/>
    <s v="E"/>
    <s v="E"/>
    <s v="ANDRIAMIRIJA Luca"/>
    <n v="138703"/>
    <m/>
    <m/>
    <s v="DCG"/>
    <s v="FELANA13"/>
    <s v="Felana RARIVOSON"/>
    <s v="72 000.00"/>
    <n v="20"/>
    <n v="2"/>
    <m/>
    <s v="MEDMEDI"/>
    <s v="True"/>
    <s v="E110_MD_DCOM"/>
    <s v="DCG-COM-MEDIA"/>
    <s v="NA"/>
    <m/>
    <n v="1"/>
    <s v="60 000.00"/>
    <s v="YASMG"/>
    <m/>
    <s v="310 000.00"/>
    <s v="372 000.00"/>
    <s v="F"/>
    <d v="2026-07-06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973"/>
    <n v="2"/>
    <s v="2026-06-29"/>
  </r>
  <r>
    <x v="523"/>
    <s v="RTV RECORD"/>
    <s v="PUBLICITE ET ANNONCE"/>
    <s v="Publi reportage de 2min dans Jt le 02/04/2026 - devis n°DV00000073 DU 02/04/2026"/>
    <n v="1"/>
    <s v="UN"/>
    <n v="250000"/>
    <n v="54.347826086956523"/>
    <n v="54.347826086956523"/>
    <n v="54.347826086956523"/>
    <m/>
    <m/>
    <n v="0"/>
    <s v="MGA"/>
    <d v="2026-07-06T00:00:00"/>
    <s v="2026-07-06"/>
    <s v="E"/>
    <s v="E"/>
    <s v="ANDRIAMIRIJA Luca"/>
    <n v="138703"/>
    <m/>
    <m/>
    <s v="DCG"/>
    <s v="FELANA13"/>
    <s v="Felana RARIVOSON"/>
    <s v="300 000.00"/>
    <n v="20"/>
    <n v="1"/>
    <m/>
    <s v="MEDMEDI"/>
    <s v="True"/>
    <s v="E110_MD_DCOM"/>
    <s v="DCG-COM-MEDIA"/>
    <s v="NA"/>
    <m/>
    <n v="1"/>
    <s v="250 000.00"/>
    <s v="YASMG"/>
    <m/>
    <s v="310 000.00"/>
    <s v="372 000.00"/>
    <s v="F"/>
    <d v="2026-07-06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973"/>
    <n v="1"/>
    <s v="2026-06-29"/>
  </r>
  <r>
    <x v="524"/>
    <s v="LUCKKY COMPANY"/>
    <s v="LOCATION"/>
    <s v="Location des camions pour transport STAND FIBRE - proforma N° PF YAS N° 160-06/LC/2026"/>
    <n v="1"/>
    <s v="UN"/>
    <n v="13995000"/>
    <n v="3042.391304347826"/>
    <n v="3042.391304347826"/>
    <n v="3042.391304347826"/>
    <m/>
    <m/>
    <n v="0"/>
    <s v="MGA"/>
    <d v="2026-07-06T00:00:00"/>
    <s v="2026-07-06"/>
    <s v="S"/>
    <s v="S"/>
    <s v="ANDRIAMIRIJA Luca"/>
    <n v="138713"/>
    <m/>
    <m/>
    <s v="DCG"/>
    <s v="FELANA13"/>
    <s v="Felana RARIVOSON"/>
    <s v="13 995 000.00"/>
    <n v="0"/>
    <n v="1"/>
    <m/>
    <s v="LOCLOCT"/>
    <s v="True"/>
    <s v="E254_DCG"/>
    <s v="DCG-DRB"/>
    <s v="NA"/>
    <m/>
    <n v="0"/>
    <s v="0.00"/>
    <s v="YASMG"/>
    <m/>
    <s v="13 995 000.00"/>
    <s v="13 995 000.00"/>
    <s v="F"/>
    <d v="2026-07-06T00:00:00"/>
    <s v="0000-00-00"/>
    <s v="Location des camions pour transport STAND FIBRE"/>
    <s v="YASSIE"/>
    <s v="YASSIE"/>
    <s v="C102"/>
    <s v="E254_DCG"/>
    <s v="DCG-DRB"/>
    <s v="STD"/>
    <m/>
    <m/>
    <m/>
    <n v="14417"/>
    <s v="C102"/>
    <n v="3726"/>
    <n v="1"/>
    <s v="0000-00-00"/>
  </r>
  <r>
    <x v="525"/>
    <s v="SMTP"/>
    <s v="REMISE"/>
    <s v="REMISE"/>
    <n v="1"/>
    <s v="UN"/>
    <n v="-3792000"/>
    <n v="-824.3478260869565"/>
    <n v="-824.3478260869565"/>
    <n v="824.3478260869565"/>
    <n v="824.3478260869565"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-4 550 400.00"/>
    <n v="20"/>
    <n v="3"/>
    <m/>
    <s v="GELACCS"/>
    <s v="True"/>
    <s v="2026-DT-102001"/>
    <s v="DTG-DOM"/>
    <s v="NA"/>
    <m/>
    <n v="1"/>
    <s v="-3 792 00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2057"/>
    <s v="C500"/>
    <n v="1893"/>
    <n v="3"/>
    <s v="2026-07-06"/>
  </r>
  <r>
    <x v="525"/>
    <s v="SMTP"/>
    <s v="Manchon PEHD D32 à serrer"/>
    <s v="MANCHON PEHD A SERRER D32 # DEVIS : DEV26SAMB004289"/>
    <n v="15"/>
    <s v="UN"/>
    <n v="9438"/>
    <n v="2.0517391304347825"/>
    <n v="30.776086956521738"/>
    <n v="30.776086956521738"/>
    <m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169 884.00"/>
    <n v="20"/>
    <n v="2"/>
    <m/>
    <s v="OUTOUTL"/>
    <s v="True"/>
    <s v="2026-DT-102001"/>
    <s v="DTG-DOM"/>
    <s v="NA"/>
    <m/>
    <n v="15"/>
    <s v="141 57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14460"/>
    <s v="C500"/>
    <n v="1893"/>
    <n v="2"/>
    <s v="2026-07-06"/>
  </r>
  <r>
    <x v="525"/>
    <s v="SMTP"/>
    <s v="TUYAUX PEHD NOIR 32X2,4  PN 12,5"/>
    <s v="TUYAU PEHD 32X2,4 PN12,5 100M # DEVIS : DEV26SAMB004289"/>
    <n v="48"/>
    <s v="M"/>
    <n v="395000"/>
    <n v="85.869565217391298"/>
    <n v="4121.7391304347821"/>
    <n v="4121.7391304347821"/>
    <m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22 752 000.00"/>
    <n v="20"/>
    <n v="1"/>
    <m/>
    <s v="RESCBLT"/>
    <s v="True"/>
    <s v="2026-DT-102001"/>
    <s v="DTG-DOM"/>
    <s v="NA"/>
    <m/>
    <n v="48"/>
    <s v="18 960 00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12516"/>
    <s v="C500"/>
    <n v="1893"/>
    <n v="1"/>
    <s v="2026-07-06"/>
  </r>
  <r>
    <x v="526"/>
    <s v="RAFARASOA SUZANNE"/>
    <s v="COLLATION"/>
    <s v="Déjeuner &amp; Boisson - Proforma n°22/2026/F"/>
    <n v="90"/>
    <s v="UN"/>
    <n v="17000"/>
    <n v="3.6956521739130435"/>
    <n v="332.60869565217394"/>
    <n v="332.60869565217394"/>
    <m/>
    <m/>
    <n v="0"/>
    <s v="MGA"/>
    <d v="2026-07-06T00:00:00"/>
    <s v="2026-07-06"/>
    <s v="E"/>
    <s v="E"/>
    <s v="ANDRIAMIRIJA Luca"/>
    <n v="138732"/>
    <m/>
    <m/>
    <s v="DCG"/>
    <s v="FELANA13"/>
    <s v="Felana RARIVOSON"/>
    <s v="1 530 000.00"/>
    <n v="0"/>
    <n v="2"/>
    <m/>
    <s v="VDPPERD"/>
    <s v="True"/>
    <s v="E219_DCG"/>
    <s v="DCG-DVI"/>
    <s v="NA"/>
    <m/>
    <n v="90"/>
    <s v="1 530 000.00"/>
    <s v="YASMG"/>
    <m/>
    <s v="1 830 000.00"/>
    <s v="1 830 000.00"/>
    <s v="F"/>
    <d v="2026-07-06T00:00:00"/>
    <s v="0000-00-00"/>
    <s v="Séminaire RAS_RC Bongolava"/>
    <s v="YASSIE"/>
    <s v="YASSIE"/>
    <s v="C104"/>
    <s v="E219_DCG"/>
    <s v="DCG-DVI"/>
    <s v="STD"/>
    <m/>
    <m/>
    <m/>
    <n v="12682"/>
    <s v="C104"/>
    <n v="6247"/>
    <n v="2"/>
    <s v="2026-06-30"/>
  </r>
  <r>
    <x v="526"/>
    <s v="RAFARASOA SUZANNE"/>
    <s v="LOCATION"/>
    <s v="Location Salle &amp; Sonorisation - Proforma n°22/2026/F"/>
    <n v="1"/>
    <s v="UN"/>
    <n v="300000"/>
    <n v="65.217391304347828"/>
    <n v="65.217391304347828"/>
    <n v="65.217391304347828"/>
    <m/>
    <m/>
    <n v="0"/>
    <s v="MGA"/>
    <d v="2026-07-06T00:00:00"/>
    <s v="2026-07-06"/>
    <s v="E"/>
    <s v="E"/>
    <s v="ANDRIAMIRIJA Luca"/>
    <n v="138732"/>
    <m/>
    <m/>
    <s v="DCG"/>
    <s v="FELANA13"/>
    <s v="Felana RARIVOSON"/>
    <s v="300 000.00"/>
    <n v="0"/>
    <n v="1"/>
    <m/>
    <s v="LOCLOCT"/>
    <s v="True"/>
    <s v="E219_DCG"/>
    <s v="DCG-DVI"/>
    <s v="NA"/>
    <m/>
    <n v="1"/>
    <s v="300 000.00"/>
    <s v="YASMG"/>
    <m/>
    <s v="1 830 000.00"/>
    <s v="1 830 000.00"/>
    <s v="F"/>
    <d v="2026-07-06T00:00:00"/>
    <s v="0000-00-00"/>
    <s v="Séminaire RAS_RC Bongolava"/>
    <s v="YASSIE"/>
    <s v="YASSIE"/>
    <s v="C104"/>
    <s v="E219_DCG"/>
    <s v="DCG-DVI"/>
    <s v="STD"/>
    <m/>
    <m/>
    <m/>
    <n v="14417"/>
    <s v="C104"/>
    <n v="6247"/>
    <n v="1"/>
    <s v="2026-06-30"/>
  </r>
  <r>
    <x v="527"/>
    <s v="SW PRO SARL"/>
    <s v="SPONSORING"/>
    <s v="Sponsoring Festival SOMAROHO - FA n°FASW00329 du 12/06/2026"/>
    <n v="1"/>
    <s v="UN"/>
    <n v="180000000"/>
    <n v="39130.434782608696"/>
    <n v="39130.434782608696"/>
    <n v="39130.434782608696"/>
    <m/>
    <m/>
    <n v="0"/>
    <s v="MGA"/>
    <d v="2026-07-03T00:00:00"/>
    <s v="2026-07-06"/>
    <s v="E"/>
    <s v="E"/>
    <s v="ANDRIAMIRIJA Luca"/>
    <n v="138630"/>
    <m/>
    <m/>
    <s v="DCG"/>
    <s v="FELANA13"/>
    <s v="Felana RARIVOSON"/>
    <s v="180 000 000.00"/>
    <n v="0"/>
    <n v="1"/>
    <m/>
    <s v="MECSPDC"/>
    <s v="True"/>
    <s v="E110_PS_DCOM"/>
    <s v="DCG-COM-PART"/>
    <s v="NA"/>
    <m/>
    <n v="1"/>
    <s v="180 000 000.00"/>
    <s v="YASMG"/>
    <m/>
    <s v="180 000 000.00"/>
    <s v="180 000 000.00"/>
    <s v="F"/>
    <d v="2026-07-03T00:00:00"/>
    <s v="0000-00-00"/>
    <s v="Sponsoring Festival SOMAROHO"/>
    <s v="YASSIE"/>
    <s v="YASSIE"/>
    <s v="C100"/>
    <s v="E110_PS_DCOM"/>
    <s v="DCG-COM-PART"/>
    <s v="STD"/>
    <m/>
    <m/>
    <m/>
    <n v="1267"/>
    <s v="C100"/>
    <n v="2801"/>
    <n v="1"/>
    <s v="2026-06-23"/>
  </r>
  <r>
    <x v="528"/>
    <s v="CENTRALE ALIMENTAIRE SARL"/>
    <s v="CREMA AROMA GRAN ESPRESSO"/>
    <s v="CREMA &amp; AROMA# DEVIS N° PF192096 DU 02/07/2026"/>
    <n v="50"/>
    <s v="UN"/>
    <n v="2583.3333299999999"/>
    <n v="0.56159420217391298"/>
    <n v="28.07971010869565"/>
    <n v="28.07971010869565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55 000.00"/>
    <n v="20"/>
    <n v="1"/>
    <m/>
    <s v="LABCONS"/>
    <s v="True"/>
    <s v="E219_DG"/>
    <s v="DG"/>
    <s v="NA"/>
    <m/>
    <n v="50"/>
    <s v="129 166.67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14620"/>
    <s v="C900"/>
    <n v="765"/>
    <n v="1"/>
    <s v="2026-07-03"/>
  </r>
  <r>
    <x v="528"/>
    <s v="CENTRALE ALIMENTAIRE SARL"/>
    <s v="CREMA AROMA GRAN ESPRESSO"/>
    <s v="CREMA &amp; AROMA GRAN CAFFE"/>
    <n v="50"/>
    <s v="UN"/>
    <n v="2583.3333299999999"/>
    <n v="0.56159420217391298"/>
    <n v="28.07971010869565"/>
    <n v="28.07971010869565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55 000.00"/>
    <n v="20"/>
    <n v="2"/>
    <m/>
    <s v="LABCONS"/>
    <s v="True"/>
    <s v="E219_DG"/>
    <s v="DG"/>
    <s v="NA"/>
    <m/>
    <n v="50"/>
    <s v="129 166.67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14620"/>
    <s v="C900"/>
    <n v="765"/>
    <n v="2"/>
    <s v="2026-07-03"/>
  </r>
  <r>
    <x v="528"/>
    <s v="CENTRALE ALIMENTAIRE SARL"/>
    <s v="FRAIS DE LIVRAISON"/>
    <s v="FRAIS DE LIVRAISON"/>
    <n v="1"/>
    <s v="PIE"/>
    <n v="10000"/>
    <n v="2.1739130434782608"/>
    <n v="2.1739130434782608"/>
    <n v="2.1739130434782608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0 000.00"/>
    <n v="0"/>
    <n v="3"/>
    <m/>
    <s v="TRNTERM"/>
    <s v="True"/>
    <s v="E219_DG"/>
    <s v="DG"/>
    <s v="NA"/>
    <m/>
    <n v="1"/>
    <s v="10 000.00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3507"/>
    <s v="C900"/>
    <n v="765"/>
    <n v="3"/>
    <s v="2026-07-03"/>
  </r>
  <r>
    <x v="529"/>
    <s v="FOLAN"/>
    <s v="PinceAncrage ADSS FourPlastiq Court 60m O6-8mmL300mmFOLAN"/>
    <s v="Pince dAncrage Câble ADSS  Fourreau Plastique  Courte Portée &lt; 60m  Ø6-8mm  L300mm FOLAN"/>
    <n v="3000"/>
    <s v="UN"/>
    <n v="1.2"/>
    <n v="1.4039999999999999"/>
    <n v="4212"/>
    <n v="4212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3 600.00"/>
    <n v="0"/>
    <n v="1"/>
    <m/>
    <s v="PRMEQUI"/>
    <s v="True"/>
    <s v="2026-DT-061013"/>
    <s v="DTG-DOM"/>
    <s v="NA"/>
    <m/>
    <n v="3000"/>
    <s v="3 600.0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29"/>
    <s v="C500"/>
    <n v="2370"/>
    <n v="1"/>
    <s v="2026-06-30"/>
  </r>
  <r>
    <x v="529"/>
    <s v="FOLAN"/>
    <s v="Console d Ancrage Universelle FOLAN"/>
    <s v="Console dAncrage Universelle FOLAN"/>
    <n v="1500"/>
    <s v="UN"/>
    <n v="1.72"/>
    <n v="2.0124"/>
    <n v="3018.6"/>
    <n v="3018.6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 580.00"/>
    <n v="0"/>
    <n v="2"/>
    <m/>
    <s v="PRMEQUI"/>
    <s v="True"/>
    <s v="2026-DT-061013"/>
    <s v="DTG-DOM"/>
    <s v="NA"/>
    <m/>
    <n v="1500"/>
    <s v="2 580.0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0"/>
    <s v="C500"/>
    <n v="2370"/>
    <n v="2"/>
    <s v="2026-06-30"/>
  </r>
  <r>
    <x v="529"/>
    <s v="FOLAN"/>
    <s v="Croix de Lovage Taille S FOLAN"/>
    <s v="Croix de Lovage Taille L FOLAN"/>
    <n v="60"/>
    <s v="UN"/>
    <n v="6.07"/>
    <n v="7.1018999999999997"/>
    <n v="426.11399999999998"/>
    <n v="426.11399999999998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364.20"/>
    <n v="0"/>
    <n v="3"/>
    <m/>
    <s v="PRMEQUI"/>
    <s v="True"/>
    <s v="2026-DT-061013"/>
    <s v="DTG-DOM"/>
    <s v="NA"/>
    <m/>
    <n v="60"/>
    <s v="364.2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1"/>
    <s v="C500"/>
    <n v="2370"/>
    <n v="3"/>
    <s v="2026-06-30"/>
  </r>
  <r>
    <x v="529"/>
    <s v="FOLAN"/>
    <s v="Agrafe pour feuillard 21mm (Sachet de 200)"/>
    <s v="Agrafe pour feuillard 21mm (Sachet de 200)"/>
    <n v="8"/>
    <s v="UN"/>
    <n v="15.47"/>
    <n v="18.099899999999998"/>
    <n v="144.79919999999998"/>
    <n v="144.79919999999998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123.76"/>
    <n v="0"/>
    <n v="5"/>
    <m/>
    <s v="GELACCS"/>
    <s v="True"/>
    <s v="2026-DT-061013"/>
    <s v="DTG-DOM"/>
    <s v="NA"/>
    <m/>
    <n v="8"/>
    <s v="123.76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4"/>
    <s v="C500"/>
    <n v="2370"/>
    <n v="5"/>
    <s v="2026-06-30"/>
  </r>
  <r>
    <x v="529"/>
    <s v="FOLAN"/>
    <s v="Feuillard 20x0,7mm Rouleau 50M FOLAN"/>
    <s v="Feuillard 20x0,7mm Rouleau 50M FOLAN"/>
    <n v="17"/>
    <s v="UN"/>
    <n v="16.899999999999999"/>
    <n v="19.772999999999996"/>
    <n v="336.14099999999996"/>
    <n v="336.14099999999996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87.30"/>
    <n v="0"/>
    <n v="4"/>
    <m/>
    <s v="PRMEQUI"/>
    <s v="True"/>
    <s v="2026-DT-061013"/>
    <s v="DTG-DOM"/>
    <s v="NA"/>
    <m/>
    <n v="17"/>
    <s v="287.3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3"/>
    <s v="C500"/>
    <n v="2370"/>
    <n v="4"/>
    <s v="2026-06-30"/>
  </r>
  <r>
    <x v="529"/>
    <s v="FOLAN"/>
    <s v="BoitierEtanche12-288pr144FOdispoentr4mntic12K7épissurFOLAN"/>
    <s v="Boîtier Étanche Dôme 12-288FO pr 144FO+dispositifs détanchéité entrées 4et16(5-7 mm)+notice+12K7 12épissures FOLAN"/>
    <n v="30"/>
    <s v="UN"/>
    <n v="94.63"/>
    <n v="110.71709999999999"/>
    <n v="3321.5129999999995"/>
    <n v="3321.5129999999995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 838.90"/>
    <n v="0"/>
    <n v="6"/>
    <m/>
    <s v="PRMEQUI"/>
    <s v="True"/>
    <s v="2026-DT-061013"/>
    <s v="DTG-DOM"/>
    <s v="NA"/>
    <m/>
    <n v="30"/>
    <s v="2 838.9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2"/>
    <s v="C500"/>
    <n v="2370"/>
    <n v="6"/>
    <s v="2026-06-30"/>
  </r>
  <r>
    <x v="530"/>
    <s v="PULSE"/>
    <s v="PRESTATION DE SERVICE"/>
    <s v="Régul-Application Support &amp; Maintenance - Alfred Backlog (Y2025)(89%*55 897,86) #REF PRISM YMG-DTG-20260331-002"/>
    <n v="1"/>
    <s v="UN"/>
    <n v="49733.07"/>
    <n v="49733.07"/>
    <n v="49733.07"/>
    <n v="49733.07"/>
    <m/>
    <m/>
    <n v="0"/>
    <s v="USD"/>
    <d v="2026-07-03T00:00:00"/>
    <s v="2026-07-06"/>
    <s v="E"/>
    <s v="E"/>
    <s v="RASAMOELINA Haritsoa Oliva"/>
    <n v="138568"/>
    <m/>
    <m/>
    <s v="DTG"/>
    <s v="ELIE3"/>
    <s v="ANDRIAMANANTSOA Elie"/>
    <s v="59 679.68"/>
    <n v="20"/>
    <n v="1"/>
    <m/>
    <s v="PRICTRL"/>
    <s v="True"/>
    <s v="E336_DTG"/>
    <s v="DTG-DOM"/>
    <s v="NA"/>
    <m/>
    <n v="1"/>
    <s v="49 733.07"/>
    <s v="YASMG"/>
    <m/>
    <s v="49 733.07"/>
    <s v="59 679.68"/>
    <s v="F"/>
    <d v="2026-07-03T00:00:00"/>
    <s v="0000-00-00"/>
    <s v="Régul support maintenance Alfred BacklogY2025-IC"/>
    <s v="YASSIE"/>
    <s v="YASSIE"/>
    <s v="C500"/>
    <s v="E336_DTG"/>
    <s v="DTG-DOM"/>
    <s v="STD"/>
    <m/>
    <m/>
    <m/>
    <n v="14862"/>
    <s v="C500"/>
    <n v="4"/>
    <n v="1"/>
    <s v="2026-06-18"/>
  </r>
  <r>
    <x v="531"/>
    <s v="PULSE"/>
    <s v="PRESTATION DE SERVICE"/>
    <s v="Régul-Application Support &amp; Maintenance - Alfred Backlog (Q1-2026)(89%*14 577,87)"/>
    <n v="1"/>
    <s v="UN"/>
    <n v="12974.3"/>
    <n v="12974.3"/>
    <n v="12974.3"/>
    <n v="12974.3"/>
    <m/>
    <m/>
    <n v="0"/>
    <s v="USD"/>
    <d v="2026-07-03T00:00:00"/>
    <s v="2026-07-06"/>
    <s v="E"/>
    <s v="E"/>
    <s v="RASAMOELINA Haritsoa Oliva"/>
    <n v="138569"/>
    <m/>
    <m/>
    <s v="DTG"/>
    <s v="ELIE3"/>
    <s v="ANDRIAMANANTSOA Elie"/>
    <s v="15 569.16"/>
    <n v="20"/>
    <n v="1"/>
    <m/>
    <s v="PRICTRL"/>
    <s v="True"/>
    <s v="E336_DTG"/>
    <s v="DTG-DOM"/>
    <s v="NA"/>
    <m/>
    <n v="1"/>
    <s v="12 974.30"/>
    <s v="YASMG"/>
    <m/>
    <s v="12 974.30"/>
    <s v="15 569.16"/>
    <s v="F"/>
    <d v="2026-07-03T00:00:00"/>
    <s v="0000-00-00"/>
    <s v="Régul support maint Alfred Backlog(Q1-2026)-IC"/>
    <s v="YASSIE"/>
    <s v="YASSIE"/>
    <s v="C500"/>
    <s v="E336_DTG"/>
    <s v="DTG-DOM"/>
    <s v="STD"/>
    <m/>
    <m/>
    <m/>
    <n v="14862"/>
    <s v="C500"/>
    <n v="4"/>
    <n v="1"/>
    <s v="2026-06-18"/>
  </r>
  <r>
    <x v="532"/>
    <s v="ENTREPRISE TAHIANA"/>
    <s v="Travaux GC filaire"/>
    <s v="DTG/DOM: Travaux Supplémentaires pour le déploiement du lien FO de LECOFRUIT (Gpe BASAN)"/>
    <n v="1"/>
    <s v="UN"/>
    <n v="28126500"/>
    <n v="6114.45652173913"/>
    <n v="6114.45652173913"/>
    <n v="6114.45652173913"/>
    <m/>
    <m/>
    <n v="0"/>
    <s v="MGA"/>
    <d v="2026-07-03T00:00:00"/>
    <s v="2026-07-03"/>
    <s v="E"/>
    <s v="E"/>
    <s v="HERY RAMAROLAHY"/>
    <n v="138763"/>
    <m/>
    <m/>
    <s v="DTG"/>
    <s v="ELIE3"/>
    <s v="ANDRIAMANANTSOA Elie"/>
    <s v="33 751 800.00"/>
    <n v="20"/>
    <n v="1"/>
    <m/>
    <s v="PRICTRL"/>
    <s v="True"/>
    <s v="2026-DT-102001"/>
    <s v="DTG-DOM"/>
    <s v="NA"/>
    <m/>
    <n v="1"/>
    <s v="28 126 500.00"/>
    <s v="YASMG"/>
    <m/>
    <s v="28 126 500.00"/>
    <s v="33 751 800.00"/>
    <s v="F"/>
    <d v="2026-07-03T00:00:00"/>
    <s v="0000-00-00"/>
    <s v="Travaux Supplémentaires pour LECOFRUIT (Gpe BASAN)"/>
    <s v="YASSIE"/>
    <s v="YASSIE"/>
    <s v="C500"/>
    <s v="2026-DT-102001"/>
    <s v="DTG-DOM"/>
    <s v="STD"/>
    <m/>
    <m/>
    <m/>
    <n v="22418"/>
    <s v="C500"/>
    <n v="2332"/>
    <n v="1"/>
    <s v="2026-07-06"/>
  </r>
  <r>
    <x v="533"/>
    <s v="BESSADARA ORLANDO"/>
    <s v="Travaux GC filaire"/>
    <s v="DTG/DOM: Clement RABERANTO à MANDRITSARA"/>
    <n v="1"/>
    <s v="UN"/>
    <n v="1600000"/>
    <n v="347.82608695652175"/>
    <n v="347.82608695652175"/>
    <n v="347.82608695652175"/>
    <m/>
    <m/>
    <n v="0"/>
    <s v="MGA"/>
    <d v="2026-07-03T00:00:00"/>
    <s v="2026-07-03"/>
    <s v="S"/>
    <s v="S"/>
    <s v="HERY RAMAROLAHY"/>
    <n v="138752"/>
    <m/>
    <m/>
    <s v="DTG"/>
    <s v="ELIE3"/>
    <s v="ANDRIAMANANTSOA Elie"/>
    <s v="1 600 000.00"/>
    <n v="0"/>
    <n v="1"/>
    <m/>
    <s v="PRICTRL"/>
    <s v="True"/>
    <s v="2026-DT-102001"/>
    <s v="DTG-DOM"/>
    <s v="NA"/>
    <m/>
    <n v="0"/>
    <s v="0.00"/>
    <s v="YASMG"/>
    <m/>
    <s v="1 600 000.00"/>
    <s v="1 600 000.00"/>
    <s v="F"/>
    <d v="2026-07-03T00:00:00"/>
    <s v="0000-00-00"/>
    <s v="Clement RABERANTO à MANDRITSARA"/>
    <s v="YASSIE"/>
    <s v="YASSIE"/>
    <s v="C500"/>
    <s v="2026-DT-102001"/>
    <s v="DTG-DOM"/>
    <s v="STD"/>
    <m/>
    <m/>
    <m/>
    <n v="22418"/>
    <s v="C500"/>
    <n v="5337"/>
    <n v="1"/>
    <s v="0000-00-00"/>
  </r>
  <r>
    <x v="534"/>
    <s v="RANDRIANASOLO HANTA BEBY"/>
    <s v="Travaux GC filaire"/>
    <s v="DTG/DOM: Implantation de 30 poteaux à Majunga 90ème vague# DEVIS 35/26-EHM"/>
    <n v="1"/>
    <s v="UN"/>
    <n v="4100000"/>
    <n v="891.304347826087"/>
    <n v="891.304347826087"/>
    <n v="891.304347826087"/>
    <m/>
    <m/>
    <n v="0"/>
    <s v="MGA"/>
    <d v="2026-07-03T00:00:00"/>
    <s v="2026-07-03"/>
    <s v="E"/>
    <s v="E"/>
    <s v="HERY RAMAROLAHY"/>
    <n v="138750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1"/>
    <s v="4 100 000.00"/>
    <s v="YASMG"/>
    <m/>
    <s v="4 100 000.00"/>
    <s v="4 100 000.00"/>
    <s v="F"/>
    <d v="2026-07-03T00:00:00"/>
    <s v="0000-00-00"/>
    <s v="Implantation de 30 poteaux à Majunga 90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5"/>
    <s v="RANDRIANASOLO HANTA BEBY"/>
    <s v="Travaux GC filaire"/>
    <s v="DTG/DOM: Implantation de 30 poteaux à Majunga 89ème vague# DEVIS:34/26-EHM"/>
    <n v="1"/>
    <s v="UN"/>
    <n v="4100000"/>
    <n v="891.304347826087"/>
    <n v="891.304347826087"/>
    <n v="891.304347826087"/>
    <m/>
    <m/>
    <n v="0"/>
    <s v="MGA"/>
    <d v="2026-07-03T00:00:00"/>
    <s v="2026-07-06"/>
    <s v="S"/>
    <s v="S"/>
    <s v="HERY RAMAROLAHY"/>
    <n v="138749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9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6"/>
    <s v="RANDRIANASOLO HANTA BEBY"/>
    <s v="Travaux GC filaire"/>
    <s v="DTG/DOM: Implantation de 30 poteaux à Majunga 88ème vague# DEVIS: 33/26-EHM"/>
    <n v="1"/>
    <s v="UN"/>
    <n v="4100000"/>
    <n v="891.304347826087"/>
    <n v="891.304347826087"/>
    <n v="891.304347826087"/>
    <m/>
    <m/>
    <n v="0"/>
    <s v="MGA"/>
    <d v="2026-07-03T00:00:00"/>
    <s v="2026-07-03"/>
    <s v="S"/>
    <s v="S"/>
    <s v="HERY RAMAROLAHY"/>
    <n v="138747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8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7"/>
    <s v="RANDRIANASOLO HANTA BEBY"/>
    <s v="Travaux GC filaire"/>
    <s v="DTG/DOM: Implantation de 30 poteaux à Majunga 87ème vague # DEVIS 32/26-EHM"/>
    <n v="1"/>
    <s v="UN"/>
    <n v="4100000"/>
    <n v="891.304347826087"/>
    <n v="891.304347826087"/>
    <n v="891.304347826087"/>
    <m/>
    <m/>
    <n v="0"/>
    <s v="MGA"/>
    <d v="2026-07-03T00:00:00"/>
    <s v="2026-07-03"/>
    <s v="S"/>
    <s v="S"/>
    <s v="HERY RAMAROLAHY"/>
    <n v="138746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7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538"/>
    <s v="PRIMA CE SARLU"/>
    <s v="Travaux GC filaire"/>
    <s v="DTG/DOM: Travaux GC DE LA LIAISON FO CLIENT TAMATAVE Lot N°74"/>
    <n v="1"/>
    <s v="UN"/>
    <n v="11380000"/>
    <n v="2473.913043478261"/>
    <n v="2473.913043478261"/>
    <n v="2473.913043478261"/>
    <m/>
    <m/>
    <n v="0"/>
    <s v="MGA"/>
    <d v="2026-07-03T00:00:00"/>
    <s v="2026-07-03"/>
    <s v="S"/>
    <s v="S"/>
    <s v="HERY RAMAROLAHY"/>
    <n v="138745"/>
    <m/>
    <m/>
    <s v="DTG"/>
    <s v="ELIE3"/>
    <s v="ANDRIAMANANTSOA Elie"/>
    <s v="13 656 000.00"/>
    <n v="20"/>
    <n v="1"/>
    <m/>
    <s v="PRICTRL"/>
    <s v="True"/>
    <s v="2026-DT-102001"/>
    <s v="DTG-DOM"/>
    <s v="NA"/>
    <m/>
    <n v="0"/>
    <s v="0.00"/>
    <s v="YASMG"/>
    <m/>
    <s v="11 380 000.00"/>
    <s v="13 656 000.00"/>
    <m/>
    <d v="2026-07-03T00:00:00"/>
    <s v="0000-00-00"/>
    <s v="Travaux GC DE LA LIAISON FO CLIENT TAMATAVE Lot N°74"/>
    <s v="YASSIE"/>
    <s v="YASSIE"/>
    <s v="C500"/>
    <s v="2026-DT-102001"/>
    <s v="DTG-DOM"/>
    <s v="STD"/>
    <m/>
    <m/>
    <m/>
    <n v="22418"/>
    <s v="C500"/>
    <n v="2633"/>
    <n v="1"/>
    <s v="0000-00-00"/>
  </r>
  <r>
    <x v="539"/>
    <s v="ENTREPRISE ANDRY SOA"/>
    <s v="Travaux GC filaire"/>
    <s v="DTG/DOM: TRAVAUX TRANSPORT ET IMPLANTATION DE 04 POTEAUX POUR JACKIE AMELINA MORONDAVA"/>
    <n v="1"/>
    <s v="UN"/>
    <n v="300000"/>
    <n v="65.217391304347828"/>
    <n v="65.217391304347828"/>
    <n v="65.217391304347828"/>
    <m/>
    <m/>
    <n v="0"/>
    <s v="MGA"/>
    <d v="2026-07-03T00:00:00"/>
    <s v="2026-07-03"/>
    <s v="E"/>
    <s v="E"/>
    <s v="HERY RAMAROLAHY"/>
    <n v="138726"/>
    <m/>
    <m/>
    <s v="DTG"/>
    <s v="ELIE3"/>
    <s v="ANDRIAMANANTSOA Elie"/>
    <s v="300 000.00"/>
    <n v="0"/>
    <n v="1"/>
    <m/>
    <s v="PRICTRL"/>
    <s v="True"/>
    <s v="2026-DT-102001"/>
    <s v="DTG-DOM"/>
    <s v="NA"/>
    <m/>
    <n v="1"/>
    <s v="300 000.00"/>
    <s v="YASMG"/>
    <m/>
    <s v="300 000.00"/>
    <s v="300 000.00"/>
    <m/>
    <d v="2026-07-03T00:00:00"/>
    <s v="0000-00-00"/>
    <s v="TRAVAUX JACKIE AMELINA MORONDAVA"/>
    <s v="YASSIE"/>
    <s v="YASSIE"/>
    <s v="C500"/>
    <s v="2026-DT-102001"/>
    <s v="DTG-DOM"/>
    <s v="STD"/>
    <m/>
    <m/>
    <m/>
    <n v="22418"/>
    <s v="C500"/>
    <n v="2318"/>
    <n v="1"/>
    <s v="2026-07-06"/>
  </r>
  <r>
    <x v="540"/>
    <s v="VOYAGES BOURDON"/>
    <s v="BILLET D'AVION"/>
    <s v="Billet d'Avion - Nancy RAZAFINDRAFARA - TMM/TNR/SMS/TNR/TMM"/>
    <n v="1"/>
    <s v="PIE"/>
    <n v="3659300"/>
    <n v="795.5"/>
    <n v="795.5"/>
    <n v="795.5"/>
    <m/>
    <m/>
    <n v="0"/>
    <s v="MGA"/>
    <d v="2026-07-03T00:00:00"/>
    <s v="2026-07-03"/>
    <s v="S"/>
    <s v="S"/>
    <s v="ANDRIAMIRIJA Luca"/>
    <n v="138815"/>
    <m/>
    <m/>
    <s v="DCG"/>
    <s v="FELANA13"/>
    <s v="Felana RARIVOSON"/>
    <s v="3 659 300.00"/>
    <n v="0"/>
    <n v="1"/>
    <m/>
    <s v="PRMEQUI"/>
    <s v="False"/>
    <s v="E215_DCG"/>
    <s v="DCG-DRB"/>
    <s v="NA"/>
    <m/>
    <n v="0"/>
    <s v="0.00"/>
    <s v="YASMG"/>
    <m/>
    <s v="3 659 300.00"/>
    <s v="3 659 300.00"/>
    <s v="F"/>
    <d v="2026-07-03T00:00:00"/>
    <s v="0000-00-00"/>
    <s v="Billet d'Avion - NANCY RAZAFINDRAFARA"/>
    <s v="YASSIE"/>
    <s v="YASSIE"/>
    <s v="C102"/>
    <s v="E215_DCG"/>
    <s v="DCG-DRB"/>
    <s v="VOLINT"/>
    <m/>
    <m/>
    <m/>
    <n v="17513"/>
    <s v="C102"/>
    <n v="2886"/>
    <n v="1"/>
    <s v="2026-07-03"/>
  </r>
  <r>
    <x v="541"/>
    <s v="HERTS MADAGASCAR SARLU"/>
    <s v="Travaux GC filaire"/>
    <s v="DTG/DOM: Travaux supplémentaires Monsieur Solo Heriniaina ANDRIAMANAMPISON Taolagnaro"/>
    <n v="1"/>
    <s v="UN"/>
    <n v="3370000"/>
    <n v="732.60869565217388"/>
    <n v="732.60869565217388"/>
    <n v="732.60869565217388"/>
    <m/>
    <m/>
    <n v="0"/>
    <s v="MGA"/>
    <d v="2026-07-03T00:00:00"/>
    <s v="2026-07-03"/>
    <s v="E"/>
    <s v="E"/>
    <s v="HERY RAMAROLAHY"/>
    <n v="138621"/>
    <m/>
    <m/>
    <s v="DTG"/>
    <s v="ELIE3"/>
    <s v="ANDRIAMANANTSOA Elie"/>
    <s v="4 044 000.00"/>
    <n v="20"/>
    <n v="1"/>
    <m/>
    <s v="PRICTRL"/>
    <s v="True"/>
    <s v="2026-DT-102001"/>
    <s v="DTG-DOM"/>
    <s v="NA"/>
    <m/>
    <n v="1"/>
    <s v="3 370 000.00"/>
    <s v="YASMG"/>
    <m/>
    <s v="3 370 000.00"/>
    <s v="4 044 000.00"/>
    <m/>
    <d v="2026-07-03T00:00:00"/>
    <s v="0000-00-00"/>
    <s v="Travaux Solo Heriniaina ANDRIAMANAMPISON Taolagnaro"/>
    <s v="YASSIE"/>
    <s v="YASSIE"/>
    <s v="C500"/>
    <s v="2026-DT-102001"/>
    <s v="DTG-DOM"/>
    <s v="STD"/>
    <m/>
    <m/>
    <m/>
    <n v="22418"/>
    <s v="C500"/>
    <n v="3051"/>
    <n v="1"/>
    <s v="0000-00-00"/>
  </r>
  <r>
    <x v="542"/>
    <s v="VOYAGES BOURDON"/>
    <s v="BILLET D 'AVION"/>
    <s v="Billet d'avion - TNR/SMS/TNR - Armia et Galib"/>
    <n v="2"/>
    <s v="UN"/>
    <n v="1612400"/>
    <n v="350.52173913043481"/>
    <n v="701.04347826086962"/>
    <n v="701.04347826086962"/>
    <m/>
    <m/>
    <n v="0"/>
    <s v="MGA"/>
    <d v="2026-07-03T00:00:00"/>
    <s v="2026-07-03"/>
    <s v="S"/>
    <s v="S"/>
    <s v="ANDRIAMIRIJA Luca"/>
    <n v="138817"/>
    <m/>
    <m/>
    <s v="DCG"/>
    <s v="FELANA13"/>
    <s v="Felana RARIVOSON"/>
    <s v="3 224 800.00"/>
    <n v="0"/>
    <n v="1"/>
    <m/>
    <s v="VDPBILL"/>
    <s v="False"/>
    <s v="E215_DCG"/>
    <s v="DCG-DVE"/>
    <s v="NA"/>
    <m/>
    <n v="0"/>
    <s v="0.00"/>
    <s v="YASMG"/>
    <m/>
    <s v="3 224 800.00"/>
    <s v="3 224 800.00"/>
    <s v="F"/>
    <d v="2026-07-03T00:00:00"/>
    <s v="0000-00-00"/>
    <s v="Billet d'Avion - TNR/SMS/TNR"/>
    <s v="YASSIE"/>
    <s v="YASSIE"/>
    <s v="C103"/>
    <s v="E215_DCG"/>
    <s v="DCG-DVE"/>
    <s v="VOLINT"/>
    <m/>
    <m/>
    <m/>
    <n v="1250"/>
    <s v="C103"/>
    <n v="2886"/>
    <n v="1"/>
    <s v="2026-07-03"/>
  </r>
  <r>
    <x v="543"/>
    <s v="ME ANDRIANASOLO ANDRY FIANKINANA"/>
    <s v="HONORAIRE AVOCAT"/>
    <s v="ME ANDRIANASOLO ANDRY FIANKINANA paiement abonnement juillet 2026# FACTURE N° 09/26 DU 02/07/2026"/>
    <n v="1"/>
    <s v="UN"/>
    <n v="11000000"/>
    <n v="2391.304347826087"/>
    <n v="2391.304347826087"/>
    <n v="2391.304347826087"/>
    <m/>
    <m/>
    <n v="0"/>
    <s v="MGA"/>
    <d v="2026-07-03T00:00:00"/>
    <s v="2026-07-03"/>
    <s v="E"/>
    <s v="E"/>
    <s v="RAKOTONIRINA Hasy"/>
    <n v="138818"/>
    <m/>
    <m/>
    <s v="DG"/>
    <s v="NADIA7"/>
    <s v="RAVONINJATOVO Nadia"/>
    <s v="11 000 000.00"/>
    <n v="0"/>
    <n v="1"/>
    <m/>
    <s v="PRIAVJU"/>
    <s v="True"/>
    <s v="E251_DJU"/>
    <s v="DG-DJUR"/>
    <s v="NA"/>
    <m/>
    <n v="1"/>
    <s v="11 000 000.00"/>
    <s v="YASMG"/>
    <m/>
    <s v="11 000 000.00"/>
    <s v="11 000 000.00"/>
    <s v="F"/>
    <d v="2026-07-03T00:00:00"/>
    <s v="0000-00-00"/>
    <m/>
    <s v="YASSIE"/>
    <s v="YASSIE"/>
    <s v="C400"/>
    <s v="E251_DJU"/>
    <s v="DG-DJUR"/>
    <s v="STD"/>
    <m/>
    <m/>
    <m/>
    <n v="1242"/>
    <s v="C400"/>
    <n v="1709"/>
    <n v="1"/>
    <s v="2026-07-03"/>
  </r>
  <r>
    <x v="544"/>
    <s v="CT MOTORS"/>
    <s v="MOTO"/>
    <s v="COFI 2026 - PIAGGIO APE 3 WHEELER MODEL  - GRS RISE SERVICES - DEVIS DVISIE0226-002019 DU 13/06/2026"/>
    <n v="1"/>
    <s v="UN"/>
    <n v="13250000"/>
    <n v="2880.4347826086955"/>
    <n v="2880.4347826086955"/>
    <n v="2880.4347826086955"/>
    <m/>
    <m/>
    <n v="0"/>
    <s v="MGA"/>
    <d v="2026-07-03T00:00:00"/>
    <s v="2026-07-06"/>
    <s v="E"/>
    <s v="E"/>
    <s v="RAZAFINDRAHAGA Setra"/>
    <n v="138617"/>
    <m/>
    <m/>
    <s v="DCG"/>
    <s v="FELANA13"/>
    <s v="Felana RARIVOSON"/>
    <s v="15 900 000.00"/>
    <n v="20"/>
    <n v="1"/>
    <m/>
    <s v="PRMVEHI"/>
    <s v="True"/>
    <s v="2026-COFI"/>
    <s v="DCG-DVI"/>
    <s v="NA"/>
    <m/>
    <n v="1"/>
    <s v="13 250 000.00"/>
    <s v="YASMG"/>
    <m/>
    <s v="13 250 000.00"/>
    <s v="15 900 000.00"/>
    <s v="F"/>
    <d v="2026-07-03T00:00:00"/>
    <s v="0000-00-00"/>
    <s v="COFI 2026 - GRS RISE SERVICES"/>
    <s v="YASSIE"/>
    <s v="GALE"/>
    <s v="C104"/>
    <s v="2026-COFI"/>
    <s v="DCG-DVI"/>
    <s v="STD"/>
    <m/>
    <m/>
    <m/>
    <n v="4155"/>
    <s v="C104"/>
    <n v="664"/>
    <n v="1"/>
    <s v="2026-06-22"/>
  </r>
  <r>
    <x v="545"/>
    <s v="VOYAGES BOURDON"/>
    <s v="BILLET D'AVION"/>
    <s v="Billet d'avion - RAKOTOMIHAMINA ANDO - TNR/TLE/TNR"/>
    <n v="1"/>
    <s v="PIE"/>
    <n v="2258500"/>
    <n v="490.97826086956519"/>
    <n v="490.97826086956519"/>
    <n v="490.97826086956519"/>
    <m/>
    <m/>
    <n v="0"/>
    <s v="MGA"/>
    <d v="2026-07-03T00:00:00"/>
    <s v="2026-07-03"/>
    <s v="Z"/>
    <s v="Z"/>
    <s v="ANDRIAMIRIJA Luca"/>
    <n v="138813"/>
    <m/>
    <m/>
    <s v="DCG"/>
    <s v="FELANA13"/>
    <s v="Felana RARIVOSON"/>
    <s v="2 258 500.00"/>
    <n v="0"/>
    <n v="1"/>
    <m/>
    <s v="PRMEQUI"/>
    <s v="False"/>
    <s v="E215_DCG"/>
    <s v="DCG-PS"/>
    <s v="NA"/>
    <m/>
    <n v="1"/>
    <s v="2 258 500.00"/>
    <s v="YASMG"/>
    <m/>
    <s v="2 258 500.00"/>
    <s v="2 258 500.00"/>
    <s v="F"/>
    <d v="2026-07-03T00:00:00"/>
    <s v="0000-00-00"/>
    <s v="Billet d'Avion - RAKOTOMIHAMINA ANDO"/>
    <s v="YASSIE"/>
    <s v="YASSIE"/>
    <s v="C100"/>
    <s v="E215_DCG"/>
    <s v="DCG-PS"/>
    <s v="VOLINT"/>
    <m/>
    <m/>
    <m/>
    <n v="17513"/>
    <s v="C100"/>
    <n v="2886"/>
    <n v="1"/>
    <s v="2026-07-03"/>
  </r>
  <r>
    <x v="546"/>
    <s v="MORA MARKET"/>
    <s v="SUCRE"/>
    <s v="Sucre Roux Brésilien 1 KG"/>
    <n v="20"/>
    <s v="PCE"/>
    <n v="5583.3333300000004"/>
    <n v="1.2137681152173914"/>
    <n v="24.275362304347826"/>
    <n v="24.27536230434782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134 000.00"/>
    <n v="20"/>
    <n v="6"/>
    <m/>
    <s v="FRNCALM"/>
    <s v="True"/>
    <s v="E219_DCG"/>
    <s v="DCG-COM"/>
    <s v="NA"/>
    <m/>
    <n v="20"/>
    <s v="111 666.67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1168"/>
    <s v="C100"/>
    <n v="4245"/>
    <n v="6"/>
    <s v="2026-06-11"/>
  </r>
  <r>
    <x v="546"/>
    <s v="MORA MARKET"/>
    <s v="THE"/>
    <s v="COTTERLEY Thé Vert Agrumes 25 Sachets"/>
    <n v="6"/>
    <s v="UN"/>
    <n v="9500"/>
    <n v="2.0652173913043477"/>
    <n v="12.391304347826086"/>
    <n v="12.39130434782608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68 400.00"/>
    <n v="20"/>
    <n v="2"/>
    <m/>
    <s v="FRNCALM"/>
    <s v="True"/>
    <s v="E219_DCG"/>
    <s v="DCG-COM"/>
    <s v="NA"/>
    <m/>
    <n v="6"/>
    <s v="57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2"/>
    <s v="2026-06-11"/>
  </r>
  <r>
    <x v="546"/>
    <s v="MORA MARKET"/>
    <s v="THE"/>
    <s v="COTTERLEY Thé Vert Subtilement Aromatisé 32,5?g X25 Sachets"/>
    <n v="6"/>
    <s v="UN"/>
    <n v="9916.6666600000008"/>
    <n v="2.1557971"/>
    <n v="12.9347826"/>
    <n v="12.934782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71 400.00"/>
    <n v="20"/>
    <n v="3"/>
    <m/>
    <s v="FRNCALM"/>
    <s v="True"/>
    <s v="E219_DCG"/>
    <s v="DCG-COM"/>
    <s v="NA"/>
    <m/>
    <n v="6"/>
    <s v="59 5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3"/>
    <s v="2026-06-11"/>
  </r>
  <r>
    <x v="546"/>
    <s v="MORA MARKET"/>
    <s v="THE"/>
    <s v="CARREFOUR SENSATION Infusion Thé Noir Saveur Fruits Rouges x25# DEVIS N° B-PR0626-0098 DU 08/06/2026"/>
    <n v="12"/>
    <s v="UN"/>
    <n v="14500"/>
    <n v="3.152173913043478"/>
    <n v="37.826086956521735"/>
    <n v="37.82608695652173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208 800.00"/>
    <n v="20"/>
    <n v="1"/>
    <m/>
    <s v="FRNCALM"/>
    <s v="True"/>
    <s v="E219_DCG"/>
    <s v="DCG-COM"/>
    <s v="NA"/>
    <m/>
    <n v="12"/>
    <s v="174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1"/>
    <s v="2026-06-11"/>
  </r>
  <r>
    <x v="546"/>
    <s v="MORA MARKET"/>
    <s v="CACAO"/>
    <s v="CHOCOLATERIE ROBERT Cacao en Poudre 100% 225 G"/>
    <n v="13"/>
    <s v="UN"/>
    <n v="15000"/>
    <n v="3.2608695652173911"/>
    <n v="42.391304347826086"/>
    <n v="42.39130434782608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234 000.00"/>
    <n v="20"/>
    <n v="4"/>
    <m/>
    <s v="FRNCALM"/>
    <s v="True"/>
    <s v="E219_DCG"/>
    <s v="DCG-COM"/>
    <s v="NA"/>
    <m/>
    <n v="13"/>
    <s v="195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20"/>
    <s v="C100"/>
    <n v="4245"/>
    <n v="4"/>
    <s v="2026-06-11"/>
  </r>
  <r>
    <x v="546"/>
    <s v="MORA MARKET"/>
    <s v="CAFE"/>
    <s v="COMPAGNIE LE CAFÉ Café Classic 100% Pure 50G"/>
    <n v="24"/>
    <s v="UN"/>
    <n v="15333.333329999999"/>
    <n v="3.3333333326086954"/>
    <n v="79.999999982608685"/>
    <n v="79.99999998260868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441 600.00"/>
    <n v="20"/>
    <n v="5"/>
    <m/>
    <s v="FRNCALM"/>
    <s v="True"/>
    <s v="E219_DCG"/>
    <s v="DCG-COM"/>
    <s v="NA"/>
    <m/>
    <n v="24"/>
    <s v="368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6"/>
    <s v="C100"/>
    <n v="4245"/>
    <n v="5"/>
    <s v="2026-06-11"/>
  </r>
  <r>
    <x v="546"/>
    <s v="MORA MARKET"/>
    <s v="LAIT"/>
    <s v="DELICE Lait en poudre 1 kg"/>
    <n v="20"/>
    <s v="PCE"/>
    <n v="35000"/>
    <n v="7.6086956521739131"/>
    <n v="152.17391304347825"/>
    <n v="152.1739130434782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840 000.00"/>
    <n v="20"/>
    <n v="7"/>
    <m/>
    <s v="FRNCALM"/>
    <s v="True"/>
    <s v="E219_DCG"/>
    <s v="DCG-COM"/>
    <s v="NA"/>
    <m/>
    <n v="20"/>
    <s v="700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1166"/>
    <s v="C100"/>
    <n v="4245"/>
    <n v="7"/>
    <s v="2026-06-11"/>
  </r>
  <r>
    <x v="547"/>
    <s v="AFRICA GLOBAL LOGISTICS"/>
    <s v="PRESTATION DE SERVICES EXTERNE"/>
    <s v="Gestion Warehouse AGL Phoenix _x000a_Février à septembre 2026 (8 mois)"/>
    <n v="8"/>
    <s v="UN"/>
    <n v="24433920"/>
    <n v="5311.7217391304348"/>
    <n v="42493.773913043478"/>
    <n v="42493.773913043478"/>
    <m/>
    <m/>
    <n v="0"/>
    <s v="MGA"/>
    <d v="2026-07-03T00:00:00"/>
    <s v="2026-07-03"/>
    <s v="E"/>
    <s v="E"/>
    <s v="RAKOTOMALALA Manambina Tafitasoa"/>
    <n v="138787"/>
    <m/>
    <m/>
    <s v="DFG"/>
    <s v="NADIA7"/>
    <s v="RAVONINJATOVO Nadia"/>
    <s v="234 565 632.00"/>
    <n v="20"/>
    <n v="1"/>
    <m/>
    <s v="PRICTRL"/>
    <s v="True"/>
    <s v="E250_DAF"/>
    <s v="DFGA-LOG"/>
    <s v="NA"/>
    <m/>
    <n v="8"/>
    <s v="195 471 360.00"/>
    <s v="YASMG"/>
    <m/>
    <s v="781 885 440.00"/>
    <s v="938 262 528.00"/>
    <m/>
    <d v="2026-07-03T00:00:00"/>
    <s v="0000-00-00"/>
    <s v="Gestion Warehouse AGL Phoenix"/>
    <s v="YASSIE"/>
    <s v="YASSIE"/>
    <s v="C700"/>
    <s v="E250_DAF"/>
    <s v="DFGA-LOG"/>
    <s v="STD"/>
    <m/>
    <m/>
    <m/>
    <n v="6965"/>
    <s v="C700"/>
    <n v="713"/>
    <n v="1"/>
    <s v="2026-07-31"/>
  </r>
  <r>
    <x v="547"/>
    <s v="AFRICA GLOBAL LOGISTICS"/>
    <s v="PRESTATION DE SERVICES EXTERNE"/>
    <s v="Gestion Warehouse AGL Phoenix_x000a_Février 26 à février 27 (12 mois)"/>
    <n v="12"/>
    <s v="UN"/>
    <n v="48867840"/>
    <n v="10623.44347826087"/>
    <n v="127481.32173913044"/>
    <n v="127481.32173913044"/>
    <m/>
    <m/>
    <n v="0"/>
    <s v="MGA"/>
    <d v="2026-07-03T00:00:00"/>
    <s v="2026-07-03"/>
    <s v="E"/>
    <s v="E"/>
    <s v="RAKOTOMALALA Manambina Tafitasoa"/>
    <n v="138787"/>
    <m/>
    <m/>
    <s v="DFG"/>
    <s v="NADIA7"/>
    <s v="RAVONINJATOVO Nadia"/>
    <s v="703 696 896.00"/>
    <n v="20"/>
    <n v="2"/>
    <m/>
    <s v="PRICTRL"/>
    <s v="True"/>
    <s v="E250_DAF"/>
    <s v="DFGA-LOG"/>
    <s v="NA"/>
    <m/>
    <n v="12"/>
    <s v="586 414 080.00"/>
    <s v="YASMG"/>
    <m/>
    <s v="781 885 440.00"/>
    <s v="938 262 528.00"/>
    <m/>
    <d v="2026-07-03T00:00:00"/>
    <s v="0000-00-00"/>
    <s v="Gestion Warehouse AGL Phoenix"/>
    <s v="YASSIE"/>
    <s v="YASSIE"/>
    <s v="C700"/>
    <s v="E250_DAF"/>
    <s v="DFGA-LOG"/>
    <s v="STD"/>
    <m/>
    <m/>
    <m/>
    <n v="6965"/>
    <s v="C700"/>
    <n v="713"/>
    <n v="2"/>
    <s v="2026-07-31"/>
  </r>
  <r>
    <x v="548"/>
    <s v="OCEAN TRADE CO"/>
    <s v="LOCATION VEHICULE LLD"/>
    <s v="Devis N° V.26.16817 DU 11/05/2026"/>
    <n v="60"/>
    <s v="UN"/>
    <n v="4350000"/>
    <n v="945.6521739130435"/>
    <n v="56739.130434782608"/>
    <n v="56739.130434782608"/>
    <m/>
    <m/>
    <n v="0"/>
    <s v="MGA"/>
    <d v="2026-07-03T00:00:00"/>
    <s v="2026-07-03"/>
    <s v="E"/>
    <s v="E"/>
    <s v="RASOLOJAONA Miora"/>
    <n v="138806"/>
    <m/>
    <m/>
    <s v="DG"/>
    <s v="NADIA7"/>
    <s v="RAVONINJATOVO Nadia"/>
    <s v="313 200 000.00"/>
    <n v="20"/>
    <n v="1"/>
    <m/>
    <s v="LVHLLDX"/>
    <s v="True"/>
    <s v="LLD_DG"/>
    <s v="DG"/>
    <s v="NA"/>
    <m/>
    <n v="60"/>
    <s v="261 000 000.00"/>
    <s v="YASMG"/>
    <m/>
    <s v="261 000 000.00"/>
    <s v="313 200 000.00"/>
    <s v="F"/>
    <d v="2026-07-03T00:00:00"/>
    <s v="0000-00-00"/>
    <s v="LLD Richard FIENENA-OCEANTRADE"/>
    <s v="YASSIE"/>
    <s v="YASSIE"/>
    <s v="C900"/>
    <s v="LLD_DG"/>
    <s v="DG"/>
    <s v="STD"/>
    <m/>
    <m/>
    <m/>
    <n v="1247"/>
    <s v="C900"/>
    <n v="102"/>
    <n v="1"/>
    <s v="2026-07-02"/>
  </r>
  <r>
    <x v="549"/>
    <s v="LOXEA MADAGASCAR"/>
    <s v="LOCATION VEHICULE LLD"/>
    <s v="Devis acompte validé pour la LLD de Mr Gary CHEUK Location pour 60 mois# DEVIS N° PF24062026-009 EV DU 24/06/2026"/>
    <n v="1"/>
    <s v="UN"/>
    <n v="42000000"/>
    <n v="9130.434782608696"/>
    <n v="9130.434782608696"/>
    <n v="9130.434782608696"/>
    <m/>
    <m/>
    <n v="0"/>
    <s v="MGA"/>
    <d v="2026-07-02T00:00:00"/>
    <s v="2026-07-02"/>
    <s v="E"/>
    <s v="E"/>
    <s v="RAKOTONIRINA Hasy"/>
    <n v="138807"/>
    <m/>
    <m/>
    <s v="DG"/>
    <s v="NADIA7"/>
    <s v="RAVONINJATOVO Nadia"/>
    <s v="50 400 000.00"/>
    <n v="20"/>
    <n v="1"/>
    <m/>
    <s v="LVHLLDX"/>
    <s v="True"/>
    <s v="LLD_DJU"/>
    <s v="DG-DJUR"/>
    <s v="NA"/>
    <m/>
    <n v="1"/>
    <s v="42 000 000.00"/>
    <s v="YASMG"/>
    <m/>
    <s v="42 000 000.00"/>
    <s v="50 400 000.00"/>
    <m/>
    <d v="2026-07-02T00:00:00"/>
    <s v="0000-00-00"/>
    <m/>
    <s v="YASSIE"/>
    <s v="YASSIE"/>
    <s v="C400"/>
    <s v="LLD_DJU"/>
    <s v="DG-DJUR"/>
    <s v="STD"/>
    <m/>
    <m/>
    <m/>
    <n v="1247"/>
    <s v="C400"/>
    <n v="629"/>
    <n v="1"/>
    <s v="2026-07-02"/>
  </r>
  <r>
    <x v="550"/>
    <s v="MORA MARKET"/>
    <s v="CAFE NESPRESSO"/>
    <s v="Cafe Nespresso - Collation Q2 - Proforma n°B-PR0626-0258"/>
    <n v="35"/>
    <s v="UN"/>
    <n v="55542.857100000001"/>
    <n v="12.074534152173912"/>
    <n v="422.60869532608694"/>
    <n v="422.60869532608694"/>
    <m/>
    <m/>
    <n v="0"/>
    <s v="MGA"/>
    <d v="2026-07-02T00:00:00"/>
    <s v="2026-07-02"/>
    <s v="E"/>
    <s v="E"/>
    <s v="ANDRIAMIRIJA Luca"/>
    <n v="138708"/>
    <m/>
    <m/>
    <s v="DCG"/>
    <s v="FELANA13"/>
    <s v="Felana RARIVOSON"/>
    <s v="2 332 800.00"/>
    <n v="20"/>
    <n v="1"/>
    <m/>
    <s v="FRNCALM"/>
    <s v="True"/>
    <s v="E219_DCG"/>
    <s v="DCG-PS"/>
    <s v="NA"/>
    <m/>
    <n v="35"/>
    <s v="1 944 000.00"/>
    <s v="YASMG"/>
    <m/>
    <s v="1 944 000.00"/>
    <s v="2 332 800.00"/>
    <s v="F"/>
    <d v="2026-07-02T00:00:00"/>
    <s v="0000-00-00"/>
    <s v="Café Collation Q2 - MKT"/>
    <s v="YASSIE"/>
    <s v="YASSIE"/>
    <s v="C100"/>
    <s v="E219_DCG"/>
    <s v="DCG-PS"/>
    <s v="STD"/>
    <m/>
    <m/>
    <m/>
    <n v="3653"/>
    <s v="C100"/>
    <n v="4245"/>
    <n v="1"/>
    <s v="2026-06-29"/>
  </r>
  <r>
    <x v="551"/>
    <s v="SECUR PRO"/>
    <s v="PRESTATION DE SERVICE"/>
    <s v="Prestation de sécurité Nuit - Foire de la Fibre à Tuléar le 05 au 08 juillet 2026 - Proforma N° 0232562512/26"/>
    <n v="20"/>
    <s v="UN"/>
    <n v="45000"/>
    <n v="9.7826086956521738"/>
    <n v="195.65217391304347"/>
    <n v="195.65217391304347"/>
    <m/>
    <m/>
    <n v="0"/>
    <s v="MGA"/>
    <d v="2026-07-02T00:00:00"/>
    <s v="2026-07-02"/>
    <s v="E"/>
    <s v="E"/>
    <s v="ANDRIAMIRIJA Luca"/>
    <n v="138781"/>
    <m/>
    <m/>
    <s v="DCG"/>
    <s v="FELANA13"/>
    <s v="Felana RARIVOSON"/>
    <s v="1 080 000.00"/>
    <n v="20"/>
    <n v="1"/>
    <m/>
    <s v="PRICTRL"/>
    <s v="True"/>
    <s v="E259_DRB"/>
    <s v="DCG-DRB"/>
    <s v="NA"/>
    <m/>
    <n v="20"/>
    <s v="900 000.00"/>
    <s v="YASMG"/>
    <m/>
    <s v="900 000.00"/>
    <s v="1 080 000.00"/>
    <m/>
    <d v="2026-07-02T00:00:00"/>
    <s v="0000-00-00"/>
    <s v="Sécurisation Nuit - Foire de la Fibre"/>
    <s v="YASSIE"/>
    <s v="YASSIE"/>
    <s v="C102"/>
    <s v="E259_DRB"/>
    <s v="DCG-DRB"/>
    <s v="STD"/>
    <m/>
    <m/>
    <m/>
    <n v="14862"/>
    <s v="C102"/>
    <n v="2145"/>
    <n v="1"/>
    <s v="2026-07-01"/>
  </r>
  <r>
    <x v="552"/>
    <s v="EDS GROUP"/>
    <s v="SPONSORING"/>
    <s v="Sponsoring - IOAI Summit 2026 - FA n°EDS-2026-0604"/>
    <n v="1"/>
    <s v="UN"/>
    <n v="5000000"/>
    <n v="1086.9565217391305"/>
    <n v="1086.9565217391305"/>
    <n v="1086.9565217391305"/>
    <m/>
    <m/>
    <n v="0"/>
    <s v="MGA"/>
    <d v="2026-07-02T00:00:00"/>
    <s v="2026-07-02"/>
    <s v="E"/>
    <s v="E"/>
    <s v="ANDRIAMIRIJA Luca"/>
    <n v="138700"/>
    <m/>
    <m/>
    <s v="DCG"/>
    <s v="FELANA13"/>
    <s v="Felana RARIVOSON"/>
    <s v="5 000 000.00"/>
    <n v="0"/>
    <n v="1"/>
    <m/>
    <s v="MECSPDC"/>
    <s v="True"/>
    <s v="E110_PS_DCOM"/>
    <s v="DCG-COM-PART"/>
    <s v="NA"/>
    <m/>
    <n v="1"/>
    <s v="5 000 000.00"/>
    <s v="YASMG"/>
    <m/>
    <s v="5 000 000.00"/>
    <s v="5 000 000.00"/>
    <s v="F"/>
    <d v="2026-07-02T00:00:00"/>
    <s v="0000-00-00"/>
    <s v="Sponsoring - IOAI Summit 2026"/>
    <s v="YASSIE"/>
    <s v="YASSIE"/>
    <s v="C100"/>
    <s v="E110_PS_DCOM"/>
    <s v="DCG-COM-PART"/>
    <s v="STD"/>
    <m/>
    <m/>
    <m/>
    <n v="1267"/>
    <s v="C100"/>
    <n v="7133"/>
    <n v="1"/>
    <s v="2026-06-29"/>
  </r>
  <r>
    <x v="553"/>
    <s v="VOYAGES BOURDON"/>
    <s v="BILLET D'AVION"/>
    <s v="Achat billet d'avion Fenotiana Patrick suite affectation"/>
    <n v="1"/>
    <s v="PIE"/>
    <n v="949300"/>
    <n v="206.36956521739131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1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1"/>
    <s v="2026-07-02"/>
  </r>
  <r>
    <x v="553"/>
    <s v="VOYAGES BOURDON"/>
    <s v="BILLET D'AVION"/>
    <s v="Achat billet d'avion Christin suite affectation"/>
    <n v="1"/>
    <s v="PIE"/>
    <n v="949300"/>
    <n v="206.36956521739131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2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2"/>
    <s v="2026-07-02"/>
  </r>
  <r>
    <x v="553"/>
    <s v="VOYAGES BOURDON"/>
    <s v="BILLET D'AVION"/>
    <s v="Achat billet d'avion Fitoa Emmanuel suite affectation"/>
    <n v="1"/>
    <s v="PIE"/>
    <n v="949300"/>
    <n v="206.36956521739131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3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3"/>
    <s v="2026-07-02"/>
  </r>
  <r>
    <x v="554"/>
    <s v="VOYAGES BOURDON"/>
    <s v="BILLET D'AVION"/>
    <s v="Billet d'Avion - David Randriamialy - TNR/NOS/TNR"/>
    <n v="1"/>
    <s v="PIE"/>
    <n v="2542500"/>
    <n v="552.71739130434787"/>
    <n v="552.71739130434787"/>
    <n v="552.71739130434787"/>
    <m/>
    <m/>
    <n v="0"/>
    <s v="MGA"/>
    <d v="2026-07-02T00:00:00"/>
    <s v="2026-07-02"/>
    <s v="S"/>
    <s v="S"/>
    <s v="ANDRIAMIRIJA Luca"/>
    <n v="138782"/>
    <m/>
    <m/>
    <s v="DCG"/>
    <s v="FELANA13"/>
    <s v="Felana RARIVOSON"/>
    <s v="2 542 500.00"/>
    <n v="0"/>
    <n v="1"/>
    <m/>
    <s v="PRMEQUI"/>
    <s v="False"/>
    <s v="E215_DCG"/>
    <s v="DCG-COM"/>
    <s v="NA"/>
    <m/>
    <n v="0"/>
    <s v="0.00"/>
    <s v="YASMG"/>
    <m/>
    <s v="2 542 500.00"/>
    <s v="2 542 500.00"/>
    <s v="F"/>
    <d v="2026-07-02T00:00:00"/>
    <s v="0000-00-00"/>
    <s v="Billet d'Avion - David Randriamialy"/>
    <s v="YASSIE"/>
    <s v="YASSIE"/>
    <s v="C100"/>
    <s v="E215_DCG"/>
    <s v="DCG-COM"/>
    <s v="VOLINT"/>
    <m/>
    <m/>
    <m/>
    <n v="17513"/>
    <s v="C100"/>
    <n v="2886"/>
    <n v="1"/>
    <s v="2026-07-01"/>
  </r>
  <r>
    <x v="555"/>
    <s v="VOYAGES BOURDON"/>
    <s v="BILLET D'AVION"/>
    <s v="Billet d'avion - TNR/WMN/TNR - RAMAHEFARISOA HAJANIRINA"/>
    <n v="1"/>
    <s v="PIE"/>
    <n v="1672100"/>
    <n v="363.5"/>
    <n v="363.5"/>
    <n v="363.5"/>
    <m/>
    <m/>
    <n v="0"/>
    <s v="MGA"/>
    <d v="2026-07-02T00:00:00"/>
    <s v="2026-07-02"/>
    <s v="S"/>
    <s v="S"/>
    <s v="ANDRIAMIRIJA Luca"/>
    <n v="138720"/>
    <m/>
    <m/>
    <s v="DCG"/>
    <s v="FELANA13"/>
    <s v="Felana RARIVOSON"/>
    <s v="1 672 100.00"/>
    <n v="0"/>
    <n v="1"/>
    <m/>
    <s v="PRMEQUI"/>
    <s v="False"/>
    <s v="E215_DCG"/>
    <s v="DCG-BEF"/>
    <s v="NA"/>
    <m/>
    <n v="0"/>
    <s v="0.00"/>
    <s v="YASMG"/>
    <m/>
    <s v="1 672 100.00"/>
    <s v="1 672 100.00"/>
    <s v="F"/>
    <d v="2026-07-02T00:00:00"/>
    <s v="0000-00-00"/>
    <s v="Billet d'avion - RAMAHEFARISOA HAJANIRINA"/>
    <s v="YASSIE"/>
    <s v="YASSIE"/>
    <s v="C100"/>
    <s v="E215_DCG"/>
    <s v="DCG-BEF"/>
    <s v="VOLINT"/>
    <m/>
    <m/>
    <m/>
    <n v="17513"/>
    <s v="C100"/>
    <n v="2886"/>
    <n v="1"/>
    <s v="2026-06-29"/>
  </r>
  <r>
    <x v="556"/>
    <s v="OCEAN TRADE CO"/>
    <s v="LOCATION VEHICULE LLD"/>
    <s v="Pour engagement du devis  pour la LLD Mr Ando RATSIRAHONANA# DEVIS N° V.26.21100 DU 11/06/2026"/>
    <n v="60"/>
    <s v="UN"/>
    <n v="2990000"/>
    <n v="650"/>
    <n v="39000"/>
    <n v="39000"/>
    <m/>
    <m/>
    <n v="0"/>
    <s v="MGA"/>
    <d v="2026-07-02T00:00:00"/>
    <s v="2026-07-02"/>
    <s v="E"/>
    <s v="E"/>
    <s v="RAKOTONIRINA Hasy"/>
    <n v="138775"/>
    <m/>
    <m/>
    <s v="DG"/>
    <s v="NADIA7"/>
    <s v="RAVONINJATOVO Nadia"/>
    <s v="215 280 000.00"/>
    <n v="20"/>
    <n v="1"/>
    <m/>
    <s v="LVHLLDX"/>
    <s v="True"/>
    <s v="LLD_DJU"/>
    <s v="DG-DJUR"/>
    <s v="NA"/>
    <m/>
    <n v="60"/>
    <s v="179 400 000.00"/>
    <s v="YASMG"/>
    <m/>
    <s v="179 400 000.00"/>
    <s v="215 280 000.00"/>
    <s v="F"/>
    <d v="2026-07-02T00:00:00"/>
    <s v="0000-00-00"/>
    <m/>
    <s v="YASSIE"/>
    <s v="YASSIE"/>
    <s v="C400"/>
    <s v="LLD_DJU"/>
    <s v="DG-DJUR"/>
    <s v="STD"/>
    <m/>
    <m/>
    <m/>
    <n v="1247"/>
    <s v="C400"/>
    <n v="102"/>
    <n v="1"/>
    <s v="2026-07-01"/>
  </r>
  <r>
    <x v="557"/>
    <s v="ANDRINIRINA ERICK"/>
    <s v="PRESTATION DE SERVICE"/>
    <s v="DA Erick ANDRINIRINA Develppeur fullstack SOKA  juin 2026# FACTURE N° F2600006 DU 16/06/2026"/>
    <n v="1"/>
    <s v="UN"/>
    <n v="7646040"/>
    <n v="1662.1826086956521"/>
    <n v="1662.1826086956521"/>
    <n v="1662.1826086956521"/>
    <m/>
    <m/>
    <n v="0"/>
    <s v="MGA"/>
    <d v="2026-07-02T00:00:00"/>
    <s v="2026-07-02"/>
    <s v="E"/>
    <s v="E"/>
    <s v="RAKOTONIRINA Hasy"/>
    <n v="138740"/>
    <m/>
    <m/>
    <s v="DG"/>
    <s v="NADIA7"/>
    <s v="RAVONINJATOVO Nadia"/>
    <s v="7 646 040.00"/>
    <n v="0"/>
    <n v="1"/>
    <m/>
    <s v="PRICTRL"/>
    <s v="True"/>
    <s v="E250_DJU"/>
    <s v="DG-DJUR"/>
    <s v="NA"/>
    <m/>
    <n v="1"/>
    <s v="7 646 040.00"/>
    <s v="YASMG"/>
    <m/>
    <s v="7 646 040.00"/>
    <s v="7 646 040.00"/>
    <s v="F"/>
    <d v="2026-07-02T00:00:00"/>
    <s v="0000-00-00"/>
    <m/>
    <s v="YASSIE"/>
    <s v="YASSIE"/>
    <s v="C400"/>
    <s v="E250_DJU"/>
    <s v="DG-DJUR"/>
    <s v="STD"/>
    <m/>
    <m/>
    <m/>
    <n v="14862"/>
    <s v="C400"/>
    <n v="6519"/>
    <n v="1"/>
    <s v="2026-06-30"/>
  </r>
  <r>
    <x v="558"/>
    <s v="ANDRIANARY VERO HAINGO TIANA"/>
    <s v="PRESTATION DE SERVICES EXTERNE"/>
    <s v="Transport aller-retours de la cabine et des matériels_x000a_Système de sonorisation pour interprétariat sonorisation"/>
    <n v="1"/>
    <s v="UN"/>
    <n v="250000"/>
    <n v="54.347826086956523"/>
    <n v="54.347826086956523"/>
    <n v="54.347826086956523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250 000.00"/>
    <n v="0"/>
    <n v="2"/>
    <m/>
    <s v="PRICTRL"/>
    <s v="True"/>
    <s v="2026-CP-SECU-D"/>
    <s v="DSI"/>
    <s v="NA"/>
    <m/>
    <n v="1"/>
    <s v="25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2"/>
    <s v="2026-06-30"/>
  </r>
  <r>
    <x v="558"/>
    <s v="ANDRIANARY VERO HAINGO TIANA"/>
    <s v="PRESTATION DE SERVICES EXTERNE"/>
    <s v="Système de sonorisation pour interprétariat sonorisation"/>
    <n v="1"/>
    <s v="UN"/>
    <n v="700000"/>
    <n v="152.17391304347825"/>
    <n v="152.17391304347825"/>
    <n v="152.17391304347825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700 000.00"/>
    <n v="0"/>
    <n v="4"/>
    <m/>
    <s v="PRICTRL"/>
    <s v="True"/>
    <s v="2026-CP-SECU-D"/>
    <s v="DSI"/>
    <s v="NA"/>
    <m/>
    <n v="1"/>
    <s v="70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4"/>
    <s v="2026-06-30"/>
  </r>
  <r>
    <x v="558"/>
    <s v="ANDRIANARY VERO HAINGO TIANA"/>
    <s v="PRESTATION DE SERVICES EXTERNE"/>
    <s v="Honoraire des interprètes# DEVIS N°039/INTPRO/2026 DU 23/06/2026"/>
    <n v="1"/>
    <s v="UN"/>
    <n v="1000000"/>
    <n v="217.39130434782609"/>
    <n v="217.39130434782609"/>
    <n v="217.39130434782609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1 000 000.00"/>
    <n v="0"/>
    <n v="1"/>
    <m/>
    <s v="PRICTRL"/>
    <s v="True"/>
    <s v="2026-CP-SECU-D"/>
    <s v="DSI"/>
    <s v="NA"/>
    <m/>
    <n v="1"/>
    <s v="1 00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1"/>
    <s v="2026-06-30"/>
  </r>
  <r>
    <x v="558"/>
    <s v="ANDRIANARY VERO HAINGO TIANA"/>
    <s v="PRESTATION DE SERVICES EXTERNE"/>
    <s v="Pack de système d'interprétariat"/>
    <n v="1"/>
    <s v="UN"/>
    <n v="2275000"/>
    <n v="494.56521739130437"/>
    <n v="494.56521739130437"/>
    <n v="494.56521739130437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2 275 000.00"/>
    <n v="0"/>
    <n v="3"/>
    <m/>
    <s v="PRICTRL"/>
    <s v="True"/>
    <s v="2026-CP-SECU-D"/>
    <s v="DSI"/>
    <s v="NA"/>
    <m/>
    <n v="1"/>
    <s v="2 275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3"/>
    <s v="2026-06-30"/>
  </r>
  <r>
    <x v="559"/>
    <s v="EXCEL TRANSPORT et TRAVEL"/>
    <s v="FRAIS DIVERS"/>
    <s v="Frais de retrait"/>
    <n v="1"/>
    <s v="UN"/>
    <n v="20000"/>
    <n v="4.3478260869565215"/>
    <n v="4.3478260869565215"/>
    <n v="4.3478260869565215"/>
    <m/>
    <m/>
    <n v="0"/>
    <s v="MGA"/>
    <d v="2026-07-02T00:00:00"/>
    <s v="2026-07-02"/>
    <s v="E"/>
    <s v="E"/>
    <s v="NJIVA Mbolatiana"/>
    <n v="138780"/>
    <m/>
    <m/>
    <s v="DSI"/>
    <s v="NADIA7"/>
    <s v="RAVONINJATOVO Nadia"/>
    <s v="20 000.00"/>
    <n v="0"/>
    <n v="2"/>
    <m/>
    <s v="EVROEVR"/>
    <s v="True"/>
    <s v="E222_DSI"/>
    <s v="DSI"/>
    <s v="NA"/>
    <m/>
    <n v="1"/>
    <s v="20 000.00"/>
    <s v="YASMG"/>
    <m/>
    <s v="2 120 000.00"/>
    <s v="2 120 000.00"/>
    <s v="F"/>
    <d v="2026-07-02T00:00:00"/>
    <s v="0000-00-00"/>
    <s v="Location Car pour TB DSI_03 Juillet 2026"/>
    <s v="YASSIE"/>
    <s v="YASSIE"/>
    <s v="C800"/>
    <s v="E222_DSI"/>
    <s v="DSI"/>
    <s v="STD"/>
    <m/>
    <m/>
    <m/>
    <n v="4213"/>
    <s v="C800"/>
    <n v="6060"/>
    <n v="2"/>
    <s v="2026-07-01"/>
  </r>
  <r>
    <x v="559"/>
    <s v="EXCEL TRANSPORT et TRAVEL"/>
    <s v="LOCATION DE VOITURE COURTE DUREE"/>
    <s v="Location de véhicule{s ) avec carburant 03 Juillet 2026 - Galaxy/Analakely - Ambohimalaza - Remisage# DEVIS N°PROFORMA 017-2026 DU 01/07/2026"/>
    <n v="7"/>
    <s v="PIE"/>
    <n v="300000"/>
    <n v="65.217391304347828"/>
    <n v="456.52173913043481"/>
    <n v="456.52173913043481"/>
    <m/>
    <m/>
    <n v="0"/>
    <s v="MGA"/>
    <d v="2026-07-02T00:00:00"/>
    <s v="2026-07-02"/>
    <s v="E"/>
    <s v="E"/>
    <s v="NJIVA Mbolatiana"/>
    <n v="138780"/>
    <m/>
    <m/>
    <s v="DSI"/>
    <s v="NADIA7"/>
    <s v="RAVONINJATOVO Nadia"/>
    <s v="2 100 000.00"/>
    <n v="0"/>
    <n v="1"/>
    <m/>
    <s v="LOCLOCT"/>
    <s v="True"/>
    <s v="E222_DSI"/>
    <s v="DSI"/>
    <s v="NA"/>
    <m/>
    <n v="7"/>
    <s v="2 100 000.00"/>
    <s v="YASMG"/>
    <m/>
    <s v="2 120 000.00"/>
    <s v="2 120 000.00"/>
    <s v="F"/>
    <d v="2026-07-02T00:00:00"/>
    <s v="0000-00-00"/>
    <s v="Location Car pour TB DSI_03 Juillet 2026"/>
    <s v="YASSIE"/>
    <s v="YASSIE"/>
    <s v="C800"/>
    <s v="E222_DSI"/>
    <s v="DSI"/>
    <s v="STD"/>
    <m/>
    <m/>
    <m/>
    <n v="10626"/>
    <s v="C800"/>
    <n v="6060"/>
    <n v="1"/>
    <s v="2026-07-01"/>
  </r>
  <r>
    <x v="560"/>
    <s v="SOCIETE DE GESTION ET EXPLOITATION DE M/CAR"/>
    <s v="PRESTATION DE SERVICES EXTERNE"/>
    <s v="COLLATION LE 02 JUILLET 2026 - Assortiments 2 pièces salées et 1 pièce sucré avec jus de fruits# DEVIS DU 29/06/2026"/>
    <n v="70"/>
    <s v="UN"/>
    <n v="30000"/>
    <n v="6.5217391304347823"/>
    <n v="456.52173913043475"/>
    <n v="456.52173913043475"/>
    <m/>
    <m/>
    <n v="0"/>
    <s v="MGA"/>
    <d v="2026-07-02T00:00:00"/>
    <s v="2026-07-02"/>
    <s v="E"/>
    <s v="E"/>
    <s v="NJIVA Mbolatiana"/>
    <n v="138760"/>
    <m/>
    <m/>
    <s v="DSI"/>
    <s v="NADIA7"/>
    <s v="RAVONINJATOVO Nadia"/>
    <s v="2 520 000.00"/>
    <n v="20"/>
    <n v="1"/>
    <m/>
    <s v="PRICTRL"/>
    <s v="True"/>
    <s v="E219_DSI"/>
    <s v="DSI"/>
    <s v="NA"/>
    <m/>
    <n v="70"/>
    <s v="2 100 000.00"/>
    <s v="YASMG"/>
    <m/>
    <s v="2 100 000.00"/>
    <s v="2 520 000.00"/>
    <s v="F"/>
    <d v="2026-07-02T00:00:00"/>
    <s v="0000-00-00"/>
    <s v="Collation Conférence Data Protection et AI_02Juillet2026"/>
    <s v="YASSIE"/>
    <s v="YASSIE"/>
    <s v="C800"/>
    <s v="E219_DSI"/>
    <s v="DSI"/>
    <s v="STD"/>
    <m/>
    <m/>
    <m/>
    <n v="6965"/>
    <s v="C800"/>
    <n v="119"/>
    <n v="1"/>
    <s v="2026-06-30"/>
  </r>
  <r>
    <x v="561"/>
    <s v="SOCIETE DE DISTRIBUTION DE MAD (SODIM SARLU)"/>
    <s v="LOCATION IMPRIMANTE"/>
    <s v="LOCATION IMPRIMANTE Consommation RICOH et Loyer mensuel TELMA SA, mois de Mai2026# FACTURE N°F850913 DU 02/06/2026"/>
    <n v="1"/>
    <s v="UN"/>
    <n v="24937884"/>
    <n v="5421.2791304347829"/>
    <n v="5421.2791304347829"/>
    <n v="5421.2791304347829"/>
    <m/>
    <m/>
    <n v="0"/>
    <s v="MGA"/>
    <d v="2026-07-02T00:00:00"/>
    <s v="2026-07-03"/>
    <s v="E"/>
    <s v="E"/>
    <s v="NJIVA Mbolatiana"/>
    <n v="138757"/>
    <m/>
    <m/>
    <s v="DSI"/>
    <s v="NADIA7"/>
    <s v="RAVONINJATOVO Nadia"/>
    <s v="29 925 460.80"/>
    <n v="20"/>
    <n v="1"/>
    <m/>
    <s v="LOCLOCT"/>
    <s v="True"/>
    <s v="E250_DSI"/>
    <s v="DSI"/>
    <s v="NA"/>
    <m/>
    <n v="1"/>
    <s v="24 937 884.00"/>
    <s v="YASMG"/>
    <m/>
    <s v="24 937 884.00"/>
    <s v="29 925 460.80"/>
    <s v="F"/>
    <d v="2026-07-02T00:00:00"/>
    <s v="0000-00-00"/>
    <s v="Consommation RICOH et Loyer mensuel TELMA SA - Mai2026"/>
    <s v="YASSIE"/>
    <s v="YASSIE"/>
    <s v="C800"/>
    <s v="E250_DSI"/>
    <s v="DSI"/>
    <s v="STD"/>
    <m/>
    <m/>
    <m/>
    <n v="6991"/>
    <s v="C800"/>
    <n v="127"/>
    <n v="1"/>
    <s v="2026-06-30"/>
  </r>
  <r>
    <x v="562"/>
    <s v="MORA MARKET"/>
    <s v="SUCRE"/>
    <s v="Sucre Roux Brésilien 1 KG"/>
    <n v="2"/>
    <s v="PCE"/>
    <n v="5583.3333300000004"/>
    <n v="1.2137681152173914"/>
    <n v="2.4275362304347827"/>
    <n v="2.4275362304347827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3 400.00"/>
    <n v="20"/>
    <n v="6"/>
    <m/>
    <s v="FRNCALM"/>
    <s v="True"/>
    <s v="E219_DCG"/>
    <s v="DCG-SHS"/>
    <s v="NA"/>
    <m/>
    <n v="2"/>
    <s v="11 166.67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168"/>
    <s v="C100"/>
    <n v="4245"/>
    <n v="6"/>
    <s v="2026-06-11"/>
  </r>
  <r>
    <x v="562"/>
    <s v="MORA MARKET"/>
    <s v="CACAO"/>
    <s v="CHOCOLATERIE ROBERT Cacao en Poudre 100% 225 G"/>
    <n v="2"/>
    <s v="UN"/>
    <n v="15000"/>
    <n v="3.2608695652173911"/>
    <n v="6.5217391304347823"/>
    <n v="6.5217391304347823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36 000.00"/>
    <n v="20"/>
    <n v="4"/>
    <m/>
    <s v="FRNCALM"/>
    <s v="True"/>
    <s v="E219_DCG"/>
    <s v="DCG-SHS"/>
    <s v="NA"/>
    <m/>
    <n v="2"/>
    <s v="30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20"/>
    <s v="C100"/>
    <n v="4245"/>
    <n v="4"/>
    <s v="2026-06-11"/>
  </r>
  <r>
    <x v="562"/>
    <s v="MORA MARKET"/>
    <s v="CAFE"/>
    <s v="COMPAGNIE LE CAFÉ Café Classic 100% Pure 50?G"/>
    <n v="16"/>
    <s v="UN"/>
    <n v="15333.333329999999"/>
    <n v="3.3333333326086954"/>
    <n v="53.333333321739126"/>
    <n v="53.333333321739126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294 400.00"/>
    <n v="20"/>
    <n v="5"/>
    <m/>
    <s v="FRNCALM"/>
    <s v="True"/>
    <s v="E219_DCG"/>
    <s v="DCG-SHS"/>
    <s v="NA"/>
    <m/>
    <n v="16"/>
    <s v="245 333.33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16"/>
    <s v="C100"/>
    <n v="4245"/>
    <n v="5"/>
    <s v="2026-06-11"/>
  </r>
  <r>
    <x v="562"/>
    <s v="MORA MARKET"/>
    <s v="EAU"/>
    <s v="EAU VIVE Eau De Source Naturelle 50 cl - Pack de 12 # DEVIS N° B-PR0626-0097 DU 24/06/2026 - Contact livraison 0340036090"/>
    <n v="12"/>
    <s v="UN"/>
    <n v="16916.666659999999"/>
    <n v="3.6775362304347823"/>
    <n v="44.130434765217387"/>
    <n v="44.130434765217387"/>
    <m/>
    <m/>
    <n v="0"/>
    <s v="MGA"/>
    <d v="2026-07-02T00:00:00"/>
    <s v="2026-07-02"/>
    <s v="L"/>
    <s v="S"/>
    <s v="RAZAFINDRAHAGA Setra"/>
    <n v="138380"/>
    <m/>
    <m/>
    <s v="DCG"/>
    <s v="NADIA7"/>
    <s v="RAVONINJATOVO Nadia"/>
    <s v="243 600.00"/>
    <n v="20"/>
    <n v="1"/>
    <m/>
    <s v="PRICTRL"/>
    <s v="True"/>
    <s v="E219_DCG"/>
    <s v="DCG-SHS"/>
    <s v="NA"/>
    <m/>
    <n v="0"/>
    <s v="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6984"/>
    <s v="C100"/>
    <n v="4245"/>
    <n v="1"/>
    <s v="0000-00-00"/>
  </r>
  <r>
    <x v="562"/>
    <s v="MORA MARKET"/>
    <s v="EAU"/>
    <s v="EAU VIVE Eau de source naturelle 1,5 L - Pack de 6"/>
    <n v="17"/>
    <s v="UN"/>
    <n v="17083.333330000001"/>
    <n v="3.7137681152173916"/>
    <n v="63.134057958695657"/>
    <n v="63.134057958695657"/>
    <m/>
    <m/>
    <n v="0"/>
    <s v="MGA"/>
    <d v="2026-07-02T00:00:00"/>
    <s v="2026-07-02"/>
    <s v="L"/>
    <s v="S"/>
    <s v="RAZAFINDRAHAGA Setra"/>
    <n v="138380"/>
    <m/>
    <m/>
    <s v="DCG"/>
    <s v="NADIA7"/>
    <s v="RAVONINJATOVO Nadia"/>
    <s v="348 500.00"/>
    <n v="20"/>
    <n v="2"/>
    <m/>
    <s v="PRICTRL"/>
    <s v="True"/>
    <s v="E219_DCG"/>
    <s v="DCG-SHS"/>
    <s v="NA"/>
    <m/>
    <n v="0"/>
    <s v="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6984"/>
    <s v="C100"/>
    <n v="4245"/>
    <n v="2"/>
    <s v="0000-00-00"/>
  </r>
  <r>
    <x v="562"/>
    <s v="MORA MARKET"/>
    <s v="THE"/>
    <s v="TAF Thé Vert Nature Sahambavy 100 Infusettes"/>
    <n v="4"/>
    <s v="UN"/>
    <n v="26500"/>
    <n v="5.7608695652173916"/>
    <n v="23.043478260869566"/>
    <n v="23.043478260869566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27 200.00"/>
    <n v="20"/>
    <n v="3"/>
    <m/>
    <s v="FRNCALM"/>
    <s v="True"/>
    <s v="E219_DCG"/>
    <s v="DCG-SHS"/>
    <s v="NA"/>
    <m/>
    <n v="4"/>
    <s v="106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18"/>
    <s v="C100"/>
    <n v="4245"/>
    <n v="3"/>
    <s v="2026-06-11"/>
  </r>
  <r>
    <x v="562"/>
    <s v="MORA MARKET"/>
    <s v="LAIT"/>
    <s v="DELICE Lait en poudre 1 kg"/>
    <n v="3"/>
    <s v="PCE"/>
    <n v="35000"/>
    <n v="7.6086956521739131"/>
    <n v="22.826086956521738"/>
    <n v="22.826086956521738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26 000.00"/>
    <n v="20"/>
    <n v="7"/>
    <m/>
    <s v="FRNCALM"/>
    <s v="True"/>
    <s v="E219_DCG"/>
    <s v="DCG-SHS"/>
    <s v="NA"/>
    <m/>
    <n v="3"/>
    <s v="105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166"/>
    <s v="C100"/>
    <n v="4245"/>
    <n v="7"/>
    <s v="2026-06-11"/>
  </r>
  <r>
    <x v="563"/>
    <s v="RAJAOFETRA ANDRIANAINA Sandy (SANDIX)"/>
    <s v="PRESTATION DE SERVICE"/>
    <s v="Prestation Logistique Evènementielle - Foire de la Fibre Tuléar - devis n°519D/TELMA S.A (YAS)/26 du 29/06/2026"/>
    <n v="1"/>
    <s v="UN"/>
    <n v="24470000"/>
    <n v="5319.565217391304"/>
    <n v="5319.565217391304"/>
    <n v="5319.565217391304"/>
    <m/>
    <m/>
    <n v="0"/>
    <s v="MGA"/>
    <d v="2026-07-01T00:00:00"/>
    <s v="2026-07-06"/>
    <s v="E"/>
    <s v="E"/>
    <s v="ANDRIAMIRIJA Luca"/>
    <n v="138766"/>
    <m/>
    <m/>
    <s v="DCG"/>
    <s v="FELANA13"/>
    <s v="Felana RARIVOSON"/>
    <s v="24 470 000.00"/>
    <n v="0"/>
    <n v="1"/>
    <m/>
    <s v="PRICTRL"/>
    <s v="True"/>
    <s v="E250_DRB"/>
    <s v="DCG-DRB"/>
    <s v="NA"/>
    <m/>
    <n v="1"/>
    <s v="24 470 000.00"/>
    <s v="YASMG"/>
    <m/>
    <s v="24 470 000.00"/>
    <s v="24 470 000.00"/>
    <s v="F"/>
    <d v="2026-07-01T00:00:00"/>
    <s v="0000-00-00"/>
    <s v="Sandix Sono - Foire de la Fibre Tulear"/>
    <s v="YASSIE"/>
    <s v="YASSIE"/>
    <s v="C102"/>
    <s v="E250_DRB"/>
    <s v="DCG-DRB"/>
    <s v="STD"/>
    <m/>
    <m/>
    <m/>
    <n v="14862"/>
    <s v="C102"/>
    <n v="3968"/>
    <n v="1"/>
    <s v="2026-07-01"/>
  </r>
  <r>
    <x v="564"/>
    <s v="RAMANOARY NY ANDO LALAINA"/>
    <s v="DESINFECTION SITE"/>
    <s v="Couverture de 11 mois (de février à décembre 2026)_x000a_Désinsectisation, Dératisation et Désinfection) pour les 33 stores de TANA"/>
    <n v="11"/>
    <s v="UN"/>
    <n v="2475000"/>
    <n v="538.04347826086962"/>
    <n v="5918.4782608695659"/>
    <n v="5918.4782608695659"/>
    <m/>
    <m/>
    <n v="0"/>
    <s v="MGA"/>
    <d v="2026-07-01T00:00:00"/>
    <s v="2026-07-01"/>
    <s v="E"/>
    <s v="E"/>
    <s v="RAKOTOMALALA Manambina Tafitasoa"/>
    <n v="138776"/>
    <m/>
    <m/>
    <s v="DFG"/>
    <s v="NADIA7"/>
    <s v="RAVONINJATOVO Nadia"/>
    <s v="27 225 000.00"/>
    <n v="0"/>
    <n v="1"/>
    <m/>
    <s v="PRMBATX"/>
    <s v="True"/>
    <s v="E218_DAF"/>
    <s v="DFGA-LOG"/>
    <s v="NA"/>
    <m/>
    <n v="11"/>
    <s v="27 225 000.00"/>
    <s v="YASMG"/>
    <m/>
    <s v="27 225 000.00"/>
    <s v="27 225 000.00"/>
    <m/>
    <d v="2026-07-01T00:00:00"/>
    <s v="0000-00-00"/>
    <s v="Prestations d'interventions 3D couverture 11 mois 2026"/>
    <s v="YASSIE"/>
    <s v="YASSIE"/>
    <s v="C700"/>
    <s v="E218_DAF"/>
    <s v="DFGA-LOG"/>
    <s v="STD"/>
    <m/>
    <m/>
    <m/>
    <n v="22111"/>
    <s v="C700"/>
    <n v="6147"/>
    <n v="1"/>
    <s v="2026-07-02"/>
  </r>
  <r>
    <x v="565"/>
    <s v="NEA MADAGASCAR SA"/>
    <s v="MAINTENANCE ENERGIE"/>
    <s v="CLIMATISATION SALLE SUPERVISION METIS BAZARY BE FORT DAUPHIN #  Proforma MG-YAS-26-A3537-D0001"/>
    <n v="1"/>
    <s v="UN"/>
    <n v="11716817.970000001"/>
    <n v="2547.1343413043478"/>
    <n v="2547.1343413043478"/>
    <n v="2547.1343413043478"/>
    <m/>
    <m/>
    <n v="0"/>
    <s v="MGA"/>
    <d v="2026-07-01T00:00:00"/>
    <s v="2026-07-01"/>
    <s v="E"/>
    <s v="E"/>
    <s v="RAKOTOMALALA Tahiana Nalaina"/>
    <n v="138672"/>
    <m/>
    <m/>
    <s v="DTG"/>
    <s v="ELIE3"/>
    <s v="ANDRIAMANANTSOA Elie"/>
    <s v="14 060 181.56"/>
    <n v="20"/>
    <n v="1"/>
    <m/>
    <s v="PRICTRL"/>
    <s v="True"/>
    <s v="2026-DT-061005"/>
    <s v="DTG-DOM-NRJ"/>
    <s v="NA"/>
    <m/>
    <n v="1"/>
    <s v="11 716 817.97"/>
    <s v="YASMG"/>
    <m/>
    <s v="11 716 817.97"/>
    <s v="14 060 181.56"/>
    <m/>
    <d v="2026-07-01T00:00:00"/>
    <s v="0000-00-00"/>
    <s v="CLIMATISATION SALLE SUPERVISION METIS BAZARY BE FORT DAUPHIN"/>
    <s v="YASSIE"/>
    <s v="YASSIE"/>
    <s v="C500"/>
    <s v="2026-DT-061005"/>
    <s v="DTG-DOM-NRJ"/>
    <s v="STD"/>
    <m/>
    <m/>
    <m/>
    <n v="10668"/>
    <s v="C500"/>
    <n v="36"/>
    <n v="1"/>
    <s v="0000-00-00"/>
  </r>
  <r>
    <x v="566"/>
    <s v="MALAGASY FEDERATION OF ESPORTS"/>
    <s v="SPONSORING"/>
    <s v="E-gaming stand fibre Tuléar - Référence n°016/2026/MFE"/>
    <n v="1"/>
    <s v="UN"/>
    <n v="8878000"/>
    <n v="1930"/>
    <n v="1930"/>
    <n v="1930"/>
    <m/>
    <m/>
    <n v="0"/>
    <s v="MGA"/>
    <d v="2026-07-01T00:00:00"/>
    <s v="2026-07-01"/>
    <s v="E"/>
    <s v="E"/>
    <s v="ANDRIAMIRIJA Luca"/>
    <n v="138683"/>
    <m/>
    <m/>
    <s v="DCG"/>
    <s v="FELANA13"/>
    <s v="Felana RARIVOSON"/>
    <s v="8 878 000.00"/>
    <n v="0"/>
    <n v="1"/>
    <m/>
    <s v="MECSPDC"/>
    <s v="True"/>
    <s v="E250_DRB"/>
    <s v="DCG-DRB"/>
    <s v="NA"/>
    <m/>
    <n v="1"/>
    <s v="8 878 000.00"/>
    <s v="YASMG"/>
    <m/>
    <s v="8 878 000.00"/>
    <s v="8 878 000.00"/>
    <s v="F"/>
    <d v="2026-07-01T00:00:00"/>
    <s v="0000-00-00"/>
    <s v="E-gaming stand fibre  Tuléar"/>
    <s v="YASSIE"/>
    <s v="YASSIE"/>
    <s v="C102"/>
    <s v="E250_DRB"/>
    <s v="DCG-DRB"/>
    <s v="STD"/>
    <m/>
    <m/>
    <m/>
    <n v="1267"/>
    <s v="C102"/>
    <n v="6306"/>
    <n v="1"/>
    <s v="2026-06-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n v="135491"/>
    <s v="MALAGASY FEDERATION OF ESPORTS"/>
    <s v="E-gaming stand fibre  Tuléar"/>
    <s v="SPONSORING"/>
    <s v="E-gaming stand fibre Tuléar - Référence n°016/2026/MFE"/>
    <n v="1930"/>
    <m/>
    <m/>
    <m/>
    <m/>
    <n v="1930"/>
    <d v="2026-07-01T00:00:00"/>
    <s v="2026-07-01"/>
    <s v="E"/>
    <s v="E"/>
    <n v="138683"/>
    <d v="2026-06-25T00:00:00"/>
    <s v="2026-06-25"/>
    <s v="2026-06-29"/>
    <n v="4"/>
    <x v="0"/>
    <x v="0"/>
    <n v="6306"/>
  </r>
  <r>
    <n v="135492"/>
    <s v="NEA MADAGASCAR SA"/>
    <s v="CLIMATISATION SALLE SUPERVISION METIS BAZARY BE FORT DAUPHIN"/>
    <s v="MAINTENANCE ENERGIE"/>
    <s v="CLIMATISATION SALLE SUPERVISION METIS BAZARY BE FORT DAUPHIN #  Proforma MG-YAS-26-A3537-D0001"/>
    <n v="2547.1343413043478"/>
    <m/>
    <m/>
    <m/>
    <m/>
    <n v="2547.1343413043478"/>
    <d v="2026-07-01T00:00:00"/>
    <s v="2026-07-01"/>
    <s v="E"/>
    <s v="E"/>
    <n v="138672"/>
    <d v="2026-06-24T00:00:00"/>
    <s v="2026-06-24"/>
    <s v="2026-06-29"/>
    <n v="5"/>
    <x v="1"/>
    <x v="1"/>
    <n v="36"/>
  </r>
  <r>
    <n v="135493"/>
    <s v="RAMANOARY NY ANDO LALAINA"/>
    <s v="Prestations d'interventions 3D couverture 11 mois 2026"/>
    <s v="DESINFECTION SITE"/>
    <s v="Couverture de 11 mois (de février à décembre 2026)_x000a_Désinsectisation, Dératisation et Désinfection) pour les 33 stores de TANA"/>
    <n v="5918.4782608695659"/>
    <m/>
    <m/>
    <m/>
    <m/>
    <n v="5918.4782608695659"/>
    <d v="2026-07-01T00:00:00"/>
    <s v="2026-07-01"/>
    <s v="E"/>
    <s v="E"/>
    <n v="138776"/>
    <d v="2026-07-01T00:00:00"/>
    <s v="2026-07-01"/>
    <s v="2026-07-01"/>
    <n v="0"/>
    <x v="2"/>
    <x v="2"/>
    <n v="6147"/>
  </r>
  <r>
    <n v="135494"/>
    <s v="RAJAOFETRA ANDRIANAINA Sandy (SANDIX)"/>
    <s v="Sandix Sono - Foire de la Fibre Tulear"/>
    <s v="PRESTATION DE SERVICE"/>
    <s v="Prestation Logistique Evènementielle - Foire de la Fibre Tuléar - devis n°519D/TELMA S.A (YAS)/26 du 29/06/2026"/>
    <n v="5319.565217391304"/>
    <m/>
    <m/>
    <m/>
    <m/>
    <n v="5319.565217391304"/>
    <d v="2026-07-01T00:00:00"/>
    <s v="2026-07-06"/>
    <s v="E"/>
    <s v="E"/>
    <n v="138766"/>
    <d v="2026-07-01T00:00:00"/>
    <s v="2026-07-01"/>
    <s v="2026-07-01"/>
    <n v="0"/>
    <x v="0"/>
    <x v="0"/>
    <n v="3968"/>
  </r>
  <r>
    <n v="135495"/>
    <s v="MORA MARKET"/>
    <s v="MBALIK COLLATION Q2 2026"/>
    <s v="SUCRE"/>
    <s v="Sucre Roux Brésilien 1 KG"/>
    <n v="215.41666662391304"/>
    <m/>
    <m/>
    <m/>
    <m/>
    <n v="215.41666662391304"/>
    <d v="2026-07-02T00:00:00"/>
    <s v="2026-07-02"/>
    <s v="L"/>
    <s v="E"/>
    <n v="138380"/>
    <d v="2026-06-11T00:00:00"/>
    <s v="2026-06-11"/>
    <s v="2026-06-18"/>
    <n v="7"/>
    <x v="0"/>
    <x v="2"/>
    <n v="4245"/>
  </r>
  <r>
    <n v="135496"/>
    <s v="SOCIETE DE DISTRIBUTION DE MAD (SODIM SARLU)"/>
    <s v="Consommation RICOH et Loyer mensuel TELMA SA - Mai2026"/>
    <s v="LOCATION IMPRIMANTE"/>
    <s v="LOCATION IMPRIMANTE Consommation RICOH et Loyer mensuel TELMA SA, mois de Mai2026# FACTURE N°F850913 DU 02/06/2026"/>
    <n v="5421.2791304347829"/>
    <m/>
    <m/>
    <m/>
    <m/>
    <n v="5421.2791304347829"/>
    <d v="2026-07-02T00:00:00"/>
    <s v="2026-07-03"/>
    <s v="E"/>
    <s v="E"/>
    <n v="138757"/>
    <d v="2026-06-30T00:00:00"/>
    <s v="2026-06-30"/>
    <s v="2026-07-01"/>
    <n v="1"/>
    <x v="3"/>
    <x v="2"/>
    <n v="127"/>
  </r>
  <r>
    <n v="135497"/>
    <s v="SOCIETE DE GESTION ET EXPLOITATION DE M/CAR"/>
    <s v="Collation Conférence Data Protection et AI_02Juillet2026"/>
    <s v="PRESTATION DE SERVICES EXTERNE"/>
    <s v="COLLATION LE 02 JUILLET 2026 - Assortiments 2 pièces salées et 1 pièce sucré avec jus de fruits# DEVIS DU 29/06/2026"/>
    <n v="456.52173913043475"/>
    <m/>
    <m/>
    <m/>
    <m/>
    <n v="456.52173913043475"/>
    <d v="2026-07-02T00:00:00"/>
    <s v="2026-07-02"/>
    <s v="E"/>
    <s v="E"/>
    <n v="138760"/>
    <d v="2026-06-30T00:00:00"/>
    <s v="2026-06-30"/>
    <s v="2026-07-01"/>
    <n v="1"/>
    <x v="3"/>
    <x v="2"/>
    <n v="119"/>
  </r>
  <r>
    <n v="135498"/>
    <s v="EXCEL TRANSPORT et TRAVEL"/>
    <s v="Location Car pour TB DSI_03 Juillet 2026"/>
    <s v="FRAIS DIVERS"/>
    <s v="Frais de retrait"/>
    <n v="460.86956521739131"/>
    <m/>
    <m/>
    <m/>
    <m/>
    <n v="460.86956521739131"/>
    <d v="2026-07-02T00:00:00"/>
    <s v="2026-07-02"/>
    <s v="E"/>
    <s v="E"/>
    <n v="138780"/>
    <d v="2026-07-01T00:00:00"/>
    <s v="2026-07-01"/>
    <s v="2026-07-01"/>
    <n v="0"/>
    <x v="3"/>
    <x v="2"/>
    <n v="6060"/>
  </r>
  <r>
    <n v="135499"/>
    <s v="ANDRIANARY VERO HAINGO TIANA"/>
    <s v="Conférence Data Protection et AI_02Juillet2026"/>
    <s v="PRESTATION DE SERVICES EXTERNE"/>
    <s v="Transport aller-retours de la cabine et des matériels_x000a_Système de sonorisation pour interprétariat sonorisation"/>
    <n v="918.47826086956525"/>
    <m/>
    <m/>
    <m/>
    <m/>
    <n v="918.47826086956525"/>
    <d v="2026-07-02T00:00:00"/>
    <s v="2026-07-02"/>
    <s v="E"/>
    <s v="E"/>
    <n v="138762"/>
    <d v="2026-06-30T00:00:00"/>
    <s v="2026-06-30"/>
    <s v="2026-07-01"/>
    <n v="1"/>
    <x v="3"/>
    <x v="2"/>
    <n v="4371"/>
  </r>
  <r>
    <n v="135500"/>
    <s v="ANDRINIRINA ERICK"/>
    <s v="DA Erick ANDRINIRINA Develppeur fullstack SOKA  juin 2026"/>
    <s v="PRESTATION DE SERVICE"/>
    <s v="DA Erick ANDRINIRINA Develppeur fullstack SOKA  juin 2026# FACTURE N° F2600006 DU 16/06/2026"/>
    <n v="1662.1826086956521"/>
    <m/>
    <m/>
    <m/>
    <m/>
    <n v="1662.1826086956521"/>
    <d v="2026-07-02T00:00:00"/>
    <s v="2026-07-02"/>
    <s v="E"/>
    <s v="E"/>
    <n v="138740"/>
    <d v="2026-06-30T00:00:00"/>
    <s v="2026-06-30"/>
    <s v="2026-07-02"/>
    <n v="2"/>
    <x v="4"/>
    <x v="2"/>
    <n v="6519"/>
  </r>
  <r>
    <n v="135501"/>
    <s v="OCEAN TRADE CO"/>
    <s v="Pour engagement du devis validé pour la LLD Mr Ando RATSIRAHONANA"/>
    <s v="LOCATION VEHICULE LLD"/>
    <s v="Pour engagement du devis  pour la LLD Mr Ando RATSIRAHONANA# DEVIS N° V.26.21100 DU 11/06/2026"/>
    <n v="39000"/>
    <m/>
    <m/>
    <m/>
    <m/>
    <n v="39000"/>
    <d v="2026-07-02T00:00:00"/>
    <s v="2026-07-02"/>
    <s v="E"/>
    <s v="E"/>
    <n v="138775"/>
    <d v="2026-07-01T00:00:00"/>
    <s v="2026-07-01"/>
    <s v="2026-07-02"/>
    <n v="1"/>
    <x v="4"/>
    <x v="2"/>
    <n v="102"/>
  </r>
  <r>
    <n v="135502"/>
    <s v="VOYAGES BOURDON"/>
    <s v="Billet d'avion - RAMAHEFARISOA HAJANIRINA"/>
    <s v="BILLET D'AVION"/>
    <s v="Billet d'avion - TNR/WMN/TNR - RAMAHEFARISOA HAJANIRINA"/>
    <n v="363.5"/>
    <m/>
    <m/>
    <m/>
    <m/>
    <n v="363.5"/>
    <d v="2026-07-02T00:00:00"/>
    <s v="2026-07-02"/>
    <s v="S"/>
    <s v="S"/>
    <n v="138720"/>
    <d v="2026-06-29T00:00:00"/>
    <s v="2026-06-29"/>
    <s v="2026-06-29"/>
    <n v="0"/>
    <x v="0"/>
    <x v="0"/>
    <n v="2886"/>
  </r>
  <r>
    <n v="135503"/>
    <s v="VOYAGES BOURDON"/>
    <s v="Billet d'Avion - David Randriamialy"/>
    <s v="BILLET D'AVION"/>
    <s v="Billet d'Avion - David Randriamialy - TNR/NOS/TNR"/>
    <n v="552.71739130434787"/>
    <m/>
    <m/>
    <m/>
    <m/>
    <n v="552.71739130434787"/>
    <d v="2026-07-02T00:00:00"/>
    <s v="2026-07-02"/>
    <s v="S"/>
    <s v="S"/>
    <n v="138782"/>
    <d v="2026-07-01T00:00:00"/>
    <s v="2026-07-01"/>
    <s v="2026-07-02"/>
    <n v="1"/>
    <x v="0"/>
    <x v="0"/>
    <n v="2886"/>
  </r>
  <r>
    <n v="135504"/>
    <s v="VOYAGES BOURDON"/>
    <s v="Achat billet d'avion 03 Techniciens Polyvalents suite affectation"/>
    <s v="BILLET D'AVION"/>
    <s v="Achat billet d'avion Fenotiana Patrick suite affectation"/>
    <n v="619.10869565217399"/>
    <m/>
    <m/>
    <m/>
    <m/>
    <n v="619.10869565217399"/>
    <d v="2026-07-02T00:00:00"/>
    <s v="2026-07-02"/>
    <s v="S"/>
    <s v="S"/>
    <n v="138790"/>
    <d v="2026-07-02T00:00:00"/>
    <s v="2026-07-02"/>
    <s v="2026-07-02"/>
    <n v="0"/>
    <x v="1"/>
    <x v="2"/>
    <n v="2886"/>
  </r>
  <r>
    <n v="135505"/>
    <s v="EDS GROUP"/>
    <s v="Sponsoring - IOAI Summit 2026"/>
    <s v="SPONSORING"/>
    <s v="Sponsoring - IOAI Summit 2026 - FA n°EDS-2026-0604"/>
    <n v="1086.9565217391305"/>
    <m/>
    <m/>
    <m/>
    <m/>
    <n v="1086.9565217391305"/>
    <d v="2026-07-02T00:00:00"/>
    <s v="2026-07-02"/>
    <s v="E"/>
    <s v="E"/>
    <n v="138700"/>
    <d v="2026-06-29T00:00:00"/>
    <s v="2026-06-29"/>
    <s v="2026-07-01"/>
    <n v="2"/>
    <x v="0"/>
    <x v="0"/>
    <n v="7133"/>
  </r>
  <r>
    <n v="135506"/>
    <s v="SECUR PRO"/>
    <s v="Sécurisation Nuit - Foire de la Fibre"/>
    <s v="PRESTATION DE SERVICE"/>
    <s v="Prestation de sécurité Nuit - Foire de la Fibre à Tuléar le 05 au 08 juillet 2026 - Proforma N° 0232562512/26"/>
    <n v="195.65217391304347"/>
    <m/>
    <m/>
    <m/>
    <m/>
    <n v="195.65217391304347"/>
    <d v="2026-07-02T00:00:00"/>
    <s v="2026-07-02"/>
    <s v="E"/>
    <s v="E"/>
    <n v="138781"/>
    <d v="2026-07-01T00:00:00"/>
    <s v="2026-07-01"/>
    <s v="2026-07-02"/>
    <n v="1"/>
    <x v="0"/>
    <x v="0"/>
    <n v="2145"/>
  </r>
  <r>
    <n v="135507"/>
    <s v="MORA MARKET"/>
    <s v="Café Collation Q2 - MKT"/>
    <s v="CAFE NESPRESSO"/>
    <s v="Cafe Nespresso - Collation Q2 - Proforma n°B-PR0626-0258"/>
    <n v="422.60869532608694"/>
    <m/>
    <m/>
    <m/>
    <m/>
    <n v="422.60869532608694"/>
    <d v="2026-07-02T00:00:00"/>
    <s v="2026-07-02"/>
    <s v="E"/>
    <s v="E"/>
    <n v="138708"/>
    <d v="2026-06-29T00:00:00"/>
    <s v="2026-06-29"/>
    <s v="2026-07-01"/>
    <n v="2"/>
    <x v="0"/>
    <x v="0"/>
    <n v="4245"/>
  </r>
  <r>
    <n v="135508"/>
    <s v="LOXEA MADAGASCAR"/>
    <s v="Engagement du devis acompte validé pour la LLD de Mr Gary CHEUK"/>
    <s v="LOCATION VEHICULE LLD"/>
    <s v="Devis acompte validé pour la LLD de Mr Gary CHEUK Location pour 60 mois# DEVIS N° PF24062026-009 EV DU 24/06/2026"/>
    <n v="9130.434782608696"/>
    <m/>
    <m/>
    <m/>
    <m/>
    <n v="9130.434782608696"/>
    <d v="2026-07-02T00:00:00"/>
    <s v="2026-07-02"/>
    <s v="E"/>
    <s v="E"/>
    <n v="138807"/>
    <d v="2026-07-02T00:00:00"/>
    <s v="2026-07-02"/>
    <s v="2026-07-02"/>
    <n v="0"/>
    <x v="4"/>
    <x v="2"/>
    <n v="629"/>
  </r>
  <r>
    <n v="135509"/>
    <s v="OCEAN TRADE CO"/>
    <s v="LLD Richard FIENENA-OCEANTRADE"/>
    <s v="LOCATION VEHICULE LLD"/>
    <s v="Devis N° V.26.16817 DU 11/05/2026"/>
    <n v="56739.130434782608"/>
    <m/>
    <m/>
    <m/>
    <m/>
    <n v="56739.130434782608"/>
    <d v="2026-07-03T00:00:00"/>
    <s v="2026-07-03"/>
    <s v="E"/>
    <s v="E"/>
    <n v="138806"/>
    <d v="2026-07-02T00:00:00"/>
    <s v="2026-07-02"/>
    <s v="2026-07-02"/>
    <n v="0"/>
    <x v="4"/>
    <x v="2"/>
    <n v="102"/>
  </r>
  <r>
    <n v="135510"/>
    <s v="AFRICA GLOBAL LOGISTICS"/>
    <s v="Gestion Warehouse AGL Phoenix"/>
    <s v="PRESTATION DE SERVICES EXTERNE"/>
    <s v="Gestion Warehouse AGL Phoenix _x000a_Février à septembre 2026 (8 mois)"/>
    <n v="169975.09565217391"/>
    <m/>
    <m/>
    <m/>
    <m/>
    <n v="169975.09565217391"/>
    <d v="2026-07-03T00:00:00"/>
    <s v="2026-07-03"/>
    <s v="E"/>
    <s v="E"/>
    <n v="138787"/>
    <d v="2026-07-02T00:00:00"/>
    <s v="2026-07-02"/>
    <s v="2026-07-02"/>
    <n v="0"/>
    <x v="2"/>
    <x v="2"/>
    <n v="713"/>
  </r>
  <r>
    <n v="135511"/>
    <s v="MORA MARKET"/>
    <s v="ADN COLLATION Q2 2026"/>
    <s v="SUCRE"/>
    <s v="Sucre Roux Brésilien 1 KG"/>
    <n v="361.99275358260866"/>
    <m/>
    <m/>
    <m/>
    <m/>
    <n v="361.99275358260866"/>
    <d v="2026-07-03T00:00:00"/>
    <s v="2026-07-03"/>
    <s v="E"/>
    <s v="E"/>
    <n v="138388"/>
    <d v="2026-06-11T00:00:00"/>
    <s v="2026-06-11"/>
    <s v="2026-06-17"/>
    <n v="6"/>
    <x v="0"/>
    <x v="2"/>
    <n v="4245"/>
  </r>
  <r>
    <n v="135512"/>
    <s v="VOYAGES BOURDON"/>
    <s v="Billet d'Avion - RAKOTOMIHAMINA ANDO"/>
    <s v="BILLET D'AVION"/>
    <s v="Billet d'avion - RAKOTOMIHAMINA ANDO - TNR/TLE/TNR"/>
    <n v="490.97826086956519"/>
    <m/>
    <m/>
    <m/>
    <m/>
    <n v="490.97826086956519"/>
    <d v="2026-07-03T00:00:00"/>
    <s v="2026-07-03"/>
    <s v="Z"/>
    <s v="Z"/>
    <n v="138813"/>
    <d v="2026-07-03T00:00:00"/>
    <s v="2026-07-03"/>
    <s v="2026-07-03"/>
    <n v="0"/>
    <x v="0"/>
    <x v="0"/>
    <n v="2886"/>
  </r>
  <r>
    <n v="135513"/>
    <s v="CT MOTORS"/>
    <s v="COFI 2026 - GRS RISE SERVICES"/>
    <s v="MOTO"/>
    <s v="COFI 2026 - PIAGGIO APE 3 WHEELER MODEL  - GRS RISE SERVICES - DEVIS DVISIE0226-002019 DU 13/06/2026"/>
    <n v="2880.4347826086955"/>
    <m/>
    <m/>
    <m/>
    <m/>
    <n v="2880.4347826086955"/>
    <d v="2026-07-03T00:00:00"/>
    <s v="2026-07-06"/>
    <s v="E"/>
    <s v="E"/>
    <n v="138617"/>
    <d v="2026-06-22T00:00:00"/>
    <s v="2026-06-22"/>
    <s v="2026-06-25"/>
    <n v="3"/>
    <x v="0"/>
    <x v="0"/>
    <n v="664"/>
  </r>
  <r>
    <n v="135514"/>
    <s v="ME ANDRIANASOLO ANDRY FIANKINANA"/>
    <s v="ME ANDRIANASOLO ANDRY FIANKINANA paiement abonnement juillet 2026"/>
    <s v="HONORAIRE AVOCAT"/>
    <s v="ME ANDRIANASOLO ANDRY FIANKINANA paiement abonnement juillet 2026# FACTURE N° 09/26 DU 02/07/2026"/>
    <n v="2391.304347826087"/>
    <m/>
    <m/>
    <m/>
    <m/>
    <n v="2391.304347826087"/>
    <d v="2026-07-03T00:00:00"/>
    <s v="2026-07-03"/>
    <s v="E"/>
    <s v="E"/>
    <n v="138818"/>
    <d v="2026-07-03T00:00:00"/>
    <s v="2026-07-03"/>
    <s v="2026-07-03"/>
    <n v="0"/>
    <x v="4"/>
    <x v="2"/>
    <n v="1709"/>
  </r>
  <r>
    <n v="135515"/>
    <s v="VOYAGES BOURDON"/>
    <s v="Billet d'Avion - TNR/SMS/TNR"/>
    <s v="BILLET D 'AVION"/>
    <s v="Billet d'avion - TNR/SMS/TNR - Armia et Galib"/>
    <n v="701.04347826086962"/>
    <m/>
    <m/>
    <m/>
    <m/>
    <n v="701.04347826086962"/>
    <d v="2026-07-03T00:00:00"/>
    <s v="2026-07-03"/>
    <s v="S"/>
    <s v="S"/>
    <n v="138817"/>
    <d v="2026-07-03T00:00:00"/>
    <s v="2026-07-03"/>
    <s v="2026-07-03"/>
    <n v="0"/>
    <x v="0"/>
    <x v="0"/>
    <n v="2886"/>
  </r>
  <r>
    <n v="135516"/>
    <s v="HERTS MADAGASCAR SARLU"/>
    <s v="Travaux Solo Heriniaina ANDRIAMANAMPISON Taolagnaro"/>
    <s v="Travaux GC filaire"/>
    <s v="DTG/DOM: Travaux supplémentaires Monsieur Solo Heriniaina ANDRIAMANAMPISON Taolagnaro"/>
    <n v="732.60869565217388"/>
    <m/>
    <m/>
    <m/>
    <m/>
    <n v="732.60869565217388"/>
    <d v="2026-07-03T00:00:00"/>
    <s v="2026-07-03"/>
    <s v="E"/>
    <s v="E"/>
    <n v="138621"/>
    <d v="2026-06-22T00:00:00"/>
    <s v="2026-06-22"/>
    <s v="2026-06-24"/>
    <n v="2"/>
    <x v="1"/>
    <x v="1"/>
    <n v="3051"/>
  </r>
  <r>
    <n v="135517"/>
    <s v="VOYAGES BOURDON"/>
    <s v="Billet d'Avion - NANCY RAZAFINDRAFARA"/>
    <s v="BILLET D'AVION"/>
    <s v="Billet d'Avion - Nancy RAZAFINDRAFARA - TMM/TNR/SMS/TNR/TMM"/>
    <n v="795.5"/>
    <m/>
    <m/>
    <m/>
    <m/>
    <n v="795.5"/>
    <d v="2026-07-03T00:00:00"/>
    <s v="2026-07-03"/>
    <s v="S"/>
    <s v="S"/>
    <n v="138815"/>
    <d v="2026-07-03T00:00:00"/>
    <s v="2026-07-03"/>
    <s v="2026-07-03"/>
    <n v="0"/>
    <x v="0"/>
    <x v="0"/>
    <n v="2886"/>
  </r>
  <r>
    <n v="135518"/>
    <s v="ENTREPRISE ANDRY SOA"/>
    <s v="TRAVAUX JACKIE AMELINA MORONDAVA"/>
    <s v="Travaux GC filaire"/>
    <s v="DTG/DOM: TRAVAUX TRANSPORT ET IMPLANTATION DE 04 POTEAUX POUR JACKIE AMELINA MORONDAVA"/>
    <n v="65.217391304347828"/>
    <m/>
    <m/>
    <m/>
    <m/>
    <n v="65.217391304347828"/>
    <d v="2026-07-03T00:00:00"/>
    <s v="2026-07-03"/>
    <s v="E"/>
    <s v="E"/>
    <n v="138726"/>
    <d v="2026-06-30T00:00:00"/>
    <s v="2026-06-30"/>
    <s v="2026-07-02"/>
    <n v="2"/>
    <x v="1"/>
    <x v="1"/>
    <n v="2318"/>
  </r>
  <r>
    <n v="135519"/>
    <s v="PRIMA CE SARLU"/>
    <s v="Travaux GC DE LA LIAISON FO CLIENT TAMATAVE Lot N°74"/>
    <s v="Travaux GC filaire"/>
    <s v="DTG/DOM: Travaux GC DE LA LIAISON FO CLIENT TAMATAVE Lot N°74"/>
    <n v="2473.913043478261"/>
    <m/>
    <m/>
    <m/>
    <m/>
    <n v="2473.913043478261"/>
    <d v="2026-07-03T00:00:00"/>
    <s v="2026-07-03"/>
    <s v="S"/>
    <s v="S"/>
    <n v="138745"/>
    <d v="2026-06-30T00:00:00"/>
    <s v="2026-06-30"/>
    <s v="2026-07-02"/>
    <n v="2"/>
    <x v="1"/>
    <x v="1"/>
    <n v="2633"/>
  </r>
  <r>
    <n v="135520"/>
    <s v="RANDRIANASOLO HANTA BEBY"/>
    <s v="Implantation de 30 poteaux à Majunga 87ème vague"/>
    <s v="Travaux GC filaire"/>
    <s v="DTG/DOM: Implantation de 30 poteaux à Majunga 87ème vague # DEVIS 32/26-EHM"/>
    <n v="891.304347826087"/>
    <m/>
    <m/>
    <m/>
    <m/>
    <n v="891.304347826087"/>
    <d v="2026-07-03T00:00:00"/>
    <s v="2026-07-03"/>
    <s v="S"/>
    <s v="S"/>
    <n v="138746"/>
    <d v="2026-06-30T00:00:00"/>
    <s v="2026-06-30"/>
    <s v="2026-07-02"/>
    <n v="2"/>
    <x v="1"/>
    <x v="1"/>
    <n v="2322"/>
  </r>
  <r>
    <n v="135521"/>
    <s v="RANDRIANASOLO HANTA BEBY"/>
    <s v="Implantation de 30 poteaux à Majunga 88ème vague"/>
    <s v="Travaux GC filaire"/>
    <s v="DTG/DOM: Implantation de 30 poteaux à Majunga 88ème vague# DEVIS: 33/26-EHM"/>
    <n v="891.304347826087"/>
    <m/>
    <m/>
    <m/>
    <m/>
    <n v="891.304347826087"/>
    <d v="2026-07-03T00:00:00"/>
    <s v="2026-07-03"/>
    <s v="S"/>
    <s v="S"/>
    <n v="138747"/>
    <d v="2026-06-30T00:00:00"/>
    <s v="2026-06-30"/>
    <s v="2026-07-02"/>
    <n v="2"/>
    <x v="1"/>
    <x v="1"/>
    <n v="2322"/>
  </r>
  <r>
    <n v="135522"/>
    <s v="RANDRIANASOLO HANTA BEBY"/>
    <s v="Implantation de 30 poteaux à Majunga 89ème vague"/>
    <s v="Travaux GC filaire"/>
    <s v="DTG/DOM: Implantation de 30 poteaux à Majunga 89ème vague# DEVIS:34/26-EHM"/>
    <n v="891.304347826087"/>
    <m/>
    <m/>
    <m/>
    <m/>
    <n v="891.304347826087"/>
    <d v="2026-07-03T00:00:00"/>
    <s v="2026-07-06"/>
    <s v="S"/>
    <s v="S"/>
    <n v="138749"/>
    <d v="2026-06-30T00:00:00"/>
    <s v="2026-06-30"/>
    <s v="2026-07-02"/>
    <n v="2"/>
    <x v="1"/>
    <x v="1"/>
    <n v="2322"/>
  </r>
  <r>
    <n v="135523"/>
    <s v="RANDRIANASOLO HANTA BEBY"/>
    <s v="Implantation de 30 poteaux à Majunga 90ème vague"/>
    <s v="Travaux GC filaire"/>
    <s v="DTG/DOM: Implantation de 30 poteaux à Majunga 90ème vague# DEVIS 35/26-EHM"/>
    <n v="891.304347826087"/>
    <m/>
    <m/>
    <m/>
    <m/>
    <n v="891.304347826087"/>
    <d v="2026-07-03T00:00:00"/>
    <s v="2026-07-03"/>
    <s v="E"/>
    <s v="E"/>
    <n v="138750"/>
    <d v="2026-06-30T00:00:00"/>
    <s v="2026-06-30"/>
    <s v="2026-07-02"/>
    <n v="2"/>
    <x v="1"/>
    <x v="1"/>
    <n v="2322"/>
  </r>
  <r>
    <n v="135524"/>
    <s v="BESSADARA ORLANDO"/>
    <s v="Clement RABERANTO à MANDRITSARA"/>
    <s v="Travaux GC filaire"/>
    <s v="DTG/DOM: Clement RABERANTO à MANDRITSARA"/>
    <n v="347.82608695652175"/>
    <m/>
    <m/>
    <m/>
    <m/>
    <n v="347.82608695652175"/>
    <d v="2026-07-03T00:00:00"/>
    <s v="2026-07-03"/>
    <s v="S"/>
    <s v="S"/>
    <n v="138752"/>
    <d v="2026-06-30T00:00:00"/>
    <s v="2026-06-30"/>
    <s v="2026-07-02"/>
    <n v="2"/>
    <x v="1"/>
    <x v="1"/>
    <n v="5337"/>
  </r>
  <r>
    <n v="135525"/>
    <s v="ENTREPRISE TAHIANA"/>
    <s v="Travaux Supplémentaires pour LECOFRUIT (Gpe BASAN)"/>
    <s v="Travaux GC filaire"/>
    <s v="DTG/DOM: Travaux Supplémentaires pour le déploiement du lien FO de LECOFRUIT (Gpe BASAN)"/>
    <n v="6114.45652173913"/>
    <m/>
    <m/>
    <m/>
    <m/>
    <n v="6114.45652173913"/>
    <d v="2026-07-03T00:00:00"/>
    <s v="2026-07-03"/>
    <s v="E"/>
    <s v="E"/>
    <n v="138763"/>
    <d v="2026-06-30T00:00:00"/>
    <s v="2026-06-30"/>
    <s v="2026-07-02"/>
    <n v="2"/>
    <x v="1"/>
    <x v="1"/>
    <n v="2332"/>
  </r>
  <r>
    <n v="135526"/>
    <s v="PULSE"/>
    <s v="Régul support maint Alfred Backlog(Q1-2026)-IC"/>
    <s v="PRESTATION DE SERVICE"/>
    <s v="Régul-Application Support &amp; Maintenance - Alfred Backlog (Q1-2026)(89%*14 577,87)"/>
    <n v="12974.3"/>
    <m/>
    <m/>
    <m/>
    <m/>
    <n v="12974.3"/>
    <d v="2026-07-03T00:00:00"/>
    <s v="2026-07-06"/>
    <s v="E"/>
    <s v="E"/>
    <n v="138569"/>
    <d v="2026-06-18T00:00:00"/>
    <s v="2026-06-18"/>
    <s v="2026-06-19"/>
    <n v="1"/>
    <x v="1"/>
    <x v="1"/>
    <n v="4"/>
  </r>
  <r>
    <n v="135527"/>
    <s v="PULSE"/>
    <s v="Régul support maintenance Alfred BacklogY2025-IC"/>
    <s v="PRESTATION DE SERVICE"/>
    <s v="Régul-Application Support &amp; Maintenance - Alfred Backlog (Y2025)(89%*55 897,86) #REF PRISM YMG-DTG-20260331-002"/>
    <n v="49733.07"/>
    <m/>
    <m/>
    <m/>
    <m/>
    <n v="49733.07"/>
    <d v="2026-07-03T00:00:00"/>
    <s v="2026-07-06"/>
    <s v="E"/>
    <s v="E"/>
    <n v="138568"/>
    <d v="2026-06-18T00:00:00"/>
    <s v="2026-06-18"/>
    <s v="2026-06-19"/>
    <n v="1"/>
    <x v="1"/>
    <x v="1"/>
    <n v="4"/>
  </r>
  <r>
    <n v="135528"/>
    <s v="FOLAN"/>
    <s v="Fournitures repose BKB RN12(accessoires)DTG-20260224-004"/>
    <s v="PinceAncrage ADSS FourPlastiq Court 60m O6-8mmL300mmFOLAN"/>
    <s v="Pince dAncrage Câble ADSS  Fourreau Plastique  Courte Portée &lt; 60m  Ø6-8mm  L300mm FOLAN"/>
    <n v="11459.1672"/>
    <m/>
    <m/>
    <m/>
    <m/>
    <n v="11459.1672"/>
    <d v="2026-07-03T00:00:00"/>
    <s v="2026-07-03"/>
    <s v="E"/>
    <s v="E"/>
    <n v="138567"/>
    <d v="2026-06-18T00:00:00"/>
    <s v="2026-06-18"/>
    <s v="2026-06-19"/>
    <n v="1"/>
    <x v="1"/>
    <x v="1"/>
    <n v="2370"/>
  </r>
  <r>
    <n v="135529"/>
    <s v="CENTRALE ALIMENTAIRE SARL"/>
    <s v="DG-TRANSFO COLLATION Q2 2026"/>
    <s v="CREMA AROMA GRAN ESPRESSO"/>
    <s v="CREMA &amp; AROMA# DEVIS N° PF192096 DU 02/07/2026"/>
    <n v="58.333333260869559"/>
    <m/>
    <m/>
    <m/>
    <m/>
    <n v="58.333333260869559"/>
    <d v="2026-07-03T00:00:00"/>
    <s v="2026-07-03"/>
    <s v="E"/>
    <s v="E"/>
    <n v="138822"/>
    <d v="2026-07-03T00:00:00"/>
    <s v="2026-07-03"/>
    <s v="2026-07-03"/>
    <n v="0"/>
    <x v="4"/>
    <x v="2"/>
    <n v="765"/>
  </r>
  <r>
    <n v="135530"/>
    <s v="SW PRO SARL"/>
    <s v="Sponsoring Festival SOMAROHO"/>
    <s v="SPONSORING"/>
    <s v="Sponsoring Festival SOMAROHO - FA n°FASW00329 du 12/06/2026"/>
    <n v="39130.434782608696"/>
    <m/>
    <m/>
    <m/>
    <m/>
    <n v="39130.434782608696"/>
    <d v="2026-07-03T00:00:00"/>
    <s v="2026-07-06"/>
    <s v="E"/>
    <s v="E"/>
    <n v="138630"/>
    <d v="2026-06-23T00:00:00"/>
    <s v="2026-06-23"/>
    <s v="2026-06-30"/>
    <n v="7"/>
    <x v="0"/>
    <x v="0"/>
    <n v="2801"/>
  </r>
  <r>
    <n v="135531"/>
    <s v="RAFARASOA SUZANNE"/>
    <s v="Séminaire RAS_RC Bongolava"/>
    <s v="COLLATION"/>
    <s v="Déjeuner &amp; Boisson - Proforma n°22/2026/F"/>
    <n v="397.82608695652175"/>
    <m/>
    <m/>
    <m/>
    <m/>
    <n v="397.82608695652175"/>
    <d v="2026-07-06T00:00:00"/>
    <s v="2026-07-06"/>
    <s v="E"/>
    <s v="E"/>
    <n v="138732"/>
    <d v="2026-06-30T00:00:00"/>
    <s v="2026-06-30"/>
    <s v="2026-06-30"/>
    <n v="0"/>
    <x v="0"/>
    <x v="0"/>
    <n v="6247"/>
  </r>
  <r>
    <n v="135532"/>
    <s v="SMTP"/>
    <s v="Achat de Tuyaux PEHD"/>
    <s v="REMISE"/>
    <s v="REMISE"/>
    <n v="4976.8630434782608"/>
    <n v="824.3478260869565"/>
    <n v="0.16563602793273394"/>
    <n v="0.16563602793273394"/>
    <m/>
    <n v="4152.5152173913048"/>
    <d v="2026-07-06T00:00:00"/>
    <s v="2026-07-06"/>
    <s v="E"/>
    <s v="E"/>
    <n v="138767"/>
    <d v="2026-07-01T00:00:00"/>
    <s v="2026-07-01"/>
    <s v="2026-07-03"/>
    <n v="2"/>
    <x v="1"/>
    <x v="1"/>
    <n v="1893"/>
  </r>
  <r>
    <n v="135533"/>
    <s v="LUCKKY COMPANY"/>
    <s v="Location des camions pour transport STAND FIBRE"/>
    <s v="LOCATION"/>
    <s v="Location des camions pour transport STAND FIBRE - proforma N° PF YAS N° 160-06/LC/2026"/>
    <n v="3042.391304347826"/>
    <m/>
    <m/>
    <m/>
    <m/>
    <n v="3042.391304347826"/>
    <d v="2026-07-06T00:00:00"/>
    <s v="2026-07-06"/>
    <s v="S"/>
    <s v="S"/>
    <n v="138713"/>
    <d v="2026-06-29T00:00:00"/>
    <s v="2026-06-29"/>
    <s v="2026-06-29"/>
    <n v="0"/>
    <x v="0"/>
    <x v="0"/>
    <n v="3726"/>
  </r>
  <r>
    <n v="135534"/>
    <s v="RTV RECORD"/>
    <s v="Diffusion Publi reportage - Couverture Réseau RP"/>
    <s v="PUBLICITE ET ANNONCE"/>
    <s v="Animation Radio - devis n°DV000000135 DU 15/06/2026"/>
    <n v="67.391304347826093"/>
    <m/>
    <m/>
    <m/>
    <m/>
    <n v="67.391304347826093"/>
    <d v="2026-07-06T00:00:00"/>
    <s v="2026-07-06"/>
    <s v="E"/>
    <s v="E"/>
    <n v="138703"/>
    <d v="2026-06-29T00:00:00"/>
    <s v="2026-06-29"/>
    <s v="2026-07-01"/>
    <n v="2"/>
    <x v="0"/>
    <x v="0"/>
    <n v="973"/>
  </r>
  <r>
    <n v="135535"/>
    <s v="TECHNOALARME"/>
    <s v="Déménagement Stores"/>
    <s v="PRESTATION DE SERVICE"/>
    <s v="Désinstallation des caméras et bouton panique - Yas Store Ampefiloha - n°PR2606-10070 DU 23/06/2026"/>
    <n v="322.63043478260869"/>
    <m/>
    <m/>
    <m/>
    <m/>
    <n v="322.63043478260869"/>
    <d v="2026-07-06T00:00:00"/>
    <s v="2026-07-06"/>
    <s v="E"/>
    <s v="E"/>
    <n v="138691"/>
    <d v="2026-06-25T00:00:00"/>
    <s v="2026-06-25"/>
    <s v="2026-06-29"/>
    <n v="4"/>
    <x v="0"/>
    <x v="0"/>
    <n v="132"/>
  </r>
  <r>
    <n v="135536"/>
    <s v="RAMPARISON ANDRIAMIHAJA HANITRI (TOP LINK)"/>
    <s v="Location Sprinter - Foire de la Fibre"/>
    <s v="LOCATION"/>
    <s v="Location Sprinter le 18 et 19 juin 2026 - Proforma n°5790626 DU 16/06/2026"/>
    <n v="69.565217391304344"/>
    <m/>
    <m/>
    <m/>
    <m/>
    <n v="69.565217391304344"/>
    <d v="2026-07-06T00:00:00"/>
    <s v="2026-07-06"/>
    <s v="E"/>
    <s v="E"/>
    <n v="138680"/>
    <d v="2026-06-25T00:00:00"/>
    <s v="2026-06-25"/>
    <s v="2026-06-29"/>
    <n v="4"/>
    <x v="0"/>
    <x v="0"/>
    <n v="1104"/>
  </r>
  <r>
    <n v="135537"/>
    <s v="LCS CONSULTING"/>
    <s v="IM VAD - Fianarantsoa-Tulear-Fianarantsoa"/>
    <s v="PRESTATION EXTERNE"/>
    <s v="IM- Un (01) VAD - Fianarantsoa-Tulear-Fianarantsoa du 01 au 09/07/2026 - PROFORMA N°308-A/FP/TELMA/2026"/>
    <n v="163.04347826086956"/>
    <m/>
    <m/>
    <m/>
    <m/>
    <n v="163.04347826086956"/>
    <d v="2026-07-06T00:00:00"/>
    <s v="2026-07-06"/>
    <s v="E"/>
    <s v="E"/>
    <n v="138662"/>
    <d v="2026-06-24T00:00:00"/>
    <s v="2026-06-24"/>
    <s v="2026-06-29"/>
    <n v="5"/>
    <x v="0"/>
    <x v="0"/>
    <n v="2490"/>
  </r>
  <r>
    <n v="135538"/>
    <s v="LCS CONSULTING"/>
    <s v="IM 13 VAD - TANA-TULEAR-TANA"/>
    <s v="PRESTATION EXTERNE"/>
    <s v="IM- Treize (13) VAD - TANA-TULEAR-TANA (foire de la fibre 2026) du 29/06 au 12/07/2026 - PROFORMA N°310-A/FP/TELMA/2026"/>
    <n v="3069.5652173913045"/>
    <m/>
    <m/>
    <m/>
    <m/>
    <n v="3069.5652173913045"/>
    <d v="2026-07-06T00:00:00"/>
    <s v="2026-07-06"/>
    <s v="E"/>
    <s v="E"/>
    <n v="138659"/>
    <d v="2026-06-24T00:00:00"/>
    <s v="2026-06-24"/>
    <s v="2026-06-29"/>
    <n v="5"/>
    <x v="0"/>
    <x v="0"/>
    <n v="2490"/>
  </r>
  <r>
    <n v="135539"/>
    <s v="ANDRIATSILEFILAZANDRAMASY (OLADAD)"/>
    <s v="Ambassadeur Oladad"/>
    <s v="PRESTATION DE SERVICE"/>
    <s v="Création de contenue et Egérie de la société YAS  pour 2026 - Ambassadeur YAS # FActure N° INV-2026-001"/>
    <n v="9782.608695652174"/>
    <m/>
    <m/>
    <m/>
    <m/>
    <n v="9782.608695652174"/>
    <d v="2026-07-06T00:00:00"/>
    <s v="2026-07-13"/>
    <s v="E"/>
    <s v="E"/>
    <n v="138655"/>
    <d v="2026-06-24T00:00:00"/>
    <s v="2026-06-24"/>
    <s v="2026-06-30"/>
    <n v="6"/>
    <x v="0"/>
    <x v="0"/>
    <n v="5080"/>
  </r>
  <r>
    <n v="135540"/>
    <s v="OFFICE REGIONAL DU TOURISME DE FIANARANTSOA"/>
    <s v="Salon Régional du Tourisme"/>
    <s v="SPONSORING"/>
    <s v="Organisation du salon régional du tourisme à Fianarantsoa - FA n°04/26"/>
    <n v="869.56521739130437"/>
    <m/>
    <m/>
    <m/>
    <m/>
    <n v="869.56521739130437"/>
    <d v="2026-07-06T00:00:00"/>
    <s v="2026-07-06"/>
    <s v="E"/>
    <s v="E"/>
    <n v="138649"/>
    <d v="2026-06-24T00:00:00"/>
    <s v="2026-06-24"/>
    <s v="2026-06-30"/>
    <n v="6"/>
    <x v="0"/>
    <x v="0"/>
    <n v="7128"/>
  </r>
  <r>
    <n v="135541"/>
    <s v="COLIS EXPRESS"/>
    <s v="Transport Mobiliers"/>
    <s v="TRANSPORT"/>
    <s v="Transport Mobiliers - YS Avenue Tamatave - AR n°AR2606RA50854950"/>
    <n v="95.098434782608692"/>
    <m/>
    <m/>
    <m/>
    <m/>
    <n v="95.098434782608692"/>
    <d v="2026-07-06T00:00:00"/>
    <s v="2026-07-06"/>
    <s v="E"/>
    <s v="E"/>
    <n v="138628"/>
    <d v="2026-06-23T00:00:00"/>
    <s v="2026-06-23"/>
    <s v="2026-06-23"/>
    <n v="0"/>
    <x v="0"/>
    <x v="0"/>
    <n v="30"/>
  </r>
  <r>
    <n v="135542"/>
    <s v="RTV RECORD"/>
    <s v="Spot  - Tournoi Inter Universitaire"/>
    <s v="PUBLICITE ET ANNONCE"/>
    <s v="Spot 30s - devis n°DV0000084"/>
    <n v="15.026086956521738"/>
    <m/>
    <m/>
    <m/>
    <m/>
    <n v="15.026086956521738"/>
    <d v="2026-07-06T00:00:00"/>
    <s v="2026-07-06"/>
    <s v="E"/>
    <s v="E"/>
    <n v="138606"/>
    <d v="2026-06-22T00:00:00"/>
    <s v="2026-06-22"/>
    <s v="2026-06-23"/>
    <n v="1"/>
    <x v="0"/>
    <x v="0"/>
    <n v="973"/>
  </r>
  <r>
    <n v="135543"/>
    <s v="Latitude communication"/>
    <s v="Sponsoring NPC 2026"/>
    <s v="SPONSORING"/>
    <s v="Sponsoring NPC 2eme Edition 2026 #FACTURE"/>
    <n v="326.08695652173913"/>
    <m/>
    <m/>
    <m/>
    <m/>
    <n v="326.08695652173913"/>
    <d v="2026-07-06T00:00:00"/>
    <s v="2026-07-06"/>
    <s v="E"/>
    <s v="E"/>
    <n v="138547"/>
    <d v="2026-06-18T00:00:00"/>
    <s v="2026-06-18"/>
    <s v="2026-06-22"/>
    <n v="4"/>
    <x v="0"/>
    <x v="0"/>
    <n v="5970"/>
  </r>
  <r>
    <n v="135544"/>
    <s v="RATSIMBAZAFY PASKALINARISOA(PUBLIKA MADA)"/>
    <s v="Sponsoring - Salon de l'Etudiant et de l'Emploi 2026"/>
    <s v="SPONSORING"/>
    <s v="Sponsor Officiel - Salon de l'Etudiant et de l'Emploi 2026 - FA n°123 SEE 2026"/>
    <n v="869.56521739130437"/>
    <m/>
    <m/>
    <m/>
    <m/>
    <n v="869.56521739130437"/>
    <d v="2026-07-06T00:00:00"/>
    <s v="2026-07-06"/>
    <s v="E"/>
    <s v="E"/>
    <n v="138819"/>
    <d v="2026-07-03T00:00:00"/>
    <s v="2026-07-03"/>
    <s v="2026-07-06"/>
    <n v="3"/>
    <x v="0"/>
    <x v="0"/>
    <n v="755"/>
  </r>
  <r>
    <n v="135545"/>
    <s v="MADAJOB"/>
    <s v="IM équipes Coordinateurs D2D"/>
    <s v="PRESTATION EXTERNE"/>
    <s v="IM équipe Coordinateur D2D - Razakatiana Tsiry - Fianarantsoa-Tulear-Fizanarantsoa - FA n°INV-13034"/>
    <n v="613.58695652173913"/>
    <m/>
    <m/>
    <m/>
    <m/>
    <n v="613.58695652173913"/>
    <d v="2026-07-06T00:00:00"/>
    <s v="2026-07-06"/>
    <s v="E"/>
    <s v="E"/>
    <n v="138816"/>
    <d v="2026-07-03T00:00:00"/>
    <s v="2026-07-03"/>
    <s v="2026-07-03"/>
    <n v="0"/>
    <x v="0"/>
    <x v="0"/>
    <n v="723"/>
  </r>
  <r>
    <n v="135546"/>
    <s v="AUGIAS MADAGASCAR"/>
    <s v="Foire de la Fibre Tuléar"/>
    <s v="PRESTATION DE SERVICE"/>
    <s v="Nettoyage stand YAS foire de la FIBRE 6 et 7 juillet #Devis du 24/06/2026"/>
    <n v="76.086956521739125"/>
    <m/>
    <m/>
    <m/>
    <m/>
    <n v="76.086956521739125"/>
    <d v="2026-07-06T00:00:00"/>
    <s v="2026-07-06"/>
    <s v="Z"/>
    <s v="Z"/>
    <n v="138754"/>
    <d v="2026-06-30T00:00:00"/>
    <s v="2026-06-30"/>
    <s v="2026-06-30"/>
    <n v="0"/>
    <x v="0"/>
    <x v="0"/>
    <n v="14"/>
  </r>
  <r>
    <n v="135547"/>
    <s v="BAKAO SERVICES"/>
    <s v="Location Mobiliers - Foire de la Fibre Tulear"/>
    <s v="LOCATION"/>
    <s v="Location Mobiliers - Foire de la Fibre Tuléar - PROFORMA N°0015/06/BS/2026 du 23/06/2026"/>
    <n v="826.08695652173913"/>
    <m/>
    <m/>
    <m/>
    <m/>
    <n v="826.08695652173913"/>
    <d v="2026-07-06T00:00:00"/>
    <s v="2026-07-06"/>
    <s v="E"/>
    <s v="E"/>
    <n v="138812"/>
    <d v="2026-07-03T00:00:00"/>
    <s v="2026-07-03"/>
    <s v="2026-07-03"/>
    <n v="0"/>
    <x v="0"/>
    <x v="0"/>
    <n v="3278"/>
  </r>
  <r>
    <n v="135548"/>
    <s v="SIGN"/>
    <s v="Stickers Stand Fibre"/>
    <s v="STICKERS"/>
    <s v="Stickers Stand Fibre Jaune - 150*150cm - Devis n°FP05104"/>
    <n v="239.69565217391306"/>
    <m/>
    <m/>
    <m/>
    <m/>
    <n v="239.69565217391306"/>
    <d v="2026-07-06T00:00:00"/>
    <s v="2026-07-06"/>
    <s v="E"/>
    <s v="E"/>
    <n v="138800"/>
    <d v="2026-07-02T00:00:00"/>
    <s v="2026-07-02"/>
    <s v="2026-07-03"/>
    <n v="1"/>
    <x v="0"/>
    <x v="0"/>
    <n v="1089"/>
  </r>
  <r>
    <n v="135549"/>
    <s v="COMMUNE ANTEHIROKA"/>
    <s v="Partenariat Commune Antehiroka"/>
    <s v="SPONSORING"/>
    <s v="Sponsoring coupe de lindépendance 2026 - Partenariat Ville Commune Antehiroka"/>
    <n v="652.17391304347825"/>
    <m/>
    <m/>
    <m/>
    <m/>
    <n v="652.17391304347825"/>
    <d v="2026-07-06T00:00:00"/>
    <s v="2026-07-06"/>
    <s v="E"/>
    <s v="E"/>
    <n v="138799"/>
    <d v="2026-07-02T00:00:00"/>
    <s v="2026-07-02"/>
    <s v="2026-07-06"/>
    <n v="4"/>
    <x v="0"/>
    <x v="0"/>
    <n v="1482"/>
  </r>
  <r>
    <n v="135550"/>
    <s v="GLOBAL CONSTRUCTION MADAGASCAR"/>
    <s v="Montage et Démontage Stand - Foire de la FIbre Tuléar"/>
    <s v="PRESTATION DIVERS"/>
    <s v="Travaux de Maintenance option 2 - Montage et Démontage Stand # Devis du 1/07/2026"/>
    <n v="2274.1141304347825"/>
    <m/>
    <m/>
    <m/>
    <m/>
    <n v="2274.1141304347825"/>
    <d v="2026-07-06T00:00:00"/>
    <s v="2026-07-06"/>
    <s v="S"/>
    <s v="S"/>
    <n v="138798"/>
    <d v="2026-07-02T00:00:00"/>
    <s v="2026-07-02"/>
    <s v="2026-07-03"/>
    <n v="1"/>
    <x v="0"/>
    <x v="0"/>
    <n v="2404"/>
  </r>
  <r>
    <n v="135551"/>
    <s v="MADAGASCAR AUTOMOBILE"/>
    <s v="Cofi 2026 - GRS Vatsy Services"/>
    <s v="MOTO"/>
    <s v="COFI 2026 - Moto Honda Ace 125 SHH 6DK - Grs Vatsy Services # devis du 18/5/2026"/>
    <n v="3257.2465217391305"/>
    <m/>
    <m/>
    <m/>
    <m/>
    <n v="3257.2465217391305"/>
    <d v="2026-07-06T00:00:00"/>
    <s v="2026-07-06"/>
    <s v="E"/>
    <s v="E"/>
    <n v="138797"/>
    <d v="2026-07-02T00:00:00"/>
    <s v="2026-07-02"/>
    <s v="2026-07-03"/>
    <n v="1"/>
    <x v="0"/>
    <x v="0"/>
    <n v="1184"/>
  </r>
  <r>
    <n v="135552"/>
    <s v="EXCLUSIVE NETWORKS MAURITIUS"/>
    <s v="Fortigate - OHM Services"/>
    <s v="Other services"/>
    <s v="Bank Charges - Quotation n°SOQ30862 SFO033394"/>
    <n v="1646.3"/>
    <m/>
    <m/>
    <m/>
    <m/>
    <n v="1646.3"/>
    <d v="2026-07-06T00:00:00"/>
    <s v="2026-07-06"/>
    <s v="E"/>
    <s v="S"/>
    <n v="138795"/>
    <d v="2026-07-02T00:00:00"/>
    <s v="2026-07-02"/>
    <s v="2026-07-03"/>
    <n v="1"/>
    <x v="0"/>
    <x v="0"/>
    <n v="4232"/>
  </r>
  <r>
    <n v="135553"/>
    <s v="STARCOM"/>
    <s v="Séminaire RAS_RC Itasy"/>
    <s v="COLLATION"/>
    <s v="Plat Malagasy &amp; Eau minérale - Proforma n°PF290526"/>
    <n v="730.43478260869574"/>
    <m/>
    <m/>
    <m/>
    <m/>
    <n v="730.43478260869574"/>
    <d v="2026-07-06T00:00:00"/>
    <s v="2026-07-06"/>
    <s v="E"/>
    <s v="E"/>
    <n v="138733"/>
    <d v="2026-06-30T00:00:00"/>
    <s v="2026-06-30"/>
    <s v="2026-06-30"/>
    <n v="0"/>
    <x v="0"/>
    <x v="0"/>
    <n v="6211"/>
  </r>
  <r>
    <n v="135554"/>
    <s v="RELAIS DES PLATEAUX"/>
    <s v="Session de clôture des formations - CX Champion"/>
    <s v="PRESTATION DIVERS"/>
    <s v="Prestations diverses - Birdy Galaxy - Session de clôture des formations - 03 Juillet 2026 - PF n°RDP190626.11"/>
    <n v="1793.4782608695652"/>
    <m/>
    <m/>
    <m/>
    <m/>
    <n v="1793.4782608695652"/>
    <d v="2026-07-06T00:00:00"/>
    <s v="2026-07-06"/>
    <s v="S"/>
    <s v="S"/>
    <n v="138758"/>
    <d v="2026-06-30T00:00:00"/>
    <s v="2026-06-30"/>
    <s v="2026-06-30"/>
    <n v="0"/>
    <x v="0"/>
    <x v="0"/>
    <n v="2707"/>
  </r>
  <r>
    <n v="135555"/>
    <s v="RHEA SARLU"/>
    <s v="ANIMATION CORPORATE TULEAR le 09/07"/>
    <s v="ANIMATIONS, ATELIERS ET JEUX DIVERS"/>
    <s v="ANIMATION CORPORATE TULEAR le 09/07 (BC complémentaire BC N°135486 )# FACTURE N° : 2034´BIS du 04/07/2026"/>
    <n v="173.91304347826087"/>
    <m/>
    <m/>
    <m/>
    <m/>
    <n v="173.91304347826087"/>
    <d v="2026-07-06T00:00:00"/>
    <s v="2026-07-06"/>
    <s v="E"/>
    <s v="E"/>
    <n v="138830"/>
    <d v="2026-07-06T00:00:00"/>
    <s v="2026-07-06"/>
    <s v="2026-07-06"/>
    <n v="0"/>
    <x v="4"/>
    <x v="2"/>
    <n v="3946"/>
  </r>
  <r>
    <n v="135556"/>
    <s v="LUCKKY COMPANY"/>
    <s v="FIM 2026 &amp; YBT ET ATELIER ADMIN MAJUNGA"/>
    <s v="TRANSPORT"/>
    <s v="Transport FIM 2026 : Transport Tana-Majunga + déplacement des _x000a_matériels  dans la ville de Majunga - PROFORMA N°125-06/LC/2026"/>
    <n v="967.39130434782612"/>
    <m/>
    <m/>
    <m/>
    <m/>
    <n v="967.39130434782612"/>
    <d v="2026-07-06T00:00:00"/>
    <s v="2026-07-06"/>
    <s v="S"/>
    <s v="S"/>
    <n v="138673"/>
    <d v="2026-06-24T00:00:00"/>
    <s v="2026-06-24"/>
    <s v="2026-06-29"/>
    <n v="5"/>
    <x v="0"/>
    <x v="0"/>
    <n v="3726"/>
  </r>
  <r>
    <n v="135557"/>
    <s v="VIMSI MADAGASCAR"/>
    <s v="Recharge des extincteurs"/>
    <s v="TRANSPORT"/>
    <s v="Frais de transport recharge extincteur"/>
    <n v="2099.45652173913"/>
    <m/>
    <m/>
    <m/>
    <m/>
    <n v="2099.45652173913"/>
    <d v="2026-07-06T00:00:00"/>
    <s v="2026-07-06"/>
    <s v="E"/>
    <s v="E"/>
    <n v="138770"/>
    <d v="2026-07-01T00:00:00"/>
    <s v="2026-07-01"/>
    <s v="2026-07-06"/>
    <n v="5"/>
    <x v="5"/>
    <x v="2"/>
    <n v="4263"/>
  </r>
  <r>
    <n v="135558"/>
    <s v="EASY NETCOM"/>
    <s v="DAET 13674/13694/13695"/>
    <s v="Travaux filaire"/>
    <s v="Travaux de pose PVC 45 à Mandrosoa Ivato ITP-20250205-00004- DAET 13674 "/>
    <n v="2225.7639130434786"/>
    <m/>
    <m/>
    <m/>
    <m/>
    <n v="2225.7639130434786"/>
    <d v="2026-07-06T00:00:00"/>
    <s v="2026-07-06"/>
    <s v="E"/>
    <s v="E"/>
    <n v="138233"/>
    <d v="2026-06-08T00:00:00"/>
    <s v="2026-06-08"/>
    <s v="2026-07-01"/>
    <n v="23"/>
    <x v="1"/>
    <x v="1"/>
    <n v="2053"/>
  </r>
  <r>
    <n v="135559"/>
    <s v="VIMSI MADAGASCAR"/>
    <s v="BAES et Panneau extincteur AGL"/>
    <s v="FOURNITURE POSE PLAQUE SIGNALETIQUE"/>
    <s v="Panneau de signalisation  Extincteur double face en PVC 5mm#    FACTURE PROFORMA VIMSI MADAGASCAR N° 0025 - 06 / 2026   du 09/06/2026"/>
    <n v="674.56521739130426"/>
    <m/>
    <m/>
    <m/>
    <m/>
    <n v="674.56521739130426"/>
    <d v="2026-07-06T00:00:00"/>
    <s v="2026-07-06"/>
    <s v="E"/>
    <s v="E"/>
    <n v="138772"/>
    <d v="2026-07-01T00:00:00"/>
    <s v="2026-07-01"/>
    <s v="2026-07-06"/>
    <n v="5"/>
    <x v="5"/>
    <x v="2"/>
    <n v="4263"/>
  </r>
  <r>
    <n v="135560"/>
    <s v="VIMSI MADAGASCAR"/>
    <s v="Remplacement extincteurs HN Store Tana"/>
    <s v="MAIN D'OEUVRE"/>
    <s v="Mains d'uvres d'einstallation Extincteur Mobile portatif"/>
    <n v="847.82608695652175"/>
    <m/>
    <m/>
    <m/>
    <m/>
    <n v="847.82608695652175"/>
    <d v="2026-07-06T00:00:00"/>
    <s v="2026-07-06"/>
    <s v="E"/>
    <s v="E"/>
    <n v="138824"/>
    <d v="2026-07-06T00:00:00"/>
    <s v="2026-07-06"/>
    <s v="2026-07-06"/>
    <n v="0"/>
    <x v="5"/>
    <x v="2"/>
    <n v="4263"/>
  </r>
  <r>
    <n v="135561"/>
    <s v="VIMSI MADAGASCAR"/>
    <s v="Fourniture extincteurs store Ampasanimalo et Ambohidratrimo"/>
    <s v="Fourniture extincteur"/>
    <s v="FOURNITURES : Extincteuret panneau de signalisation STORE AMPASANIMALO_x000a_Main d'oeuvre# FACTURE PROFORMA VIMSI MADAGASCAR N° 0021 - 06 / 2026 du 09/06/2026"/>
    <n v="284.78260869565219"/>
    <m/>
    <m/>
    <m/>
    <m/>
    <n v="284.78260869565219"/>
    <d v="2026-07-06T00:00:00"/>
    <s v="2026-07-06"/>
    <s v="E"/>
    <s v="E"/>
    <n v="138773"/>
    <d v="2026-07-01T00:00:00"/>
    <s v="2026-07-01"/>
    <s v="2026-07-06"/>
    <n v="5"/>
    <x v="5"/>
    <x v="2"/>
    <n v="4263"/>
  </r>
  <r>
    <n v="135562"/>
    <s v="TECHNOALARME"/>
    <s v="Désinstallation caméra 02 Store"/>
    <s v="MAIN D'OEUVRE"/>
    <s v="YAS Store Ampefiloha_x000a_Maintenance : Désinstallation des caméras et bouton panique_x000a_Système vidéosurveillance-système anti-intrusio# DEVIS PR2606-10070 du 23/06/2026"/>
    <n v="253.04347826086956"/>
    <n v="37.956521739130437"/>
    <n v="0.15"/>
    <n v="15"/>
    <n v="0.85"/>
    <n v="215.08695652173913"/>
    <d v="2026-07-06T00:00:00"/>
    <s v="2026-07-06"/>
    <s v="E"/>
    <s v="E"/>
    <n v="138769"/>
    <d v="2026-07-01T00:00:00"/>
    <s v="2026-07-01"/>
    <s v="2026-07-06"/>
    <n v="5"/>
    <x v="5"/>
    <x v="2"/>
    <n v="132"/>
  </r>
  <r>
    <n v="135563"/>
    <s v="PRIMA CE SARLU"/>
    <s v="DAET 13696/13697/13698/13699"/>
    <s v="Travaux filaire"/>
    <s v="Redressement de poteaux en bois de 8 ml à ALASORA ITP-20260119-00003- DAET 13699 "/>
    <n v="428.43478260869563"/>
    <m/>
    <m/>
    <m/>
    <m/>
    <n v="428.43478260869563"/>
    <d v="2026-07-06T00:00:00"/>
    <s v="2026-07-06"/>
    <s v="E"/>
    <s v="E"/>
    <n v="138235"/>
    <d v="2026-06-08T00:00:00"/>
    <s v="2026-06-08"/>
    <s v="2026-07-01"/>
    <n v="23"/>
    <x v="1"/>
    <x v="1"/>
    <n v="2633"/>
  </r>
  <r>
    <n v="135564"/>
    <s v="EASY NETCOM"/>
    <s v="DAET 13675"/>
    <s v="Travaux filaire"/>
    <s v="Pose trappe (1U) définitive sur une chambre au F09 AmbodinIsotry DGA-20260102-00001- DAET 13675 "/>
    <n v="518.26086956521749"/>
    <m/>
    <m/>
    <m/>
    <m/>
    <n v="518.26086956521749"/>
    <d v="2026-07-06T00:00:00"/>
    <s v="2026-07-06"/>
    <s v="E"/>
    <s v="E"/>
    <n v="138237"/>
    <d v="2026-06-08T00:00:00"/>
    <s v="2026-06-08"/>
    <s v="2026-07-01"/>
    <n v="23"/>
    <x v="1"/>
    <x v="1"/>
    <n v="2053"/>
  </r>
  <r>
    <n v="135565"/>
    <s v="ASSOCIATION KITSANA"/>
    <s v="SPONSORING"/>
    <s v="SPONSORING"/>
    <s v="SPONSORING KITSANA BASKET BALL # FACTURE N°001/2026 DU 03/06/2026"/>
    <n v="867.13043478260875"/>
    <m/>
    <m/>
    <m/>
    <m/>
    <n v="867.13043478260875"/>
    <d v="2026-07-06T00:00:00"/>
    <s v="2026-07-06"/>
    <s v="E"/>
    <s v="E"/>
    <n v="138676"/>
    <d v="2026-06-25T00:00:00"/>
    <s v="2026-06-25"/>
    <s v="2026-06-30"/>
    <n v="5"/>
    <x v="0"/>
    <x v="0"/>
    <n v="7136"/>
  </r>
  <r>
    <n v="135566"/>
    <s v="LCS CONSULTING"/>
    <s v="IM VAD"/>
    <s v="PRESTATION EXTERNE"/>
    <s v="IM- Trois (03) VAD - Manjunga-Marovoay- Majunga du 17 au 25/06/2026 # PROFORMA N°309-A/FP/TELMA/2026 DU 24/06/2026"/>
    <n v="384.78260869565219"/>
    <m/>
    <m/>
    <m/>
    <m/>
    <n v="384.78260869565219"/>
    <d v="2026-07-06T00:00:00"/>
    <s v="2026-07-06"/>
    <s v="E"/>
    <s v="E"/>
    <n v="138670"/>
    <d v="2026-06-24T00:00:00"/>
    <s v="2026-06-24"/>
    <s v="2026-06-25"/>
    <n v="1"/>
    <x v="0"/>
    <x v="0"/>
    <n v="2490"/>
  </r>
  <r>
    <n v="135567"/>
    <s v="LOXEA MADAGASCAR"/>
    <s v="LLD 60MOIS - GRAND VITARA"/>
    <s v="LOCATION VEHICULE LLD"/>
    <s v="LLD 60 MOIS - GRAND VITARA GL 1.5L 105CV - 5 PLACES # PROFORMA N°PF04052026-031 DU 04/05/2026"/>
    <n v="39130.434782608696"/>
    <m/>
    <m/>
    <m/>
    <m/>
    <n v="39130.434782608696"/>
    <d v="2026-07-06T00:00:00"/>
    <s v="2026-07-10"/>
    <s v="E"/>
    <s v="E"/>
    <n v="138651"/>
    <d v="2026-06-24T00:00:00"/>
    <s v="2026-06-24"/>
    <s v="2026-06-29"/>
    <n v="5"/>
    <x v="0"/>
    <x v="0"/>
    <n v="629"/>
  </r>
  <r>
    <n v="135568"/>
    <s v="NALIMANITRA Rindra Fitia"/>
    <s v="Sponsoring Journée Ranty Vokatra Anjeva"/>
    <s v="SPONSORING"/>
    <s v="Participation à la foire &quot;RANTY VOKATRA&quot; Commune Anjeva Gare-Chambre de Commerce et de l'Industrie d'Antananarivo # FACTURE N007/FAC/YAS/2026/CR/AG"/>
    <n v="652.17391304347825"/>
    <m/>
    <m/>
    <m/>
    <m/>
    <n v="652.17391304347825"/>
    <d v="2026-07-06T00:00:00"/>
    <s v="2026-07-06"/>
    <s v="E"/>
    <s v="E"/>
    <n v="138631"/>
    <d v="2026-06-23T00:00:00"/>
    <s v="2026-06-23"/>
    <s v="2026-06-30"/>
    <n v="7"/>
    <x v="0"/>
    <x v="0"/>
    <n v="7127"/>
  </r>
  <r>
    <n v="135569"/>
    <s v="PRIMA CE SARLU"/>
    <s v="Inspection et traitement 345 poteaux"/>
    <s v="Travaux filaire"/>
    <s v="Inspection et traitement de poteau bois par des produits chimiques compris déplacement (transport des materiels :groupe ,perçeuse ,petit outillage .)-ITP-20260608-0004"/>
    <n v="3000"/>
    <m/>
    <m/>
    <m/>
    <m/>
    <n v="3000"/>
    <d v="2026-07-06T00:00:00"/>
    <s v="2026-07-06"/>
    <s v="E"/>
    <s v="E"/>
    <n v="138377"/>
    <d v="2026-06-11T00:00:00"/>
    <s v="2026-06-11"/>
    <s v="2026-07-01"/>
    <n v="20"/>
    <x v="1"/>
    <x v="1"/>
    <n v="2633"/>
  </r>
  <r>
    <n v="135570"/>
    <s v="SOCIETE DE GESTION ET EXPLOITATION DE M/CAR"/>
    <s v="NOUVELLE RECRUE"/>
    <s v="COLLATION"/>
    <s v="GATEAU NOUVELLE RECRUE LE 29 JUIN 2026 # PROFORMA/EVENT/PRKL/2026 DU 22/06/2026"/>
    <n v="49.565217391304351"/>
    <m/>
    <m/>
    <m/>
    <m/>
    <n v="49.565217391304351"/>
    <d v="2026-07-06T00:00:00"/>
    <s v="2026-07-06"/>
    <s v="E"/>
    <s v="E"/>
    <n v="138629"/>
    <d v="2026-06-23T00:00:00"/>
    <s v="2026-06-23"/>
    <s v="2026-06-29"/>
    <n v="6"/>
    <x v="0"/>
    <x v="0"/>
    <n v="119"/>
  </r>
  <r>
    <n v="135571"/>
    <s v="EASY NETCOM"/>
    <s v="Inspection et traitement 345 poteaux en bois"/>
    <s v="Travaux filaire"/>
    <s v="Inspection et traitement 345 poteaux bois-ITP-20260504-00005 # Devis: 026/05357/ENC-HR"/>
    <n v="3000"/>
    <m/>
    <m/>
    <m/>
    <m/>
    <n v="3000"/>
    <d v="2026-07-06T00:00:00"/>
    <s v="2026-07-06"/>
    <s v="E"/>
    <s v="E"/>
    <n v="138378"/>
    <d v="2026-06-11T00:00:00"/>
    <s v="2026-06-11"/>
    <s v="2026-07-01"/>
    <n v="20"/>
    <x v="1"/>
    <x v="1"/>
    <n v="2053"/>
  </r>
  <r>
    <n v="135572"/>
    <s v="SOCIETE QUBETA IMPORT-EXPORT SARLU"/>
    <s v="Achats mobiliers de bureau-DOM BRICKAVILLE"/>
    <s v="REMISE"/>
    <s v="Remise"/>
    <n v="1133.4782608695652"/>
    <n v="103.04347826086956"/>
    <n v="9.0909090909090898E-2"/>
    <n v="9.0909090909090898E-2"/>
    <m/>
    <n v="1030.4347826086957"/>
    <d v="2026-07-06T00:00:00"/>
    <s v="2026-07-06"/>
    <s v="E"/>
    <s v="E"/>
    <n v="138809"/>
    <d v="2026-07-02T00:00:00"/>
    <s v="2026-07-02"/>
    <s v="2026-07-03"/>
    <n v="1"/>
    <x v="1"/>
    <x v="1"/>
    <n v="3052"/>
  </r>
  <r>
    <n v="135573"/>
    <s v="ICHTUS SERVICE"/>
    <s v="Re-peinture FAISCEAUX _x000a__x0009_Montage : 40 racks_x000a__x0009_Tendeur pour rack : 152"/>
    <s v="PRESTATION DE SERVICE"/>
    <s v="Accessoires pour RACK TITAN III"/>
    <n v="3686.086956521739"/>
    <n v="2211.652173913043"/>
    <n v="0.6"/>
    <n v="60"/>
    <n v="0.4"/>
    <n v="1474.4347826086957"/>
    <d v="2026-07-06T00:00:00"/>
    <s v="2026-07-06"/>
    <s v="E"/>
    <s v="E"/>
    <n v="138802"/>
    <d v="2026-07-02T00:00:00"/>
    <s v="2026-07-02"/>
    <s v="2026-07-06"/>
    <n v="4"/>
    <x v="2"/>
    <x v="2"/>
    <n v="6102"/>
  </r>
  <r>
    <n v="135574"/>
    <s v="MADARAIL SA"/>
    <s v="Assistance technique -projet tirage FO ALA038 et VAK005"/>
    <s v="PRESTATION DE SERVICES EXTERNE"/>
    <s v="Assistance technique pour le projet de tirage FO vers le pylône &quot;antenne relais à VAK00 5Ambohibary (BK116-BK117)"/>
    <n v="257.08589999999998"/>
    <m/>
    <m/>
    <m/>
    <m/>
    <n v="257.08589999999998"/>
    <d v="2026-07-06T00:00:00"/>
    <s v="2026-07-06"/>
    <s v="E"/>
    <s v="E"/>
    <n v="138777"/>
    <d v="2026-07-01T00:00:00"/>
    <s v="2026-07-01"/>
    <s v="2026-07-03"/>
    <n v="2"/>
    <x v="1"/>
    <x v="1"/>
    <n v="1688"/>
  </r>
  <r>
    <n v="135576"/>
    <s v="HK SERVICES"/>
    <s v="STAND FIBRE DRB"/>
    <s v="PRESTATION DE SERVICE"/>
    <s v="Nettoyage Stand FIBRE - JUIN 2026 # DEVIS S00530 DU 03/06/2026"/>
    <n v="53.890478260869571"/>
    <m/>
    <m/>
    <m/>
    <m/>
    <n v="53.890478260869571"/>
    <d v="2026-07-06T00:00:00"/>
    <s v="2026-07-06"/>
    <s v="E"/>
    <s v="E"/>
    <n v="138471"/>
    <d v="2026-06-15T00:00:00"/>
    <s v="2026-06-15"/>
    <s v="2026-06-16"/>
    <n v="1"/>
    <x v="0"/>
    <x v="0"/>
    <n v="2426"/>
  </r>
  <r>
    <n v="135577"/>
    <s v="VOYAGES BOURDON"/>
    <s v="Pénalité suite changement date -Billet avion Marco"/>
    <s v="AUTRES FRAIS"/>
    <s v="Pénalité suite changement  date (Billet d'avion MR TCHI HONG JOC TSUNE Marco  -Tanà-Tuléar -Tanà-Départ le 22/09/26)"/>
    <n v="40.195652173913047"/>
    <m/>
    <m/>
    <m/>
    <m/>
    <n v="40.195652173913047"/>
    <d v="2026-07-06T00:00:00"/>
    <s v="2026-07-06"/>
    <s v="E"/>
    <s v="E"/>
    <n v="138808"/>
    <d v="2026-07-02T00:00:00"/>
    <s v="2026-07-02"/>
    <s v="2026-07-03"/>
    <n v="1"/>
    <x v="1"/>
    <x v="1"/>
    <n v="2886"/>
  </r>
  <r>
    <n v="135578"/>
    <s v="PRIMA CE SARLU"/>
    <s v="(TS)Fourniture,pose poutre en BA -Mananara-SoanieranaIvongo"/>
    <s v="REMISE"/>
    <s v="Remise 30%"/>
    <n v="13423.913043478262"/>
    <n v="3097.8260869565215"/>
    <n v="0.23076923076923073"/>
    <n v="0.23076923076923073"/>
    <m/>
    <n v="10326.08695652174"/>
    <d v="2026-07-06T00:00:00"/>
    <s v="2026-07-06"/>
    <s v="L"/>
    <s v="S"/>
    <n v="138710"/>
    <d v="2026-06-29T00:00:00"/>
    <s v="2026-06-29"/>
    <s v="2026-06-29"/>
    <n v="0"/>
    <x v="1"/>
    <x v="1"/>
    <n v="2633"/>
  </r>
  <r>
    <n v="135579"/>
    <s v="MAKUA ENTERTAINMENT SARL"/>
    <s v="AMBASSADEUR SHYN ET DENISE"/>
    <s v="PRESTATION DE SERVICE"/>
    <s v="Partenariat Ambassadrice avec Denise 2026 - PROFORMA n °2026033001"/>
    <n v="23913.043478086955"/>
    <m/>
    <m/>
    <m/>
    <m/>
    <n v="23913.043478086955"/>
    <d v="2026-07-06T00:00:00"/>
    <s v="2026-07-06"/>
    <s v="E"/>
    <s v="E"/>
    <n v="138591"/>
    <d v="2026-06-19T00:00:00"/>
    <s v="2026-06-19"/>
    <s v="2026-06-23"/>
    <n v="4"/>
    <x v="0"/>
    <x v="0"/>
    <n v="3309"/>
  </r>
  <r>
    <n v="135580"/>
    <s v="MIDI PUBLICITE"/>
    <s v="BC de Couverture - Insetion Web - Rajout BC 129323"/>
    <s v="INSERTION PRESSE"/>
    <s v="BC rajout du BC  de couverture 129323 - Insertion web de YAS sur le site web « midi-madagasikara.mg » - 01/05/2026 au 01/05/2027"/>
    <n v="6847.826086956522"/>
    <m/>
    <m/>
    <m/>
    <m/>
    <n v="6847.826086956522"/>
    <d v="2026-07-06T00:00:00"/>
    <s v="2026-07-14"/>
    <s v="E"/>
    <s v="E"/>
    <n v="138577"/>
    <d v="2026-06-19T00:00:00"/>
    <s v="2026-06-19"/>
    <s v="2026-06-23"/>
    <n v="4"/>
    <x v="0"/>
    <x v="0"/>
    <n v="2566"/>
  </r>
  <r>
    <n v="135581"/>
    <s v="FEDERATION MALAGASY DE BASKET BALL"/>
    <s v="Sponsoring FMBB part II"/>
    <s v="SPONSORING"/>
    <s v="Sponsoring FMBB PART II - FA n°002/TELMA/FMBB/PDT/2026"/>
    <n v="39130.434782608696"/>
    <m/>
    <m/>
    <m/>
    <m/>
    <n v="39130.434782608696"/>
    <d v="2026-07-06T00:00:00"/>
    <s v="2026-07-06"/>
    <s v="E"/>
    <s v="E"/>
    <n v="138546"/>
    <d v="2026-06-18T00:00:00"/>
    <s v="2026-06-18"/>
    <s v="2026-06-22"/>
    <n v="4"/>
    <x v="0"/>
    <x v="0"/>
    <n v="2368"/>
  </r>
  <r>
    <n v="135582"/>
    <s v="STELLAR - IX SA"/>
    <s v="Régul VM Hosting(JANV25 à MARS26)AT-YMG-DTG-20260331-002"/>
    <s v="LOCATION"/>
    <s v="Régul Alfred VM Hosting (JANV2025 à MARS2026 )(13 982*15*89%)# devis: DV_STX_YASMG_2025_0650"/>
    <n v="186659.7"/>
    <m/>
    <m/>
    <m/>
    <m/>
    <n v="186659.7"/>
    <d v="2026-07-06T00:00:00"/>
    <s v="2026-07-06"/>
    <s v="E"/>
    <s v="E"/>
    <n v="138573"/>
    <d v="2026-06-19T00:00:00"/>
    <s v="2026-06-19"/>
    <s v="2026-06-24"/>
    <n v="5"/>
    <x v="1"/>
    <x v="1"/>
    <n v="3098"/>
  </r>
  <r>
    <n v="135583"/>
    <s v="KOLO TV"/>
    <s v="Publi-reportage Gezani"/>
    <s v="PUBLICITE ET ANNONCE"/>
    <s v="Publi-reportage 1mn30 radio - Proforma n°SMC 078/2026"/>
    <n v="158.69565217391303"/>
    <m/>
    <m/>
    <m/>
    <m/>
    <n v="158.69565217391303"/>
    <d v="2026-07-06T00:00:00"/>
    <s v="2026-07-06"/>
    <s v="E"/>
    <s v="E"/>
    <n v="138474"/>
    <d v="2026-06-15T00:00:00"/>
    <s v="2026-06-15"/>
    <s v="2026-06-17"/>
    <n v="2"/>
    <x v="0"/>
    <x v="0"/>
    <n v="2483"/>
  </r>
  <r>
    <n v="135584"/>
    <s v="REAL TV 94 FM"/>
    <s v="Publireportage Gezani"/>
    <s v="PUBLICITE ET ANNONCE"/>
    <s v="Publireportage le 19/02/2026 - PROFORMA N° REAL/2026/121 DU  12/06/2026"/>
    <n v="108.69565217391305"/>
    <m/>
    <m/>
    <m/>
    <m/>
    <n v="108.69565217391305"/>
    <d v="2026-07-06T00:00:00"/>
    <s v="2026-07-06"/>
    <s v="E"/>
    <s v="E"/>
    <n v="138473"/>
    <d v="2026-06-15T00:00:00"/>
    <s v="2026-06-15"/>
    <s v="2026-06-17"/>
    <n v="2"/>
    <x v="0"/>
    <x v="0"/>
    <n v="2703"/>
  </r>
  <r>
    <n v="135585"/>
    <s v="RTV RECORD"/>
    <s v="Publireportage Gezani"/>
    <s v="PUBLICITE ET ANNONCE"/>
    <s v="Publireportage dans journal Radio du 19/02/2026 - devis n°DV00000085 du 19/02/2026"/>
    <n v="57.608695652173914"/>
    <m/>
    <m/>
    <m/>
    <m/>
    <n v="57.608695652173914"/>
    <d v="2026-07-06T00:00:00"/>
    <s v="2026-07-10"/>
    <s v="E"/>
    <s v="E"/>
    <n v="138472"/>
    <d v="2026-06-15T00:00:00"/>
    <s v="2026-06-15"/>
    <s v="2026-06-17"/>
    <n v="2"/>
    <x v="0"/>
    <x v="0"/>
    <n v="973"/>
  </r>
  <r>
    <n v="135586"/>
    <s v="TV PLUS MADAGASCAR"/>
    <s v="Diffusion Trail d'Ibity 2026"/>
    <s v="PUBLICITE ET ANNONCE"/>
    <s v="Diffusion de Spot audio de 30s en prime time - Proforma n° TVP/2026 DE260157"/>
    <n v="93.939130434782612"/>
    <m/>
    <m/>
    <m/>
    <m/>
    <n v="93.939130434782612"/>
    <d v="2026-07-06T00:00:00"/>
    <s v="2026-07-06"/>
    <s v="E"/>
    <s v="E"/>
    <n v="138465"/>
    <d v="2026-06-15T00:00:00"/>
    <s v="2026-06-15"/>
    <s v="2026-06-17"/>
    <n v="2"/>
    <x v="0"/>
    <x v="0"/>
    <n v="2865"/>
  </r>
  <r>
    <n v="135587"/>
    <s v="MAKUA ENTERTAINMENT SARL"/>
    <s v="Denise - Fête de la Musique 2026"/>
    <s v="SPONSORING"/>
    <s v="Prise en charge du déplacement et Hébergement de DENISE   - FA n°2026061701"/>
    <n v="978.26086956521738"/>
    <m/>
    <m/>
    <m/>
    <m/>
    <n v="978.26086956521738"/>
    <d v="2026-07-07T00:00:00"/>
    <s v="2026-07-07"/>
    <s v="E"/>
    <s v="E"/>
    <n v="138610"/>
    <d v="2026-06-22T00:00:00"/>
    <s v="2026-06-22"/>
    <s v="2026-06-23"/>
    <n v="1"/>
    <x v="0"/>
    <x v="0"/>
    <n v="3309"/>
  </r>
  <r>
    <n v="135588"/>
    <s v="ACEEM RADIO"/>
    <s v="Spot radio - Tournoi Inter Universitaire"/>
    <s v="PUBLICITE ET ANNONCE"/>
    <s v="Diffusion spot radio 30s - proforma du 17/06/2026"/>
    <n v="10.434782608695652"/>
    <m/>
    <m/>
    <m/>
    <m/>
    <n v="10.434782608695652"/>
    <d v="2026-07-07T00:00:00"/>
    <s v="2026-07-07"/>
    <s v="E"/>
    <s v="E"/>
    <n v="138605"/>
    <d v="2026-06-22T00:00:00"/>
    <s v="2026-06-22"/>
    <s v="2026-06-23"/>
    <n v="1"/>
    <x v="0"/>
    <x v="0"/>
    <n v="2167"/>
  </r>
  <r>
    <n v="135589"/>
    <s v="TV PLUS MADAGASCAR"/>
    <s v="Spot - Tournoi Inter U"/>
    <s v="PUBLICITE ET ANNONCE"/>
    <s v="Diffusion de spot audio de 34s en Prime Time - ODF n°4044"/>
    <n v="31.31304347826087"/>
    <m/>
    <m/>
    <m/>
    <m/>
    <n v="31.31304347826087"/>
    <d v="2026-07-07T00:00:00"/>
    <s v="2026-07-07"/>
    <s v="E"/>
    <s v="E"/>
    <n v="138604"/>
    <d v="2026-06-22T00:00:00"/>
    <s v="2026-06-22"/>
    <s v="2026-06-23"/>
    <n v="1"/>
    <x v="0"/>
    <x v="0"/>
    <n v="2865"/>
  </r>
  <r>
    <n v="135590"/>
    <s v="KOLO TV"/>
    <s v="Spot TV - Tournoi Inter U"/>
    <s v="PUBLICITE ET ANNONCE"/>
    <s v="Diffusion Spot radio 30s - Proforma n° SMPC 076/2026"/>
    <n v="65.217391304347828"/>
    <m/>
    <m/>
    <m/>
    <m/>
    <n v="65.217391304347828"/>
    <d v="2026-07-07T00:00:00"/>
    <s v="2026-07-07"/>
    <s v="E"/>
    <s v="E"/>
    <n v="138602"/>
    <d v="2026-06-22T00:00:00"/>
    <s v="2026-06-22"/>
    <s v="2026-06-23"/>
    <n v="1"/>
    <x v="0"/>
    <x v="0"/>
    <n v="2483"/>
  </r>
  <r>
    <n v="135591"/>
    <s v="REAL TV 94 FM"/>
    <s v="Spot TV - Tournoi Inter U"/>
    <s v="PUBLICITE ET ANNONCE"/>
    <s v="Spot Tv Inter Universitaire - Proforma N° REAL/2026/120"/>
    <n v="45.652173913043477"/>
    <m/>
    <m/>
    <m/>
    <m/>
    <n v="45.652173913043477"/>
    <d v="2026-07-07T00:00:00"/>
    <s v="2026-07-07"/>
    <s v="E"/>
    <s v="E"/>
    <n v="138600"/>
    <d v="2026-06-22T00:00:00"/>
    <s v="2026-06-22"/>
    <s v="2026-06-23"/>
    <n v="1"/>
    <x v="0"/>
    <x v="0"/>
    <n v="2703"/>
  </r>
  <r>
    <n v="135592"/>
    <s v="GALAXY GOLF SARL"/>
    <s v="Publicitaires Galaxy Golf - Avril au Juin 2026"/>
    <s v="Communication panneaux publicitaires"/>
    <s v="Contrat Panneaux Publicitaires Galaxy Golf - Avril au Juin 2026 - FA n°FGG-019/2026"/>
    <n v="1073.7283695652175"/>
    <m/>
    <m/>
    <m/>
    <m/>
    <n v="1073.7283695652175"/>
    <d v="2026-07-07T00:00:00"/>
    <s v="2026-07-07"/>
    <s v="E"/>
    <s v="E"/>
    <n v="138736"/>
    <d v="2026-06-30T00:00:00"/>
    <s v="2026-06-30"/>
    <s v="2026-07-01"/>
    <n v="1"/>
    <x v="0"/>
    <x v="0"/>
    <n v="2381"/>
  </r>
  <r>
    <n v="135593"/>
    <s v="LCS CONSULTING"/>
    <s v="IM intérimaire Chauffeur Roadshow Avril et Mai 2026"/>
    <s v="PRESTATION EXTERNE"/>
    <s v="Indemnité de mission intérimaire Chauffeur Roadshow - Avril et Mai 2026 - Proforma n°316-A/FP/TELMA/2025"/>
    <n v="1677.6521739130435"/>
    <m/>
    <m/>
    <m/>
    <m/>
    <n v="1677.6521739130435"/>
    <d v="2026-07-07T00:00:00"/>
    <s v="2026-07-07"/>
    <s v="E"/>
    <s v="E"/>
    <n v="138728"/>
    <d v="2026-06-30T00:00:00"/>
    <s v="2026-06-30"/>
    <s v="2026-07-06"/>
    <n v="6"/>
    <x v="0"/>
    <x v="0"/>
    <n v="2490"/>
  </r>
  <r>
    <n v="135594"/>
    <s v="LCS CONSULTING"/>
    <s v="IM Intérimaire Chauffeur Roadshow Mars 2026"/>
    <s v="PRESTATION EXTERNE"/>
    <s v="Indemnité de mission intérimaire Chauffeur ROADSHOW mois de Mars 2026 - PROFORMA N°222-A/FP/TELMA/2025 DU 11/05/2026"/>
    <n v="1214.8478260869565"/>
    <m/>
    <m/>
    <m/>
    <m/>
    <n v="1214.8478260869565"/>
    <d v="2026-07-07T00:00:00"/>
    <s v="2026-07-07"/>
    <s v="E"/>
    <s v="E"/>
    <n v="138724"/>
    <d v="2026-06-29T00:00:00"/>
    <s v="2026-06-29"/>
    <s v="2026-07-06"/>
    <n v="7"/>
    <x v="0"/>
    <x v="0"/>
    <n v="2490"/>
  </r>
  <r>
    <n v="135595"/>
    <s v="HAJANIRINA Harisoa Muriel"/>
    <s v="Ambassadeur Nina"/>
    <s v="PRESTATION DE SERVICE"/>
    <s v="Rémunération fixe annuel - Ambassadeur Nina - Mars 2026 au Février 2027 - FACTURE DU 13/06/2026"/>
    <n v="7173.913043478261"/>
    <m/>
    <m/>
    <m/>
    <m/>
    <n v="7173.913043478261"/>
    <d v="2026-07-07T00:00:00"/>
    <s v="2026-07-07"/>
    <s v="E"/>
    <s v="E"/>
    <n v="138716"/>
    <d v="2026-06-29T00:00:00"/>
    <s v="2026-06-29"/>
    <s v="2026-07-01"/>
    <n v="2"/>
    <x v="0"/>
    <x v="0"/>
    <n v="6095"/>
  </r>
  <r>
    <n v="135596"/>
    <s v="ULTIMA MEDIA"/>
    <s v="Insertion Presse Les Nouvelles - Couverture Réseau RP"/>
    <s v="INSERTION PRESSE"/>
    <s v="Insertions Publicitaires - Les Nouvelles - Devis n°DVLN/00602/26"/>
    <n v="28.677000000000003"/>
    <m/>
    <m/>
    <m/>
    <m/>
    <n v="28.677000000000003"/>
    <d v="2026-07-07T00:00:00"/>
    <s v="2026-07-07"/>
    <s v="E"/>
    <s v="E"/>
    <n v="138705"/>
    <d v="2026-06-29T00:00:00"/>
    <s v="2026-06-29"/>
    <s v="2026-07-01"/>
    <n v="2"/>
    <x v="0"/>
    <x v="0"/>
    <n v="964"/>
  </r>
  <r>
    <n v="135597"/>
    <s v="MIDI PUBLICITE"/>
    <s v="Insertion Presse Midi - Couverture Réseau RP"/>
    <s v="INSERTION PRESSE"/>
    <s v="Insertions Publicitaires - Midi le 26/03/2026 - Proforma n°M-CL025958 DU 25/03/2026"/>
    <n v="25.985391304347825"/>
    <m/>
    <m/>
    <m/>
    <m/>
    <n v="25.985391304347825"/>
    <d v="2026-07-07T00:00:00"/>
    <s v="2026-07-07"/>
    <s v="E"/>
    <s v="E"/>
    <n v="138704"/>
    <d v="2026-06-29T00:00:00"/>
    <s v="2026-06-29"/>
    <s v="2026-07-01"/>
    <n v="2"/>
    <x v="0"/>
    <x v="0"/>
    <n v="2566"/>
  </r>
  <r>
    <n v="135598"/>
    <s v="KOLO TV"/>
    <s v="Diffusion Publi reportage - Couverture Réseau RP"/>
    <s v="PUBLICITE ET ANNONCE"/>
    <s v="Campagne Couverture Réseau Radio - Proforma SMPC 150/2026"/>
    <n v="163.04347826086956"/>
    <m/>
    <m/>
    <m/>
    <m/>
    <n v="163.04347826086956"/>
    <d v="2026-07-07T00:00:00"/>
    <s v="2026-07-07"/>
    <s v="E"/>
    <s v="E"/>
    <n v="138702"/>
    <d v="2026-06-29T00:00:00"/>
    <s v="2026-06-29"/>
    <s v="2026-07-01"/>
    <n v="2"/>
    <x v="0"/>
    <x v="0"/>
    <n v="2483"/>
  </r>
  <r>
    <n v="135599"/>
    <s v="TV PLUS MADAGASCAR"/>
    <s v="Diffusion Publi reportage - Couverture Réseau RP"/>
    <s v="PUBLICITE ET ANNONCE"/>
    <s v="Animation Plateau dans Tara-Masoandro, matinale de Radio Plus le 03/04/2026 - Proforma n° TVP/2026 DE260185"/>
    <n v="113.04347826086956"/>
    <m/>
    <m/>
    <m/>
    <m/>
    <n v="113.04347826086956"/>
    <d v="2026-07-07T00:00:00"/>
    <s v="2026-07-07"/>
    <s v="E"/>
    <s v="E"/>
    <n v="138701"/>
    <d v="2026-06-29T00:00:00"/>
    <s v="2026-06-29"/>
    <s v="2026-07-01"/>
    <n v="2"/>
    <x v="0"/>
    <x v="0"/>
    <n v="2865"/>
  </r>
  <r>
    <n v="135600"/>
    <s v="JUMELLES PRODUCTION"/>
    <s v="Apport Yas Annuel - Ambassadeur Dadi Love"/>
    <s v="SPONSORING"/>
    <s v="Apport Yas Annuel - Ambassadeur Dadi Love - FACTURE N°009"/>
    <n v="4347.826086956522"/>
    <m/>
    <m/>
    <m/>
    <m/>
    <n v="4347.826086956522"/>
    <d v="2026-07-07T00:00:00"/>
    <s v="2026-07-10"/>
    <s v="E"/>
    <s v="E"/>
    <n v="138686"/>
    <d v="2026-06-25T00:00:00"/>
    <s v="2026-06-25"/>
    <s v="2026-06-30"/>
    <n v="5"/>
    <x v="0"/>
    <x v="0"/>
    <n v="4323"/>
  </r>
  <r>
    <n v="135601"/>
    <s v="HAJANIRINA Harisoa Muriel"/>
    <s v="Ambassadrice Sport Muriel"/>
    <s v="PRESTATION DE SERVICE"/>
    <s v="Bonus Trimestriel - Ambassadrice Sport Muriel"/>
    <n v="3586.95652173913"/>
    <m/>
    <m/>
    <m/>
    <m/>
    <n v="3586.95652173913"/>
    <d v="2026-07-07T00:00:00"/>
    <s v="2026-07-07"/>
    <s v="E"/>
    <s v="E"/>
    <n v="138653"/>
    <d v="2026-06-24T00:00:00"/>
    <s v="2026-06-24"/>
    <s v="2026-06-30"/>
    <n v="6"/>
    <x v="0"/>
    <x v="0"/>
    <n v="6095"/>
  </r>
  <r>
    <n v="135602"/>
    <s v="JAOFERA Minaoharisoa Christiane"/>
    <s v="Ambassadrice Sport Christiane"/>
    <s v="PRESTATION DE SERVICE"/>
    <s v="Bonus Trimestriel - Mars au Mai 2026 - Ambassadrice Sport Christiane - FACTURE DU 22/06/2026"/>
    <n v="4565.217391304348"/>
    <m/>
    <m/>
    <m/>
    <m/>
    <n v="4565.217391304348"/>
    <d v="2026-07-07T00:00:00"/>
    <s v="2026-07-10"/>
    <s v="E"/>
    <s v="E"/>
    <n v="138632"/>
    <d v="2026-06-23T00:00:00"/>
    <s v="2026-06-23"/>
    <s v="2026-06-30"/>
    <n v="7"/>
    <x v="0"/>
    <x v="0"/>
    <n v="5189"/>
  </r>
  <r>
    <n v="135603"/>
    <s v="OFFICE NATIONAL DU TOURISME DE MADAGASCAR"/>
    <s v="Sponsoring - Salon ITM 2026"/>
    <s v="SPONSORING"/>
    <s v="Salon ITM 2026 - Note de débit n° ND/ITM2026/031 #19/05/2026"/>
    <n v="5434.782608695652"/>
    <m/>
    <m/>
    <m/>
    <m/>
    <n v="5434.782608695652"/>
    <d v="2026-07-07T00:00:00"/>
    <s v="2026-07-07"/>
    <s v="E"/>
    <s v="E"/>
    <n v="138625"/>
    <d v="2026-06-22T00:00:00"/>
    <s v="2026-06-22"/>
    <s v="2026-06-23"/>
    <n v="1"/>
    <x v="0"/>
    <x v="0"/>
    <n v="5140"/>
  </r>
  <r>
    <n v="135604"/>
    <s v="CHRONO COLIS"/>
    <s v="Cofi 2026 - Expédition Bajaj"/>
    <s v="TRANSPORT"/>
    <s v="Expédition bajaj à Mananjary - Devis n°DV2605-2395"/>
    <n v="260.86956521739131"/>
    <m/>
    <m/>
    <m/>
    <m/>
    <n v="260.86956521739131"/>
    <d v="2026-07-07T00:00:00"/>
    <s v="2026-07-07"/>
    <s v="E"/>
    <s v="E"/>
    <n v="138829"/>
    <d v="2026-07-06T00:00:00"/>
    <s v="2026-07-06"/>
    <s v="2026-07-06"/>
    <n v="0"/>
    <x v="0"/>
    <x v="0"/>
    <n v="3042"/>
  </r>
  <r>
    <n v="135605"/>
    <s v="SOCIETE DE DISTRIBUTION DE MAD (SODIM SARLU)"/>
    <s v="Appro RAME PAPIER S2 2026 Validé par DG le 03/07/2026"/>
    <s v="PAPIER A4"/>
    <s v="Papier photocopie A4 80g ULTIMA COPY# DEVIS N°SV0732821 DU 29/06/2026"/>
    <n v="9195.6521739130421"/>
    <n v="1149.45652173913"/>
    <n v="0.125"/>
    <n v="12.5"/>
    <n v="0.875"/>
    <n v="8046.1956521739121"/>
    <d v="2026-07-07T00:00:00"/>
    <s v="2026-07-07"/>
    <s v="E"/>
    <s v="E"/>
    <n v="138831"/>
    <d v="2026-07-06T00:00:00"/>
    <s v="2026-07-06"/>
    <s v="2026-07-06"/>
    <n v="0"/>
    <x v="2"/>
    <x v="2"/>
    <n v="127"/>
  </r>
  <r>
    <n v="135606"/>
    <s v="LUCKKY COMPANY"/>
    <s v="Expédition Cofi 2026"/>
    <s v="TRANSPORT"/>
    <s v="Expédition Motos COFI 2026 - N° PF YAS N°142-05/LC/2026"/>
    <n v="1427.1739130434783"/>
    <m/>
    <m/>
    <m/>
    <m/>
    <n v="1427.1739130434783"/>
    <d v="2026-07-07T00:00:00"/>
    <s v="2026-07-07"/>
    <s v="S"/>
    <s v="S"/>
    <n v="138828"/>
    <d v="2026-07-06T00:00:00"/>
    <s v="2026-07-06"/>
    <s v="2026-07-06"/>
    <n v="0"/>
    <x v="0"/>
    <x v="0"/>
    <n v="3726"/>
  </r>
  <r>
    <n v="135607"/>
    <s v="MADAGASCAR AUTOMOBILE"/>
    <s v="Cofi 2026 - Honda Ace 110 - GRS SAIMAX"/>
    <s v="MOTO"/>
    <s v="HONDA ACE 110 - GRS SAIMAX - COFI 2026 - DEVIS DU  23/5/2026"/>
    <n v="1974.6378260869565"/>
    <m/>
    <m/>
    <m/>
    <m/>
    <n v="1974.6378260869565"/>
    <d v="2026-07-07T00:00:00"/>
    <s v="2026-07-07"/>
    <s v="E"/>
    <s v="E"/>
    <n v="138827"/>
    <d v="2026-07-06T00:00:00"/>
    <s v="2026-07-06"/>
    <s v="2026-07-06"/>
    <n v="0"/>
    <x v="0"/>
    <x v="0"/>
    <n v="1184"/>
  </r>
  <r>
    <n v="135608"/>
    <s v="CFAO MOBILITY MADAGASCAR"/>
    <s v="Cofi 2026 - Yamaha Crux - GRS SAIMAX"/>
    <s v="MOTO"/>
    <s v="YAMAHA MOTORCYCLE CRUX REV DELUXE - COFI 2026 - GRS SAIMAX - Proforma PRVNANKA0019076 - AFF0060540"/>
    <n v="2318.8405797086957"/>
    <m/>
    <m/>
    <m/>
    <m/>
    <n v="2318.8405797086957"/>
    <d v="2026-07-07T00:00:00"/>
    <s v="2026-07-10"/>
    <s v="E"/>
    <s v="E"/>
    <n v="138826"/>
    <d v="2026-07-06T00:00:00"/>
    <s v="2026-07-06"/>
    <s v="2026-07-06"/>
    <n v="0"/>
    <x v="0"/>
    <x v="0"/>
    <n v="123"/>
  </r>
  <r>
    <n v="135609"/>
    <s v="CT MOTORS"/>
    <s v="COFI 2026 - GRS MIARY"/>
    <s v="MOTO"/>
    <s v="COFI 2026 - HERO XPULSE 200 NBW - GRS MIARY - Devis n°DVISIE0226-001925 du  04/06/2026"/>
    <n v="2699.2753630434781"/>
    <m/>
    <m/>
    <m/>
    <m/>
    <n v="2699.2753630434781"/>
    <d v="2026-07-07T00:00:00"/>
    <s v="2026-07-07"/>
    <s v="E"/>
    <s v="E"/>
    <n v="138823"/>
    <d v="2026-07-06T00:00:00"/>
    <s v="2026-07-06"/>
    <s v="2026-07-06"/>
    <n v="0"/>
    <x v="0"/>
    <x v="0"/>
    <n v="664"/>
  </r>
  <r>
    <n v="135610"/>
    <s v="SOCIETE MALGACHE DES LAQUES VALENTINE"/>
    <s v="Peinture Publicitaire YAS"/>
    <s v="PRESTATION DIVERS"/>
    <s v="Service Divers - Devis n° SO/26/04249"/>
    <n v="44872.82608695652"/>
    <m/>
    <m/>
    <m/>
    <m/>
    <n v="44872.82608695652"/>
    <d v="2026-07-07T00:00:00"/>
    <s v="2026-07-07"/>
    <s v="E"/>
    <s v="E"/>
    <n v="138803"/>
    <d v="2026-07-02T00:00:00"/>
    <s v="2026-07-02"/>
    <s v="2026-07-06"/>
    <n v="4"/>
    <x v="0"/>
    <x v="0"/>
    <n v="879"/>
  </r>
  <r>
    <n v="135611"/>
    <s v="RAMPARISON ANDRIAMIHAJA HANITRI (TOP LINK)"/>
    <s v="Location Transport Sprinter - Yas B2B"/>
    <s v="LOCATION"/>
    <s v="Location Sprinter - Proforma n°5760626"/>
    <n v="239.13043478260869"/>
    <m/>
    <m/>
    <m/>
    <m/>
    <n v="239.13043478260869"/>
    <d v="2026-07-07T00:00:00"/>
    <s v="2026-07-07"/>
    <s v="E"/>
    <s v="E"/>
    <n v="138856"/>
    <d v="2026-07-06T00:00:00"/>
    <s v="2026-07-06"/>
    <s v="2026-07-07"/>
    <n v="1"/>
    <x v="0"/>
    <x v="0"/>
    <n v="1104"/>
  </r>
  <r>
    <n v="135612"/>
    <s v="RAMPARISON ANDRIAMIHAJA HANITRI (TOP LINK)"/>
    <s v="Location Sprinter - CX Champion"/>
    <s v="LOCATION"/>
    <s v="Location Sprinter - Galaxy - remisage le 03 Juillet 2026 - PROFORMA n° 5870626"/>
    <n v="195.65217391304347"/>
    <m/>
    <m/>
    <m/>
    <m/>
    <n v="195.65217391304347"/>
    <d v="2026-07-07T00:00:00"/>
    <s v="2026-07-07"/>
    <s v="E"/>
    <s v="E"/>
    <n v="138796"/>
    <d v="2026-07-02T00:00:00"/>
    <s v="2026-07-02"/>
    <s v="2026-07-06"/>
    <n v="4"/>
    <x v="0"/>
    <x v="0"/>
    <n v="1104"/>
  </r>
  <r>
    <n v="135613"/>
    <s v="MADAGASCAR AUTOMOBILE"/>
    <s v="Entretien Moto 25897WWT"/>
    <s v="ENTRETIEN ET REPARATION VEHICULE  Y COMPRIS PIECES DE RECHAN"/>
    <s v="Entretien Moto - 25897WWT - Devis n°1DE247130 DU 25/06/2026"/>
    <n v="104.15217391304348"/>
    <m/>
    <m/>
    <m/>
    <m/>
    <n v="104.15217391304348"/>
    <d v="2026-07-07T00:00:00"/>
    <s v="2026-07-07"/>
    <s v="E"/>
    <s v="E"/>
    <n v="138786"/>
    <d v="2026-07-01T00:00:00"/>
    <s v="2026-07-01"/>
    <s v="2026-07-06"/>
    <n v="5"/>
    <x v="0"/>
    <x v="0"/>
    <n v="1184"/>
  </r>
  <r>
    <n v="135614"/>
    <s v="MADAGASCAR AUTOMOBILE"/>
    <s v="Entretien Moto 25894WWT"/>
    <s v="ENTRETIEN ET REPARATION VEHICULE  Y COMPRIS PIECES DE RECHAN"/>
    <s v="Entretien Moto - 25894WWT - devis n°1DE247016"/>
    <n v="150.7391304347826"/>
    <m/>
    <m/>
    <m/>
    <m/>
    <n v="150.7391304347826"/>
    <d v="2026-07-07T00:00:00"/>
    <s v="2026-07-07"/>
    <s v="E"/>
    <s v="E"/>
    <n v="138784"/>
    <d v="2026-07-01T00:00:00"/>
    <s v="2026-07-01"/>
    <s v="2026-07-06"/>
    <n v="5"/>
    <x v="0"/>
    <x v="0"/>
    <n v="1184"/>
  </r>
  <r>
    <n v="135615"/>
    <s v="LCS CONSULTING"/>
    <s v="Prestation de 140 AR - Projet Gross Adds"/>
    <s v="PRESTATION EXTERNE"/>
    <s v="Prestation de 140 AR pour le projet &quot;Gross Adds&quot; pour 1 mois - Proforma N°295-A/FP/TELMA /2026"/>
    <n v="10082.250433043479"/>
    <m/>
    <m/>
    <m/>
    <m/>
    <n v="10082.250433043479"/>
    <d v="2026-07-07T00:00:00"/>
    <s v="2026-07-14"/>
    <s v="E"/>
    <s v="E"/>
    <n v="138761"/>
    <d v="2026-06-30T00:00:00"/>
    <s v="2026-06-30"/>
    <s v="2026-07-06"/>
    <n v="6"/>
    <x v="0"/>
    <x v="0"/>
    <n v="2490"/>
  </r>
  <r>
    <n v="135616"/>
    <s v="MAMAEVENTS PRODUCTION"/>
    <s v="Sponsoring - Festival Sabotsibe 2026"/>
    <s v="SPONSORING"/>
    <s v="Sponsoring en numéraire - Festival Sabotsibe 2026 # Facture du 10/06/2026"/>
    <n v="4347.826086956522"/>
    <m/>
    <m/>
    <m/>
    <m/>
    <n v="4347.826086956522"/>
    <d v="2026-07-07T00:00:00"/>
    <s v="2026-07-07"/>
    <s v="E"/>
    <s v="E"/>
    <n v="138759"/>
    <d v="2026-06-30T00:00:00"/>
    <s v="2026-06-30"/>
    <s v="2026-07-01"/>
    <n v="1"/>
    <x v="0"/>
    <x v="0"/>
    <n v="6327"/>
  </r>
  <r>
    <n v="135617"/>
    <s v="FIRST IMMO SA"/>
    <s v="Bc de Couverture Electricité - WELLO - Fimmo"/>
    <s v="ELECTRICITE SITES NON TECHNIQUES"/>
    <s v="BC de Couverture - Electricité - WELLO MAJUNGA BOUTIQUE N°01 - Janvier à Décembre 2026"/>
    <n v="2634.782608695652"/>
    <m/>
    <m/>
    <m/>
    <m/>
    <n v="2634.782608695652"/>
    <d v="2026-07-07T00:00:00"/>
    <s v="2026-07-07"/>
    <s v="L"/>
    <s v="L"/>
    <n v="138738"/>
    <d v="2026-06-30T00:00:00"/>
    <s v="2026-06-30"/>
    <s v="2026-06-30"/>
    <n v="0"/>
    <x v="0"/>
    <x v="0"/>
    <n v="41"/>
  </r>
  <r>
    <n v="135618"/>
    <s v="MADAGASCAR AUTOMOBILE"/>
    <s v="ENTRETIEN MOTO - MAJUNGA"/>
    <s v="ENTRETIEN ET REPARATION VEHICULE  Y COMPRIS PIECES DE RECHAN"/>
    <s v="ENTRETIEN MOTO - 15555WWT - MAJUNGA # DEVIS 3DE010695 DU 04/06/2026"/>
    <n v="136.30434782608697"/>
    <m/>
    <m/>
    <m/>
    <m/>
    <n v="136.30434782608697"/>
    <d v="2026-07-07T00:00:00"/>
    <s v="2026-07-07"/>
    <s v="E"/>
    <s v="E"/>
    <n v="138647"/>
    <d v="2026-06-24T00:00:00"/>
    <s v="2026-06-24"/>
    <s v="2026-07-06"/>
    <n v="12"/>
    <x v="0"/>
    <x v="0"/>
    <n v="1184"/>
  </r>
  <r>
    <n v="135619"/>
    <s v="GEKA TELECOM"/>
    <s v="achat soudeuse de test chez GEKA"/>
    <s v="TRANSPORT / FRET"/>
    <s v="FRET (AERIEN ET ASSURANCE AEROPORT D'ANTANANARIVO)"/>
    <n v="1813.5"/>
    <m/>
    <m/>
    <m/>
    <m/>
    <n v="1813.5"/>
    <d v="2026-07-07T00:00:00"/>
    <s v="2026-07-07"/>
    <s v="E"/>
    <s v="E"/>
    <n v="138845"/>
    <d v="2026-07-06T00:00:00"/>
    <s v="2026-07-06"/>
    <s v="2026-07-06"/>
    <n v="0"/>
    <x v="1"/>
    <x v="1"/>
    <n v="2397"/>
  </r>
  <r>
    <n v="135620"/>
    <s v="INFOVISTA SAS"/>
    <s v="Mentum support renewal(2026)-validé IC-DTG-20260610-001"/>
    <s v="PRESTATION MAINTENANCE"/>
    <s v="Annual Support Services for Planning and Optimization Software (8x5) in Months (12 months) - IVSAE114016155"/>
    <n v="20617.751699999997"/>
    <m/>
    <m/>
    <m/>
    <m/>
    <n v="20617.751699999997"/>
    <d v="2026-07-07T00:00:00"/>
    <s v="2026-07-08"/>
    <s v="S"/>
    <s v="S"/>
    <n v="138846"/>
    <d v="2026-07-06T00:00:00"/>
    <s v="2026-07-06"/>
    <s v="2026-07-06"/>
    <n v="0"/>
    <x v="1"/>
    <x v="1"/>
    <n v="2454"/>
  </r>
  <r>
    <n v="135621"/>
    <s v="INFOVISTA SAS"/>
    <s v="Support Upgrade of Mentum Planet -validé IC"/>
    <s v="PRESTATION MAINTENANCE"/>
    <s v="Annual Support Services for Planet Server Software (8x5) in Months 12 months#Quote Number: Q-26891"/>
    <n v="10165.3344"/>
    <m/>
    <m/>
    <m/>
    <m/>
    <n v="10165.3344"/>
    <d v="2026-07-07T00:00:00"/>
    <s v="2026-07-08"/>
    <s v="S"/>
    <s v="S"/>
    <n v="138850"/>
    <d v="2026-07-06T00:00:00"/>
    <s v="2026-07-06"/>
    <s v="2026-07-06"/>
    <n v="0"/>
    <x v="1"/>
    <x v="1"/>
    <n v="2454"/>
  </r>
  <r>
    <n v="135622"/>
    <s v="SOCIETE DE GESTION ET EXPLOITATION DE M/CAR"/>
    <s v="Rajout AXIAN NOEL LE 7 DECEMBRE 2025 Collabo TANA"/>
    <s v="PRESTATION DE SERVICE"/>
    <s v="Rajout AXIAN NOEL LE 7 DECEMBRE 2025 Collabo TANA# FACTUREN°0609/EVENT/PRKL/2025 DU 19/12/2025"/>
    <n v="1878.2608695652175"/>
    <m/>
    <m/>
    <m/>
    <m/>
    <n v="1878.2608695652175"/>
    <d v="2026-07-07T00:00:00"/>
    <s v="2026-07-07"/>
    <s v="E"/>
    <s v="E"/>
    <n v="135539"/>
    <d v="2026-01-09T00:00:00"/>
    <s v="2026-01-09"/>
    <s v="2026-01-14"/>
    <n v="5"/>
    <x v="6"/>
    <x v="2"/>
    <n v="119"/>
  </r>
  <r>
    <n v="135623"/>
    <s v="INFOVISTA SAS"/>
    <s v="Upgrade of Mentum Planet radio planning tool-IC 06/07/26"/>
    <s v="LICENCE"/>
    <s v="Shared AIM (Artificial Intelligence Model) Perpetual License"/>
    <n v="50826.671999999991"/>
    <m/>
    <m/>
    <m/>
    <m/>
    <n v="50826.671999999991"/>
    <d v="2026-07-07T00:00:00"/>
    <s v="2026-07-08"/>
    <s v="E"/>
    <s v="E"/>
    <n v="138851"/>
    <d v="2026-07-06T00:00:00"/>
    <s v="2026-07-06"/>
    <s v="2026-07-06"/>
    <n v="0"/>
    <x v="1"/>
    <x v="1"/>
    <n v="2454"/>
  </r>
  <r>
    <n v="135624"/>
    <s v="PRIMA CE SARLU"/>
    <s v="DAET 13782"/>
    <s v="Travaux filaire"/>
    <s v="SITRAKINIAINA RAJOEL ANDOHARANOFOTSY 2179554144- DAET 13782#DEV/2604-6118"/>
    <n v="377.56521739130437"/>
    <m/>
    <m/>
    <m/>
    <m/>
    <n v="377.56521739130437"/>
    <d v="2026-07-07T00:00:00"/>
    <s v="2026-07-07"/>
    <s v="E"/>
    <s v="E"/>
    <n v="138445"/>
    <d v="2026-06-12T00:00:00"/>
    <s v="2026-06-12"/>
    <s v="2026-07-01"/>
    <n v="19"/>
    <x v="1"/>
    <x v="1"/>
    <n v="2633"/>
  </r>
  <r>
    <n v="135625"/>
    <s v="ANDRIAM SARLU"/>
    <s v="Achat 1000 Enveloppes PM Blanche pour facturation"/>
    <s v="ENVELOPPE BLANCHE PM"/>
    <s v="ENVELOPPE A FENETRE PM_x000a_Format : 230 * 115 MM_x000a_Support: Enveloppe blanche_x000a_Impression: Quadrichromie recto seul# DEVIS N°0001178 DU 19/06/2026"/>
    <n v="358.695652173913"/>
    <m/>
    <m/>
    <m/>
    <m/>
    <n v="358.695652173913"/>
    <d v="2026-07-07T00:00:00"/>
    <s v="2026-07-07"/>
    <s v="E"/>
    <s v="E"/>
    <n v="138847"/>
    <d v="2026-07-06T00:00:00"/>
    <s v="2026-07-06"/>
    <s v="2026-07-07"/>
    <n v="1"/>
    <x v="3"/>
    <x v="2"/>
    <n v="5835"/>
  </r>
  <r>
    <n v="135626"/>
    <s v="GUARDSQUARE"/>
    <s v="Licence DexGuard Agent App"/>
    <s v="LICENCE"/>
    <s v="License overview per download tier_x000a_Android App(s): 10k-50k com.axiangroup.agentapp# DEVIS N°DJOP00028011/Agent App_Rev01 DU 3/07/2026"/>
    <n v="3134.0087999999996"/>
    <m/>
    <m/>
    <m/>
    <m/>
    <n v="3134.0087999999996"/>
    <d v="2026-07-07T00:00:00"/>
    <s v="2026-07-07"/>
    <s v="E"/>
    <s v="E"/>
    <n v="138862"/>
    <d v="2026-07-07T00:00:00"/>
    <s v="2026-07-07"/>
    <s v="2026-07-07"/>
    <n v="0"/>
    <x v="3"/>
    <x v="2"/>
    <n v="4104"/>
  </r>
  <r>
    <n v="135627"/>
    <s v="TANINVEST SARL"/>
    <s v="Coût réparation Karting - TB DSI 03 Juillet 2026"/>
    <s v="PRESTATION DE SERVICES EXTERNE"/>
    <s v="Tête de bougie allumage karting RT8"/>
    <n v="108.69565217391303"/>
    <m/>
    <m/>
    <m/>
    <m/>
    <n v="108.69565217391303"/>
    <d v="2026-07-07T00:00:00"/>
    <s v="2026-07-07"/>
    <s v="V"/>
    <s v="A"/>
    <n v="138848"/>
    <d v="2026-07-06T00:00:00"/>
    <s v="2026-07-06"/>
    <s v="2026-07-07"/>
    <n v="1"/>
    <x v="3"/>
    <x v="2"/>
    <n v="4015"/>
  </r>
  <r>
    <n v="135628"/>
    <s v="MORA MARKET"/>
    <s v="EAU VIVE DAF &amp; STAFF &amp; VISITEURS"/>
    <s v="EAU VIVE 50 CL"/>
    <s v="EAU VIVE Eau de Source Naturelle 50cl - Pack de 12# DEVIS N°B-PR0726-0051 DU 07/07/2026"/>
    <n v="295.28985497826085"/>
    <m/>
    <m/>
    <m/>
    <m/>
    <n v="295.28985497826085"/>
    <d v="2026-07-07T00:00:00"/>
    <s v="2026-07-07"/>
    <s v="E"/>
    <s v="E"/>
    <n v="138873"/>
    <d v="2026-07-07T00:00:00"/>
    <s v="2026-07-07"/>
    <s v="2026-07-07"/>
    <n v="0"/>
    <x v="2"/>
    <x v="2"/>
    <n v="4245"/>
  </r>
  <r>
    <n v="135629"/>
    <s v="OCEAN TRADE CO"/>
    <s v="Rajout Kilometrage FOTON 1483TCA"/>
    <s v="PRESTATION DE SERVICES EXTERNE"/>
    <s v="Rajout de kilometrage FOTON 1483TCA# DEVIS N°V.26.22476 DU 22/06/2026"/>
    <n v="2065.217391304348"/>
    <m/>
    <m/>
    <m/>
    <m/>
    <n v="2065.217391304348"/>
    <d v="2026-07-07T00:00:00"/>
    <s v="2026-07-07"/>
    <s v="E"/>
    <s v="E"/>
    <n v="138854"/>
    <d v="2026-07-06T00:00:00"/>
    <s v="2026-07-06"/>
    <s v="2026-07-07"/>
    <n v="1"/>
    <x v="3"/>
    <x v="2"/>
    <n v="102"/>
  </r>
  <r>
    <n v="135630"/>
    <s v="RASOAMAMONJY MARIE ESTHER"/>
    <s v="DA MARIE ESTHER RASOAMAMONJY Community Manangement SOKA juin 2026_x000a_FA N°053"/>
    <s v="PRESTATION DE SERVICE"/>
    <s v="DA MARIE ESTHER RASOAMAMONJY Community Manangement SOKA juin 2026# FACTURE N°053 DU 19/06/2026"/>
    <n v="695.6521739130435"/>
    <m/>
    <m/>
    <m/>
    <m/>
    <n v="695.6521739130435"/>
    <d v="2026-07-07T00:00:00"/>
    <s v="2026-07-07"/>
    <s v="E"/>
    <s v="E"/>
    <n v="138868"/>
    <d v="2026-07-07T00:00:00"/>
    <s v="2026-07-07"/>
    <s v="2026-07-07"/>
    <n v="0"/>
    <x v="4"/>
    <x v="2"/>
    <n v="6555"/>
  </r>
  <r>
    <n v="135631"/>
    <s v="EASY NETCOM"/>
    <s v="DAET 13783/13784/13785/13786"/>
    <s v="Travaux filaire"/>
    <s v="TRESOR ACCPDC Anosy_x0009_ TGC-20260518-00021- DAET 13784"/>
    <n v="1750.5434782608688"/>
    <m/>
    <m/>
    <m/>
    <m/>
    <n v="1750.5434782608688"/>
    <d v="2026-07-07T00:00:00"/>
    <s v="2026-07-07"/>
    <s v="E"/>
    <s v="E"/>
    <n v="138446"/>
    <d v="2026-06-12T00:00:00"/>
    <s v="2026-06-12"/>
    <s v="2026-07-01"/>
    <n v="19"/>
    <x v="1"/>
    <x v="1"/>
    <n v="2053"/>
  </r>
  <r>
    <n v="135632"/>
    <s v="FOLAN"/>
    <s v="Achat feuillard -sécurisation OTA backbone"/>
    <s v="Agrafe pour feuillard 21mm (Sachet de 200)"/>
    <s v="Agrafe pour feuillard 21mm (Sachet de 200) #CLYOB001423A"/>
    <n v="1411.7219999999998"/>
    <m/>
    <m/>
    <m/>
    <m/>
    <n v="1411.7219999999998"/>
    <d v="2026-07-07T00:00:00"/>
    <s v="2026-07-07"/>
    <s v="E"/>
    <s v="E"/>
    <n v="138594"/>
    <d v="2026-06-22T00:00:00"/>
    <s v="2026-06-22"/>
    <s v="2026-06-22"/>
    <n v="0"/>
    <x v="1"/>
    <x v="1"/>
    <n v="2370"/>
  </r>
  <r>
    <n v="135633"/>
    <s v="OCEAN TRADE CO"/>
    <s v="Disjoncteur 1600A pour départ transfo Analakely ANM002"/>
    <s v="DISJONCTEUR T7S 1600A"/>
    <s v="Disjoncteur 1600A pour départ transfo Analakely ANM002 # Devis: V.26.20888"/>
    <n v="4630.190217391304"/>
    <m/>
    <m/>
    <m/>
    <m/>
    <n v="4630.190217391304"/>
    <d v="2026-07-07T00:00:00"/>
    <s v="2026-07-08"/>
    <s v="E"/>
    <s v="E"/>
    <n v="138595"/>
    <d v="2026-06-22T00:00:00"/>
    <s v="2026-06-22"/>
    <s v="2026-06-24"/>
    <n v="2"/>
    <x v="1"/>
    <x v="1"/>
    <n v="102"/>
  </r>
  <r>
    <n v="135634"/>
    <s v="EASY NETCOM"/>
    <s v="DAET 13279-682-683 -714-684-715-705-716-687-707-718"/>
    <s v="Travaux filaire"/>
    <s v="Dépose (1U) poteau PJ à Andoharanofotsy 2070479822- DAET 13682 "/>
    <n v="2202.5000000000005"/>
    <m/>
    <m/>
    <m/>
    <m/>
    <n v="2202.5000000000005"/>
    <d v="2026-07-07T00:00:00"/>
    <s v="2026-07-07"/>
    <s v="E"/>
    <s v="E"/>
    <n v="138607"/>
    <d v="2026-06-22T00:00:00"/>
    <s v="2026-06-22"/>
    <s v="2026-07-01"/>
    <n v="9"/>
    <x v="1"/>
    <x v="1"/>
    <n v="2053"/>
  </r>
  <r>
    <n v="135635"/>
    <s v="EASY NETCOM"/>
    <s v="DAET 13685/13686/13706/13717"/>
    <s v="Travaux filaire"/>
    <s v="Ouverture d'une chambre non soudée à Analakely REC-20251022-00901- DAET 13706 "/>
    <n v="2651.413043478261"/>
    <m/>
    <m/>
    <m/>
    <m/>
    <n v="2651.413043478261"/>
    <d v="2026-07-07T00:00:00"/>
    <s v="2026-07-07"/>
    <s v="E"/>
    <s v="E"/>
    <n v="138616"/>
    <d v="2026-06-22T00:00:00"/>
    <s v="2026-06-22"/>
    <s v="2026-07-01"/>
    <n v="9"/>
    <x v="1"/>
    <x v="1"/>
    <n v="2053"/>
  </r>
  <r>
    <n v="135636"/>
    <s v="PRIMA CE SARLU"/>
    <s v="DAET 13688/13720"/>
    <s v="Travaux filaire"/>
    <s v="Implantation (1U) poteaux de 8m à IVATO 2063237860- DAET 13688 "/>
    <n v="1408.695652173913"/>
    <m/>
    <m/>
    <m/>
    <m/>
    <n v="1408.695652173913"/>
    <d v="2026-07-07T00:00:00"/>
    <s v="2026-07-07"/>
    <s v="E"/>
    <s v="E"/>
    <n v="138619"/>
    <d v="2026-06-22T00:00:00"/>
    <s v="2026-06-22"/>
    <s v="2026-07-01"/>
    <n v="9"/>
    <x v="1"/>
    <x v="1"/>
    <n v="2633"/>
  </r>
  <r>
    <n v="135637"/>
    <s v="PRIMA CE SARLU"/>
    <s v="DAET 13689/13721"/>
    <s v="Travaux filaire"/>
    <s v="Travaux de dépose (1U) poteau PJ à MAHAZOARIVO ITP-20260304-00001- DAET 13721 "/>
    <n v="1507.086956521739"/>
    <m/>
    <m/>
    <m/>
    <m/>
    <n v="1507.086956521739"/>
    <d v="2026-07-07T00:00:00"/>
    <s v="2026-07-07"/>
    <s v="E"/>
    <s v="E"/>
    <n v="138624"/>
    <d v="2026-06-22T00:00:00"/>
    <s v="2026-06-22"/>
    <s v="2026-07-01"/>
    <n v="9"/>
    <x v="1"/>
    <x v="1"/>
    <n v="2633"/>
  </r>
  <r>
    <n v="135638"/>
    <s v="ICCBP SAU"/>
    <s v="Frais d'immobilisation équipes suite TX à Diégo"/>
    <s v="Travaux de réhabilitation"/>
    <s v="Frais d'immobilisation(50% YAS- 9 830 000)# Devis n°: 026-270B"/>
    <n v="1068.4782608695652"/>
    <m/>
    <m/>
    <m/>
    <m/>
    <n v="1068.4782608695652"/>
    <d v="2026-07-07T00:00:00"/>
    <s v="2026-07-07"/>
    <s v="E"/>
    <s v="E"/>
    <n v="138634"/>
    <d v="2026-06-23T00:00:00"/>
    <s v="2026-06-23"/>
    <s v="2026-06-29"/>
    <n v="6"/>
    <x v="1"/>
    <x v="1"/>
    <n v="5797"/>
  </r>
  <r>
    <n v="135639"/>
    <s v="PRIMA CE SARLU"/>
    <s v="DAET 13811"/>
    <s v="Travaux filaire"/>
    <s v="Mendrikasafidy RAZAFINDRAMBOA ANJANAHARY 2189299706- DAET 13811"/>
    <n v="543.47826086956513"/>
    <m/>
    <m/>
    <m/>
    <m/>
    <n v="543.47826086956513"/>
    <d v="2026-07-07T00:00:00"/>
    <s v="2026-07-07"/>
    <s v="E"/>
    <s v="E"/>
    <n v="138641"/>
    <d v="2026-06-23T00:00:00"/>
    <s v="2026-06-23"/>
    <s v="2026-07-01"/>
    <n v="8"/>
    <x v="1"/>
    <x v="1"/>
    <n v="2633"/>
  </r>
  <r>
    <n v="135640"/>
    <s v="CONTINENTAL AUTO"/>
    <s v="Entretien 26067WWT"/>
    <s v="ENTRETIEN ET REPARATION VEHICULE  Y COMPRIS PIECES DE RECHAN"/>
    <s v="Dressage soudure (forfait peinture PV+10)_ DEVIS V.26.22709 -RMA.26.03960 _du 23/06/2026 véhicule 26067WWT"/>
    <n v="581.95652173913038"/>
    <m/>
    <m/>
    <m/>
    <m/>
    <n v="581.95652173913038"/>
    <d v="2026-07-07T00:00:00"/>
    <s v="2026-07-07"/>
    <s v="E"/>
    <s v="E"/>
    <n v="138875"/>
    <d v="2026-07-07T00:00:00"/>
    <s v="2026-07-07"/>
    <s v="2026-07-07"/>
    <n v="0"/>
    <x v="4"/>
    <x v="2"/>
    <n v="32"/>
  </r>
  <r>
    <n v="135641"/>
    <s v="EASY NETCOM"/>
    <s v="DAET 13812/13813/13814"/>
    <s v="Travaux filaire"/>
    <s v="DONGNAM MADA FILATEX 2181694924- DAET 13812"/>
    <n v="1963.0434782608693"/>
    <m/>
    <m/>
    <m/>
    <m/>
    <n v="1963.0434782608693"/>
    <d v="2026-07-07T00:00:00"/>
    <s v="2026-07-07"/>
    <s v="E"/>
    <s v="E"/>
    <n v="138642"/>
    <d v="2026-06-23T00:00:00"/>
    <s v="2026-06-23"/>
    <s v="2026-07-01"/>
    <n v="8"/>
    <x v="1"/>
    <x v="1"/>
    <n v="2053"/>
  </r>
  <r>
    <n v="135642"/>
    <s v="RANDRIANASOLO HANTA BEBY"/>
    <s v="Nettoyage et Sécurisation  chambres 2AFRICA - MAJUNGA"/>
    <s v="Travaux filaire"/>
    <s v="Curage/nettoyage chambre et sécurisation (soudure complète)-Chambre CH0/K2C-Evacuation des sables et gravois dans un lieu de décharge+installation et repli - DTG-2026-333"/>
    <n v="1156.5217391304348"/>
    <m/>
    <m/>
    <m/>
    <m/>
    <n v="1156.5217391304348"/>
    <d v="2026-07-07T00:00:00"/>
    <s v="2026-07-07"/>
    <s v="S"/>
    <s v="S"/>
    <n v="138801"/>
    <d v="2026-07-02T00:00:00"/>
    <s v="2026-07-02"/>
    <s v="2026-07-06"/>
    <n v="4"/>
    <x v="1"/>
    <x v="1"/>
    <n v="2322"/>
  </r>
  <r>
    <n v="135643"/>
    <s v="PRIMA CE SARLU"/>
    <s v="Tirage FO entre RDC et salle trans 2ème Etages"/>
    <s v="REMISE"/>
    <s v="Remise 7%"/>
    <n v="197.71739130434784"/>
    <n v="12.934782608695652"/>
    <n v="6.5420560747663545E-2"/>
    <n v="6.5420560747663545E-2"/>
    <m/>
    <n v="184.78260869565219"/>
    <d v="2026-07-07T00:00:00"/>
    <s v="2026-07-07"/>
    <s v="S"/>
    <s v="S"/>
    <n v="138675"/>
    <d v="2026-06-24T00:00:00"/>
    <s v="2026-06-24"/>
    <s v="2026-06-29"/>
    <n v="5"/>
    <x v="1"/>
    <x v="1"/>
    <n v="2633"/>
  </r>
  <r>
    <n v="135644"/>
    <s v="EASY NETCOM"/>
    <s v="DOM REGION_TRAVAUX  DEVIATION FIBRE AU CROISEMENT AMBOANIO"/>
    <s v="PRESTATION DE SERVICE"/>
    <s v="Travaux de déviation itinéraire de notre câble au croisement Amboanio (Cimetière Mahajanga) suite aux multiples coupures dans cette zone et la difficulté sur lintervention la nuit aussi durant les enterrements."/>
    <n v="1744.2269565217391"/>
    <m/>
    <m/>
    <m/>
    <m/>
    <n v="1744.2269565217391"/>
    <d v="2026-07-07T00:00:00"/>
    <s v="2026-07-07"/>
    <s v="S"/>
    <s v="S"/>
    <n v="138742"/>
    <d v="2026-06-30T00:00:00"/>
    <s v="2026-06-30"/>
    <s v="2026-07-02"/>
    <n v="2"/>
    <x v="1"/>
    <x v="1"/>
    <n v="2053"/>
  </r>
  <r>
    <n v="135645"/>
    <s v="VOYAGES BOURDON"/>
    <s v="BILLET D'AVION"/>
    <s v="BILLET D 'AVION"/>
    <s v="BILLET D'AVION - TNR/SMS/TNR - Sambatra RANDRIANJAFY"/>
    <n v="422.89130434782606"/>
    <m/>
    <m/>
    <m/>
    <m/>
    <n v="422.89130434782606"/>
    <d v="2026-07-08T00:00:00"/>
    <s v="2026-07-08"/>
    <s v="S"/>
    <s v="S"/>
    <n v="138877"/>
    <d v="2026-07-07T00:00:00"/>
    <s v="2026-07-07"/>
    <s v="2026-07-07"/>
    <n v="0"/>
    <x v="0"/>
    <x v="0"/>
    <n v="2886"/>
  </r>
  <r>
    <n v="135646"/>
    <s v="VOYAGES BOURDON"/>
    <s v="Resa billets - Mission Trade"/>
    <s v="BILLET D 'AVION"/>
    <s v="Billets d'Avion - RAMIHARIMANANA SARIAKA &amp; RAMPANARIVO PRISCA - TNR/SVB - DIE/TNR"/>
    <n v="809"/>
    <m/>
    <m/>
    <m/>
    <m/>
    <n v="809"/>
    <d v="2026-07-08T00:00:00"/>
    <s v="2026-07-08"/>
    <s v="S"/>
    <s v="S"/>
    <n v="138876"/>
    <d v="2026-07-07T00:00:00"/>
    <s v="2026-07-07"/>
    <s v="2026-07-07"/>
    <n v="0"/>
    <x v="0"/>
    <x v="0"/>
    <n v="2886"/>
  </r>
  <r>
    <n v="135647"/>
    <s v="ENTREPRISE TAHIANA"/>
    <s v="Déploiement du lien FO pour NEA AMBOHIMANDROSO"/>
    <s v="Travaux GC filaire"/>
    <s v="DTG/DOM: Déploiement du lien FO pour NEA AMBOHIMANDROSO# PF n°124"/>
    <n v="5906.576086956522"/>
    <m/>
    <m/>
    <m/>
    <m/>
    <n v="5906.576086956522"/>
    <d v="2026-07-08T00:00:00"/>
    <s v="2026-07-08"/>
    <s v="E"/>
    <s v="E"/>
    <n v="138765"/>
    <d v="2026-07-01T00:00:00"/>
    <s v="2026-07-01"/>
    <s v="2026-07-03"/>
    <n v="2"/>
    <x v="1"/>
    <x v="1"/>
    <n v="2332"/>
  </r>
  <r>
    <n v="135648"/>
    <s v="ENTREPRISE RAFIA"/>
    <s v="DOM REGION_Réhabilitation chambre YAS Fianarantsoa"/>
    <s v="Travaux de réhabilitation"/>
    <s v="TRAVAUX GC POUR REHABILITATION CHAMBRE FILAIRE (Devant YAS Store Ampasambazaha Fianarantsoa) :_x000a_- Frais de déplacement._x000a_- Démolition et réfection béton existant._x000a_- Curage chambre, y compris évacuation des produits."/>
    <n v="39.130434782608695"/>
    <m/>
    <m/>
    <m/>
    <m/>
    <n v="39.130434782608695"/>
    <d v="2026-07-08T00:00:00"/>
    <s v="2026-07-08"/>
    <s v="E"/>
    <s v="E"/>
    <n v="138768"/>
    <d v="2026-07-01T00:00:00"/>
    <s v="2026-07-01"/>
    <s v="2026-07-03"/>
    <n v="2"/>
    <x v="1"/>
    <x v="1"/>
    <n v="2328"/>
  </r>
  <r>
    <n v="135649"/>
    <s v="UNITE DE DISTRIBUTION TECHNOLOGIQUE - UDITEC"/>
    <s v="Achat 03 armoire basse PM -DOM Diégo&amp;Ambilobe"/>
    <s v="REMISE"/>
    <s v="Remise"/>
    <n v="322.22825652173913"/>
    <n v="29.293478260869566"/>
    <n v="9.0909092135727343E-2"/>
    <n v="9.0909092135727343E-2"/>
    <m/>
    <n v="292.93477826086956"/>
    <d v="2026-07-08T00:00:00"/>
    <s v="2026-07-08"/>
    <s v="E"/>
    <s v="E"/>
    <n v="138778"/>
    <d v="2026-07-01T00:00:00"/>
    <s v="2026-07-01"/>
    <s v="2026-07-06"/>
    <n v="5"/>
    <x v="1"/>
    <x v="1"/>
    <n v="717"/>
  </r>
  <r>
    <n v="135650"/>
    <s v="MADARAIL SA"/>
    <s v="Assistance technique-TX FO site NEA Ambohimandroso"/>
    <s v="PRESTATION DE SERVICES EXTERNE"/>
    <s v="Assistance technique pour le travaux raccordement FO du site panneaux solaires NEA Ambohimandroso"/>
    <n v="613.6327"/>
    <m/>
    <m/>
    <m/>
    <m/>
    <n v="613.6327"/>
    <d v="2026-07-08T00:00:00"/>
    <s v="2026-07-08"/>
    <s v="E"/>
    <s v="E"/>
    <n v="138785"/>
    <d v="2026-07-01T00:00:00"/>
    <s v="2026-07-01"/>
    <s v="2026-07-03"/>
    <n v="2"/>
    <x v="1"/>
    <x v="1"/>
    <n v="1688"/>
  </r>
  <r>
    <n v="135651"/>
    <s v="PRIMA CE SARLU"/>
    <s v="TX GC FO entre ANM012 Alarobia et ANM002"/>
    <s v="REMISE"/>
    <s v="Remise 12%"/>
    <n v="8783.9652173913055"/>
    <n v="941.1391304347826"/>
    <n v="0.10714285714285712"/>
    <n v="0.10714285714285712"/>
    <m/>
    <n v="7842.8260869565229"/>
    <d v="2026-07-08T00:00:00"/>
    <s v="2026-07-08"/>
    <s v="L"/>
    <s v="S"/>
    <n v="138788"/>
    <d v="2026-07-02T00:00:00"/>
    <s v="2026-07-02"/>
    <s v="2026-07-03"/>
    <n v="1"/>
    <x v="1"/>
    <x v="1"/>
    <n v="2633"/>
  </r>
  <r>
    <n v="135652"/>
    <s v="BIS Security Solution"/>
    <s v="IM motards BIS(couverture)(avenant N°6)"/>
    <s v="Indemnité motard"/>
    <s v="Indemnité des missions des motards BIS en Régions (JUIN26 à MAI27)"/>
    <n v="39130.434782608696"/>
    <m/>
    <m/>
    <m/>
    <m/>
    <n v="39130.434782608696"/>
    <d v="2026-07-08T00:00:00"/>
    <s v="2026-07-08"/>
    <s v="E"/>
    <s v="E"/>
    <n v="138789"/>
    <d v="2026-07-02T00:00:00"/>
    <s v="2026-07-02"/>
    <s v="2026-07-02"/>
    <n v="0"/>
    <x v="1"/>
    <x v="1"/>
    <n v="4294"/>
  </r>
  <r>
    <n v="135653"/>
    <s v="BIS Security Solution"/>
    <s v="Prestation 21 motards en Régions(couverture)"/>
    <s v="Prestation motard"/>
    <s v="Prestation 01 Motard BKB- NOSY VARIKA - (AOUT26 au JUILLET27)(1*448000)"/>
    <n v="25325.217391304348"/>
    <m/>
    <m/>
    <m/>
    <m/>
    <n v="25325.217391304348"/>
    <d v="2026-07-08T00:00:00"/>
    <s v="2026-07-08"/>
    <s v="E"/>
    <s v="E"/>
    <n v="138791"/>
    <d v="2026-07-02T00:00:00"/>
    <s v="2026-07-02"/>
    <s v="2026-07-02"/>
    <n v="0"/>
    <x v="1"/>
    <x v="1"/>
    <n v="4294"/>
  </r>
  <r>
    <n v="135654"/>
    <s v="BIS Security Solution"/>
    <s v="Prestation 34 motards en Régions(couverture)"/>
    <s v="Prestation motard"/>
    <s v="Prestation Motards  - AMBOSITRA- (SEPT26 au AOUT27) (1*440000)"/>
    <n v="39808.695652173912"/>
    <m/>
    <m/>
    <m/>
    <m/>
    <n v="39808.695652173912"/>
    <d v="2026-07-08T00:00:00"/>
    <s v="2026-07-08"/>
    <s v="E"/>
    <s v="E"/>
    <n v="138792"/>
    <d v="2026-07-02T00:00:00"/>
    <s v="2026-07-02"/>
    <s v="2026-07-02"/>
    <n v="0"/>
    <x v="1"/>
    <x v="1"/>
    <n v="4294"/>
  </r>
  <r>
    <n v="135655"/>
    <s v="BIS Security Solution"/>
    <s v="Prestation 26 motards en Régions(couverture)"/>
    <s v="Prestation motard"/>
    <s v="Prestation Motards - MANANARA NORD - (JUILLET26 à JUIN27)(2*460000)"/>
    <n v="31200"/>
    <m/>
    <m/>
    <m/>
    <m/>
    <n v="31200"/>
    <d v="2026-07-08T00:00:00"/>
    <s v="2026-07-08"/>
    <s v="E"/>
    <s v="E"/>
    <n v="138793"/>
    <d v="2026-07-02T00:00:00"/>
    <s v="2026-07-02"/>
    <s v="2026-07-02"/>
    <n v="0"/>
    <x v="1"/>
    <x v="1"/>
    <n v="4294"/>
  </r>
  <r>
    <n v="135656"/>
    <s v="BIS Security Solution"/>
    <s v="Prestation 08 motards Tanà(couverture)"/>
    <s v="Prestation motard"/>
    <s v="Prestation Motards - TANA - (JUILLET26 à JUIN27) (8*460 000)"/>
    <n v="9600"/>
    <m/>
    <m/>
    <m/>
    <m/>
    <n v="9600"/>
    <d v="2026-07-08T00:00:00"/>
    <s v="2026-07-08"/>
    <s v="E"/>
    <s v="E"/>
    <n v="138794"/>
    <d v="2026-07-02T00:00:00"/>
    <s v="2026-07-02"/>
    <s v="2026-07-02"/>
    <n v="0"/>
    <x v="1"/>
    <x v="1"/>
    <n v="4294"/>
  </r>
  <r>
    <n v="135658"/>
    <s v="PRIMA CE SARLU"/>
    <s v="Rajout 6 équipes Lastmiles-renfort Tamatave(juin26)"/>
    <s v="Travaux filaire"/>
    <s v="Travaux LASTMILE FTTX TAMATAVE AXE CENTRE DE LA VILLE du 22/06 au 27/06/2026-ITP-20260622-00002"/>
    <n v="1936.9565217391303"/>
    <m/>
    <m/>
    <m/>
    <m/>
    <n v="1936.9565217391303"/>
    <d v="2026-07-08T00:00:00"/>
    <s v="2026-07-08"/>
    <s v="S"/>
    <s v="S"/>
    <n v="138654"/>
    <d v="2026-06-24T00:00:00"/>
    <s v="2026-06-24"/>
    <s v="2026-07-02"/>
    <n v="8"/>
    <x v="1"/>
    <x v="1"/>
    <n v="2633"/>
  </r>
  <r>
    <n v="135659"/>
    <s v="COLIS EXPRESS"/>
    <s v="Transport Goodies"/>
    <s v="TRANSPORT"/>
    <s v="Transport Goodies vers TAMATAVE - n° AR2607RA50861675"/>
    <n v="7.2608695652173916"/>
    <m/>
    <m/>
    <m/>
    <m/>
    <n v="7.2608695652173916"/>
    <d v="2026-07-08T00:00:00"/>
    <s v="2026-07-08"/>
    <s v="E"/>
    <s v="E"/>
    <n v="138858"/>
    <d v="2026-07-07T00:00:00"/>
    <s v="2026-07-07"/>
    <s v="2026-07-08"/>
    <n v="1"/>
    <x v="0"/>
    <x v="0"/>
    <n v="30"/>
  </r>
  <r>
    <n v="135660"/>
    <s v="KEYSIGHT TECHNOLOGIES SALES SPAIN, S.L.U."/>
    <s v="Keysight support and subscription renewal"/>
    <s v="LICENCE"/>
    <s v="Node-locked KeysightCare software support subscription NTH60002B IMS calling software option Host Id: 860445053292732 Subscription ID: 14386900"/>
    <n v="14745.95"/>
    <m/>
    <m/>
    <m/>
    <m/>
    <n v="14745.95"/>
    <d v="2026-07-08T00:00:00"/>
    <s v="2026-07-08"/>
    <s v="E"/>
    <s v="E"/>
    <n v="138855"/>
    <d v="2026-07-06T00:00:00"/>
    <s v="2026-07-06"/>
    <s v="2026-07-07"/>
    <n v="1"/>
    <x v="1"/>
    <x v="1"/>
    <n v="3166"/>
  </r>
  <r>
    <n v="135661"/>
    <s v="QUINCAILLERIE 2000"/>
    <s v="ACHAT 12 LAMPE ADER POUR TROIS DATA CENTER"/>
    <s v="LAMPE SPOT 1X GU10 MAX 50W"/>
    <s v="LAMPE ADER 50W 3 DATA CENTER# DEVIS DU 11/06/2026"/>
    <n v="466.95652173913038"/>
    <m/>
    <m/>
    <m/>
    <m/>
    <n v="466.95652173913038"/>
    <d v="2026-07-09T00:00:00"/>
    <s v="2026-07-09"/>
    <s v="E"/>
    <s v="E"/>
    <n v="138889"/>
    <d v="2026-07-08T00:00:00"/>
    <s v="2026-07-08"/>
    <s v="2026-07-09"/>
    <n v="1"/>
    <x v="2"/>
    <x v="2"/>
    <n v="1817"/>
  </r>
  <r>
    <n v="135662"/>
    <s v="HK SERVICES"/>
    <s v="ELEGAGE - DATA CENTER AMBOHIMITSIMBINA"/>
    <s v="PRESTATION DE SERVICES EXTERNE"/>
    <s v="ELEGAGE - DATA CENTER AMBOHIMITSIMBINA# DEVIS N° HK/COMM/0070/04/2026 DU 02/04/2026"/>
    <n v="105.56996739130435"/>
    <m/>
    <m/>
    <m/>
    <m/>
    <n v="105.56996739130435"/>
    <d v="2026-07-09T00:00:00"/>
    <s v="2026-07-09"/>
    <s v="E"/>
    <s v="E"/>
    <n v="138891"/>
    <d v="2026-07-08T00:00:00"/>
    <s v="2026-07-08"/>
    <s v="2026-07-09"/>
    <n v="1"/>
    <x v="2"/>
    <x v="2"/>
    <n v="2426"/>
  </r>
  <r>
    <n v="135663"/>
    <s v="AVRA BTP"/>
    <s v="REPARATION ET RENFORCEMENT PORTAILY ILAFY"/>
    <s v="PRESTATION DE SERVICES EXTERNE"/>
    <s v="REPARATION ET RENFORCEMENT PORTAILY ILAFY (Parcelle N°1)# DEVIS N° 172/2026 INDICE 0 DU 15/06/2026"/>
    <n v="328.69565217391306"/>
    <m/>
    <m/>
    <m/>
    <m/>
    <n v="328.69565217391306"/>
    <d v="2026-07-09T00:00:00"/>
    <s v="2026-07-09"/>
    <s v="E"/>
    <s v="E"/>
    <n v="138893"/>
    <d v="2026-07-08T00:00:00"/>
    <s v="2026-07-08"/>
    <s v="2026-07-09"/>
    <n v="1"/>
    <x v="2"/>
    <x v="2"/>
    <n v="4038"/>
  </r>
  <r>
    <n v="135664"/>
    <s v="MADA TOURS"/>
    <s v="DA MADATOURS Paiement frais de déplacement courses urgentes mois de février avril juin 2026"/>
    <s v="PRESTATION DE SERVICE"/>
    <s v="DA MADATOURS Paiement frais de déplacement courses urgentes mois de Février 2026# FACTURE N° _x000a_INV 91031 DU  27/02/2026"/>
    <n v="454.98369565217388"/>
    <m/>
    <m/>
    <m/>
    <m/>
    <n v="454.98369565217388"/>
    <d v="2026-07-09T00:00:00"/>
    <s v="2026-07-09"/>
    <s v="E"/>
    <s v="E"/>
    <n v="138920"/>
    <d v="2026-07-09T00:00:00"/>
    <s v="2026-07-09"/>
    <s v="2026-07-09"/>
    <n v="0"/>
    <x v="4"/>
    <x v="2"/>
    <n v="3605"/>
  </r>
  <r>
    <n v="135665"/>
    <s v="VOYAGES BOURDON"/>
    <s v="Billet d'Avion - RAZAFINDRAFARA NANCY"/>
    <s v="BILLET D'AVION"/>
    <s v="Billet d'Avion - TNR/SMS/TNR - RAZAFINDRAFARA NANCY - A ANNULER"/>
    <n v="367.19565217391306"/>
    <m/>
    <m/>
    <m/>
    <m/>
    <n v="367.19565217391306"/>
    <d v="2026-07-09T00:00:00"/>
    <s v="2026-07-09"/>
    <s v="V"/>
    <s v="A"/>
    <n v="138727"/>
    <d v="2026-06-30T00:00:00"/>
    <s v="2026-06-30"/>
    <s v="2026-06-30"/>
    <n v="0"/>
    <x v="0"/>
    <x v="0"/>
    <n v="2886"/>
  </r>
  <r>
    <n v="135666"/>
    <s v="MASTER TRADE"/>
    <s v="DPDI-Achat câble vert/Jaune 16mm²"/>
    <s v="CABLE VERT JAUNE 16mm2"/>
    <s v="FIL ISOLE SOUPLE 16 VERT/JAUNE H07 V-K AU METRE_x000a_DIVISE EN DEUX TOURETS DE 1000METRES"/>
    <n v="7930.434782608696"/>
    <m/>
    <m/>
    <m/>
    <m/>
    <n v="7930.434782608696"/>
    <d v="2026-07-09T00:00:00"/>
    <s v="2026-07-10"/>
    <s v="E"/>
    <s v="E"/>
    <n v="138698"/>
    <d v="2026-06-29T00:00:00"/>
    <s v="2026-06-29"/>
    <s v="2026-07-02"/>
    <n v="3"/>
    <x v="1"/>
    <x v="1"/>
    <n v="84"/>
  </r>
  <r>
    <n v="135667"/>
    <s v="SERVICE ELECTRONIQUE(SET SARLU)"/>
    <s v="Télécommande de presentation"/>
    <s v="TELECOMMANDE"/>
    <s v="Télécommande de présentation PowerPoint (incluant le dévice USB qui le relie au PC)# Facture pro-forma n° SO176369 DU 18/05/2026"/>
    <n v="18.260869565217391"/>
    <m/>
    <m/>
    <m/>
    <m/>
    <n v="18.260869565217391"/>
    <d v="2026-07-09T00:00:00"/>
    <s v="2026-07-10"/>
    <s v="E"/>
    <s v="E"/>
    <n v="137773"/>
    <d v="2026-05-11T00:00:00"/>
    <s v="2026-05-11"/>
    <s v="2026-05-13"/>
    <n v="2"/>
    <x v="5"/>
    <x v="2"/>
    <n v="1183"/>
  </r>
  <r>
    <n v="135669"/>
    <s v="OCEAN TRADE CO"/>
    <s v="Moto Dirty 200 - Lot Projet Genesys V.2"/>
    <s v="MOTO"/>
    <s v="ASM-200] DIRTY 200 - devis n° V.26.24021 du 06/07/2026"/>
    <n v="1929.1304347826087"/>
    <m/>
    <m/>
    <m/>
    <m/>
    <n v="1929.1304347826087"/>
    <d v="2026-07-10T00:00:00"/>
    <s v="2026-07-10"/>
    <s v="E"/>
    <s v="E"/>
    <n v="138909"/>
    <d v="2026-07-09T00:00:00"/>
    <s v="2026-07-09"/>
    <s v="2026-07-09"/>
    <n v="0"/>
    <x v="0"/>
    <x v="0"/>
    <n v="102"/>
  </r>
  <r>
    <n v="135670"/>
    <s v="UNITE DE DISTRIBUTION TECHNOLOGIQUE - UDITEC"/>
    <s v="Lots Projet GENESYS V.2 - TV"/>
    <s v="ECRANS TV 65 pouces HISENSE"/>
    <s v="HISENSE QLED 4K 60HZ TV 65&quot; DOLBY - Proforma n°SQ26-0009530 - LIVRAISON DIEGO CONVOI UDITEC"/>
    <n v="7334.5108499999997"/>
    <m/>
    <m/>
    <m/>
    <m/>
    <n v="7334.5108499999997"/>
    <d v="2026-07-10T00:00:00"/>
    <s v="2026-07-10"/>
    <s v="E"/>
    <s v="E"/>
    <n v="138907"/>
    <d v="2026-07-09T00:00:00"/>
    <s v="2026-07-09"/>
    <s v="2026-07-09"/>
    <n v="0"/>
    <x v="0"/>
    <x v="0"/>
    <n v="717"/>
  </r>
  <r>
    <n v="135671"/>
    <s v="CFAO MOBILITY MADAGASCAR"/>
    <s v="Moto - Cofi 2026 - GRS EPI DAHOLOBE"/>
    <s v="MOTO"/>
    <s v="COFI 2026 - GRS EPI DAHOLOBE - YAMAHA MOTORCYCLE CRUX REV DELUXE - Proforma PRVNANKA0019346 - AFF0061549 du 16/06/2026"/>
    <n v="1159.4202898543479"/>
    <m/>
    <m/>
    <m/>
    <m/>
    <n v="1159.4202898543479"/>
    <d v="2026-07-10T00:00:00"/>
    <s v="2026-07-10"/>
    <s v="E"/>
    <s v="E"/>
    <n v="138916"/>
    <d v="2026-07-09T00:00:00"/>
    <s v="2026-07-09"/>
    <s v="2026-07-09"/>
    <n v="0"/>
    <x v="0"/>
    <x v="0"/>
    <n v="123"/>
  </r>
  <r>
    <n v="135672"/>
    <s v="MADAGASCAR AUTOMOBILE"/>
    <s v="Cofi 2026 - Moto HONDA - 034MANIA"/>
    <s v="MOTO"/>
    <s v="COFI 2026 - GRS 034MANIA - MOTO HONDA  ACE 125 TFH tuf # DEVIS DU 1/7/2026"/>
    <n v="3652.1739130434785"/>
    <m/>
    <m/>
    <m/>
    <m/>
    <n v="3652.1739130434785"/>
    <d v="2026-07-10T00:00:00"/>
    <s v="2026-07-10"/>
    <s v="E"/>
    <s v="E"/>
    <n v="138917"/>
    <d v="2026-07-09T00:00:00"/>
    <s v="2026-07-09"/>
    <s v="2026-07-09"/>
    <n v="0"/>
    <x v="0"/>
    <x v="0"/>
    <n v="1184"/>
  </r>
  <r>
    <n v="135673"/>
    <s v="MADAGASCAR AUTOMOBILE"/>
    <s v="Cofi 2026 - Moto - GRS FILS RASELY"/>
    <s v="MOTO"/>
    <s v="Cofi 2026 - GRS FILS RASELY - Moto HONDA  ACE 125 - SHH 6DK # DEVIS 4/6/2026"/>
    <n v="3257.2465217391305"/>
    <m/>
    <m/>
    <m/>
    <m/>
    <n v="3257.2465217391305"/>
    <d v="2026-07-10T00:00:00"/>
    <s v="2026-07-10"/>
    <s v="E"/>
    <s v="E"/>
    <n v="138918"/>
    <d v="2026-07-09T00:00:00"/>
    <s v="2026-07-09"/>
    <s v="2026-07-09"/>
    <n v="0"/>
    <x v="0"/>
    <x v="0"/>
    <n v="1184"/>
  </r>
  <r>
    <n v="135674"/>
    <s v="VOYAGES BOURDON"/>
    <s v="Billet d'Avion - Clifton Nao"/>
    <s v="BILLET D 'AVION"/>
    <s v="Billet d'Avion - Clifton Nao - TNR/NOS/TNR"/>
    <n v="453.19565217391306"/>
    <m/>
    <m/>
    <m/>
    <m/>
    <n v="453.19565217391306"/>
    <d v="2026-07-10T00:00:00"/>
    <s v="2026-07-10"/>
    <s v="S"/>
    <s v="S"/>
    <n v="138929"/>
    <d v="2026-07-10T00:00:00"/>
    <s v="2026-07-10"/>
    <s v="2026-07-10"/>
    <n v="0"/>
    <x v="0"/>
    <x v="0"/>
    <n v="2886"/>
  </r>
  <r>
    <n v="135675"/>
    <s v="ETABLISSEMENT AMBIANCE ECLAIRAGE SARL"/>
    <s v="Porte Affiche Lumineuse Slim"/>
    <s v="FRAIS DE POSE"/>
    <s v="FRAIS DE POSE"/>
    <n v="721.73913043478262"/>
    <m/>
    <m/>
    <m/>
    <m/>
    <n v="721.73913043478262"/>
    <d v="2026-07-10T00:00:00"/>
    <s v="2026-07-10"/>
    <s v="E"/>
    <s v="E"/>
    <n v="138898"/>
    <d v="2026-07-08T00:00:00"/>
    <s v="2026-07-08"/>
    <s v="2026-07-10"/>
    <n v="2"/>
    <x v="0"/>
    <x v="0"/>
    <n v="1095"/>
  </r>
  <r>
    <n v="135676"/>
    <s v="VOYAGES BOURDON"/>
    <s v="Billet d'Avion - ZO MIHANTA"/>
    <s v="BILLET D 'AVION"/>
    <s v="Billet d'Avion - ANDRIAMBOLOLOMAHEFA ZO MIHANTA - TNR/SMS/TNR"/>
    <n v="495.89130434782606"/>
    <m/>
    <m/>
    <m/>
    <m/>
    <n v="495.89130434782606"/>
    <d v="2026-07-10T00:00:00"/>
    <s v="2026-07-10"/>
    <s v="S"/>
    <s v="S"/>
    <n v="138878"/>
    <d v="2026-07-07T00:00:00"/>
    <s v="2026-07-07"/>
    <s v="2026-07-08"/>
    <n v="1"/>
    <x v="0"/>
    <x v="0"/>
    <n v="2886"/>
  </r>
  <r>
    <n v="135677"/>
    <s v="OKALOU EVENT"/>
    <s v="Animation - Stand Fibre Tuléar"/>
    <s v="PRESTATION DE SERVICE"/>
    <s v="Animation Stand Fibre Tuléar - devis n°S02690 du01/07/2026"/>
    <n v="420.28985434782612"/>
    <m/>
    <m/>
    <m/>
    <m/>
    <n v="420.28985434782612"/>
    <d v="2026-07-13T00:00:00"/>
    <s v="2026-07-13"/>
    <s v="E"/>
    <s v="E"/>
    <n v="138834"/>
    <d v="2026-07-06T00:00:00"/>
    <s v="2026-07-06"/>
    <s v="2026-07-10"/>
    <n v="4"/>
    <x v="0"/>
    <x v="0"/>
    <n v="3196"/>
  </r>
  <r>
    <n v="135678"/>
    <s v="PRICE"/>
    <s v="Achat câble 5to12V"/>
    <s v="FLAT  CABLE"/>
    <s v="CABLE 5to12V - Devis n° V/26/14303 du 17/06/2026"/>
    <n v="3834.7826086956525"/>
    <m/>
    <m/>
    <m/>
    <m/>
    <n v="3834.7826086956525"/>
    <d v="2026-07-13T00:00:00"/>
    <s v="2026-07-13"/>
    <s v="E"/>
    <s v="E"/>
    <n v="138593"/>
    <d v="2026-06-22T00:00:00"/>
    <s v="2026-06-22"/>
    <s v="2026-07-08"/>
    <n v="16"/>
    <x v="0"/>
    <x v="0"/>
    <n v="2632"/>
  </r>
  <r>
    <n v="135679"/>
    <s v="BAKAO SERVICES"/>
    <s v="Manutentionnaire - Foire de la la fibre Tuléar"/>
    <s v="PRESTATION DE SERVICE"/>
    <s v="Manutentionnaire du 03 Juillet à 05h00 matin au_x000a_6 Juillet à 05h00 et 07 Juillet de 19H à 24H - Facture n°019/06/BS/2026 du 19/06/2026"/>
    <n v="108.69565217391305"/>
    <m/>
    <m/>
    <m/>
    <m/>
    <n v="108.69565217391305"/>
    <d v="2026-07-13T00:00:00"/>
    <s v="2026-07-13"/>
    <s v="E"/>
    <s v="E"/>
    <n v="138835"/>
    <d v="2026-07-06T00:00:00"/>
    <s v="2026-07-06"/>
    <s v="2026-07-10"/>
    <n v="4"/>
    <x v="0"/>
    <x v="0"/>
    <n v="3278"/>
  </r>
  <r>
    <n v="135680"/>
    <s v="SPIDER SARLU"/>
    <s v="Disjoncteur Stores"/>
    <s v="DISJONCTEUR"/>
    <s v="DISC COURBE C 230-400V 20A 6 - 10kA - Devis n° PF26SPD09397"/>
    <n v="133.08307826086954"/>
    <m/>
    <m/>
    <m/>
    <m/>
    <n v="133.08307826086954"/>
    <d v="2026-07-13T00:00:00"/>
    <s v="2026-07-13"/>
    <s v="E"/>
    <s v="E"/>
    <n v="138821"/>
    <d v="2026-07-03T00:00:00"/>
    <s v="2026-07-03"/>
    <s v="2026-07-10"/>
    <n v="7"/>
    <x v="0"/>
    <x v="0"/>
    <n v="674"/>
  </r>
  <r>
    <n v="135681"/>
    <s v="RATOLOJANAHARY Lalaina Josia"/>
    <s v="Droit d'uvre Musicale - D Lain"/>
    <s v="PRESTATION DE SERVICE"/>
    <s v="Cession de droit uvre Musicale - D Lain # FACTURE DU 22/06/2026"/>
    <n v="326.08695652173913"/>
    <m/>
    <m/>
    <m/>
    <m/>
    <n v="326.08695652173913"/>
    <d v="2026-07-13T00:00:00"/>
    <s v="2026-07-13"/>
    <s v="E"/>
    <s v="E"/>
    <n v="138820"/>
    <d v="2026-07-03T00:00:00"/>
    <s v="2026-07-03"/>
    <s v="2026-07-07"/>
    <n v="4"/>
    <x v="0"/>
    <x v="0"/>
    <n v="7152"/>
  </r>
  <r>
    <n v="135682"/>
    <s v="EASY REDMINE"/>
    <s v="Renew Licence Easy Redmine 05/05/2026 au 04/05/2027"/>
    <s v="Renouvellement Licences"/>
    <s v="Easy8 Business (subscription from 2026-05-05 to 2027-05-04) - users/year# FACTURE Number: 21260840 DU 26/06/2026"/>
    <n v="23418.720000000001"/>
    <n v="7025.6160000000018"/>
    <n v="0.3"/>
    <n v="30"/>
    <n v="0.7"/>
    <n v="16393.103999999999"/>
    <d v="2026-07-13T00:00:00"/>
    <s v="2026-07-13"/>
    <s v="E"/>
    <s v="E"/>
    <n v="138874"/>
    <d v="2026-07-07T00:00:00"/>
    <s v="2026-07-07"/>
    <s v="2026-07-13"/>
    <n v="6"/>
    <x v="3"/>
    <x v="2"/>
    <n v="2305"/>
  </r>
  <r>
    <n v="135683"/>
    <s v="GRANDE DISTRIBUTION SERVICE"/>
    <s v="Lambahoany Standard"/>
    <s v="LAMBAHOANY STANDARD - JUILLET 2026"/>
    <s v="Lambahoany Standard - Proforma n°F/P062600255"/>
    <n v="3043.478260869565"/>
    <m/>
    <m/>
    <m/>
    <m/>
    <n v="3043.478260869565"/>
    <d v="2026-07-13T00:00:00"/>
    <s v="2026-07-13"/>
    <s v="E"/>
    <s v="E"/>
    <n v="138841"/>
    <d v="2026-07-06T00:00:00"/>
    <s v="2026-07-06"/>
    <s v="2026-07-08"/>
    <n v="2"/>
    <x v="0"/>
    <x v="0"/>
    <n v="820"/>
  </r>
  <r>
    <n v="135684"/>
    <s v="FEDERATION MALAGASY DE FOOT BALL"/>
    <s v="Sponsoring Yas Coupe de Madagascar 2026"/>
    <s v="SPONSORING"/>
    <s v="Subvention des équipes finalistes - Yas Coupe de Madagascar - Facture N°0001/2026-FMF/SG/DAF/26"/>
    <n v="5000"/>
    <m/>
    <m/>
    <m/>
    <m/>
    <n v="5000"/>
    <d v="2026-07-13T00:00:00"/>
    <s v="2026-07-13"/>
    <s v="E"/>
    <s v="E"/>
    <n v="138839"/>
    <d v="2026-07-06T00:00:00"/>
    <s v="2026-07-06"/>
    <s v="2026-07-08"/>
    <n v="2"/>
    <x v="0"/>
    <x v="0"/>
    <n v="2369"/>
  </r>
  <r>
    <n v="135685"/>
    <s v="NEA MADAGASCAR SA"/>
    <s v="REMPLACEMENT SPLIT N°02 DATA CENTER MAINTIRANO"/>
    <s v="MAINTENANCE ENERGIE"/>
    <s v="REMPLACEMENT SPLIT N°02 DATA CENTER MAINTIRANO # Proforma MG-YAS-26-A3697-D0001"/>
    <n v="2187.0078043478261"/>
    <m/>
    <m/>
    <m/>
    <m/>
    <n v="2187.0078043478261"/>
    <d v="2026-07-13T00:00:00"/>
    <s v="2026-07-13"/>
    <s v="S"/>
    <s v="S"/>
    <n v="138833"/>
    <d v="2026-07-06T00:00:00"/>
    <s v="2026-07-06"/>
    <s v="2026-07-13"/>
    <n v="7"/>
    <x v="1"/>
    <x v="1"/>
    <n v="36"/>
  </r>
  <r>
    <n v="135686"/>
    <s v="VARA SARL"/>
    <s v="Sponsoring numéraire Festival Mandrare"/>
    <s v="SPONSORING"/>
    <s v="Sponsoring numéraire Festival Mandrare Edition 2026 - FA n°002/2026 du 30/06/2026"/>
    <n v="2173.913043478261"/>
    <m/>
    <m/>
    <m/>
    <m/>
    <n v="2173.913043478261"/>
    <d v="2026-07-13T00:00:00"/>
    <s v="2026-07-13"/>
    <s v="E"/>
    <s v="E"/>
    <n v="138837"/>
    <d v="2026-07-06T00:00:00"/>
    <s v="2026-07-06"/>
    <s v="2026-07-08"/>
    <n v="2"/>
    <x v="0"/>
    <x v="0"/>
    <n v="7153"/>
  </r>
  <r>
    <n v="135687"/>
    <s v="RAKOTOARINIVO JEAN MAMY"/>
    <s v="Loyer Local Sabotsy Namehana - Projet Easy Freeze"/>
    <s v="LOYER SITES"/>
    <s v="Loyer Avril 2026 - 02 Locaux numéro 125-126 Harmony Box - FA n°025/04/2026"/>
    <n v="347.82608695652175"/>
    <m/>
    <m/>
    <m/>
    <m/>
    <n v="347.82608695652175"/>
    <d v="2026-07-13T00:00:00"/>
    <s v="2026-07-13"/>
    <s v="E"/>
    <s v="E"/>
    <n v="138718"/>
    <d v="2026-06-29T00:00:00"/>
    <s v="2026-06-29"/>
    <s v="2026-07-08"/>
    <n v="9"/>
    <x v="0"/>
    <x v="0"/>
    <n v="7117"/>
  </r>
  <r>
    <n v="135688"/>
    <s v="RAKOTOZANDRY JEAN YVES ELYSE"/>
    <s v="Entretien Camion 1175TCC"/>
    <s v="ENTRETIEN ET REPARATION VEHICULE  Y COMPRIS PIECES DE RECHAN"/>
    <s v="Réparation Camion 1175 TCC # FACTURE 28/03/2026"/>
    <n v="30.434782608695652"/>
    <m/>
    <m/>
    <m/>
    <m/>
    <n v="30.434782608695652"/>
    <d v="2026-07-13T00:00:00"/>
    <s v="2026-07-13"/>
    <s v="E"/>
    <s v="E"/>
    <n v="138844"/>
    <d v="2026-07-06T00:00:00"/>
    <s v="2026-07-06"/>
    <s v="2026-07-07"/>
    <n v="1"/>
    <x v="0"/>
    <x v="0"/>
    <n v="7157"/>
  </r>
  <r>
    <n v="135689"/>
    <s v="TourOnePlanet"/>
    <s v="BC de Couverture - Influenceur TIM"/>
    <s v="PRESTATION DE SERVICE"/>
    <s v="BC de Couverture - Influenceur Tim - BC complémentaire BC134373"/>
    <n v="11965.217391304348"/>
    <m/>
    <m/>
    <m/>
    <m/>
    <n v="11965.217391304348"/>
    <d v="2026-07-13T00:00:00"/>
    <s v="2026-07-13"/>
    <s v="E"/>
    <s v="E"/>
    <n v="138842"/>
    <d v="2026-07-06T00:00:00"/>
    <s v="2026-07-06"/>
    <s v="2026-07-07"/>
    <n v="1"/>
    <x v="0"/>
    <x v="0"/>
    <n v="6184"/>
  </r>
  <r>
    <n v="135690"/>
    <s v="ATLASSIAN"/>
    <s v="Renew Licence Confluence Cloud (19/07/2026 au 19/07/2027)"/>
    <s v="Renouvellement Licences"/>
    <s v="draw.io Diagrams | UML, BPMN, AWS, ERD, &amp; Flowcharts app ANNUAL Standard, up to 200 users"/>
    <n v="15100"/>
    <m/>
    <m/>
    <m/>
    <m/>
    <n v="15100"/>
    <d v="2026-07-13T00:00:00"/>
    <s v="2026-07-13"/>
    <s v="E"/>
    <s v="E"/>
    <n v="138871"/>
    <d v="2026-07-07T00:00:00"/>
    <s v="2026-07-07"/>
    <s v="2026-07-13"/>
    <n v="6"/>
    <x v="3"/>
    <x v="2"/>
    <n v="2221"/>
  </r>
  <r>
    <n v="135691"/>
    <s v="PRINCESSE BORA LODGE ET SPA"/>
    <s v="Hébergement - FIDY RASOLOFONIAINA"/>
    <s v="HEBERGEMENT / HOTEL"/>
    <s v="Hébergement Nuit en demi pension le 14 et 15/07/2026"/>
    <n v="244.56521739130434"/>
    <m/>
    <m/>
    <m/>
    <m/>
    <n v="244.56521739130434"/>
    <d v="2026-07-13T00:00:00"/>
    <s v="2026-07-13"/>
    <s v="E"/>
    <s v="E"/>
    <n v="138943"/>
    <d v="2026-07-10T00:00:00"/>
    <s v="2026-07-10"/>
    <s v="2026-07-10"/>
    <n v="0"/>
    <x v="0"/>
    <x v="0"/>
    <n v="2636"/>
  </r>
  <r>
    <n v="135692"/>
    <s v="AVRA BTP"/>
    <s v="Entretien Store YS Avenue Tamatave"/>
    <s v="ENTRETIEN REPARATION BATIMENT NON TECHNIQUE"/>
    <s v="Travaux Supplémentaires suite passage cyclone - DEVIS N°DV0039/26"/>
    <n v="498.53804347826087"/>
    <m/>
    <m/>
    <m/>
    <m/>
    <n v="498.53804347826087"/>
    <d v="2026-07-13T00:00:00"/>
    <s v="2026-07-13"/>
    <s v="E"/>
    <s v="E"/>
    <n v="138927"/>
    <d v="2026-07-09T00:00:00"/>
    <s v="2026-07-09"/>
    <s v="2026-07-10"/>
    <n v="1"/>
    <x v="0"/>
    <x v="0"/>
    <n v="4038"/>
  </r>
  <r>
    <n v="135693"/>
    <s v="MADAGASCAR AUTOMOBILE"/>
    <s v="Cofi 2026 - GRS AGENCE PLUS"/>
    <s v="MOTO"/>
    <s v="Cofi 2026 - GRS AGENCE PLUS - Moto HONDA ACE 125 SHH 6DK # DEVIS du  9/6/2026"/>
    <n v="8143.1163043478264"/>
    <m/>
    <m/>
    <m/>
    <m/>
    <n v="8143.1163043478264"/>
    <d v="2026-07-13T00:00:00"/>
    <s v="2026-07-13"/>
    <s v="E"/>
    <s v="E"/>
    <n v="138915"/>
    <d v="2026-07-09T00:00:00"/>
    <s v="2026-07-09"/>
    <s v="2026-07-09"/>
    <n v="0"/>
    <x v="0"/>
    <x v="0"/>
    <n v="1184"/>
  </r>
  <r>
    <n v="135694"/>
    <s v="MADAGASCAR AUTOMOBILE"/>
    <s v="éparation moto 23668WWT- DTG FORT DAUPHIN"/>
    <s v="MAIN D'OEUVRE"/>
    <s v="Main d'oeuvre"/>
    <n v="249.52173913043478"/>
    <m/>
    <m/>
    <m/>
    <m/>
    <n v="249.52173913043478"/>
    <d v="2026-07-13T00:00:00"/>
    <s v="2026-07-13"/>
    <s v="E"/>
    <s v="E"/>
    <n v="138879"/>
    <d v="2026-07-07T00:00:00"/>
    <s v="2026-07-07"/>
    <s v="2026-07-13"/>
    <n v="6"/>
    <x v="1"/>
    <x v="1"/>
    <n v="1184"/>
  </r>
  <r>
    <n v="135695"/>
    <s v="LCS CONSULTING"/>
    <s v="IM VAD Sambava- Vohemar - Sambava"/>
    <s v="PRESTATION EXTERNE"/>
    <s v="IM- Un (01) VAD - SAMBAVA-VOHEMAR-SAMBAVA du 27/06 au 02/07/2026 - Proforma n°314-A/FP/TELMA/2026"/>
    <n v="82.608695652173907"/>
    <m/>
    <m/>
    <m/>
    <m/>
    <n v="82.608695652173907"/>
    <d v="2026-07-13T00:00:00"/>
    <s v="2026-07-13"/>
    <s v="E"/>
    <s v="E"/>
    <n v="138881"/>
    <d v="2026-07-07T00:00:00"/>
    <s v="2026-07-07"/>
    <s v="2026-07-10"/>
    <n v="3"/>
    <x v="0"/>
    <x v="0"/>
    <n v="2490"/>
  </r>
  <r>
    <n v="135696"/>
    <s v="LCS CONSULTING"/>
    <s v="Salaire Animateurs et CDV Mbalik - Juillet 2026"/>
    <s v="PRESTATION EXTERNE"/>
    <s v="Prestation 559 AR MBALIK dont 23 TANA et 536 REGION mois de Juillet 2026 - PROFORMA N° 321-A/FP/TELMA/2026"/>
    <n v="44735.569120934779"/>
    <m/>
    <m/>
    <m/>
    <m/>
    <n v="44735.569120934779"/>
    <d v="2026-07-13T00:00:00"/>
    <s v="2026-07-13"/>
    <s v="E"/>
    <s v="E"/>
    <n v="138853"/>
    <d v="2026-07-06T00:00:00"/>
    <s v="2026-07-06"/>
    <s v="2026-07-08"/>
    <n v="2"/>
    <x v="0"/>
    <x v="0"/>
    <n v="2490"/>
  </r>
  <r>
    <n v="135697"/>
    <s v="MADAGASCAR AUTOMOBILE"/>
    <s v="ENTRETIEN MOTO 21984WWT"/>
    <s v="REPARATION VEHICULE"/>
    <s v="ENTRETIEN MOTO HONDA CGX125 SHP 6DK - TANA - 21984WWT # DEVIS N°1DE247259 DU 30/06/2026"/>
    <n v="48.673913043478258"/>
    <m/>
    <m/>
    <m/>
    <m/>
    <n v="48.673913043478258"/>
    <d v="2026-07-13T00:00:00"/>
    <s v="2026-07-13"/>
    <s v="E"/>
    <s v="E"/>
    <n v="138866"/>
    <d v="2026-07-07T00:00:00"/>
    <s v="2026-07-07"/>
    <s v="2026-07-07"/>
    <n v="0"/>
    <x v="0"/>
    <x v="0"/>
    <n v="1184"/>
  </r>
  <r>
    <n v="135698"/>
    <s v="ATO SERVICE"/>
    <s v="ENTRETIEN PERIODIQUE CAMION"/>
    <s v="REPARATION VEHICULE"/>
    <s v="ENTRETIEN PERIODIQUE CAMION MAJUNGA - 38132WWT - DEVIS N°134M/26"/>
    <n v="164.52173913043478"/>
    <m/>
    <m/>
    <m/>
    <m/>
    <n v="164.52173913043478"/>
    <d v="2026-07-13T00:00:00"/>
    <s v="2026-07-13"/>
    <s v="E"/>
    <s v="E"/>
    <n v="138864"/>
    <d v="2026-07-07T00:00:00"/>
    <s v="2026-07-07"/>
    <s v="2026-07-07"/>
    <n v="0"/>
    <x v="0"/>
    <x v="0"/>
    <n v="2223"/>
  </r>
  <r>
    <n v="135699"/>
    <s v="URBAN FUTSAL"/>
    <s v="Sponsoring FUTSAL 2026"/>
    <s v="SPONSORING"/>
    <s v="Offre publicitaire annuelle : Grand mur terrain Pepsi_x000a_ - TERRAIN BLEU"/>
    <n v="15217.391304347826"/>
    <m/>
    <m/>
    <m/>
    <m/>
    <n v="15217.391304347826"/>
    <d v="2026-07-13T00:00:00"/>
    <s v="2026-07-13"/>
    <s v="E"/>
    <s v="E"/>
    <n v="138682"/>
    <d v="2026-06-25T00:00:00"/>
    <s v="2026-06-25"/>
    <s v="2026-06-30"/>
    <n v="5"/>
    <x v="0"/>
    <x v="0"/>
    <n v="685"/>
  </r>
  <r>
    <n v="135700"/>
    <s v="AFRO EGYPT"/>
    <s v="Renfort rétablissement FTTx Yas à Toamasina(13j)"/>
    <s v="REMISE"/>
    <s v="Remise"/>
    <n v="11461.95652173913"/>
    <n v="2475"/>
    <n v="0.21593172119487911"/>
    <n v="0.21593172119487911"/>
    <m/>
    <n v="8986.95652173913"/>
    <d v="2026-07-13T00:00:00"/>
    <s v="2026-08-05"/>
    <s v="E"/>
    <s v="E"/>
    <n v="138882"/>
    <d v="2026-07-07T00:00:00"/>
    <s v="2026-07-07"/>
    <s v="2026-07-13"/>
    <n v="6"/>
    <x v="1"/>
    <x v="1"/>
    <n v="1033"/>
  </r>
  <r>
    <n v="135701"/>
    <s v="MATERAUTO"/>
    <s v="COFI 2026 - MOTO GRS EDMOND"/>
    <s v="MOTO"/>
    <s v="COFI 2026 - MOTO LONCIN VISA 110 CC - GRS EDMOND # devis n°000381/MRV/26"/>
    <n v="4682.9710869565215"/>
    <m/>
    <m/>
    <m/>
    <m/>
    <n v="4682.9710869565215"/>
    <d v="2026-07-13T00:00:00"/>
    <s v="2026-07-13"/>
    <s v="E"/>
    <s v="E"/>
    <n v="138615"/>
    <d v="2026-06-22T00:00:00"/>
    <s v="2026-06-22"/>
    <s v="2026-06-25"/>
    <n v="3"/>
    <x v="0"/>
    <x v="0"/>
    <n v="1261"/>
  </r>
  <r>
    <n v="135702"/>
    <s v="ADVANCED TECHNOLOGY APPLICATION"/>
    <s v="BC ATEA - Tx VSAT sur 03 sites BET - Top Gun"/>
    <s v="PRESTATION DE SERVICE"/>
    <s v="Lancement BC de ATEA - Tx VSAT sur 03 sites BET - TG# Devis :  PF109/26 -  PF118/26 -  PF119/26"/>
    <n v="5708.695652173913"/>
    <m/>
    <m/>
    <m/>
    <m/>
    <n v="5708.695652173913"/>
    <d v="2026-07-13T00:00:00"/>
    <s v="2026-07-13"/>
    <s v="E"/>
    <s v="E"/>
    <n v="138885"/>
    <d v="2026-07-07T00:00:00"/>
    <s v="2026-07-07"/>
    <s v="2026-07-13"/>
    <n v="6"/>
    <x v="1"/>
    <x v="1"/>
    <n v="2025"/>
  </r>
  <r>
    <n v="135703"/>
    <s v="MADO"/>
    <s v="Achat bonbonne-Distributeur d'eau-recharge bonbonne 5GAL"/>
    <s v="RECHARGE SAINTO 5 GAL"/>
    <s v="RECHARGE  SAINTO  5GAL # 2DMDE26000"/>
    <n v="188.94928043478262"/>
    <m/>
    <m/>
    <m/>
    <m/>
    <n v="188.94928043478262"/>
    <d v="2026-07-13T00:00:00"/>
    <s v="2026-07-13"/>
    <s v="E"/>
    <s v="E"/>
    <n v="138897"/>
    <d v="2026-07-08T00:00:00"/>
    <s v="2026-07-08"/>
    <s v="2026-07-13"/>
    <n v="5"/>
    <x v="1"/>
    <x v="1"/>
    <n v="81"/>
  </r>
  <r>
    <n v="135704"/>
    <s v="HUAWEI TECHNOLOGIES CO., LTD"/>
    <s v="Licence 2500 ONT NOKIA"/>
    <s v="LICENCE"/>
    <s v="xPON ONT Interoperability Access License , Based on Per xPON ONT"/>
    <n v="5850"/>
    <m/>
    <m/>
    <m/>
    <m/>
    <n v="5850"/>
    <d v="2026-07-13T00:00:00"/>
    <s v="2026-07-13"/>
    <s v="E"/>
    <s v="E"/>
    <n v="138901"/>
    <d v="2026-07-08T00:00:00"/>
    <s v="2026-07-08"/>
    <s v="2026-07-13"/>
    <n v="5"/>
    <x v="1"/>
    <x v="1"/>
    <n v="3621"/>
  </r>
  <r>
    <n v="135705"/>
    <s v="NEXTHOPE"/>
    <s v="MPBN-Achat cable ethernet (Nexthope)"/>
    <s v="Cordon Cat 6 FTP Gris - 10m"/>
    <s v="Cordon Cat 6 FTP Gris - 10m # Devis n° DE35970DE35970"/>
    <n v="232.60869565217388"/>
    <m/>
    <m/>
    <m/>
    <m/>
    <n v="232.60869565217388"/>
    <d v="2026-07-13T00:00:00"/>
    <s v="2026-07-13"/>
    <s v="E"/>
    <s v="E"/>
    <n v="138080"/>
    <d v="2026-06-01T00:00:00"/>
    <s v="2026-06-01"/>
    <s v="2026-06-05"/>
    <n v="4"/>
    <x v="1"/>
    <x v="1"/>
    <n v="681"/>
  </r>
  <r>
    <n v="135706"/>
    <s v="BESSADARA ORLANDO"/>
    <s v="Tirage lastmile  Ambanja (BC Global 6ème Vague)"/>
    <s v="Travaux filaire"/>
    <s v="DTG/DOM: Tirage lastmile  Ambanja (BC Global 6ème Vague)"/>
    <n v="956.52173913043475"/>
    <m/>
    <m/>
    <m/>
    <m/>
    <n v="956.52173913043475"/>
    <d v="2026-07-13T00:00:00"/>
    <s v="2026-07-13"/>
    <s v="E"/>
    <s v="E"/>
    <n v="138902"/>
    <d v="2026-07-08T00:00:00"/>
    <s v="2026-07-08"/>
    <s v="2026-07-13"/>
    <n v="5"/>
    <x v="1"/>
    <x v="1"/>
    <n v="5337"/>
  </r>
  <r>
    <n v="135707"/>
    <s v="FENO LAZA SYLVESTRE (IELS)"/>
    <s v="Implantation de 30 poteaux SAVA 34éme vague"/>
    <s v="Travaux GC filaire"/>
    <s v="DTG/DOM: Implantation de 30 poteaux dans la région de SAVA 34éme vague"/>
    <n v="1046.7391304347825"/>
    <m/>
    <m/>
    <m/>
    <m/>
    <n v="1046.7391304347825"/>
    <d v="2026-07-13T00:00:00"/>
    <s v="2026-07-13"/>
    <s v="E"/>
    <s v="E"/>
    <n v="138905"/>
    <d v="2026-07-09T00:00:00"/>
    <s v="2026-07-09"/>
    <s v="2026-07-13"/>
    <n v="4"/>
    <x v="1"/>
    <x v="1"/>
    <n v="3463"/>
  </r>
  <r>
    <n v="135708"/>
    <s v="ORBIT OF TOURISM"/>
    <s v="Location véhicule LCD VIP VPH à Diego _x000a_Devis ORTOUR N° 1822/ 076"/>
    <s v="LOCATION DE VOITURE COURTE DUREE"/>
    <s v="Location véhicule LCD VIP VPH à Diego# CONTRAT N°1822/0726 DU 10/07/2026"/>
    <n v="626.08695652173913"/>
    <m/>
    <m/>
    <m/>
    <m/>
    <n v="626.08695652173913"/>
    <d v="2026-07-13T00:00:00"/>
    <s v="2026-07-13"/>
    <s v="E"/>
    <s v="E"/>
    <n v="138953"/>
    <d v="2026-07-10T00:00:00"/>
    <s v="2026-07-10"/>
    <s v="2026-07-10"/>
    <n v="0"/>
    <x v="4"/>
    <x v="2"/>
    <n v="7181"/>
  </r>
  <r>
    <n v="135709"/>
    <s v="FENO LAZA SYLVESTRE (IELS)"/>
    <s v="Implantation de 30 poteaux SAVA 35éme vague"/>
    <s v="Travaux GC filaire"/>
    <s v="DTG/DOM: Implantation de 30 poteaux dans la région de SAVA 35éme vague"/>
    <n v="1046.7391304347825"/>
    <m/>
    <m/>
    <m/>
    <m/>
    <n v="1046.7391304347825"/>
    <d v="2026-07-13T00:00:00"/>
    <s v="2026-07-13"/>
    <s v="E"/>
    <s v="E"/>
    <n v="138906"/>
    <d v="2026-07-09T00:00:00"/>
    <s v="2026-07-09"/>
    <s v="2026-07-13"/>
    <n v="4"/>
    <x v="1"/>
    <x v="1"/>
    <n v="3463"/>
  </r>
  <r>
    <n v="135710"/>
    <s v="FENO LAZA SYLVESTRE (IELS)"/>
    <s v="Implantation de 30 poteaux SAVA 33éme vague"/>
    <s v="Travaux GC filaire"/>
    <s v="DTG/DOM: Implantation de 30 poteaux dans la région de SAVA 33éme vague"/>
    <n v="1046.7391304347825"/>
    <m/>
    <m/>
    <m/>
    <m/>
    <n v="1046.7391304347825"/>
    <d v="2026-07-13T00:00:00"/>
    <s v="2026-07-13"/>
    <s v="E"/>
    <s v="E"/>
    <n v="138904"/>
    <d v="2026-07-09T00:00:00"/>
    <s v="2026-07-09"/>
    <s v="2026-07-13"/>
    <n v="4"/>
    <x v="1"/>
    <x v="1"/>
    <n v="3463"/>
  </r>
  <r>
    <n v="135711"/>
    <s v="AFRO EGYPT"/>
    <s v="BC AFROTEL - Tx VSAT sur AAN186-AAN187-AAN189-IHO05__Top Gun"/>
    <s v="PRESTATION DE SERVICE"/>
    <s v="Lancement BC pour AFROTEL - Tx VSAT sur 04 sites__AAN186-AAN187-AAN189-IHO055"/>
    <n v="6410.434782608696"/>
    <m/>
    <m/>
    <m/>
    <m/>
    <n v="6410.434782608696"/>
    <d v="2026-07-13T00:00:00"/>
    <s v="2026-07-13"/>
    <s v="E"/>
    <s v="E"/>
    <n v="138908"/>
    <d v="2026-07-09T00:00:00"/>
    <s v="2026-07-09"/>
    <s v="2026-07-13"/>
    <n v="4"/>
    <x v="1"/>
    <x v="1"/>
    <n v="1033"/>
  </r>
  <r>
    <n v="135712"/>
    <s v="FOCUSGROUP SARLU"/>
    <s v="Cahier de registre surété Q3"/>
    <s v="CAHIER DE REGISTRE SURETE"/>
    <s v="LIVRET DE 304 PAGES_x000a_INTERIEURES + COUVERTURE_x000a_Format: A4 FINI -Impression: PAGES_x000a_INTERIEURES EN QUADRICHROMIE_x000a_COUVERTURE ENQUADRICHROMIE SUR RECTO +_x000a_PELLICULAGE BRILLANT RECTO+ Couverture plastique transparent_x000a_-Papier: PAGES INTERIEURES SUR_x000a_OFFSET 80 G_x000a_COUVERTURE SUR PCB 300 G_x000a_-Finition: PAGE DE 1 A 300 -_x000a_REPETITIF SUR TOUT LE REGISTRE_x000a_SPIRALE METALLIQUE // 29.7 CM _x000a_NUMEROTATION: PAGE 1 à 300 NUMEROTE EN BAS DE PAGE# DEVIS N° 19596 DU 10/06/2026"/>
    <n v="1271.4065217391305"/>
    <m/>
    <m/>
    <m/>
    <m/>
    <n v="1271.4065217391305"/>
    <d v="2026-07-13T00:00:00"/>
    <s v="2026-07-13"/>
    <s v="E"/>
    <s v="E"/>
    <n v="138155"/>
    <d v="2026-06-03T00:00:00"/>
    <s v="2026-06-03"/>
    <s v="2026-06-03"/>
    <n v="0"/>
    <x v="5"/>
    <x v="2"/>
    <n v="5947"/>
  </r>
  <r>
    <n v="135713"/>
    <s v="ICHTUS SERVICE"/>
    <s v="BC ICHTUS - Confection support d'antenne STARLINK__Phoenix"/>
    <s v="REMISE"/>
    <s v="REMISE"/>
    <n v="2756.521739130435"/>
    <n v="191.30434782608694"/>
    <n v="6.9400630914826483E-2"/>
    <n v="6.9400630914826483E-2"/>
    <m/>
    <n v="2565.217391304348"/>
    <d v="2026-07-13T00:00:00"/>
    <s v="2026-07-13"/>
    <s v="E"/>
    <s v="E"/>
    <n v="138914"/>
    <d v="2026-07-09T00:00:00"/>
    <s v="2026-07-09"/>
    <s v="2026-07-13"/>
    <n v="4"/>
    <x v="1"/>
    <x v="1"/>
    <n v="6102"/>
  </r>
  <r>
    <n v="135714"/>
    <s v="ADVANCED TECHNOLOGY APPLICATION"/>
    <s v="BC ATEA__Tx VSAT sur 03 sites__AND054-BOE135-SOF219_Top Gun"/>
    <s v="PRESTATION DE SERVICE"/>
    <s v="Lancement ATEA__Tx VSAT sur 03 sites__AND054-BOE135-SOF219_Top Gun"/>
    <n v="6615.217391304348"/>
    <m/>
    <m/>
    <m/>
    <m/>
    <n v="6615.217391304348"/>
    <d v="2026-07-13T00:00:00"/>
    <s v="2026-07-13"/>
    <s v="E"/>
    <s v="E"/>
    <n v="138910"/>
    <d v="2026-07-09T00:00:00"/>
    <s v="2026-07-09"/>
    <s v="2026-07-13"/>
    <n v="4"/>
    <x v="1"/>
    <x v="1"/>
    <n v="2025"/>
  </r>
  <r>
    <n v="135715"/>
    <s v="MORA MARKET"/>
    <s v="DG-TRANSFO Collation Q2 2026"/>
    <s v="THE NOIR 20 INFUSETTES REF : 11768"/>
    <s v="TAF Thé Noir Nature Sahambavy 20 Infusettes"/>
    <n v="62.300724628260866"/>
    <m/>
    <m/>
    <m/>
    <m/>
    <n v="62.300724628260866"/>
    <d v="2026-07-13T00:00:00"/>
    <s v="2026-07-13"/>
    <s v="E"/>
    <s v="E"/>
    <n v="138968"/>
    <d v="2026-07-13T00:00:00"/>
    <s v="2026-07-13"/>
    <s v="2026-07-13"/>
    <n v="0"/>
    <x v="4"/>
    <x v="2"/>
    <n v="4245"/>
  </r>
  <r>
    <n v="135716"/>
    <s v="OKAPI LABS"/>
    <s v="Etalonnage Alcootest mercury"/>
    <s v="Calibration équipement"/>
    <s v="Étalonnage/calibration Éthylotests Électroniques ALCOVISOR vendus par _x000a_Okapi# DEVIS N°FPOK-VR-09-070726 DU 07/07/2026"/>
    <n v="56.521739130434781"/>
    <m/>
    <m/>
    <m/>
    <m/>
    <n v="56.521739130434781"/>
    <d v="2026-07-13T00:00:00"/>
    <s v="2026-07-13"/>
    <s v="E"/>
    <s v="E"/>
    <n v="138883"/>
    <d v="2026-07-07T00:00:00"/>
    <s v="2026-07-07"/>
    <s v="2026-07-13"/>
    <n v="6"/>
    <x v="5"/>
    <x v="2"/>
    <n v="1127"/>
  </r>
  <r>
    <n v="135717"/>
    <s v="ADONIS ENVIRONNEMENT"/>
    <s v="Collecte et traitement solvants périmés"/>
    <s v="GESTION DE DECHETS"/>
    <s v="collecte et traitement des solvants perimés# FACTURE YAS  N°TNR-143202 DU 26/05/2026"/>
    <n v="69.51290757608696"/>
    <m/>
    <m/>
    <m/>
    <m/>
    <n v="69.51290757608696"/>
    <d v="2026-07-13T00:00:00"/>
    <s v="2026-07-13"/>
    <s v="E"/>
    <s v="E"/>
    <n v="138884"/>
    <d v="2026-07-07T00:00:00"/>
    <s v="2026-07-07"/>
    <s v="2026-07-13"/>
    <n v="6"/>
    <x v="5"/>
    <x v="2"/>
    <n v="692"/>
  </r>
  <r>
    <n v="135718"/>
    <s v="ICHTUS SERVICE"/>
    <s v="Barrières de protection rack"/>
    <s v="PRESTATION DE SERVICE"/>
    <s v="Barrières de protection rack _x000a_Dimensions : 103 x 50 cm"/>
    <n v="893.91304347826087"/>
    <m/>
    <m/>
    <m/>
    <m/>
    <n v="893.91304347826087"/>
    <d v="2026-07-13T00:00:00"/>
    <s v="2026-07-13"/>
    <s v="E"/>
    <s v="E"/>
    <n v="138965"/>
    <d v="2026-07-13T00:00:00"/>
    <s v="2026-07-13"/>
    <s v="2026-07-13"/>
    <n v="0"/>
    <x v="2"/>
    <x v="2"/>
    <n v="6102"/>
  </r>
  <r>
    <n v="135719"/>
    <s v="OCEAN TRADE CO"/>
    <s v="Prestation 03 chauffeurs suppléants(SEM2)"/>
    <s v="PRESTATION CHAUFFEUR"/>
    <s v="Prestations des 03 chauffeurs suppléants de la DTG -SEM2( 01/07/26 au 01/01/27) # Devis: V.26.23753"/>
    <n v="2739.130434782609"/>
    <m/>
    <m/>
    <m/>
    <m/>
    <n v="2739.130434782609"/>
    <d v="2026-07-13T00:00:00"/>
    <s v="2026-07-13"/>
    <s v="E"/>
    <s v="E"/>
    <n v="138804"/>
    <d v="2026-07-02T00:00:00"/>
    <s v="2026-07-02"/>
    <s v="2026-07-03"/>
    <n v="1"/>
    <x v="1"/>
    <x v="1"/>
    <n v="102"/>
  </r>
  <r>
    <n v="135720"/>
    <s v="UNITE DE DISTRIBUTION TECHNOLOGIQUE - UDITEC"/>
    <s v="JBL Portable Party Speaker"/>
    <s v="JBL PORTABLE PARTY SPEAKER JBLPBSTAGE320UK"/>
    <s v="JBL Portable - Proforma n°SQ26-0008148 du 09/07/26"/>
    <n v="14447.899780173913"/>
    <m/>
    <m/>
    <m/>
    <m/>
    <n v="14447.899780173913"/>
    <d v="2026-07-14T00:00:00"/>
    <s v="2026-07-14"/>
    <s v="E"/>
    <s v="E"/>
    <n v="138967"/>
    <d v="2026-07-13T00:00:00"/>
    <s v="2026-07-13"/>
    <s v="2026-07-13"/>
    <n v="0"/>
    <x v="0"/>
    <x v="0"/>
    <n v="717"/>
  </r>
  <r>
    <n v="135721"/>
    <s v="UNITE DE DISTRIBUTION TECHNOLOGIQUE - UDITEC"/>
    <s v="Kick off Projets VI - Lots Fridge &amp; Tablette"/>
    <s v="TABLETTE ELECTRONIQUE"/>
    <s v="SAMSUNG TAB A11 OCTA CORE 4+64GB 8MP 5100mA - proforma n°SQ26-0009538 - - EXPEDIER DIEGO"/>
    <n v="3402.8985333304345"/>
    <m/>
    <m/>
    <m/>
    <m/>
    <n v="3402.8985333304345"/>
    <d v="2026-07-14T00:00:00"/>
    <s v="2026-07-14"/>
    <s v="E"/>
    <s v="E"/>
    <n v="138933"/>
    <d v="2026-07-10T00:00:00"/>
    <s v="2026-07-10"/>
    <s v="2026-07-13"/>
    <n v="3"/>
    <x v="0"/>
    <x v="0"/>
    <n v="717"/>
  </r>
  <r>
    <n v="135722"/>
    <s v="RAKOTOARINIVO JEAN MAMY"/>
    <s v="BC de Couverture - Loyer local Sabotsy Namehana SHS"/>
    <s v="LOYER SITES"/>
    <s v="BC de Couverture - Loyer 125 &amp; 126 Harmony Box Local Mbalika - Mai au Décembre 2026 - PROFORMA N°PF025/05/2026 - PF025/06/2026 - PF025/0712/2026"/>
    <n v="2782.608695652174"/>
    <m/>
    <m/>
    <m/>
    <m/>
    <n v="2782.608695652174"/>
    <d v="2026-07-14T00:00:00"/>
    <s v="2026-07-17"/>
    <s v="E"/>
    <s v="E"/>
    <n v="138937"/>
    <d v="2026-07-10T00:00:00"/>
    <s v="2026-07-10"/>
    <s v="2026-07-13"/>
    <n v="3"/>
    <x v="0"/>
    <x v="0"/>
    <n v="7117"/>
  </r>
  <r>
    <n v="135723"/>
    <s v="VOYAGEXPERT"/>
    <s v="Refacturation Frais Emis Aerien Ahmad et Famille"/>
    <s v="BILLET D'AVION"/>
    <s v="A-068 0009076 - FRAIS REMBOURSEMENT AERIEN LONG COURRIER (EXO) - SHAH Muhammad Salar"/>
    <n v="126.36"/>
    <m/>
    <m/>
    <m/>
    <m/>
    <n v="126.36"/>
    <d v="2026-07-14T00:00:00"/>
    <s v="2026-07-14"/>
    <s v="E"/>
    <s v="E"/>
    <n v="138923"/>
    <d v="2026-07-09T00:00:00"/>
    <s v="2026-07-09"/>
    <s v="2026-07-14"/>
    <n v="5"/>
    <x v="3"/>
    <x v="2"/>
    <n v="6711"/>
  </r>
  <r>
    <n v="135724"/>
    <s v="STELLAR - IX SA"/>
    <s v="IAAS Pelatro - BC de couverture Janvier à Decembe 2025"/>
    <s v="PRESTATION DE SERVICES EXTERNE"/>
    <s v="IAAS Pelatro - Janvier à Decembe 2025"/>
    <n v="95568"/>
    <m/>
    <m/>
    <m/>
    <m/>
    <n v="95568"/>
    <d v="2026-07-14T00:00:00"/>
    <s v="2026-07-14"/>
    <s v="E"/>
    <s v="E"/>
    <n v="138935"/>
    <d v="2026-07-10T00:00:00"/>
    <s v="2026-07-10"/>
    <s v="2026-07-14"/>
    <n v="4"/>
    <x v="3"/>
    <x v="2"/>
    <n v="3098"/>
  </r>
  <r>
    <n v="135725"/>
    <s v="SOCIETE DE DISTRIBUTION DE MAD (SODIM SARLU)"/>
    <s v="Consommation RICOH et Loyer mensuel TELMA SA - Juin2026"/>
    <s v="LOCATION IMPRIMANTE"/>
    <s v="LOCATION IMPRIMANTE Consommation RICOH et Loyer mensuel TELMA SA, mois de Juin2026# FACTURE _x000a_N°F852597 DU 07/07/2026"/>
    <n v="5733.2782608695652"/>
    <m/>
    <m/>
    <m/>
    <m/>
    <n v="5733.2782608695652"/>
    <d v="2026-07-14T00:00:00"/>
    <s v="2026-07-14"/>
    <s v="E"/>
    <s v="E"/>
    <n v="138961"/>
    <d v="2026-07-13T00:00:00"/>
    <s v="2026-07-13"/>
    <s v="2026-07-14"/>
    <n v="1"/>
    <x v="3"/>
    <x v="2"/>
    <n v="127"/>
  </r>
  <r>
    <n v="135726"/>
    <s v="MORA MARKET"/>
    <s v="Achat Café Nespresso pour Manitra - Q2 2026"/>
    <s v="CAFE"/>
    <s v="Capsules à café Ristretto"/>
    <n v="892.66304347826087"/>
    <m/>
    <m/>
    <m/>
    <m/>
    <n v="892.66304347826087"/>
    <d v="2026-07-14T00:00:00"/>
    <s v="2026-07-14"/>
    <s v="E"/>
    <s v="E"/>
    <n v="138985"/>
    <d v="2026-07-13T00:00:00"/>
    <s v="2026-07-13"/>
    <s v="2026-07-14"/>
    <n v="1"/>
    <x v="3"/>
    <x v="2"/>
    <n v="4245"/>
  </r>
  <r>
    <n v="135727"/>
    <s v="STELLAR - IX SA"/>
    <s v="IAAS Pelatro - Janvier à Decembre 2024"/>
    <s v="PRESTATION DE SERVICES EXTERNE"/>
    <s v="IAAS Pelatro - Janvier à Decembre 2024"/>
    <n v="80886.40482608696"/>
    <m/>
    <m/>
    <m/>
    <m/>
    <n v="80886.40482608696"/>
    <d v="2026-07-14T00:00:00"/>
    <s v="2026-07-15"/>
    <s v="E"/>
    <s v="E"/>
    <n v="138934"/>
    <d v="2026-07-10T00:00:00"/>
    <s v="2026-07-10"/>
    <s v="2026-07-14"/>
    <n v="4"/>
    <x v="3"/>
    <x v="2"/>
    <n v="3098"/>
  </r>
  <r>
    <n v="135728"/>
    <s v="STELLAR - IX SA"/>
    <s v="IAAS Pelatro - BC de couverture Janvier à Decembe 2026"/>
    <s v="PRESTATION DE SERVICES EXTERNE"/>
    <s v="IAAS Pelatro - BC de couverture Janvier à Decembe 2026"/>
    <n v="95568"/>
    <m/>
    <m/>
    <m/>
    <m/>
    <n v="95568"/>
    <d v="2026-07-14T00:00:00"/>
    <s v="2026-07-14"/>
    <s v="E"/>
    <s v="E"/>
    <n v="138936"/>
    <d v="2026-07-10T00:00:00"/>
    <s v="2026-07-10"/>
    <s v="2026-07-14"/>
    <n v="4"/>
    <x v="3"/>
    <x v="2"/>
    <n v="3098"/>
  </r>
  <r>
    <n v="135729"/>
    <s v="STELLAR - IX SA"/>
    <s v="Licence Adobe Ajout IA Photo"/>
    <s v="LICENCE"/>
    <s v="7,000 Monthly Generative Credits for Teams  _x000a_Annual Commitment, Billed Annually _x000a_Number of Days : 170 _x000a_Anniversary Date : 19/12/2026# devis n°DV_STX_YASMG-2026_1030 du 03/07/2026"/>
    <n v="2028"/>
    <m/>
    <m/>
    <m/>
    <m/>
    <n v="2028"/>
    <d v="2026-07-14T00:00:00"/>
    <s v="2026-07-14"/>
    <s v="E"/>
    <s v="E"/>
    <n v="138988"/>
    <d v="2026-07-14T00:00:00"/>
    <s v="2026-07-14"/>
    <s v="2026-07-14"/>
    <n v="0"/>
    <x v="3"/>
    <x v="2"/>
    <n v="3098"/>
  </r>
  <r>
    <n v="135730"/>
    <s v="SANIFER"/>
    <s v="DSTC-SEI: Achat Urgente PRISE RJ45 CAT6 mosaïque"/>
    <s v="REMISE"/>
    <s v="REMISE"/>
    <n v="107.60869565217392"/>
    <n v="9.7826086956521738"/>
    <n v="9.0909090909090898E-2"/>
    <n v="9.0909090909090898E-2"/>
    <m/>
    <n v="97.826086956521749"/>
    <d v="2026-07-14T00:00:00"/>
    <s v="2026-07-14"/>
    <s v="E"/>
    <s v="E"/>
    <n v="138912"/>
    <d v="2026-07-09T00:00:00"/>
    <s v="2026-07-09"/>
    <s v="2026-07-14"/>
    <n v="5"/>
    <x v="1"/>
    <x v="1"/>
    <n v="116"/>
  </r>
  <r>
    <n v="135731"/>
    <s v="ENTREPRISE DE MAINTENANCE INDUSTRIELLE ET PET"/>
    <s v="ACQUISITION MINI POMPE GASOIL PORTATIF 12V VDC"/>
    <s v="Pompe de transfert EX 50 K33 12V DC"/>
    <s v="ACQUISITION MINI POMPE GASOIL PORTATIF 12V VDC # Devis : V/26/13650"/>
    <n v="275.14080000000001"/>
    <m/>
    <m/>
    <m/>
    <m/>
    <n v="275.14080000000001"/>
    <d v="2026-07-14T00:00:00"/>
    <s v="2026-07-14"/>
    <s v="E"/>
    <s v="E"/>
    <n v="138608"/>
    <d v="2026-06-22T00:00:00"/>
    <s v="2026-06-22"/>
    <s v="2026-06-24"/>
    <n v="2"/>
    <x v="1"/>
    <x v="1"/>
    <n v="2320"/>
  </r>
  <r>
    <n v="135732"/>
    <s v="VOYAGES BOURDON"/>
    <s v="Billet d'avion Rahajanirainy Jules Cesar-Sambava-Tanà(AR)"/>
    <s v="BILLET D 'AVION"/>
    <s v="Billet d'avion MR  Rahajanirainy Jules César -SAMBAVA-TANA-SAMBAVA (Départ le 19/07/26-retour 01/08/26)"/>
    <n v="362.36956521739131"/>
    <m/>
    <m/>
    <m/>
    <m/>
    <n v="362.36956521739131"/>
    <d v="2026-07-14T00:00:00"/>
    <s v="2026-07-14"/>
    <s v="S"/>
    <s v="S"/>
    <n v="138991"/>
    <d v="2026-07-14T00:00:00"/>
    <s v="2026-07-14"/>
    <s v="2026-07-14"/>
    <n v="0"/>
    <x v="1"/>
    <x v="1"/>
    <n v="2886"/>
  </r>
  <r>
    <n v="135733"/>
    <s v="QUINCAILLERIE 2000"/>
    <s v="Achat moulure 25x16 pr les installations"/>
    <s v="REMISE"/>
    <s v="Remise 10%"/>
    <n v="1865.2173913043478"/>
    <n v="169.56521739130434"/>
    <n v="9.0909090909090912E-2"/>
    <n v="9.0909090909090912E-2"/>
    <m/>
    <n v="1695.6521739130435"/>
    <d v="2026-07-14T00:00:00"/>
    <s v="2026-07-14"/>
    <s v="E"/>
    <s v="E"/>
    <n v="138939"/>
    <d v="2026-07-10T00:00:00"/>
    <s v="2026-07-10"/>
    <s v="2026-07-14"/>
    <n v="4"/>
    <x v="1"/>
    <x v="1"/>
    <n v="1817"/>
  </r>
  <r>
    <n v="135734"/>
    <s v="BLACK BOX"/>
    <s v="ACHAT BLACK BOX POUR SUPERVISION TEMP"/>
    <s v="ALERTWERKS DUAL TEMP/HUMID 5 FT CABLE_EM1TH2005R2"/>
    <s v="SONDE TEMPERATURE ET HUMIDITE BLACKBOX # Devis: 160028024"/>
    <n v="6463.08"/>
    <m/>
    <m/>
    <m/>
    <m/>
    <n v="6463.08"/>
    <d v="2026-07-14T00:00:00"/>
    <s v="2026-07-14"/>
    <s v="E"/>
    <s v="E"/>
    <n v="138890"/>
    <d v="2026-07-08T00:00:00"/>
    <s v="2026-07-08"/>
    <s v="2026-07-14"/>
    <n v="6"/>
    <x v="1"/>
    <x v="1"/>
    <n v="2242"/>
  </r>
  <r>
    <n v="135735"/>
    <s v="SOCIETE DE METALLURGIE DE L OCEAN INDIEN (ABC"/>
    <s v="DSTC-SEI: Achat Urgente GOULOTTE CLIPPAGE DIRECT DLP 85X50"/>
    <s v="REMISE"/>
    <s v="REMISE (15%*123916.67*18)"/>
    <n v="557.62501499999996"/>
    <n v="72.73369760869565"/>
    <n v="0.13043478260869565"/>
    <n v="0.13043478260869565"/>
    <m/>
    <n v="484.89131739130431"/>
    <d v="2026-07-14T00:00:00"/>
    <s v="2026-07-14"/>
    <s v="E"/>
    <s v="E"/>
    <n v="138913"/>
    <d v="2026-07-09T00:00:00"/>
    <s v="2026-07-09"/>
    <s v="2026-07-14"/>
    <n v="5"/>
    <x v="1"/>
    <x v="1"/>
    <n v="1"/>
  </r>
  <r>
    <n v="135736"/>
    <s v="MADARAIL SA"/>
    <s v="Redevance mensuelle occupation zones concernées FO(16points)"/>
    <s v="LOYER SITES"/>
    <s v="Redevance mensuelle pr occupation zones concernees FO(16points)-(JUIN26 à MAI27)(convention N07/22/DG)(Avenant N°04)"/>
    <n v="556.51481739130429"/>
    <m/>
    <m/>
    <m/>
    <m/>
    <n v="556.51481739130429"/>
    <d v="2026-07-14T00:00:00"/>
    <s v="2026-07-14"/>
    <s v="E"/>
    <s v="E"/>
    <n v="138976"/>
    <d v="2026-07-13T00:00:00"/>
    <s v="2026-07-13"/>
    <s v="2026-07-14"/>
    <n v="1"/>
    <x v="1"/>
    <x v="1"/>
    <n v="1688"/>
  </r>
  <r>
    <n v="135737"/>
    <s v="EASY NETCOM"/>
    <s v="TX GC FO BOE141 Croisement Tsaratanana"/>
    <s v="REMISE"/>
    <s v="Remise 5%"/>
    <n v="1537.0921739130436"/>
    <n v="73.194782608695647"/>
    <n v="4.7618993740863598E-2"/>
    <n v="4.7618993740863598E-2"/>
    <m/>
    <n v="1463.8973913043478"/>
    <d v="2026-07-14T00:00:00"/>
    <s v="2026-07-14"/>
    <s v="L"/>
    <s v="S"/>
    <n v="138982"/>
    <d v="2026-07-13T00:00:00"/>
    <s v="2026-07-13"/>
    <s v="2026-07-14"/>
    <n v="1"/>
    <x v="1"/>
    <x v="1"/>
    <n v="2053"/>
  </r>
  <r>
    <n v="135738"/>
    <s v="PRIMA CE SARLU"/>
    <s v="TX  GC FO sur VAK138 VINANY"/>
    <s v="REMISE"/>
    <s v="Remise 7%"/>
    <n v="2277.9369565217394"/>
    <n v="149.02391304347827"/>
    <n v="6.5420560747663545E-2"/>
    <n v="6.5420560747663545E-2"/>
    <m/>
    <n v="2128.913043478261"/>
    <d v="2026-07-14T00:00:00"/>
    <s v="2026-07-14"/>
    <s v="S"/>
    <s v="S"/>
    <n v="138979"/>
    <d v="2026-07-13T00:00:00"/>
    <s v="2026-07-13"/>
    <s v="2026-07-14"/>
    <n v="1"/>
    <x v="1"/>
    <x v="1"/>
    <n v="2633"/>
  </r>
  <r>
    <n v="135739"/>
    <s v="PRIMA CE SARLU"/>
    <s v="TX GC FO sur VAK140 ABE ANDRAIKIBA"/>
    <s v="REMISE"/>
    <s v="Remise 7%"/>
    <n v="965.74478260869569"/>
    <n v="63.179565217391307"/>
    <n v="6.5420560747663559E-2"/>
    <n v="6.5420560747663559E-2"/>
    <m/>
    <n v="902.56521739130437"/>
    <d v="2026-07-14T00:00:00"/>
    <s v="2026-07-14"/>
    <s v="L"/>
    <s v="S"/>
    <n v="138981"/>
    <d v="2026-07-13T00:00:00"/>
    <s v="2026-07-13"/>
    <s v="2026-07-14"/>
    <n v="1"/>
    <x v="1"/>
    <x v="1"/>
    <n v="2633"/>
  </r>
  <r>
    <n v="135740"/>
    <s v="MORA MARKET"/>
    <s v="Recharges bonbonnesDTG (Collation DTG pr 2mois )"/>
    <s v="RECHARGE BONBONNES"/>
    <s v="NATUR' EAU Bonbonnes Recharge 19L # Devis B-PR0726-0075"/>
    <n v="1104.1665"/>
    <m/>
    <m/>
    <m/>
    <m/>
    <n v="1104.1665"/>
    <d v="2026-07-14T00:00:00"/>
    <s v="2026-07-14"/>
    <s v="E"/>
    <s v="E"/>
    <n v="138962"/>
    <d v="2026-07-13T00:00:00"/>
    <s v="2026-07-13"/>
    <s v="2026-07-14"/>
    <n v="1"/>
    <x v="1"/>
    <x v="1"/>
    <n v="4245"/>
  </r>
  <r>
    <n v="135741"/>
    <s v="ONIX ENGINEERING GROUP"/>
    <s v="ANM002_DECOMMISSIONING GROUND FLOOR &amp; LEVEL1"/>
    <s v="Travaux de réhabilitation"/>
    <s v="TRAVAUX DEMENTELEMENT / DISMANTLING WORK RDC IPDSLAM R +1  OCB(NSTALLATION ET REPLI DE CHANTIER )"/>
    <n v="2634.788043478261"/>
    <m/>
    <m/>
    <m/>
    <m/>
    <n v="2634.788043478261"/>
    <d v="2026-07-14T00:00:00"/>
    <s v="2026-07-14"/>
    <s v="E"/>
    <s v="E"/>
    <n v="138989"/>
    <d v="2026-07-14T00:00:00"/>
    <s v="2026-07-14"/>
    <s v="2026-07-14"/>
    <n v="0"/>
    <x v="1"/>
    <x v="1"/>
    <n v="6661"/>
  </r>
  <r>
    <n v="135742"/>
    <s v="FRANCE PUB"/>
    <s v="Lightbox Yas Campus Galaxy Andraharo"/>
    <s v="REMISE"/>
    <s v="Remise"/>
    <n v="9290.6869565217385"/>
    <n v="1169.2956521739131"/>
    <n v="0.12585674855324969"/>
    <n v="0.12585674855324969"/>
    <m/>
    <n v="8121.3913043478251"/>
    <d v="2026-07-14T00:00:00"/>
    <s v="2026-07-14"/>
    <s v="E"/>
    <s v="E"/>
    <n v="139004"/>
    <d v="2026-07-14T00:00:00"/>
    <s v="2026-07-14"/>
    <s v="2026-07-14"/>
    <n v="0"/>
    <x v="1"/>
    <x v="1"/>
    <n v="3678"/>
  </r>
  <r>
    <n v="135743"/>
    <s v="CHRONO COLIS"/>
    <s v="Transp et Manut de 30 Poteaux Fianarantsoa vers Ambositra"/>
    <s v="Transport et manutention des poteaux"/>
    <s v="DTG/DOM: Transport et Manutention de 30 Poteaux en bois de Fianarantsoa vers Ambositra #  DV2607-2846"/>
    <n v="717.39130434782612"/>
    <m/>
    <m/>
    <m/>
    <m/>
    <n v="717.39130434782612"/>
    <d v="2026-07-14T00:00:00"/>
    <s v="2026-07-14"/>
    <s v="E"/>
    <s v="E"/>
    <n v="138998"/>
    <d v="2026-07-14T00:00:00"/>
    <s v="2026-07-14"/>
    <s v="2026-07-14"/>
    <n v="0"/>
    <x v="1"/>
    <x v="1"/>
    <n v="3042"/>
  </r>
  <r>
    <n v="135744"/>
    <s v="VOYAGEXPERT"/>
    <s v="Régul factures JUIN2026 de l'équipe DTG"/>
    <s v="PRESTATION DIVERS"/>
    <s v="régul - F-068 0048197 (Emission Location Kyriad Hotel Xiii Italie Gobelins)  - MR RANDRIAMANANTENA Rija"/>
    <n v="107.63999999999999"/>
    <m/>
    <m/>
    <m/>
    <m/>
    <n v="107.63999999999999"/>
    <d v="2026-07-14T00:00:00"/>
    <s v="2026-07-21"/>
    <s v="S"/>
    <s v="S"/>
    <n v="138964"/>
    <d v="2026-07-13T00:00:00"/>
    <s v="2026-07-13"/>
    <s v="2026-07-14"/>
    <n v="1"/>
    <x v="1"/>
    <x v="1"/>
    <n v="6711"/>
  </r>
  <r>
    <n v="135745"/>
    <s v="PRIMA CE SARLU"/>
    <s v="TX GC BKB SOANIERANA IVONGO - MANANARA NORD"/>
    <s v="REMISE"/>
    <s v="Remise 30%"/>
    <n v="5545.913043478261"/>
    <n v="1279.8260869565217"/>
    <n v="0.23076923076923075"/>
    <n v="0.23076923076923075"/>
    <m/>
    <n v="4266.086956521739"/>
    <d v="2026-07-14T00:00:00"/>
    <s v="2026-07-14"/>
    <s v="L"/>
    <s v="S"/>
    <n v="138960"/>
    <d v="2026-07-13T00:00:00"/>
    <s v="2026-07-13"/>
    <s v="2026-07-14"/>
    <n v="1"/>
    <x v="1"/>
    <x v="1"/>
    <n v="2633"/>
  </r>
  <r>
    <n v="135746"/>
    <s v="ENTREPRISE RAFIA"/>
    <s v="TIRAGE FO 13ème VAGUE à FIANARANTSOA BC GLOBAL"/>
    <s v="Travaux filaire"/>
    <s v="DTG/DOM: TIRAGE FO 13ème VAGUE à FIANARANTSOA BC GLOBAL"/>
    <n v="1304.3478260869565"/>
    <m/>
    <m/>
    <m/>
    <m/>
    <n v="1304.3478260869565"/>
    <d v="2026-07-15T00:00:00"/>
    <s v="2026-07-15"/>
    <s v="E"/>
    <s v="E"/>
    <n v="138996"/>
    <d v="2026-07-14T00:00:00"/>
    <s v="2026-07-14"/>
    <s v="2026-07-14"/>
    <n v="0"/>
    <x v="1"/>
    <x v="1"/>
    <n v="2328"/>
  </r>
  <r>
    <n v="135747"/>
    <s v="BESSADARA ORLANDO"/>
    <s v="Installation Eddie Sosthene TSARALAZA Mandritsara"/>
    <s v="Travaux GC filaire"/>
    <s v="DTG/DOM: Installation 2186196245 Eddie Sosthene TSARALAZA Mandritsara"/>
    <n v="245.65217391304347"/>
    <m/>
    <m/>
    <m/>
    <m/>
    <n v="245.65217391304347"/>
    <d v="2026-07-15T00:00:00"/>
    <s v="2026-07-15"/>
    <s v="E"/>
    <s v="E"/>
    <n v="138995"/>
    <d v="2026-07-14T00:00:00"/>
    <s v="2026-07-14"/>
    <s v="2026-07-14"/>
    <n v="0"/>
    <x v="1"/>
    <x v="1"/>
    <n v="5337"/>
  </r>
  <r>
    <n v="135748"/>
    <s v="TECHNI-FROID MADAGASCAR"/>
    <s v="INSTAL CONTROLE PHASES,TENSION CONDENSEURS ADP-MANJUNGA"/>
    <s v="MAINTENANCE ENERGIE"/>
    <s v="INSTALLATION RELAIS CONTROLE PHASES ET TENSION POUR LES CONDENSEURS ADP-MANJUNGA"/>
    <n v="2249.6320130434783"/>
    <m/>
    <m/>
    <m/>
    <m/>
    <n v="2249.6320130434783"/>
    <d v="2026-07-15T00:00:00"/>
    <s v="2026-07-15"/>
    <s v="E"/>
    <s v="E"/>
    <n v="138984"/>
    <d v="2026-07-13T00:00:00"/>
    <s v="2026-07-13"/>
    <s v="2026-07-14"/>
    <n v="1"/>
    <x v="0"/>
    <x v="1"/>
    <n v="1175"/>
  </r>
  <r>
    <n v="135749"/>
    <s v="IVENCO"/>
    <s v="Prestation Logistique et Locations - Fan Zone CUA Parvis"/>
    <s v="PRESTATION DIVERS"/>
    <s v="Prestation Logistique et Locations - Fan Zone CUA Parvis - FA n°FAC/2026/0255 du 06/07/2026"/>
    <n v="10869.565217391304"/>
    <m/>
    <m/>
    <m/>
    <m/>
    <n v="10869.565217391304"/>
    <d v="2026-07-15T00:00:00"/>
    <s v="2026-07-15"/>
    <s v="S"/>
    <s v="S"/>
    <n v="138941"/>
    <d v="2026-07-10T00:00:00"/>
    <s v="2026-07-10"/>
    <s v="2026-07-15"/>
    <n v="5"/>
    <x v="0"/>
    <x v="0"/>
    <n v="2467"/>
  </r>
  <r>
    <n v="135750"/>
    <s v="LOXEA MADAGASCAR"/>
    <s v="Location véhicule LLD Directeur Juridique_x000a_ (engagement pour 12 mois )_x000a_Devis LOXEA : PF 24062026 009 EV"/>
    <s v="LOCATION VEHICULE LLD"/>
    <s v="Location véhicule LLD Directeur Juridique# DEVIS N° PF24062026-009 EV DU 24/06/2026"/>
    <n v="96195.652173913055"/>
    <m/>
    <m/>
    <m/>
    <m/>
    <n v="96195.652173913055"/>
    <d v="2026-07-15T00:00:00"/>
    <s v="2026-07-15"/>
    <s v="E"/>
    <s v="E"/>
    <n v="139019"/>
    <d v="2026-07-14T00:00:00"/>
    <s v="2026-07-14"/>
    <s v="2026-07-15"/>
    <n v="1"/>
    <x v="4"/>
    <x v="2"/>
    <n v="629"/>
  </r>
  <r>
    <n v="135751"/>
    <s v="LUCKKY COMPANY"/>
    <s v="Transport PEHD depuis Tanà vers Antsirabe"/>
    <s v="Transport des matériels techniques"/>
    <s v="DTG/DOM: Transport PEHD depuis Tanà vers Antsirabe. Travaux fibre optique pour NEA Ambohimandroso REQ-20260506-00557"/>
    <n v="489.13043478260869"/>
    <m/>
    <m/>
    <m/>
    <m/>
    <n v="489.13043478260869"/>
    <d v="2026-07-15T00:00:00"/>
    <s v="2026-07-15"/>
    <s v="S"/>
    <s v="S"/>
    <n v="138993"/>
    <d v="2026-07-14T00:00:00"/>
    <s v="2026-07-14"/>
    <s v="2026-07-14"/>
    <n v="0"/>
    <x v="1"/>
    <x v="1"/>
    <n v="3726"/>
  </r>
  <r>
    <n v="135752"/>
    <s v="NOMENJANAHARY FY-AINA SANDYH FORD"/>
    <s v="Prestation Hotesses - Hoopfest Inter -universitaire 2026"/>
    <s v="PRESTATION DE SERVICE"/>
    <s v="Prestation Hotesses - Hoopfest Inter -universitaire 2026 # devis du 10/07/2026"/>
    <n v="547.82608695652175"/>
    <m/>
    <m/>
    <m/>
    <m/>
    <n v="547.82608695652175"/>
    <d v="2026-07-15T00:00:00"/>
    <s v="2026-07-15"/>
    <s v="E"/>
    <s v="E"/>
    <n v="138978"/>
    <d v="2026-07-13T00:00:00"/>
    <s v="2026-07-13"/>
    <s v="2026-07-15"/>
    <n v="2"/>
    <x v="0"/>
    <x v="0"/>
    <n v="4606"/>
  </r>
  <r>
    <n v="135753"/>
    <s v="NOMENJANAHARY FY-AINA SANDYH FORD"/>
    <s v="Hôtesses ITM 2026"/>
    <s v="PRESTATION DE SERVICE"/>
    <s v="Hôtesses ITM 2026 # devis du 28/05/2026"/>
    <n v="313.04347826086956"/>
    <m/>
    <m/>
    <m/>
    <m/>
    <n v="313.04347826086956"/>
    <d v="2026-07-15T00:00:00"/>
    <s v="2026-07-15"/>
    <s v="E"/>
    <s v="E"/>
    <n v="138950"/>
    <d v="2026-07-10T00:00:00"/>
    <s v="2026-07-10"/>
    <s v="2026-07-15"/>
    <n v="5"/>
    <x v="0"/>
    <x v="0"/>
    <n v="4606"/>
  </r>
  <r>
    <n v="135754"/>
    <s v="COLLEGES DE FRANCE ET DU MONDE"/>
    <s v="Sponsoring Course du Lac Anosy"/>
    <s v="SPONSORING"/>
    <s v="Sponsoring Course Urbaine autour du Lac Anosy du 03 Mai 2026 # FActure du 12/05/2026"/>
    <n v="543.47826086956525"/>
    <m/>
    <m/>
    <m/>
    <m/>
    <n v="543.47826086956525"/>
    <d v="2026-07-15T00:00:00"/>
    <s v="2026-07-15"/>
    <s v="E"/>
    <s v="E"/>
    <n v="138924"/>
    <d v="2026-07-09T00:00:00"/>
    <s v="2026-07-09"/>
    <s v="2026-07-15"/>
    <n v="6"/>
    <x v="0"/>
    <x v="0"/>
    <n v="6221"/>
  </r>
  <r>
    <n v="135755"/>
    <s v="INST NAT DES SCI COMPTABLES ET DES ADM E/SE"/>
    <s v="Sortie de Promotion Inscae"/>
    <s v="SPONSORING"/>
    <s v="Sponsoring - Sortie de promotion INSCAE # Facture du 06/07/2026"/>
    <n v="652.17391304347825"/>
    <m/>
    <m/>
    <m/>
    <m/>
    <n v="652.17391304347825"/>
    <d v="2026-07-15T00:00:00"/>
    <s v="2026-07-15"/>
    <s v="E"/>
    <s v="E"/>
    <n v="138894"/>
    <d v="2026-07-08T00:00:00"/>
    <s v="2026-07-08"/>
    <s v="2026-07-15"/>
    <n v="7"/>
    <x v="0"/>
    <x v="0"/>
    <n v="1205"/>
  </r>
  <r>
    <n v="135756"/>
    <s v="MAROANJARA HORTENCIA"/>
    <s v="PRESTATION TENCE MENA"/>
    <s v="PRESTATION DE SERVICE"/>
    <s v="PRESTATION AMBASSADRICE YAS MADAGASCAR - TENCE MENA # Facture n°05 du 01/07/2026"/>
    <n v="4076.086956521739"/>
    <m/>
    <m/>
    <m/>
    <m/>
    <n v="4076.086956521739"/>
    <d v="2026-07-15T00:00:00"/>
    <s v="2026-07-15"/>
    <s v="E"/>
    <s v="E"/>
    <n v="138870"/>
    <d v="2026-07-07T00:00:00"/>
    <s v="2026-07-07"/>
    <s v="2026-07-15"/>
    <n v="8"/>
    <x v="0"/>
    <x v="0"/>
    <n v="4949"/>
  </r>
  <r>
    <n v="135757"/>
    <s v="STELLAR - IX SA"/>
    <s v="Prestation pour la mise ON du nouveau CAS/RSG"/>
    <s v="PRESTATION DE SERVICE"/>
    <s v="Mise en ON (SWAP SERVEURS CAS ERICSSON Version2) # DV_STX_YASMG-2026_1040"/>
    <n v="142.43478260869566"/>
    <m/>
    <m/>
    <m/>
    <m/>
    <n v="142.43478260869566"/>
    <d v="2026-07-15T00:00:00"/>
    <s v="2026-07-15"/>
    <s v="E"/>
    <s v="E"/>
    <n v="138954"/>
    <d v="2026-07-10T00:00:00"/>
    <s v="2026-07-10"/>
    <s v="2026-07-14"/>
    <n v="4"/>
    <x v="1"/>
    <x v="1"/>
    <n v="3098"/>
  </r>
  <r>
    <n v="135758"/>
    <s v="TSIMIJERIMANANA DOBIAS ABRAMSKY BENJAMIN"/>
    <s v="Prestation Influenceur - Bob Dobias"/>
    <s v="PRESTATION DE SERVICE"/>
    <s v="Prestation Influenceur + Bonus - Bob Dobias - FA n°01"/>
    <n v="500"/>
    <m/>
    <m/>
    <m/>
    <m/>
    <n v="500"/>
    <d v="2026-07-15T00:00:00"/>
    <s v="2026-07-15"/>
    <s v="E"/>
    <s v="E"/>
    <n v="138956"/>
    <d v="2026-07-13T00:00:00"/>
    <s v="2026-07-13"/>
    <s v="2026-07-14"/>
    <n v="1"/>
    <x v="0"/>
    <x v="0"/>
    <n v="5269"/>
  </r>
  <r>
    <n v="135759"/>
    <s v="RAKOTONANTENAINA Ferdinah Olivier"/>
    <s v="Influenceur Ferdinah"/>
    <s v="PRESTATION DE SERVICE"/>
    <s v="Prestation Influenceur Ferdinah + Bonus"/>
    <n v="369.56521739130437"/>
    <m/>
    <m/>
    <m/>
    <m/>
    <n v="369.56521739130437"/>
    <d v="2026-07-15T00:00:00"/>
    <s v="2026-07-16"/>
    <s v="E"/>
    <s v="E"/>
    <n v="138966"/>
    <d v="2026-07-13T00:00:00"/>
    <s v="2026-07-13"/>
    <s v="2026-07-14"/>
    <n v="1"/>
    <x v="0"/>
    <x v="0"/>
    <n v="5876"/>
  </r>
  <r>
    <n v="135760"/>
    <s v="PARIS-MALAGASY"/>
    <s v="Prestation Influenceuse Paris"/>
    <s v="PRESTATION DE SERVICE"/>
    <s v="Prestation Influenceuse Paris - Avril au Juin 2026 + bonus - FA n°0002"/>
    <n v="304.3478260869565"/>
    <m/>
    <m/>
    <m/>
    <m/>
    <n v="304.3478260869565"/>
    <d v="2026-07-15T00:00:00"/>
    <s v="2026-07-15"/>
    <s v="E"/>
    <s v="E"/>
    <n v="138963"/>
    <d v="2026-07-13T00:00:00"/>
    <s v="2026-07-13"/>
    <s v="2026-07-14"/>
    <n v="1"/>
    <x v="0"/>
    <x v="0"/>
    <n v="5332"/>
  </r>
  <r>
    <n v="135761"/>
    <s v="DREAM ON RADIO SARL"/>
    <s v="Spots publicitaires Dream'IN"/>
    <s v="PUBLICITE ET ANNONCE"/>
    <s v="Spot publicitaire - FA N°6 445/FA"/>
    <n v="1883.2695652173911"/>
    <m/>
    <m/>
    <m/>
    <m/>
    <n v="1883.2695652173911"/>
    <d v="2026-07-15T00:00:00"/>
    <s v="2026-07-15"/>
    <s v="E"/>
    <s v="E"/>
    <n v="138955"/>
    <d v="2026-07-13T00:00:00"/>
    <s v="2026-07-13"/>
    <s v="2026-07-14"/>
    <n v="1"/>
    <x v="0"/>
    <x v="0"/>
    <n v="6201"/>
  </r>
  <r>
    <n v="135762"/>
    <s v="MADAUTO LOCATION"/>
    <s v="LOCATION BUS AVEC CHAUFFEUR"/>
    <s v="LOCATION"/>
    <s v="LOCATION BUS HYUNDAI COUNTY AVEC CHAUFFEUR - 9 JOURS - TOURNAGE FILM DIEGO # proforma n°2120307-07-madloc-2026"/>
    <n v="2439.1304347826085"/>
    <m/>
    <m/>
    <m/>
    <m/>
    <n v="2439.1304347826085"/>
    <d v="2026-07-15T00:00:00"/>
    <s v="2026-07-15"/>
    <s v="E"/>
    <s v="E"/>
    <n v="138946"/>
    <d v="2026-07-10T00:00:00"/>
    <s v="2026-07-10"/>
    <s v="2026-07-14"/>
    <n v="4"/>
    <x v="0"/>
    <x v="0"/>
    <n v="80"/>
  </r>
  <r>
    <n v="135763"/>
    <s v="SOCIETE DE DIFFUSION AUTOMOBILE DE MADAGASCAR"/>
    <s v="Réparation motos SOCO19 et SOCO26"/>
    <s v="ENTRETIEN ET REPARATION VEHICULE  Y COMPRIS PIECES DE RECHAN"/>
    <s v="Réparation moto SOCO19(rear suspension+MO) # Devis 26PVM0037"/>
    <n v="138.55278695652171"/>
    <m/>
    <m/>
    <m/>
    <m/>
    <n v="138.55278695652171"/>
    <d v="2026-07-15T00:00:00"/>
    <s v="2026-07-15"/>
    <s v="E"/>
    <s v="E"/>
    <n v="138951"/>
    <d v="2026-07-10T00:00:00"/>
    <s v="2026-07-10"/>
    <s v="2026-07-14"/>
    <n v="4"/>
    <x v="1"/>
    <x v="1"/>
    <n v="126"/>
  </r>
  <r>
    <n v="135764"/>
    <s v="MEGAPRINT"/>
    <s v="Flyers - Affiches Somaroho"/>
    <s v="FLYERS KIASY - 10x21CM - JUILLET 2026"/>
    <s v="Flyers 10x21cm - Ref 05443/A026 # DEVIS DU 03/07/2026"/>
    <n v="2243.478260869565"/>
    <m/>
    <m/>
    <m/>
    <m/>
    <n v="2243.478260869565"/>
    <d v="2026-07-15T00:00:00"/>
    <s v="2026-07-15"/>
    <s v="E"/>
    <s v="E"/>
    <n v="138930"/>
    <d v="2026-07-10T00:00:00"/>
    <s v="2026-07-10"/>
    <s v="2026-07-14"/>
    <n v="4"/>
    <x v="0"/>
    <x v="0"/>
    <n v="88"/>
  </r>
  <r>
    <n v="135765"/>
    <s v="GASY BLESSED EVENT"/>
    <s v="Location Pagode - YAS HOOPFEST"/>
    <s v="LOCATION"/>
    <s v="Location Pagode 6*6m - Proforma n° PRO 016072026 du 06/07/2025"/>
    <n v="595.6521739130435"/>
    <m/>
    <m/>
    <m/>
    <m/>
    <n v="595.6521739130435"/>
    <d v="2026-07-15T00:00:00"/>
    <s v="2026-07-15"/>
    <s v="E"/>
    <s v="E"/>
    <n v="138922"/>
    <d v="2026-07-09T00:00:00"/>
    <s v="2026-07-09"/>
    <s v="2026-07-14"/>
    <n v="5"/>
    <x v="0"/>
    <x v="0"/>
    <n v="7163"/>
  </r>
  <r>
    <n v="135766"/>
    <s v="LIGHTBOX SARL"/>
    <s v="Installation et Désinstallation Light Box"/>
    <s v="PRESTATION DE SERVICE"/>
    <s v="Installation et Désinstallation Light Box - Devis N° DEV/2026/0607 du 02/07/2026"/>
    <n v="456.52173913043481"/>
    <m/>
    <m/>
    <m/>
    <m/>
    <n v="456.52173913043481"/>
    <d v="2026-07-15T00:00:00"/>
    <s v="2026-07-15"/>
    <s v="E"/>
    <s v="E"/>
    <n v="138896"/>
    <d v="2026-07-08T00:00:00"/>
    <s v="2026-07-08"/>
    <s v="2026-07-14"/>
    <n v="6"/>
    <x v="0"/>
    <x v="0"/>
    <n v="3730"/>
  </r>
  <r>
    <n v="135767"/>
    <s v="ECO FUSION"/>
    <s v="Installation Fronton - Stands Yas Hoopfest"/>
    <s v="PRESTATION DE SERVICE"/>
    <s v="Installation Fronton - devis n°0126/07/2026"/>
    <n v="165.81521739130434"/>
    <m/>
    <m/>
    <m/>
    <m/>
    <n v="165.81521739130434"/>
    <d v="2026-07-15T00:00:00"/>
    <s v="2026-07-15"/>
    <s v="E"/>
    <s v="E"/>
    <n v="138895"/>
    <d v="2026-07-08T00:00:00"/>
    <s v="2026-07-08"/>
    <s v="2026-07-14"/>
    <n v="6"/>
    <x v="0"/>
    <x v="0"/>
    <n v="1136"/>
  </r>
  <r>
    <n v="135768"/>
    <s v="TECHNI-FROID MADAGASCAR"/>
    <s v="INSTAL CONTROLE PHASES,TENSION CONDENSEURS ADP-TANA"/>
    <s v="MAINTENANCE ENERGIE"/>
    <s v=" INSTALLATION RELAIS CONTROLE PHASES ET TENSION POUR LES CONDENSEURS ADP-TANA"/>
    <n v="2030.9428130434781"/>
    <m/>
    <m/>
    <m/>
    <m/>
    <n v="2030.9428130434781"/>
    <d v="2026-07-15T00:00:00"/>
    <s v="2026-07-15"/>
    <s v="E"/>
    <s v="E"/>
    <n v="138983"/>
    <d v="2026-07-13T00:00:00"/>
    <s v="2026-07-13"/>
    <s v="2026-07-14"/>
    <n v="1"/>
    <x v="1"/>
    <x v="1"/>
    <n v="1175"/>
  </r>
  <r>
    <n v="135769"/>
    <s v="SOKA HOLDING OU S H"/>
    <s v="DA SOKA HOLDING direction et pilotage de projet juillet 2026_x000a_FA SH 2016-017"/>
    <s v="PRESTATION DE SERVICE"/>
    <s v="DA SOKA HOLDING direction et pilotage de projet juillet 2026# FACTURE N° 2026-0017 DU 13/07/2026"/>
    <n v="11290.836521739131"/>
    <m/>
    <m/>
    <m/>
    <m/>
    <n v="11290.836521739131"/>
    <d v="2026-07-15T00:00:00"/>
    <s v="0000-00-00"/>
    <s v="A"/>
    <s v="A"/>
    <n v="139031"/>
    <d v="2026-07-15T00:00:00"/>
    <s v="2026-07-15"/>
    <s v="2026-07-15"/>
    <n v="0"/>
    <x v="4"/>
    <x v="2"/>
    <n v="6376"/>
  </r>
  <r>
    <n v="135770"/>
    <s v="SOKA AFRICA"/>
    <s v="DA SOKA AFRIKA direction et pilotage de projet jullet 2026_x000a_FA SA 017"/>
    <s v="PRESTATION DE SERVICE"/>
    <s v="DA SOKA AFRIKA direction et pilotage de projet jullet 2026# FACTURE N° FA_2026-017 DU 13/07/2026"/>
    <n v="10530"/>
    <m/>
    <m/>
    <m/>
    <m/>
    <n v="10530"/>
    <d v="2026-07-15T00:00:00"/>
    <s v="0000-00-00"/>
    <s v="A"/>
    <s v="A"/>
    <n v="139032"/>
    <d v="2026-07-15T00:00:00"/>
    <s v="2026-07-15"/>
    <s v="2026-07-15"/>
    <n v="0"/>
    <x v="4"/>
    <x v="2"/>
    <n v="6162"/>
  </r>
  <r>
    <n v="135771"/>
    <s v="LCS CONSULTING"/>
    <s v="Prestation intérimaire: PERDIEM Suivi routier - Fitahiana,Dwio,Thierry, Tahiry"/>
    <s v="PRESTATION DE SERVICE"/>
    <s v="Prestation intérimaire: PERDIEM Suivi routier - Fitahiana,Dwio,Thierry, Tahiry# FACTURE PROFORMA N°294-A/FP/TELMA/2026 DU 12/06/2026"/>
    <n v="2152.6739130434785"/>
    <m/>
    <m/>
    <m/>
    <m/>
    <n v="2152.6739130434785"/>
    <d v="2026-07-15T00:00:00"/>
    <s v="2026-07-15"/>
    <s v="E"/>
    <s v="E"/>
    <n v="138451"/>
    <d v="2026-06-15T00:00:00"/>
    <s v="2026-06-15"/>
    <s v="2026-07-15"/>
    <n v="30"/>
    <x v="1"/>
    <x v="2"/>
    <n v="2490"/>
  </r>
  <r>
    <n v="135772"/>
    <s v="LCS CONSULTING"/>
    <s v="Prestation intérimaire: PERDIEM Suivi routier - Eric mois d'Avril 26"/>
    <s v="PRESTATION DE SERVICE"/>
    <s v="Prestation intérimaire: PERDIEM Suivi routier - Eric mois d'Avril 26# FACTURE PROFORMA N°304-A/FP/TELMA/2026 DU 18/06/2026"/>
    <n v="341.95652173913044"/>
    <m/>
    <m/>
    <m/>
    <m/>
    <n v="341.95652173913044"/>
    <d v="2026-07-15T00:00:00"/>
    <s v="2026-07-15"/>
    <s v="E"/>
    <s v="E"/>
    <n v="138558"/>
    <d v="2026-06-18T00:00:00"/>
    <s v="2026-06-18"/>
    <s v="2026-07-15"/>
    <n v="27"/>
    <x v="1"/>
    <x v="2"/>
    <n v="2490"/>
  </r>
  <r>
    <n v="135773"/>
    <s v="THE UNIVERSITY OF WARWICK"/>
    <s v="Formation Rianja - MBA"/>
    <s v="FORMATION"/>
    <s v="Formation Rianja - MBA# Invoice reference: 2467894-7 DU 18/06/2026"/>
    <n v="8522.5500000000011"/>
    <m/>
    <m/>
    <m/>
    <m/>
    <n v="8522.5500000000011"/>
    <d v="2026-07-15T00:00:00"/>
    <s v="2026-07-21"/>
    <s v="E"/>
    <s v="E"/>
    <n v="138587"/>
    <d v="2026-06-19T00:00:00"/>
    <s v="2026-06-19"/>
    <s v="2026-07-15"/>
    <n v="26"/>
    <x v="6"/>
    <x v="2"/>
    <n v="6316"/>
  </r>
  <r>
    <n v="135774"/>
    <s v="LCS CONSULTING"/>
    <s v="Prestation intérimaire: PERDIEM Suivi routier - Steev mois de juin 26"/>
    <s v="PRESTATION DE SERVICE"/>
    <s v="Prestation intérimaire: PERDIEM Suivi routier - Steev mois de juin 26# FACTURE PROFORMA N°306-A/FP/TELMA/2026 DU 22/06/2026"/>
    <n v="341.95652173913044"/>
    <m/>
    <m/>
    <m/>
    <m/>
    <n v="341.95652173913044"/>
    <d v="2026-07-15T00:00:00"/>
    <s v="2026-07-15"/>
    <s v="E"/>
    <s v="E"/>
    <n v="138614"/>
    <d v="2026-06-22T00:00:00"/>
    <s v="2026-06-22"/>
    <s v="2026-07-15"/>
    <n v="23"/>
    <x v="1"/>
    <x v="2"/>
    <n v="2490"/>
  </r>
  <r>
    <n v="135775"/>
    <s v="LCS CONSULTING"/>
    <s v="Prestation intérimaire: PERDIEM Mission - Steev mois de juin 26"/>
    <s v="PRESTATION DE SERVICE"/>
    <s v="Prestation intérimaire: PERDIEM Mission - Steev mois de juin 26# FACTURE PROFORMA N°305-A/FP/TELMA/2026 du 18/06/2026"/>
    <n v="30.434782608695652"/>
    <m/>
    <m/>
    <m/>
    <m/>
    <n v="30.434782608695652"/>
    <d v="2026-07-15T00:00:00"/>
    <s v="2026-07-15"/>
    <s v="E"/>
    <s v="E"/>
    <n v="138565"/>
    <d v="2026-06-18T00:00:00"/>
    <s v="2026-06-18"/>
    <s v="2026-07-15"/>
    <n v="27"/>
    <x v="1"/>
    <x v="2"/>
    <n v="2490"/>
  </r>
  <r>
    <n v="135776"/>
    <s v="BUROZOOM"/>
    <s v="Demande 01 Cachet Com bleu RH YAS MADAGASCAR"/>
    <s v="CACHET"/>
    <s v="Demande 01 Cachet Com bleu RH YAS MADAGASCAR# PROFORMA CACHET RH N° 897/06/2026 du 17/06/2026"/>
    <n v="15.413043478260869"/>
    <m/>
    <m/>
    <m/>
    <m/>
    <n v="15.413043478260869"/>
    <d v="2026-07-15T00:00:00"/>
    <s v="2026-07-15"/>
    <s v="E"/>
    <s v="E"/>
    <n v="138580"/>
    <d v="2026-06-19T00:00:00"/>
    <s v="2026-06-19"/>
    <s v="2026-07-15"/>
    <n v="26"/>
    <x v="6"/>
    <x v="2"/>
    <n v="4680"/>
  </r>
  <r>
    <n v="135777"/>
    <s v="LCS CONSULTING"/>
    <s v="Prestation intérimaire: PERDIEM Michael Formateur Jun"/>
    <s v="PRESTATION DE SERVICE"/>
    <s v="Prestation intérimaire: PERDIEM Michael Formateur Jun#FACTURE PROFORMA N°307-A/FP/TELMA/2026 du 22/06/2026"/>
    <n v="108.69565217391305"/>
    <m/>
    <m/>
    <m/>
    <m/>
    <n v="108.69565217391305"/>
    <d v="2026-07-15T00:00:00"/>
    <s v="2026-07-15"/>
    <s v="E"/>
    <s v="E"/>
    <n v="138638"/>
    <d v="2026-06-23T00:00:00"/>
    <s v="2026-06-23"/>
    <s v="2026-07-15"/>
    <n v="22"/>
    <x v="0"/>
    <x v="2"/>
    <n v="2490"/>
  </r>
  <r>
    <n v="135778"/>
    <s v="LCS CONSULTING"/>
    <s v="Prestation intérimaire: Logement 22 Tech Pol pour 1 mois"/>
    <s v="PRESTATION DE SERVICE"/>
    <s v="Prestation intérimaire: Logement 22 Tech Pol pour 1 mois# FACTURE PROFORMA N°312-A/FP/TELMA/2026 du 24/06/2026"/>
    <n v="413.5"/>
    <m/>
    <m/>
    <m/>
    <m/>
    <n v="413.5"/>
    <d v="2026-07-15T00:00:00"/>
    <s v="2026-07-15"/>
    <s v="E"/>
    <s v="E"/>
    <n v="138648"/>
    <d v="2026-06-24T00:00:00"/>
    <s v="2026-06-24"/>
    <s v="2026-07-15"/>
    <n v="21"/>
    <x v="1"/>
    <x v="2"/>
    <n v="2490"/>
  </r>
  <r>
    <n v="135779"/>
    <s v="ANDRIAMBOLOLONARISOA HAINGO(4 TIA)"/>
    <s v="RSE - Action Fête Nationale - Distribution PPN Fkt Andraharo"/>
    <s v="RIZ"/>
    <s v="RSE - Achat Riz - Distribution PPN Fkt Andraharo - 4Tia# DEVIS N°4260624028 DU 24/06/2026"/>
    <n v="309.2"/>
    <m/>
    <m/>
    <m/>
    <m/>
    <n v="309.2"/>
    <d v="2026-07-15T00:00:00"/>
    <s v="2026-07-15"/>
    <s v="E"/>
    <s v="E"/>
    <n v="138668"/>
    <d v="2026-06-24T00:00:00"/>
    <s v="2026-06-24"/>
    <s v="2026-07-15"/>
    <n v="21"/>
    <x v="6"/>
    <x v="2"/>
    <n v="7092"/>
  </r>
  <r>
    <n v="135780"/>
    <s v="SOCIETE DE GESTION ET EXPLOITATION DE M/CAR"/>
    <s v="QVT - Atelier Sport Q2 2026"/>
    <s v="Ateliers et workshops QVT"/>
    <s v="QVT - Atelier Sport Avril - Mai - Juin 2026 - Park Life# FACTURE N°0252/PRESTA/PRKL/2026 DU 24/06/2026"/>
    <n v="380.43478260869563"/>
    <m/>
    <m/>
    <m/>
    <m/>
    <n v="380.43478260869563"/>
    <d v="2026-07-15T00:00:00"/>
    <s v="2026-07-15"/>
    <s v="E"/>
    <s v="E"/>
    <n v="138666"/>
    <d v="2026-06-24T00:00:00"/>
    <s v="2026-06-24"/>
    <s v="2026-07-15"/>
    <n v="21"/>
    <x v="6"/>
    <x v="2"/>
    <n v="119"/>
  </r>
  <r>
    <n v="135781"/>
    <s v="ANDRIAMBOLOLONARISOA HAINGO(4 TIA)"/>
    <s v="RSE - Transport distribution PPN vers bénéficiaires"/>
    <s v="TRANSPORT"/>
    <s v="RSE - Transport distribution PPN vers bénéficiaires CUA et commune Ambohimanarina - 4Tia# DEVIS N°4260622025 du 22/06/2026"/>
    <n v="86.956521739130437"/>
    <m/>
    <m/>
    <m/>
    <m/>
    <n v="86.956521739130437"/>
    <d v="2026-07-15T00:00:00"/>
    <s v="2026-07-15"/>
    <s v="E"/>
    <s v="E"/>
    <n v="138620"/>
    <d v="2026-06-22T00:00:00"/>
    <s v="2026-06-22"/>
    <s v="2026-07-15"/>
    <n v="23"/>
    <x v="6"/>
    <x v="2"/>
    <n v="7092"/>
  </r>
  <r>
    <n v="135782"/>
    <s v="RAMPARISON ANDRIAMIHAJA HANITRI (TOP LINK)"/>
    <s v="RSE - Transport collaborateurs distribution PPN NOC"/>
    <s v="TRANSPORT"/>
    <s v="RSE - Transport collaborateurs distribution PPN NOC - TOP LINK# FACTURE PROFORMA: 5790626  du 22/06/2026"/>
    <n v="41.304347826086953"/>
    <m/>
    <m/>
    <m/>
    <m/>
    <n v="41.304347826086953"/>
    <d v="2026-07-15T00:00:00"/>
    <s v="2026-07-15"/>
    <s v="E"/>
    <s v="E"/>
    <n v="138626"/>
    <d v="2026-06-22T00:00:00"/>
    <s v="2026-06-22"/>
    <s v="2026-07-15"/>
    <n v="23"/>
    <x v="6"/>
    <x v="2"/>
    <n v="1104"/>
  </r>
  <r>
    <n v="135783"/>
    <s v="RAMPARISON ANDRIAMIHAJA HANITRI (TOP LINK)"/>
    <s v="RSE - Transport collaborateurs distribution PPN Galaxy"/>
    <s v="TRANSPORT"/>
    <s v="RSE - Transport collaborateurs distribution PPN Galaxy - TOP LINK# FACTURE PROFORMA : 5780626 du 12/06/2026"/>
    <n v="43.478260869565219"/>
    <m/>
    <m/>
    <m/>
    <m/>
    <n v="43.478260869565219"/>
    <d v="2026-07-15T00:00:00"/>
    <s v="2026-07-15"/>
    <s v="E"/>
    <s v="E"/>
    <n v="138622"/>
    <d v="2026-06-22T00:00:00"/>
    <s v="2026-06-22"/>
    <s v="2026-07-15"/>
    <n v="23"/>
    <x v="6"/>
    <x v="2"/>
    <n v="1104"/>
  </r>
  <r>
    <n v="135784"/>
    <s v="MADAJOB"/>
    <s v="Prestation intérimaire: PERDIEM ADV Xavier du 250626 au 190726"/>
    <s v="PRESTATION DE SERVICE"/>
    <s v="Prestation intérimaire: PERDIEM ADV Xavier du 250626 au 190726# DEVIS N° 002867 DU 24/06/2026"/>
    <n v="375.76086956521738"/>
    <m/>
    <m/>
    <m/>
    <m/>
    <n v="375.76086956521738"/>
    <d v="2026-07-15T00:00:00"/>
    <s v="2026-07-15"/>
    <s v="E"/>
    <s v="E"/>
    <n v="138669"/>
    <d v="2026-06-24T00:00:00"/>
    <s v="2026-06-24"/>
    <s v="2026-07-15"/>
    <n v="21"/>
    <x v="2"/>
    <x v="2"/>
    <n v="723"/>
  </r>
  <r>
    <n v="135785"/>
    <s v="LCS CONSULTING"/>
    <s v="Prestation intérimaire: PERDIEM Suivi routier - Joacin, Manambina, Ryan, Joely juin 26"/>
    <s v="PRESTATION DE SERVICE"/>
    <s v="Prestation intérimaire: PERDIEM Suivi routier - Joacin, Manambina, Ryan, Joely juin 26# FACTURE PROFORMA N°313-A/FP/TELMA/2026 du 25/06/2026"/>
    <n v="3955.7391304347825"/>
    <m/>
    <m/>
    <m/>
    <m/>
    <n v="3955.7391304347825"/>
    <d v="2026-07-15T00:00:00"/>
    <s v="2026-07-15"/>
    <s v="E"/>
    <s v="E"/>
    <n v="138707"/>
    <d v="2026-06-29T00:00:00"/>
    <s v="2026-06-29"/>
    <s v="2026-07-15"/>
    <n v="16"/>
    <x v="1"/>
    <x v="2"/>
    <n v="2490"/>
  </r>
  <r>
    <n v="135786"/>
    <s v="LCS CONSULTING"/>
    <s v="Prestation intérimaire: PERDIEM Suivi routier - Chris,Haj,Moib,Rija, Alph juillet 26"/>
    <s v="PRESTATION DE SERVICE"/>
    <s v="Prestation intérimaire: PERDIEM Suivi routier - Chris,Haj,Moib,Rija, Alph juillet 26# FACTURE PROFORMA N°315-A/FP/TELMA/2026 du 29/06/2026"/>
    <n v="1722.8260869565217"/>
    <m/>
    <m/>
    <m/>
    <m/>
    <n v="1722.8260869565217"/>
    <d v="2026-07-15T00:00:00"/>
    <s v="2026-07-15"/>
    <s v="E"/>
    <s v="E"/>
    <n v="138721"/>
    <d v="2026-06-29T00:00:00"/>
    <s v="2026-06-29"/>
    <s v="2026-07-15"/>
    <n v="16"/>
    <x v="1"/>
    <x v="2"/>
    <n v="2490"/>
  </r>
  <r>
    <n v="135788"/>
    <s v="RAMANGATAHIANA NOMENA MAMMY"/>
    <s v="Transport bagages FARAH suite prise de poste"/>
    <s v="PRESTATION DE SERVICE"/>
    <s v="Transport bagages FARAH suite prise de poste# DEVIS DU 01 juin 2026"/>
    <n v="391.30434782608694"/>
    <m/>
    <m/>
    <m/>
    <m/>
    <n v="391.30434782608694"/>
    <d v="2026-07-15T00:00:00"/>
    <s v="2026-07-15"/>
    <s v="E"/>
    <s v="E"/>
    <n v="138731"/>
    <d v="2026-06-30T00:00:00"/>
    <s v="2026-06-30"/>
    <s v="2026-07-15"/>
    <n v="15"/>
    <x v="0"/>
    <x v="2"/>
    <n v="6497"/>
  </r>
  <r>
    <n v="135789"/>
    <s v="RANDRIAMBOLOLONA HARINAVALONA (RAITRA)"/>
    <s v="RSE - Repeinte mur et changement plaque Maison du Numérique"/>
    <s v="MAIN D'OEUVRE"/>
    <s v="RSE - Repeinte mur et changement plaque Maison du Numérique - RAITRA ROYAL_x000a_Main d'uvre personne et matériel"/>
    <n v="92.382608695652181"/>
    <m/>
    <m/>
    <m/>
    <m/>
    <n v="92.382608695652181"/>
    <d v="2026-07-15T00:00:00"/>
    <s v="2026-07-15"/>
    <s v="E"/>
    <s v="E"/>
    <n v="138741"/>
    <d v="2026-06-30T00:00:00"/>
    <s v="2026-06-30"/>
    <s v="2026-07-15"/>
    <n v="15"/>
    <x v="6"/>
    <x v="2"/>
    <n v="3501"/>
  </r>
  <r>
    <n v="135790"/>
    <s v="MAMY SOA"/>
    <s v="Transport bagages ALIX suite affectation"/>
    <s v="PRESTATION DE SERVICE"/>
    <s v="Transport bagages ALIX suite affectation# DEVIS DU 22/06/2026"/>
    <n v="652.17391304347825"/>
    <m/>
    <m/>
    <m/>
    <m/>
    <n v="652.17391304347825"/>
    <d v="2026-07-15T00:00:00"/>
    <s v="2026-07-15"/>
    <s v="E"/>
    <s v="E"/>
    <n v="138774"/>
    <d v="2026-07-01T00:00:00"/>
    <s v="2026-07-01"/>
    <s v="2026-07-15"/>
    <n v="14"/>
    <x v="1"/>
    <x v="2"/>
    <n v="7075"/>
  </r>
  <r>
    <n v="135791"/>
    <s v="LCS CONSULTING"/>
    <s v="Prestation intérimaire: PERDIEM Mission - Alphonse, Rija, Tojo mai et juin 26"/>
    <s v="PRESTATION DE SERVICE"/>
    <s v="Prestation intérimaire: PERDIEM Mission - Alphonse, Rija, Tojo mai et juin 26# FACTURE PROFORMA N°320-A/FP/TELMA/2026 du 01/07/2026"/>
    <n v="333.26086956521738"/>
    <m/>
    <m/>
    <m/>
    <m/>
    <n v="333.26086956521738"/>
    <d v="2026-07-15T00:00:00"/>
    <s v="2026-07-15"/>
    <s v="E"/>
    <s v="E"/>
    <n v="138779"/>
    <d v="2026-07-01T00:00:00"/>
    <s v="2026-07-01"/>
    <s v="2026-07-15"/>
    <n v="14"/>
    <x v="1"/>
    <x v="2"/>
    <n v="2490"/>
  </r>
  <r>
    <n v="135792"/>
    <s v="LCS CONSULTING"/>
    <s v="Prestation intérimaire: 01 RYS HC Tanà pour 3 mois"/>
    <s v="PRESTATION DE SERVICE"/>
    <s v="Prestation intérimaire: 01 RYS HC Tanà pour 3 mois# FACTURE PROFORMA N°323-A/FP/TELMA/2026 du 03/07/2026"/>
    <n v="366.68478260869563"/>
    <m/>
    <m/>
    <m/>
    <m/>
    <n v="366.68478260869563"/>
    <d v="2026-07-15T00:00:00"/>
    <s v="2026-07-15"/>
    <s v="E"/>
    <s v="E"/>
    <n v="138825"/>
    <d v="2026-07-06T00:00:00"/>
    <s v="2026-07-06"/>
    <s v="2026-07-15"/>
    <n v="9"/>
    <x v="0"/>
    <x v="2"/>
    <n v="2490"/>
  </r>
  <r>
    <n v="135793"/>
    <s v="SOCIETE DE GESTION ET EXPLOITATION DE M/CAR"/>
    <s v="Collation intégration Yas le 7 juillet 2026 // 11 personnes, Parklife# FACTURE PROFORMA/EVENT/PRKL/2026 du 06/07/2026"/>
    <s v="COLLATION"/>
    <s v="Collation intégration Yas le 7 juillet 2026 // 11 personnes, Parklife# FACTURE PROFORMA/EVENT/PRKL/2026 du 06/07/2026"/>
    <n v="59.782608695652172"/>
    <m/>
    <m/>
    <m/>
    <m/>
    <n v="59.782608695652172"/>
    <d v="2026-07-15T00:00:00"/>
    <s v="2026-07-15"/>
    <s v="E"/>
    <s v="E"/>
    <n v="138857"/>
    <d v="2026-07-06T00:00:00"/>
    <s v="2026-07-06"/>
    <s v="2026-07-15"/>
    <n v="9"/>
    <x v="6"/>
    <x v="2"/>
    <n v="119"/>
  </r>
  <r>
    <n v="135794"/>
    <s v="LCS CONSULTING"/>
    <s v="Prestation intérimaire: 01 NOC Specialist HC pour 4 mois"/>
    <s v="PRESTATION DE SERVICE"/>
    <s v="Prestation intérimaire: 01 NOC Spécialist HC pour 4 mois# DEVIS N°2873 DU 03/07/2026"/>
    <n v="573.28260869565213"/>
    <m/>
    <m/>
    <m/>
    <m/>
    <n v="573.28260869565213"/>
    <d v="2026-07-15T00:00:00"/>
    <s v="2026-07-15"/>
    <s v="E"/>
    <s v="E"/>
    <n v="138838"/>
    <d v="2026-07-06T00:00:00"/>
    <s v="2026-07-06"/>
    <s v="2026-07-15"/>
    <n v="9"/>
    <x v="1"/>
    <x v="2"/>
    <n v="2490"/>
  </r>
  <r>
    <n v="135795"/>
    <s v="AUTO TRACTOR TULEAR"/>
    <s v="ENTRETIEN MOTO - TULEAR"/>
    <s v="ENTRETIEN ET REPARATION VEHICULE  Y COMPRIS PIECES DE RECHAN"/>
    <s v="ENTRETIEN MOTO - 7614WWT - TULEAR # DEVIS N°004881/AT/2026"/>
    <n v="1844.0579717391306"/>
    <m/>
    <m/>
    <m/>
    <m/>
    <n v="1844.0579717391306"/>
    <d v="2026-07-15T00:00:00"/>
    <s v="2026-07-16"/>
    <s v="E"/>
    <s v="E"/>
    <n v="138633"/>
    <d v="2026-06-23T00:00:00"/>
    <s v="2026-06-23"/>
    <s v="2026-07-06"/>
    <n v="13"/>
    <x v="0"/>
    <x v="0"/>
    <n v="4701"/>
  </r>
  <r>
    <n v="135796"/>
    <s v="MADAGASCAR AUTOMOBILE"/>
    <s v="REPARATION MOTO 21982WWT"/>
    <s v="REPARATION VEHICULE"/>
    <s v="MOTO HONDA  ACE XL125 LEKE 4SA - TANA 21982WWT # DEVIS N°1DE247699 DU 09/07/2026"/>
    <n v="326.47826086956519"/>
    <m/>
    <m/>
    <m/>
    <m/>
    <n v="326.47826086956519"/>
    <d v="2026-07-15T00:00:00"/>
    <s v="2026-07-15"/>
    <s v="E"/>
    <s v="E"/>
    <n v="138948"/>
    <d v="2026-07-10T00:00:00"/>
    <s v="2026-07-10"/>
    <s v="2026-07-13"/>
    <n v="3"/>
    <x v="0"/>
    <x v="0"/>
    <n v="1184"/>
  </r>
  <r>
    <n v="135797"/>
    <s v="RAVELOMANANONY DELPHIN"/>
    <s v="REPARATION MOTO 21297WWT"/>
    <s v="REPARATION VEHICULE"/>
    <s v="ENTRETIEN MOTO - MORONDAVA - 21297WWT # FACTURE N°06"/>
    <n v="138.91304347826087"/>
    <m/>
    <m/>
    <m/>
    <m/>
    <n v="138.91304347826087"/>
    <d v="2026-07-15T00:00:00"/>
    <s v="2026-07-15"/>
    <s v="E"/>
    <s v="E"/>
    <n v="138942"/>
    <d v="2026-07-10T00:00:00"/>
    <s v="2026-07-10"/>
    <s v="2026-07-13"/>
    <n v="3"/>
    <x v="0"/>
    <x v="0"/>
    <n v="7160"/>
  </r>
  <r>
    <n v="135798"/>
    <s v="OCEAN TRADE CO"/>
    <s v="RALLONGE LOCATION VOITURE DCG"/>
    <s v="PRESTATION CHAUFFEUR"/>
    <s v="PRESTATION CHAUFFEUR - 18270 WWT - 22/12/2025 AU 08/04/2026"/>
    <n v="3431.5212217391309"/>
    <m/>
    <m/>
    <m/>
    <m/>
    <n v="3431.5212217391309"/>
    <d v="2026-07-15T00:00:00"/>
    <s v="2026-07-15"/>
    <s v="E"/>
    <s v="E"/>
    <n v="138861"/>
    <d v="2026-07-07T00:00:00"/>
    <s v="2026-07-07"/>
    <s v="2026-07-13"/>
    <n v="6"/>
    <x v="0"/>
    <x v="0"/>
    <n v="102"/>
  </r>
  <r>
    <n v="135799"/>
    <s v="OCEAN TRADE CO"/>
    <s v="ROLL COVER VOITURE COACH RORO"/>
    <s v="ROLLER UP POUR DMAXX XRIDER"/>
    <s v="ROLLER UP POUR ISUZU DMAXX XRIDER - VOITURE COACH RORO # DEVIS N°V.26.22385 DU 22/06/2026"/>
    <n v="989.13043478260875"/>
    <m/>
    <m/>
    <m/>
    <m/>
    <n v="989.13043478260875"/>
    <d v="2026-07-15T00:00:00"/>
    <s v="2026-07-15"/>
    <s v="E"/>
    <s v="E"/>
    <n v="138859"/>
    <d v="2026-07-07T00:00:00"/>
    <s v="2026-07-07"/>
    <s v="2026-07-14"/>
    <n v="7"/>
    <x v="0"/>
    <x v="0"/>
    <n v="102"/>
  </r>
  <r>
    <n v="135800"/>
    <s v="OCEAN TRADE CO"/>
    <s v="RALLONGE D'UTILISATION ENRANGER AVEC CHAUFFEUR"/>
    <s v="PRESTATION CHAUFFEUR"/>
    <s v="PRESTATION CHAUFFEUR - 18268WWT - 18267WWT - 18268 WWT - 22/12/2025 AU 01/04/2026"/>
    <n v="4501.0860782608697"/>
    <m/>
    <m/>
    <m/>
    <m/>
    <n v="4501.0860782608697"/>
    <d v="2026-07-15T00:00:00"/>
    <s v="2026-07-15"/>
    <s v="E"/>
    <s v="E"/>
    <n v="138840"/>
    <d v="2026-07-06T00:00:00"/>
    <s v="2026-07-06"/>
    <s v="2026-07-13"/>
    <n v="7"/>
    <x v="0"/>
    <x v="0"/>
    <n v="102"/>
  </r>
  <r>
    <n v="135801"/>
    <s v="RAVAOHARISOLO Mirana Nirina"/>
    <s v="RSE - Rénovation EPP Garbit Antsirabe"/>
    <s v="Travaux de réhabilitation"/>
    <s v="RSE - Rénovation EPP Garbit Antsirabe_Maison du Numérique - SOA ENTREPRISE# DEVIS N°01/YAS/2026 DU 08/07/2026"/>
    <n v="2544.728260869565"/>
    <m/>
    <m/>
    <m/>
    <m/>
    <n v="2544.728260869565"/>
    <d v="2026-07-15T00:00:00"/>
    <s v="2026-07-15"/>
    <s v="E"/>
    <s v="E"/>
    <n v="138926"/>
    <d v="2026-07-09T00:00:00"/>
    <s v="2026-07-09"/>
    <s v="2026-07-15"/>
    <n v="6"/>
    <x v="6"/>
    <x v="2"/>
    <n v="7167"/>
  </r>
  <r>
    <n v="135802"/>
    <s v="OCEAN TRADE CO"/>
    <s v="LLD COACH RORO"/>
    <s v="LOCATION VEHICULE LLD"/>
    <s v="LLD ISUZU DMAXX - 60 MOIS - COACH RORO # DEVIS N°V.26.16909 DU 12/05/2026"/>
    <n v="46839.130434782608"/>
    <m/>
    <m/>
    <m/>
    <m/>
    <n v="46839.130434782608"/>
    <d v="2026-07-15T00:00:00"/>
    <s v="2026-07-15"/>
    <s v="E"/>
    <s v="E"/>
    <n v="138836"/>
    <d v="2026-07-06T00:00:00"/>
    <s v="2026-07-06"/>
    <s v="2026-07-14"/>
    <n v="8"/>
    <x v="0"/>
    <x v="0"/>
    <n v="102"/>
  </r>
  <r>
    <n v="135803"/>
    <s v="SECUR PRO"/>
    <s v="Complément devis - Sécurisation - Foire de la fibre Tuléar"/>
    <s v="PRESTATION DE SERVICE"/>
    <s v="Complément devis prestation de sécurité « FOIRE DE LA FIBRE » à Tuléar - PROFORMA N° 0256323202/26"/>
    <n v="146.7391304347826"/>
    <m/>
    <m/>
    <m/>
    <m/>
    <n v="146.7391304347826"/>
    <d v="2026-07-15T00:00:00"/>
    <s v="2026-07-15"/>
    <s v="E"/>
    <s v="E"/>
    <n v="138832"/>
    <d v="2026-07-06T00:00:00"/>
    <s v="2026-07-06"/>
    <s v="2026-07-10"/>
    <n v="4"/>
    <x v="0"/>
    <x v="0"/>
    <n v="2145"/>
  </r>
  <r>
    <n v="135804"/>
    <s v="MAJUNGA RUNNING"/>
    <s v="Sponsoring Janga TRAIL"/>
    <s v="SPONSORING"/>
    <s v="Sponsoring 1ère Edition du Janga Trail - FA n°001/2026 DU 04/07/2026"/>
    <n v="170.43478260869566"/>
    <m/>
    <m/>
    <m/>
    <m/>
    <n v="170.43478260869566"/>
    <d v="2026-07-15T00:00:00"/>
    <s v="2026-07-15"/>
    <s v="Z"/>
    <s v="Z"/>
    <n v="138928"/>
    <d v="2026-07-09T00:00:00"/>
    <s v="2026-07-09"/>
    <s v="2026-07-13"/>
    <n v="4"/>
    <x v="0"/>
    <x v="0"/>
    <n v="7170"/>
  </r>
  <r>
    <n v="135805"/>
    <s v="Association SFM"/>
    <s v="Partenariat Commune Moramanga"/>
    <s v="SPONSORING"/>
    <s v="Travaux d'habillage du parvis de l'hotel de Ville de la Commune Urbaine de Moramanga # FACTURE DU 3/06/2026"/>
    <n v="2717.391304347826"/>
    <m/>
    <m/>
    <m/>
    <m/>
    <n v="2717.391304347826"/>
    <d v="2026-07-15T00:00:00"/>
    <s v="2026-07-15"/>
    <s v="E"/>
    <s v="E"/>
    <n v="138925"/>
    <d v="2026-07-09T00:00:00"/>
    <s v="2026-07-09"/>
    <s v="2026-07-14"/>
    <n v="5"/>
    <x v="0"/>
    <x v="0"/>
    <n v="7169"/>
  </r>
  <r>
    <n v="135806"/>
    <s v="CHAMBRE DE COMMERCE ET D'INDUSTRIE D'ANTSIRAN"/>
    <s v="Partenariat - Foire Meva 2026"/>
    <s v="SPONSORING"/>
    <s v="Participation Partenaire GOLD à la foire MEVA 2026 # FACTURE PROFORMA : N&quot; o4luEvA2026/CctD"/>
    <n v="1086.9565217391305"/>
    <m/>
    <m/>
    <m/>
    <m/>
    <n v="1086.9565217391305"/>
    <d v="2026-07-15T00:00:00"/>
    <s v="2026-07-15"/>
    <s v="E"/>
    <s v="E"/>
    <n v="138921"/>
    <d v="2026-07-09T00:00:00"/>
    <s v="2026-07-09"/>
    <s v="2026-07-14"/>
    <n v="5"/>
    <x v="0"/>
    <x v="0"/>
    <n v="5514"/>
  </r>
  <r>
    <n v="135807"/>
    <s v="REAL TV 94 FM"/>
    <s v="Rajout Campagnes Real TV 2026"/>
    <s v="PUBLICITE ET ANNONCE"/>
    <s v="Campagne Launch (45s)"/>
    <n v="2822.6086956521735"/>
    <m/>
    <m/>
    <m/>
    <m/>
    <n v="2822.6086956521735"/>
    <d v="2026-07-15T00:00:00"/>
    <s v="2026-07-15"/>
    <s v="E"/>
    <s v="E"/>
    <n v="138919"/>
    <d v="2026-07-09T00:00:00"/>
    <s v="2026-07-09"/>
    <s v="2026-07-14"/>
    <n v="5"/>
    <x v="0"/>
    <x v="0"/>
    <n v="2703"/>
  </r>
  <r>
    <n v="135808"/>
    <s v="RAVAOHARISOLO Mirana Nirina"/>
    <s v="RSE  Installation Electrique EPP Garbit Antsirabe_MDN"/>
    <s v="Travaux de réhabilitation"/>
    <s v="RSE  Réhabilitation Installation Electrique EPP Garbit Antsirabe_Maison du Numérique - SOA ENTREPRISE# DEVIS N° 02/YAS/2026 DU 08/07/2026"/>
    <n v="150.65217391304347"/>
    <m/>
    <m/>
    <m/>
    <m/>
    <n v="150.65217391304347"/>
    <d v="2026-07-15T00:00:00"/>
    <s v="2026-07-15"/>
    <s v="E"/>
    <s v="E"/>
    <n v="139030"/>
    <d v="2026-07-15T00:00:00"/>
    <s v="2026-07-15"/>
    <s v="2026-07-15"/>
    <n v="0"/>
    <x v="6"/>
    <x v="2"/>
    <n v="7167"/>
  </r>
  <r>
    <n v="135809"/>
    <s v="INJET"/>
    <s v="RSE - Chèque Cadeau - Concours de projet AEPM - INJET"/>
    <s v="CHEQUE CADEAU - RSE - JUIN 2026"/>
    <s v="RSE - Chèque Cadeau - Concours de projet AEPM - INJET#Devis # 01998PUB26 DU 15/06/2026"/>
    <n v="38.730434782608697"/>
    <m/>
    <m/>
    <m/>
    <m/>
    <n v="38.730434782608697"/>
    <d v="2026-07-15T00:00:00"/>
    <s v="2026-07-15"/>
    <s v="E"/>
    <s v="E"/>
    <n v="139022"/>
    <d v="2026-07-15T00:00:00"/>
    <s v="2026-07-15"/>
    <s v="2026-07-15"/>
    <n v="0"/>
    <x v="6"/>
    <x v="2"/>
    <n v="1133"/>
  </r>
  <r>
    <n v="135810"/>
    <s v="PRAMIAN"/>
    <s v="Installation Kits Mbalik - Pramian"/>
    <s v="PRESTATION DE SERVICE"/>
    <s v="INSTALLATION DE POWERPLAY SUR ANALAMANGA - MR MAHERINIAINA TOKY NAMONTANA - Devis EN 0508"/>
    <n v="945.65217391304373"/>
    <m/>
    <m/>
    <m/>
    <m/>
    <n v="945.65217391304373"/>
    <d v="2026-07-15T00:00:00"/>
    <s v="2026-07-16"/>
    <s v="E"/>
    <s v="E"/>
    <n v="138903"/>
    <d v="2026-07-09T00:00:00"/>
    <s v="2026-07-09"/>
    <s v="2026-07-13"/>
    <n v="4"/>
    <x v="0"/>
    <x v="0"/>
    <n v="2630"/>
  </r>
  <r>
    <n v="135811"/>
    <s v="ONG STEM FOR GOOD"/>
    <s v="RSE- Formation Ampela Online_5 - 6 et  7 ème vague"/>
    <s v="FORMATION"/>
    <s v="RSE- Formation Ampela Online 2026_ 5 - 6 et  7 ème vague - STEM FOR GOOD# FACTURE 2026-0502"/>
    <n v="8152.173913043478"/>
    <m/>
    <m/>
    <m/>
    <m/>
    <n v="8152.173913043478"/>
    <d v="2026-07-15T00:00:00"/>
    <s v="2026-07-15"/>
    <s v="S"/>
    <s v="S"/>
    <n v="138771"/>
    <d v="2026-07-01T00:00:00"/>
    <s v="2026-07-01"/>
    <s v="2026-07-15"/>
    <n v="14"/>
    <x v="6"/>
    <x v="2"/>
    <n v="5461"/>
  </r>
  <r>
    <n v="135812"/>
    <s v="MADAJOB"/>
    <s v="Prestation intérimaire: Complément du BC de couverture n°134700 - 04 Coordinateur Sales Outsourcing  HC"/>
    <s v="PRESTATION DE SERVICE"/>
    <s v="Prestation intérimaire: Complément du BC de couverture 04 Coordinateur Sales Outsourcing  HC# DEVIS N°2866 DU 03/06/2026"/>
    <n v="1136.8695652173913"/>
    <m/>
    <m/>
    <m/>
    <m/>
    <n v="1136.8695652173913"/>
    <d v="2026-07-15T00:00:00"/>
    <s v="2026-07-15"/>
    <s v="E"/>
    <s v="E"/>
    <n v="138469"/>
    <d v="2026-06-15T00:00:00"/>
    <s v="2026-06-15"/>
    <s v="2026-07-15"/>
    <n v="30"/>
    <x v="0"/>
    <x v="2"/>
    <n v="723"/>
  </r>
  <r>
    <n v="135813"/>
    <s v="ANDRIAMBELO HOLIARISOA HASINA (HHENIKA )"/>
    <s v="QVT - Atelier Massage"/>
    <s v="PRESTATION DE SERVICE"/>
    <s v="QVT - Semaine QVT - Atelier Massage et Coffret Cadeau - Abishag Institute# FACTURE N°FA-2026-0601-R2 DU 26/06/2026"/>
    <n v="1567.391304347826"/>
    <m/>
    <m/>
    <m/>
    <m/>
    <n v="1567.391304347826"/>
    <d v="2026-07-15T00:00:00"/>
    <s v="2026-07-15"/>
    <s v="E"/>
    <s v="E"/>
    <n v="138699"/>
    <d v="2026-06-29T00:00:00"/>
    <s v="2026-06-29"/>
    <s v="2026-07-15"/>
    <n v="16"/>
    <x v="6"/>
    <x v="2"/>
    <n v="7042"/>
  </r>
  <r>
    <n v="135814"/>
    <s v="SOCIETE DE GESTION ET EXPLOITATION DE M/CAR"/>
    <s v="Validation DG le 27/07/2026"/>
    <s v="PRESTATION DE SERVICE"/>
    <s v="COMINTERNE // Repas pique nique gasigasy fête nationale pour les collaborateurs du NOC et de CAMPUS# FACTURE PROFORMA/EVENT/PRKL/2026 DU 04/06/2026"/>
    <n v="8414.1304347826081"/>
    <m/>
    <m/>
    <m/>
    <m/>
    <n v="8414.1304347826081"/>
    <d v="2026-07-15T00:00:00"/>
    <s v="2026-07-27"/>
    <s v="E"/>
    <s v="E"/>
    <n v="138715"/>
    <d v="2026-06-29T00:00:00"/>
    <s v="2026-06-29"/>
    <s v="2026-07-15"/>
    <n v="16"/>
    <x v="6"/>
    <x v="2"/>
    <n v="119"/>
  </r>
  <r>
    <n v="135815"/>
    <s v="MOUSSA IRCHAD ABDEL ANZIZ"/>
    <s v="Transport bagages ELODIE suite affectation"/>
    <s v="PRESTATION DE SERVICE"/>
    <s v="Transport bagages ELODIE suite affectation# FACTURE DU 19/06/2026"/>
    <n v="347.82608695652175"/>
    <m/>
    <m/>
    <m/>
    <m/>
    <n v="347.82608695652175"/>
    <d v="2026-07-15T00:00:00"/>
    <s v="2026-07-15"/>
    <s v="E"/>
    <s v="E"/>
    <n v="138709"/>
    <d v="2026-06-29T00:00:00"/>
    <s v="2026-06-29"/>
    <s v="2026-07-15"/>
    <n v="16"/>
    <x v="0"/>
    <x v="2"/>
    <n v="7143"/>
  </r>
  <r>
    <n v="135816"/>
    <s v="ANDRIAMBOLOLONARISOA HAINGO(4 TIA)"/>
    <s v="COMINTERNE // Achats de tsihy pour le pique nique fete nationale des collaborateurs de Campus et du Noc# DEVIS N°4260619023 du 19/06/2026"/>
    <s v="TSIHY 150x80cm"/>
    <s v="COMINTERNE // Achats de tsihy pour le pique nique fete nationale des collaborateurs de Campus et du Noc# DEVIS N°4260619023 du 19/06/2026"/>
    <n v="407.6119565217391"/>
    <m/>
    <m/>
    <m/>
    <m/>
    <n v="407.6119565217391"/>
    <d v="2026-07-15T00:00:00"/>
    <s v="2026-07-15"/>
    <s v="E"/>
    <s v="E"/>
    <n v="138783"/>
    <d v="2026-07-01T00:00:00"/>
    <s v="2026-07-01"/>
    <s v="2026-07-15"/>
    <n v="14"/>
    <x v="6"/>
    <x v="2"/>
    <n v="7092"/>
  </r>
  <r>
    <n v="135818"/>
    <s v="OCEAN TRADE CO"/>
    <s v="DEVIS V.26.24622 VEHICULE LEON - IT FINANCE DFG"/>
    <s v="LOCATION VEHICULE LLD"/>
    <s v="LLD 60 MOIS/75 000KM- MAZDA CX-30 HYBRIDE PROPLUS 165CV 6AT-SERVICE SANS CHAUFFEUR_x000a_LOYER MENSUEL : 2 990 000Ar TTC - Valeur de rachat : 44 800 000ar# DEVIS N° V.26.24622 DU 09/07/2026"/>
    <n v="39000"/>
    <m/>
    <m/>
    <m/>
    <m/>
    <n v="39000"/>
    <d v="2026-07-16T00:00:00"/>
    <s v="2026-07-16"/>
    <s v="E"/>
    <s v="E"/>
    <n v="139013"/>
    <d v="2026-07-14T00:00:00"/>
    <s v="2026-07-14"/>
    <s v="2026-07-16"/>
    <n v="2"/>
    <x v="2"/>
    <x v="2"/>
    <n v="102"/>
  </r>
  <r>
    <n v="135820"/>
    <s v="GRANDE DISTRIBUTION SERVICE"/>
    <s v="COMMANDES GDS - VALIDE LE 15/07/2026"/>
    <s v="BAGUE TELEPHONE - DRB - JUIN 2025"/>
    <s v="POP SOCKET YAS # devis # F/P072600081 - LIVRAISON LE 03/08/2026"/>
    <n v="22445.652173913044"/>
    <m/>
    <m/>
    <m/>
    <m/>
    <n v="22445.652173913044"/>
    <d v="2026-07-16T00:00:00"/>
    <s v="2026-07-16"/>
    <s v="E"/>
    <s v="E"/>
    <n v="139036"/>
    <d v="2026-07-15T00:00:00"/>
    <s v="2026-07-15"/>
    <s v="2026-07-16"/>
    <n v="1"/>
    <x v="0"/>
    <x v="0"/>
    <n v="820"/>
  </r>
  <r>
    <n v="135821"/>
    <s v="AUGIAS MADAGASCAR"/>
    <s v="DESINSECTISATION ET DERATISATION JANVIER 10 DATA CENTER"/>
    <s v="DESINFECTION SITE"/>
    <s v="DESINSECTISATION ET DERATISATION MOIS D'AVRIL - MAI - JUIN 2026 10 DATA CENTER TANA# FACTURE N° TUR/2026/04 DU 10/04/2026"/>
    <n v="1043.4782608695652"/>
    <m/>
    <m/>
    <m/>
    <m/>
    <n v="1043.4782608695652"/>
    <d v="2026-07-16T00:00:00"/>
    <s v="2026-07-16"/>
    <s v="E"/>
    <s v="E"/>
    <n v="138999"/>
    <d v="2026-07-14T00:00:00"/>
    <s v="2026-07-14"/>
    <s v="2026-07-15"/>
    <n v="1"/>
    <x v="2"/>
    <x v="2"/>
    <n v="14"/>
  </r>
  <r>
    <n v="135822"/>
    <s v="KIBO SARLU"/>
    <s v="ACHAT SAC à POUBELLE POUR NOC ET ADN"/>
    <s v="SAC POUBELLE"/>
    <s v="30L 20 sacs ALBA NET"/>
    <n v="61.775369565217396"/>
    <m/>
    <m/>
    <m/>
    <m/>
    <n v="61.775369565217396"/>
    <d v="2026-07-16T00:00:00"/>
    <s v="2026-07-16"/>
    <s v="E"/>
    <s v="E"/>
    <n v="139029"/>
    <d v="2026-07-15T00:00:00"/>
    <s v="2026-07-15"/>
    <s v="2026-07-15"/>
    <n v="0"/>
    <x v="2"/>
    <x v="2"/>
    <n v="2142"/>
  </r>
  <r>
    <n v="135823"/>
    <s v="MADAJOB"/>
    <s v="Salaires Animateurs Mbalik Juillet 2026"/>
    <s v="PRESTATION EXTERNE"/>
    <s v="Salaires Animateurs Mbalik Juillet 2026 - Proforma n°002871"/>
    <n v="1381.0608695652174"/>
    <m/>
    <m/>
    <m/>
    <m/>
    <n v="1381.0608695652174"/>
    <d v="2026-07-16T00:00:00"/>
    <s v="2026-07-16"/>
    <s v="E"/>
    <s v="E"/>
    <n v="138852"/>
    <d v="2026-07-06T00:00:00"/>
    <s v="2026-07-06"/>
    <s v="2026-07-08"/>
    <n v="2"/>
    <x v="0"/>
    <x v="0"/>
    <n v="723"/>
  </r>
  <r>
    <n v="135824"/>
    <s v="AUGIAS MADAGASCAR"/>
    <s v="Nettoyage BUREAUX YAS TANA ET ZONE NORD 9 mois"/>
    <s v="PRESTATION NETTOYAGE"/>
    <s v="COUVERTURE - 09 mois   AVRIL AU DECEMBBRE 2026 PRESTATION de nettoyage BUREAUX YAS -DATA CENTER -YAS STORE TANA ET ZONE NORD# FACTURE N° TEM/2026/04 DU 10/04/2026"/>
    <n v="75864.130434782608"/>
    <m/>
    <m/>
    <m/>
    <m/>
    <n v="75864.130434782608"/>
    <d v="2026-07-16T00:00:00"/>
    <s v="2026-08-11"/>
    <s v="E"/>
    <s v="E"/>
    <n v="138994"/>
    <d v="2026-07-14T00:00:00"/>
    <s v="2026-07-14"/>
    <s v="2026-07-15"/>
    <n v="1"/>
    <x v="2"/>
    <x v="2"/>
    <n v="14"/>
  </r>
  <r>
    <n v="135826"/>
    <s v="AUGIAS MADAGASCAR"/>
    <s v="Dératisation désinsectisations pendant 4 MOIS"/>
    <s v="DESINFECTION SITE"/>
    <s v="Dératisation désinsectisations -DEPOT DFG-GALAXY-MSC2 GALAXY- -data center 2_x000a_AVRIL- MAI- JUIN ET JUILLET 2026# FACTURE N° TED/2026/04 DU 10/04/2026"/>
    <n v="818.78260869565213"/>
    <m/>
    <m/>
    <m/>
    <m/>
    <n v="818.78260869565213"/>
    <d v="2026-07-16T00:00:00"/>
    <s v="2026-07-16"/>
    <s v="E"/>
    <s v="E"/>
    <n v="138997"/>
    <d v="2026-07-14T00:00:00"/>
    <s v="2026-07-14"/>
    <s v="2026-07-15"/>
    <n v="1"/>
    <x v="2"/>
    <x v="2"/>
    <n v="14"/>
  </r>
  <r>
    <n v="135827"/>
    <s v="RALALA ANDRIAMANALINA TANTELY NY HASINA"/>
    <s v="Nettoyage 2026  data center et store dans la zone SUD"/>
    <s v="PRESTATION NETTOYAGE"/>
    <s v="couverture janvier 2026 au décembre 2026 _x000a_Nettoyage zone data center et store dans la zone SUD"/>
    <n v="33273.913043478256"/>
    <m/>
    <m/>
    <m/>
    <m/>
    <n v="33273.913043478256"/>
    <d v="2026-07-16T00:00:00"/>
    <s v="2026-07-16"/>
    <s v="E"/>
    <s v="E"/>
    <n v="138970"/>
    <d v="2026-07-13T00:00:00"/>
    <s v="2026-07-13"/>
    <s v="2026-07-15"/>
    <n v="2"/>
    <x v="2"/>
    <x v="2"/>
    <n v="5623"/>
  </r>
  <r>
    <n v="135828"/>
    <s v="RALALA ANDRIAMANALINA TANTELY NY HASINA"/>
    <s v="COUVERTURE 12 MOIS NETTOYAGE 3 DATA CENTER ZONE NORD"/>
    <s v="PRESTATION NETTOYAGE"/>
    <s v="NETTOYAGE EXTERIEUR 03 DATA CENTER ZONE NORD BC DE COUVERTURE_x000a_JANVIER 2026 AU DECEMBRE 2026"/>
    <n v="4043.478260869565"/>
    <m/>
    <m/>
    <m/>
    <m/>
    <n v="4043.478260869565"/>
    <d v="2026-07-16T00:00:00"/>
    <s v="2026-07-29"/>
    <s v="E"/>
    <s v="E"/>
    <n v="138973"/>
    <d v="2026-07-13T00:00:00"/>
    <s v="2026-07-13"/>
    <s v="2026-07-15"/>
    <n v="2"/>
    <x v="2"/>
    <x v="2"/>
    <n v="5623"/>
  </r>
  <r>
    <n v="135829"/>
    <s v="HK SERVICES"/>
    <s v="Manutentionnaires pour rangement poteaux - AMBOHIMANGAKELY"/>
    <s v="PRESTATION MANUTENTIONNAIRES"/>
    <s v="_x0009_12 manutentionnaires_x000a__x0009_Rangement poteaux - AMBOHIMANGAKELY_x000a__x0009_Date : 11 et 12 juin 2026# DEVIS N° S00582 DU 09/06/2026"/>
    <n v="125.69480071304349"/>
    <m/>
    <m/>
    <m/>
    <m/>
    <n v="125.69480071304349"/>
    <d v="2026-07-16T00:00:00"/>
    <s v="2026-07-16"/>
    <s v="E"/>
    <s v="E"/>
    <n v="139035"/>
    <d v="2026-07-15T00:00:00"/>
    <s v="2026-07-15"/>
    <s v="2026-07-16"/>
    <n v="1"/>
    <x v="2"/>
    <x v="2"/>
    <n v="2426"/>
  </r>
  <r>
    <n v="135830"/>
    <s v="SOCIETE PRONET SARLU"/>
    <s v="DESHERBAGE SITE YAS ALA011 ANKASAVOLA AMBATONDRAZAKA"/>
    <s v="PRESTATION NETTOYAGE"/>
    <s v="DESHERBAGE SITE YAS ALA011 ANKASAVOLA AMBATONDRAZAKA# DEVIS N° 190/26-MH DU 03/07/2026"/>
    <n v="907.17391304347825"/>
    <m/>
    <m/>
    <m/>
    <m/>
    <n v="907.17391304347825"/>
    <d v="2026-07-16T00:00:00"/>
    <s v="2026-07-16"/>
    <s v="E"/>
    <s v="E"/>
    <n v="139033"/>
    <d v="2026-07-15T00:00:00"/>
    <s v="2026-07-15"/>
    <s v="2026-07-16"/>
    <n v="1"/>
    <x v="2"/>
    <x v="2"/>
    <n v="4740"/>
  </r>
  <r>
    <n v="135831"/>
    <s v="CONNECTEO SARLU"/>
    <s v="REFACTURATION NOMBRE D'APPEL 24 OCT au 16 DEC 2026"/>
    <s v="FRAIS DE COMMUNICATION  TELEGESTION"/>
    <s v="REFACTURATION NOMBRE D'APPEL _x000a_OBSERVATION: du 24 OCT au 16 DEC 2025# FACTURE N° FC Con002137 DU 12/05/2026"/>
    <n v="1694.8076086956521"/>
    <m/>
    <m/>
    <m/>
    <m/>
    <n v="1694.8076086956521"/>
    <d v="2026-07-16T00:00:00"/>
    <s v="2026-07-16"/>
    <s v="E"/>
    <s v="E"/>
    <n v="139011"/>
    <d v="2026-07-14T00:00:00"/>
    <s v="2026-07-14"/>
    <s v="2026-07-16"/>
    <n v="2"/>
    <x v="2"/>
    <x v="2"/>
    <n v="1994"/>
  </r>
  <r>
    <n v="135832"/>
    <s v="SOCIETE DE GESTION ET EXPLOITATION DE M/CAR"/>
    <s v="VISA GIANNI WORKSHOP DUBAI 26 07 au 01 08 2026"/>
    <s v="DOCUMENTATION"/>
    <s v="VISA DE SEJOUR GIANNI RAZAFIMANDIMBY_x000a_WORKSHOP DUBAI DU 26 JUILLET au 1er Août 2026# FACTURE N° 0289/PRESTA/PRKL/2026 du 14/07/2026"/>
    <n v="235.50724565217394"/>
    <m/>
    <m/>
    <m/>
    <m/>
    <n v="235.50724565217394"/>
    <d v="2026-07-16T00:00:00"/>
    <s v="2026-07-16"/>
    <s v="E"/>
    <s v="E"/>
    <n v="139009"/>
    <d v="2026-07-14T00:00:00"/>
    <s v="2026-07-14"/>
    <s v="2026-07-16"/>
    <n v="2"/>
    <x v="2"/>
    <x v="2"/>
    <n v="119"/>
  </r>
  <r>
    <n v="135833"/>
    <s v="RASOAMAMONJY MARIE ESTHER"/>
    <s v="DA MARIE ESTHER RASOAMAMONJY Community Manangement SOKA juillet 2026_x000a_FA 054"/>
    <s v="PRESTATION DE SERVICE"/>
    <s v="DA MARIE ESTHER RASOAMAMONJY Community Manangement SOKA juillet 2026# FACTURE N°054 DU 13/07/2026"/>
    <n v="695.6521739130435"/>
    <m/>
    <m/>
    <m/>
    <m/>
    <n v="695.6521739130435"/>
    <d v="2026-07-16T00:00:00"/>
    <s v="2026-07-16"/>
    <s v="E"/>
    <s v="E"/>
    <n v="139044"/>
    <d v="2026-07-16T00:00:00"/>
    <s v="2026-07-16"/>
    <s v="2026-07-16"/>
    <n v="0"/>
    <x v="4"/>
    <x v="2"/>
    <n v="6555"/>
  </r>
  <r>
    <n v="135834"/>
    <s v="ARNO TRIGALLEZ EI"/>
    <s v="DA ARNO TRIGALLEZ EI Fractional CTO pour SOKA prestation juillet  2026_x000a_FA 082"/>
    <s v="PRESTATION DE SERVICE"/>
    <s v="DA ARNO TRIGALLEZ EI Fractional CTO pour SOKA prestation juillet  2026# FACTURE N° F-07-2026-82 DU 13/07/2026"/>
    <n v="2457"/>
    <m/>
    <m/>
    <m/>
    <m/>
    <n v="2457"/>
    <d v="2026-07-16T00:00:00"/>
    <s v="2026-07-16"/>
    <s v="E"/>
    <s v="E"/>
    <n v="139046"/>
    <d v="2026-07-16T00:00:00"/>
    <s v="2026-07-16"/>
    <s v="2026-07-16"/>
    <n v="0"/>
    <x v="4"/>
    <x v="2"/>
    <n v="6527"/>
  </r>
  <r>
    <n v="135835"/>
    <s v="ANDRINIRINA ERICK"/>
    <s v="DA Erick ANDRINIRINA Develppeur fullstack SOKA  juillet  2026_x000a_FA 2600007"/>
    <s v="PRESTATION DE SERVICE"/>
    <s v="DA Erick ANDRINIRINA Develppeur fullstack SOKA  juillet  2026# FACTURE N° F2600007 DU 13/07/2026"/>
    <n v="1675.9652173913043"/>
    <m/>
    <m/>
    <m/>
    <m/>
    <n v="1675.9652173913043"/>
    <d v="2026-07-16T00:00:00"/>
    <s v="2026-07-16"/>
    <s v="E"/>
    <s v="E"/>
    <n v="139047"/>
    <d v="2026-07-16T00:00:00"/>
    <s v="2026-07-16"/>
    <s v="2026-07-16"/>
    <n v="0"/>
    <x v="4"/>
    <x v="2"/>
    <n v="6519"/>
  </r>
  <r>
    <n v="135836"/>
    <s v="ASSOCIATION INVIKTUS CORP"/>
    <s v="DA INVIKTUS CORP monthly pack ferox &amp;Soka juillet  2026_x000a_FA 26071"/>
    <s v="PRESTATION DE SERVICE"/>
    <s v="DA INVIKTUS CORP monthly pack ferox &amp;Soka juillet  2026# FACTURE N° 260701 DU 13/07/2026"/>
    <n v="1760.8695652173913"/>
    <m/>
    <m/>
    <m/>
    <m/>
    <n v="1760.8695652173913"/>
    <d v="2026-07-16T00:00:00"/>
    <s v="2026-07-16"/>
    <s v="E"/>
    <s v="E"/>
    <n v="139048"/>
    <d v="2026-07-16T00:00:00"/>
    <s v="2026-07-16"/>
    <s v="2026-07-16"/>
    <n v="0"/>
    <x v="4"/>
    <x v="2"/>
    <n v="6477"/>
  </r>
  <r>
    <n v="135837"/>
    <s v="LUCKKY COMPANY"/>
    <s v="Cofinancement 2026 - expéditions vague 3"/>
    <s v="TRANSPORT"/>
    <s v="Expédition MOTOS - Cofinancement 2026 - expéditions vague 3 - N° PF YAS N°163-07/LC/2026"/>
    <n v="1008.75"/>
    <m/>
    <m/>
    <m/>
    <m/>
    <n v="1008.75"/>
    <d v="2026-07-16T00:00:00"/>
    <s v="2026-07-16"/>
    <s v="S"/>
    <s v="S"/>
    <n v="139020"/>
    <d v="2026-07-14T00:00:00"/>
    <s v="2026-07-14"/>
    <s v="2026-07-16"/>
    <n v="2"/>
    <x v="0"/>
    <x v="0"/>
    <n v="3726"/>
  </r>
  <r>
    <n v="135838"/>
    <s v="VOYAGES BOURDON"/>
    <s v="BILLET D'AVION - MAMY RAHARINJATOVO"/>
    <s v="BILLET D'AVION"/>
    <s v="BILLET D'AVION - MAMY RAHARINJATOVO - TNR/TLE/TNR"/>
    <n v="475.89130434782606"/>
    <m/>
    <m/>
    <m/>
    <m/>
    <n v="475.89130434782606"/>
    <d v="2026-07-16T00:00:00"/>
    <s v="2026-07-16"/>
    <s v="S"/>
    <s v="S"/>
    <n v="139052"/>
    <d v="2026-07-16T00:00:00"/>
    <s v="2026-07-16"/>
    <s v="2026-07-16"/>
    <n v="0"/>
    <x v="0"/>
    <x v="0"/>
    <n v="2886"/>
  </r>
  <r>
    <n v="135839"/>
    <s v="VOYAGES BOURDON"/>
    <s v="BILLET D'AVION - CHAN KENG FOY PHILIPPE"/>
    <s v="BILLET D'AVION"/>
    <s v="BILLET D'AVION - CHAN KENG FOY PHILIPPE - TNR/TLE/TNR"/>
    <n v="546.43478260869563"/>
    <m/>
    <m/>
    <m/>
    <m/>
    <n v="546.43478260869563"/>
    <d v="2026-07-17T00:00:00"/>
    <s v="2026-07-17"/>
    <s v="S"/>
    <s v="S"/>
    <n v="139050"/>
    <d v="2026-07-16T00:00:00"/>
    <s v="2026-07-16"/>
    <s v="2026-07-16"/>
    <n v="0"/>
    <x v="0"/>
    <x v="0"/>
    <n v="2886"/>
  </r>
  <r>
    <n v="135840"/>
    <s v="RELAIS DES PLATEAUX"/>
    <s v="Staff Meeting  ALOG 17 /07/ 2026"/>
    <s v="PRESTATION DE SERVICES EXTERNE"/>
    <s v="COCKTAIL FINGER FOOD 30 PAX# DEVIS N° RDP160726.04 DU 16/07/2026"/>
    <n v="438.405797826087"/>
    <m/>
    <m/>
    <m/>
    <m/>
    <n v="438.405797826087"/>
    <d v="2026-07-17T00:00:00"/>
    <s v="2026-07-17"/>
    <s v="E"/>
    <s v="E"/>
    <n v="139059"/>
    <d v="2026-07-16T00:00:00"/>
    <s v="2026-07-16"/>
    <s v="2026-07-17"/>
    <n v="1"/>
    <x v="2"/>
    <x v="2"/>
    <n v="2707"/>
  </r>
  <r>
    <n v="135841"/>
    <s v="SOCIETE DE TRI COMPACTAGE ET VALORISATION"/>
    <s v="Collecte ponctuelle des dechets Antsakaviro"/>
    <s v="COLLECTE ET TRAITEMENT DE DECHETS"/>
    <s v="Enlevement des dechets à Antsakaviro le 08/05/26# _x000a_Devis D-2026-0061 du 08/05/2026"/>
    <n v="178.6232608695652"/>
    <m/>
    <m/>
    <m/>
    <m/>
    <n v="178.6232608695652"/>
    <d v="2026-07-17T00:00:00"/>
    <s v="2026-07-21"/>
    <s v="E"/>
    <s v="E"/>
    <n v="139088"/>
    <d v="2026-07-17T00:00:00"/>
    <s v="2026-07-17"/>
    <s v="2026-07-17"/>
    <n v="0"/>
    <x v="5"/>
    <x v="2"/>
    <n v="4442"/>
  </r>
  <r>
    <n v="135842"/>
    <s v="VOYAGES BOURDON"/>
    <s v="BILLET D'AVION - AINA RAJAOZANDRY"/>
    <s v="BILLET D'AVION"/>
    <s v="BILLET D'AVION - AINA RAJAOZANDRY - TNR/NOS/TNR"/>
    <n v="462.97826086956519"/>
    <m/>
    <m/>
    <m/>
    <m/>
    <n v="462.97826086956519"/>
    <d v="2026-07-17T00:00:00"/>
    <s v="2026-07-17"/>
    <s v="S"/>
    <s v="S"/>
    <n v="139086"/>
    <d v="2026-07-17T00:00:00"/>
    <s v="2026-07-17"/>
    <s v="2026-07-17"/>
    <n v="0"/>
    <x v="0"/>
    <x v="0"/>
    <n v="2886"/>
  </r>
  <r>
    <n v="135843"/>
    <s v="BAKAO SERVICES"/>
    <s v="PROJETS VI - GENESYS V.2 et JOLINGA"/>
    <s v="LOCATION"/>
    <s v="LOCATION SPRINTER AUTO TRAJET 2 ET 3"/>
    <n v="2608.695652173913"/>
    <m/>
    <m/>
    <m/>
    <m/>
    <n v="2608.695652173913"/>
    <d v="2026-07-17T00:00:00"/>
    <s v="2026-07-17"/>
    <s v="E"/>
    <s v="E"/>
    <n v="139075"/>
    <d v="2026-07-17T00:00:00"/>
    <s v="2026-07-17"/>
    <s v="2026-07-17"/>
    <n v="0"/>
    <x v="0"/>
    <x v="0"/>
    <n v="3278"/>
  </r>
  <r>
    <n v="135844"/>
    <s v="ADVANCED TECHNOLOGY APPLICATION"/>
    <s v="BC ATEA - Tx STARLINK sur DIA161-BON063-VAK125__TG"/>
    <s v="PRESTATION DE SERVICE"/>
    <s v="Lancement BC ATEA - Tx STARLINK sur 03 sites__DIA161-BON063-VAK125__Top Gun"/>
    <n v="4804.347826086957"/>
    <m/>
    <m/>
    <m/>
    <m/>
    <n v="4804.347826086957"/>
    <d v="2026-07-17T00:00:00"/>
    <s v="2026-07-17"/>
    <s v="E"/>
    <s v="E"/>
    <n v="138911"/>
    <d v="2026-07-09T00:00:00"/>
    <s v="2026-07-09"/>
    <s v="2026-07-13"/>
    <n v="4"/>
    <x v="1"/>
    <x v="1"/>
    <n v="2025"/>
  </r>
  <r>
    <n v="135845"/>
    <s v="NETWORK GENERAL SERVICE"/>
    <s v="BC NGS - Tx VSAT sur 03 sites ALA150-MEL077-MEL078_Top Gun"/>
    <s v="PRESTATION DE SERVICE"/>
    <s v="Lancement BC NGS - Tx VSAT sur 03 sites ALA150-MEL077-MEL078_Top Gun"/>
    <n v="8315.217391304348"/>
    <m/>
    <m/>
    <m/>
    <m/>
    <n v="8315.217391304348"/>
    <d v="2026-07-17T00:00:00"/>
    <s v="2026-07-17"/>
    <s v="E"/>
    <s v="E"/>
    <n v="138892"/>
    <d v="2026-07-08T00:00:00"/>
    <s v="2026-07-08"/>
    <s v="2026-07-13"/>
    <n v="5"/>
    <x v="1"/>
    <x v="1"/>
    <n v="2599"/>
  </r>
  <r>
    <n v="135846"/>
    <s v="ALL TRADE SARLU"/>
    <s v="Talky walky"/>
    <s v="Talky Walky"/>
    <s v="Paire de talky walky avec selelcteur de canal# Devis # V/2026/07/11514 du 06/07/2026"/>
    <n v="1358.695696826087"/>
    <m/>
    <m/>
    <m/>
    <m/>
    <n v="1358.695696826087"/>
    <d v="2026-07-17T00:00:00"/>
    <s v="2026-07-17"/>
    <s v="E"/>
    <s v="E"/>
    <n v="138753"/>
    <d v="2026-06-30T00:00:00"/>
    <s v="2026-06-30"/>
    <s v="2026-07-06"/>
    <n v="6"/>
    <x v="5"/>
    <x v="2"/>
    <n v="5085"/>
  </r>
  <r>
    <n v="135847"/>
    <s v="RANAIVOSOA ANDRIANANTENAINA"/>
    <s v="PROJETS VI - GENESYS V.2 et JOLINGA"/>
    <s v="TRANSPORT"/>
    <s v="Offre de prestation pour transport journalier  - suivant proforma N° PF260701-001"/>
    <n v="2478.2608695652175"/>
    <m/>
    <m/>
    <m/>
    <m/>
    <n v="2478.2608695652175"/>
    <d v="2026-07-17T00:00:00"/>
    <s v="2026-07-17"/>
    <s v="E"/>
    <s v="E"/>
    <n v="139074"/>
    <d v="2026-07-17T00:00:00"/>
    <s v="2026-07-17"/>
    <s v="2026-07-17"/>
    <n v="0"/>
    <x v="0"/>
    <x v="0"/>
    <n v="7188"/>
  </r>
  <r>
    <n v="135848"/>
    <s v="GDS LTD"/>
    <s v="CONSO26 - YAS + YAS BUSINESS PARTENARIAT"/>
    <s v="PLASTIC BALL PEN - JUILLET 2026"/>
    <s v="PLASTIC BALL PEN - JUILLET 2026 -  PROFORMA F/P072600035"/>
    <n v="1523408.8200000003"/>
    <m/>
    <m/>
    <m/>
    <m/>
    <n v="1523408.8200000003"/>
    <d v="2026-07-20T00:00:00"/>
    <s v="2026-07-21"/>
    <s v="E"/>
    <s v="E"/>
    <n v="139080"/>
    <d v="2026-07-17T00:00:00"/>
    <s v="2026-07-17"/>
    <s v="2026-07-20"/>
    <n v="3"/>
    <x v="0"/>
    <x v="0"/>
    <n v="5176"/>
  </r>
  <r>
    <n v="135849"/>
    <s v="AEROPUB"/>
    <s v="COUPE DU MONDE 2026"/>
    <s v="SPONSORING"/>
    <s v="FINALE COUPE DU MONDE 2026 - SPONSORS GOLD  -FA n°FA000268 DU 14/07/2026"/>
    <n v="2717.391304347826"/>
    <m/>
    <m/>
    <m/>
    <m/>
    <n v="2717.391304347826"/>
    <d v="2026-07-20T00:00:00"/>
    <s v="2026-07-20"/>
    <s v="E"/>
    <s v="E"/>
    <n v="139070"/>
    <d v="2026-07-17T00:00:00"/>
    <s v="2026-07-17"/>
    <s v="2026-07-17"/>
    <n v="0"/>
    <x v="0"/>
    <x v="0"/>
    <n v="4115"/>
  </r>
  <r>
    <n v="135850"/>
    <s v="MADA KITE BROS"/>
    <s v="Sponsoring Festikite 2026"/>
    <s v="SPONSORING"/>
    <s v="Sponsoring Festikite 5ème edition - FA N° FACFESTI2026-0013 du 14/07/2026"/>
    <n v="10869.565217391304"/>
    <m/>
    <m/>
    <m/>
    <m/>
    <n v="10869.565217391304"/>
    <d v="2026-07-20T00:00:00"/>
    <s v="2026-07-20"/>
    <s v="E"/>
    <s v="E"/>
    <n v="139012"/>
    <d v="2026-07-14T00:00:00"/>
    <s v="2026-07-14"/>
    <s v="2026-07-17"/>
    <n v="3"/>
    <x v="0"/>
    <x v="0"/>
    <n v="4549"/>
  </r>
  <r>
    <n v="135851"/>
    <s v="GRANDE DISTRIBUTION SERVICE"/>
    <s v="Tshirt Dona Be"/>
    <s v="TSHIRT DONA BE NOIR - JUILLET 2026"/>
    <s v="Tshirt Noir - suivant Proforma n°F/P072600005"/>
    <n v="1521.7391304347825"/>
    <m/>
    <m/>
    <m/>
    <m/>
    <n v="1521.7391304347825"/>
    <d v="2026-07-20T00:00:00"/>
    <s v="2026-07-20"/>
    <s v="E"/>
    <s v="E"/>
    <n v="139008"/>
    <d v="2026-07-14T00:00:00"/>
    <s v="2026-07-14"/>
    <s v="2026-07-17"/>
    <n v="3"/>
    <x v="0"/>
    <x v="0"/>
    <n v="820"/>
  </r>
  <r>
    <n v="135852"/>
    <s v="ANTONIS"/>
    <s v="Influenceur Antonis"/>
    <s v="PRESTATION DE SERVICE"/>
    <s v="Prestation Influenceur Antonis - Avril au Juin 2026 et Bonus - FA n°02 DU 05/07/2026"/>
    <n v="500"/>
    <m/>
    <m/>
    <m/>
    <m/>
    <n v="500"/>
    <d v="2026-07-20T00:00:00"/>
    <s v="2026-07-20"/>
    <s v="E"/>
    <s v="E"/>
    <n v="138957"/>
    <d v="2026-07-13T00:00:00"/>
    <s v="2026-07-13"/>
    <s v="2026-07-14"/>
    <n v="1"/>
    <x v="0"/>
    <x v="0"/>
    <n v="5874"/>
  </r>
  <r>
    <n v="135853"/>
    <s v="MINISTERAN'NY FOLOALINDAHY"/>
    <s v="Partenariat - Célébration de la fête de l'Indépendance"/>
    <s v="SPONSORING"/>
    <s v="Partenaire OR : célébration de la fête de  lindépendance pour un apport numéraire - Facture n°02 / CTNO 2026"/>
    <n v="1521.7391304347825"/>
    <m/>
    <m/>
    <m/>
    <m/>
    <n v="1521.7391304347825"/>
    <d v="2026-07-20T00:00:00"/>
    <s v="2026-07-20"/>
    <s v="E"/>
    <s v="E"/>
    <n v="138944"/>
    <d v="2026-07-10T00:00:00"/>
    <s v="2026-07-10"/>
    <s v="2026-07-14"/>
    <n v="4"/>
    <x v="0"/>
    <x v="0"/>
    <n v="7172"/>
  </r>
  <r>
    <n v="135854"/>
    <s v="REAL TV 94 FM"/>
    <s v="Couverture Réseau RP - Real TV"/>
    <s v="PUBLICITE ET ANNONCE"/>
    <s v="Publi reportage le 07/04/2026 - PROFORMA N° REAL/2026/093 DU 15/05/2026"/>
    <n v="108.69565217391305"/>
    <m/>
    <m/>
    <m/>
    <m/>
    <n v="108.69565217391305"/>
    <d v="2026-07-20T00:00:00"/>
    <s v="2026-07-20"/>
    <s v="E"/>
    <s v="E"/>
    <n v="138940"/>
    <d v="2026-07-10T00:00:00"/>
    <s v="2026-07-10"/>
    <s v="2026-07-14"/>
    <n v="4"/>
    <x v="0"/>
    <x v="0"/>
    <n v="2703"/>
  </r>
  <r>
    <n v="135855"/>
    <s v="L EXPRESS DE MADAGASCAR"/>
    <s v="Insertions Publicitaires - Express"/>
    <s v="INSERTION PRESSE"/>
    <s v="Insertions Publicitaires - Express - PROFORMA N° PRO013495 DU 25/03/2026"/>
    <n v="44.869565217391305"/>
    <m/>
    <m/>
    <m/>
    <m/>
    <n v="44.869565217391305"/>
    <d v="2026-07-20T00:00:00"/>
    <s v="2026-07-20"/>
    <s v="E"/>
    <s v="E"/>
    <n v="138938"/>
    <d v="2026-07-10T00:00:00"/>
    <s v="2026-07-10"/>
    <s v="2026-07-14"/>
    <n v="4"/>
    <x v="0"/>
    <x v="0"/>
    <n v="39"/>
  </r>
  <r>
    <n v="135856"/>
    <s v="SOCIETE DE GESTION ET EXPLOITATION DE M/CAR"/>
    <s v="Collation - Conférene"/>
    <s v="COLLATION"/>
    <s v="Collation - Conférence de presse Yas Coupe le 06 juillet 2026 - FACTURE PROFORMA/EVENT/PRKL/2026 du  03/07/2026"/>
    <n v="923.91304347826087"/>
    <m/>
    <m/>
    <m/>
    <m/>
    <n v="923.91304347826087"/>
    <d v="2026-07-20T00:00:00"/>
    <s v="2026-07-20"/>
    <s v="E"/>
    <s v="E"/>
    <n v="138899"/>
    <d v="2026-07-08T00:00:00"/>
    <s v="2026-07-08"/>
    <s v="2026-07-14"/>
    <n v="6"/>
    <x v="0"/>
    <x v="0"/>
    <n v="119"/>
  </r>
  <r>
    <n v="135857"/>
    <s v="UNITE DE DISTRIBUTION TECHNOLOGIQUE - UDITEC"/>
    <s v="Cofi 2026 - VTT - Grs ERRA Distribution"/>
    <s v="VTT 26&quot; 21V SPORTSMAX AMORTISSEUR SPMAX-01ST CKD"/>
    <s v="COFI 2026 - FUNMAX 26&quot;VTT FNMAX-2601-PL  - GRS ERRA DISTRIBUTION - Proforma n°SQ26-0008790 du 23/06/26"/>
    <n v="56.902173913043477"/>
    <m/>
    <m/>
    <m/>
    <m/>
    <n v="56.902173913043477"/>
    <d v="2026-07-20T00:00:00"/>
    <s v="2026-07-20"/>
    <s v="E"/>
    <s v="E"/>
    <n v="138974"/>
    <d v="2026-07-13T00:00:00"/>
    <s v="2026-07-13"/>
    <s v="2026-07-13"/>
    <n v="0"/>
    <x v="0"/>
    <x v="0"/>
    <n v="717"/>
  </r>
  <r>
    <n v="135858"/>
    <s v="HRM SARLU"/>
    <s v="Couverture Photos - Festival des Baleines Ste Marie 2026"/>
    <s v="PRESTATION DE SERVICE"/>
    <s v="Prestation de Couverture Photos du 11-19/07/2026 à Ste Marie - Proforma n°05/26 EF"/>
    <n v="936.95652173913038"/>
    <m/>
    <m/>
    <m/>
    <m/>
    <n v="936.95652173913038"/>
    <d v="2026-07-20T00:00:00"/>
    <s v="2026-07-20"/>
    <s v="E"/>
    <s v="E"/>
    <n v="138971"/>
    <d v="2026-07-13T00:00:00"/>
    <s v="2026-07-13"/>
    <s v="2026-07-14"/>
    <n v="1"/>
    <x v="0"/>
    <x v="0"/>
    <n v="2436"/>
  </r>
  <r>
    <n v="135859"/>
    <s v="SOCIETE DE GESTION ET EXPLOITATION DE M/CAR"/>
    <s v="Collation - Conférence de Presse - Festival Somaroho"/>
    <s v="COLLATION"/>
    <s v="Collation Conférence de Presse - FESTIVAL SOMAROHO LE 14 JUILLET 2026 -  PROFORMA/EVENT/PRKL/2026 du  10/07/2026"/>
    <n v="271.73913043478262"/>
    <m/>
    <m/>
    <m/>
    <m/>
    <n v="271.73913043478262"/>
    <d v="2026-07-20T00:00:00"/>
    <s v="2026-07-20"/>
    <s v="E"/>
    <s v="E"/>
    <n v="138969"/>
    <d v="2026-07-13T00:00:00"/>
    <s v="2026-07-13"/>
    <s v="2026-07-14"/>
    <n v="1"/>
    <x v="0"/>
    <x v="0"/>
    <n v="119"/>
  </r>
  <r>
    <n v="135860"/>
    <s v="RAKOTO AINA ERICKA"/>
    <s v="Prestation Influenceur Let's See the Next"/>
    <s v="PRESTATION DE SERVICE"/>
    <s v="Prestation Influenceur Let's See the Next Plan - Avril au Juin 2026 + Bonus"/>
    <n v="543.47826086956525"/>
    <m/>
    <m/>
    <m/>
    <m/>
    <n v="543.47826086956525"/>
    <d v="2026-07-20T00:00:00"/>
    <s v="2026-07-20"/>
    <s v="E"/>
    <s v="E"/>
    <n v="138959"/>
    <d v="2026-07-13T00:00:00"/>
    <s v="2026-07-13"/>
    <s v="2026-07-14"/>
    <n v="1"/>
    <x v="0"/>
    <x v="0"/>
    <n v="5387"/>
  </r>
  <r>
    <n v="135861"/>
    <s v="WILLY FLEURIAN HAINGONIRINA"/>
    <s v="Influenceur Willinay"/>
    <s v="PRESTATION DE SERVICE"/>
    <s v="Prestation Influenceur Willinay - Avril au Juin 2026 + Bonus Trimestriel"/>
    <n v="1065.2173913043478"/>
    <m/>
    <m/>
    <m/>
    <m/>
    <n v="1065.2173913043478"/>
    <d v="2026-07-20T00:00:00"/>
    <s v="2026-07-20"/>
    <s v="E"/>
    <s v="E"/>
    <n v="138958"/>
    <d v="2026-07-13T00:00:00"/>
    <s v="2026-07-13"/>
    <s v="2026-07-14"/>
    <n v="1"/>
    <x v="0"/>
    <x v="0"/>
    <n v="5267"/>
  </r>
  <r>
    <n v="135862"/>
    <s v="RTA"/>
    <s v="Régularisation des Campagnes de Diffusion RTA"/>
    <s v="PUBLICITE ET ANNONCE"/>
    <s v="Lancement Easy Freeze - Campagne Entretien - FA n°4827_26AC/RTA"/>
    <n v="583.695652173913"/>
    <m/>
    <m/>
    <m/>
    <m/>
    <n v="583.695652173913"/>
    <d v="2026-07-20T00:00:00"/>
    <s v="2026-07-20"/>
    <s v="E"/>
    <s v="E"/>
    <n v="138990"/>
    <d v="2026-07-14T00:00:00"/>
    <s v="2026-07-14"/>
    <s v="2026-07-16"/>
    <n v="2"/>
    <x v="0"/>
    <x v="0"/>
    <n v="2727"/>
  </r>
  <r>
    <n v="135863"/>
    <s v="GRANDE DISTRIBUTION SERVICE"/>
    <s v="Equipements DVIOT"/>
    <s v="CLE USB 64GO - DVIOT"/>
    <s v="Clé USB 64go - PROFORMA n°F/P062600221"/>
    <n v="14381.195652173912"/>
    <m/>
    <m/>
    <m/>
    <m/>
    <n v="14381.195652173912"/>
    <d v="2026-07-20T00:00:00"/>
    <s v="2026-07-20"/>
    <s v="E"/>
    <s v="E"/>
    <n v="139016"/>
    <d v="2026-07-14T00:00:00"/>
    <s v="2026-07-14"/>
    <s v="2026-07-16"/>
    <n v="2"/>
    <x v="0"/>
    <x v="0"/>
    <n v="820"/>
  </r>
  <r>
    <n v="135864"/>
    <s v="JOCKER GRAPHICS"/>
    <s v="Production billet CINE YAS"/>
    <s v="BILLET CINE YAS - 5,5 X 14CM - JUILLET 2026"/>
    <s v="Production billet CINE YAS - Devis n°DEV01719 du 19/06/2026 - Livraison Campus Galaxy"/>
    <n v="1578.782608695652"/>
    <m/>
    <m/>
    <m/>
    <m/>
    <n v="1578.782608695652"/>
    <d v="2026-07-20T00:00:00"/>
    <s v="2026-07-23"/>
    <s v="E"/>
    <s v="E"/>
    <n v="139015"/>
    <d v="2026-07-14T00:00:00"/>
    <s v="2026-07-14"/>
    <s v="2026-07-16"/>
    <n v="2"/>
    <x v="0"/>
    <x v="0"/>
    <n v="1645"/>
  </r>
  <r>
    <n v="135865"/>
    <s v="FIRST IMMO SA"/>
    <s v="Assistance à la Maitrise d'Ouvrage - Yas Mock Up"/>
    <s v="AMENAGEMENT"/>
    <s v="Assistance à la maîtrise d'ouvrage - Yas Mock up - REF:   FI/008/26/DEVIS"/>
    <n v="62848.616739130433"/>
    <m/>
    <m/>
    <m/>
    <m/>
    <n v="62848.616739130433"/>
    <d v="2026-07-20T00:00:00"/>
    <s v="2026-07-20"/>
    <s v="E"/>
    <s v="E"/>
    <n v="139014"/>
    <d v="2026-07-14T00:00:00"/>
    <s v="2026-07-14"/>
    <s v="2026-07-14"/>
    <n v="0"/>
    <x v="0"/>
    <x v="0"/>
    <n v="41"/>
  </r>
  <r>
    <n v="135866"/>
    <s v="TECHNOALARME"/>
    <s v="Remplacement cable camera NOC Analakely"/>
    <s v="CAMERA DE SURVEILLANCE"/>
    <s v="YAS NOC Analakely_x000a_Maintenance : Remplacement câble caméra# DEVIS N° PR2606-10045 DU 22/06/2026"/>
    <n v="152.55217391304348"/>
    <n v="22.882826086956527"/>
    <n v="0.15"/>
    <n v="15"/>
    <n v="0.85"/>
    <n v="129.66934782608695"/>
    <d v="2026-07-20T00:00:00"/>
    <s v="2026-07-20"/>
    <s v="E"/>
    <s v="E"/>
    <n v="139094"/>
    <d v="2026-07-17T00:00:00"/>
    <s v="2026-07-17"/>
    <s v="2026-07-20"/>
    <n v="3"/>
    <x v="5"/>
    <x v="2"/>
    <n v="132"/>
  </r>
  <r>
    <n v="135867"/>
    <s v="GRANDE DISTRIBUTION SERVICE"/>
    <s v="NEW CONCEPT STORES - GOODIES"/>
    <s v="POP SOCKET 1 - DRB - JUILLET 2026"/>
    <s v="POP SOCKET - PROFORMA N° F/P072600105"/>
    <n v="48858.695652173912"/>
    <m/>
    <m/>
    <m/>
    <m/>
    <n v="48858.695652173912"/>
    <d v="2026-07-20T00:00:00"/>
    <s v="2026-07-20"/>
    <s v="E"/>
    <s v="E"/>
    <n v="139112"/>
    <d v="2026-07-20T00:00:00"/>
    <s v="2026-07-20"/>
    <s v="2026-07-20"/>
    <n v="0"/>
    <x v="0"/>
    <x v="0"/>
    <n v="820"/>
  </r>
  <r>
    <n v="135868"/>
    <s v="KEVIN &amp; CO"/>
    <s v="Prestation Influenceur Kevin &amp; CO"/>
    <s v="PRESTATION DE SERVICE"/>
    <s v="Prestation Influenceur Kevin &amp; CO - FA 2026-06-57 du 10/07/2026"/>
    <n v="184.56521739130434"/>
    <m/>
    <m/>
    <m/>
    <m/>
    <n v="184.56521739130434"/>
    <d v="2026-07-20T00:00:00"/>
    <s v="2026-07-20"/>
    <s v="E"/>
    <s v="E"/>
    <n v="139000"/>
    <d v="2026-07-14T00:00:00"/>
    <s v="2026-07-14"/>
    <s v="2026-07-16"/>
    <n v="2"/>
    <x v="0"/>
    <x v="0"/>
    <n v="5310"/>
  </r>
  <r>
    <n v="135869"/>
    <s v="FIRST IMMO SA"/>
    <s v="REPARATION PLAFOND -SALLE FOURNITURE ET DSI DEPOT GALAXY"/>
    <s v="PRESTATION DE SERVICES EXTERNE"/>
    <s v="REPARATION PLAFOND BATIMENT ISI (entrepôt YSA GALAXY AGL) -SALLE FOURNITURE ET DSI# DEVIS N° FI/010/26/DEVIS"/>
    <n v="141.30434782608697"/>
    <m/>
    <m/>
    <m/>
    <m/>
    <n v="141.30434782608697"/>
    <d v="2026-07-20T00:00:00"/>
    <s v="2026-07-20"/>
    <s v="E"/>
    <s v="E"/>
    <n v="139124"/>
    <d v="2026-07-20T00:00:00"/>
    <s v="2026-07-20"/>
    <s v="2026-07-20"/>
    <n v="0"/>
    <x v="2"/>
    <x v="2"/>
    <n v="41"/>
  </r>
  <r>
    <n v="135870"/>
    <s v="ANDRIAMIFIDISOA SYLVAIN(SOCIETE ANDRY)"/>
    <s v="Paiement facture Société ANDRY - Mai 2026 TANA et PROV"/>
    <s v="PRESTATION DE SERVICES EXTERNE"/>
    <s v="TANA/05/26: Distribution par unité de facture TANA - Mai 2026# FACTURE N° TANA/05/26 DU 11/06/2026"/>
    <n v="290.73913043478262"/>
    <m/>
    <m/>
    <m/>
    <m/>
    <n v="290.73913043478262"/>
    <d v="2026-07-21T00:00:00"/>
    <s v="2026-07-21"/>
    <s v="E"/>
    <s v="E"/>
    <n v="139049"/>
    <d v="2026-07-16T00:00:00"/>
    <s v="2026-07-16"/>
    <s v="2026-07-21"/>
    <n v="5"/>
    <x v="3"/>
    <x v="2"/>
    <n v="3953"/>
  </r>
  <r>
    <n v="135871"/>
    <s v="FIRST TECHNOLOGY (PTY) LTD"/>
    <s v="8 licences Entra ID P2 - équipe Secu,Ciso et Tafita (7 mois)"/>
    <s v="LICENCE"/>
    <s v="Entra ID P2 Sub Per User (7 months)#Contract Term: 01 February 2026 - 31 January 2029"/>
    <n v="377.44"/>
    <m/>
    <m/>
    <m/>
    <m/>
    <n v="377.44"/>
    <d v="2026-07-21T00:00:00"/>
    <s v="2026-07-21"/>
    <s v="E"/>
    <s v="E"/>
    <n v="139025"/>
    <d v="2026-07-15T00:00:00"/>
    <s v="2026-07-15"/>
    <s v="2026-07-21"/>
    <n v="6"/>
    <x v="3"/>
    <x v="2"/>
    <n v="6895"/>
  </r>
  <r>
    <n v="135872"/>
    <s v="PULSE"/>
    <s v="Renew licence SAGE BI FRP1000 03/07/2026 au 02/07/2027"/>
    <s v="Renouvellement Licences"/>
    <s v="MILCL3010 Sources de données 3 Connexion_x000a_N° série : 6244848- Revalorisation Indicielle - Indice de révision : 1,0280000- Engagement 12 mois- Cas de vente : Reconduction de contrat- OS Client : Windows- Mode de com. : Droit Souscription à l'Usage- Utilisateurs simultanés : 25# DEVIS N°YASMG2607010 DU 01/07/2026"/>
    <n v="10301.162960869564"/>
    <m/>
    <m/>
    <m/>
    <m/>
    <n v="10301.162960869564"/>
    <d v="2026-07-21T00:00:00"/>
    <s v="2026-08-28"/>
    <s v="E"/>
    <s v="E"/>
    <n v="139034"/>
    <d v="2026-07-15T00:00:00"/>
    <s v="2026-07-15"/>
    <s v="2026-07-21"/>
    <n v="6"/>
    <x v="3"/>
    <x v="2"/>
    <n v="4"/>
  </r>
  <r>
    <n v="135873"/>
    <s v="STELLAR - IX SA"/>
    <s v="Achat 250 AIO et 100 Laptops et accessoires Lenovo v5"/>
    <s v="MICE_BO Lenovo Essential USB Mouse"/>
    <s v="Lenovo Essential USB Mouse"/>
    <n v="586461.65899999999"/>
    <m/>
    <m/>
    <m/>
    <m/>
    <n v="586461.65899999999"/>
    <d v="2026-07-21T00:00:00"/>
    <s v="2026-07-22"/>
    <s v="E"/>
    <s v="E"/>
    <n v="139026"/>
    <d v="2026-07-15T00:00:00"/>
    <s v="2026-07-15"/>
    <s v="2026-07-21"/>
    <n v="6"/>
    <x v="3"/>
    <x v="2"/>
    <n v="3098"/>
  </r>
  <r>
    <n v="135874"/>
    <s v="SOCIETE DE GESTION ET EXPLOITATION DE M/CAR"/>
    <s v="Frais de Visa Manitra"/>
    <s v="PRESTATION DE SERVICES EXTERNE"/>
    <s v="VISA DUBAI - MANITRA HERIZO RAZAFIMAMONJ# FACTURE N° 0285/PRESTA/PRKL/2026 du 08/07/2026"/>
    <n v="235.50724565217394"/>
    <m/>
    <m/>
    <m/>
    <m/>
    <n v="235.50724565217394"/>
    <d v="2026-07-21T00:00:00"/>
    <s v="2026-07-21"/>
    <s v="E"/>
    <s v="E"/>
    <n v="139010"/>
    <d v="2026-07-14T00:00:00"/>
    <s v="2026-07-14"/>
    <s v="2026-07-21"/>
    <n v="7"/>
    <x v="3"/>
    <x v="2"/>
    <n v="119"/>
  </r>
  <r>
    <n v="135875"/>
    <s v="AUGIAS MADAGASCAR"/>
    <s v="DESINFECTION - CAMPUS"/>
    <s v="DESINFECTION SITE"/>
    <s v="DESINFECTION - CAMPUS -CAS MPOX# CD/2026/203 DU 20/06/2026"/>
    <n v="108.69565217391305"/>
    <m/>
    <m/>
    <m/>
    <m/>
    <n v="108.69565217391305"/>
    <d v="2026-07-21T00:00:00"/>
    <s v="2026-07-21"/>
    <s v="E"/>
    <s v="E"/>
    <n v="139128"/>
    <d v="2026-07-20T00:00:00"/>
    <s v="2026-07-20"/>
    <s v="2026-07-20"/>
    <n v="0"/>
    <x v="2"/>
    <x v="2"/>
    <n v="14"/>
  </r>
  <r>
    <n v="135876"/>
    <s v="KIBO SARLU"/>
    <s v="ACHAT SAC à POUBELLE POUR NOC ET ADN"/>
    <s v="SAC POUBELLE"/>
    <s v="SACS POUBELLE 30L  20 SACS _x000a_ALBA NET"/>
    <n v="48.369586956521744"/>
    <m/>
    <m/>
    <m/>
    <m/>
    <n v="48.369586956521744"/>
    <d v="2026-07-21T00:00:00"/>
    <s v="2026-07-21"/>
    <s v="E"/>
    <s v="E"/>
    <n v="139131"/>
    <d v="2026-07-20T00:00:00"/>
    <s v="2026-07-20"/>
    <s v="2026-07-20"/>
    <n v="0"/>
    <x v="2"/>
    <x v="2"/>
    <n v="2142"/>
  </r>
  <r>
    <n v="135877"/>
    <s v="AMDOCS"/>
    <s v="Renouvellement Support AMC pour 49M Aout 2026-Juillet 2027"/>
    <s v="Renouvellement Support"/>
    <s v="As per Transfer agreement for 49Mn TPM AMC for the period (August 2026-July 27)# devis du 25-06-2026"/>
    <n v="121875.39"/>
    <m/>
    <m/>
    <m/>
    <m/>
    <n v="121875.39"/>
    <d v="2026-07-21T00:00:00"/>
    <s v="2026-07-21"/>
    <s v="E"/>
    <s v="E"/>
    <n v="139028"/>
    <d v="2026-07-15T00:00:00"/>
    <s v="2026-07-15"/>
    <s v="2026-07-21"/>
    <n v="6"/>
    <x v="3"/>
    <x v="2"/>
    <n v="2184"/>
  </r>
  <r>
    <n v="135878"/>
    <s v="LUCKKY COMPANY"/>
    <s v="Transport de 15 antennes ILAFY vers GALAXY"/>
    <s v="LOCATION DE VOITURE COURTE DUREE"/>
    <s v="Location de camion pour transport de 15 antennes ILAFY vers GALAXY_x000a_Avec manutention# DEVIS N°PF YAS N°171-07/LC/2026 DU 09/07/2026"/>
    <n v="97.826086956521735"/>
    <m/>
    <m/>
    <m/>
    <m/>
    <n v="97.826086956521735"/>
    <d v="2026-07-21T00:00:00"/>
    <s v="2026-07-21"/>
    <s v="S"/>
    <s v="S"/>
    <n v="139129"/>
    <d v="2026-07-20T00:00:00"/>
    <s v="2026-07-20"/>
    <s v="2026-07-21"/>
    <n v="1"/>
    <x v="2"/>
    <x v="2"/>
    <n v="3726"/>
  </r>
  <r>
    <n v="135879"/>
    <s v="SACLEAN SARLU"/>
    <s v="Désherbage Terrain YAS AMBOANARA pendant 11 mois"/>
    <s v="PRESTATION NETTOYAGE"/>
    <s v="Nettoyage - désherbage Terrain YAS AMBOANARA et nettoyage MAGASIN _x000a_COUVERTURE 11 mois mai 2026 au mars 2027# DEVIS N° 24155 DU 07/04/2026"/>
    <n v="8847.826086956522"/>
    <m/>
    <m/>
    <m/>
    <m/>
    <n v="8847.826086956522"/>
    <d v="2026-07-21T00:00:00"/>
    <s v="2026-07-21"/>
    <s v="E"/>
    <s v="E"/>
    <n v="138900"/>
    <d v="2026-07-20T00:00:00"/>
    <s v="2026-07-20"/>
    <s v="2026-07-21"/>
    <n v="1"/>
    <x v="2"/>
    <x v="2"/>
    <n v="5955"/>
  </r>
  <r>
    <n v="135880"/>
    <s v="CHRONO COLIS"/>
    <s v="Rapatriement matériels HS sur sites(BOE037-AAN064)vers Ilafy"/>
    <s v="Transport des matériels techniques"/>
    <s v="Transport  Antennes GSM hors service de TAAN064_BEAHITSE(TOLIARY) vers Ilafy+Manutention+Forfait Assurance"/>
    <n v="2173.913043478261"/>
    <m/>
    <m/>
    <m/>
    <m/>
    <n v="2173.913043478261"/>
    <d v="2026-07-21T00:00:00"/>
    <s v="2026-07-21"/>
    <s v="E"/>
    <s v="E"/>
    <n v="139051"/>
    <d v="2026-07-16T00:00:00"/>
    <s v="2026-07-16"/>
    <s v="2026-07-20"/>
    <n v="4"/>
    <x v="1"/>
    <x v="1"/>
    <n v="3042"/>
  </r>
  <r>
    <n v="135881"/>
    <s v="LUCKKY COMPANY"/>
    <s v="Rapatriement matériels HS(SOF027-TALA059...)vers Ilafy"/>
    <s v="Transport des matériels techniques"/>
    <s v="Transport des matériels HS  de TITA005_SOAVINANDRIANA (TSIROANOMANDIDY ) vers Ilafy"/>
    <n v="3315.217391304348"/>
    <m/>
    <m/>
    <m/>
    <m/>
    <n v="3315.217391304348"/>
    <d v="2026-07-21T00:00:00"/>
    <s v="2026-07-21"/>
    <s v="L"/>
    <s v="S"/>
    <n v="139055"/>
    <d v="2026-07-16T00:00:00"/>
    <s v="2026-07-16"/>
    <s v="2026-07-20"/>
    <n v="4"/>
    <x v="1"/>
    <x v="1"/>
    <n v="3726"/>
  </r>
  <r>
    <n v="135882"/>
    <s v="OCEAN TRADE CO"/>
    <s v="Rallonge utilisation véhicule 22685WWT(16/01/26 au 29/04/26)"/>
    <s v="PRESTATION CHAUFFEUR"/>
    <s v="Prestation chauffeur  (16/01/26 au 29/04/26) # Devis: V.26.20838"/>
    <n v="1733.3331826086958"/>
    <m/>
    <m/>
    <m/>
    <m/>
    <n v="1733.3331826086958"/>
    <d v="2026-07-21T00:00:00"/>
    <s v="2026-07-21"/>
    <s v="E"/>
    <s v="E"/>
    <n v="139024"/>
    <d v="2026-07-15T00:00:00"/>
    <s v="2026-07-15"/>
    <s v="2026-07-20"/>
    <n v="5"/>
    <x v="1"/>
    <x v="1"/>
    <n v="102"/>
  </r>
  <r>
    <n v="135883"/>
    <s v="ICHTUS SERVICE"/>
    <s v="Impression consigne de sécurité DC régions"/>
    <s v="IMPRESSIONS DIVERSES"/>
    <s v="Consigne de sécurité pour les Data Center en régions_x000a_Format A1 en PVC# Devis # 26071294 du 16/07/2026"/>
    <n v="440.21739130434781"/>
    <m/>
    <m/>
    <m/>
    <m/>
    <n v="440.21739130434781"/>
    <d v="2026-07-21T00:00:00"/>
    <s v="2026-07-21"/>
    <s v="E"/>
    <s v="E"/>
    <n v="137080"/>
    <d v="2026-04-02T00:00:00"/>
    <s v="2026-04-02"/>
    <s v="2026-04-02"/>
    <n v="0"/>
    <x v="5"/>
    <x v="2"/>
    <n v="6102"/>
  </r>
  <r>
    <n v="135884"/>
    <s v="MOHAMED AKIL SHAMIR"/>
    <s v="Iphone 16 pro max"/>
    <s v="IPhone 16 Pro Max 256GB"/>
    <s v="IPhone 16 Pro Max 256GB  - Couleur Titane Sable # devis du 13/07/2026"/>
    <n v="7500"/>
    <m/>
    <m/>
    <m/>
    <m/>
    <n v="7500"/>
    <d v="2026-07-21T00:00:00"/>
    <s v="2026-07-21"/>
    <s v="E"/>
    <s v="E"/>
    <n v="139042"/>
    <d v="2026-07-16T00:00:00"/>
    <s v="2026-07-16"/>
    <s v="2026-07-17"/>
    <n v="1"/>
    <x v="0"/>
    <x v="0"/>
    <n v="6762"/>
  </r>
  <r>
    <n v="135885"/>
    <s v="RABENANAHARY Tahiry Trimosoa"/>
    <s v="Paiement Jeton de présence Avantages Administrateur YAS Mr Tahiry Trimosoa RABENANAHARY pour l'année 2026"/>
    <s v="PRESTATION DE SERVICE"/>
    <s v="Paiement Jeton de présence Avantages Asdministrateur YAS Mr Tahiry Trimosoa RABENANAHARY pour l'année 2026# REF: NS-DJUR-006/26"/>
    <n v="1304.3478260869565"/>
    <m/>
    <m/>
    <m/>
    <m/>
    <n v="1304.3478260869565"/>
    <d v="2026-07-21T00:00:00"/>
    <s v="2026-07-21"/>
    <s v="E"/>
    <s v="E"/>
    <n v="138843"/>
    <d v="2026-07-06T00:00:00"/>
    <s v="2026-07-06"/>
    <s v="2026-07-06"/>
    <n v="0"/>
    <x v="4"/>
    <x v="2"/>
    <n v="7209"/>
  </r>
  <r>
    <n v="135886"/>
    <s v="EXTREND CONSULTING SARLU"/>
    <s v="Accompagnement mise en place ISO 9001"/>
    <s v="PRESTATION DE SERVICES EXTERNE"/>
    <s v="Accompagnement mise en place ISO9001# DEVIS N°PRO-2026-017 du 21/07/2026"/>
    <n v="5426.086956521739"/>
    <m/>
    <m/>
    <m/>
    <m/>
    <n v="5426.086956521739"/>
    <d v="2026-07-21T00:00:00"/>
    <s v="2026-07-21"/>
    <s v="E"/>
    <s v="E"/>
    <n v="136910"/>
    <d v="2026-03-25T00:00:00"/>
    <s v="2026-03-25"/>
    <s v="2026-03-26"/>
    <n v="1"/>
    <x v="5"/>
    <x v="2"/>
    <n v="3405"/>
  </r>
  <r>
    <n v="135887"/>
    <s v="VANIALA SARL"/>
    <s v="Solution hydroalcoolique 500ML"/>
    <s v="Solution hydroalcoolique 500ML"/>
    <s v="Solution hydroalcoolique 500ML# DEVIS N° # S19376 DU 14/07/2026"/>
    <n v="1881.2717391304348"/>
    <m/>
    <m/>
    <m/>
    <m/>
    <n v="1881.2717391304348"/>
    <d v="2026-07-21T00:00:00"/>
    <s v="2026-07-21"/>
    <s v="E"/>
    <s v="E"/>
    <n v="138952"/>
    <d v="2026-07-10T00:00:00"/>
    <s v="2026-07-10"/>
    <s v="2026-07-13"/>
    <n v="3"/>
    <x v="5"/>
    <x v="2"/>
    <n v="2876"/>
  </r>
  <r>
    <n v="135888"/>
    <s v="COLIS EXPRESS"/>
    <s v="Rapatriement matériels HS(SOF007-AAN002-SAV071)vers Ilafy"/>
    <s v="Transport des matériels techniques"/>
    <s v="Transport matériel HS de TSAV071_SAMBAVA 3  vers Ilafy"/>
    <n v="1479.8695652173913"/>
    <m/>
    <m/>
    <m/>
    <m/>
    <n v="1479.8695652173913"/>
    <d v="2026-07-21T00:00:00"/>
    <s v="2026-07-21"/>
    <s v="E"/>
    <s v="E"/>
    <n v="139054"/>
    <d v="2026-07-16T00:00:00"/>
    <s v="2026-07-16"/>
    <s v="2026-07-20"/>
    <n v="4"/>
    <x v="1"/>
    <x v="1"/>
    <n v="30"/>
  </r>
  <r>
    <n v="135889"/>
    <s v="OCEAN TRADE CO"/>
    <s v="Rallonge utilisation véhicule 22684WWT(16/01/26 au 28/04/26)"/>
    <s v="PRESTATION CHAUFFEUR"/>
    <s v="Prestation chauffeur LLD (16/01/26 au 28/04/26) # Devis: V.26.20840"/>
    <n v="1716.6665173913043"/>
    <m/>
    <m/>
    <m/>
    <m/>
    <n v="1716.6665173913043"/>
    <d v="2026-07-21T00:00:00"/>
    <s v="2026-07-21"/>
    <s v="E"/>
    <s v="E"/>
    <n v="139060"/>
    <d v="2026-07-16T00:00:00"/>
    <s v="2026-07-16"/>
    <s v="2026-07-20"/>
    <n v="4"/>
    <x v="1"/>
    <x v="1"/>
    <n v="102"/>
  </r>
  <r>
    <n v="135890"/>
    <s v="VOYAGEXPERT"/>
    <s v="Régul FA(F-068 0047105)JUIN26 -équipe DTG"/>
    <s v="PRESTATION DIVERS"/>
    <s v="régul- F-068 0047105( Emission APPEL 210246 LE 01MAY A 2017 BOARDING PASS)-MR RANDRIAMANANTENA Rija"/>
    <n v="46.8"/>
    <m/>
    <m/>
    <m/>
    <m/>
    <n v="46.8"/>
    <d v="2026-07-21T00:00:00"/>
    <s v="2026-07-21"/>
    <s v="S"/>
    <s v="S"/>
    <n v="139023"/>
    <d v="2026-07-15T00:00:00"/>
    <s v="2026-07-15"/>
    <s v="2026-07-20"/>
    <n v="5"/>
    <x v="1"/>
    <x v="1"/>
    <n v="6711"/>
  </r>
  <r>
    <n v="135891"/>
    <s v="SOCIETE DE GESTION ET EXPLOITATION DE M/CAR"/>
    <s v="BC de Couverture Loyer Shop Wello SGEM"/>
    <s v="LOYER SHOP"/>
    <s v="BC de Couverture Loyer - WELLO MORAMANGA BOUTIQUE 4- Juillet au Décembre 2026"/>
    <n v="17378.827925869566"/>
    <m/>
    <m/>
    <m/>
    <m/>
    <n v="17378.827925869566"/>
    <d v="2026-07-21T00:00:00"/>
    <s v="2026-07-22"/>
    <s v="E"/>
    <s v="E"/>
    <n v="139109"/>
    <d v="2026-07-17T00:00:00"/>
    <s v="2026-07-17"/>
    <s v="2026-07-20"/>
    <n v="3"/>
    <x v="0"/>
    <x v="0"/>
    <n v="119"/>
  </r>
  <r>
    <n v="135892"/>
    <s v="GRANDE DISTRIBUTION SERVICE"/>
    <s v="CONSOLIDATION YAS 2026"/>
    <s v="GILET - JUILLET 2026"/>
    <s v="GILET - JUILLET 2026 # DEVIS  #F/P062600105 DU 10/06/2026"/>
    <n v="9478.2608695652161"/>
    <m/>
    <m/>
    <m/>
    <m/>
    <n v="9478.2608695652161"/>
    <d v="2026-07-22T00:00:00"/>
    <s v="2026-07-22"/>
    <s v="E"/>
    <s v="E"/>
    <n v="139058"/>
    <d v="2026-07-16T00:00:00"/>
    <s v="2026-07-16"/>
    <s v="2026-07-17"/>
    <n v="1"/>
    <x v="0"/>
    <x v="0"/>
    <n v="820"/>
  </r>
  <r>
    <n v="135893"/>
    <s v="AVRA BTP"/>
    <s v="YS TOAMASINA AVENUE"/>
    <s v="ENTRETIEN REPARATION BATIMENT NON TECHNIQUE"/>
    <s v="TRAVAUX SUPLLEMENTAIRES DU LOCAL YAS STORE AVENUE TAMATAVE - suivant Devis N°DV0132/26 DU 22/06/2026"/>
    <n v="254.34782608695653"/>
    <m/>
    <m/>
    <m/>
    <m/>
    <n v="254.34782608695653"/>
    <d v="2026-07-22T00:00:00"/>
    <s v="2026-07-22"/>
    <s v="E"/>
    <s v="E"/>
    <n v="139083"/>
    <d v="2026-07-17T00:00:00"/>
    <s v="2026-07-17"/>
    <s v="2026-07-17"/>
    <n v="0"/>
    <x v="0"/>
    <x v="0"/>
    <n v="4038"/>
  </r>
  <r>
    <n v="135894"/>
    <s v="FEDERATION MALAGASY DE BASKET BALL"/>
    <s v="Consommation Internet et Flotte - FMBB"/>
    <s v="CONVENTION DE PARTENARIAT"/>
    <s v="CONSOMMATION INTERNET ET FLOTTE - JUIN 2026 - FACTURE N°006/TELMA/FMBB/2026"/>
    <n v="1132.4370869565216"/>
    <m/>
    <m/>
    <m/>
    <m/>
    <n v="1132.4370869565216"/>
    <d v="2026-07-22T00:00:00"/>
    <s v="2026-07-22"/>
    <s v="S"/>
    <s v="S"/>
    <n v="139071"/>
    <d v="2026-07-17T00:00:00"/>
    <s v="2026-07-17"/>
    <s v="2026-07-17"/>
    <n v="0"/>
    <x v="0"/>
    <x v="0"/>
    <n v="2368"/>
  </r>
  <r>
    <n v="135895"/>
    <s v="DAMA PAUL RALISON CHRISTIAN"/>
    <s v="PARTENARIAT VILLE MANANJARY"/>
    <s v="LOCATION"/>
    <s v="Location Estrade &amp; Chapiteaux &amp; Sono - suivant proforma N°087/07/Mnj"/>
    <n v="434.78260869565219"/>
    <m/>
    <m/>
    <m/>
    <m/>
    <n v="434.78260869565219"/>
    <d v="2026-07-22T00:00:00"/>
    <s v="2026-07-22"/>
    <s v="E"/>
    <s v="E"/>
    <n v="139041"/>
    <d v="2026-07-16T00:00:00"/>
    <s v="2026-07-16"/>
    <s v="2026-07-17"/>
    <n v="1"/>
    <x v="0"/>
    <x v="0"/>
    <n v="7193"/>
  </r>
  <r>
    <n v="135896"/>
    <s v="PRO BIKE"/>
    <s v="COFI 2026 - MOTO PIACHI DEFENDER - GRS ERRA DISTRIBUTION"/>
    <s v="MOTO"/>
    <s v="COFI 2026 - MOTO PIACHI DEFENDER 250CC - GRS ERRA DISTRIBUTION - suivant Devis V/26/14774"/>
    <n v="1304.3478260869565"/>
    <m/>
    <m/>
    <m/>
    <m/>
    <n v="1304.3478260869565"/>
    <d v="2026-07-22T00:00:00"/>
    <s v="2026-07-22"/>
    <s v="E"/>
    <s v="E"/>
    <n v="139040"/>
    <d v="2026-07-16T00:00:00"/>
    <s v="2026-07-16"/>
    <s v="2026-07-16"/>
    <n v="0"/>
    <x v="0"/>
    <x v="0"/>
    <n v="4932"/>
  </r>
  <r>
    <n v="135897"/>
    <s v="GLOBAL CONSTRUCTION MADAGASCAR"/>
    <s v="YS ANTSIRABE"/>
    <s v="PRESTATION MAINTENANCE"/>
    <s v="TRAVAUX DE MAINTENANCE E DU LOCAL YAS STORE ANTSIRABE CUA # devis du 15/06/2026"/>
    <n v="481.48913043478262"/>
    <m/>
    <m/>
    <m/>
    <m/>
    <n v="481.48913043478262"/>
    <d v="2026-07-22T00:00:00"/>
    <s v="2026-07-22"/>
    <s v="E"/>
    <s v="E"/>
    <n v="139039"/>
    <d v="2026-07-16T00:00:00"/>
    <s v="2026-07-16"/>
    <s v="2026-07-17"/>
    <n v="1"/>
    <x v="0"/>
    <x v="0"/>
    <n v="2404"/>
  </r>
  <r>
    <n v="135898"/>
    <s v="RAMANAMBONONA LALANIRIANA HANITRINIAINA"/>
    <s v="ENTRETIEN MOTO - MORONDAVA"/>
    <s v="ENTRETIEN ET REPARATION VEHICULE  Y COMPRIS PIECES DE RECHAN"/>
    <s v="ENTRETIEN MOTO - 7606WWT - MORONDAVA # devis n°110 du 17/07/2026"/>
    <n v="361.30434782608694"/>
    <m/>
    <m/>
    <m/>
    <m/>
    <n v="361.30434782608694"/>
    <d v="2026-07-22T00:00:00"/>
    <s v="2026-07-22"/>
    <s v="E"/>
    <s v="E"/>
    <n v="139122"/>
    <d v="2026-07-20T00:00:00"/>
    <s v="2026-07-20"/>
    <s v="2026-07-20"/>
    <n v="0"/>
    <x v="0"/>
    <x v="0"/>
    <n v="6740"/>
  </r>
  <r>
    <n v="135899"/>
    <s v="TSARA MARIE ANGELA"/>
    <s v="PROJETS VI - GENESYS V.2 et JOLINGA"/>
    <s v="FRAIS DIVERS"/>
    <s v="Frais de gardiennage (J-1 et J)"/>
    <n v="1978.2608695652175"/>
    <m/>
    <m/>
    <m/>
    <m/>
    <n v="1978.2608695652175"/>
    <d v="2026-07-22T00:00:00"/>
    <s v="2026-07-22"/>
    <s v="E"/>
    <s v="E"/>
    <n v="139118"/>
    <d v="2026-07-20T00:00:00"/>
    <s v="2026-07-20"/>
    <s v="2026-07-20"/>
    <n v="0"/>
    <x v="0"/>
    <x v="0"/>
    <n v="6902"/>
  </r>
  <r>
    <n v="135900"/>
    <s v="LCS CONSULTING"/>
    <s v="ANIMATEURS ROADSHOW Mois de Juillet 2026"/>
    <s v="INDEMNITE"/>
    <s v="IM ars roadshow yas tour (AMBANJA: 50 ET ANTALAHA:34) mois de juillet 2026 - suivant proforma N°N°327-A/FP/TELMA/2026"/>
    <n v="14028"/>
    <m/>
    <m/>
    <m/>
    <m/>
    <n v="14028"/>
    <d v="2026-07-22T00:00:00"/>
    <s v="2026-07-22"/>
    <s v="E"/>
    <s v="E"/>
    <n v="139114"/>
    <d v="2026-07-20T00:00:00"/>
    <s v="2026-07-20"/>
    <s v="2026-07-20"/>
    <n v="0"/>
    <x v="0"/>
    <x v="0"/>
    <n v="2490"/>
  </r>
  <r>
    <n v="135901"/>
    <s v="MADAGASCAR AUTOMOBILE"/>
    <s v="COFI 2026 - MOTO GRS FENOFATRA MBOLATIANA"/>
    <s v="MOTO"/>
    <s v="COFI 2026 - MOTO HONDA  ACE 125 TFH tuf - GRS FENOFATRA MBOLATIANA"/>
    <n v="1826.0869565217392"/>
    <m/>
    <m/>
    <m/>
    <m/>
    <n v="1826.0869565217392"/>
    <d v="2026-07-22T00:00:00"/>
    <s v="2026-07-22"/>
    <s v="E"/>
    <s v="E"/>
    <n v="139155"/>
    <d v="2026-07-21T00:00:00"/>
    <s v="2026-07-21"/>
    <s v="2026-07-21"/>
    <n v="0"/>
    <x v="0"/>
    <x v="0"/>
    <n v="1184"/>
  </r>
  <r>
    <n v="135902"/>
    <s v="OCEAN TRADE CO"/>
    <s v="COFI 2026 - MOTO GRS MANAMBINA"/>
    <s v="MOTO"/>
    <s v="COFI 2026 - MOTO RK150E WHITE - GRS MANAMBINA - DEVIS V.26.24142 DU 06/07/2026"/>
    <n v="1743.2608695652175"/>
    <m/>
    <m/>
    <m/>
    <m/>
    <n v="1743.2608695652175"/>
    <d v="2026-07-22T00:00:00"/>
    <s v="2026-07-22"/>
    <s v="E"/>
    <s v="E"/>
    <n v="139150"/>
    <d v="2026-07-21T00:00:00"/>
    <s v="2026-07-21"/>
    <s v="2026-07-21"/>
    <n v="0"/>
    <x v="0"/>
    <x v="0"/>
    <n v="102"/>
  </r>
  <r>
    <n v="135903"/>
    <s v="OCEAN TRADE CO"/>
    <s v="COFI 2026 - MOTO GRS R-SERGE FABRICE"/>
    <s v="MOTO"/>
    <s v="COFI 2026 - MOTO CROSS TORNADO200 - GRS R-SERGE FABRICE - DEVIS V.26.21859 DU 17/06/2026"/>
    <n v="1127.7391304347825"/>
    <m/>
    <m/>
    <m/>
    <m/>
    <n v="1127.7391304347825"/>
    <d v="2026-07-22T00:00:00"/>
    <s v="2026-07-22"/>
    <s v="E"/>
    <s v="E"/>
    <n v="139148"/>
    <d v="2026-07-21T00:00:00"/>
    <s v="2026-07-21"/>
    <s v="2026-07-21"/>
    <n v="0"/>
    <x v="0"/>
    <x v="0"/>
    <n v="102"/>
  </r>
  <r>
    <n v="135904"/>
    <s v="TSIARO"/>
    <s v="Influenceur Tsiaro"/>
    <s v="PRESTATION DE SERVICE"/>
    <s v="Prestation Influenceur Tsiaro - Avril &amp; Juin + Bonus"/>
    <n v="538.04347826086962"/>
    <m/>
    <m/>
    <m/>
    <m/>
    <n v="538.04347826086962"/>
    <d v="2026-07-22T00:00:00"/>
    <s v="2026-07-22"/>
    <s v="E"/>
    <s v="E"/>
    <n v="139001"/>
    <d v="2026-07-14T00:00:00"/>
    <s v="2026-07-14"/>
    <s v="2026-07-16"/>
    <n v="2"/>
    <x v="0"/>
    <x v="0"/>
    <n v="5906"/>
  </r>
  <r>
    <n v="135905"/>
    <s v="RASOLOJAONA TAHIANA HARIFETRA (JAYAUDIO/RDJ)"/>
    <s v="Régularisation RDJ"/>
    <s v="PUBLICITE ET ANNONCE"/>
    <s v="Diffusion de Spot Publicitaire 30s sur RDJ du 19 au 31/01/2026 - FA N°FACT008810"/>
    <n v="497.21739130434781"/>
    <m/>
    <m/>
    <m/>
    <m/>
    <n v="497.21739130434781"/>
    <d v="2026-07-22T00:00:00"/>
    <s v="2026-07-22"/>
    <s v="E"/>
    <s v="E"/>
    <n v="138987"/>
    <d v="2026-07-14T00:00:00"/>
    <s v="2026-07-14"/>
    <s v="2026-07-16"/>
    <n v="2"/>
    <x v="0"/>
    <x v="0"/>
    <n v="950"/>
  </r>
  <r>
    <n v="135906"/>
    <s v="LUCKKY COMPANY"/>
    <s v="Transport - Hoopfest Inter Universitaire 2026"/>
    <s v="PRESTATION DE SERVICE"/>
    <s v="Transport - Hoopfest Inter Universitaire 2026 - Proforma n°FA YAS N° 176-07/LC/2026"/>
    <n v="119.56521739130434"/>
    <m/>
    <m/>
    <m/>
    <m/>
    <n v="119.56521739130434"/>
    <d v="2026-07-22T00:00:00"/>
    <s v="2026-07-22"/>
    <s v="S"/>
    <s v="S"/>
    <n v="138980"/>
    <d v="2026-07-13T00:00:00"/>
    <s v="2026-07-13"/>
    <s v="2026-07-15"/>
    <n v="2"/>
    <x v="0"/>
    <x v="0"/>
    <n v="3726"/>
  </r>
  <r>
    <n v="135907"/>
    <s v="MAGASIN JL"/>
    <s v="Réparation Moto 7641WWT"/>
    <s v="ENTRETIEN ET REPARATION VEHICULE  Y COMPRIS PIECES DE RECHAN"/>
    <s v="Entretien Moto 7641WWT"/>
    <n v="34.782608695652172"/>
    <m/>
    <m/>
    <m/>
    <m/>
    <n v="34.782608695652172"/>
    <d v="2026-07-22T00:00:00"/>
    <s v="2026-07-22"/>
    <s v="E"/>
    <s v="E"/>
    <n v="138977"/>
    <d v="2026-07-13T00:00:00"/>
    <s v="2026-07-13"/>
    <s v="2026-07-13"/>
    <n v="0"/>
    <x v="0"/>
    <x v="0"/>
    <n v="6345"/>
  </r>
  <r>
    <n v="135908"/>
    <s v="MADAGASCAR AUTOMOBILE"/>
    <s v="Cofi 2026 - GRS Equipe Com"/>
    <s v="MOTO"/>
    <s v="Cofi 2026 - Moto HONDA - GRS EQUIPECOM # DEVIS DU 18/5/2026"/>
    <n v="3257.2465217391305"/>
    <m/>
    <m/>
    <m/>
    <m/>
    <n v="3257.2465217391305"/>
    <d v="2026-07-22T00:00:00"/>
    <s v="2026-07-22"/>
    <s v="E"/>
    <s v="E"/>
    <n v="138975"/>
    <d v="2026-07-13T00:00:00"/>
    <s v="2026-07-13"/>
    <s v="2026-07-13"/>
    <n v="0"/>
    <x v="0"/>
    <x v="0"/>
    <n v="1184"/>
  </r>
  <r>
    <n v="135909"/>
    <s v="CFAO MOBILITY MADAGASCAR"/>
    <s v="Cofi 2026 - Moto - Grs MISAINA"/>
    <s v="MOTO"/>
    <s v="COFI 2026 - GRS MISAINA - YAMAHA MOTORCYCLE CRUX_x000a_REV DELUXE - Proforma PRVNANKA0019313 - AFF0061424 du 15/06/2026"/>
    <n v="5797.1014492717395"/>
    <m/>
    <m/>
    <m/>
    <m/>
    <n v="5797.1014492717395"/>
    <d v="2026-07-22T00:00:00"/>
    <s v="2026-07-22"/>
    <s v="E"/>
    <s v="E"/>
    <n v="139021"/>
    <d v="2026-07-14T00:00:00"/>
    <s v="2026-07-14"/>
    <s v="2026-07-16"/>
    <n v="2"/>
    <x v="0"/>
    <x v="0"/>
    <n v="123"/>
  </r>
  <r>
    <n v="135910"/>
    <s v="LUCKKY COMPANY"/>
    <s v="Expédition Moto"/>
    <s v="TRANSPORT"/>
    <s v="Expédition moto Genesis - N° PF YAS N°172 BIS-07/LC/2026 du 9/7/2026"/>
    <n v="217.39130434782609"/>
    <m/>
    <m/>
    <m/>
    <m/>
    <n v="217.39130434782609"/>
    <d v="2026-07-22T00:00:00"/>
    <s v="2026-07-22"/>
    <s v="S"/>
    <s v="S"/>
    <n v="139018"/>
    <d v="2026-07-14T00:00:00"/>
    <s v="2026-07-14"/>
    <s v="2026-07-16"/>
    <n v="2"/>
    <x v="0"/>
    <x v="0"/>
    <n v="3726"/>
  </r>
  <r>
    <n v="135911"/>
    <s v="TV PLUS MADAGASCAR"/>
    <s v="Diffusion Spot RADIO et TV - TV PLUS"/>
    <s v="PUBLICITE ET ANNONCE"/>
    <s v="Diffusion de Spot TV suivant FA n°FA260084/TV PLUS 2026"/>
    <n v="1890.5026086956523"/>
    <m/>
    <m/>
    <m/>
    <m/>
    <n v="1890.5026086956523"/>
    <d v="2026-07-22T00:00:00"/>
    <s v="2026-07-22"/>
    <s v="E"/>
    <s v="E"/>
    <n v="139017"/>
    <d v="2026-07-14T00:00:00"/>
    <s v="2026-07-14"/>
    <s v="2026-07-17"/>
    <n v="3"/>
    <x v="0"/>
    <x v="0"/>
    <n v="2865"/>
  </r>
  <r>
    <n v="135912"/>
    <s v="PALOMA &amp; SCOTT"/>
    <s v="Prestation Influenceur Paloma &amp; Scott"/>
    <s v="PRESTATION DE SERVICE"/>
    <s v="Prestation Influenceur - Avril au Juin 2026 + Bonus - FA n°0002"/>
    <n v="206.52173913043478"/>
    <m/>
    <m/>
    <m/>
    <m/>
    <n v="206.52173913043478"/>
    <d v="2026-07-22T00:00:00"/>
    <s v="2026-07-22"/>
    <s v="E"/>
    <s v="E"/>
    <n v="139003"/>
    <d v="2026-07-14T00:00:00"/>
    <s v="2026-07-14"/>
    <s v="2026-07-16"/>
    <n v="2"/>
    <x v="0"/>
    <x v="0"/>
    <n v="5329"/>
  </r>
  <r>
    <n v="135913"/>
    <s v="ANDRIANTSOA JULIANNA"/>
    <s v="Influenceur JuJu"/>
    <s v="PRESTATION DE SERVICE"/>
    <s v="Prestation Influenceur Julianna - FA N-1"/>
    <n v="65.217391304347828"/>
    <m/>
    <m/>
    <m/>
    <m/>
    <n v="65.217391304347828"/>
    <d v="2026-07-22T00:00:00"/>
    <s v="2026-07-22"/>
    <s v="E"/>
    <s v="E"/>
    <n v="139002"/>
    <d v="2026-07-14T00:00:00"/>
    <s v="2026-07-14"/>
    <s v="2026-07-16"/>
    <n v="2"/>
    <x v="0"/>
    <x v="0"/>
    <n v="5256"/>
  </r>
  <r>
    <n v="135914"/>
    <s v="MADISCO"/>
    <s v="Mobilier Bureau Store"/>
    <s v="MEUBLE DE BUREAU"/>
    <s v="BUREAU 1M*0.50*0.75 MARRON - Proforma n°DVT602355 du  08/06/26"/>
    <n v="74.275363043478251"/>
    <m/>
    <m/>
    <m/>
    <m/>
    <n v="74.275363043478251"/>
    <d v="2026-07-22T00:00:00"/>
    <s v="2026-07-22"/>
    <s v="E"/>
    <s v="E"/>
    <n v="139106"/>
    <d v="2026-07-17T00:00:00"/>
    <s v="2026-07-17"/>
    <s v="2026-07-20"/>
    <n v="3"/>
    <x v="0"/>
    <x v="0"/>
    <n v="2520"/>
  </r>
  <r>
    <n v="135915"/>
    <s v="RAHARINIRINA NY AINATINA"/>
    <s v="Remboursement Kit Vitogaz"/>
    <s v="PRESTATION DIVERS"/>
    <s v="Remboursement Kit Fatapera B04kg Vitogaz - FA 00001"/>
    <n v="886.95652173913038"/>
    <m/>
    <m/>
    <m/>
    <m/>
    <n v="886.95652173913038"/>
    <d v="2026-07-22T00:00:00"/>
    <s v="2026-07-22"/>
    <s v="S"/>
    <s v="S"/>
    <n v="139099"/>
    <d v="2026-07-17T00:00:00"/>
    <s v="2026-07-17"/>
    <s v="2026-07-20"/>
    <n v="3"/>
    <x v="0"/>
    <x v="0"/>
    <n v="7194"/>
  </r>
  <r>
    <n v="135916"/>
    <s v="TORA INDUSTRIES"/>
    <s v="DA Paiement frais de branding véhicule ambassadeur YAS"/>
    <s v="PRESTATION DIVERS"/>
    <s v="DA Paiement frais de branding véhicule ambassadeur YAS# FACTURE N° 0272 DU 21/07/2026"/>
    <n v="489.13043478260869"/>
    <m/>
    <m/>
    <m/>
    <m/>
    <n v="489.13043478260869"/>
    <d v="2026-07-22T00:00:00"/>
    <s v="2026-07-22"/>
    <s v="S"/>
    <s v="S"/>
    <n v="139144"/>
    <d v="2026-07-21T00:00:00"/>
    <s v="2026-07-21"/>
    <s v="2026-07-21"/>
    <n v="0"/>
    <x v="4"/>
    <x v="2"/>
    <n v="7214"/>
  </r>
  <r>
    <n v="135917"/>
    <s v="LUCKKY COMPANY"/>
    <s v="DPDI-Cluster1-Transport Eqp DWDM (19sites)"/>
    <s v="TRANSPORT SUR SITE  TRANSPORT DE BIENS"/>
    <s v="Cluster1: Livraison équipements DWDM sur sites (19 sites) # PROFORMA N° 048-03-LC-26"/>
    <n v="8579.347826086956"/>
    <m/>
    <m/>
    <m/>
    <m/>
    <n v="8579.347826086956"/>
    <d v="2026-07-22T00:00:00"/>
    <s v="2026-07-22"/>
    <s v="E"/>
    <s v="E"/>
    <n v="139084"/>
    <d v="2026-07-17T00:00:00"/>
    <s v="2026-07-17"/>
    <s v="2026-07-20"/>
    <n v="3"/>
    <x v="1"/>
    <x v="1"/>
    <n v="3726"/>
  </r>
  <r>
    <n v="135918"/>
    <s v="HENRI FRAISE FILS ET CIE"/>
    <s v="ACHAT INVERSEUR DE SOURCE AUTOMATIQUE ATI 63A"/>
    <s v="REMISE"/>
    <s v="REMISE EXCEPTIONNELLE"/>
    <n v="3448.0663043478262"/>
    <n v="164.19369565217391"/>
    <n v="4.761906563256469E-2"/>
    <n v="4.761906563256469E-2"/>
    <m/>
    <n v="3283.8726086956522"/>
    <d v="2026-07-22T00:00:00"/>
    <s v="2026-07-22"/>
    <s v="E"/>
    <s v="E"/>
    <n v="139061"/>
    <d v="2026-07-16T00:00:00"/>
    <s v="2026-07-16"/>
    <s v="2026-07-20"/>
    <n v="4"/>
    <x v="1"/>
    <x v="1"/>
    <n v="703"/>
  </r>
  <r>
    <n v="135919"/>
    <s v="ADVANCED TECHNOLOGY APPLICATION"/>
    <s v="BC ATEA__Tx trans sur 03 sites__AND057-MAT148-SOF226"/>
    <s v="PRESTATION DE SERVICE"/>
    <s v="Lancement BC pour ATEA__Tx trans sur 03 sites__AND057-MAT148-SOF226"/>
    <n v="5015.217391304348"/>
    <m/>
    <m/>
    <m/>
    <m/>
    <n v="5015.217391304348"/>
    <d v="2026-07-22T00:00:00"/>
    <s v="2026-07-22"/>
    <s v="E"/>
    <s v="E"/>
    <n v="139045"/>
    <d v="2026-07-16T00:00:00"/>
    <s v="2026-07-16"/>
    <s v="2026-07-20"/>
    <n v="4"/>
    <x v="1"/>
    <x v="1"/>
    <n v="2025"/>
  </r>
  <r>
    <n v="135920"/>
    <s v="LUCKKY COMPANY"/>
    <s v="DPDI-Cluster2-Transport Eqp DWDM (5sites)"/>
    <s v="TRANSPORT SUR SITE  TRANSPORT DE BIENS"/>
    <s v="Cluster2: Livraison équipements DWDM sur sites (5 sites) # PROFORMA N° 049-03-LC-26"/>
    <n v="1195.6521739130435"/>
    <m/>
    <m/>
    <m/>
    <m/>
    <n v="1195.6521739130435"/>
    <d v="2026-07-22T00:00:00"/>
    <s v="2026-07-22"/>
    <s v="E"/>
    <s v="E"/>
    <n v="139087"/>
    <d v="2026-07-17T00:00:00"/>
    <s v="2026-07-17"/>
    <s v="2026-07-20"/>
    <n v="3"/>
    <x v="1"/>
    <x v="1"/>
    <n v="3726"/>
  </r>
  <r>
    <n v="135921"/>
    <s v="PRIMA CE SARLU"/>
    <s v="TS-TX sécurisation BKB sur ponts : Ambatosarotra.."/>
    <s v="REMISE"/>
    <s v="Remise1 30%+ Remise2 (3 998 000 MGA)"/>
    <n v="19843.478260869564"/>
    <n v="5247.826086956522"/>
    <n v="0.26446099912357585"/>
    <n v="0.26446099912357585"/>
    <m/>
    <n v="14595.652173913042"/>
    <d v="2026-07-22T00:00:00"/>
    <s v="2026-08-05"/>
    <s v="E"/>
    <s v="E"/>
    <n v="139043"/>
    <d v="2026-07-16T00:00:00"/>
    <s v="2026-07-16"/>
    <s v="2026-07-20"/>
    <n v="4"/>
    <x v="1"/>
    <x v="1"/>
    <n v="2633"/>
  </r>
  <r>
    <n v="135922"/>
    <s v="LUCKKY COMPANY"/>
    <s v="DPDI-Cluster3-Transport Eqp DWDM (13sites)"/>
    <s v="TRANSPORT SUR SITE  TRANSPORT DE BIENS"/>
    <s v="DPDI-Cluster3-Transport Eqp DWDM (13sites) # PROFORMA N° 050-03-LC-26"/>
    <n v="8876.0869565217399"/>
    <m/>
    <m/>
    <m/>
    <m/>
    <n v="8876.0869565217399"/>
    <d v="2026-07-22T00:00:00"/>
    <s v="2026-07-22"/>
    <s v="E"/>
    <s v="E"/>
    <n v="139097"/>
    <d v="2026-07-17T00:00:00"/>
    <s v="2026-07-17"/>
    <s v="2026-07-20"/>
    <n v="3"/>
    <x v="1"/>
    <x v="1"/>
    <n v="3726"/>
  </r>
  <r>
    <n v="135923"/>
    <s v="GRANDE DISTRIBUTION SERVICE"/>
    <s v="OUVERTURE NEW CONCEPT STORE"/>
    <s v="CHEMISE BLANCHE MILIEU PLECTRUM - ML - JUILLET 2025"/>
    <s v="CHEMISE YAS BLANCHE AVEC PLECTRUM COL MAO BLEU - suivant proforma N°F/P072600227"/>
    <n v="9184.782608695652"/>
    <m/>
    <m/>
    <m/>
    <m/>
    <n v="9184.782608695652"/>
    <d v="2026-07-22T00:00:00"/>
    <s v="2026-07-22"/>
    <s v="E"/>
    <s v="E"/>
    <n v="139164"/>
    <d v="2026-07-22T00:00:00"/>
    <s v="2026-07-22"/>
    <s v="2026-07-22"/>
    <n v="0"/>
    <x v="0"/>
    <x v="0"/>
    <n v="820"/>
  </r>
  <r>
    <n v="135924"/>
    <s v="BESSADARA ORLANDO"/>
    <s v="travaux de rehaussement 01 Chambre L2T à Antsohihy"/>
    <s v="Travaux GC filaire"/>
    <s v="DTG/DOM: travaux de rehaussement 01 Chambre L2T à Antsohihy"/>
    <n v="141.30434782608697"/>
    <m/>
    <m/>
    <m/>
    <m/>
    <n v="141.30434782608697"/>
    <d v="2026-07-22T00:00:00"/>
    <s v="2026-07-22"/>
    <s v="S"/>
    <s v="S"/>
    <n v="139062"/>
    <d v="2026-07-17T00:00:00"/>
    <s v="2026-07-17"/>
    <s v="2026-07-22"/>
    <n v="5"/>
    <x v="1"/>
    <x v="1"/>
    <n v="5337"/>
  </r>
  <r>
    <n v="135925"/>
    <s v="X-FACTOR Toliara"/>
    <s v="Assainissement Toliara, DTG-212056 Tsianaloka Axe Murex"/>
    <s v="Travaux filaire"/>
    <s v="DTG/DOM: Assainissement réseau filaire YAS Toliara, DTG-212056 Tsianaloka Axe Murex (Entre SR03 DP7-DP40) _x000a_DP20)"/>
    <n v="397.41304347826087"/>
    <m/>
    <m/>
    <m/>
    <m/>
    <n v="397.41304347826087"/>
    <d v="2026-07-22T00:00:00"/>
    <s v="2026-07-22"/>
    <s v="E"/>
    <s v="E"/>
    <n v="138867"/>
    <d v="2026-07-07T00:00:00"/>
    <s v="2026-07-07"/>
    <s v="2026-07-22"/>
    <n v="15"/>
    <x v="1"/>
    <x v="1"/>
    <n v="4824"/>
  </r>
  <r>
    <n v="135926"/>
    <s v="VOYAGES BOURDON"/>
    <s v="BILLET D'AVION - JACQUIA &amp; VALTER &amp; PPH"/>
    <s v="BILLET D'AVION"/>
    <s v="BILLET D'AVION - Patrick Pisal-Hamida - TNR/DIE/TNR"/>
    <n v="2433.913043478261"/>
    <m/>
    <m/>
    <m/>
    <m/>
    <n v="2433.913043478261"/>
    <d v="2026-07-23T00:00:00"/>
    <s v="2026-07-23"/>
    <s v="S"/>
    <s v="S"/>
    <n v="139204"/>
    <d v="2026-07-22T00:00:00"/>
    <s v="2026-07-22"/>
    <s v="2026-07-22"/>
    <n v="0"/>
    <x v="0"/>
    <x v="0"/>
    <n v="2886"/>
  </r>
  <r>
    <n v="135927"/>
    <s v="THOMANN GMBH"/>
    <s v="Equipements ADN - THOMANN"/>
    <s v="FRAIS DE GESTION ET DE PORT"/>
    <s v="Frais de port et d'emballage - Offre n° 940286"/>
    <n v="1046.2724999999998"/>
    <m/>
    <m/>
    <m/>
    <m/>
    <n v="1046.2724999999998"/>
    <d v="2026-07-23T00:00:00"/>
    <s v="2026-07-23"/>
    <s v="E"/>
    <s v="E"/>
    <n v="138992"/>
    <d v="2026-07-14T00:00:00"/>
    <s v="2026-07-14"/>
    <s v="2026-07-16"/>
    <n v="2"/>
    <x v="0"/>
    <x v="0"/>
    <n v="3562"/>
  </r>
  <r>
    <n v="135928"/>
    <s v="MANAJ SARL"/>
    <s v="Entretien YS Bezanozano Moramanga"/>
    <s v="ENTRETIEN REPARATION BATIMENT NON TECHNIQUE"/>
    <s v="Remise en Etat Mur/YS Bezanozano Moramanga - DEVIS N° MNJ2607-104"/>
    <n v="456.52173913043481"/>
    <m/>
    <m/>
    <m/>
    <m/>
    <n v="456.52173913043481"/>
    <d v="2026-07-23T00:00:00"/>
    <s v="2026-07-23"/>
    <s v="E"/>
    <s v="E"/>
    <n v="139162"/>
    <d v="2026-07-21T00:00:00"/>
    <s v="2026-07-21"/>
    <s v="2026-07-22"/>
    <n v="1"/>
    <x v="0"/>
    <x v="0"/>
    <n v="2536"/>
  </r>
  <r>
    <n v="135929"/>
    <s v="SIGN"/>
    <s v="Roll Up  Mbalika"/>
    <s v="ROLL UP MBALIK - MARS 2026"/>
    <s v="Roll Up - 80 x 200 cm - Devis n°FP05228"/>
    <n v="104.34782608695652"/>
    <m/>
    <m/>
    <m/>
    <m/>
    <n v="104.34782608695652"/>
    <d v="2026-07-23T00:00:00"/>
    <s v="2026-07-23"/>
    <s v="E"/>
    <s v="E"/>
    <n v="139152"/>
    <d v="2026-07-21T00:00:00"/>
    <s v="2026-07-21"/>
    <s v="2026-07-21"/>
    <n v="0"/>
    <x v="0"/>
    <x v="0"/>
    <n v="1089"/>
  </r>
  <r>
    <n v="135930"/>
    <s v="X-FACTOR Toliara"/>
    <s v="Assainissement Toliara, DTG-212057 Tsianengea CNAPS - CEG"/>
    <s v="Travaux filaire"/>
    <s v="DTG/DOM: Assainissement réseau filaire YAS Toliara, DTG-212057 Tsianengea CNAPS - CEG Centre (Entre D00 DP150-55) _x000a_DP20)"/>
    <n v="394.3478260869565"/>
    <m/>
    <m/>
    <m/>
    <m/>
    <n v="394.3478260869565"/>
    <d v="2026-07-23T00:00:00"/>
    <s v="2026-07-23"/>
    <s v="E"/>
    <s v="E"/>
    <n v="138865"/>
    <d v="2026-07-07T00:00:00"/>
    <s v="2026-07-07"/>
    <s v="2026-07-22"/>
    <n v="15"/>
    <x v="1"/>
    <x v="1"/>
    <n v="4824"/>
  </r>
  <r>
    <n v="135931"/>
    <s v="MINISTERE DE LA SECURITE PUBLIQUE"/>
    <s v="Tirages au sort GENESIS V2"/>
    <s v="PRESTATION DE SERVICE"/>
    <s v="Police des jeux - Tirages au sort GENESIS V2 # Facture du 14/07/2026"/>
    <n v="1543.4782608695652"/>
    <m/>
    <m/>
    <m/>
    <m/>
    <n v="1543.4782608695652"/>
    <d v="2026-07-23T00:00:00"/>
    <s v="2026-07-23"/>
    <s v="E"/>
    <s v="E"/>
    <n v="139146"/>
    <d v="2026-07-21T00:00:00"/>
    <s v="2026-07-21"/>
    <s v="2026-07-22"/>
    <n v="1"/>
    <x v="0"/>
    <x v="0"/>
    <n v="6023"/>
  </r>
  <r>
    <n v="135932"/>
    <s v="MINISTERE DE L'ECONOMIE ET DES FINANCES"/>
    <s v="Sponsoring Tréso Public"/>
    <s v="SPONSORING"/>
    <s v="Sponsoring TRESOR PUBLIC # Facture n°01 du 20/07/2026"/>
    <n v="649.56521739130437"/>
    <m/>
    <m/>
    <m/>
    <m/>
    <n v="649.56521739130437"/>
    <d v="2026-07-23T00:00:00"/>
    <s v="2026-07-23"/>
    <s v="E"/>
    <s v="E"/>
    <n v="139142"/>
    <d v="2026-07-20T00:00:00"/>
    <s v="2026-07-20"/>
    <s v="2026-07-22"/>
    <n v="2"/>
    <x v="0"/>
    <x v="0"/>
    <n v="7202"/>
  </r>
  <r>
    <n v="135933"/>
    <s v="UNITE DE DISTRIBUTION TECHNOLOGIQUE - UDITEC"/>
    <s v="COFI 2026 - VTT- GRS MATEL"/>
    <s v="VTT 26 SPORTSMAX 18V SPMAXPM1CT/4"/>
    <s v="COFI 2026 - GRS MATEL - FUNMAX 26&quot;VTT FNMAX-2601-PL - Proforma n°SQ26-0009721"/>
    <n v="569.02173260869563"/>
    <m/>
    <m/>
    <m/>
    <m/>
    <n v="569.02173260869563"/>
    <d v="2026-07-23T00:00:00"/>
    <s v="2026-07-23"/>
    <s v="E"/>
    <s v="E"/>
    <n v="139140"/>
    <d v="2026-07-20T00:00:00"/>
    <s v="2026-07-20"/>
    <s v="2026-07-21"/>
    <n v="1"/>
    <x v="0"/>
    <x v="0"/>
    <n v="717"/>
  </r>
  <r>
    <n v="135934"/>
    <s v="MADAGASCAR AUTOMOBILE"/>
    <s v="Cofi 2026 - GRS Matel - Moto HONDA"/>
    <s v="MOTO"/>
    <s v="COFI 2026 - GRS MATEL - Moto HONDA  ACE  125  - SHH 6DK # DEVIS DU 8/7/2026"/>
    <n v="1628.6232608695652"/>
    <m/>
    <m/>
    <m/>
    <m/>
    <n v="1628.6232608695652"/>
    <d v="2026-07-23T00:00:00"/>
    <s v="2026-07-23"/>
    <s v="E"/>
    <s v="E"/>
    <n v="139139"/>
    <d v="2026-07-20T00:00:00"/>
    <s v="2026-07-20"/>
    <s v="2026-07-21"/>
    <n v="1"/>
    <x v="0"/>
    <x v="0"/>
    <n v="1184"/>
  </r>
  <r>
    <n v="135935"/>
    <s v="CFAO MOBILITY MADAGASCAR"/>
    <s v="COFI 2026 - GRS MATEL - MOTO YAMAHA"/>
    <s v="MOTO"/>
    <s v="COFI 2026 GRS MATEL - YAMAHA MOTORCYCLE CRUX_x000a_REV DELUXE - PROFORMA N° PRVNANKA0019589 - AFF0062476"/>
    <n v="4637.6811594173914"/>
    <m/>
    <m/>
    <m/>
    <m/>
    <n v="4637.6811594173914"/>
    <d v="2026-07-23T00:00:00"/>
    <s v="2026-07-23"/>
    <s v="E"/>
    <s v="E"/>
    <n v="139138"/>
    <d v="2026-07-20T00:00:00"/>
    <s v="2026-07-20"/>
    <s v="2026-07-21"/>
    <n v="1"/>
    <x v="0"/>
    <x v="0"/>
    <n v="123"/>
  </r>
  <r>
    <n v="135936"/>
    <s v="MADAJOB"/>
    <s v="IM coordinateur EST"/>
    <s v="PRESTATION EXTERNE"/>
    <s v="IM coordinateur EST - TAMATAVE-STE MARIE  TAMATAVE - FA N°INV-13088"/>
    <n v="196.08695652173913"/>
    <m/>
    <m/>
    <m/>
    <m/>
    <n v="196.08695652173913"/>
    <d v="2026-07-23T00:00:00"/>
    <s v="2026-07-23"/>
    <s v="E"/>
    <s v="E"/>
    <n v="139101"/>
    <d v="2026-07-17T00:00:00"/>
    <s v="2026-07-17"/>
    <s v="2026-07-20"/>
    <n v="3"/>
    <x v="0"/>
    <x v="0"/>
    <n v="723"/>
  </r>
  <r>
    <n v="135937"/>
    <s v="MANAJ SARL"/>
    <s v="Mise en place de manivelle de secours - YAS STORE MORONDAVA"/>
    <s v="PRESTATION DE SERVICE"/>
    <s v="TRAVAUX D'ENTRETIEN - YAS STORE MORONDAVA - devis n° MNJ2607-106"/>
    <n v="158.69565217391303"/>
    <m/>
    <m/>
    <m/>
    <m/>
    <n v="158.69565217391303"/>
    <d v="2026-07-23T00:00:00"/>
    <s v="2026-07-23"/>
    <s v="E"/>
    <s v="E"/>
    <n v="139096"/>
    <d v="2026-07-17T00:00:00"/>
    <s v="2026-07-17"/>
    <s v="2026-07-17"/>
    <n v="0"/>
    <x v="0"/>
    <x v="0"/>
    <n v="2536"/>
  </r>
  <r>
    <n v="135938"/>
    <s v="PRAMIAN"/>
    <s v="Prestation PRAMIAN"/>
    <s v="PRESTATION DE SERVICE"/>
    <s v="Prestation d'installation Produit Mbalika - MME LOUISE ANNIE ANKILAHILA - EN 0529"/>
    <n v="2809.782608695652"/>
    <m/>
    <m/>
    <m/>
    <m/>
    <n v="2809.782608695652"/>
    <d v="2026-07-23T00:00:00"/>
    <s v="2026-07-23"/>
    <s v="E"/>
    <s v="E"/>
    <n v="139091"/>
    <d v="2026-07-17T00:00:00"/>
    <s v="2026-07-17"/>
    <s v="2026-07-20"/>
    <n v="3"/>
    <x v="0"/>
    <x v="0"/>
    <n v="2630"/>
  </r>
  <r>
    <n v="135939"/>
    <s v="CFAO MOBILITY MADAGASCAR"/>
    <s v="COFI 2026 - MOTO GRS ZENITH"/>
    <s v="MOTO"/>
    <s v="COFI 2026 - MOTO YAMAHA MOTORCYCLE CRUX REV DELUXE - GRS ZENITH - PROFORMA PRVNANKA0019536 - AFF0062287 DU 06/07/2026"/>
    <n v="5797.1014492717395"/>
    <m/>
    <m/>
    <m/>
    <m/>
    <n v="5797.1014492717395"/>
    <d v="2026-07-23T00:00:00"/>
    <s v="2026-07-23"/>
    <s v="E"/>
    <s v="E"/>
    <n v="139208"/>
    <d v="2026-07-22T00:00:00"/>
    <s v="2026-07-22"/>
    <s v="2026-07-22"/>
    <n v="0"/>
    <x v="0"/>
    <x v="0"/>
    <n v="123"/>
  </r>
  <r>
    <n v="135940"/>
    <s v="DELOITTE CÔTE D'IVOIRE"/>
    <s v="Validé par DG le 16/07/2026"/>
    <s v="SYSTEME DE SECURITE"/>
    <s v="Phase 1: Scoping the mission_x000a_Phase 2: Threat and Vulnerability Assessment_x000a_Phase 3: Risk Assessment_x000a_Phase 4: Mission Closure"/>
    <n v="7726.2002999999995"/>
    <m/>
    <m/>
    <m/>
    <m/>
    <n v="7726.2002999999995"/>
    <d v="2026-07-23T00:00:00"/>
    <s v="2026-07-23"/>
    <s v="E"/>
    <s v="E"/>
    <n v="139057"/>
    <d v="2026-07-16T00:00:00"/>
    <s v="2026-07-16"/>
    <s v="2026-07-21"/>
    <n v="5"/>
    <x v="4"/>
    <x v="2"/>
    <n v="6541"/>
  </r>
  <r>
    <n v="135941"/>
    <s v="CFAO MOBILITY MADAGASCAR"/>
    <s v="COFI 2026 - VOITURE GRS DEFIMICRO"/>
    <s v="VOITURE"/>
    <s v="COFI 2026 - VOITURE TOYOTA HILUX 2.4GD Active Double Cab 6-MT 4x4 - GRS DEFIMICRO - PROFORMA PRVNANKA0019193 - AFF0055412 DU 05/06/2026"/>
    <n v="32608.695652173912"/>
    <m/>
    <m/>
    <m/>
    <m/>
    <n v="32608.695652173912"/>
    <d v="2026-07-23T00:00:00"/>
    <s v="2026-07-27"/>
    <s v="E"/>
    <s v="E"/>
    <n v="139175"/>
    <d v="2026-07-22T00:00:00"/>
    <s v="2026-07-22"/>
    <s v="2026-07-22"/>
    <n v="0"/>
    <x v="0"/>
    <x v="0"/>
    <n v="123"/>
  </r>
  <r>
    <n v="135942"/>
    <s v="CFAO MOBILITY MADAGASCAR"/>
    <s v="COFI 2026 - VOITURE GRS CHALLENGER"/>
    <s v="VOITURE"/>
    <s v="COFI 2026 - VOITURE TOYOTA HILUX 2.4GD Country Double Cab 6-MT 4x4 - GRS CHALLENGER - PROFORMA PRVNANKA0019164 - AFF0055412 DU 05/06/2026"/>
    <n v="24456.521739130436"/>
    <m/>
    <m/>
    <m/>
    <m/>
    <n v="24456.521739130436"/>
    <d v="2026-07-23T00:00:00"/>
    <s v="2026-07-27"/>
    <s v="E"/>
    <s v="E"/>
    <n v="139172"/>
    <d v="2026-07-22T00:00:00"/>
    <s v="2026-07-22"/>
    <s v="2026-07-22"/>
    <n v="0"/>
    <x v="0"/>
    <x v="0"/>
    <n v="123"/>
  </r>
  <r>
    <n v="135943"/>
    <s v="CFAO MOBILITY MADAGASCAR"/>
    <s v="COFI 2026 - VOITURE GRS CLAURODIEN"/>
    <s v="VOITURE"/>
    <s v="COFI 2026 - VOITURE TOYOTA HILUX 2.4GD Country Double Cab 6-MT 4x4 - GRS CLAURODIEN - PROFORMA PRVNANKA0019194 - AFF0055412 DU 05/06/2026"/>
    <n v="24456.521739130436"/>
    <m/>
    <m/>
    <m/>
    <m/>
    <n v="24456.521739130436"/>
    <d v="2026-07-23T00:00:00"/>
    <s v="2026-07-27"/>
    <s v="E"/>
    <s v="E"/>
    <n v="139170"/>
    <d v="2026-07-22T00:00:00"/>
    <s v="2026-07-22"/>
    <s v="2026-07-22"/>
    <n v="0"/>
    <x v="0"/>
    <x v="0"/>
    <n v="123"/>
  </r>
  <r>
    <n v="135944"/>
    <s v="STELLAR - IX SA"/>
    <s v="Nom de domaine - 1 an"/>
    <s v="LICENCE"/>
    <s v="Création du nom de domaine bepaarchitectes.com sur 12 mois - suivant devis N°DEVIS_YAS_20072026"/>
    <n v="12.456521739130435"/>
    <m/>
    <m/>
    <m/>
    <m/>
    <n v="12.456521739130435"/>
    <d v="2026-07-23T00:00:00"/>
    <s v="2026-07-23"/>
    <s v="E"/>
    <s v="E"/>
    <n v="139167"/>
    <d v="2026-07-22T00:00:00"/>
    <s v="2026-07-22"/>
    <s v="2026-07-22"/>
    <n v="0"/>
    <x v="0"/>
    <x v="0"/>
    <n v="3098"/>
  </r>
  <r>
    <n v="135945"/>
    <s v="STELLAR - IX SA"/>
    <s v="Nom de domaine - 1 an"/>
    <s v="LICENCE"/>
    <s v="Création du nom de domaine dgimpots.mg sur 12 mois - suivant devis N° DEVIS_STX_13072026"/>
    <n v="28.826478260869564"/>
    <m/>
    <m/>
    <m/>
    <m/>
    <n v="28.826478260869564"/>
    <d v="2026-07-23T00:00:00"/>
    <s v="2026-07-23"/>
    <s v="E"/>
    <s v="E"/>
    <n v="139166"/>
    <d v="2026-07-22T00:00:00"/>
    <s v="2026-07-22"/>
    <s v="2026-07-22"/>
    <n v="0"/>
    <x v="0"/>
    <x v="0"/>
    <n v="3098"/>
  </r>
  <r>
    <n v="135946"/>
    <s v="OCEAN TRADE CO"/>
    <s v="COFI 2026 - MOTO GRS ZENITH"/>
    <s v="MOTO"/>
    <s v="COFI 2026 - CARGO 250 - GRS ZENITH - DEVIS V.26.24141 DU 06/07/2026"/>
    <n v="2379.913043478261"/>
    <m/>
    <m/>
    <m/>
    <m/>
    <n v="2379.913043478261"/>
    <d v="2026-07-23T00:00:00"/>
    <s v="2026-07-23"/>
    <s v="E"/>
    <s v="E"/>
    <n v="139207"/>
    <d v="2026-07-22T00:00:00"/>
    <s v="2026-07-22"/>
    <s v="2026-07-22"/>
    <n v="0"/>
    <x v="0"/>
    <x v="0"/>
    <n v="102"/>
  </r>
  <r>
    <n v="135947"/>
    <s v="UNITE DE DISTRIBUTION TECHNOLOGIQUE - UDITEC"/>
    <s v="PROJETS VI - GENESYS V.2"/>
    <s v="TRICYCLE"/>
    <s v="ATUL RIK (1+3) TUK TUK TRICYCLE - suivant proforma N°SQ26-0009830 - LIVRAISON DIEGO"/>
    <n v="5435.1086934782606"/>
    <m/>
    <m/>
    <m/>
    <m/>
    <n v="5435.1086934782606"/>
    <d v="2026-07-23T00:00:00"/>
    <s v="2026-07-23"/>
    <s v="E"/>
    <s v="E"/>
    <n v="139199"/>
    <d v="2026-07-22T00:00:00"/>
    <s v="2026-07-22"/>
    <s v="2026-07-22"/>
    <n v="0"/>
    <x v="0"/>
    <x v="0"/>
    <n v="717"/>
  </r>
  <r>
    <n v="135948"/>
    <s v="X-FACTOR Toliara"/>
    <s v="Toliara, Andabizy Hôtel Victory- Bureau UNICEF"/>
    <s v="Travaux filaire"/>
    <s v="DTG/DOM: Assainissement réseau filaire YAS Toliara, Andabizy Hôtel Victory- Bureau UNICEF (Entre BPEO3_SR02_T2BDP_ST et SR02 _x000a_DP20)"/>
    <n v="355.39130434782606"/>
    <m/>
    <m/>
    <m/>
    <m/>
    <n v="355.39130434782606"/>
    <d v="2026-07-23T00:00:00"/>
    <s v="2026-07-23"/>
    <s v="E"/>
    <s v="E"/>
    <n v="138860"/>
    <d v="2026-07-07T00:00:00"/>
    <s v="2026-07-07"/>
    <s v="2026-07-22"/>
    <n v="15"/>
    <x v="1"/>
    <x v="1"/>
    <n v="4824"/>
  </r>
  <r>
    <n v="135949"/>
    <s v="X-FACTOR Toliara"/>
    <s v="Assainissement Toliara, Bazar Be Jenty Bijoux - Magasin Remi"/>
    <s v="Travaux filaire"/>
    <s v="DTG/DOM: Assainissement réseau filaire YAS Toliara, DTG-212055 Bazar Be Jenty Bijoux - Magasin Remi (Entre D00 DP140-141-139-138)"/>
    <n v="284.04347826086956"/>
    <m/>
    <m/>
    <m/>
    <m/>
    <n v="284.04347826086956"/>
    <d v="2026-07-23T00:00:00"/>
    <s v="2026-07-23"/>
    <s v="E"/>
    <s v="E"/>
    <n v="138869"/>
    <d v="2026-07-07T00:00:00"/>
    <s v="2026-07-07"/>
    <s v="2026-07-22"/>
    <n v="15"/>
    <x v="1"/>
    <x v="1"/>
    <n v="4824"/>
  </r>
  <r>
    <n v="135950"/>
    <s v="X-FACTOR Toliara"/>
    <s v="Assainissement, DTG-212058 Tsongobory-Antaninarenina"/>
    <s v="Travaux filaire"/>
    <s v="DTG/DOM: Assainissement réseau filaire YAS Toliara, DTG-212058 Tsongobory-Antaninarenina (Entre SR04 DP33-DP25)_x000a_DP20)"/>
    <n v="942.78260869565213"/>
    <m/>
    <m/>
    <m/>
    <m/>
    <n v="942.78260869565213"/>
    <d v="2026-07-23T00:00:00"/>
    <s v="2026-07-23"/>
    <s v="E"/>
    <s v="E"/>
    <n v="138863"/>
    <d v="2026-07-07T00:00:00"/>
    <s v="2026-07-07"/>
    <s v="2026-07-22"/>
    <n v="15"/>
    <x v="1"/>
    <x v="1"/>
    <n v="4824"/>
  </r>
  <r>
    <n v="135951"/>
    <s v="ANDRISOLONIAINA Landry Victorien"/>
    <s v="Implantation de 50 poteaux 08ML à DIEGO (BC Global 22e V)"/>
    <s v="Travaux GC filaire"/>
    <s v="DTG/DOM: Implantation de 50 poteaux 08ML à DIEGO (BC Global 22e Vague)"/>
    <n v="981.52173913043475"/>
    <m/>
    <m/>
    <m/>
    <m/>
    <n v="981.52173913043475"/>
    <d v="2026-07-23T00:00:00"/>
    <s v="2026-07-23"/>
    <s v="E"/>
    <s v="E"/>
    <n v="139064"/>
    <d v="2026-07-17T00:00:00"/>
    <s v="2026-07-17"/>
    <s v="2026-07-22"/>
    <n v="5"/>
    <x v="1"/>
    <x v="1"/>
    <n v="3221"/>
  </r>
  <r>
    <n v="135952"/>
    <s v="FENO LAZA SYLVESTRE (IELS)"/>
    <s v="Tirage Last Mile _REGION SAVA Vague 13"/>
    <s v="Travaux filaire"/>
    <s v="DTG/DOM: Tirage Last Mile _REGION SAVA Vague 13 # Facture No.369"/>
    <n v="1463.4782608695652"/>
    <m/>
    <m/>
    <m/>
    <m/>
    <n v="1463.4782608695652"/>
    <d v="2026-07-23T00:00:00"/>
    <s v="2026-07-23"/>
    <s v="E"/>
    <s v="E"/>
    <n v="139063"/>
    <d v="2026-07-17T00:00:00"/>
    <s v="2026-07-17"/>
    <s v="2026-07-22"/>
    <n v="5"/>
    <x v="1"/>
    <x v="1"/>
    <n v="3463"/>
  </r>
  <r>
    <n v="135953"/>
    <s v="X-FACTOR Toliara"/>
    <s v="Implantation de 30 poteaux à TOLIARA (BC Global 19e Vague)"/>
    <s v="Travaux GC filaire"/>
    <s v="DTG/DOM: Implantation de 30 poteaux à TOLIARA (BC Global 19e Vague) # PF-03YAS_07-2026"/>
    <n v="1059.7826086956522"/>
    <m/>
    <m/>
    <m/>
    <m/>
    <n v="1059.7826086956522"/>
    <d v="2026-07-23T00:00:00"/>
    <s v="2026-07-23"/>
    <s v="E"/>
    <s v="E"/>
    <n v="139068"/>
    <d v="2026-07-17T00:00:00"/>
    <s v="2026-07-17"/>
    <s v="2026-07-22"/>
    <n v="5"/>
    <x v="1"/>
    <x v="1"/>
    <n v="4824"/>
  </r>
  <r>
    <n v="135954"/>
    <s v="ENTREPRISE RAFIA"/>
    <s v="Implantation de 30 poteaux à FIANARANTSOA (BC Global 25e V)"/>
    <s v="Travaux GC filaire"/>
    <s v="DTG/DOM: Implantation de 30 poteaux à FIANARANTSOA (BC Global 25e Vague)"/>
    <n v="1108.695652173913"/>
    <m/>
    <m/>
    <m/>
    <m/>
    <n v="1108.695652173913"/>
    <d v="2026-07-23T00:00:00"/>
    <s v="2026-07-23"/>
    <s v="E"/>
    <s v="E"/>
    <n v="139065"/>
    <d v="2026-07-17T00:00:00"/>
    <s v="2026-07-17"/>
    <s v="2026-07-22"/>
    <n v="5"/>
    <x v="1"/>
    <x v="1"/>
    <n v="2328"/>
  </r>
  <r>
    <n v="135955"/>
    <s v="BESSADARA ORLANDO"/>
    <s v="Implantation de 40 poteaux à AMBANJA (BC Global 7e Vague)"/>
    <s v="Travaux GC filaire"/>
    <s v="DTG/DOM: Implantation de 40 poteaux à AMBANJA (BC Global 7e Vague)"/>
    <n v="869.56521739130437"/>
    <m/>
    <m/>
    <m/>
    <m/>
    <n v="869.56521739130437"/>
    <d v="2026-07-23T00:00:00"/>
    <s v="2026-07-23"/>
    <s v="E"/>
    <s v="E"/>
    <n v="139069"/>
    <d v="2026-07-17T00:00:00"/>
    <s v="2026-07-17"/>
    <s v="2026-07-22"/>
    <n v="5"/>
    <x v="1"/>
    <x v="1"/>
    <n v="5337"/>
  </r>
  <r>
    <n v="135956"/>
    <s v="X-FACTOR Toliara"/>
    <s v="Implantation de 30 poteaux à TOLIARA (BC Global 18e Vague)"/>
    <s v="Travaux GC filaire"/>
    <s v="DTG/DOM: Implantation de 30 poteaux à TOLIARA (BC Global 18e Vague) #  PF-02YAS_07-2026"/>
    <n v="1059.7826086956522"/>
    <m/>
    <m/>
    <m/>
    <m/>
    <n v="1059.7826086956522"/>
    <d v="2026-07-23T00:00:00"/>
    <s v="2026-07-23"/>
    <s v="E"/>
    <s v="E"/>
    <n v="139067"/>
    <d v="2026-07-17T00:00:00"/>
    <s v="2026-07-17"/>
    <s v="2026-07-22"/>
    <n v="5"/>
    <x v="1"/>
    <x v="1"/>
    <n v="4824"/>
  </r>
  <r>
    <n v="135957"/>
    <s v="X-FACTOR Toliara"/>
    <s v="Implantation de 30 poteaux à TOLIARA (BC Global 17e Vague)"/>
    <s v="Travaux GC filaire"/>
    <s v="DTG/DOM: Implantation de 30 poteaux à TOLIARA (BC Global 17e Vague) # PF-01YAS_07-2026"/>
    <n v="1059.7826086956522"/>
    <m/>
    <m/>
    <m/>
    <m/>
    <n v="1059.7826086956522"/>
    <d v="2026-07-23T00:00:00"/>
    <s v="2026-07-23"/>
    <s v="E"/>
    <s v="E"/>
    <n v="139066"/>
    <d v="2026-07-17T00:00:00"/>
    <s v="2026-07-17"/>
    <s v="2026-07-22"/>
    <n v="5"/>
    <x v="1"/>
    <x v="1"/>
    <n v="4824"/>
  </r>
  <r>
    <n v="135958"/>
    <s v="PRIMA CE SARLU"/>
    <s v="Travaux GC DAET DE LA LIAISON FO CLIENT TAMATAVE LOT N°75."/>
    <s v="Travaux GC filaire"/>
    <s v="DTG/DOM: Travaux GC DAET DE LA LIAISON FO CLIENT TAMATAVE LOT N°75."/>
    <n v="1374.3478260869565"/>
    <m/>
    <m/>
    <m/>
    <m/>
    <n v="1374.3478260869565"/>
    <d v="2026-07-23T00:00:00"/>
    <s v="2026-07-23"/>
    <s v="E"/>
    <s v="E"/>
    <n v="139072"/>
    <d v="2026-07-17T00:00:00"/>
    <s v="2026-07-17"/>
    <s v="2026-07-22"/>
    <n v="5"/>
    <x v="1"/>
    <x v="1"/>
    <n v="2633"/>
  </r>
  <r>
    <n v="135959"/>
    <s v="PRIMA CE SARLU"/>
    <s v="Travaux GC DAET DE LA LIAISON FO CLIENT TAMATAVE LOT N°76"/>
    <s v="Travaux GC filaire"/>
    <s v="DTG/DOM: Travaux GC DAET DE LA LIAISON FO CLIENT TAMATAVE LOT N°76"/>
    <n v="1433.4782608695652"/>
    <m/>
    <m/>
    <m/>
    <m/>
    <n v="1433.4782608695652"/>
    <d v="2026-07-23T00:00:00"/>
    <s v="2026-07-23"/>
    <s v="E"/>
    <s v="E"/>
    <n v="139073"/>
    <d v="2026-07-17T00:00:00"/>
    <s v="2026-07-17"/>
    <s v="2026-07-22"/>
    <n v="5"/>
    <x v="1"/>
    <x v="1"/>
    <n v="2633"/>
  </r>
  <r>
    <n v="135960"/>
    <s v="EASY NETCOM"/>
    <s v="TX interventio ANM630 AMPANGABE et IPRAN ANM026"/>
    <s v="Travaux filaire"/>
    <s v="Tirage de 1 jusqu'à 144FO en aérien -ANM630 AMPANGABE - TT-1550075 # Devis: 026/05530/ENC-HR"/>
    <n v="119.02173913043478"/>
    <m/>
    <m/>
    <m/>
    <m/>
    <n v="119.02173913043478"/>
    <d v="2026-07-23T00:00:00"/>
    <s v="2026-07-23"/>
    <s v="L"/>
    <s v="E"/>
    <n v="139113"/>
    <d v="2026-07-20T00:00:00"/>
    <s v="2026-07-20"/>
    <s v="2026-07-22"/>
    <n v="2"/>
    <x v="1"/>
    <x v="1"/>
    <n v="2053"/>
  </r>
  <r>
    <n v="135961"/>
    <s v="RANDRIANASOLO HANTA BEBY"/>
    <s v="TX sécurisation fibre backauling BOE010_BOE018"/>
    <s v="Travaux de sécurisation Backbone"/>
    <s v="Travaux sécurisation fibre backauling BOE010 -BOE018 à Ambondromamy # réf: 17/26-EHM"/>
    <n v="673.91304347826087"/>
    <m/>
    <m/>
    <m/>
    <m/>
    <n v="673.91304347826087"/>
    <d v="2026-07-23T00:00:00"/>
    <s v="2026-07-23"/>
    <s v="E"/>
    <s v="E"/>
    <n v="139115"/>
    <d v="2026-07-20T00:00:00"/>
    <s v="2026-07-20"/>
    <s v="2026-07-22"/>
    <n v="2"/>
    <x v="1"/>
    <x v="1"/>
    <n v="2322"/>
  </r>
  <r>
    <n v="135962"/>
    <s v="EASY NETCOM"/>
    <s v="Traitement anomalie axe Vavatenina Andasibe Est"/>
    <s v="Travaux de sécurisation Backbone"/>
    <s v="Travaux anomalie n°01 de la surveillance backbone S36- DTG-188978 à 12km de Vavatenina vers Anjahambe"/>
    <n v="510.86956521739131"/>
    <m/>
    <m/>
    <m/>
    <m/>
    <n v="510.86956521739131"/>
    <d v="2026-07-23T00:00:00"/>
    <s v="2026-07-23"/>
    <s v="E"/>
    <s v="E"/>
    <n v="139116"/>
    <d v="2026-07-20T00:00:00"/>
    <s v="2026-07-20"/>
    <s v="2026-07-22"/>
    <n v="2"/>
    <x v="1"/>
    <x v="1"/>
    <n v="2053"/>
  </r>
  <r>
    <n v="135963"/>
    <s v="GDS LTD"/>
    <s v="Price Adjustment for Goods - Ecrans LRMO"/>
    <s v="ECRANS LRMO3,9 - COM - MARS 2026"/>
    <s v="Price adjustment for goods - ECRANS LRMO3.9 OPTION CURVE - Proforma n° F/P062600053"/>
    <n v="1032"/>
    <m/>
    <m/>
    <m/>
    <m/>
    <n v="1032"/>
    <d v="2026-07-23T00:00:00"/>
    <s v="2026-07-23"/>
    <s v="E"/>
    <s v="E"/>
    <n v="139133"/>
    <d v="2026-07-20T00:00:00"/>
    <s v="2026-07-20"/>
    <s v="2026-07-23"/>
    <n v="3"/>
    <x v="0"/>
    <x v="0"/>
    <n v="5176"/>
  </r>
  <r>
    <n v="135964"/>
    <s v="MIDI PUBLICITE"/>
    <s v="Gazetiko &amp; Midi"/>
    <s v="PUBLICITE ET ANNONCE"/>
    <s v="Gazetiko 1/8 page Quadrichromie - FA N° FAC/2026/2332"/>
    <n v="15762.439634782606"/>
    <m/>
    <m/>
    <m/>
    <m/>
    <n v="15762.439634782606"/>
    <d v="2026-07-23T00:00:00"/>
    <s v="2026-07-28"/>
    <s v="V"/>
    <s v="A"/>
    <n v="139119"/>
    <d v="2026-07-20T00:00:00"/>
    <s v="2026-07-20"/>
    <s v="2026-07-23"/>
    <n v="3"/>
    <x v="0"/>
    <x v="0"/>
    <n v="2566"/>
  </r>
  <r>
    <n v="135965"/>
    <s v="NuEra Technologies LTD"/>
    <s v="Achat de disque dure pour le NMS"/>
    <s v="TRANSPORT / FRET"/>
    <s v="Shipment"/>
    <n v="3393"/>
    <m/>
    <m/>
    <m/>
    <m/>
    <n v="3393"/>
    <d v="2026-07-23T00:00:00"/>
    <s v="2026-07-23"/>
    <s v="E"/>
    <s v="E"/>
    <n v="139110"/>
    <d v="2026-07-17T00:00:00"/>
    <s v="2026-07-17"/>
    <s v="2026-07-22"/>
    <n v="5"/>
    <x v="1"/>
    <x v="1"/>
    <n v="4989"/>
  </r>
  <r>
    <n v="135966"/>
    <s v="RANDRIANASOLO HANTA BEBY"/>
    <s v="Sécurisation fibre en aérien aux PK502 et PK505 RN4"/>
    <s v="Travaux de sécurisation Backbone"/>
    <s v="BASCULEMENT FIBRE EN AERIEN PK 502 ANTANAMBAO ANDRANOLAVA ET PK5O5 MANGAPAIKA RN4"/>
    <n v="556.52173913043475"/>
    <m/>
    <m/>
    <m/>
    <m/>
    <n v="556.52173913043475"/>
    <d v="2026-07-23T00:00:00"/>
    <s v="2026-07-23"/>
    <s v="E"/>
    <s v="E"/>
    <n v="139123"/>
    <d v="2026-07-20T00:00:00"/>
    <s v="2026-07-20"/>
    <s v="2026-07-22"/>
    <n v="2"/>
    <x v="1"/>
    <x v="1"/>
    <n v="2322"/>
  </r>
  <r>
    <n v="135967"/>
    <s v="LUCKKY COMPANY"/>
    <s v="Transport 58 rlx PEHD (500m/rlx)Tanà vers Mandritsara"/>
    <s v="TRANSPORT"/>
    <s v="Transport des 58 rouleaux PEHD (500m/rlx)TANA  vers MANDRITSARA # PF YAS N° 147-06/LC/2026"/>
    <n v="2608.695652173913"/>
    <m/>
    <m/>
    <m/>
    <m/>
    <n v="2608.695652173913"/>
    <d v="2026-07-23T00:00:00"/>
    <s v="2026-07-23"/>
    <s v="E"/>
    <s v="E"/>
    <n v="139121"/>
    <d v="2026-07-20T00:00:00"/>
    <s v="2026-07-20"/>
    <s v="2026-07-22"/>
    <n v="2"/>
    <x v="1"/>
    <x v="1"/>
    <n v="3726"/>
  </r>
  <r>
    <n v="135968"/>
    <s v="PRIMA CE SARLU"/>
    <s v="TX GC FO sur SOF225 ANALAMISONDROTRA"/>
    <s v="REMISE"/>
    <s v="Remise 15%"/>
    <n v="5456.5"/>
    <n v="711.71739130434787"/>
    <n v="0.13043478260869565"/>
    <n v="0.13043478260869565"/>
    <m/>
    <n v="4744.782608695652"/>
    <d v="2026-07-23T00:00:00"/>
    <s v="2026-07-23"/>
    <s v="L"/>
    <s v="S"/>
    <n v="139132"/>
    <d v="2026-07-20T00:00:00"/>
    <s v="2026-07-20"/>
    <s v="2026-07-22"/>
    <n v="2"/>
    <x v="1"/>
    <x v="1"/>
    <n v="2633"/>
  </r>
  <r>
    <n v="135969"/>
    <s v="CHRONO COLIS"/>
    <s v="Transport PEHD de Tanà vers MANANARA NORD et  MAROANTSETRA"/>
    <s v="TRANSPORT"/>
    <s v="Transport des 14 rouleaux PEHD (500m/rlx)GALXY vers MAROANTSETRA +Manutention+Forfait Assurances"/>
    <n v="2166.086956521739"/>
    <m/>
    <m/>
    <m/>
    <m/>
    <n v="2166.086956521739"/>
    <d v="2026-07-23T00:00:00"/>
    <s v="2026-07-23"/>
    <s v="E"/>
    <s v="E"/>
    <n v="139120"/>
    <d v="2026-07-20T00:00:00"/>
    <s v="2026-07-20"/>
    <s v="2026-07-22"/>
    <n v="2"/>
    <x v="1"/>
    <x v="1"/>
    <n v="3042"/>
  </r>
  <r>
    <n v="135970"/>
    <s v="EASY NETCOM"/>
    <s v="TX GC FO sur VAK134 ANJOMA RAMARTINA 2"/>
    <s v="REMISE"/>
    <s v="Remise 15%"/>
    <n v="10350.943043478261"/>
    <n v="1350.1230434782608"/>
    <n v="0.13043478626123081"/>
    <n v="0.13043478626123081"/>
    <m/>
    <n v="9000.82"/>
    <d v="2026-07-23T00:00:00"/>
    <s v="2026-07-23"/>
    <s v="L"/>
    <s v="S"/>
    <n v="139141"/>
    <d v="2026-07-20T00:00:00"/>
    <s v="2026-07-20"/>
    <s v="2026-07-22"/>
    <n v="2"/>
    <x v="1"/>
    <x v="1"/>
    <n v="2053"/>
  </r>
  <r>
    <n v="135971"/>
    <s v="MADAJOB"/>
    <s v="Prestation manutentionnaire(JUILL26 au JUIN27)(Couverture)"/>
    <s v="PRESTATION MANUTENTIONNAIRES"/>
    <s v="Prestation (01) manutentionnaire (Juillet 26 au Juin27) # PF 002778"/>
    <n v="1434.6962608695653"/>
    <m/>
    <m/>
    <m/>
    <m/>
    <n v="1434.6962608695653"/>
    <d v="2026-07-23T00:00:00"/>
    <s v="2026-07-23"/>
    <s v="E"/>
    <s v="E"/>
    <n v="139157"/>
    <d v="2026-07-21T00:00:00"/>
    <s v="2026-07-21"/>
    <s v="2026-07-22"/>
    <n v="1"/>
    <x v="1"/>
    <x v="1"/>
    <n v="723"/>
  </r>
  <r>
    <n v="135972"/>
    <s v="SOCIETE DE GESTION ET EXPLOITATION DE M/CAR"/>
    <s v="COLLATION LE 23 ET 24 JUILLET 2026"/>
    <s v="COLLATION"/>
    <s v="CONFERENCE DE PRESSE LE 23 ET 24 JUILLET 2026 : TEKKEN"/>
    <n v="728.26086956521749"/>
    <m/>
    <m/>
    <m/>
    <m/>
    <n v="728.26086956521749"/>
    <d v="2026-07-27T00:00:00"/>
    <s v="2026-07-27"/>
    <s v="E"/>
    <s v="E"/>
    <n v="139156"/>
    <d v="2026-07-21T00:00:00"/>
    <s v="2026-07-21"/>
    <s v="2026-07-23"/>
    <n v="2"/>
    <x v="0"/>
    <x v="0"/>
    <n v="119"/>
  </r>
  <r>
    <n v="135973"/>
    <s v="GRANDE DISTRIBUTION SERVICE"/>
    <s v="SOMAROHO 2026"/>
    <s v="CONFECTION DIVERSE"/>
    <s v="TSHIRT SOMAROHO - suivant proforma N°F/P072600091"/>
    <n v="3668.478260869565"/>
    <m/>
    <m/>
    <m/>
    <m/>
    <n v="3668.478260869565"/>
    <d v="2026-07-27T00:00:00"/>
    <s v="2026-07-27"/>
    <s v="E"/>
    <s v="E"/>
    <n v="139126"/>
    <d v="2026-07-20T00:00:00"/>
    <s v="2026-07-20"/>
    <s v="2026-07-23"/>
    <n v="3"/>
    <x v="0"/>
    <x v="0"/>
    <n v="820"/>
  </r>
  <r>
    <n v="135974"/>
    <s v="RANDRIAMANDIMBIHARIJAONA Aina Michael"/>
    <s v="FOIRE BE SATRANA 2026"/>
    <s v="SPONSORING"/>
    <s v="SPONSOR OFFICIEL DU FOIRE BE SATRANA MAJUNGA - FACTURE N°440612"/>
    <n v="1086.9565217391305"/>
    <m/>
    <m/>
    <m/>
    <m/>
    <n v="1086.9565217391305"/>
    <d v="2026-07-27T00:00:00"/>
    <s v="2026-07-27"/>
    <s v="E"/>
    <s v="E"/>
    <n v="139224"/>
    <d v="2026-07-23T00:00:00"/>
    <s v="2026-07-23"/>
    <s v="2026-07-25"/>
    <n v="2"/>
    <x v="0"/>
    <x v="0"/>
    <n v="7218"/>
  </r>
  <r>
    <n v="135975"/>
    <s v="KOEZY COMPANY SARLU"/>
    <s v="SOOKANY TROPHY"/>
    <s v="SPONSORING"/>
    <s v="PACK PLATINIUM POUR SOOKANY TROPHY - suivant proforma N°KZ023/26"/>
    <n v="869.56521739130437"/>
    <m/>
    <m/>
    <m/>
    <m/>
    <n v="869.56521739130437"/>
    <d v="2026-07-27T00:00:00"/>
    <s v="2026-07-27"/>
    <s v="E"/>
    <s v="E"/>
    <n v="139117"/>
    <d v="2026-07-20T00:00:00"/>
    <s v="2026-07-20"/>
    <s v="2026-07-23"/>
    <n v="3"/>
    <x v="0"/>
    <x v="0"/>
    <n v="6480"/>
  </r>
  <r>
    <n v="135976"/>
    <s v="IVENCO"/>
    <s v="FINALE YAS COUPE DE MADAGASCAR 2026"/>
    <s v="LOCATION"/>
    <s v="Location mobilière - suivant proforma N°SO2584"/>
    <n v="119.56521739130434"/>
    <m/>
    <m/>
    <m/>
    <m/>
    <n v="119.56521739130434"/>
    <d v="2026-07-27T00:00:00"/>
    <s v="2026-07-27"/>
    <s v="E"/>
    <s v="E"/>
    <n v="139108"/>
    <d v="2026-07-17T00:00:00"/>
    <s v="2026-07-17"/>
    <s v="2026-07-23"/>
    <n v="6"/>
    <x v="0"/>
    <x v="0"/>
    <n v="2467"/>
  </r>
  <r>
    <n v="135977"/>
    <s v="JOCKER GRAPHICS"/>
    <s v="FESTIVAL DONA BE"/>
    <s v="CHEQUE CADEAU - PARTENARIAT - AOUT 2024"/>
    <s v="CHEQUE GEANT GRAND FORMAT FESTIVAL DONA BE_x000a_Dim:1,20m x 0,60m - DEVIS N°DEV01817 DU 20/07/2026"/>
    <n v="46.296195652173914"/>
    <m/>
    <m/>
    <m/>
    <m/>
    <n v="46.296195652173914"/>
    <d v="2026-07-27T00:00:00"/>
    <s v="2026-07-27"/>
    <s v="E"/>
    <s v="E"/>
    <n v="139107"/>
    <d v="2026-07-20T00:00:00"/>
    <s v="2026-07-20"/>
    <s v="2026-07-23"/>
    <n v="3"/>
    <x v="0"/>
    <x v="0"/>
    <n v="1645"/>
  </r>
  <r>
    <n v="135978"/>
    <s v="GRANDE DISTRIBUTION SERVICE"/>
    <s v="FINALE YAS COUPE MADAGASCAR 2026"/>
    <s v="CONFECTION DIVERSE"/>
    <s v="TSHIRT CHAMPION - suivant proforma N°F/P062600251"/>
    <n v="652.17391304347825"/>
    <m/>
    <m/>
    <m/>
    <m/>
    <n v="652.17391304347825"/>
    <d v="2026-07-27T00:00:00"/>
    <s v="2026-07-28"/>
    <s v="E"/>
    <s v="E"/>
    <n v="139095"/>
    <d v="2026-07-17T00:00:00"/>
    <s v="2026-07-17"/>
    <s v="2026-07-23"/>
    <n v="6"/>
    <x v="0"/>
    <x v="0"/>
    <n v="820"/>
  </r>
  <r>
    <n v="135979"/>
    <s v="TSGV"/>
    <s v="Prestation de Sécurisation - Hoopfest InterU"/>
    <s v="PRESTATION DE SERVICE"/>
    <s v="Prestation de sécurisation - devis n°OC020807 DU 08/07/2026"/>
    <n v="156.52173913043478"/>
    <m/>
    <m/>
    <m/>
    <m/>
    <n v="156.52173913043478"/>
    <d v="2026-07-27T00:00:00"/>
    <s v="2026-07-27"/>
    <s v="E"/>
    <s v="E"/>
    <n v="139105"/>
    <d v="2026-07-17T00:00:00"/>
    <s v="2026-07-17"/>
    <s v="2026-07-23"/>
    <n v="6"/>
    <x v="0"/>
    <x v="0"/>
    <n v="6362"/>
  </r>
  <r>
    <n v="135980"/>
    <s v="RAMIARAMALALA MEVASOA FITIAVANA SAROBIDY OLIV"/>
    <s v="Prestation Influenceur Mevakely"/>
    <s v="PRESTATION DE SERVICE"/>
    <s v="Prestation Influenceur Mevakely - Avril au Juin 2026 et Bonus Mensuel # Facture n°0002"/>
    <n v="413.04347826086956"/>
    <m/>
    <m/>
    <m/>
    <m/>
    <n v="413.04347826086956"/>
    <d v="2026-07-27T00:00:00"/>
    <s v="2026-07-27"/>
    <s v="S"/>
    <s v="S"/>
    <n v="139136"/>
    <d v="2026-07-20T00:00:00"/>
    <s v="2026-07-20"/>
    <s v="2026-07-23"/>
    <n v="3"/>
    <x v="0"/>
    <x v="0"/>
    <n v="5255"/>
  </r>
  <r>
    <n v="135981"/>
    <s v="RANDRIANAIVORAVELONA  ALVIN LOVANIAINA"/>
    <s v="Influenceur ALVIN - Avril au Juin 2026"/>
    <s v="PRESTATION DE SERVICE"/>
    <s v="Prestation Influenceur - Avril au Juin 2026 # Facture du 10/07/2026"/>
    <n v="1086.9565217391305"/>
    <m/>
    <m/>
    <m/>
    <m/>
    <n v="1086.9565217391305"/>
    <d v="2026-07-27T00:00:00"/>
    <s v="2026-07-27"/>
    <s v="E"/>
    <s v="E"/>
    <n v="139135"/>
    <d v="2026-07-20T00:00:00"/>
    <s v="2026-07-20"/>
    <s v="2026-07-23"/>
    <n v="3"/>
    <x v="0"/>
    <x v="0"/>
    <n v="5268"/>
  </r>
  <r>
    <n v="135983"/>
    <s v="TV PLUS MADAGASCAR"/>
    <s v="Diffusion Spots Publicitaires - TV PLUS"/>
    <s v="PUBLICITE ET ANNONCE"/>
    <s v="Diffusion de Spot Radio - FA N°FA260143/TV PLUS 2026"/>
    <n v="2045.4608695652173"/>
    <m/>
    <m/>
    <m/>
    <m/>
    <n v="2045.4608695652173"/>
    <d v="2026-07-27T00:00:00"/>
    <s v="2026-07-27"/>
    <s v="E"/>
    <s v="E"/>
    <n v="139159"/>
    <d v="2026-07-21T00:00:00"/>
    <s v="2026-07-21"/>
    <s v="2026-07-23"/>
    <n v="2"/>
    <x v="0"/>
    <x v="0"/>
    <n v="2865"/>
  </r>
  <r>
    <n v="135984"/>
    <s v="DREAM ON RADIO SARL"/>
    <s v="Spots Publicitaires - Dream On"/>
    <s v="PUBLICITE ET ANNONCE"/>
    <s v="Spot Publicitaire - FA n°6 444/FA"/>
    <n v="1172.0347826086954"/>
    <m/>
    <m/>
    <m/>
    <m/>
    <n v="1172.0347826086954"/>
    <d v="2026-07-27T00:00:00"/>
    <s v="2026-07-28"/>
    <s v="E"/>
    <s v="E"/>
    <n v="139158"/>
    <d v="2026-07-21T00:00:00"/>
    <s v="2026-07-21"/>
    <s v="2026-07-23"/>
    <n v="2"/>
    <x v="0"/>
    <x v="0"/>
    <n v="6201"/>
  </r>
  <r>
    <n v="135985"/>
    <s v="RANDRIAMAHALEO Elisoa Nampoina"/>
    <s v="Influenceur Diary"/>
    <s v="PRESTATION DE SERVICE"/>
    <s v="Prestation Influenceur Diary - Avril au Juillet 2026 + Bonus - FACTURE N°CLT-N1/26"/>
    <n v="369.56521739130437"/>
    <m/>
    <m/>
    <m/>
    <m/>
    <n v="369.56521739130437"/>
    <d v="2026-07-27T00:00:00"/>
    <s v="2026-07-27"/>
    <s v="E"/>
    <s v="E"/>
    <n v="139154"/>
    <d v="2026-07-21T00:00:00"/>
    <s v="2026-07-21"/>
    <s v="2026-07-23"/>
    <n v="2"/>
    <x v="0"/>
    <x v="0"/>
    <n v="7210"/>
  </r>
  <r>
    <n v="135986"/>
    <s v="ETS ARINJAKA"/>
    <s v="Diffusion spot Top Horaire et animation RNA"/>
    <s v="PUBLICITE ET ANNONCE"/>
    <s v="Diffusion spot Top Horaire et animation à la RNA ANTANANARIVO - FACTURE N° 03983"/>
    <n v="1391.304347826087"/>
    <m/>
    <m/>
    <m/>
    <m/>
    <n v="1391.304347826087"/>
    <d v="2026-07-27T00:00:00"/>
    <s v="2026-07-27"/>
    <s v="E"/>
    <s v="E"/>
    <n v="139151"/>
    <d v="2026-07-21T00:00:00"/>
    <s v="2026-07-21"/>
    <s v="2026-07-23"/>
    <n v="2"/>
    <x v="0"/>
    <x v="0"/>
    <n v="2720"/>
  </r>
  <r>
    <n v="135987"/>
    <s v="TSIMA'S ART"/>
    <s v="Prise Photos - le 23 au 26 juillet 2026"/>
    <s v="PRESTATION DE SERVICE"/>
    <s v="Prise Photo Evénement YAS Madagascar - le 23 au 26/07/2026 - PROFORMA DU 17/07/2026"/>
    <n v="523.91304347826087"/>
    <m/>
    <m/>
    <m/>
    <m/>
    <n v="523.91304347826087"/>
    <d v="2026-07-27T00:00:00"/>
    <s v="2026-07-27"/>
    <s v="E"/>
    <s v="E"/>
    <n v="139147"/>
    <d v="2026-07-21T00:00:00"/>
    <s v="2026-07-21"/>
    <s v="2026-07-23"/>
    <n v="2"/>
    <x v="0"/>
    <x v="0"/>
    <n v="6409"/>
  </r>
  <r>
    <n v="135988"/>
    <s v="CYBERNAPTICS MADAGASCAR SARLU"/>
    <s v="Etui Ajustable Hand Strap"/>
    <s v="ACCESSOIRES"/>
    <s v="InfoCase Adjustable Hand Strap for the Zebra# DEVIS N°PROFORMA2585 DU 02/07/2026"/>
    <n v="349.45652173913049"/>
    <m/>
    <m/>
    <m/>
    <m/>
    <n v="349.45652173913049"/>
    <d v="2026-07-27T00:00:00"/>
    <s v="2026-07-27"/>
    <s v="E"/>
    <s v="E"/>
    <n v="138986"/>
    <d v="2026-07-13T00:00:00"/>
    <s v="2026-07-13"/>
    <s v="2026-07-27"/>
    <n v="14"/>
    <x v="2"/>
    <x v="2"/>
    <n v="6998"/>
  </r>
  <r>
    <n v="135989"/>
    <s v="ICHTUS SERVICE"/>
    <s v="Validation HJ le 15/07/2026"/>
    <s v="RACK"/>
    <s v="CONFECTION RACK METALLIQUE (Plaque)# Devis # 26061290 du 30/07/2026"/>
    <n v="33344.34782608696"/>
    <n v="4334.7652173913048"/>
    <n v="0.13"/>
    <n v="13"/>
    <n v="0.87"/>
    <n v="29009.582608695655"/>
    <d v="2026-07-27T00:00:00"/>
    <s v="2026-07-27"/>
    <s v="E"/>
    <s v="E"/>
    <n v="139111"/>
    <d v="2026-07-20T00:00:00"/>
    <s v="2026-07-20"/>
    <s v="2026-07-27"/>
    <n v="7"/>
    <x v="2"/>
    <x v="2"/>
    <n v="6102"/>
  </r>
  <r>
    <n v="135990"/>
    <s v="VOYAGES BOURDON"/>
    <s v="BILLET D'AVION - EQUIPE COM"/>
    <s v="BILLET D'AVION"/>
    <s v="BILLET D'AVION - RAMANGALAHY RANTO - DIE/TNR"/>
    <n v="1788.586956521739"/>
    <m/>
    <m/>
    <m/>
    <m/>
    <n v="1788.586956521739"/>
    <d v="2026-07-27T00:00:00"/>
    <s v="2026-07-27"/>
    <s v="S"/>
    <s v="S"/>
    <n v="139221"/>
    <d v="2026-07-23T00:00:00"/>
    <s v="2026-07-23"/>
    <s v="2026-07-25"/>
    <n v="2"/>
    <x v="0"/>
    <x v="0"/>
    <n v="2886"/>
  </r>
  <r>
    <n v="135991"/>
    <s v="Khipu Networks (Pty) Ltd"/>
    <s v="Validaton HJ le"/>
    <s v="SYSTEME DE SECURITE"/>
    <s v="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"/>
    <n v="276344"/>
    <m/>
    <m/>
    <m/>
    <m/>
    <n v="276344"/>
    <d v="2026-07-27T00:00:00"/>
    <s v="2026-07-28"/>
    <s v="E"/>
    <s v="E"/>
    <n v="139235"/>
    <d v="2026-07-27T00:00:00"/>
    <s v="2026-07-27"/>
    <s v="2026-07-27"/>
    <n v="0"/>
    <x v="4"/>
    <x v="2"/>
    <n v="6502"/>
  </r>
  <r>
    <n v="135992"/>
    <s v="INSTN"/>
    <s v="Analyse qualité de l'air data center Tana"/>
    <s v="PRESTATION DE SERVICE"/>
    <s v="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"/>
    <n v="2545.6521739130435"/>
    <m/>
    <m/>
    <m/>
    <m/>
    <n v="2545.6521739130435"/>
    <d v="2026-07-28T00:00:00"/>
    <s v="2026-07-28"/>
    <s v="E"/>
    <s v="E"/>
    <n v="138810"/>
    <d v="2026-07-03T00:00:00"/>
    <s v="2026-07-03"/>
    <s v="2026-07-06"/>
    <n v="3"/>
    <x v="5"/>
    <x v="2"/>
    <n v="7227"/>
  </r>
  <r>
    <n v="135993"/>
    <s v="VOYAGES BOURDON"/>
    <s v="BILLET D'AVION - ANDRIATOAVINA EMMANUEL"/>
    <s v="BILLET D'AVION"/>
    <s v="BILLET D'AVION - ANDRIATOAVINA EMMANUEL - NOS/TNR"/>
    <n v="241.67391304347825"/>
    <m/>
    <m/>
    <m/>
    <m/>
    <n v="241.67391304347825"/>
    <d v="2026-07-28T00:00:00"/>
    <s v="2026-07-28"/>
    <s v="S"/>
    <s v="S"/>
    <n v="139248"/>
    <d v="2026-07-28T00:00:00"/>
    <s v="2026-07-28"/>
    <s v="2026-07-28"/>
    <n v="0"/>
    <x v="0"/>
    <x v="0"/>
    <n v="2886"/>
  </r>
  <r>
    <n v="135994"/>
    <s v="AVIAVY"/>
    <s v="DEJEUNER TEAM BUILDING COMPTA - 31 JUILLET 2026"/>
    <s v="DEJEUNER"/>
    <s v="BUFFET BUSINESS N1_x000a_TEAM BUILDING POUR COHESION EQUIPE COMPTA- DFG# DEVIS N°130_RECEP_2026"/>
    <n v="1066.9565217391305"/>
    <m/>
    <m/>
    <m/>
    <m/>
    <n v="1066.9565217391305"/>
    <d v="2026-07-29T00:00:00"/>
    <s v="2026-07-29"/>
    <s v="E"/>
    <s v="E"/>
    <n v="139292"/>
    <d v="2026-07-28T00:00:00"/>
    <s v="2026-07-28"/>
    <s v="2026-07-28"/>
    <n v="0"/>
    <x v="2"/>
    <x v="2"/>
    <n v="4967"/>
  </r>
  <r>
    <n v="135995"/>
    <s v="ANDREMANISA Fanjanirina Fabienne"/>
    <s v="Location Appartement du consultant Mr Papa - Septembre 2026 au Novembre 2026"/>
    <s v="PUBLICITE ET ANNONCE"/>
    <s v="Location Appartement du consultant Mr Papa - Septembre 2026 au Novembre 2026"/>
    <n v="1956.5217391304348"/>
    <m/>
    <m/>
    <m/>
    <m/>
    <n v="1956.5217391304348"/>
    <d v="2026-07-29T00:00:00"/>
    <s v="2026-07-29"/>
    <s v="E"/>
    <s v="E"/>
    <n v="139228"/>
    <d v="2026-07-27T00:00:00"/>
    <s v="2026-07-27"/>
    <s v="2026-07-28"/>
    <n v="1"/>
    <x v="0"/>
    <x v="0"/>
    <n v="6853"/>
  </r>
  <r>
    <n v="135996"/>
    <s v="SMGI"/>
    <s v="Aménagement salle transfo Anamakely ANM002"/>
    <s v="TRAVAUX D ENERGIE"/>
    <s v="Travaux Energie lié au projet Upgrad transfo 1000KVA ANM002 Analakely : Aménagement salle transfo ( prérasage , maçonnerie et ouvrage métallique)"/>
    <n v="1299.641304347826"/>
    <m/>
    <m/>
    <m/>
    <m/>
    <n v="1299.641304347826"/>
    <d v="2026-07-29T00:00:00"/>
    <s v="2026-07-29"/>
    <s v="E"/>
    <s v="E"/>
    <n v="139201"/>
    <d v="2026-07-22T00:00:00"/>
    <s v="2026-07-22"/>
    <s v="2026-07-27"/>
    <n v="5"/>
    <x v="1"/>
    <x v="1"/>
    <n v="2760"/>
  </r>
  <r>
    <n v="135997"/>
    <s v="RELAIS DES PLATEAUX"/>
    <s v="DEJEUNER 31/07/2026"/>
    <s v="COLLATION"/>
    <s v="BUFFET DEJEUNATOIRE"/>
    <n v="855.97829347826087"/>
    <m/>
    <m/>
    <m/>
    <m/>
    <n v="855.97829347826087"/>
    <d v="2026-07-29T00:00:00"/>
    <s v="2026-07-29"/>
    <s v="E"/>
    <s v="E"/>
    <n v="139287"/>
    <d v="2026-07-28T00:00:00"/>
    <s v="2026-07-28"/>
    <s v="2026-07-28"/>
    <n v="0"/>
    <x v="0"/>
    <x v="0"/>
    <n v="2707"/>
  </r>
  <r>
    <n v="135998"/>
    <s v="CAY SOLUTIONS"/>
    <s v="Achat trousse de secours -motards TANA"/>
    <s v="TROUSSE DE PREMIERS SECOURS"/>
    <s v="Trousse de secours(lampe de poche,couverture urgence..) # PF CS-COM-40426 243"/>
    <n v="41.956521739130437"/>
    <m/>
    <m/>
    <m/>
    <m/>
    <n v="41.956521739130437"/>
    <d v="2026-07-29T00:00:00"/>
    <s v="2026-07-29"/>
    <s v="E"/>
    <s v="E"/>
    <n v="139196"/>
    <d v="2026-07-22T00:00:00"/>
    <s v="2026-07-22"/>
    <s v="2026-07-27"/>
    <n v="5"/>
    <x v="1"/>
    <x v="1"/>
    <n v="4053"/>
  </r>
  <r>
    <n v="135999"/>
    <s v="FOLAN"/>
    <s v="Accessoires-maintenance BKB- AT-YMG-DTG-20260224-013"/>
    <s v="PinceAncrage ADSS FourPlastiq Court 60m O6-8mmL300mmFOLAN"/>
    <s v="Pince dAncrage Câble ADSS  Fourreau Plastique  Courte Portée &lt; 60m  Ø6-8mm  L300mm FOLAN"/>
    <n v="51059.267999999996"/>
    <m/>
    <m/>
    <m/>
    <m/>
    <n v="51059.267999999996"/>
    <d v="2026-07-29T00:00:00"/>
    <s v="2026-07-29"/>
    <s v="E"/>
    <s v="E"/>
    <n v="139160"/>
    <d v="2026-07-21T00:00:00"/>
    <s v="2026-07-21"/>
    <s v="2026-07-27"/>
    <n v="6"/>
    <x v="1"/>
    <x v="1"/>
    <n v="2370"/>
  </r>
  <r>
    <n v="136000"/>
    <s v="UNITE DE DISTRIBUTION TECHNOLOGIQUE - UDITEC"/>
    <s v="Achat 4 onduleurs pour Data Center Nosy Be"/>
    <s v="REMISE"/>
    <s v="Remise"/>
    <n v="368.26086956521738"/>
    <n v="33.478260869565219"/>
    <n v="9.0909090909090912E-2"/>
    <n v="9.0909090909090912E-2"/>
    <m/>
    <n v="334.78260869565213"/>
    <d v="2026-07-29T00:00:00"/>
    <s v="2026-07-29"/>
    <s v="E"/>
    <s v="E"/>
    <n v="139275"/>
    <d v="2026-07-28T00:00:00"/>
    <s v="2026-07-28"/>
    <s v="2026-07-29"/>
    <n v="1"/>
    <x v="1"/>
    <x v="1"/>
    <n v="717"/>
  </r>
  <r>
    <n v="136001"/>
    <s v="BATIMAX"/>
    <s v="Achat chaussures de sécurité-motards TANA"/>
    <s v="REMISE"/>
    <s v="Remise"/>
    <n v="556.9746205434783"/>
    <n v="38.858694456521739"/>
    <n v="6.9767441860465115E-2"/>
    <n v="6.9767441860465115E-2"/>
    <m/>
    <n v="518.11592608695651"/>
    <d v="2026-07-29T00:00:00"/>
    <s v="2026-07-29"/>
    <s v="E"/>
    <s v="E"/>
    <n v="139168"/>
    <d v="2026-07-22T00:00:00"/>
    <s v="2026-07-22"/>
    <s v="2026-07-27"/>
    <n v="5"/>
    <x v="1"/>
    <x v="1"/>
    <n v="16"/>
  </r>
  <r>
    <n v="136002"/>
    <s v="GEKA TELECOM"/>
    <s v="Achat étiqueteuses et étiquète-field2026"/>
    <s v="Ruban 9mmx7m Noir Blanc Compatible Dymo D1"/>
    <s v="[5236] Ruban 9mmx7m, Compatible avec Dymo D1 Ruban 9mm Noir sur Blanc, Recharge D1 9mm Compatible avec Dymo LabelManager 280"/>
    <n v="3501.8099999999995"/>
    <m/>
    <m/>
    <m/>
    <m/>
    <n v="3501.8099999999995"/>
    <d v="2026-07-29T00:00:00"/>
    <s v="2026-07-29"/>
    <s v="E"/>
    <s v="E"/>
    <n v="139165"/>
    <d v="2026-07-22T00:00:00"/>
    <s v="2026-07-22"/>
    <s v="2026-07-29"/>
    <n v="7"/>
    <x v="1"/>
    <x v="1"/>
    <n v="2397"/>
  </r>
  <r>
    <n v="136003"/>
    <s v="PRIMA CE SARLU"/>
    <s v="Travaux GC FO sur IHO058 AMBINANY(COHAB HELIOS)"/>
    <s v="REMISE"/>
    <s v="Remise 7%"/>
    <n v="5811.8445652173914"/>
    <n v="380.21413043478259"/>
    <n v="6.5420560747663545E-2"/>
    <n v="6.5420560747663545E-2"/>
    <m/>
    <n v="5431.630434782609"/>
    <d v="2026-07-29T00:00:00"/>
    <s v="2026-07-29"/>
    <s v="L"/>
    <s v="S"/>
    <n v="139211"/>
    <d v="2026-07-22T00:00:00"/>
    <s v="2026-07-22"/>
    <s v="2026-07-29"/>
    <n v="7"/>
    <x v="1"/>
    <x v="1"/>
    <n v="2633"/>
  </r>
  <r>
    <n v="136005"/>
    <s v="VOYAGES BOURDON"/>
    <s v="Achat billet d'avion suite mission RSE - NOSY BE"/>
    <s v="BILLET D'AVION"/>
    <s v="Achat billet d'avion suite mission RSE - NOSY BE"/>
    <n v="611.28260869565213"/>
    <m/>
    <m/>
    <m/>
    <m/>
    <n v="611.28260869565213"/>
    <d v="2026-07-29T00:00:00"/>
    <s v="2026-07-29"/>
    <s v="S"/>
    <s v="S"/>
    <n v="139282"/>
    <d v="2026-07-28T00:00:00"/>
    <s v="2026-07-28"/>
    <s v="2026-07-29"/>
    <n v="1"/>
    <x v="6"/>
    <x v="2"/>
    <n v="2886"/>
  </r>
  <r>
    <n v="136006"/>
    <s v="KAJY PARTNERS"/>
    <s v="Sponsoring -  Excel Esports Madagascar 2026"/>
    <s v="SPONSORING"/>
    <s v="Sponsoring Diamond YAS Excel Esports Madagascar 2026 - FA n°2026-04-059"/>
    <n v="1086.9565217391305"/>
    <m/>
    <m/>
    <m/>
    <m/>
    <n v="1086.9565217391305"/>
    <d v="2026-07-29T00:00:00"/>
    <s v="2026-07-29"/>
    <s v="E"/>
    <s v="E"/>
    <n v="139232"/>
    <d v="2026-07-27T00:00:00"/>
    <s v="2026-07-27"/>
    <s v="2026-07-28"/>
    <n v="1"/>
    <x v="0"/>
    <x v="0"/>
    <n v="4306"/>
  </r>
  <r>
    <n v="136007"/>
    <s v="MALAGASY PRO TOUR"/>
    <s v="PACK PARTENAIRE MAJEUR 2026"/>
    <s v="SPONSORING"/>
    <s v="CIRCUIT MPPTOUR : PACK PARTENAIRE MAJEUR 2026 25% -FA n°MPT-2026/04-10-02 du 15/juin/2026"/>
    <n v="5434.782608695652"/>
    <m/>
    <m/>
    <m/>
    <m/>
    <n v="5434.782608695652"/>
    <d v="2026-07-29T00:00:00"/>
    <s v="2026-07-29"/>
    <s v="E"/>
    <s v="E"/>
    <n v="139244"/>
    <d v="2026-07-27T00:00:00"/>
    <s v="2026-07-27"/>
    <s v="2026-07-28"/>
    <n v="1"/>
    <x v="0"/>
    <x v="0"/>
    <n v="6991"/>
  </r>
  <r>
    <n v="136008"/>
    <s v="UNITE DE DISTRIBUTION TECHNOLOGIQUE - UDITEC"/>
    <s v="SAMSUNG S25+ 12+256GO NAVY"/>
    <s v="SAMSUNG GALAXY S25 ULTRA 12+256GB"/>
    <s v="SAMSUNG S25+ 12+256GO NAVY - Proforma n°SQ26-0010013 du 13/07/26"/>
    <n v="724.63768043478262"/>
    <m/>
    <m/>
    <m/>
    <m/>
    <n v="724.63768043478262"/>
    <d v="2026-07-29T00:00:00"/>
    <s v="2026-07-30"/>
    <s v="E"/>
    <s v="E"/>
    <n v="139243"/>
    <d v="2026-07-27T00:00:00"/>
    <s v="2026-07-27"/>
    <s v="2026-07-28"/>
    <n v="1"/>
    <x v="0"/>
    <x v="0"/>
    <n v="717"/>
  </r>
  <r>
    <n v="136009"/>
    <s v="PRO BIKE"/>
    <s v="Entretien Moto 55402WWT"/>
    <s v="ENTRETIEN ET REPARATION VEHICULE  Y COMPRIS PIECES DE RECHAN"/>
    <s v="Entretien Moto 55402WWT - Devis n°V/26/15825"/>
    <n v="256.71606086956518"/>
    <m/>
    <m/>
    <m/>
    <m/>
    <n v="256.71606086956518"/>
    <d v="2026-07-29T00:00:00"/>
    <s v="2026-07-29"/>
    <s v="E"/>
    <s v="E"/>
    <n v="139240"/>
    <d v="2026-07-27T00:00:00"/>
    <s v="2026-07-27"/>
    <s v="2026-07-28"/>
    <n v="1"/>
    <x v="0"/>
    <x v="0"/>
    <n v="4932"/>
  </r>
  <r>
    <n v="136010"/>
    <s v="LUCKKY COMPANY"/>
    <s v="Transport et manutention(Câble-Caniveau)-Tanà vers Mananara"/>
    <s v="Transport des matériels techniques"/>
    <s v="Transport et manutention des matériels  ( Câble et Caniveau) de Tanà vers Mananara # N°PF YAS 174-07/LC-26"/>
    <n v="2282.608695652174"/>
    <m/>
    <m/>
    <m/>
    <m/>
    <n v="2282.608695652174"/>
    <d v="2026-07-29T00:00:00"/>
    <s v="2026-07-29"/>
    <s v="E"/>
    <s v="E"/>
    <n v="139216"/>
    <d v="2026-07-23T00:00:00"/>
    <s v="2026-07-23"/>
    <s v="2026-07-29"/>
    <n v="6"/>
    <x v="1"/>
    <x v="1"/>
    <n v="3726"/>
  </r>
  <r>
    <n v="136011"/>
    <s v="PRIMA CE SARLU"/>
    <s v="TX GC FO sur SOF229 Ambodiampana"/>
    <s v="REMISE"/>
    <s v="Remise 15%"/>
    <n v="10416.875"/>
    <n v="1358.7228260869565"/>
    <n v="0.13043478260869565"/>
    <n v="0.13043478260869565"/>
    <m/>
    <n v="9058.152173913044"/>
    <d v="2026-07-29T00:00:00"/>
    <s v="2026-07-29"/>
    <s v="L"/>
    <s v="S"/>
    <n v="139210"/>
    <d v="2026-07-22T00:00:00"/>
    <s v="2026-07-22"/>
    <s v="2026-07-29"/>
    <n v="7"/>
    <x v="1"/>
    <x v="1"/>
    <n v="2633"/>
  </r>
  <r>
    <n v="136012"/>
    <s v="LUCKKY COMPANY"/>
    <s v="Transport manutention(Câble-Caniveau)-Tanà vers Mandritsara"/>
    <s v="Transport des matériels techniques"/>
    <s v="Transport et manutention des matériels  ( Câble et Caniveau) de Tanà vers Mandritsara &quot; N°PF YAS 173BIS-07/LC-26"/>
    <n v="2717.391304347826"/>
    <m/>
    <m/>
    <m/>
    <m/>
    <n v="2717.391304347826"/>
    <d v="2026-07-29T00:00:00"/>
    <s v="2026-07-29"/>
    <s v="E"/>
    <s v="E"/>
    <n v="139218"/>
    <d v="2026-07-23T00:00:00"/>
    <s v="2026-07-23"/>
    <s v="2026-07-29"/>
    <n v="6"/>
    <x v="1"/>
    <x v="1"/>
    <n v="3726"/>
  </r>
  <r>
    <n v="136013"/>
    <s v="HASSANALY CHAHICK (LUXOR)"/>
    <s v="Achat Vestiaire métal 2 étage-Fort Dauphin et les BV"/>
    <s v="REMISE"/>
    <s v="Remise 15%"/>
    <n v="928.125"/>
    <n v="121.05978260869566"/>
    <n v="0.13043478260869565"/>
    <n v="0.13043478260869565"/>
    <m/>
    <n v="807.06521739130437"/>
    <d v="2026-07-29T00:00:00"/>
    <s v="2026-07-29"/>
    <s v="E"/>
    <s v="E"/>
    <n v="139223"/>
    <d v="2026-07-23T00:00:00"/>
    <s v="2026-07-23"/>
    <s v="2026-07-29"/>
    <n v="6"/>
    <x v="1"/>
    <x v="1"/>
    <n v="75"/>
  </r>
  <r>
    <n v="136014"/>
    <s v="RANDRIANASOLO HANTA BEBY"/>
    <s v="Sécurisation fibre _Ville Mahajanga BOE090 TSARARANO"/>
    <s v="Travaux de sécurisation Backbone"/>
    <s v="Travaux de sécurisation ville Mahajanga # PF 60/26-EHM"/>
    <n v="250"/>
    <m/>
    <m/>
    <m/>
    <m/>
    <n v="250"/>
    <d v="2026-07-29T00:00:00"/>
    <s v="2026-07-29"/>
    <s v="E"/>
    <s v="E"/>
    <n v="139219"/>
    <d v="2026-07-23T00:00:00"/>
    <s v="2026-07-23"/>
    <s v="2026-07-29"/>
    <n v="6"/>
    <x v="1"/>
    <x v="1"/>
    <n v="2322"/>
  </r>
  <r>
    <n v="136015"/>
    <s v="HK SERVICES"/>
    <s v="Manutention équipements HS sur Talatamaty et Ambohimanarina"/>
    <s v="PRESTATION MANUTENTIONNAIRES"/>
    <s v="Dotation 25 manutentionnaires (équipements HS sur DC Talatamaty et Ambohimanarina-ANM005/ANM022)"/>
    <n v="140.89646739130436"/>
    <m/>
    <m/>
    <m/>
    <m/>
    <n v="140.89646739130436"/>
    <d v="2026-07-29T00:00:00"/>
    <s v="2026-07-29"/>
    <s v="E"/>
    <s v="E"/>
    <n v="139236"/>
    <d v="2026-07-27T00:00:00"/>
    <s v="2026-07-27"/>
    <s v="2026-07-29"/>
    <n v="2"/>
    <x v="1"/>
    <x v="1"/>
    <n v="2426"/>
  </r>
  <r>
    <n v="136016"/>
    <s v="CT MOTORS"/>
    <s v="Achat Gant Street Black (22 paires)-motards Tanà"/>
    <s v="REMISE"/>
    <s v="Remise 5%"/>
    <n v="334.78262543478257"/>
    <n v="15.942029782608696"/>
    <n v="4.7619047619047623E-2"/>
    <n v="4.7619047619047623E-2"/>
    <m/>
    <n v="318.84059565217387"/>
    <d v="2026-07-29T00:00:00"/>
    <s v="2026-07-29"/>
    <s v="E"/>
    <s v="E"/>
    <n v="139280"/>
    <d v="2026-07-28T00:00:00"/>
    <s v="2026-07-28"/>
    <s v="2026-07-29"/>
    <n v="1"/>
    <x v="1"/>
    <x v="1"/>
    <n v="664"/>
  </r>
  <r>
    <n v="136017"/>
    <s v="DAMA PAUL RALISON CHRISTIAN"/>
    <s v="Partenariat Ville Mananjary 2026"/>
    <s v="SPONSORING"/>
    <s v="Travaux de peinture de 130 m2- Habillage YAS d'infrastructure de la Commune urbaine de Mananjary - FA n°2026/21"/>
    <n v="861.95652173913038"/>
    <m/>
    <m/>
    <m/>
    <m/>
    <n v="861.95652173913038"/>
    <d v="2026-07-30T00:00:00"/>
    <s v="2026-07-30"/>
    <s v="E"/>
    <s v="E"/>
    <n v="139234"/>
    <d v="2026-07-27T00:00:00"/>
    <s v="2026-07-27"/>
    <s v="2026-07-27"/>
    <n v="0"/>
    <x v="0"/>
    <x v="0"/>
    <n v="7193"/>
  </r>
  <r>
    <n v="136019"/>
    <s v="RATSIMBAZAFY Rija Lanto Niaina Yves"/>
    <s v="Sponsoring coca cola Yas Ultimate Soccer"/>
    <s v="SPONSORING"/>
    <s v="Sponsor de coca cola Yas Ultimate Soccer - FA n°13FA2k26"/>
    <n v="3260.8695652173915"/>
    <m/>
    <m/>
    <m/>
    <m/>
    <n v="3260.8695652173915"/>
    <d v="2026-07-30T00:00:00"/>
    <s v="2026-07-30"/>
    <s v="E"/>
    <s v="E"/>
    <n v="139233"/>
    <d v="2026-07-27T00:00:00"/>
    <s v="2026-07-27"/>
    <s v="2026-07-28"/>
    <n v="1"/>
    <x v="0"/>
    <x v="0"/>
    <n v="7211"/>
  </r>
  <r>
    <n v="136020"/>
    <s v="ANDRIANTIANA JACQUES ULRICH"/>
    <s v="BC de Couverture RADIO UNIC NOSY BE"/>
    <s v="PUBLICITE ET ANNONCE"/>
    <s v="BC de Couverture - RADIO UNIC NOSY BE - Juillet 2026 au Juin 2027"/>
    <n v="1826.086956521739"/>
    <m/>
    <m/>
    <m/>
    <m/>
    <n v="1826.086956521739"/>
    <d v="2026-07-30T00:00:00"/>
    <s v="2026-07-30"/>
    <s v="E"/>
    <s v="E"/>
    <n v="139229"/>
    <d v="2026-07-27T00:00:00"/>
    <s v="2026-07-27"/>
    <s v="2026-07-27"/>
    <n v="0"/>
    <x v="0"/>
    <x v="0"/>
    <n v="6394"/>
  </r>
  <r>
    <n v="136021"/>
    <s v="SOCIETE DE DISTRIBUTION DE MAD (SODIM SARLU)"/>
    <s v="FOURNITURE DE BUREAU Q3 2026 - Validation DG le 27/07/2026"/>
    <s v="Encre tampon bleu"/>
    <n v="0"/>
    <n v="3863.9119934782611"/>
    <m/>
    <m/>
    <m/>
    <m/>
    <n v="3863.9119934782611"/>
    <d v="2026-07-30T00:00:00"/>
    <s v="2026-07-30"/>
    <s v="E"/>
    <s v="E"/>
    <n v="139306"/>
    <d v="2026-07-29T00:00:00"/>
    <s v="2026-07-29"/>
    <s v="2026-07-29"/>
    <n v="0"/>
    <x v="2"/>
    <x v="2"/>
    <n v="127"/>
  </r>
  <r>
    <n v="136022"/>
    <s v="L EXPRESS DE MADAGASCAR"/>
    <s v="Insertions Publicitaires - EXPRESS"/>
    <s v="PUBLICITE ET ANNONCE"/>
    <s v="Insertions Publicitaires - Ao Raha - Facture cpta N° A326904"/>
    <n v="1527.391304347826"/>
    <m/>
    <m/>
    <m/>
    <m/>
    <n v="1527.391304347826"/>
    <d v="2026-07-30T00:00:00"/>
    <s v="2026-07-30"/>
    <s v="E"/>
    <s v="E"/>
    <n v="139226"/>
    <d v="2026-07-27T00:00:00"/>
    <s v="2026-07-27"/>
    <s v="2026-07-27"/>
    <n v="0"/>
    <x v="0"/>
    <x v="0"/>
    <n v="39"/>
  </r>
  <r>
    <n v="136023"/>
    <s v="ZETES S.A"/>
    <s v="LICENCE BIOMETRIQUE/MSA"/>
    <s v="LICENCE"/>
    <s v="LICENCE BIOMETRIQUE/MSA -  Proforma Invoice 132924"/>
    <n v="5850"/>
    <m/>
    <m/>
    <m/>
    <m/>
    <n v="5850"/>
    <d v="2026-07-30T00:00:00"/>
    <s v="2026-08-03"/>
    <s v="E"/>
    <s v="E"/>
    <n v="139153"/>
    <d v="2026-07-21T00:00:00"/>
    <s v="2026-07-21"/>
    <s v="2026-07-28"/>
    <n v="7"/>
    <x v="0"/>
    <x v="0"/>
    <n v="7206"/>
  </r>
  <r>
    <n v="136024"/>
    <s v="STELLAR - IX SA"/>
    <s v="Adresse Mail - 1 an"/>
    <s v="LICENCE"/>
    <s v="Rajout d'un pack d'adresses mail à 1Go de stockage"/>
    <n v="99.238695652173902"/>
    <m/>
    <m/>
    <m/>
    <m/>
    <n v="99.238695652173902"/>
    <d v="2026-07-30T00:00:00"/>
    <s v="2026-08-10"/>
    <s v="E"/>
    <s v="E"/>
    <n v="139308"/>
    <d v="2026-07-29T00:00:00"/>
    <s v="2026-07-29"/>
    <s v="2026-07-29"/>
    <n v="0"/>
    <x v="0"/>
    <x v="0"/>
    <n v="3098"/>
  </r>
  <r>
    <n v="136025"/>
    <s v="AVRA BTP"/>
    <s v="YS AMBATOBE"/>
    <s v="ENSEIGNE LUMINEUSE SIMPLE FACE  1950X450X195MM  OCTOBRE"/>
    <s v="Remise en fonctionnement l'enseigne Lumineux et TOTEM YAS STORE AMBATOBE - suivant Devis N°DV0135/26"/>
    <n v="617.5"/>
    <m/>
    <m/>
    <m/>
    <m/>
    <n v="617.5"/>
    <d v="2026-07-30T00:00:00"/>
    <s v="2026-07-30"/>
    <s v="E"/>
    <s v="E"/>
    <n v="139298"/>
    <d v="2026-07-29T00:00:00"/>
    <s v="2026-07-29"/>
    <s v="2026-07-29"/>
    <n v="0"/>
    <x v="0"/>
    <x v="0"/>
    <n v="4038"/>
  </r>
  <r>
    <n v="136026"/>
    <s v="MALT COMMUNITY"/>
    <s v="Analytics &amp; Data Specialist (Telco / CVM) Africa"/>
    <s v="PRESTATION DE SERVICES EXTERNE"/>
    <s v="Renewal Analytics &amp; Data Specialist (Telco / CVM) Africa - 13 Jul 2026 to 13 Jul 2026 - N°FRIM260000033987"/>
    <n v="15211.345499999998"/>
    <m/>
    <m/>
    <m/>
    <m/>
    <n v="15211.345499999998"/>
    <d v="2026-07-30T00:00:00"/>
    <s v="2026-07-30"/>
    <s v="E"/>
    <s v="E"/>
    <n v="139296"/>
    <d v="2026-07-28T00:00:00"/>
    <s v="2026-07-28"/>
    <s v="2026-07-28"/>
    <n v="0"/>
    <x v="0"/>
    <x v="0"/>
    <n v="7046"/>
  </r>
  <r>
    <n v="136027"/>
    <s v="CT MOTORS"/>
    <s v="COFI 2026 - PIAGGIO GRS MYA"/>
    <s v="MOTO"/>
    <s v="COFI 2026 - PIAGGIO APE 3 WHEELER MODEL - GRS MYA - DEVIS N° DVISIE0226-002522 DU 21/07/2026"/>
    <n v="2880.4347826086955"/>
    <m/>
    <m/>
    <m/>
    <m/>
    <n v="2880.4347826086955"/>
    <d v="2026-07-30T00:00:00"/>
    <s v="2026-07-30"/>
    <s v="E"/>
    <s v="E"/>
    <n v="139290"/>
    <d v="2026-07-28T00:00:00"/>
    <s v="2026-07-28"/>
    <s v="2026-07-28"/>
    <n v="0"/>
    <x v="0"/>
    <x v="0"/>
    <n v="664"/>
  </r>
  <r>
    <n v="136028"/>
    <s v="CT MOTORS"/>
    <s v="COFI 2026 - PIAGGIO GRS ZENITH"/>
    <s v="MOTO"/>
    <s v="COFI 2026 - PIAGGIO APE 3 WHEELER MODEL - GRS ZENITH - DEVIS N° DVISIE0226-002304 DU 07/07/2026"/>
    <n v="5760.869565217391"/>
    <m/>
    <m/>
    <m/>
    <m/>
    <n v="5760.869565217391"/>
    <d v="2026-07-30T00:00:00"/>
    <s v="2026-07-30"/>
    <s v="E"/>
    <s v="E"/>
    <n v="139289"/>
    <d v="2026-07-28T00:00:00"/>
    <s v="2026-07-28"/>
    <s v="2026-07-28"/>
    <n v="0"/>
    <x v="0"/>
    <x v="0"/>
    <n v="664"/>
  </r>
  <r>
    <n v="136029"/>
    <s v="UNITE DE DISTRIBUTION TECHNOLOGIQUE - UDITEC"/>
    <s v="COFI 2026 - VTT GRS MYA"/>
    <s v="VTT 26 SPORTSMAX 18V SPMAXPM1CT/4"/>
    <s v="COFI 2026 - FUNMAX 26&quot;VTT FNMAX-2601-PL - GRS MYA - DEVIS N° SQ26-0010576 DU 22/07/2026"/>
    <n v="113.80434565217391"/>
    <m/>
    <m/>
    <m/>
    <m/>
    <n v="113.80434565217391"/>
    <d v="2026-07-30T00:00:00"/>
    <s v="2026-07-30"/>
    <s v="E"/>
    <s v="E"/>
    <n v="139285"/>
    <d v="2026-07-28T00:00:00"/>
    <s v="2026-07-28"/>
    <s v="2026-07-28"/>
    <n v="0"/>
    <x v="0"/>
    <x v="0"/>
    <n v="717"/>
  </r>
  <r>
    <n v="136030"/>
    <s v="COMPUTEK TECHNOLOGY SARL"/>
    <s v="FOURNITURE DE BUREAU Q3 2026 - Validation DG le 27/07/2026"/>
    <s v="REGLE 20CM"/>
    <s v="Regle 20cm"/>
    <n v="6180.3335195652171"/>
    <m/>
    <m/>
    <m/>
    <m/>
    <n v="6180.3335195652171"/>
    <d v="2026-07-30T00:00:00"/>
    <s v="2026-07-30"/>
    <s v="E"/>
    <s v="E"/>
    <n v="139316"/>
    <d v="2026-07-29T00:00:00"/>
    <s v="2026-07-29"/>
    <s v="2026-07-30"/>
    <n v="1"/>
    <x v="2"/>
    <x v="2"/>
    <n v="1101"/>
  </r>
  <r>
    <n v="136031"/>
    <s v="SOCIETE QUBETA IMPORT-EXPORT SARLU"/>
    <s v="FOURNITURE DE BUREAU Q3 2026 - Validation DG le 27/07/2026"/>
    <s v="Taille crayon metallique"/>
    <s v="Taille Crayon"/>
    <n v="4793.1088878695664"/>
    <m/>
    <m/>
    <m/>
    <m/>
    <n v="4793.1088878695664"/>
    <d v="2026-07-30T00:00:00"/>
    <s v="2026-07-30"/>
    <s v="E"/>
    <s v="E"/>
    <n v="139312"/>
    <d v="2026-07-29T00:00:00"/>
    <s v="2026-07-29"/>
    <s v="2026-07-30"/>
    <n v="1"/>
    <x v="2"/>
    <x v="2"/>
    <n v="3052"/>
  </r>
  <r>
    <n v="136032"/>
    <s v="SOCIETE DE METALLURGIE DE L OCEAN INDIEN (ABC"/>
    <s v="Achat Rack 19&quot;//42U Indoor(Normalisation-Rack-DataCenter)"/>
    <s v="REMISE"/>
    <s v="Remise"/>
    <n v="1875"/>
    <n v="244.56521739130434"/>
    <n v="0.13043478260869565"/>
    <n v="0.13043478260869565"/>
    <m/>
    <n v="1630.4347826086957"/>
    <d v="2026-07-30T00:00:00"/>
    <s v="2026-07-30"/>
    <s v="E"/>
    <s v="E"/>
    <n v="139230"/>
    <d v="2026-07-27T00:00:00"/>
    <s v="2026-07-27"/>
    <s v="2026-07-29"/>
    <n v="2"/>
    <x v="1"/>
    <x v="1"/>
    <n v="1"/>
  </r>
  <r>
    <n v="136033"/>
    <s v="PRIMA CE SARLU"/>
    <s v="TX GC FO AAT066 AMPOROFORO"/>
    <s v="REMISE"/>
    <s v="Remise 7%"/>
    <n v="1432.8695652173913"/>
    <n v="93.739130434782609"/>
    <n v="6.5420560747663559E-2"/>
    <n v="6.5420560747663559E-2"/>
    <m/>
    <n v="1339.1304347826087"/>
    <d v="2026-07-30T00:00:00"/>
    <s v="2026-07-30"/>
    <s v="E"/>
    <s v="E"/>
    <n v="139245"/>
    <d v="2026-07-27T00:00:00"/>
    <s v="2026-07-27"/>
    <s v="2026-07-29"/>
    <n v="2"/>
    <x v="1"/>
    <x v="1"/>
    <n v="2633"/>
  </r>
  <r>
    <n v="136034"/>
    <s v="MASS IN SARL"/>
    <s v="Starlink Mini Kit# DEVIS N° DE140343 du 22/07/2026"/>
    <s v="Starlink Mini Kit"/>
    <s v="Starlink Mini Kit# DEVIS N° DE140343 du 22/07/2026"/>
    <n v="316.8478260869565"/>
    <m/>
    <m/>
    <m/>
    <m/>
    <n v="316.8478260869565"/>
    <d v="2026-07-30T00:00:00"/>
    <s v="2026-09-14"/>
    <s v="E"/>
    <s v="E"/>
    <n v="139302"/>
    <d v="2026-07-29T00:00:00"/>
    <s v="2026-07-29"/>
    <s v="2026-07-30"/>
    <n v="1"/>
    <x v="4"/>
    <x v="2"/>
    <n v="2544"/>
  </r>
  <r>
    <n v="136035"/>
    <s v="LUCKKY COMPANY"/>
    <s v="Transport manutention(Câble-Caniveau)-Tanà vers Maroantsetra"/>
    <s v="Transport des matériels techniques"/>
    <s v="Transport et manutention des matériels  ( Câble et Caniveau) de Tanà vers Maroantsetra # N°PF YAS 175-07/LC-26"/>
    <n v="1521.7391304347825"/>
    <m/>
    <m/>
    <m/>
    <m/>
    <n v="1521.7391304347825"/>
    <d v="2026-07-30T00:00:00"/>
    <s v="2026-07-30"/>
    <s v="E"/>
    <s v="E"/>
    <n v="139217"/>
    <d v="2026-07-23T00:00:00"/>
    <s v="2026-07-23"/>
    <s v="2026-07-29"/>
    <n v="6"/>
    <x v="1"/>
    <x v="1"/>
    <n v="3726"/>
  </r>
  <r>
    <n v="136036"/>
    <s v="JOCKER GRAPHICS"/>
    <s v="HABILLAGE STORE MANDRITSARA"/>
    <s v="HABILLAGE DIVERSE"/>
    <s v="LIGHTBOX &amp; HABILLAGE NOUVEAU STORE MANDRITSARA - suivant devis DEV0160"/>
    <n v="2934.9259239130433"/>
    <m/>
    <m/>
    <m/>
    <m/>
    <n v="2934.9259239130433"/>
    <d v="2026-07-30T00:00:00"/>
    <s v="2026-07-30"/>
    <s v="E"/>
    <s v="E"/>
    <n v="139222"/>
    <d v="2026-07-23T00:00:00"/>
    <s v="2026-07-23"/>
    <s v="2026-07-27"/>
    <n v="4"/>
    <x v="0"/>
    <x v="0"/>
    <n v="1645"/>
  </r>
  <r>
    <n v="136037"/>
    <s v="LUCKKY COMPANY"/>
    <s v="DPDI-Projet DWDM Nord -Transport équipements sur site"/>
    <s v="TRANSPORT SUR SITE  TRANSPORT DE BIENS"/>
    <s v="TRANSPORT EQUIPEMENT DWDM SUR SITE (Nord) # PROFORMA N° 162-07-LC-26"/>
    <n v="2065.217391304348"/>
    <m/>
    <m/>
    <m/>
    <m/>
    <n v="2065.217391304348"/>
    <d v="2026-07-30T00:00:00"/>
    <s v="2026-07-30"/>
    <s v="E"/>
    <s v="E"/>
    <n v="139251"/>
    <d v="2026-07-28T00:00:00"/>
    <s v="2026-07-28"/>
    <s v="2026-07-30"/>
    <n v="2"/>
    <x v="1"/>
    <x v="1"/>
    <n v="3726"/>
  </r>
  <r>
    <n v="136038"/>
    <s v="RAZAFIMAHATRATRA ANDRIATSITOHAINA"/>
    <s v="désinstallation des câbles sur SR01 DTG-208604"/>
    <s v="Travaux filaire"/>
    <s v="DTG/DOM: Survey et inventaire avant désinstallation des câbles sur SR01 DTG-208604 # PF N° : 012/ART/2026"/>
    <n v="280.43478260869563"/>
    <m/>
    <m/>
    <m/>
    <m/>
    <n v="280.43478260869563"/>
    <d v="2026-07-30T00:00:00"/>
    <s v="2026-07-30"/>
    <s v="E"/>
    <s v="E"/>
    <n v="139320"/>
    <d v="2026-07-29T00:00:00"/>
    <s v="2026-07-29"/>
    <s v="2026-07-30"/>
    <n v="1"/>
    <x v="1"/>
    <x v="1"/>
    <n v="3129"/>
  </r>
  <r>
    <n v="136039"/>
    <s v="EASY NETCOM"/>
    <s v="TX GC FO ANO005_MARILLAC"/>
    <s v="REMISE"/>
    <s v="Remise 12%"/>
    <n v="9199.7867391304353"/>
    <n v="985.69152173913039"/>
    <n v="0.1071428664260861"/>
    <n v="0.1071428664260861"/>
    <m/>
    <n v="8214.0952173913047"/>
    <d v="2026-07-30T00:00:00"/>
    <s v="2026-07-30"/>
    <s v="E"/>
    <s v="E"/>
    <n v="139301"/>
    <d v="2026-07-29T00:00:00"/>
    <s v="2026-07-29"/>
    <s v="2026-07-30"/>
    <n v="1"/>
    <x v="1"/>
    <x v="1"/>
    <n v="2053"/>
  </r>
  <r>
    <n v="136040"/>
    <s v="ECO FUSION"/>
    <s v="HABILLAGE VITRE PORTE"/>
    <s v="Habillages batiments"/>
    <s v="HABILLAGE VITRE PORTE# DEVIS N°142/07/E/26 DU 22/07/2026"/>
    <n v="110.32608695652175"/>
    <m/>
    <m/>
    <m/>
    <m/>
    <n v="110.32608695652175"/>
    <d v="2026-07-30T00:00:00"/>
    <s v="2026-07-30"/>
    <s v="E"/>
    <s v="E"/>
    <n v="139342"/>
    <d v="2026-07-30T00:00:00"/>
    <s v="2026-07-30"/>
    <s v="2026-07-30"/>
    <n v="0"/>
    <x v="4"/>
    <x v="2"/>
    <n v="1136"/>
  </r>
  <r>
    <n v="136041"/>
    <s v="RAZAFIMAHATRATRA ANDRIATSITOHAINA"/>
    <s v="désinstallation des câbles sur D00 DTG-208603"/>
    <s v="Travaux filaire"/>
    <s v="DTG/DOM: Survey et inventaire avant désinstallation des câbles sur D00 DTG-208603 # PF N° : 011/ART/2026"/>
    <n v="906.63043478260875"/>
    <m/>
    <m/>
    <m/>
    <m/>
    <n v="906.63043478260875"/>
    <d v="2026-07-30T00:00:00"/>
    <s v="2026-07-30"/>
    <s v="E"/>
    <s v="E"/>
    <n v="139319"/>
    <d v="2026-07-29T00:00:00"/>
    <s v="2026-07-29"/>
    <s v="2026-07-30"/>
    <n v="1"/>
    <x v="1"/>
    <x v="1"/>
    <n v="3129"/>
  </r>
  <r>
    <n v="136042"/>
    <s v="GLOBAL CONSTRUCTION MADAGASCAR"/>
    <s v="Remplacement vitrage Data Center DIA013 Nosy Be"/>
    <s v="Travaux de réhabilitation"/>
    <s v="Fourniture et pose vitre clair ep:6mm y compris remplacements serrures, remise en état du chassis en alu et toutes sujétions de mises en ouvres(Porte principale)-Data Center Nosy Be"/>
    <n v="201.41304347826087"/>
    <m/>
    <m/>
    <m/>
    <m/>
    <n v="201.41304347826087"/>
    <d v="2026-07-30T00:00:00"/>
    <s v="2026-07-30"/>
    <s v="E"/>
    <s v="E"/>
    <n v="139293"/>
    <d v="2026-07-28T00:00:00"/>
    <s v="2026-07-28"/>
    <s v="2026-07-30"/>
    <n v="2"/>
    <x v="1"/>
    <x v="1"/>
    <n v="2404"/>
  </r>
  <r>
    <n v="136043"/>
    <s v="NOTION"/>
    <s v="BOXNOTION 4G - VALIDEE LE 30/07/2026"/>
    <s v="FREIGHT"/>
    <s v="SEA FREIGHT"/>
    <n v="79500"/>
    <m/>
    <m/>
    <m/>
    <m/>
    <n v="79500"/>
    <d v="2026-07-30T00:00:00"/>
    <s v="2026-07-30"/>
    <s v="E"/>
    <s v="E"/>
    <n v="139339"/>
    <d v="2026-07-30T00:00:00"/>
    <s v="2026-07-30"/>
    <s v="2026-07-30"/>
    <n v="0"/>
    <x v="0"/>
    <x v="0"/>
    <n v="4083"/>
  </r>
  <r>
    <n v="136044"/>
    <s v="NOTION"/>
    <s v="COMMANDE BOXNOTION 4G - VALIDEE LE 30/07/2026"/>
    <s v="FREIGHT"/>
    <s v="AIR FREIGHT"/>
    <n v="59280"/>
    <m/>
    <m/>
    <m/>
    <m/>
    <n v="59280"/>
    <d v="2026-07-30T00:00:00"/>
    <s v="2026-07-30"/>
    <s v="E"/>
    <s v="E"/>
    <n v="139338"/>
    <d v="2026-07-30T00:00:00"/>
    <s v="2026-07-30"/>
    <s v="2026-07-30"/>
    <n v="0"/>
    <x v="0"/>
    <x v="0"/>
    <n v="4083"/>
  </r>
  <r>
    <n v="136045"/>
    <s v="CHANDARANA   CIE"/>
    <s v="FOURNITURE DE BUREAU Q3 2026 - Validation DG le 27/07/2026"/>
    <s v="BOITE COLLE"/>
    <s v="Colle de bureau"/>
    <n v="7002.4450881304347"/>
    <m/>
    <m/>
    <m/>
    <m/>
    <n v="7002.4450881304347"/>
    <d v="2026-07-30T00:00:00"/>
    <s v="2026-07-30"/>
    <s v="E"/>
    <s v="E"/>
    <n v="139291"/>
    <d v="2026-07-30T00:00:00"/>
    <s v="2026-07-30"/>
    <s v="2026-07-30"/>
    <n v="0"/>
    <x v="2"/>
    <x v="2"/>
    <n v="1074"/>
  </r>
  <r>
    <n v="136046"/>
    <s v="SOCIETE PRONET SARLU"/>
    <s v="NETTOYAGE DESHERBAGE ET ENLEVEMENT DE DECHET 3 SITES"/>
    <s v="PRESTATION NETTOYAGE"/>
    <s v="NETTOYAGE DESHERBAGE ET ENLEVEMENT DE DECHET - EXTERIEUR DATA CENTER ATS001# DEVIS N° 217/26-MH DU 22/07/2026"/>
    <n v="207.11557970869566"/>
    <m/>
    <m/>
    <m/>
    <m/>
    <n v="207.11557970869566"/>
    <d v="2026-07-30T00:00:00"/>
    <s v="2026-07-30"/>
    <s v="E"/>
    <s v="E"/>
    <n v="139335"/>
    <d v="2026-07-30T00:00:00"/>
    <s v="2026-07-30"/>
    <s v="2026-07-30"/>
    <n v="0"/>
    <x v="2"/>
    <x v="2"/>
    <n v="4740"/>
  </r>
  <r>
    <n v="136047"/>
    <s v="VOYAGES BOURDON"/>
    <s v="Voyage - Transfo"/>
    <s v="BILLET D 'AVION"/>
    <s v="Voyage - Transfo"/>
    <n v="3193.3260869565215"/>
    <m/>
    <m/>
    <m/>
    <m/>
    <n v="3193.3260869565215"/>
    <d v="2026-07-30T00:00:00"/>
    <s v="2026-07-30"/>
    <s v="S"/>
    <s v="S"/>
    <n v="139344"/>
    <d v="2026-07-30T00:00:00"/>
    <s v="2026-07-30"/>
    <s v="2026-07-30"/>
    <n v="0"/>
    <x v="4"/>
    <x v="2"/>
    <n v="2886"/>
  </r>
  <r>
    <n v="136048"/>
    <s v="GREENLIGHT PLANET"/>
    <s v="Sun King Kenya Order"/>
    <s v="HOME PLUS MAX WITH PANELS"/>
    <s v="SK-525 Home Plus Max with Panels - PI n°010726-01"/>
    <n v="122144.9964"/>
    <m/>
    <m/>
    <m/>
    <m/>
    <n v="122144.9964"/>
    <d v="2026-07-31T00:00:00"/>
    <s v="2026-07-31"/>
    <s v="E"/>
    <s v="E"/>
    <n v="139163"/>
    <d v="2026-07-21T00:00:00"/>
    <s v="2026-07-21"/>
    <s v="2026-07-30"/>
    <n v="9"/>
    <x v="0"/>
    <x v="0"/>
    <n v="2411"/>
  </r>
  <r>
    <n v="136049"/>
    <s v="SIDEF"/>
    <s v="MACHINE A CAFE"/>
    <s v="MACHINE A CAFE"/>
    <s v="MACHINE A CAFE 4en1 COMPATIBLE NESPRESSO DOLCE GUSTO 1400W 20BARS TAU - DEVIS DT1057625 DU 27/07/26 - A contacter pour la livraison Fanja 0340017302"/>
    <n v="141.98369565217391"/>
    <m/>
    <m/>
    <m/>
    <m/>
    <n v="141.98369565217391"/>
    <d v="2026-07-31T00:00:00"/>
    <s v="2026-07-31"/>
    <s v="E"/>
    <s v="E"/>
    <n v="139317"/>
    <d v="2026-07-29T00:00:00"/>
    <s v="2026-07-29"/>
    <s v="2026-07-30"/>
    <n v="1"/>
    <x v="0"/>
    <x v="0"/>
    <n v="752"/>
  </r>
  <r>
    <n v="136050"/>
    <s v="VOYAGES BOURDON"/>
    <s v="Achat billet d'avion TANJONA Tech Pol et sa famille suite affectation"/>
    <s v="BILLET D'AVION"/>
    <s v="Achat billet d'avion TANJONA Tech Pol et sa famille suite affectation"/>
    <n v="938.04347826086962"/>
    <m/>
    <m/>
    <m/>
    <m/>
    <n v="938.04347826086962"/>
    <d v="2026-07-31T00:00:00"/>
    <s v="2026-07-31"/>
    <s v="S"/>
    <s v="S"/>
    <n v="139347"/>
    <d v="2026-07-30T00:00:00"/>
    <s v="2026-07-30"/>
    <s v="2026-07-31"/>
    <n v="1"/>
    <x v="6"/>
    <x v="0"/>
    <n v="2886"/>
  </r>
  <r>
    <n v="136051"/>
    <s v="TSARAVOLA VOLOLONANDRASANA AMBININTSOA"/>
    <s v="Location salle de réunion à Manakara du 270726 au 310726"/>
    <s v="LOCATION BUREAU"/>
    <s v="Location salle de réunion à Manakara du 270726 au 310726 - Facture du 23/7/2026"/>
    <n v="163.04347826086956"/>
    <m/>
    <m/>
    <m/>
    <m/>
    <n v="163.04347826086956"/>
    <d v="2026-07-31T00:00:00"/>
    <s v="2026-07-31"/>
    <s v="E"/>
    <s v="E"/>
    <n v="139353"/>
    <d v="2026-07-31T00:00:00"/>
    <s v="2026-07-31"/>
    <s v="2026-07-31"/>
    <n v="0"/>
    <x v="6"/>
    <x v="0"/>
    <n v="7235"/>
  </r>
  <r>
    <n v="136052"/>
    <s v="NEA MADAGASCAR SA"/>
    <s v="Installation GE et Inverseur Site ALA002 Amparafaravola"/>
    <s v="TRAVAUX D ENERGIE"/>
    <s v="Travaux Energie Lié au projet Swap GE fin de vie 2026: Installation GE 33KVA et Inverseur CTI63"/>
    <n v="12734.813313043478"/>
    <m/>
    <m/>
    <m/>
    <m/>
    <n v="12734.813313043478"/>
    <d v="2026-07-31T00:00:00"/>
    <s v="2026-08-04"/>
    <s v="E"/>
    <s v="E"/>
    <n v="139330"/>
    <d v="2026-07-30T00:00:00"/>
    <s v="2026-07-30"/>
    <s v="2026-07-30"/>
    <n v="0"/>
    <x v="1"/>
    <x v="1"/>
    <n v="36"/>
  </r>
  <r>
    <n v="136053"/>
    <s v="ADVANCED TECHNOLOGY APPLICATION"/>
    <s v="BC ATEA - Tx VSAT sur BET068 - Top Gun"/>
    <s v="PRESTATION DE SERVICE"/>
    <s v="Lancement BC ATEA - Tx trans sur BET068 - Top Gun # PF257/26"/>
    <n v="2163.0434782608695"/>
    <m/>
    <m/>
    <m/>
    <m/>
    <n v="2163.0434782608695"/>
    <d v="2026-07-31T00:00:00"/>
    <s v="2026-07-31"/>
    <s v="E"/>
    <s v="E"/>
    <n v="139311"/>
    <d v="2026-07-29T00:00:00"/>
    <s v="2026-07-29"/>
    <s v="2026-07-31"/>
    <n v="2"/>
    <x v="1"/>
    <x v="1"/>
    <n v="2025"/>
  </r>
  <r>
    <n v="136054"/>
    <s v="VOYAGES BOURDON"/>
    <s v="BILLET D'AVION - RANDRIAMIALY DAVID"/>
    <s v="BILLET D'AVION"/>
    <s v="BILLET D'AVION - RANDRIAMIALY DAVID - NOS/TNR"/>
    <n v="216.06521739130434"/>
    <m/>
    <m/>
    <m/>
    <m/>
    <n v="216.06521739130434"/>
    <d v="2026-07-31T00:00:00"/>
    <s v="2026-07-31"/>
    <s v="S"/>
    <s v="S"/>
    <n v="139297"/>
    <d v="2026-07-28T00:00:00"/>
    <s v="2026-07-28"/>
    <s v="2026-07-31"/>
    <n v="3"/>
    <x v="0"/>
    <x v="0"/>
    <n v="2886"/>
  </r>
  <r>
    <n v="136055"/>
    <s v="GRANDE DISTRIBUTION SERVICE"/>
    <s v="NEW CONCEPT STORES - GOODIES"/>
    <s v="SPEAKER NANO - DRB - JUILLET 2026"/>
    <s v="SPEAKER NANO - DRB - JUILLET 2026 - PROFORMA F/P072600287"/>
    <n v="11304.347826086956"/>
    <m/>
    <m/>
    <m/>
    <m/>
    <n v="11304.347826086956"/>
    <d v="2026-07-31T00:00:00"/>
    <s v="2026-07-31"/>
    <s v="E"/>
    <s v="E"/>
    <n v="139325"/>
    <d v="2026-07-30T00:00:00"/>
    <s v="2026-07-30"/>
    <s v="2026-07-30"/>
    <n v="0"/>
    <x v="0"/>
    <x v="0"/>
    <n v="820"/>
  </r>
  <r>
    <n v="136056"/>
    <s v="SIGN"/>
    <s v="STICKERS MBALIK"/>
    <s v="STICKERS AUTOCOLLANT - MBALIK - JUILLET 2025"/>
    <s v="Stickers Home Plus Max Produit 1 - 3,5 cm x 1 cm- suivant proforma N°FP05185"/>
    <n v="610.19238913043478"/>
    <m/>
    <m/>
    <m/>
    <m/>
    <n v="610.19238913043478"/>
    <d v="2026-07-31T00:00:00"/>
    <s v="2026-07-31"/>
    <s v="E"/>
    <s v="E"/>
    <n v="139300"/>
    <d v="2026-07-29T00:00:00"/>
    <s v="2026-07-29"/>
    <s v="2026-07-30"/>
    <n v="1"/>
    <x v="0"/>
    <x v="0"/>
    <n v="1089"/>
  </r>
  <r>
    <n v="136057"/>
    <s v="CLICK UP"/>
    <s v="ClickUp Enterprise Plan Seats"/>
    <s v="AUTRES LICENCES"/>
    <s v="ClickUp Enterprise Plan Seats - 6/28/2026 au 12/27/2026 - suivant devis N°INV67574"/>
    <n v="20374.2"/>
    <m/>
    <m/>
    <m/>
    <m/>
    <n v="20374.2"/>
    <d v="2026-07-31T00:00:00"/>
    <s v="2026-07-31"/>
    <s v="E"/>
    <s v="E"/>
    <n v="139272"/>
    <d v="2026-07-28T00:00:00"/>
    <s v="2026-07-28"/>
    <s v="2026-07-29"/>
    <n v="1"/>
    <x v="0"/>
    <x v="0"/>
    <n v="3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61BD3-2DDC-4009-8AAC-1CA1FDF4415C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D571" firstHeaderRow="0" firstDataRow="1" firstDataCol="1"/>
  <pivotFields count="59">
    <pivotField axis="axisRow" showAll="0">
      <items count="568"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_HT_USD" fld="9" baseField="0" baseItem="0"/>
    <dataField name="Somme de Valeur_remise_USD" fld="10" baseField="0" baseItem="0"/>
    <dataField name="Moyenne de %remise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51364-8C7E-4815-982A-F0C52971A727}" name="Tableau croisé dynamique1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11" firstHeaderRow="1" firstDataRow="1" firstDataCol="1"/>
  <pivotFields count="23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numFmtId="1" showAll="0"/>
    <pivotField axis="axisRow" showAll="0">
      <items count="8">
        <item x="0"/>
        <item x="2"/>
        <item x="4"/>
        <item x="6"/>
        <item x="3"/>
        <item x="1"/>
        <item x="5"/>
        <item t="default"/>
      </items>
    </pivotField>
    <pivotField showAll="0"/>
    <pivotField showAll="0"/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N°BC" fld="0" subtotal="count" showDataAs="percentOfTotal" baseField="2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2DFB9-5997-4C6D-95EA-5C95405DED80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D14:E18" firstHeaderRow="1" firstDataRow="1" firstDataCol="1"/>
  <pivotFields count="23"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numFmtId="164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tal_HT_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BFC05-34D7-4944-9B51-8BDC950B3FEC}" name="Tableau croisé dynamique3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D3:E11" firstHeaderRow="1" firstDataRow="1" firstDataCol="1"/>
  <pivotFields count="23"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numFmtId="164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numFmtId="1" showAll="0"/>
    <pivotField axis="axisRow" showAll="0">
      <items count="8">
        <item x="0"/>
        <item x="2"/>
        <item x="4"/>
        <item x="6"/>
        <item x="3"/>
        <item x="1"/>
        <item x="5"/>
        <item t="default"/>
      </items>
    </pivotField>
    <pivotField showAll="0"/>
    <pivotField showAll="0"/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Total_HT_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40FCB-8D56-449B-8C7D-A2AE51FDEF39}" name="Tableau croisé dynamique2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14:B18" firstHeaderRow="1" firstDataRow="1" firstDataCol="1"/>
  <pivotFields count="23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N°BC" fld="0" subtotal="count" showDataAs="percentOfTotal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A45D7-16D5-403C-8962-2F44487484C6}" name="Tableau1" displayName="Tableau1" ref="A1:BA1441" tableType="xml" totalsRowShown="0" connectionId="1">
  <autoFilter ref="A1:BA1441" xr:uid="{FE6A45D7-16D5-403C-8962-2F44487484C6}"/>
  <tableColumns count="53">
    <tableColumn id="1" xr3:uid="{83B044CC-0BE8-40FF-9C07-3812F368C611}" uniqueName="Designation_Complémentaire" name="Designation_Complémentaire">
      <xmlColumnPr mapId="1" xpath="/Print_data/Record/Designation_Complémentaire" xmlDataType="string"/>
    </tableColumn>
    <tableColumn id="2" xr3:uid="{82CC7584-8A85-496A-A3A8-659137CDFBDA}" uniqueName="Remise" name="Remise">
      <xmlColumnPr mapId="1" xpath="/Print_data/Record/Remise" xmlDataType="double"/>
    </tableColumn>
    <tableColumn id="3" xr3:uid="{F0C81325-E504-4DE0-ADAD-96B1819840DA}" uniqueName="Total_Ligne_HT_Remisé" name="Total_Ligne_HT_Remisé">
      <xmlColumnPr mapId="1" xpath="/Print_data/Record/Total_Ligne_HT_Remisé" xmlDataType="double"/>
    </tableColumn>
    <tableColumn id="4" xr3:uid="{FE98B8DE-1DBF-4E8F-B574-1C4571742543}" uniqueName="V_Total_Ligne_TTC" name="V_Total_Ligne_TTC">
      <xmlColumnPr mapId="1" xpath="/Print_data/Record/V_Total_Ligne_TTC" xmlDataType="string"/>
    </tableColumn>
    <tableColumn id="5" xr3:uid="{372AB349-7463-4A15-80D6-8DDD9B2AB53A}" uniqueName="TVA" name="TVA">
      <xmlColumnPr mapId="1" xpath="/Print_data/Record/TVA" xmlDataType="double"/>
    </tableColumn>
    <tableColumn id="6" xr3:uid="{37FB3F28-71A0-47D0-B951-D322B378C54C}" uniqueName="N__DA" name="N__DA">
      <xmlColumnPr mapId="1" xpath="/Print_data/Record/N__DA" xmlDataType="integer"/>
    </tableColumn>
    <tableColumn id="7" xr3:uid="{F6A1FF20-F220-4BA8-8886-112DB2C39308}" uniqueName="N__Poste_DA" name="N__Poste_DA">
      <xmlColumnPr mapId="1" xpath="/Print_data/Record/N__Poste_DA" xmlDataType="integer"/>
    </tableColumn>
    <tableColumn id="8" xr3:uid="{73FD11D4-5969-4D77-A137-E795AD9C2B62}" uniqueName="Site_Stock" name="Site_Stock">
      <xmlColumnPr mapId="1" xpath="/Print_data/Record/Site_Stock" xmlDataType="string"/>
    </tableColumn>
    <tableColumn id="9" xr3:uid="{E24EC5F5-AFBD-4455-A10C-50085627AA63}" uniqueName="Code_ss_famille" name="Code_ss_famille">
      <xmlColumnPr mapId="1" xpath="/Print_data/Record/Code_ss_famille" xmlDataType="string"/>
    </tableColumn>
    <tableColumn id="10" xr3:uid="{88DF8E9A-C2AD-49A9-BEF1-E335016CB306}" uniqueName="Saisie_de_réception__" name="Saisie_de_réception__">
      <xmlColumnPr mapId="1" xpath="/Print_data/Record/Saisie_de_réception__" xmlDataType="string"/>
    </tableColumn>
    <tableColumn id="11" xr3:uid="{36D646E4-D53C-4A6C-B4C6-398DB1220146}" uniqueName="Code_Direction" name="Code_Direction">
      <xmlColumnPr mapId="1" xpath="/Print_data/Record/Code_Direction" xmlDataType="string"/>
    </tableColumn>
    <tableColumn id="12" xr3:uid="{8C9D7C4E-934A-468E-92A5-BBE1028FEBBB}" uniqueName="Code_complément" name="Code_complément">
      <xmlColumnPr mapId="1" xpath="/Print_data/Record/Code_complément" xmlDataType="string"/>
    </tableColumn>
    <tableColumn id="13" xr3:uid="{E8BADE1A-5A60-433D-B73F-716B6978821A}" uniqueName="SS_compte_anal" name="SS_compte_anal">
      <xmlColumnPr mapId="1" xpath="/Print_data/Record/SS_compte_anal" xmlDataType="string"/>
    </tableColumn>
    <tableColumn id="14" xr3:uid="{B5466EF5-2C9C-4D84-B60B-29115903E93A}" uniqueName="Centre_d_Analyse" name="Centre_d_Analyse">
      <xmlColumnPr mapId="1" xpath="/Print_data/Record/Centre_d_Analyse" xmlDataType="string"/>
    </tableColumn>
    <tableColumn id="15" xr3:uid="{5E152B73-ADDB-4B00-B0CF-D85EA36607EE}" uniqueName="Accord_Cadre" name="Accord_Cadre">
      <xmlColumnPr mapId="1" xpath="/Print_data/Record/Accord_Cadre" xmlDataType="string"/>
    </tableColumn>
    <tableColumn id="16" xr3:uid="{04FF34A5-BE69-4B10-BF54-F151DCC5EA71}" uniqueName="RAL" name="RAL">
      <xmlColumnPr mapId="1" xpath="/Print_data/Record/RAL" xmlDataType="double"/>
    </tableColumn>
    <tableColumn id="17" xr3:uid="{E5530EC4-F76C-4F15-9E75-3B71538670B1}" uniqueName="V_Montant_RAL" name="V_Montant_RAL">
      <xmlColumnPr mapId="1" xpath="/Print_data/Record/V_Montant_RAL" xmlDataType="string"/>
    </tableColumn>
    <tableColumn id="18" xr3:uid="{84C61267-45D3-4168-9CF0-390241CE9A34}" uniqueName="Code_Société" name="Code_Société">
      <xmlColumnPr mapId="1" xpath="/Print_data/Record/Code_Société" xmlDataType="string"/>
    </tableColumn>
    <tableColumn id="19" xr3:uid="{772F4878-AE42-43B5-B19C-C57B976C03E3}" uniqueName="Avenant" name="Avenant">
      <xmlColumnPr mapId="1" xpath="/Print_data/Record/Avenant" xmlDataType="string"/>
    </tableColumn>
    <tableColumn id="20" xr3:uid="{B77444C9-2253-4155-9B56-903D26F2FCCC}" uniqueName="Acheteur" name="Acheteur">
      <xmlColumnPr mapId="1" xpath="/Print_data/Record/Acheteur" xmlDataType="string"/>
    </tableColumn>
    <tableColumn id="21" xr3:uid="{337DF3B3-DD9E-49BF-A4DA-1EA753E19C0D}" uniqueName="Tot_CA_HT" name="Tot_CA_HT">
      <xmlColumnPr mapId="1" xpath="/Print_data/Record/Tot_CA_HT" xmlDataType="string"/>
    </tableColumn>
    <tableColumn id="22" xr3:uid="{62C29A55-39EF-4D17-B531-36941EE911B1}" uniqueName="Tot_CA_TTC" name="Tot_CA_TTC">
      <xmlColumnPr mapId="1" xpath="/Print_data/Record/Tot_CA_TTC" xmlDataType="string"/>
    </tableColumn>
    <tableColumn id="23" xr3:uid="{1C91C980-B0CC-4302-BCE4-FFE40530D518}" uniqueName="Devise" name="Devise">
      <xmlColumnPr mapId="1" xpath="/Print_data/Record/Devise" xmlDataType="string"/>
    </tableColumn>
    <tableColumn id="24" xr3:uid="{6A6220DA-BAFB-4CAB-9F9E-25F1C8E06FF8}" uniqueName="Etat_Financ_" name="Etat_Financ_">
      <xmlColumnPr mapId="1" xpath="/Print_data/Record/Etat_Financ_" xmlDataType="string"/>
    </tableColumn>
    <tableColumn id="25" xr3:uid="{A121DA8C-8687-4070-B2A5-676C46A3AE62}" uniqueName="Date_creat" name="Date_creat">
      <xmlColumnPr mapId="1" xpath="/Print_data/Record/Date_creat" xmlDataType="date"/>
    </tableColumn>
    <tableColumn id="26" xr3:uid="{C664ED3B-5386-4E10-AAEB-8E3FC591067A}" uniqueName="Date_de_Validation" name="Date_de_Validation">
      <xmlColumnPr mapId="1" xpath="/Print_data/Record/Date_de_Validation" xmlDataType="string"/>
    </tableColumn>
    <tableColumn id="27" xr3:uid="{370C2335-D683-447F-9AE9-F563FE7BA064}" uniqueName="Date_Période" name="Date_Période">
      <xmlColumnPr mapId="1" xpath="/Print_data/Record/Date_Période" xmlDataType="date"/>
    </tableColumn>
    <tableColumn id="28" xr3:uid="{1E85B278-1209-458F-B7A1-2390D81E5CB7}" uniqueName="Date_AR" name="Date_AR">
      <xmlColumnPr mapId="1" xpath="/Print_data/Record/Date_AR" xmlDataType="string"/>
    </tableColumn>
    <tableColumn id="29" xr3:uid="{CF50E65D-B132-4272-BC97-B0CF6864DDE6}" uniqueName="Objet_CA" name="Objet_CA">
      <xmlColumnPr mapId="1" xpath="/Print_data/Record/Objet_CA" xmlDataType="string"/>
    </tableColumn>
    <tableColumn id="30" xr3:uid="{C239D40E-2111-4D4A-9595-65095106AC88}" uniqueName="Ctr_Emetteur_entete" name="Ctr_Emetteur_entete">
      <xmlColumnPr mapId="1" xpath="/Print_data/Record/Ctr_Emetteur_entete" xmlDataType="string"/>
    </tableColumn>
    <tableColumn id="31" xr3:uid="{D37C99FF-254E-4240-950D-A2035299C2E1}" uniqueName="Ctr_Livraison_entete" name="Ctr_Livraison_entete">
      <xmlColumnPr mapId="1" xpath="/Print_data/Record/Ctr_Livraison_entete" xmlDataType="string"/>
    </tableColumn>
    <tableColumn id="32" xr3:uid="{B225A322-E47A-4149-8069-2755A3DB4E40}" uniqueName="Sect_Imputation_entete" name="Sect_Imputation_entete">
      <xmlColumnPr mapId="1" xpath="/Print_data/Record/Sect_Imputation_entete" xmlDataType="string"/>
    </tableColumn>
    <tableColumn id="33" xr3:uid="{3527B0F5-636A-4BDD-ACB2-7A6C760F4AB1}" uniqueName="Code_Complémentaire_entete" name="Code_Complémentaire_entete">
      <xmlColumnPr mapId="1" xpath="/Print_data/Record/Code_Complémentaire_entete" xmlDataType="string"/>
    </tableColumn>
    <tableColumn id="34" xr3:uid="{46C42282-3CFE-45E0-A7ED-002B17A32528}" uniqueName="Sous_Compte_d_Analyse_entete" name="Sous_Compte_d_Analyse_entete">
      <xmlColumnPr mapId="1" xpath="/Print_data/Record/Sous_Compte_d_Analyse_entete" xmlDataType="string"/>
    </tableColumn>
    <tableColumn id="35" xr3:uid="{787F0A04-D448-48E3-A2DB-A12CF08A4436}" uniqueName="Type_document" name="Type_document">
      <xmlColumnPr mapId="1" xpath="/Print_data/Record/Type_document" xmlDataType="string"/>
    </tableColumn>
    <tableColumn id="36" xr3:uid="{A54EC277-409A-4440-99A1-348601301200}" uniqueName="V_Expédition_soldée" name="V_Expédition_soldée">
      <xmlColumnPr mapId="1" xpath="/Print_data/Record/V_Expédition_soldée" xmlDataType="string"/>
    </tableColumn>
    <tableColumn id="37" xr3:uid="{E06B15BE-40B4-4F8F-B64F-9BEA322D13A3}" uniqueName="Code_du_Modèle_de_Cde" name="Code_du_Modèle_de_Cde">
      <xmlColumnPr mapId="1" xpath="/Print_data/Record/Code_du_Modèle_de_Cde" xmlDataType="string"/>
    </tableColumn>
    <tableColumn id="38" xr3:uid="{90F81981-6A5D-4718-A191-AF896D8FA368}" uniqueName="V_Etat_commande_en_tête" name="V_Etat_commande_en_tête">
      <xmlColumnPr mapId="1" xpath="/Print_data/Record/V_Etat_commande_en_tête" xmlDataType="string"/>
    </tableColumn>
    <tableColumn id="39" xr3:uid="{E52E111F-7601-40B6-9BC4-6704F4EDC39F}" uniqueName="V_Etat_commande_ligne" name="V_Etat_commande_ligne">
      <xmlColumnPr mapId="1" xpath="/Print_data/Record/V_Etat_commande_ligne" xmlDataType="string"/>
    </tableColumn>
    <tableColumn id="40" xr3:uid="{10295712-678B-41B2-BA8C-E8D616340A2F}" uniqueName="Nom_Acheteur" name="Nom_Acheteur">
      <xmlColumnPr mapId="1" xpath="/Print_data/Record/Nom_Acheteur" xmlDataType="string"/>
    </tableColumn>
    <tableColumn id="41" xr3:uid="{F509DFA8-0483-4218-80B1-6C5BED024C0E}" uniqueName="Raison_sociale_Fournisseur" name="Raison_sociale_Fournisseur">
      <xmlColumnPr mapId="1" xpath="/Print_data/Record/Raison_sociale_Fournisseur" xmlDataType="string"/>
    </tableColumn>
    <tableColumn id="42" xr3:uid="{A23E80F3-1B90-4366-8EDA-B690662E28F3}" uniqueName="Nom_demandeur" name="Nom_demandeur">
      <xmlColumnPr mapId="1" xpath="/Print_data/Record/Nom_demandeur" xmlDataType="string"/>
    </tableColumn>
    <tableColumn id="43" xr3:uid="{0D556E09-A74C-429B-A4A0-C81ADABF9A86}" uniqueName="V_Critère_de_saisie" name="V_Critère_de_saisie">
      <xmlColumnPr mapId="1" xpath="/Print_data/Record/V_Critère_de_saisie" xmlDataType="string"/>
    </tableColumn>
    <tableColumn id="44" xr3:uid="{8854EF0B-EAAC-47A5-BCEA-8657C948F35B}" uniqueName="Code_Article" name="Code_Article">
      <xmlColumnPr mapId="1" xpath="/Print_data/Record/Code_Article" xmlDataType="integer"/>
    </tableColumn>
    <tableColumn id="45" xr3:uid="{7328D0D9-77C1-4C2E-92A9-8B91D37030AD}" uniqueName="Quantité_comm" name="Quantité_comm">
      <xmlColumnPr mapId="1" xpath="/Print_data/Record/Quantité_comm" xmlDataType="double"/>
    </tableColumn>
    <tableColumn id="46" xr3:uid="{A23B195B-97CB-4BC4-AC33-F0424B674591}" uniqueName="Unité" name="Unité">
      <xmlColumnPr mapId="1" xpath="/Print_data/Record/Unité" xmlDataType="string"/>
    </tableColumn>
    <tableColumn id="47" xr3:uid="{74BA1245-09A4-4B87-885A-6B8222FFC387}" uniqueName="Prix_Unitaire" name="Prix_Unitaire">
      <xmlColumnPr mapId="1" xpath="/Print_data/Record/Prix_Unitaire" xmlDataType="double"/>
    </tableColumn>
    <tableColumn id="48" xr3:uid="{9290856A-BCF9-4E84-85D2-970784B411CF}" uniqueName="Design__sommaire" name="Design__sommaire">
      <xmlColumnPr mapId="1" xpath="/Print_data/Record/Design__sommaire" xmlDataType="string"/>
    </tableColumn>
    <tableColumn id="49" xr3:uid="{9A418203-041A-43BA-863F-07687F44BF6B}" uniqueName="Section_d_imput" name="Section_d_imput">
      <xmlColumnPr mapId="1" xpath="/Print_data/Record/Section_d_imput" xmlDataType="string"/>
    </tableColumn>
    <tableColumn id="50" xr3:uid="{DF7D6A3E-10CD-46C0-9686-4FB4B6F4F538}" uniqueName="Code_Fournis" name="Code_Fournis">
      <xmlColumnPr mapId="1" xpath="/Print_data/Record/Code_Fournis" xmlDataType="integer"/>
    </tableColumn>
    <tableColumn id="51" xr3:uid="{D8163A40-2F10-4B15-B3B9-3253CD97F00B}" uniqueName="N__de_Cde" name="N__de_Cde">
      <xmlColumnPr mapId="1" xpath="/Print_data/Record/N__de_Cde" xmlDataType="integer"/>
    </tableColumn>
    <tableColumn id="52" xr3:uid="{6B199E38-A8CC-4BC8-A884-692A5D4CE0B8}" uniqueName="N_Poste" name="N_Poste">
      <xmlColumnPr mapId="1" xpath="/Print_data/Record/N_Poste" xmlDataType="integer"/>
    </tableColumn>
    <tableColumn id="53" xr3:uid="{5D70B7E0-F3EE-43A7-9C5B-F4822FF28C66}" uniqueName="Date_de_livr__prev_" name="Date_de_livr__prev_">
      <xmlColumnPr mapId="1" xpath="/Print_data/Record/Date_de_livr__prev_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41"/>
  <sheetViews>
    <sheetView topLeftCell="AQ999" workbookViewId="0">
      <selection sqref="A1:BA1441"/>
    </sheetView>
  </sheetViews>
  <sheetFormatPr baseColWidth="10" defaultRowHeight="14.25"/>
  <cols>
    <col min="1" max="1" width="80.75" bestFit="1" customWidth="1"/>
    <col min="2" max="2" width="9.875" bestFit="1" customWidth="1"/>
    <col min="3" max="3" width="23.75" bestFit="1" customWidth="1"/>
    <col min="4" max="4" width="19.125" bestFit="1" customWidth="1"/>
    <col min="5" max="5" width="6.375" bestFit="1" customWidth="1"/>
    <col min="6" max="6" width="8.75" bestFit="1" customWidth="1"/>
    <col min="7" max="7" width="14.5" bestFit="1" customWidth="1"/>
    <col min="8" max="8" width="12.25" bestFit="1" customWidth="1"/>
    <col min="9" max="9" width="17.5" bestFit="1" customWidth="1"/>
    <col min="10" max="10" width="22.375" bestFit="1" customWidth="1"/>
    <col min="11" max="11" width="16.75" bestFit="1" customWidth="1"/>
    <col min="12" max="12" width="19.75" bestFit="1" customWidth="1"/>
    <col min="13" max="13" width="17.125" bestFit="1" customWidth="1"/>
    <col min="14" max="14" width="18.875" bestFit="1" customWidth="1"/>
    <col min="15" max="15" width="15.125" bestFit="1" customWidth="1"/>
    <col min="16" max="16" width="6.875" bestFit="1" customWidth="1"/>
    <col min="17" max="17" width="16.375" bestFit="1" customWidth="1"/>
    <col min="18" max="18" width="15.25" bestFit="1" customWidth="1"/>
    <col min="19" max="19" width="10.125" bestFit="1" customWidth="1"/>
    <col min="20" max="20" width="12" bestFit="1" customWidth="1"/>
    <col min="21" max="21" width="13.125" bestFit="1" customWidth="1"/>
    <col min="22" max="22" width="13.375" bestFit="1" customWidth="1"/>
    <col min="23" max="23" width="9.25" bestFit="1" customWidth="1"/>
    <col min="24" max="24" width="13.875" bestFit="1" customWidth="1"/>
    <col min="25" max="25" width="12.5" bestFit="1" customWidth="1"/>
    <col min="26" max="26" width="19.875" bestFit="1" customWidth="1"/>
    <col min="27" max="27" width="14.875" bestFit="1" customWidth="1"/>
    <col min="28" max="28" width="10.5" bestFit="1" customWidth="1"/>
    <col min="29" max="29" width="60.5" bestFit="1" customWidth="1"/>
    <col min="30" max="30" width="21.5" bestFit="1" customWidth="1"/>
    <col min="31" max="31" width="21.25" bestFit="1" customWidth="1"/>
    <col min="32" max="32" width="24.125" bestFit="1" customWidth="1"/>
    <col min="33" max="33" width="30.25" bestFit="1" customWidth="1"/>
    <col min="34" max="34" width="31.625" bestFit="1" customWidth="1"/>
    <col min="35" max="35" width="16.875" bestFit="1" customWidth="1"/>
    <col min="36" max="36" width="21.25" bestFit="1" customWidth="1"/>
    <col min="37" max="37" width="25.75" bestFit="1" customWidth="1"/>
    <col min="38" max="38" width="26.5" bestFit="1" customWidth="1"/>
    <col min="39" max="39" width="24.25" bestFit="1" customWidth="1"/>
    <col min="40" max="40" width="28.125" bestFit="1" customWidth="1"/>
    <col min="41" max="41" width="46.625" bestFit="1" customWidth="1"/>
    <col min="42" max="42" width="43.125" bestFit="1" customWidth="1"/>
    <col min="43" max="43" width="20.25" bestFit="1" customWidth="1"/>
    <col min="44" max="44" width="14.25" bestFit="1" customWidth="1"/>
    <col min="45" max="45" width="16.875" bestFit="1" customWidth="1"/>
    <col min="46" max="46" width="7.875" bestFit="1" customWidth="1"/>
    <col min="47" max="47" width="14.125" bestFit="1" customWidth="1"/>
    <col min="48" max="48" width="58.625" bestFit="1" customWidth="1"/>
    <col min="49" max="49" width="17.75" bestFit="1" customWidth="1"/>
    <col min="50" max="50" width="15.125" bestFit="1" customWidth="1"/>
    <col min="51" max="51" width="12.875" bestFit="1" customWidth="1"/>
    <col min="52" max="52" width="10.375" bestFit="1" customWidth="1"/>
    <col min="53" max="53" width="20.2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 t="s">
        <v>53</v>
      </c>
      <c r="B2">
        <v>0</v>
      </c>
      <c r="C2">
        <v>8878000</v>
      </c>
      <c r="D2" s="1" t="s">
        <v>1423</v>
      </c>
      <c r="E2">
        <v>0</v>
      </c>
      <c r="F2">
        <v>138683</v>
      </c>
      <c r="G2">
        <v>1</v>
      </c>
      <c r="H2" s="1"/>
      <c r="I2" s="1" t="s">
        <v>2404</v>
      </c>
      <c r="J2" s="1" t="s">
        <v>2462</v>
      </c>
      <c r="K2" s="1" t="s">
        <v>2464</v>
      </c>
      <c r="L2" s="1" t="s">
        <v>2470</v>
      </c>
      <c r="M2" s="1" t="s">
        <v>2581</v>
      </c>
      <c r="N2" s="1" t="s">
        <v>2607</v>
      </c>
      <c r="O2" s="1"/>
      <c r="P2">
        <v>1</v>
      </c>
      <c r="Q2" s="1" t="s">
        <v>1423</v>
      </c>
      <c r="R2" s="1" t="s">
        <v>3107</v>
      </c>
      <c r="S2" s="1"/>
      <c r="T2" s="1" t="s">
        <v>3108</v>
      </c>
      <c r="U2" s="1" t="s">
        <v>1423</v>
      </c>
      <c r="V2" s="1" t="s">
        <v>1423</v>
      </c>
      <c r="W2" s="1" t="s">
        <v>3396</v>
      </c>
      <c r="X2" s="1" t="s">
        <v>3400</v>
      </c>
      <c r="Y2" s="3">
        <v>46204</v>
      </c>
      <c r="Z2" s="1" t="s">
        <v>3401</v>
      </c>
      <c r="AA2" s="3">
        <v>46204</v>
      </c>
      <c r="AB2" s="1" t="s">
        <v>3416</v>
      </c>
      <c r="AC2" s="1" t="s">
        <v>3431</v>
      </c>
      <c r="AD2" s="1" t="s">
        <v>3933</v>
      </c>
      <c r="AE2" s="1" t="s">
        <v>3933</v>
      </c>
      <c r="AF2" s="1" t="s">
        <v>3936</v>
      </c>
      <c r="AG2" s="1" t="s">
        <v>2470</v>
      </c>
      <c r="AH2" s="1" t="s">
        <v>2581</v>
      </c>
      <c r="AI2" s="1" t="s">
        <v>3948</v>
      </c>
      <c r="AJ2" s="1"/>
      <c r="AK2" s="1"/>
      <c r="AL2" s="1" t="s">
        <v>3952</v>
      </c>
      <c r="AM2" s="1" t="s">
        <v>3952</v>
      </c>
      <c r="AN2" s="1" t="s">
        <v>3958</v>
      </c>
      <c r="AO2" s="1" t="s">
        <v>3962</v>
      </c>
      <c r="AP2" s="1" t="s">
        <v>4212</v>
      </c>
      <c r="AQ2" s="1"/>
      <c r="AR2">
        <v>1267</v>
      </c>
      <c r="AS2">
        <v>1</v>
      </c>
      <c r="AT2" s="1" t="s">
        <v>4235</v>
      </c>
      <c r="AU2">
        <v>8878000</v>
      </c>
      <c r="AV2" s="1" t="s">
        <v>3500</v>
      </c>
      <c r="AW2" s="1" t="s">
        <v>3936</v>
      </c>
      <c r="AX2">
        <v>6306</v>
      </c>
      <c r="AY2">
        <v>135491</v>
      </c>
      <c r="AZ2">
        <v>1</v>
      </c>
      <c r="BA2" s="1" t="s">
        <v>4616</v>
      </c>
    </row>
    <row r="3" spans="1:53">
      <c r="A3" s="1" t="s">
        <v>54</v>
      </c>
      <c r="B3">
        <v>0</v>
      </c>
      <c r="C3">
        <v>11716817.970000001</v>
      </c>
      <c r="D3" s="1" t="s">
        <v>1424</v>
      </c>
      <c r="E3">
        <v>20</v>
      </c>
      <c r="F3">
        <v>138672</v>
      </c>
      <c r="G3">
        <v>1</v>
      </c>
      <c r="H3" s="1"/>
      <c r="I3" s="1" t="s">
        <v>2405</v>
      </c>
      <c r="J3" s="1" t="s">
        <v>2462</v>
      </c>
      <c r="K3" s="1" t="s">
        <v>2465</v>
      </c>
      <c r="L3" s="1" t="s">
        <v>2471</v>
      </c>
      <c r="M3" s="1" t="s">
        <v>2582</v>
      </c>
      <c r="N3" s="1" t="s">
        <v>2607</v>
      </c>
      <c r="O3" s="1"/>
      <c r="P3">
        <v>1</v>
      </c>
      <c r="Q3" s="1" t="s">
        <v>2608</v>
      </c>
      <c r="R3" s="1" t="s">
        <v>3107</v>
      </c>
      <c r="S3" s="1"/>
      <c r="T3" s="1" t="s">
        <v>3109</v>
      </c>
      <c r="U3" s="1" t="s">
        <v>2608</v>
      </c>
      <c r="V3" s="1" t="s">
        <v>1424</v>
      </c>
      <c r="W3" s="1" t="s">
        <v>3396</v>
      </c>
      <c r="X3" s="1"/>
      <c r="Y3" s="3">
        <v>46204</v>
      </c>
      <c r="Z3" s="1" t="s">
        <v>3401</v>
      </c>
      <c r="AA3" s="3">
        <v>46204</v>
      </c>
      <c r="AB3" s="1" t="s">
        <v>3416</v>
      </c>
      <c r="AC3" s="1" t="s">
        <v>3432</v>
      </c>
      <c r="AD3" s="1" t="s">
        <v>3933</v>
      </c>
      <c r="AE3" s="1" t="s">
        <v>3933</v>
      </c>
      <c r="AF3" s="1" t="s">
        <v>3937</v>
      </c>
      <c r="AG3" s="1" t="s">
        <v>2471</v>
      </c>
      <c r="AH3" s="1" t="s">
        <v>2582</v>
      </c>
      <c r="AI3" s="1" t="s">
        <v>3948</v>
      </c>
      <c r="AJ3" s="1"/>
      <c r="AK3" s="1"/>
      <c r="AL3" s="1" t="s">
        <v>3952</v>
      </c>
      <c r="AM3" s="1" t="s">
        <v>3952</v>
      </c>
      <c r="AN3" s="1" t="s">
        <v>3959</v>
      </c>
      <c r="AO3" s="1" t="s">
        <v>3963</v>
      </c>
      <c r="AP3" s="1" t="s">
        <v>4213</v>
      </c>
      <c r="AQ3" s="1"/>
      <c r="AR3">
        <v>10668</v>
      </c>
      <c r="AS3">
        <v>1</v>
      </c>
      <c r="AT3" s="1" t="s">
        <v>4235</v>
      </c>
      <c r="AU3">
        <v>11716817.970000001</v>
      </c>
      <c r="AV3" s="1" t="s">
        <v>4242</v>
      </c>
      <c r="AW3" s="1" t="s">
        <v>3937</v>
      </c>
      <c r="AX3">
        <v>36</v>
      </c>
      <c r="AY3">
        <v>135492</v>
      </c>
      <c r="AZ3">
        <v>1</v>
      </c>
      <c r="BA3" s="1" t="s">
        <v>3416</v>
      </c>
    </row>
    <row r="4" spans="1:53" ht="28.5">
      <c r="A4" s="2" t="s">
        <v>55</v>
      </c>
      <c r="B4">
        <v>0</v>
      </c>
      <c r="C4">
        <v>27225000</v>
      </c>
      <c r="D4" s="1" t="s">
        <v>1425</v>
      </c>
      <c r="E4">
        <v>0</v>
      </c>
      <c r="F4">
        <v>138776</v>
      </c>
      <c r="G4">
        <v>1</v>
      </c>
      <c r="H4" s="1"/>
      <c r="I4" s="1" t="s">
        <v>2406</v>
      </c>
      <c r="J4" s="1" t="s">
        <v>2462</v>
      </c>
      <c r="K4" s="1" t="s">
        <v>2466</v>
      </c>
      <c r="L4" s="1" t="s">
        <v>2472</v>
      </c>
      <c r="M4" s="1" t="s">
        <v>2583</v>
      </c>
      <c r="N4" s="1" t="s">
        <v>2607</v>
      </c>
      <c r="O4" s="1"/>
      <c r="P4">
        <v>11</v>
      </c>
      <c r="Q4" s="1" t="s">
        <v>1425</v>
      </c>
      <c r="R4" s="1" t="s">
        <v>3107</v>
      </c>
      <c r="S4" s="1"/>
      <c r="T4" s="1" t="s">
        <v>3110</v>
      </c>
      <c r="U4" s="1" t="s">
        <v>1425</v>
      </c>
      <c r="V4" s="1" t="s">
        <v>1425</v>
      </c>
      <c r="W4" s="1" t="s">
        <v>3396</v>
      </c>
      <c r="X4" s="1"/>
      <c r="Y4" s="3">
        <v>46204</v>
      </c>
      <c r="Z4" s="1" t="s">
        <v>3401</v>
      </c>
      <c r="AA4" s="3">
        <v>46204</v>
      </c>
      <c r="AB4" s="1" t="s">
        <v>3416</v>
      </c>
      <c r="AC4" s="1" t="s">
        <v>3433</v>
      </c>
      <c r="AD4" s="1" t="s">
        <v>3933</v>
      </c>
      <c r="AE4" s="1" t="s">
        <v>3933</v>
      </c>
      <c r="AF4" s="1" t="s">
        <v>3938</v>
      </c>
      <c r="AG4" s="1" t="s">
        <v>2472</v>
      </c>
      <c r="AH4" s="1" t="s">
        <v>2583</v>
      </c>
      <c r="AI4" s="1" t="s">
        <v>3948</v>
      </c>
      <c r="AJ4" s="1"/>
      <c r="AK4" s="1"/>
      <c r="AL4" s="1" t="s">
        <v>3952</v>
      </c>
      <c r="AM4" s="1" t="s">
        <v>3952</v>
      </c>
      <c r="AN4" s="1" t="s">
        <v>3960</v>
      </c>
      <c r="AO4" s="1" t="s">
        <v>3964</v>
      </c>
      <c r="AP4" s="1" t="s">
        <v>4214</v>
      </c>
      <c r="AQ4" s="1"/>
      <c r="AR4">
        <v>22111</v>
      </c>
      <c r="AS4">
        <v>11</v>
      </c>
      <c r="AT4" s="1" t="s">
        <v>4235</v>
      </c>
      <c r="AU4">
        <v>2475000</v>
      </c>
      <c r="AV4" s="1" t="s">
        <v>4243</v>
      </c>
      <c r="AW4" s="1" t="s">
        <v>3938</v>
      </c>
      <c r="AX4">
        <v>6147</v>
      </c>
      <c r="AY4">
        <v>135493</v>
      </c>
      <c r="AZ4">
        <v>1</v>
      </c>
      <c r="BA4" s="1" t="s">
        <v>3403</v>
      </c>
    </row>
    <row r="5" spans="1:53">
      <c r="A5" s="1" t="s">
        <v>56</v>
      </c>
      <c r="B5">
        <v>0</v>
      </c>
      <c r="C5">
        <v>24470000</v>
      </c>
      <c r="D5" s="1" t="s">
        <v>1426</v>
      </c>
      <c r="E5">
        <v>0</v>
      </c>
      <c r="F5">
        <v>138766</v>
      </c>
      <c r="G5">
        <v>1</v>
      </c>
      <c r="H5" s="1"/>
      <c r="I5" s="1" t="s">
        <v>2405</v>
      </c>
      <c r="J5" s="1" t="s">
        <v>2462</v>
      </c>
      <c r="K5" s="1" t="s">
        <v>2464</v>
      </c>
      <c r="L5" s="1" t="s">
        <v>2470</v>
      </c>
      <c r="M5" s="1" t="s">
        <v>2581</v>
      </c>
      <c r="N5" s="1" t="s">
        <v>2607</v>
      </c>
      <c r="O5" s="1"/>
      <c r="P5">
        <v>1</v>
      </c>
      <c r="Q5" s="1" t="s">
        <v>1426</v>
      </c>
      <c r="R5" s="1" t="s">
        <v>3107</v>
      </c>
      <c r="S5" s="1"/>
      <c r="T5" s="1" t="s">
        <v>3108</v>
      </c>
      <c r="U5" s="1" t="s">
        <v>1426</v>
      </c>
      <c r="V5" s="1" t="s">
        <v>1426</v>
      </c>
      <c r="W5" s="1" t="s">
        <v>3396</v>
      </c>
      <c r="X5" s="1" t="s">
        <v>3400</v>
      </c>
      <c r="Y5" s="3">
        <v>46204</v>
      </c>
      <c r="Z5" s="1" t="s">
        <v>3402</v>
      </c>
      <c r="AA5" s="3">
        <v>46204</v>
      </c>
      <c r="AB5" s="1" t="s">
        <v>3416</v>
      </c>
      <c r="AC5" s="1" t="s">
        <v>3434</v>
      </c>
      <c r="AD5" s="1" t="s">
        <v>3933</v>
      </c>
      <c r="AE5" s="1" t="s">
        <v>3933</v>
      </c>
      <c r="AF5" s="1" t="s">
        <v>3936</v>
      </c>
      <c r="AG5" s="1" t="s">
        <v>2470</v>
      </c>
      <c r="AH5" s="1" t="s">
        <v>2581</v>
      </c>
      <c r="AI5" s="1" t="s">
        <v>3948</v>
      </c>
      <c r="AJ5" s="1"/>
      <c r="AK5" s="1"/>
      <c r="AL5" s="1" t="s">
        <v>3952</v>
      </c>
      <c r="AM5" s="1" t="s">
        <v>3952</v>
      </c>
      <c r="AN5" s="1" t="s">
        <v>3958</v>
      </c>
      <c r="AO5" s="1" t="s">
        <v>3965</v>
      </c>
      <c r="AP5" s="1" t="s">
        <v>4212</v>
      </c>
      <c r="AQ5" s="1"/>
      <c r="AR5">
        <v>14862</v>
      </c>
      <c r="AS5">
        <v>1</v>
      </c>
      <c r="AT5" s="1" t="s">
        <v>4235</v>
      </c>
      <c r="AU5">
        <v>24470000</v>
      </c>
      <c r="AV5" s="1" t="s">
        <v>4244</v>
      </c>
      <c r="AW5" s="1" t="s">
        <v>3936</v>
      </c>
      <c r="AX5">
        <v>3968</v>
      </c>
      <c r="AY5">
        <v>135494</v>
      </c>
      <c r="AZ5">
        <v>1</v>
      </c>
      <c r="BA5" s="1" t="s">
        <v>3401</v>
      </c>
    </row>
    <row r="6" spans="1:53">
      <c r="A6" s="1" t="s">
        <v>57</v>
      </c>
      <c r="B6">
        <v>0</v>
      </c>
      <c r="C6">
        <v>203000</v>
      </c>
      <c r="D6" s="1" t="s">
        <v>1427</v>
      </c>
      <c r="E6">
        <v>20</v>
      </c>
      <c r="F6">
        <v>138380</v>
      </c>
      <c r="G6">
        <v>1</v>
      </c>
      <c r="H6" s="1"/>
      <c r="I6" s="1" t="s">
        <v>2405</v>
      </c>
      <c r="J6" s="1" t="s">
        <v>2462</v>
      </c>
      <c r="K6" s="1" t="s">
        <v>2464</v>
      </c>
      <c r="L6" s="1" t="s">
        <v>2473</v>
      </c>
      <c r="M6" s="1" t="s">
        <v>2584</v>
      </c>
      <c r="N6" s="1" t="s">
        <v>2607</v>
      </c>
      <c r="O6" s="1"/>
      <c r="P6">
        <v>0</v>
      </c>
      <c r="Q6" s="1" t="s">
        <v>2609</v>
      </c>
      <c r="R6" s="1" t="s">
        <v>3107</v>
      </c>
      <c r="S6" s="1"/>
      <c r="T6" s="1" t="s">
        <v>3110</v>
      </c>
      <c r="U6" s="1" t="s">
        <v>3112</v>
      </c>
      <c r="V6" s="1" t="s">
        <v>3280</v>
      </c>
      <c r="W6" s="1" t="s">
        <v>3396</v>
      </c>
      <c r="X6" s="1" t="s">
        <v>3400</v>
      </c>
      <c r="Y6" s="3">
        <v>46205</v>
      </c>
      <c r="Z6" s="1" t="s">
        <v>3403</v>
      </c>
      <c r="AA6" s="3">
        <v>46205</v>
      </c>
      <c r="AB6" s="1" t="s">
        <v>3416</v>
      </c>
      <c r="AC6" s="1" t="s">
        <v>3435</v>
      </c>
      <c r="AD6" s="1" t="s">
        <v>3933</v>
      </c>
      <c r="AE6" s="1" t="s">
        <v>3933</v>
      </c>
      <c r="AF6" s="1" t="s">
        <v>3939</v>
      </c>
      <c r="AG6" s="1" t="s">
        <v>2473</v>
      </c>
      <c r="AH6" s="1" t="s">
        <v>2584</v>
      </c>
      <c r="AI6" s="1" t="s">
        <v>3948</v>
      </c>
      <c r="AJ6" s="1"/>
      <c r="AK6" s="1"/>
      <c r="AL6" s="1" t="s">
        <v>3953</v>
      </c>
      <c r="AM6" s="1" t="s">
        <v>3954</v>
      </c>
      <c r="AN6" s="1" t="s">
        <v>3960</v>
      </c>
      <c r="AO6" s="1" t="s">
        <v>3966</v>
      </c>
      <c r="AP6" s="1" t="s">
        <v>4215</v>
      </c>
      <c r="AQ6" s="1"/>
      <c r="AR6">
        <v>16984</v>
      </c>
      <c r="AS6">
        <v>12</v>
      </c>
      <c r="AT6" s="1" t="s">
        <v>4235</v>
      </c>
      <c r="AU6">
        <v>16916.666659999999</v>
      </c>
      <c r="AV6" s="1" t="s">
        <v>4245</v>
      </c>
      <c r="AW6" s="1" t="s">
        <v>3939</v>
      </c>
      <c r="AX6">
        <v>4245</v>
      </c>
      <c r="AY6">
        <v>135495</v>
      </c>
      <c r="AZ6">
        <v>1</v>
      </c>
      <c r="BA6" s="1" t="s">
        <v>3416</v>
      </c>
    </row>
    <row r="7" spans="1:53">
      <c r="A7" s="1" t="s">
        <v>58</v>
      </c>
      <c r="B7">
        <v>0</v>
      </c>
      <c r="C7">
        <v>290416.67</v>
      </c>
      <c r="D7" s="1" t="s">
        <v>1428</v>
      </c>
      <c r="E7">
        <v>20</v>
      </c>
      <c r="F7">
        <v>138380</v>
      </c>
      <c r="G7">
        <v>2</v>
      </c>
      <c r="H7" s="1"/>
      <c r="I7" s="1" t="s">
        <v>2405</v>
      </c>
      <c r="J7" s="1" t="s">
        <v>2462</v>
      </c>
      <c r="K7" s="1" t="s">
        <v>2464</v>
      </c>
      <c r="L7" s="1" t="s">
        <v>2473</v>
      </c>
      <c r="M7" s="1" t="s">
        <v>2584</v>
      </c>
      <c r="N7" s="1" t="s">
        <v>2607</v>
      </c>
      <c r="O7" s="1"/>
      <c r="P7">
        <v>0</v>
      </c>
      <c r="Q7" s="1" t="s">
        <v>2609</v>
      </c>
      <c r="R7" s="1" t="s">
        <v>3107</v>
      </c>
      <c r="S7" s="1"/>
      <c r="T7" s="1" t="s">
        <v>3110</v>
      </c>
      <c r="U7" s="1" t="s">
        <v>3112</v>
      </c>
      <c r="V7" s="1" t="s">
        <v>3280</v>
      </c>
      <c r="W7" s="1" t="s">
        <v>3396</v>
      </c>
      <c r="X7" s="1" t="s">
        <v>3400</v>
      </c>
      <c r="Y7" s="3">
        <v>46205</v>
      </c>
      <c r="Z7" s="1" t="s">
        <v>3403</v>
      </c>
      <c r="AA7" s="3">
        <v>46205</v>
      </c>
      <c r="AB7" s="1" t="s">
        <v>3416</v>
      </c>
      <c r="AC7" s="1" t="s">
        <v>3435</v>
      </c>
      <c r="AD7" s="1" t="s">
        <v>3933</v>
      </c>
      <c r="AE7" s="1" t="s">
        <v>3933</v>
      </c>
      <c r="AF7" s="1" t="s">
        <v>3939</v>
      </c>
      <c r="AG7" s="1" t="s">
        <v>2473</v>
      </c>
      <c r="AH7" s="1" t="s">
        <v>2584</v>
      </c>
      <c r="AI7" s="1" t="s">
        <v>3948</v>
      </c>
      <c r="AJ7" s="1"/>
      <c r="AK7" s="1"/>
      <c r="AL7" s="1" t="s">
        <v>3953</v>
      </c>
      <c r="AM7" s="1" t="s">
        <v>3954</v>
      </c>
      <c r="AN7" s="1" t="s">
        <v>3960</v>
      </c>
      <c r="AO7" s="1" t="s">
        <v>3966</v>
      </c>
      <c r="AP7" s="1" t="s">
        <v>4215</v>
      </c>
      <c r="AQ7" s="1"/>
      <c r="AR7">
        <v>16984</v>
      </c>
      <c r="AS7">
        <v>17</v>
      </c>
      <c r="AT7" s="1" t="s">
        <v>4235</v>
      </c>
      <c r="AU7">
        <v>17083.333330000001</v>
      </c>
      <c r="AV7" s="1" t="s">
        <v>4245</v>
      </c>
      <c r="AW7" s="1" t="s">
        <v>3939</v>
      </c>
      <c r="AX7">
        <v>4245</v>
      </c>
      <c r="AY7">
        <v>135495</v>
      </c>
      <c r="AZ7">
        <v>2</v>
      </c>
      <c r="BA7" s="1" t="s">
        <v>3416</v>
      </c>
    </row>
    <row r="8" spans="1:53">
      <c r="A8" s="1" t="s">
        <v>59</v>
      </c>
      <c r="B8">
        <v>0</v>
      </c>
      <c r="C8">
        <v>106000</v>
      </c>
      <c r="D8" s="1" t="s">
        <v>1429</v>
      </c>
      <c r="E8">
        <v>20</v>
      </c>
      <c r="F8">
        <v>138380</v>
      </c>
      <c r="G8">
        <v>3</v>
      </c>
      <c r="H8" s="1"/>
      <c r="I8" s="1" t="s">
        <v>2407</v>
      </c>
      <c r="J8" s="1" t="s">
        <v>2462</v>
      </c>
      <c r="K8" s="1" t="s">
        <v>2464</v>
      </c>
      <c r="L8" s="1" t="s">
        <v>2473</v>
      </c>
      <c r="M8" s="1" t="s">
        <v>2584</v>
      </c>
      <c r="N8" s="1" t="s">
        <v>2607</v>
      </c>
      <c r="O8" s="1"/>
      <c r="P8">
        <v>4</v>
      </c>
      <c r="Q8" s="1" t="s">
        <v>2610</v>
      </c>
      <c r="R8" s="1" t="s">
        <v>3107</v>
      </c>
      <c r="S8" s="1"/>
      <c r="T8" s="1" t="s">
        <v>3110</v>
      </c>
      <c r="U8" s="1" t="s">
        <v>3112</v>
      </c>
      <c r="V8" s="1" t="s">
        <v>3280</v>
      </c>
      <c r="W8" s="1" t="s">
        <v>3396</v>
      </c>
      <c r="X8" s="1" t="s">
        <v>3400</v>
      </c>
      <c r="Y8" s="3">
        <v>46205</v>
      </c>
      <c r="Z8" s="1" t="s">
        <v>3403</v>
      </c>
      <c r="AA8" s="3">
        <v>46205</v>
      </c>
      <c r="AB8" s="1" t="s">
        <v>3416</v>
      </c>
      <c r="AC8" s="1" t="s">
        <v>3435</v>
      </c>
      <c r="AD8" s="1" t="s">
        <v>3933</v>
      </c>
      <c r="AE8" s="1" t="s">
        <v>3933</v>
      </c>
      <c r="AF8" s="1" t="s">
        <v>3939</v>
      </c>
      <c r="AG8" s="1" t="s">
        <v>2473</v>
      </c>
      <c r="AH8" s="1" t="s">
        <v>2584</v>
      </c>
      <c r="AI8" s="1" t="s">
        <v>3948</v>
      </c>
      <c r="AJ8" s="1"/>
      <c r="AK8" s="1"/>
      <c r="AL8" s="1" t="s">
        <v>3953</v>
      </c>
      <c r="AM8" s="1" t="s">
        <v>3952</v>
      </c>
      <c r="AN8" s="1" t="s">
        <v>3960</v>
      </c>
      <c r="AO8" s="1" t="s">
        <v>3966</v>
      </c>
      <c r="AP8" s="1" t="s">
        <v>4215</v>
      </c>
      <c r="AQ8" s="1"/>
      <c r="AR8">
        <v>3818</v>
      </c>
      <c r="AS8">
        <v>4</v>
      </c>
      <c r="AT8" s="1" t="s">
        <v>4235</v>
      </c>
      <c r="AU8">
        <v>26500</v>
      </c>
      <c r="AV8" s="1" t="s">
        <v>4246</v>
      </c>
      <c r="AW8" s="1" t="s">
        <v>3939</v>
      </c>
      <c r="AX8">
        <v>4245</v>
      </c>
      <c r="AY8">
        <v>135495</v>
      </c>
      <c r="AZ8">
        <v>3</v>
      </c>
      <c r="BA8" s="1" t="s">
        <v>4617</v>
      </c>
    </row>
    <row r="9" spans="1:53">
      <c r="A9" s="1" t="s">
        <v>60</v>
      </c>
      <c r="B9">
        <v>0</v>
      </c>
      <c r="C9">
        <v>30000</v>
      </c>
      <c r="D9" s="1" t="s">
        <v>1430</v>
      </c>
      <c r="E9">
        <v>20</v>
      </c>
      <c r="F9">
        <v>138380</v>
      </c>
      <c r="G9">
        <v>4</v>
      </c>
      <c r="H9" s="1"/>
      <c r="I9" s="1" t="s">
        <v>2407</v>
      </c>
      <c r="J9" s="1" t="s">
        <v>2462</v>
      </c>
      <c r="K9" s="1" t="s">
        <v>2464</v>
      </c>
      <c r="L9" s="1" t="s">
        <v>2473</v>
      </c>
      <c r="M9" s="1" t="s">
        <v>2584</v>
      </c>
      <c r="N9" s="1" t="s">
        <v>2607</v>
      </c>
      <c r="O9" s="1"/>
      <c r="P9">
        <v>2</v>
      </c>
      <c r="Q9" s="1" t="s">
        <v>2611</v>
      </c>
      <c r="R9" s="1" t="s">
        <v>3107</v>
      </c>
      <c r="S9" s="1"/>
      <c r="T9" s="1" t="s">
        <v>3110</v>
      </c>
      <c r="U9" s="1" t="s">
        <v>3112</v>
      </c>
      <c r="V9" s="1" t="s">
        <v>3280</v>
      </c>
      <c r="W9" s="1" t="s">
        <v>3396</v>
      </c>
      <c r="X9" s="1" t="s">
        <v>3400</v>
      </c>
      <c r="Y9" s="3">
        <v>46205</v>
      </c>
      <c r="Z9" s="1" t="s">
        <v>3403</v>
      </c>
      <c r="AA9" s="3">
        <v>46205</v>
      </c>
      <c r="AB9" s="1" t="s">
        <v>3416</v>
      </c>
      <c r="AC9" s="1" t="s">
        <v>3435</v>
      </c>
      <c r="AD9" s="1" t="s">
        <v>3933</v>
      </c>
      <c r="AE9" s="1" t="s">
        <v>3933</v>
      </c>
      <c r="AF9" s="1" t="s">
        <v>3939</v>
      </c>
      <c r="AG9" s="1" t="s">
        <v>2473</v>
      </c>
      <c r="AH9" s="1" t="s">
        <v>2584</v>
      </c>
      <c r="AI9" s="1" t="s">
        <v>3948</v>
      </c>
      <c r="AJ9" s="1"/>
      <c r="AK9" s="1"/>
      <c r="AL9" s="1" t="s">
        <v>3953</v>
      </c>
      <c r="AM9" s="1" t="s">
        <v>3952</v>
      </c>
      <c r="AN9" s="1" t="s">
        <v>3960</v>
      </c>
      <c r="AO9" s="1" t="s">
        <v>3966</v>
      </c>
      <c r="AP9" s="1" t="s">
        <v>4215</v>
      </c>
      <c r="AQ9" s="1"/>
      <c r="AR9">
        <v>3820</v>
      </c>
      <c r="AS9">
        <v>2</v>
      </c>
      <c r="AT9" s="1" t="s">
        <v>4235</v>
      </c>
      <c r="AU9">
        <v>15000</v>
      </c>
      <c r="AV9" s="1" t="s">
        <v>4247</v>
      </c>
      <c r="AW9" s="1" t="s">
        <v>3939</v>
      </c>
      <c r="AX9">
        <v>4245</v>
      </c>
      <c r="AY9">
        <v>135495</v>
      </c>
      <c r="AZ9">
        <v>4</v>
      </c>
      <c r="BA9" s="1" t="s">
        <v>4617</v>
      </c>
    </row>
    <row r="10" spans="1:53">
      <c r="A10" s="1" t="s">
        <v>61</v>
      </c>
      <c r="B10">
        <v>0</v>
      </c>
      <c r="C10">
        <v>245333.33</v>
      </c>
      <c r="D10" s="1" t="s">
        <v>1431</v>
      </c>
      <c r="E10">
        <v>20</v>
      </c>
      <c r="F10">
        <v>138380</v>
      </c>
      <c r="G10">
        <v>5</v>
      </c>
      <c r="H10" s="1"/>
      <c r="I10" s="1" t="s">
        <v>2407</v>
      </c>
      <c r="J10" s="1" t="s">
        <v>2462</v>
      </c>
      <c r="K10" s="1" t="s">
        <v>2464</v>
      </c>
      <c r="L10" s="1" t="s">
        <v>2473</v>
      </c>
      <c r="M10" s="1" t="s">
        <v>2584</v>
      </c>
      <c r="N10" s="1" t="s">
        <v>2607</v>
      </c>
      <c r="O10" s="1"/>
      <c r="P10">
        <v>16</v>
      </c>
      <c r="Q10" s="1" t="s">
        <v>2612</v>
      </c>
      <c r="R10" s="1" t="s">
        <v>3107</v>
      </c>
      <c r="S10" s="1"/>
      <c r="T10" s="1" t="s">
        <v>3110</v>
      </c>
      <c r="U10" s="1" t="s">
        <v>3112</v>
      </c>
      <c r="V10" s="1" t="s">
        <v>3280</v>
      </c>
      <c r="W10" s="1" t="s">
        <v>3396</v>
      </c>
      <c r="X10" s="1" t="s">
        <v>3400</v>
      </c>
      <c r="Y10" s="3">
        <v>46205</v>
      </c>
      <c r="Z10" s="1" t="s">
        <v>3403</v>
      </c>
      <c r="AA10" s="3">
        <v>46205</v>
      </c>
      <c r="AB10" s="1" t="s">
        <v>3416</v>
      </c>
      <c r="AC10" s="1" t="s">
        <v>3435</v>
      </c>
      <c r="AD10" s="1" t="s">
        <v>3933</v>
      </c>
      <c r="AE10" s="1" t="s">
        <v>3933</v>
      </c>
      <c r="AF10" s="1" t="s">
        <v>3939</v>
      </c>
      <c r="AG10" s="1" t="s">
        <v>2473</v>
      </c>
      <c r="AH10" s="1" t="s">
        <v>2584</v>
      </c>
      <c r="AI10" s="1" t="s">
        <v>3948</v>
      </c>
      <c r="AJ10" s="1"/>
      <c r="AK10" s="1"/>
      <c r="AL10" s="1" t="s">
        <v>3953</v>
      </c>
      <c r="AM10" s="1" t="s">
        <v>3952</v>
      </c>
      <c r="AN10" s="1" t="s">
        <v>3960</v>
      </c>
      <c r="AO10" s="1" t="s">
        <v>3966</v>
      </c>
      <c r="AP10" s="1" t="s">
        <v>4215</v>
      </c>
      <c r="AQ10" s="1"/>
      <c r="AR10">
        <v>3816</v>
      </c>
      <c r="AS10">
        <v>16</v>
      </c>
      <c r="AT10" s="1" t="s">
        <v>4235</v>
      </c>
      <c r="AU10">
        <v>15333.333329999999</v>
      </c>
      <c r="AV10" s="1" t="s">
        <v>4248</v>
      </c>
      <c r="AW10" s="1" t="s">
        <v>3939</v>
      </c>
      <c r="AX10">
        <v>4245</v>
      </c>
      <c r="AY10">
        <v>135495</v>
      </c>
      <c r="AZ10">
        <v>5</v>
      </c>
      <c r="BA10" s="1" t="s">
        <v>4617</v>
      </c>
    </row>
    <row r="11" spans="1:53">
      <c r="A11" s="1" t="s">
        <v>62</v>
      </c>
      <c r="B11">
        <v>0</v>
      </c>
      <c r="C11">
        <v>11166.67</v>
      </c>
      <c r="D11" s="1" t="s">
        <v>1432</v>
      </c>
      <c r="E11">
        <v>20</v>
      </c>
      <c r="F11">
        <v>138380</v>
      </c>
      <c r="G11">
        <v>6</v>
      </c>
      <c r="H11" s="1"/>
      <c r="I11" s="1" t="s">
        <v>2407</v>
      </c>
      <c r="J11" s="1" t="s">
        <v>2462</v>
      </c>
      <c r="K11" s="1" t="s">
        <v>2464</v>
      </c>
      <c r="L11" s="1" t="s">
        <v>2473</v>
      </c>
      <c r="M11" s="1" t="s">
        <v>2584</v>
      </c>
      <c r="N11" s="1" t="s">
        <v>2607</v>
      </c>
      <c r="O11" s="1"/>
      <c r="P11">
        <v>2</v>
      </c>
      <c r="Q11" s="1" t="s">
        <v>2613</v>
      </c>
      <c r="R11" s="1" t="s">
        <v>3107</v>
      </c>
      <c r="S11" s="1"/>
      <c r="T11" s="1" t="s">
        <v>3110</v>
      </c>
      <c r="U11" s="1" t="s">
        <v>3112</v>
      </c>
      <c r="V11" s="1" t="s">
        <v>3280</v>
      </c>
      <c r="W11" s="1" t="s">
        <v>3396</v>
      </c>
      <c r="X11" s="1" t="s">
        <v>3400</v>
      </c>
      <c r="Y11" s="3">
        <v>46205</v>
      </c>
      <c r="Z11" s="1" t="s">
        <v>3403</v>
      </c>
      <c r="AA11" s="3">
        <v>46205</v>
      </c>
      <c r="AB11" s="1" t="s">
        <v>3416</v>
      </c>
      <c r="AC11" s="1" t="s">
        <v>3435</v>
      </c>
      <c r="AD11" s="1" t="s">
        <v>3933</v>
      </c>
      <c r="AE11" s="1" t="s">
        <v>3933</v>
      </c>
      <c r="AF11" s="1" t="s">
        <v>3939</v>
      </c>
      <c r="AG11" s="1" t="s">
        <v>2473</v>
      </c>
      <c r="AH11" s="1" t="s">
        <v>2584</v>
      </c>
      <c r="AI11" s="1" t="s">
        <v>3948</v>
      </c>
      <c r="AJ11" s="1"/>
      <c r="AK11" s="1"/>
      <c r="AL11" s="1" t="s">
        <v>3953</v>
      </c>
      <c r="AM11" s="1" t="s">
        <v>3952</v>
      </c>
      <c r="AN11" s="1" t="s">
        <v>3960</v>
      </c>
      <c r="AO11" s="1" t="s">
        <v>3966</v>
      </c>
      <c r="AP11" s="1" t="s">
        <v>4215</v>
      </c>
      <c r="AQ11" s="1"/>
      <c r="AR11">
        <v>1168</v>
      </c>
      <c r="AS11">
        <v>2</v>
      </c>
      <c r="AT11" s="1" t="s">
        <v>4236</v>
      </c>
      <c r="AU11">
        <v>5583.3333300000004</v>
      </c>
      <c r="AV11" s="1" t="s">
        <v>4249</v>
      </c>
      <c r="AW11" s="1" t="s">
        <v>3939</v>
      </c>
      <c r="AX11">
        <v>4245</v>
      </c>
      <c r="AY11">
        <v>135495</v>
      </c>
      <c r="AZ11">
        <v>6</v>
      </c>
      <c r="BA11" s="1" t="s">
        <v>4617</v>
      </c>
    </row>
    <row r="12" spans="1:53">
      <c r="A12" s="1" t="s">
        <v>63</v>
      </c>
      <c r="B12">
        <v>0</v>
      </c>
      <c r="C12">
        <v>105000</v>
      </c>
      <c r="D12" s="1" t="s">
        <v>1433</v>
      </c>
      <c r="E12">
        <v>20</v>
      </c>
      <c r="F12">
        <v>138380</v>
      </c>
      <c r="G12">
        <v>7</v>
      </c>
      <c r="H12" s="1"/>
      <c r="I12" s="1" t="s">
        <v>2407</v>
      </c>
      <c r="J12" s="1" t="s">
        <v>2462</v>
      </c>
      <c r="K12" s="1" t="s">
        <v>2464</v>
      </c>
      <c r="L12" s="1" t="s">
        <v>2473</v>
      </c>
      <c r="M12" s="1" t="s">
        <v>2584</v>
      </c>
      <c r="N12" s="1" t="s">
        <v>2607</v>
      </c>
      <c r="O12" s="1"/>
      <c r="P12">
        <v>3</v>
      </c>
      <c r="Q12" s="1" t="s">
        <v>2614</v>
      </c>
      <c r="R12" s="1" t="s">
        <v>3107</v>
      </c>
      <c r="S12" s="1"/>
      <c r="T12" s="1" t="s">
        <v>3110</v>
      </c>
      <c r="U12" s="1" t="s">
        <v>3112</v>
      </c>
      <c r="V12" s="1" t="s">
        <v>3280</v>
      </c>
      <c r="W12" s="1" t="s">
        <v>3396</v>
      </c>
      <c r="X12" s="1" t="s">
        <v>3400</v>
      </c>
      <c r="Y12" s="3">
        <v>46205</v>
      </c>
      <c r="Z12" s="1" t="s">
        <v>3403</v>
      </c>
      <c r="AA12" s="3">
        <v>46205</v>
      </c>
      <c r="AB12" s="1" t="s">
        <v>3416</v>
      </c>
      <c r="AC12" s="1" t="s">
        <v>3435</v>
      </c>
      <c r="AD12" s="1" t="s">
        <v>3933</v>
      </c>
      <c r="AE12" s="1" t="s">
        <v>3933</v>
      </c>
      <c r="AF12" s="1" t="s">
        <v>3939</v>
      </c>
      <c r="AG12" s="1" t="s">
        <v>2473</v>
      </c>
      <c r="AH12" s="1" t="s">
        <v>2584</v>
      </c>
      <c r="AI12" s="1" t="s">
        <v>3948</v>
      </c>
      <c r="AJ12" s="1"/>
      <c r="AK12" s="1"/>
      <c r="AL12" s="1" t="s">
        <v>3953</v>
      </c>
      <c r="AM12" s="1" t="s">
        <v>3952</v>
      </c>
      <c r="AN12" s="1" t="s">
        <v>3960</v>
      </c>
      <c r="AO12" s="1" t="s">
        <v>3966</v>
      </c>
      <c r="AP12" s="1" t="s">
        <v>4215</v>
      </c>
      <c r="AQ12" s="1"/>
      <c r="AR12">
        <v>1166</v>
      </c>
      <c r="AS12">
        <v>3</v>
      </c>
      <c r="AT12" s="1" t="s">
        <v>4236</v>
      </c>
      <c r="AU12">
        <v>35000</v>
      </c>
      <c r="AV12" s="1" t="s">
        <v>4250</v>
      </c>
      <c r="AW12" s="1" t="s">
        <v>3939</v>
      </c>
      <c r="AX12">
        <v>4245</v>
      </c>
      <c r="AY12">
        <v>135495</v>
      </c>
      <c r="AZ12">
        <v>7</v>
      </c>
      <c r="BA12" s="1" t="s">
        <v>4617</v>
      </c>
    </row>
    <row r="13" spans="1:53">
      <c r="A13" s="1" t="s">
        <v>64</v>
      </c>
      <c r="B13">
        <v>0</v>
      </c>
      <c r="C13">
        <v>24937884</v>
      </c>
      <c r="D13" s="1" t="s">
        <v>1434</v>
      </c>
      <c r="E13">
        <v>20</v>
      </c>
      <c r="F13">
        <v>138757</v>
      </c>
      <c r="G13">
        <v>1</v>
      </c>
      <c r="H13" s="1"/>
      <c r="I13" s="1" t="s">
        <v>2408</v>
      </c>
      <c r="J13" s="1" t="s">
        <v>2462</v>
      </c>
      <c r="K13" s="1" t="s">
        <v>2467</v>
      </c>
      <c r="L13" s="1" t="s">
        <v>2474</v>
      </c>
      <c r="M13" s="1" t="s">
        <v>2467</v>
      </c>
      <c r="N13" s="1" t="s">
        <v>2607</v>
      </c>
      <c r="O13" s="1"/>
      <c r="P13">
        <v>1</v>
      </c>
      <c r="Q13" s="1" t="s">
        <v>2615</v>
      </c>
      <c r="R13" s="1" t="s">
        <v>3107</v>
      </c>
      <c r="S13" s="1"/>
      <c r="T13" s="1" t="s">
        <v>3110</v>
      </c>
      <c r="U13" s="1" t="s">
        <v>2615</v>
      </c>
      <c r="V13" s="1" t="s">
        <v>1434</v>
      </c>
      <c r="W13" s="1" t="s">
        <v>3396</v>
      </c>
      <c r="X13" s="1" t="s">
        <v>3400</v>
      </c>
      <c r="Y13" s="3">
        <v>46205</v>
      </c>
      <c r="Z13" s="1" t="s">
        <v>3404</v>
      </c>
      <c r="AA13" s="3">
        <v>46205</v>
      </c>
      <c r="AB13" s="1" t="s">
        <v>3416</v>
      </c>
      <c r="AC13" s="1" t="s">
        <v>3436</v>
      </c>
      <c r="AD13" s="1" t="s">
        <v>3933</v>
      </c>
      <c r="AE13" s="1" t="s">
        <v>3933</v>
      </c>
      <c r="AF13" s="1" t="s">
        <v>3940</v>
      </c>
      <c r="AG13" s="1" t="s">
        <v>2474</v>
      </c>
      <c r="AH13" s="1" t="s">
        <v>2467</v>
      </c>
      <c r="AI13" s="1" t="s">
        <v>3948</v>
      </c>
      <c r="AJ13" s="1"/>
      <c r="AK13" s="1"/>
      <c r="AL13" s="1" t="s">
        <v>3952</v>
      </c>
      <c r="AM13" s="1" t="s">
        <v>3952</v>
      </c>
      <c r="AN13" s="1" t="s">
        <v>3960</v>
      </c>
      <c r="AO13" s="1" t="s">
        <v>3967</v>
      </c>
      <c r="AP13" s="1" t="s">
        <v>4216</v>
      </c>
      <c r="AQ13" s="1"/>
      <c r="AR13">
        <v>6991</v>
      </c>
      <c r="AS13">
        <v>1</v>
      </c>
      <c r="AT13" s="1" t="s">
        <v>4235</v>
      </c>
      <c r="AU13">
        <v>24937884</v>
      </c>
      <c r="AV13" s="1" t="s">
        <v>4251</v>
      </c>
      <c r="AW13" s="1" t="s">
        <v>3940</v>
      </c>
      <c r="AX13">
        <v>127</v>
      </c>
      <c r="AY13">
        <v>135496</v>
      </c>
      <c r="AZ13">
        <v>1</v>
      </c>
      <c r="BA13" s="1" t="s">
        <v>4618</v>
      </c>
    </row>
    <row r="14" spans="1:53">
      <c r="A14" s="1" t="s">
        <v>65</v>
      </c>
      <c r="B14">
        <v>0</v>
      </c>
      <c r="C14">
        <v>2100000</v>
      </c>
      <c r="D14" s="1" t="s">
        <v>1435</v>
      </c>
      <c r="E14">
        <v>20</v>
      </c>
      <c r="F14">
        <v>138760</v>
      </c>
      <c r="G14">
        <v>1</v>
      </c>
      <c r="H14" s="1"/>
      <c r="I14" s="1" t="s">
        <v>2405</v>
      </c>
      <c r="J14" s="1" t="s">
        <v>2462</v>
      </c>
      <c r="K14" s="1" t="s">
        <v>2467</v>
      </c>
      <c r="L14" s="1" t="s">
        <v>2475</v>
      </c>
      <c r="M14" s="1" t="s">
        <v>2467</v>
      </c>
      <c r="N14" s="1" t="s">
        <v>2607</v>
      </c>
      <c r="O14" s="1"/>
      <c r="P14">
        <v>70</v>
      </c>
      <c r="Q14" s="1" t="s">
        <v>1436</v>
      </c>
      <c r="R14" s="1" t="s">
        <v>3107</v>
      </c>
      <c r="S14" s="1"/>
      <c r="T14" s="1" t="s">
        <v>3110</v>
      </c>
      <c r="U14" s="1" t="s">
        <v>1436</v>
      </c>
      <c r="V14" s="1" t="s">
        <v>1435</v>
      </c>
      <c r="W14" s="1" t="s">
        <v>3396</v>
      </c>
      <c r="X14" s="1" t="s">
        <v>3400</v>
      </c>
      <c r="Y14" s="3">
        <v>46205</v>
      </c>
      <c r="Z14" s="1" t="s">
        <v>3403</v>
      </c>
      <c r="AA14" s="3">
        <v>46205</v>
      </c>
      <c r="AB14" s="1" t="s">
        <v>3416</v>
      </c>
      <c r="AC14" s="1" t="s">
        <v>3437</v>
      </c>
      <c r="AD14" s="1" t="s">
        <v>3933</v>
      </c>
      <c r="AE14" s="1" t="s">
        <v>3933</v>
      </c>
      <c r="AF14" s="1" t="s">
        <v>3940</v>
      </c>
      <c r="AG14" s="1" t="s">
        <v>2475</v>
      </c>
      <c r="AH14" s="1" t="s">
        <v>2467</v>
      </c>
      <c r="AI14" s="1" t="s">
        <v>3948</v>
      </c>
      <c r="AJ14" s="1"/>
      <c r="AK14" s="1"/>
      <c r="AL14" s="1" t="s">
        <v>3952</v>
      </c>
      <c r="AM14" s="1" t="s">
        <v>3952</v>
      </c>
      <c r="AN14" s="1" t="s">
        <v>3960</v>
      </c>
      <c r="AO14" s="1" t="s">
        <v>3968</v>
      </c>
      <c r="AP14" s="1" t="s">
        <v>4216</v>
      </c>
      <c r="AQ14" s="1"/>
      <c r="AR14">
        <v>6965</v>
      </c>
      <c r="AS14">
        <v>70</v>
      </c>
      <c r="AT14" s="1" t="s">
        <v>4235</v>
      </c>
      <c r="AU14">
        <v>30000</v>
      </c>
      <c r="AV14" s="1" t="s">
        <v>4252</v>
      </c>
      <c r="AW14" s="1" t="s">
        <v>3940</v>
      </c>
      <c r="AX14">
        <v>119</v>
      </c>
      <c r="AY14">
        <v>135497</v>
      </c>
      <c r="AZ14">
        <v>1</v>
      </c>
      <c r="BA14" s="1" t="s">
        <v>4618</v>
      </c>
    </row>
    <row r="15" spans="1:53">
      <c r="A15" s="1" t="s">
        <v>66</v>
      </c>
      <c r="B15">
        <v>0</v>
      </c>
      <c r="C15">
        <v>2100000</v>
      </c>
      <c r="D15" s="1" t="s">
        <v>1436</v>
      </c>
      <c r="E15">
        <v>0</v>
      </c>
      <c r="F15">
        <v>138780</v>
      </c>
      <c r="G15">
        <v>1</v>
      </c>
      <c r="H15" s="1"/>
      <c r="I15" s="1" t="s">
        <v>2408</v>
      </c>
      <c r="J15" s="1" t="s">
        <v>2462</v>
      </c>
      <c r="K15" s="1" t="s">
        <v>2467</v>
      </c>
      <c r="L15" s="1" t="s">
        <v>2476</v>
      </c>
      <c r="M15" s="1" t="s">
        <v>2467</v>
      </c>
      <c r="N15" s="1" t="s">
        <v>2607</v>
      </c>
      <c r="O15" s="1"/>
      <c r="P15">
        <v>7</v>
      </c>
      <c r="Q15" s="1" t="s">
        <v>1436</v>
      </c>
      <c r="R15" s="1" t="s">
        <v>3107</v>
      </c>
      <c r="S15" s="1"/>
      <c r="T15" s="1" t="s">
        <v>3110</v>
      </c>
      <c r="U15" s="1" t="s">
        <v>3113</v>
      </c>
      <c r="V15" s="1" t="s">
        <v>3113</v>
      </c>
      <c r="W15" s="1" t="s">
        <v>3396</v>
      </c>
      <c r="X15" s="1" t="s">
        <v>3400</v>
      </c>
      <c r="Y15" s="3">
        <v>46205</v>
      </c>
      <c r="Z15" s="1" t="s">
        <v>3403</v>
      </c>
      <c r="AA15" s="3">
        <v>46205</v>
      </c>
      <c r="AB15" s="1" t="s">
        <v>3416</v>
      </c>
      <c r="AC15" s="1" t="s">
        <v>3438</v>
      </c>
      <c r="AD15" s="1" t="s">
        <v>3933</v>
      </c>
      <c r="AE15" s="1" t="s">
        <v>3933</v>
      </c>
      <c r="AF15" s="1" t="s">
        <v>3940</v>
      </c>
      <c r="AG15" s="1" t="s">
        <v>2476</v>
      </c>
      <c r="AH15" s="1" t="s">
        <v>2467</v>
      </c>
      <c r="AI15" s="1" t="s">
        <v>3948</v>
      </c>
      <c r="AJ15" s="1"/>
      <c r="AK15" s="1"/>
      <c r="AL15" s="1" t="s">
        <v>3952</v>
      </c>
      <c r="AM15" s="1" t="s">
        <v>3952</v>
      </c>
      <c r="AN15" s="1" t="s">
        <v>3960</v>
      </c>
      <c r="AO15" s="1" t="s">
        <v>3969</v>
      </c>
      <c r="AP15" s="1" t="s">
        <v>4216</v>
      </c>
      <c r="AQ15" s="1"/>
      <c r="AR15">
        <v>10626</v>
      </c>
      <c r="AS15">
        <v>7</v>
      </c>
      <c r="AT15" s="1" t="s">
        <v>4237</v>
      </c>
      <c r="AU15">
        <v>300000</v>
      </c>
      <c r="AV15" s="1" t="s">
        <v>4253</v>
      </c>
      <c r="AW15" s="1" t="s">
        <v>3940</v>
      </c>
      <c r="AX15">
        <v>6060</v>
      </c>
      <c r="AY15">
        <v>135498</v>
      </c>
      <c r="AZ15">
        <v>1</v>
      </c>
      <c r="BA15" s="1" t="s">
        <v>3401</v>
      </c>
    </row>
    <row r="16" spans="1:53">
      <c r="A16" s="1" t="s">
        <v>67</v>
      </c>
      <c r="B16">
        <v>0</v>
      </c>
      <c r="C16">
        <v>20000</v>
      </c>
      <c r="D16" s="1" t="s">
        <v>1437</v>
      </c>
      <c r="E16">
        <v>0</v>
      </c>
      <c r="F16">
        <v>138780</v>
      </c>
      <c r="G16">
        <v>2</v>
      </c>
      <c r="H16" s="1"/>
      <c r="I16" s="1" t="s">
        <v>2409</v>
      </c>
      <c r="J16" s="1" t="s">
        <v>2462</v>
      </c>
      <c r="K16" s="1" t="s">
        <v>2467</v>
      </c>
      <c r="L16" s="1" t="s">
        <v>2476</v>
      </c>
      <c r="M16" s="1" t="s">
        <v>2467</v>
      </c>
      <c r="N16" s="1" t="s">
        <v>2607</v>
      </c>
      <c r="O16" s="1"/>
      <c r="P16">
        <v>1</v>
      </c>
      <c r="Q16" s="1" t="s">
        <v>1437</v>
      </c>
      <c r="R16" s="1" t="s">
        <v>3107</v>
      </c>
      <c r="S16" s="1"/>
      <c r="T16" s="1" t="s">
        <v>3110</v>
      </c>
      <c r="U16" s="1" t="s">
        <v>3113</v>
      </c>
      <c r="V16" s="1" t="s">
        <v>3113</v>
      </c>
      <c r="W16" s="1" t="s">
        <v>3396</v>
      </c>
      <c r="X16" s="1" t="s">
        <v>3400</v>
      </c>
      <c r="Y16" s="3">
        <v>46205</v>
      </c>
      <c r="Z16" s="1" t="s">
        <v>3403</v>
      </c>
      <c r="AA16" s="3">
        <v>46205</v>
      </c>
      <c r="AB16" s="1" t="s">
        <v>3416</v>
      </c>
      <c r="AC16" s="1" t="s">
        <v>3438</v>
      </c>
      <c r="AD16" s="1" t="s">
        <v>3933</v>
      </c>
      <c r="AE16" s="1" t="s">
        <v>3933</v>
      </c>
      <c r="AF16" s="1" t="s">
        <v>3940</v>
      </c>
      <c r="AG16" s="1" t="s">
        <v>2476</v>
      </c>
      <c r="AH16" s="1" t="s">
        <v>2467</v>
      </c>
      <c r="AI16" s="1" t="s">
        <v>3948</v>
      </c>
      <c r="AJ16" s="1"/>
      <c r="AK16" s="1"/>
      <c r="AL16" s="1" t="s">
        <v>3952</v>
      </c>
      <c r="AM16" s="1" t="s">
        <v>3952</v>
      </c>
      <c r="AN16" s="1" t="s">
        <v>3960</v>
      </c>
      <c r="AO16" s="1" t="s">
        <v>3969</v>
      </c>
      <c r="AP16" s="1" t="s">
        <v>4216</v>
      </c>
      <c r="AQ16" s="1"/>
      <c r="AR16">
        <v>4213</v>
      </c>
      <c r="AS16">
        <v>1</v>
      </c>
      <c r="AT16" s="1" t="s">
        <v>4235</v>
      </c>
      <c r="AU16">
        <v>20000</v>
      </c>
      <c r="AV16" s="1" t="s">
        <v>4254</v>
      </c>
      <c r="AW16" s="1" t="s">
        <v>3940</v>
      </c>
      <c r="AX16">
        <v>6060</v>
      </c>
      <c r="AY16">
        <v>135498</v>
      </c>
      <c r="AZ16">
        <v>2</v>
      </c>
      <c r="BA16" s="1" t="s">
        <v>3401</v>
      </c>
    </row>
    <row r="17" spans="1:53">
      <c r="A17" s="1" t="s">
        <v>68</v>
      </c>
      <c r="B17">
        <v>0</v>
      </c>
      <c r="C17">
        <v>1000000</v>
      </c>
      <c r="D17" s="1" t="s">
        <v>1438</v>
      </c>
      <c r="E17">
        <v>0</v>
      </c>
      <c r="F17">
        <v>138762</v>
      </c>
      <c r="G17">
        <v>1</v>
      </c>
      <c r="H17" s="1"/>
      <c r="I17" s="1" t="s">
        <v>2405</v>
      </c>
      <c r="J17" s="1" t="s">
        <v>2462</v>
      </c>
      <c r="K17" s="1" t="s">
        <v>2467</v>
      </c>
      <c r="L17" s="1" t="s">
        <v>2477</v>
      </c>
      <c r="M17" s="1" t="s">
        <v>2467</v>
      </c>
      <c r="N17" s="1" t="s">
        <v>2607</v>
      </c>
      <c r="O17" s="1"/>
      <c r="P17">
        <v>1</v>
      </c>
      <c r="Q17" s="1" t="s">
        <v>1438</v>
      </c>
      <c r="R17" s="1" t="s">
        <v>3107</v>
      </c>
      <c r="S17" s="1"/>
      <c r="T17" s="1" t="s">
        <v>3110</v>
      </c>
      <c r="U17" s="1" t="s">
        <v>3114</v>
      </c>
      <c r="V17" s="1" t="s">
        <v>3114</v>
      </c>
      <c r="W17" s="1" t="s">
        <v>3396</v>
      </c>
      <c r="X17" s="1" t="s">
        <v>3400</v>
      </c>
      <c r="Y17" s="3">
        <v>46205</v>
      </c>
      <c r="Z17" s="1" t="s">
        <v>3403</v>
      </c>
      <c r="AA17" s="3">
        <v>46205</v>
      </c>
      <c r="AB17" s="1" t="s">
        <v>3416</v>
      </c>
      <c r="AC17" s="1" t="s">
        <v>3439</v>
      </c>
      <c r="AD17" s="1" t="s">
        <v>3933</v>
      </c>
      <c r="AE17" s="1" t="s">
        <v>3933</v>
      </c>
      <c r="AF17" s="1" t="s">
        <v>3940</v>
      </c>
      <c r="AG17" s="1" t="s">
        <v>2477</v>
      </c>
      <c r="AH17" s="1" t="s">
        <v>2467</v>
      </c>
      <c r="AI17" s="1" t="s">
        <v>3948</v>
      </c>
      <c r="AJ17" s="1"/>
      <c r="AK17" s="1"/>
      <c r="AL17" s="1" t="s">
        <v>3952</v>
      </c>
      <c r="AM17" s="1" t="s">
        <v>3952</v>
      </c>
      <c r="AN17" s="1" t="s">
        <v>3960</v>
      </c>
      <c r="AO17" s="1" t="s">
        <v>3970</v>
      </c>
      <c r="AP17" s="1" t="s">
        <v>4216</v>
      </c>
      <c r="AQ17" s="1"/>
      <c r="AR17">
        <v>6965</v>
      </c>
      <c r="AS17">
        <v>1</v>
      </c>
      <c r="AT17" s="1" t="s">
        <v>4235</v>
      </c>
      <c r="AU17">
        <v>1000000</v>
      </c>
      <c r="AV17" s="1" t="s">
        <v>4252</v>
      </c>
      <c r="AW17" s="1" t="s">
        <v>3940</v>
      </c>
      <c r="AX17">
        <v>4371</v>
      </c>
      <c r="AY17">
        <v>135499</v>
      </c>
      <c r="AZ17">
        <v>1</v>
      </c>
      <c r="BA17" s="1" t="s">
        <v>4618</v>
      </c>
    </row>
    <row r="18" spans="1:53" ht="28.5">
      <c r="A18" s="2" t="s">
        <v>69</v>
      </c>
      <c r="B18">
        <v>0</v>
      </c>
      <c r="C18">
        <v>250000</v>
      </c>
      <c r="D18" s="1" t="s">
        <v>1439</v>
      </c>
      <c r="E18">
        <v>0</v>
      </c>
      <c r="F18">
        <v>138762</v>
      </c>
      <c r="G18">
        <v>2</v>
      </c>
      <c r="H18" s="1"/>
      <c r="I18" s="1" t="s">
        <v>2405</v>
      </c>
      <c r="J18" s="1" t="s">
        <v>2462</v>
      </c>
      <c r="K18" s="1" t="s">
        <v>2467</v>
      </c>
      <c r="L18" s="1" t="s">
        <v>2477</v>
      </c>
      <c r="M18" s="1" t="s">
        <v>2467</v>
      </c>
      <c r="N18" s="1" t="s">
        <v>2607</v>
      </c>
      <c r="O18" s="1"/>
      <c r="P18">
        <v>1</v>
      </c>
      <c r="Q18" s="1" t="s">
        <v>1439</v>
      </c>
      <c r="R18" s="1" t="s">
        <v>3107</v>
      </c>
      <c r="S18" s="1"/>
      <c r="T18" s="1" t="s">
        <v>3110</v>
      </c>
      <c r="U18" s="1" t="s">
        <v>3114</v>
      </c>
      <c r="V18" s="1" t="s">
        <v>3114</v>
      </c>
      <c r="W18" s="1" t="s">
        <v>3396</v>
      </c>
      <c r="X18" s="1" t="s">
        <v>3400</v>
      </c>
      <c r="Y18" s="3">
        <v>46205</v>
      </c>
      <c r="Z18" s="1" t="s">
        <v>3403</v>
      </c>
      <c r="AA18" s="3">
        <v>46205</v>
      </c>
      <c r="AB18" s="1" t="s">
        <v>3416</v>
      </c>
      <c r="AC18" s="1" t="s">
        <v>3439</v>
      </c>
      <c r="AD18" s="1" t="s">
        <v>3933</v>
      </c>
      <c r="AE18" s="1" t="s">
        <v>3933</v>
      </c>
      <c r="AF18" s="1" t="s">
        <v>3940</v>
      </c>
      <c r="AG18" s="1" t="s">
        <v>2477</v>
      </c>
      <c r="AH18" s="1" t="s">
        <v>2467</v>
      </c>
      <c r="AI18" s="1" t="s">
        <v>3948</v>
      </c>
      <c r="AJ18" s="1"/>
      <c r="AK18" s="1"/>
      <c r="AL18" s="1" t="s">
        <v>3952</v>
      </c>
      <c r="AM18" s="1" t="s">
        <v>3952</v>
      </c>
      <c r="AN18" s="1" t="s">
        <v>3960</v>
      </c>
      <c r="AO18" s="1" t="s">
        <v>3970</v>
      </c>
      <c r="AP18" s="1" t="s">
        <v>4216</v>
      </c>
      <c r="AQ18" s="1"/>
      <c r="AR18">
        <v>6965</v>
      </c>
      <c r="AS18">
        <v>1</v>
      </c>
      <c r="AT18" s="1" t="s">
        <v>4235</v>
      </c>
      <c r="AU18">
        <v>250000</v>
      </c>
      <c r="AV18" s="1" t="s">
        <v>4252</v>
      </c>
      <c r="AW18" s="1" t="s">
        <v>3940</v>
      </c>
      <c r="AX18">
        <v>4371</v>
      </c>
      <c r="AY18">
        <v>135499</v>
      </c>
      <c r="AZ18">
        <v>2</v>
      </c>
      <c r="BA18" s="1" t="s">
        <v>4618</v>
      </c>
    </row>
    <row r="19" spans="1:53">
      <c r="A19" s="1" t="s">
        <v>70</v>
      </c>
      <c r="B19">
        <v>0</v>
      </c>
      <c r="C19">
        <v>2275000</v>
      </c>
      <c r="D19" s="1" t="s">
        <v>1440</v>
      </c>
      <c r="E19">
        <v>0</v>
      </c>
      <c r="F19">
        <v>138762</v>
      </c>
      <c r="G19">
        <v>3</v>
      </c>
      <c r="H19" s="1"/>
      <c r="I19" s="1" t="s">
        <v>2405</v>
      </c>
      <c r="J19" s="1" t="s">
        <v>2462</v>
      </c>
      <c r="K19" s="1" t="s">
        <v>2467</v>
      </c>
      <c r="L19" s="1" t="s">
        <v>2477</v>
      </c>
      <c r="M19" s="1" t="s">
        <v>2467</v>
      </c>
      <c r="N19" s="1" t="s">
        <v>2607</v>
      </c>
      <c r="O19" s="1"/>
      <c r="P19">
        <v>1</v>
      </c>
      <c r="Q19" s="1" t="s">
        <v>1440</v>
      </c>
      <c r="R19" s="1" t="s">
        <v>3107</v>
      </c>
      <c r="S19" s="1"/>
      <c r="T19" s="1" t="s">
        <v>3110</v>
      </c>
      <c r="U19" s="1" t="s">
        <v>3114</v>
      </c>
      <c r="V19" s="1" t="s">
        <v>3114</v>
      </c>
      <c r="W19" s="1" t="s">
        <v>3396</v>
      </c>
      <c r="X19" s="1" t="s">
        <v>3400</v>
      </c>
      <c r="Y19" s="3">
        <v>46205</v>
      </c>
      <c r="Z19" s="1" t="s">
        <v>3403</v>
      </c>
      <c r="AA19" s="3">
        <v>46205</v>
      </c>
      <c r="AB19" s="1" t="s">
        <v>3416</v>
      </c>
      <c r="AC19" s="1" t="s">
        <v>3439</v>
      </c>
      <c r="AD19" s="1" t="s">
        <v>3933</v>
      </c>
      <c r="AE19" s="1" t="s">
        <v>3933</v>
      </c>
      <c r="AF19" s="1" t="s">
        <v>3940</v>
      </c>
      <c r="AG19" s="1" t="s">
        <v>2477</v>
      </c>
      <c r="AH19" s="1" t="s">
        <v>2467</v>
      </c>
      <c r="AI19" s="1" t="s">
        <v>3948</v>
      </c>
      <c r="AJ19" s="1"/>
      <c r="AK19" s="1"/>
      <c r="AL19" s="1" t="s">
        <v>3952</v>
      </c>
      <c r="AM19" s="1" t="s">
        <v>3952</v>
      </c>
      <c r="AN19" s="1" t="s">
        <v>3960</v>
      </c>
      <c r="AO19" s="1" t="s">
        <v>3970</v>
      </c>
      <c r="AP19" s="1" t="s">
        <v>4216</v>
      </c>
      <c r="AQ19" s="1"/>
      <c r="AR19">
        <v>6965</v>
      </c>
      <c r="AS19">
        <v>1</v>
      </c>
      <c r="AT19" s="1" t="s">
        <v>4235</v>
      </c>
      <c r="AU19">
        <v>2275000</v>
      </c>
      <c r="AV19" s="1" t="s">
        <v>4252</v>
      </c>
      <c r="AW19" s="1" t="s">
        <v>3940</v>
      </c>
      <c r="AX19">
        <v>4371</v>
      </c>
      <c r="AY19">
        <v>135499</v>
      </c>
      <c r="AZ19">
        <v>3</v>
      </c>
      <c r="BA19" s="1" t="s">
        <v>4618</v>
      </c>
    </row>
    <row r="20" spans="1:53">
      <c r="A20" s="1" t="s">
        <v>71</v>
      </c>
      <c r="B20">
        <v>0</v>
      </c>
      <c r="C20">
        <v>700000</v>
      </c>
      <c r="D20" s="1" t="s">
        <v>1441</v>
      </c>
      <c r="E20">
        <v>0</v>
      </c>
      <c r="F20">
        <v>138762</v>
      </c>
      <c r="G20">
        <v>4</v>
      </c>
      <c r="H20" s="1"/>
      <c r="I20" s="1" t="s">
        <v>2405</v>
      </c>
      <c r="J20" s="1" t="s">
        <v>2462</v>
      </c>
      <c r="K20" s="1" t="s">
        <v>2467</v>
      </c>
      <c r="L20" s="1" t="s">
        <v>2477</v>
      </c>
      <c r="M20" s="1" t="s">
        <v>2467</v>
      </c>
      <c r="N20" s="1" t="s">
        <v>2607</v>
      </c>
      <c r="O20" s="1"/>
      <c r="P20">
        <v>1</v>
      </c>
      <c r="Q20" s="1" t="s">
        <v>1441</v>
      </c>
      <c r="R20" s="1" t="s">
        <v>3107</v>
      </c>
      <c r="S20" s="1"/>
      <c r="T20" s="1" t="s">
        <v>3110</v>
      </c>
      <c r="U20" s="1" t="s">
        <v>3114</v>
      </c>
      <c r="V20" s="1" t="s">
        <v>3114</v>
      </c>
      <c r="W20" s="1" t="s">
        <v>3396</v>
      </c>
      <c r="X20" s="1" t="s">
        <v>3400</v>
      </c>
      <c r="Y20" s="3">
        <v>46205</v>
      </c>
      <c r="Z20" s="1" t="s">
        <v>3403</v>
      </c>
      <c r="AA20" s="3">
        <v>46205</v>
      </c>
      <c r="AB20" s="1" t="s">
        <v>3416</v>
      </c>
      <c r="AC20" s="1" t="s">
        <v>3439</v>
      </c>
      <c r="AD20" s="1" t="s">
        <v>3933</v>
      </c>
      <c r="AE20" s="1" t="s">
        <v>3933</v>
      </c>
      <c r="AF20" s="1" t="s">
        <v>3940</v>
      </c>
      <c r="AG20" s="1" t="s">
        <v>2477</v>
      </c>
      <c r="AH20" s="1" t="s">
        <v>2467</v>
      </c>
      <c r="AI20" s="1" t="s">
        <v>3948</v>
      </c>
      <c r="AJ20" s="1"/>
      <c r="AK20" s="1"/>
      <c r="AL20" s="1" t="s">
        <v>3952</v>
      </c>
      <c r="AM20" s="1" t="s">
        <v>3952</v>
      </c>
      <c r="AN20" s="1" t="s">
        <v>3960</v>
      </c>
      <c r="AO20" s="1" t="s">
        <v>3970</v>
      </c>
      <c r="AP20" s="1" t="s">
        <v>4216</v>
      </c>
      <c r="AQ20" s="1"/>
      <c r="AR20">
        <v>6965</v>
      </c>
      <c r="AS20">
        <v>1</v>
      </c>
      <c r="AT20" s="1" t="s">
        <v>4235</v>
      </c>
      <c r="AU20">
        <v>700000</v>
      </c>
      <c r="AV20" s="1" t="s">
        <v>4252</v>
      </c>
      <c r="AW20" s="1" t="s">
        <v>3940</v>
      </c>
      <c r="AX20">
        <v>4371</v>
      </c>
      <c r="AY20">
        <v>135499</v>
      </c>
      <c r="AZ20">
        <v>4</v>
      </c>
      <c r="BA20" s="1" t="s">
        <v>4618</v>
      </c>
    </row>
    <row r="21" spans="1:53">
      <c r="A21" s="1" t="s">
        <v>72</v>
      </c>
      <c r="B21">
        <v>0</v>
      </c>
      <c r="C21">
        <v>7646040</v>
      </c>
      <c r="D21" s="1" t="s">
        <v>1442</v>
      </c>
      <c r="E21">
        <v>0</v>
      </c>
      <c r="F21">
        <v>138740</v>
      </c>
      <c r="G21">
        <v>1</v>
      </c>
      <c r="H21" s="1"/>
      <c r="I21" s="1" t="s">
        <v>2405</v>
      </c>
      <c r="J21" s="1" t="s">
        <v>2462</v>
      </c>
      <c r="K21" s="1" t="s">
        <v>2468</v>
      </c>
      <c r="L21" s="1" t="s">
        <v>2478</v>
      </c>
      <c r="M21" s="1" t="s">
        <v>2585</v>
      </c>
      <c r="N21" s="1" t="s">
        <v>2607</v>
      </c>
      <c r="O21" s="1"/>
      <c r="P21">
        <v>1</v>
      </c>
      <c r="Q21" s="1" t="s">
        <v>1442</v>
      </c>
      <c r="R21" s="1" t="s">
        <v>3107</v>
      </c>
      <c r="S21" s="1"/>
      <c r="T21" s="1" t="s">
        <v>3110</v>
      </c>
      <c r="U21" s="1" t="s">
        <v>1442</v>
      </c>
      <c r="V21" s="1" t="s">
        <v>1442</v>
      </c>
      <c r="W21" s="1" t="s">
        <v>3396</v>
      </c>
      <c r="X21" s="1" t="s">
        <v>3400</v>
      </c>
      <c r="Y21" s="3">
        <v>46205</v>
      </c>
      <c r="Z21" s="1" t="s">
        <v>3403</v>
      </c>
      <c r="AA21" s="3">
        <v>46205</v>
      </c>
      <c r="AB21" s="1" t="s">
        <v>3416</v>
      </c>
      <c r="AC21" s="1"/>
      <c r="AD21" s="1" t="s">
        <v>3933</v>
      </c>
      <c r="AE21" s="1" t="s">
        <v>3933</v>
      </c>
      <c r="AF21" s="1" t="s">
        <v>3941</v>
      </c>
      <c r="AG21" s="1" t="s">
        <v>2478</v>
      </c>
      <c r="AH21" s="1" t="s">
        <v>2585</v>
      </c>
      <c r="AI21" s="1" t="s">
        <v>3948</v>
      </c>
      <c r="AJ21" s="1"/>
      <c r="AK21" s="1"/>
      <c r="AL21" s="1" t="s">
        <v>3952</v>
      </c>
      <c r="AM21" s="1" t="s">
        <v>3952</v>
      </c>
      <c r="AN21" s="1" t="s">
        <v>3960</v>
      </c>
      <c r="AO21" s="1" t="s">
        <v>3971</v>
      </c>
      <c r="AP21" s="1" t="s">
        <v>4217</v>
      </c>
      <c r="AQ21" s="1"/>
      <c r="AR21">
        <v>14862</v>
      </c>
      <c r="AS21">
        <v>1</v>
      </c>
      <c r="AT21" s="1" t="s">
        <v>4235</v>
      </c>
      <c r="AU21">
        <v>7646040</v>
      </c>
      <c r="AV21" s="1" t="s">
        <v>4244</v>
      </c>
      <c r="AW21" s="1" t="s">
        <v>3941</v>
      </c>
      <c r="AX21">
        <v>6519</v>
      </c>
      <c r="AY21">
        <v>135500</v>
      </c>
      <c r="AZ21">
        <v>1</v>
      </c>
      <c r="BA21" s="1" t="s">
        <v>4618</v>
      </c>
    </row>
    <row r="22" spans="1:53">
      <c r="A22" s="1" t="s">
        <v>73</v>
      </c>
      <c r="B22">
        <v>0</v>
      </c>
      <c r="C22">
        <v>179400000</v>
      </c>
      <c r="D22" s="1" t="s">
        <v>1443</v>
      </c>
      <c r="E22">
        <v>20</v>
      </c>
      <c r="F22">
        <v>138775</v>
      </c>
      <c r="G22">
        <v>1</v>
      </c>
      <c r="H22" s="1"/>
      <c r="I22" s="1" t="s">
        <v>2410</v>
      </c>
      <c r="J22" s="1" t="s">
        <v>2462</v>
      </c>
      <c r="K22" s="1" t="s">
        <v>2468</v>
      </c>
      <c r="L22" s="1" t="s">
        <v>2479</v>
      </c>
      <c r="M22" s="1" t="s">
        <v>2585</v>
      </c>
      <c r="N22" s="1" t="s">
        <v>2607</v>
      </c>
      <c r="O22" s="1"/>
      <c r="P22">
        <v>60</v>
      </c>
      <c r="Q22" s="1" t="s">
        <v>2616</v>
      </c>
      <c r="R22" s="1" t="s">
        <v>3107</v>
      </c>
      <c r="S22" s="1"/>
      <c r="T22" s="1" t="s">
        <v>3110</v>
      </c>
      <c r="U22" s="1" t="s">
        <v>2616</v>
      </c>
      <c r="V22" s="1" t="s">
        <v>1443</v>
      </c>
      <c r="W22" s="1" t="s">
        <v>3396</v>
      </c>
      <c r="X22" s="1" t="s">
        <v>3400</v>
      </c>
      <c r="Y22" s="3">
        <v>46205</v>
      </c>
      <c r="Z22" s="1" t="s">
        <v>3403</v>
      </c>
      <c r="AA22" s="3">
        <v>46205</v>
      </c>
      <c r="AB22" s="1" t="s">
        <v>3416</v>
      </c>
      <c r="AC22" s="1"/>
      <c r="AD22" s="1" t="s">
        <v>3933</v>
      </c>
      <c r="AE22" s="1" t="s">
        <v>3933</v>
      </c>
      <c r="AF22" s="1" t="s">
        <v>3941</v>
      </c>
      <c r="AG22" s="1" t="s">
        <v>2479</v>
      </c>
      <c r="AH22" s="1" t="s">
        <v>2585</v>
      </c>
      <c r="AI22" s="1" t="s">
        <v>3948</v>
      </c>
      <c r="AJ22" s="1"/>
      <c r="AK22" s="1"/>
      <c r="AL22" s="1" t="s">
        <v>3952</v>
      </c>
      <c r="AM22" s="1" t="s">
        <v>3952</v>
      </c>
      <c r="AN22" s="1" t="s">
        <v>3960</v>
      </c>
      <c r="AO22" s="1" t="s">
        <v>3972</v>
      </c>
      <c r="AP22" s="1" t="s">
        <v>4217</v>
      </c>
      <c r="AQ22" s="1"/>
      <c r="AR22">
        <v>1247</v>
      </c>
      <c r="AS22">
        <v>60</v>
      </c>
      <c r="AT22" s="1" t="s">
        <v>4235</v>
      </c>
      <c r="AU22">
        <v>2990000</v>
      </c>
      <c r="AV22" s="1" t="s">
        <v>4255</v>
      </c>
      <c r="AW22" s="1" t="s">
        <v>3941</v>
      </c>
      <c r="AX22">
        <v>102</v>
      </c>
      <c r="AY22">
        <v>135501</v>
      </c>
      <c r="AZ22">
        <v>1</v>
      </c>
      <c r="BA22" s="1" t="s">
        <v>3401</v>
      </c>
    </row>
    <row r="23" spans="1:53">
      <c r="A23" s="1" t="s">
        <v>74</v>
      </c>
      <c r="B23">
        <v>0</v>
      </c>
      <c r="C23">
        <v>1672100</v>
      </c>
      <c r="D23" s="1" t="s">
        <v>1444</v>
      </c>
      <c r="E23">
        <v>0</v>
      </c>
      <c r="F23">
        <v>138720</v>
      </c>
      <c r="G23">
        <v>1</v>
      </c>
      <c r="H23" s="1"/>
      <c r="I23" s="1" t="s">
        <v>2411</v>
      </c>
      <c r="J23" s="1" t="s">
        <v>2463</v>
      </c>
      <c r="K23" s="1" t="s">
        <v>2464</v>
      </c>
      <c r="L23" s="1" t="s">
        <v>2480</v>
      </c>
      <c r="M23" s="1" t="s">
        <v>2586</v>
      </c>
      <c r="N23" s="1" t="s">
        <v>2607</v>
      </c>
      <c r="O23" s="1"/>
      <c r="P23">
        <v>0</v>
      </c>
      <c r="Q23" s="1" t="s">
        <v>2609</v>
      </c>
      <c r="R23" s="1" t="s">
        <v>3107</v>
      </c>
      <c r="S23" s="1"/>
      <c r="T23" s="1" t="s">
        <v>3108</v>
      </c>
      <c r="U23" s="1" t="s">
        <v>1444</v>
      </c>
      <c r="V23" s="1" t="s">
        <v>1444</v>
      </c>
      <c r="W23" s="1" t="s">
        <v>3396</v>
      </c>
      <c r="X23" s="1" t="s">
        <v>3400</v>
      </c>
      <c r="Y23" s="3">
        <v>46205</v>
      </c>
      <c r="Z23" s="1" t="s">
        <v>3403</v>
      </c>
      <c r="AA23" s="3">
        <v>46205</v>
      </c>
      <c r="AB23" s="1" t="s">
        <v>3416</v>
      </c>
      <c r="AC23" s="1" t="s">
        <v>3440</v>
      </c>
      <c r="AD23" s="1" t="s">
        <v>3933</v>
      </c>
      <c r="AE23" s="1" t="s">
        <v>3933</v>
      </c>
      <c r="AF23" s="1" t="s">
        <v>3939</v>
      </c>
      <c r="AG23" s="1" t="s">
        <v>2480</v>
      </c>
      <c r="AH23" s="1" t="s">
        <v>2586</v>
      </c>
      <c r="AI23" s="1" t="s">
        <v>3949</v>
      </c>
      <c r="AJ23" s="1"/>
      <c r="AK23" s="1"/>
      <c r="AL23" s="1" t="s">
        <v>3954</v>
      </c>
      <c r="AM23" s="1" t="s">
        <v>3954</v>
      </c>
      <c r="AN23" s="1" t="s">
        <v>3958</v>
      </c>
      <c r="AO23" s="1" t="s">
        <v>3973</v>
      </c>
      <c r="AP23" s="1" t="s">
        <v>4212</v>
      </c>
      <c r="AQ23" s="1"/>
      <c r="AR23">
        <v>17513</v>
      </c>
      <c r="AS23">
        <v>1</v>
      </c>
      <c r="AT23" s="1" t="s">
        <v>4237</v>
      </c>
      <c r="AU23">
        <v>1672100</v>
      </c>
      <c r="AV23" s="1" t="s">
        <v>3572</v>
      </c>
      <c r="AW23" s="1" t="s">
        <v>3939</v>
      </c>
      <c r="AX23">
        <v>2886</v>
      </c>
      <c r="AY23">
        <v>135502</v>
      </c>
      <c r="AZ23">
        <v>1</v>
      </c>
      <c r="BA23" s="1" t="s">
        <v>4619</v>
      </c>
    </row>
    <row r="24" spans="1:53">
      <c r="A24" s="1" t="s">
        <v>75</v>
      </c>
      <c r="B24">
        <v>0</v>
      </c>
      <c r="C24">
        <v>2542500</v>
      </c>
      <c r="D24" s="1" t="s">
        <v>1445</v>
      </c>
      <c r="E24">
        <v>0</v>
      </c>
      <c r="F24">
        <v>138782</v>
      </c>
      <c r="G24">
        <v>1</v>
      </c>
      <c r="H24" s="1"/>
      <c r="I24" s="1" t="s">
        <v>2411</v>
      </c>
      <c r="J24" s="1" t="s">
        <v>2463</v>
      </c>
      <c r="K24" s="1" t="s">
        <v>2464</v>
      </c>
      <c r="L24" s="1" t="s">
        <v>2480</v>
      </c>
      <c r="M24" s="1" t="s">
        <v>2587</v>
      </c>
      <c r="N24" s="1" t="s">
        <v>2607</v>
      </c>
      <c r="O24" s="1"/>
      <c r="P24">
        <v>0</v>
      </c>
      <c r="Q24" s="1" t="s">
        <v>2609</v>
      </c>
      <c r="R24" s="1" t="s">
        <v>3107</v>
      </c>
      <c r="S24" s="1"/>
      <c r="T24" s="1" t="s">
        <v>3108</v>
      </c>
      <c r="U24" s="1" t="s">
        <v>1445</v>
      </c>
      <c r="V24" s="1" t="s">
        <v>1445</v>
      </c>
      <c r="W24" s="1" t="s">
        <v>3396</v>
      </c>
      <c r="X24" s="1" t="s">
        <v>3400</v>
      </c>
      <c r="Y24" s="3">
        <v>46205</v>
      </c>
      <c r="Z24" s="1" t="s">
        <v>3403</v>
      </c>
      <c r="AA24" s="3">
        <v>46205</v>
      </c>
      <c r="AB24" s="1" t="s">
        <v>3416</v>
      </c>
      <c r="AC24" s="1" t="s">
        <v>3441</v>
      </c>
      <c r="AD24" s="1" t="s">
        <v>3933</v>
      </c>
      <c r="AE24" s="1" t="s">
        <v>3933</v>
      </c>
      <c r="AF24" s="1" t="s">
        <v>3939</v>
      </c>
      <c r="AG24" s="1" t="s">
        <v>2480</v>
      </c>
      <c r="AH24" s="1" t="s">
        <v>2587</v>
      </c>
      <c r="AI24" s="1" t="s">
        <v>3949</v>
      </c>
      <c r="AJ24" s="1"/>
      <c r="AK24" s="1"/>
      <c r="AL24" s="1" t="s">
        <v>3954</v>
      </c>
      <c r="AM24" s="1" t="s">
        <v>3954</v>
      </c>
      <c r="AN24" s="1" t="s">
        <v>3958</v>
      </c>
      <c r="AO24" s="1" t="s">
        <v>3973</v>
      </c>
      <c r="AP24" s="1" t="s">
        <v>4212</v>
      </c>
      <c r="AQ24" s="1"/>
      <c r="AR24">
        <v>17513</v>
      </c>
      <c r="AS24">
        <v>1</v>
      </c>
      <c r="AT24" s="1" t="s">
        <v>4237</v>
      </c>
      <c r="AU24">
        <v>2542500</v>
      </c>
      <c r="AV24" s="1" t="s">
        <v>3572</v>
      </c>
      <c r="AW24" s="1" t="s">
        <v>3939</v>
      </c>
      <c r="AX24">
        <v>2886</v>
      </c>
      <c r="AY24">
        <v>135503</v>
      </c>
      <c r="AZ24">
        <v>1</v>
      </c>
      <c r="BA24" s="1" t="s">
        <v>3401</v>
      </c>
    </row>
    <row r="25" spans="1:53">
      <c r="A25" s="1" t="s">
        <v>76</v>
      </c>
      <c r="B25">
        <v>0</v>
      </c>
      <c r="C25">
        <v>949300</v>
      </c>
      <c r="D25" s="1" t="s">
        <v>1446</v>
      </c>
      <c r="E25">
        <v>0</v>
      </c>
      <c r="F25">
        <v>138790</v>
      </c>
      <c r="G25">
        <v>1</v>
      </c>
      <c r="H25" s="1"/>
      <c r="I25" s="1" t="s">
        <v>2411</v>
      </c>
      <c r="J25" s="1" t="s">
        <v>2463</v>
      </c>
      <c r="K25" s="1" t="s">
        <v>2465</v>
      </c>
      <c r="L25" s="1" t="s">
        <v>2481</v>
      </c>
      <c r="M25" s="1" t="s">
        <v>2588</v>
      </c>
      <c r="N25" s="1" t="s">
        <v>2607</v>
      </c>
      <c r="O25" s="1"/>
      <c r="P25">
        <v>0</v>
      </c>
      <c r="Q25" s="1" t="s">
        <v>2609</v>
      </c>
      <c r="R25" s="1" t="s">
        <v>3107</v>
      </c>
      <c r="S25" s="1"/>
      <c r="T25" s="1" t="s">
        <v>3110</v>
      </c>
      <c r="U25" s="1" t="s">
        <v>3115</v>
      </c>
      <c r="V25" s="1" t="s">
        <v>3115</v>
      </c>
      <c r="W25" s="1" t="s">
        <v>3396</v>
      </c>
      <c r="X25" s="1" t="s">
        <v>3400</v>
      </c>
      <c r="Y25" s="3">
        <v>46205</v>
      </c>
      <c r="Z25" s="1" t="s">
        <v>3403</v>
      </c>
      <c r="AA25" s="3">
        <v>46205</v>
      </c>
      <c r="AB25" s="1" t="s">
        <v>3416</v>
      </c>
      <c r="AC25" s="1"/>
      <c r="AD25" s="1" t="s">
        <v>3933</v>
      </c>
      <c r="AE25" s="1" t="s">
        <v>3933</v>
      </c>
      <c r="AF25" s="1" t="s">
        <v>3937</v>
      </c>
      <c r="AG25" s="1" t="s">
        <v>2481</v>
      </c>
      <c r="AH25" s="1" t="s">
        <v>2588</v>
      </c>
      <c r="AI25" s="1" t="s">
        <v>3949</v>
      </c>
      <c r="AJ25" s="1"/>
      <c r="AK25" s="1"/>
      <c r="AL25" s="1" t="s">
        <v>3954</v>
      </c>
      <c r="AM25" s="1" t="s">
        <v>3954</v>
      </c>
      <c r="AN25" s="1" t="s">
        <v>3960</v>
      </c>
      <c r="AO25" s="1" t="s">
        <v>3973</v>
      </c>
      <c r="AP25" s="1" t="s">
        <v>4218</v>
      </c>
      <c r="AQ25" s="1"/>
      <c r="AR25">
        <v>17513</v>
      </c>
      <c r="AS25">
        <v>1</v>
      </c>
      <c r="AT25" s="1" t="s">
        <v>4237</v>
      </c>
      <c r="AU25">
        <v>949300</v>
      </c>
      <c r="AV25" s="1" t="s">
        <v>3572</v>
      </c>
      <c r="AW25" s="1" t="s">
        <v>3937</v>
      </c>
      <c r="AX25">
        <v>2886</v>
      </c>
      <c r="AY25">
        <v>135504</v>
      </c>
      <c r="AZ25">
        <v>1</v>
      </c>
      <c r="BA25" s="1" t="s">
        <v>3403</v>
      </c>
    </row>
    <row r="26" spans="1:53">
      <c r="A26" s="1" t="s">
        <v>77</v>
      </c>
      <c r="B26">
        <v>0</v>
      </c>
      <c r="C26">
        <v>949300</v>
      </c>
      <c r="D26" s="1" t="s">
        <v>1446</v>
      </c>
      <c r="E26">
        <v>0</v>
      </c>
      <c r="F26">
        <v>138790</v>
      </c>
      <c r="G26">
        <v>2</v>
      </c>
      <c r="H26" s="1"/>
      <c r="I26" s="1" t="s">
        <v>2411</v>
      </c>
      <c r="J26" s="1" t="s">
        <v>2463</v>
      </c>
      <c r="K26" s="1" t="s">
        <v>2465</v>
      </c>
      <c r="L26" s="1" t="s">
        <v>2481</v>
      </c>
      <c r="M26" s="1" t="s">
        <v>2588</v>
      </c>
      <c r="N26" s="1" t="s">
        <v>2607</v>
      </c>
      <c r="O26" s="1"/>
      <c r="P26">
        <v>0</v>
      </c>
      <c r="Q26" s="1" t="s">
        <v>2609</v>
      </c>
      <c r="R26" s="1" t="s">
        <v>3107</v>
      </c>
      <c r="S26" s="1"/>
      <c r="T26" s="1" t="s">
        <v>3110</v>
      </c>
      <c r="U26" s="1" t="s">
        <v>3115</v>
      </c>
      <c r="V26" s="1" t="s">
        <v>3115</v>
      </c>
      <c r="W26" s="1" t="s">
        <v>3396</v>
      </c>
      <c r="X26" s="1" t="s">
        <v>3400</v>
      </c>
      <c r="Y26" s="3">
        <v>46205</v>
      </c>
      <c r="Z26" s="1" t="s">
        <v>3403</v>
      </c>
      <c r="AA26" s="3">
        <v>46205</v>
      </c>
      <c r="AB26" s="1" t="s">
        <v>3416</v>
      </c>
      <c r="AC26" s="1"/>
      <c r="AD26" s="1" t="s">
        <v>3933</v>
      </c>
      <c r="AE26" s="1" t="s">
        <v>3933</v>
      </c>
      <c r="AF26" s="1" t="s">
        <v>3937</v>
      </c>
      <c r="AG26" s="1" t="s">
        <v>2481</v>
      </c>
      <c r="AH26" s="1" t="s">
        <v>2588</v>
      </c>
      <c r="AI26" s="1" t="s">
        <v>3949</v>
      </c>
      <c r="AJ26" s="1"/>
      <c r="AK26" s="1"/>
      <c r="AL26" s="1" t="s">
        <v>3954</v>
      </c>
      <c r="AM26" s="1" t="s">
        <v>3954</v>
      </c>
      <c r="AN26" s="1" t="s">
        <v>3960</v>
      </c>
      <c r="AO26" s="1" t="s">
        <v>3973</v>
      </c>
      <c r="AP26" s="1" t="s">
        <v>4218</v>
      </c>
      <c r="AQ26" s="1"/>
      <c r="AR26">
        <v>17513</v>
      </c>
      <c r="AS26">
        <v>1</v>
      </c>
      <c r="AT26" s="1" t="s">
        <v>4237</v>
      </c>
      <c r="AU26">
        <v>949300</v>
      </c>
      <c r="AV26" s="1" t="s">
        <v>3572</v>
      </c>
      <c r="AW26" s="1" t="s">
        <v>3937</v>
      </c>
      <c r="AX26">
        <v>2886</v>
      </c>
      <c r="AY26">
        <v>135504</v>
      </c>
      <c r="AZ26">
        <v>2</v>
      </c>
      <c r="BA26" s="1" t="s">
        <v>3403</v>
      </c>
    </row>
    <row r="27" spans="1:53">
      <c r="A27" s="1" t="s">
        <v>78</v>
      </c>
      <c r="B27">
        <v>0</v>
      </c>
      <c r="C27">
        <v>949300</v>
      </c>
      <c r="D27" s="1" t="s">
        <v>1446</v>
      </c>
      <c r="E27">
        <v>0</v>
      </c>
      <c r="F27">
        <v>138790</v>
      </c>
      <c r="G27">
        <v>3</v>
      </c>
      <c r="H27" s="1"/>
      <c r="I27" s="1" t="s">
        <v>2411</v>
      </c>
      <c r="J27" s="1" t="s">
        <v>2463</v>
      </c>
      <c r="K27" s="1" t="s">
        <v>2465</v>
      </c>
      <c r="L27" s="1" t="s">
        <v>2481</v>
      </c>
      <c r="M27" s="1" t="s">
        <v>2588</v>
      </c>
      <c r="N27" s="1" t="s">
        <v>2607</v>
      </c>
      <c r="O27" s="1"/>
      <c r="P27">
        <v>0</v>
      </c>
      <c r="Q27" s="1" t="s">
        <v>2609</v>
      </c>
      <c r="R27" s="1" t="s">
        <v>3107</v>
      </c>
      <c r="S27" s="1"/>
      <c r="T27" s="1" t="s">
        <v>3110</v>
      </c>
      <c r="U27" s="1" t="s">
        <v>3115</v>
      </c>
      <c r="V27" s="1" t="s">
        <v>3115</v>
      </c>
      <c r="W27" s="1" t="s">
        <v>3396</v>
      </c>
      <c r="X27" s="1" t="s">
        <v>3400</v>
      </c>
      <c r="Y27" s="3">
        <v>46205</v>
      </c>
      <c r="Z27" s="1" t="s">
        <v>3403</v>
      </c>
      <c r="AA27" s="3">
        <v>46205</v>
      </c>
      <c r="AB27" s="1" t="s">
        <v>3416</v>
      </c>
      <c r="AC27" s="1"/>
      <c r="AD27" s="1" t="s">
        <v>3933</v>
      </c>
      <c r="AE27" s="1" t="s">
        <v>3933</v>
      </c>
      <c r="AF27" s="1" t="s">
        <v>3937</v>
      </c>
      <c r="AG27" s="1" t="s">
        <v>2481</v>
      </c>
      <c r="AH27" s="1" t="s">
        <v>2588</v>
      </c>
      <c r="AI27" s="1" t="s">
        <v>3949</v>
      </c>
      <c r="AJ27" s="1"/>
      <c r="AK27" s="1"/>
      <c r="AL27" s="1" t="s">
        <v>3954</v>
      </c>
      <c r="AM27" s="1" t="s">
        <v>3954</v>
      </c>
      <c r="AN27" s="1" t="s">
        <v>3960</v>
      </c>
      <c r="AO27" s="1" t="s">
        <v>3973</v>
      </c>
      <c r="AP27" s="1" t="s">
        <v>4218</v>
      </c>
      <c r="AQ27" s="1"/>
      <c r="AR27">
        <v>17513</v>
      </c>
      <c r="AS27">
        <v>1</v>
      </c>
      <c r="AT27" s="1" t="s">
        <v>4237</v>
      </c>
      <c r="AU27">
        <v>949300</v>
      </c>
      <c r="AV27" s="1" t="s">
        <v>3572</v>
      </c>
      <c r="AW27" s="1" t="s">
        <v>3937</v>
      </c>
      <c r="AX27">
        <v>2886</v>
      </c>
      <c r="AY27">
        <v>135504</v>
      </c>
      <c r="AZ27">
        <v>3</v>
      </c>
      <c r="BA27" s="1" t="s">
        <v>3403</v>
      </c>
    </row>
    <row r="28" spans="1:53">
      <c r="A28" s="1" t="s">
        <v>79</v>
      </c>
      <c r="B28">
        <v>0</v>
      </c>
      <c r="C28">
        <v>5000000</v>
      </c>
      <c r="D28" s="1" t="s">
        <v>1447</v>
      </c>
      <c r="E28">
        <v>0</v>
      </c>
      <c r="F28">
        <v>138700</v>
      </c>
      <c r="G28">
        <v>1</v>
      </c>
      <c r="H28" s="1"/>
      <c r="I28" s="1" t="s">
        <v>2404</v>
      </c>
      <c r="J28" s="1" t="s">
        <v>2462</v>
      </c>
      <c r="K28" s="1" t="s">
        <v>2464</v>
      </c>
      <c r="L28" s="1" t="s">
        <v>2482</v>
      </c>
      <c r="M28" s="1" t="s">
        <v>2589</v>
      </c>
      <c r="N28" s="1" t="s">
        <v>2607</v>
      </c>
      <c r="O28" s="1"/>
      <c r="P28">
        <v>1</v>
      </c>
      <c r="Q28" s="1" t="s">
        <v>1447</v>
      </c>
      <c r="R28" s="1" t="s">
        <v>3107</v>
      </c>
      <c r="S28" s="1"/>
      <c r="T28" s="1" t="s">
        <v>3108</v>
      </c>
      <c r="U28" s="1" t="s">
        <v>1447</v>
      </c>
      <c r="V28" s="1" t="s">
        <v>1447</v>
      </c>
      <c r="W28" s="1" t="s">
        <v>3396</v>
      </c>
      <c r="X28" s="1" t="s">
        <v>3400</v>
      </c>
      <c r="Y28" s="3">
        <v>46205</v>
      </c>
      <c r="Z28" s="1" t="s">
        <v>3403</v>
      </c>
      <c r="AA28" s="3">
        <v>46205</v>
      </c>
      <c r="AB28" s="1" t="s">
        <v>3416</v>
      </c>
      <c r="AC28" s="1" t="s">
        <v>3442</v>
      </c>
      <c r="AD28" s="1" t="s">
        <v>3933</v>
      </c>
      <c r="AE28" s="1" t="s">
        <v>3933</v>
      </c>
      <c r="AF28" s="1" t="s">
        <v>3939</v>
      </c>
      <c r="AG28" s="1" t="s">
        <v>2482</v>
      </c>
      <c r="AH28" s="1" t="s">
        <v>2589</v>
      </c>
      <c r="AI28" s="1" t="s">
        <v>3948</v>
      </c>
      <c r="AJ28" s="1"/>
      <c r="AK28" s="1"/>
      <c r="AL28" s="1" t="s">
        <v>3952</v>
      </c>
      <c r="AM28" s="1" t="s">
        <v>3952</v>
      </c>
      <c r="AN28" s="1" t="s">
        <v>3958</v>
      </c>
      <c r="AO28" s="1" t="s">
        <v>3974</v>
      </c>
      <c r="AP28" s="1" t="s">
        <v>4212</v>
      </c>
      <c r="AQ28" s="1"/>
      <c r="AR28">
        <v>1267</v>
      </c>
      <c r="AS28">
        <v>1</v>
      </c>
      <c r="AT28" s="1" t="s">
        <v>4235</v>
      </c>
      <c r="AU28">
        <v>5000000</v>
      </c>
      <c r="AV28" s="1" t="s">
        <v>3500</v>
      </c>
      <c r="AW28" s="1" t="s">
        <v>3939</v>
      </c>
      <c r="AX28">
        <v>7133</v>
      </c>
      <c r="AY28">
        <v>135505</v>
      </c>
      <c r="AZ28">
        <v>1</v>
      </c>
      <c r="BA28" s="1" t="s">
        <v>4619</v>
      </c>
    </row>
    <row r="29" spans="1:53">
      <c r="A29" s="1" t="s">
        <v>80</v>
      </c>
      <c r="B29">
        <v>0</v>
      </c>
      <c r="C29">
        <v>900000</v>
      </c>
      <c r="D29" s="1" t="s">
        <v>1448</v>
      </c>
      <c r="E29">
        <v>20</v>
      </c>
      <c r="F29">
        <v>138781</v>
      </c>
      <c r="G29">
        <v>1</v>
      </c>
      <c r="H29" s="1"/>
      <c r="I29" s="1" t="s">
        <v>2405</v>
      </c>
      <c r="J29" s="1" t="s">
        <v>2462</v>
      </c>
      <c r="K29" s="1" t="s">
        <v>2464</v>
      </c>
      <c r="L29" s="1" t="s">
        <v>2483</v>
      </c>
      <c r="M29" s="1" t="s">
        <v>2581</v>
      </c>
      <c r="N29" s="1" t="s">
        <v>2607</v>
      </c>
      <c r="O29" s="1"/>
      <c r="P29">
        <v>20</v>
      </c>
      <c r="Q29" s="1" t="s">
        <v>1618</v>
      </c>
      <c r="R29" s="1" t="s">
        <v>3107</v>
      </c>
      <c r="S29" s="1"/>
      <c r="T29" s="1" t="s">
        <v>3108</v>
      </c>
      <c r="U29" s="1" t="s">
        <v>1618</v>
      </c>
      <c r="V29" s="1" t="s">
        <v>1448</v>
      </c>
      <c r="W29" s="1" t="s">
        <v>3396</v>
      </c>
      <c r="X29" s="1"/>
      <c r="Y29" s="3">
        <v>46205</v>
      </c>
      <c r="Z29" s="1" t="s">
        <v>3403</v>
      </c>
      <c r="AA29" s="3">
        <v>46205</v>
      </c>
      <c r="AB29" s="1" t="s">
        <v>3416</v>
      </c>
      <c r="AC29" s="1" t="s">
        <v>3443</v>
      </c>
      <c r="AD29" s="1" t="s">
        <v>3933</v>
      </c>
      <c r="AE29" s="1" t="s">
        <v>3933</v>
      </c>
      <c r="AF29" s="1" t="s">
        <v>3936</v>
      </c>
      <c r="AG29" s="1" t="s">
        <v>2483</v>
      </c>
      <c r="AH29" s="1" t="s">
        <v>2581</v>
      </c>
      <c r="AI29" s="1" t="s">
        <v>3948</v>
      </c>
      <c r="AJ29" s="1"/>
      <c r="AK29" s="1"/>
      <c r="AL29" s="1" t="s">
        <v>3952</v>
      </c>
      <c r="AM29" s="1" t="s">
        <v>3952</v>
      </c>
      <c r="AN29" s="1" t="s">
        <v>3958</v>
      </c>
      <c r="AO29" s="1" t="s">
        <v>3975</v>
      </c>
      <c r="AP29" s="1" t="s">
        <v>4212</v>
      </c>
      <c r="AQ29" s="1"/>
      <c r="AR29">
        <v>14862</v>
      </c>
      <c r="AS29">
        <v>20</v>
      </c>
      <c r="AT29" s="1" t="s">
        <v>4235</v>
      </c>
      <c r="AU29">
        <v>45000</v>
      </c>
      <c r="AV29" s="1" t="s">
        <v>4244</v>
      </c>
      <c r="AW29" s="1" t="s">
        <v>3936</v>
      </c>
      <c r="AX29">
        <v>2145</v>
      </c>
      <c r="AY29">
        <v>135506</v>
      </c>
      <c r="AZ29">
        <v>1</v>
      </c>
      <c r="BA29" s="1" t="s">
        <v>3401</v>
      </c>
    </row>
    <row r="30" spans="1:53">
      <c r="A30" s="1" t="s">
        <v>81</v>
      </c>
      <c r="B30">
        <v>0</v>
      </c>
      <c r="C30">
        <v>1944000</v>
      </c>
      <c r="D30" s="1" t="s">
        <v>1449</v>
      </c>
      <c r="E30">
        <v>20</v>
      </c>
      <c r="F30">
        <v>138708</v>
      </c>
      <c r="G30">
        <v>1</v>
      </c>
      <c r="H30" s="1"/>
      <c r="I30" s="1" t="s">
        <v>2407</v>
      </c>
      <c r="J30" s="1" t="s">
        <v>2462</v>
      </c>
      <c r="K30" s="1" t="s">
        <v>2464</v>
      </c>
      <c r="L30" s="1" t="s">
        <v>2473</v>
      </c>
      <c r="M30" s="1" t="s">
        <v>2590</v>
      </c>
      <c r="N30" s="1" t="s">
        <v>2607</v>
      </c>
      <c r="O30" s="1"/>
      <c r="P30">
        <v>35</v>
      </c>
      <c r="Q30" s="1" t="s">
        <v>2617</v>
      </c>
      <c r="R30" s="1" t="s">
        <v>3107</v>
      </c>
      <c r="S30" s="1"/>
      <c r="T30" s="1" t="s">
        <v>3108</v>
      </c>
      <c r="U30" s="1" t="s">
        <v>2617</v>
      </c>
      <c r="V30" s="1" t="s">
        <v>1449</v>
      </c>
      <c r="W30" s="1" t="s">
        <v>3396</v>
      </c>
      <c r="X30" s="1" t="s">
        <v>3400</v>
      </c>
      <c r="Y30" s="3">
        <v>46205</v>
      </c>
      <c r="Z30" s="1" t="s">
        <v>3403</v>
      </c>
      <c r="AA30" s="3">
        <v>46205</v>
      </c>
      <c r="AB30" s="1" t="s">
        <v>3416</v>
      </c>
      <c r="AC30" s="1" t="s">
        <v>3444</v>
      </c>
      <c r="AD30" s="1" t="s">
        <v>3933</v>
      </c>
      <c r="AE30" s="1" t="s">
        <v>3933</v>
      </c>
      <c r="AF30" s="1" t="s">
        <v>3939</v>
      </c>
      <c r="AG30" s="1" t="s">
        <v>2473</v>
      </c>
      <c r="AH30" s="1" t="s">
        <v>2590</v>
      </c>
      <c r="AI30" s="1" t="s">
        <v>3948</v>
      </c>
      <c r="AJ30" s="1"/>
      <c r="AK30" s="1"/>
      <c r="AL30" s="1" t="s">
        <v>3952</v>
      </c>
      <c r="AM30" s="1" t="s">
        <v>3952</v>
      </c>
      <c r="AN30" s="1" t="s">
        <v>3958</v>
      </c>
      <c r="AO30" s="1" t="s">
        <v>3966</v>
      </c>
      <c r="AP30" s="1" t="s">
        <v>4212</v>
      </c>
      <c r="AQ30" s="1"/>
      <c r="AR30">
        <v>3653</v>
      </c>
      <c r="AS30">
        <v>35</v>
      </c>
      <c r="AT30" s="1" t="s">
        <v>4235</v>
      </c>
      <c r="AU30">
        <v>55542.857100000001</v>
      </c>
      <c r="AV30" s="1" t="s">
        <v>4256</v>
      </c>
      <c r="AW30" s="1" t="s">
        <v>3939</v>
      </c>
      <c r="AX30">
        <v>4245</v>
      </c>
      <c r="AY30">
        <v>135507</v>
      </c>
      <c r="AZ30">
        <v>1</v>
      </c>
      <c r="BA30" s="1" t="s">
        <v>4619</v>
      </c>
    </row>
    <row r="31" spans="1:53">
      <c r="A31" s="1" t="s">
        <v>82</v>
      </c>
      <c r="B31">
        <v>0</v>
      </c>
      <c r="C31">
        <v>42000000</v>
      </c>
      <c r="D31" s="1" t="s">
        <v>1450</v>
      </c>
      <c r="E31">
        <v>20</v>
      </c>
      <c r="F31">
        <v>138807</v>
      </c>
      <c r="G31">
        <v>1</v>
      </c>
      <c r="H31" s="1"/>
      <c r="I31" s="1" t="s">
        <v>2410</v>
      </c>
      <c r="J31" s="1" t="s">
        <v>2462</v>
      </c>
      <c r="K31" s="1" t="s">
        <v>2468</v>
      </c>
      <c r="L31" s="1" t="s">
        <v>2479</v>
      </c>
      <c r="M31" s="1" t="s">
        <v>2585</v>
      </c>
      <c r="N31" s="1" t="s">
        <v>2607</v>
      </c>
      <c r="O31" s="1"/>
      <c r="P31">
        <v>1</v>
      </c>
      <c r="Q31" s="1" t="s">
        <v>2618</v>
      </c>
      <c r="R31" s="1" t="s">
        <v>3107</v>
      </c>
      <c r="S31" s="1"/>
      <c r="T31" s="1" t="s">
        <v>3110</v>
      </c>
      <c r="U31" s="1" t="s">
        <v>2618</v>
      </c>
      <c r="V31" s="1" t="s">
        <v>1450</v>
      </c>
      <c r="W31" s="1" t="s">
        <v>3396</v>
      </c>
      <c r="X31" s="1"/>
      <c r="Y31" s="3">
        <v>46205</v>
      </c>
      <c r="Z31" s="1" t="s">
        <v>3403</v>
      </c>
      <c r="AA31" s="3">
        <v>46205</v>
      </c>
      <c r="AB31" s="1" t="s">
        <v>3416</v>
      </c>
      <c r="AC31" s="1"/>
      <c r="AD31" s="1" t="s">
        <v>3933</v>
      </c>
      <c r="AE31" s="1" t="s">
        <v>3933</v>
      </c>
      <c r="AF31" s="1" t="s">
        <v>3941</v>
      </c>
      <c r="AG31" s="1" t="s">
        <v>2479</v>
      </c>
      <c r="AH31" s="1" t="s">
        <v>2585</v>
      </c>
      <c r="AI31" s="1" t="s">
        <v>3948</v>
      </c>
      <c r="AJ31" s="1"/>
      <c r="AK31" s="1"/>
      <c r="AL31" s="1" t="s">
        <v>3952</v>
      </c>
      <c r="AM31" s="1" t="s">
        <v>3952</v>
      </c>
      <c r="AN31" s="1" t="s">
        <v>3960</v>
      </c>
      <c r="AO31" s="1" t="s">
        <v>3976</v>
      </c>
      <c r="AP31" s="1" t="s">
        <v>4217</v>
      </c>
      <c r="AQ31" s="1"/>
      <c r="AR31">
        <v>1247</v>
      </c>
      <c r="AS31">
        <v>1</v>
      </c>
      <c r="AT31" s="1" t="s">
        <v>4235</v>
      </c>
      <c r="AU31">
        <v>42000000</v>
      </c>
      <c r="AV31" s="1" t="s">
        <v>4255</v>
      </c>
      <c r="AW31" s="1" t="s">
        <v>3941</v>
      </c>
      <c r="AX31">
        <v>629</v>
      </c>
      <c r="AY31">
        <v>135508</v>
      </c>
      <c r="AZ31">
        <v>1</v>
      </c>
      <c r="BA31" s="1" t="s">
        <v>3403</v>
      </c>
    </row>
    <row r="32" spans="1:53">
      <c r="A32" s="1" t="s">
        <v>83</v>
      </c>
      <c r="B32">
        <v>0</v>
      </c>
      <c r="C32">
        <v>261000000</v>
      </c>
      <c r="D32" s="1" t="s">
        <v>1451</v>
      </c>
      <c r="E32">
        <v>20</v>
      </c>
      <c r="F32">
        <v>138806</v>
      </c>
      <c r="G32">
        <v>1</v>
      </c>
      <c r="H32" s="1"/>
      <c r="I32" s="1" t="s">
        <v>2410</v>
      </c>
      <c r="J32" s="1" t="s">
        <v>2462</v>
      </c>
      <c r="K32" s="1" t="s">
        <v>2468</v>
      </c>
      <c r="L32" s="1" t="s">
        <v>2484</v>
      </c>
      <c r="M32" s="1" t="s">
        <v>2468</v>
      </c>
      <c r="N32" s="1" t="s">
        <v>2607</v>
      </c>
      <c r="O32" s="1"/>
      <c r="P32">
        <v>60</v>
      </c>
      <c r="Q32" s="1" t="s">
        <v>2619</v>
      </c>
      <c r="R32" s="1" t="s">
        <v>3107</v>
      </c>
      <c r="S32" s="1"/>
      <c r="T32" s="1" t="s">
        <v>3110</v>
      </c>
      <c r="U32" s="1" t="s">
        <v>2619</v>
      </c>
      <c r="V32" s="1" t="s">
        <v>1451</v>
      </c>
      <c r="W32" s="1" t="s">
        <v>3396</v>
      </c>
      <c r="X32" s="1" t="s">
        <v>3400</v>
      </c>
      <c r="Y32" s="3">
        <v>46206</v>
      </c>
      <c r="Z32" s="1" t="s">
        <v>3404</v>
      </c>
      <c r="AA32" s="3">
        <v>46206</v>
      </c>
      <c r="AB32" s="1" t="s">
        <v>3416</v>
      </c>
      <c r="AC32" s="1" t="s">
        <v>3445</v>
      </c>
      <c r="AD32" s="1" t="s">
        <v>3933</v>
      </c>
      <c r="AE32" s="1" t="s">
        <v>3933</v>
      </c>
      <c r="AF32" s="1" t="s">
        <v>3942</v>
      </c>
      <c r="AG32" s="1" t="s">
        <v>2484</v>
      </c>
      <c r="AH32" s="1" t="s">
        <v>2468</v>
      </c>
      <c r="AI32" s="1" t="s">
        <v>3948</v>
      </c>
      <c r="AJ32" s="1"/>
      <c r="AK32" s="1"/>
      <c r="AL32" s="1" t="s">
        <v>3952</v>
      </c>
      <c r="AM32" s="1" t="s">
        <v>3952</v>
      </c>
      <c r="AN32" s="1" t="s">
        <v>3960</v>
      </c>
      <c r="AO32" s="1" t="s">
        <v>3972</v>
      </c>
      <c r="AP32" s="1" t="s">
        <v>4219</v>
      </c>
      <c r="AQ32" s="1"/>
      <c r="AR32">
        <v>1247</v>
      </c>
      <c r="AS32">
        <v>60</v>
      </c>
      <c r="AT32" s="1" t="s">
        <v>4235</v>
      </c>
      <c r="AU32">
        <v>4350000</v>
      </c>
      <c r="AV32" s="1" t="s">
        <v>4255</v>
      </c>
      <c r="AW32" s="1" t="s">
        <v>3942</v>
      </c>
      <c r="AX32">
        <v>102</v>
      </c>
      <c r="AY32">
        <v>135509</v>
      </c>
      <c r="AZ32">
        <v>1</v>
      </c>
      <c r="BA32" s="1" t="s">
        <v>3403</v>
      </c>
    </row>
    <row r="33" spans="1:53" ht="28.5">
      <c r="A33" s="2" t="s">
        <v>84</v>
      </c>
      <c r="B33">
        <v>0</v>
      </c>
      <c r="C33">
        <v>195471360</v>
      </c>
      <c r="D33" s="1" t="s">
        <v>1452</v>
      </c>
      <c r="E33">
        <v>20</v>
      </c>
      <c r="F33">
        <v>138787</v>
      </c>
      <c r="G33">
        <v>1</v>
      </c>
      <c r="H33" s="1"/>
      <c r="I33" s="1" t="s">
        <v>2405</v>
      </c>
      <c r="J33" s="1" t="s">
        <v>2462</v>
      </c>
      <c r="K33" s="1" t="s">
        <v>2466</v>
      </c>
      <c r="L33" s="1" t="s">
        <v>2485</v>
      </c>
      <c r="M33" s="1" t="s">
        <v>2583</v>
      </c>
      <c r="N33" s="1" t="s">
        <v>2607</v>
      </c>
      <c r="O33" s="1"/>
      <c r="P33">
        <v>8</v>
      </c>
      <c r="Q33" s="1" t="s">
        <v>2620</v>
      </c>
      <c r="R33" s="1" t="s">
        <v>3107</v>
      </c>
      <c r="S33" s="1"/>
      <c r="T33" s="1" t="s">
        <v>3110</v>
      </c>
      <c r="U33" s="1" t="s">
        <v>3116</v>
      </c>
      <c r="V33" s="1" t="s">
        <v>3281</v>
      </c>
      <c r="W33" s="1" t="s">
        <v>3396</v>
      </c>
      <c r="X33" s="1"/>
      <c r="Y33" s="3">
        <v>46206</v>
      </c>
      <c r="Z33" s="1" t="s">
        <v>3404</v>
      </c>
      <c r="AA33" s="3">
        <v>46206</v>
      </c>
      <c r="AB33" s="1" t="s">
        <v>3416</v>
      </c>
      <c r="AC33" s="1" t="s">
        <v>3446</v>
      </c>
      <c r="AD33" s="1" t="s">
        <v>3933</v>
      </c>
      <c r="AE33" s="1" t="s">
        <v>3933</v>
      </c>
      <c r="AF33" s="1" t="s">
        <v>3938</v>
      </c>
      <c r="AG33" s="1" t="s">
        <v>2485</v>
      </c>
      <c r="AH33" s="1" t="s">
        <v>2583</v>
      </c>
      <c r="AI33" s="1" t="s">
        <v>3948</v>
      </c>
      <c r="AJ33" s="1"/>
      <c r="AK33" s="1"/>
      <c r="AL33" s="1" t="s">
        <v>3952</v>
      </c>
      <c r="AM33" s="1" t="s">
        <v>3952</v>
      </c>
      <c r="AN33" s="1" t="s">
        <v>3960</v>
      </c>
      <c r="AO33" s="1" t="s">
        <v>3977</v>
      </c>
      <c r="AP33" s="1" t="s">
        <v>4214</v>
      </c>
      <c r="AQ33" s="1"/>
      <c r="AR33">
        <v>6965</v>
      </c>
      <c r="AS33">
        <v>8</v>
      </c>
      <c r="AT33" s="1" t="s">
        <v>4235</v>
      </c>
      <c r="AU33">
        <v>24433920</v>
      </c>
      <c r="AV33" s="1" t="s">
        <v>4252</v>
      </c>
      <c r="AW33" s="1" t="s">
        <v>3938</v>
      </c>
      <c r="AX33">
        <v>713</v>
      </c>
      <c r="AY33">
        <v>135510</v>
      </c>
      <c r="AZ33">
        <v>1</v>
      </c>
      <c r="BA33" s="1" t="s">
        <v>3429</v>
      </c>
    </row>
    <row r="34" spans="1:53" ht="28.5">
      <c r="A34" s="2" t="s">
        <v>85</v>
      </c>
      <c r="B34">
        <v>0</v>
      </c>
      <c r="C34">
        <v>586414080</v>
      </c>
      <c r="D34" s="1" t="s">
        <v>1453</v>
      </c>
      <c r="E34">
        <v>20</v>
      </c>
      <c r="F34">
        <v>138787</v>
      </c>
      <c r="G34">
        <v>2</v>
      </c>
      <c r="H34" s="1"/>
      <c r="I34" s="1" t="s">
        <v>2405</v>
      </c>
      <c r="J34" s="1" t="s">
        <v>2462</v>
      </c>
      <c r="K34" s="1" t="s">
        <v>2466</v>
      </c>
      <c r="L34" s="1" t="s">
        <v>2485</v>
      </c>
      <c r="M34" s="1" t="s">
        <v>2583</v>
      </c>
      <c r="N34" s="1" t="s">
        <v>2607</v>
      </c>
      <c r="O34" s="1"/>
      <c r="P34">
        <v>12</v>
      </c>
      <c r="Q34" s="1" t="s">
        <v>2621</v>
      </c>
      <c r="R34" s="1" t="s">
        <v>3107</v>
      </c>
      <c r="S34" s="1"/>
      <c r="T34" s="1" t="s">
        <v>3110</v>
      </c>
      <c r="U34" s="1" t="s">
        <v>3116</v>
      </c>
      <c r="V34" s="1" t="s">
        <v>3281</v>
      </c>
      <c r="W34" s="1" t="s">
        <v>3396</v>
      </c>
      <c r="X34" s="1"/>
      <c r="Y34" s="3">
        <v>46206</v>
      </c>
      <c r="Z34" s="1" t="s">
        <v>3404</v>
      </c>
      <c r="AA34" s="3">
        <v>46206</v>
      </c>
      <c r="AB34" s="1" t="s">
        <v>3416</v>
      </c>
      <c r="AC34" s="1" t="s">
        <v>3446</v>
      </c>
      <c r="AD34" s="1" t="s">
        <v>3933</v>
      </c>
      <c r="AE34" s="1" t="s">
        <v>3933</v>
      </c>
      <c r="AF34" s="1" t="s">
        <v>3938</v>
      </c>
      <c r="AG34" s="1" t="s">
        <v>2485</v>
      </c>
      <c r="AH34" s="1" t="s">
        <v>2583</v>
      </c>
      <c r="AI34" s="1" t="s">
        <v>3948</v>
      </c>
      <c r="AJ34" s="1"/>
      <c r="AK34" s="1"/>
      <c r="AL34" s="1" t="s">
        <v>3952</v>
      </c>
      <c r="AM34" s="1" t="s">
        <v>3952</v>
      </c>
      <c r="AN34" s="1" t="s">
        <v>3960</v>
      </c>
      <c r="AO34" s="1" t="s">
        <v>3977</v>
      </c>
      <c r="AP34" s="1" t="s">
        <v>4214</v>
      </c>
      <c r="AQ34" s="1"/>
      <c r="AR34">
        <v>6965</v>
      </c>
      <c r="AS34">
        <v>12</v>
      </c>
      <c r="AT34" s="1" t="s">
        <v>4235</v>
      </c>
      <c r="AU34">
        <v>48867840</v>
      </c>
      <c r="AV34" s="1" t="s">
        <v>4252</v>
      </c>
      <c r="AW34" s="1" t="s">
        <v>3938</v>
      </c>
      <c r="AX34">
        <v>713</v>
      </c>
      <c r="AY34">
        <v>135510</v>
      </c>
      <c r="AZ34">
        <v>2</v>
      </c>
      <c r="BA34" s="1" t="s">
        <v>3429</v>
      </c>
    </row>
    <row r="35" spans="1:53">
      <c r="A35" s="1" t="s">
        <v>86</v>
      </c>
      <c r="B35">
        <v>0</v>
      </c>
      <c r="C35">
        <v>174000</v>
      </c>
      <c r="D35" s="1" t="s">
        <v>1454</v>
      </c>
      <c r="E35">
        <v>20</v>
      </c>
      <c r="F35">
        <v>138388</v>
      </c>
      <c r="G35">
        <v>1</v>
      </c>
      <c r="H35" s="1"/>
      <c r="I35" s="1" t="s">
        <v>2407</v>
      </c>
      <c r="J35" s="1" t="s">
        <v>2462</v>
      </c>
      <c r="K35" s="1" t="s">
        <v>2464</v>
      </c>
      <c r="L35" s="1" t="s">
        <v>2473</v>
      </c>
      <c r="M35" s="1" t="s">
        <v>2587</v>
      </c>
      <c r="N35" s="1" t="s">
        <v>2607</v>
      </c>
      <c r="O35" s="1"/>
      <c r="P35">
        <v>12</v>
      </c>
      <c r="Q35" s="1" t="s">
        <v>2622</v>
      </c>
      <c r="R35" s="1" t="s">
        <v>3107</v>
      </c>
      <c r="S35" s="1"/>
      <c r="T35" s="1" t="s">
        <v>3110</v>
      </c>
      <c r="U35" s="1" t="s">
        <v>3117</v>
      </c>
      <c r="V35" s="1" t="s">
        <v>3282</v>
      </c>
      <c r="W35" s="1" t="s">
        <v>3396</v>
      </c>
      <c r="X35" s="1" t="s">
        <v>3400</v>
      </c>
      <c r="Y35" s="3">
        <v>46206</v>
      </c>
      <c r="Z35" s="1" t="s">
        <v>3404</v>
      </c>
      <c r="AA35" s="3">
        <v>46206</v>
      </c>
      <c r="AB35" s="1" t="s">
        <v>3416</v>
      </c>
      <c r="AC35" s="1" t="s">
        <v>3447</v>
      </c>
      <c r="AD35" s="1" t="s">
        <v>3933</v>
      </c>
      <c r="AE35" s="1" t="s">
        <v>3933</v>
      </c>
      <c r="AF35" s="1" t="s">
        <v>3939</v>
      </c>
      <c r="AG35" s="1" t="s">
        <v>2473</v>
      </c>
      <c r="AH35" s="1" t="s">
        <v>2587</v>
      </c>
      <c r="AI35" s="1" t="s">
        <v>3948</v>
      </c>
      <c r="AJ35" s="1"/>
      <c r="AK35" s="1"/>
      <c r="AL35" s="1" t="s">
        <v>3952</v>
      </c>
      <c r="AM35" s="1" t="s">
        <v>3952</v>
      </c>
      <c r="AN35" s="1" t="s">
        <v>3960</v>
      </c>
      <c r="AO35" s="1" t="s">
        <v>3966</v>
      </c>
      <c r="AP35" s="1" t="s">
        <v>4215</v>
      </c>
      <c r="AQ35" s="1"/>
      <c r="AR35">
        <v>3818</v>
      </c>
      <c r="AS35">
        <v>12</v>
      </c>
      <c r="AT35" s="1" t="s">
        <v>4235</v>
      </c>
      <c r="AU35">
        <v>14500</v>
      </c>
      <c r="AV35" s="1" t="s">
        <v>4246</v>
      </c>
      <c r="AW35" s="1" t="s">
        <v>3939</v>
      </c>
      <c r="AX35">
        <v>4245</v>
      </c>
      <c r="AY35">
        <v>135511</v>
      </c>
      <c r="AZ35">
        <v>1</v>
      </c>
      <c r="BA35" s="1" t="s">
        <v>4617</v>
      </c>
    </row>
    <row r="36" spans="1:53">
      <c r="A36" s="1" t="s">
        <v>87</v>
      </c>
      <c r="B36">
        <v>0</v>
      </c>
      <c r="C36">
        <v>57000</v>
      </c>
      <c r="D36" s="1" t="s">
        <v>1455</v>
      </c>
      <c r="E36">
        <v>20</v>
      </c>
      <c r="F36">
        <v>138388</v>
      </c>
      <c r="G36">
        <v>2</v>
      </c>
      <c r="H36" s="1"/>
      <c r="I36" s="1" t="s">
        <v>2407</v>
      </c>
      <c r="J36" s="1" t="s">
        <v>2462</v>
      </c>
      <c r="K36" s="1" t="s">
        <v>2464</v>
      </c>
      <c r="L36" s="1" t="s">
        <v>2473</v>
      </c>
      <c r="M36" s="1" t="s">
        <v>2587</v>
      </c>
      <c r="N36" s="1" t="s">
        <v>2607</v>
      </c>
      <c r="O36" s="1"/>
      <c r="P36">
        <v>6</v>
      </c>
      <c r="Q36" s="1" t="s">
        <v>2623</v>
      </c>
      <c r="R36" s="1" t="s">
        <v>3107</v>
      </c>
      <c r="S36" s="1"/>
      <c r="T36" s="1" t="s">
        <v>3110</v>
      </c>
      <c r="U36" s="1" t="s">
        <v>3117</v>
      </c>
      <c r="V36" s="1" t="s">
        <v>3282</v>
      </c>
      <c r="W36" s="1" t="s">
        <v>3396</v>
      </c>
      <c r="X36" s="1" t="s">
        <v>3400</v>
      </c>
      <c r="Y36" s="3">
        <v>46206</v>
      </c>
      <c r="Z36" s="1" t="s">
        <v>3404</v>
      </c>
      <c r="AA36" s="3">
        <v>46206</v>
      </c>
      <c r="AB36" s="1" t="s">
        <v>3416</v>
      </c>
      <c r="AC36" s="1" t="s">
        <v>3447</v>
      </c>
      <c r="AD36" s="1" t="s">
        <v>3933</v>
      </c>
      <c r="AE36" s="1" t="s">
        <v>3933</v>
      </c>
      <c r="AF36" s="1" t="s">
        <v>3939</v>
      </c>
      <c r="AG36" s="1" t="s">
        <v>2473</v>
      </c>
      <c r="AH36" s="1" t="s">
        <v>2587</v>
      </c>
      <c r="AI36" s="1" t="s">
        <v>3948</v>
      </c>
      <c r="AJ36" s="1"/>
      <c r="AK36" s="1"/>
      <c r="AL36" s="1" t="s">
        <v>3952</v>
      </c>
      <c r="AM36" s="1" t="s">
        <v>3952</v>
      </c>
      <c r="AN36" s="1" t="s">
        <v>3960</v>
      </c>
      <c r="AO36" s="1" t="s">
        <v>3966</v>
      </c>
      <c r="AP36" s="1" t="s">
        <v>4215</v>
      </c>
      <c r="AQ36" s="1"/>
      <c r="AR36">
        <v>3818</v>
      </c>
      <c r="AS36">
        <v>6</v>
      </c>
      <c r="AT36" s="1" t="s">
        <v>4235</v>
      </c>
      <c r="AU36">
        <v>9500</v>
      </c>
      <c r="AV36" s="1" t="s">
        <v>4246</v>
      </c>
      <c r="AW36" s="1" t="s">
        <v>3939</v>
      </c>
      <c r="AX36">
        <v>4245</v>
      </c>
      <c r="AY36">
        <v>135511</v>
      </c>
      <c r="AZ36">
        <v>2</v>
      </c>
      <c r="BA36" s="1" t="s">
        <v>4617</v>
      </c>
    </row>
    <row r="37" spans="1:53">
      <c r="A37" s="1" t="s">
        <v>88</v>
      </c>
      <c r="B37">
        <v>0</v>
      </c>
      <c r="C37">
        <v>59500</v>
      </c>
      <c r="D37" s="1" t="s">
        <v>1456</v>
      </c>
      <c r="E37">
        <v>20</v>
      </c>
      <c r="F37">
        <v>138388</v>
      </c>
      <c r="G37">
        <v>3</v>
      </c>
      <c r="H37" s="1"/>
      <c r="I37" s="1" t="s">
        <v>2407</v>
      </c>
      <c r="J37" s="1" t="s">
        <v>2462</v>
      </c>
      <c r="K37" s="1" t="s">
        <v>2464</v>
      </c>
      <c r="L37" s="1" t="s">
        <v>2473</v>
      </c>
      <c r="M37" s="1" t="s">
        <v>2587</v>
      </c>
      <c r="N37" s="1" t="s">
        <v>2607</v>
      </c>
      <c r="O37" s="1"/>
      <c r="P37">
        <v>6</v>
      </c>
      <c r="Q37" s="1" t="s">
        <v>2624</v>
      </c>
      <c r="R37" s="1" t="s">
        <v>3107</v>
      </c>
      <c r="S37" s="1"/>
      <c r="T37" s="1" t="s">
        <v>3110</v>
      </c>
      <c r="U37" s="1" t="s">
        <v>3117</v>
      </c>
      <c r="V37" s="1" t="s">
        <v>3282</v>
      </c>
      <c r="W37" s="1" t="s">
        <v>3396</v>
      </c>
      <c r="X37" s="1" t="s">
        <v>3400</v>
      </c>
      <c r="Y37" s="3">
        <v>46206</v>
      </c>
      <c r="Z37" s="1" t="s">
        <v>3404</v>
      </c>
      <c r="AA37" s="3">
        <v>46206</v>
      </c>
      <c r="AB37" s="1" t="s">
        <v>3416</v>
      </c>
      <c r="AC37" s="1" t="s">
        <v>3447</v>
      </c>
      <c r="AD37" s="1" t="s">
        <v>3933</v>
      </c>
      <c r="AE37" s="1" t="s">
        <v>3933</v>
      </c>
      <c r="AF37" s="1" t="s">
        <v>3939</v>
      </c>
      <c r="AG37" s="1" t="s">
        <v>2473</v>
      </c>
      <c r="AH37" s="1" t="s">
        <v>2587</v>
      </c>
      <c r="AI37" s="1" t="s">
        <v>3948</v>
      </c>
      <c r="AJ37" s="1"/>
      <c r="AK37" s="1"/>
      <c r="AL37" s="1" t="s">
        <v>3952</v>
      </c>
      <c r="AM37" s="1" t="s">
        <v>3952</v>
      </c>
      <c r="AN37" s="1" t="s">
        <v>3960</v>
      </c>
      <c r="AO37" s="1" t="s">
        <v>3966</v>
      </c>
      <c r="AP37" s="1" t="s">
        <v>4215</v>
      </c>
      <c r="AQ37" s="1"/>
      <c r="AR37">
        <v>3818</v>
      </c>
      <c r="AS37">
        <v>6</v>
      </c>
      <c r="AT37" s="1" t="s">
        <v>4235</v>
      </c>
      <c r="AU37">
        <v>9916.6666600000008</v>
      </c>
      <c r="AV37" s="1" t="s">
        <v>4246</v>
      </c>
      <c r="AW37" s="1" t="s">
        <v>3939</v>
      </c>
      <c r="AX37">
        <v>4245</v>
      </c>
      <c r="AY37">
        <v>135511</v>
      </c>
      <c r="AZ37">
        <v>3</v>
      </c>
      <c r="BA37" s="1" t="s">
        <v>4617</v>
      </c>
    </row>
    <row r="38" spans="1:53">
      <c r="A38" s="1" t="s">
        <v>60</v>
      </c>
      <c r="B38">
        <v>0</v>
      </c>
      <c r="C38">
        <v>195000</v>
      </c>
      <c r="D38" s="1" t="s">
        <v>1457</v>
      </c>
      <c r="E38">
        <v>20</v>
      </c>
      <c r="F38">
        <v>138388</v>
      </c>
      <c r="G38">
        <v>4</v>
      </c>
      <c r="H38" s="1"/>
      <c r="I38" s="1" t="s">
        <v>2407</v>
      </c>
      <c r="J38" s="1" t="s">
        <v>2462</v>
      </c>
      <c r="K38" s="1" t="s">
        <v>2464</v>
      </c>
      <c r="L38" s="1" t="s">
        <v>2473</v>
      </c>
      <c r="M38" s="1" t="s">
        <v>2587</v>
      </c>
      <c r="N38" s="1" t="s">
        <v>2607</v>
      </c>
      <c r="O38" s="1"/>
      <c r="P38">
        <v>13</v>
      </c>
      <c r="Q38" s="1" t="s">
        <v>2625</v>
      </c>
      <c r="R38" s="1" t="s">
        <v>3107</v>
      </c>
      <c r="S38" s="1"/>
      <c r="T38" s="1" t="s">
        <v>3110</v>
      </c>
      <c r="U38" s="1" t="s">
        <v>3117</v>
      </c>
      <c r="V38" s="1" t="s">
        <v>3282</v>
      </c>
      <c r="W38" s="1" t="s">
        <v>3396</v>
      </c>
      <c r="X38" s="1" t="s">
        <v>3400</v>
      </c>
      <c r="Y38" s="3">
        <v>46206</v>
      </c>
      <c r="Z38" s="1" t="s">
        <v>3404</v>
      </c>
      <c r="AA38" s="3">
        <v>46206</v>
      </c>
      <c r="AB38" s="1" t="s">
        <v>3416</v>
      </c>
      <c r="AC38" s="1" t="s">
        <v>3447</v>
      </c>
      <c r="AD38" s="1" t="s">
        <v>3933</v>
      </c>
      <c r="AE38" s="1" t="s">
        <v>3933</v>
      </c>
      <c r="AF38" s="1" t="s">
        <v>3939</v>
      </c>
      <c r="AG38" s="1" t="s">
        <v>2473</v>
      </c>
      <c r="AH38" s="1" t="s">
        <v>2587</v>
      </c>
      <c r="AI38" s="1" t="s">
        <v>3948</v>
      </c>
      <c r="AJ38" s="1"/>
      <c r="AK38" s="1"/>
      <c r="AL38" s="1" t="s">
        <v>3952</v>
      </c>
      <c r="AM38" s="1" t="s">
        <v>3952</v>
      </c>
      <c r="AN38" s="1" t="s">
        <v>3960</v>
      </c>
      <c r="AO38" s="1" t="s">
        <v>3966</v>
      </c>
      <c r="AP38" s="1" t="s">
        <v>4215</v>
      </c>
      <c r="AQ38" s="1"/>
      <c r="AR38">
        <v>3820</v>
      </c>
      <c r="AS38">
        <v>13</v>
      </c>
      <c r="AT38" s="1" t="s">
        <v>4235</v>
      </c>
      <c r="AU38">
        <v>15000</v>
      </c>
      <c r="AV38" s="1" t="s">
        <v>4247</v>
      </c>
      <c r="AW38" s="1" t="s">
        <v>3939</v>
      </c>
      <c r="AX38">
        <v>4245</v>
      </c>
      <c r="AY38">
        <v>135511</v>
      </c>
      <c r="AZ38">
        <v>4</v>
      </c>
      <c r="BA38" s="1" t="s">
        <v>4617</v>
      </c>
    </row>
    <row r="39" spans="1:53">
      <c r="A39" s="1" t="s">
        <v>89</v>
      </c>
      <c r="B39">
        <v>0</v>
      </c>
      <c r="C39">
        <v>368000</v>
      </c>
      <c r="D39" s="1" t="s">
        <v>1458</v>
      </c>
      <c r="E39">
        <v>20</v>
      </c>
      <c r="F39">
        <v>138388</v>
      </c>
      <c r="G39">
        <v>5</v>
      </c>
      <c r="H39" s="1"/>
      <c r="I39" s="1" t="s">
        <v>2407</v>
      </c>
      <c r="J39" s="1" t="s">
        <v>2462</v>
      </c>
      <c r="K39" s="1" t="s">
        <v>2464</v>
      </c>
      <c r="L39" s="1" t="s">
        <v>2473</v>
      </c>
      <c r="M39" s="1" t="s">
        <v>2587</v>
      </c>
      <c r="N39" s="1" t="s">
        <v>2607</v>
      </c>
      <c r="O39" s="1"/>
      <c r="P39">
        <v>24</v>
      </c>
      <c r="Q39" s="1" t="s">
        <v>2626</v>
      </c>
      <c r="R39" s="1" t="s">
        <v>3107</v>
      </c>
      <c r="S39" s="1"/>
      <c r="T39" s="1" t="s">
        <v>3110</v>
      </c>
      <c r="U39" s="1" t="s">
        <v>3117</v>
      </c>
      <c r="V39" s="1" t="s">
        <v>3282</v>
      </c>
      <c r="W39" s="1" t="s">
        <v>3396</v>
      </c>
      <c r="X39" s="1" t="s">
        <v>3400</v>
      </c>
      <c r="Y39" s="3">
        <v>46206</v>
      </c>
      <c r="Z39" s="1" t="s">
        <v>3404</v>
      </c>
      <c r="AA39" s="3">
        <v>46206</v>
      </c>
      <c r="AB39" s="1" t="s">
        <v>3416</v>
      </c>
      <c r="AC39" s="1" t="s">
        <v>3447</v>
      </c>
      <c r="AD39" s="1" t="s">
        <v>3933</v>
      </c>
      <c r="AE39" s="1" t="s">
        <v>3933</v>
      </c>
      <c r="AF39" s="1" t="s">
        <v>3939</v>
      </c>
      <c r="AG39" s="1" t="s">
        <v>2473</v>
      </c>
      <c r="AH39" s="1" t="s">
        <v>2587</v>
      </c>
      <c r="AI39" s="1" t="s">
        <v>3948</v>
      </c>
      <c r="AJ39" s="1"/>
      <c r="AK39" s="1"/>
      <c r="AL39" s="1" t="s">
        <v>3952</v>
      </c>
      <c r="AM39" s="1" t="s">
        <v>3952</v>
      </c>
      <c r="AN39" s="1" t="s">
        <v>3960</v>
      </c>
      <c r="AO39" s="1" t="s">
        <v>3966</v>
      </c>
      <c r="AP39" s="1" t="s">
        <v>4215</v>
      </c>
      <c r="AQ39" s="1"/>
      <c r="AR39">
        <v>3816</v>
      </c>
      <c r="AS39">
        <v>24</v>
      </c>
      <c r="AT39" s="1" t="s">
        <v>4235</v>
      </c>
      <c r="AU39">
        <v>15333.333329999999</v>
      </c>
      <c r="AV39" s="1" t="s">
        <v>4248</v>
      </c>
      <c r="AW39" s="1" t="s">
        <v>3939</v>
      </c>
      <c r="AX39">
        <v>4245</v>
      </c>
      <c r="AY39">
        <v>135511</v>
      </c>
      <c r="AZ39">
        <v>5</v>
      </c>
      <c r="BA39" s="1" t="s">
        <v>4617</v>
      </c>
    </row>
    <row r="40" spans="1:53">
      <c r="A40" s="1" t="s">
        <v>62</v>
      </c>
      <c r="B40">
        <v>0</v>
      </c>
      <c r="C40">
        <v>111666.67</v>
      </c>
      <c r="D40" s="1" t="s">
        <v>1459</v>
      </c>
      <c r="E40">
        <v>20</v>
      </c>
      <c r="F40">
        <v>138388</v>
      </c>
      <c r="G40">
        <v>6</v>
      </c>
      <c r="H40" s="1"/>
      <c r="I40" s="1" t="s">
        <v>2407</v>
      </c>
      <c r="J40" s="1" t="s">
        <v>2462</v>
      </c>
      <c r="K40" s="1" t="s">
        <v>2464</v>
      </c>
      <c r="L40" s="1" t="s">
        <v>2473</v>
      </c>
      <c r="M40" s="1" t="s">
        <v>2587</v>
      </c>
      <c r="N40" s="1" t="s">
        <v>2607</v>
      </c>
      <c r="O40" s="1"/>
      <c r="P40">
        <v>20</v>
      </c>
      <c r="Q40" s="1" t="s">
        <v>2627</v>
      </c>
      <c r="R40" s="1" t="s">
        <v>3107</v>
      </c>
      <c r="S40" s="1"/>
      <c r="T40" s="1" t="s">
        <v>3110</v>
      </c>
      <c r="U40" s="1" t="s">
        <v>3117</v>
      </c>
      <c r="V40" s="1" t="s">
        <v>3282</v>
      </c>
      <c r="W40" s="1" t="s">
        <v>3396</v>
      </c>
      <c r="X40" s="1" t="s">
        <v>3400</v>
      </c>
      <c r="Y40" s="3">
        <v>46206</v>
      </c>
      <c r="Z40" s="1" t="s">
        <v>3404</v>
      </c>
      <c r="AA40" s="3">
        <v>46206</v>
      </c>
      <c r="AB40" s="1" t="s">
        <v>3416</v>
      </c>
      <c r="AC40" s="1" t="s">
        <v>3447</v>
      </c>
      <c r="AD40" s="1" t="s">
        <v>3933</v>
      </c>
      <c r="AE40" s="1" t="s">
        <v>3933</v>
      </c>
      <c r="AF40" s="1" t="s">
        <v>3939</v>
      </c>
      <c r="AG40" s="1" t="s">
        <v>2473</v>
      </c>
      <c r="AH40" s="1" t="s">
        <v>2587</v>
      </c>
      <c r="AI40" s="1" t="s">
        <v>3948</v>
      </c>
      <c r="AJ40" s="1"/>
      <c r="AK40" s="1"/>
      <c r="AL40" s="1" t="s">
        <v>3952</v>
      </c>
      <c r="AM40" s="1" t="s">
        <v>3952</v>
      </c>
      <c r="AN40" s="1" t="s">
        <v>3960</v>
      </c>
      <c r="AO40" s="1" t="s">
        <v>3966</v>
      </c>
      <c r="AP40" s="1" t="s">
        <v>4215</v>
      </c>
      <c r="AQ40" s="1"/>
      <c r="AR40">
        <v>1168</v>
      </c>
      <c r="AS40">
        <v>20</v>
      </c>
      <c r="AT40" s="1" t="s">
        <v>4236</v>
      </c>
      <c r="AU40">
        <v>5583.3333300000004</v>
      </c>
      <c r="AV40" s="1" t="s">
        <v>4249</v>
      </c>
      <c r="AW40" s="1" t="s">
        <v>3939</v>
      </c>
      <c r="AX40">
        <v>4245</v>
      </c>
      <c r="AY40">
        <v>135511</v>
      </c>
      <c r="AZ40">
        <v>6</v>
      </c>
      <c r="BA40" s="1" t="s">
        <v>4617</v>
      </c>
    </row>
    <row r="41" spans="1:53">
      <c r="A41" s="1" t="s">
        <v>63</v>
      </c>
      <c r="B41">
        <v>0</v>
      </c>
      <c r="C41">
        <v>700000</v>
      </c>
      <c r="D41" s="1" t="s">
        <v>1460</v>
      </c>
      <c r="E41">
        <v>20</v>
      </c>
      <c r="F41">
        <v>138388</v>
      </c>
      <c r="G41">
        <v>7</v>
      </c>
      <c r="H41" s="1"/>
      <c r="I41" s="1" t="s">
        <v>2407</v>
      </c>
      <c r="J41" s="1" t="s">
        <v>2462</v>
      </c>
      <c r="K41" s="1" t="s">
        <v>2464</v>
      </c>
      <c r="L41" s="1" t="s">
        <v>2473</v>
      </c>
      <c r="M41" s="1" t="s">
        <v>2587</v>
      </c>
      <c r="N41" s="1" t="s">
        <v>2607</v>
      </c>
      <c r="O41" s="1"/>
      <c r="P41">
        <v>20</v>
      </c>
      <c r="Q41" s="1" t="s">
        <v>1441</v>
      </c>
      <c r="R41" s="1" t="s">
        <v>3107</v>
      </c>
      <c r="S41" s="1"/>
      <c r="T41" s="1" t="s">
        <v>3110</v>
      </c>
      <c r="U41" s="1" t="s">
        <v>3117</v>
      </c>
      <c r="V41" s="1" t="s">
        <v>3282</v>
      </c>
      <c r="W41" s="1" t="s">
        <v>3396</v>
      </c>
      <c r="X41" s="1" t="s">
        <v>3400</v>
      </c>
      <c r="Y41" s="3">
        <v>46206</v>
      </c>
      <c r="Z41" s="1" t="s">
        <v>3404</v>
      </c>
      <c r="AA41" s="3">
        <v>46206</v>
      </c>
      <c r="AB41" s="1" t="s">
        <v>3416</v>
      </c>
      <c r="AC41" s="1" t="s">
        <v>3447</v>
      </c>
      <c r="AD41" s="1" t="s">
        <v>3933</v>
      </c>
      <c r="AE41" s="1" t="s">
        <v>3933</v>
      </c>
      <c r="AF41" s="1" t="s">
        <v>3939</v>
      </c>
      <c r="AG41" s="1" t="s">
        <v>2473</v>
      </c>
      <c r="AH41" s="1" t="s">
        <v>2587</v>
      </c>
      <c r="AI41" s="1" t="s">
        <v>3948</v>
      </c>
      <c r="AJ41" s="1"/>
      <c r="AK41" s="1"/>
      <c r="AL41" s="1" t="s">
        <v>3952</v>
      </c>
      <c r="AM41" s="1" t="s">
        <v>3952</v>
      </c>
      <c r="AN41" s="1" t="s">
        <v>3960</v>
      </c>
      <c r="AO41" s="1" t="s">
        <v>3966</v>
      </c>
      <c r="AP41" s="1" t="s">
        <v>4215</v>
      </c>
      <c r="AQ41" s="1"/>
      <c r="AR41">
        <v>1166</v>
      </c>
      <c r="AS41">
        <v>20</v>
      </c>
      <c r="AT41" s="1" t="s">
        <v>4236</v>
      </c>
      <c r="AU41">
        <v>35000</v>
      </c>
      <c r="AV41" s="1" t="s">
        <v>4250</v>
      </c>
      <c r="AW41" s="1" t="s">
        <v>3939</v>
      </c>
      <c r="AX41">
        <v>4245</v>
      </c>
      <c r="AY41">
        <v>135511</v>
      </c>
      <c r="AZ41">
        <v>7</v>
      </c>
      <c r="BA41" s="1" t="s">
        <v>4617</v>
      </c>
    </row>
    <row r="42" spans="1:53">
      <c r="A42" s="1" t="s">
        <v>90</v>
      </c>
      <c r="B42">
        <v>0</v>
      </c>
      <c r="C42">
        <v>2258500</v>
      </c>
      <c r="D42" s="1" t="s">
        <v>1461</v>
      </c>
      <c r="E42">
        <v>0</v>
      </c>
      <c r="F42">
        <v>138813</v>
      </c>
      <c r="G42">
        <v>1</v>
      </c>
      <c r="H42" s="1"/>
      <c r="I42" s="1" t="s">
        <v>2411</v>
      </c>
      <c r="J42" s="1" t="s">
        <v>2463</v>
      </c>
      <c r="K42" s="1" t="s">
        <v>2464</v>
      </c>
      <c r="L42" s="1" t="s">
        <v>2480</v>
      </c>
      <c r="M42" s="1" t="s">
        <v>2590</v>
      </c>
      <c r="N42" s="1" t="s">
        <v>2607</v>
      </c>
      <c r="O42" s="1"/>
      <c r="P42">
        <v>1</v>
      </c>
      <c r="Q42" s="1" t="s">
        <v>1461</v>
      </c>
      <c r="R42" s="1" t="s">
        <v>3107</v>
      </c>
      <c r="S42" s="1"/>
      <c r="T42" s="1" t="s">
        <v>3108</v>
      </c>
      <c r="U42" s="1" t="s">
        <v>1461</v>
      </c>
      <c r="V42" s="1" t="s">
        <v>1461</v>
      </c>
      <c r="W42" s="1" t="s">
        <v>3396</v>
      </c>
      <c r="X42" s="1" t="s">
        <v>3400</v>
      </c>
      <c r="Y42" s="3">
        <v>46206</v>
      </c>
      <c r="Z42" s="1" t="s">
        <v>3404</v>
      </c>
      <c r="AA42" s="3">
        <v>46206</v>
      </c>
      <c r="AB42" s="1" t="s">
        <v>3416</v>
      </c>
      <c r="AC42" s="1" t="s">
        <v>3448</v>
      </c>
      <c r="AD42" s="1" t="s">
        <v>3933</v>
      </c>
      <c r="AE42" s="1" t="s">
        <v>3933</v>
      </c>
      <c r="AF42" s="1" t="s">
        <v>3939</v>
      </c>
      <c r="AG42" s="1" t="s">
        <v>2480</v>
      </c>
      <c r="AH42" s="1" t="s">
        <v>2590</v>
      </c>
      <c r="AI42" s="1" t="s">
        <v>3949</v>
      </c>
      <c r="AJ42" s="1"/>
      <c r="AK42" s="1"/>
      <c r="AL42" s="1" t="s">
        <v>3955</v>
      </c>
      <c r="AM42" s="1" t="s">
        <v>3955</v>
      </c>
      <c r="AN42" s="1" t="s">
        <v>3958</v>
      </c>
      <c r="AO42" s="1" t="s">
        <v>3973</v>
      </c>
      <c r="AP42" s="1" t="s">
        <v>4212</v>
      </c>
      <c r="AQ42" s="1"/>
      <c r="AR42">
        <v>17513</v>
      </c>
      <c r="AS42">
        <v>1</v>
      </c>
      <c r="AT42" s="1" t="s">
        <v>4237</v>
      </c>
      <c r="AU42">
        <v>2258500</v>
      </c>
      <c r="AV42" s="1" t="s">
        <v>3572</v>
      </c>
      <c r="AW42" s="1" t="s">
        <v>3939</v>
      </c>
      <c r="AX42">
        <v>2886</v>
      </c>
      <c r="AY42">
        <v>135512</v>
      </c>
      <c r="AZ42">
        <v>1</v>
      </c>
      <c r="BA42" s="1" t="s">
        <v>3404</v>
      </c>
    </row>
    <row r="43" spans="1:53">
      <c r="A43" s="1" t="s">
        <v>91</v>
      </c>
      <c r="B43">
        <v>0</v>
      </c>
      <c r="C43">
        <v>13250000</v>
      </c>
      <c r="D43" s="1" t="s">
        <v>1462</v>
      </c>
      <c r="E43">
        <v>20</v>
      </c>
      <c r="F43">
        <v>138617</v>
      </c>
      <c r="G43">
        <v>1</v>
      </c>
      <c r="H43" s="1"/>
      <c r="I43" s="1" t="s">
        <v>2412</v>
      </c>
      <c r="J43" s="1" t="s">
        <v>2462</v>
      </c>
      <c r="K43" s="1" t="s">
        <v>2464</v>
      </c>
      <c r="L43" s="1" t="s">
        <v>2486</v>
      </c>
      <c r="M43" s="1" t="s">
        <v>2591</v>
      </c>
      <c r="N43" s="1" t="s">
        <v>2607</v>
      </c>
      <c r="O43" s="1"/>
      <c r="P43">
        <v>1</v>
      </c>
      <c r="Q43" s="1" t="s">
        <v>2628</v>
      </c>
      <c r="R43" s="1" t="s">
        <v>3107</v>
      </c>
      <c r="S43" s="1"/>
      <c r="T43" s="1" t="s">
        <v>3108</v>
      </c>
      <c r="U43" s="1" t="s">
        <v>2628</v>
      </c>
      <c r="V43" s="1" t="s">
        <v>1462</v>
      </c>
      <c r="W43" s="1" t="s">
        <v>3396</v>
      </c>
      <c r="X43" s="1" t="s">
        <v>3400</v>
      </c>
      <c r="Y43" s="3">
        <v>46206</v>
      </c>
      <c r="Z43" s="1" t="s">
        <v>3402</v>
      </c>
      <c r="AA43" s="3">
        <v>46206</v>
      </c>
      <c r="AB43" s="1" t="s">
        <v>3416</v>
      </c>
      <c r="AC43" s="1" t="s">
        <v>3449</v>
      </c>
      <c r="AD43" s="1" t="s">
        <v>3933</v>
      </c>
      <c r="AE43" s="1" t="s">
        <v>3934</v>
      </c>
      <c r="AF43" s="1" t="s">
        <v>3943</v>
      </c>
      <c r="AG43" s="1" t="s">
        <v>2486</v>
      </c>
      <c r="AH43" s="1" t="s">
        <v>2591</v>
      </c>
      <c r="AI43" s="1" t="s">
        <v>3948</v>
      </c>
      <c r="AJ43" s="1"/>
      <c r="AK43" s="1"/>
      <c r="AL43" s="1" t="s">
        <v>3952</v>
      </c>
      <c r="AM43" s="1" t="s">
        <v>3952</v>
      </c>
      <c r="AN43" s="1" t="s">
        <v>3958</v>
      </c>
      <c r="AO43" s="1" t="s">
        <v>3978</v>
      </c>
      <c r="AP43" s="1" t="s">
        <v>4215</v>
      </c>
      <c r="AQ43" s="1"/>
      <c r="AR43">
        <v>4155</v>
      </c>
      <c r="AS43">
        <v>1</v>
      </c>
      <c r="AT43" s="1" t="s">
        <v>4235</v>
      </c>
      <c r="AU43">
        <v>13250000</v>
      </c>
      <c r="AV43" s="1" t="s">
        <v>4257</v>
      </c>
      <c r="AW43" s="1" t="s">
        <v>3943</v>
      </c>
      <c r="AX43">
        <v>664</v>
      </c>
      <c r="AY43">
        <v>135513</v>
      </c>
      <c r="AZ43">
        <v>1</v>
      </c>
      <c r="BA43" s="1" t="s">
        <v>4620</v>
      </c>
    </row>
    <row r="44" spans="1:53">
      <c r="A44" s="1" t="s">
        <v>92</v>
      </c>
      <c r="B44">
        <v>0</v>
      </c>
      <c r="C44">
        <v>11000000</v>
      </c>
      <c r="D44" s="1" t="s">
        <v>1463</v>
      </c>
      <c r="E44">
        <v>0</v>
      </c>
      <c r="F44">
        <v>138818</v>
      </c>
      <c r="G44">
        <v>1</v>
      </c>
      <c r="H44" s="1"/>
      <c r="I44" s="1" t="s">
        <v>2413</v>
      </c>
      <c r="J44" s="1" t="s">
        <v>2462</v>
      </c>
      <c r="K44" s="1" t="s">
        <v>2468</v>
      </c>
      <c r="L44" s="1" t="s">
        <v>2487</v>
      </c>
      <c r="M44" s="1" t="s">
        <v>2585</v>
      </c>
      <c r="N44" s="1" t="s">
        <v>2607</v>
      </c>
      <c r="O44" s="1"/>
      <c r="P44">
        <v>1</v>
      </c>
      <c r="Q44" s="1" t="s">
        <v>1463</v>
      </c>
      <c r="R44" s="1" t="s">
        <v>3107</v>
      </c>
      <c r="S44" s="1"/>
      <c r="T44" s="1" t="s">
        <v>3110</v>
      </c>
      <c r="U44" s="1" t="s">
        <v>1463</v>
      </c>
      <c r="V44" s="1" t="s">
        <v>1463</v>
      </c>
      <c r="W44" s="1" t="s">
        <v>3396</v>
      </c>
      <c r="X44" s="1" t="s">
        <v>3400</v>
      </c>
      <c r="Y44" s="3">
        <v>46206</v>
      </c>
      <c r="Z44" s="1" t="s">
        <v>3404</v>
      </c>
      <c r="AA44" s="3">
        <v>46206</v>
      </c>
      <c r="AB44" s="1" t="s">
        <v>3416</v>
      </c>
      <c r="AC44" s="1"/>
      <c r="AD44" s="1" t="s">
        <v>3933</v>
      </c>
      <c r="AE44" s="1" t="s">
        <v>3933</v>
      </c>
      <c r="AF44" s="1" t="s">
        <v>3941</v>
      </c>
      <c r="AG44" s="1" t="s">
        <v>2487</v>
      </c>
      <c r="AH44" s="1" t="s">
        <v>2585</v>
      </c>
      <c r="AI44" s="1" t="s">
        <v>3948</v>
      </c>
      <c r="AJ44" s="1"/>
      <c r="AK44" s="1"/>
      <c r="AL44" s="1" t="s">
        <v>3952</v>
      </c>
      <c r="AM44" s="1" t="s">
        <v>3952</v>
      </c>
      <c r="AN44" s="1" t="s">
        <v>3960</v>
      </c>
      <c r="AO44" s="1" t="s">
        <v>3979</v>
      </c>
      <c r="AP44" s="1" t="s">
        <v>4217</v>
      </c>
      <c r="AQ44" s="1"/>
      <c r="AR44">
        <v>1242</v>
      </c>
      <c r="AS44">
        <v>1</v>
      </c>
      <c r="AT44" s="1" t="s">
        <v>4235</v>
      </c>
      <c r="AU44">
        <v>11000000</v>
      </c>
      <c r="AV44" s="1" t="s">
        <v>4258</v>
      </c>
      <c r="AW44" s="1" t="s">
        <v>3941</v>
      </c>
      <c r="AX44">
        <v>1709</v>
      </c>
      <c r="AY44">
        <v>135514</v>
      </c>
      <c r="AZ44">
        <v>1</v>
      </c>
      <c r="BA44" s="1" t="s">
        <v>3404</v>
      </c>
    </row>
    <row r="45" spans="1:53">
      <c r="A45" s="1" t="s">
        <v>93</v>
      </c>
      <c r="B45">
        <v>0</v>
      </c>
      <c r="C45">
        <v>3224800</v>
      </c>
      <c r="D45" s="1" t="s">
        <v>1464</v>
      </c>
      <c r="E45">
        <v>0</v>
      </c>
      <c r="F45">
        <v>138817</v>
      </c>
      <c r="G45">
        <v>1</v>
      </c>
      <c r="H45" s="1"/>
      <c r="I45" s="1" t="s">
        <v>2414</v>
      </c>
      <c r="J45" s="1" t="s">
        <v>2463</v>
      </c>
      <c r="K45" s="1" t="s">
        <v>2464</v>
      </c>
      <c r="L45" s="1" t="s">
        <v>2480</v>
      </c>
      <c r="M45" s="1" t="s">
        <v>2592</v>
      </c>
      <c r="N45" s="1" t="s">
        <v>2607</v>
      </c>
      <c r="O45" s="1"/>
      <c r="P45">
        <v>0</v>
      </c>
      <c r="Q45" s="1" t="s">
        <v>2609</v>
      </c>
      <c r="R45" s="1" t="s">
        <v>3107</v>
      </c>
      <c r="S45" s="1"/>
      <c r="T45" s="1" t="s">
        <v>3108</v>
      </c>
      <c r="U45" s="1" t="s">
        <v>1464</v>
      </c>
      <c r="V45" s="1" t="s">
        <v>1464</v>
      </c>
      <c r="W45" s="1" t="s">
        <v>3396</v>
      </c>
      <c r="X45" s="1" t="s">
        <v>3400</v>
      </c>
      <c r="Y45" s="3">
        <v>46206</v>
      </c>
      <c r="Z45" s="1" t="s">
        <v>3404</v>
      </c>
      <c r="AA45" s="3">
        <v>46206</v>
      </c>
      <c r="AB45" s="1" t="s">
        <v>3416</v>
      </c>
      <c r="AC45" s="1" t="s">
        <v>3450</v>
      </c>
      <c r="AD45" s="1" t="s">
        <v>3933</v>
      </c>
      <c r="AE45" s="1" t="s">
        <v>3933</v>
      </c>
      <c r="AF45" s="1" t="s">
        <v>3944</v>
      </c>
      <c r="AG45" s="1" t="s">
        <v>2480</v>
      </c>
      <c r="AH45" s="1" t="s">
        <v>2592</v>
      </c>
      <c r="AI45" s="1" t="s">
        <v>3949</v>
      </c>
      <c r="AJ45" s="1"/>
      <c r="AK45" s="1"/>
      <c r="AL45" s="1" t="s">
        <v>3954</v>
      </c>
      <c r="AM45" s="1" t="s">
        <v>3954</v>
      </c>
      <c r="AN45" s="1" t="s">
        <v>3958</v>
      </c>
      <c r="AO45" s="1" t="s">
        <v>3973</v>
      </c>
      <c r="AP45" s="1" t="s">
        <v>4212</v>
      </c>
      <c r="AQ45" s="1"/>
      <c r="AR45">
        <v>1250</v>
      </c>
      <c r="AS45">
        <v>2</v>
      </c>
      <c r="AT45" s="1" t="s">
        <v>4235</v>
      </c>
      <c r="AU45">
        <v>1612400</v>
      </c>
      <c r="AV45" s="1" t="s">
        <v>4259</v>
      </c>
      <c r="AW45" s="1" t="s">
        <v>3944</v>
      </c>
      <c r="AX45">
        <v>2886</v>
      </c>
      <c r="AY45">
        <v>135515</v>
      </c>
      <c r="AZ45">
        <v>1</v>
      </c>
      <c r="BA45" s="1" t="s">
        <v>3404</v>
      </c>
    </row>
    <row r="46" spans="1:53">
      <c r="A46" s="1" t="s">
        <v>94</v>
      </c>
      <c r="B46">
        <v>0</v>
      </c>
      <c r="C46">
        <v>3370000</v>
      </c>
      <c r="D46" s="1" t="s">
        <v>1465</v>
      </c>
      <c r="E46">
        <v>20</v>
      </c>
      <c r="F46">
        <v>138621</v>
      </c>
      <c r="G46">
        <v>1</v>
      </c>
      <c r="H46" s="1"/>
      <c r="I46" s="1" t="s">
        <v>2405</v>
      </c>
      <c r="J46" s="1" t="s">
        <v>2462</v>
      </c>
      <c r="K46" s="1" t="s">
        <v>2465</v>
      </c>
      <c r="L46" s="1" t="s">
        <v>2488</v>
      </c>
      <c r="M46" s="1" t="s">
        <v>2593</v>
      </c>
      <c r="N46" s="1" t="s">
        <v>2607</v>
      </c>
      <c r="O46" s="1"/>
      <c r="P46">
        <v>1</v>
      </c>
      <c r="Q46" s="1" t="s">
        <v>2629</v>
      </c>
      <c r="R46" s="1" t="s">
        <v>3107</v>
      </c>
      <c r="S46" s="1"/>
      <c r="T46" s="1" t="s">
        <v>3109</v>
      </c>
      <c r="U46" s="1" t="s">
        <v>2629</v>
      </c>
      <c r="V46" s="1" t="s">
        <v>1465</v>
      </c>
      <c r="W46" s="1" t="s">
        <v>3396</v>
      </c>
      <c r="X46" s="1"/>
      <c r="Y46" s="3">
        <v>46206</v>
      </c>
      <c r="Z46" s="1" t="s">
        <v>3404</v>
      </c>
      <c r="AA46" s="3">
        <v>46206</v>
      </c>
      <c r="AB46" s="1" t="s">
        <v>3416</v>
      </c>
      <c r="AC46" s="1" t="s">
        <v>3451</v>
      </c>
      <c r="AD46" s="1" t="s">
        <v>3933</v>
      </c>
      <c r="AE46" s="1" t="s">
        <v>3933</v>
      </c>
      <c r="AF46" s="1" t="s">
        <v>3937</v>
      </c>
      <c r="AG46" s="1" t="s">
        <v>2488</v>
      </c>
      <c r="AH46" s="1" t="s">
        <v>2593</v>
      </c>
      <c r="AI46" s="1" t="s">
        <v>3948</v>
      </c>
      <c r="AJ46" s="1"/>
      <c r="AK46" s="1"/>
      <c r="AL46" s="1" t="s">
        <v>3952</v>
      </c>
      <c r="AM46" s="1" t="s">
        <v>3952</v>
      </c>
      <c r="AN46" s="1" t="s">
        <v>3959</v>
      </c>
      <c r="AO46" s="1" t="s">
        <v>3980</v>
      </c>
      <c r="AP46" s="1" t="s">
        <v>4220</v>
      </c>
      <c r="AQ46" s="1"/>
      <c r="AR46">
        <v>22418</v>
      </c>
      <c r="AS46">
        <v>1</v>
      </c>
      <c r="AT46" s="1" t="s">
        <v>4235</v>
      </c>
      <c r="AU46">
        <v>3370000</v>
      </c>
      <c r="AV46" s="1" t="s">
        <v>4260</v>
      </c>
      <c r="AW46" s="1" t="s">
        <v>3937</v>
      </c>
      <c r="AX46">
        <v>3051</v>
      </c>
      <c r="AY46">
        <v>135516</v>
      </c>
      <c r="AZ46">
        <v>1</v>
      </c>
      <c r="BA46" s="1" t="s">
        <v>3416</v>
      </c>
    </row>
    <row r="47" spans="1:53">
      <c r="A47" s="1" t="s">
        <v>95</v>
      </c>
      <c r="B47">
        <v>0</v>
      </c>
      <c r="C47">
        <v>3659300</v>
      </c>
      <c r="D47" s="1" t="s">
        <v>1466</v>
      </c>
      <c r="E47">
        <v>0</v>
      </c>
      <c r="F47">
        <v>138815</v>
      </c>
      <c r="G47">
        <v>1</v>
      </c>
      <c r="H47" s="1"/>
      <c r="I47" s="1" t="s">
        <v>2411</v>
      </c>
      <c r="J47" s="1" t="s">
        <v>2463</v>
      </c>
      <c r="K47" s="1" t="s">
        <v>2464</v>
      </c>
      <c r="L47" s="1" t="s">
        <v>2480</v>
      </c>
      <c r="M47" s="1" t="s">
        <v>2581</v>
      </c>
      <c r="N47" s="1" t="s">
        <v>2607</v>
      </c>
      <c r="O47" s="1"/>
      <c r="P47">
        <v>0</v>
      </c>
      <c r="Q47" s="1" t="s">
        <v>2609</v>
      </c>
      <c r="R47" s="1" t="s">
        <v>3107</v>
      </c>
      <c r="S47" s="1"/>
      <c r="T47" s="1" t="s">
        <v>3108</v>
      </c>
      <c r="U47" s="1" t="s">
        <v>1466</v>
      </c>
      <c r="V47" s="1" t="s">
        <v>1466</v>
      </c>
      <c r="W47" s="1" t="s">
        <v>3396</v>
      </c>
      <c r="X47" s="1" t="s">
        <v>3400</v>
      </c>
      <c r="Y47" s="3">
        <v>46206</v>
      </c>
      <c r="Z47" s="1" t="s">
        <v>3404</v>
      </c>
      <c r="AA47" s="3">
        <v>46206</v>
      </c>
      <c r="AB47" s="1" t="s">
        <v>3416</v>
      </c>
      <c r="AC47" s="1" t="s">
        <v>3452</v>
      </c>
      <c r="AD47" s="1" t="s">
        <v>3933</v>
      </c>
      <c r="AE47" s="1" t="s">
        <v>3933</v>
      </c>
      <c r="AF47" s="1" t="s">
        <v>3936</v>
      </c>
      <c r="AG47" s="1" t="s">
        <v>2480</v>
      </c>
      <c r="AH47" s="1" t="s">
        <v>2581</v>
      </c>
      <c r="AI47" s="1" t="s">
        <v>3949</v>
      </c>
      <c r="AJ47" s="1"/>
      <c r="AK47" s="1"/>
      <c r="AL47" s="1" t="s">
        <v>3954</v>
      </c>
      <c r="AM47" s="1" t="s">
        <v>3954</v>
      </c>
      <c r="AN47" s="1" t="s">
        <v>3958</v>
      </c>
      <c r="AO47" s="1" t="s">
        <v>3973</v>
      </c>
      <c r="AP47" s="1" t="s">
        <v>4212</v>
      </c>
      <c r="AQ47" s="1"/>
      <c r="AR47">
        <v>17513</v>
      </c>
      <c r="AS47">
        <v>1</v>
      </c>
      <c r="AT47" s="1" t="s">
        <v>4237</v>
      </c>
      <c r="AU47">
        <v>3659300</v>
      </c>
      <c r="AV47" s="1" t="s">
        <v>3572</v>
      </c>
      <c r="AW47" s="1" t="s">
        <v>3936</v>
      </c>
      <c r="AX47">
        <v>2886</v>
      </c>
      <c r="AY47">
        <v>135517</v>
      </c>
      <c r="AZ47">
        <v>1</v>
      </c>
      <c r="BA47" s="1" t="s">
        <v>3404</v>
      </c>
    </row>
    <row r="48" spans="1:53">
      <c r="A48" s="1" t="s">
        <v>96</v>
      </c>
      <c r="B48">
        <v>0</v>
      </c>
      <c r="C48">
        <v>300000</v>
      </c>
      <c r="D48" s="1" t="s">
        <v>1467</v>
      </c>
      <c r="E48">
        <v>0</v>
      </c>
      <c r="F48">
        <v>138726</v>
      </c>
      <c r="G48">
        <v>1</v>
      </c>
      <c r="H48" s="1"/>
      <c r="I48" s="1" t="s">
        <v>2405</v>
      </c>
      <c r="J48" s="1" t="s">
        <v>2462</v>
      </c>
      <c r="K48" s="1" t="s">
        <v>2465</v>
      </c>
      <c r="L48" s="1" t="s">
        <v>2488</v>
      </c>
      <c r="M48" s="1" t="s">
        <v>2593</v>
      </c>
      <c r="N48" s="1" t="s">
        <v>2607</v>
      </c>
      <c r="O48" s="1"/>
      <c r="P48">
        <v>1</v>
      </c>
      <c r="Q48" s="1" t="s">
        <v>1467</v>
      </c>
      <c r="R48" s="1" t="s">
        <v>3107</v>
      </c>
      <c r="S48" s="1"/>
      <c r="T48" s="1" t="s">
        <v>3109</v>
      </c>
      <c r="U48" s="1" t="s">
        <v>1467</v>
      </c>
      <c r="V48" s="1" t="s">
        <v>1467</v>
      </c>
      <c r="W48" s="1" t="s">
        <v>3396</v>
      </c>
      <c r="X48" s="1"/>
      <c r="Y48" s="3">
        <v>46206</v>
      </c>
      <c r="Z48" s="1" t="s">
        <v>3404</v>
      </c>
      <c r="AA48" s="3">
        <v>46206</v>
      </c>
      <c r="AB48" s="1" t="s">
        <v>3416</v>
      </c>
      <c r="AC48" s="1" t="s">
        <v>3453</v>
      </c>
      <c r="AD48" s="1" t="s">
        <v>3933</v>
      </c>
      <c r="AE48" s="1" t="s">
        <v>3933</v>
      </c>
      <c r="AF48" s="1" t="s">
        <v>3937</v>
      </c>
      <c r="AG48" s="1" t="s">
        <v>2488</v>
      </c>
      <c r="AH48" s="1" t="s">
        <v>2593</v>
      </c>
      <c r="AI48" s="1" t="s">
        <v>3948</v>
      </c>
      <c r="AJ48" s="1"/>
      <c r="AK48" s="1"/>
      <c r="AL48" s="1" t="s">
        <v>3952</v>
      </c>
      <c r="AM48" s="1" t="s">
        <v>3952</v>
      </c>
      <c r="AN48" s="1" t="s">
        <v>3959</v>
      </c>
      <c r="AO48" s="1" t="s">
        <v>3981</v>
      </c>
      <c r="AP48" s="1" t="s">
        <v>4220</v>
      </c>
      <c r="AQ48" s="1"/>
      <c r="AR48">
        <v>22418</v>
      </c>
      <c r="AS48">
        <v>1</v>
      </c>
      <c r="AT48" s="1" t="s">
        <v>4235</v>
      </c>
      <c r="AU48">
        <v>300000</v>
      </c>
      <c r="AV48" s="1" t="s">
        <v>4260</v>
      </c>
      <c r="AW48" s="1" t="s">
        <v>3937</v>
      </c>
      <c r="AX48">
        <v>2318</v>
      </c>
      <c r="AY48">
        <v>135518</v>
      </c>
      <c r="AZ48">
        <v>1</v>
      </c>
      <c r="BA48" s="1" t="s">
        <v>3402</v>
      </c>
    </row>
    <row r="49" spans="1:53">
      <c r="A49" s="1" t="s">
        <v>97</v>
      </c>
      <c r="B49">
        <v>0</v>
      </c>
      <c r="C49">
        <v>11380000</v>
      </c>
      <c r="D49" s="1" t="s">
        <v>1468</v>
      </c>
      <c r="E49">
        <v>20</v>
      </c>
      <c r="F49">
        <v>138745</v>
      </c>
      <c r="G49">
        <v>1</v>
      </c>
      <c r="H49" s="1"/>
      <c r="I49" s="1" t="s">
        <v>2405</v>
      </c>
      <c r="J49" s="1" t="s">
        <v>2462</v>
      </c>
      <c r="K49" s="1" t="s">
        <v>2465</v>
      </c>
      <c r="L49" s="1" t="s">
        <v>2488</v>
      </c>
      <c r="M49" s="1" t="s">
        <v>2593</v>
      </c>
      <c r="N49" s="1" t="s">
        <v>2607</v>
      </c>
      <c r="O49" s="1"/>
      <c r="P49">
        <v>0</v>
      </c>
      <c r="Q49" s="1" t="s">
        <v>2609</v>
      </c>
      <c r="R49" s="1" t="s">
        <v>3107</v>
      </c>
      <c r="S49" s="1"/>
      <c r="T49" s="1" t="s">
        <v>3109</v>
      </c>
      <c r="U49" s="1" t="s">
        <v>3118</v>
      </c>
      <c r="V49" s="1" t="s">
        <v>1468</v>
      </c>
      <c r="W49" s="1" t="s">
        <v>3396</v>
      </c>
      <c r="X49" s="1"/>
      <c r="Y49" s="3">
        <v>46206</v>
      </c>
      <c r="Z49" s="1" t="s">
        <v>3404</v>
      </c>
      <c r="AA49" s="3">
        <v>46206</v>
      </c>
      <c r="AB49" s="1" t="s">
        <v>3416</v>
      </c>
      <c r="AC49" s="1" t="s">
        <v>3454</v>
      </c>
      <c r="AD49" s="1" t="s">
        <v>3933</v>
      </c>
      <c r="AE49" s="1" t="s">
        <v>3933</v>
      </c>
      <c r="AF49" s="1" t="s">
        <v>3937</v>
      </c>
      <c r="AG49" s="1" t="s">
        <v>2488</v>
      </c>
      <c r="AH49" s="1" t="s">
        <v>2593</v>
      </c>
      <c r="AI49" s="1" t="s">
        <v>3948</v>
      </c>
      <c r="AJ49" s="1"/>
      <c r="AK49" s="1"/>
      <c r="AL49" s="1" t="s">
        <v>3954</v>
      </c>
      <c r="AM49" s="1" t="s">
        <v>3954</v>
      </c>
      <c r="AN49" s="1" t="s">
        <v>3959</v>
      </c>
      <c r="AO49" s="1" t="s">
        <v>3982</v>
      </c>
      <c r="AP49" s="1" t="s">
        <v>4220</v>
      </c>
      <c r="AQ49" s="1"/>
      <c r="AR49">
        <v>22418</v>
      </c>
      <c r="AS49">
        <v>1</v>
      </c>
      <c r="AT49" s="1" t="s">
        <v>4235</v>
      </c>
      <c r="AU49">
        <v>11380000</v>
      </c>
      <c r="AV49" s="1" t="s">
        <v>4260</v>
      </c>
      <c r="AW49" s="1" t="s">
        <v>3937</v>
      </c>
      <c r="AX49">
        <v>2633</v>
      </c>
      <c r="AY49">
        <v>135519</v>
      </c>
      <c r="AZ49">
        <v>1</v>
      </c>
      <c r="BA49" s="1" t="s">
        <v>3416</v>
      </c>
    </row>
    <row r="50" spans="1:53">
      <c r="A50" s="1" t="s">
        <v>98</v>
      </c>
      <c r="B50">
        <v>0</v>
      </c>
      <c r="C50">
        <v>4100000</v>
      </c>
      <c r="D50" s="1" t="s">
        <v>1469</v>
      </c>
      <c r="E50">
        <v>0</v>
      </c>
      <c r="F50">
        <v>138746</v>
      </c>
      <c r="G50">
        <v>1</v>
      </c>
      <c r="H50" s="1"/>
      <c r="I50" s="1" t="s">
        <v>2405</v>
      </c>
      <c r="J50" s="1" t="s">
        <v>2462</v>
      </c>
      <c r="K50" s="1" t="s">
        <v>2465</v>
      </c>
      <c r="L50" s="1" t="s">
        <v>2488</v>
      </c>
      <c r="M50" s="1" t="s">
        <v>2593</v>
      </c>
      <c r="N50" s="1" t="s">
        <v>2607</v>
      </c>
      <c r="O50" s="1"/>
      <c r="P50">
        <v>0</v>
      </c>
      <c r="Q50" s="1" t="s">
        <v>2609</v>
      </c>
      <c r="R50" s="1" t="s">
        <v>3107</v>
      </c>
      <c r="S50" s="1"/>
      <c r="T50" s="1" t="s">
        <v>3109</v>
      </c>
      <c r="U50" s="1" t="s">
        <v>1469</v>
      </c>
      <c r="V50" s="1" t="s">
        <v>1469</v>
      </c>
      <c r="W50" s="1" t="s">
        <v>3396</v>
      </c>
      <c r="X50" s="1" t="s">
        <v>3400</v>
      </c>
      <c r="Y50" s="3">
        <v>46206</v>
      </c>
      <c r="Z50" s="1" t="s">
        <v>3404</v>
      </c>
      <c r="AA50" s="3">
        <v>46206</v>
      </c>
      <c r="AB50" s="1" t="s">
        <v>3416</v>
      </c>
      <c r="AC50" s="1" t="s">
        <v>3455</v>
      </c>
      <c r="AD50" s="1" t="s">
        <v>3933</v>
      </c>
      <c r="AE50" s="1" t="s">
        <v>3933</v>
      </c>
      <c r="AF50" s="1" t="s">
        <v>3937</v>
      </c>
      <c r="AG50" s="1" t="s">
        <v>2488</v>
      </c>
      <c r="AH50" s="1" t="s">
        <v>2593</v>
      </c>
      <c r="AI50" s="1" t="s">
        <v>3948</v>
      </c>
      <c r="AJ50" s="1"/>
      <c r="AK50" s="1"/>
      <c r="AL50" s="1" t="s">
        <v>3954</v>
      </c>
      <c r="AM50" s="1" t="s">
        <v>3954</v>
      </c>
      <c r="AN50" s="1" t="s">
        <v>3959</v>
      </c>
      <c r="AO50" s="1" t="s">
        <v>3983</v>
      </c>
      <c r="AP50" s="1" t="s">
        <v>4220</v>
      </c>
      <c r="AQ50" s="1"/>
      <c r="AR50">
        <v>22418</v>
      </c>
      <c r="AS50">
        <v>1</v>
      </c>
      <c r="AT50" s="1" t="s">
        <v>4235</v>
      </c>
      <c r="AU50">
        <v>4100000</v>
      </c>
      <c r="AV50" s="1" t="s">
        <v>4260</v>
      </c>
      <c r="AW50" s="1" t="s">
        <v>3937</v>
      </c>
      <c r="AX50">
        <v>2322</v>
      </c>
      <c r="AY50">
        <v>135520</v>
      </c>
      <c r="AZ50">
        <v>1</v>
      </c>
      <c r="BA50" s="1" t="s">
        <v>3416</v>
      </c>
    </row>
    <row r="51" spans="1:53">
      <c r="A51" s="1" t="s">
        <v>99</v>
      </c>
      <c r="B51">
        <v>0</v>
      </c>
      <c r="C51">
        <v>4100000</v>
      </c>
      <c r="D51" s="1" t="s">
        <v>1469</v>
      </c>
      <c r="E51">
        <v>0</v>
      </c>
      <c r="F51">
        <v>138747</v>
      </c>
      <c r="G51">
        <v>1</v>
      </c>
      <c r="H51" s="1"/>
      <c r="I51" s="1" t="s">
        <v>2405</v>
      </c>
      <c r="J51" s="1" t="s">
        <v>2462</v>
      </c>
      <c r="K51" s="1" t="s">
        <v>2465</v>
      </c>
      <c r="L51" s="1" t="s">
        <v>2488</v>
      </c>
      <c r="M51" s="1" t="s">
        <v>2593</v>
      </c>
      <c r="N51" s="1" t="s">
        <v>2607</v>
      </c>
      <c r="O51" s="1"/>
      <c r="P51">
        <v>0</v>
      </c>
      <c r="Q51" s="1" t="s">
        <v>2609</v>
      </c>
      <c r="R51" s="1" t="s">
        <v>3107</v>
      </c>
      <c r="S51" s="1"/>
      <c r="T51" s="1" t="s">
        <v>3109</v>
      </c>
      <c r="U51" s="1" t="s">
        <v>1469</v>
      </c>
      <c r="V51" s="1" t="s">
        <v>1469</v>
      </c>
      <c r="W51" s="1" t="s">
        <v>3396</v>
      </c>
      <c r="X51" s="1" t="s">
        <v>3400</v>
      </c>
      <c r="Y51" s="3">
        <v>46206</v>
      </c>
      <c r="Z51" s="1" t="s">
        <v>3404</v>
      </c>
      <c r="AA51" s="3">
        <v>46206</v>
      </c>
      <c r="AB51" s="1" t="s">
        <v>3416</v>
      </c>
      <c r="AC51" s="1" t="s">
        <v>3456</v>
      </c>
      <c r="AD51" s="1" t="s">
        <v>3933</v>
      </c>
      <c r="AE51" s="1" t="s">
        <v>3933</v>
      </c>
      <c r="AF51" s="1" t="s">
        <v>3937</v>
      </c>
      <c r="AG51" s="1" t="s">
        <v>2488</v>
      </c>
      <c r="AH51" s="1" t="s">
        <v>2593</v>
      </c>
      <c r="AI51" s="1" t="s">
        <v>3948</v>
      </c>
      <c r="AJ51" s="1"/>
      <c r="AK51" s="1"/>
      <c r="AL51" s="1" t="s">
        <v>3954</v>
      </c>
      <c r="AM51" s="1" t="s">
        <v>3954</v>
      </c>
      <c r="AN51" s="1" t="s">
        <v>3959</v>
      </c>
      <c r="AO51" s="1" t="s">
        <v>3983</v>
      </c>
      <c r="AP51" s="1" t="s">
        <v>4220</v>
      </c>
      <c r="AQ51" s="1"/>
      <c r="AR51">
        <v>22418</v>
      </c>
      <c r="AS51">
        <v>1</v>
      </c>
      <c r="AT51" s="1" t="s">
        <v>4235</v>
      </c>
      <c r="AU51">
        <v>4100000</v>
      </c>
      <c r="AV51" s="1" t="s">
        <v>4260</v>
      </c>
      <c r="AW51" s="1" t="s">
        <v>3937</v>
      </c>
      <c r="AX51">
        <v>2322</v>
      </c>
      <c r="AY51">
        <v>135521</v>
      </c>
      <c r="AZ51">
        <v>1</v>
      </c>
      <c r="BA51" s="1" t="s">
        <v>3416</v>
      </c>
    </row>
    <row r="52" spans="1:53">
      <c r="A52" s="1" t="s">
        <v>100</v>
      </c>
      <c r="B52">
        <v>0</v>
      </c>
      <c r="C52">
        <v>4100000</v>
      </c>
      <c r="D52" s="1" t="s">
        <v>1469</v>
      </c>
      <c r="E52">
        <v>0</v>
      </c>
      <c r="F52">
        <v>138749</v>
      </c>
      <c r="G52">
        <v>1</v>
      </c>
      <c r="H52" s="1"/>
      <c r="I52" s="1" t="s">
        <v>2405</v>
      </c>
      <c r="J52" s="1" t="s">
        <v>2462</v>
      </c>
      <c r="K52" s="1" t="s">
        <v>2465</v>
      </c>
      <c r="L52" s="1" t="s">
        <v>2488</v>
      </c>
      <c r="M52" s="1" t="s">
        <v>2593</v>
      </c>
      <c r="N52" s="1" t="s">
        <v>2607</v>
      </c>
      <c r="O52" s="1"/>
      <c r="P52">
        <v>0</v>
      </c>
      <c r="Q52" s="1" t="s">
        <v>2609</v>
      </c>
      <c r="R52" s="1" t="s">
        <v>3107</v>
      </c>
      <c r="S52" s="1"/>
      <c r="T52" s="1" t="s">
        <v>3109</v>
      </c>
      <c r="U52" s="1" t="s">
        <v>1469</v>
      </c>
      <c r="V52" s="1" t="s">
        <v>1469</v>
      </c>
      <c r="W52" s="1" t="s">
        <v>3396</v>
      </c>
      <c r="X52" s="1" t="s">
        <v>3400</v>
      </c>
      <c r="Y52" s="3">
        <v>46206</v>
      </c>
      <c r="Z52" s="1" t="s">
        <v>3402</v>
      </c>
      <c r="AA52" s="3">
        <v>46206</v>
      </c>
      <c r="AB52" s="1" t="s">
        <v>3416</v>
      </c>
      <c r="AC52" s="1" t="s">
        <v>3457</v>
      </c>
      <c r="AD52" s="1" t="s">
        <v>3933</v>
      </c>
      <c r="AE52" s="1" t="s">
        <v>3933</v>
      </c>
      <c r="AF52" s="1" t="s">
        <v>3937</v>
      </c>
      <c r="AG52" s="1" t="s">
        <v>2488</v>
      </c>
      <c r="AH52" s="1" t="s">
        <v>2593</v>
      </c>
      <c r="AI52" s="1" t="s">
        <v>3948</v>
      </c>
      <c r="AJ52" s="1"/>
      <c r="AK52" s="1"/>
      <c r="AL52" s="1" t="s">
        <v>3954</v>
      </c>
      <c r="AM52" s="1" t="s">
        <v>3954</v>
      </c>
      <c r="AN52" s="1" t="s">
        <v>3959</v>
      </c>
      <c r="AO52" s="1" t="s">
        <v>3983</v>
      </c>
      <c r="AP52" s="1" t="s">
        <v>4220</v>
      </c>
      <c r="AQ52" s="1"/>
      <c r="AR52">
        <v>22418</v>
      </c>
      <c r="AS52">
        <v>1</v>
      </c>
      <c r="AT52" s="1" t="s">
        <v>4235</v>
      </c>
      <c r="AU52">
        <v>4100000</v>
      </c>
      <c r="AV52" s="1" t="s">
        <v>4260</v>
      </c>
      <c r="AW52" s="1" t="s">
        <v>3937</v>
      </c>
      <c r="AX52">
        <v>2322</v>
      </c>
      <c r="AY52">
        <v>135522</v>
      </c>
      <c r="AZ52">
        <v>1</v>
      </c>
      <c r="BA52" s="1" t="s">
        <v>3416</v>
      </c>
    </row>
    <row r="53" spans="1:53">
      <c r="A53" s="1" t="s">
        <v>101</v>
      </c>
      <c r="B53">
        <v>0</v>
      </c>
      <c r="C53">
        <v>4100000</v>
      </c>
      <c r="D53" s="1" t="s">
        <v>1469</v>
      </c>
      <c r="E53">
        <v>0</v>
      </c>
      <c r="F53">
        <v>138750</v>
      </c>
      <c r="G53">
        <v>1</v>
      </c>
      <c r="H53" s="1"/>
      <c r="I53" s="1" t="s">
        <v>2405</v>
      </c>
      <c r="J53" s="1" t="s">
        <v>2462</v>
      </c>
      <c r="K53" s="1" t="s">
        <v>2465</v>
      </c>
      <c r="L53" s="1" t="s">
        <v>2488</v>
      </c>
      <c r="M53" s="1" t="s">
        <v>2593</v>
      </c>
      <c r="N53" s="1" t="s">
        <v>2607</v>
      </c>
      <c r="O53" s="1"/>
      <c r="P53">
        <v>1</v>
      </c>
      <c r="Q53" s="1" t="s">
        <v>1469</v>
      </c>
      <c r="R53" s="1" t="s">
        <v>3107</v>
      </c>
      <c r="S53" s="1"/>
      <c r="T53" s="1" t="s">
        <v>3109</v>
      </c>
      <c r="U53" s="1" t="s">
        <v>1469</v>
      </c>
      <c r="V53" s="1" t="s">
        <v>1469</v>
      </c>
      <c r="W53" s="1" t="s">
        <v>3396</v>
      </c>
      <c r="X53" s="1" t="s">
        <v>3400</v>
      </c>
      <c r="Y53" s="3">
        <v>46206</v>
      </c>
      <c r="Z53" s="1" t="s">
        <v>3404</v>
      </c>
      <c r="AA53" s="3">
        <v>46206</v>
      </c>
      <c r="AB53" s="1" t="s">
        <v>3416</v>
      </c>
      <c r="AC53" s="1" t="s">
        <v>3458</v>
      </c>
      <c r="AD53" s="1" t="s">
        <v>3933</v>
      </c>
      <c r="AE53" s="1" t="s">
        <v>3933</v>
      </c>
      <c r="AF53" s="1" t="s">
        <v>3937</v>
      </c>
      <c r="AG53" s="1" t="s">
        <v>2488</v>
      </c>
      <c r="AH53" s="1" t="s">
        <v>2593</v>
      </c>
      <c r="AI53" s="1" t="s">
        <v>3948</v>
      </c>
      <c r="AJ53" s="1"/>
      <c r="AK53" s="1"/>
      <c r="AL53" s="1" t="s">
        <v>3952</v>
      </c>
      <c r="AM53" s="1" t="s">
        <v>3952</v>
      </c>
      <c r="AN53" s="1" t="s">
        <v>3959</v>
      </c>
      <c r="AO53" s="1" t="s">
        <v>3983</v>
      </c>
      <c r="AP53" s="1" t="s">
        <v>4220</v>
      </c>
      <c r="AQ53" s="1"/>
      <c r="AR53">
        <v>22418</v>
      </c>
      <c r="AS53">
        <v>1</v>
      </c>
      <c r="AT53" s="1" t="s">
        <v>4235</v>
      </c>
      <c r="AU53">
        <v>4100000</v>
      </c>
      <c r="AV53" s="1" t="s">
        <v>4260</v>
      </c>
      <c r="AW53" s="1" t="s">
        <v>3937</v>
      </c>
      <c r="AX53">
        <v>2322</v>
      </c>
      <c r="AY53">
        <v>135523</v>
      </c>
      <c r="AZ53">
        <v>1</v>
      </c>
      <c r="BA53" s="1" t="s">
        <v>3416</v>
      </c>
    </row>
    <row r="54" spans="1:53">
      <c r="A54" s="1" t="s">
        <v>102</v>
      </c>
      <c r="B54">
        <v>0</v>
      </c>
      <c r="C54">
        <v>1600000</v>
      </c>
      <c r="D54" s="1" t="s">
        <v>1470</v>
      </c>
      <c r="E54">
        <v>0</v>
      </c>
      <c r="F54">
        <v>138752</v>
      </c>
      <c r="G54">
        <v>1</v>
      </c>
      <c r="H54" s="1"/>
      <c r="I54" s="1" t="s">
        <v>2405</v>
      </c>
      <c r="J54" s="1" t="s">
        <v>2462</v>
      </c>
      <c r="K54" s="1" t="s">
        <v>2465</v>
      </c>
      <c r="L54" s="1" t="s">
        <v>2488</v>
      </c>
      <c r="M54" s="1" t="s">
        <v>2593</v>
      </c>
      <c r="N54" s="1" t="s">
        <v>2607</v>
      </c>
      <c r="O54" s="1"/>
      <c r="P54">
        <v>0</v>
      </c>
      <c r="Q54" s="1" t="s">
        <v>2609</v>
      </c>
      <c r="R54" s="1" t="s">
        <v>3107</v>
      </c>
      <c r="S54" s="1"/>
      <c r="T54" s="1" t="s">
        <v>3109</v>
      </c>
      <c r="U54" s="1" t="s">
        <v>1470</v>
      </c>
      <c r="V54" s="1" t="s">
        <v>1470</v>
      </c>
      <c r="W54" s="1" t="s">
        <v>3396</v>
      </c>
      <c r="X54" s="1" t="s">
        <v>3400</v>
      </c>
      <c r="Y54" s="3">
        <v>46206</v>
      </c>
      <c r="Z54" s="1" t="s">
        <v>3404</v>
      </c>
      <c r="AA54" s="3">
        <v>46206</v>
      </c>
      <c r="AB54" s="1" t="s">
        <v>3416</v>
      </c>
      <c r="AC54" s="1" t="s">
        <v>3459</v>
      </c>
      <c r="AD54" s="1" t="s">
        <v>3933</v>
      </c>
      <c r="AE54" s="1" t="s">
        <v>3933</v>
      </c>
      <c r="AF54" s="1" t="s">
        <v>3937</v>
      </c>
      <c r="AG54" s="1" t="s">
        <v>2488</v>
      </c>
      <c r="AH54" s="1" t="s">
        <v>2593</v>
      </c>
      <c r="AI54" s="1" t="s">
        <v>3948</v>
      </c>
      <c r="AJ54" s="1"/>
      <c r="AK54" s="1"/>
      <c r="AL54" s="1" t="s">
        <v>3954</v>
      </c>
      <c r="AM54" s="1" t="s">
        <v>3954</v>
      </c>
      <c r="AN54" s="1" t="s">
        <v>3959</v>
      </c>
      <c r="AO54" s="1" t="s">
        <v>3984</v>
      </c>
      <c r="AP54" s="1" t="s">
        <v>4220</v>
      </c>
      <c r="AQ54" s="1"/>
      <c r="AR54">
        <v>22418</v>
      </c>
      <c r="AS54">
        <v>1</v>
      </c>
      <c r="AT54" s="1" t="s">
        <v>4235</v>
      </c>
      <c r="AU54">
        <v>1600000</v>
      </c>
      <c r="AV54" s="1" t="s">
        <v>4260</v>
      </c>
      <c r="AW54" s="1" t="s">
        <v>3937</v>
      </c>
      <c r="AX54">
        <v>5337</v>
      </c>
      <c r="AY54">
        <v>135524</v>
      </c>
      <c r="AZ54">
        <v>1</v>
      </c>
      <c r="BA54" s="1" t="s">
        <v>3416</v>
      </c>
    </row>
    <row r="55" spans="1:53">
      <c r="A55" s="1" t="s">
        <v>103</v>
      </c>
      <c r="B55">
        <v>0</v>
      </c>
      <c r="C55">
        <v>28126500</v>
      </c>
      <c r="D55" s="1" t="s">
        <v>1471</v>
      </c>
      <c r="E55">
        <v>20</v>
      </c>
      <c r="F55">
        <v>138763</v>
      </c>
      <c r="G55">
        <v>1</v>
      </c>
      <c r="H55" s="1"/>
      <c r="I55" s="1" t="s">
        <v>2405</v>
      </c>
      <c r="J55" s="1" t="s">
        <v>2462</v>
      </c>
      <c r="K55" s="1" t="s">
        <v>2465</v>
      </c>
      <c r="L55" s="1" t="s">
        <v>2488</v>
      </c>
      <c r="M55" s="1" t="s">
        <v>2593</v>
      </c>
      <c r="N55" s="1" t="s">
        <v>2607</v>
      </c>
      <c r="O55" s="1"/>
      <c r="P55">
        <v>1</v>
      </c>
      <c r="Q55" s="1" t="s">
        <v>2630</v>
      </c>
      <c r="R55" s="1" t="s">
        <v>3107</v>
      </c>
      <c r="S55" s="1"/>
      <c r="T55" s="1" t="s">
        <v>3109</v>
      </c>
      <c r="U55" s="1" t="s">
        <v>2630</v>
      </c>
      <c r="V55" s="1" t="s">
        <v>1471</v>
      </c>
      <c r="W55" s="1" t="s">
        <v>3396</v>
      </c>
      <c r="X55" s="1" t="s">
        <v>3400</v>
      </c>
      <c r="Y55" s="3">
        <v>46206</v>
      </c>
      <c r="Z55" s="1" t="s">
        <v>3404</v>
      </c>
      <c r="AA55" s="3">
        <v>46206</v>
      </c>
      <c r="AB55" s="1" t="s">
        <v>3416</v>
      </c>
      <c r="AC55" s="1" t="s">
        <v>3460</v>
      </c>
      <c r="AD55" s="1" t="s">
        <v>3933</v>
      </c>
      <c r="AE55" s="1" t="s">
        <v>3933</v>
      </c>
      <c r="AF55" s="1" t="s">
        <v>3937</v>
      </c>
      <c r="AG55" s="1" t="s">
        <v>2488</v>
      </c>
      <c r="AH55" s="1" t="s">
        <v>2593</v>
      </c>
      <c r="AI55" s="1" t="s">
        <v>3948</v>
      </c>
      <c r="AJ55" s="1"/>
      <c r="AK55" s="1"/>
      <c r="AL55" s="1" t="s">
        <v>3952</v>
      </c>
      <c r="AM55" s="1" t="s">
        <v>3952</v>
      </c>
      <c r="AN55" s="1" t="s">
        <v>3959</v>
      </c>
      <c r="AO55" s="1" t="s">
        <v>3985</v>
      </c>
      <c r="AP55" s="1" t="s">
        <v>4220</v>
      </c>
      <c r="AQ55" s="1"/>
      <c r="AR55">
        <v>22418</v>
      </c>
      <c r="AS55">
        <v>1</v>
      </c>
      <c r="AT55" s="1" t="s">
        <v>4235</v>
      </c>
      <c r="AU55">
        <v>28126500</v>
      </c>
      <c r="AV55" s="1" t="s">
        <v>4260</v>
      </c>
      <c r="AW55" s="1" t="s">
        <v>3937</v>
      </c>
      <c r="AX55">
        <v>2332</v>
      </c>
      <c r="AY55">
        <v>135525</v>
      </c>
      <c r="AZ55">
        <v>1</v>
      </c>
      <c r="BA55" s="1" t="s">
        <v>3402</v>
      </c>
    </row>
    <row r="56" spans="1:53">
      <c r="A56" s="1" t="s">
        <v>104</v>
      </c>
      <c r="B56">
        <v>0</v>
      </c>
      <c r="C56">
        <v>12974.3</v>
      </c>
      <c r="D56" s="1" t="s">
        <v>1472</v>
      </c>
      <c r="E56">
        <v>20</v>
      </c>
      <c r="F56">
        <v>138569</v>
      </c>
      <c r="G56">
        <v>1</v>
      </c>
      <c r="H56" s="1"/>
      <c r="I56" s="1" t="s">
        <v>2405</v>
      </c>
      <c r="J56" s="1" t="s">
        <v>2462</v>
      </c>
      <c r="K56" s="1" t="s">
        <v>2465</v>
      </c>
      <c r="L56" s="1" t="s">
        <v>2489</v>
      </c>
      <c r="M56" s="1" t="s">
        <v>2593</v>
      </c>
      <c r="N56" s="1" t="s">
        <v>2607</v>
      </c>
      <c r="O56" s="1"/>
      <c r="P56">
        <v>1</v>
      </c>
      <c r="Q56" s="1" t="s">
        <v>2631</v>
      </c>
      <c r="R56" s="1" t="s">
        <v>3107</v>
      </c>
      <c r="S56" s="1"/>
      <c r="T56" s="1" t="s">
        <v>3109</v>
      </c>
      <c r="U56" s="1" t="s">
        <v>2631</v>
      </c>
      <c r="V56" s="1" t="s">
        <v>1472</v>
      </c>
      <c r="W56" s="1" t="s">
        <v>3397</v>
      </c>
      <c r="X56" s="1" t="s">
        <v>3400</v>
      </c>
      <c r="Y56" s="3">
        <v>46206</v>
      </c>
      <c r="Z56" s="1" t="s">
        <v>3402</v>
      </c>
      <c r="AA56" s="3">
        <v>46206</v>
      </c>
      <c r="AB56" s="1" t="s">
        <v>3416</v>
      </c>
      <c r="AC56" s="1" t="s">
        <v>3461</v>
      </c>
      <c r="AD56" s="1" t="s">
        <v>3933</v>
      </c>
      <c r="AE56" s="1" t="s">
        <v>3933</v>
      </c>
      <c r="AF56" s="1" t="s">
        <v>3937</v>
      </c>
      <c r="AG56" s="1" t="s">
        <v>2489</v>
      </c>
      <c r="AH56" s="1" t="s">
        <v>2593</v>
      </c>
      <c r="AI56" s="1" t="s">
        <v>3948</v>
      </c>
      <c r="AJ56" s="1"/>
      <c r="AK56" s="1"/>
      <c r="AL56" s="1" t="s">
        <v>3952</v>
      </c>
      <c r="AM56" s="1" t="s">
        <v>3952</v>
      </c>
      <c r="AN56" s="1" t="s">
        <v>3959</v>
      </c>
      <c r="AO56" s="1" t="s">
        <v>3986</v>
      </c>
      <c r="AP56" s="1" t="s">
        <v>4221</v>
      </c>
      <c r="AQ56" s="1"/>
      <c r="AR56">
        <v>14862</v>
      </c>
      <c r="AS56">
        <v>1</v>
      </c>
      <c r="AT56" s="1" t="s">
        <v>4235</v>
      </c>
      <c r="AU56">
        <v>12974.3</v>
      </c>
      <c r="AV56" s="1" t="s">
        <v>4244</v>
      </c>
      <c r="AW56" s="1" t="s">
        <v>3937</v>
      </c>
      <c r="AX56">
        <v>4</v>
      </c>
      <c r="AY56">
        <v>135526</v>
      </c>
      <c r="AZ56">
        <v>1</v>
      </c>
      <c r="BA56" s="1" t="s">
        <v>4621</v>
      </c>
    </row>
    <row r="57" spans="1:53">
      <c r="A57" s="1" t="s">
        <v>105</v>
      </c>
      <c r="B57">
        <v>0</v>
      </c>
      <c r="C57">
        <v>49733.07</v>
      </c>
      <c r="D57" s="1" t="s">
        <v>1473</v>
      </c>
      <c r="E57">
        <v>20</v>
      </c>
      <c r="F57">
        <v>138568</v>
      </c>
      <c r="G57">
        <v>1</v>
      </c>
      <c r="H57" s="1"/>
      <c r="I57" s="1" t="s">
        <v>2405</v>
      </c>
      <c r="J57" s="1" t="s">
        <v>2462</v>
      </c>
      <c r="K57" s="1" t="s">
        <v>2465</v>
      </c>
      <c r="L57" s="1" t="s">
        <v>2489</v>
      </c>
      <c r="M57" s="1" t="s">
        <v>2593</v>
      </c>
      <c r="N57" s="1" t="s">
        <v>2607</v>
      </c>
      <c r="O57" s="1"/>
      <c r="P57">
        <v>1</v>
      </c>
      <c r="Q57" s="1" t="s">
        <v>2632</v>
      </c>
      <c r="R57" s="1" t="s">
        <v>3107</v>
      </c>
      <c r="S57" s="1"/>
      <c r="T57" s="1" t="s">
        <v>3109</v>
      </c>
      <c r="U57" s="1" t="s">
        <v>2632</v>
      </c>
      <c r="V57" s="1" t="s">
        <v>1473</v>
      </c>
      <c r="W57" s="1" t="s">
        <v>3397</v>
      </c>
      <c r="X57" s="1" t="s">
        <v>3400</v>
      </c>
      <c r="Y57" s="3">
        <v>46206</v>
      </c>
      <c r="Z57" s="1" t="s">
        <v>3402</v>
      </c>
      <c r="AA57" s="3">
        <v>46206</v>
      </c>
      <c r="AB57" s="1" t="s">
        <v>3416</v>
      </c>
      <c r="AC57" s="1" t="s">
        <v>3462</v>
      </c>
      <c r="AD57" s="1" t="s">
        <v>3933</v>
      </c>
      <c r="AE57" s="1" t="s">
        <v>3933</v>
      </c>
      <c r="AF57" s="1" t="s">
        <v>3937</v>
      </c>
      <c r="AG57" s="1" t="s">
        <v>2489</v>
      </c>
      <c r="AH57" s="1" t="s">
        <v>2593</v>
      </c>
      <c r="AI57" s="1" t="s">
        <v>3948</v>
      </c>
      <c r="AJ57" s="1"/>
      <c r="AK57" s="1"/>
      <c r="AL57" s="1" t="s">
        <v>3952</v>
      </c>
      <c r="AM57" s="1" t="s">
        <v>3952</v>
      </c>
      <c r="AN57" s="1" t="s">
        <v>3959</v>
      </c>
      <c r="AO57" s="1" t="s">
        <v>3986</v>
      </c>
      <c r="AP57" s="1" t="s">
        <v>4221</v>
      </c>
      <c r="AQ57" s="1"/>
      <c r="AR57">
        <v>14862</v>
      </c>
      <c r="AS57">
        <v>1</v>
      </c>
      <c r="AT57" s="1" t="s">
        <v>4235</v>
      </c>
      <c r="AU57">
        <v>49733.07</v>
      </c>
      <c r="AV57" s="1" t="s">
        <v>4244</v>
      </c>
      <c r="AW57" s="1" t="s">
        <v>3937</v>
      </c>
      <c r="AX57">
        <v>4</v>
      </c>
      <c r="AY57">
        <v>135527</v>
      </c>
      <c r="AZ57">
        <v>1</v>
      </c>
      <c r="BA57" s="1" t="s">
        <v>4621</v>
      </c>
    </row>
    <row r="58" spans="1:53">
      <c r="A58" s="1" t="s">
        <v>106</v>
      </c>
      <c r="B58">
        <v>0</v>
      </c>
      <c r="C58">
        <v>3600</v>
      </c>
      <c r="D58" s="1" t="s">
        <v>1474</v>
      </c>
      <c r="E58">
        <v>0</v>
      </c>
      <c r="F58">
        <v>138567</v>
      </c>
      <c r="G58">
        <v>1</v>
      </c>
      <c r="H58" s="1"/>
      <c r="I58" s="1" t="s">
        <v>2411</v>
      </c>
      <c r="J58" s="1" t="s">
        <v>2462</v>
      </c>
      <c r="K58" s="1" t="s">
        <v>2465</v>
      </c>
      <c r="L58" s="1" t="s">
        <v>2490</v>
      </c>
      <c r="M58" s="1" t="s">
        <v>2593</v>
      </c>
      <c r="N58" s="1" t="s">
        <v>2607</v>
      </c>
      <c r="O58" s="1"/>
      <c r="P58">
        <v>3000</v>
      </c>
      <c r="Q58" s="1" t="s">
        <v>1474</v>
      </c>
      <c r="R58" s="1" t="s">
        <v>3107</v>
      </c>
      <c r="S58" s="1"/>
      <c r="T58" s="1" t="s">
        <v>3109</v>
      </c>
      <c r="U58" s="1" t="s">
        <v>3119</v>
      </c>
      <c r="V58" s="1" t="s">
        <v>3119</v>
      </c>
      <c r="W58" s="1" t="s">
        <v>3398</v>
      </c>
      <c r="X58" s="1"/>
      <c r="Y58" s="3">
        <v>46206</v>
      </c>
      <c r="Z58" s="1" t="s">
        <v>3404</v>
      </c>
      <c r="AA58" s="3">
        <v>46206</v>
      </c>
      <c r="AB58" s="1" t="s">
        <v>3416</v>
      </c>
      <c r="AC58" s="1" t="s">
        <v>3463</v>
      </c>
      <c r="AD58" s="1" t="s">
        <v>3933</v>
      </c>
      <c r="AE58" s="1" t="s">
        <v>3934</v>
      </c>
      <c r="AF58" s="1" t="s">
        <v>3937</v>
      </c>
      <c r="AG58" s="1" t="s">
        <v>2490</v>
      </c>
      <c r="AH58" s="1" t="s">
        <v>2593</v>
      </c>
      <c r="AI58" s="1" t="s">
        <v>3950</v>
      </c>
      <c r="AJ58" s="1"/>
      <c r="AK58" s="1"/>
      <c r="AL58" s="1" t="s">
        <v>3952</v>
      </c>
      <c r="AM58" s="1" t="s">
        <v>3952</v>
      </c>
      <c r="AN58" s="1" t="s">
        <v>3959</v>
      </c>
      <c r="AO58" s="1" t="s">
        <v>3987</v>
      </c>
      <c r="AP58" s="1" t="s">
        <v>4221</v>
      </c>
      <c r="AQ58" s="1"/>
      <c r="AR58">
        <v>23629</v>
      </c>
      <c r="AS58">
        <v>3000</v>
      </c>
      <c r="AT58" s="1" t="s">
        <v>4235</v>
      </c>
      <c r="AU58">
        <v>1.2</v>
      </c>
      <c r="AV58" s="1" t="s">
        <v>4261</v>
      </c>
      <c r="AW58" s="1" t="s">
        <v>3937</v>
      </c>
      <c r="AX58">
        <v>2370</v>
      </c>
      <c r="AY58">
        <v>135528</v>
      </c>
      <c r="AZ58">
        <v>1</v>
      </c>
      <c r="BA58" s="1" t="s">
        <v>4618</v>
      </c>
    </row>
    <row r="59" spans="1:53">
      <c r="A59" s="1" t="s">
        <v>107</v>
      </c>
      <c r="B59">
        <v>0</v>
      </c>
      <c r="C59">
        <v>2580</v>
      </c>
      <c r="D59" s="1" t="s">
        <v>1475</v>
      </c>
      <c r="E59">
        <v>0</v>
      </c>
      <c r="F59">
        <v>138567</v>
      </c>
      <c r="G59">
        <v>2</v>
      </c>
      <c r="H59" s="1"/>
      <c r="I59" s="1" t="s">
        <v>2411</v>
      </c>
      <c r="J59" s="1" t="s">
        <v>2462</v>
      </c>
      <c r="K59" s="1" t="s">
        <v>2465</v>
      </c>
      <c r="L59" s="1" t="s">
        <v>2490</v>
      </c>
      <c r="M59" s="1" t="s">
        <v>2593</v>
      </c>
      <c r="N59" s="1" t="s">
        <v>2607</v>
      </c>
      <c r="O59" s="1"/>
      <c r="P59">
        <v>1500</v>
      </c>
      <c r="Q59" s="1" t="s">
        <v>1475</v>
      </c>
      <c r="R59" s="1" t="s">
        <v>3107</v>
      </c>
      <c r="S59" s="1"/>
      <c r="T59" s="1" t="s">
        <v>3109</v>
      </c>
      <c r="U59" s="1" t="s">
        <v>3119</v>
      </c>
      <c r="V59" s="1" t="s">
        <v>3119</v>
      </c>
      <c r="W59" s="1" t="s">
        <v>3398</v>
      </c>
      <c r="X59" s="1"/>
      <c r="Y59" s="3">
        <v>46206</v>
      </c>
      <c r="Z59" s="1" t="s">
        <v>3404</v>
      </c>
      <c r="AA59" s="3">
        <v>46206</v>
      </c>
      <c r="AB59" s="1" t="s">
        <v>3416</v>
      </c>
      <c r="AC59" s="1" t="s">
        <v>3463</v>
      </c>
      <c r="AD59" s="1" t="s">
        <v>3933</v>
      </c>
      <c r="AE59" s="1" t="s">
        <v>3934</v>
      </c>
      <c r="AF59" s="1" t="s">
        <v>3937</v>
      </c>
      <c r="AG59" s="1" t="s">
        <v>2490</v>
      </c>
      <c r="AH59" s="1" t="s">
        <v>2593</v>
      </c>
      <c r="AI59" s="1" t="s">
        <v>3950</v>
      </c>
      <c r="AJ59" s="1"/>
      <c r="AK59" s="1"/>
      <c r="AL59" s="1" t="s">
        <v>3952</v>
      </c>
      <c r="AM59" s="1" t="s">
        <v>3952</v>
      </c>
      <c r="AN59" s="1" t="s">
        <v>3959</v>
      </c>
      <c r="AO59" s="1" t="s">
        <v>3987</v>
      </c>
      <c r="AP59" s="1" t="s">
        <v>4221</v>
      </c>
      <c r="AQ59" s="1"/>
      <c r="AR59">
        <v>23630</v>
      </c>
      <c r="AS59">
        <v>1500</v>
      </c>
      <c r="AT59" s="1" t="s">
        <v>4235</v>
      </c>
      <c r="AU59">
        <v>1.72</v>
      </c>
      <c r="AV59" s="1" t="s">
        <v>4262</v>
      </c>
      <c r="AW59" s="1" t="s">
        <v>3937</v>
      </c>
      <c r="AX59">
        <v>2370</v>
      </c>
      <c r="AY59">
        <v>135528</v>
      </c>
      <c r="AZ59">
        <v>2</v>
      </c>
      <c r="BA59" s="1" t="s">
        <v>4618</v>
      </c>
    </row>
    <row r="60" spans="1:53">
      <c r="A60" s="1" t="s">
        <v>108</v>
      </c>
      <c r="B60">
        <v>0</v>
      </c>
      <c r="C60">
        <v>364.2</v>
      </c>
      <c r="D60" s="1" t="s">
        <v>1476</v>
      </c>
      <c r="E60">
        <v>0</v>
      </c>
      <c r="F60">
        <v>138567</v>
      </c>
      <c r="G60">
        <v>3</v>
      </c>
      <c r="H60" s="1"/>
      <c r="I60" s="1" t="s">
        <v>2411</v>
      </c>
      <c r="J60" s="1" t="s">
        <v>2462</v>
      </c>
      <c r="K60" s="1" t="s">
        <v>2465</v>
      </c>
      <c r="L60" s="1" t="s">
        <v>2490</v>
      </c>
      <c r="M60" s="1" t="s">
        <v>2593</v>
      </c>
      <c r="N60" s="1" t="s">
        <v>2607</v>
      </c>
      <c r="O60" s="1"/>
      <c r="P60">
        <v>60</v>
      </c>
      <c r="Q60" s="1" t="s">
        <v>1476</v>
      </c>
      <c r="R60" s="1" t="s">
        <v>3107</v>
      </c>
      <c r="S60" s="1"/>
      <c r="T60" s="1" t="s">
        <v>3109</v>
      </c>
      <c r="U60" s="1" t="s">
        <v>3119</v>
      </c>
      <c r="V60" s="1" t="s">
        <v>3119</v>
      </c>
      <c r="W60" s="1" t="s">
        <v>3398</v>
      </c>
      <c r="X60" s="1"/>
      <c r="Y60" s="3">
        <v>46206</v>
      </c>
      <c r="Z60" s="1" t="s">
        <v>3404</v>
      </c>
      <c r="AA60" s="3">
        <v>46206</v>
      </c>
      <c r="AB60" s="1" t="s">
        <v>3416</v>
      </c>
      <c r="AC60" s="1" t="s">
        <v>3463</v>
      </c>
      <c r="AD60" s="1" t="s">
        <v>3933</v>
      </c>
      <c r="AE60" s="1" t="s">
        <v>3934</v>
      </c>
      <c r="AF60" s="1" t="s">
        <v>3937</v>
      </c>
      <c r="AG60" s="1" t="s">
        <v>2490</v>
      </c>
      <c r="AH60" s="1" t="s">
        <v>2593</v>
      </c>
      <c r="AI60" s="1" t="s">
        <v>3950</v>
      </c>
      <c r="AJ60" s="1"/>
      <c r="AK60" s="1"/>
      <c r="AL60" s="1" t="s">
        <v>3952</v>
      </c>
      <c r="AM60" s="1" t="s">
        <v>3952</v>
      </c>
      <c r="AN60" s="1" t="s">
        <v>3959</v>
      </c>
      <c r="AO60" s="1" t="s">
        <v>3987</v>
      </c>
      <c r="AP60" s="1" t="s">
        <v>4221</v>
      </c>
      <c r="AQ60" s="1"/>
      <c r="AR60">
        <v>23631</v>
      </c>
      <c r="AS60">
        <v>60</v>
      </c>
      <c r="AT60" s="1" t="s">
        <v>4235</v>
      </c>
      <c r="AU60">
        <v>6.07</v>
      </c>
      <c r="AV60" s="1" t="s">
        <v>4263</v>
      </c>
      <c r="AW60" s="1" t="s">
        <v>3937</v>
      </c>
      <c r="AX60">
        <v>2370</v>
      </c>
      <c r="AY60">
        <v>135528</v>
      </c>
      <c r="AZ60">
        <v>3</v>
      </c>
      <c r="BA60" s="1" t="s">
        <v>4618</v>
      </c>
    </row>
    <row r="61" spans="1:53">
      <c r="A61" s="1" t="s">
        <v>109</v>
      </c>
      <c r="B61">
        <v>0</v>
      </c>
      <c r="C61">
        <v>287.3</v>
      </c>
      <c r="D61" s="1" t="s">
        <v>1477</v>
      </c>
      <c r="E61">
        <v>0</v>
      </c>
      <c r="F61">
        <v>138567</v>
      </c>
      <c r="G61">
        <v>4</v>
      </c>
      <c r="H61" s="1"/>
      <c r="I61" s="1" t="s">
        <v>2411</v>
      </c>
      <c r="J61" s="1" t="s">
        <v>2462</v>
      </c>
      <c r="K61" s="1" t="s">
        <v>2465</v>
      </c>
      <c r="L61" s="1" t="s">
        <v>2490</v>
      </c>
      <c r="M61" s="1" t="s">
        <v>2593</v>
      </c>
      <c r="N61" s="1" t="s">
        <v>2607</v>
      </c>
      <c r="O61" s="1"/>
      <c r="P61">
        <v>17</v>
      </c>
      <c r="Q61" s="1" t="s">
        <v>1477</v>
      </c>
      <c r="R61" s="1" t="s">
        <v>3107</v>
      </c>
      <c r="S61" s="1"/>
      <c r="T61" s="1" t="s">
        <v>3109</v>
      </c>
      <c r="U61" s="1" t="s">
        <v>3119</v>
      </c>
      <c r="V61" s="1" t="s">
        <v>3119</v>
      </c>
      <c r="W61" s="1" t="s">
        <v>3398</v>
      </c>
      <c r="X61" s="1"/>
      <c r="Y61" s="3">
        <v>46206</v>
      </c>
      <c r="Z61" s="1" t="s">
        <v>3404</v>
      </c>
      <c r="AA61" s="3">
        <v>46206</v>
      </c>
      <c r="AB61" s="1" t="s">
        <v>3416</v>
      </c>
      <c r="AC61" s="1" t="s">
        <v>3463</v>
      </c>
      <c r="AD61" s="1" t="s">
        <v>3933</v>
      </c>
      <c r="AE61" s="1" t="s">
        <v>3934</v>
      </c>
      <c r="AF61" s="1" t="s">
        <v>3937</v>
      </c>
      <c r="AG61" s="1" t="s">
        <v>2490</v>
      </c>
      <c r="AH61" s="1" t="s">
        <v>2593</v>
      </c>
      <c r="AI61" s="1" t="s">
        <v>3950</v>
      </c>
      <c r="AJ61" s="1"/>
      <c r="AK61" s="1"/>
      <c r="AL61" s="1" t="s">
        <v>3952</v>
      </c>
      <c r="AM61" s="1" t="s">
        <v>3952</v>
      </c>
      <c r="AN61" s="1" t="s">
        <v>3959</v>
      </c>
      <c r="AO61" s="1" t="s">
        <v>3987</v>
      </c>
      <c r="AP61" s="1" t="s">
        <v>4221</v>
      </c>
      <c r="AQ61" s="1"/>
      <c r="AR61">
        <v>23633</v>
      </c>
      <c r="AS61">
        <v>17</v>
      </c>
      <c r="AT61" s="1" t="s">
        <v>4235</v>
      </c>
      <c r="AU61">
        <v>16.899999999999999</v>
      </c>
      <c r="AV61" s="1" t="s">
        <v>109</v>
      </c>
      <c r="AW61" s="1" t="s">
        <v>3937</v>
      </c>
      <c r="AX61">
        <v>2370</v>
      </c>
      <c r="AY61">
        <v>135528</v>
      </c>
      <c r="AZ61">
        <v>4</v>
      </c>
      <c r="BA61" s="1" t="s">
        <v>4618</v>
      </c>
    </row>
    <row r="62" spans="1:53">
      <c r="A62" s="1" t="s">
        <v>110</v>
      </c>
      <c r="B62">
        <v>0</v>
      </c>
      <c r="C62">
        <v>123.76</v>
      </c>
      <c r="D62" s="1" t="s">
        <v>1478</v>
      </c>
      <c r="E62">
        <v>0</v>
      </c>
      <c r="F62">
        <v>138567</v>
      </c>
      <c r="G62">
        <v>5</v>
      </c>
      <c r="H62" s="1"/>
      <c r="I62" s="1" t="s">
        <v>2415</v>
      </c>
      <c r="J62" s="1" t="s">
        <v>2462</v>
      </c>
      <c r="K62" s="1" t="s">
        <v>2465</v>
      </c>
      <c r="L62" s="1" t="s">
        <v>2490</v>
      </c>
      <c r="M62" s="1" t="s">
        <v>2593</v>
      </c>
      <c r="N62" s="1" t="s">
        <v>2607</v>
      </c>
      <c r="O62" s="1"/>
      <c r="P62">
        <v>8</v>
      </c>
      <c r="Q62" s="1" t="s">
        <v>1478</v>
      </c>
      <c r="R62" s="1" t="s">
        <v>3107</v>
      </c>
      <c r="S62" s="1"/>
      <c r="T62" s="1" t="s">
        <v>3109</v>
      </c>
      <c r="U62" s="1" t="s">
        <v>3119</v>
      </c>
      <c r="V62" s="1" t="s">
        <v>3119</v>
      </c>
      <c r="W62" s="1" t="s">
        <v>3398</v>
      </c>
      <c r="X62" s="1"/>
      <c r="Y62" s="3">
        <v>46206</v>
      </c>
      <c r="Z62" s="1" t="s">
        <v>3404</v>
      </c>
      <c r="AA62" s="3">
        <v>46206</v>
      </c>
      <c r="AB62" s="1" t="s">
        <v>3416</v>
      </c>
      <c r="AC62" s="1" t="s">
        <v>3463</v>
      </c>
      <c r="AD62" s="1" t="s">
        <v>3933</v>
      </c>
      <c r="AE62" s="1" t="s">
        <v>3934</v>
      </c>
      <c r="AF62" s="1" t="s">
        <v>3937</v>
      </c>
      <c r="AG62" s="1" t="s">
        <v>2490</v>
      </c>
      <c r="AH62" s="1" t="s">
        <v>2593</v>
      </c>
      <c r="AI62" s="1" t="s">
        <v>3950</v>
      </c>
      <c r="AJ62" s="1"/>
      <c r="AK62" s="1"/>
      <c r="AL62" s="1" t="s">
        <v>3952</v>
      </c>
      <c r="AM62" s="1" t="s">
        <v>3952</v>
      </c>
      <c r="AN62" s="1" t="s">
        <v>3959</v>
      </c>
      <c r="AO62" s="1" t="s">
        <v>3987</v>
      </c>
      <c r="AP62" s="1" t="s">
        <v>4221</v>
      </c>
      <c r="AQ62" s="1"/>
      <c r="AR62">
        <v>23634</v>
      </c>
      <c r="AS62">
        <v>8</v>
      </c>
      <c r="AT62" s="1" t="s">
        <v>4235</v>
      </c>
      <c r="AU62">
        <v>15.47</v>
      </c>
      <c r="AV62" s="1" t="s">
        <v>110</v>
      </c>
      <c r="AW62" s="1" t="s">
        <v>3937</v>
      </c>
      <c r="AX62">
        <v>2370</v>
      </c>
      <c r="AY62">
        <v>135528</v>
      </c>
      <c r="AZ62">
        <v>5</v>
      </c>
      <c r="BA62" s="1" t="s">
        <v>4618</v>
      </c>
    </row>
    <row r="63" spans="1:53">
      <c r="A63" s="1" t="s">
        <v>111</v>
      </c>
      <c r="B63">
        <v>0</v>
      </c>
      <c r="C63">
        <v>2838.9</v>
      </c>
      <c r="D63" s="1" t="s">
        <v>1479</v>
      </c>
      <c r="E63">
        <v>0</v>
      </c>
      <c r="F63">
        <v>138567</v>
      </c>
      <c r="G63">
        <v>6</v>
      </c>
      <c r="H63" s="1"/>
      <c r="I63" s="1" t="s">
        <v>2411</v>
      </c>
      <c r="J63" s="1" t="s">
        <v>2462</v>
      </c>
      <c r="K63" s="1" t="s">
        <v>2465</v>
      </c>
      <c r="L63" s="1" t="s">
        <v>2490</v>
      </c>
      <c r="M63" s="1" t="s">
        <v>2593</v>
      </c>
      <c r="N63" s="1" t="s">
        <v>2607</v>
      </c>
      <c r="O63" s="1"/>
      <c r="P63">
        <v>30</v>
      </c>
      <c r="Q63" s="1" t="s">
        <v>1479</v>
      </c>
      <c r="R63" s="1" t="s">
        <v>3107</v>
      </c>
      <c r="S63" s="1"/>
      <c r="T63" s="1" t="s">
        <v>3109</v>
      </c>
      <c r="U63" s="1" t="s">
        <v>3119</v>
      </c>
      <c r="V63" s="1" t="s">
        <v>3119</v>
      </c>
      <c r="W63" s="1" t="s">
        <v>3398</v>
      </c>
      <c r="X63" s="1"/>
      <c r="Y63" s="3">
        <v>46206</v>
      </c>
      <c r="Z63" s="1" t="s">
        <v>3404</v>
      </c>
      <c r="AA63" s="3">
        <v>46206</v>
      </c>
      <c r="AB63" s="1" t="s">
        <v>3416</v>
      </c>
      <c r="AC63" s="1" t="s">
        <v>3463</v>
      </c>
      <c r="AD63" s="1" t="s">
        <v>3933</v>
      </c>
      <c r="AE63" s="1" t="s">
        <v>3934</v>
      </c>
      <c r="AF63" s="1" t="s">
        <v>3937</v>
      </c>
      <c r="AG63" s="1" t="s">
        <v>2490</v>
      </c>
      <c r="AH63" s="1" t="s">
        <v>2593</v>
      </c>
      <c r="AI63" s="1" t="s">
        <v>3950</v>
      </c>
      <c r="AJ63" s="1"/>
      <c r="AK63" s="1"/>
      <c r="AL63" s="1" t="s">
        <v>3952</v>
      </c>
      <c r="AM63" s="1" t="s">
        <v>3952</v>
      </c>
      <c r="AN63" s="1" t="s">
        <v>3959</v>
      </c>
      <c r="AO63" s="1" t="s">
        <v>3987</v>
      </c>
      <c r="AP63" s="1" t="s">
        <v>4221</v>
      </c>
      <c r="AQ63" s="1"/>
      <c r="AR63">
        <v>23632</v>
      </c>
      <c r="AS63">
        <v>30</v>
      </c>
      <c r="AT63" s="1" t="s">
        <v>4235</v>
      </c>
      <c r="AU63">
        <v>94.63</v>
      </c>
      <c r="AV63" s="1" t="s">
        <v>4264</v>
      </c>
      <c r="AW63" s="1" t="s">
        <v>3937</v>
      </c>
      <c r="AX63">
        <v>2370</v>
      </c>
      <c r="AY63">
        <v>135528</v>
      </c>
      <c r="AZ63">
        <v>6</v>
      </c>
      <c r="BA63" s="1" t="s">
        <v>4618</v>
      </c>
    </row>
    <row r="64" spans="1:53">
      <c r="A64" s="1" t="s">
        <v>112</v>
      </c>
      <c r="B64">
        <v>0</v>
      </c>
      <c r="C64">
        <v>129166.67</v>
      </c>
      <c r="D64" s="1" t="s">
        <v>1480</v>
      </c>
      <c r="E64">
        <v>20</v>
      </c>
      <c r="F64">
        <v>138822</v>
      </c>
      <c r="G64">
        <v>1</v>
      </c>
      <c r="H64" s="1"/>
      <c r="I64" s="1" t="s">
        <v>2416</v>
      </c>
      <c r="J64" s="1" t="s">
        <v>2462</v>
      </c>
      <c r="K64" s="1" t="s">
        <v>2468</v>
      </c>
      <c r="L64" s="1" t="s">
        <v>2491</v>
      </c>
      <c r="M64" s="1" t="s">
        <v>2468</v>
      </c>
      <c r="N64" s="1" t="s">
        <v>2607</v>
      </c>
      <c r="O64" s="1"/>
      <c r="P64">
        <v>50</v>
      </c>
      <c r="Q64" s="1" t="s">
        <v>2633</v>
      </c>
      <c r="R64" s="1" t="s">
        <v>3107</v>
      </c>
      <c r="S64" s="1"/>
      <c r="T64" s="1" t="s">
        <v>3110</v>
      </c>
      <c r="U64" s="1" t="s">
        <v>3120</v>
      </c>
      <c r="V64" s="1" t="s">
        <v>1490</v>
      </c>
      <c r="W64" s="1" t="s">
        <v>3396</v>
      </c>
      <c r="X64" s="1"/>
      <c r="Y64" s="3">
        <v>46206</v>
      </c>
      <c r="Z64" s="1" t="s">
        <v>3404</v>
      </c>
      <c r="AA64" s="3">
        <v>46206</v>
      </c>
      <c r="AB64" s="1" t="s">
        <v>3416</v>
      </c>
      <c r="AC64" s="1" t="s">
        <v>3464</v>
      </c>
      <c r="AD64" s="1" t="s">
        <v>3933</v>
      </c>
      <c r="AE64" s="1" t="s">
        <v>3933</v>
      </c>
      <c r="AF64" s="1" t="s">
        <v>3942</v>
      </c>
      <c r="AG64" s="1" t="s">
        <v>2491</v>
      </c>
      <c r="AH64" s="1" t="s">
        <v>2468</v>
      </c>
      <c r="AI64" s="1" t="s">
        <v>3948</v>
      </c>
      <c r="AJ64" s="1"/>
      <c r="AK64" s="1"/>
      <c r="AL64" s="1" t="s">
        <v>3952</v>
      </c>
      <c r="AM64" s="1" t="s">
        <v>3952</v>
      </c>
      <c r="AN64" s="1" t="s">
        <v>3960</v>
      </c>
      <c r="AO64" s="1" t="s">
        <v>3988</v>
      </c>
      <c r="AP64" s="1" t="s">
        <v>4219</v>
      </c>
      <c r="AQ64" s="1"/>
      <c r="AR64">
        <v>14620</v>
      </c>
      <c r="AS64">
        <v>50</v>
      </c>
      <c r="AT64" s="1" t="s">
        <v>4235</v>
      </c>
      <c r="AU64">
        <v>2583.3333299999999</v>
      </c>
      <c r="AV64" s="1" t="s">
        <v>4265</v>
      </c>
      <c r="AW64" s="1" t="s">
        <v>3942</v>
      </c>
      <c r="AX64">
        <v>765</v>
      </c>
      <c r="AY64">
        <v>135529</v>
      </c>
      <c r="AZ64">
        <v>1</v>
      </c>
      <c r="BA64" s="1" t="s">
        <v>3404</v>
      </c>
    </row>
    <row r="65" spans="1:53">
      <c r="A65" s="1" t="s">
        <v>113</v>
      </c>
      <c r="B65">
        <v>0</v>
      </c>
      <c r="C65">
        <v>129166.67</v>
      </c>
      <c r="D65" s="1" t="s">
        <v>1480</v>
      </c>
      <c r="E65">
        <v>20</v>
      </c>
      <c r="F65">
        <v>138822</v>
      </c>
      <c r="G65">
        <v>2</v>
      </c>
      <c r="H65" s="1"/>
      <c r="I65" s="1" t="s">
        <v>2416</v>
      </c>
      <c r="J65" s="1" t="s">
        <v>2462</v>
      </c>
      <c r="K65" s="1" t="s">
        <v>2468</v>
      </c>
      <c r="L65" s="1" t="s">
        <v>2491</v>
      </c>
      <c r="M65" s="1" t="s">
        <v>2468</v>
      </c>
      <c r="N65" s="1" t="s">
        <v>2607</v>
      </c>
      <c r="O65" s="1"/>
      <c r="P65">
        <v>50</v>
      </c>
      <c r="Q65" s="1" t="s">
        <v>2633</v>
      </c>
      <c r="R65" s="1" t="s">
        <v>3107</v>
      </c>
      <c r="S65" s="1"/>
      <c r="T65" s="1" t="s">
        <v>3110</v>
      </c>
      <c r="U65" s="1" t="s">
        <v>3120</v>
      </c>
      <c r="V65" s="1" t="s">
        <v>1490</v>
      </c>
      <c r="W65" s="1" t="s">
        <v>3396</v>
      </c>
      <c r="X65" s="1"/>
      <c r="Y65" s="3">
        <v>46206</v>
      </c>
      <c r="Z65" s="1" t="s">
        <v>3404</v>
      </c>
      <c r="AA65" s="3">
        <v>46206</v>
      </c>
      <c r="AB65" s="1" t="s">
        <v>3416</v>
      </c>
      <c r="AC65" s="1" t="s">
        <v>3464</v>
      </c>
      <c r="AD65" s="1" t="s">
        <v>3933</v>
      </c>
      <c r="AE65" s="1" t="s">
        <v>3933</v>
      </c>
      <c r="AF65" s="1" t="s">
        <v>3942</v>
      </c>
      <c r="AG65" s="1" t="s">
        <v>2491</v>
      </c>
      <c r="AH65" s="1" t="s">
        <v>2468</v>
      </c>
      <c r="AI65" s="1" t="s">
        <v>3948</v>
      </c>
      <c r="AJ65" s="1"/>
      <c r="AK65" s="1"/>
      <c r="AL65" s="1" t="s">
        <v>3952</v>
      </c>
      <c r="AM65" s="1" t="s">
        <v>3952</v>
      </c>
      <c r="AN65" s="1" t="s">
        <v>3960</v>
      </c>
      <c r="AO65" s="1" t="s">
        <v>3988</v>
      </c>
      <c r="AP65" s="1" t="s">
        <v>4219</v>
      </c>
      <c r="AQ65" s="1"/>
      <c r="AR65">
        <v>14620</v>
      </c>
      <c r="AS65">
        <v>50</v>
      </c>
      <c r="AT65" s="1" t="s">
        <v>4235</v>
      </c>
      <c r="AU65">
        <v>2583.3333299999999</v>
      </c>
      <c r="AV65" s="1" t="s">
        <v>4265</v>
      </c>
      <c r="AW65" s="1" t="s">
        <v>3942</v>
      </c>
      <c r="AX65">
        <v>765</v>
      </c>
      <c r="AY65">
        <v>135529</v>
      </c>
      <c r="AZ65">
        <v>2</v>
      </c>
      <c r="BA65" s="1" t="s">
        <v>3404</v>
      </c>
    </row>
    <row r="66" spans="1:53">
      <c r="A66" s="1" t="s">
        <v>114</v>
      </c>
      <c r="B66">
        <v>0</v>
      </c>
      <c r="C66">
        <v>10000</v>
      </c>
      <c r="D66" s="1" t="s">
        <v>1481</v>
      </c>
      <c r="E66">
        <v>0</v>
      </c>
      <c r="F66">
        <v>138822</v>
      </c>
      <c r="G66">
        <v>3</v>
      </c>
      <c r="H66" s="1"/>
      <c r="I66" s="1" t="s">
        <v>2417</v>
      </c>
      <c r="J66" s="1" t="s">
        <v>2462</v>
      </c>
      <c r="K66" s="1" t="s">
        <v>2468</v>
      </c>
      <c r="L66" s="1" t="s">
        <v>2491</v>
      </c>
      <c r="M66" s="1" t="s">
        <v>2468</v>
      </c>
      <c r="N66" s="1" t="s">
        <v>2607</v>
      </c>
      <c r="O66" s="1"/>
      <c r="P66">
        <v>1</v>
      </c>
      <c r="Q66" s="1" t="s">
        <v>1481</v>
      </c>
      <c r="R66" s="1" t="s">
        <v>3107</v>
      </c>
      <c r="S66" s="1"/>
      <c r="T66" s="1" t="s">
        <v>3110</v>
      </c>
      <c r="U66" s="1" t="s">
        <v>3120</v>
      </c>
      <c r="V66" s="1" t="s">
        <v>1490</v>
      </c>
      <c r="W66" s="1" t="s">
        <v>3396</v>
      </c>
      <c r="X66" s="1"/>
      <c r="Y66" s="3">
        <v>46206</v>
      </c>
      <c r="Z66" s="1" t="s">
        <v>3404</v>
      </c>
      <c r="AA66" s="3">
        <v>46206</v>
      </c>
      <c r="AB66" s="1" t="s">
        <v>3416</v>
      </c>
      <c r="AC66" s="1" t="s">
        <v>3464</v>
      </c>
      <c r="AD66" s="1" t="s">
        <v>3933</v>
      </c>
      <c r="AE66" s="1" t="s">
        <v>3933</v>
      </c>
      <c r="AF66" s="1" t="s">
        <v>3942</v>
      </c>
      <c r="AG66" s="1" t="s">
        <v>2491</v>
      </c>
      <c r="AH66" s="1" t="s">
        <v>2468</v>
      </c>
      <c r="AI66" s="1" t="s">
        <v>3948</v>
      </c>
      <c r="AJ66" s="1"/>
      <c r="AK66" s="1"/>
      <c r="AL66" s="1" t="s">
        <v>3952</v>
      </c>
      <c r="AM66" s="1" t="s">
        <v>3952</v>
      </c>
      <c r="AN66" s="1" t="s">
        <v>3960</v>
      </c>
      <c r="AO66" s="1" t="s">
        <v>3988</v>
      </c>
      <c r="AP66" s="1" t="s">
        <v>4219</v>
      </c>
      <c r="AQ66" s="1"/>
      <c r="AR66">
        <v>3507</v>
      </c>
      <c r="AS66">
        <v>1</v>
      </c>
      <c r="AT66" s="1" t="s">
        <v>4237</v>
      </c>
      <c r="AU66">
        <v>10000</v>
      </c>
      <c r="AV66" s="1" t="s">
        <v>114</v>
      </c>
      <c r="AW66" s="1" t="s">
        <v>3942</v>
      </c>
      <c r="AX66">
        <v>765</v>
      </c>
      <c r="AY66">
        <v>135529</v>
      </c>
      <c r="AZ66">
        <v>3</v>
      </c>
      <c r="BA66" s="1" t="s">
        <v>3404</v>
      </c>
    </row>
    <row r="67" spans="1:53">
      <c r="A67" s="1" t="s">
        <v>115</v>
      </c>
      <c r="B67">
        <v>0</v>
      </c>
      <c r="C67">
        <v>180000000</v>
      </c>
      <c r="D67" s="1" t="s">
        <v>1482</v>
      </c>
      <c r="E67">
        <v>0</v>
      </c>
      <c r="F67">
        <v>138630</v>
      </c>
      <c r="G67">
        <v>1</v>
      </c>
      <c r="H67" s="1"/>
      <c r="I67" s="1" t="s">
        <v>2404</v>
      </c>
      <c r="J67" s="1" t="s">
        <v>2462</v>
      </c>
      <c r="K67" s="1" t="s">
        <v>2464</v>
      </c>
      <c r="L67" s="1" t="s">
        <v>2482</v>
      </c>
      <c r="M67" s="1" t="s">
        <v>2589</v>
      </c>
      <c r="N67" s="1" t="s">
        <v>2607</v>
      </c>
      <c r="O67" s="1"/>
      <c r="P67">
        <v>1</v>
      </c>
      <c r="Q67" s="1" t="s">
        <v>1482</v>
      </c>
      <c r="R67" s="1" t="s">
        <v>3107</v>
      </c>
      <c r="S67" s="1"/>
      <c r="T67" s="1" t="s">
        <v>3108</v>
      </c>
      <c r="U67" s="1" t="s">
        <v>1482</v>
      </c>
      <c r="V67" s="1" t="s">
        <v>1482</v>
      </c>
      <c r="W67" s="1" t="s">
        <v>3396</v>
      </c>
      <c r="X67" s="1" t="s">
        <v>3400</v>
      </c>
      <c r="Y67" s="3">
        <v>46206</v>
      </c>
      <c r="Z67" s="1" t="s">
        <v>3402</v>
      </c>
      <c r="AA67" s="3">
        <v>46206</v>
      </c>
      <c r="AB67" s="1" t="s">
        <v>3416</v>
      </c>
      <c r="AC67" s="1" t="s">
        <v>3465</v>
      </c>
      <c r="AD67" s="1" t="s">
        <v>3933</v>
      </c>
      <c r="AE67" s="1" t="s">
        <v>3933</v>
      </c>
      <c r="AF67" s="1" t="s">
        <v>3939</v>
      </c>
      <c r="AG67" s="1" t="s">
        <v>2482</v>
      </c>
      <c r="AH67" s="1" t="s">
        <v>2589</v>
      </c>
      <c r="AI67" s="1" t="s">
        <v>3948</v>
      </c>
      <c r="AJ67" s="1"/>
      <c r="AK67" s="1"/>
      <c r="AL67" s="1" t="s">
        <v>3952</v>
      </c>
      <c r="AM67" s="1" t="s">
        <v>3952</v>
      </c>
      <c r="AN67" s="1" t="s">
        <v>3958</v>
      </c>
      <c r="AO67" s="1" t="s">
        <v>3989</v>
      </c>
      <c r="AP67" s="1" t="s">
        <v>4212</v>
      </c>
      <c r="AQ67" s="1"/>
      <c r="AR67">
        <v>1267</v>
      </c>
      <c r="AS67">
        <v>1</v>
      </c>
      <c r="AT67" s="1" t="s">
        <v>4235</v>
      </c>
      <c r="AU67">
        <v>180000000</v>
      </c>
      <c r="AV67" s="1" t="s">
        <v>3500</v>
      </c>
      <c r="AW67" s="1" t="s">
        <v>3939</v>
      </c>
      <c r="AX67">
        <v>2801</v>
      </c>
      <c r="AY67">
        <v>135530</v>
      </c>
      <c r="AZ67">
        <v>1</v>
      </c>
      <c r="BA67" s="1" t="s">
        <v>4622</v>
      </c>
    </row>
    <row r="68" spans="1:53">
      <c r="A68" s="1" t="s">
        <v>116</v>
      </c>
      <c r="B68">
        <v>0</v>
      </c>
      <c r="C68">
        <v>300000</v>
      </c>
      <c r="D68" s="1" t="s">
        <v>1467</v>
      </c>
      <c r="E68">
        <v>0</v>
      </c>
      <c r="F68">
        <v>138732</v>
      </c>
      <c r="G68">
        <v>1</v>
      </c>
      <c r="H68" s="1"/>
      <c r="I68" s="1" t="s">
        <v>2408</v>
      </c>
      <c r="J68" s="1" t="s">
        <v>2462</v>
      </c>
      <c r="K68" s="1" t="s">
        <v>2464</v>
      </c>
      <c r="L68" s="1" t="s">
        <v>2473</v>
      </c>
      <c r="M68" s="1" t="s">
        <v>2591</v>
      </c>
      <c r="N68" s="1" t="s">
        <v>2607</v>
      </c>
      <c r="O68" s="1"/>
      <c r="P68">
        <v>1</v>
      </c>
      <c r="Q68" s="1" t="s">
        <v>1467</v>
      </c>
      <c r="R68" s="1" t="s">
        <v>3107</v>
      </c>
      <c r="S68" s="1"/>
      <c r="T68" s="1" t="s">
        <v>3108</v>
      </c>
      <c r="U68" s="1" t="s">
        <v>3121</v>
      </c>
      <c r="V68" s="1" t="s">
        <v>3121</v>
      </c>
      <c r="W68" s="1" t="s">
        <v>3396</v>
      </c>
      <c r="X68" s="1" t="s">
        <v>3400</v>
      </c>
      <c r="Y68" s="3">
        <v>46209</v>
      </c>
      <c r="Z68" s="1" t="s">
        <v>3402</v>
      </c>
      <c r="AA68" s="3">
        <v>46209</v>
      </c>
      <c r="AB68" s="1" t="s">
        <v>3416</v>
      </c>
      <c r="AC68" s="1" t="s">
        <v>3466</v>
      </c>
      <c r="AD68" s="1" t="s">
        <v>3933</v>
      </c>
      <c r="AE68" s="1" t="s">
        <v>3933</v>
      </c>
      <c r="AF68" s="1" t="s">
        <v>3943</v>
      </c>
      <c r="AG68" s="1" t="s">
        <v>2473</v>
      </c>
      <c r="AH68" s="1" t="s">
        <v>2591</v>
      </c>
      <c r="AI68" s="1" t="s">
        <v>3948</v>
      </c>
      <c r="AJ68" s="1"/>
      <c r="AK68" s="1"/>
      <c r="AL68" s="1" t="s">
        <v>3952</v>
      </c>
      <c r="AM68" s="1" t="s">
        <v>3952</v>
      </c>
      <c r="AN68" s="1" t="s">
        <v>3958</v>
      </c>
      <c r="AO68" s="1" t="s">
        <v>3990</v>
      </c>
      <c r="AP68" s="1" t="s">
        <v>4212</v>
      </c>
      <c r="AQ68" s="1"/>
      <c r="AR68">
        <v>14417</v>
      </c>
      <c r="AS68">
        <v>1</v>
      </c>
      <c r="AT68" s="1" t="s">
        <v>4235</v>
      </c>
      <c r="AU68">
        <v>300000</v>
      </c>
      <c r="AV68" s="1" t="s">
        <v>4266</v>
      </c>
      <c r="AW68" s="1" t="s">
        <v>3943</v>
      </c>
      <c r="AX68">
        <v>6247</v>
      </c>
      <c r="AY68">
        <v>135531</v>
      </c>
      <c r="AZ68">
        <v>1</v>
      </c>
      <c r="BA68" s="1" t="s">
        <v>4618</v>
      </c>
    </row>
    <row r="69" spans="1:53">
      <c r="A69" s="1" t="s">
        <v>117</v>
      </c>
      <c r="B69">
        <v>0</v>
      </c>
      <c r="C69">
        <v>1530000</v>
      </c>
      <c r="D69" s="1" t="s">
        <v>1483</v>
      </c>
      <c r="E69">
        <v>0</v>
      </c>
      <c r="F69">
        <v>138732</v>
      </c>
      <c r="G69">
        <v>2</v>
      </c>
      <c r="H69" s="1"/>
      <c r="I69" s="1" t="s">
        <v>2418</v>
      </c>
      <c r="J69" s="1" t="s">
        <v>2462</v>
      </c>
      <c r="K69" s="1" t="s">
        <v>2464</v>
      </c>
      <c r="L69" s="1" t="s">
        <v>2473</v>
      </c>
      <c r="M69" s="1" t="s">
        <v>2591</v>
      </c>
      <c r="N69" s="1" t="s">
        <v>2607</v>
      </c>
      <c r="O69" s="1"/>
      <c r="P69">
        <v>90</v>
      </c>
      <c r="Q69" s="1" t="s">
        <v>1483</v>
      </c>
      <c r="R69" s="1" t="s">
        <v>3107</v>
      </c>
      <c r="S69" s="1"/>
      <c r="T69" s="1" t="s">
        <v>3108</v>
      </c>
      <c r="U69" s="1" t="s">
        <v>3121</v>
      </c>
      <c r="V69" s="1" t="s">
        <v>3121</v>
      </c>
      <c r="W69" s="1" t="s">
        <v>3396</v>
      </c>
      <c r="X69" s="1" t="s">
        <v>3400</v>
      </c>
      <c r="Y69" s="3">
        <v>46209</v>
      </c>
      <c r="Z69" s="1" t="s">
        <v>3402</v>
      </c>
      <c r="AA69" s="3">
        <v>46209</v>
      </c>
      <c r="AB69" s="1" t="s">
        <v>3416</v>
      </c>
      <c r="AC69" s="1" t="s">
        <v>3466</v>
      </c>
      <c r="AD69" s="1" t="s">
        <v>3933</v>
      </c>
      <c r="AE69" s="1" t="s">
        <v>3933</v>
      </c>
      <c r="AF69" s="1" t="s">
        <v>3943</v>
      </c>
      <c r="AG69" s="1" t="s">
        <v>2473</v>
      </c>
      <c r="AH69" s="1" t="s">
        <v>2591</v>
      </c>
      <c r="AI69" s="1" t="s">
        <v>3948</v>
      </c>
      <c r="AJ69" s="1"/>
      <c r="AK69" s="1"/>
      <c r="AL69" s="1" t="s">
        <v>3952</v>
      </c>
      <c r="AM69" s="1" t="s">
        <v>3952</v>
      </c>
      <c r="AN69" s="1" t="s">
        <v>3958</v>
      </c>
      <c r="AO69" s="1" t="s">
        <v>3990</v>
      </c>
      <c r="AP69" s="1" t="s">
        <v>4212</v>
      </c>
      <c r="AQ69" s="1"/>
      <c r="AR69">
        <v>12682</v>
      </c>
      <c r="AS69">
        <v>90</v>
      </c>
      <c r="AT69" s="1" t="s">
        <v>4235</v>
      </c>
      <c r="AU69">
        <v>17000</v>
      </c>
      <c r="AV69" s="1" t="s">
        <v>4267</v>
      </c>
      <c r="AW69" s="1" t="s">
        <v>3943</v>
      </c>
      <c r="AX69">
        <v>6247</v>
      </c>
      <c r="AY69">
        <v>135531</v>
      </c>
      <c r="AZ69">
        <v>2</v>
      </c>
      <c r="BA69" s="1" t="s">
        <v>4618</v>
      </c>
    </row>
    <row r="70" spans="1:53">
      <c r="A70" s="1" t="s">
        <v>118</v>
      </c>
      <c r="B70">
        <v>0</v>
      </c>
      <c r="C70">
        <v>18960000</v>
      </c>
      <c r="D70" s="1" t="s">
        <v>1484</v>
      </c>
      <c r="E70">
        <v>20</v>
      </c>
      <c r="F70">
        <v>138767</v>
      </c>
      <c r="G70">
        <v>1</v>
      </c>
      <c r="H70" s="1"/>
      <c r="I70" s="1" t="s">
        <v>2419</v>
      </c>
      <c r="J70" s="1" t="s">
        <v>2462</v>
      </c>
      <c r="K70" s="1" t="s">
        <v>2465</v>
      </c>
      <c r="L70" s="1" t="s">
        <v>2488</v>
      </c>
      <c r="M70" s="1" t="s">
        <v>2593</v>
      </c>
      <c r="N70" s="1" t="s">
        <v>2607</v>
      </c>
      <c r="O70" s="1"/>
      <c r="P70">
        <v>48</v>
      </c>
      <c r="Q70" s="1" t="s">
        <v>2634</v>
      </c>
      <c r="R70" s="1" t="s">
        <v>3107</v>
      </c>
      <c r="S70" s="1"/>
      <c r="T70" s="1" t="s">
        <v>3109</v>
      </c>
      <c r="U70" s="1" t="s">
        <v>3122</v>
      </c>
      <c r="V70" s="1" t="s">
        <v>3283</v>
      </c>
      <c r="W70" s="1" t="s">
        <v>3396</v>
      </c>
      <c r="X70" s="1" t="s">
        <v>3400</v>
      </c>
      <c r="Y70" s="3">
        <v>46209</v>
      </c>
      <c r="Z70" s="1" t="s">
        <v>3402</v>
      </c>
      <c r="AA70" s="3">
        <v>46209</v>
      </c>
      <c r="AB70" s="1" t="s">
        <v>3416</v>
      </c>
      <c r="AC70" s="1" t="s">
        <v>3467</v>
      </c>
      <c r="AD70" s="1" t="s">
        <v>3933</v>
      </c>
      <c r="AE70" s="1" t="s">
        <v>3934</v>
      </c>
      <c r="AF70" s="1" t="s">
        <v>3937</v>
      </c>
      <c r="AG70" s="1" t="s">
        <v>2488</v>
      </c>
      <c r="AH70" s="1" t="s">
        <v>2593</v>
      </c>
      <c r="AI70" s="1" t="s">
        <v>3948</v>
      </c>
      <c r="AJ70" s="1"/>
      <c r="AK70" s="1"/>
      <c r="AL70" s="1" t="s">
        <v>3952</v>
      </c>
      <c r="AM70" s="1" t="s">
        <v>3952</v>
      </c>
      <c r="AN70" s="1" t="s">
        <v>3959</v>
      </c>
      <c r="AO70" s="1" t="s">
        <v>3991</v>
      </c>
      <c r="AP70" s="1" t="s">
        <v>4221</v>
      </c>
      <c r="AQ70" s="1"/>
      <c r="AR70">
        <v>12516</v>
      </c>
      <c r="AS70">
        <v>48</v>
      </c>
      <c r="AT70" s="1" t="s">
        <v>4238</v>
      </c>
      <c r="AU70">
        <v>395000</v>
      </c>
      <c r="AV70" s="1" t="s">
        <v>4268</v>
      </c>
      <c r="AW70" s="1" t="s">
        <v>3937</v>
      </c>
      <c r="AX70">
        <v>1893</v>
      </c>
      <c r="AY70">
        <v>135532</v>
      </c>
      <c r="AZ70">
        <v>1</v>
      </c>
      <c r="BA70" s="1" t="s">
        <v>3402</v>
      </c>
    </row>
    <row r="71" spans="1:53">
      <c r="A71" s="1" t="s">
        <v>119</v>
      </c>
      <c r="B71">
        <v>0</v>
      </c>
      <c r="C71">
        <v>141570</v>
      </c>
      <c r="D71" s="1" t="s">
        <v>1485</v>
      </c>
      <c r="E71">
        <v>20</v>
      </c>
      <c r="F71">
        <v>138767</v>
      </c>
      <c r="G71">
        <v>2</v>
      </c>
      <c r="H71" s="1"/>
      <c r="I71" s="1" t="s">
        <v>2420</v>
      </c>
      <c r="J71" s="1" t="s">
        <v>2462</v>
      </c>
      <c r="K71" s="1" t="s">
        <v>2465</v>
      </c>
      <c r="L71" s="1" t="s">
        <v>2488</v>
      </c>
      <c r="M71" s="1" t="s">
        <v>2593</v>
      </c>
      <c r="N71" s="1" t="s">
        <v>2607</v>
      </c>
      <c r="O71" s="1"/>
      <c r="P71">
        <v>15</v>
      </c>
      <c r="Q71" s="1" t="s">
        <v>2635</v>
      </c>
      <c r="R71" s="1" t="s">
        <v>3107</v>
      </c>
      <c r="S71" s="1"/>
      <c r="T71" s="1" t="s">
        <v>3109</v>
      </c>
      <c r="U71" s="1" t="s">
        <v>3122</v>
      </c>
      <c r="V71" s="1" t="s">
        <v>3283</v>
      </c>
      <c r="W71" s="1" t="s">
        <v>3396</v>
      </c>
      <c r="X71" s="1" t="s">
        <v>3400</v>
      </c>
      <c r="Y71" s="3">
        <v>46209</v>
      </c>
      <c r="Z71" s="1" t="s">
        <v>3402</v>
      </c>
      <c r="AA71" s="3">
        <v>46209</v>
      </c>
      <c r="AB71" s="1" t="s">
        <v>3416</v>
      </c>
      <c r="AC71" s="1" t="s">
        <v>3467</v>
      </c>
      <c r="AD71" s="1" t="s">
        <v>3933</v>
      </c>
      <c r="AE71" s="1" t="s">
        <v>3934</v>
      </c>
      <c r="AF71" s="1" t="s">
        <v>3937</v>
      </c>
      <c r="AG71" s="1" t="s">
        <v>2488</v>
      </c>
      <c r="AH71" s="1" t="s">
        <v>2593</v>
      </c>
      <c r="AI71" s="1" t="s">
        <v>3948</v>
      </c>
      <c r="AJ71" s="1"/>
      <c r="AK71" s="1"/>
      <c r="AL71" s="1" t="s">
        <v>3952</v>
      </c>
      <c r="AM71" s="1" t="s">
        <v>3952</v>
      </c>
      <c r="AN71" s="1" t="s">
        <v>3959</v>
      </c>
      <c r="AO71" s="1" t="s">
        <v>3991</v>
      </c>
      <c r="AP71" s="1" t="s">
        <v>4221</v>
      </c>
      <c r="AQ71" s="1"/>
      <c r="AR71">
        <v>14460</v>
      </c>
      <c r="AS71">
        <v>15</v>
      </c>
      <c r="AT71" s="1" t="s">
        <v>4235</v>
      </c>
      <c r="AU71">
        <v>9438</v>
      </c>
      <c r="AV71" s="1" t="s">
        <v>4269</v>
      </c>
      <c r="AW71" s="1" t="s">
        <v>3937</v>
      </c>
      <c r="AX71">
        <v>1893</v>
      </c>
      <c r="AY71">
        <v>135532</v>
      </c>
      <c r="AZ71">
        <v>2</v>
      </c>
      <c r="BA71" s="1" t="s">
        <v>3402</v>
      </c>
    </row>
    <row r="72" spans="1:53">
      <c r="A72" s="1" t="s">
        <v>120</v>
      </c>
      <c r="B72">
        <v>0</v>
      </c>
      <c r="C72">
        <v>-3792000</v>
      </c>
      <c r="D72" s="1" t="s">
        <v>1486</v>
      </c>
      <c r="E72">
        <v>20</v>
      </c>
      <c r="F72">
        <v>138767</v>
      </c>
      <c r="G72">
        <v>3</v>
      </c>
      <c r="H72" s="1"/>
      <c r="I72" s="1" t="s">
        <v>2415</v>
      </c>
      <c r="J72" s="1" t="s">
        <v>2462</v>
      </c>
      <c r="K72" s="1" t="s">
        <v>2465</v>
      </c>
      <c r="L72" s="1" t="s">
        <v>2488</v>
      </c>
      <c r="M72" s="1" t="s">
        <v>2593</v>
      </c>
      <c r="N72" s="1" t="s">
        <v>2607</v>
      </c>
      <c r="O72" s="1"/>
      <c r="P72">
        <v>1</v>
      </c>
      <c r="Q72" s="1" t="s">
        <v>2636</v>
      </c>
      <c r="R72" s="1" t="s">
        <v>3107</v>
      </c>
      <c r="S72" s="1"/>
      <c r="T72" s="1" t="s">
        <v>3109</v>
      </c>
      <c r="U72" s="1" t="s">
        <v>3122</v>
      </c>
      <c r="V72" s="1" t="s">
        <v>3283</v>
      </c>
      <c r="W72" s="1" t="s">
        <v>3396</v>
      </c>
      <c r="X72" s="1" t="s">
        <v>3400</v>
      </c>
      <c r="Y72" s="3">
        <v>46209</v>
      </c>
      <c r="Z72" s="1" t="s">
        <v>3402</v>
      </c>
      <c r="AA72" s="3">
        <v>46209</v>
      </c>
      <c r="AB72" s="1" t="s">
        <v>3416</v>
      </c>
      <c r="AC72" s="1" t="s">
        <v>3467</v>
      </c>
      <c r="AD72" s="1" t="s">
        <v>3933</v>
      </c>
      <c r="AE72" s="1" t="s">
        <v>3934</v>
      </c>
      <c r="AF72" s="1" t="s">
        <v>3937</v>
      </c>
      <c r="AG72" s="1" t="s">
        <v>2488</v>
      </c>
      <c r="AH72" s="1" t="s">
        <v>2593</v>
      </c>
      <c r="AI72" s="1" t="s">
        <v>3948</v>
      </c>
      <c r="AJ72" s="1"/>
      <c r="AK72" s="1"/>
      <c r="AL72" s="1" t="s">
        <v>3952</v>
      </c>
      <c r="AM72" s="1" t="s">
        <v>3952</v>
      </c>
      <c r="AN72" s="1" t="s">
        <v>3959</v>
      </c>
      <c r="AO72" s="1" t="s">
        <v>3991</v>
      </c>
      <c r="AP72" s="1" t="s">
        <v>4221</v>
      </c>
      <c r="AQ72" s="1"/>
      <c r="AR72">
        <v>2057</v>
      </c>
      <c r="AS72">
        <v>1</v>
      </c>
      <c r="AT72" s="1" t="s">
        <v>4235</v>
      </c>
      <c r="AU72">
        <v>-3792000</v>
      </c>
      <c r="AV72" s="1" t="s">
        <v>120</v>
      </c>
      <c r="AW72" s="1" t="s">
        <v>3937</v>
      </c>
      <c r="AX72">
        <v>1893</v>
      </c>
      <c r="AY72">
        <v>135532</v>
      </c>
      <c r="AZ72">
        <v>3</v>
      </c>
      <c r="BA72" s="1" t="s">
        <v>3402</v>
      </c>
    </row>
    <row r="73" spans="1:53">
      <c r="A73" s="1" t="s">
        <v>121</v>
      </c>
      <c r="B73">
        <v>0</v>
      </c>
      <c r="C73">
        <v>13995000</v>
      </c>
      <c r="D73" s="1" t="s">
        <v>1487</v>
      </c>
      <c r="E73">
        <v>0</v>
      </c>
      <c r="F73">
        <v>138713</v>
      </c>
      <c r="G73">
        <v>1</v>
      </c>
      <c r="H73" s="1"/>
      <c r="I73" s="1" t="s">
        <v>2408</v>
      </c>
      <c r="J73" s="1" t="s">
        <v>2462</v>
      </c>
      <c r="K73" s="1" t="s">
        <v>2464</v>
      </c>
      <c r="L73" s="1" t="s">
        <v>2492</v>
      </c>
      <c r="M73" s="1" t="s">
        <v>2581</v>
      </c>
      <c r="N73" s="1" t="s">
        <v>2607</v>
      </c>
      <c r="O73" s="1"/>
      <c r="P73">
        <v>0</v>
      </c>
      <c r="Q73" s="1" t="s">
        <v>2609</v>
      </c>
      <c r="R73" s="1" t="s">
        <v>3107</v>
      </c>
      <c r="S73" s="1"/>
      <c r="T73" s="1" t="s">
        <v>3108</v>
      </c>
      <c r="U73" s="1" t="s">
        <v>1487</v>
      </c>
      <c r="V73" s="1" t="s">
        <v>1487</v>
      </c>
      <c r="W73" s="1" t="s">
        <v>3396</v>
      </c>
      <c r="X73" s="1" t="s">
        <v>3400</v>
      </c>
      <c r="Y73" s="3">
        <v>46209</v>
      </c>
      <c r="Z73" s="1" t="s">
        <v>3402</v>
      </c>
      <c r="AA73" s="3">
        <v>46209</v>
      </c>
      <c r="AB73" s="1" t="s">
        <v>3416</v>
      </c>
      <c r="AC73" s="1" t="s">
        <v>3468</v>
      </c>
      <c r="AD73" s="1" t="s">
        <v>3933</v>
      </c>
      <c r="AE73" s="1" t="s">
        <v>3933</v>
      </c>
      <c r="AF73" s="1" t="s">
        <v>3936</v>
      </c>
      <c r="AG73" s="1" t="s">
        <v>2492</v>
      </c>
      <c r="AH73" s="1" t="s">
        <v>2581</v>
      </c>
      <c r="AI73" s="1" t="s">
        <v>3948</v>
      </c>
      <c r="AJ73" s="1"/>
      <c r="AK73" s="1"/>
      <c r="AL73" s="1" t="s">
        <v>3954</v>
      </c>
      <c r="AM73" s="1" t="s">
        <v>3954</v>
      </c>
      <c r="AN73" s="1" t="s">
        <v>3958</v>
      </c>
      <c r="AO73" s="1" t="s">
        <v>3992</v>
      </c>
      <c r="AP73" s="1" t="s">
        <v>4212</v>
      </c>
      <c r="AQ73" s="1"/>
      <c r="AR73">
        <v>14417</v>
      </c>
      <c r="AS73">
        <v>1</v>
      </c>
      <c r="AT73" s="1" t="s">
        <v>4235</v>
      </c>
      <c r="AU73">
        <v>13995000</v>
      </c>
      <c r="AV73" s="1" t="s">
        <v>4266</v>
      </c>
      <c r="AW73" s="1" t="s">
        <v>3936</v>
      </c>
      <c r="AX73">
        <v>3726</v>
      </c>
      <c r="AY73">
        <v>135533</v>
      </c>
      <c r="AZ73">
        <v>1</v>
      </c>
      <c r="BA73" s="1" t="s">
        <v>3416</v>
      </c>
    </row>
    <row r="74" spans="1:53">
      <c r="A74" s="1" t="s">
        <v>122</v>
      </c>
      <c r="B74">
        <v>0</v>
      </c>
      <c r="C74">
        <v>250000</v>
      </c>
      <c r="D74" s="1" t="s">
        <v>1467</v>
      </c>
      <c r="E74">
        <v>20</v>
      </c>
      <c r="F74">
        <v>138703</v>
      </c>
      <c r="G74">
        <v>1</v>
      </c>
      <c r="H74" s="1"/>
      <c r="I74" s="1" t="s">
        <v>2421</v>
      </c>
      <c r="J74" s="1" t="s">
        <v>2462</v>
      </c>
      <c r="K74" s="1" t="s">
        <v>2464</v>
      </c>
      <c r="L74" s="1" t="s">
        <v>2493</v>
      </c>
      <c r="M74" s="1" t="s">
        <v>2594</v>
      </c>
      <c r="N74" s="1" t="s">
        <v>2607</v>
      </c>
      <c r="O74" s="1"/>
      <c r="P74">
        <v>1</v>
      </c>
      <c r="Q74" s="1" t="s">
        <v>1439</v>
      </c>
      <c r="R74" s="1" t="s">
        <v>3107</v>
      </c>
      <c r="S74" s="1"/>
      <c r="T74" s="1" t="s">
        <v>3108</v>
      </c>
      <c r="U74" s="1" t="s">
        <v>2718</v>
      </c>
      <c r="V74" s="1" t="s">
        <v>1650</v>
      </c>
      <c r="W74" s="1" t="s">
        <v>3396</v>
      </c>
      <c r="X74" s="1" t="s">
        <v>3400</v>
      </c>
      <c r="Y74" s="3">
        <v>46209</v>
      </c>
      <c r="Z74" s="1" t="s">
        <v>3402</v>
      </c>
      <c r="AA74" s="3">
        <v>46209</v>
      </c>
      <c r="AB74" s="1" t="s">
        <v>3416</v>
      </c>
      <c r="AC74" s="1" t="s">
        <v>3469</v>
      </c>
      <c r="AD74" s="1" t="s">
        <v>3933</v>
      </c>
      <c r="AE74" s="1" t="s">
        <v>3933</v>
      </c>
      <c r="AF74" s="1" t="s">
        <v>3939</v>
      </c>
      <c r="AG74" s="1" t="s">
        <v>2493</v>
      </c>
      <c r="AH74" s="1" t="s">
        <v>2594</v>
      </c>
      <c r="AI74" s="1" t="s">
        <v>3948</v>
      </c>
      <c r="AJ74" s="1"/>
      <c r="AK74" s="1"/>
      <c r="AL74" s="1" t="s">
        <v>3952</v>
      </c>
      <c r="AM74" s="1" t="s">
        <v>3952</v>
      </c>
      <c r="AN74" s="1" t="s">
        <v>3958</v>
      </c>
      <c r="AO74" s="1" t="s">
        <v>3993</v>
      </c>
      <c r="AP74" s="1" t="s">
        <v>4212</v>
      </c>
      <c r="AQ74" s="1"/>
      <c r="AR74">
        <v>1265</v>
      </c>
      <c r="AS74">
        <v>1</v>
      </c>
      <c r="AT74" s="1" t="s">
        <v>4235</v>
      </c>
      <c r="AU74">
        <v>250000</v>
      </c>
      <c r="AV74" s="1" t="s">
        <v>4270</v>
      </c>
      <c r="AW74" s="1" t="s">
        <v>3939</v>
      </c>
      <c r="AX74">
        <v>973</v>
      </c>
      <c r="AY74">
        <v>135534</v>
      </c>
      <c r="AZ74">
        <v>1</v>
      </c>
      <c r="BA74" s="1" t="s">
        <v>4619</v>
      </c>
    </row>
    <row r="75" spans="1:53">
      <c r="A75" s="1" t="s">
        <v>123</v>
      </c>
      <c r="B75">
        <v>0</v>
      </c>
      <c r="C75">
        <v>60000</v>
      </c>
      <c r="D75" s="1" t="s">
        <v>1488</v>
      </c>
      <c r="E75">
        <v>20</v>
      </c>
      <c r="F75">
        <v>138703</v>
      </c>
      <c r="G75">
        <v>2</v>
      </c>
      <c r="H75" s="1"/>
      <c r="I75" s="1" t="s">
        <v>2421</v>
      </c>
      <c r="J75" s="1" t="s">
        <v>2462</v>
      </c>
      <c r="K75" s="1" t="s">
        <v>2464</v>
      </c>
      <c r="L75" s="1" t="s">
        <v>2493</v>
      </c>
      <c r="M75" s="1" t="s">
        <v>2594</v>
      </c>
      <c r="N75" s="1" t="s">
        <v>2607</v>
      </c>
      <c r="O75" s="1"/>
      <c r="P75">
        <v>1</v>
      </c>
      <c r="Q75" s="1" t="s">
        <v>1542</v>
      </c>
      <c r="R75" s="1" t="s">
        <v>3107</v>
      </c>
      <c r="S75" s="1"/>
      <c r="T75" s="1" t="s">
        <v>3108</v>
      </c>
      <c r="U75" s="1" t="s">
        <v>2718</v>
      </c>
      <c r="V75" s="1" t="s">
        <v>1650</v>
      </c>
      <c r="W75" s="1" t="s">
        <v>3396</v>
      </c>
      <c r="X75" s="1" t="s">
        <v>3400</v>
      </c>
      <c r="Y75" s="3">
        <v>46209</v>
      </c>
      <c r="Z75" s="1" t="s">
        <v>3402</v>
      </c>
      <c r="AA75" s="3">
        <v>46209</v>
      </c>
      <c r="AB75" s="1" t="s">
        <v>3416</v>
      </c>
      <c r="AC75" s="1" t="s">
        <v>3469</v>
      </c>
      <c r="AD75" s="1" t="s">
        <v>3933</v>
      </c>
      <c r="AE75" s="1" t="s">
        <v>3933</v>
      </c>
      <c r="AF75" s="1" t="s">
        <v>3939</v>
      </c>
      <c r="AG75" s="1" t="s">
        <v>2493</v>
      </c>
      <c r="AH75" s="1" t="s">
        <v>2594</v>
      </c>
      <c r="AI75" s="1" t="s">
        <v>3948</v>
      </c>
      <c r="AJ75" s="1"/>
      <c r="AK75" s="1"/>
      <c r="AL75" s="1" t="s">
        <v>3952</v>
      </c>
      <c r="AM75" s="1" t="s">
        <v>3952</v>
      </c>
      <c r="AN75" s="1" t="s">
        <v>3958</v>
      </c>
      <c r="AO75" s="1" t="s">
        <v>3993</v>
      </c>
      <c r="AP75" s="1" t="s">
        <v>4212</v>
      </c>
      <c r="AQ75" s="1"/>
      <c r="AR75">
        <v>1265</v>
      </c>
      <c r="AS75">
        <v>1</v>
      </c>
      <c r="AT75" s="1" t="s">
        <v>4235</v>
      </c>
      <c r="AU75">
        <v>60000</v>
      </c>
      <c r="AV75" s="1" t="s">
        <v>4270</v>
      </c>
      <c r="AW75" s="1" t="s">
        <v>3939</v>
      </c>
      <c r="AX75">
        <v>973</v>
      </c>
      <c r="AY75">
        <v>135534</v>
      </c>
      <c r="AZ75">
        <v>2</v>
      </c>
      <c r="BA75" s="1" t="s">
        <v>4619</v>
      </c>
    </row>
    <row r="76" spans="1:53">
      <c r="A76" s="1" t="s">
        <v>124</v>
      </c>
      <c r="B76">
        <v>0</v>
      </c>
      <c r="C76">
        <v>494700</v>
      </c>
      <c r="D76" s="1" t="s">
        <v>1489</v>
      </c>
      <c r="E76">
        <v>20</v>
      </c>
      <c r="F76">
        <v>138691</v>
      </c>
      <c r="G76">
        <v>1</v>
      </c>
      <c r="H76" s="1"/>
      <c r="I76" s="1" t="s">
        <v>2405</v>
      </c>
      <c r="J76" s="1" t="s">
        <v>2462</v>
      </c>
      <c r="K76" s="1" t="s">
        <v>2464</v>
      </c>
      <c r="L76" s="1" t="s">
        <v>2494</v>
      </c>
      <c r="M76" s="1" t="s">
        <v>2581</v>
      </c>
      <c r="N76" s="1" t="s">
        <v>2607</v>
      </c>
      <c r="O76" s="1"/>
      <c r="P76">
        <v>1</v>
      </c>
      <c r="Q76" s="1" t="s">
        <v>2637</v>
      </c>
      <c r="R76" s="1" t="s">
        <v>3107</v>
      </c>
      <c r="S76" s="1"/>
      <c r="T76" s="1" t="s">
        <v>3108</v>
      </c>
      <c r="U76" s="1" t="s">
        <v>3123</v>
      </c>
      <c r="V76" s="1" t="s">
        <v>3284</v>
      </c>
      <c r="W76" s="1" t="s">
        <v>3396</v>
      </c>
      <c r="X76" s="1"/>
      <c r="Y76" s="3">
        <v>46209</v>
      </c>
      <c r="Z76" s="1" t="s">
        <v>3402</v>
      </c>
      <c r="AA76" s="3">
        <v>46209</v>
      </c>
      <c r="AB76" s="1" t="s">
        <v>3416</v>
      </c>
      <c r="AC76" s="1" t="s">
        <v>3470</v>
      </c>
      <c r="AD76" s="1" t="s">
        <v>3933</v>
      </c>
      <c r="AE76" s="1" t="s">
        <v>3933</v>
      </c>
      <c r="AF76" s="1" t="s">
        <v>3936</v>
      </c>
      <c r="AG76" s="1" t="s">
        <v>2494</v>
      </c>
      <c r="AH76" s="1" t="s">
        <v>2581</v>
      </c>
      <c r="AI76" s="1" t="s">
        <v>3948</v>
      </c>
      <c r="AJ76" s="1"/>
      <c r="AK76" s="1"/>
      <c r="AL76" s="1" t="s">
        <v>3952</v>
      </c>
      <c r="AM76" s="1" t="s">
        <v>3952</v>
      </c>
      <c r="AN76" s="1" t="s">
        <v>3958</v>
      </c>
      <c r="AO76" s="1" t="s">
        <v>3994</v>
      </c>
      <c r="AP76" s="1" t="s">
        <v>4212</v>
      </c>
      <c r="AQ76" s="1"/>
      <c r="AR76">
        <v>14862</v>
      </c>
      <c r="AS76">
        <v>1</v>
      </c>
      <c r="AT76" s="1" t="s">
        <v>4235</v>
      </c>
      <c r="AU76">
        <v>494700</v>
      </c>
      <c r="AV76" s="1" t="s">
        <v>4244</v>
      </c>
      <c r="AW76" s="1" t="s">
        <v>3936</v>
      </c>
      <c r="AX76">
        <v>132</v>
      </c>
      <c r="AY76">
        <v>135535</v>
      </c>
      <c r="AZ76">
        <v>1</v>
      </c>
      <c r="BA76" s="1" t="s">
        <v>4616</v>
      </c>
    </row>
    <row r="77" spans="1:53">
      <c r="A77" s="1" t="s">
        <v>125</v>
      </c>
      <c r="B77">
        <v>0</v>
      </c>
      <c r="C77">
        <v>494700</v>
      </c>
      <c r="D77" s="1" t="s">
        <v>1489</v>
      </c>
      <c r="E77">
        <v>20</v>
      </c>
      <c r="F77">
        <v>138691</v>
      </c>
      <c r="G77">
        <v>2</v>
      </c>
      <c r="H77" s="1"/>
      <c r="I77" s="1" t="s">
        <v>2405</v>
      </c>
      <c r="J77" s="1" t="s">
        <v>2462</v>
      </c>
      <c r="K77" s="1" t="s">
        <v>2464</v>
      </c>
      <c r="L77" s="1" t="s">
        <v>2494</v>
      </c>
      <c r="M77" s="1" t="s">
        <v>2581</v>
      </c>
      <c r="N77" s="1" t="s">
        <v>2607</v>
      </c>
      <c r="O77" s="1"/>
      <c r="P77">
        <v>1</v>
      </c>
      <c r="Q77" s="1" t="s">
        <v>2637</v>
      </c>
      <c r="R77" s="1" t="s">
        <v>3107</v>
      </c>
      <c r="S77" s="1"/>
      <c r="T77" s="1" t="s">
        <v>3108</v>
      </c>
      <c r="U77" s="1" t="s">
        <v>3123</v>
      </c>
      <c r="V77" s="1" t="s">
        <v>3284</v>
      </c>
      <c r="W77" s="1" t="s">
        <v>3396</v>
      </c>
      <c r="X77" s="1"/>
      <c r="Y77" s="3">
        <v>46209</v>
      </c>
      <c r="Z77" s="1" t="s">
        <v>3402</v>
      </c>
      <c r="AA77" s="3">
        <v>46209</v>
      </c>
      <c r="AB77" s="1" t="s">
        <v>3416</v>
      </c>
      <c r="AC77" s="1" t="s">
        <v>3470</v>
      </c>
      <c r="AD77" s="1" t="s">
        <v>3933</v>
      </c>
      <c r="AE77" s="1" t="s">
        <v>3933</v>
      </c>
      <c r="AF77" s="1" t="s">
        <v>3936</v>
      </c>
      <c r="AG77" s="1" t="s">
        <v>2494</v>
      </c>
      <c r="AH77" s="1" t="s">
        <v>2581</v>
      </c>
      <c r="AI77" s="1" t="s">
        <v>3948</v>
      </c>
      <c r="AJ77" s="1"/>
      <c r="AK77" s="1"/>
      <c r="AL77" s="1" t="s">
        <v>3952</v>
      </c>
      <c r="AM77" s="1" t="s">
        <v>3952</v>
      </c>
      <c r="AN77" s="1" t="s">
        <v>3958</v>
      </c>
      <c r="AO77" s="1" t="s">
        <v>3994</v>
      </c>
      <c r="AP77" s="1" t="s">
        <v>4212</v>
      </c>
      <c r="AQ77" s="1"/>
      <c r="AR77">
        <v>14862</v>
      </c>
      <c r="AS77">
        <v>1</v>
      </c>
      <c r="AT77" s="1" t="s">
        <v>4235</v>
      </c>
      <c r="AU77">
        <v>494700</v>
      </c>
      <c r="AV77" s="1" t="s">
        <v>4244</v>
      </c>
      <c r="AW77" s="1" t="s">
        <v>3936</v>
      </c>
      <c r="AX77">
        <v>132</v>
      </c>
      <c r="AY77">
        <v>135535</v>
      </c>
      <c r="AZ77">
        <v>2</v>
      </c>
      <c r="BA77" s="1" t="s">
        <v>4616</v>
      </c>
    </row>
    <row r="78" spans="1:53">
      <c r="A78" s="1" t="s">
        <v>126</v>
      </c>
      <c r="B78">
        <v>0</v>
      </c>
      <c r="C78">
        <v>494700</v>
      </c>
      <c r="D78" s="1" t="s">
        <v>1489</v>
      </c>
      <c r="E78">
        <v>20</v>
      </c>
      <c r="F78">
        <v>138691</v>
      </c>
      <c r="G78">
        <v>3</v>
      </c>
      <c r="H78" s="1"/>
      <c r="I78" s="1" t="s">
        <v>2405</v>
      </c>
      <c r="J78" s="1" t="s">
        <v>2462</v>
      </c>
      <c r="K78" s="1" t="s">
        <v>2464</v>
      </c>
      <c r="L78" s="1" t="s">
        <v>2494</v>
      </c>
      <c r="M78" s="1" t="s">
        <v>2581</v>
      </c>
      <c r="N78" s="1" t="s">
        <v>2607</v>
      </c>
      <c r="O78" s="1"/>
      <c r="P78">
        <v>1</v>
      </c>
      <c r="Q78" s="1" t="s">
        <v>2637</v>
      </c>
      <c r="R78" s="1" t="s">
        <v>3107</v>
      </c>
      <c r="S78" s="1"/>
      <c r="T78" s="1" t="s">
        <v>3108</v>
      </c>
      <c r="U78" s="1" t="s">
        <v>3123</v>
      </c>
      <c r="V78" s="1" t="s">
        <v>3284</v>
      </c>
      <c r="W78" s="1" t="s">
        <v>3396</v>
      </c>
      <c r="X78" s="1"/>
      <c r="Y78" s="3">
        <v>46209</v>
      </c>
      <c r="Z78" s="1" t="s">
        <v>3402</v>
      </c>
      <c r="AA78" s="3">
        <v>46209</v>
      </c>
      <c r="AB78" s="1" t="s">
        <v>3416</v>
      </c>
      <c r="AC78" s="1" t="s">
        <v>3470</v>
      </c>
      <c r="AD78" s="1" t="s">
        <v>3933</v>
      </c>
      <c r="AE78" s="1" t="s">
        <v>3933</v>
      </c>
      <c r="AF78" s="1" t="s">
        <v>3936</v>
      </c>
      <c r="AG78" s="1" t="s">
        <v>2494</v>
      </c>
      <c r="AH78" s="1" t="s">
        <v>2581</v>
      </c>
      <c r="AI78" s="1" t="s">
        <v>3948</v>
      </c>
      <c r="AJ78" s="1"/>
      <c r="AK78" s="1"/>
      <c r="AL78" s="1" t="s">
        <v>3952</v>
      </c>
      <c r="AM78" s="1" t="s">
        <v>3952</v>
      </c>
      <c r="AN78" s="1" t="s">
        <v>3958</v>
      </c>
      <c r="AO78" s="1" t="s">
        <v>3994</v>
      </c>
      <c r="AP78" s="1" t="s">
        <v>4212</v>
      </c>
      <c r="AQ78" s="1"/>
      <c r="AR78">
        <v>14862</v>
      </c>
      <c r="AS78">
        <v>1</v>
      </c>
      <c r="AT78" s="1" t="s">
        <v>4235</v>
      </c>
      <c r="AU78">
        <v>494700</v>
      </c>
      <c r="AV78" s="1" t="s">
        <v>4244</v>
      </c>
      <c r="AW78" s="1" t="s">
        <v>3936</v>
      </c>
      <c r="AX78">
        <v>132</v>
      </c>
      <c r="AY78">
        <v>135535</v>
      </c>
      <c r="AZ78">
        <v>3</v>
      </c>
      <c r="BA78" s="1" t="s">
        <v>4616</v>
      </c>
    </row>
    <row r="79" spans="1:53">
      <c r="A79" s="1" t="s">
        <v>127</v>
      </c>
      <c r="B79">
        <v>0</v>
      </c>
      <c r="C79">
        <v>320000</v>
      </c>
      <c r="D79" s="1" t="s">
        <v>1490</v>
      </c>
      <c r="E79">
        <v>0</v>
      </c>
      <c r="F79">
        <v>138680</v>
      </c>
      <c r="G79">
        <v>1</v>
      </c>
      <c r="H79" s="1"/>
      <c r="I79" s="1" t="s">
        <v>2408</v>
      </c>
      <c r="J79" s="1" t="s">
        <v>2462</v>
      </c>
      <c r="K79" s="1" t="s">
        <v>2464</v>
      </c>
      <c r="L79" s="1" t="s">
        <v>2495</v>
      </c>
      <c r="M79" s="1" t="s">
        <v>2581</v>
      </c>
      <c r="N79" s="1" t="s">
        <v>2607</v>
      </c>
      <c r="O79" s="1"/>
      <c r="P79">
        <v>2</v>
      </c>
      <c r="Q79" s="1" t="s">
        <v>1490</v>
      </c>
      <c r="R79" s="1" t="s">
        <v>3107</v>
      </c>
      <c r="S79" s="1"/>
      <c r="T79" s="1" t="s">
        <v>3108</v>
      </c>
      <c r="U79" s="1" t="s">
        <v>1490</v>
      </c>
      <c r="V79" s="1" t="s">
        <v>1490</v>
      </c>
      <c r="W79" s="1" t="s">
        <v>3396</v>
      </c>
      <c r="X79" s="1" t="s">
        <v>3400</v>
      </c>
      <c r="Y79" s="3">
        <v>46209</v>
      </c>
      <c r="Z79" s="1" t="s">
        <v>3402</v>
      </c>
      <c r="AA79" s="3">
        <v>46209</v>
      </c>
      <c r="AB79" s="1" t="s">
        <v>3416</v>
      </c>
      <c r="AC79" s="1" t="s">
        <v>3471</v>
      </c>
      <c r="AD79" s="1" t="s">
        <v>3933</v>
      </c>
      <c r="AE79" s="1" t="s">
        <v>3933</v>
      </c>
      <c r="AF79" s="1" t="s">
        <v>3936</v>
      </c>
      <c r="AG79" s="1" t="s">
        <v>2495</v>
      </c>
      <c r="AH79" s="1" t="s">
        <v>2581</v>
      </c>
      <c r="AI79" s="1" t="s">
        <v>3948</v>
      </c>
      <c r="AJ79" s="1"/>
      <c r="AK79" s="1"/>
      <c r="AL79" s="1" t="s">
        <v>3952</v>
      </c>
      <c r="AM79" s="1" t="s">
        <v>3952</v>
      </c>
      <c r="AN79" s="1" t="s">
        <v>3958</v>
      </c>
      <c r="AO79" s="1" t="s">
        <v>3995</v>
      </c>
      <c r="AP79" s="1" t="s">
        <v>4212</v>
      </c>
      <c r="AQ79" s="1"/>
      <c r="AR79">
        <v>14417</v>
      </c>
      <c r="AS79">
        <v>2</v>
      </c>
      <c r="AT79" s="1" t="s">
        <v>4235</v>
      </c>
      <c r="AU79">
        <v>160000</v>
      </c>
      <c r="AV79" s="1" t="s">
        <v>4266</v>
      </c>
      <c r="AW79" s="1" t="s">
        <v>3936</v>
      </c>
      <c r="AX79">
        <v>1104</v>
      </c>
      <c r="AY79">
        <v>135536</v>
      </c>
      <c r="AZ79">
        <v>1</v>
      </c>
      <c r="BA79" s="1" t="s">
        <v>4616</v>
      </c>
    </row>
    <row r="80" spans="1:53">
      <c r="A80" s="1" t="s">
        <v>128</v>
      </c>
      <c r="B80">
        <v>0</v>
      </c>
      <c r="C80">
        <v>750000</v>
      </c>
      <c r="D80" s="1" t="s">
        <v>1491</v>
      </c>
      <c r="E80">
        <v>0</v>
      </c>
      <c r="F80">
        <v>138662</v>
      </c>
      <c r="G80">
        <v>1</v>
      </c>
      <c r="H80" s="1"/>
      <c r="I80" s="1" t="s">
        <v>2405</v>
      </c>
      <c r="J80" s="1" t="s">
        <v>2462</v>
      </c>
      <c r="K80" s="1" t="s">
        <v>2464</v>
      </c>
      <c r="L80" s="1" t="s">
        <v>2496</v>
      </c>
      <c r="M80" s="1" t="s">
        <v>2581</v>
      </c>
      <c r="N80" s="1" t="s">
        <v>2607</v>
      </c>
      <c r="O80" s="1"/>
      <c r="P80">
        <v>1</v>
      </c>
      <c r="Q80" s="1" t="s">
        <v>1491</v>
      </c>
      <c r="R80" s="1" t="s">
        <v>3107</v>
      </c>
      <c r="S80" s="1"/>
      <c r="T80" s="1" t="s">
        <v>3108</v>
      </c>
      <c r="U80" s="1" t="s">
        <v>1491</v>
      </c>
      <c r="V80" s="1" t="s">
        <v>1491</v>
      </c>
      <c r="W80" s="1" t="s">
        <v>3396</v>
      </c>
      <c r="X80" s="1" t="s">
        <v>3400</v>
      </c>
      <c r="Y80" s="3">
        <v>46209</v>
      </c>
      <c r="Z80" s="1" t="s">
        <v>3402</v>
      </c>
      <c r="AA80" s="3">
        <v>46209</v>
      </c>
      <c r="AB80" s="1" t="s">
        <v>3416</v>
      </c>
      <c r="AC80" s="1" t="s">
        <v>3472</v>
      </c>
      <c r="AD80" s="1" t="s">
        <v>3933</v>
      </c>
      <c r="AE80" s="1" t="s">
        <v>3933</v>
      </c>
      <c r="AF80" s="1" t="s">
        <v>3936</v>
      </c>
      <c r="AG80" s="1" t="s">
        <v>2496</v>
      </c>
      <c r="AH80" s="1" t="s">
        <v>2581</v>
      </c>
      <c r="AI80" s="1" t="s">
        <v>3948</v>
      </c>
      <c r="AJ80" s="1"/>
      <c r="AK80" s="1"/>
      <c r="AL80" s="1" t="s">
        <v>3952</v>
      </c>
      <c r="AM80" s="1" t="s">
        <v>3952</v>
      </c>
      <c r="AN80" s="1" t="s">
        <v>3958</v>
      </c>
      <c r="AO80" s="1" t="s">
        <v>3996</v>
      </c>
      <c r="AP80" s="1" t="s">
        <v>4212</v>
      </c>
      <c r="AQ80" s="1"/>
      <c r="AR80">
        <v>1264</v>
      </c>
      <c r="AS80">
        <v>1</v>
      </c>
      <c r="AT80" s="1" t="s">
        <v>4235</v>
      </c>
      <c r="AU80">
        <v>750000</v>
      </c>
      <c r="AV80" s="1" t="s">
        <v>4271</v>
      </c>
      <c r="AW80" s="1" t="s">
        <v>3936</v>
      </c>
      <c r="AX80">
        <v>2490</v>
      </c>
      <c r="AY80">
        <v>135537</v>
      </c>
      <c r="AZ80">
        <v>1</v>
      </c>
      <c r="BA80" s="1" t="s">
        <v>4623</v>
      </c>
    </row>
    <row r="81" spans="1:53">
      <c r="A81" s="1" t="s">
        <v>129</v>
      </c>
      <c r="B81">
        <v>0</v>
      </c>
      <c r="C81">
        <v>14120000</v>
      </c>
      <c r="D81" s="1" t="s">
        <v>1492</v>
      </c>
      <c r="E81">
        <v>0</v>
      </c>
      <c r="F81">
        <v>138659</v>
      </c>
      <c r="G81">
        <v>1</v>
      </c>
      <c r="H81" s="1"/>
      <c r="I81" s="1" t="s">
        <v>2405</v>
      </c>
      <c r="J81" s="1" t="s">
        <v>2462</v>
      </c>
      <c r="K81" s="1" t="s">
        <v>2464</v>
      </c>
      <c r="L81" s="1" t="s">
        <v>2496</v>
      </c>
      <c r="M81" s="1" t="s">
        <v>2581</v>
      </c>
      <c r="N81" s="1" t="s">
        <v>2607</v>
      </c>
      <c r="O81" s="1"/>
      <c r="P81">
        <v>1</v>
      </c>
      <c r="Q81" s="1" t="s">
        <v>1492</v>
      </c>
      <c r="R81" s="1" t="s">
        <v>3107</v>
      </c>
      <c r="S81" s="1"/>
      <c r="T81" s="1" t="s">
        <v>3108</v>
      </c>
      <c r="U81" s="1" t="s">
        <v>1492</v>
      </c>
      <c r="V81" s="1" t="s">
        <v>1492</v>
      </c>
      <c r="W81" s="1" t="s">
        <v>3396</v>
      </c>
      <c r="X81" s="1" t="s">
        <v>3400</v>
      </c>
      <c r="Y81" s="3">
        <v>46209</v>
      </c>
      <c r="Z81" s="1" t="s">
        <v>3402</v>
      </c>
      <c r="AA81" s="3">
        <v>46209</v>
      </c>
      <c r="AB81" s="1" t="s">
        <v>3416</v>
      </c>
      <c r="AC81" s="1" t="s">
        <v>3473</v>
      </c>
      <c r="AD81" s="1" t="s">
        <v>3933</v>
      </c>
      <c r="AE81" s="1" t="s">
        <v>3933</v>
      </c>
      <c r="AF81" s="1" t="s">
        <v>3936</v>
      </c>
      <c r="AG81" s="1" t="s">
        <v>2496</v>
      </c>
      <c r="AH81" s="1" t="s">
        <v>2581</v>
      </c>
      <c r="AI81" s="1" t="s">
        <v>3948</v>
      </c>
      <c r="AJ81" s="1"/>
      <c r="AK81" s="1"/>
      <c r="AL81" s="1" t="s">
        <v>3952</v>
      </c>
      <c r="AM81" s="1" t="s">
        <v>3952</v>
      </c>
      <c r="AN81" s="1" t="s">
        <v>3958</v>
      </c>
      <c r="AO81" s="1" t="s">
        <v>3996</v>
      </c>
      <c r="AP81" s="1" t="s">
        <v>4212</v>
      </c>
      <c r="AQ81" s="1"/>
      <c r="AR81">
        <v>1264</v>
      </c>
      <c r="AS81">
        <v>1</v>
      </c>
      <c r="AT81" s="1" t="s">
        <v>4235</v>
      </c>
      <c r="AU81">
        <v>14120000</v>
      </c>
      <c r="AV81" s="1" t="s">
        <v>4271</v>
      </c>
      <c r="AW81" s="1" t="s">
        <v>3936</v>
      </c>
      <c r="AX81">
        <v>2490</v>
      </c>
      <c r="AY81">
        <v>135538</v>
      </c>
      <c r="AZ81">
        <v>1</v>
      </c>
      <c r="BA81" s="1" t="s">
        <v>4623</v>
      </c>
    </row>
    <row r="82" spans="1:53">
      <c r="A82" s="1" t="s">
        <v>130</v>
      </c>
      <c r="B82">
        <v>0</v>
      </c>
      <c r="C82">
        <v>45000000</v>
      </c>
      <c r="D82" s="1" t="s">
        <v>1493</v>
      </c>
      <c r="E82">
        <v>0</v>
      </c>
      <c r="F82">
        <v>138655</v>
      </c>
      <c r="G82">
        <v>1</v>
      </c>
      <c r="H82" s="1"/>
      <c r="I82" s="1" t="s">
        <v>2405</v>
      </c>
      <c r="J82" s="1" t="s">
        <v>2462</v>
      </c>
      <c r="K82" s="1" t="s">
        <v>2464</v>
      </c>
      <c r="L82" s="1" t="s">
        <v>2497</v>
      </c>
      <c r="M82" s="1" t="s">
        <v>2589</v>
      </c>
      <c r="N82" s="1" t="s">
        <v>2607</v>
      </c>
      <c r="O82" s="1"/>
      <c r="P82">
        <v>12</v>
      </c>
      <c r="Q82" s="1" t="s">
        <v>1493</v>
      </c>
      <c r="R82" s="1" t="s">
        <v>3107</v>
      </c>
      <c r="S82" s="1"/>
      <c r="T82" s="1" t="s">
        <v>3108</v>
      </c>
      <c r="U82" s="1" t="s">
        <v>1493</v>
      </c>
      <c r="V82" s="1" t="s">
        <v>1493</v>
      </c>
      <c r="W82" s="1" t="s">
        <v>3396</v>
      </c>
      <c r="X82" s="1" t="s">
        <v>3400</v>
      </c>
      <c r="Y82" s="3">
        <v>46209</v>
      </c>
      <c r="Z82" s="1" t="s">
        <v>3405</v>
      </c>
      <c r="AA82" s="3">
        <v>46209</v>
      </c>
      <c r="AB82" s="1" t="s">
        <v>3416</v>
      </c>
      <c r="AC82" s="1" t="s">
        <v>3474</v>
      </c>
      <c r="AD82" s="1" t="s">
        <v>3933</v>
      </c>
      <c r="AE82" s="1" t="s">
        <v>3933</v>
      </c>
      <c r="AF82" s="1" t="s">
        <v>3939</v>
      </c>
      <c r="AG82" s="1" t="s">
        <v>2497</v>
      </c>
      <c r="AH82" s="1" t="s">
        <v>2589</v>
      </c>
      <c r="AI82" s="1" t="s">
        <v>3948</v>
      </c>
      <c r="AJ82" s="1"/>
      <c r="AK82" s="1"/>
      <c r="AL82" s="1" t="s">
        <v>3952</v>
      </c>
      <c r="AM82" s="1" t="s">
        <v>3952</v>
      </c>
      <c r="AN82" s="1" t="s">
        <v>3958</v>
      </c>
      <c r="AO82" s="1" t="s">
        <v>3997</v>
      </c>
      <c r="AP82" s="1" t="s">
        <v>4212</v>
      </c>
      <c r="AQ82" s="1"/>
      <c r="AR82">
        <v>14862</v>
      </c>
      <c r="AS82">
        <v>12</v>
      </c>
      <c r="AT82" s="1" t="s">
        <v>4235</v>
      </c>
      <c r="AU82">
        <v>3750000</v>
      </c>
      <c r="AV82" s="1" t="s">
        <v>4244</v>
      </c>
      <c r="AW82" s="1" t="s">
        <v>3939</v>
      </c>
      <c r="AX82">
        <v>5080</v>
      </c>
      <c r="AY82">
        <v>135539</v>
      </c>
      <c r="AZ82">
        <v>1</v>
      </c>
      <c r="BA82" s="1" t="s">
        <v>4623</v>
      </c>
    </row>
    <row r="83" spans="1:53">
      <c r="A83" s="1" t="s">
        <v>131</v>
      </c>
      <c r="B83">
        <v>0</v>
      </c>
      <c r="C83">
        <v>4000000</v>
      </c>
      <c r="D83" s="1" t="s">
        <v>1494</v>
      </c>
      <c r="E83">
        <v>0</v>
      </c>
      <c r="F83">
        <v>138649</v>
      </c>
      <c r="G83">
        <v>1</v>
      </c>
      <c r="H83" s="1"/>
      <c r="I83" s="1" t="s">
        <v>2404</v>
      </c>
      <c r="J83" s="1" t="s">
        <v>2462</v>
      </c>
      <c r="K83" s="1" t="s">
        <v>2464</v>
      </c>
      <c r="L83" s="1" t="s">
        <v>2482</v>
      </c>
      <c r="M83" s="1" t="s">
        <v>2589</v>
      </c>
      <c r="N83" s="1" t="s">
        <v>2607</v>
      </c>
      <c r="O83" s="1"/>
      <c r="P83">
        <v>1</v>
      </c>
      <c r="Q83" s="1" t="s">
        <v>1494</v>
      </c>
      <c r="R83" s="1" t="s">
        <v>3107</v>
      </c>
      <c r="S83" s="1"/>
      <c r="T83" s="1" t="s">
        <v>3108</v>
      </c>
      <c r="U83" s="1" t="s">
        <v>1494</v>
      </c>
      <c r="V83" s="1" t="s">
        <v>1494</v>
      </c>
      <c r="W83" s="1" t="s">
        <v>3396</v>
      </c>
      <c r="X83" s="1" t="s">
        <v>3400</v>
      </c>
      <c r="Y83" s="3">
        <v>46209</v>
      </c>
      <c r="Z83" s="1" t="s">
        <v>3402</v>
      </c>
      <c r="AA83" s="3">
        <v>46209</v>
      </c>
      <c r="AB83" s="1" t="s">
        <v>3416</v>
      </c>
      <c r="AC83" s="1" t="s">
        <v>3475</v>
      </c>
      <c r="AD83" s="1" t="s">
        <v>3933</v>
      </c>
      <c r="AE83" s="1" t="s">
        <v>3933</v>
      </c>
      <c r="AF83" s="1" t="s">
        <v>3939</v>
      </c>
      <c r="AG83" s="1" t="s">
        <v>2482</v>
      </c>
      <c r="AH83" s="1" t="s">
        <v>2589</v>
      </c>
      <c r="AI83" s="1" t="s">
        <v>3948</v>
      </c>
      <c r="AJ83" s="1"/>
      <c r="AK83" s="1"/>
      <c r="AL83" s="1" t="s">
        <v>3952</v>
      </c>
      <c r="AM83" s="1" t="s">
        <v>3952</v>
      </c>
      <c r="AN83" s="1" t="s">
        <v>3958</v>
      </c>
      <c r="AO83" s="1" t="s">
        <v>3998</v>
      </c>
      <c r="AP83" s="1" t="s">
        <v>4212</v>
      </c>
      <c r="AQ83" s="1"/>
      <c r="AR83">
        <v>1267</v>
      </c>
      <c r="AS83">
        <v>1</v>
      </c>
      <c r="AT83" s="1" t="s">
        <v>4235</v>
      </c>
      <c r="AU83">
        <v>4000000</v>
      </c>
      <c r="AV83" s="1" t="s">
        <v>3500</v>
      </c>
      <c r="AW83" s="1" t="s">
        <v>3939</v>
      </c>
      <c r="AX83">
        <v>7128</v>
      </c>
      <c r="AY83">
        <v>135540</v>
      </c>
      <c r="AZ83">
        <v>1</v>
      </c>
      <c r="BA83" s="1" t="s">
        <v>4623</v>
      </c>
    </row>
    <row r="84" spans="1:53">
      <c r="A84" s="1" t="s">
        <v>132</v>
      </c>
      <c r="B84">
        <v>0</v>
      </c>
      <c r="C84">
        <v>437452.79999999999</v>
      </c>
      <c r="D84" s="1" t="s">
        <v>1495</v>
      </c>
      <c r="E84">
        <v>20</v>
      </c>
      <c r="F84">
        <v>138628</v>
      </c>
      <c r="G84">
        <v>1</v>
      </c>
      <c r="H84" s="1"/>
      <c r="I84" s="1" t="s">
        <v>2417</v>
      </c>
      <c r="J84" s="1" t="s">
        <v>2462</v>
      </c>
      <c r="K84" s="1" t="s">
        <v>2464</v>
      </c>
      <c r="L84" s="1" t="s">
        <v>2492</v>
      </c>
      <c r="M84" s="1" t="s">
        <v>2581</v>
      </c>
      <c r="N84" s="1" t="s">
        <v>2607</v>
      </c>
      <c r="O84" s="1"/>
      <c r="P84">
        <v>1</v>
      </c>
      <c r="Q84" s="1" t="s">
        <v>2638</v>
      </c>
      <c r="R84" s="1" t="s">
        <v>3107</v>
      </c>
      <c r="S84" s="1"/>
      <c r="T84" s="1" t="s">
        <v>3108</v>
      </c>
      <c r="U84" s="1" t="s">
        <v>2638</v>
      </c>
      <c r="V84" s="1" t="s">
        <v>1495</v>
      </c>
      <c r="W84" s="1" t="s">
        <v>3396</v>
      </c>
      <c r="X84" s="1"/>
      <c r="Y84" s="3">
        <v>46209</v>
      </c>
      <c r="Z84" s="1" t="s">
        <v>3402</v>
      </c>
      <c r="AA84" s="3">
        <v>46209</v>
      </c>
      <c r="AB84" s="1" t="s">
        <v>3416</v>
      </c>
      <c r="AC84" s="1" t="s">
        <v>3476</v>
      </c>
      <c r="AD84" s="1" t="s">
        <v>3933</v>
      </c>
      <c r="AE84" s="1" t="s">
        <v>3933</v>
      </c>
      <c r="AF84" s="1" t="s">
        <v>3936</v>
      </c>
      <c r="AG84" s="1" t="s">
        <v>2492</v>
      </c>
      <c r="AH84" s="1" t="s">
        <v>2581</v>
      </c>
      <c r="AI84" s="1" t="s">
        <v>3948</v>
      </c>
      <c r="AJ84" s="1"/>
      <c r="AK84" s="1"/>
      <c r="AL84" s="1" t="s">
        <v>3952</v>
      </c>
      <c r="AM84" s="1" t="s">
        <v>3952</v>
      </c>
      <c r="AN84" s="1" t="s">
        <v>3958</v>
      </c>
      <c r="AO84" s="1" t="s">
        <v>3999</v>
      </c>
      <c r="AP84" s="1" t="s">
        <v>4212</v>
      </c>
      <c r="AQ84" s="1"/>
      <c r="AR84">
        <v>4276</v>
      </c>
      <c r="AS84">
        <v>1</v>
      </c>
      <c r="AT84" s="1" t="s">
        <v>4235</v>
      </c>
      <c r="AU84">
        <v>437452.79999999999</v>
      </c>
      <c r="AV84" s="1" t="s">
        <v>4272</v>
      </c>
      <c r="AW84" s="1" t="s">
        <v>3936</v>
      </c>
      <c r="AX84">
        <v>30</v>
      </c>
      <c r="AY84">
        <v>135541</v>
      </c>
      <c r="AZ84">
        <v>1</v>
      </c>
      <c r="BA84" s="1" t="s">
        <v>4622</v>
      </c>
    </row>
    <row r="85" spans="1:53">
      <c r="A85" s="1" t="s">
        <v>133</v>
      </c>
      <c r="B85">
        <v>0</v>
      </c>
      <c r="C85">
        <v>69120</v>
      </c>
      <c r="D85" s="1" t="s">
        <v>1496</v>
      </c>
      <c r="E85">
        <v>20</v>
      </c>
      <c r="F85">
        <v>138606</v>
      </c>
      <c r="G85">
        <v>1</v>
      </c>
      <c r="H85" s="1"/>
      <c r="I85" s="1" t="s">
        <v>2421</v>
      </c>
      <c r="J85" s="1" t="s">
        <v>2462</v>
      </c>
      <c r="K85" s="1" t="s">
        <v>2464</v>
      </c>
      <c r="L85" s="1" t="s">
        <v>2498</v>
      </c>
      <c r="M85" s="1" t="s">
        <v>2589</v>
      </c>
      <c r="N85" s="1" t="s">
        <v>2607</v>
      </c>
      <c r="O85" s="1"/>
      <c r="P85">
        <v>5</v>
      </c>
      <c r="Q85" s="1" t="s">
        <v>2639</v>
      </c>
      <c r="R85" s="1" t="s">
        <v>3107</v>
      </c>
      <c r="S85" s="1"/>
      <c r="T85" s="1" t="s">
        <v>3108</v>
      </c>
      <c r="U85" s="1" t="s">
        <v>2639</v>
      </c>
      <c r="V85" s="1" t="s">
        <v>1496</v>
      </c>
      <c r="W85" s="1" t="s">
        <v>3396</v>
      </c>
      <c r="X85" s="1"/>
      <c r="Y85" s="3">
        <v>46209</v>
      </c>
      <c r="Z85" s="1" t="s">
        <v>3402</v>
      </c>
      <c r="AA85" s="3">
        <v>46209</v>
      </c>
      <c r="AB85" s="1" t="s">
        <v>3416</v>
      </c>
      <c r="AC85" s="1" t="s">
        <v>3477</v>
      </c>
      <c r="AD85" s="1" t="s">
        <v>3933</v>
      </c>
      <c r="AE85" s="1" t="s">
        <v>3933</v>
      </c>
      <c r="AF85" s="1" t="s">
        <v>3939</v>
      </c>
      <c r="AG85" s="1" t="s">
        <v>2498</v>
      </c>
      <c r="AH85" s="1" t="s">
        <v>2589</v>
      </c>
      <c r="AI85" s="1" t="s">
        <v>3948</v>
      </c>
      <c r="AJ85" s="1"/>
      <c r="AK85" s="1"/>
      <c r="AL85" s="1" t="s">
        <v>3952</v>
      </c>
      <c r="AM85" s="1" t="s">
        <v>3952</v>
      </c>
      <c r="AN85" s="1" t="s">
        <v>3958</v>
      </c>
      <c r="AO85" s="1" t="s">
        <v>3993</v>
      </c>
      <c r="AP85" s="1" t="s">
        <v>4212</v>
      </c>
      <c r="AQ85" s="1"/>
      <c r="AR85">
        <v>1265</v>
      </c>
      <c r="AS85">
        <v>5</v>
      </c>
      <c r="AT85" s="1" t="s">
        <v>4235</v>
      </c>
      <c r="AU85">
        <v>13824</v>
      </c>
      <c r="AV85" s="1" t="s">
        <v>4270</v>
      </c>
      <c r="AW85" s="1" t="s">
        <v>3939</v>
      </c>
      <c r="AX85">
        <v>973</v>
      </c>
      <c r="AY85">
        <v>135542</v>
      </c>
      <c r="AZ85">
        <v>1</v>
      </c>
      <c r="BA85" s="1" t="s">
        <v>4620</v>
      </c>
    </row>
    <row r="86" spans="1:53">
      <c r="A86" s="1" t="s">
        <v>134</v>
      </c>
      <c r="B86">
        <v>0</v>
      </c>
      <c r="C86">
        <v>1500000</v>
      </c>
      <c r="D86" s="1" t="s">
        <v>1497</v>
      </c>
      <c r="E86">
        <v>0</v>
      </c>
      <c r="F86">
        <v>138547</v>
      </c>
      <c r="G86">
        <v>1</v>
      </c>
      <c r="H86" s="1"/>
      <c r="I86" s="1" t="s">
        <v>2404</v>
      </c>
      <c r="J86" s="1" t="s">
        <v>2462</v>
      </c>
      <c r="K86" s="1" t="s">
        <v>2464</v>
      </c>
      <c r="L86" s="1" t="s">
        <v>2482</v>
      </c>
      <c r="M86" s="1" t="s">
        <v>2589</v>
      </c>
      <c r="N86" s="1" t="s">
        <v>2607</v>
      </c>
      <c r="O86" s="1"/>
      <c r="P86">
        <v>1</v>
      </c>
      <c r="Q86" s="1" t="s">
        <v>1497</v>
      </c>
      <c r="R86" s="1" t="s">
        <v>3107</v>
      </c>
      <c r="S86" s="1"/>
      <c r="T86" s="1" t="s">
        <v>3108</v>
      </c>
      <c r="U86" s="1" t="s">
        <v>1497</v>
      </c>
      <c r="V86" s="1" t="s">
        <v>1497</v>
      </c>
      <c r="W86" s="1" t="s">
        <v>3396</v>
      </c>
      <c r="X86" s="1" t="s">
        <v>3400</v>
      </c>
      <c r="Y86" s="3">
        <v>46209</v>
      </c>
      <c r="Z86" s="1" t="s">
        <v>3402</v>
      </c>
      <c r="AA86" s="3">
        <v>46209</v>
      </c>
      <c r="AB86" s="1" t="s">
        <v>3416</v>
      </c>
      <c r="AC86" s="1" t="s">
        <v>3478</v>
      </c>
      <c r="AD86" s="1" t="s">
        <v>3933</v>
      </c>
      <c r="AE86" s="1" t="s">
        <v>3933</v>
      </c>
      <c r="AF86" s="1" t="s">
        <v>3939</v>
      </c>
      <c r="AG86" s="1" t="s">
        <v>2482</v>
      </c>
      <c r="AH86" s="1" t="s">
        <v>2589</v>
      </c>
      <c r="AI86" s="1" t="s">
        <v>3948</v>
      </c>
      <c r="AJ86" s="1"/>
      <c r="AK86" s="1"/>
      <c r="AL86" s="1" t="s">
        <v>3952</v>
      </c>
      <c r="AM86" s="1" t="s">
        <v>3952</v>
      </c>
      <c r="AN86" s="1" t="s">
        <v>3958</v>
      </c>
      <c r="AO86" s="1" t="s">
        <v>4000</v>
      </c>
      <c r="AP86" s="1" t="s">
        <v>4212</v>
      </c>
      <c r="AQ86" s="1"/>
      <c r="AR86">
        <v>1267</v>
      </c>
      <c r="AS86">
        <v>1</v>
      </c>
      <c r="AT86" s="1" t="s">
        <v>4235</v>
      </c>
      <c r="AU86">
        <v>1500000</v>
      </c>
      <c r="AV86" s="1" t="s">
        <v>3500</v>
      </c>
      <c r="AW86" s="1" t="s">
        <v>3939</v>
      </c>
      <c r="AX86">
        <v>5970</v>
      </c>
      <c r="AY86">
        <v>135543</v>
      </c>
      <c r="AZ86">
        <v>1</v>
      </c>
      <c r="BA86" s="1" t="s">
        <v>4621</v>
      </c>
    </row>
    <row r="87" spans="1:53">
      <c r="A87" s="1" t="s">
        <v>135</v>
      </c>
      <c r="B87">
        <v>0</v>
      </c>
      <c r="C87">
        <v>4000000</v>
      </c>
      <c r="D87" s="1" t="s">
        <v>1494</v>
      </c>
      <c r="E87">
        <v>0</v>
      </c>
      <c r="F87">
        <v>138819</v>
      </c>
      <c r="G87">
        <v>1</v>
      </c>
      <c r="H87" s="1"/>
      <c r="I87" s="1" t="s">
        <v>2404</v>
      </c>
      <c r="J87" s="1" t="s">
        <v>2462</v>
      </c>
      <c r="K87" s="1" t="s">
        <v>2464</v>
      </c>
      <c r="L87" s="1" t="s">
        <v>2499</v>
      </c>
      <c r="M87" s="1" t="s">
        <v>2589</v>
      </c>
      <c r="N87" s="1" t="s">
        <v>2607</v>
      </c>
      <c r="O87" s="1"/>
      <c r="P87">
        <v>1</v>
      </c>
      <c r="Q87" s="1" t="s">
        <v>1494</v>
      </c>
      <c r="R87" s="1" t="s">
        <v>3107</v>
      </c>
      <c r="S87" s="1"/>
      <c r="T87" s="1" t="s">
        <v>3108</v>
      </c>
      <c r="U87" s="1" t="s">
        <v>1494</v>
      </c>
      <c r="V87" s="1" t="s">
        <v>1494</v>
      </c>
      <c r="W87" s="1" t="s">
        <v>3396</v>
      </c>
      <c r="X87" s="1" t="s">
        <v>3400</v>
      </c>
      <c r="Y87" s="3">
        <v>46209</v>
      </c>
      <c r="Z87" s="1" t="s">
        <v>3402</v>
      </c>
      <c r="AA87" s="3">
        <v>46209</v>
      </c>
      <c r="AB87" s="1" t="s">
        <v>3416</v>
      </c>
      <c r="AC87" s="1" t="s">
        <v>3479</v>
      </c>
      <c r="AD87" s="1" t="s">
        <v>3933</v>
      </c>
      <c r="AE87" s="1" t="s">
        <v>3933</v>
      </c>
      <c r="AF87" s="1" t="s">
        <v>3939</v>
      </c>
      <c r="AG87" s="1" t="s">
        <v>2499</v>
      </c>
      <c r="AH87" s="1" t="s">
        <v>2589</v>
      </c>
      <c r="AI87" s="1" t="s">
        <v>3948</v>
      </c>
      <c r="AJ87" s="1"/>
      <c r="AK87" s="1"/>
      <c r="AL87" s="1" t="s">
        <v>3952</v>
      </c>
      <c r="AM87" s="1" t="s">
        <v>3952</v>
      </c>
      <c r="AN87" s="1" t="s">
        <v>3958</v>
      </c>
      <c r="AO87" s="1" t="s">
        <v>4001</v>
      </c>
      <c r="AP87" s="1" t="s">
        <v>4212</v>
      </c>
      <c r="AQ87" s="1"/>
      <c r="AR87">
        <v>1267</v>
      </c>
      <c r="AS87">
        <v>1</v>
      </c>
      <c r="AT87" s="1" t="s">
        <v>4235</v>
      </c>
      <c r="AU87">
        <v>4000000</v>
      </c>
      <c r="AV87" s="1" t="s">
        <v>3500</v>
      </c>
      <c r="AW87" s="1" t="s">
        <v>3939</v>
      </c>
      <c r="AX87">
        <v>755</v>
      </c>
      <c r="AY87">
        <v>135544</v>
      </c>
      <c r="AZ87">
        <v>1</v>
      </c>
      <c r="BA87" s="1" t="s">
        <v>3404</v>
      </c>
    </row>
    <row r="88" spans="1:53">
      <c r="A88" s="1" t="s">
        <v>136</v>
      </c>
      <c r="B88">
        <v>0</v>
      </c>
      <c r="C88">
        <v>762000</v>
      </c>
      <c r="D88" s="1" t="s">
        <v>1498</v>
      </c>
      <c r="E88">
        <v>0</v>
      </c>
      <c r="F88">
        <v>138816</v>
      </c>
      <c r="G88">
        <v>1</v>
      </c>
      <c r="H88" s="1"/>
      <c r="I88" s="1" t="s">
        <v>2405</v>
      </c>
      <c r="J88" s="1" t="s">
        <v>2462</v>
      </c>
      <c r="K88" s="1" t="s">
        <v>2464</v>
      </c>
      <c r="L88" s="1" t="s">
        <v>2496</v>
      </c>
      <c r="M88" s="1" t="s">
        <v>2581</v>
      </c>
      <c r="N88" s="1" t="s">
        <v>2607</v>
      </c>
      <c r="O88" s="1"/>
      <c r="P88">
        <v>1</v>
      </c>
      <c r="Q88" s="1" t="s">
        <v>1498</v>
      </c>
      <c r="R88" s="1" t="s">
        <v>3107</v>
      </c>
      <c r="S88" s="1"/>
      <c r="T88" s="1" t="s">
        <v>3108</v>
      </c>
      <c r="U88" s="1" t="s">
        <v>3124</v>
      </c>
      <c r="V88" s="1" t="s">
        <v>3124</v>
      </c>
      <c r="W88" s="1" t="s">
        <v>3396</v>
      </c>
      <c r="X88" s="1" t="s">
        <v>3400</v>
      </c>
      <c r="Y88" s="3">
        <v>46209</v>
      </c>
      <c r="Z88" s="1" t="s">
        <v>3402</v>
      </c>
      <c r="AA88" s="3">
        <v>46209</v>
      </c>
      <c r="AB88" s="1" t="s">
        <v>3416</v>
      </c>
      <c r="AC88" s="1" t="s">
        <v>3480</v>
      </c>
      <c r="AD88" s="1" t="s">
        <v>3933</v>
      </c>
      <c r="AE88" s="1" t="s">
        <v>3933</v>
      </c>
      <c r="AF88" s="1" t="s">
        <v>3936</v>
      </c>
      <c r="AG88" s="1" t="s">
        <v>2496</v>
      </c>
      <c r="AH88" s="1" t="s">
        <v>2581</v>
      </c>
      <c r="AI88" s="1" t="s">
        <v>3948</v>
      </c>
      <c r="AJ88" s="1"/>
      <c r="AK88" s="1"/>
      <c r="AL88" s="1" t="s">
        <v>3952</v>
      </c>
      <c r="AM88" s="1" t="s">
        <v>3952</v>
      </c>
      <c r="AN88" s="1" t="s">
        <v>3958</v>
      </c>
      <c r="AO88" s="1" t="s">
        <v>4002</v>
      </c>
      <c r="AP88" s="1" t="s">
        <v>4212</v>
      </c>
      <c r="AQ88" s="1"/>
      <c r="AR88">
        <v>1264</v>
      </c>
      <c r="AS88">
        <v>1</v>
      </c>
      <c r="AT88" s="1" t="s">
        <v>4235</v>
      </c>
      <c r="AU88">
        <v>762000</v>
      </c>
      <c r="AV88" s="1" t="s">
        <v>4271</v>
      </c>
      <c r="AW88" s="1" t="s">
        <v>3936</v>
      </c>
      <c r="AX88">
        <v>723</v>
      </c>
      <c r="AY88">
        <v>135545</v>
      </c>
      <c r="AZ88">
        <v>1</v>
      </c>
      <c r="BA88" s="1" t="s">
        <v>3404</v>
      </c>
    </row>
    <row r="89" spans="1:53">
      <c r="A89" s="1" t="s">
        <v>137</v>
      </c>
      <c r="B89">
        <v>0</v>
      </c>
      <c r="C89">
        <v>952000</v>
      </c>
      <c r="D89" s="1" t="s">
        <v>1499</v>
      </c>
      <c r="E89">
        <v>0</v>
      </c>
      <c r="F89">
        <v>138816</v>
      </c>
      <c r="G89">
        <v>2</v>
      </c>
      <c r="H89" s="1"/>
      <c r="I89" s="1" t="s">
        <v>2405</v>
      </c>
      <c r="J89" s="1" t="s">
        <v>2462</v>
      </c>
      <c r="K89" s="1" t="s">
        <v>2464</v>
      </c>
      <c r="L89" s="1" t="s">
        <v>2496</v>
      </c>
      <c r="M89" s="1" t="s">
        <v>2581</v>
      </c>
      <c r="N89" s="1" t="s">
        <v>2607</v>
      </c>
      <c r="O89" s="1"/>
      <c r="P89">
        <v>1</v>
      </c>
      <c r="Q89" s="1" t="s">
        <v>1499</v>
      </c>
      <c r="R89" s="1" t="s">
        <v>3107</v>
      </c>
      <c r="S89" s="1"/>
      <c r="T89" s="1" t="s">
        <v>3108</v>
      </c>
      <c r="U89" s="1" t="s">
        <v>3124</v>
      </c>
      <c r="V89" s="1" t="s">
        <v>3124</v>
      </c>
      <c r="W89" s="1" t="s">
        <v>3396</v>
      </c>
      <c r="X89" s="1" t="s">
        <v>3400</v>
      </c>
      <c r="Y89" s="3">
        <v>46209</v>
      </c>
      <c r="Z89" s="1" t="s">
        <v>3402</v>
      </c>
      <c r="AA89" s="3">
        <v>46209</v>
      </c>
      <c r="AB89" s="1" t="s">
        <v>3416</v>
      </c>
      <c r="AC89" s="1" t="s">
        <v>3480</v>
      </c>
      <c r="AD89" s="1" t="s">
        <v>3933</v>
      </c>
      <c r="AE89" s="1" t="s">
        <v>3933</v>
      </c>
      <c r="AF89" s="1" t="s">
        <v>3936</v>
      </c>
      <c r="AG89" s="1" t="s">
        <v>2496</v>
      </c>
      <c r="AH89" s="1" t="s">
        <v>2581</v>
      </c>
      <c r="AI89" s="1" t="s">
        <v>3948</v>
      </c>
      <c r="AJ89" s="1"/>
      <c r="AK89" s="1"/>
      <c r="AL89" s="1" t="s">
        <v>3952</v>
      </c>
      <c r="AM89" s="1" t="s">
        <v>3952</v>
      </c>
      <c r="AN89" s="1" t="s">
        <v>3958</v>
      </c>
      <c r="AO89" s="1" t="s">
        <v>4002</v>
      </c>
      <c r="AP89" s="1" t="s">
        <v>4212</v>
      </c>
      <c r="AQ89" s="1"/>
      <c r="AR89">
        <v>1264</v>
      </c>
      <c r="AS89">
        <v>1</v>
      </c>
      <c r="AT89" s="1" t="s">
        <v>4235</v>
      </c>
      <c r="AU89">
        <v>952000</v>
      </c>
      <c r="AV89" s="1" t="s">
        <v>4271</v>
      </c>
      <c r="AW89" s="1" t="s">
        <v>3936</v>
      </c>
      <c r="AX89">
        <v>723</v>
      </c>
      <c r="AY89">
        <v>135545</v>
      </c>
      <c r="AZ89">
        <v>2</v>
      </c>
      <c r="BA89" s="1" t="s">
        <v>3404</v>
      </c>
    </row>
    <row r="90" spans="1:53">
      <c r="A90" s="1" t="s">
        <v>138</v>
      </c>
      <c r="B90">
        <v>0</v>
      </c>
      <c r="C90">
        <v>1108500</v>
      </c>
      <c r="D90" s="1" t="s">
        <v>1500</v>
      </c>
      <c r="E90">
        <v>0</v>
      </c>
      <c r="F90">
        <v>138816</v>
      </c>
      <c r="G90">
        <v>3</v>
      </c>
      <c r="H90" s="1"/>
      <c r="I90" s="1" t="s">
        <v>2405</v>
      </c>
      <c r="J90" s="1" t="s">
        <v>2462</v>
      </c>
      <c r="K90" s="1" t="s">
        <v>2464</v>
      </c>
      <c r="L90" s="1" t="s">
        <v>2496</v>
      </c>
      <c r="M90" s="1" t="s">
        <v>2581</v>
      </c>
      <c r="N90" s="1" t="s">
        <v>2607</v>
      </c>
      <c r="O90" s="1"/>
      <c r="P90">
        <v>1</v>
      </c>
      <c r="Q90" s="1" t="s">
        <v>1500</v>
      </c>
      <c r="R90" s="1" t="s">
        <v>3107</v>
      </c>
      <c r="S90" s="1"/>
      <c r="T90" s="1" t="s">
        <v>3108</v>
      </c>
      <c r="U90" s="1" t="s">
        <v>3124</v>
      </c>
      <c r="V90" s="1" t="s">
        <v>3124</v>
      </c>
      <c r="W90" s="1" t="s">
        <v>3396</v>
      </c>
      <c r="X90" s="1" t="s">
        <v>3400</v>
      </c>
      <c r="Y90" s="3">
        <v>46209</v>
      </c>
      <c r="Z90" s="1" t="s">
        <v>3402</v>
      </c>
      <c r="AA90" s="3">
        <v>46209</v>
      </c>
      <c r="AB90" s="1" t="s">
        <v>3416</v>
      </c>
      <c r="AC90" s="1" t="s">
        <v>3480</v>
      </c>
      <c r="AD90" s="1" t="s">
        <v>3933</v>
      </c>
      <c r="AE90" s="1" t="s">
        <v>3933</v>
      </c>
      <c r="AF90" s="1" t="s">
        <v>3936</v>
      </c>
      <c r="AG90" s="1" t="s">
        <v>2496</v>
      </c>
      <c r="AH90" s="1" t="s">
        <v>2581</v>
      </c>
      <c r="AI90" s="1" t="s">
        <v>3948</v>
      </c>
      <c r="AJ90" s="1"/>
      <c r="AK90" s="1"/>
      <c r="AL90" s="1" t="s">
        <v>3952</v>
      </c>
      <c r="AM90" s="1" t="s">
        <v>3952</v>
      </c>
      <c r="AN90" s="1" t="s">
        <v>3958</v>
      </c>
      <c r="AO90" s="1" t="s">
        <v>4002</v>
      </c>
      <c r="AP90" s="1" t="s">
        <v>4212</v>
      </c>
      <c r="AQ90" s="1"/>
      <c r="AR90">
        <v>1264</v>
      </c>
      <c r="AS90">
        <v>1</v>
      </c>
      <c r="AT90" s="1" t="s">
        <v>4235</v>
      </c>
      <c r="AU90">
        <v>1108500</v>
      </c>
      <c r="AV90" s="1" t="s">
        <v>4271</v>
      </c>
      <c r="AW90" s="1" t="s">
        <v>3936</v>
      </c>
      <c r="AX90">
        <v>723</v>
      </c>
      <c r="AY90">
        <v>135545</v>
      </c>
      <c r="AZ90">
        <v>3</v>
      </c>
      <c r="BA90" s="1" t="s">
        <v>3404</v>
      </c>
    </row>
    <row r="91" spans="1:53">
      <c r="A91" s="1" t="s">
        <v>139</v>
      </c>
      <c r="B91">
        <v>0</v>
      </c>
      <c r="C91">
        <v>350000</v>
      </c>
      <c r="D91" s="1" t="s">
        <v>1501</v>
      </c>
      <c r="E91">
        <v>20</v>
      </c>
      <c r="F91">
        <v>138754</v>
      </c>
      <c r="G91">
        <v>1</v>
      </c>
      <c r="H91" s="1"/>
      <c r="I91" s="1" t="s">
        <v>2405</v>
      </c>
      <c r="J91" s="1" t="s">
        <v>2462</v>
      </c>
      <c r="K91" s="1" t="s">
        <v>2464</v>
      </c>
      <c r="L91" s="1" t="s">
        <v>2470</v>
      </c>
      <c r="M91" s="1" t="s">
        <v>2581</v>
      </c>
      <c r="N91" s="1" t="s">
        <v>2607</v>
      </c>
      <c r="O91" s="1"/>
      <c r="P91">
        <v>1</v>
      </c>
      <c r="Q91" s="1" t="s">
        <v>1642</v>
      </c>
      <c r="R91" s="1" t="s">
        <v>3107</v>
      </c>
      <c r="S91" s="1"/>
      <c r="T91" s="1" t="s">
        <v>3108</v>
      </c>
      <c r="U91" s="1" t="s">
        <v>1642</v>
      </c>
      <c r="V91" s="1" t="s">
        <v>1501</v>
      </c>
      <c r="W91" s="1" t="s">
        <v>3396</v>
      </c>
      <c r="X91" s="1" t="s">
        <v>3400</v>
      </c>
      <c r="Y91" s="3">
        <v>46209</v>
      </c>
      <c r="Z91" s="1" t="s">
        <v>3402</v>
      </c>
      <c r="AA91" s="3">
        <v>46209</v>
      </c>
      <c r="AB91" s="1" t="s">
        <v>3416</v>
      </c>
      <c r="AC91" s="1" t="s">
        <v>3481</v>
      </c>
      <c r="AD91" s="1" t="s">
        <v>3933</v>
      </c>
      <c r="AE91" s="1" t="s">
        <v>3933</v>
      </c>
      <c r="AF91" s="1" t="s">
        <v>3936</v>
      </c>
      <c r="AG91" s="1" t="s">
        <v>2470</v>
      </c>
      <c r="AH91" s="1" t="s">
        <v>2581</v>
      </c>
      <c r="AI91" s="1" t="s">
        <v>3948</v>
      </c>
      <c r="AJ91" s="1"/>
      <c r="AK91" s="1"/>
      <c r="AL91" s="1" t="s">
        <v>3955</v>
      </c>
      <c r="AM91" s="1" t="s">
        <v>3955</v>
      </c>
      <c r="AN91" s="1" t="s">
        <v>3958</v>
      </c>
      <c r="AO91" s="1" t="s">
        <v>4003</v>
      </c>
      <c r="AP91" s="1" t="s">
        <v>4212</v>
      </c>
      <c r="AQ91" s="1"/>
      <c r="AR91">
        <v>14862</v>
      </c>
      <c r="AS91">
        <v>1</v>
      </c>
      <c r="AT91" s="1" t="s">
        <v>4235</v>
      </c>
      <c r="AU91">
        <v>350000</v>
      </c>
      <c r="AV91" s="1" t="s">
        <v>4244</v>
      </c>
      <c r="AW91" s="1" t="s">
        <v>3936</v>
      </c>
      <c r="AX91">
        <v>14</v>
      </c>
      <c r="AY91">
        <v>135546</v>
      </c>
      <c r="AZ91">
        <v>1</v>
      </c>
      <c r="BA91" s="1" t="s">
        <v>4618</v>
      </c>
    </row>
    <row r="92" spans="1:53">
      <c r="A92" s="1" t="s">
        <v>140</v>
      </c>
      <c r="B92">
        <v>0</v>
      </c>
      <c r="C92">
        <v>3800000</v>
      </c>
      <c r="D92" s="1" t="s">
        <v>1502</v>
      </c>
      <c r="E92">
        <v>0</v>
      </c>
      <c r="F92">
        <v>138812</v>
      </c>
      <c r="G92">
        <v>1</v>
      </c>
      <c r="H92" s="1"/>
      <c r="I92" s="1" t="s">
        <v>2408</v>
      </c>
      <c r="J92" s="1" t="s">
        <v>2462</v>
      </c>
      <c r="K92" s="1" t="s">
        <v>2464</v>
      </c>
      <c r="L92" s="1" t="s">
        <v>2470</v>
      </c>
      <c r="M92" s="1" t="s">
        <v>2581</v>
      </c>
      <c r="N92" s="1" t="s">
        <v>2607</v>
      </c>
      <c r="O92" s="1"/>
      <c r="P92">
        <v>1</v>
      </c>
      <c r="Q92" s="1" t="s">
        <v>1502</v>
      </c>
      <c r="R92" s="1" t="s">
        <v>3107</v>
      </c>
      <c r="S92" s="1"/>
      <c r="T92" s="1" t="s">
        <v>3108</v>
      </c>
      <c r="U92" s="1" t="s">
        <v>1502</v>
      </c>
      <c r="V92" s="1" t="s">
        <v>1502</v>
      </c>
      <c r="W92" s="1" t="s">
        <v>3396</v>
      </c>
      <c r="X92" s="1" t="s">
        <v>3400</v>
      </c>
      <c r="Y92" s="3">
        <v>46209</v>
      </c>
      <c r="Z92" s="1" t="s">
        <v>3402</v>
      </c>
      <c r="AA92" s="3">
        <v>46209</v>
      </c>
      <c r="AB92" s="1" t="s">
        <v>3416</v>
      </c>
      <c r="AC92" s="1" t="s">
        <v>3482</v>
      </c>
      <c r="AD92" s="1" t="s">
        <v>3933</v>
      </c>
      <c r="AE92" s="1" t="s">
        <v>3933</v>
      </c>
      <c r="AF92" s="1" t="s">
        <v>3936</v>
      </c>
      <c r="AG92" s="1" t="s">
        <v>2470</v>
      </c>
      <c r="AH92" s="1" t="s">
        <v>2581</v>
      </c>
      <c r="AI92" s="1" t="s">
        <v>3948</v>
      </c>
      <c r="AJ92" s="1"/>
      <c r="AK92" s="1"/>
      <c r="AL92" s="1" t="s">
        <v>3952</v>
      </c>
      <c r="AM92" s="1" t="s">
        <v>3952</v>
      </c>
      <c r="AN92" s="1" t="s">
        <v>3958</v>
      </c>
      <c r="AO92" s="1" t="s">
        <v>4004</v>
      </c>
      <c r="AP92" s="1" t="s">
        <v>4212</v>
      </c>
      <c r="AQ92" s="1"/>
      <c r="AR92">
        <v>14417</v>
      </c>
      <c r="AS92">
        <v>1</v>
      </c>
      <c r="AT92" s="1" t="s">
        <v>4235</v>
      </c>
      <c r="AU92">
        <v>3800000</v>
      </c>
      <c r="AV92" s="1" t="s">
        <v>4266</v>
      </c>
      <c r="AW92" s="1" t="s">
        <v>3936</v>
      </c>
      <c r="AX92">
        <v>3278</v>
      </c>
      <c r="AY92">
        <v>135547</v>
      </c>
      <c r="AZ92">
        <v>1</v>
      </c>
      <c r="BA92" s="1" t="s">
        <v>3404</v>
      </c>
    </row>
    <row r="93" spans="1:53">
      <c r="A93" s="1" t="s">
        <v>141</v>
      </c>
      <c r="B93">
        <v>0</v>
      </c>
      <c r="C93">
        <v>945000</v>
      </c>
      <c r="D93" s="1" t="s">
        <v>1503</v>
      </c>
      <c r="E93">
        <v>20</v>
      </c>
      <c r="F93">
        <v>138800</v>
      </c>
      <c r="G93">
        <v>1</v>
      </c>
      <c r="H93" s="1"/>
      <c r="I93" s="1" t="s">
        <v>2422</v>
      </c>
      <c r="J93" s="1" t="s">
        <v>2462</v>
      </c>
      <c r="K93" s="1" t="s">
        <v>2464</v>
      </c>
      <c r="L93" s="1" t="s">
        <v>2500</v>
      </c>
      <c r="M93" s="1" t="s">
        <v>2581</v>
      </c>
      <c r="N93" s="1" t="s">
        <v>2607</v>
      </c>
      <c r="O93" s="1"/>
      <c r="P93">
        <v>5</v>
      </c>
      <c r="Q93" s="1" t="s">
        <v>2640</v>
      </c>
      <c r="R93" s="1" t="s">
        <v>3107</v>
      </c>
      <c r="S93" s="1"/>
      <c r="T93" s="1" t="s">
        <v>3108</v>
      </c>
      <c r="U93" s="1" t="s">
        <v>3125</v>
      </c>
      <c r="V93" s="1" t="s">
        <v>3285</v>
      </c>
      <c r="W93" s="1" t="s">
        <v>3396</v>
      </c>
      <c r="X93" s="1" t="s">
        <v>3400</v>
      </c>
      <c r="Y93" s="3">
        <v>46209</v>
      </c>
      <c r="Z93" s="1" t="s">
        <v>3402</v>
      </c>
      <c r="AA93" s="3">
        <v>46209</v>
      </c>
      <c r="AB93" s="1" t="s">
        <v>3416</v>
      </c>
      <c r="AC93" s="1" t="s">
        <v>3483</v>
      </c>
      <c r="AD93" s="1" t="s">
        <v>3933</v>
      </c>
      <c r="AE93" s="1" t="s">
        <v>3933</v>
      </c>
      <c r="AF93" s="1" t="s">
        <v>3936</v>
      </c>
      <c r="AG93" s="1" t="s">
        <v>2500</v>
      </c>
      <c r="AH93" s="1" t="s">
        <v>2581</v>
      </c>
      <c r="AI93" s="1" t="s">
        <v>3948</v>
      </c>
      <c r="AJ93" s="1"/>
      <c r="AK93" s="1"/>
      <c r="AL93" s="1" t="s">
        <v>3952</v>
      </c>
      <c r="AM93" s="1" t="s">
        <v>3952</v>
      </c>
      <c r="AN93" s="1" t="s">
        <v>3958</v>
      </c>
      <c r="AO93" s="1" t="s">
        <v>4005</v>
      </c>
      <c r="AP93" s="1" t="s">
        <v>4212</v>
      </c>
      <c r="AQ93" s="1"/>
      <c r="AR93">
        <v>3921</v>
      </c>
      <c r="AS93">
        <v>5</v>
      </c>
      <c r="AT93" s="1" t="s">
        <v>4235</v>
      </c>
      <c r="AU93">
        <v>189000</v>
      </c>
      <c r="AV93" s="1" t="s">
        <v>4273</v>
      </c>
      <c r="AW93" s="1" t="s">
        <v>3936</v>
      </c>
      <c r="AX93">
        <v>1089</v>
      </c>
      <c r="AY93">
        <v>135548</v>
      </c>
      <c r="AZ93">
        <v>1</v>
      </c>
      <c r="BA93" s="1" t="s">
        <v>3403</v>
      </c>
    </row>
    <row r="94" spans="1:53">
      <c r="A94" s="1" t="s">
        <v>142</v>
      </c>
      <c r="B94">
        <v>0</v>
      </c>
      <c r="C94">
        <v>157600</v>
      </c>
      <c r="D94" s="1" t="s">
        <v>1504</v>
      </c>
      <c r="E94">
        <v>20</v>
      </c>
      <c r="F94">
        <v>138800</v>
      </c>
      <c r="G94">
        <v>2</v>
      </c>
      <c r="H94" s="1"/>
      <c r="I94" s="1" t="s">
        <v>2422</v>
      </c>
      <c r="J94" s="1" t="s">
        <v>2462</v>
      </c>
      <c r="K94" s="1" t="s">
        <v>2464</v>
      </c>
      <c r="L94" s="1" t="s">
        <v>2500</v>
      </c>
      <c r="M94" s="1" t="s">
        <v>2581</v>
      </c>
      <c r="N94" s="1" t="s">
        <v>2607</v>
      </c>
      <c r="O94" s="1"/>
      <c r="P94">
        <v>2</v>
      </c>
      <c r="Q94" s="1" t="s">
        <v>2641</v>
      </c>
      <c r="R94" s="1" t="s">
        <v>3107</v>
      </c>
      <c r="S94" s="1"/>
      <c r="T94" s="1" t="s">
        <v>3108</v>
      </c>
      <c r="U94" s="1" t="s">
        <v>3125</v>
      </c>
      <c r="V94" s="1" t="s">
        <v>3285</v>
      </c>
      <c r="W94" s="1" t="s">
        <v>3396</v>
      </c>
      <c r="X94" s="1" t="s">
        <v>3400</v>
      </c>
      <c r="Y94" s="3">
        <v>46209</v>
      </c>
      <c r="Z94" s="1" t="s">
        <v>3402</v>
      </c>
      <c r="AA94" s="3">
        <v>46209</v>
      </c>
      <c r="AB94" s="1" t="s">
        <v>3416</v>
      </c>
      <c r="AC94" s="1" t="s">
        <v>3483</v>
      </c>
      <c r="AD94" s="1" t="s">
        <v>3933</v>
      </c>
      <c r="AE94" s="1" t="s">
        <v>3933</v>
      </c>
      <c r="AF94" s="1" t="s">
        <v>3936</v>
      </c>
      <c r="AG94" s="1" t="s">
        <v>2500</v>
      </c>
      <c r="AH94" s="1" t="s">
        <v>2581</v>
      </c>
      <c r="AI94" s="1" t="s">
        <v>3948</v>
      </c>
      <c r="AJ94" s="1"/>
      <c r="AK94" s="1"/>
      <c r="AL94" s="1" t="s">
        <v>3952</v>
      </c>
      <c r="AM94" s="1" t="s">
        <v>3952</v>
      </c>
      <c r="AN94" s="1" t="s">
        <v>3958</v>
      </c>
      <c r="AO94" s="1" t="s">
        <v>4005</v>
      </c>
      <c r="AP94" s="1" t="s">
        <v>4212</v>
      </c>
      <c r="AQ94" s="1"/>
      <c r="AR94">
        <v>3921</v>
      </c>
      <c r="AS94">
        <v>2</v>
      </c>
      <c r="AT94" s="1" t="s">
        <v>4235</v>
      </c>
      <c r="AU94">
        <v>78800</v>
      </c>
      <c r="AV94" s="1" t="s">
        <v>4273</v>
      </c>
      <c r="AW94" s="1" t="s">
        <v>3936</v>
      </c>
      <c r="AX94">
        <v>1089</v>
      </c>
      <c r="AY94">
        <v>135548</v>
      </c>
      <c r="AZ94">
        <v>2</v>
      </c>
      <c r="BA94" s="1" t="s">
        <v>3403</v>
      </c>
    </row>
    <row r="95" spans="1:53">
      <c r="A95" s="1" t="s">
        <v>143</v>
      </c>
      <c r="B95">
        <v>0</v>
      </c>
      <c r="C95">
        <v>3000000</v>
      </c>
      <c r="D95" s="1" t="s">
        <v>1505</v>
      </c>
      <c r="E95">
        <v>0</v>
      </c>
      <c r="F95">
        <v>138799</v>
      </c>
      <c r="G95">
        <v>1</v>
      </c>
      <c r="H95" s="1"/>
      <c r="I95" s="1" t="s">
        <v>2404</v>
      </c>
      <c r="J95" s="1" t="s">
        <v>2462</v>
      </c>
      <c r="K95" s="1" t="s">
        <v>2464</v>
      </c>
      <c r="L95" s="1" t="s">
        <v>2501</v>
      </c>
      <c r="M95" s="1" t="s">
        <v>2595</v>
      </c>
      <c r="N95" s="1" t="s">
        <v>2607</v>
      </c>
      <c r="O95" s="1"/>
      <c r="P95">
        <v>1</v>
      </c>
      <c r="Q95" s="1" t="s">
        <v>1505</v>
      </c>
      <c r="R95" s="1" t="s">
        <v>3107</v>
      </c>
      <c r="S95" s="1"/>
      <c r="T95" s="1" t="s">
        <v>3108</v>
      </c>
      <c r="U95" s="1" t="s">
        <v>1505</v>
      </c>
      <c r="V95" s="1" t="s">
        <v>1505</v>
      </c>
      <c r="W95" s="1" t="s">
        <v>3396</v>
      </c>
      <c r="X95" s="1" t="s">
        <v>3400</v>
      </c>
      <c r="Y95" s="3">
        <v>46209</v>
      </c>
      <c r="Z95" s="1" t="s">
        <v>3402</v>
      </c>
      <c r="AA95" s="3">
        <v>46209</v>
      </c>
      <c r="AB95" s="1" t="s">
        <v>3416</v>
      </c>
      <c r="AC95" s="1" t="s">
        <v>3484</v>
      </c>
      <c r="AD95" s="1" t="s">
        <v>3933</v>
      </c>
      <c r="AE95" s="1" t="s">
        <v>3933</v>
      </c>
      <c r="AF95" s="1" t="s">
        <v>3939</v>
      </c>
      <c r="AG95" s="1" t="s">
        <v>2501</v>
      </c>
      <c r="AH95" s="1" t="s">
        <v>2595</v>
      </c>
      <c r="AI95" s="1" t="s">
        <v>3948</v>
      </c>
      <c r="AJ95" s="1"/>
      <c r="AK95" s="1"/>
      <c r="AL95" s="1" t="s">
        <v>3952</v>
      </c>
      <c r="AM95" s="1" t="s">
        <v>3952</v>
      </c>
      <c r="AN95" s="1" t="s">
        <v>3958</v>
      </c>
      <c r="AO95" s="1" t="s">
        <v>4006</v>
      </c>
      <c r="AP95" s="1" t="s">
        <v>4212</v>
      </c>
      <c r="AQ95" s="1"/>
      <c r="AR95">
        <v>1267</v>
      </c>
      <c r="AS95">
        <v>1</v>
      </c>
      <c r="AT95" s="1" t="s">
        <v>4235</v>
      </c>
      <c r="AU95">
        <v>3000000</v>
      </c>
      <c r="AV95" s="1" t="s">
        <v>3500</v>
      </c>
      <c r="AW95" s="1" t="s">
        <v>3939</v>
      </c>
      <c r="AX95">
        <v>1482</v>
      </c>
      <c r="AY95">
        <v>135549</v>
      </c>
      <c r="AZ95">
        <v>1</v>
      </c>
      <c r="BA95" s="1" t="s">
        <v>3403</v>
      </c>
    </row>
    <row r="96" spans="1:53">
      <c r="A96" s="1" t="s">
        <v>144</v>
      </c>
      <c r="B96">
        <v>0</v>
      </c>
      <c r="C96">
        <v>10460925</v>
      </c>
      <c r="D96" s="1" t="s">
        <v>1506</v>
      </c>
      <c r="E96">
        <v>20</v>
      </c>
      <c r="F96">
        <v>138798</v>
      </c>
      <c r="G96">
        <v>1</v>
      </c>
      <c r="H96" s="1"/>
      <c r="I96" s="1" t="s">
        <v>2405</v>
      </c>
      <c r="J96" s="1" t="s">
        <v>2463</v>
      </c>
      <c r="K96" s="1" t="s">
        <v>2464</v>
      </c>
      <c r="L96" s="1" t="s">
        <v>2470</v>
      </c>
      <c r="M96" s="1" t="s">
        <v>2581</v>
      </c>
      <c r="N96" s="1" t="s">
        <v>2607</v>
      </c>
      <c r="O96" s="1"/>
      <c r="P96">
        <v>0</v>
      </c>
      <c r="Q96" s="1" t="s">
        <v>2609</v>
      </c>
      <c r="R96" s="1" t="s">
        <v>3107</v>
      </c>
      <c r="S96" s="1"/>
      <c r="T96" s="1" t="s">
        <v>3108</v>
      </c>
      <c r="U96" s="1" t="s">
        <v>3126</v>
      </c>
      <c r="V96" s="1" t="s">
        <v>1506</v>
      </c>
      <c r="W96" s="1" t="s">
        <v>3396</v>
      </c>
      <c r="X96" s="1" t="s">
        <v>3400</v>
      </c>
      <c r="Y96" s="3">
        <v>46209</v>
      </c>
      <c r="Z96" s="1" t="s">
        <v>3402</v>
      </c>
      <c r="AA96" s="3">
        <v>46209</v>
      </c>
      <c r="AB96" s="1" t="s">
        <v>3416</v>
      </c>
      <c r="AC96" s="1" t="s">
        <v>3485</v>
      </c>
      <c r="AD96" s="1" t="s">
        <v>3933</v>
      </c>
      <c r="AE96" s="1" t="s">
        <v>3933</v>
      </c>
      <c r="AF96" s="1" t="s">
        <v>3936</v>
      </c>
      <c r="AG96" s="1" t="s">
        <v>2470</v>
      </c>
      <c r="AH96" s="1" t="s">
        <v>2581</v>
      </c>
      <c r="AI96" s="1" t="s">
        <v>3948</v>
      </c>
      <c r="AJ96" s="1"/>
      <c r="AK96" s="1"/>
      <c r="AL96" s="1" t="s">
        <v>3954</v>
      </c>
      <c r="AM96" s="1" t="s">
        <v>3954</v>
      </c>
      <c r="AN96" s="1" t="s">
        <v>3958</v>
      </c>
      <c r="AO96" s="1" t="s">
        <v>4007</v>
      </c>
      <c r="AP96" s="1" t="s">
        <v>4212</v>
      </c>
      <c r="AQ96" s="1"/>
      <c r="AR96">
        <v>11533</v>
      </c>
      <c r="AS96">
        <v>1</v>
      </c>
      <c r="AT96" s="1" t="s">
        <v>4237</v>
      </c>
      <c r="AU96">
        <v>10460925</v>
      </c>
      <c r="AV96" s="1" t="s">
        <v>4274</v>
      </c>
      <c r="AW96" s="1" t="s">
        <v>3936</v>
      </c>
      <c r="AX96">
        <v>2404</v>
      </c>
      <c r="AY96">
        <v>135550</v>
      </c>
      <c r="AZ96">
        <v>1</v>
      </c>
      <c r="BA96" s="1" t="s">
        <v>3403</v>
      </c>
    </row>
    <row r="97" spans="1:53">
      <c r="A97" s="1" t="s">
        <v>145</v>
      </c>
      <c r="B97">
        <v>0</v>
      </c>
      <c r="C97">
        <v>14983334</v>
      </c>
      <c r="D97" s="1" t="s">
        <v>1507</v>
      </c>
      <c r="E97">
        <v>20</v>
      </c>
      <c r="F97">
        <v>138797</v>
      </c>
      <c r="G97">
        <v>1</v>
      </c>
      <c r="H97" s="1"/>
      <c r="I97" s="1" t="s">
        <v>2412</v>
      </c>
      <c r="J97" s="1" t="s">
        <v>2462</v>
      </c>
      <c r="K97" s="1" t="s">
        <v>2464</v>
      </c>
      <c r="L97" s="1" t="s">
        <v>2486</v>
      </c>
      <c r="M97" s="1" t="s">
        <v>2591</v>
      </c>
      <c r="N97" s="1" t="s">
        <v>2607</v>
      </c>
      <c r="O97" s="1"/>
      <c r="P97">
        <v>2</v>
      </c>
      <c r="Q97" s="1" t="s">
        <v>2642</v>
      </c>
      <c r="R97" s="1" t="s">
        <v>3107</v>
      </c>
      <c r="S97" s="1"/>
      <c r="T97" s="1" t="s">
        <v>3108</v>
      </c>
      <c r="U97" s="1" t="s">
        <v>2642</v>
      </c>
      <c r="V97" s="1" t="s">
        <v>1507</v>
      </c>
      <c r="W97" s="1" t="s">
        <v>3396</v>
      </c>
      <c r="X97" s="1" t="s">
        <v>3400</v>
      </c>
      <c r="Y97" s="3">
        <v>46209</v>
      </c>
      <c r="Z97" s="1" t="s">
        <v>3402</v>
      </c>
      <c r="AA97" s="3">
        <v>46209</v>
      </c>
      <c r="AB97" s="1" t="s">
        <v>3416</v>
      </c>
      <c r="AC97" s="1" t="s">
        <v>3486</v>
      </c>
      <c r="AD97" s="1" t="s">
        <v>3933</v>
      </c>
      <c r="AE97" s="1" t="s">
        <v>3934</v>
      </c>
      <c r="AF97" s="1" t="s">
        <v>3943</v>
      </c>
      <c r="AG97" s="1" t="s">
        <v>2486</v>
      </c>
      <c r="AH97" s="1" t="s">
        <v>2591</v>
      </c>
      <c r="AI97" s="1" t="s">
        <v>3948</v>
      </c>
      <c r="AJ97" s="1"/>
      <c r="AK97" s="1"/>
      <c r="AL97" s="1" t="s">
        <v>3952</v>
      </c>
      <c r="AM97" s="1" t="s">
        <v>3952</v>
      </c>
      <c r="AN97" s="1" t="s">
        <v>3958</v>
      </c>
      <c r="AO97" s="1" t="s">
        <v>4008</v>
      </c>
      <c r="AP97" s="1" t="s">
        <v>4212</v>
      </c>
      <c r="AQ97" s="1"/>
      <c r="AR97">
        <v>4155</v>
      </c>
      <c r="AS97">
        <v>2</v>
      </c>
      <c r="AT97" s="1" t="s">
        <v>4235</v>
      </c>
      <c r="AU97">
        <v>7491667</v>
      </c>
      <c r="AV97" s="1" t="s">
        <v>4257</v>
      </c>
      <c r="AW97" s="1" t="s">
        <v>3943</v>
      </c>
      <c r="AX97">
        <v>1184</v>
      </c>
      <c r="AY97">
        <v>135551</v>
      </c>
      <c r="AZ97">
        <v>1</v>
      </c>
      <c r="BA97" s="1" t="s">
        <v>3403</v>
      </c>
    </row>
    <row r="98" spans="1:53">
      <c r="A98" s="1" t="s">
        <v>146</v>
      </c>
      <c r="B98">
        <v>0</v>
      </c>
      <c r="C98">
        <v>451.62</v>
      </c>
      <c r="D98" s="1" t="s">
        <v>1508</v>
      </c>
      <c r="E98">
        <v>0</v>
      </c>
      <c r="F98">
        <v>138795</v>
      </c>
      <c r="G98">
        <v>1</v>
      </c>
      <c r="H98" s="1"/>
      <c r="I98" s="1" t="s">
        <v>2423</v>
      </c>
      <c r="J98" s="1" t="s">
        <v>2462</v>
      </c>
      <c r="K98" s="1" t="s">
        <v>2464</v>
      </c>
      <c r="L98" s="1" t="s">
        <v>2502</v>
      </c>
      <c r="M98" s="1" t="s">
        <v>2592</v>
      </c>
      <c r="N98" s="1" t="s">
        <v>2607</v>
      </c>
      <c r="O98" s="1"/>
      <c r="P98">
        <v>1</v>
      </c>
      <c r="Q98" s="1" t="s">
        <v>1508</v>
      </c>
      <c r="R98" s="1" t="s">
        <v>3107</v>
      </c>
      <c r="S98" s="1"/>
      <c r="T98" s="1" t="s">
        <v>3108</v>
      </c>
      <c r="U98" s="1" t="s">
        <v>3127</v>
      </c>
      <c r="V98" s="1" t="s">
        <v>3127</v>
      </c>
      <c r="W98" s="1" t="s">
        <v>3397</v>
      </c>
      <c r="X98" s="1" t="s">
        <v>3400</v>
      </c>
      <c r="Y98" s="3">
        <v>46209</v>
      </c>
      <c r="Z98" s="1" t="s">
        <v>3402</v>
      </c>
      <c r="AA98" s="3">
        <v>46209</v>
      </c>
      <c r="AB98" s="1" t="s">
        <v>3416</v>
      </c>
      <c r="AC98" s="1" t="s">
        <v>3487</v>
      </c>
      <c r="AD98" s="1" t="s">
        <v>3933</v>
      </c>
      <c r="AE98" s="1" t="s">
        <v>3933</v>
      </c>
      <c r="AF98" s="1" t="s">
        <v>3944</v>
      </c>
      <c r="AG98" s="1" t="s">
        <v>2502</v>
      </c>
      <c r="AH98" s="1" t="s">
        <v>2592</v>
      </c>
      <c r="AI98" s="1" t="s">
        <v>3950</v>
      </c>
      <c r="AJ98" s="1"/>
      <c r="AK98" s="1"/>
      <c r="AL98" s="1" t="s">
        <v>3952</v>
      </c>
      <c r="AM98" s="1" t="s">
        <v>3952</v>
      </c>
      <c r="AN98" s="1" t="s">
        <v>3958</v>
      </c>
      <c r="AO98" s="1" t="s">
        <v>4009</v>
      </c>
      <c r="AP98" s="1" t="s">
        <v>4212</v>
      </c>
      <c r="AQ98" s="1"/>
      <c r="AR98">
        <v>27667</v>
      </c>
      <c r="AS98">
        <v>1</v>
      </c>
      <c r="AT98" s="1" t="s">
        <v>4235</v>
      </c>
      <c r="AU98">
        <v>451.62</v>
      </c>
      <c r="AV98" s="1" t="s">
        <v>4275</v>
      </c>
      <c r="AW98" s="1" t="s">
        <v>3944</v>
      </c>
      <c r="AX98">
        <v>4232</v>
      </c>
      <c r="AY98">
        <v>135552</v>
      </c>
      <c r="AZ98">
        <v>1</v>
      </c>
      <c r="BA98" s="1" t="s">
        <v>3403</v>
      </c>
    </row>
    <row r="99" spans="1:53">
      <c r="A99" s="1" t="s">
        <v>147</v>
      </c>
      <c r="B99">
        <v>0</v>
      </c>
      <c r="C99">
        <v>1058.3599999999999</v>
      </c>
      <c r="D99" s="1" t="s">
        <v>1509</v>
      </c>
      <c r="E99">
        <v>0</v>
      </c>
      <c r="F99">
        <v>138795</v>
      </c>
      <c r="G99">
        <v>2</v>
      </c>
      <c r="H99" s="1"/>
      <c r="I99" s="1" t="s">
        <v>2423</v>
      </c>
      <c r="J99" s="1" t="s">
        <v>2462</v>
      </c>
      <c r="K99" s="1" t="s">
        <v>2464</v>
      </c>
      <c r="L99" s="1" t="s">
        <v>2502</v>
      </c>
      <c r="M99" s="1" t="s">
        <v>2592</v>
      </c>
      <c r="N99" s="1" t="s">
        <v>2607</v>
      </c>
      <c r="O99" s="1"/>
      <c r="P99">
        <v>1</v>
      </c>
      <c r="Q99" s="1" t="s">
        <v>1509</v>
      </c>
      <c r="R99" s="1" t="s">
        <v>3107</v>
      </c>
      <c r="S99" s="1"/>
      <c r="T99" s="1" t="s">
        <v>3108</v>
      </c>
      <c r="U99" s="1" t="s">
        <v>3127</v>
      </c>
      <c r="V99" s="1" t="s">
        <v>3127</v>
      </c>
      <c r="W99" s="1" t="s">
        <v>3397</v>
      </c>
      <c r="X99" s="1" t="s">
        <v>3400</v>
      </c>
      <c r="Y99" s="3">
        <v>46209</v>
      </c>
      <c r="Z99" s="1" t="s">
        <v>3402</v>
      </c>
      <c r="AA99" s="3">
        <v>46209</v>
      </c>
      <c r="AB99" s="1" t="s">
        <v>3416</v>
      </c>
      <c r="AC99" s="1" t="s">
        <v>3487</v>
      </c>
      <c r="AD99" s="1" t="s">
        <v>3933</v>
      </c>
      <c r="AE99" s="1" t="s">
        <v>3933</v>
      </c>
      <c r="AF99" s="1" t="s">
        <v>3944</v>
      </c>
      <c r="AG99" s="1" t="s">
        <v>2502</v>
      </c>
      <c r="AH99" s="1" t="s">
        <v>2592</v>
      </c>
      <c r="AI99" s="1" t="s">
        <v>3950</v>
      </c>
      <c r="AJ99" s="1"/>
      <c r="AK99" s="1"/>
      <c r="AL99" s="1" t="s">
        <v>3952</v>
      </c>
      <c r="AM99" s="1" t="s">
        <v>3952</v>
      </c>
      <c r="AN99" s="1" t="s">
        <v>3958</v>
      </c>
      <c r="AO99" s="1" t="s">
        <v>4009</v>
      </c>
      <c r="AP99" s="1" t="s">
        <v>4212</v>
      </c>
      <c r="AQ99" s="1"/>
      <c r="AR99">
        <v>27668</v>
      </c>
      <c r="AS99">
        <v>1</v>
      </c>
      <c r="AT99" s="1" t="s">
        <v>4235</v>
      </c>
      <c r="AU99">
        <v>1058.3599999999999</v>
      </c>
      <c r="AV99" s="1" t="s">
        <v>4276</v>
      </c>
      <c r="AW99" s="1" t="s">
        <v>3944</v>
      </c>
      <c r="AX99">
        <v>4232</v>
      </c>
      <c r="AY99">
        <v>135552</v>
      </c>
      <c r="AZ99">
        <v>2</v>
      </c>
      <c r="BA99" s="1" t="s">
        <v>3403</v>
      </c>
    </row>
    <row r="100" spans="1:53">
      <c r="A100" s="1" t="s">
        <v>148</v>
      </c>
      <c r="B100">
        <v>0</v>
      </c>
      <c r="C100">
        <v>25</v>
      </c>
      <c r="D100" s="1" t="s">
        <v>1510</v>
      </c>
      <c r="E100">
        <v>0</v>
      </c>
      <c r="F100">
        <v>138795</v>
      </c>
      <c r="G100">
        <v>3</v>
      </c>
      <c r="H100" s="1"/>
      <c r="I100" s="1" t="s">
        <v>2405</v>
      </c>
      <c r="J100" s="1" t="s">
        <v>2463</v>
      </c>
      <c r="K100" s="1" t="s">
        <v>2464</v>
      </c>
      <c r="L100" s="1" t="s">
        <v>2502</v>
      </c>
      <c r="M100" s="1" t="s">
        <v>2592</v>
      </c>
      <c r="N100" s="1" t="s">
        <v>2607</v>
      </c>
      <c r="O100" s="1"/>
      <c r="P100">
        <v>0</v>
      </c>
      <c r="Q100" s="1" t="s">
        <v>2609</v>
      </c>
      <c r="R100" s="1" t="s">
        <v>3107</v>
      </c>
      <c r="S100" s="1"/>
      <c r="T100" s="1" t="s">
        <v>3108</v>
      </c>
      <c r="U100" s="1" t="s">
        <v>3127</v>
      </c>
      <c r="V100" s="1" t="s">
        <v>3127</v>
      </c>
      <c r="W100" s="1" t="s">
        <v>3397</v>
      </c>
      <c r="X100" s="1" t="s">
        <v>3400</v>
      </c>
      <c r="Y100" s="3">
        <v>46209</v>
      </c>
      <c r="Z100" s="1" t="s">
        <v>3402</v>
      </c>
      <c r="AA100" s="3">
        <v>46209</v>
      </c>
      <c r="AB100" s="1" t="s">
        <v>3416</v>
      </c>
      <c r="AC100" s="1" t="s">
        <v>3487</v>
      </c>
      <c r="AD100" s="1" t="s">
        <v>3933</v>
      </c>
      <c r="AE100" s="1" t="s">
        <v>3933</v>
      </c>
      <c r="AF100" s="1" t="s">
        <v>3944</v>
      </c>
      <c r="AG100" s="1" t="s">
        <v>2502</v>
      </c>
      <c r="AH100" s="1" t="s">
        <v>2592</v>
      </c>
      <c r="AI100" s="1" t="s">
        <v>3950</v>
      </c>
      <c r="AJ100" s="1"/>
      <c r="AK100" s="1"/>
      <c r="AL100" s="1" t="s">
        <v>3952</v>
      </c>
      <c r="AM100" s="1" t="s">
        <v>3954</v>
      </c>
      <c r="AN100" s="1" t="s">
        <v>3958</v>
      </c>
      <c r="AO100" s="1" t="s">
        <v>4009</v>
      </c>
      <c r="AP100" s="1" t="s">
        <v>4212</v>
      </c>
      <c r="AQ100" s="1"/>
      <c r="AR100">
        <v>11533</v>
      </c>
      <c r="AS100">
        <v>1</v>
      </c>
      <c r="AT100" s="1" t="s">
        <v>4237</v>
      </c>
      <c r="AU100">
        <v>25</v>
      </c>
      <c r="AV100" s="1" t="s">
        <v>4277</v>
      </c>
      <c r="AW100" s="1" t="s">
        <v>3944</v>
      </c>
      <c r="AX100">
        <v>4232</v>
      </c>
      <c r="AY100">
        <v>135552</v>
      </c>
      <c r="AZ100">
        <v>3</v>
      </c>
      <c r="BA100" s="1" t="s">
        <v>3403</v>
      </c>
    </row>
    <row r="101" spans="1:53">
      <c r="A101" s="1" t="s">
        <v>149</v>
      </c>
      <c r="B101">
        <v>0</v>
      </c>
      <c r="C101">
        <v>111.32</v>
      </c>
      <c r="D101" s="1" t="s">
        <v>1511</v>
      </c>
      <c r="E101">
        <v>0</v>
      </c>
      <c r="F101">
        <v>138795</v>
      </c>
      <c r="G101">
        <v>4</v>
      </c>
      <c r="H101" s="1"/>
      <c r="I101" s="1" t="s">
        <v>2405</v>
      </c>
      <c r="J101" s="1" t="s">
        <v>2463</v>
      </c>
      <c r="K101" s="1" t="s">
        <v>2464</v>
      </c>
      <c r="L101" s="1" t="s">
        <v>2502</v>
      </c>
      <c r="M101" s="1" t="s">
        <v>2592</v>
      </c>
      <c r="N101" s="1" t="s">
        <v>2607</v>
      </c>
      <c r="O101" s="1"/>
      <c r="P101">
        <v>0</v>
      </c>
      <c r="Q101" s="1" t="s">
        <v>2609</v>
      </c>
      <c r="R101" s="1" t="s">
        <v>3107</v>
      </c>
      <c r="S101" s="1"/>
      <c r="T101" s="1" t="s">
        <v>3108</v>
      </c>
      <c r="U101" s="1" t="s">
        <v>3127</v>
      </c>
      <c r="V101" s="1" t="s">
        <v>3127</v>
      </c>
      <c r="W101" s="1" t="s">
        <v>3397</v>
      </c>
      <c r="X101" s="1" t="s">
        <v>3400</v>
      </c>
      <c r="Y101" s="3">
        <v>46209</v>
      </c>
      <c r="Z101" s="1" t="s">
        <v>3402</v>
      </c>
      <c r="AA101" s="3">
        <v>46209</v>
      </c>
      <c r="AB101" s="1" t="s">
        <v>3416</v>
      </c>
      <c r="AC101" s="1" t="s">
        <v>3487</v>
      </c>
      <c r="AD101" s="1" t="s">
        <v>3933</v>
      </c>
      <c r="AE101" s="1" t="s">
        <v>3933</v>
      </c>
      <c r="AF101" s="1" t="s">
        <v>3944</v>
      </c>
      <c r="AG101" s="1" t="s">
        <v>2502</v>
      </c>
      <c r="AH101" s="1" t="s">
        <v>2592</v>
      </c>
      <c r="AI101" s="1" t="s">
        <v>3950</v>
      </c>
      <c r="AJ101" s="1"/>
      <c r="AK101" s="1"/>
      <c r="AL101" s="1" t="s">
        <v>3952</v>
      </c>
      <c r="AM101" s="1" t="s">
        <v>3954</v>
      </c>
      <c r="AN101" s="1" t="s">
        <v>3958</v>
      </c>
      <c r="AO101" s="1" t="s">
        <v>4009</v>
      </c>
      <c r="AP101" s="1" t="s">
        <v>4212</v>
      </c>
      <c r="AQ101" s="1"/>
      <c r="AR101">
        <v>11533</v>
      </c>
      <c r="AS101">
        <v>1</v>
      </c>
      <c r="AT101" s="1" t="s">
        <v>4237</v>
      </c>
      <c r="AU101">
        <v>111.32</v>
      </c>
      <c r="AV101" s="1" t="s">
        <v>4277</v>
      </c>
      <c r="AW101" s="1" t="s">
        <v>3944</v>
      </c>
      <c r="AX101">
        <v>4232</v>
      </c>
      <c r="AY101">
        <v>135552</v>
      </c>
      <c r="AZ101">
        <v>4</v>
      </c>
      <c r="BA101" s="1" t="s">
        <v>3403</v>
      </c>
    </row>
    <row r="102" spans="1:53">
      <c r="A102" s="1" t="s">
        <v>150</v>
      </c>
      <c r="B102">
        <v>0</v>
      </c>
      <c r="C102">
        <v>300000</v>
      </c>
      <c r="D102" s="1" t="s">
        <v>1467</v>
      </c>
      <c r="E102">
        <v>0</v>
      </c>
      <c r="F102">
        <v>138733</v>
      </c>
      <c r="G102">
        <v>1</v>
      </c>
      <c r="H102" s="1"/>
      <c r="I102" s="1" t="s">
        <v>2408</v>
      </c>
      <c r="J102" s="1" t="s">
        <v>2462</v>
      </c>
      <c r="K102" s="1" t="s">
        <v>2464</v>
      </c>
      <c r="L102" s="1" t="s">
        <v>2473</v>
      </c>
      <c r="M102" s="1" t="s">
        <v>2591</v>
      </c>
      <c r="N102" s="1" t="s">
        <v>2607</v>
      </c>
      <c r="O102" s="1"/>
      <c r="P102">
        <v>1</v>
      </c>
      <c r="Q102" s="1" t="s">
        <v>1467</v>
      </c>
      <c r="R102" s="1" t="s">
        <v>3107</v>
      </c>
      <c r="S102" s="1"/>
      <c r="T102" s="1" t="s">
        <v>3108</v>
      </c>
      <c r="U102" s="1" t="s">
        <v>3128</v>
      </c>
      <c r="V102" s="1" t="s">
        <v>3128</v>
      </c>
      <c r="W102" s="1" t="s">
        <v>3396</v>
      </c>
      <c r="X102" s="1" t="s">
        <v>3400</v>
      </c>
      <c r="Y102" s="3">
        <v>46209</v>
      </c>
      <c r="Z102" s="1" t="s">
        <v>3402</v>
      </c>
      <c r="AA102" s="3">
        <v>46209</v>
      </c>
      <c r="AB102" s="1" t="s">
        <v>3416</v>
      </c>
      <c r="AC102" s="1" t="s">
        <v>3488</v>
      </c>
      <c r="AD102" s="1" t="s">
        <v>3933</v>
      </c>
      <c r="AE102" s="1" t="s">
        <v>3933</v>
      </c>
      <c r="AF102" s="1" t="s">
        <v>3943</v>
      </c>
      <c r="AG102" s="1" t="s">
        <v>2473</v>
      </c>
      <c r="AH102" s="1" t="s">
        <v>2591</v>
      </c>
      <c r="AI102" s="1" t="s">
        <v>3948</v>
      </c>
      <c r="AJ102" s="1"/>
      <c r="AK102" s="1"/>
      <c r="AL102" s="1" t="s">
        <v>3952</v>
      </c>
      <c r="AM102" s="1" t="s">
        <v>3952</v>
      </c>
      <c r="AN102" s="1" t="s">
        <v>3958</v>
      </c>
      <c r="AO102" s="1" t="s">
        <v>4010</v>
      </c>
      <c r="AP102" s="1" t="s">
        <v>4212</v>
      </c>
      <c r="AQ102" s="1"/>
      <c r="AR102">
        <v>14417</v>
      </c>
      <c r="AS102">
        <v>1</v>
      </c>
      <c r="AT102" s="1" t="s">
        <v>4235</v>
      </c>
      <c r="AU102">
        <v>300000</v>
      </c>
      <c r="AV102" s="1" t="s">
        <v>4266</v>
      </c>
      <c r="AW102" s="1" t="s">
        <v>3943</v>
      </c>
      <c r="AX102">
        <v>6211</v>
      </c>
      <c r="AY102">
        <v>135553</v>
      </c>
      <c r="AZ102">
        <v>1</v>
      </c>
      <c r="BA102" s="1" t="s">
        <v>4618</v>
      </c>
    </row>
    <row r="103" spans="1:53">
      <c r="A103" s="1" t="s">
        <v>151</v>
      </c>
      <c r="B103">
        <v>0</v>
      </c>
      <c r="C103">
        <v>3060000</v>
      </c>
      <c r="D103" s="1" t="s">
        <v>1512</v>
      </c>
      <c r="E103">
        <v>0</v>
      </c>
      <c r="F103">
        <v>138733</v>
      </c>
      <c r="G103">
        <v>2</v>
      </c>
      <c r="H103" s="1"/>
      <c r="I103" s="1" t="s">
        <v>2418</v>
      </c>
      <c r="J103" s="1" t="s">
        <v>2462</v>
      </c>
      <c r="K103" s="1" t="s">
        <v>2464</v>
      </c>
      <c r="L103" s="1" t="s">
        <v>2473</v>
      </c>
      <c r="M103" s="1" t="s">
        <v>2591</v>
      </c>
      <c r="N103" s="1" t="s">
        <v>2607</v>
      </c>
      <c r="O103" s="1"/>
      <c r="P103">
        <v>180</v>
      </c>
      <c r="Q103" s="1" t="s">
        <v>1512</v>
      </c>
      <c r="R103" s="1" t="s">
        <v>3107</v>
      </c>
      <c r="S103" s="1"/>
      <c r="T103" s="1" t="s">
        <v>3108</v>
      </c>
      <c r="U103" s="1" t="s">
        <v>3128</v>
      </c>
      <c r="V103" s="1" t="s">
        <v>3128</v>
      </c>
      <c r="W103" s="1" t="s">
        <v>3396</v>
      </c>
      <c r="X103" s="1" t="s">
        <v>3400</v>
      </c>
      <c r="Y103" s="3">
        <v>46209</v>
      </c>
      <c r="Z103" s="1" t="s">
        <v>3402</v>
      </c>
      <c r="AA103" s="3">
        <v>46209</v>
      </c>
      <c r="AB103" s="1" t="s">
        <v>3416</v>
      </c>
      <c r="AC103" s="1" t="s">
        <v>3488</v>
      </c>
      <c r="AD103" s="1" t="s">
        <v>3933</v>
      </c>
      <c r="AE103" s="1" t="s">
        <v>3933</v>
      </c>
      <c r="AF103" s="1" t="s">
        <v>3943</v>
      </c>
      <c r="AG103" s="1" t="s">
        <v>2473</v>
      </c>
      <c r="AH103" s="1" t="s">
        <v>2591</v>
      </c>
      <c r="AI103" s="1" t="s">
        <v>3948</v>
      </c>
      <c r="AJ103" s="1"/>
      <c r="AK103" s="1"/>
      <c r="AL103" s="1" t="s">
        <v>3952</v>
      </c>
      <c r="AM103" s="1" t="s">
        <v>3952</v>
      </c>
      <c r="AN103" s="1" t="s">
        <v>3958</v>
      </c>
      <c r="AO103" s="1" t="s">
        <v>4010</v>
      </c>
      <c r="AP103" s="1" t="s">
        <v>4212</v>
      </c>
      <c r="AQ103" s="1"/>
      <c r="AR103">
        <v>12682</v>
      </c>
      <c r="AS103">
        <v>180</v>
      </c>
      <c r="AT103" s="1" t="s">
        <v>4235</v>
      </c>
      <c r="AU103">
        <v>17000</v>
      </c>
      <c r="AV103" s="1" t="s">
        <v>4267</v>
      </c>
      <c r="AW103" s="1" t="s">
        <v>3943</v>
      </c>
      <c r="AX103">
        <v>6211</v>
      </c>
      <c r="AY103">
        <v>135553</v>
      </c>
      <c r="AZ103">
        <v>2</v>
      </c>
      <c r="BA103" s="1" t="s">
        <v>4618</v>
      </c>
    </row>
    <row r="104" spans="1:53">
      <c r="A104" s="1" t="s">
        <v>152</v>
      </c>
      <c r="B104">
        <v>0</v>
      </c>
      <c r="C104">
        <v>8250000</v>
      </c>
      <c r="D104" s="1" t="s">
        <v>1513</v>
      </c>
      <c r="E104">
        <v>20</v>
      </c>
      <c r="F104">
        <v>138758</v>
      </c>
      <c r="G104">
        <v>1</v>
      </c>
      <c r="H104" s="1"/>
      <c r="I104" s="1" t="s">
        <v>2405</v>
      </c>
      <c r="J104" s="1" t="s">
        <v>2463</v>
      </c>
      <c r="K104" s="1" t="s">
        <v>2464</v>
      </c>
      <c r="L104" s="1" t="s">
        <v>2473</v>
      </c>
      <c r="M104" s="1" t="s">
        <v>2586</v>
      </c>
      <c r="N104" s="1" t="s">
        <v>2607</v>
      </c>
      <c r="O104" s="1"/>
      <c r="P104">
        <v>0</v>
      </c>
      <c r="Q104" s="1" t="s">
        <v>2609</v>
      </c>
      <c r="R104" s="1" t="s">
        <v>3107</v>
      </c>
      <c r="S104" s="1"/>
      <c r="T104" s="1" t="s">
        <v>3108</v>
      </c>
      <c r="U104" s="1" t="s">
        <v>3129</v>
      </c>
      <c r="V104" s="1" t="s">
        <v>1513</v>
      </c>
      <c r="W104" s="1" t="s">
        <v>3396</v>
      </c>
      <c r="X104" s="1" t="s">
        <v>3400</v>
      </c>
      <c r="Y104" s="3">
        <v>46209</v>
      </c>
      <c r="Z104" s="1" t="s">
        <v>3402</v>
      </c>
      <c r="AA104" s="3">
        <v>46209</v>
      </c>
      <c r="AB104" s="1" t="s">
        <v>3416</v>
      </c>
      <c r="AC104" s="1" t="s">
        <v>3489</v>
      </c>
      <c r="AD104" s="1" t="s">
        <v>3933</v>
      </c>
      <c r="AE104" s="1" t="s">
        <v>3933</v>
      </c>
      <c r="AF104" s="1" t="s">
        <v>3939</v>
      </c>
      <c r="AG104" s="1" t="s">
        <v>2473</v>
      </c>
      <c r="AH104" s="1" t="s">
        <v>2586</v>
      </c>
      <c r="AI104" s="1" t="s">
        <v>3948</v>
      </c>
      <c r="AJ104" s="1"/>
      <c r="AK104" s="1"/>
      <c r="AL104" s="1" t="s">
        <v>3954</v>
      </c>
      <c r="AM104" s="1" t="s">
        <v>3954</v>
      </c>
      <c r="AN104" s="1" t="s">
        <v>3958</v>
      </c>
      <c r="AO104" s="1" t="s">
        <v>4011</v>
      </c>
      <c r="AP104" s="1" t="s">
        <v>4212</v>
      </c>
      <c r="AQ104" s="1"/>
      <c r="AR104">
        <v>11533</v>
      </c>
      <c r="AS104">
        <v>1</v>
      </c>
      <c r="AT104" s="1" t="s">
        <v>4237</v>
      </c>
      <c r="AU104">
        <v>8250000</v>
      </c>
      <c r="AV104" s="1" t="s">
        <v>4274</v>
      </c>
      <c r="AW104" s="1" t="s">
        <v>3939</v>
      </c>
      <c r="AX104">
        <v>2707</v>
      </c>
      <c r="AY104">
        <v>135554</v>
      </c>
      <c r="AZ104">
        <v>1</v>
      </c>
      <c r="BA104" s="1" t="s">
        <v>4618</v>
      </c>
    </row>
    <row r="105" spans="1:53">
      <c r="A105" s="1" t="s">
        <v>153</v>
      </c>
      <c r="B105">
        <v>0</v>
      </c>
      <c r="C105">
        <v>800000</v>
      </c>
      <c r="D105" s="1" t="s">
        <v>1514</v>
      </c>
      <c r="E105">
        <v>0</v>
      </c>
      <c r="F105">
        <v>138830</v>
      </c>
      <c r="G105">
        <v>1</v>
      </c>
      <c r="H105" s="1"/>
      <c r="I105" s="1" t="s">
        <v>2424</v>
      </c>
      <c r="J105" s="1" t="s">
        <v>2462</v>
      </c>
      <c r="K105" s="1" t="s">
        <v>2468</v>
      </c>
      <c r="L105" s="1" t="s">
        <v>2503</v>
      </c>
      <c r="M105" s="1" t="s">
        <v>2468</v>
      </c>
      <c r="N105" s="1" t="s">
        <v>2607</v>
      </c>
      <c r="O105" s="1"/>
      <c r="P105">
        <v>1</v>
      </c>
      <c r="Q105" s="1" t="s">
        <v>1514</v>
      </c>
      <c r="R105" s="1" t="s">
        <v>3107</v>
      </c>
      <c r="S105" s="1"/>
      <c r="T105" s="1" t="s">
        <v>3110</v>
      </c>
      <c r="U105" s="1" t="s">
        <v>1514</v>
      </c>
      <c r="V105" s="1" t="s">
        <v>1514</v>
      </c>
      <c r="W105" s="1" t="s">
        <v>3396</v>
      </c>
      <c r="X105" s="1" t="s">
        <v>3400</v>
      </c>
      <c r="Y105" s="3">
        <v>46209</v>
      </c>
      <c r="Z105" s="1" t="s">
        <v>3402</v>
      </c>
      <c r="AA105" s="3">
        <v>46209</v>
      </c>
      <c r="AB105" s="1" t="s">
        <v>3416</v>
      </c>
      <c r="AC105" s="1" t="s">
        <v>3490</v>
      </c>
      <c r="AD105" s="1" t="s">
        <v>3933</v>
      </c>
      <c r="AE105" s="1" t="s">
        <v>3933</v>
      </c>
      <c r="AF105" s="1" t="s">
        <v>3942</v>
      </c>
      <c r="AG105" s="1" t="s">
        <v>2503</v>
      </c>
      <c r="AH105" s="1" t="s">
        <v>2468</v>
      </c>
      <c r="AI105" s="1" t="s">
        <v>3948</v>
      </c>
      <c r="AJ105" s="1"/>
      <c r="AK105" s="1"/>
      <c r="AL105" s="1" t="s">
        <v>3952</v>
      </c>
      <c r="AM105" s="1" t="s">
        <v>3952</v>
      </c>
      <c r="AN105" s="1" t="s">
        <v>3960</v>
      </c>
      <c r="AO105" s="1" t="s">
        <v>4012</v>
      </c>
      <c r="AP105" s="1" t="s">
        <v>4219</v>
      </c>
      <c r="AQ105" s="1"/>
      <c r="AR105">
        <v>2816</v>
      </c>
      <c r="AS105">
        <v>1</v>
      </c>
      <c r="AT105" s="1" t="s">
        <v>4235</v>
      </c>
      <c r="AU105">
        <v>800000</v>
      </c>
      <c r="AV105" s="1" t="s">
        <v>4278</v>
      </c>
      <c r="AW105" s="1" t="s">
        <v>3942</v>
      </c>
      <c r="AX105">
        <v>3946</v>
      </c>
      <c r="AY105">
        <v>135555</v>
      </c>
      <c r="AZ105">
        <v>1</v>
      </c>
      <c r="BA105" s="1" t="s">
        <v>3402</v>
      </c>
    </row>
    <row r="106" spans="1:53" ht="28.5">
      <c r="A106" s="2" t="s">
        <v>154</v>
      </c>
      <c r="B106">
        <v>0</v>
      </c>
      <c r="C106">
        <v>4450000</v>
      </c>
      <c r="D106" s="1" t="s">
        <v>1515</v>
      </c>
      <c r="E106">
        <v>0</v>
      </c>
      <c r="F106">
        <v>138673</v>
      </c>
      <c r="G106">
        <v>1</v>
      </c>
      <c r="H106" s="1"/>
      <c r="I106" s="1" t="s">
        <v>2417</v>
      </c>
      <c r="J106" s="1" t="s">
        <v>2462</v>
      </c>
      <c r="K106" s="1" t="s">
        <v>2464</v>
      </c>
      <c r="L106" s="1" t="s">
        <v>2492</v>
      </c>
      <c r="M106" s="1" t="s">
        <v>2592</v>
      </c>
      <c r="N106" s="1" t="s">
        <v>2607</v>
      </c>
      <c r="O106" s="1"/>
      <c r="P106">
        <v>0</v>
      </c>
      <c r="Q106" s="1" t="s">
        <v>2609</v>
      </c>
      <c r="R106" s="1" t="s">
        <v>3107</v>
      </c>
      <c r="S106" s="1"/>
      <c r="T106" s="1" t="s">
        <v>3108</v>
      </c>
      <c r="U106" s="1" t="s">
        <v>1515</v>
      </c>
      <c r="V106" s="1" t="s">
        <v>1515</v>
      </c>
      <c r="W106" s="1" t="s">
        <v>3396</v>
      </c>
      <c r="X106" s="1" t="s">
        <v>3400</v>
      </c>
      <c r="Y106" s="3">
        <v>46209</v>
      </c>
      <c r="Z106" s="1" t="s">
        <v>3402</v>
      </c>
      <c r="AA106" s="3">
        <v>46209</v>
      </c>
      <c r="AB106" s="1" t="s">
        <v>3416</v>
      </c>
      <c r="AC106" s="1" t="s">
        <v>3491</v>
      </c>
      <c r="AD106" s="1" t="s">
        <v>3933</v>
      </c>
      <c r="AE106" s="1" t="s">
        <v>3933</v>
      </c>
      <c r="AF106" s="1" t="s">
        <v>3944</v>
      </c>
      <c r="AG106" s="1" t="s">
        <v>2492</v>
      </c>
      <c r="AH106" s="1" t="s">
        <v>2592</v>
      </c>
      <c r="AI106" s="1" t="s">
        <v>3948</v>
      </c>
      <c r="AJ106" s="1"/>
      <c r="AK106" s="1"/>
      <c r="AL106" s="1" t="s">
        <v>3954</v>
      </c>
      <c r="AM106" s="1" t="s">
        <v>3954</v>
      </c>
      <c r="AN106" s="1" t="s">
        <v>3958</v>
      </c>
      <c r="AO106" s="1" t="s">
        <v>3992</v>
      </c>
      <c r="AP106" s="1" t="s">
        <v>4215</v>
      </c>
      <c r="AQ106" s="1"/>
      <c r="AR106">
        <v>4276</v>
      </c>
      <c r="AS106">
        <v>1</v>
      </c>
      <c r="AT106" s="1" t="s">
        <v>4235</v>
      </c>
      <c r="AU106">
        <v>4450000</v>
      </c>
      <c r="AV106" s="1" t="s">
        <v>4272</v>
      </c>
      <c r="AW106" s="1" t="s">
        <v>3944</v>
      </c>
      <c r="AX106">
        <v>3726</v>
      </c>
      <c r="AY106">
        <v>135556</v>
      </c>
      <c r="AZ106">
        <v>1</v>
      </c>
      <c r="BA106" s="1" t="s">
        <v>3416</v>
      </c>
    </row>
    <row r="107" spans="1:53">
      <c r="A107" s="1" t="s">
        <v>155</v>
      </c>
      <c r="B107">
        <v>0</v>
      </c>
      <c r="C107">
        <v>9457500</v>
      </c>
      <c r="D107" s="1" t="s">
        <v>1516</v>
      </c>
      <c r="E107">
        <v>20</v>
      </c>
      <c r="F107">
        <v>138770</v>
      </c>
      <c r="G107">
        <v>1</v>
      </c>
      <c r="H107" s="1"/>
      <c r="I107" s="1" t="s">
        <v>2425</v>
      </c>
      <c r="J107" s="1" t="s">
        <v>2462</v>
      </c>
      <c r="K107" s="1" t="s">
        <v>1233</v>
      </c>
      <c r="L107" s="1" t="s">
        <v>2504</v>
      </c>
      <c r="M107" s="1" t="s">
        <v>1233</v>
      </c>
      <c r="N107" s="1" t="s">
        <v>2607</v>
      </c>
      <c r="O107" s="1"/>
      <c r="P107">
        <v>1</v>
      </c>
      <c r="Q107" s="1" t="s">
        <v>2643</v>
      </c>
      <c r="R107" s="1" t="s">
        <v>3107</v>
      </c>
      <c r="S107" s="1"/>
      <c r="T107" s="1" t="s">
        <v>3110</v>
      </c>
      <c r="U107" s="1" t="s">
        <v>3130</v>
      </c>
      <c r="V107" s="1" t="s">
        <v>3286</v>
      </c>
      <c r="W107" s="1" t="s">
        <v>3396</v>
      </c>
      <c r="X107" s="1"/>
      <c r="Y107" s="3">
        <v>46209</v>
      </c>
      <c r="Z107" s="1" t="s">
        <v>3402</v>
      </c>
      <c r="AA107" s="3">
        <v>46209</v>
      </c>
      <c r="AB107" s="1" t="s">
        <v>3416</v>
      </c>
      <c r="AC107" s="1" t="s">
        <v>3492</v>
      </c>
      <c r="AD107" s="1" t="s">
        <v>3933</v>
      </c>
      <c r="AE107" s="1" t="s">
        <v>3933</v>
      </c>
      <c r="AF107" s="1" t="s">
        <v>3945</v>
      </c>
      <c r="AG107" s="1" t="s">
        <v>2504</v>
      </c>
      <c r="AH107" s="1" t="s">
        <v>1233</v>
      </c>
      <c r="AI107" s="1" t="s">
        <v>3948</v>
      </c>
      <c r="AJ107" s="1"/>
      <c r="AK107" s="1"/>
      <c r="AL107" s="1" t="s">
        <v>3952</v>
      </c>
      <c r="AM107" s="1" t="s">
        <v>3952</v>
      </c>
      <c r="AN107" s="1" t="s">
        <v>3960</v>
      </c>
      <c r="AO107" s="1" t="s">
        <v>4013</v>
      </c>
      <c r="AP107" s="1" t="s">
        <v>4222</v>
      </c>
      <c r="AQ107" s="1"/>
      <c r="AR107">
        <v>9841</v>
      </c>
      <c r="AS107">
        <v>1</v>
      </c>
      <c r="AT107" s="1" t="s">
        <v>4237</v>
      </c>
      <c r="AU107">
        <v>9457500</v>
      </c>
      <c r="AV107" s="1" t="s">
        <v>4279</v>
      </c>
      <c r="AW107" s="1" t="s">
        <v>3945</v>
      </c>
      <c r="AX107">
        <v>4263</v>
      </c>
      <c r="AY107">
        <v>135557</v>
      </c>
      <c r="AZ107">
        <v>1</v>
      </c>
      <c r="BA107" s="1" t="s">
        <v>3401</v>
      </c>
    </row>
    <row r="108" spans="1:53">
      <c r="A108" s="1" t="s">
        <v>156</v>
      </c>
      <c r="B108">
        <v>0</v>
      </c>
      <c r="C108">
        <v>200000</v>
      </c>
      <c r="D108" s="1" t="s">
        <v>1517</v>
      </c>
      <c r="E108">
        <v>20</v>
      </c>
      <c r="F108">
        <v>138770</v>
      </c>
      <c r="G108">
        <v>2</v>
      </c>
      <c r="H108" s="1"/>
      <c r="I108" s="1" t="s">
        <v>2417</v>
      </c>
      <c r="J108" s="1" t="s">
        <v>2462</v>
      </c>
      <c r="K108" s="1" t="s">
        <v>1233</v>
      </c>
      <c r="L108" s="1" t="s">
        <v>2504</v>
      </c>
      <c r="M108" s="1" t="s">
        <v>1233</v>
      </c>
      <c r="N108" s="1" t="s">
        <v>2607</v>
      </c>
      <c r="O108" s="1"/>
      <c r="P108">
        <v>1</v>
      </c>
      <c r="Q108" s="1" t="s">
        <v>1888</v>
      </c>
      <c r="R108" s="1" t="s">
        <v>3107</v>
      </c>
      <c r="S108" s="1"/>
      <c r="T108" s="1" t="s">
        <v>3110</v>
      </c>
      <c r="U108" s="1" t="s">
        <v>3130</v>
      </c>
      <c r="V108" s="1" t="s">
        <v>3286</v>
      </c>
      <c r="W108" s="1" t="s">
        <v>3396</v>
      </c>
      <c r="X108" s="1"/>
      <c r="Y108" s="3">
        <v>46209</v>
      </c>
      <c r="Z108" s="1" t="s">
        <v>3402</v>
      </c>
      <c r="AA108" s="3">
        <v>46209</v>
      </c>
      <c r="AB108" s="1" t="s">
        <v>3416</v>
      </c>
      <c r="AC108" s="1" t="s">
        <v>3492</v>
      </c>
      <c r="AD108" s="1" t="s">
        <v>3933</v>
      </c>
      <c r="AE108" s="1" t="s">
        <v>3933</v>
      </c>
      <c r="AF108" s="1" t="s">
        <v>3945</v>
      </c>
      <c r="AG108" s="1" t="s">
        <v>2504</v>
      </c>
      <c r="AH108" s="1" t="s">
        <v>1233</v>
      </c>
      <c r="AI108" s="1" t="s">
        <v>3948</v>
      </c>
      <c r="AJ108" s="1"/>
      <c r="AK108" s="1"/>
      <c r="AL108" s="1" t="s">
        <v>3952</v>
      </c>
      <c r="AM108" s="1" t="s">
        <v>3952</v>
      </c>
      <c r="AN108" s="1" t="s">
        <v>3960</v>
      </c>
      <c r="AO108" s="1" t="s">
        <v>4013</v>
      </c>
      <c r="AP108" s="1" t="s">
        <v>4222</v>
      </c>
      <c r="AQ108" s="1"/>
      <c r="AR108">
        <v>4276</v>
      </c>
      <c r="AS108">
        <v>1</v>
      </c>
      <c r="AT108" s="1" t="s">
        <v>4235</v>
      </c>
      <c r="AU108">
        <v>200000</v>
      </c>
      <c r="AV108" s="1" t="s">
        <v>4272</v>
      </c>
      <c r="AW108" s="1" t="s">
        <v>3945</v>
      </c>
      <c r="AX108">
        <v>4263</v>
      </c>
      <c r="AY108">
        <v>135557</v>
      </c>
      <c r="AZ108">
        <v>2</v>
      </c>
      <c r="BA108" s="1" t="s">
        <v>3401</v>
      </c>
    </row>
    <row r="109" spans="1:53">
      <c r="A109" s="1" t="s">
        <v>157</v>
      </c>
      <c r="B109">
        <v>0</v>
      </c>
      <c r="C109">
        <v>745000</v>
      </c>
      <c r="D109" s="1" t="s">
        <v>1518</v>
      </c>
      <c r="E109">
        <v>20</v>
      </c>
      <c r="F109">
        <v>138233</v>
      </c>
      <c r="G109">
        <v>1</v>
      </c>
      <c r="H109" s="1"/>
      <c r="I109" s="1" t="s">
        <v>2405</v>
      </c>
      <c r="J109" s="1" t="s">
        <v>2462</v>
      </c>
      <c r="K109" s="1" t="s">
        <v>2465</v>
      </c>
      <c r="L109" s="1" t="s">
        <v>2488</v>
      </c>
      <c r="M109" s="1" t="s">
        <v>2596</v>
      </c>
      <c r="N109" s="1" t="s">
        <v>2607</v>
      </c>
      <c r="O109" s="1"/>
      <c r="P109">
        <v>1</v>
      </c>
      <c r="Q109" s="1" t="s">
        <v>2644</v>
      </c>
      <c r="R109" s="1" t="s">
        <v>3107</v>
      </c>
      <c r="S109" s="1"/>
      <c r="T109" s="1" t="s">
        <v>3109</v>
      </c>
      <c r="U109" s="1" t="s">
        <v>3131</v>
      </c>
      <c r="V109" s="1" t="s">
        <v>3287</v>
      </c>
      <c r="W109" s="1" t="s">
        <v>3396</v>
      </c>
      <c r="X109" s="1"/>
      <c r="Y109" s="3">
        <v>46209</v>
      </c>
      <c r="Z109" s="1" t="s">
        <v>3402</v>
      </c>
      <c r="AA109" s="3">
        <v>46209</v>
      </c>
      <c r="AB109" s="1" t="s">
        <v>3416</v>
      </c>
      <c r="AC109" s="1" t="s">
        <v>3493</v>
      </c>
      <c r="AD109" s="1" t="s">
        <v>3933</v>
      </c>
      <c r="AE109" s="1" t="s">
        <v>3933</v>
      </c>
      <c r="AF109" s="1" t="s">
        <v>3937</v>
      </c>
      <c r="AG109" s="1" t="s">
        <v>2488</v>
      </c>
      <c r="AH109" s="1" t="s">
        <v>2596</v>
      </c>
      <c r="AI109" s="1" t="s">
        <v>3948</v>
      </c>
      <c r="AJ109" s="1"/>
      <c r="AK109" s="1"/>
      <c r="AL109" s="1" t="s">
        <v>3952</v>
      </c>
      <c r="AM109" s="1" t="s">
        <v>3952</v>
      </c>
      <c r="AN109" s="1" t="s">
        <v>3959</v>
      </c>
      <c r="AO109" s="1" t="s">
        <v>4014</v>
      </c>
      <c r="AP109" s="1" t="s">
        <v>4221</v>
      </c>
      <c r="AQ109" s="1"/>
      <c r="AR109">
        <v>22417</v>
      </c>
      <c r="AS109">
        <v>1</v>
      </c>
      <c r="AT109" s="1" t="s">
        <v>4235</v>
      </c>
      <c r="AU109">
        <v>745000</v>
      </c>
      <c r="AV109" s="1" t="s">
        <v>4280</v>
      </c>
      <c r="AW109" s="1" t="s">
        <v>3937</v>
      </c>
      <c r="AX109">
        <v>2053</v>
      </c>
      <c r="AY109">
        <v>135558</v>
      </c>
      <c r="AZ109">
        <v>1</v>
      </c>
      <c r="BA109" s="1" t="s">
        <v>4617</v>
      </c>
    </row>
    <row r="110" spans="1:53">
      <c r="A110" s="1" t="s">
        <v>158</v>
      </c>
      <c r="B110">
        <v>0</v>
      </c>
      <c r="C110">
        <v>532000</v>
      </c>
      <c r="D110" s="1" t="s">
        <v>1519</v>
      </c>
      <c r="E110">
        <v>20</v>
      </c>
      <c r="F110">
        <v>138233</v>
      </c>
      <c r="G110">
        <v>2</v>
      </c>
      <c r="H110" s="1"/>
      <c r="I110" s="1" t="s">
        <v>2405</v>
      </c>
      <c r="J110" s="1" t="s">
        <v>2462</v>
      </c>
      <c r="K110" s="1" t="s">
        <v>2465</v>
      </c>
      <c r="L110" s="1" t="s">
        <v>2488</v>
      </c>
      <c r="M110" s="1" t="s">
        <v>2596</v>
      </c>
      <c r="N110" s="1" t="s">
        <v>2607</v>
      </c>
      <c r="O110" s="1"/>
      <c r="P110">
        <v>1</v>
      </c>
      <c r="Q110" s="1" t="s">
        <v>2645</v>
      </c>
      <c r="R110" s="1" t="s">
        <v>3107</v>
      </c>
      <c r="S110" s="1"/>
      <c r="T110" s="1" t="s">
        <v>3109</v>
      </c>
      <c r="U110" s="1" t="s">
        <v>3131</v>
      </c>
      <c r="V110" s="1" t="s">
        <v>3287</v>
      </c>
      <c r="W110" s="1" t="s">
        <v>3396</v>
      </c>
      <c r="X110" s="1"/>
      <c r="Y110" s="3">
        <v>46209</v>
      </c>
      <c r="Z110" s="1" t="s">
        <v>3402</v>
      </c>
      <c r="AA110" s="3">
        <v>46209</v>
      </c>
      <c r="AB110" s="1" t="s">
        <v>3416</v>
      </c>
      <c r="AC110" s="1" t="s">
        <v>3493</v>
      </c>
      <c r="AD110" s="1" t="s">
        <v>3933</v>
      </c>
      <c r="AE110" s="1" t="s">
        <v>3933</v>
      </c>
      <c r="AF110" s="1" t="s">
        <v>3937</v>
      </c>
      <c r="AG110" s="1" t="s">
        <v>2488</v>
      </c>
      <c r="AH110" s="1" t="s">
        <v>2596</v>
      </c>
      <c r="AI110" s="1" t="s">
        <v>3948</v>
      </c>
      <c r="AJ110" s="1"/>
      <c r="AK110" s="1"/>
      <c r="AL110" s="1" t="s">
        <v>3952</v>
      </c>
      <c r="AM110" s="1" t="s">
        <v>3952</v>
      </c>
      <c r="AN110" s="1" t="s">
        <v>3959</v>
      </c>
      <c r="AO110" s="1" t="s">
        <v>4014</v>
      </c>
      <c r="AP110" s="1" t="s">
        <v>4221</v>
      </c>
      <c r="AQ110" s="1"/>
      <c r="AR110">
        <v>22417</v>
      </c>
      <c r="AS110">
        <v>1</v>
      </c>
      <c r="AT110" s="1" t="s">
        <v>4235</v>
      </c>
      <c r="AU110">
        <v>532000</v>
      </c>
      <c r="AV110" s="1" t="s">
        <v>4280</v>
      </c>
      <c r="AW110" s="1" t="s">
        <v>3937</v>
      </c>
      <c r="AX110">
        <v>2053</v>
      </c>
      <c r="AY110">
        <v>135558</v>
      </c>
      <c r="AZ110">
        <v>2</v>
      </c>
      <c r="BA110" s="1" t="s">
        <v>4617</v>
      </c>
    </row>
    <row r="111" spans="1:53">
      <c r="A111" s="1" t="s">
        <v>159</v>
      </c>
      <c r="B111">
        <v>0</v>
      </c>
      <c r="C111">
        <v>395000</v>
      </c>
      <c r="D111" s="1" t="s">
        <v>1520</v>
      </c>
      <c r="E111">
        <v>20</v>
      </c>
      <c r="F111">
        <v>138233</v>
      </c>
      <c r="G111">
        <v>3</v>
      </c>
      <c r="H111" s="1"/>
      <c r="I111" s="1" t="s">
        <v>2405</v>
      </c>
      <c r="J111" s="1" t="s">
        <v>2462</v>
      </c>
      <c r="K111" s="1" t="s">
        <v>2465</v>
      </c>
      <c r="L111" s="1" t="s">
        <v>2488</v>
      </c>
      <c r="M111" s="1" t="s">
        <v>2596</v>
      </c>
      <c r="N111" s="1" t="s">
        <v>2607</v>
      </c>
      <c r="O111" s="1"/>
      <c r="P111">
        <v>1</v>
      </c>
      <c r="Q111" s="1" t="s">
        <v>2646</v>
      </c>
      <c r="R111" s="1" t="s">
        <v>3107</v>
      </c>
      <c r="S111" s="1"/>
      <c r="T111" s="1" t="s">
        <v>3109</v>
      </c>
      <c r="U111" s="1" t="s">
        <v>3131</v>
      </c>
      <c r="V111" s="1" t="s">
        <v>3287</v>
      </c>
      <c r="W111" s="1" t="s">
        <v>3396</v>
      </c>
      <c r="X111" s="1"/>
      <c r="Y111" s="3">
        <v>46209</v>
      </c>
      <c r="Z111" s="1" t="s">
        <v>3402</v>
      </c>
      <c r="AA111" s="3">
        <v>46209</v>
      </c>
      <c r="AB111" s="1" t="s">
        <v>3416</v>
      </c>
      <c r="AC111" s="1" t="s">
        <v>3493</v>
      </c>
      <c r="AD111" s="1" t="s">
        <v>3933</v>
      </c>
      <c r="AE111" s="1" t="s">
        <v>3933</v>
      </c>
      <c r="AF111" s="1" t="s">
        <v>3937</v>
      </c>
      <c r="AG111" s="1" t="s">
        <v>2488</v>
      </c>
      <c r="AH111" s="1" t="s">
        <v>2596</v>
      </c>
      <c r="AI111" s="1" t="s">
        <v>3948</v>
      </c>
      <c r="AJ111" s="1"/>
      <c r="AK111" s="1"/>
      <c r="AL111" s="1" t="s">
        <v>3952</v>
      </c>
      <c r="AM111" s="1" t="s">
        <v>3952</v>
      </c>
      <c r="AN111" s="1" t="s">
        <v>3959</v>
      </c>
      <c r="AO111" s="1" t="s">
        <v>4014</v>
      </c>
      <c r="AP111" s="1" t="s">
        <v>4221</v>
      </c>
      <c r="AQ111" s="1"/>
      <c r="AR111">
        <v>22417</v>
      </c>
      <c r="AS111">
        <v>1</v>
      </c>
      <c r="AT111" s="1" t="s">
        <v>4235</v>
      </c>
      <c r="AU111">
        <v>395000</v>
      </c>
      <c r="AV111" s="1" t="s">
        <v>4280</v>
      </c>
      <c r="AW111" s="1" t="s">
        <v>3937</v>
      </c>
      <c r="AX111">
        <v>2053</v>
      </c>
      <c r="AY111">
        <v>135558</v>
      </c>
      <c r="AZ111">
        <v>3</v>
      </c>
      <c r="BA111" s="1" t="s">
        <v>4617</v>
      </c>
    </row>
    <row r="112" spans="1:53">
      <c r="A112" s="1" t="s">
        <v>160</v>
      </c>
      <c r="B112">
        <v>0</v>
      </c>
      <c r="C112">
        <v>255000</v>
      </c>
      <c r="D112" s="1" t="s">
        <v>1521</v>
      </c>
      <c r="E112">
        <v>20</v>
      </c>
      <c r="F112">
        <v>138233</v>
      </c>
      <c r="G112">
        <v>4</v>
      </c>
      <c r="H112" s="1"/>
      <c r="I112" s="1" t="s">
        <v>2405</v>
      </c>
      <c r="J112" s="1" t="s">
        <v>2462</v>
      </c>
      <c r="K112" s="1" t="s">
        <v>2465</v>
      </c>
      <c r="L112" s="1" t="s">
        <v>2488</v>
      </c>
      <c r="M112" s="1" t="s">
        <v>2596</v>
      </c>
      <c r="N112" s="1" t="s">
        <v>2607</v>
      </c>
      <c r="O112" s="1"/>
      <c r="P112">
        <v>1</v>
      </c>
      <c r="Q112" s="1" t="s">
        <v>2647</v>
      </c>
      <c r="R112" s="1" t="s">
        <v>3107</v>
      </c>
      <c r="S112" s="1"/>
      <c r="T112" s="1" t="s">
        <v>3109</v>
      </c>
      <c r="U112" s="1" t="s">
        <v>3131</v>
      </c>
      <c r="V112" s="1" t="s">
        <v>3287</v>
      </c>
      <c r="W112" s="1" t="s">
        <v>3396</v>
      </c>
      <c r="X112" s="1"/>
      <c r="Y112" s="3">
        <v>46209</v>
      </c>
      <c r="Z112" s="1" t="s">
        <v>3402</v>
      </c>
      <c r="AA112" s="3">
        <v>46209</v>
      </c>
      <c r="AB112" s="1" t="s">
        <v>3416</v>
      </c>
      <c r="AC112" s="1" t="s">
        <v>3493</v>
      </c>
      <c r="AD112" s="1" t="s">
        <v>3933</v>
      </c>
      <c r="AE112" s="1" t="s">
        <v>3933</v>
      </c>
      <c r="AF112" s="1" t="s">
        <v>3937</v>
      </c>
      <c r="AG112" s="1" t="s">
        <v>2488</v>
      </c>
      <c r="AH112" s="1" t="s">
        <v>2596</v>
      </c>
      <c r="AI112" s="1" t="s">
        <v>3948</v>
      </c>
      <c r="AJ112" s="1"/>
      <c r="AK112" s="1"/>
      <c r="AL112" s="1" t="s">
        <v>3952</v>
      </c>
      <c r="AM112" s="1" t="s">
        <v>3952</v>
      </c>
      <c r="AN112" s="1" t="s">
        <v>3959</v>
      </c>
      <c r="AO112" s="1" t="s">
        <v>4014</v>
      </c>
      <c r="AP112" s="1" t="s">
        <v>4221</v>
      </c>
      <c r="AQ112" s="1"/>
      <c r="AR112">
        <v>22417</v>
      </c>
      <c r="AS112">
        <v>1</v>
      </c>
      <c r="AT112" s="1" t="s">
        <v>4235</v>
      </c>
      <c r="AU112">
        <v>255000</v>
      </c>
      <c r="AV112" s="1" t="s">
        <v>4280</v>
      </c>
      <c r="AW112" s="1" t="s">
        <v>3937</v>
      </c>
      <c r="AX112">
        <v>2053</v>
      </c>
      <c r="AY112">
        <v>135558</v>
      </c>
      <c r="AZ112">
        <v>4</v>
      </c>
      <c r="BA112" s="1" t="s">
        <v>4617</v>
      </c>
    </row>
    <row r="113" spans="1:53">
      <c r="A113" s="1" t="s">
        <v>161</v>
      </c>
      <c r="B113">
        <v>0</v>
      </c>
      <c r="C113">
        <v>230000</v>
      </c>
      <c r="D113" s="1" t="s">
        <v>1522</v>
      </c>
      <c r="E113">
        <v>20</v>
      </c>
      <c r="F113">
        <v>138233</v>
      </c>
      <c r="G113">
        <v>5</v>
      </c>
      <c r="H113" s="1"/>
      <c r="I113" s="1" t="s">
        <v>2405</v>
      </c>
      <c r="J113" s="1" t="s">
        <v>2462</v>
      </c>
      <c r="K113" s="1" t="s">
        <v>2465</v>
      </c>
      <c r="L113" s="1" t="s">
        <v>2488</v>
      </c>
      <c r="M113" s="1" t="s">
        <v>2596</v>
      </c>
      <c r="N113" s="1" t="s">
        <v>2607</v>
      </c>
      <c r="O113" s="1"/>
      <c r="P113">
        <v>1</v>
      </c>
      <c r="Q113" s="1" t="s">
        <v>2648</v>
      </c>
      <c r="R113" s="1" t="s">
        <v>3107</v>
      </c>
      <c r="S113" s="1"/>
      <c r="T113" s="1" t="s">
        <v>3109</v>
      </c>
      <c r="U113" s="1" t="s">
        <v>3131</v>
      </c>
      <c r="V113" s="1" t="s">
        <v>3287</v>
      </c>
      <c r="W113" s="1" t="s">
        <v>3396</v>
      </c>
      <c r="X113" s="1"/>
      <c r="Y113" s="3">
        <v>46209</v>
      </c>
      <c r="Z113" s="1" t="s">
        <v>3402</v>
      </c>
      <c r="AA113" s="3">
        <v>46209</v>
      </c>
      <c r="AB113" s="1" t="s">
        <v>3416</v>
      </c>
      <c r="AC113" s="1" t="s">
        <v>3493</v>
      </c>
      <c r="AD113" s="1" t="s">
        <v>3933</v>
      </c>
      <c r="AE113" s="1" t="s">
        <v>3933</v>
      </c>
      <c r="AF113" s="1" t="s">
        <v>3937</v>
      </c>
      <c r="AG113" s="1" t="s">
        <v>2488</v>
      </c>
      <c r="AH113" s="1" t="s">
        <v>2596</v>
      </c>
      <c r="AI113" s="1" t="s">
        <v>3948</v>
      </c>
      <c r="AJ113" s="1"/>
      <c r="AK113" s="1"/>
      <c r="AL113" s="1" t="s">
        <v>3952</v>
      </c>
      <c r="AM113" s="1" t="s">
        <v>3952</v>
      </c>
      <c r="AN113" s="1" t="s">
        <v>3959</v>
      </c>
      <c r="AO113" s="1" t="s">
        <v>4014</v>
      </c>
      <c r="AP113" s="1" t="s">
        <v>4221</v>
      </c>
      <c r="AQ113" s="1"/>
      <c r="AR113">
        <v>22417</v>
      </c>
      <c r="AS113">
        <v>1</v>
      </c>
      <c r="AT113" s="1" t="s">
        <v>4235</v>
      </c>
      <c r="AU113">
        <v>230000</v>
      </c>
      <c r="AV113" s="1" t="s">
        <v>4280</v>
      </c>
      <c r="AW113" s="1" t="s">
        <v>3937</v>
      </c>
      <c r="AX113">
        <v>2053</v>
      </c>
      <c r="AY113">
        <v>135558</v>
      </c>
      <c r="AZ113">
        <v>5</v>
      </c>
      <c r="BA113" s="1" t="s">
        <v>4617</v>
      </c>
    </row>
    <row r="114" spans="1:53">
      <c r="A114" s="1" t="s">
        <v>162</v>
      </c>
      <c r="B114">
        <v>0</v>
      </c>
      <c r="C114">
        <v>225000</v>
      </c>
      <c r="D114" s="1" t="s">
        <v>1523</v>
      </c>
      <c r="E114">
        <v>20</v>
      </c>
      <c r="F114">
        <v>138233</v>
      </c>
      <c r="G114">
        <v>6</v>
      </c>
      <c r="H114" s="1"/>
      <c r="I114" s="1" t="s">
        <v>2405</v>
      </c>
      <c r="J114" s="1" t="s">
        <v>2462</v>
      </c>
      <c r="K114" s="1" t="s">
        <v>2465</v>
      </c>
      <c r="L114" s="1" t="s">
        <v>2488</v>
      </c>
      <c r="M114" s="1" t="s">
        <v>2596</v>
      </c>
      <c r="N114" s="1" t="s">
        <v>2607</v>
      </c>
      <c r="O114" s="1"/>
      <c r="P114">
        <v>1</v>
      </c>
      <c r="Q114" s="1" t="s">
        <v>2649</v>
      </c>
      <c r="R114" s="1" t="s">
        <v>3107</v>
      </c>
      <c r="S114" s="1"/>
      <c r="T114" s="1" t="s">
        <v>3109</v>
      </c>
      <c r="U114" s="1" t="s">
        <v>3131</v>
      </c>
      <c r="V114" s="1" t="s">
        <v>3287</v>
      </c>
      <c r="W114" s="1" t="s">
        <v>3396</v>
      </c>
      <c r="X114" s="1"/>
      <c r="Y114" s="3">
        <v>46209</v>
      </c>
      <c r="Z114" s="1" t="s">
        <v>3402</v>
      </c>
      <c r="AA114" s="3">
        <v>46209</v>
      </c>
      <c r="AB114" s="1" t="s">
        <v>3416</v>
      </c>
      <c r="AC114" s="1" t="s">
        <v>3493</v>
      </c>
      <c r="AD114" s="1" t="s">
        <v>3933</v>
      </c>
      <c r="AE114" s="1" t="s">
        <v>3933</v>
      </c>
      <c r="AF114" s="1" t="s">
        <v>3937</v>
      </c>
      <c r="AG114" s="1" t="s">
        <v>2488</v>
      </c>
      <c r="AH114" s="1" t="s">
        <v>2596</v>
      </c>
      <c r="AI114" s="1" t="s">
        <v>3948</v>
      </c>
      <c r="AJ114" s="1"/>
      <c r="AK114" s="1"/>
      <c r="AL114" s="1" t="s">
        <v>3952</v>
      </c>
      <c r="AM114" s="1" t="s">
        <v>3952</v>
      </c>
      <c r="AN114" s="1" t="s">
        <v>3959</v>
      </c>
      <c r="AO114" s="1" t="s">
        <v>4014</v>
      </c>
      <c r="AP114" s="1" t="s">
        <v>4221</v>
      </c>
      <c r="AQ114" s="1"/>
      <c r="AR114">
        <v>22417</v>
      </c>
      <c r="AS114">
        <v>1</v>
      </c>
      <c r="AT114" s="1" t="s">
        <v>4235</v>
      </c>
      <c r="AU114">
        <v>225000</v>
      </c>
      <c r="AV114" s="1" t="s">
        <v>4280</v>
      </c>
      <c r="AW114" s="1" t="s">
        <v>3937</v>
      </c>
      <c r="AX114">
        <v>2053</v>
      </c>
      <c r="AY114">
        <v>135558</v>
      </c>
      <c r="AZ114">
        <v>6</v>
      </c>
      <c r="BA114" s="1" t="s">
        <v>4617</v>
      </c>
    </row>
    <row r="115" spans="1:53">
      <c r="A115" s="1" t="s">
        <v>163</v>
      </c>
      <c r="B115">
        <v>0</v>
      </c>
      <c r="C115">
        <v>194500</v>
      </c>
      <c r="D115" s="1" t="s">
        <v>1524</v>
      </c>
      <c r="E115">
        <v>20</v>
      </c>
      <c r="F115">
        <v>138233</v>
      </c>
      <c r="G115">
        <v>7</v>
      </c>
      <c r="H115" s="1"/>
      <c r="I115" s="1" t="s">
        <v>2405</v>
      </c>
      <c r="J115" s="1" t="s">
        <v>2462</v>
      </c>
      <c r="K115" s="1" t="s">
        <v>2465</v>
      </c>
      <c r="L115" s="1" t="s">
        <v>2488</v>
      </c>
      <c r="M115" s="1" t="s">
        <v>2596</v>
      </c>
      <c r="N115" s="1" t="s">
        <v>2607</v>
      </c>
      <c r="O115" s="1"/>
      <c r="P115">
        <v>1</v>
      </c>
      <c r="Q115" s="1" t="s">
        <v>2650</v>
      </c>
      <c r="R115" s="1" t="s">
        <v>3107</v>
      </c>
      <c r="S115" s="1"/>
      <c r="T115" s="1" t="s">
        <v>3109</v>
      </c>
      <c r="U115" s="1" t="s">
        <v>3131</v>
      </c>
      <c r="V115" s="1" t="s">
        <v>3287</v>
      </c>
      <c r="W115" s="1" t="s">
        <v>3396</v>
      </c>
      <c r="X115" s="1"/>
      <c r="Y115" s="3">
        <v>46209</v>
      </c>
      <c r="Z115" s="1" t="s">
        <v>3402</v>
      </c>
      <c r="AA115" s="3">
        <v>46209</v>
      </c>
      <c r="AB115" s="1" t="s">
        <v>3416</v>
      </c>
      <c r="AC115" s="1" t="s">
        <v>3493</v>
      </c>
      <c r="AD115" s="1" t="s">
        <v>3933</v>
      </c>
      <c r="AE115" s="1" t="s">
        <v>3933</v>
      </c>
      <c r="AF115" s="1" t="s">
        <v>3937</v>
      </c>
      <c r="AG115" s="1" t="s">
        <v>2488</v>
      </c>
      <c r="AH115" s="1" t="s">
        <v>2596</v>
      </c>
      <c r="AI115" s="1" t="s">
        <v>3948</v>
      </c>
      <c r="AJ115" s="1"/>
      <c r="AK115" s="1"/>
      <c r="AL115" s="1" t="s">
        <v>3952</v>
      </c>
      <c r="AM115" s="1" t="s">
        <v>3952</v>
      </c>
      <c r="AN115" s="1" t="s">
        <v>3959</v>
      </c>
      <c r="AO115" s="1" t="s">
        <v>4014</v>
      </c>
      <c r="AP115" s="1" t="s">
        <v>4221</v>
      </c>
      <c r="AQ115" s="1"/>
      <c r="AR115">
        <v>22417</v>
      </c>
      <c r="AS115">
        <v>1</v>
      </c>
      <c r="AT115" s="1" t="s">
        <v>4235</v>
      </c>
      <c r="AU115">
        <v>194500</v>
      </c>
      <c r="AV115" s="1" t="s">
        <v>4280</v>
      </c>
      <c r="AW115" s="1" t="s">
        <v>3937</v>
      </c>
      <c r="AX115">
        <v>2053</v>
      </c>
      <c r="AY115">
        <v>135558</v>
      </c>
      <c r="AZ115">
        <v>7</v>
      </c>
      <c r="BA115" s="1" t="s">
        <v>4617</v>
      </c>
    </row>
    <row r="116" spans="1:53">
      <c r="A116" s="1" t="s">
        <v>164</v>
      </c>
      <c r="B116">
        <v>0</v>
      </c>
      <c r="C116">
        <v>185000</v>
      </c>
      <c r="D116" s="1" t="s">
        <v>1525</v>
      </c>
      <c r="E116">
        <v>20</v>
      </c>
      <c r="F116">
        <v>138233</v>
      </c>
      <c r="G116">
        <v>8</v>
      </c>
      <c r="H116" s="1"/>
      <c r="I116" s="1" t="s">
        <v>2405</v>
      </c>
      <c r="J116" s="1" t="s">
        <v>2462</v>
      </c>
      <c r="K116" s="1" t="s">
        <v>2465</v>
      </c>
      <c r="L116" s="1" t="s">
        <v>2488</v>
      </c>
      <c r="M116" s="1" t="s">
        <v>2596</v>
      </c>
      <c r="N116" s="1" t="s">
        <v>2607</v>
      </c>
      <c r="O116" s="1"/>
      <c r="P116">
        <v>1</v>
      </c>
      <c r="Q116" s="1" t="s">
        <v>2651</v>
      </c>
      <c r="R116" s="1" t="s">
        <v>3107</v>
      </c>
      <c r="S116" s="1"/>
      <c r="T116" s="1" t="s">
        <v>3109</v>
      </c>
      <c r="U116" s="1" t="s">
        <v>3131</v>
      </c>
      <c r="V116" s="1" t="s">
        <v>3287</v>
      </c>
      <c r="W116" s="1" t="s">
        <v>3396</v>
      </c>
      <c r="X116" s="1"/>
      <c r="Y116" s="3">
        <v>46209</v>
      </c>
      <c r="Z116" s="1" t="s">
        <v>3402</v>
      </c>
      <c r="AA116" s="3">
        <v>46209</v>
      </c>
      <c r="AB116" s="1" t="s">
        <v>3416</v>
      </c>
      <c r="AC116" s="1" t="s">
        <v>3493</v>
      </c>
      <c r="AD116" s="1" t="s">
        <v>3933</v>
      </c>
      <c r="AE116" s="1" t="s">
        <v>3933</v>
      </c>
      <c r="AF116" s="1" t="s">
        <v>3937</v>
      </c>
      <c r="AG116" s="1" t="s">
        <v>2488</v>
      </c>
      <c r="AH116" s="1" t="s">
        <v>2596</v>
      </c>
      <c r="AI116" s="1" t="s">
        <v>3948</v>
      </c>
      <c r="AJ116" s="1"/>
      <c r="AK116" s="1"/>
      <c r="AL116" s="1" t="s">
        <v>3952</v>
      </c>
      <c r="AM116" s="1" t="s">
        <v>3952</v>
      </c>
      <c r="AN116" s="1" t="s">
        <v>3959</v>
      </c>
      <c r="AO116" s="1" t="s">
        <v>4014</v>
      </c>
      <c r="AP116" s="1" t="s">
        <v>4221</v>
      </c>
      <c r="AQ116" s="1"/>
      <c r="AR116">
        <v>22417</v>
      </c>
      <c r="AS116">
        <v>1</v>
      </c>
      <c r="AT116" s="1" t="s">
        <v>4235</v>
      </c>
      <c r="AU116">
        <v>185000</v>
      </c>
      <c r="AV116" s="1" t="s">
        <v>4280</v>
      </c>
      <c r="AW116" s="1" t="s">
        <v>3937</v>
      </c>
      <c r="AX116">
        <v>2053</v>
      </c>
      <c r="AY116">
        <v>135558</v>
      </c>
      <c r="AZ116">
        <v>8</v>
      </c>
      <c r="BA116" s="1" t="s">
        <v>4617</v>
      </c>
    </row>
    <row r="117" spans="1:53">
      <c r="A117" s="1" t="s">
        <v>165</v>
      </c>
      <c r="B117">
        <v>0</v>
      </c>
      <c r="C117">
        <v>150000</v>
      </c>
      <c r="D117" s="1" t="s">
        <v>1526</v>
      </c>
      <c r="E117">
        <v>20</v>
      </c>
      <c r="F117">
        <v>138233</v>
      </c>
      <c r="G117">
        <v>9</v>
      </c>
      <c r="H117" s="1"/>
      <c r="I117" s="1" t="s">
        <v>2405</v>
      </c>
      <c r="J117" s="1" t="s">
        <v>2462</v>
      </c>
      <c r="K117" s="1" t="s">
        <v>2465</v>
      </c>
      <c r="L117" s="1" t="s">
        <v>2488</v>
      </c>
      <c r="M117" s="1" t="s">
        <v>2596</v>
      </c>
      <c r="N117" s="1" t="s">
        <v>2607</v>
      </c>
      <c r="O117" s="1"/>
      <c r="P117">
        <v>1</v>
      </c>
      <c r="Q117" s="1" t="s">
        <v>1643</v>
      </c>
      <c r="R117" s="1" t="s">
        <v>3107</v>
      </c>
      <c r="S117" s="1"/>
      <c r="T117" s="1" t="s">
        <v>3109</v>
      </c>
      <c r="U117" s="1" t="s">
        <v>3131</v>
      </c>
      <c r="V117" s="1" t="s">
        <v>3287</v>
      </c>
      <c r="W117" s="1" t="s">
        <v>3396</v>
      </c>
      <c r="X117" s="1"/>
      <c r="Y117" s="3">
        <v>46209</v>
      </c>
      <c r="Z117" s="1" t="s">
        <v>3402</v>
      </c>
      <c r="AA117" s="3">
        <v>46209</v>
      </c>
      <c r="AB117" s="1" t="s">
        <v>3416</v>
      </c>
      <c r="AC117" s="1" t="s">
        <v>3493</v>
      </c>
      <c r="AD117" s="1" t="s">
        <v>3933</v>
      </c>
      <c r="AE117" s="1" t="s">
        <v>3933</v>
      </c>
      <c r="AF117" s="1" t="s">
        <v>3937</v>
      </c>
      <c r="AG117" s="1" t="s">
        <v>2488</v>
      </c>
      <c r="AH117" s="1" t="s">
        <v>2596</v>
      </c>
      <c r="AI117" s="1" t="s">
        <v>3948</v>
      </c>
      <c r="AJ117" s="1"/>
      <c r="AK117" s="1"/>
      <c r="AL117" s="1" t="s">
        <v>3952</v>
      </c>
      <c r="AM117" s="1" t="s">
        <v>3952</v>
      </c>
      <c r="AN117" s="1" t="s">
        <v>3959</v>
      </c>
      <c r="AO117" s="1" t="s">
        <v>4014</v>
      </c>
      <c r="AP117" s="1" t="s">
        <v>4221</v>
      </c>
      <c r="AQ117" s="1"/>
      <c r="AR117">
        <v>22417</v>
      </c>
      <c r="AS117">
        <v>1</v>
      </c>
      <c r="AT117" s="1" t="s">
        <v>4235</v>
      </c>
      <c r="AU117">
        <v>150000</v>
      </c>
      <c r="AV117" s="1" t="s">
        <v>4280</v>
      </c>
      <c r="AW117" s="1" t="s">
        <v>3937</v>
      </c>
      <c r="AX117">
        <v>2053</v>
      </c>
      <c r="AY117">
        <v>135558</v>
      </c>
      <c r="AZ117">
        <v>9</v>
      </c>
      <c r="BA117" s="1" t="s">
        <v>4617</v>
      </c>
    </row>
    <row r="118" spans="1:53">
      <c r="A118" s="1" t="s">
        <v>166</v>
      </c>
      <c r="B118">
        <v>0</v>
      </c>
      <c r="C118">
        <v>150000</v>
      </c>
      <c r="D118" s="1" t="s">
        <v>1526</v>
      </c>
      <c r="E118">
        <v>20</v>
      </c>
      <c r="F118">
        <v>138233</v>
      </c>
      <c r="G118">
        <v>10</v>
      </c>
      <c r="H118" s="1"/>
      <c r="I118" s="1" t="s">
        <v>2405</v>
      </c>
      <c r="J118" s="1" t="s">
        <v>2462</v>
      </c>
      <c r="K118" s="1" t="s">
        <v>2465</v>
      </c>
      <c r="L118" s="1" t="s">
        <v>2488</v>
      </c>
      <c r="M118" s="1" t="s">
        <v>2596</v>
      </c>
      <c r="N118" s="1" t="s">
        <v>2607</v>
      </c>
      <c r="O118" s="1"/>
      <c r="P118">
        <v>1</v>
      </c>
      <c r="Q118" s="1" t="s">
        <v>1643</v>
      </c>
      <c r="R118" s="1" t="s">
        <v>3107</v>
      </c>
      <c r="S118" s="1"/>
      <c r="T118" s="1" t="s">
        <v>3109</v>
      </c>
      <c r="U118" s="1" t="s">
        <v>3131</v>
      </c>
      <c r="V118" s="1" t="s">
        <v>3287</v>
      </c>
      <c r="W118" s="1" t="s">
        <v>3396</v>
      </c>
      <c r="X118" s="1"/>
      <c r="Y118" s="3">
        <v>46209</v>
      </c>
      <c r="Z118" s="1" t="s">
        <v>3402</v>
      </c>
      <c r="AA118" s="3">
        <v>46209</v>
      </c>
      <c r="AB118" s="1" t="s">
        <v>3416</v>
      </c>
      <c r="AC118" s="1" t="s">
        <v>3493</v>
      </c>
      <c r="AD118" s="1" t="s">
        <v>3933</v>
      </c>
      <c r="AE118" s="1" t="s">
        <v>3933</v>
      </c>
      <c r="AF118" s="1" t="s">
        <v>3937</v>
      </c>
      <c r="AG118" s="1" t="s">
        <v>2488</v>
      </c>
      <c r="AH118" s="1" t="s">
        <v>2596</v>
      </c>
      <c r="AI118" s="1" t="s">
        <v>3948</v>
      </c>
      <c r="AJ118" s="1"/>
      <c r="AK118" s="1"/>
      <c r="AL118" s="1" t="s">
        <v>3952</v>
      </c>
      <c r="AM118" s="1" t="s">
        <v>3952</v>
      </c>
      <c r="AN118" s="1" t="s">
        <v>3959</v>
      </c>
      <c r="AO118" s="1" t="s">
        <v>4014</v>
      </c>
      <c r="AP118" s="1" t="s">
        <v>4221</v>
      </c>
      <c r="AQ118" s="1"/>
      <c r="AR118">
        <v>22417</v>
      </c>
      <c r="AS118">
        <v>1</v>
      </c>
      <c r="AT118" s="1" t="s">
        <v>4235</v>
      </c>
      <c r="AU118">
        <v>150000</v>
      </c>
      <c r="AV118" s="1" t="s">
        <v>4280</v>
      </c>
      <c r="AW118" s="1" t="s">
        <v>3937</v>
      </c>
      <c r="AX118">
        <v>2053</v>
      </c>
      <c r="AY118">
        <v>135558</v>
      </c>
      <c r="AZ118">
        <v>10</v>
      </c>
      <c r="BA118" s="1" t="s">
        <v>4617</v>
      </c>
    </row>
    <row r="119" spans="1:53">
      <c r="A119" s="1" t="s">
        <v>167</v>
      </c>
      <c r="B119">
        <v>0</v>
      </c>
      <c r="C119">
        <v>140000</v>
      </c>
      <c r="D119" s="1" t="s">
        <v>1527</v>
      </c>
      <c r="E119">
        <v>20</v>
      </c>
      <c r="F119">
        <v>138233</v>
      </c>
      <c r="G119">
        <v>11</v>
      </c>
      <c r="H119" s="1"/>
      <c r="I119" s="1" t="s">
        <v>2405</v>
      </c>
      <c r="J119" s="1" t="s">
        <v>2462</v>
      </c>
      <c r="K119" s="1" t="s">
        <v>2465</v>
      </c>
      <c r="L119" s="1" t="s">
        <v>2488</v>
      </c>
      <c r="M119" s="1" t="s">
        <v>2596</v>
      </c>
      <c r="N119" s="1" t="s">
        <v>2607</v>
      </c>
      <c r="O119" s="1"/>
      <c r="P119">
        <v>1</v>
      </c>
      <c r="Q119" s="1" t="s">
        <v>1769</v>
      </c>
      <c r="R119" s="1" t="s">
        <v>3107</v>
      </c>
      <c r="S119" s="1"/>
      <c r="T119" s="1" t="s">
        <v>3109</v>
      </c>
      <c r="U119" s="1" t="s">
        <v>3131</v>
      </c>
      <c r="V119" s="1" t="s">
        <v>3287</v>
      </c>
      <c r="W119" s="1" t="s">
        <v>3396</v>
      </c>
      <c r="X119" s="1"/>
      <c r="Y119" s="3">
        <v>46209</v>
      </c>
      <c r="Z119" s="1" t="s">
        <v>3402</v>
      </c>
      <c r="AA119" s="3">
        <v>46209</v>
      </c>
      <c r="AB119" s="1" t="s">
        <v>3416</v>
      </c>
      <c r="AC119" s="1" t="s">
        <v>3493</v>
      </c>
      <c r="AD119" s="1" t="s">
        <v>3933</v>
      </c>
      <c r="AE119" s="1" t="s">
        <v>3933</v>
      </c>
      <c r="AF119" s="1" t="s">
        <v>3937</v>
      </c>
      <c r="AG119" s="1" t="s">
        <v>2488</v>
      </c>
      <c r="AH119" s="1" t="s">
        <v>2596</v>
      </c>
      <c r="AI119" s="1" t="s">
        <v>3948</v>
      </c>
      <c r="AJ119" s="1"/>
      <c r="AK119" s="1"/>
      <c r="AL119" s="1" t="s">
        <v>3952</v>
      </c>
      <c r="AM119" s="1" t="s">
        <v>3952</v>
      </c>
      <c r="AN119" s="1" t="s">
        <v>3959</v>
      </c>
      <c r="AO119" s="1" t="s">
        <v>4014</v>
      </c>
      <c r="AP119" s="1" t="s">
        <v>4221</v>
      </c>
      <c r="AQ119" s="1"/>
      <c r="AR119">
        <v>22417</v>
      </c>
      <c r="AS119">
        <v>1</v>
      </c>
      <c r="AT119" s="1" t="s">
        <v>4235</v>
      </c>
      <c r="AU119">
        <v>140000</v>
      </c>
      <c r="AV119" s="1" t="s">
        <v>4280</v>
      </c>
      <c r="AW119" s="1" t="s">
        <v>3937</v>
      </c>
      <c r="AX119">
        <v>2053</v>
      </c>
      <c r="AY119">
        <v>135558</v>
      </c>
      <c r="AZ119">
        <v>11</v>
      </c>
      <c r="BA119" s="1" t="s">
        <v>4617</v>
      </c>
    </row>
    <row r="120" spans="1:53">
      <c r="A120" s="1" t="s">
        <v>168</v>
      </c>
      <c r="B120">
        <v>0</v>
      </c>
      <c r="C120">
        <v>130000</v>
      </c>
      <c r="D120" s="1" t="s">
        <v>1528</v>
      </c>
      <c r="E120">
        <v>20</v>
      </c>
      <c r="F120">
        <v>138233</v>
      </c>
      <c r="G120">
        <v>12</v>
      </c>
      <c r="H120" s="1"/>
      <c r="I120" s="1" t="s">
        <v>2405</v>
      </c>
      <c r="J120" s="1" t="s">
        <v>2462</v>
      </c>
      <c r="K120" s="1" t="s">
        <v>2465</v>
      </c>
      <c r="L120" s="1" t="s">
        <v>2488</v>
      </c>
      <c r="M120" s="1" t="s">
        <v>2596</v>
      </c>
      <c r="N120" s="1" t="s">
        <v>2607</v>
      </c>
      <c r="O120" s="1"/>
      <c r="P120">
        <v>1</v>
      </c>
      <c r="Q120" s="1" t="s">
        <v>2145</v>
      </c>
      <c r="R120" s="1" t="s">
        <v>3107</v>
      </c>
      <c r="S120" s="1"/>
      <c r="T120" s="1" t="s">
        <v>3109</v>
      </c>
      <c r="U120" s="1" t="s">
        <v>3131</v>
      </c>
      <c r="V120" s="1" t="s">
        <v>3287</v>
      </c>
      <c r="W120" s="1" t="s">
        <v>3396</v>
      </c>
      <c r="X120" s="1"/>
      <c r="Y120" s="3">
        <v>46209</v>
      </c>
      <c r="Z120" s="1" t="s">
        <v>3402</v>
      </c>
      <c r="AA120" s="3">
        <v>46209</v>
      </c>
      <c r="AB120" s="1" t="s">
        <v>3416</v>
      </c>
      <c r="AC120" s="1" t="s">
        <v>3493</v>
      </c>
      <c r="AD120" s="1" t="s">
        <v>3933</v>
      </c>
      <c r="AE120" s="1" t="s">
        <v>3933</v>
      </c>
      <c r="AF120" s="1" t="s">
        <v>3937</v>
      </c>
      <c r="AG120" s="1" t="s">
        <v>2488</v>
      </c>
      <c r="AH120" s="1" t="s">
        <v>2596</v>
      </c>
      <c r="AI120" s="1" t="s">
        <v>3948</v>
      </c>
      <c r="AJ120" s="1"/>
      <c r="AK120" s="1"/>
      <c r="AL120" s="1" t="s">
        <v>3952</v>
      </c>
      <c r="AM120" s="1" t="s">
        <v>3952</v>
      </c>
      <c r="AN120" s="1" t="s">
        <v>3959</v>
      </c>
      <c r="AO120" s="1" t="s">
        <v>4014</v>
      </c>
      <c r="AP120" s="1" t="s">
        <v>4221</v>
      </c>
      <c r="AQ120" s="1"/>
      <c r="AR120">
        <v>22417</v>
      </c>
      <c r="AS120">
        <v>1</v>
      </c>
      <c r="AT120" s="1" t="s">
        <v>4235</v>
      </c>
      <c r="AU120">
        <v>130000</v>
      </c>
      <c r="AV120" s="1" t="s">
        <v>4280</v>
      </c>
      <c r="AW120" s="1" t="s">
        <v>3937</v>
      </c>
      <c r="AX120">
        <v>2053</v>
      </c>
      <c r="AY120">
        <v>135558</v>
      </c>
      <c r="AZ120">
        <v>12</v>
      </c>
      <c r="BA120" s="1" t="s">
        <v>4617</v>
      </c>
    </row>
    <row r="121" spans="1:53">
      <c r="A121" s="1" t="s">
        <v>169</v>
      </c>
      <c r="B121">
        <v>0</v>
      </c>
      <c r="C121">
        <v>100000</v>
      </c>
      <c r="D121" s="1" t="s">
        <v>1529</v>
      </c>
      <c r="E121">
        <v>20</v>
      </c>
      <c r="F121">
        <v>138233</v>
      </c>
      <c r="G121">
        <v>13</v>
      </c>
      <c r="H121" s="1"/>
      <c r="I121" s="1" t="s">
        <v>2405</v>
      </c>
      <c r="J121" s="1" t="s">
        <v>2462</v>
      </c>
      <c r="K121" s="1" t="s">
        <v>2465</v>
      </c>
      <c r="L121" s="1" t="s">
        <v>2488</v>
      </c>
      <c r="M121" s="1" t="s">
        <v>2596</v>
      </c>
      <c r="N121" s="1" t="s">
        <v>2607</v>
      </c>
      <c r="O121" s="1"/>
      <c r="P121">
        <v>1</v>
      </c>
      <c r="Q121" s="1" t="s">
        <v>2652</v>
      </c>
      <c r="R121" s="1" t="s">
        <v>3107</v>
      </c>
      <c r="S121" s="1"/>
      <c r="T121" s="1" t="s">
        <v>3109</v>
      </c>
      <c r="U121" s="1" t="s">
        <v>3131</v>
      </c>
      <c r="V121" s="1" t="s">
        <v>3287</v>
      </c>
      <c r="W121" s="1" t="s">
        <v>3396</v>
      </c>
      <c r="X121" s="1"/>
      <c r="Y121" s="3">
        <v>46209</v>
      </c>
      <c r="Z121" s="1" t="s">
        <v>3402</v>
      </c>
      <c r="AA121" s="3">
        <v>46209</v>
      </c>
      <c r="AB121" s="1" t="s">
        <v>3416</v>
      </c>
      <c r="AC121" s="1" t="s">
        <v>3493</v>
      </c>
      <c r="AD121" s="1" t="s">
        <v>3933</v>
      </c>
      <c r="AE121" s="1" t="s">
        <v>3933</v>
      </c>
      <c r="AF121" s="1" t="s">
        <v>3937</v>
      </c>
      <c r="AG121" s="1" t="s">
        <v>2488</v>
      </c>
      <c r="AH121" s="1" t="s">
        <v>2596</v>
      </c>
      <c r="AI121" s="1" t="s">
        <v>3948</v>
      </c>
      <c r="AJ121" s="1"/>
      <c r="AK121" s="1"/>
      <c r="AL121" s="1" t="s">
        <v>3952</v>
      </c>
      <c r="AM121" s="1" t="s">
        <v>3952</v>
      </c>
      <c r="AN121" s="1" t="s">
        <v>3959</v>
      </c>
      <c r="AO121" s="1" t="s">
        <v>4014</v>
      </c>
      <c r="AP121" s="1" t="s">
        <v>4221</v>
      </c>
      <c r="AQ121" s="1"/>
      <c r="AR121">
        <v>22417</v>
      </c>
      <c r="AS121">
        <v>1</v>
      </c>
      <c r="AT121" s="1" t="s">
        <v>4235</v>
      </c>
      <c r="AU121">
        <v>100000</v>
      </c>
      <c r="AV121" s="1" t="s">
        <v>4280</v>
      </c>
      <c r="AW121" s="1" t="s">
        <v>3937</v>
      </c>
      <c r="AX121">
        <v>2053</v>
      </c>
      <c r="AY121">
        <v>135558</v>
      </c>
      <c r="AZ121">
        <v>13</v>
      </c>
      <c r="BA121" s="1" t="s">
        <v>4617</v>
      </c>
    </row>
    <row r="122" spans="1:53">
      <c r="A122" s="1" t="s">
        <v>170</v>
      </c>
      <c r="B122">
        <v>0</v>
      </c>
      <c r="C122">
        <v>80000</v>
      </c>
      <c r="D122" s="1" t="s">
        <v>1530</v>
      </c>
      <c r="E122">
        <v>20</v>
      </c>
      <c r="F122">
        <v>138233</v>
      </c>
      <c r="G122">
        <v>14</v>
      </c>
      <c r="H122" s="1"/>
      <c r="I122" s="1" t="s">
        <v>2405</v>
      </c>
      <c r="J122" s="1" t="s">
        <v>2462</v>
      </c>
      <c r="K122" s="1" t="s">
        <v>2465</v>
      </c>
      <c r="L122" s="1" t="s">
        <v>2488</v>
      </c>
      <c r="M122" s="1" t="s">
        <v>2596</v>
      </c>
      <c r="N122" s="1" t="s">
        <v>2607</v>
      </c>
      <c r="O122" s="1"/>
      <c r="P122">
        <v>1</v>
      </c>
      <c r="Q122" s="1" t="s">
        <v>2653</v>
      </c>
      <c r="R122" s="1" t="s">
        <v>3107</v>
      </c>
      <c r="S122" s="1"/>
      <c r="T122" s="1" t="s">
        <v>3109</v>
      </c>
      <c r="U122" s="1" t="s">
        <v>3131</v>
      </c>
      <c r="V122" s="1" t="s">
        <v>3287</v>
      </c>
      <c r="W122" s="1" t="s">
        <v>3396</v>
      </c>
      <c r="X122" s="1"/>
      <c r="Y122" s="3">
        <v>46209</v>
      </c>
      <c r="Z122" s="1" t="s">
        <v>3402</v>
      </c>
      <c r="AA122" s="3">
        <v>46209</v>
      </c>
      <c r="AB122" s="1" t="s">
        <v>3416</v>
      </c>
      <c r="AC122" s="1" t="s">
        <v>3493</v>
      </c>
      <c r="AD122" s="1" t="s">
        <v>3933</v>
      </c>
      <c r="AE122" s="1" t="s">
        <v>3933</v>
      </c>
      <c r="AF122" s="1" t="s">
        <v>3937</v>
      </c>
      <c r="AG122" s="1" t="s">
        <v>2488</v>
      </c>
      <c r="AH122" s="1" t="s">
        <v>2596</v>
      </c>
      <c r="AI122" s="1" t="s">
        <v>3948</v>
      </c>
      <c r="AJ122" s="1"/>
      <c r="AK122" s="1"/>
      <c r="AL122" s="1" t="s">
        <v>3952</v>
      </c>
      <c r="AM122" s="1" t="s">
        <v>3952</v>
      </c>
      <c r="AN122" s="1" t="s">
        <v>3959</v>
      </c>
      <c r="AO122" s="1" t="s">
        <v>4014</v>
      </c>
      <c r="AP122" s="1" t="s">
        <v>4221</v>
      </c>
      <c r="AQ122" s="1"/>
      <c r="AR122">
        <v>22417</v>
      </c>
      <c r="AS122">
        <v>1</v>
      </c>
      <c r="AT122" s="1" t="s">
        <v>4235</v>
      </c>
      <c r="AU122">
        <v>80000</v>
      </c>
      <c r="AV122" s="1" t="s">
        <v>4280</v>
      </c>
      <c r="AW122" s="1" t="s">
        <v>3937</v>
      </c>
      <c r="AX122">
        <v>2053</v>
      </c>
      <c r="AY122">
        <v>135558</v>
      </c>
      <c r="AZ122">
        <v>14</v>
      </c>
      <c r="BA122" s="1" t="s">
        <v>4617</v>
      </c>
    </row>
    <row r="123" spans="1:53">
      <c r="A123" s="1" t="s">
        <v>171</v>
      </c>
      <c r="B123">
        <v>0</v>
      </c>
      <c r="C123">
        <v>80000</v>
      </c>
      <c r="D123" s="1" t="s">
        <v>1530</v>
      </c>
      <c r="E123">
        <v>20</v>
      </c>
      <c r="F123">
        <v>138233</v>
      </c>
      <c r="G123">
        <v>15</v>
      </c>
      <c r="H123" s="1"/>
      <c r="I123" s="1" t="s">
        <v>2405</v>
      </c>
      <c r="J123" s="1" t="s">
        <v>2462</v>
      </c>
      <c r="K123" s="1" t="s">
        <v>2465</v>
      </c>
      <c r="L123" s="1" t="s">
        <v>2488</v>
      </c>
      <c r="M123" s="1" t="s">
        <v>2596</v>
      </c>
      <c r="N123" s="1" t="s">
        <v>2607</v>
      </c>
      <c r="O123" s="1"/>
      <c r="P123">
        <v>1</v>
      </c>
      <c r="Q123" s="1" t="s">
        <v>2653</v>
      </c>
      <c r="R123" s="1" t="s">
        <v>3107</v>
      </c>
      <c r="S123" s="1"/>
      <c r="T123" s="1" t="s">
        <v>3109</v>
      </c>
      <c r="U123" s="1" t="s">
        <v>3131</v>
      </c>
      <c r="V123" s="1" t="s">
        <v>3287</v>
      </c>
      <c r="W123" s="1" t="s">
        <v>3396</v>
      </c>
      <c r="X123" s="1"/>
      <c r="Y123" s="3">
        <v>46209</v>
      </c>
      <c r="Z123" s="1" t="s">
        <v>3402</v>
      </c>
      <c r="AA123" s="3">
        <v>46209</v>
      </c>
      <c r="AB123" s="1" t="s">
        <v>3416</v>
      </c>
      <c r="AC123" s="1" t="s">
        <v>3493</v>
      </c>
      <c r="AD123" s="1" t="s">
        <v>3933</v>
      </c>
      <c r="AE123" s="1" t="s">
        <v>3933</v>
      </c>
      <c r="AF123" s="1" t="s">
        <v>3937</v>
      </c>
      <c r="AG123" s="1" t="s">
        <v>2488</v>
      </c>
      <c r="AH123" s="1" t="s">
        <v>2596</v>
      </c>
      <c r="AI123" s="1" t="s">
        <v>3948</v>
      </c>
      <c r="AJ123" s="1"/>
      <c r="AK123" s="1"/>
      <c r="AL123" s="1" t="s">
        <v>3952</v>
      </c>
      <c r="AM123" s="1" t="s">
        <v>3952</v>
      </c>
      <c r="AN123" s="1" t="s">
        <v>3959</v>
      </c>
      <c r="AO123" s="1" t="s">
        <v>4014</v>
      </c>
      <c r="AP123" s="1" t="s">
        <v>4221</v>
      </c>
      <c r="AQ123" s="1"/>
      <c r="AR123">
        <v>22417</v>
      </c>
      <c r="AS123">
        <v>1</v>
      </c>
      <c r="AT123" s="1" t="s">
        <v>4235</v>
      </c>
      <c r="AU123">
        <v>80000</v>
      </c>
      <c r="AV123" s="1" t="s">
        <v>4280</v>
      </c>
      <c r="AW123" s="1" t="s">
        <v>3937</v>
      </c>
      <c r="AX123">
        <v>2053</v>
      </c>
      <c r="AY123">
        <v>135558</v>
      </c>
      <c r="AZ123">
        <v>15</v>
      </c>
      <c r="BA123" s="1" t="s">
        <v>4617</v>
      </c>
    </row>
    <row r="124" spans="1:53">
      <c r="A124" s="1" t="s">
        <v>172</v>
      </c>
      <c r="B124">
        <v>0</v>
      </c>
      <c r="C124">
        <v>80000</v>
      </c>
      <c r="D124" s="1" t="s">
        <v>1530</v>
      </c>
      <c r="E124">
        <v>20</v>
      </c>
      <c r="F124">
        <v>138233</v>
      </c>
      <c r="G124">
        <v>16</v>
      </c>
      <c r="H124" s="1"/>
      <c r="I124" s="1" t="s">
        <v>2405</v>
      </c>
      <c r="J124" s="1" t="s">
        <v>2462</v>
      </c>
      <c r="K124" s="1" t="s">
        <v>2465</v>
      </c>
      <c r="L124" s="1" t="s">
        <v>2488</v>
      </c>
      <c r="M124" s="1" t="s">
        <v>2596</v>
      </c>
      <c r="N124" s="1" t="s">
        <v>2607</v>
      </c>
      <c r="O124" s="1"/>
      <c r="P124">
        <v>1</v>
      </c>
      <c r="Q124" s="1" t="s">
        <v>2653</v>
      </c>
      <c r="R124" s="1" t="s">
        <v>3107</v>
      </c>
      <c r="S124" s="1"/>
      <c r="T124" s="1" t="s">
        <v>3109</v>
      </c>
      <c r="U124" s="1" t="s">
        <v>3131</v>
      </c>
      <c r="V124" s="1" t="s">
        <v>3287</v>
      </c>
      <c r="W124" s="1" t="s">
        <v>3396</v>
      </c>
      <c r="X124" s="1"/>
      <c r="Y124" s="3">
        <v>46209</v>
      </c>
      <c r="Z124" s="1" t="s">
        <v>3402</v>
      </c>
      <c r="AA124" s="3">
        <v>46209</v>
      </c>
      <c r="AB124" s="1" t="s">
        <v>3416</v>
      </c>
      <c r="AC124" s="1" t="s">
        <v>3493</v>
      </c>
      <c r="AD124" s="1" t="s">
        <v>3933</v>
      </c>
      <c r="AE124" s="1" t="s">
        <v>3933</v>
      </c>
      <c r="AF124" s="1" t="s">
        <v>3937</v>
      </c>
      <c r="AG124" s="1" t="s">
        <v>2488</v>
      </c>
      <c r="AH124" s="1" t="s">
        <v>2596</v>
      </c>
      <c r="AI124" s="1" t="s">
        <v>3948</v>
      </c>
      <c r="AJ124" s="1"/>
      <c r="AK124" s="1"/>
      <c r="AL124" s="1" t="s">
        <v>3952</v>
      </c>
      <c r="AM124" s="1" t="s">
        <v>3952</v>
      </c>
      <c r="AN124" s="1" t="s">
        <v>3959</v>
      </c>
      <c r="AO124" s="1" t="s">
        <v>4014</v>
      </c>
      <c r="AP124" s="1" t="s">
        <v>4221</v>
      </c>
      <c r="AQ124" s="1"/>
      <c r="AR124">
        <v>22417</v>
      </c>
      <c r="AS124">
        <v>1</v>
      </c>
      <c r="AT124" s="1" t="s">
        <v>4235</v>
      </c>
      <c r="AU124">
        <v>80000</v>
      </c>
      <c r="AV124" s="1" t="s">
        <v>4280</v>
      </c>
      <c r="AW124" s="1" t="s">
        <v>3937</v>
      </c>
      <c r="AX124">
        <v>2053</v>
      </c>
      <c r="AY124">
        <v>135558</v>
      </c>
      <c r="AZ124">
        <v>16</v>
      </c>
      <c r="BA124" s="1" t="s">
        <v>4617</v>
      </c>
    </row>
    <row r="125" spans="1:53">
      <c r="A125" s="1" t="s">
        <v>173</v>
      </c>
      <c r="B125">
        <v>0</v>
      </c>
      <c r="C125">
        <v>80000</v>
      </c>
      <c r="D125" s="1" t="s">
        <v>1530</v>
      </c>
      <c r="E125">
        <v>20</v>
      </c>
      <c r="F125">
        <v>138233</v>
      </c>
      <c r="G125">
        <v>17</v>
      </c>
      <c r="H125" s="1"/>
      <c r="I125" s="1" t="s">
        <v>2405</v>
      </c>
      <c r="J125" s="1" t="s">
        <v>2462</v>
      </c>
      <c r="K125" s="1" t="s">
        <v>2465</v>
      </c>
      <c r="L125" s="1" t="s">
        <v>2488</v>
      </c>
      <c r="M125" s="1" t="s">
        <v>2596</v>
      </c>
      <c r="N125" s="1" t="s">
        <v>2607</v>
      </c>
      <c r="O125" s="1"/>
      <c r="P125">
        <v>1</v>
      </c>
      <c r="Q125" s="1" t="s">
        <v>2653</v>
      </c>
      <c r="R125" s="1" t="s">
        <v>3107</v>
      </c>
      <c r="S125" s="1"/>
      <c r="T125" s="1" t="s">
        <v>3109</v>
      </c>
      <c r="U125" s="1" t="s">
        <v>3131</v>
      </c>
      <c r="V125" s="1" t="s">
        <v>3287</v>
      </c>
      <c r="W125" s="1" t="s">
        <v>3396</v>
      </c>
      <c r="X125" s="1"/>
      <c r="Y125" s="3">
        <v>46209</v>
      </c>
      <c r="Z125" s="1" t="s">
        <v>3402</v>
      </c>
      <c r="AA125" s="3">
        <v>46209</v>
      </c>
      <c r="AB125" s="1" t="s">
        <v>3416</v>
      </c>
      <c r="AC125" s="1" t="s">
        <v>3493</v>
      </c>
      <c r="AD125" s="1" t="s">
        <v>3933</v>
      </c>
      <c r="AE125" s="1" t="s">
        <v>3933</v>
      </c>
      <c r="AF125" s="1" t="s">
        <v>3937</v>
      </c>
      <c r="AG125" s="1" t="s">
        <v>2488</v>
      </c>
      <c r="AH125" s="1" t="s">
        <v>2596</v>
      </c>
      <c r="AI125" s="1" t="s">
        <v>3948</v>
      </c>
      <c r="AJ125" s="1"/>
      <c r="AK125" s="1"/>
      <c r="AL125" s="1" t="s">
        <v>3952</v>
      </c>
      <c r="AM125" s="1" t="s">
        <v>3952</v>
      </c>
      <c r="AN125" s="1" t="s">
        <v>3959</v>
      </c>
      <c r="AO125" s="1" t="s">
        <v>4014</v>
      </c>
      <c r="AP125" s="1" t="s">
        <v>4221</v>
      </c>
      <c r="AQ125" s="1"/>
      <c r="AR125">
        <v>22417</v>
      </c>
      <c r="AS125">
        <v>1</v>
      </c>
      <c r="AT125" s="1" t="s">
        <v>4235</v>
      </c>
      <c r="AU125">
        <v>80000</v>
      </c>
      <c r="AV125" s="1" t="s">
        <v>4280</v>
      </c>
      <c r="AW125" s="1" t="s">
        <v>3937</v>
      </c>
      <c r="AX125">
        <v>2053</v>
      </c>
      <c r="AY125">
        <v>135558</v>
      </c>
      <c r="AZ125">
        <v>17</v>
      </c>
      <c r="BA125" s="1" t="s">
        <v>4617</v>
      </c>
    </row>
    <row r="126" spans="1:53">
      <c r="A126" s="1" t="s">
        <v>174</v>
      </c>
      <c r="B126">
        <v>0</v>
      </c>
      <c r="C126">
        <v>80000</v>
      </c>
      <c r="D126" s="1" t="s">
        <v>1530</v>
      </c>
      <c r="E126">
        <v>20</v>
      </c>
      <c r="F126">
        <v>138233</v>
      </c>
      <c r="G126">
        <v>18</v>
      </c>
      <c r="H126" s="1"/>
      <c r="I126" s="1" t="s">
        <v>2405</v>
      </c>
      <c r="J126" s="1" t="s">
        <v>2462</v>
      </c>
      <c r="K126" s="1" t="s">
        <v>2465</v>
      </c>
      <c r="L126" s="1" t="s">
        <v>2488</v>
      </c>
      <c r="M126" s="1" t="s">
        <v>2596</v>
      </c>
      <c r="N126" s="1" t="s">
        <v>2607</v>
      </c>
      <c r="O126" s="1"/>
      <c r="P126">
        <v>1</v>
      </c>
      <c r="Q126" s="1" t="s">
        <v>2653</v>
      </c>
      <c r="R126" s="1" t="s">
        <v>3107</v>
      </c>
      <c r="S126" s="1"/>
      <c r="T126" s="1" t="s">
        <v>3109</v>
      </c>
      <c r="U126" s="1" t="s">
        <v>3131</v>
      </c>
      <c r="V126" s="1" t="s">
        <v>3287</v>
      </c>
      <c r="W126" s="1" t="s">
        <v>3396</v>
      </c>
      <c r="X126" s="1"/>
      <c r="Y126" s="3">
        <v>46209</v>
      </c>
      <c r="Z126" s="1" t="s">
        <v>3402</v>
      </c>
      <c r="AA126" s="3">
        <v>46209</v>
      </c>
      <c r="AB126" s="1" t="s">
        <v>3416</v>
      </c>
      <c r="AC126" s="1" t="s">
        <v>3493</v>
      </c>
      <c r="AD126" s="1" t="s">
        <v>3933</v>
      </c>
      <c r="AE126" s="1" t="s">
        <v>3933</v>
      </c>
      <c r="AF126" s="1" t="s">
        <v>3937</v>
      </c>
      <c r="AG126" s="1" t="s">
        <v>2488</v>
      </c>
      <c r="AH126" s="1" t="s">
        <v>2596</v>
      </c>
      <c r="AI126" s="1" t="s">
        <v>3948</v>
      </c>
      <c r="AJ126" s="1"/>
      <c r="AK126" s="1"/>
      <c r="AL126" s="1" t="s">
        <v>3952</v>
      </c>
      <c r="AM126" s="1" t="s">
        <v>3952</v>
      </c>
      <c r="AN126" s="1" t="s">
        <v>3959</v>
      </c>
      <c r="AO126" s="1" t="s">
        <v>4014</v>
      </c>
      <c r="AP126" s="1" t="s">
        <v>4221</v>
      </c>
      <c r="AQ126" s="1"/>
      <c r="AR126">
        <v>22417</v>
      </c>
      <c r="AS126">
        <v>1</v>
      </c>
      <c r="AT126" s="1" t="s">
        <v>4235</v>
      </c>
      <c r="AU126">
        <v>80000</v>
      </c>
      <c r="AV126" s="1" t="s">
        <v>4280</v>
      </c>
      <c r="AW126" s="1" t="s">
        <v>3937</v>
      </c>
      <c r="AX126">
        <v>2053</v>
      </c>
      <c r="AY126">
        <v>135558</v>
      </c>
      <c r="AZ126">
        <v>18</v>
      </c>
      <c r="BA126" s="1" t="s">
        <v>4617</v>
      </c>
    </row>
    <row r="127" spans="1:53">
      <c r="A127" s="1" t="s">
        <v>175</v>
      </c>
      <c r="B127">
        <v>0</v>
      </c>
      <c r="C127">
        <v>80000</v>
      </c>
      <c r="D127" s="1" t="s">
        <v>1530</v>
      </c>
      <c r="E127">
        <v>20</v>
      </c>
      <c r="F127">
        <v>138233</v>
      </c>
      <c r="G127">
        <v>19</v>
      </c>
      <c r="H127" s="1"/>
      <c r="I127" s="1" t="s">
        <v>2405</v>
      </c>
      <c r="J127" s="1" t="s">
        <v>2462</v>
      </c>
      <c r="K127" s="1" t="s">
        <v>2465</v>
      </c>
      <c r="L127" s="1" t="s">
        <v>2488</v>
      </c>
      <c r="M127" s="1" t="s">
        <v>2596</v>
      </c>
      <c r="N127" s="1" t="s">
        <v>2607</v>
      </c>
      <c r="O127" s="1"/>
      <c r="P127">
        <v>1</v>
      </c>
      <c r="Q127" s="1" t="s">
        <v>2653</v>
      </c>
      <c r="R127" s="1" t="s">
        <v>3107</v>
      </c>
      <c r="S127" s="1"/>
      <c r="T127" s="1" t="s">
        <v>3109</v>
      </c>
      <c r="U127" s="1" t="s">
        <v>3131</v>
      </c>
      <c r="V127" s="1" t="s">
        <v>3287</v>
      </c>
      <c r="W127" s="1" t="s">
        <v>3396</v>
      </c>
      <c r="X127" s="1"/>
      <c r="Y127" s="3">
        <v>46209</v>
      </c>
      <c r="Z127" s="1" t="s">
        <v>3402</v>
      </c>
      <c r="AA127" s="3">
        <v>46209</v>
      </c>
      <c r="AB127" s="1" t="s">
        <v>3416</v>
      </c>
      <c r="AC127" s="1" t="s">
        <v>3493</v>
      </c>
      <c r="AD127" s="1" t="s">
        <v>3933</v>
      </c>
      <c r="AE127" s="1" t="s">
        <v>3933</v>
      </c>
      <c r="AF127" s="1" t="s">
        <v>3937</v>
      </c>
      <c r="AG127" s="1" t="s">
        <v>2488</v>
      </c>
      <c r="AH127" s="1" t="s">
        <v>2596</v>
      </c>
      <c r="AI127" s="1" t="s">
        <v>3948</v>
      </c>
      <c r="AJ127" s="1"/>
      <c r="AK127" s="1"/>
      <c r="AL127" s="1" t="s">
        <v>3952</v>
      </c>
      <c r="AM127" s="1" t="s">
        <v>3952</v>
      </c>
      <c r="AN127" s="1" t="s">
        <v>3959</v>
      </c>
      <c r="AO127" s="1" t="s">
        <v>4014</v>
      </c>
      <c r="AP127" s="1" t="s">
        <v>4221</v>
      </c>
      <c r="AQ127" s="1"/>
      <c r="AR127">
        <v>22417</v>
      </c>
      <c r="AS127">
        <v>1</v>
      </c>
      <c r="AT127" s="1" t="s">
        <v>4235</v>
      </c>
      <c r="AU127">
        <v>80000</v>
      </c>
      <c r="AV127" s="1" t="s">
        <v>4280</v>
      </c>
      <c r="AW127" s="1" t="s">
        <v>3937</v>
      </c>
      <c r="AX127">
        <v>2053</v>
      </c>
      <c r="AY127">
        <v>135558</v>
      </c>
      <c r="AZ127">
        <v>19</v>
      </c>
      <c r="BA127" s="1" t="s">
        <v>4617</v>
      </c>
    </row>
    <row r="128" spans="1:53">
      <c r="A128" s="1" t="s">
        <v>176</v>
      </c>
      <c r="B128">
        <v>0</v>
      </c>
      <c r="C128">
        <v>60000</v>
      </c>
      <c r="D128" s="1" t="s">
        <v>1488</v>
      </c>
      <c r="E128">
        <v>20</v>
      </c>
      <c r="F128">
        <v>138233</v>
      </c>
      <c r="G128">
        <v>20</v>
      </c>
      <c r="H128" s="1"/>
      <c r="I128" s="1" t="s">
        <v>2405</v>
      </c>
      <c r="J128" s="1" t="s">
        <v>2462</v>
      </c>
      <c r="K128" s="1" t="s">
        <v>2465</v>
      </c>
      <c r="L128" s="1" t="s">
        <v>2488</v>
      </c>
      <c r="M128" s="1" t="s">
        <v>2596</v>
      </c>
      <c r="N128" s="1" t="s">
        <v>2607</v>
      </c>
      <c r="O128" s="1"/>
      <c r="P128">
        <v>1</v>
      </c>
      <c r="Q128" s="1" t="s">
        <v>1542</v>
      </c>
      <c r="R128" s="1" t="s">
        <v>3107</v>
      </c>
      <c r="S128" s="1"/>
      <c r="T128" s="1" t="s">
        <v>3109</v>
      </c>
      <c r="U128" s="1" t="s">
        <v>3131</v>
      </c>
      <c r="V128" s="1" t="s">
        <v>3287</v>
      </c>
      <c r="W128" s="1" t="s">
        <v>3396</v>
      </c>
      <c r="X128" s="1"/>
      <c r="Y128" s="3">
        <v>46209</v>
      </c>
      <c r="Z128" s="1" t="s">
        <v>3402</v>
      </c>
      <c r="AA128" s="3">
        <v>46209</v>
      </c>
      <c r="AB128" s="1" t="s">
        <v>3416</v>
      </c>
      <c r="AC128" s="1" t="s">
        <v>3493</v>
      </c>
      <c r="AD128" s="1" t="s">
        <v>3933</v>
      </c>
      <c r="AE128" s="1" t="s">
        <v>3933</v>
      </c>
      <c r="AF128" s="1" t="s">
        <v>3937</v>
      </c>
      <c r="AG128" s="1" t="s">
        <v>2488</v>
      </c>
      <c r="AH128" s="1" t="s">
        <v>2596</v>
      </c>
      <c r="AI128" s="1" t="s">
        <v>3948</v>
      </c>
      <c r="AJ128" s="1"/>
      <c r="AK128" s="1"/>
      <c r="AL128" s="1" t="s">
        <v>3952</v>
      </c>
      <c r="AM128" s="1" t="s">
        <v>3952</v>
      </c>
      <c r="AN128" s="1" t="s">
        <v>3959</v>
      </c>
      <c r="AO128" s="1" t="s">
        <v>4014</v>
      </c>
      <c r="AP128" s="1" t="s">
        <v>4221</v>
      </c>
      <c r="AQ128" s="1"/>
      <c r="AR128">
        <v>22417</v>
      </c>
      <c r="AS128">
        <v>1</v>
      </c>
      <c r="AT128" s="1" t="s">
        <v>4235</v>
      </c>
      <c r="AU128">
        <v>60000</v>
      </c>
      <c r="AV128" s="1" t="s">
        <v>4280</v>
      </c>
      <c r="AW128" s="1" t="s">
        <v>3937</v>
      </c>
      <c r="AX128">
        <v>2053</v>
      </c>
      <c r="AY128">
        <v>135558</v>
      </c>
      <c r="AZ128">
        <v>20</v>
      </c>
      <c r="BA128" s="1" t="s">
        <v>4617</v>
      </c>
    </row>
    <row r="129" spans="1:53">
      <c r="A129" s="1" t="s">
        <v>177</v>
      </c>
      <c r="B129">
        <v>0</v>
      </c>
      <c r="C129">
        <v>60000</v>
      </c>
      <c r="D129" s="1" t="s">
        <v>1488</v>
      </c>
      <c r="E129">
        <v>20</v>
      </c>
      <c r="F129">
        <v>138233</v>
      </c>
      <c r="G129">
        <v>21</v>
      </c>
      <c r="H129" s="1"/>
      <c r="I129" s="1" t="s">
        <v>2405</v>
      </c>
      <c r="J129" s="1" t="s">
        <v>2462</v>
      </c>
      <c r="K129" s="1" t="s">
        <v>2465</v>
      </c>
      <c r="L129" s="1" t="s">
        <v>2488</v>
      </c>
      <c r="M129" s="1" t="s">
        <v>2596</v>
      </c>
      <c r="N129" s="1" t="s">
        <v>2607</v>
      </c>
      <c r="O129" s="1"/>
      <c r="P129">
        <v>1</v>
      </c>
      <c r="Q129" s="1" t="s">
        <v>1542</v>
      </c>
      <c r="R129" s="1" t="s">
        <v>3107</v>
      </c>
      <c r="S129" s="1"/>
      <c r="T129" s="1" t="s">
        <v>3109</v>
      </c>
      <c r="U129" s="1" t="s">
        <v>3131</v>
      </c>
      <c r="V129" s="1" t="s">
        <v>3287</v>
      </c>
      <c r="W129" s="1" t="s">
        <v>3396</v>
      </c>
      <c r="X129" s="1"/>
      <c r="Y129" s="3">
        <v>46209</v>
      </c>
      <c r="Z129" s="1" t="s">
        <v>3402</v>
      </c>
      <c r="AA129" s="3">
        <v>46209</v>
      </c>
      <c r="AB129" s="1" t="s">
        <v>3416</v>
      </c>
      <c r="AC129" s="1" t="s">
        <v>3493</v>
      </c>
      <c r="AD129" s="1" t="s">
        <v>3933</v>
      </c>
      <c r="AE129" s="1" t="s">
        <v>3933</v>
      </c>
      <c r="AF129" s="1" t="s">
        <v>3937</v>
      </c>
      <c r="AG129" s="1" t="s">
        <v>2488</v>
      </c>
      <c r="AH129" s="1" t="s">
        <v>2596</v>
      </c>
      <c r="AI129" s="1" t="s">
        <v>3948</v>
      </c>
      <c r="AJ129" s="1"/>
      <c r="AK129" s="1"/>
      <c r="AL129" s="1" t="s">
        <v>3952</v>
      </c>
      <c r="AM129" s="1" t="s">
        <v>3952</v>
      </c>
      <c r="AN129" s="1" t="s">
        <v>3959</v>
      </c>
      <c r="AO129" s="1" t="s">
        <v>4014</v>
      </c>
      <c r="AP129" s="1" t="s">
        <v>4221</v>
      </c>
      <c r="AQ129" s="1"/>
      <c r="AR129">
        <v>22417</v>
      </c>
      <c r="AS129">
        <v>1</v>
      </c>
      <c r="AT129" s="1" t="s">
        <v>4235</v>
      </c>
      <c r="AU129">
        <v>60000</v>
      </c>
      <c r="AV129" s="1" t="s">
        <v>4280</v>
      </c>
      <c r="AW129" s="1" t="s">
        <v>3937</v>
      </c>
      <c r="AX129">
        <v>2053</v>
      </c>
      <c r="AY129">
        <v>135558</v>
      </c>
      <c r="AZ129">
        <v>21</v>
      </c>
      <c r="BA129" s="1" t="s">
        <v>4617</v>
      </c>
    </row>
    <row r="130" spans="1:53">
      <c r="A130" s="1" t="s">
        <v>178</v>
      </c>
      <c r="B130">
        <v>0</v>
      </c>
      <c r="C130">
        <v>40000</v>
      </c>
      <c r="D130" s="1" t="s">
        <v>1531</v>
      </c>
      <c r="E130">
        <v>20</v>
      </c>
      <c r="F130">
        <v>138233</v>
      </c>
      <c r="G130">
        <v>22</v>
      </c>
      <c r="H130" s="1"/>
      <c r="I130" s="1" t="s">
        <v>2405</v>
      </c>
      <c r="J130" s="1" t="s">
        <v>2462</v>
      </c>
      <c r="K130" s="1" t="s">
        <v>2465</v>
      </c>
      <c r="L130" s="1" t="s">
        <v>2488</v>
      </c>
      <c r="M130" s="1" t="s">
        <v>2596</v>
      </c>
      <c r="N130" s="1" t="s">
        <v>2607</v>
      </c>
      <c r="O130" s="1"/>
      <c r="P130">
        <v>1</v>
      </c>
      <c r="Q130" s="1" t="s">
        <v>2654</v>
      </c>
      <c r="R130" s="1" t="s">
        <v>3107</v>
      </c>
      <c r="S130" s="1"/>
      <c r="T130" s="1" t="s">
        <v>3109</v>
      </c>
      <c r="U130" s="1" t="s">
        <v>3131</v>
      </c>
      <c r="V130" s="1" t="s">
        <v>3287</v>
      </c>
      <c r="W130" s="1" t="s">
        <v>3396</v>
      </c>
      <c r="X130" s="1"/>
      <c r="Y130" s="3">
        <v>46209</v>
      </c>
      <c r="Z130" s="1" t="s">
        <v>3402</v>
      </c>
      <c r="AA130" s="3">
        <v>46209</v>
      </c>
      <c r="AB130" s="1" t="s">
        <v>3416</v>
      </c>
      <c r="AC130" s="1" t="s">
        <v>3493</v>
      </c>
      <c r="AD130" s="1" t="s">
        <v>3933</v>
      </c>
      <c r="AE130" s="1" t="s">
        <v>3933</v>
      </c>
      <c r="AF130" s="1" t="s">
        <v>3937</v>
      </c>
      <c r="AG130" s="1" t="s">
        <v>2488</v>
      </c>
      <c r="AH130" s="1" t="s">
        <v>2596</v>
      </c>
      <c r="AI130" s="1" t="s">
        <v>3948</v>
      </c>
      <c r="AJ130" s="1"/>
      <c r="AK130" s="1"/>
      <c r="AL130" s="1" t="s">
        <v>3952</v>
      </c>
      <c r="AM130" s="1" t="s">
        <v>3952</v>
      </c>
      <c r="AN130" s="1" t="s">
        <v>3959</v>
      </c>
      <c r="AO130" s="1" t="s">
        <v>4014</v>
      </c>
      <c r="AP130" s="1" t="s">
        <v>4221</v>
      </c>
      <c r="AQ130" s="1"/>
      <c r="AR130">
        <v>22417</v>
      </c>
      <c r="AS130">
        <v>1</v>
      </c>
      <c r="AT130" s="1" t="s">
        <v>4235</v>
      </c>
      <c r="AU130">
        <v>40000</v>
      </c>
      <c r="AV130" s="1" t="s">
        <v>4280</v>
      </c>
      <c r="AW130" s="1" t="s">
        <v>3937</v>
      </c>
      <c r="AX130">
        <v>2053</v>
      </c>
      <c r="AY130">
        <v>135558</v>
      </c>
      <c r="AZ130">
        <v>22</v>
      </c>
      <c r="BA130" s="1" t="s">
        <v>4617</v>
      </c>
    </row>
    <row r="131" spans="1:53">
      <c r="A131" s="1" t="s">
        <v>179</v>
      </c>
      <c r="B131">
        <v>0</v>
      </c>
      <c r="C131">
        <v>1800</v>
      </c>
      <c r="D131" s="1" t="s">
        <v>1532</v>
      </c>
      <c r="E131">
        <v>20</v>
      </c>
      <c r="F131">
        <v>138233</v>
      </c>
      <c r="G131">
        <v>23</v>
      </c>
      <c r="H131" s="1"/>
      <c r="I131" s="1" t="s">
        <v>2405</v>
      </c>
      <c r="J131" s="1" t="s">
        <v>2462</v>
      </c>
      <c r="K131" s="1" t="s">
        <v>2465</v>
      </c>
      <c r="L131" s="1" t="s">
        <v>2488</v>
      </c>
      <c r="M131" s="1" t="s">
        <v>2596</v>
      </c>
      <c r="N131" s="1" t="s">
        <v>2607</v>
      </c>
      <c r="O131" s="1"/>
      <c r="P131">
        <v>1</v>
      </c>
      <c r="Q131" s="1" t="s">
        <v>2203</v>
      </c>
      <c r="R131" s="1" t="s">
        <v>3107</v>
      </c>
      <c r="S131" s="1"/>
      <c r="T131" s="1" t="s">
        <v>3109</v>
      </c>
      <c r="U131" s="1" t="s">
        <v>3131</v>
      </c>
      <c r="V131" s="1" t="s">
        <v>3287</v>
      </c>
      <c r="W131" s="1" t="s">
        <v>3396</v>
      </c>
      <c r="X131" s="1"/>
      <c r="Y131" s="3">
        <v>46209</v>
      </c>
      <c r="Z131" s="1" t="s">
        <v>3402</v>
      </c>
      <c r="AA131" s="3">
        <v>46209</v>
      </c>
      <c r="AB131" s="1" t="s">
        <v>3416</v>
      </c>
      <c r="AC131" s="1" t="s">
        <v>3493</v>
      </c>
      <c r="AD131" s="1" t="s">
        <v>3933</v>
      </c>
      <c r="AE131" s="1" t="s">
        <v>3933</v>
      </c>
      <c r="AF131" s="1" t="s">
        <v>3937</v>
      </c>
      <c r="AG131" s="1" t="s">
        <v>2488</v>
      </c>
      <c r="AH131" s="1" t="s">
        <v>2596</v>
      </c>
      <c r="AI131" s="1" t="s">
        <v>3948</v>
      </c>
      <c r="AJ131" s="1"/>
      <c r="AK131" s="1"/>
      <c r="AL131" s="1" t="s">
        <v>3952</v>
      </c>
      <c r="AM131" s="1" t="s">
        <v>3952</v>
      </c>
      <c r="AN131" s="1" t="s">
        <v>3959</v>
      </c>
      <c r="AO131" s="1" t="s">
        <v>4014</v>
      </c>
      <c r="AP131" s="1" t="s">
        <v>4221</v>
      </c>
      <c r="AQ131" s="1"/>
      <c r="AR131">
        <v>22417</v>
      </c>
      <c r="AS131">
        <v>1</v>
      </c>
      <c r="AT131" s="1" t="s">
        <v>4235</v>
      </c>
      <c r="AU131">
        <v>1800</v>
      </c>
      <c r="AV131" s="1" t="s">
        <v>4280</v>
      </c>
      <c r="AW131" s="1" t="s">
        <v>3937</v>
      </c>
      <c r="AX131">
        <v>2053</v>
      </c>
      <c r="AY131">
        <v>135558</v>
      </c>
      <c r="AZ131">
        <v>23</v>
      </c>
      <c r="BA131" s="1" t="s">
        <v>4617</v>
      </c>
    </row>
    <row r="132" spans="1:53">
      <c r="A132" s="1" t="s">
        <v>180</v>
      </c>
      <c r="B132">
        <v>0</v>
      </c>
      <c r="C132">
        <v>1500000</v>
      </c>
      <c r="D132" s="1" t="s">
        <v>1533</v>
      </c>
      <c r="E132">
        <v>20</v>
      </c>
      <c r="F132">
        <v>138233</v>
      </c>
      <c r="G132">
        <v>24</v>
      </c>
      <c r="H132" s="1"/>
      <c r="I132" s="1" t="s">
        <v>2405</v>
      </c>
      <c r="J132" s="1" t="s">
        <v>2462</v>
      </c>
      <c r="K132" s="1" t="s">
        <v>2465</v>
      </c>
      <c r="L132" s="1" t="s">
        <v>2488</v>
      </c>
      <c r="M132" s="1" t="s">
        <v>2596</v>
      </c>
      <c r="N132" s="1" t="s">
        <v>2607</v>
      </c>
      <c r="O132" s="1"/>
      <c r="P132">
        <v>1</v>
      </c>
      <c r="Q132" s="1" t="s">
        <v>1497</v>
      </c>
      <c r="R132" s="1" t="s">
        <v>3107</v>
      </c>
      <c r="S132" s="1"/>
      <c r="T132" s="1" t="s">
        <v>3109</v>
      </c>
      <c r="U132" s="1" t="s">
        <v>3131</v>
      </c>
      <c r="V132" s="1" t="s">
        <v>3287</v>
      </c>
      <c r="W132" s="1" t="s">
        <v>3396</v>
      </c>
      <c r="X132" s="1"/>
      <c r="Y132" s="3">
        <v>46209</v>
      </c>
      <c r="Z132" s="1" t="s">
        <v>3402</v>
      </c>
      <c r="AA132" s="3">
        <v>46209</v>
      </c>
      <c r="AB132" s="1" t="s">
        <v>3416</v>
      </c>
      <c r="AC132" s="1" t="s">
        <v>3493</v>
      </c>
      <c r="AD132" s="1" t="s">
        <v>3933</v>
      </c>
      <c r="AE132" s="1" t="s">
        <v>3933</v>
      </c>
      <c r="AF132" s="1" t="s">
        <v>3937</v>
      </c>
      <c r="AG132" s="1" t="s">
        <v>2488</v>
      </c>
      <c r="AH132" s="1" t="s">
        <v>2596</v>
      </c>
      <c r="AI132" s="1" t="s">
        <v>3948</v>
      </c>
      <c r="AJ132" s="1"/>
      <c r="AK132" s="1"/>
      <c r="AL132" s="1" t="s">
        <v>3952</v>
      </c>
      <c r="AM132" s="1" t="s">
        <v>3952</v>
      </c>
      <c r="AN132" s="1" t="s">
        <v>3959</v>
      </c>
      <c r="AO132" s="1" t="s">
        <v>4014</v>
      </c>
      <c r="AP132" s="1" t="s">
        <v>4221</v>
      </c>
      <c r="AQ132" s="1"/>
      <c r="AR132">
        <v>22417</v>
      </c>
      <c r="AS132">
        <v>1</v>
      </c>
      <c r="AT132" s="1" t="s">
        <v>4235</v>
      </c>
      <c r="AU132">
        <v>1500000</v>
      </c>
      <c r="AV132" s="1" t="s">
        <v>4280</v>
      </c>
      <c r="AW132" s="1" t="s">
        <v>3937</v>
      </c>
      <c r="AX132">
        <v>2053</v>
      </c>
      <c r="AY132">
        <v>135558</v>
      </c>
      <c r="AZ132">
        <v>24</v>
      </c>
      <c r="BA132" s="1" t="s">
        <v>4617</v>
      </c>
    </row>
    <row r="133" spans="1:53">
      <c r="A133" s="1" t="s">
        <v>181</v>
      </c>
      <c r="B133">
        <v>0</v>
      </c>
      <c r="C133">
        <v>1275000</v>
      </c>
      <c r="D133" s="1" t="s">
        <v>1483</v>
      </c>
      <c r="E133">
        <v>20</v>
      </c>
      <c r="F133">
        <v>138233</v>
      </c>
      <c r="G133">
        <v>25</v>
      </c>
      <c r="H133" s="1"/>
      <c r="I133" s="1" t="s">
        <v>2405</v>
      </c>
      <c r="J133" s="1" t="s">
        <v>2462</v>
      </c>
      <c r="K133" s="1" t="s">
        <v>2465</v>
      </c>
      <c r="L133" s="1" t="s">
        <v>2488</v>
      </c>
      <c r="M133" s="1" t="s">
        <v>2596</v>
      </c>
      <c r="N133" s="1" t="s">
        <v>2607</v>
      </c>
      <c r="O133" s="1"/>
      <c r="P133">
        <v>1</v>
      </c>
      <c r="Q133" s="1" t="s">
        <v>2655</v>
      </c>
      <c r="R133" s="1" t="s">
        <v>3107</v>
      </c>
      <c r="S133" s="1"/>
      <c r="T133" s="1" t="s">
        <v>3109</v>
      </c>
      <c r="U133" s="1" t="s">
        <v>3131</v>
      </c>
      <c r="V133" s="1" t="s">
        <v>3287</v>
      </c>
      <c r="W133" s="1" t="s">
        <v>3396</v>
      </c>
      <c r="X133" s="1"/>
      <c r="Y133" s="3">
        <v>46209</v>
      </c>
      <c r="Z133" s="1" t="s">
        <v>3402</v>
      </c>
      <c r="AA133" s="3">
        <v>46209</v>
      </c>
      <c r="AB133" s="1" t="s">
        <v>3416</v>
      </c>
      <c r="AC133" s="1" t="s">
        <v>3493</v>
      </c>
      <c r="AD133" s="1" t="s">
        <v>3933</v>
      </c>
      <c r="AE133" s="1" t="s">
        <v>3933</v>
      </c>
      <c r="AF133" s="1" t="s">
        <v>3937</v>
      </c>
      <c r="AG133" s="1" t="s">
        <v>2488</v>
      </c>
      <c r="AH133" s="1" t="s">
        <v>2596</v>
      </c>
      <c r="AI133" s="1" t="s">
        <v>3948</v>
      </c>
      <c r="AJ133" s="1"/>
      <c r="AK133" s="1"/>
      <c r="AL133" s="1" t="s">
        <v>3952</v>
      </c>
      <c r="AM133" s="1" t="s">
        <v>3952</v>
      </c>
      <c r="AN133" s="1" t="s">
        <v>3959</v>
      </c>
      <c r="AO133" s="1" t="s">
        <v>4014</v>
      </c>
      <c r="AP133" s="1" t="s">
        <v>4221</v>
      </c>
      <c r="AQ133" s="1"/>
      <c r="AR133">
        <v>22417</v>
      </c>
      <c r="AS133">
        <v>1</v>
      </c>
      <c r="AT133" s="1" t="s">
        <v>4235</v>
      </c>
      <c r="AU133">
        <v>1275000</v>
      </c>
      <c r="AV133" s="1" t="s">
        <v>4280</v>
      </c>
      <c r="AW133" s="1" t="s">
        <v>3937</v>
      </c>
      <c r="AX133">
        <v>2053</v>
      </c>
      <c r="AY133">
        <v>135558</v>
      </c>
      <c r="AZ133">
        <v>25</v>
      </c>
      <c r="BA133" s="1" t="s">
        <v>4617</v>
      </c>
    </row>
    <row r="134" spans="1:53">
      <c r="A134" s="1" t="s">
        <v>182</v>
      </c>
      <c r="B134">
        <v>0</v>
      </c>
      <c r="C134">
        <v>280000</v>
      </c>
      <c r="D134" s="1" t="s">
        <v>1534</v>
      </c>
      <c r="E134">
        <v>20</v>
      </c>
      <c r="F134">
        <v>138233</v>
      </c>
      <c r="G134">
        <v>26</v>
      </c>
      <c r="H134" s="1"/>
      <c r="I134" s="1" t="s">
        <v>2405</v>
      </c>
      <c r="J134" s="1" t="s">
        <v>2462</v>
      </c>
      <c r="K134" s="1" t="s">
        <v>2465</v>
      </c>
      <c r="L134" s="1" t="s">
        <v>2488</v>
      </c>
      <c r="M134" s="1" t="s">
        <v>2596</v>
      </c>
      <c r="N134" s="1" t="s">
        <v>2607</v>
      </c>
      <c r="O134" s="1"/>
      <c r="P134">
        <v>1</v>
      </c>
      <c r="Q134" s="1" t="s">
        <v>2656</v>
      </c>
      <c r="R134" s="1" t="s">
        <v>3107</v>
      </c>
      <c r="S134" s="1"/>
      <c r="T134" s="1" t="s">
        <v>3109</v>
      </c>
      <c r="U134" s="1" t="s">
        <v>3131</v>
      </c>
      <c r="V134" s="1" t="s">
        <v>3287</v>
      </c>
      <c r="W134" s="1" t="s">
        <v>3396</v>
      </c>
      <c r="X134" s="1"/>
      <c r="Y134" s="3">
        <v>46209</v>
      </c>
      <c r="Z134" s="1" t="s">
        <v>3402</v>
      </c>
      <c r="AA134" s="3">
        <v>46209</v>
      </c>
      <c r="AB134" s="1" t="s">
        <v>3416</v>
      </c>
      <c r="AC134" s="1" t="s">
        <v>3493</v>
      </c>
      <c r="AD134" s="1" t="s">
        <v>3933</v>
      </c>
      <c r="AE134" s="1" t="s">
        <v>3933</v>
      </c>
      <c r="AF134" s="1" t="s">
        <v>3937</v>
      </c>
      <c r="AG134" s="1" t="s">
        <v>2488</v>
      </c>
      <c r="AH134" s="1" t="s">
        <v>2596</v>
      </c>
      <c r="AI134" s="1" t="s">
        <v>3948</v>
      </c>
      <c r="AJ134" s="1"/>
      <c r="AK134" s="1"/>
      <c r="AL134" s="1" t="s">
        <v>3952</v>
      </c>
      <c r="AM134" s="1" t="s">
        <v>3952</v>
      </c>
      <c r="AN134" s="1" t="s">
        <v>3959</v>
      </c>
      <c r="AO134" s="1" t="s">
        <v>4014</v>
      </c>
      <c r="AP134" s="1" t="s">
        <v>4221</v>
      </c>
      <c r="AQ134" s="1"/>
      <c r="AR134">
        <v>22417</v>
      </c>
      <c r="AS134">
        <v>1</v>
      </c>
      <c r="AT134" s="1" t="s">
        <v>4235</v>
      </c>
      <c r="AU134">
        <v>280000</v>
      </c>
      <c r="AV134" s="1" t="s">
        <v>4280</v>
      </c>
      <c r="AW134" s="1" t="s">
        <v>3937</v>
      </c>
      <c r="AX134">
        <v>2053</v>
      </c>
      <c r="AY134">
        <v>135558</v>
      </c>
      <c r="AZ134">
        <v>26</v>
      </c>
      <c r="BA134" s="1" t="s">
        <v>4617</v>
      </c>
    </row>
    <row r="135" spans="1:53">
      <c r="A135" s="1" t="s">
        <v>183</v>
      </c>
      <c r="B135">
        <v>0</v>
      </c>
      <c r="C135">
        <v>255000</v>
      </c>
      <c r="D135" s="1" t="s">
        <v>1521</v>
      </c>
      <c r="E135">
        <v>20</v>
      </c>
      <c r="F135">
        <v>138233</v>
      </c>
      <c r="G135">
        <v>27</v>
      </c>
      <c r="H135" s="1"/>
      <c r="I135" s="1" t="s">
        <v>2405</v>
      </c>
      <c r="J135" s="1" t="s">
        <v>2462</v>
      </c>
      <c r="K135" s="1" t="s">
        <v>2465</v>
      </c>
      <c r="L135" s="1" t="s">
        <v>2488</v>
      </c>
      <c r="M135" s="1" t="s">
        <v>2596</v>
      </c>
      <c r="N135" s="1" t="s">
        <v>2607</v>
      </c>
      <c r="O135" s="1"/>
      <c r="P135">
        <v>1</v>
      </c>
      <c r="Q135" s="1" t="s">
        <v>2647</v>
      </c>
      <c r="R135" s="1" t="s">
        <v>3107</v>
      </c>
      <c r="S135" s="1"/>
      <c r="T135" s="1" t="s">
        <v>3109</v>
      </c>
      <c r="U135" s="1" t="s">
        <v>3131</v>
      </c>
      <c r="V135" s="1" t="s">
        <v>3287</v>
      </c>
      <c r="W135" s="1" t="s">
        <v>3396</v>
      </c>
      <c r="X135" s="1"/>
      <c r="Y135" s="3">
        <v>46209</v>
      </c>
      <c r="Z135" s="1" t="s">
        <v>3402</v>
      </c>
      <c r="AA135" s="3">
        <v>46209</v>
      </c>
      <c r="AB135" s="1" t="s">
        <v>3416</v>
      </c>
      <c r="AC135" s="1" t="s">
        <v>3493</v>
      </c>
      <c r="AD135" s="1" t="s">
        <v>3933</v>
      </c>
      <c r="AE135" s="1" t="s">
        <v>3933</v>
      </c>
      <c r="AF135" s="1" t="s">
        <v>3937</v>
      </c>
      <c r="AG135" s="1" t="s">
        <v>2488</v>
      </c>
      <c r="AH135" s="1" t="s">
        <v>2596</v>
      </c>
      <c r="AI135" s="1" t="s">
        <v>3948</v>
      </c>
      <c r="AJ135" s="1"/>
      <c r="AK135" s="1"/>
      <c r="AL135" s="1" t="s">
        <v>3952</v>
      </c>
      <c r="AM135" s="1" t="s">
        <v>3952</v>
      </c>
      <c r="AN135" s="1" t="s">
        <v>3959</v>
      </c>
      <c r="AO135" s="1" t="s">
        <v>4014</v>
      </c>
      <c r="AP135" s="1" t="s">
        <v>4221</v>
      </c>
      <c r="AQ135" s="1"/>
      <c r="AR135">
        <v>22417</v>
      </c>
      <c r="AS135">
        <v>1</v>
      </c>
      <c r="AT135" s="1" t="s">
        <v>4235</v>
      </c>
      <c r="AU135">
        <v>255000</v>
      </c>
      <c r="AV135" s="1" t="s">
        <v>4280</v>
      </c>
      <c r="AW135" s="1" t="s">
        <v>3937</v>
      </c>
      <c r="AX135">
        <v>2053</v>
      </c>
      <c r="AY135">
        <v>135558</v>
      </c>
      <c r="AZ135">
        <v>27</v>
      </c>
      <c r="BA135" s="1" t="s">
        <v>4617</v>
      </c>
    </row>
    <row r="136" spans="1:53">
      <c r="A136" s="1" t="s">
        <v>184</v>
      </c>
      <c r="B136">
        <v>0</v>
      </c>
      <c r="C136">
        <v>255000</v>
      </c>
      <c r="D136" s="1" t="s">
        <v>1521</v>
      </c>
      <c r="E136">
        <v>20</v>
      </c>
      <c r="F136">
        <v>138233</v>
      </c>
      <c r="G136">
        <v>28</v>
      </c>
      <c r="H136" s="1"/>
      <c r="I136" s="1" t="s">
        <v>2405</v>
      </c>
      <c r="J136" s="1" t="s">
        <v>2462</v>
      </c>
      <c r="K136" s="1" t="s">
        <v>2465</v>
      </c>
      <c r="L136" s="1" t="s">
        <v>2488</v>
      </c>
      <c r="M136" s="1" t="s">
        <v>2596</v>
      </c>
      <c r="N136" s="1" t="s">
        <v>2607</v>
      </c>
      <c r="O136" s="1"/>
      <c r="P136">
        <v>1</v>
      </c>
      <c r="Q136" s="1" t="s">
        <v>2647</v>
      </c>
      <c r="R136" s="1" t="s">
        <v>3107</v>
      </c>
      <c r="S136" s="1"/>
      <c r="T136" s="1" t="s">
        <v>3109</v>
      </c>
      <c r="U136" s="1" t="s">
        <v>3131</v>
      </c>
      <c r="V136" s="1" t="s">
        <v>3287</v>
      </c>
      <c r="W136" s="1" t="s">
        <v>3396</v>
      </c>
      <c r="X136" s="1"/>
      <c r="Y136" s="3">
        <v>46209</v>
      </c>
      <c r="Z136" s="1" t="s">
        <v>3402</v>
      </c>
      <c r="AA136" s="3">
        <v>46209</v>
      </c>
      <c r="AB136" s="1" t="s">
        <v>3416</v>
      </c>
      <c r="AC136" s="1" t="s">
        <v>3493</v>
      </c>
      <c r="AD136" s="1" t="s">
        <v>3933</v>
      </c>
      <c r="AE136" s="1" t="s">
        <v>3933</v>
      </c>
      <c r="AF136" s="1" t="s">
        <v>3937</v>
      </c>
      <c r="AG136" s="1" t="s">
        <v>2488</v>
      </c>
      <c r="AH136" s="1" t="s">
        <v>2596</v>
      </c>
      <c r="AI136" s="1" t="s">
        <v>3948</v>
      </c>
      <c r="AJ136" s="1"/>
      <c r="AK136" s="1"/>
      <c r="AL136" s="1" t="s">
        <v>3952</v>
      </c>
      <c r="AM136" s="1" t="s">
        <v>3952</v>
      </c>
      <c r="AN136" s="1" t="s">
        <v>3959</v>
      </c>
      <c r="AO136" s="1" t="s">
        <v>4014</v>
      </c>
      <c r="AP136" s="1" t="s">
        <v>4221</v>
      </c>
      <c r="AQ136" s="1"/>
      <c r="AR136">
        <v>22417</v>
      </c>
      <c r="AS136">
        <v>1</v>
      </c>
      <c r="AT136" s="1" t="s">
        <v>4235</v>
      </c>
      <c r="AU136">
        <v>255000</v>
      </c>
      <c r="AV136" s="1" t="s">
        <v>4280</v>
      </c>
      <c r="AW136" s="1" t="s">
        <v>3937</v>
      </c>
      <c r="AX136">
        <v>2053</v>
      </c>
      <c r="AY136">
        <v>135558</v>
      </c>
      <c r="AZ136">
        <v>28</v>
      </c>
      <c r="BA136" s="1" t="s">
        <v>4617</v>
      </c>
    </row>
    <row r="137" spans="1:53">
      <c r="A137" s="1" t="s">
        <v>185</v>
      </c>
      <c r="B137">
        <v>0</v>
      </c>
      <c r="C137">
        <v>238464</v>
      </c>
      <c r="D137" s="1" t="s">
        <v>1535</v>
      </c>
      <c r="E137">
        <v>20</v>
      </c>
      <c r="F137">
        <v>138233</v>
      </c>
      <c r="G137">
        <v>29</v>
      </c>
      <c r="H137" s="1"/>
      <c r="I137" s="1" t="s">
        <v>2405</v>
      </c>
      <c r="J137" s="1" t="s">
        <v>2462</v>
      </c>
      <c r="K137" s="1" t="s">
        <v>2465</v>
      </c>
      <c r="L137" s="1" t="s">
        <v>2488</v>
      </c>
      <c r="M137" s="1" t="s">
        <v>2596</v>
      </c>
      <c r="N137" s="1" t="s">
        <v>2607</v>
      </c>
      <c r="O137" s="1"/>
      <c r="P137">
        <v>1</v>
      </c>
      <c r="Q137" s="1" t="s">
        <v>2657</v>
      </c>
      <c r="R137" s="1" t="s">
        <v>3107</v>
      </c>
      <c r="S137" s="1"/>
      <c r="T137" s="1" t="s">
        <v>3109</v>
      </c>
      <c r="U137" s="1" t="s">
        <v>3131</v>
      </c>
      <c r="V137" s="1" t="s">
        <v>3287</v>
      </c>
      <c r="W137" s="1" t="s">
        <v>3396</v>
      </c>
      <c r="X137" s="1"/>
      <c r="Y137" s="3">
        <v>46209</v>
      </c>
      <c r="Z137" s="1" t="s">
        <v>3402</v>
      </c>
      <c r="AA137" s="3">
        <v>46209</v>
      </c>
      <c r="AB137" s="1" t="s">
        <v>3416</v>
      </c>
      <c r="AC137" s="1" t="s">
        <v>3493</v>
      </c>
      <c r="AD137" s="1" t="s">
        <v>3933</v>
      </c>
      <c r="AE137" s="1" t="s">
        <v>3933</v>
      </c>
      <c r="AF137" s="1" t="s">
        <v>3937</v>
      </c>
      <c r="AG137" s="1" t="s">
        <v>2488</v>
      </c>
      <c r="AH137" s="1" t="s">
        <v>2596</v>
      </c>
      <c r="AI137" s="1" t="s">
        <v>3948</v>
      </c>
      <c r="AJ137" s="1"/>
      <c r="AK137" s="1"/>
      <c r="AL137" s="1" t="s">
        <v>3952</v>
      </c>
      <c r="AM137" s="1" t="s">
        <v>3952</v>
      </c>
      <c r="AN137" s="1" t="s">
        <v>3959</v>
      </c>
      <c r="AO137" s="1" t="s">
        <v>4014</v>
      </c>
      <c r="AP137" s="1" t="s">
        <v>4221</v>
      </c>
      <c r="AQ137" s="1"/>
      <c r="AR137">
        <v>22417</v>
      </c>
      <c r="AS137">
        <v>1</v>
      </c>
      <c r="AT137" s="1" t="s">
        <v>4235</v>
      </c>
      <c r="AU137">
        <v>238464</v>
      </c>
      <c r="AV137" s="1" t="s">
        <v>4280</v>
      </c>
      <c r="AW137" s="1" t="s">
        <v>3937</v>
      </c>
      <c r="AX137">
        <v>2053</v>
      </c>
      <c r="AY137">
        <v>135558</v>
      </c>
      <c r="AZ137">
        <v>29</v>
      </c>
      <c r="BA137" s="1" t="s">
        <v>4617</v>
      </c>
    </row>
    <row r="138" spans="1:53">
      <c r="A138" s="1" t="s">
        <v>186</v>
      </c>
      <c r="B138">
        <v>0</v>
      </c>
      <c r="C138">
        <v>215000</v>
      </c>
      <c r="D138" s="1" t="s">
        <v>1536</v>
      </c>
      <c r="E138">
        <v>20</v>
      </c>
      <c r="F138">
        <v>138233</v>
      </c>
      <c r="G138">
        <v>30</v>
      </c>
      <c r="H138" s="1"/>
      <c r="I138" s="1" t="s">
        <v>2405</v>
      </c>
      <c r="J138" s="1" t="s">
        <v>2462</v>
      </c>
      <c r="K138" s="1" t="s">
        <v>2465</v>
      </c>
      <c r="L138" s="1" t="s">
        <v>2488</v>
      </c>
      <c r="M138" s="1" t="s">
        <v>2596</v>
      </c>
      <c r="N138" s="1" t="s">
        <v>2607</v>
      </c>
      <c r="O138" s="1"/>
      <c r="P138">
        <v>1</v>
      </c>
      <c r="Q138" s="1" t="s">
        <v>2658</v>
      </c>
      <c r="R138" s="1" t="s">
        <v>3107</v>
      </c>
      <c r="S138" s="1"/>
      <c r="T138" s="1" t="s">
        <v>3109</v>
      </c>
      <c r="U138" s="1" t="s">
        <v>3131</v>
      </c>
      <c r="V138" s="1" t="s">
        <v>3287</v>
      </c>
      <c r="W138" s="1" t="s">
        <v>3396</v>
      </c>
      <c r="X138" s="1"/>
      <c r="Y138" s="3">
        <v>46209</v>
      </c>
      <c r="Z138" s="1" t="s">
        <v>3402</v>
      </c>
      <c r="AA138" s="3">
        <v>46209</v>
      </c>
      <c r="AB138" s="1" t="s">
        <v>3416</v>
      </c>
      <c r="AC138" s="1" t="s">
        <v>3493</v>
      </c>
      <c r="AD138" s="1" t="s">
        <v>3933</v>
      </c>
      <c r="AE138" s="1" t="s">
        <v>3933</v>
      </c>
      <c r="AF138" s="1" t="s">
        <v>3937</v>
      </c>
      <c r="AG138" s="1" t="s">
        <v>2488</v>
      </c>
      <c r="AH138" s="1" t="s">
        <v>2596</v>
      </c>
      <c r="AI138" s="1" t="s">
        <v>3948</v>
      </c>
      <c r="AJ138" s="1"/>
      <c r="AK138" s="1"/>
      <c r="AL138" s="1" t="s">
        <v>3952</v>
      </c>
      <c r="AM138" s="1" t="s">
        <v>3952</v>
      </c>
      <c r="AN138" s="1" t="s">
        <v>3959</v>
      </c>
      <c r="AO138" s="1" t="s">
        <v>4014</v>
      </c>
      <c r="AP138" s="1" t="s">
        <v>4221</v>
      </c>
      <c r="AQ138" s="1"/>
      <c r="AR138">
        <v>22417</v>
      </c>
      <c r="AS138">
        <v>1</v>
      </c>
      <c r="AT138" s="1" t="s">
        <v>4235</v>
      </c>
      <c r="AU138">
        <v>215000</v>
      </c>
      <c r="AV138" s="1" t="s">
        <v>4280</v>
      </c>
      <c r="AW138" s="1" t="s">
        <v>3937</v>
      </c>
      <c r="AX138">
        <v>2053</v>
      </c>
      <c r="AY138">
        <v>135558</v>
      </c>
      <c r="AZ138">
        <v>30</v>
      </c>
      <c r="BA138" s="1" t="s">
        <v>4617</v>
      </c>
    </row>
    <row r="139" spans="1:53">
      <c r="A139" s="1" t="s">
        <v>187</v>
      </c>
      <c r="B139">
        <v>0</v>
      </c>
      <c r="C139">
        <v>210000</v>
      </c>
      <c r="D139" s="1" t="s">
        <v>1537</v>
      </c>
      <c r="E139">
        <v>20</v>
      </c>
      <c r="F139">
        <v>138233</v>
      </c>
      <c r="G139">
        <v>31</v>
      </c>
      <c r="H139" s="1"/>
      <c r="I139" s="1" t="s">
        <v>2405</v>
      </c>
      <c r="J139" s="1" t="s">
        <v>2462</v>
      </c>
      <c r="K139" s="1" t="s">
        <v>2465</v>
      </c>
      <c r="L139" s="1" t="s">
        <v>2488</v>
      </c>
      <c r="M139" s="1" t="s">
        <v>2596</v>
      </c>
      <c r="N139" s="1" t="s">
        <v>2607</v>
      </c>
      <c r="O139" s="1"/>
      <c r="P139">
        <v>1</v>
      </c>
      <c r="Q139" s="1" t="s">
        <v>1538</v>
      </c>
      <c r="R139" s="1" t="s">
        <v>3107</v>
      </c>
      <c r="S139" s="1"/>
      <c r="T139" s="1" t="s">
        <v>3109</v>
      </c>
      <c r="U139" s="1" t="s">
        <v>3131</v>
      </c>
      <c r="V139" s="1" t="s">
        <v>3287</v>
      </c>
      <c r="W139" s="1" t="s">
        <v>3396</v>
      </c>
      <c r="X139" s="1"/>
      <c r="Y139" s="3">
        <v>46209</v>
      </c>
      <c r="Z139" s="1" t="s">
        <v>3402</v>
      </c>
      <c r="AA139" s="3">
        <v>46209</v>
      </c>
      <c r="AB139" s="1" t="s">
        <v>3416</v>
      </c>
      <c r="AC139" s="1" t="s">
        <v>3493</v>
      </c>
      <c r="AD139" s="1" t="s">
        <v>3933</v>
      </c>
      <c r="AE139" s="1" t="s">
        <v>3933</v>
      </c>
      <c r="AF139" s="1" t="s">
        <v>3937</v>
      </c>
      <c r="AG139" s="1" t="s">
        <v>2488</v>
      </c>
      <c r="AH139" s="1" t="s">
        <v>2596</v>
      </c>
      <c r="AI139" s="1" t="s">
        <v>3948</v>
      </c>
      <c r="AJ139" s="1"/>
      <c r="AK139" s="1"/>
      <c r="AL139" s="1" t="s">
        <v>3952</v>
      </c>
      <c r="AM139" s="1" t="s">
        <v>3952</v>
      </c>
      <c r="AN139" s="1" t="s">
        <v>3959</v>
      </c>
      <c r="AO139" s="1" t="s">
        <v>4014</v>
      </c>
      <c r="AP139" s="1" t="s">
        <v>4221</v>
      </c>
      <c r="AQ139" s="1"/>
      <c r="AR139">
        <v>22417</v>
      </c>
      <c r="AS139">
        <v>1</v>
      </c>
      <c r="AT139" s="1" t="s">
        <v>4235</v>
      </c>
      <c r="AU139">
        <v>210000</v>
      </c>
      <c r="AV139" s="1" t="s">
        <v>4280</v>
      </c>
      <c r="AW139" s="1" t="s">
        <v>3937</v>
      </c>
      <c r="AX139">
        <v>2053</v>
      </c>
      <c r="AY139">
        <v>135558</v>
      </c>
      <c r="AZ139">
        <v>31</v>
      </c>
      <c r="BA139" s="1" t="s">
        <v>4617</v>
      </c>
    </row>
    <row r="140" spans="1:53">
      <c r="A140" s="1" t="s">
        <v>188</v>
      </c>
      <c r="B140">
        <v>0</v>
      </c>
      <c r="C140">
        <v>210000</v>
      </c>
      <c r="D140" s="1" t="s">
        <v>1537</v>
      </c>
      <c r="E140">
        <v>20</v>
      </c>
      <c r="F140">
        <v>138233</v>
      </c>
      <c r="G140">
        <v>32</v>
      </c>
      <c r="H140" s="1"/>
      <c r="I140" s="1" t="s">
        <v>2405</v>
      </c>
      <c r="J140" s="1" t="s">
        <v>2462</v>
      </c>
      <c r="K140" s="1" t="s">
        <v>2465</v>
      </c>
      <c r="L140" s="1" t="s">
        <v>2488</v>
      </c>
      <c r="M140" s="1" t="s">
        <v>2596</v>
      </c>
      <c r="N140" s="1" t="s">
        <v>2607</v>
      </c>
      <c r="O140" s="1"/>
      <c r="P140">
        <v>1</v>
      </c>
      <c r="Q140" s="1" t="s">
        <v>1538</v>
      </c>
      <c r="R140" s="1" t="s">
        <v>3107</v>
      </c>
      <c r="S140" s="1"/>
      <c r="T140" s="1" t="s">
        <v>3109</v>
      </c>
      <c r="U140" s="1" t="s">
        <v>3131</v>
      </c>
      <c r="V140" s="1" t="s">
        <v>3287</v>
      </c>
      <c r="W140" s="1" t="s">
        <v>3396</v>
      </c>
      <c r="X140" s="1"/>
      <c r="Y140" s="3">
        <v>46209</v>
      </c>
      <c r="Z140" s="1" t="s">
        <v>3402</v>
      </c>
      <c r="AA140" s="3">
        <v>46209</v>
      </c>
      <c r="AB140" s="1" t="s">
        <v>3416</v>
      </c>
      <c r="AC140" s="1" t="s">
        <v>3493</v>
      </c>
      <c r="AD140" s="1" t="s">
        <v>3933</v>
      </c>
      <c r="AE140" s="1" t="s">
        <v>3933</v>
      </c>
      <c r="AF140" s="1" t="s">
        <v>3937</v>
      </c>
      <c r="AG140" s="1" t="s">
        <v>2488</v>
      </c>
      <c r="AH140" s="1" t="s">
        <v>2596</v>
      </c>
      <c r="AI140" s="1" t="s">
        <v>3948</v>
      </c>
      <c r="AJ140" s="1"/>
      <c r="AK140" s="1"/>
      <c r="AL140" s="1" t="s">
        <v>3952</v>
      </c>
      <c r="AM140" s="1" t="s">
        <v>3952</v>
      </c>
      <c r="AN140" s="1" t="s">
        <v>3959</v>
      </c>
      <c r="AO140" s="1" t="s">
        <v>4014</v>
      </c>
      <c r="AP140" s="1" t="s">
        <v>4221</v>
      </c>
      <c r="AQ140" s="1"/>
      <c r="AR140">
        <v>22417</v>
      </c>
      <c r="AS140">
        <v>1</v>
      </c>
      <c r="AT140" s="1" t="s">
        <v>4235</v>
      </c>
      <c r="AU140">
        <v>210000</v>
      </c>
      <c r="AV140" s="1" t="s">
        <v>4280</v>
      </c>
      <c r="AW140" s="1" t="s">
        <v>3937</v>
      </c>
      <c r="AX140">
        <v>2053</v>
      </c>
      <c r="AY140">
        <v>135558</v>
      </c>
      <c r="AZ140">
        <v>32</v>
      </c>
      <c r="BA140" s="1" t="s">
        <v>4617</v>
      </c>
    </row>
    <row r="141" spans="1:53">
      <c r="A141" s="1" t="s">
        <v>189</v>
      </c>
      <c r="B141">
        <v>0</v>
      </c>
      <c r="C141">
        <v>185000</v>
      </c>
      <c r="D141" s="1" t="s">
        <v>1525</v>
      </c>
      <c r="E141">
        <v>20</v>
      </c>
      <c r="F141">
        <v>138233</v>
      </c>
      <c r="G141">
        <v>33</v>
      </c>
      <c r="H141" s="1"/>
      <c r="I141" s="1" t="s">
        <v>2405</v>
      </c>
      <c r="J141" s="1" t="s">
        <v>2462</v>
      </c>
      <c r="K141" s="1" t="s">
        <v>2465</v>
      </c>
      <c r="L141" s="1" t="s">
        <v>2488</v>
      </c>
      <c r="M141" s="1" t="s">
        <v>2596</v>
      </c>
      <c r="N141" s="1" t="s">
        <v>2607</v>
      </c>
      <c r="O141" s="1"/>
      <c r="P141">
        <v>1</v>
      </c>
      <c r="Q141" s="1" t="s">
        <v>2651</v>
      </c>
      <c r="R141" s="1" t="s">
        <v>3107</v>
      </c>
      <c r="S141" s="1"/>
      <c r="T141" s="1" t="s">
        <v>3109</v>
      </c>
      <c r="U141" s="1" t="s">
        <v>3131</v>
      </c>
      <c r="V141" s="1" t="s">
        <v>3287</v>
      </c>
      <c r="W141" s="1" t="s">
        <v>3396</v>
      </c>
      <c r="X141" s="1"/>
      <c r="Y141" s="3">
        <v>46209</v>
      </c>
      <c r="Z141" s="1" t="s">
        <v>3402</v>
      </c>
      <c r="AA141" s="3">
        <v>46209</v>
      </c>
      <c r="AB141" s="1" t="s">
        <v>3416</v>
      </c>
      <c r="AC141" s="1" t="s">
        <v>3493</v>
      </c>
      <c r="AD141" s="1" t="s">
        <v>3933</v>
      </c>
      <c r="AE141" s="1" t="s">
        <v>3933</v>
      </c>
      <c r="AF141" s="1" t="s">
        <v>3937</v>
      </c>
      <c r="AG141" s="1" t="s">
        <v>2488</v>
      </c>
      <c r="AH141" s="1" t="s">
        <v>2596</v>
      </c>
      <c r="AI141" s="1" t="s">
        <v>3948</v>
      </c>
      <c r="AJ141" s="1"/>
      <c r="AK141" s="1"/>
      <c r="AL141" s="1" t="s">
        <v>3952</v>
      </c>
      <c r="AM141" s="1" t="s">
        <v>3952</v>
      </c>
      <c r="AN141" s="1" t="s">
        <v>3959</v>
      </c>
      <c r="AO141" s="1" t="s">
        <v>4014</v>
      </c>
      <c r="AP141" s="1" t="s">
        <v>4221</v>
      </c>
      <c r="AQ141" s="1"/>
      <c r="AR141">
        <v>22417</v>
      </c>
      <c r="AS141">
        <v>1</v>
      </c>
      <c r="AT141" s="1" t="s">
        <v>4235</v>
      </c>
      <c r="AU141">
        <v>185000</v>
      </c>
      <c r="AV141" s="1" t="s">
        <v>4280</v>
      </c>
      <c r="AW141" s="1" t="s">
        <v>3937</v>
      </c>
      <c r="AX141">
        <v>2053</v>
      </c>
      <c r="AY141">
        <v>135558</v>
      </c>
      <c r="AZ141">
        <v>33</v>
      </c>
      <c r="BA141" s="1" t="s">
        <v>4617</v>
      </c>
    </row>
    <row r="142" spans="1:53">
      <c r="A142" s="1" t="s">
        <v>190</v>
      </c>
      <c r="B142">
        <v>0</v>
      </c>
      <c r="C142">
        <v>185000</v>
      </c>
      <c r="D142" s="1" t="s">
        <v>1525</v>
      </c>
      <c r="E142">
        <v>20</v>
      </c>
      <c r="F142">
        <v>138233</v>
      </c>
      <c r="G142">
        <v>34</v>
      </c>
      <c r="H142" s="1"/>
      <c r="I142" s="1" t="s">
        <v>2405</v>
      </c>
      <c r="J142" s="1" t="s">
        <v>2462</v>
      </c>
      <c r="K142" s="1" t="s">
        <v>2465</v>
      </c>
      <c r="L142" s="1" t="s">
        <v>2488</v>
      </c>
      <c r="M142" s="1" t="s">
        <v>2596</v>
      </c>
      <c r="N142" s="1" t="s">
        <v>2607</v>
      </c>
      <c r="O142" s="1"/>
      <c r="P142">
        <v>1</v>
      </c>
      <c r="Q142" s="1" t="s">
        <v>2651</v>
      </c>
      <c r="R142" s="1" t="s">
        <v>3107</v>
      </c>
      <c r="S142" s="1"/>
      <c r="T142" s="1" t="s">
        <v>3109</v>
      </c>
      <c r="U142" s="1" t="s">
        <v>3131</v>
      </c>
      <c r="V142" s="1" t="s">
        <v>3287</v>
      </c>
      <c r="W142" s="1" t="s">
        <v>3396</v>
      </c>
      <c r="X142" s="1"/>
      <c r="Y142" s="3">
        <v>46209</v>
      </c>
      <c r="Z142" s="1" t="s">
        <v>3402</v>
      </c>
      <c r="AA142" s="3">
        <v>46209</v>
      </c>
      <c r="AB142" s="1" t="s">
        <v>3416</v>
      </c>
      <c r="AC142" s="1" t="s">
        <v>3493</v>
      </c>
      <c r="AD142" s="1" t="s">
        <v>3933</v>
      </c>
      <c r="AE142" s="1" t="s">
        <v>3933</v>
      </c>
      <c r="AF142" s="1" t="s">
        <v>3937</v>
      </c>
      <c r="AG142" s="1" t="s">
        <v>2488</v>
      </c>
      <c r="AH142" s="1" t="s">
        <v>2596</v>
      </c>
      <c r="AI142" s="1" t="s">
        <v>3948</v>
      </c>
      <c r="AJ142" s="1"/>
      <c r="AK142" s="1"/>
      <c r="AL142" s="1" t="s">
        <v>3952</v>
      </c>
      <c r="AM142" s="1" t="s">
        <v>3952</v>
      </c>
      <c r="AN142" s="1" t="s">
        <v>3959</v>
      </c>
      <c r="AO142" s="1" t="s">
        <v>4014</v>
      </c>
      <c r="AP142" s="1" t="s">
        <v>4221</v>
      </c>
      <c r="AQ142" s="1"/>
      <c r="AR142">
        <v>22417</v>
      </c>
      <c r="AS142">
        <v>1</v>
      </c>
      <c r="AT142" s="1" t="s">
        <v>4235</v>
      </c>
      <c r="AU142">
        <v>185000</v>
      </c>
      <c r="AV142" s="1" t="s">
        <v>4280</v>
      </c>
      <c r="AW142" s="1" t="s">
        <v>3937</v>
      </c>
      <c r="AX142">
        <v>2053</v>
      </c>
      <c r="AY142">
        <v>135558</v>
      </c>
      <c r="AZ142">
        <v>34</v>
      </c>
      <c r="BA142" s="1" t="s">
        <v>4617</v>
      </c>
    </row>
    <row r="143" spans="1:53">
      <c r="A143" s="1" t="s">
        <v>191</v>
      </c>
      <c r="B143">
        <v>0</v>
      </c>
      <c r="C143">
        <v>185000</v>
      </c>
      <c r="D143" s="1" t="s">
        <v>1525</v>
      </c>
      <c r="E143">
        <v>20</v>
      </c>
      <c r="F143">
        <v>138233</v>
      </c>
      <c r="G143">
        <v>35</v>
      </c>
      <c r="H143" s="1"/>
      <c r="I143" s="1" t="s">
        <v>2405</v>
      </c>
      <c r="J143" s="1" t="s">
        <v>2462</v>
      </c>
      <c r="K143" s="1" t="s">
        <v>2465</v>
      </c>
      <c r="L143" s="1" t="s">
        <v>2488</v>
      </c>
      <c r="M143" s="1" t="s">
        <v>2596</v>
      </c>
      <c r="N143" s="1" t="s">
        <v>2607</v>
      </c>
      <c r="O143" s="1"/>
      <c r="P143">
        <v>1</v>
      </c>
      <c r="Q143" s="1" t="s">
        <v>2651</v>
      </c>
      <c r="R143" s="1" t="s">
        <v>3107</v>
      </c>
      <c r="S143" s="1"/>
      <c r="T143" s="1" t="s">
        <v>3109</v>
      </c>
      <c r="U143" s="1" t="s">
        <v>3131</v>
      </c>
      <c r="V143" s="1" t="s">
        <v>3287</v>
      </c>
      <c r="W143" s="1" t="s">
        <v>3396</v>
      </c>
      <c r="X143" s="1"/>
      <c r="Y143" s="3">
        <v>46209</v>
      </c>
      <c r="Z143" s="1" t="s">
        <v>3402</v>
      </c>
      <c r="AA143" s="3">
        <v>46209</v>
      </c>
      <c r="AB143" s="1" t="s">
        <v>3416</v>
      </c>
      <c r="AC143" s="1" t="s">
        <v>3493</v>
      </c>
      <c r="AD143" s="1" t="s">
        <v>3933</v>
      </c>
      <c r="AE143" s="1" t="s">
        <v>3933</v>
      </c>
      <c r="AF143" s="1" t="s">
        <v>3937</v>
      </c>
      <c r="AG143" s="1" t="s">
        <v>2488</v>
      </c>
      <c r="AH143" s="1" t="s">
        <v>2596</v>
      </c>
      <c r="AI143" s="1" t="s">
        <v>3948</v>
      </c>
      <c r="AJ143" s="1"/>
      <c r="AK143" s="1"/>
      <c r="AL143" s="1" t="s">
        <v>3952</v>
      </c>
      <c r="AM143" s="1" t="s">
        <v>3952</v>
      </c>
      <c r="AN143" s="1" t="s">
        <v>3959</v>
      </c>
      <c r="AO143" s="1" t="s">
        <v>4014</v>
      </c>
      <c r="AP143" s="1" t="s">
        <v>4221</v>
      </c>
      <c r="AQ143" s="1"/>
      <c r="AR143">
        <v>22417</v>
      </c>
      <c r="AS143">
        <v>1</v>
      </c>
      <c r="AT143" s="1" t="s">
        <v>4235</v>
      </c>
      <c r="AU143">
        <v>185000</v>
      </c>
      <c r="AV143" s="1" t="s">
        <v>4280</v>
      </c>
      <c r="AW143" s="1" t="s">
        <v>3937</v>
      </c>
      <c r="AX143">
        <v>2053</v>
      </c>
      <c r="AY143">
        <v>135558</v>
      </c>
      <c r="AZ143">
        <v>35</v>
      </c>
      <c r="BA143" s="1" t="s">
        <v>4617</v>
      </c>
    </row>
    <row r="144" spans="1:53">
      <c r="A144" s="1" t="s">
        <v>192</v>
      </c>
      <c r="B144">
        <v>0</v>
      </c>
      <c r="C144">
        <v>175000</v>
      </c>
      <c r="D144" s="1" t="s">
        <v>1538</v>
      </c>
      <c r="E144">
        <v>20</v>
      </c>
      <c r="F144">
        <v>138233</v>
      </c>
      <c r="G144">
        <v>36</v>
      </c>
      <c r="H144" s="1"/>
      <c r="I144" s="1" t="s">
        <v>2405</v>
      </c>
      <c r="J144" s="1" t="s">
        <v>2462</v>
      </c>
      <c r="K144" s="1" t="s">
        <v>2465</v>
      </c>
      <c r="L144" s="1" t="s">
        <v>2488</v>
      </c>
      <c r="M144" s="1" t="s">
        <v>2596</v>
      </c>
      <c r="N144" s="1" t="s">
        <v>2607</v>
      </c>
      <c r="O144" s="1"/>
      <c r="P144">
        <v>1</v>
      </c>
      <c r="Q144" s="1" t="s">
        <v>1923</v>
      </c>
      <c r="R144" s="1" t="s">
        <v>3107</v>
      </c>
      <c r="S144" s="1"/>
      <c r="T144" s="1" t="s">
        <v>3109</v>
      </c>
      <c r="U144" s="1" t="s">
        <v>3131</v>
      </c>
      <c r="V144" s="1" t="s">
        <v>3287</v>
      </c>
      <c r="W144" s="1" t="s">
        <v>3396</v>
      </c>
      <c r="X144" s="1"/>
      <c r="Y144" s="3">
        <v>46209</v>
      </c>
      <c r="Z144" s="1" t="s">
        <v>3402</v>
      </c>
      <c r="AA144" s="3">
        <v>46209</v>
      </c>
      <c r="AB144" s="1" t="s">
        <v>3416</v>
      </c>
      <c r="AC144" s="1" t="s">
        <v>3493</v>
      </c>
      <c r="AD144" s="1" t="s">
        <v>3933</v>
      </c>
      <c r="AE144" s="1" t="s">
        <v>3933</v>
      </c>
      <c r="AF144" s="1" t="s">
        <v>3937</v>
      </c>
      <c r="AG144" s="1" t="s">
        <v>2488</v>
      </c>
      <c r="AH144" s="1" t="s">
        <v>2596</v>
      </c>
      <c r="AI144" s="1" t="s">
        <v>3948</v>
      </c>
      <c r="AJ144" s="1"/>
      <c r="AK144" s="1"/>
      <c r="AL144" s="1" t="s">
        <v>3952</v>
      </c>
      <c r="AM144" s="1" t="s">
        <v>3952</v>
      </c>
      <c r="AN144" s="1" t="s">
        <v>3959</v>
      </c>
      <c r="AO144" s="1" t="s">
        <v>4014</v>
      </c>
      <c r="AP144" s="1" t="s">
        <v>4221</v>
      </c>
      <c r="AQ144" s="1"/>
      <c r="AR144">
        <v>22417</v>
      </c>
      <c r="AS144">
        <v>1</v>
      </c>
      <c r="AT144" s="1" t="s">
        <v>4235</v>
      </c>
      <c r="AU144">
        <v>175000</v>
      </c>
      <c r="AV144" s="1" t="s">
        <v>4280</v>
      </c>
      <c r="AW144" s="1" t="s">
        <v>3937</v>
      </c>
      <c r="AX144">
        <v>2053</v>
      </c>
      <c r="AY144">
        <v>135558</v>
      </c>
      <c r="AZ144">
        <v>36</v>
      </c>
      <c r="BA144" s="1" t="s">
        <v>4617</v>
      </c>
    </row>
    <row r="145" spans="1:53">
      <c r="A145" s="1" t="s">
        <v>193</v>
      </c>
      <c r="B145">
        <v>0</v>
      </c>
      <c r="C145">
        <v>160000</v>
      </c>
      <c r="D145" s="1" t="s">
        <v>1539</v>
      </c>
      <c r="E145">
        <v>20</v>
      </c>
      <c r="F145">
        <v>138233</v>
      </c>
      <c r="G145">
        <v>37</v>
      </c>
      <c r="H145" s="1"/>
      <c r="I145" s="1" t="s">
        <v>2405</v>
      </c>
      <c r="J145" s="1" t="s">
        <v>2462</v>
      </c>
      <c r="K145" s="1" t="s">
        <v>2465</v>
      </c>
      <c r="L145" s="1" t="s">
        <v>2488</v>
      </c>
      <c r="M145" s="1" t="s">
        <v>2596</v>
      </c>
      <c r="N145" s="1" t="s">
        <v>2607</v>
      </c>
      <c r="O145" s="1"/>
      <c r="P145">
        <v>1</v>
      </c>
      <c r="Q145" s="1" t="s">
        <v>2135</v>
      </c>
      <c r="R145" s="1" t="s">
        <v>3107</v>
      </c>
      <c r="S145" s="1"/>
      <c r="T145" s="1" t="s">
        <v>3109</v>
      </c>
      <c r="U145" s="1" t="s">
        <v>3131</v>
      </c>
      <c r="V145" s="1" t="s">
        <v>3287</v>
      </c>
      <c r="W145" s="1" t="s">
        <v>3396</v>
      </c>
      <c r="X145" s="1"/>
      <c r="Y145" s="3">
        <v>46209</v>
      </c>
      <c r="Z145" s="1" t="s">
        <v>3402</v>
      </c>
      <c r="AA145" s="3">
        <v>46209</v>
      </c>
      <c r="AB145" s="1" t="s">
        <v>3416</v>
      </c>
      <c r="AC145" s="1" t="s">
        <v>3493</v>
      </c>
      <c r="AD145" s="1" t="s">
        <v>3933</v>
      </c>
      <c r="AE145" s="1" t="s">
        <v>3933</v>
      </c>
      <c r="AF145" s="1" t="s">
        <v>3937</v>
      </c>
      <c r="AG145" s="1" t="s">
        <v>2488</v>
      </c>
      <c r="AH145" s="1" t="s">
        <v>2596</v>
      </c>
      <c r="AI145" s="1" t="s">
        <v>3948</v>
      </c>
      <c r="AJ145" s="1"/>
      <c r="AK145" s="1"/>
      <c r="AL145" s="1" t="s">
        <v>3952</v>
      </c>
      <c r="AM145" s="1" t="s">
        <v>3952</v>
      </c>
      <c r="AN145" s="1" t="s">
        <v>3959</v>
      </c>
      <c r="AO145" s="1" t="s">
        <v>4014</v>
      </c>
      <c r="AP145" s="1" t="s">
        <v>4221</v>
      </c>
      <c r="AQ145" s="1"/>
      <c r="AR145">
        <v>22417</v>
      </c>
      <c r="AS145">
        <v>1</v>
      </c>
      <c r="AT145" s="1" t="s">
        <v>4235</v>
      </c>
      <c r="AU145">
        <v>160000</v>
      </c>
      <c r="AV145" s="1" t="s">
        <v>4280</v>
      </c>
      <c r="AW145" s="1" t="s">
        <v>3937</v>
      </c>
      <c r="AX145">
        <v>2053</v>
      </c>
      <c r="AY145">
        <v>135558</v>
      </c>
      <c r="AZ145">
        <v>37</v>
      </c>
      <c r="BA145" s="1" t="s">
        <v>4617</v>
      </c>
    </row>
    <row r="146" spans="1:53">
      <c r="A146" s="1" t="s">
        <v>194</v>
      </c>
      <c r="B146">
        <v>0</v>
      </c>
      <c r="C146">
        <v>140000</v>
      </c>
      <c r="D146" s="1" t="s">
        <v>1527</v>
      </c>
      <c r="E146">
        <v>20</v>
      </c>
      <c r="F146">
        <v>138233</v>
      </c>
      <c r="G146">
        <v>38</v>
      </c>
      <c r="H146" s="1"/>
      <c r="I146" s="1" t="s">
        <v>2405</v>
      </c>
      <c r="J146" s="1" t="s">
        <v>2462</v>
      </c>
      <c r="K146" s="1" t="s">
        <v>2465</v>
      </c>
      <c r="L146" s="1" t="s">
        <v>2488</v>
      </c>
      <c r="M146" s="1" t="s">
        <v>2596</v>
      </c>
      <c r="N146" s="1" t="s">
        <v>2607</v>
      </c>
      <c r="O146" s="1"/>
      <c r="P146">
        <v>1</v>
      </c>
      <c r="Q146" s="1" t="s">
        <v>1769</v>
      </c>
      <c r="R146" s="1" t="s">
        <v>3107</v>
      </c>
      <c r="S146" s="1"/>
      <c r="T146" s="1" t="s">
        <v>3109</v>
      </c>
      <c r="U146" s="1" t="s">
        <v>3131</v>
      </c>
      <c r="V146" s="1" t="s">
        <v>3287</v>
      </c>
      <c r="W146" s="1" t="s">
        <v>3396</v>
      </c>
      <c r="X146" s="1"/>
      <c r="Y146" s="3">
        <v>46209</v>
      </c>
      <c r="Z146" s="1" t="s">
        <v>3402</v>
      </c>
      <c r="AA146" s="3">
        <v>46209</v>
      </c>
      <c r="AB146" s="1" t="s">
        <v>3416</v>
      </c>
      <c r="AC146" s="1" t="s">
        <v>3493</v>
      </c>
      <c r="AD146" s="1" t="s">
        <v>3933</v>
      </c>
      <c r="AE146" s="1" t="s">
        <v>3933</v>
      </c>
      <c r="AF146" s="1" t="s">
        <v>3937</v>
      </c>
      <c r="AG146" s="1" t="s">
        <v>2488</v>
      </c>
      <c r="AH146" s="1" t="s">
        <v>2596</v>
      </c>
      <c r="AI146" s="1" t="s">
        <v>3948</v>
      </c>
      <c r="AJ146" s="1"/>
      <c r="AK146" s="1"/>
      <c r="AL146" s="1" t="s">
        <v>3952</v>
      </c>
      <c r="AM146" s="1" t="s">
        <v>3952</v>
      </c>
      <c r="AN146" s="1" t="s">
        <v>3959</v>
      </c>
      <c r="AO146" s="1" t="s">
        <v>4014</v>
      </c>
      <c r="AP146" s="1" t="s">
        <v>4221</v>
      </c>
      <c r="AQ146" s="1"/>
      <c r="AR146">
        <v>22417</v>
      </c>
      <c r="AS146">
        <v>1</v>
      </c>
      <c r="AT146" s="1" t="s">
        <v>4235</v>
      </c>
      <c r="AU146">
        <v>140000</v>
      </c>
      <c r="AV146" s="1" t="s">
        <v>4280</v>
      </c>
      <c r="AW146" s="1" t="s">
        <v>3937</v>
      </c>
      <c r="AX146">
        <v>2053</v>
      </c>
      <c r="AY146">
        <v>135558</v>
      </c>
      <c r="AZ146">
        <v>38</v>
      </c>
      <c r="BA146" s="1" t="s">
        <v>4617</v>
      </c>
    </row>
    <row r="147" spans="1:53">
      <c r="A147" s="1" t="s">
        <v>195</v>
      </c>
      <c r="B147">
        <v>0</v>
      </c>
      <c r="C147">
        <v>115000</v>
      </c>
      <c r="D147" s="1" t="s">
        <v>1540</v>
      </c>
      <c r="E147">
        <v>20</v>
      </c>
      <c r="F147">
        <v>138233</v>
      </c>
      <c r="G147">
        <v>39</v>
      </c>
      <c r="H147" s="1"/>
      <c r="I147" s="1" t="s">
        <v>2405</v>
      </c>
      <c r="J147" s="1" t="s">
        <v>2462</v>
      </c>
      <c r="K147" s="1" t="s">
        <v>2465</v>
      </c>
      <c r="L147" s="1" t="s">
        <v>2488</v>
      </c>
      <c r="M147" s="1" t="s">
        <v>2596</v>
      </c>
      <c r="N147" s="1" t="s">
        <v>2607</v>
      </c>
      <c r="O147" s="1"/>
      <c r="P147">
        <v>1</v>
      </c>
      <c r="Q147" s="1" t="s">
        <v>2659</v>
      </c>
      <c r="R147" s="1" t="s">
        <v>3107</v>
      </c>
      <c r="S147" s="1"/>
      <c r="T147" s="1" t="s">
        <v>3109</v>
      </c>
      <c r="U147" s="1" t="s">
        <v>3131</v>
      </c>
      <c r="V147" s="1" t="s">
        <v>3287</v>
      </c>
      <c r="W147" s="1" t="s">
        <v>3396</v>
      </c>
      <c r="X147" s="1"/>
      <c r="Y147" s="3">
        <v>46209</v>
      </c>
      <c r="Z147" s="1" t="s">
        <v>3402</v>
      </c>
      <c r="AA147" s="3">
        <v>46209</v>
      </c>
      <c r="AB147" s="1" t="s">
        <v>3416</v>
      </c>
      <c r="AC147" s="1" t="s">
        <v>3493</v>
      </c>
      <c r="AD147" s="1" t="s">
        <v>3933</v>
      </c>
      <c r="AE147" s="1" t="s">
        <v>3933</v>
      </c>
      <c r="AF147" s="1" t="s">
        <v>3937</v>
      </c>
      <c r="AG147" s="1" t="s">
        <v>2488</v>
      </c>
      <c r="AH147" s="1" t="s">
        <v>2596</v>
      </c>
      <c r="AI147" s="1" t="s">
        <v>3948</v>
      </c>
      <c r="AJ147" s="1"/>
      <c r="AK147" s="1"/>
      <c r="AL147" s="1" t="s">
        <v>3952</v>
      </c>
      <c r="AM147" s="1" t="s">
        <v>3952</v>
      </c>
      <c r="AN147" s="1" t="s">
        <v>3959</v>
      </c>
      <c r="AO147" s="1" t="s">
        <v>4014</v>
      </c>
      <c r="AP147" s="1" t="s">
        <v>4221</v>
      </c>
      <c r="AQ147" s="1"/>
      <c r="AR147">
        <v>22417</v>
      </c>
      <c r="AS147">
        <v>1</v>
      </c>
      <c r="AT147" s="1" t="s">
        <v>4235</v>
      </c>
      <c r="AU147">
        <v>115000</v>
      </c>
      <c r="AV147" s="1" t="s">
        <v>4280</v>
      </c>
      <c r="AW147" s="1" t="s">
        <v>3937</v>
      </c>
      <c r="AX147">
        <v>2053</v>
      </c>
      <c r="AY147">
        <v>135558</v>
      </c>
      <c r="AZ147">
        <v>39</v>
      </c>
      <c r="BA147" s="1" t="s">
        <v>4617</v>
      </c>
    </row>
    <row r="148" spans="1:53">
      <c r="A148" s="1" t="s">
        <v>196</v>
      </c>
      <c r="B148">
        <v>0</v>
      </c>
      <c r="C148">
        <v>100000</v>
      </c>
      <c r="D148" s="1" t="s">
        <v>1529</v>
      </c>
      <c r="E148">
        <v>20</v>
      </c>
      <c r="F148">
        <v>138233</v>
      </c>
      <c r="G148">
        <v>40</v>
      </c>
      <c r="H148" s="1"/>
      <c r="I148" s="1" t="s">
        <v>2405</v>
      </c>
      <c r="J148" s="1" t="s">
        <v>2462</v>
      </c>
      <c r="K148" s="1" t="s">
        <v>2465</v>
      </c>
      <c r="L148" s="1" t="s">
        <v>2488</v>
      </c>
      <c r="M148" s="1" t="s">
        <v>2596</v>
      </c>
      <c r="N148" s="1" t="s">
        <v>2607</v>
      </c>
      <c r="O148" s="1"/>
      <c r="P148">
        <v>1</v>
      </c>
      <c r="Q148" s="1" t="s">
        <v>2652</v>
      </c>
      <c r="R148" s="1" t="s">
        <v>3107</v>
      </c>
      <c r="S148" s="1"/>
      <c r="T148" s="1" t="s">
        <v>3109</v>
      </c>
      <c r="U148" s="1" t="s">
        <v>3131</v>
      </c>
      <c r="V148" s="1" t="s">
        <v>3287</v>
      </c>
      <c r="W148" s="1" t="s">
        <v>3396</v>
      </c>
      <c r="X148" s="1"/>
      <c r="Y148" s="3">
        <v>46209</v>
      </c>
      <c r="Z148" s="1" t="s">
        <v>3402</v>
      </c>
      <c r="AA148" s="3">
        <v>46209</v>
      </c>
      <c r="AB148" s="1" t="s">
        <v>3416</v>
      </c>
      <c r="AC148" s="1" t="s">
        <v>3493</v>
      </c>
      <c r="AD148" s="1" t="s">
        <v>3933</v>
      </c>
      <c r="AE148" s="1" t="s">
        <v>3933</v>
      </c>
      <c r="AF148" s="1" t="s">
        <v>3937</v>
      </c>
      <c r="AG148" s="1" t="s">
        <v>2488</v>
      </c>
      <c r="AH148" s="1" t="s">
        <v>2596</v>
      </c>
      <c r="AI148" s="1" t="s">
        <v>3948</v>
      </c>
      <c r="AJ148" s="1"/>
      <c r="AK148" s="1"/>
      <c r="AL148" s="1" t="s">
        <v>3952</v>
      </c>
      <c r="AM148" s="1" t="s">
        <v>3952</v>
      </c>
      <c r="AN148" s="1" t="s">
        <v>3959</v>
      </c>
      <c r="AO148" s="1" t="s">
        <v>4014</v>
      </c>
      <c r="AP148" s="1" t="s">
        <v>4221</v>
      </c>
      <c r="AQ148" s="1"/>
      <c r="AR148">
        <v>22417</v>
      </c>
      <c r="AS148">
        <v>1</v>
      </c>
      <c r="AT148" s="1" t="s">
        <v>4235</v>
      </c>
      <c r="AU148">
        <v>100000</v>
      </c>
      <c r="AV148" s="1" t="s">
        <v>4280</v>
      </c>
      <c r="AW148" s="1" t="s">
        <v>3937</v>
      </c>
      <c r="AX148">
        <v>2053</v>
      </c>
      <c r="AY148">
        <v>135558</v>
      </c>
      <c r="AZ148">
        <v>40</v>
      </c>
      <c r="BA148" s="1" t="s">
        <v>4617</v>
      </c>
    </row>
    <row r="149" spans="1:53">
      <c r="A149" s="1" t="s">
        <v>197</v>
      </c>
      <c r="B149">
        <v>0</v>
      </c>
      <c r="C149">
        <v>80000</v>
      </c>
      <c r="D149" s="1" t="s">
        <v>1530</v>
      </c>
      <c r="E149">
        <v>20</v>
      </c>
      <c r="F149">
        <v>138233</v>
      </c>
      <c r="G149">
        <v>41</v>
      </c>
      <c r="H149" s="1"/>
      <c r="I149" s="1" t="s">
        <v>2405</v>
      </c>
      <c r="J149" s="1" t="s">
        <v>2462</v>
      </c>
      <c r="K149" s="1" t="s">
        <v>2465</v>
      </c>
      <c r="L149" s="1" t="s">
        <v>2488</v>
      </c>
      <c r="M149" s="1" t="s">
        <v>2596</v>
      </c>
      <c r="N149" s="1" t="s">
        <v>2607</v>
      </c>
      <c r="O149" s="1"/>
      <c r="P149">
        <v>1</v>
      </c>
      <c r="Q149" s="1" t="s">
        <v>2653</v>
      </c>
      <c r="R149" s="1" t="s">
        <v>3107</v>
      </c>
      <c r="S149" s="1"/>
      <c r="T149" s="1" t="s">
        <v>3109</v>
      </c>
      <c r="U149" s="1" t="s">
        <v>3131</v>
      </c>
      <c r="V149" s="1" t="s">
        <v>3287</v>
      </c>
      <c r="W149" s="1" t="s">
        <v>3396</v>
      </c>
      <c r="X149" s="1"/>
      <c r="Y149" s="3">
        <v>46209</v>
      </c>
      <c r="Z149" s="1" t="s">
        <v>3402</v>
      </c>
      <c r="AA149" s="3">
        <v>46209</v>
      </c>
      <c r="AB149" s="1" t="s">
        <v>3416</v>
      </c>
      <c r="AC149" s="1" t="s">
        <v>3493</v>
      </c>
      <c r="AD149" s="1" t="s">
        <v>3933</v>
      </c>
      <c r="AE149" s="1" t="s">
        <v>3933</v>
      </c>
      <c r="AF149" s="1" t="s">
        <v>3937</v>
      </c>
      <c r="AG149" s="1" t="s">
        <v>2488</v>
      </c>
      <c r="AH149" s="1" t="s">
        <v>2596</v>
      </c>
      <c r="AI149" s="1" t="s">
        <v>3948</v>
      </c>
      <c r="AJ149" s="1"/>
      <c r="AK149" s="1"/>
      <c r="AL149" s="1" t="s">
        <v>3952</v>
      </c>
      <c r="AM149" s="1" t="s">
        <v>3952</v>
      </c>
      <c r="AN149" s="1" t="s">
        <v>3959</v>
      </c>
      <c r="AO149" s="1" t="s">
        <v>4014</v>
      </c>
      <c r="AP149" s="1" t="s">
        <v>4221</v>
      </c>
      <c r="AQ149" s="1"/>
      <c r="AR149">
        <v>22417</v>
      </c>
      <c r="AS149">
        <v>1</v>
      </c>
      <c r="AT149" s="1" t="s">
        <v>4235</v>
      </c>
      <c r="AU149">
        <v>80000</v>
      </c>
      <c r="AV149" s="1" t="s">
        <v>4280</v>
      </c>
      <c r="AW149" s="1" t="s">
        <v>3937</v>
      </c>
      <c r="AX149">
        <v>2053</v>
      </c>
      <c r="AY149">
        <v>135558</v>
      </c>
      <c r="AZ149">
        <v>41</v>
      </c>
      <c r="BA149" s="1" t="s">
        <v>4617</v>
      </c>
    </row>
    <row r="150" spans="1:53">
      <c r="A150" s="1" t="s">
        <v>198</v>
      </c>
      <c r="B150">
        <v>0</v>
      </c>
      <c r="C150">
        <v>80000</v>
      </c>
      <c r="D150" s="1" t="s">
        <v>1530</v>
      </c>
      <c r="E150">
        <v>20</v>
      </c>
      <c r="F150">
        <v>138233</v>
      </c>
      <c r="G150">
        <v>42</v>
      </c>
      <c r="H150" s="1"/>
      <c r="I150" s="1" t="s">
        <v>2405</v>
      </c>
      <c r="J150" s="1" t="s">
        <v>2462</v>
      </c>
      <c r="K150" s="1" t="s">
        <v>2465</v>
      </c>
      <c r="L150" s="1" t="s">
        <v>2488</v>
      </c>
      <c r="M150" s="1" t="s">
        <v>2596</v>
      </c>
      <c r="N150" s="1" t="s">
        <v>2607</v>
      </c>
      <c r="O150" s="1"/>
      <c r="P150">
        <v>1</v>
      </c>
      <c r="Q150" s="1" t="s">
        <v>2653</v>
      </c>
      <c r="R150" s="1" t="s">
        <v>3107</v>
      </c>
      <c r="S150" s="1"/>
      <c r="T150" s="1" t="s">
        <v>3109</v>
      </c>
      <c r="U150" s="1" t="s">
        <v>3131</v>
      </c>
      <c r="V150" s="1" t="s">
        <v>3287</v>
      </c>
      <c r="W150" s="1" t="s">
        <v>3396</v>
      </c>
      <c r="X150" s="1"/>
      <c r="Y150" s="3">
        <v>46209</v>
      </c>
      <c r="Z150" s="1" t="s">
        <v>3402</v>
      </c>
      <c r="AA150" s="3">
        <v>46209</v>
      </c>
      <c r="AB150" s="1" t="s">
        <v>3416</v>
      </c>
      <c r="AC150" s="1" t="s">
        <v>3493</v>
      </c>
      <c r="AD150" s="1" t="s">
        <v>3933</v>
      </c>
      <c r="AE150" s="1" t="s">
        <v>3933</v>
      </c>
      <c r="AF150" s="1" t="s">
        <v>3937</v>
      </c>
      <c r="AG150" s="1" t="s">
        <v>2488</v>
      </c>
      <c r="AH150" s="1" t="s">
        <v>2596</v>
      </c>
      <c r="AI150" s="1" t="s">
        <v>3948</v>
      </c>
      <c r="AJ150" s="1"/>
      <c r="AK150" s="1"/>
      <c r="AL150" s="1" t="s">
        <v>3952</v>
      </c>
      <c r="AM150" s="1" t="s">
        <v>3952</v>
      </c>
      <c r="AN150" s="1" t="s">
        <v>3959</v>
      </c>
      <c r="AO150" s="1" t="s">
        <v>4014</v>
      </c>
      <c r="AP150" s="1" t="s">
        <v>4221</v>
      </c>
      <c r="AQ150" s="1"/>
      <c r="AR150">
        <v>22417</v>
      </c>
      <c r="AS150">
        <v>1</v>
      </c>
      <c r="AT150" s="1" t="s">
        <v>4235</v>
      </c>
      <c r="AU150">
        <v>80000</v>
      </c>
      <c r="AV150" s="1" t="s">
        <v>4280</v>
      </c>
      <c r="AW150" s="1" t="s">
        <v>3937</v>
      </c>
      <c r="AX150">
        <v>2053</v>
      </c>
      <c r="AY150">
        <v>135558</v>
      </c>
      <c r="AZ150">
        <v>42</v>
      </c>
      <c r="BA150" s="1" t="s">
        <v>4617</v>
      </c>
    </row>
    <row r="151" spans="1:53">
      <c r="A151" s="1" t="s">
        <v>199</v>
      </c>
      <c r="B151">
        <v>0</v>
      </c>
      <c r="C151">
        <v>70000</v>
      </c>
      <c r="D151" s="1" t="s">
        <v>1541</v>
      </c>
      <c r="E151">
        <v>20</v>
      </c>
      <c r="F151">
        <v>138233</v>
      </c>
      <c r="G151">
        <v>43</v>
      </c>
      <c r="H151" s="1"/>
      <c r="I151" s="1" t="s">
        <v>2405</v>
      </c>
      <c r="J151" s="1" t="s">
        <v>2462</v>
      </c>
      <c r="K151" s="1" t="s">
        <v>2465</v>
      </c>
      <c r="L151" s="1" t="s">
        <v>2488</v>
      </c>
      <c r="M151" s="1" t="s">
        <v>2596</v>
      </c>
      <c r="N151" s="1" t="s">
        <v>2607</v>
      </c>
      <c r="O151" s="1"/>
      <c r="P151">
        <v>1</v>
      </c>
      <c r="Q151" s="1" t="s">
        <v>2660</v>
      </c>
      <c r="R151" s="1" t="s">
        <v>3107</v>
      </c>
      <c r="S151" s="1"/>
      <c r="T151" s="1" t="s">
        <v>3109</v>
      </c>
      <c r="U151" s="1" t="s">
        <v>3131</v>
      </c>
      <c r="V151" s="1" t="s">
        <v>3287</v>
      </c>
      <c r="W151" s="1" t="s">
        <v>3396</v>
      </c>
      <c r="X151" s="1"/>
      <c r="Y151" s="3">
        <v>46209</v>
      </c>
      <c r="Z151" s="1" t="s">
        <v>3402</v>
      </c>
      <c r="AA151" s="3">
        <v>46209</v>
      </c>
      <c r="AB151" s="1" t="s">
        <v>3416</v>
      </c>
      <c r="AC151" s="1" t="s">
        <v>3493</v>
      </c>
      <c r="AD151" s="1" t="s">
        <v>3933</v>
      </c>
      <c r="AE151" s="1" t="s">
        <v>3933</v>
      </c>
      <c r="AF151" s="1" t="s">
        <v>3937</v>
      </c>
      <c r="AG151" s="1" t="s">
        <v>2488</v>
      </c>
      <c r="AH151" s="1" t="s">
        <v>2596</v>
      </c>
      <c r="AI151" s="1" t="s">
        <v>3948</v>
      </c>
      <c r="AJ151" s="1"/>
      <c r="AK151" s="1"/>
      <c r="AL151" s="1" t="s">
        <v>3952</v>
      </c>
      <c r="AM151" s="1" t="s">
        <v>3952</v>
      </c>
      <c r="AN151" s="1" t="s">
        <v>3959</v>
      </c>
      <c r="AO151" s="1" t="s">
        <v>4014</v>
      </c>
      <c r="AP151" s="1" t="s">
        <v>4221</v>
      </c>
      <c r="AQ151" s="1"/>
      <c r="AR151">
        <v>22417</v>
      </c>
      <c r="AS151">
        <v>1</v>
      </c>
      <c r="AT151" s="1" t="s">
        <v>4235</v>
      </c>
      <c r="AU151">
        <v>70000</v>
      </c>
      <c r="AV151" s="1" t="s">
        <v>4280</v>
      </c>
      <c r="AW151" s="1" t="s">
        <v>3937</v>
      </c>
      <c r="AX151">
        <v>2053</v>
      </c>
      <c r="AY151">
        <v>135558</v>
      </c>
      <c r="AZ151">
        <v>43</v>
      </c>
      <c r="BA151" s="1" t="s">
        <v>4617</v>
      </c>
    </row>
    <row r="152" spans="1:53">
      <c r="A152" s="1" t="s">
        <v>200</v>
      </c>
      <c r="B152">
        <v>0</v>
      </c>
      <c r="C152">
        <v>70000</v>
      </c>
      <c r="D152" s="1" t="s">
        <v>1541</v>
      </c>
      <c r="E152">
        <v>20</v>
      </c>
      <c r="F152">
        <v>138233</v>
      </c>
      <c r="G152">
        <v>44</v>
      </c>
      <c r="H152" s="1"/>
      <c r="I152" s="1" t="s">
        <v>2405</v>
      </c>
      <c r="J152" s="1" t="s">
        <v>2462</v>
      </c>
      <c r="K152" s="1" t="s">
        <v>2465</v>
      </c>
      <c r="L152" s="1" t="s">
        <v>2488</v>
      </c>
      <c r="M152" s="1" t="s">
        <v>2596</v>
      </c>
      <c r="N152" s="1" t="s">
        <v>2607</v>
      </c>
      <c r="O152" s="1"/>
      <c r="P152">
        <v>1</v>
      </c>
      <c r="Q152" s="1" t="s">
        <v>2660</v>
      </c>
      <c r="R152" s="1" t="s">
        <v>3107</v>
      </c>
      <c r="S152" s="1"/>
      <c r="T152" s="1" t="s">
        <v>3109</v>
      </c>
      <c r="U152" s="1" t="s">
        <v>3131</v>
      </c>
      <c r="V152" s="1" t="s">
        <v>3287</v>
      </c>
      <c r="W152" s="1" t="s">
        <v>3396</v>
      </c>
      <c r="X152" s="1"/>
      <c r="Y152" s="3">
        <v>46209</v>
      </c>
      <c r="Z152" s="1" t="s">
        <v>3402</v>
      </c>
      <c r="AA152" s="3">
        <v>46209</v>
      </c>
      <c r="AB152" s="1" t="s">
        <v>3416</v>
      </c>
      <c r="AC152" s="1" t="s">
        <v>3493</v>
      </c>
      <c r="AD152" s="1" t="s">
        <v>3933</v>
      </c>
      <c r="AE152" s="1" t="s">
        <v>3933</v>
      </c>
      <c r="AF152" s="1" t="s">
        <v>3937</v>
      </c>
      <c r="AG152" s="1" t="s">
        <v>2488</v>
      </c>
      <c r="AH152" s="1" t="s">
        <v>2596</v>
      </c>
      <c r="AI152" s="1" t="s">
        <v>3948</v>
      </c>
      <c r="AJ152" s="1"/>
      <c r="AK152" s="1"/>
      <c r="AL152" s="1" t="s">
        <v>3952</v>
      </c>
      <c r="AM152" s="1" t="s">
        <v>3952</v>
      </c>
      <c r="AN152" s="1" t="s">
        <v>3959</v>
      </c>
      <c r="AO152" s="1" t="s">
        <v>4014</v>
      </c>
      <c r="AP152" s="1" t="s">
        <v>4221</v>
      </c>
      <c r="AQ152" s="1"/>
      <c r="AR152">
        <v>22417</v>
      </c>
      <c r="AS152">
        <v>1</v>
      </c>
      <c r="AT152" s="1" t="s">
        <v>4235</v>
      </c>
      <c r="AU152">
        <v>70000</v>
      </c>
      <c r="AV152" s="1" t="s">
        <v>4280</v>
      </c>
      <c r="AW152" s="1" t="s">
        <v>3937</v>
      </c>
      <c r="AX152">
        <v>2053</v>
      </c>
      <c r="AY152">
        <v>135558</v>
      </c>
      <c r="AZ152">
        <v>44</v>
      </c>
      <c r="BA152" s="1" t="s">
        <v>4617</v>
      </c>
    </row>
    <row r="153" spans="1:53">
      <c r="A153" s="1" t="s">
        <v>201</v>
      </c>
      <c r="B153">
        <v>0</v>
      </c>
      <c r="C153">
        <v>60000</v>
      </c>
      <c r="D153" s="1" t="s">
        <v>1488</v>
      </c>
      <c r="E153">
        <v>20</v>
      </c>
      <c r="F153">
        <v>138233</v>
      </c>
      <c r="G153">
        <v>45</v>
      </c>
      <c r="H153" s="1"/>
      <c r="I153" s="1" t="s">
        <v>2405</v>
      </c>
      <c r="J153" s="1" t="s">
        <v>2462</v>
      </c>
      <c r="K153" s="1" t="s">
        <v>2465</v>
      </c>
      <c r="L153" s="1" t="s">
        <v>2488</v>
      </c>
      <c r="M153" s="1" t="s">
        <v>2596</v>
      </c>
      <c r="N153" s="1" t="s">
        <v>2607</v>
      </c>
      <c r="O153" s="1"/>
      <c r="P153">
        <v>1</v>
      </c>
      <c r="Q153" s="1" t="s">
        <v>1542</v>
      </c>
      <c r="R153" s="1" t="s">
        <v>3107</v>
      </c>
      <c r="S153" s="1"/>
      <c r="T153" s="1" t="s">
        <v>3109</v>
      </c>
      <c r="U153" s="1" t="s">
        <v>3131</v>
      </c>
      <c r="V153" s="1" t="s">
        <v>3287</v>
      </c>
      <c r="W153" s="1" t="s">
        <v>3396</v>
      </c>
      <c r="X153" s="1"/>
      <c r="Y153" s="3">
        <v>46209</v>
      </c>
      <c r="Z153" s="1" t="s">
        <v>3402</v>
      </c>
      <c r="AA153" s="3">
        <v>46209</v>
      </c>
      <c r="AB153" s="1" t="s">
        <v>3416</v>
      </c>
      <c r="AC153" s="1" t="s">
        <v>3493</v>
      </c>
      <c r="AD153" s="1" t="s">
        <v>3933</v>
      </c>
      <c r="AE153" s="1" t="s">
        <v>3933</v>
      </c>
      <c r="AF153" s="1" t="s">
        <v>3937</v>
      </c>
      <c r="AG153" s="1" t="s">
        <v>2488</v>
      </c>
      <c r="AH153" s="1" t="s">
        <v>2596</v>
      </c>
      <c r="AI153" s="1" t="s">
        <v>3948</v>
      </c>
      <c r="AJ153" s="1"/>
      <c r="AK153" s="1"/>
      <c r="AL153" s="1" t="s">
        <v>3952</v>
      </c>
      <c r="AM153" s="1" t="s">
        <v>3952</v>
      </c>
      <c r="AN153" s="1" t="s">
        <v>3959</v>
      </c>
      <c r="AO153" s="1" t="s">
        <v>4014</v>
      </c>
      <c r="AP153" s="1" t="s">
        <v>4221</v>
      </c>
      <c r="AQ153" s="1"/>
      <c r="AR153">
        <v>22417</v>
      </c>
      <c r="AS153">
        <v>1</v>
      </c>
      <c r="AT153" s="1" t="s">
        <v>4235</v>
      </c>
      <c r="AU153">
        <v>60000</v>
      </c>
      <c r="AV153" s="1" t="s">
        <v>4280</v>
      </c>
      <c r="AW153" s="1" t="s">
        <v>3937</v>
      </c>
      <c r="AX153">
        <v>2053</v>
      </c>
      <c r="AY153">
        <v>135558</v>
      </c>
      <c r="AZ153">
        <v>45</v>
      </c>
      <c r="BA153" s="1" t="s">
        <v>4617</v>
      </c>
    </row>
    <row r="154" spans="1:53">
      <c r="A154" s="1" t="s">
        <v>202</v>
      </c>
      <c r="B154">
        <v>0</v>
      </c>
      <c r="C154">
        <v>50000</v>
      </c>
      <c r="D154" s="1" t="s">
        <v>1542</v>
      </c>
      <c r="E154">
        <v>20</v>
      </c>
      <c r="F154">
        <v>138233</v>
      </c>
      <c r="G154">
        <v>46</v>
      </c>
      <c r="H154" s="1"/>
      <c r="I154" s="1" t="s">
        <v>2405</v>
      </c>
      <c r="J154" s="1" t="s">
        <v>2462</v>
      </c>
      <c r="K154" s="1" t="s">
        <v>2465</v>
      </c>
      <c r="L154" s="1" t="s">
        <v>2488</v>
      </c>
      <c r="M154" s="1" t="s">
        <v>2596</v>
      </c>
      <c r="N154" s="1" t="s">
        <v>2607</v>
      </c>
      <c r="O154" s="1"/>
      <c r="P154">
        <v>1</v>
      </c>
      <c r="Q154" s="1" t="s">
        <v>1895</v>
      </c>
      <c r="R154" s="1" t="s">
        <v>3107</v>
      </c>
      <c r="S154" s="1"/>
      <c r="T154" s="1" t="s">
        <v>3109</v>
      </c>
      <c r="U154" s="1" t="s">
        <v>3131</v>
      </c>
      <c r="V154" s="1" t="s">
        <v>3287</v>
      </c>
      <c r="W154" s="1" t="s">
        <v>3396</v>
      </c>
      <c r="X154" s="1"/>
      <c r="Y154" s="3">
        <v>46209</v>
      </c>
      <c r="Z154" s="1" t="s">
        <v>3402</v>
      </c>
      <c r="AA154" s="3">
        <v>46209</v>
      </c>
      <c r="AB154" s="1" t="s">
        <v>3416</v>
      </c>
      <c r="AC154" s="1" t="s">
        <v>3493</v>
      </c>
      <c r="AD154" s="1" t="s">
        <v>3933</v>
      </c>
      <c r="AE154" s="1" t="s">
        <v>3933</v>
      </c>
      <c r="AF154" s="1" t="s">
        <v>3937</v>
      </c>
      <c r="AG154" s="1" t="s">
        <v>2488</v>
      </c>
      <c r="AH154" s="1" t="s">
        <v>2596</v>
      </c>
      <c r="AI154" s="1" t="s">
        <v>3948</v>
      </c>
      <c r="AJ154" s="1"/>
      <c r="AK154" s="1"/>
      <c r="AL154" s="1" t="s">
        <v>3952</v>
      </c>
      <c r="AM154" s="1" t="s">
        <v>3952</v>
      </c>
      <c r="AN154" s="1" t="s">
        <v>3959</v>
      </c>
      <c r="AO154" s="1" t="s">
        <v>4014</v>
      </c>
      <c r="AP154" s="1" t="s">
        <v>4221</v>
      </c>
      <c r="AQ154" s="1"/>
      <c r="AR154">
        <v>22417</v>
      </c>
      <c r="AS154">
        <v>1</v>
      </c>
      <c r="AT154" s="1" t="s">
        <v>4235</v>
      </c>
      <c r="AU154">
        <v>50000</v>
      </c>
      <c r="AV154" s="1" t="s">
        <v>4280</v>
      </c>
      <c r="AW154" s="1" t="s">
        <v>3937</v>
      </c>
      <c r="AX154">
        <v>2053</v>
      </c>
      <c r="AY154">
        <v>135558</v>
      </c>
      <c r="AZ154">
        <v>46</v>
      </c>
      <c r="BA154" s="1" t="s">
        <v>4617</v>
      </c>
    </row>
    <row r="155" spans="1:53">
      <c r="A155" s="1" t="s">
        <v>203</v>
      </c>
      <c r="B155">
        <v>0</v>
      </c>
      <c r="C155">
        <v>20000</v>
      </c>
      <c r="D155" s="1" t="s">
        <v>1543</v>
      </c>
      <c r="E155">
        <v>20</v>
      </c>
      <c r="F155">
        <v>138233</v>
      </c>
      <c r="G155">
        <v>47</v>
      </c>
      <c r="H155" s="1"/>
      <c r="I155" s="1" t="s">
        <v>2405</v>
      </c>
      <c r="J155" s="1" t="s">
        <v>2462</v>
      </c>
      <c r="K155" s="1" t="s">
        <v>2465</v>
      </c>
      <c r="L155" s="1" t="s">
        <v>2488</v>
      </c>
      <c r="M155" s="1" t="s">
        <v>2596</v>
      </c>
      <c r="N155" s="1" t="s">
        <v>2607</v>
      </c>
      <c r="O155" s="1"/>
      <c r="P155">
        <v>1</v>
      </c>
      <c r="Q155" s="1" t="s">
        <v>1437</v>
      </c>
      <c r="R155" s="1" t="s">
        <v>3107</v>
      </c>
      <c r="S155" s="1"/>
      <c r="T155" s="1" t="s">
        <v>3109</v>
      </c>
      <c r="U155" s="1" t="s">
        <v>3131</v>
      </c>
      <c r="V155" s="1" t="s">
        <v>3287</v>
      </c>
      <c r="W155" s="1" t="s">
        <v>3396</v>
      </c>
      <c r="X155" s="1"/>
      <c r="Y155" s="3">
        <v>46209</v>
      </c>
      <c r="Z155" s="1" t="s">
        <v>3402</v>
      </c>
      <c r="AA155" s="3">
        <v>46209</v>
      </c>
      <c r="AB155" s="1" t="s">
        <v>3416</v>
      </c>
      <c r="AC155" s="1" t="s">
        <v>3493</v>
      </c>
      <c r="AD155" s="1" t="s">
        <v>3933</v>
      </c>
      <c r="AE155" s="1" t="s">
        <v>3933</v>
      </c>
      <c r="AF155" s="1" t="s">
        <v>3937</v>
      </c>
      <c r="AG155" s="1" t="s">
        <v>2488</v>
      </c>
      <c r="AH155" s="1" t="s">
        <v>2596</v>
      </c>
      <c r="AI155" s="1" t="s">
        <v>3948</v>
      </c>
      <c r="AJ155" s="1"/>
      <c r="AK155" s="1"/>
      <c r="AL155" s="1" t="s">
        <v>3952</v>
      </c>
      <c r="AM155" s="1" t="s">
        <v>3952</v>
      </c>
      <c r="AN155" s="1" t="s">
        <v>3959</v>
      </c>
      <c r="AO155" s="1" t="s">
        <v>4014</v>
      </c>
      <c r="AP155" s="1" t="s">
        <v>4221</v>
      </c>
      <c r="AQ155" s="1"/>
      <c r="AR155">
        <v>22417</v>
      </c>
      <c r="AS155">
        <v>1</v>
      </c>
      <c r="AT155" s="1" t="s">
        <v>4235</v>
      </c>
      <c r="AU155">
        <v>20000</v>
      </c>
      <c r="AV155" s="1" t="s">
        <v>4280</v>
      </c>
      <c r="AW155" s="1" t="s">
        <v>3937</v>
      </c>
      <c r="AX155">
        <v>2053</v>
      </c>
      <c r="AY155">
        <v>135558</v>
      </c>
      <c r="AZ155">
        <v>47</v>
      </c>
      <c r="BA155" s="1" t="s">
        <v>4617</v>
      </c>
    </row>
    <row r="156" spans="1:53">
      <c r="A156" s="1" t="s">
        <v>204</v>
      </c>
      <c r="B156">
        <v>0</v>
      </c>
      <c r="C156">
        <v>20000</v>
      </c>
      <c r="D156" s="1" t="s">
        <v>1543</v>
      </c>
      <c r="E156">
        <v>20</v>
      </c>
      <c r="F156">
        <v>138233</v>
      </c>
      <c r="G156">
        <v>48</v>
      </c>
      <c r="H156" s="1"/>
      <c r="I156" s="1" t="s">
        <v>2405</v>
      </c>
      <c r="J156" s="1" t="s">
        <v>2462</v>
      </c>
      <c r="K156" s="1" t="s">
        <v>2465</v>
      </c>
      <c r="L156" s="1" t="s">
        <v>2488</v>
      </c>
      <c r="M156" s="1" t="s">
        <v>2596</v>
      </c>
      <c r="N156" s="1" t="s">
        <v>2607</v>
      </c>
      <c r="O156" s="1"/>
      <c r="P156">
        <v>1</v>
      </c>
      <c r="Q156" s="1" t="s">
        <v>1437</v>
      </c>
      <c r="R156" s="1" t="s">
        <v>3107</v>
      </c>
      <c r="S156" s="1"/>
      <c r="T156" s="1" t="s">
        <v>3109</v>
      </c>
      <c r="U156" s="1" t="s">
        <v>3131</v>
      </c>
      <c r="V156" s="1" t="s">
        <v>3287</v>
      </c>
      <c r="W156" s="1" t="s">
        <v>3396</v>
      </c>
      <c r="X156" s="1"/>
      <c r="Y156" s="3">
        <v>46209</v>
      </c>
      <c r="Z156" s="1" t="s">
        <v>3402</v>
      </c>
      <c r="AA156" s="3">
        <v>46209</v>
      </c>
      <c r="AB156" s="1" t="s">
        <v>3416</v>
      </c>
      <c r="AC156" s="1" t="s">
        <v>3493</v>
      </c>
      <c r="AD156" s="1" t="s">
        <v>3933</v>
      </c>
      <c r="AE156" s="1" t="s">
        <v>3933</v>
      </c>
      <c r="AF156" s="1" t="s">
        <v>3937</v>
      </c>
      <c r="AG156" s="1" t="s">
        <v>2488</v>
      </c>
      <c r="AH156" s="1" t="s">
        <v>2596</v>
      </c>
      <c r="AI156" s="1" t="s">
        <v>3948</v>
      </c>
      <c r="AJ156" s="1"/>
      <c r="AK156" s="1"/>
      <c r="AL156" s="1" t="s">
        <v>3952</v>
      </c>
      <c r="AM156" s="1" t="s">
        <v>3952</v>
      </c>
      <c r="AN156" s="1" t="s">
        <v>3959</v>
      </c>
      <c r="AO156" s="1" t="s">
        <v>4014</v>
      </c>
      <c r="AP156" s="1" t="s">
        <v>4221</v>
      </c>
      <c r="AQ156" s="1"/>
      <c r="AR156">
        <v>22417</v>
      </c>
      <c r="AS156">
        <v>1</v>
      </c>
      <c r="AT156" s="1" t="s">
        <v>4235</v>
      </c>
      <c r="AU156">
        <v>20000</v>
      </c>
      <c r="AV156" s="1" t="s">
        <v>4280</v>
      </c>
      <c r="AW156" s="1" t="s">
        <v>3937</v>
      </c>
      <c r="AX156">
        <v>2053</v>
      </c>
      <c r="AY156">
        <v>135558</v>
      </c>
      <c r="AZ156">
        <v>48</v>
      </c>
      <c r="BA156" s="1" t="s">
        <v>4617</v>
      </c>
    </row>
    <row r="157" spans="1:53">
      <c r="A157" s="1" t="s">
        <v>205</v>
      </c>
      <c r="B157">
        <v>0</v>
      </c>
      <c r="C157">
        <v>31750</v>
      </c>
      <c r="D157" s="1" t="s">
        <v>1544</v>
      </c>
      <c r="E157">
        <v>20</v>
      </c>
      <c r="F157">
        <v>138233</v>
      </c>
      <c r="G157">
        <v>49</v>
      </c>
      <c r="H157" s="1"/>
      <c r="I157" s="1" t="s">
        <v>2405</v>
      </c>
      <c r="J157" s="1" t="s">
        <v>2462</v>
      </c>
      <c r="K157" s="1" t="s">
        <v>2465</v>
      </c>
      <c r="L157" s="1" t="s">
        <v>2488</v>
      </c>
      <c r="M157" s="1" t="s">
        <v>2596</v>
      </c>
      <c r="N157" s="1" t="s">
        <v>2607</v>
      </c>
      <c r="O157" s="1"/>
      <c r="P157">
        <v>1</v>
      </c>
      <c r="Q157" s="1" t="s">
        <v>2661</v>
      </c>
      <c r="R157" s="1" t="s">
        <v>3107</v>
      </c>
      <c r="S157" s="1"/>
      <c r="T157" s="1" t="s">
        <v>3109</v>
      </c>
      <c r="U157" s="1" t="s">
        <v>3131</v>
      </c>
      <c r="V157" s="1" t="s">
        <v>3287</v>
      </c>
      <c r="W157" s="1" t="s">
        <v>3396</v>
      </c>
      <c r="X157" s="1"/>
      <c r="Y157" s="3">
        <v>46209</v>
      </c>
      <c r="Z157" s="1" t="s">
        <v>3402</v>
      </c>
      <c r="AA157" s="3">
        <v>46209</v>
      </c>
      <c r="AB157" s="1" t="s">
        <v>3416</v>
      </c>
      <c r="AC157" s="1" t="s">
        <v>3493</v>
      </c>
      <c r="AD157" s="1" t="s">
        <v>3933</v>
      </c>
      <c r="AE157" s="1" t="s">
        <v>3933</v>
      </c>
      <c r="AF157" s="1" t="s">
        <v>3937</v>
      </c>
      <c r="AG157" s="1" t="s">
        <v>2488</v>
      </c>
      <c r="AH157" s="1" t="s">
        <v>2596</v>
      </c>
      <c r="AI157" s="1" t="s">
        <v>3948</v>
      </c>
      <c r="AJ157" s="1"/>
      <c r="AK157" s="1"/>
      <c r="AL157" s="1" t="s">
        <v>3952</v>
      </c>
      <c r="AM157" s="1" t="s">
        <v>3952</v>
      </c>
      <c r="AN157" s="1" t="s">
        <v>3959</v>
      </c>
      <c r="AO157" s="1" t="s">
        <v>4014</v>
      </c>
      <c r="AP157" s="1" t="s">
        <v>4221</v>
      </c>
      <c r="AQ157" s="1"/>
      <c r="AR157">
        <v>22417</v>
      </c>
      <c r="AS157">
        <v>1</v>
      </c>
      <c r="AT157" s="1" t="s">
        <v>4235</v>
      </c>
      <c r="AU157">
        <v>31750</v>
      </c>
      <c r="AV157" s="1" t="s">
        <v>4280</v>
      </c>
      <c r="AW157" s="1" t="s">
        <v>3937</v>
      </c>
      <c r="AX157">
        <v>2053</v>
      </c>
      <c r="AY157">
        <v>135558</v>
      </c>
      <c r="AZ157">
        <v>49</v>
      </c>
      <c r="BA157" s="1" t="s">
        <v>4617</v>
      </c>
    </row>
    <row r="158" spans="1:53" ht="42.75">
      <c r="A158" s="2" t="s">
        <v>206</v>
      </c>
      <c r="B158">
        <v>0</v>
      </c>
      <c r="C158">
        <v>2470000</v>
      </c>
      <c r="D158" s="1" t="s">
        <v>1545</v>
      </c>
      <c r="E158">
        <v>20</v>
      </c>
      <c r="F158">
        <v>138772</v>
      </c>
      <c r="G158">
        <v>1</v>
      </c>
      <c r="H158" s="1"/>
      <c r="I158" s="1" t="s">
        <v>2426</v>
      </c>
      <c r="J158" s="1" t="s">
        <v>2462</v>
      </c>
      <c r="K158" s="1" t="s">
        <v>1233</v>
      </c>
      <c r="L158" s="1" t="s">
        <v>2504</v>
      </c>
      <c r="M158" s="1" t="s">
        <v>1233</v>
      </c>
      <c r="N158" s="1" t="s">
        <v>2607</v>
      </c>
      <c r="O158" s="1"/>
      <c r="P158">
        <v>1</v>
      </c>
      <c r="Q158" s="1" t="s">
        <v>2662</v>
      </c>
      <c r="R158" s="1" t="s">
        <v>3107</v>
      </c>
      <c r="S158" s="1"/>
      <c r="T158" s="1" t="s">
        <v>3110</v>
      </c>
      <c r="U158" s="1" t="s">
        <v>3132</v>
      </c>
      <c r="V158" s="1" t="s">
        <v>3288</v>
      </c>
      <c r="W158" s="1" t="s">
        <v>3396</v>
      </c>
      <c r="X158" s="1"/>
      <c r="Y158" s="3">
        <v>46209</v>
      </c>
      <c r="Z158" s="1" t="s">
        <v>3402</v>
      </c>
      <c r="AA158" s="3">
        <v>46209</v>
      </c>
      <c r="AB158" s="1" t="s">
        <v>3416</v>
      </c>
      <c r="AC158" s="1" t="s">
        <v>3494</v>
      </c>
      <c r="AD158" s="1" t="s">
        <v>3933</v>
      </c>
      <c r="AE158" s="1" t="s">
        <v>3933</v>
      </c>
      <c r="AF158" s="1" t="s">
        <v>3945</v>
      </c>
      <c r="AG158" s="1" t="s">
        <v>2504</v>
      </c>
      <c r="AH158" s="1" t="s">
        <v>1233</v>
      </c>
      <c r="AI158" s="1" t="s">
        <v>3948</v>
      </c>
      <c r="AJ158" s="1"/>
      <c r="AK158" s="1"/>
      <c r="AL158" s="1" t="s">
        <v>3952</v>
      </c>
      <c r="AM158" s="1" t="s">
        <v>3952</v>
      </c>
      <c r="AN158" s="1" t="s">
        <v>3960</v>
      </c>
      <c r="AO158" s="1" t="s">
        <v>4013</v>
      </c>
      <c r="AP158" s="1" t="s">
        <v>4222</v>
      </c>
      <c r="AQ158" s="1"/>
      <c r="AR158">
        <v>839</v>
      </c>
      <c r="AS158">
        <v>1</v>
      </c>
      <c r="AT158" s="1" t="s">
        <v>4235</v>
      </c>
      <c r="AU158">
        <v>2470000</v>
      </c>
      <c r="AV158" s="1" t="s">
        <v>4281</v>
      </c>
      <c r="AW158" s="1" t="s">
        <v>3945</v>
      </c>
      <c r="AX158">
        <v>4263</v>
      </c>
      <c r="AY158">
        <v>135559</v>
      </c>
      <c r="AZ158">
        <v>1</v>
      </c>
      <c r="BA158" s="1" t="s">
        <v>3401</v>
      </c>
    </row>
    <row r="159" spans="1:53">
      <c r="A159" s="1" t="s">
        <v>207</v>
      </c>
      <c r="B159">
        <v>0</v>
      </c>
      <c r="C159">
        <v>633000</v>
      </c>
      <c r="D159" s="1" t="s">
        <v>1546</v>
      </c>
      <c r="E159">
        <v>20</v>
      </c>
      <c r="F159">
        <v>138772</v>
      </c>
      <c r="G159">
        <v>2</v>
      </c>
      <c r="H159" s="1"/>
      <c r="I159" s="1" t="s">
        <v>2426</v>
      </c>
      <c r="J159" s="1" t="s">
        <v>2462</v>
      </c>
      <c r="K159" s="1" t="s">
        <v>1233</v>
      </c>
      <c r="L159" s="1" t="s">
        <v>2504</v>
      </c>
      <c r="M159" s="1" t="s">
        <v>1233</v>
      </c>
      <c r="N159" s="1" t="s">
        <v>2607</v>
      </c>
      <c r="O159" s="1"/>
      <c r="P159">
        <v>1</v>
      </c>
      <c r="Q159" s="1" t="s">
        <v>2663</v>
      </c>
      <c r="R159" s="1" t="s">
        <v>3107</v>
      </c>
      <c r="S159" s="1"/>
      <c r="T159" s="1" t="s">
        <v>3110</v>
      </c>
      <c r="U159" s="1" t="s">
        <v>3132</v>
      </c>
      <c r="V159" s="1" t="s">
        <v>3288</v>
      </c>
      <c r="W159" s="1" t="s">
        <v>3396</v>
      </c>
      <c r="X159" s="1"/>
      <c r="Y159" s="3">
        <v>46209</v>
      </c>
      <c r="Z159" s="1" t="s">
        <v>3402</v>
      </c>
      <c r="AA159" s="3">
        <v>46209</v>
      </c>
      <c r="AB159" s="1" t="s">
        <v>3416</v>
      </c>
      <c r="AC159" s="1" t="s">
        <v>3494</v>
      </c>
      <c r="AD159" s="1" t="s">
        <v>3933</v>
      </c>
      <c r="AE159" s="1" t="s">
        <v>3933</v>
      </c>
      <c r="AF159" s="1" t="s">
        <v>3945</v>
      </c>
      <c r="AG159" s="1" t="s">
        <v>2504</v>
      </c>
      <c r="AH159" s="1" t="s">
        <v>1233</v>
      </c>
      <c r="AI159" s="1" t="s">
        <v>3948</v>
      </c>
      <c r="AJ159" s="1"/>
      <c r="AK159" s="1"/>
      <c r="AL159" s="1" t="s">
        <v>3952</v>
      </c>
      <c r="AM159" s="1" t="s">
        <v>3952</v>
      </c>
      <c r="AN159" s="1" t="s">
        <v>3960</v>
      </c>
      <c r="AO159" s="1" t="s">
        <v>4013</v>
      </c>
      <c r="AP159" s="1" t="s">
        <v>4222</v>
      </c>
      <c r="AQ159" s="1"/>
      <c r="AR159">
        <v>839</v>
      </c>
      <c r="AS159">
        <v>1</v>
      </c>
      <c r="AT159" s="1" t="s">
        <v>4235</v>
      </c>
      <c r="AU159">
        <v>633000</v>
      </c>
      <c r="AV159" s="1" t="s">
        <v>4281</v>
      </c>
      <c r="AW159" s="1" t="s">
        <v>3945</v>
      </c>
      <c r="AX159">
        <v>4263</v>
      </c>
      <c r="AY159">
        <v>135559</v>
      </c>
      <c r="AZ159">
        <v>2</v>
      </c>
      <c r="BA159" s="1" t="s">
        <v>3401</v>
      </c>
    </row>
    <row r="160" spans="1:53">
      <c r="A160" s="1" t="s">
        <v>208</v>
      </c>
      <c r="B160">
        <v>0</v>
      </c>
      <c r="C160">
        <v>3445000</v>
      </c>
      <c r="D160" s="1" t="s">
        <v>1547</v>
      </c>
      <c r="E160">
        <v>20</v>
      </c>
      <c r="F160">
        <v>138824</v>
      </c>
      <c r="G160">
        <v>1</v>
      </c>
      <c r="H160" s="1"/>
      <c r="I160" s="1" t="s">
        <v>2425</v>
      </c>
      <c r="J160" s="1" t="s">
        <v>2462</v>
      </c>
      <c r="K160" s="1" t="s">
        <v>1233</v>
      </c>
      <c r="L160" s="1" t="s">
        <v>2505</v>
      </c>
      <c r="M160" s="1" t="s">
        <v>1233</v>
      </c>
      <c r="N160" s="1" t="s">
        <v>2607</v>
      </c>
      <c r="O160" s="1"/>
      <c r="P160">
        <v>1</v>
      </c>
      <c r="Q160" s="1" t="s">
        <v>2664</v>
      </c>
      <c r="R160" s="1" t="s">
        <v>3107</v>
      </c>
      <c r="S160" s="1"/>
      <c r="T160" s="1" t="s">
        <v>3110</v>
      </c>
      <c r="U160" s="1" t="s">
        <v>3133</v>
      </c>
      <c r="V160" s="1" t="s">
        <v>3289</v>
      </c>
      <c r="W160" s="1" t="s">
        <v>3396</v>
      </c>
      <c r="X160" s="1"/>
      <c r="Y160" s="3">
        <v>46209</v>
      </c>
      <c r="Z160" s="1" t="s">
        <v>3402</v>
      </c>
      <c r="AA160" s="3">
        <v>46209</v>
      </c>
      <c r="AB160" s="1" t="s">
        <v>3416</v>
      </c>
      <c r="AC160" s="1" t="s">
        <v>3495</v>
      </c>
      <c r="AD160" s="1" t="s">
        <v>3933</v>
      </c>
      <c r="AE160" s="1" t="s">
        <v>3933</v>
      </c>
      <c r="AF160" s="1" t="s">
        <v>3945</v>
      </c>
      <c r="AG160" s="1" t="s">
        <v>2505</v>
      </c>
      <c r="AH160" s="1" t="s">
        <v>1233</v>
      </c>
      <c r="AI160" s="1" t="s">
        <v>3948</v>
      </c>
      <c r="AJ160" s="1"/>
      <c r="AK160" s="1"/>
      <c r="AL160" s="1" t="s">
        <v>3952</v>
      </c>
      <c r="AM160" s="1" t="s">
        <v>3952</v>
      </c>
      <c r="AN160" s="1" t="s">
        <v>3960</v>
      </c>
      <c r="AO160" s="1" t="s">
        <v>4013</v>
      </c>
      <c r="AP160" s="1" t="s">
        <v>4222</v>
      </c>
      <c r="AQ160" s="1"/>
      <c r="AR160">
        <v>9841</v>
      </c>
      <c r="AS160">
        <v>1</v>
      </c>
      <c r="AT160" s="1" t="s">
        <v>4237</v>
      </c>
      <c r="AU160">
        <v>3445000</v>
      </c>
      <c r="AV160" s="1" t="s">
        <v>4279</v>
      </c>
      <c r="AW160" s="1" t="s">
        <v>3945</v>
      </c>
      <c r="AX160">
        <v>4263</v>
      </c>
      <c r="AY160">
        <v>135560</v>
      </c>
      <c r="AZ160">
        <v>1</v>
      </c>
      <c r="BA160" s="1" t="s">
        <v>3402</v>
      </c>
    </row>
    <row r="161" spans="1:53">
      <c r="A161" s="1" t="s">
        <v>209</v>
      </c>
      <c r="B161">
        <v>0</v>
      </c>
      <c r="C161">
        <v>195000</v>
      </c>
      <c r="D161" s="1" t="s">
        <v>1457</v>
      </c>
      <c r="E161">
        <v>20</v>
      </c>
      <c r="F161">
        <v>138824</v>
      </c>
      <c r="G161">
        <v>2</v>
      </c>
      <c r="H161" s="1"/>
      <c r="I161" s="1" t="s">
        <v>2406</v>
      </c>
      <c r="J161" s="1" t="s">
        <v>2462</v>
      </c>
      <c r="K161" s="1" t="s">
        <v>1233</v>
      </c>
      <c r="L161" s="1" t="s">
        <v>2505</v>
      </c>
      <c r="M161" s="1" t="s">
        <v>1233</v>
      </c>
      <c r="N161" s="1" t="s">
        <v>2607</v>
      </c>
      <c r="O161" s="1"/>
      <c r="P161">
        <v>1</v>
      </c>
      <c r="Q161" s="1" t="s">
        <v>2625</v>
      </c>
      <c r="R161" s="1" t="s">
        <v>3107</v>
      </c>
      <c r="S161" s="1"/>
      <c r="T161" s="1" t="s">
        <v>3110</v>
      </c>
      <c r="U161" s="1" t="s">
        <v>3133</v>
      </c>
      <c r="V161" s="1" t="s">
        <v>3289</v>
      </c>
      <c r="W161" s="1" t="s">
        <v>3396</v>
      </c>
      <c r="X161" s="1"/>
      <c r="Y161" s="3">
        <v>46209</v>
      </c>
      <c r="Z161" s="1" t="s">
        <v>3402</v>
      </c>
      <c r="AA161" s="3">
        <v>46209</v>
      </c>
      <c r="AB161" s="1" t="s">
        <v>3416</v>
      </c>
      <c r="AC161" s="1" t="s">
        <v>3495</v>
      </c>
      <c r="AD161" s="1" t="s">
        <v>3933</v>
      </c>
      <c r="AE161" s="1" t="s">
        <v>3933</v>
      </c>
      <c r="AF161" s="1" t="s">
        <v>3945</v>
      </c>
      <c r="AG161" s="1" t="s">
        <v>2505</v>
      </c>
      <c r="AH161" s="1" t="s">
        <v>1233</v>
      </c>
      <c r="AI161" s="1" t="s">
        <v>3948</v>
      </c>
      <c r="AJ161" s="1"/>
      <c r="AK161" s="1"/>
      <c r="AL161" s="1" t="s">
        <v>3952</v>
      </c>
      <c r="AM161" s="1" t="s">
        <v>3952</v>
      </c>
      <c r="AN161" s="1" t="s">
        <v>3960</v>
      </c>
      <c r="AO161" s="1" t="s">
        <v>4013</v>
      </c>
      <c r="AP161" s="1" t="s">
        <v>4222</v>
      </c>
      <c r="AQ161" s="1"/>
      <c r="AR161">
        <v>4323</v>
      </c>
      <c r="AS161">
        <v>1</v>
      </c>
      <c r="AT161" s="1" t="s">
        <v>4235</v>
      </c>
      <c r="AU161">
        <v>195000</v>
      </c>
      <c r="AV161" s="1" t="s">
        <v>4282</v>
      </c>
      <c r="AW161" s="1" t="s">
        <v>3945</v>
      </c>
      <c r="AX161">
        <v>4263</v>
      </c>
      <c r="AY161">
        <v>135560</v>
      </c>
      <c r="AZ161">
        <v>2</v>
      </c>
      <c r="BA161" s="1" t="s">
        <v>3402</v>
      </c>
    </row>
    <row r="162" spans="1:53">
      <c r="A162" s="1" t="s">
        <v>210</v>
      </c>
      <c r="B162">
        <v>0</v>
      </c>
      <c r="C162">
        <v>260000</v>
      </c>
      <c r="D162" s="1" t="s">
        <v>1548</v>
      </c>
      <c r="E162">
        <v>20</v>
      </c>
      <c r="F162">
        <v>138824</v>
      </c>
      <c r="G162">
        <v>3</v>
      </c>
      <c r="H162" s="1"/>
      <c r="I162" s="1" t="s">
        <v>2405</v>
      </c>
      <c r="J162" s="1" t="s">
        <v>2462</v>
      </c>
      <c r="K162" s="1" t="s">
        <v>1233</v>
      </c>
      <c r="L162" s="1" t="s">
        <v>2505</v>
      </c>
      <c r="M162" s="1" t="s">
        <v>1233</v>
      </c>
      <c r="N162" s="1" t="s">
        <v>2607</v>
      </c>
      <c r="O162" s="1"/>
      <c r="P162">
        <v>1</v>
      </c>
      <c r="Q162" s="1" t="s">
        <v>1808</v>
      </c>
      <c r="R162" s="1" t="s">
        <v>3107</v>
      </c>
      <c r="S162" s="1"/>
      <c r="T162" s="1" t="s">
        <v>3110</v>
      </c>
      <c r="U162" s="1" t="s">
        <v>3133</v>
      </c>
      <c r="V162" s="1" t="s">
        <v>3289</v>
      </c>
      <c r="W162" s="1" t="s">
        <v>3396</v>
      </c>
      <c r="X162" s="1"/>
      <c r="Y162" s="3">
        <v>46209</v>
      </c>
      <c r="Z162" s="1" t="s">
        <v>3402</v>
      </c>
      <c r="AA162" s="3">
        <v>46209</v>
      </c>
      <c r="AB162" s="1" t="s">
        <v>3416</v>
      </c>
      <c r="AC162" s="1" t="s">
        <v>3495</v>
      </c>
      <c r="AD162" s="1" t="s">
        <v>3933</v>
      </c>
      <c r="AE162" s="1" t="s">
        <v>3933</v>
      </c>
      <c r="AF162" s="1" t="s">
        <v>3945</v>
      </c>
      <c r="AG162" s="1" t="s">
        <v>2505</v>
      </c>
      <c r="AH162" s="1" t="s">
        <v>1233</v>
      </c>
      <c r="AI162" s="1" t="s">
        <v>3948</v>
      </c>
      <c r="AJ162" s="1"/>
      <c r="AK162" s="1"/>
      <c r="AL162" s="1" t="s">
        <v>3952</v>
      </c>
      <c r="AM162" s="1" t="s">
        <v>3952</v>
      </c>
      <c r="AN162" s="1" t="s">
        <v>3960</v>
      </c>
      <c r="AO162" s="1" t="s">
        <v>4013</v>
      </c>
      <c r="AP162" s="1" t="s">
        <v>4222</v>
      </c>
      <c r="AQ162" s="1"/>
      <c r="AR162">
        <v>22420</v>
      </c>
      <c r="AS162">
        <v>1</v>
      </c>
      <c r="AT162" s="1" t="s">
        <v>4238</v>
      </c>
      <c r="AU162">
        <v>260000</v>
      </c>
      <c r="AV162" s="1" t="s">
        <v>4283</v>
      </c>
      <c r="AW162" s="1" t="s">
        <v>3945</v>
      </c>
      <c r="AX162">
        <v>4263</v>
      </c>
      <c r="AY162">
        <v>135560</v>
      </c>
      <c r="AZ162">
        <v>3</v>
      </c>
      <c r="BA162" s="1" t="s">
        <v>3402</v>
      </c>
    </row>
    <row r="163" spans="1:53" ht="42.75">
      <c r="A163" s="2" t="s">
        <v>211</v>
      </c>
      <c r="B163">
        <v>0</v>
      </c>
      <c r="C163">
        <v>660000</v>
      </c>
      <c r="D163" s="1" t="s">
        <v>1549</v>
      </c>
      <c r="E163">
        <v>20</v>
      </c>
      <c r="F163">
        <v>138773</v>
      </c>
      <c r="G163">
        <v>1</v>
      </c>
      <c r="H163" s="1"/>
      <c r="I163" s="1" t="s">
        <v>2427</v>
      </c>
      <c r="J163" s="1" t="s">
        <v>2462</v>
      </c>
      <c r="K163" s="1" t="s">
        <v>1233</v>
      </c>
      <c r="L163" s="1" t="s">
        <v>2505</v>
      </c>
      <c r="M163" s="1" t="s">
        <v>1233</v>
      </c>
      <c r="N163" s="1" t="s">
        <v>2607</v>
      </c>
      <c r="O163" s="1"/>
      <c r="P163">
        <v>1</v>
      </c>
      <c r="Q163" s="1" t="s">
        <v>2665</v>
      </c>
      <c r="R163" s="1" t="s">
        <v>3107</v>
      </c>
      <c r="S163" s="1"/>
      <c r="T163" s="1" t="s">
        <v>3110</v>
      </c>
      <c r="U163" s="1" t="s">
        <v>3134</v>
      </c>
      <c r="V163" s="1" t="s">
        <v>3290</v>
      </c>
      <c r="W163" s="1" t="s">
        <v>3396</v>
      </c>
      <c r="X163" s="1"/>
      <c r="Y163" s="3">
        <v>46209</v>
      </c>
      <c r="Z163" s="1" t="s">
        <v>3402</v>
      </c>
      <c r="AA163" s="3">
        <v>46209</v>
      </c>
      <c r="AB163" s="1" t="s">
        <v>3416</v>
      </c>
      <c r="AC163" s="1" t="s">
        <v>3496</v>
      </c>
      <c r="AD163" s="1" t="s">
        <v>3933</v>
      </c>
      <c r="AE163" s="1" t="s">
        <v>3933</v>
      </c>
      <c r="AF163" s="1" t="s">
        <v>3945</v>
      </c>
      <c r="AG163" s="1" t="s">
        <v>2505</v>
      </c>
      <c r="AH163" s="1" t="s">
        <v>1233</v>
      </c>
      <c r="AI163" s="1" t="s">
        <v>3948</v>
      </c>
      <c r="AJ163" s="1"/>
      <c r="AK163" s="1"/>
      <c r="AL163" s="1" t="s">
        <v>3952</v>
      </c>
      <c r="AM163" s="1" t="s">
        <v>3952</v>
      </c>
      <c r="AN163" s="1" t="s">
        <v>3960</v>
      </c>
      <c r="AO163" s="1" t="s">
        <v>4013</v>
      </c>
      <c r="AP163" s="1" t="s">
        <v>4222</v>
      </c>
      <c r="AQ163" s="1"/>
      <c r="AR163">
        <v>22497</v>
      </c>
      <c r="AS163">
        <v>1</v>
      </c>
      <c r="AT163" s="1" t="s">
        <v>4235</v>
      </c>
      <c r="AU163">
        <v>660000</v>
      </c>
      <c r="AV163" s="1" t="s">
        <v>4284</v>
      </c>
      <c r="AW163" s="1" t="s">
        <v>3945</v>
      </c>
      <c r="AX163">
        <v>4263</v>
      </c>
      <c r="AY163">
        <v>135561</v>
      </c>
      <c r="AZ163">
        <v>1</v>
      </c>
      <c r="BA163" s="1" t="s">
        <v>3401</v>
      </c>
    </row>
    <row r="164" spans="1:53" ht="42.75">
      <c r="A164" s="2" t="s">
        <v>212</v>
      </c>
      <c r="B164">
        <v>0</v>
      </c>
      <c r="C164">
        <v>650000</v>
      </c>
      <c r="D164" s="1" t="s">
        <v>1550</v>
      </c>
      <c r="E164">
        <v>20</v>
      </c>
      <c r="F164">
        <v>138773</v>
      </c>
      <c r="G164">
        <v>2</v>
      </c>
      <c r="H164" s="1"/>
      <c r="I164" s="1" t="s">
        <v>2427</v>
      </c>
      <c r="J164" s="1" t="s">
        <v>2462</v>
      </c>
      <c r="K164" s="1" t="s">
        <v>1233</v>
      </c>
      <c r="L164" s="1" t="s">
        <v>2505</v>
      </c>
      <c r="M164" s="1" t="s">
        <v>1233</v>
      </c>
      <c r="N164" s="1" t="s">
        <v>2607</v>
      </c>
      <c r="O164" s="1"/>
      <c r="P164">
        <v>1</v>
      </c>
      <c r="Q164" s="1" t="s">
        <v>2156</v>
      </c>
      <c r="R164" s="1" t="s">
        <v>3107</v>
      </c>
      <c r="S164" s="1"/>
      <c r="T164" s="1" t="s">
        <v>3110</v>
      </c>
      <c r="U164" s="1" t="s">
        <v>3134</v>
      </c>
      <c r="V164" s="1" t="s">
        <v>3290</v>
      </c>
      <c r="W164" s="1" t="s">
        <v>3396</v>
      </c>
      <c r="X164" s="1"/>
      <c r="Y164" s="3">
        <v>46209</v>
      </c>
      <c r="Z164" s="1" t="s">
        <v>3402</v>
      </c>
      <c r="AA164" s="3">
        <v>46209</v>
      </c>
      <c r="AB164" s="1" t="s">
        <v>3416</v>
      </c>
      <c r="AC164" s="1" t="s">
        <v>3496</v>
      </c>
      <c r="AD164" s="1" t="s">
        <v>3933</v>
      </c>
      <c r="AE164" s="1" t="s">
        <v>3933</v>
      </c>
      <c r="AF164" s="1" t="s">
        <v>3945</v>
      </c>
      <c r="AG164" s="1" t="s">
        <v>2505</v>
      </c>
      <c r="AH164" s="1" t="s">
        <v>1233</v>
      </c>
      <c r="AI164" s="1" t="s">
        <v>3948</v>
      </c>
      <c r="AJ164" s="1"/>
      <c r="AK164" s="1"/>
      <c r="AL164" s="1" t="s">
        <v>3952</v>
      </c>
      <c r="AM164" s="1" t="s">
        <v>3952</v>
      </c>
      <c r="AN164" s="1" t="s">
        <v>3960</v>
      </c>
      <c r="AO164" s="1" t="s">
        <v>4013</v>
      </c>
      <c r="AP164" s="1" t="s">
        <v>4222</v>
      </c>
      <c r="AQ164" s="1"/>
      <c r="AR164">
        <v>22497</v>
      </c>
      <c r="AS164">
        <v>1</v>
      </c>
      <c r="AT164" s="1" t="s">
        <v>4235</v>
      </c>
      <c r="AU164">
        <v>650000</v>
      </c>
      <c r="AV164" s="1" t="s">
        <v>4284</v>
      </c>
      <c r="AW164" s="1" t="s">
        <v>3945</v>
      </c>
      <c r="AX164">
        <v>4263</v>
      </c>
      <c r="AY164">
        <v>135561</v>
      </c>
      <c r="AZ164">
        <v>2</v>
      </c>
      <c r="BA164" s="1" t="s">
        <v>3401</v>
      </c>
    </row>
    <row r="165" spans="1:53" ht="42.75">
      <c r="A165" s="2" t="s">
        <v>213</v>
      </c>
      <c r="B165">
        <v>15</v>
      </c>
      <c r="C165">
        <v>494700</v>
      </c>
      <c r="D165" s="1" t="s">
        <v>1489</v>
      </c>
      <c r="E165">
        <v>20</v>
      </c>
      <c r="F165">
        <v>138769</v>
      </c>
      <c r="G165">
        <v>1</v>
      </c>
      <c r="H165" s="1"/>
      <c r="I165" s="1" t="s">
        <v>2406</v>
      </c>
      <c r="J165" s="1" t="s">
        <v>2462</v>
      </c>
      <c r="K165" s="1" t="s">
        <v>1233</v>
      </c>
      <c r="L165" s="1" t="s">
        <v>2505</v>
      </c>
      <c r="M165" s="1" t="s">
        <v>1233</v>
      </c>
      <c r="N165" s="1" t="s">
        <v>2607</v>
      </c>
      <c r="O165" s="1"/>
      <c r="P165">
        <v>1</v>
      </c>
      <c r="Q165" s="1" t="s">
        <v>2637</v>
      </c>
      <c r="R165" s="1" t="s">
        <v>3107</v>
      </c>
      <c r="S165" s="1"/>
      <c r="T165" s="1" t="s">
        <v>3110</v>
      </c>
      <c r="U165" s="1" t="s">
        <v>3135</v>
      </c>
      <c r="V165" s="1" t="s">
        <v>3291</v>
      </c>
      <c r="W165" s="1" t="s">
        <v>3396</v>
      </c>
      <c r="X165" s="1" t="s">
        <v>3400</v>
      </c>
      <c r="Y165" s="3">
        <v>46209</v>
      </c>
      <c r="Z165" s="1" t="s">
        <v>3402</v>
      </c>
      <c r="AA165" s="3">
        <v>46209</v>
      </c>
      <c r="AB165" s="1" t="s">
        <v>3416</v>
      </c>
      <c r="AC165" s="1" t="s">
        <v>3497</v>
      </c>
      <c r="AD165" s="1" t="s">
        <v>3933</v>
      </c>
      <c r="AE165" s="1" t="s">
        <v>3933</v>
      </c>
      <c r="AF165" s="1" t="s">
        <v>3945</v>
      </c>
      <c r="AG165" s="1" t="s">
        <v>2505</v>
      </c>
      <c r="AH165" s="1" t="s">
        <v>1233</v>
      </c>
      <c r="AI165" s="1" t="s">
        <v>3948</v>
      </c>
      <c r="AJ165" s="1"/>
      <c r="AK165" s="1"/>
      <c r="AL165" s="1" t="s">
        <v>3952</v>
      </c>
      <c r="AM165" s="1" t="s">
        <v>3952</v>
      </c>
      <c r="AN165" s="1" t="s">
        <v>3960</v>
      </c>
      <c r="AO165" s="1" t="s">
        <v>3994</v>
      </c>
      <c r="AP165" s="1" t="s">
        <v>4222</v>
      </c>
      <c r="AQ165" s="1"/>
      <c r="AR165">
        <v>4323</v>
      </c>
      <c r="AS165">
        <v>1</v>
      </c>
      <c r="AT165" s="1" t="s">
        <v>4235</v>
      </c>
      <c r="AU165">
        <v>582000</v>
      </c>
      <c r="AV165" s="1" t="s">
        <v>4282</v>
      </c>
      <c r="AW165" s="1" t="s">
        <v>3945</v>
      </c>
      <c r="AX165">
        <v>132</v>
      </c>
      <c r="AY165">
        <v>135562</v>
      </c>
      <c r="AZ165">
        <v>1</v>
      </c>
      <c r="BA165" s="1" t="s">
        <v>3401</v>
      </c>
    </row>
    <row r="166" spans="1:53" ht="42.75">
      <c r="A166" s="2" t="s">
        <v>214</v>
      </c>
      <c r="B166">
        <v>15</v>
      </c>
      <c r="C166">
        <v>494700</v>
      </c>
      <c r="D166" s="1" t="s">
        <v>1489</v>
      </c>
      <c r="E166">
        <v>20</v>
      </c>
      <c r="F166">
        <v>138769</v>
      </c>
      <c r="G166">
        <v>2</v>
      </c>
      <c r="H166" s="1"/>
      <c r="I166" s="1" t="s">
        <v>2406</v>
      </c>
      <c r="J166" s="1" t="s">
        <v>2462</v>
      </c>
      <c r="K166" s="1" t="s">
        <v>1233</v>
      </c>
      <c r="L166" s="1" t="s">
        <v>2505</v>
      </c>
      <c r="M166" s="1" t="s">
        <v>1233</v>
      </c>
      <c r="N166" s="1" t="s">
        <v>2607</v>
      </c>
      <c r="O166" s="1"/>
      <c r="P166">
        <v>1</v>
      </c>
      <c r="Q166" s="1" t="s">
        <v>2637</v>
      </c>
      <c r="R166" s="1" t="s">
        <v>3107</v>
      </c>
      <c r="S166" s="1"/>
      <c r="T166" s="1" t="s">
        <v>3110</v>
      </c>
      <c r="U166" s="1" t="s">
        <v>3135</v>
      </c>
      <c r="V166" s="1" t="s">
        <v>3291</v>
      </c>
      <c r="W166" s="1" t="s">
        <v>3396</v>
      </c>
      <c r="X166" s="1" t="s">
        <v>3400</v>
      </c>
      <c r="Y166" s="3">
        <v>46209</v>
      </c>
      <c r="Z166" s="1" t="s">
        <v>3402</v>
      </c>
      <c r="AA166" s="3">
        <v>46209</v>
      </c>
      <c r="AB166" s="1" t="s">
        <v>3416</v>
      </c>
      <c r="AC166" s="1" t="s">
        <v>3497</v>
      </c>
      <c r="AD166" s="1" t="s">
        <v>3933</v>
      </c>
      <c r="AE166" s="1" t="s">
        <v>3933</v>
      </c>
      <c r="AF166" s="1" t="s">
        <v>3945</v>
      </c>
      <c r="AG166" s="1" t="s">
        <v>2505</v>
      </c>
      <c r="AH166" s="1" t="s">
        <v>1233</v>
      </c>
      <c r="AI166" s="1" t="s">
        <v>3948</v>
      </c>
      <c r="AJ166" s="1"/>
      <c r="AK166" s="1"/>
      <c r="AL166" s="1" t="s">
        <v>3952</v>
      </c>
      <c r="AM166" s="1" t="s">
        <v>3952</v>
      </c>
      <c r="AN166" s="1" t="s">
        <v>3960</v>
      </c>
      <c r="AO166" s="1" t="s">
        <v>3994</v>
      </c>
      <c r="AP166" s="1" t="s">
        <v>4222</v>
      </c>
      <c r="AQ166" s="1"/>
      <c r="AR166">
        <v>4323</v>
      </c>
      <c r="AS166">
        <v>1</v>
      </c>
      <c r="AT166" s="1" t="s">
        <v>4235</v>
      </c>
      <c r="AU166">
        <v>582000</v>
      </c>
      <c r="AV166" s="1" t="s">
        <v>4282</v>
      </c>
      <c r="AW166" s="1" t="s">
        <v>3945</v>
      </c>
      <c r="AX166">
        <v>132</v>
      </c>
      <c r="AY166">
        <v>135562</v>
      </c>
      <c r="AZ166">
        <v>2</v>
      </c>
      <c r="BA166" s="1" t="s">
        <v>3401</v>
      </c>
    </row>
    <row r="167" spans="1:53">
      <c r="A167" s="1" t="s">
        <v>215</v>
      </c>
      <c r="B167">
        <v>0</v>
      </c>
      <c r="C167">
        <v>162000</v>
      </c>
      <c r="D167" s="1" t="s">
        <v>1551</v>
      </c>
      <c r="E167">
        <v>20</v>
      </c>
      <c r="F167">
        <v>138235</v>
      </c>
      <c r="G167">
        <v>1</v>
      </c>
      <c r="H167" s="1"/>
      <c r="I167" s="1" t="s">
        <v>2405</v>
      </c>
      <c r="J167" s="1" t="s">
        <v>2462</v>
      </c>
      <c r="K167" s="1" t="s">
        <v>2465</v>
      </c>
      <c r="L167" s="1" t="s">
        <v>2488</v>
      </c>
      <c r="M167" s="1" t="s">
        <v>2596</v>
      </c>
      <c r="N167" s="1" t="s">
        <v>2607</v>
      </c>
      <c r="O167" s="1"/>
      <c r="P167">
        <v>1</v>
      </c>
      <c r="Q167" s="1" t="s">
        <v>2666</v>
      </c>
      <c r="R167" s="1" t="s">
        <v>3107</v>
      </c>
      <c r="S167" s="1"/>
      <c r="T167" s="1" t="s">
        <v>3109</v>
      </c>
      <c r="U167" s="1" t="s">
        <v>3136</v>
      </c>
      <c r="V167" s="1" t="s">
        <v>3292</v>
      </c>
      <c r="W167" s="1" t="s">
        <v>3396</v>
      </c>
      <c r="X167" s="1"/>
      <c r="Y167" s="3">
        <v>46209</v>
      </c>
      <c r="Z167" s="1" t="s">
        <v>3402</v>
      </c>
      <c r="AA167" s="3">
        <v>46209</v>
      </c>
      <c r="AB167" s="1" t="s">
        <v>3416</v>
      </c>
      <c r="AC167" s="1" t="s">
        <v>3498</v>
      </c>
      <c r="AD167" s="1" t="s">
        <v>3933</v>
      </c>
      <c r="AE167" s="1" t="s">
        <v>3933</v>
      </c>
      <c r="AF167" s="1" t="s">
        <v>3937</v>
      </c>
      <c r="AG167" s="1" t="s">
        <v>2488</v>
      </c>
      <c r="AH167" s="1" t="s">
        <v>2596</v>
      </c>
      <c r="AI167" s="1" t="s">
        <v>3948</v>
      </c>
      <c r="AJ167" s="1"/>
      <c r="AK167" s="1"/>
      <c r="AL167" s="1" t="s">
        <v>3952</v>
      </c>
      <c r="AM167" s="1" t="s">
        <v>3952</v>
      </c>
      <c r="AN167" s="1" t="s">
        <v>3959</v>
      </c>
      <c r="AO167" s="1" t="s">
        <v>3982</v>
      </c>
      <c r="AP167" s="1" t="s">
        <v>4221</v>
      </c>
      <c r="AQ167" s="1"/>
      <c r="AR167">
        <v>22417</v>
      </c>
      <c r="AS167">
        <v>1</v>
      </c>
      <c r="AT167" s="1" t="s">
        <v>4235</v>
      </c>
      <c r="AU167">
        <v>162000</v>
      </c>
      <c r="AV167" s="1" t="s">
        <v>4280</v>
      </c>
      <c r="AW167" s="1" t="s">
        <v>3937</v>
      </c>
      <c r="AX167">
        <v>2633</v>
      </c>
      <c r="AY167">
        <v>135563</v>
      </c>
      <c r="AZ167">
        <v>1</v>
      </c>
      <c r="BA167" s="1" t="s">
        <v>4624</v>
      </c>
    </row>
    <row r="168" spans="1:53">
      <c r="A168" s="1" t="s">
        <v>216</v>
      </c>
      <c r="B168">
        <v>0</v>
      </c>
      <c r="C168">
        <v>180000</v>
      </c>
      <c r="D168" s="1" t="s">
        <v>1552</v>
      </c>
      <c r="E168">
        <v>20</v>
      </c>
      <c r="F168">
        <v>138235</v>
      </c>
      <c r="G168">
        <v>2</v>
      </c>
      <c r="H168" s="1"/>
      <c r="I168" s="1" t="s">
        <v>2405</v>
      </c>
      <c r="J168" s="1" t="s">
        <v>2462</v>
      </c>
      <c r="K168" s="1" t="s">
        <v>2465</v>
      </c>
      <c r="L168" s="1" t="s">
        <v>2488</v>
      </c>
      <c r="M168" s="1" t="s">
        <v>2596</v>
      </c>
      <c r="N168" s="1" t="s">
        <v>2607</v>
      </c>
      <c r="O168" s="1"/>
      <c r="P168">
        <v>1</v>
      </c>
      <c r="Q168" s="1" t="s">
        <v>1526</v>
      </c>
      <c r="R168" s="1" t="s">
        <v>3107</v>
      </c>
      <c r="S168" s="1"/>
      <c r="T168" s="1" t="s">
        <v>3109</v>
      </c>
      <c r="U168" s="1" t="s">
        <v>3136</v>
      </c>
      <c r="V168" s="1" t="s">
        <v>3292</v>
      </c>
      <c r="W168" s="1" t="s">
        <v>3396</v>
      </c>
      <c r="X168" s="1"/>
      <c r="Y168" s="3">
        <v>46209</v>
      </c>
      <c r="Z168" s="1" t="s">
        <v>3402</v>
      </c>
      <c r="AA168" s="3">
        <v>46209</v>
      </c>
      <c r="AB168" s="1" t="s">
        <v>3416</v>
      </c>
      <c r="AC168" s="1" t="s">
        <v>3498</v>
      </c>
      <c r="AD168" s="1" t="s">
        <v>3933</v>
      </c>
      <c r="AE168" s="1" t="s">
        <v>3933</v>
      </c>
      <c r="AF168" s="1" t="s">
        <v>3937</v>
      </c>
      <c r="AG168" s="1" t="s">
        <v>2488</v>
      </c>
      <c r="AH168" s="1" t="s">
        <v>2596</v>
      </c>
      <c r="AI168" s="1" t="s">
        <v>3948</v>
      </c>
      <c r="AJ168" s="1"/>
      <c r="AK168" s="1"/>
      <c r="AL168" s="1" t="s">
        <v>3952</v>
      </c>
      <c r="AM168" s="1" t="s">
        <v>3952</v>
      </c>
      <c r="AN168" s="1" t="s">
        <v>3959</v>
      </c>
      <c r="AO168" s="1" t="s">
        <v>3982</v>
      </c>
      <c r="AP168" s="1" t="s">
        <v>4221</v>
      </c>
      <c r="AQ168" s="1"/>
      <c r="AR168">
        <v>22417</v>
      </c>
      <c r="AS168">
        <v>1</v>
      </c>
      <c r="AT168" s="1" t="s">
        <v>4235</v>
      </c>
      <c r="AU168">
        <v>180000</v>
      </c>
      <c r="AV168" s="1" t="s">
        <v>4280</v>
      </c>
      <c r="AW168" s="1" t="s">
        <v>3937</v>
      </c>
      <c r="AX168">
        <v>2633</v>
      </c>
      <c r="AY168">
        <v>135563</v>
      </c>
      <c r="AZ168">
        <v>2</v>
      </c>
      <c r="BA168" s="1" t="s">
        <v>4624</v>
      </c>
    </row>
    <row r="169" spans="1:53">
      <c r="A169" s="1" t="s">
        <v>217</v>
      </c>
      <c r="B169">
        <v>0</v>
      </c>
      <c r="C169">
        <v>162000</v>
      </c>
      <c r="D169" s="1" t="s">
        <v>1551</v>
      </c>
      <c r="E169">
        <v>20</v>
      </c>
      <c r="F169">
        <v>138235</v>
      </c>
      <c r="G169">
        <v>3</v>
      </c>
      <c r="H169" s="1"/>
      <c r="I169" s="1" t="s">
        <v>2405</v>
      </c>
      <c r="J169" s="1" t="s">
        <v>2462</v>
      </c>
      <c r="K169" s="1" t="s">
        <v>2465</v>
      </c>
      <c r="L169" s="1" t="s">
        <v>2488</v>
      </c>
      <c r="M169" s="1" t="s">
        <v>2596</v>
      </c>
      <c r="N169" s="1" t="s">
        <v>2607</v>
      </c>
      <c r="O169" s="1"/>
      <c r="P169">
        <v>1</v>
      </c>
      <c r="Q169" s="1" t="s">
        <v>2666</v>
      </c>
      <c r="R169" s="1" t="s">
        <v>3107</v>
      </c>
      <c r="S169" s="1"/>
      <c r="T169" s="1" t="s">
        <v>3109</v>
      </c>
      <c r="U169" s="1" t="s">
        <v>3136</v>
      </c>
      <c r="V169" s="1" t="s">
        <v>3292</v>
      </c>
      <c r="W169" s="1" t="s">
        <v>3396</v>
      </c>
      <c r="X169" s="1"/>
      <c r="Y169" s="3">
        <v>46209</v>
      </c>
      <c r="Z169" s="1" t="s">
        <v>3402</v>
      </c>
      <c r="AA169" s="3">
        <v>46209</v>
      </c>
      <c r="AB169" s="1" t="s">
        <v>3416</v>
      </c>
      <c r="AC169" s="1" t="s">
        <v>3498</v>
      </c>
      <c r="AD169" s="1" t="s">
        <v>3933</v>
      </c>
      <c r="AE169" s="1" t="s">
        <v>3933</v>
      </c>
      <c r="AF169" s="1" t="s">
        <v>3937</v>
      </c>
      <c r="AG169" s="1" t="s">
        <v>2488</v>
      </c>
      <c r="AH169" s="1" t="s">
        <v>2596</v>
      </c>
      <c r="AI169" s="1" t="s">
        <v>3948</v>
      </c>
      <c r="AJ169" s="1"/>
      <c r="AK169" s="1"/>
      <c r="AL169" s="1" t="s">
        <v>3952</v>
      </c>
      <c r="AM169" s="1" t="s">
        <v>3952</v>
      </c>
      <c r="AN169" s="1" t="s">
        <v>3959</v>
      </c>
      <c r="AO169" s="1" t="s">
        <v>3982</v>
      </c>
      <c r="AP169" s="1" t="s">
        <v>4221</v>
      </c>
      <c r="AQ169" s="1"/>
      <c r="AR169">
        <v>22417</v>
      </c>
      <c r="AS169">
        <v>1</v>
      </c>
      <c r="AT169" s="1" t="s">
        <v>4235</v>
      </c>
      <c r="AU169">
        <v>162000</v>
      </c>
      <c r="AV169" s="1" t="s">
        <v>4280</v>
      </c>
      <c r="AW169" s="1" t="s">
        <v>3937</v>
      </c>
      <c r="AX169">
        <v>2633</v>
      </c>
      <c r="AY169">
        <v>135563</v>
      </c>
      <c r="AZ169">
        <v>3</v>
      </c>
      <c r="BA169" s="1" t="s">
        <v>4624</v>
      </c>
    </row>
    <row r="170" spans="1:53">
      <c r="A170" s="1" t="s">
        <v>218</v>
      </c>
      <c r="B170">
        <v>0</v>
      </c>
      <c r="C170">
        <v>1230000</v>
      </c>
      <c r="D170" s="1" t="s">
        <v>1553</v>
      </c>
      <c r="E170">
        <v>20</v>
      </c>
      <c r="F170">
        <v>138235</v>
      </c>
      <c r="G170">
        <v>4</v>
      </c>
      <c r="H170" s="1"/>
      <c r="I170" s="1" t="s">
        <v>2405</v>
      </c>
      <c r="J170" s="1" t="s">
        <v>2462</v>
      </c>
      <c r="K170" s="1" t="s">
        <v>2465</v>
      </c>
      <c r="L170" s="1" t="s">
        <v>2488</v>
      </c>
      <c r="M170" s="1" t="s">
        <v>2596</v>
      </c>
      <c r="N170" s="1" t="s">
        <v>2607</v>
      </c>
      <c r="O170" s="1"/>
      <c r="P170">
        <v>1</v>
      </c>
      <c r="Q170" s="1" t="s">
        <v>2667</v>
      </c>
      <c r="R170" s="1" t="s">
        <v>3107</v>
      </c>
      <c r="S170" s="1"/>
      <c r="T170" s="1" t="s">
        <v>3109</v>
      </c>
      <c r="U170" s="1" t="s">
        <v>3136</v>
      </c>
      <c r="V170" s="1" t="s">
        <v>3292</v>
      </c>
      <c r="W170" s="1" t="s">
        <v>3396</v>
      </c>
      <c r="X170" s="1"/>
      <c r="Y170" s="3">
        <v>46209</v>
      </c>
      <c r="Z170" s="1" t="s">
        <v>3402</v>
      </c>
      <c r="AA170" s="3">
        <v>46209</v>
      </c>
      <c r="AB170" s="1" t="s">
        <v>3416</v>
      </c>
      <c r="AC170" s="1" t="s">
        <v>3498</v>
      </c>
      <c r="AD170" s="1" t="s">
        <v>3933</v>
      </c>
      <c r="AE170" s="1" t="s">
        <v>3933</v>
      </c>
      <c r="AF170" s="1" t="s">
        <v>3937</v>
      </c>
      <c r="AG170" s="1" t="s">
        <v>2488</v>
      </c>
      <c r="AH170" s="1" t="s">
        <v>2596</v>
      </c>
      <c r="AI170" s="1" t="s">
        <v>3948</v>
      </c>
      <c r="AJ170" s="1"/>
      <c r="AK170" s="1"/>
      <c r="AL170" s="1" t="s">
        <v>3952</v>
      </c>
      <c r="AM170" s="1" t="s">
        <v>3952</v>
      </c>
      <c r="AN170" s="1" t="s">
        <v>3959</v>
      </c>
      <c r="AO170" s="1" t="s">
        <v>3982</v>
      </c>
      <c r="AP170" s="1" t="s">
        <v>4221</v>
      </c>
      <c r="AQ170" s="1"/>
      <c r="AR170">
        <v>22417</v>
      </c>
      <c r="AS170">
        <v>1</v>
      </c>
      <c r="AT170" s="1" t="s">
        <v>4235</v>
      </c>
      <c r="AU170">
        <v>1230000</v>
      </c>
      <c r="AV170" s="1" t="s">
        <v>4280</v>
      </c>
      <c r="AW170" s="1" t="s">
        <v>3937</v>
      </c>
      <c r="AX170">
        <v>2633</v>
      </c>
      <c r="AY170">
        <v>135563</v>
      </c>
      <c r="AZ170">
        <v>4</v>
      </c>
      <c r="BA170" s="1" t="s">
        <v>4624</v>
      </c>
    </row>
    <row r="171" spans="1:53">
      <c r="A171" s="1" t="s">
        <v>219</v>
      </c>
      <c r="B171">
        <v>0</v>
      </c>
      <c r="C171">
        <v>176800</v>
      </c>
      <c r="D171" s="1" t="s">
        <v>1554</v>
      </c>
      <c r="E171">
        <v>20</v>
      </c>
      <c r="F171">
        <v>138235</v>
      </c>
      <c r="G171">
        <v>5</v>
      </c>
      <c r="H171" s="1"/>
      <c r="I171" s="1" t="s">
        <v>2405</v>
      </c>
      <c r="J171" s="1" t="s">
        <v>2462</v>
      </c>
      <c r="K171" s="1" t="s">
        <v>2465</v>
      </c>
      <c r="L171" s="1" t="s">
        <v>2488</v>
      </c>
      <c r="M171" s="1" t="s">
        <v>2596</v>
      </c>
      <c r="N171" s="1" t="s">
        <v>2607</v>
      </c>
      <c r="O171" s="1"/>
      <c r="P171">
        <v>1</v>
      </c>
      <c r="Q171" s="1" t="s">
        <v>2668</v>
      </c>
      <c r="R171" s="1" t="s">
        <v>3107</v>
      </c>
      <c r="S171" s="1"/>
      <c r="T171" s="1" t="s">
        <v>3109</v>
      </c>
      <c r="U171" s="1" t="s">
        <v>3136</v>
      </c>
      <c r="V171" s="1" t="s">
        <v>3292</v>
      </c>
      <c r="W171" s="1" t="s">
        <v>3396</v>
      </c>
      <c r="X171" s="1"/>
      <c r="Y171" s="3">
        <v>46209</v>
      </c>
      <c r="Z171" s="1" t="s">
        <v>3402</v>
      </c>
      <c r="AA171" s="3">
        <v>46209</v>
      </c>
      <c r="AB171" s="1" t="s">
        <v>3416</v>
      </c>
      <c r="AC171" s="1" t="s">
        <v>3498</v>
      </c>
      <c r="AD171" s="1" t="s">
        <v>3933</v>
      </c>
      <c r="AE171" s="1" t="s">
        <v>3933</v>
      </c>
      <c r="AF171" s="1" t="s">
        <v>3937</v>
      </c>
      <c r="AG171" s="1" t="s">
        <v>2488</v>
      </c>
      <c r="AH171" s="1" t="s">
        <v>2596</v>
      </c>
      <c r="AI171" s="1" t="s">
        <v>3948</v>
      </c>
      <c r="AJ171" s="1"/>
      <c r="AK171" s="1"/>
      <c r="AL171" s="1" t="s">
        <v>3952</v>
      </c>
      <c r="AM171" s="1" t="s">
        <v>3952</v>
      </c>
      <c r="AN171" s="1" t="s">
        <v>3959</v>
      </c>
      <c r="AO171" s="1" t="s">
        <v>3982</v>
      </c>
      <c r="AP171" s="1" t="s">
        <v>4221</v>
      </c>
      <c r="AQ171" s="1"/>
      <c r="AR171">
        <v>22417</v>
      </c>
      <c r="AS171">
        <v>1</v>
      </c>
      <c r="AT171" s="1" t="s">
        <v>4235</v>
      </c>
      <c r="AU171">
        <v>176800</v>
      </c>
      <c r="AV171" s="1" t="s">
        <v>4280</v>
      </c>
      <c r="AW171" s="1" t="s">
        <v>3937</v>
      </c>
      <c r="AX171">
        <v>2633</v>
      </c>
      <c r="AY171">
        <v>135563</v>
      </c>
      <c r="AZ171">
        <v>5</v>
      </c>
      <c r="BA171" s="1" t="s">
        <v>4624</v>
      </c>
    </row>
    <row r="172" spans="1:53">
      <c r="A172" s="1" t="s">
        <v>220</v>
      </c>
      <c r="B172">
        <v>0</v>
      </c>
      <c r="C172">
        <v>60000</v>
      </c>
      <c r="D172" s="1" t="s">
        <v>1488</v>
      </c>
      <c r="E172">
        <v>20</v>
      </c>
      <c r="F172">
        <v>138235</v>
      </c>
      <c r="G172">
        <v>6</v>
      </c>
      <c r="H172" s="1"/>
      <c r="I172" s="1" t="s">
        <v>2405</v>
      </c>
      <c r="J172" s="1" t="s">
        <v>2462</v>
      </c>
      <c r="K172" s="1" t="s">
        <v>2465</v>
      </c>
      <c r="L172" s="1" t="s">
        <v>2488</v>
      </c>
      <c r="M172" s="1" t="s">
        <v>2596</v>
      </c>
      <c r="N172" s="1" t="s">
        <v>2607</v>
      </c>
      <c r="O172" s="1"/>
      <c r="P172">
        <v>1</v>
      </c>
      <c r="Q172" s="1" t="s">
        <v>1542</v>
      </c>
      <c r="R172" s="1" t="s">
        <v>3107</v>
      </c>
      <c r="S172" s="1"/>
      <c r="T172" s="1" t="s">
        <v>3109</v>
      </c>
      <c r="U172" s="1" t="s">
        <v>3136</v>
      </c>
      <c r="V172" s="1" t="s">
        <v>3292</v>
      </c>
      <c r="W172" s="1" t="s">
        <v>3396</v>
      </c>
      <c r="X172" s="1"/>
      <c r="Y172" s="3">
        <v>46209</v>
      </c>
      <c r="Z172" s="1" t="s">
        <v>3402</v>
      </c>
      <c r="AA172" s="3">
        <v>46209</v>
      </c>
      <c r="AB172" s="1" t="s">
        <v>3416</v>
      </c>
      <c r="AC172" s="1" t="s">
        <v>3498</v>
      </c>
      <c r="AD172" s="1" t="s">
        <v>3933</v>
      </c>
      <c r="AE172" s="1" t="s">
        <v>3933</v>
      </c>
      <c r="AF172" s="1" t="s">
        <v>3937</v>
      </c>
      <c r="AG172" s="1" t="s">
        <v>2488</v>
      </c>
      <c r="AH172" s="1" t="s">
        <v>2596</v>
      </c>
      <c r="AI172" s="1" t="s">
        <v>3948</v>
      </c>
      <c r="AJ172" s="1"/>
      <c r="AK172" s="1"/>
      <c r="AL172" s="1" t="s">
        <v>3952</v>
      </c>
      <c r="AM172" s="1" t="s">
        <v>3952</v>
      </c>
      <c r="AN172" s="1" t="s">
        <v>3959</v>
      </c>
      <c r="AO172" s="1" t="s">
        <v>3982</v>
      </c>
      <c r="AP172" s="1" t="s">
        <v>4221</v>
      </c>
      <c r="AQ172" s="1"/>
      <c r="AR172">
        <v>22417</v>
      </c>
      <c r="AS172">
        <v>1</v>
      </c>
      <c r="AT172" s="1" t="s">
        <v>4235</v>
      </c>
      <c r="AU172">
        <v>60000</v>
      </c>
      <c r="AV172" s="1" t="s">
        <v>4280</v>
      </c>
      <c r="AW172" s="1" t="s">
        <v>3937</v>
      </c>
      <c r="AX172">
        <v>2633</v>
      </c>
      <c r="AY172">
        <v>135563</v>
      </c>
      <c r="AZ172">
        <v>6</v>
      </c>
      <c r="BA172" s="1" t="s">
        <v>4624</v>
      </c>
    </row>
    <row r="173" spans="1:53">
      <c r="A173" s="1" t="s">
        <v>221</v>
      </c>
      <c r="B173">
        <v>0</v>
      </c>
      <c r="C173">
        <v>465000</v>
      </c>
      <c r="D173" s="1" t="s">
        <v>1555</v>
      </c>
      <c r="E173">
        <v>20</v>
      </c>
      <c r="F173">
        <v>138237</v>
      </c>
      <c r="G173">
        <v>1</v>
      </c>
      <c r="H173" s="1"/>
      <c r="I173" s="1" t="s">
        <v>2405</v>
      </c>
      <c r="J173" s="1" t="s">
        <v>2462</v>
      </c>
      <c r="K173" s="1" t="s">
        <v>2465</v>
      </c>
      <c r="L173" s="1" t="s">
        <v>2488</v>
      </c>
      <c r="M173" s="1" t="s">
        <v>2596</v>
      </c>
      <c r="N173" s="1" t="s">
        <v>2607</v>
      </c>
      <c r="O173" s="1"/>
      <c r="P173">
        <v>1</v>
      </c>
      <c r="Q173" s="1" t="s">
        <v>2669</v>
      </c>
      <c r="R173" s="1" t="s">
        <v>3107</v>
      </c>
      <c r="S173" s="1"/>
      <c r="T173" s="1" t="s">
        <v>3109</v>
      </c>
      <c r="U173" s="1" t="s">
        <v>3137</v>
      </c>
      <c r="V173" s="1" t="s">
        <v>3293</v>
      </c>
      <c r="W173" s="1" t="s">
        <v>3396</v>
      </c>
      <c r="X173" s="1"/>
      <c r="Y173" s="3">
        <v>46209</v>
      </c>
      <c r="Z173" s="1" t="s">
        <v>3402</v>
      </c>
      <c r="AA173" s="3">
        <v>46209</v>
      </c>
      <c r="AB173" s="1" t="s">
        <v>3416</v>
      </c>
      <c r="AC173" s="1" t="s">
        <v>3499</v>
      </c>
      <c r="AD173" s="1" t="s">
        <v>3933</v>
      </c>
      <c r="AE173" s="1" t="s">
        <v>3933</v>
      </c>
      <c r="AF173" s="1" t="s">
        <v>3937</v>
      </c>
      <c r="AG173" s="1" t="s">
        <v>2488</v>
      </c>
      <c r="AH173" s="1" t="s">
        <v>2596</v>
      </c>
      <c r="AI173" s="1" t="s">
        <v>3948</v>
      </c>
      <c r="AJ173" s="1"/>
      <c r="AK173" s="1"/>
      <c r="AL173" s="1" t="s">
        <v>3952</v>
      </c>
      <c r="AM173" s="1" t="s">
        <v>3952</v>
      </c>
      <c r="AN173" s="1" t="s">
        <v>3959</v>
      </c>
      <c r="AO173" s="1" t="s">
        <v>4014</v>
      </c>
      <c r="AP173" s="1" t="s">
        <v>4221</v>
      </c>
      <c r="AQ173" s="1"/>
      <c r="AR173">
        <v>22417</v>
      </c>
      <c r="AS173">
        <v>1</v>
      </c>
      <c r="AT173" s="1" t="s">
        <v>4235</v>
      </c>
      <c r="AU173">
        <v>465000</v>
      </c>
      <c r="AV173" s="1" t="s">
        <v>4280</v>
      </c>
      <c r="AW173" s="1" t="s">
        <v>3937</v>
      </c>
      <c r="AX173">
        <v>2053</v>
      </c>
      <c r="AY173">
        <v>135564</v>
      </c>
      <c r="AZ173">
        <v>1</v>
      </c>
      <c r="BA173" s="1" t="s">
        <v>4617</v>
      </c>
    </row>
    <row r="174" spans="1:53">
      <c r="A174" s="1" t="s">
        <v>222</v>
      </c>
      <c r="B174">
        <v>0</v>
      </c>
      <c r="C174">
        <v>385000</v>
      </c>
      <c r="D174" s="1" t="s">
        <v>1556</v>
      </c>
      <c r="E174">
        <v>20</v>
      </c>
      <c r="F174">
        <v>138237</v>
      </c>
      <c r="G174">
        <v>2</v>
      </c>
      <c r="H174" s="1"/>
      <c r="I174" s="1" t="s">
        <v>2405</v>
      </c>
      <c r="J174" s="1" t="s">
        <v>2462</v>
      </c>
      <c r="K174" s="1" t="s">
        <v>2465</v>
      </c>
      <c r="L174" s="1" t="s">
        <v>2488</v>
      </c>
      <c r="M174" s="1" t="s">
        <v>2596</v>
      </c>
      <c r="N174" s="1" t="s">
        <v>2607</v>
      </c>
      <c r="O174" s="1"/>
      <c r="P174">
        <v>1</v>
      </c>
      <c r="Q174" s="1" t="s">
        <v>2670</v>
      </c>
      <c r="R174" s="1" t="s">
        <v>3107</v>
      </c>
      <c r="S174" s="1"/>
      <c r="T174" s="1" t="s">
        <v>3109</v>
      </c>
      <c r="U174" s="1" t="s">
        <v>3137</v>
      </c>
      <c r="V174" s="1" t="s">
        <v>3293</v>
      </c>
      <c r="W174" s="1" t="s">
        <v>3396</v>
      </c>
      <c r="X174" s="1"/>
      <c r="Y174" s="3">
        <v>46209</v>
      </c>
      <c r="Z174" s="1" t="s">
        <v>3402</v>
      </c>
      <c r="AA174" s="3">
        <v>46209</v>
      </c>
      <c r="AB174" s="1" t="s">
        <v>3416</v>
      </c>
      <c r="AC174" s="1" t="s">
        <v>3499</v>
      </c>
      <c r="AD174" s="1" t="s">
        <v>3933</v>
      </c>
      <c r="AE174" s="1" t="s">
        <v>3933</v>
      </c>
      <c r="AF174" s="1" t="s">
        <v>3937</v>
      </c>
      <c r="AG174" s="1" t="s">
        <v>2488</v>
      </c>
      <c r="AH174" s="1" t="s">
        <v>2596</v>
      </c>
      <c r="AI174" s="1" t="s">
        <v>3948</v>
      </c>
      <c r="AJ174" s="1"/>
      <c r="AK174" s="1"/>
      <c r="AL174" s="1" t="s">
        <v>3952</v>
      </c>
      <c r="AM174" s="1" t="s">
        <v>3952</v>
      </c>
      <c r="AN174" s="1" t="s">
        <v>3959</v>
      </c>
      <c r="AO174" s="1" t="s">
        <v>4014</v>
      </c>
      <c r="AP174" s="1" t="s">
        <v>4221</v>
      </c>
      <c r="AQ174" s="1"/>
      <c r="AR174">
        <v>22417</v>
      </c>
      <c r="AS174">
        <v>1</v>
      </c>
      <c r="AT174" s="1" t="s">
        <v>4235</v>
      </c>
      <c r="AU174">
        <v>385000</v>
      </c>
      <c r="AV174" s="1" t="s">
        <v>4280</v>
      </c>
      <c r="AW174" s="1" t="s">
        <v>3937</v>
      </c>
      <c r="AX174">
        <v>2053</v>
      </c>
      <c r="AY174">
        <v>135564</v>
      </c>
      <c r="AZ174">
        <v>2</v>
      </c>
      <c r="BA174" s="1" t="s">
        <v>4617</v>
      </c>
    </row>
    <row r="175" spans="1:53">
      <c r="A175" s="1" t="s">
        <v>223</v>
      </c>
      <c r="B175">
        <v>0</v>
      </c>
      <c r="C175">
        <v>290000</v>
      </c>
      <c r="D175" s="1" t="s">
        <v>1557</v>
      </c>
      <c r="E175">
        <v>20</v>
      </c>
      <c r="F175">
        <v>138237</v>
      </c>
      <c r="G175">
        <v>3</v>
      </c>
      <c r="H175" s="1"/>
      <c r="I175" s="1" t="s">
        <v>2405</v>
      </c>
      <c r="J175" s="1" t="s">
        <v>2462</v>
      </c>
      <c r="K175" s="1" t="s">
        <v>2465</v>
      </c>
      <c r="L175" s="1" t="s">
        <v>2488</v>
      </c>
      <c r="M175" s="1" t="s">
        <v>2596</v>
      </c>
      <c r="N175" s="1" t="s">
        <v>2607</v>
      </c>
      <c r="O175" s="1"/>
      <c r="P175">
        <v>1</v>
      </c>
      <c r="Q175" s="1" t="s">
        <v>2671</v>
      </c>
      <c r="R175" s="1" t="s">
        <v>3107</v>
      </c>
      <c r="S175" s="1"/>
      <c r="T175" s="1" t="s">
        <v>3109</v>
      </c>
      <c r="U175" s="1" t="s">
        <v>3137</v>
      </c>
      <c r="V175" s="1" t="s">
        <v>3293</v>
      </c>
      <c r="W175" s="1" t="s">
        <v>3396</v>
      </c>
      <c r="X175" s="1"/>
      <c r="Y175" s="3">
        <v>46209</v>
      </c>
      <c r="Z175" s="1" t="s">
        <v>3402</v>
      </c>
      <c r="AA175" s="3">
        <v>46209</v>
      </c>
      <c r="AB175" s="1" t="s">
        <v>3416</v>
      </c>
      <c r="AC175" s="1" t="s">
        <v>3499</v>
      </c>
      <c r="AD175" s="1" t="s">
        <v>3933</v>
      </c>
      <c r="AE175" s="1" t="s">
        <v>3933</v>
      </c>
      <c r="AF175" s="1" t="s">
        <v>3937</v>
      </c>
      <c r="AG175" s="1" t="s">
        <v>2488</v>
      </c>
      <c r="AH175" s="1" t="s">
        <v>2596</v>
      </c>
      <c r="AI175" s="1" t="s">
        <v>3948</v>
      </c>
      <c r="AJ175" s="1"/>
      <c r="AK175" s="1"/>
      <c r="AL175" s="1" t="s">
        <v>3952</v>
      </c>
      <c r="AM175" s="1" t="s">
        <v>3952</v>
      </c>
      <c r="AN175" s="1" t="s">
        <v>3959</v>
      </c>
      <c r="AO175" s="1" t="s">
        <v>4014</v>
      </c>
      <c r="AP175" s="1" t="s">
        <v>4221</v>
      </c>
      <c r="AQ175" s="1"/>
      <c r="AR175">
        <v>22417</v>
      </c>
      <c r="AS175">
        <v>1</v>
      </c>
      <c r="AT175" s="1" t="s">
        <v>4235</v>
      </c>
      <c r="AU175">
        <v>290000</v>
      </c>
      <c r="AV175" s="1" t="s">
        <v>4280</v>
      </c>
      <c r="AW175" s="1" t="s">
        <v>3937</v>
      </c>
      <c r="AX175">
        <v>2053</v>
      </c>
      <c r="AY175">
        <v>135564</v>
      </c>
      <c r="AZ175">
        <v>3</v>
      </c>
      <c r="BA175" s="1" t="s">
        <v>4617</v>
      </c>
    </row>
    <row r="176" spans="1:53">
      <c r="A176" s="1" t="s">
        <v>224</v>
      </c>
      <c r="B176">
        <v>0</v>
      </c>
      <c r="C176">
        <v>275000</v>
      </c>
      <c r="D176" s="1" t="s">
        <v>1558</v>
      </c>
      <c r="E176">
        <v>20</v>
      </c>
      <c r="F176">
        <v>138237</v>
      </c>
      <c r="G176">
        <v>4</v>
      </c>
      <c r="H176" s="1"/>
      <c r="I176" s="1" t="s">
        <v>2405</v>
      </c>
      <c r="J176" s="1" t="s">
        <v>2462</v>
      </c>
      <c r="K176" s="1" t="s">
        <v>2465</v>
      </c>
      <c r="L176" s="1" t="s">
        <v>2488</v>
      </c>
      <c r="M176" s="1" t="s">
        <v>2596</v>
      </c>
      <c r="N176" s="1" t="s">
        <v>2607</v>
      </c>
      <c r="O176" s="1"/>
      <c r="P176">
        <v>1</v>
      </c>
      <c r="Q176" s="1" t="s">
        <v>2672</v>
      </c>
      <c r="R176" s="1" t="s">
        <v>3107</v>
      </c>
      <c r="S176" s="1"/>
      <c r="T176" s="1" t="s">
        <v>3109</v>
      </c>
      <c r="U176" s="1" t="s">
        <v>3137</v>
      </c>
      <c r="V176" s="1" t="s">
        <v>3293</v>
      </c>
      <c r="W176" s="1" t="s">
        <v>3396</v>
      </c>
      <c r="X176" s="1"/>
      <c r="Y176" s="3">
        <v>46209</v>
      </c>
      <c r="Z176" s="1" t="s">
        <v>3402</v>
      </c>
      <c r="AA176" s="3">
        <v>46209</v>
      </c>
      <c r="AB176" s="1" t="s">
        <v>3416</v>
      </c>
      <c r="AC176" s="1" t="s">
        <v>3499</v>
      </c>
      <c r="AD176" s="1" t="s">
        <v>3933</v>
      </c>
      <c r="AE176" s="1" t="s">
        <v>3933</v>
      </c>
      <c r="AF176" s="1" t="s">
        <v>3937</v>
      </c>
      <c r="AG176" s="1" t="s">
        <v>2488</v>
      </c>
      <c r="AH176" s="1" t="s">
        <v>2596</v>
      </c>
      <c r="AI176" s="1" t="s">
        <v>3948</v>
      </c>
      <c r="AJ176" s="1"/>
      <c r="AK176" s="1"/>
      <c r="AL176" s="1" t="s">
        <v>3952</v>
      </c>
      <c r="AM176" s="1" t="s">
        <v>3952</v>
      </c>
      <c r="AN176" s="1" t="s">
        <v>3959</v>
      </c>
      <c r="AO176" s="1" t="s">
        <v>4014</v>
      </c>
      <c r="AP176" s="1" t="s">
        <v>4221</v>
      </c>
      <c r="AQ176" s="1"/>
      <c r="AR176">
        <v>22417</v>
      </c>
      <c r="AS176">
        <v>1</v>
      </c>
      <c r="AT176" s="1" t="s">
        <v>4235</v>
      </c>
      <c r="AU176">
        <v>275000</v>
      </c>
      <c r="AV176" s="1" t="s">
        <v>4280</v>
      </c>
      <c r="AW176" s="1" t="s">
        <v>3937</v>
      </c>
      <c r="AX176">
        <v>2053</v>
      </c>
      <c r="AY176">
        <v>135564</v>
      </c>
      <c r="AZ176">
        <v>4</v>
      </c>
      <c r="BA176" s="1" t="s">
        <v>4617</v>
      </c>
    </row>
    <row r="177" spans="1:53">
      <c r="A177" s="1" t="s">
        <v>225</v>
      </c>
      <c r="B177">
        <v>0</v>
      </c>
      <c r="C177">
        <v>244000</v>
      </c>
      <c r="D177" s="1" t="s">
        <v>1559</v>
      </c>
      <c r="E177">
        <v>20</v>
      </c>
      <c r="F177">
        <v>138237</v>
      </c>
      <c r="G177">
        <v>5</v>
      </c>
      <c r="H177" s="1"/>
      <c r="I177" s="1" t="s">
        <v>2405</v>
      </c>
      <c r="J177" s="1" t="s">
        <v>2462</v>
      </c>
      <c r="K177" s="1" t="s">
        <v>2465</v>
      </c>
      <c r="L177" s="1" t="s">
        <v>2488</v>
      </c>
      <c r="M177" s="1" t="s">
        <v>2596</v>
      </c>
      <c r="N177" s="1" t="s">
        <v>2607</v>
      </c>
      <c r="O177" s="1"/>
      <c r="P177">
        <v>1</v>
      </c>
      <c r="Q177" s="1" t="s">
        <v>2673</v>
      </c>
      <c r="R177" s="1" t="s">
        <v>3107</v>
      </c>
      <c r="S177" s="1"/>
      <c r="T177" s="1" t="s">
        <v>3109</v>
      </c>
      <c r="U177" s="1" t="s">
        <v>3137</v>
      </c>
      <c r="V177" s="1" t="s">
        <v>3293</v>
      </c>
      <c r="W177" s="1" t="s">
        <v>3396</v>
      </c>
      <c r="X177" s="1"/>
      <c r="Y177" s="3">
        <v>46209</v>
      </c>
      <c r="Z177" s="1" t="s">
        <v>3402</v>
      </c>
      <c r="AA177" s="3">
        <v>46209</v>
      </c>
      <c r="AB177" s="1" t="s">
        <v>3416</v>
      </c>
      <c r="AC177" s="1" t="s">
        <v>3499</v>
      </c>
      <c r="AD177" s="1" t="s">
        <v>3933</v>
      </c>
      <c r="AE177" s="1" t="s">
        <v>3933</v>
      </c>
      <c r="AF177" s="1" t="s">
        <v>3937</v>
      </c>
      <c r="AG177" s="1" t="s">
        <v>2488</v>
      </c>
      <c r="AH177" s="1" t="s">
        <v>2596</v>
      </c>
      <c r="AI177" s="1" t="s">
        <v>3948</v>
      </c>
      <c r="AJ177" s="1"/>
      <c r="AK177" s="1"/>
      <c r="AL177" s="1" t="s">
        <v>3952</v>
      </c>
      <c r="AM177" s="1" t="s">
        <v>3952</v>
      </c>
      <c r="AN177" s="1" t="s">
        <v>3959</v>
      </c>
      <c r="AO177" s="1" t="s">
        <v>4014</v>
      </c>
      <c r="AP177" s="1" t="s">
        <v>4221</v>
      </c>
      <c r="AQ177" s="1"/>
      <c r="AR177">
        <v>22417</v>
      </c>
      <c r="AS177">
        <v>1</v>
      </c>
      <c r="AT177" s="1" t="s">
        <v>4235</v>
      </c>
      <c r="AU177">
        <v>244000</v>
      </c>
      <c r="AV177" s="1" t="s">
        <v>4280</v>
      </c>
      <c r="AW177" s="1" t="s">
        <v>3937</v>
      </c>
      <c r="AX177">
        <v>2053</v>
      </c>
      <c r="AY177">
        <v>135564</v>
      </c>
      <c r="AZ177">
        <v>5</v>
      </c>
      <c r="BA177" s="1" t="s">
        <v>4617</v>
      </c>
    </row>
    <row r="178" spans="1:53">
      <c r="A178" s="1" t="s">
        <v>226</v>
      </c>
      <c r="B178">
        <v>0</v>
      </c>
      <c r="C178">
        <v>220000</v>
      </c>
      <c r="D178" s="1" t="s">
        <v>1560</v>
      </c>
      <c r="E178">
        <v>20</v>
      </c>
      <c r="F178">
        <v>138237</v>
      </c>
      <c r="G178">
        <v>6</v>
      </c>
      <c r="H178" s="1"/>
      <c r="I178" s="1" t="s">
        <v>2405</v>
      </c>
      <c r="J178" s="1" t="s">
        <v>2462</v>
      </c>
      <c r="K178" s="1" t="s">
        <v>2465</v>
      </c>
      <c r="L178" s="1" t="s">
        <v>2488</v>
      </c>
      <c r="M178" s="1" t="s">
        <v>2596</v>
      </c>
      <c r="N178" s="1" t="s">
        <v>2607</v>
      </c>
      <c r="O178" s="1"/>
      <c r="P178">
        <v>1</v>
      </c>
      <c r="Q178" s="1" t="s">
        <v>2674</v>
      </c>
      <c r="R178" s="1" t="s">
        <v>3107</v>
      </c>
      <c r="S178" s="1"/>
      <c r="T178" s="1" t="s">
        <v>3109</v>
      </c>
      <c r="U178" s="1" t="s">
        <v>3137</v>
      </c>
      <c r="V178" s="1" t="s">
        <v>3293</v>
      </c>
      <c r="W178" s="1" t="s">
        <v>3396</v>
      </c>
      <c r="X178" s="1"/>
      <c r="Y178" s="3">
        <v>46209</v>
      </c>
      <c r="Z178" s="1" t="s">
        <v>3402</v>
      </c>
      <c r="AA178" s="3">
        <v>46209</v>
      </c>
      <c r="AB178" s="1" t="s">
        <v>3416</v>
      </c>
      <c r="AC178" s="1" t="s">
        <v>3499</v>
      </c>
      <c r="AD178" s="1" t="s">
        <v>3933</v>
      </c>
      <c r="AE178" s="1" t="s">
        <v>3933</v>
      </c>
      <c r="AF178" s="1" t="s">
        <v>3937</v>
      </c>
      <c r="AG178" s="1" t="s">
        <v>2488</v>
      </c>
      <c r="AH178" s="1" t="s">
        <v>2596</v>
      </c>
      <c r="AI178" s="1" t="s">
        <v>3948</v>
      </c>
      <c r="AJ178" s="1"/>
      <c r="AK178" s="1"/>
      <c r="AL178" s="1" t="s">
        <v>3952</v>
      </c>
      <c r="AM178" s="1" t="s">
        <v>3952</v>
      </c>
      <c r="AN178" s="1" t="s">
        <v>3959</v>
      </c>
      <c r="AO178" s="1" t="s">
        <v>4014</v>
      </c>
      <c r="AP178" s="1" t="s">
        <v>4221</v>
      </c>
      <c r="AQ178" s="1"/>
      <c r="AR178">
        <v>22417</v>
      </c>
      <c r="AS178">
        <v>1</v>
      </c>
      <c r="AT178" s="1" t="s">
        <v>4235</v>
      </c>
      <c r="AU178">
        <v>220000</v>
      </c>
      <c r="AV178" s="1" t="s">
        <v>4280</v>
      </c>
      <c r="AW178" s="1" t="s">
        <v>3937</v>
      </c>
      <c r="AX178">
        <v>2053</v>
      </c>
      <c r="AY178">
        <v>135564</v>
      </c>
      <c r="AZ178">
        <v>6</v>
      </c>
      <c r="BA178" s="1" t="s">
        <v>4617</v>
      </c>
    </row>
    <row r="179" spans="1:53">
      <c r="A179" s="1" t="s">
        <v>227</v>
      </c>
      <c r="B179">
        <v>0</v>
      </c>
      <c r="C179">
        <v>150000</v>
      </c>
      <c r="D179" s="1" t="s">
        <v>1526</v>
      </c>
      <c r="E179">
        <v>20</v>
      </c>
      <c r="F179">
        <v>138237</v>
      </c>
      <c r="G179">
        <v>7</v>
      </c>
      <c r="H179" s="1"/>
      <c r="I179" s="1" t="s">
        <v>2405</v>
      </c>
      <c r="J179" s="1" t="s">
        <v>2462</v>
      </c>
      <c r="K179" s="1" t="s">
        <v>2465</v>
      </c>
      <c r="L179" s="1" t="s">
        <v>2488</v>
      </c>
      <c r="M179" s="1" t="s">
        <v>2596</v>
      </c>
      <c r="N179" s="1" t="s">
        <v>2607</v>
      </c>
      <c r="O179" s="1"/>
      <c r="P179">
        <v>1</v>
      </c>
      <c r="Q179" s="1" t="s">
        <v>1643</v>
      </c>
      <c r="R179" s="1" t="s">
        <v>3107</v>
      </c>
      <c r="S179" s="1"/>
      <c r="T179" s="1" t="s">
        <v>3109</v>
      </c>
      <c r="U179" s="1" t="s">
        <v>3137</v>
      </c>
      <c r="V179" s="1" t="s">
        <v>3293</v>
      </c>
      <c r="W179" s="1" t="s">
        <v>3396</v>
      </c>
      <c r="X179" s="1"/>
      <c r="Y179" s="3">
        <v>46209</v>
      </c>
      <c r="Z179" s="1" t="s">
        <v>3402</v>
      </c>
      <c r="AA179" s="3">
        <v>46209</v>
      </c>
      <c r="AB179" s="1" t="s">
        <v>3416</v>
      </c>
      <c r="AC179" s="1" t="s">
        <v>3499</v>
      </c>
      <c r="AD179" s="1" t="s">
        <v>3933</v>
      </c>
      <c r="AE179" s="1" t="s">
        <v>3933</v>
      </c>
      <c r="AF179" s="1" t="s">
        <v>3937</v>
      </c>
      <c r="AG179" s="1" t="s">
        <v>2488</v>
      </c>
      <c r="AH179" s="1" t="s">
        <v>2596</v>
      </c>
      <c r="AI179" s="1" t="s">
        <v>3948</v>
      </c>
      <c r="AJ179" s="1"/>
      <c r="AK179" s="1"/>
      <c r="AL179" s="1" t="s">
        <v>3952</v>
      </c>
      <c r="AM179" s="1" t="s">
        <v>3952</v>
      </c>
      <c r="AN179" s="1" t="s">
        <v>3959</v>
      </c>
      <c r="AO179" s="1" t="s">
        <v>4014</v>
      </c>
      <c r="AP179" s="1" t="s">
        <v>4221</v>
      </c>
      <c r="AQ179" s="1"/>
      <c r="AR179">
        <v>22417</v>
      </c>
      <c r="AS179">
        <v>1</v>
      </c>
      <c r="AT179" s="1" t="s">
        <v>4235</v>
      </c>
      <c r="AU179">
        <v>150000</v>
      </c>
      <c r="AV179" s="1" t="s">
        <v>4280</v>
      </c>
      <c r="AW179" s="1" t="s">
        <v>3937</v>
      </c>
      <c r="AX179">
        <v>2053</v>
      </c>
      <c r="AY179">
        <v>135564</v>
      </c>
      <c r="AZ179">
        <v>7</v>
      </c>
      <c r="BA179" s="1" t="s">
        <v>4617</v>
      </c>
    </row>
    <row r="180" spans="1:53">
      <c r="A180" s="1" t="s">
        <v>228</v>
      </c>
      <c r="B180">
        <v>0</v>
      </c>
      <c r="C180">
        <v>120000</v>
      </c>
      <c r="D180" s="1" t="s">
        <v>1561</v>
      </c>
      <c r="E180">
        <v>20</v>
      </c>
      <c r="F180">
        <v>138237</v>
      </c>
      <c r="G180">
        <v>8</v>
      </c>
      <c r="H180" s="1"/>
      <c r="I180" s="1" t="s">
        <v>2405</v>
      </c>
      <c r="J180" s="1" t="s">
        <v>2462</v>
      </c>
      <c r="K180" s="1" t="s">
        <v>2465</v>
      </c>
      <c r="L180" s="1" t="s">
        <v>2488</v>
      </c>
      <c r="M180" s="1" t="s">
        <v>2596</v>
      </c>
      <c r="N180" s="1" t="s">
        <v>2607</v>
      </c>
      <c r="O180" s="1"/>
      <c r="P180">
        <v>1</v>
      </c>
      <c r="Q180" s="1" t="s">
        <v>1529</v>
      </c>
      <c r="R180" s="1" t="s">
        <v>3107</v>
      </c>
      <c r="S180" s="1"/>
      <c r="T180" s="1" t="s">
        <v>3109</v>
      </c>
      <c r="U180" s="1" t="s">
        <v>3137</v>
      </c>
      <c r="V180" s="1" t="s">
        <v>3293</v>
      </c>
      <c r="W180" s="1" t="s">
        <v>3396</v>
      </c>
      <c r="X180" s="1"/>
      <c r="Y180" s="3">
        <v>46209</v>
      </c>
      <c r="Z180" s="1" t="s">
        <v>3402</v>
      </c>
      <c r="AA180" s="3">
        <v>46209</v>
      </c>
      <c r="AB180" s="1" t="s">
        <v>3416</v>
      </c>
      <c r="AC180" s="1" t="s">
        <v>3499</v>
      </c>
      <c r="AD180" s="1" t="s">
        <v>3933</v>
      </c>
      <c r="AE180" s="1" t="s">
        <v>3933</v>
      </c>
      <c r="AF180" s="1" t="s">
        <v>3937</v>
      </c>
      <c r="AG180" s="1" t="s">
        <v>2488</v>
      </c>
      <c r="AH180" s="1" t="s">
        <v>2596</v>
      </c>
      <c r="AI180" s="1" t="s">
        <v>3948</v>
      </c>
      <c r="AJ180" s="1"/>
      <c r="AK180" s="1"/>
      <c r="AL180" s="1" t="s">
        <v>3952</v>
      </c>
      <c r="AM180" s="1" t="s">
        <v>3952</v>
      </c>
      <c r="AN180" s="1" t="s">
        <v>3959</v>
      </c>
      <c r="AO180" s="1" t="s">
        <v>4014</v>
      </c>
      <c r="AP180" s="1" t="s">
        <v>4221</v>
      </c>
      <c r="AQ180" s="1"/>
      <c r="AR180">
        <v>22417</v>
      </c>
      <c r="AS180">
        <v>1</v>
      </c>
      <c r="AT180" s="1" t="s">
        <v>4235</v>
      </c>
      <c r="AU180">
        <v>120000</v>
      </c>
      <c r="AV180" s="1" t="s">
        <v>4280</v>
      </c>
      <c r="AW180" s="1" t="s">
        <v>3937</v>
      </c>
      <c r="AX180">
        <v>2053</v>
      </c>
      <c r="AY180">
        <v>135564</v>
      </c>
      <c r="AZ180">
        <v>8</v>
      </c>
      <c r="BA180" s="1" t="s">
        <v>4617</v>
      </c>
    </row>
    <row r="181" spans="1:53">
      <c r="A181" s="1" t="s">
        <v>229</v>
      </c>
      <c r="B181">
        <v>0</v>
      </c>
      <c r="C181">
        <v>80000</v>
      </c>
      <c r="D181" s="1" t="s">
        <v>1530</v>
      </c>
      <c r="E181">
        <v>20</v>
      </c>
      <c r="F181">
        <v>138237</v>
      </c>
      <c r="G181">
        <v>9</v>
      </c>
      <c r="H181" s="1"/>
      <c r="I181" s="1" t="s">
        <v>2405</v>
      </c>
      <c r="J181" s="1" t="s">
        <v>2462</v>
      </c>
      <c r="K181" s="1" t="s">
        <v>2465</v>
      </c>
      <c r="L181" s="1" t="s">
        <v>2488</v>
      </c>
      <c r="M181" s="1" t="s">
        <v>2596</v>
      </c>
      <c r="N181" s="1" t="s">
        <v>2607</v>
      </c>
      <c r="O181" s="1"/>
      <c r="P181">
        <v>1</v>
      </c>
      <c r="Q181" s="1" t="s">
        <v>2653</v>
      </c>
      <c r="R181" s="1" t="s">
        <v>3107</v>
      </c>
      <c r="S181" s="1"/>
      <c r="T181" s="1" t="s">
        <v>3109</v>
      </c>
      <c r="U181" s="1" t="s">
        <v>3137</v>
      </c>
      <c r="V181" s="1" t="s">
        <v>3293</v>
      </c>
      <c r="W181" s="1" t="s">
        <v>3396</v>
      </c>
      <c r="X181" s="1"/>
      <c r="Y181" s="3">
        <v>46209</v>
      </c>
      <c r="Z181" s="1" t="s">
        <v>3402</v>
      </c>
      <c r="AA181" s="3">
        <v>46209</v>
      </c>
      <c r="AB181" s="1" t="s">
        <v>3416</v>
      </c>
      <c r="AC181" s="1" t="s">
        <v>3499</v>
      </c>
      <c r="AD181" s="1" t="s">
        <v>3933</v>
      </c>
      <c r="AE181" s="1" t="s">
        <v>3933</v>
      </c>
      <c r="AF181" s="1" t="s">
        <v>3937</v>
      </c>
      <c r="AG181" s="1" t="s">
        <v>2488</v>
      </c>
      <c r="AH181" s="1" t="s">
        <v>2596</v>
      </c>
      <c r="AI181" s="1" t="s">
        <v>3948</v>
      </c>
      <c r="AJ181" s="1"/>
      <c r="AK181" s="1"/>
      <c r="AL181" s="1" t="s">
        <v>3952</v>
      </c>
      <c r="AM181" s="1" t="s">
        <v>3952</v>
      </c>
      <c r="AN181" s="1" t="s">
        <v>3959</v>
      </c>
      <c r="AO181" s="1" t="s">
        <v>4014</v>
      </c>
      <c r="AP181" s="1" t="s">
        <v>4221</v>
      </c>
      <c r="AQ181" s="1"/>
      <c r="AR181">
        <v>22417</v>
      </c>
      <c r="AS181">
        <v>1</v>
      </c>
      <c r="AT181" s="1" t="s">
        <v>4235</v>
      </c>
      <c r="AU181">
        <v>80000</v>
      </c>
      <c r="AV181" s="1" t="s">
        <v>4280</v>
      </c>
      <c r="AW181" s="1" t="s">
        <v>3937</v>
      </c>
      <c r="AX181">
        <v>2053</v>
      </c>
      <c r="AY181">
        <v>135564</v>
      </c>
      <c r="AZ181">
        <v>9</v>
      </c>
      <c r="BA181" s="1" t="s">
        <v>4617</v>
      </c>
    </row>
    <row r="182" spans="1:53">
      <c r="A182" s="1" t="s">
        <v>230</v>
      </c>
      <c r="B182">
        <v>0</v>
      </c>
      <c r="C182">
        <v>75000</v>
      </c>
      <c r="D182" s="1" t="s">
        <v>1562</v>
      </c>
      <c r="E182">
        <v>20</v>
      </c>
      <c r="F182">
        <v>138237</v>
      </c>
      <c r="G182">
        <v>10</v>
      </c>
      <c r="H182" s="1"/>
      <c r="I182" s="1" t="s">
        <v>2405</v>
      </c>
      <c r="J182" s="1" t="s">
        <v>2462</v>
      </c>
      <c r="K182" s="1" t="s">
        <v>2465</v>
      </c>
      <c r="L182" s="1" t="s">
        <v>2488</v>
      </c>
      <c r="M182" s="1" t="s">
        <v>2596</v>
      </c>
      <c r="N182" s="1" t="s">
        <v>2607</v>
      </c>
      <c r="O182" s="1"/>
      <c r="P182">
        <v>1</v>
      </c>
      <c r="Q182" s="1" t="s">
        <v>2675</v>
      </c>
      <c r="R182" s="1" t="s">
        <v>3107</v>
      </c>
      <c r="S182" s="1"/>
      <c r="T182" s="1" t="s">
        <v>3109</v>
      </c>
      <c r="U182" s="1" t="s">
        <v>3137</v>
      </c>
      <c r="V182" s="1" t="s">
        <v>3293</v>
      </c>
      <c r="W182" s="1" t="s">
        <v>3396</v>
      </c>
      <c r="X182" s="1"/>
      <c r="Y182" s="3">
        <v>46209</v>
      </c>
      <c r="Z182" s="1" t="s">
        <v>3402</v>
      </c>
      <c r="AA182" s="3">
        <v>46209</v>
      </c>
      <c r="AB182" s="1" t="s">
        <v>3416</v>
      </c>
      <c r="AC182" s="1" t="s">
        <v>3499</v>
      </c>
      <c r="AD182" s="1" t="s">
        <v>3933</v>
      </c>
      <c r="AE182" s="1" t="s">
        <v>3933</v>
      </c>
      <c r="AF182" s="1" t="s">
        <v>3937</v>
      </c>
      <c r="AG182" s="1" t="s">
        <v>2488</v>
      </c>
      <c r="AH182" s="1" t="s">
        <v>2596</v>
      </c>
      <c r="AI182" s="1" t="s">
        <v>3948</v>
      </c>
      <c r="AJ182" s="1"/>
      <c r="AK182" s="1"/>
      <c r="AL182" s="1" t="s">
        <v>3952</v>
      </c>
      <c r="AM182" s="1" t="s">
        <v>3952</v>
      </c>
      <c r="AN182" s="1" t="s">
        <v>3959</v>
      </c>
      <c r="AO182" s="1" t="s">
        <v>4014</v>
      </c>
      <c r="AP182" s="1" t="s">
        <v>4221</v>
      </c>
      <c r="AQ182" s="1"/>
      <c r="AR182">
        <v>22417</v>
      </c>
      <c r="AS182">
        <v>1</v>
      </c>
      <c r="AT182" s="1" t="s">
        <v>4235</v>
      </c>
      <c r="AU182">
        <v>75000</v>
      </c>
      <c r="AV182" s="1" t="s">
        <v>4280</v>
      </c>
      <c r="AW182" s="1" t="s">
        <v>3937</v>
      </c>
      <c r="AX182">
        <v>2053</v>
      </c>
      <c r="AY182">
        <v>135564</v>
      </c>
      <c r="AZ182">
        <v>10</v>
      </c>
      <c r="BA182" s="1" t="s">
        <v>4617</v>
      </c>
    </row>
    <row r="183" spans="1:53">
      <c r="A183" s="1" t="s">
        <v>231</v>
      </c>
      <c r="B183">
        <v>0</v>
      </c>
      <c r="C183">
        <v>70000</v>
      </c>
      <c r="D183" s="1" t="s">
        <v>1541</v>
      </c>
      <c r="E183">
        <v>20</v>
      </c>
      <c r="F183">
        <v>138237</v>
      </c>
      <c r="G183">
        <v>11</v>
      </c>
      <c r="H183" s="1"/>
      <c r="I183" s="1" t="s">
        <v>2405</v>
      </c>
      <c r="J183" s="1" t="s">
        <v>2462</v>
      </c>
      <c r="K183" s="1" t="s">
        <v>2465</v>
      </c>
      <c r="L183" s="1" t="s">
        <v>2488</v>
      </c>
      <c r="M183" s="1" t="s">
        <v>2596</v>
      </c>
      <c r="N183" s="1" t="s">
        <v>2607</v>
      </c>
      <c r="O183" s="1"/>
      <c r="P183">
        <v>1</v>
      </c>
      <c r="Q183" s="1" t="s">
        <v>2660</v>
      </c>
      <c r="R183" s="1" t="s">
        <v>3107</v>
      </c>
      <c r="S183" s="1"/>
      <c r="T183" s="1" t="s">
        <v>3109</v>
      </c>
      <c r="U183" s="1" t="s">
        <v>3137</v>
      </c>
      <c r="V183" s="1" t="s">
        <v>3293</v>
      </c>
      <c r="W183" s="1" t="s">
        <v>3396</v>
      </c>
      <c r="X183" s="1"/>
      <c r="Y183" s="3">
        <v>46209</v>
      </c>
      <c r="Z183" s="1" t="s">
        <v>3402</v>
      </c>
      <c r="AA183" s="3">
        <v>46209</v>
      </c>
      <c r="AB183" s="1" t="s">
        <v>3416</v>
      </c>
      <c r="AC183" s="1" t="s">
        <v>3499</v>
      </c>
      <c r="AD183" s="1" t="s">
        <v>3933</v>
      </c>
      <c r="AE183" s="1" t="s">
        <v>3933</v>
      </c>
      <c r="AF183" s="1" t="s">
        <v>3937</v>
      </c>
      <c r="AG183" s="1" t="s">
        <v>2488</v>
      </c>
      <c r="AH183" s="1" t="s">
        <v>2596</v>
      </c>
      <c r="AI183" s="1" t="s">
        <v>3948</v>
      </c>
      <c r="AJ183" s="1"/>
      <c r="AK183" s="1"/>
      <c r="AL183" s="1" t="s">
        <v>3952</v>
      </c>
      <c r="AM183" s="1" t="s">
        <v>3952</v>
      </c>
      <c r="AN183" s="1" t="s">
        <v>3959</v>
      </c>
      <c r="AO183" s="1" t="s">
        <v>4014</v>
      </c>
      <c r="AP183" s="1" t="s">
        <v>4221</v>
      </c>
      <c r="AQ183" s="1"/>
      <c r="AR183">
        <v>22417</v>
      </c>
      <c r="AS183">
        <v>1</v>
      </c>
      <c r="AT183" s="1" t="s">
        <v>4235</v>
      </c>
      <c r="AU183">
        <v>70000</v>
      </c>
      <c r="AV183" s="1" t="s">
        <v>4280</v>
      </c>
      <c r="AW183" s="1" t="s">
        <v>3937</v>
      </c>
      <c r="AX183">
        <v>2053</v>
      </c>
      <c r="AY183">
        <v>135564</v>
      </c>
      <c r="AZ183">
        <v>11</v>
      </c>
      <c r="BA183" s="1" t="s">
        <v>4617</v>
      </c>
    </row>
    <row r="184" spans="1:53">
      <c r="A184" s="1" t="s">
        <v>232</v>
      </c>
      <c r="B184">
        <v>0</v>
      </c>
      <c r="C184">
        <v>10000</v>
      </c>
      <c r="D184" s="1" t="s">
        <v>1563</v>
      </c>
      <c r="E184">
        <v>20</v>
      </c>
      <c r="F184">
        <v>138237</v>
      </c>
      <c r="G184">
        <v>12</v>
      </c>
      <c r="H184" s="1"/>
      <c r="I184" s="1" t="s">
        <v>2405</v>
      </c>
      <c r="J184" s="1" t="s">
        <v>2462</v>
      </c>
      <c r="K184" s="1" t="s">
        <v>2465</v>
      </c>
      <c r="L184" s="1" t="s">
        <v>2488</v>
      </c>
      <c r="M184" s="1" t="s">
        <v>2596</v>
      </c>
      <c r="N184" s="1" t="s">
        <v>2607</v>
      </c>
      <c r="O184" s="1"/>
      <c r="P184">
        <v>1</v>
      </c>
      <c r="Q184" s="1" t="s">
        <v>1481</v>
      </c>
      <c r="R184" s="1" t="s">
        <v>3107</v>
      </c>
      <c r="S184" s="1"/>
      <c r="T184" s="1" t="s">
        <v>3109</v>
      </c>
      <c r="U184" s="1" t="s">
        <v>3137</v>
      </c>
      <c r="V184" s="1" t="s">
        <v>3293</v>
      </c>
      <c r="W184" s="1" t="s">
        <v>3396</v>
      </c>
      <c r="X184" s="1"/>
      <c r="Y184" s="3">
        <v>46209</v>
      </c>
      <c r="Z184" s="1" t="s">
        <v>3402</v>
      </c>
      <c r="AA184" s="3">
        <v>46209</v>
      </c>
      <c r="AB184" s="1" t="s">
        <v>3416</v>
      </c>
      <c r="AC184" s="1" t="s">
        <v>3499</v>
      </c>
      <c r="AD184" s="1" t="s">
        <v>3933</v>
      </c>
      <c r="AE184" s="1" t="s">
        <v>3933</v>
      </c>
      <c r="AF184" s="1" t="s">
        <v>3937</v>
      </c>
      <c r="AG184" s="1" t="s">
        <v>2488</v>
      </c>
      <c r="AH184" s="1" t="s">
        <v>2596</v>
      </c>
      <c r="AI184" s="1" t="s">
        <v>3948</v>
      </c>
      <c r="AJ184" s="1"/>
      <c r="AK184" s="1"/>
      <c r="AL184" s="1" t="s">
        <v>3952</v>
      </c>
      <c r="AM184" s="1" t="s">
        <v>3952</v>
      </c>
      <c r="AN184" s="1" t="s">
        <v>3959</v>
      </c>
      <c r="AO184" s="1" t="s">
        <v>4014</v>
      </c>
      <c r="AP184" s="1" t="s">
        <v>4221</v>
      </c>
      <c r="AQ184" s="1"/>
      <c r="AR184">
        <v>22417</v>
      </c>
      <c r="AS184">
        <v>1</v>
      </c>
      <c r="AT184" s="1" t="s">
        <v>4235</v>
      </c>
      <c r="AU184">
        <v>10000</v>
      </c>
      <c r="AV184" s="1" t="s">
        <v>4280</v>
      </c>
      <c r="AW184" s="1" t="s">
        <v>3937</v>
      </c>
      <c r="AX184">
        <v>2053</v>
      </c>
      <c r="AY184">
        <v>135564</v>
      </c>
      <c r="AZ184">
        <v>12</v>
      </c>
      <c r="BA184" s="1" t="s">
        <v>4617</v>
      </c>
    </row>
    <row r="185" spans="1:53">
      <c r="A185" s="1" t="s">
        <v>233</v>
      </c>
      <c r="B185">
        <v>0</v>
      </c>
      <c r="C185">
        <v>3988800</v>
      </c>
      <c r="D185" s="1" t="s">
        <v>1564</v>
      </c>
      <c r="E185">
        <v>0</v>
      </c>
      <c r="F185">
        <v>138676</v>
      </c>
      <c r="G185">
        <v>1</v>
      </c>
      <c r="H185" s="1"/>
      <c r="I185" s="1" t="s">
        <v>2404</v>
      </c>
      <c r="J185" s="1" t="s">
        <v>2462</v>
      </c>
      <c r="K185" s="1" t="s">
        <v>2464</v>
      </c>
      <c r="L185" s="1" t="s">
        <v>2506</v>
      </c>
      <c r="M185" s="1" t="s">
        <v>2589</v>
      </c>
      <c r="N185" s="1" t="s">
        <v>2607</v>
      </c>
      <c r="O185" s="1"/>
      <c r="P185">
        <v>1</v>
      </c>
      <c r="Q185" s="1" t="s">
        <v>1564</v>
      </c>
      <c r="R185" s="1" t="s">
        <v>3107</v>
      </c>
      <c r="S185" s="1"/>
      <c r="T185" s="1" t="s">
        <v>3108</v>
      </c>
      <c r="U185" s="1" t="s">
        <v>1564</v>
      </c>
      <c r="V185" s="1" t="s">
        <v>1564</v>
      </c>
      <c r="W185" s="1" t="s">
        <v>3396</v>
      </c>
      <c r="X185" s="1" t="s">
        <v>3400</v>
      </c>
      <c r="Y185" s="3">
        <v>46209</v>
      </c>
      <c r="Z185" s="1" t="s">
        <v>3402</v>
      </c>
      <c r="AA185" s="3">
        <v>46209</v>
      </c>
      <c r="AB185" s="1" t="s">
        <v>3416</v>
      </c>
      <c r="AC185" s="1" t="s">
        <v>3500</v>
      </c>
      <c r="AD185" s="1" t="s">
        <v>3933</v>
      </c>
      <c r="AE185" s="1" t="s">
        <v>3933</v>
      </c>
      <c r="AF185" s="1" t="s">
        <v>3939</v>
      </c>
      <c r="AG185" s="1" t="s">
        <v>2506</v>
      </c>
      <c r="AH185" s="1" t="s">
        <v>2589</v>
      </c>
      <c r="AI185" s="1" t="s">
        <v>3948</v>
      </c>
      <c r="AJ185" s="1"/>
      <c r="AK185" s="1"/>
      <c r="AL185" s="1" t="s">
        <v>3952</v>
      </c>
      <c r="AM185" s="1" t="s">
        <v>3952</v>
      </c>
      <c r="AN185" s="1" t="s">
        <v>3958</v>
      </c>
      <c r="AO185" s="1" t="s">
        <v>4015</v>
      </c>
      <c r="AP185" s="1" t="s">
        <v>4215</v>
      </c>
      <c r="AQ185" s="1"/>
      <c r="AR185">
        <v>1267</v>
      </c>
      <c r="AS185">
        <v>1</v>
      </c>
      <c r="AT185" s="1" t="s">
        <v>4235</v>
      </c>
      <c r="AU185">
        <v>3988800</v>
      </c>
      <c r="AV185" s="1" t="s">
        <v>3500</v>
      </c>
      <c r="AW185" s="1" t="s">
        <v>3939</v>
      </c>
      <c r="AX185">
        <v>7136</v>
      </c>
      <c r="AY185">
        <v>135565</v>
      </c>
      <c r="AZ185">
        <v>1</v>
      </c>
      <c r="BA185" s="1" t="s">
        <v>4616</v>
      </c>
    </row>
    <row r="186" spans="1:53">
      <c r="A186" s="1" t="s">
        <v>234</v>
      </c>
      <c r="B186">
        <v>0</v>
      </c>
      <c r="C186">
        <v>1770000</v>
      </c>
      <c r="D186" s="1" t="s">
        <v>1565</v>
      </c>
      <c r="E186">
        <v>0</v>
      </c>
      <c r="F186">
        <v>138670</v>
      </c>
      <c r="G186">
        <v>1</v>
      </c>
      <c r="H186" s="1"/>
      <c r="I186" s="1" t="s">
        <v>2405</v>
      </c>
      <c r="J186" s="1" t="s">
        <v>2462</v>
      </c>
      <c r="K186" s="1" t="s">
        <v>2464</v>
      </c>
      <c r="L186" s="1" t="s">
        <v>2496</v>
      </c>
      <c r="M186" s="1" t="s">
        <v>2464</v>
      </c>
      <c r="N186" s="1" t="s">
        <v>2607</v>
      </c>
      <c r="O186" s="1"/>
      <c r="P186">
        <v>1</v>
      </c>
      <c r="Q186" s="1" t="s">
        <v>1565</v>
      </c>
      <c r="R186" s="1" t="s">
        <v>3107</v>
      </c>
      <c r="S186" s="1"/>
      <c r="T186" s="1" t="s">
        <v>3108</v>
      </c>
      <c r="U186" s="1" t="s">
        <v>1565</v>
      </c>
      <c r="V186" s="1" t="s">
        <v>1565</v>
      </c>
      <c r="W186" s="1" t="s">
        <v>3396</v>
      </c>
      <c r="X186" s="1" t="s">
        <v>3400</v>
      </c>
      <c r="Y186" s="3">
        <v>46209</v>
      </c>
      <c r="Z186" s="1" t="s">
        <v>3402</v>
      </c>
      <c r="AA186" s="3">
        <v>46209</v>
      </c>
      <c r="AB186" s="1" t="s">
        <v>3416</v>
      </c>
      <c r="AC186" s="1" t="s">
        <v>3501</v>
      </c>
      <c r="AD186" s="1" t="s">
        <v>3933</v>
      </c>
      <c r="AE186" s="1" t="s">
        <v>3933</v>
      </c>
      <c r="AF186" s="1" t="s">
        <v>3936</v>
      </c>
      <c r="AG186" s="1" t="s">
        <v>2496</v>
      </c>
      <c r="AH186" s="1" t="s">
        <v>2464</v>
      </c>
      <c r="AI186" s="1" t="s">
        <v>3948</v>
      </c>
      <c r="AJ186" s="1"/>
      <c r="AK186" s="1"/>
      <c r="AL186" s="1" t="s">
        <v>3952</v>
      </c>
      <c r="AM186" s="1" t="s">
        <v>3952</v>
      </c>
      <c r="AN186" s="1" t="s">
        <v>3958</v>
      </c>
      <c r="AO186" s="1" t="s">
        <v>3996</v>
      </c>
      <c r="AP186" s="1" t="s">
        <v>4215</v>
      </c>
      <c r="AQ186" s="1"/>
      <c r="AR186">
        <v>1264</v>
      </c>
      <c r="AS186">
        <v>1</v>
      </c>
      <c r="AT186" s="1" t="s">
        <v>4235</v>
      </c>
      <c r="AU186">
        <v>1770000</v>
      </c>
      <c r="AV186" s="1" t="s">
        <v>4271</v>
      </c>
      <c r="AW186" s="1" t="s">
        <v>3936</v>
      </c>
      <c r="AX186">
        <v>2490</v>
      </c>
      <c r="AY186">
        <v>135566</v>
      </c>
      <c r="AZ186">
        <v>1</v>
      </c>
      <c r="BA186" s="1" t="s">
        <v>4623</v>
      </c>
    </row>
    <row r="187" spans="1:53">
      <c r="A187" s="1" t="s">
        <v>235</v>
      </c>
      <c r="B187">
        <v>0</v>
      </c>
      <c r="C187">
        <v>180000000</v>
      </c>
      <c r="D187" s="1" t="s">
        <v>1566</v>
      </c>
      <c r="E187">
        <v>20</v>
      </c>
      <c r="F187">
        <v>138651</v>
      </c>
      <c r="G187">
        <v>1</v>
      </c>
      <c r="H187" s="1"/>
      <c r="I187" s="1" t="s">
        <v>2410</v>
      </c>
      <c r="J187" s="1" t="s">
        <v>2462</v>
      </c>
      <c r="K187" s="1" t="s">
        <v>2464</v>
      </c>
      <c r="L187" s="1" t="s">
        <v>2507</v>
      </c>
      <c r="M187" s="1" t="s">
        <v>2586</v>
      </c>
      <c r="N187" s="1" t="s">
        <v>2607</v>
      </c>
      <c r="O187" s="1"/>
      <c r="P187">
        <v>60</v>
      </c>
      <c r="Q187" s="1" t="s">
        <v>1482</v>
      </c>
      <c r="R187" s="1" t="s">
        <v>3107</v>
      </c>
      <c r="S187" s="1"/>
      <c r="T187" s="1" t="s">
        <v>3108</v>
      </c>
      <c r="U187" s="1" t="s">
        <v>1482</v>
      </c>
      <c r="V187" s="1" t="s">
        <v>1566</v>
      </c>
      <c r="W187" s="1" t="s">
        <v>3396</v>
      </c>
      <c r="X187" s="1"/>
      <c r="Y187" s="3">
        <v>46209</v>
      </c>
      <c r="Z187" s="1" t="s">
        <v>3406</v>
      </c>
      <c r="AA187" s="3">
        <v>46209</v>
      </c>
      <c r="AB187" s="1" t="s">
        <v>3416</v>
      </c>
      <c r="AC187" s="1" t="s">
        <v>3502</v>
      </c>
      <c r="AD187" s="1" t="s">
        <v>3933</v>
      </c>
      <c r="AE187" s="1" t="s">
        <v>3933</v>
      </c>
      <c r="AF187" s="1" t="s">
        <v>3939</v>
      </c>
      <c r="AG187" s="1" t="s">
        <v>2507</v>
      </c>
      <c r="AH187" s="1" t="s">
        <v>2586</v>
      </c>
      <c r="AI187" s="1" t="s">
        <v>3948</v>
      </c>
      <c r="AJ187" s="1"/>
      <c r="AK187" s="1"/>
      <c r="AL187" s="1" t="s">
        <v>3952</v>
      </c>
      <c r="AM187" s="1" t="s">
        <v>3952</v>
      </c>
      <c r="AN187" s="1" t="s">
        <v>3958</v>
      </c>
      <c r="AO187" s="1" t="s">
        <v>3976</v>
      </c>
      <c r="AP187" s="1" t="s">
        <v>4215</v>
      </c>
      <c r="AQ187" s="1"/>
      <c r="AR187">
        <v>1247</v>
      </c>
      <c r="AS187">
        <v>60</v>
      </c>
      <c r="AT187" s="1" t="s">
        <v>4235</v>
      </c>
      <c r="AU187">
        <v>3000000</v>
      </c>
      <c r="AV187" s="1" t="s">
        <v>4255</v>
      </c>
      <c r="AW187" s="1" t="s">
        <v>3939</v>
      </c>
      <c r="AX187">
        <v>629</v>
      </c>
      <c r="AY187">
        <v>135567</v>
      </c>
      <c r="AZ187">
        <v>1</v>
      </c>
      <c r="BA187" s="1" t="s">
        <v>4623</v>
      </c>
    </row>
    <row r="188" spans="1:53">
      <c r="A188" s="1" t="s">
        <v>236</v>
      </c>
      <c r="B188">
        <v>0</v>
      </c>
      <c r="C188">
        <v>3000000</v>
      </c>
      <c r="D188" s="1" t="s">
        <v>1505</v>
      </c>
      <c r="E188">
        <v>0</v>
      </c>
      <c r="F188">
        <v>138631</v>
      </c>
      <c r="G188">
        <v>2</v>
      </c>
      <c r="H188" s="1"/>
      <c r="I188" s="1" t="s">
        <v>2404</v>
      </c>
      <c r="J188" s="1" t="s">
        <v>2462</v>
      </c>
      <c r="K188" s="1" t="s">
        <v>2464</v>
      </c>
      <c r="L188" s="1" t="s">
        <v>2482</v>
      </c>
      <c r="M188" s="1" t="s">
        <v>2589</v>
      </c>
      <c r="N188" s="1" t="s">
        <v>2607</v>
      </c>
      <c r="O188" s="1"/>
      <c r="P188">
        <v>1</v>
      </c>
      <c r="Q188" s="1" t="s">
        <v>1505</v>
      </c>
      <c r="R188" s="1" t="s">
        <v>3107</v>
      </c>
      <c r="S188" s="1"/>
      <c r="T188" s="1" t="s">
        <v>3108</v>
      </c>
      <c r="U188" s="1" t="s">
        <v>1505</v>
      </c>
      <c r="V188" s="1" t="s">
        <v>1505</v>
      </c>
      <c r="W188" s="1" t="s">
        <v>3396</v>
      </c>
      <c r="X188" s="1" t="s">
        <v>3400</v>
      </c>
      <c r="Y188" s="3">
        <v>46209</v>
      </c>
      <c r="Z188" s="1" t="s">
        <v>3402</v>
      </c>
      <c r="AA188" s="3">
        <v>46209</v>
      </c>
      <c r="AB188" s="1" t="s">
        <v>3416</v>
      </c>
      <c r="AC188" s="1" t="s">
        <v>3503</v>
      </c>
      <c r="AD188" s="1" t="s">
        <v>3933</v>
      </c>
      <c r="AE188" s="1" t="s">
        <v>3933</v>
      </c>
      <c r="AF188" s="1" t="s">
        <v>3939</v>
      </c>
      <c r="AG188" s="1" t="s">
        <v>2482</v>
      </c>
      <c r="AH188" s="1" t="s">
        <v>2589</v>
      </c>
      <c r="AI188" s="1" t="s">
        <v>3948</v>
      </c>
      <c r="AJ188" s="1"/>
      <c r="AK188" s="1"/>
      <c r="AL188" s="1" t="s">
        <v>3952</v>
      </c>
      <c r="AM188" s="1" t="s">
        <v>3952</v>
      </c>
      <c r="AN188" s="1" t="s">
        <v>3958</v>
      </c>
      <c r="AO188" s="1" t="s">
        <v>4016</v>
      </c>
      <c r="AP188" s="1" t="s">
        <v>4215</v>
      </c>
      <c r="AQ188" s="1"/>
      <c r="AR188">
        <v>1267</v>
      </c>
      <c r="AS188">
        <v>1</v>
      </c>
      <c r="AT188" s="1" t="s">
        <v>4235</v>
      </c>
      <c r="AU188">
        <v>3000000</v>
      </c>
      <c r="AV188" s="1" t="s">
        <v>3500</v>
      </c>
      <c r="AW188" s="1" t="s">
        <v>3939</v>
      </c>
      <c r="AX188">
        <v>7127</v>
      </c>
      <c r="AY188">
        <v>135568</v>
      </c>
      <c r="AZ188">
        <v>1</v>
      </c>
      <c r="BA188" s="1" t="s">
        <v>4622</v>
      </c>
    </row>
    <row r="189" spans="1:53">
      <c r="A189" s="1" t="s">
        <v>237</v>
      </c>
      <c r="B189">
        <v>0</v>
      </c>
      <c r="C189">
        <v>13800000</v>
      </c>
      <c r="D189" s="1" t="s">
        <v>1567</v>
      </c>
      <c r="E189">
        <v>20</v>
      </c>
      <c r="F189">
        <v>138377</v>
      </c>
      <c r="G189">
        <v>1</v>
      </c>
      <c r="H189" s="1"/>
      <c r="I189" s="1" t="s">
        <v>2405</v>
      </c>
      <c r="J189" s="1" t="s">
        <v>2462</v>
      </c>
      <c r="K189" s="1" t="s">
        <v>2465</v>
      </c>
      <c r="L189" s="1" t="s">
        <v>2508</v>
      </c>
      <c r="M189" s="1" t="s">
        <v>2596</v>
      </c>
      <c r="N189" s="1" t="s">
        <v>2607</v>
      </c>
      <c r="O189" s="1"/>
      <c r="P189">
        <v>345</v>
      </c>
      <c r="Q189" s="1" t="s">
        <v>2676</v>
      </c>
      <c r="R189" s="1" t="s">
        <v>3107</v>
      </c>
      <c r="S189" s="1"/>
      <c r="T189" s="1" t="s">
        <v>3109</v>
      </c>
      <c r="U189" s="1" t="s">
        <v>2676</v>
      </c>
      <c r="V189" s="1" t="s">
        <v>1567</v>
      </c>
      <c r="W189" s="1" t="s">
        <v>3396</v>
      </c>
      <c r="X189" s="1"/>
      <c r="Y189" s="3">
        <v>46209</v>
      </c>
      <c r="Z189" s="1" t="s">
        <v>3402</v>
      </c>
      <c r="AA189" s="3">
        <v>46209</v>
      </c>
      <c r="AB189" s="1" t="s">
        <v>3416</v>
      </c>
      <c r="AC189" s="1" t="s">
        <v>3504</v>
      </c>
      <c r="AD189" s="1" t="s">
        <v>3933</v>
      </c>
      <c r="AE189" s="1" t="s">
        <v>3933</v>
      </c>
      <c r="AF189" s="1" t="s">
        <v>3937</v>
      </c>
      <c r="AG189" s="1" t="s">
        <v>2508</v>
      </c>
      <c r="AH189" s="1" t="s">
        <v>2596</v>
      </c>
      <c r="AI189" s="1" t="s">
        <v>3948</v>
      </c>
      <c r="AJ189" s="1"/>
      <c r="AK189" s="1"/>
      <c r="AL189" s="1" t="s">
        <v>3952</v>
      </c>
      <c r="AM189" s="1" t="s">
        <v>3952</v>
      </c>
      <c r="AN189" s="1" t="s">
        <v>3959</v>
      </c>
      <c r="AO189" s="1" t="s">
        <v>3982</v>
      </c>
      <c r="AP189" s="1" t="s">
        <v>4221</v>
      </c>
      <c r="AQ189" s="1"/>
      <c r="AR189">
        <v>22417</v>
      </c>
      <c r="AS189">
        <v>345</v>
      </c>
      <c r="AT189" s="1" t="s">
        <v>4235</v>
      </c>
      <c r="AU189">
        <v>40000</v>
      </c>
      <c r="AV189" s="1" t="s">
        <v>4280</v>
      </c>
      <c r="AW189" s="1" t="s">
        <v>3937</v>
      </c>
      <c r="AX189">
        <v>2633</v>
      </c>
      <c r="AY189">
        <v>135569</v>
      </c>
      <c r="AZ189">
        <v>1</v>
      </c>
      <c r="BA189" s="1" t="s">
        <v>4625</v>
      </c>
    </row>
    <row r="190" spans="1:53">
      <c r="A190" s="1" t="s">
        <v>238</v>
      </c>
      <c r="B190">
        <v>0</v>
      </c>
      <c r="C190">
        <v>228000</v>
      </c>
      <c r="D190" s="1" t="s">
        <v>1568</v>
      </c>
      <c r="E190">
        <v>20</v>
      </c>
      <c r="F190">
        <v>138629</v>
      </c>
      <c r="G190">
        <v>1</v>
      </c>
      <c r="H190" s="1"/>
      <c r="I190" s="1" t="s">
        <v>2418</v>
      </c>
      <c r="J190" s="1" t="s">
        <v>2462</v>
      </c>
      <c r="K190" s="1" t="s">
        <v>2464</v>
      </c>
      <c r="L190" s="1" t="s">
        <v>2473</v>
      </c>
      <c r="M190" s="1" t="s">
        <v>2586</v>
      </c>
      <c r="N190" s="1" t="s">
        <v>2607</v>
      </c>
      <c r="O190" s="1"/>
      <c r="P190">
        <v>19</v>
      </c>
      <c r="Q190" s="1" t="s">
        <v>1659</v>
      </c>
      <c r="R190" s="1" t="s">
        <v>3107</v>
      </c>
      <c r="S190" s="1"/>
      <c r="T190" s="1" t="s">
        <v>3108</v>
      </c>
      <c r="U190" s="1" t="s">
        <v>1659</v>
      </c>
      <c r="V190" s="1" t="s">
        <v>1568</v>
      </c>
      <c r="W190" s="1" t="s">
        <v>3396</v>
      </c>
      <c r="X190" s="1" t="s">
        <v>3400</v>
      </c>
      <c r="Y190" s="3">
        <v>46209</v>
      </c>
      <c r="Z190" s="1" t="s">
        <v>3402</v>
      </c>
      <c r="AA190" s="3">
        <v>46209</v>
      </c>
      <c r="AB190" s="1" t="s">
        <v>3416</v>
      </c>
      <c r="AC190" s="1" t="s">
        <v>3505</v>
      </c>
      <c r="AD190" s="1" t="s">
        <v>3933</v>
      </c>
      <c r="AE190" s="1" t="s">
        <v>3933</v>
      </c>
      <c r="AF190" s="1" t="s">
        <v>3939</v>
      </c>
      <c r="AG190" s="1" t="s">
        <v>2473</v>
      </c>
      <c r="AH190" s="1" t="s">
        <v>2586</v>
      </c>
      <c r="AI190" s="1" t="s">
        <v>3948</v>
      </c>
      <c r="AJ190" s="1"/>
      <c r="AK190" s="1"/>
      <c r="AL190" s="1" t="s">
        <v>3952</v>
      </c>
      <c r="AM190" s="1" t="s">
        <v>3952</v>
      </c>
      <c r="AN190" s="1" t="s">
        <v>3958</v>
      </c>
      <c r="AO190" s="1" t="s">
        <v>3968</v>
      </c>
      <c r="AP190" s="1" t="s">
        <v>4215</v>
      </c>
      <c r="AQ190" s="1"/>
      <c r="AR190">
        <v>12682</v>
      </c>
      <c r="AS190">
        <v>19</v>
      </c>
      <c r="AT190" s="1" t="s">
        <v>4235</v>
      </c>
      <c r="AU190">
        <v>12000</v>
      </c>
      <c r="AV190" s="1" t="s">
        <v>4267</v>
      </c>
      <c r="AW190" s="1" t="s">
        <v>3939</v>
      </c>
      <c r="AX190">
        <v>119</v>
      </c>
      <c r="AY190">
        <v>135570</v>
      </c>
      <c r="AZ190">
        <v>1</v>
      </c>
      <c r="BA190" s="1" t="s">
        <v>4622</v>
      </c>
    </row>
    <row r="191" spans="1:53">
      <c r="A191" s="1" t="s">
        <v>239</v>
      </c>
      <c r="B191">
        <v>0</v>
      </c>
      <c r="C191">
        <v>13800000</v>
      </c>
      <c r="D191" s="1" t="s">
        <v>1567</v>
      </c>
      <c r="E191">
        <v>20</v>
      </c>
      <c r="F191">
        <v>138378</v>
      </c>
      <c r="G191">
        <v>1</v>
      </c>
      <c r="H191" s="1"/>
      <c r="I191" s="1" t="s">
        <v>2405</v>
      </c>
      <c r="J191" s="1" t="s">
        <v>2462</v>
      </c>
      <c r="K191" s="1" t="s">
        <v>2465</v>
      </c>
      <c r="L191" s="1" t="s">
        <v>2508</v>
      </c>
      <c r="M191" s="1" t="s">
        <v>2596</v>
      </c>
      <c r="N191" s="1" t="s">
        <v>2607</v>
      </c>
      <c r="O191" s="1"/>
      <c r="P191">
        <v>345</v>
      </c>
      <c r="Q191" s="1" t="s">
        <v>2676</v>
      </c>
      <c r="R191" s="1" t="s">
        <v>3107</v>
      </c>
      <c r="S191" s="1"/>
      <c r="T191" s="1" t="s">
        <v>3109</v>
      </c>
      <c r="U191" s="1" t="s">
        <v>2676</v>
      </c>
      <c r="V191" s="1" t="s">
        <v>1567</v>
      </c>
      <c r="W191" s="1" t="s">
        <v>3396</v>
      </c>
      <c r="X191" s="1"/>
      <c r="Y191" s="3">
        <v>46209</v>
      </c>
      <c r="Z191" s="1" t="s">
        <v>3402</v>
      </c>
      <c r="AA191" s="3">
        <v>46209</v>
      </c>
      <c r="AB191" s="1" t="s">
        <v>3416</v>
      </c>
      <c r="AC191" s="1" t="s">
        <v>3506</v>
      </c>
      <c r="AD191" s="1" t="s">
        <v>3933</v>
      </c>
      <c r="AE191" s="1" t="s">
        <v>3933</v>
      </c>
      <c r="AF191" s="1" t="s">
        <v>3937</v>
      </c>
      <c r="AG191" s="1" t="s">
        <v>2508</v>
      </c>
      <c r="AH191" s="1" t="s">
        <v>2596</v>
      </c>
      <c r="AI191" s="1" t="s">
        <v>3948</v>
      </c>
      <c r="AJ191" s="1"/>
      <c r="AK191" s="1"/>
      <c r="AL191" s="1" t="s">
        <v>3952</v>
      </c>
      <c r="AM191" s="1" t="s">
        <v>3952</v>
      </c>
      <c r="AN191" s="1" t="s">
        <v>3959</v>
      </c>
      <c r="AO191" s="1" t="s">
        <v>4014</v>
      </c>
      <c r="AP191" s="1" t="s">
        <v>4221</v>
      </c>
      <c r="AQ191" s="1"/>
      <c r="AR191">
        <v>22417</v>
      </c>
      <c r="AS191">
        <v>345</v>
      </c>
      <c r="AT191" s="1" t="s">
        <v>4235</v>
      </c>
      <c r="AU191">
        <v>40000</v>
      </c>
      <c r="AV191" s="1" t="s">
        <v>4280</v>
      </c>
      <c r="AW191" s="1" t="s">
        <v>3937</v>
      </c>
      <c r="AX191">
        <v>2053</v>
      </c>
      <c r="AY191">
        <v>135571</v>
      </c>
      <c r="AZ191">
        <v>1</v>
      </c>
      <c r="BA191" s="1" t="s">
        <v>4626</v>
      </c>
    </row>
    <row r="192" spans="1:53">
      <c r="A192" s="1" t="s">
        <v>240</v>
      </c>
      <c r="B192">
        <v>0</v>
      </c>
      <c r="C192">
        <v>3946666.64</v>
      </c>
      <c r="D192" s="1" t="s">
        <v>1569</v>
      </c>
      <c r="E192">
        <v>20</v>
      </c>
      <c r="F192">
        <v>138809</v>
      </c>
      <c r="G192">
        <v>1</v>
      </c>
      <c r="H192" s="1"/>
      <c r="I192" s="1" t="s">
        <v>2428</v>
      </c>
      <c r="J192" s="1" t="s">
        <v>2462</v>
      </c>
      <c r="K192" s="1" t="s">
        <v>2465</v>
      </c>
      <c r="L192" s="1" t="s">
        <v>2509</v>
      </c>
      <c r="M192" s="1" t="s">
        <v>2593</v>
      </c>
      <c r="N192" s="1" t="s">
        <v>2607</v>
      </c>
      <c r="O192" s="1"/>
      <c r="P192">
        <v>8</v>
      </c>
      <c r="Q192" s="1" t="s">
        <v>2677</v>
      </c>
      <c r="R192" s="1" t="s">
        <v>3107</v>
      </c>
      <c r="S192" s="1"/>
      <c r="T192" s="1" t="s">
        <v>3109</v>
      </c>
      <c r="U192" s="1" t="s">
        <v>3138</v>
      </c>
      <c r="V192" s="1" t="s">
        <v>3294</v>
      </c>
      <c r="W192" s="1" t="s">
        <v>3396</v>
      </c>
      <c r="X192" s="1" t="s">
        <v>3400</v>
      </c>
      <c r="Y192" s="3">
        <v>46209</v>
      </c>
      <c r="Z192" s="1" t="s">
        <v>3402</v>
      </c>
      <c r="AA192" s="3">
        <v>46209</v>
      </c>
      <c r="AB192" s="1" t="s">
        <v>3416</v>
      </c>
      <c r="AC192" s="1" t="s">
        <v>3507</v>
      </c>
      <c r="AD192" s="1" t="s">
        <v>3933</v>
      </c>
      <c r="AE192" s="1" t="s">
        <v>3934</v>
      </c>
      <c r="AF192" s="1" t="s">
        <v>3937</v>
      </c>
      <c r="AG192" s="1" t="s">
        <v>2509</v>
      </c>
      <c r="AH192" s="1" t="s">
        <v>2593</v>
      </c>
      <c r="AI192" s="1" t="s">
        <v>3948</v>
      </c>
      <c r="AJ192" s="1"/>
      <c r="AK192" s="1"/>
      <c r="AL192" s="1" t="s">
        <v>3952</v>
      </c>
      <c r="AM192" s="1" t="s">
        <v>3952</v>
      </c>
      <c r="AN192" s="1" t="s">
        <v>3959</v>
      </c>
      <c r="AO192" s="1" t="s">
        <v>4017</v>
      </c>
      <c r="AP192" s="1" t="s">
        <v>4221</v>
      </c>
      <c r="AQ192" s="1"/>
      <c r="AR192">
        <v>24768</v>
      </c>
      <c r="AS192">
        <v>8</v>
      </c>
      <c r="AT192" s="1" t="s">
        <v>4235</v>
      </c>
      <c r="AU192">
        <v>493333.33</v>
      </c>
      <c r="AV192" s="1" t="s">
        <v>4285</v>
      </c>
      <c r="AW192" s="1" t="s">
        <v>3937</v>
      </c>
      <c r="AX192">
        <v>3052</v>
      </c>
      <c r="AY192">
        <v>135572</v>
      </c>
      <c r="AZ192">
        <v>1</v>
      </c>
      <c r="BA192" s="1" t="s">
        <v>3406</v>
      </c>
    </row>
    <row r="193" spans="1:53">
      <c r="A193" s="1" t="s">
        <v>241</v>
      </c>
      <c r="B193">
        <v>0</v>
      </c>
      <c r="C193">
        <v>793333.36</v>
      </c>
      <c r="D193" s="1" t="s">
        <v>1570</v>
      </c>
      <c r="E193">
        <v>20</v>
      </c>
      <c r="F193">
        <v>138809</v>
      </c>
      <c r="G193">
        <v>2</v>
      </c>
      <c r="H193" s="1"/>
      <c r="I193" s="1" t="s">
        <v>2428</v>
      </c>
      <c r="J193" s="1" t="s">
        <v>2462</v>
      </c>
      <c r="K193" s="1" t="s">
        <v>2465</v>
      </c>
      <c r="L193" s="1" t="s">
        <v>2509</v>
      </c>
      <c r="M193" s="1" t="s">
        <v>2593</v>
      </c>
      <c r="N193" s="1" t="s">
        <v>2607</v>
      </c>
      <c r="O193" s="1"/>
      <c r="P193">
        <v>8</v>
      </c>
      <c r="Q193" s="1" t="s">
        <v>2678</v>
      </c>
      <c r="R193" s="1" t="s">
        <v>3107</v>
      </c>
      <c r="S193" s="1"/>
      <c r="T193" s="1" t="s">
        <v>3109</v>
      </c>
      <c r="U193" s="1" t="s">
        <v>3138</v>
      </c>
      <c r="V193" s="1" t="s">
        <v>3294</v>
      </c>
      <c r="W193" s="1" t="s">
        <v>3396</v>
      </c>
      <c r="X193" s="1" t="s">
        <v>3400</v>
      </c>
      <c r="Y193" s="3">
        <v>46209</v>
      </c>
      <c r="Z193" s="1" t="s">
        <v>3402</v>
      </c>
      <c r="AA193" s="3">
        <v>46209</v>
      </c>
      <c r="AB193" s="1" t="s">
        <v>3416</v>
      </c>
      <c r="AC193" s="1" t="s">
        <v>3507</v>
      </c>
      <c r="AD193" s="1" t="s">
        <v>3933</v>
      </c>
      <c r="AE193" s="1" t="s">
        <v>3934</v>
      </c>
      <c r="AF193" s="1" t="s">
        <v>3937</v>
      </c>
      <c r="AG193" s="1" t="s">
        <v>2509</v>
      </c>
      <c r="AH193" s="1" t="s">
        <v>2593</v>
      </c>
      <c r="AI193" s="1" t="s">
        <v>3948</v>
      </c>
      <c r="AJ193" s="1"/>
      <c r="AK193" s="1"/>
      <c r="AL193" s="1" t="s">
        <v>3952</v>
      </c>
      <c r="AM193" s="1" t="s">
        <v>3952</v>
      </c>
      <c r="AN193" s="1" t="s">
        <v>3959</v>
      </c>
      <c r="AO193" s="1" t="s">
        <v>4017</v>
      </c>
      <c r="AP193" s="1" t="s">
        <v>4221</v>
      </c>
      <c r="AQ193" s="1"/>
      <c r="AR193">
        <v>27150</v>
      </c>
      <c r="AS193">
        <v>8</v>
      </c>
      <c r="AT193" s="1" t="s">
        <v>4235</v>
      </c>
      <c r="AU193">
        <v>99166.67</v>
      </c>
      <c r="AV193" s="1" t="s">
        <v>4286</v>
      </c>
      <c r="AW193" s="1" t="s">
        <v>3937</v>
      </c>
      <c r="AX193">
        <v>3052</v>
      </c>
      <c r="AY193">
        <v>135572</v>
      </c>
      <c r="AZ193">
        <v>2</v>
      </c>
      <c r="BA193" s="1" t="s">
        <v>3406</v>
      </c>
    </row>
    <row r="194" spans="1:53">
      <c r="A194" s="1" t="s">
        <v>1</v>
      </c>
      <c r="B194">
        <v>0</v>
      </c>
      <c r="C194">
        <v>-474000</v>
      </c>
      <c r="D194" s="1" t="s">
        <v>1571</v>
      </c>
      <c r="E194">
        <v>20</v>
      </c>
      <c r="F194">
        <v>138809</v>
      </c>
      <c r="G194">
        <v>3</v>
      </c>
      <c r="H194" s="1"/>
      <c r="I194" s="1" t="s">
        <v>2415</v>
      </c>
      <c r="J194" s="1" t="s">
        <v>2462</v>
      </c>
      <c r="K194" s="1" t="s">
        <v>2465</v>
      </c>
      <c r="L194" s="1" t="s">
        <v>2509</v>
      </c>
      <c r="M194" s="1" t="s">
        <v>2593</v>
      </c>
      <c r="N194" s="1" t="s">
        <v>2607</v>
      </c>
      <c r="O194" s="1"/>
      <c r="P194">
        <v>1</v>
      </c>
      <c r="Q194" s="1" t="s">
        <v>2679</v>
      </c>
      <c r="R194" s="1" t="s">
        <v>3107</v>
      </c>
      <c r="S194" s="1"/>
      <c r="T194" s="1" t="s">
        <v>3109</v>
      </c>
      <c r="U194" s="1" t="s">
        <v>3138</v>
      </c>
      <c r="V194" s="1" t="s">
        <v>3294</v>
      </c>
      <c r="W194" s="1" t="s">
        <v>3396</v>
      </c>
      <c r="X194" s="1" t="s">
        <v>3400</v>
      </c>
      <c r="Y194" s="3">
        <v>46209</v>
      </c>
      <c r="Z194" s="1" t="s">
        <v>3402</v>
      </c>
      <c r="AA194" s="3">
        <v>46209</v>
      </c>
      <c r="AB194" s="1" t="s">
        <v>3416</v>
      </c>
      <c r="AC194" s="1" t="s">
        <v>3507</v>
      </c>
      <c r="AD194" s="1" t="s">
        <v>3933</v>
      </c>
      <c r="AE194" s="1" t="s">
        <v>3934</v>
      </c>
      <c r="AF194" s="1" t="s">
        <v>3937</v>
      </c>
      <c r="AG194" s="1" t="s">
        <v>2509</v>
      </c>
      <c r="AH194" s="1" t="s">
        <v>2593</v>
      </c>
      <c r="AI194" s="1" t="s">
        <v>3948</v>
      </c>
      <c r="AJ194" s="1"/>
      <c r="AK194" s="1"/>
      <c r="AL194" s="1" t="s">
        <v>3952</v>
      </c>
      <c r="AM194" s="1" t="s">
        <v>3952</v>
      </c>
      <c r="AN194" s="1" t="s">
        <v>3959</v>
      </c>
      <c r="AO194" s="1" t="s">
        <v>4017</v>
      </c>
      <c r="AP194" s="1" t="s">
        <v>4221</v>
      </c>
      <c r="AQ194" s="1"/>
      <c r="AR194">
        <v>2057</v>
      </c>
      <c r="AS194">
        <v>1</v>
      </c>
      <c r="AT194" s="1" t="s">
        <v>4235</v>
      </c>
      <c r="AU194">
        <v>-474000</v>
      </c>
      <c r="AV194" s="1" t="s">
        <v>120</v>
      </c>
      <c r="AW194" s="1" t="s">
        <v>3937</v>
      </c>
      <c r="AX194">
        <v>3052</v>
      </c>
      <c r="AY194">
        <v>135572</v>
      </c>
      <c r="AZ194">
        <v>3</v>
      </c>
      <c r="BA194" s="1" t="s">
        <v>3406</v>
      </c>
    </row>
    <row r="195" spans="1:53">
      <c r="A195" s="1" t="s">
        <v>242</v>
      </c>
      <c r="B195">
        <v>0</v>
      </c>
      <c r="C195">
        <v>10180000</v>
      </c>
      <c r="D195" s="1" t="s">
        <v>1572</v>
      </c>
      <c r="E195">
        <v>0</v>
      </c>
      <c r="F195">
        <v>138802</v>
      </c>
      <c r="G195">
        <v>1</v>
      </c>
      <c r="H195" s="1"/>
      <c r="I195" s="1" t="s">
        <v>2405</v>
      </c>
      <c r="J195" s="1" t="s">
        <v>2462</v>
      </c>
      <c r="K195" s="1" t="s">
        <v>2466</v>
      </c>
      <c r="L195" s="1" t="s">
        <v>2510</v>
      </c>
      <c r="M195" s="1" t="s">
        <v>2597</v>
      </c>
      <c r="N195" s="1" t="s">
        <v>2607</v>
      </c>
      <c r="O195" s="1"/>
      <c r="P195">
        <v>1</v>
      </c>
      <c r="Q195" s="1" t="s">
        <v>1572</v>
      </c>
      <c r="R195" s="1" t="s">
        <v>3107</v>
      </c>
      <c r="S195" s="1"/>
      <c r="T195" s="1" t="s">
        <v>3110</v>
      </c>
      <c r="U195" s="1" t="s">
        <v>3139</v>
      </c>
      <c r="V195" s="1" t="s">
        <v>3139</v>
      </c>
      <c r="W195" s="1" t="s">
        <v>3396</v>
      </c>
      <c r="X195" s="1" t="s">
        <v>3400</v>
      </c>
      <c r="Y195" s="3">
        <v>46209</v>
      </c>
      <c r="Z195" s="1" t="s">
        <v>3402</v>
      </c>
      <c r="AA195" s="3">
        <v>46209</v>
      </c>
      <c r="AB195" s="1" t="s">
        <v>3416</v>
      </c>
      <c r="AC195" s="1"/>
      <c r="AD195" s="1" t="s">
        <v>3933</v>
      </c>
      <c r="AE195" s="1" t="s">
        <v>3933</v>
      </c>
      <c r="AF195" s="1" t="s">
        <v>3938</v>
      </c>
      <c r="AG195" s="1" t="s">
        <v>2510</v>
      </c>
      <c r="AH195" s="1" t="s">
        <v>2597</v>
      </c>
      <c r="AI195" s="1" t="s">
        <v>3948</v>
      </c>
      <c r="AJ195" s="1"/>
      <c r="AK195" s="1"/>
      <c r="AL195" s="1" t="s">
        <v>3952</v>
      </c>
      <c r="AM195" s="1" t="s">
        <v>3952</v>
      </c>
      <c r="AN195" s="1" t="s">
        <v>3960</v>
      </c>
      <c r="AO195" s="1" t="s">
        <v>4018</v>
      </c>
      <c r="AP195" s="1" t="s">
        <v>4223</v>
      </c>
      <c r="AQ195" s="1"/>
      <c r="AR195">
        <v>14862</v>
      </c>
      <c r="AS195">
        <v>1</v>
      </c>
      <c r="AT195" s="1" t="s">
        <v>4235</v>
      </c>
      <c r="AU195">
        <v>10180000</v>
      </c>
      <c r="AV195" s="1" t="s">
        <v>4244</v>
      </c>
      <c r="AW195" s="1" t="s">
        <v>3938</v>
      </c>
      <c r="AX195">
        <v>6102</v>
      </c>
      <c r="AY195">
        <v>135573</v>
      </c>
      <c r="AZ195">
        <v>1</v>
      </c>
      <c r="BA195" s="1" t="s">
        <v>3402</v>
      </c>
    </row>
    <row r="196" spans="1:53">
      <c r="A196" s="1" t="s">
        <v>243</v>
      </c>
      <c r="B196">
        <v>60</v>
      </c>
      <c r="C196">
        <v>1920000</v>
      </c>
      <c r="D196" s="1" t="s">
        <v>1573</v>
      </c>
      <c r="E196">
        <v>0</v>
      </c>
      <c r="F196">
        <v>138802</v>
      </c>
      <c r="G196">
        <v>2</v>
      </c>
      <c r="H196" s="1"/>
      <c r="I196" s="1" t="s">
        <v>2405</v>
      </c>
      <c r="J196" s="1" t="s">
        <v>2462</v>
      </c>
      <c r="K196" s="1" t="s">
        <v>2466</v>
      </c>
      <c r="L196" s="1" t="s">
        <v>2510</v>
      </c>
      <c r="M196" s="1" t="s">
        <v>2597</v>
      </c>
      <c r="N196" s="1" t="s">
        <v>2607</v>
      </c>
      <c r="O196" s="1"/>
      <c r="P196">
        <v>40</v>
      </c>
      <c r="Q196" s="1" t="s">
        <v>1573</v>
      </c>
      <c r="R196" s="1" t="s">
        <v>3107</v>
      </c>
      <c r="S196" s="1"/>
      <c r="T196" s="1" t="s">
        <v>3110</v>
      </c>
      <c r="U196" s="1" t="s">
        <v>3139</v>
      </c>
      <c r="V196" s="1" t="s">
        <v>3139</v>
      </c>
      <c r="W196" s="1" t="s">
        <v>3396</v>
      </c>
      <c r="X196" s="1" t="s">
        <v>3400</v>
      </c>
      <c r="Y196" s="3">
        <v>46209</v>
      </c>
      <c r="Z196" s="1" t="s">
        <v>3402</v>
      </c>
      <c r="AA196" s="3">
        <v>46209</v>
      </c>
      <c r="AB196" s="1" t="s">
        <v>3416</v>
      </c>
      <c r="AC196" s="1"/>
      <c r="AD196" s="1" t="s">
        <v>3933</v>
      </c>
      <c r="AE196" s="1" t="s">
        <v>3933</v>
      </c>
      <c r="AF196" s="1" t="s">
        <v>3938</v>
      </c>
      <c r="AG196" s="1" t="s">
        <v>2510</v>
      </c>
      <c r="AH196" s="1" t="s">
        <v>2597</v>
      </c>
      <c r="AI196" s="1" t="s">
        <v>3948</v>
      </c>
      <c r="AJ196" s="1"/>
      <c r="AK196" s="1"/>
      <c r="AL196" s="1" t="s">
        <v>3952</v>
      </c>
      <c r="AM196" s="1" t="s">
        <v>3952</v>
      </c>
      <c r="AN196" s="1" t="s">
        <v>3960</v>
      </c>
      <c r="AO196" s="1" t="s">
        <v>4018</v>
      </c>
      <c r="AP196" s="1" t="s">
        <v>4223</v>
      </c>
      <c r="AQ196" s="1"/>
      <c r="AR196">
        <v>14862</v>
      </c>
      <c r="AS196">
        <v>40</v>
      </c>
      <c r="AT196" s="1" t="s">
        <v>4235</v>
      </c>
      <c r="AU196">
        <v>120000</v>
      </c>
      <c r="AV196" s="1" t="s">
        <v>4244</v>
      </c>
      <c r="AW196" s="1" t="s">
        <v>3938</v>
      </c>
      <c r="AX196">
        <v>6102</v>
      </c>
      <c r="AY196">
        <v>135573</v>
      </c>
      <c r="AZ196">
        <v>2</v>
      </c>
      <c r="BA196" s="1" t="s">
        <v>3402</v>
      </c>
    </row>
    <row r="197" spans="1:53">
      <c r="A197" s="1" t="s">
        <v>244</v>
      </c>
      <c r="B197">
        <v>0</v>
      </c>
      <c r="C197">
        <v>1976000</v>
      </c>
      <c r="D197" s="1" t="s">
        <v>1574</v>
      </c>
      <c r="E197">
        <v>0</v>
      </c>
      <c r="F197">
        <v>138802</v>
      </c>
      <c r="G197">
        <v>3</v>
      </c>
      <c r="H197" s="1"/>
      <c r="I197" s="1" t="s">
        <v>2405</v>
      </c>
      <c r="J197" s="1" t="s">
        <v>2462</v>
      </c>
      <c r="K197" s="1" t="s">
        <v>2466</v>
      </c>
      <c r="L197" s="1" t="s">
        <v>2510</v>
      </c>
      <c r="M197" s="1" t="s">
        <v>2597</v>
      </c>
      <c r="N197" s="1" t="s">
        <v>2607</v>
      </c>
      <c r="O197" s="1"/>
      <c r="P197">
        <v>152</v>
      </c>
      <c r="Q197" s="1" t="s">
        <v>1574</v>
      </c>
      <c r="R197" s="1" t="s">
        <v>3107</v>
      </c>
      <c r="S197" s="1"/>
      <c r="T197" s="1" t="s">
        <v>3110</v>
      </c>
      <c r="U197" s="1" t="s">
        <v>3139</v>
      </c>
      <c r="V197" s="1" t="s">
        <v>3139</v>
      </c>
      <c r="W197" s="1" t="s">
        <v>3396</v>
      </c>
      <c r="X197" s="1" t="s">
        <v>3400</v>
      </c>
      <c r="Y197" s="3">
        <v>46209</v>
      </c>
      <c r="Z197" s="1" t="s">
        <v>3402</v>
      </c>
      <c r="AA197" s="3">
        <v>46209</v>
      </c>
      <c r="AB197" s="1" t="s">
        <v>3416</v>
      </c>
      <c r="AC197" s="1"/>
      <c r="AD197" s="1" t="s">
        <v>3933</v>
      </c>
      <c r="AE197" s="1" t="s">
        <v>3933</v>
      </c>
      <c r="AF197" s="1" t="s">
        <v>3938</v>
      </c>
      <c r="AG197" s="1" t="s">
        <v>2510</v>
      </c>
      <c r="AH197" s="1" t="s">
        <v>2597</v>
      </c>
      <c r="AI197" s="1" t="s">
        <v>3948</v>
      </c>
      <c r="AJ197" s="1"/>
      <c r="AK197" s="1"/>
      <c r="AL197" s="1" t="s">
        <v>3952</v>
      </c>
      <c r="AM197" s="1" t="s">
        <v>3952</v>
      </c>
      <c r="AN197" s="1" t="s">
        <v>3960</v>
      </c>
      <c r="AO197" s="1" t="s">
        <v>4018</v>
      </c>
      <c r="AP197" s="1" t="s">
        <v>4223</v>
      </c>
      <c r="AQ197" s="1"/>
      <c r="AR197">
        <v>14862</v>
      </c>
      <c r="AS197">
        <v>152</v>
      </c>
      <c r="AT197" s="1" t="s">
        <v>4235</v>
      </c>
      <c r="AU197">
        <v>13000</v>
      </c>
      <c r="AV197" s="1" t="s">
        <v>4244</v>
      </c>
      <c r="AW197" s="1" t="s">
        <v>3938</v>
      </c>
      <c r="AX197">
        <v>6102</v>
      </c>
      <c r="AY197">
        <v>135573</v>
      </c>
      <c r="AZ197">
        <v>3</v>
      </c>
      <c r="BA197" s="1" t="s">
        <v>3402</v>
      </c>
    </row>
    <row r="198" spans="1:53">
      <c r="A198" s="1" t="s">
        <v>245</v>
      </c>
      <c r="B198">
        <v>0</v>
      </c>
      <c r="C198">
        <v>591297.56999999995</v>
      </c>
      <c r="D198" s="1" t="s">
        <v>1575</v>
      </c>
      <c r="E198">
        <v>20</v>
      </c>
      <c r="F198">
        <v>138777</v>
      </c>
      <c r="G198">
        <v>1</v>
      </c>
      <c r="H198" s="1"/>
      <c r="I198" s="1" t="s">
        <v>2405</v>
      </c>
      <c r="J198" s="1" t="s">
        <v>2462</v>
      </c>
      <c r="K198" s="1" t="s">
        <v>2465</v>
      </c>
      <c r="L198" s="1" t="s">
        <v>2511</v>
      </c>
      <c r="M198" s="1" t="s">
        <v>2598</v>
      </c>
      <c r="N198" s="1" t="s">
        <v>2607</v>
      </c>
      <c r="O198" s="1"/>
      <c r="P198">
        <v>1</v>
      </c>
      <c r="Q198" s="1" t="s">
        <v>2680</v>
      </c>
      <c r="R198" s="1" t="s">
        <v>3107</v>
      </c>
      <c r="S198" s="1"/>
      <c r="T198" s="1" t="s">
        <v>3109</v>
      </c>
      <c r="U198" s="1" t="s">
        <v>3140</v>
      </c>
      <c r="V198" s="1" t="s">
        <v>3295</v>
      </c>
      <c r="W198" s="1" t="s">
        <v>3396</v>
      </c>
      <c r="X198" s="1" t="s">
        <v>3400</v>
      </c>
      <c r="Y198" s="3">
        <v>46209</v>
      </c>
      <c r="Z198" s="1" t="s">
        <v>3402</v>
      </c>
      <c r="AA198" s="3">
        <v>46209</v>
      </c>
      <c r="AB198" s="1" t="s">
        <v>3416</v>
      </c>
      <c r="AC198" s="1" t="s">
        <v>3508</v>
      </c>
      <c r="AD198" s="1" t="s">
        <v>3933</v>
      </c>
      <c r="AE198" s="1" t="s">
        <v>3933</v>
      </c>
      <c r="AF198" s="1" t="s">
        <v>3937</v>
      </c>
      <c r="AG198" s="1" t="s">
        <v>2511</v>
      </c>
      <c r="AH198" s="1" t="s">
        <v>2598</v>
      </c>
      <c r="AI198" s="1" t="s">
        <v>3948</v>
      </c>
      <c r="AJ198" s="1"/>
      <c r="AK198" s="1"/>
      <c r="AL198" s="1" t="s">
        <v>3952</v>
      </c>
      <c r="AM198" s="1" t="s">
        <v>3952</v>
      </c>
      <c r="AN198" s="1" t="s">
        <v>3959</v>
      </c>
      <c r="AO198" s="1" t="s">
        <v>4019</v>
      </c>
      <c r="AP198" s="1" t="s">
        <v>4221</v>
      </c>
      <c r="AQ198" s="1"/>
      <c r="AR198">
        <v>6965</v>
      </c>
      <c r="AS198">
        <v>1</v>
      </c>
      <c r="AT198" s="1" t="s">
        <v>4235</v>
      </c>
      <c r="AU198">
        <v>591297.56999999995</v>
      </c>
      <c r="AV198" s="1" t="s">
        <v>4252</v>
      </c>
      <c r="AW198" s="1" t="s">
        <v>3937</v>
      </c>
      <c r="AX198">
        <v>1688</v>
      </c>
      <c r="AY198">
        <v>135574</v>
      </c>
      <c r="AZ198">
        <v>1</v>
      </c>
      <c r="BA198" s="1" t="s">
        <v>3406</v>
      </c>
    </row>
    <row r="199" spans="1:53">
      <c r="A199" s="1" t="s">
        <v>246</v>
      </c>
      <c r="B199">
        <v>0</v>
      </c>
      <c r="C199">
        <v>591297.56999999995</v>
      </c>
      <c r="D199" s="1" t="s">
        <v>1575</v>
      </c>
      <c r="E199">
        <v>20</v>
      </c>
      <c r="F199">
        <v>138777</v>
      </c>
      <c r="G199">
        <v>2</v>
      </c>
      <c r="H199" s="1"/>
      <c r="I199" s="1" t="s">
        <v>2405</v>
      </c>
      <c r="J199" s="1" t="s">
        <v>2462</v>
      </c>
      <c r="K199" s="1" t="s">
        <v>2465</v>
      </c>
      <c r="L199" s="1" t="s">
        <v>2511</v>
      </c>
      <c r="M199" s="1" t="s">
        <v>2598</v>
      </c>
      <c r="N199" s="1" t="s">
        <v>2607</v>
      </c>
      <c r="O199" s="1"/>
      <c r="P199">
        <v>1</v>
      </c>
      <c r="Q199" s="1" t="s">
        <v>2680</v>
      </c>
      <c r="R199" s="1" t="s">
        <v>3107</v>
      </c>
      <c r="S199" s="1"/>
      <c r="T199" s="1" t="s">
        <v>3109</v>
      </c>
      <c r="U199" s="1" t="s">
        <v>3140</v>
      </c>
      <c r="V199" s="1" t="s">
        <v>3295</v>
      </c>
      <c r="W199" s="1" t="s">
        <v>3396</v>
      </c>
      <c r="X199" s="1" t="s">
        <v>3400</v>
      </c>
      <c r="Y199" s="3">
        <v>46209</v>
      </c>
      <c r="Z199" s="1" t="s">
        <v>3402</v>
      </c>
      <c r="AA199" s="3">
        <v>46209</v>
      </c>
      <c r="AB199" s="1" t="s">
        <v>3416</v>
      </c>
      <c r="AC199" s="1" t="s">
        <v>3508</v>
      </c>
      <c r="AD199" s="1" t="s">
        <v>3933</v>
      </c>
      <c r="AE199" s="1" t="s">
        <v>3933</v>
      </c>
      <c r="AF199" s="1" t="s">
        <v>3937</v>
      </c>
      <c r="AG199" s="1" t="s">
        <v>2511</v>
      </c>
      <c r="AH199" s="1" t="s">
        <v>2598</v>
      </c>
      <c r="AI199" s="1" t="s">
        <v>3948</v>
      </c>
      <c r="AJ199" s="1"/>
      <c r="AK199" s="1"/>
      <c r="AL199" s="1" t="s">
        <v>3952</v>
      </c>
      <c r="AM199" s="1" t="s">
        <v>3952</v>
      </c>
      <c r="AN199" s="1" t="s">
        <v>3959</v>
      </c>
      <c r="AO199" s="1" t="s">
        <v>4019</v>
      </c>
      <c r="AP199" s="1" t="s">
        <v>4221</v>
      </c>
      <c r="AQ199" s="1"/>
      <c r="AR199">
        <v>6965</v>
      </c>
      <c r="AS199">
        <v>1</v>
      </c>
      <c r="AT199" s="1" t="s">
        <v>4235</v>
      </c>
      <c r="AU199">
        <v>591297.56999999995</v>
      </c>
      <c r="AV199" s="1" t="s">
        <v>4252</v>
      </c>
      <c r="AW199" s="1" t="s">
        <v>3937</v>
      </c>
      <c r="AX199">
        <v>1688</v>
      </c>
      <c r="AY199">
        <v>135574</v>
      </c>
      <c r="AZ199">
        <v>2</v>
      </c>
      <c r="BA199" s="1" t="s">
        <v>3406</v>
      </c>
    </row>
    <row r="200" spans="1:53">
      <c r="A200" s="1" t="s">
        <v>247</v>
      </c>
      <c r="B200">
        <v>0</v>
      </c>
      <c r="C200">
        <v>20555930.399999999</v>
      </c>
      <c r="D200" s="1" t="s">
        <v>1576</v>
      </c>
      <c r="E200">
        <v>0</v>
      </c>
      <c r="F200">
        <v>138849</v>
      </c>
      <c r="G200">
        <v>1</v>
      </c>
      <c r="H200" s="1"/>
      <c r="I200" s="1" t="s">
        <v>2405</v>
      </c>
      <c r="J200" s="1" t="s">
        <v>2462</v>
      </c>
      <c r="K200" s="1" t="s">
        <v>2466</v>
      </c>
      <c r="L200" s="1" t="s">
        <v>2510</v>
      </c>
      <c r="M200" s="1" t="s">
        <v>2597</v>
      </c>
      <c r="N200" s="1" t="s">
        <v>2607</v>
      </c>
      <c r="O200" s="1"/>
      <c r="P200">
        <v>1</v>
      </c>
      <c r="Q200" s="1" t="s">
        <v>1576</v>
      </c>
      <c r="R200" s="1" t="s">
        <v>3107</v>
      </c>
      <c r="S200" s="1"/>
      <c r="T200" s="1" t="s">
        <v>3110</v>
      </c>
      <c r="U200" s="1" t="s">
        <v>1764</v>
      </c>
      <c r="V200" s="1" t="s">
        <v>1764</v>
      </c>
      <c r="W200" s="1" t="s">
        <v>3396</v>
      </c>
      <c r="X200" s="1" t="s">
        <v>3400</v>
      </c>
      <c r="Y200" s="3">
        <v>46209</v>
      </c>
      <c r="Z200" s="1" t="s">
        <v>3402</v>
      </c>
      <c r="AA200" s="3">
        <v>46209</v>
      </c>
      <c r="AB200" s="1" t="s">
        <v>3416</v>
      </c>
      <c r="AC200" s="1"/>
      <c r="AD200" s="1" t="s">
        <v>3933</v>
      </c>
      <c r="AE200" s="1" t="s">
        <v>3933</v>
      </c>
      <c r="AF200" s="1" t="s">
        <v>3938</v>
      </c>
      <c r="AG200" s="1" t="s">
        <v>2510</v>
      </c>
      <c r="AH200" s="1" t="s">
        <v>2597</v>
      </c>
      <c r="AI200" s="1" t="s">
        <v>3948</v>
      </c>
      <c r="AJ200" s="1"/>
      <c r="AK200" s="1"/>
      <c r="AL200" s="1" t="s">
        <v>3952</v>
      </c>
      <c r="AM200" s="1" t="s">
        <v>3952</v>
      </c>
      <c r="AN200" s="1" t="s">
        <v>3960</v>
      </c>
      <c r="AO200" s="1" t="s">
        <v>4020</v>
      </c>
      <c r="AP200" s="1" t="s">
        <v>4223</v>
      </c>
      <c r="AQ200" s="1"/>
      <c r="AR200">
        <v>22422</v>
      </c>
      <c r="AS200">
        <v>1</v>
      </c>
      <c r="AT200" s="1" t="s">
        <v>4235</v>
      </c>
      <c r="AU200">
        <v>20555930.399999999</v>
      </c>
      <c r="AV200" s="1" t="s">
        <v>4287</v>
      </c>
      <c r="AW200" s="1" t="s">
        <v>3938</v>
      </c>
      <c r="AX200">
        <v>4038</v>
      </c>
      <c r="AY200">
        <v>135575</v>
      </c>
      <c r="AZ200">
        <v>1</v>
      </c>
      <c r="BA200" s="1" t="s">
        <v>3409</v>
      </c>
    </row>
    <row r="201" spans="1:53">
      <c r="A201" s="1"/>
      <c r="B201">
        <v>0</v>
      </c>
      <c r="C201">
        <v>-6555930.4000000004</v>
      </c>
      <c r="D201" s="1" t="s">
        <v>1577</v>
      </c>
      <c r="E201">
        <v>0</v>
      </c>
      <c r="F201">
        <v>0</v>
      </c>
      <c r="G201">
        <v>0</v>
      </c>
      <c r="H201" s="1"/>
      <c r="I201" s="1" t="s">
        <v>2415</v>
      </c>
      <c r="J201" s="1" t="s">
        <v>2462</v>
      </c>
      <c r="K201" s="1" t="s">
        <v>2466</v>
      </c>
      <c r="L201" s="1" t="s">
        <v>2510</v>
      </c>
      <c r="M201" s="1" t="s">
        <v>2597</v>
      </c>
      <c r="N201" s="1" t="s">
        <v>2607</v>
      </c>
      <c r="O201" s="1"/>
      <c r="P201">
        <v>1</v>
      </c>
      <c r="Q201" s="1" t="s">
        <v>1577</v>
      </c>
      <c r="R201" s="1" t="s">
        <v>3107</v>
      </c>
      <c r="S201" s="1"/>
      <c r="T201" s="1" t="s">
        <v>3110</v>
      </c>
      <c r="U201" s="1" t="s">
        <v>1764</v>
      </c>
      <c r="V201" s="1" t="s">
        <v>1764</v>
      </c>
      <c r="W201" s="1" t="s">
        <v>3396</v>
      </c>
      <c r="X201" s="1" t="s">
        <v>3400</v>
      </c>
      <c r="Y201" s="3">
        <v>46209</v>
      </c>
      <c r="Z201" s="1" t="s">
        <v>3402</v>
      </c>
      <c r="AA201" s="3">
        <v>46209</v>
      </c>
      <c r="AB201" s="1" t="s">
        <v>3416</v>
      </c>
      <c r="AC201" s="1"/>
      <c r="AD201" s="1" t="s">
        <v>3933</v>
      </c>
      <c r="AE201" s="1" t="s">
        <v>3933</v>
      </c>
      <c r="AF201" s="1" t="s">
        <v>3938</v>
      </c>
      <c r="AG201" s="1" t="s">
        <v>2510</v>
      </c>
      <c r="AH201" s="1" t="s">
        <v>2597</v>
      </c>
      <c r="AI201" s="1" t="s">
        <v>3948</v>
      </c>
      <c r="AJ201" s="1"/>
      <c r="AK201" s="1"/>
      <c r="AL201" s="1" t="s">
        <v>3952</v>
      </c>
      <c r="AM201" s="1" t="s">
        <v>3952</v>
      </c>
      <c r="AN201" s="1" t="s">
        <v>3960</v>
      </c>
      <c r="AO201" s="1" t="s">
        <v>4020</v>
      </c>
      <c r="AP201" s="1"/>
      <c r="AQ201" s="1"/>
      <c r="AR201">
        <v>2057</v>
      </c>
      <c r="AS201">
        <v>1</v>
      </c>
      <c r="AT201" s="1" t="s">
        <v>4235</v>
      </c>
      <c r="AU201">
        <v>-6555930.4000000004</v>
      </c>
      <c r="AV201" s="1" t="s">
        <v>120</v>
      </c>
      <c r="AW201" s="1" t="s">
        <v>3938</v>
      </c>
      <c r="AX201">
        <v>4038</v>
      </c>
      <c r="AY201">
        <v>135575</v>
      </c>
      <c r="AZ201">
        <v>2</v>
      </c>
      <c r="BA201" s="1" t="s">
        <v>3409</v>
      </c>
    </row>
    <row r="202" spans="1:53">
      <c r="A202" s="1" t="s">
        <v>248</v>
      </c>
      <c r="B202">
        <v>0</v>
      </c>
      <c r="C202">
        <v>247896.2</v>
      </c>
      <c r="D202" s="1" t="s">
        <v>1578</v>
      </c>
      <c r="E202">
        <v>20</v>
      </c>
      <c r="F202">
        <v>138471</v>
      </c>
      <c r="G202">
        <v>1</v>
      </c>
      <c r="H202" s="1"/>
      <c r="I202" s="1" t="s">
        <v>2405</v>
      </c>
      <c r="J202" s="1" t="s">
        <v>2462</v>
      </c>
      <c r="K202" s="1" t="s">
        <v>2464</v>
      </c>
      <c r="L202" s="1" t="s">
        <v>2500</v>
      </c>
      <c r="M202" s="1" t="s">
        <v>2581</v>
      </c>
      <c r="N202" s="1" t="s">
        <v>2607</v>
      </c>
      <c r="O202" s="1"/>
      <c r="P202">
        <v>1</v>
      </c>
      <c r="Q202" s="1" t="s">
        <v>2681</v>
      </c>
      <c r="R202" s="1" t="s">
        <v>3107</v>
      </c>
      <c r="S202" s="1"/>
      <c r="T202" s="1" t="s">
        <v>3108</v>
      </c>
      <c r="U202" s="1" t="s">
        <v>2681</v>
      </c>
      <c r="V202" s="1" t="s">
        <v>1578</v>
      </c>
      <c r="W202" s="1" t="s">
        <v>3396</v>
      </c>
      <c r="X202" s="1"/>
      <c r="Y202" s="3">
        <v>46209</v>
      </c>
      <c r="Z202" s="1" t="s">
        <v>3402</v>
      </c>
      <c r="AA202" s="3">
        <v>46209</v>
      </c>
      <c r="AB202" s="1" t="s">
        <v>3416</v>
      </c>
      <c r="AC202" s="1" t="s">
        <v>3509</v>
      </c>
      <c r="AD202" s="1" t="s">
        <v>3933</v>
      </c>
      <c r="AE202" s="1" t="s">
        <v>3933</v>
      </c>
      <c r="AF202" s="1" t="s">
        <v>3936</v>
      </c>
      <c r="AG202" s="1" t="s">
        <v>2500</v>
      </c>
      <c r="AH202" s="1" t="s">
        <v>2581</v>
      </c>
      <c r="AI202" s="1" t="s">
        <v>3948</v>
      </c>
      <c r="AJ202" s="1"/>
      <c r="AK202" s="1"/>
      <c r="AL202" s="1" t="s">
        <v>3952</v>
      </c>
      <c r="AM202" s="1" t="s">
        <v>3952</v>
      </c>
      <c r="AN202" s="1" t="s">
        <v>3958</v>
      </c>
      <c r="AO202" s="1" t="s">
        <v>4021</v>
      </c>
      <c r="AP202" s="1" t="s">
        <v>4215</v>
      </c>
      <c r="AQ202" s="1"/>
      <c r="AR202">
        <v>14862</v>
      </c>
      <c r="AS202">
        <v>1</v>
      </c>
      <c r="AT202" s="1" t="s">
        <v>4235</v>
      </c>
      <c r="AU202">
        <v>247896.2</v>
      </c>
      <c r="AV202" s="1" t="s">
        <v>4244</v>
      </c>
      <c r="AW202" s="1" t="s">
        <v>3936</v>
      </c>
      <c r="AX202">
        <v>2426</v>
      </c>
      <c r="AY202">
        <v>135576</v>
      </c>
      <c r="AZ202">
        <v>1</v>
      </c>
      <c r="BA202" s="1" t="s">
        <v>4627</v>
      </c>
    </row>
    <row r="203" spans="1:53">
      <c r="A203" s="1" t="s">
        <v>249</v>
      </c>
      <c r="B203">
        <v>0</v>
      </c>
      <c r="C203">
        <v>184900</v>
      </c>
      <c r="D203" s="1" t="s">
        <v>1579</v>
      </c>
      <c r="E203">
        <v>0</v>
      </c>
      <c r="F203">
        <v>138808</v>
      </c>
      <c r="G203">
        <v>1</v>
      </c>
      <c r="H203" s="1"/>
      <c r="I203" s="1" t="s">
        <v>2429</v>
      </c>
      <c r="J203" s="1" t="s">
        <v>2462</v>
      </c>
      <c r="K203" s="1" t="s">
        <v>2465</v>
      </c>
      <c r="L203" s="1" t="s">
        <v>2481</v>
      </c>
      <c r="M203" s="1" t="s">
        <v>2593</v>
      </c>
      <c r="N203" s="1" t="s">
        <v>2607</v>
      </c>
      <c r="O203" s="1"/>
      <c r="P203">
        <v>1</v>
      </c>
      <c r="Q203" s="1" t="s">
        <v>1579</v>
      </c>
      <c r="R203" s="1" t="s">
        <v>3107</v>
      </c>
      <c r="S203" s="1"/>
      <c r="T203" s="1" t="s">
        <v>3109</v>
      </c>
      <c r="U203" s="1" t="s">
        <v>1579</v>
      </c>
      <c r="V203" s="1" t="s">
        <v>1579</v>
      </c>
      <c r="W203" s="1" t="s">
        <v>3396</v>
      </c>
      <c r="X203" s="1" t="s">
        <v>3400</v>
      </c>
      <c r="Y203" s="3">
        <v>46209</v>
      </c>
      <c r="Z203" s="1" t="s">
        <v>3402</v>
      </c>
      <c r="AA203" s="3">
        <v>46209</v>
      </c>
      <c r="AB203" s="1" t="s">
        <v>3416</v>
      </c>
      <c r="AC203" s="1" t="s">
        <v>3510</v>
      </c>
      <c r="AD203" s="1" t="s">
        <v>3933</v>
      </c>
      <c r="AE203" s="1" t="s">
        <v>3933</v>
      </c>
      <c r="AF203" s="1" t="s">
        <v>3937</v>
      </c>
      <c r="AG203" s="1" t="s">
        <v>2481</v>
      </c>
      <c r="AH203" s="1" t="s">
        <v>2593</v>
      </c>
      <c r="AI203" s="1" t="s">
        <v>3949</v>
      </c>
      <c r="AJ203" s="1"/>
      <c r="AK203" s="1"/>
      <c r="AL203" s="1" t="s">
        <v>3952</v>
      </c>
      <c r="AM203" s="1" t="s">
        <v>3952</v>
      </c>
      <c r="AN203" s="1" t="s">
        <v>3959</v>
      </c>
      <c r="AO203" s="1" t="s">
        <v>3973</v>
      </c>
      <c r="AP203" s="1" t="s">
        <v>4221</v>
      </c>
      <c r="AQ203" s="1"/>
      <c r="AR203">
        <v>1599</v>
      </c>
      <c r="AS203">
        <v>1</v>
      </c>
      <c r="AT203" s="1" t="s">
        <v>4235</v>
      </c>
      <c r="AU203">
        <v>184900</v>
      </c>
      <c r="AV203" s="1" t="s">
        <v>4288</v>
      </c>
      <c r="AW203" s="1" t="s">
        <v>3937</v>
      </c>
      <c r="AX203">
        <v>2886</v>
      </c>
      <c r="AY203">
        <v>135577</v>
      </c>
      <c r="AZ203">
        <v>1</v>
      </c>
      <c r="BA203" s="1" t="s">
        <v>3404</v>
      </c>
    </row>
    <row r="204" spans="1:53">
      <c r="A204" s="1" t="s">
        <v>250</v>
      </c>
      <c r="B204">
        <v>0</v>
      </c>
      <c r="C204">
        <v>47500000</v>
      </c>
      <c r="D204" s="1" t="s">
        <v>1580</v>
      </c>
      <c r="E204">
        <v>20</v>
      </c>
      <c r="F204">
        <v>138710</v>
      </c>
      <c r="G204">
        <v>1</v>
      </c>
      <c r="H204" s="1"/>
      <c r="I204" s="1" t="s">
        <v>2405</v>
      </c>
      <c r="J204" s="1" t="s">
        <v>2462</v>
      </c>
      <c r="K204" s="1" t="s">
        <v>2465</v>
      </c>
      <c r="L204" s="1" t="s">
        <v>2490</v>
      </c>
      <c r="M204" s="1" t="s">
        <v>2593</v>
      </c>
      <c r="N204" s="1" t="s">
        <v>2607</v>
      </c>
      <c r="O204" s="1"/>
      <c r="P204">
        <v>475</v>
      </c>
      <c r="Q204" s="1" t="s">
        <v>2682</v>
      </c>
      <c r="R204" s="1" t="s">
        <v>3107</v>
      </c>
      <c r="S204" s="1"/>
      <c r="T204" s="1" t="s">
        <v>3109</v>
      </c>
      <c r="U204" s="1" t="s">
        <v>3141</v>
      </c>
      <c r="V204" s="1" t="s">
        <v>3296</v>
      </c>
      <c r="W204" s="1" t="s">
        <v>3396</v>
      </c>
      <c r="X204" s="1"/>
      <c r="Y204" s="3">
        <v>46209</v>
      </c>
      <c r="Z204" s="1" t="s">
        <v>3402</v>
      </c>
      <c r="AA204" s="3">
        <v>46209</v>
      </c>
      <c r="AB204" s="1" t="s">
        <v>3416</v>
      </c>
      <c r="AC204" s="1" t="s">
        <v>3511</v>
      </c>
      <c r="AD204" s="1" t="s">
        <v>3933</v>
      </c>
      <c r="AE204" s="1" t="s">
        <v>3933</v>
      </c>
      <c r="AF204" s="1" t="s">
        <v>3937</v>
      </c>
      <c r="AG204" s="1" t="s">
        <v>2490</v>
      </c>
      <c r="AH204" s="1" t="s">
        <v>2593</v>
      </c>
      <c r="AI204" s="1" t="s">
        <v>3948</v>
      </c>
      <c r="AJ204" s="1"/>
      <c r="AK204" s="1"/>
      <c r="AL204" s="1" t="s">
        <v>3953</v>
      </c>
      <c r="AM204" s="1" t="s">
        <v>3952</v>
      </c>
      <c r="AN204" s="1" t="s">
        <v>3959</v>
      </c>
      <c r="AO204" s="1" t="s">
        <v>3982</v>
      </c>
      <c r="AP204" s="1" t="s">
        <v>4221</v>
      </c>
      <c r="AQ204" s="1"/>
      <c r="AR204">
        <v>22423</v>
      </c>
      <c r="AS204">
        <v>475</v>
      </c>
      <c r="AT204" s="1" t="s">
        <v>4235</v>
      </c>
      <c r="AU204">
        <v>100000</v>
      </c>
      <c r="AV204" s="1" t="s">
        <v>4289</v>
      </c>
      <c r="AW204" s="1" t="s">
        <v>3937</v>
      </c>
      <c r="AX204">
        <v>2633</v>
      </c>
      <c r="AY204">
        <v>135578</v>
      </c>
      <c r="AZ204">
        <v>1</v>
      </c>
      <c r="BA204" s="1" t="s">
        <v>3416</v>
      </c>
    </row>
    <row r="205" spans="1:53">
      <c r="A205" s="1" t="s">
        <v>251</v>
      </c>
      <c r="B205">
        <v>0</v>
      </c>
      <c r="C205">
        <v>-14250000</v>
      </c>
      <c r="D205" s="1" t="s">
        <v>1581</v>
      </c>
      <c r="E205">
        <v>20</v>
      </c>
      <c r="F205">
        <v>138710</v>
      </c>
      <c r="G205">
        <v>2</v>
      </c>
      <c r="H205" s="1"/>
      <c r="I205" s="1" t="s">
        <v>2415</v>
      </c>
      <c r="J205" s="1" t="s">
        <v>2462</v>
      </c>
      <c r="K205" s="1" t="s">
        <v>2465</v>
      </c>
      <c r="L205" s="1" t="s">
        <v>2490</v>
      </c>
      <c r="M205" s="1" t="s">
        <v>2593</v>
      </c>
      <c r="N205" s="1" t="s">
        <v>2607</v>
      </c>
      <c r="O205" s="1"/>
      <c r="P205">
        <v>0</v>
      </c>
      <c r="Q205" s="1" t="s">
        <v>2609</v>
      </c>
      <c r="R205" s="1" t="s">
        <v>3107</v>
      </c>
      <c r="S205" s="1"/>
      <c r="T205" s="1" t="s">
        <v>3109</v>
      </c>
      <c r="U205" s="1" t="s">
        <v>3141</v>
      </c>
      <c r="V205" s="1" t="s">
        <v>3296</v>
      </c>
      <c r="W205" s="1" t="s">
        <v>3396</v>
      </c>
      <c r="X205" s="1"/>
      <c r="Y205" s="3">
        <v>46209</v>
      </c>
      <c r="Z205" s="1" t="s">
        <v>3402</v>
      </c>
      <c r="AA205" s="3">
        <v>46209</v>
      </c>
      <c r="AB205" s="1" t="s">
        <v>3416</v>
      </c>
      <c r="AC205" s="1" t="s">
        <v>3511</v>
      </c>
      <c r="AD205" s="1" t="s">
        <v>3933</v>
      </c>
      <c r="AE205" s="1" t="s">
        <v>3933</v>
      </c>
      <c r="AF205" s="1" t="s">
        <v>3937</v>
      </c>
      <c r="AG205" s="1" t="s">
        <v>2490</v>
      </c>
      <c r="AH205" s="1" t="s">
        <v>2593</v>
      </c>
      <c r="AI205" s="1" t="s">
        <v>3948</v>
      </c>
      <c r="AJ205" s="1"/>
      <c r="AK205" s="1"/>
      <c r="AL205" s="1" t="s">
        <v>3953</v>
      </c>
      <c r="AM205" s="1" t="s">
        <v>3954</v>
      </c>
      <c r="AN205" s="1" t="s">
        <v>3959</v>
      </c>
      <c r="AO205" s="1" t="s">
        <v>3982</v>
      </c>
      <c r="AP205" s="1" t="s">
        <v>4221</v>
      </c>
      <c r="AQ205" s="1"/>
      <c r="AR205">
        <v>2057</v>
      </c>
      <c r="AS205">
        <v>1</v>
      </c>
      <c r="AT205" s="1" t="s">
        <v>4235</v>
      </c>
      <c r="AU205">
        <v>-14250000</v>
      </c>
      <c r="AV205" s="1" t="s">
        <v>120</v>
      </c>
      <c r="AW205" s="1" t="s">
        <v>3937</v>
      </c>
      <c r="AX205">
        <v>2633</v>
      </c>
      <c r="AY205">
        <v>135578</v>
      </c>
      <c r="AZ205">
        <v>2</v>
      </c>
      <c r="BA205" s="1" t="s">
        <v>3416</v>
      </c>
    </row>
    <row r="206" spans="1:53">
      <c r="A206" s="1" t="s">
        <v>252</v>
      </c>
      <c r="B206">
        <v>0</v>
      </c>
      <c r="C206">
        <v>55000000</v>
      </c>
      <c r="D206" s="1" t="s">
        <v>1582</v>
      </c>
      <c r="E206">
        <v>0</v>
      </c>
      <c r="F206">
        <v>138591</v>
      </c>
      <c r="G206">
        <v>1</v>
      </c>
      <c r="H206" s="1"/>
      <c r="I206" s="1" t="s">
        <v>2405</v>
      </c>
      <c r="J206" s="1" t="s">
        <v>2462</v>
      </c>
      <c r="K206" s="1" t="s">
        <v>2464</v>
      </c>
      <c r="L206" s="1" t="s">
        <v>2497</v>
      </c>
      <c r="M206" s="1" t="s">
        <v>2589</v>
      </c>
      <c r="N206" s="1" t="s">
        <v>2607</v>
      </c>
      <c r="O206" s="1"/>
      <c r="P206">
        <v>12</v>
      </c>
      <c r="Q206" s="1" t="s">
        <v>1582</v>
      </c>
      <c r="R206" s="1" t="s">
        <v>3107</v>
      </c>
      <c r="S206" s="1"/>
      <c r="T206" s="1" t="s">
        <v>3108</v>
      </c>
      <c r="U206" s="1" t="s">
        <v>3142</v>
      </c>
      <c r="V206" s="1" t="s">
        <v>3142</v>
      </c>
      <c r="W206" s="1" t="s">
        <v>3396</v>
      </c>
      <c r="X206" s="1" t="s">
        <v>3400</v>
      </c>
      <c r="Y206" s="3">
        <v>46209</v>
      </c>
      <c r="Z206" s="1" t="s">
        <v>3402</v>
      </c>
      <c r="AA206" s="3">
        <v>46209</v>
      </c>
      <c r="AB206" s="1" t="s">
        <v>3416</v>
      </c>
      <c r="AC206" s="1" t="s">
        <v>3512</v>
      </c>
      <c r="AD206" s="1" t="s">
        <v>3933</v>
      </c>
      <c r="AE206" s="1" t="s">
        <v>3933</v>
      </c>
      <c r="AF206" s="1" t="s">
        <v>3939</v>
      </c>
      <c r="AG206" s="1" t="s">
        <v>2497</v>
      </c>
      <c r="AH206" s="1" t="s">
        <v>2589</v>
      </c>
      <c r="AI206" s="1" t="s">
        <v>3948</v>
      </c>
      <c r="AJ206" s="1"/>
      <c r="AK206" s="1"/>
      <c r="AL206" s="1" t="s">
        <v>3952</v>
      </c>
      <c r="AM206" s="1" t="s">
        <v>3952</v>
      </c>
      <c r="AN206" s="1" t="s">
        <v>3958</v>
      </c>
      <c r="AO206" s="1" t="s">
        <v>4022</v>
      </c>
      <c r="AP206" s="1" t="s">
        <v>4212</v>
      </c>
      <c r="AQ206" s="1"/>
      <c r="AR206">
        <v>14862</v>
      </c>
      <c r="AS206">
        <v>12</v>
      </c>
      <c r="AT206" s="1" t="s">
        <v>4235</v>
      </c>
      <c r="AU206">
        <v>4583333.3333000001</v>
      </c>
      <c r="AV206" s="1" t="s">
        <v>4244</v>
      </c>
      <c r="AW206" s="1" t="s">
        <v>3939</v>
      </c>
      <c r="AX206">
        <v>3309</v>
      </c>
      <c r="AY206">
        <v>135579</v>
      </c>
      <c r="AZ206">
        <v>1</v>
      </c>
      <c r="BA206" s="1" t="s">
        <v>4628</v>
      </c>
    </row>
    <row r="207" spans="1:53">
      <c r="A207" s="1" t="s">
        <v>253</v>
      </c>
      <c r="B207">
        <v>0</v>
      </c>
      <c r="C207">
        <v>55000000</v>
      </c>
      <c r="D207" s="1" t="s">
        <v>1582</v>
      </c>
      <c r="E207">
        <v>0</v>
      </c>
      <c r="F207">
        <v>138591</v>
      </c>
      <c r="G207">
        <v>2</v>
      </c>
      <c r="H207" s="1"/>
      <c r="I207" s="1" t="s">
        <v>2405</v>
      </c>
      <c r="J207" s="1" t="s">
        <v>2462</v>
      </c>
      <c r="K207" s="1" t="s">
        <v>2464</v>
      </c>
      <c r="L207" s="1" t="s">
        <v>2497</v>
      </c>
      <c r="M207" s="1" t="s">
        <v>2589</v>
      </c>
      <c r="N207" s="1" t="s">
        <v>2607</v>
      </c>
      <c r="O207" s="1"/>
      <c r="P207">
        <v>12</v>
      </c>
      <c r="Q207" s="1" t="s">
        <v>1582</v>
      </c>
      <c r="R207" s="1" t="s">
        <v>3107</v>
      </c>
      <c r="S207" s="1"/>
      <c r="T207" s="1" t="s">
        <v>3108</v>
      </c>
      <c r="U207" s="1" t="s">
        <v>3142</v>
      </c>
      <c r="V207" s="1" t="s">
        <v>3142</v>
      </c>
      <c r="W207" s="1" t="s">
        <v>3396</v>
      </c>
      <c r="X207" s="1" t="s">
        <v>3400</v>
      </c>
      <c r="Y207" s="3">
        <v>46209</v>
      </c>
      <c r="Z207" s="1" t="s">
        <v>3402</v>
      </c>
      <c r="AA207" s="3">
        <v>46209</v>
      </c>
      <c r="AB207" s="1" t="s">
        <v>3416</v>
      </c>
      <c r="AC207" s="1" t="s">
        <v>3512</v>
      </c>
      <c r="AD207" s="1" t="s">
        <v>3933</v>
      </c>
      <c r="AE207" s="1" t="s">
        <v>3933</v>
      </c>
      <c r="AF207" s="1" t="s">
        <v>3939</v>
      </c>
      <c r="AG207" s="1" t="s">
        <v>2497</v>
      </c>
      <c r="AH207" s="1" t="s">
        <v>2589</v>
      </c>
      <c r="AI207" s="1" t="s">
        <v>3948</v>
      </c>
      <c r="AJ207" s="1"/>
      <c r="AK207" s="1"/>
      <c r="AL207" s="1" t="s">
        <v>3952</v>
      </c>
      <c r="AM207" s="1" t="s">
        <v>3952</v>
      </c>
      <c r="AN207" s="1" t="s">
        <v>3958</v>
      </c>
      <c r="AO207" s="1" t="s">
        <v>4022</v>
      </c>
      <c r="AP207" s="1" t="s">
        <v>4212</v>
      </c>
      <c r="AQ207" s="1"/>
      <c r="AR207">
        <v>14862</v>
      </c>
      <c r="AS207">
        <v>12</v>
      </c>
      <c r="AT207" s="1" t="s">
        <v>4235</v>
      </c>
      <c r="AU207">
        <v>4583333.3333000001</v>
      </c>
      <c r="AV207" s="1" t="s">
        <v>4244</v>
      </c>
      <c r="AW207" s="1" t="s">
        <v>3939</v>
      </c>
      <c r="AX207">
        <v>3309</v>
      </c>
      <c r="AY207">
        <v>135579</v>
      </c>
      <c r="AZ207">
        <v>2</v>
      </c>
      <c r="BA207" s="1" t="s">
        <v>4628</v>
      </c>
    </row>
    <row r="208" spans="1:53">
      <c r="A208" s="1" t="s">
        <v>254</v>
      </c>
      <c r="B208">
        <v>0</v>
      </c>
      <c r="C208">
        <v>31500000</v>
      </c>
      <c r="D208" s="1" t="s">
        <v>1583</v>
      </c>
      <c r="E208">
        <v>20</v>
      </c>
      <c r="F208">
        <v>138577</v>
      </c>
      <c r="G208">
        <v>1</v>
      </c>
      <c r="H208" s="1"/>
      <c r="I208" s="1" t="s">
        <v>2421</v>
      </c>
      <c r="J208" s="1" t="s">
        <v>2462</v>
      </c>
      <c r="K208" s="1" t="s">
        <v>2464</v>
      </c>
      <c r="L208" s="1" t="s">
        <v>2512</v>
      </c>
      <c r="M208" s="1" t="s">
        <v>2587</v>
      </c>
      <c r="N208" s="1" t="s">
        <v>2607</v>
      </c>
      <c r="O208" s="1"/>
      <c r="P208">
        <v>12</v>
      </c>
      <c r="Q208" s="1" t="s">
        <v>2083</v>
      </c>
      <c r="R208" s="1" t="s">
        <v>3107</v>
      </c>
      <c r="S208" s="1"/>
      <c r="T208" s="1" t="s">
        <v>3108</v>
      </c>
      <c r="U208" s="1" t="s">
        <v>2083</v>
      </c>
      <c r="V208" s="1" t="s">
        <v>1583</v>
      </c>
      <c r="W208" s="1" t="s">
        <v>3396</v>
      </c>
      <c r="X208" s="1"/>
      <c r="Y208" s="3">
        <v>46209</v>
      </c>
      <c r="Z208" s="1" t="s">
        <v>3407</v>
      </c>
      <c r="AA208" s="3">
        <v>46209</v>
      </c>
      <c r="AB208" s="1" t="s">
        <v>3416</v>
      </c>
      <c r="AC208" s="1" t="s">
        <v>3513</v>
      </c>
      <c r="AD208" s="1" t="s">
        <v>3933</v>
      </c>
      <c r="AE208" s="1" t="s">
        <v>3933</v>
      </c>
      <c r="AF208" s="1" t="s">
        <v>3939</v>
      </c>
      <c r="AG208" s="1" t="s">
        <v>2512</v>
      </c>
      <c r="AH208" s="1" t="s">
        <v>2587</v>
      </c>
      <c r="AI208" s="1" t="s">
        <v>3948</v>
      </c>
      <c r="AJ208" s="1"/>
      <c r="AK208" s="1"/>
      <c r="AL208" s="1" t="s">
        <v>3952</v>
      </c>
      <c r="AM208" s="1" t="s">
        <v>3952</v>
      </c>
      <c r="AN208" s="1" t="s">
        <v>3958</v>
      </c>
      <c r="AO208" s="1" t="s">
        <v>4023</v>
      </c>
      <c r="AP208" s="1" t="s">
        <v>4212</v>
      </c>
      <c r="AQ208" s="1"/>
      <c r="AR208">
        <v>3010</v>
      </c>
      <c r="AS208">
        <v>12</v>
      </c>
      <c r="AT208" s="1" t="s">
        <v>4235</v>
      </c>
      <c r="AU208">
        <v>2625000</v>
      </c>
      <c r="AV208" s="1" t="s">
        <v>4290</v>
      </c>
      <c r="AW208" s="1" t="s">
        <v>3939</v>
      </c>
      <c r="AX208">
        <v>2566</v>
      </c>
      <c r="AY208">
        <v>135580</v>
      </c>
      <c r="AZ208">
        <v>1</v>
      </c>
      <c r="BA208" s="1" t="s">
        <v>4628</v>
      </c>
    </row>
    <row r="209" spans="1:53">
      <c r="A209" s="1" t="s">
        <v>255</v>
      </c>
      <c r="B209">
        <v>0</v>
      </c>
      <c r="C209">
        <v>180000000</v>
      </c>
      <c r="D209" s="1" t="s">
        <v>1482</v>
      </c>
      <c r="E209">
        <v>0</v>
      </c>
      <c r="F209">
        <v>138546</v>
      </c>
      <c r="G209">
        <v>1</v>
      </c>
      <c r="H209" s="1"/>
      <c r="I209" s="1" t="s">
        <v>2404</v>
      </c>
      <c r="J209" s="1" t="s">
        <v>2462</v>
      </c>
      <c r="K209" s="1" t="s">
        <v>2464</v>
      </c>
      <c r="L209" s="1" t="s">
        <v>2482</v>
      </c>
      <c r="M209" s="1" t="s">
        <v>2589</v>
      </c>
      <c r="N209" s="1" t="s">
        <v>2607</v>
      </c>
      <c r="O209" s="1"/>
      <c r="P209">
        <v>1</v>
      </c>
      <c r="Q209" s="1" t="s">
        <v>1482</v>
      </c>
      <c r="R209" s="1" t="s">
        <v>3107</v>
      </c>
      <c r="S209" s="1"/>
      <c r="T209" s="1" t="s">
        <v>3108</v>
      </c>
      <c r="U209" s="1" t="s">
        <v>1482</v>
      </c>
      <c r="V209" s="1" t="s">
        <v>1482</v>
      </c>
      <c r="W209" s="1" t="s">
        <v>3396</v>
      </c>
      <c r="X209" s="1" t="s">
        <v>3400</v>
      </c>
      <c r="Y209" s="3">
        <v>46209</v>
      </c>
      <c r="Z209" s="1" t="s">
        <v>3402</v>
      </c>
      <c r="AA209" s="3">
        <v>46209</v>
      </c>
      <c r="AB209" s="1" t="s">
        <v>3416</v>
      </c>
      <c r="AC209" s="1" t="s">
        <v>3514</v>
      </c>
      <c r="AD209" s="1" t="s">
        <v>3933</v>
      </c>
      <c r="AE209" s="1" t="s">
        <v>3933</v>
      </c>
      <c r="AF209" s="1" t="s">
        <v>3939</v>
      </c>
      <c r="AG209" s="1" t="s">
        <v>2482</v>
      </c>
      <c r="AH209" s="1" t="s">
        <v>2589</v>
      </c>
      <c r="AI209" s="1" t="s">
        <v>3948</v>
      </c>
      <c r="AJ209" s="1"/>
      <c r="AK209" s="1"/>
      <c r="AL209" s="1" t="s">
        <v>3952</v>
      </c>
      <c r="AM209" s="1" t="s">
        <v>3952</v>
      </c>
      <c r="AN209" s="1" t="s">
        <v>3958</v>
      </c>
      <c r="AO209" s="1" t="s">
        <v>4024</v>
      </c>
      <c r="AP209" s="1" t="s">
        <v>4212</v>
      </c>
      <c r="AQ209" s="1"/>
      <c r="AR209">
        <v>1267</v>
      </c>
      <c r="AS209">
        <v>1</v>
      </c>
      <c r="AT209" s="1" t="s">
        <v>4235</v>
      </c>
      <c r="AU209">
        <v>180000000</v>
      </c>
      <c r="AV209" s="1" t="s">
        <v>3500</v>
      </c>
      <c r="AW209" s="1" t="s">
        <v>3939</v>
      </c>
      <c r="AX209">
        <v>2368</v>
      </c>
      <c r="AY209">
        <v>135581</v>
      </c>
      <c r="AZ209">
        <v>1</v>
      </c>
      <c r="BA209" s="1" t="s">
        <v>4621</v>
      </c>
    </row>
    <row r="210" spans="1:53">
      <c r="A210" s="1" t="s">
        <v>256</v>
      </c>
      <c r="B210">
        <v>0</v>
      </c>
      <c r="C210">
        <v>186659.7</v>
      </c>
      <c r="D210" s="1" t="s">
        <v>1584</v>
      </c>
      <c r="E210">
        <v>20</v>
      </c>
      <c r="F210">
        <v>138573</v>
      </c>
      <c r="G210">
        <v>1</v>
      </c>
      <c r="H210" s="1"/>
      <c r="I210" s="1" t="s">
        <v>2408</v>
      </c>
      <c r="J210" s="1" t="s">
        <v>2462</v>
      </c>
      <c r="K210" s="1" t="s">
        <v>2465</v>
      </c>
      <c r="L210" s="1" t="s">
        <v>2489</v>
      </c>
      <c r="M210" s="1" t="s">
        <v>2593</v>
      </c>
      <c r="N210" s="1" t="s">
        <v>2607</v>
      </c>
      <c r="O210" s="1"/>
      <c r="P210">
        <v>1</v>
      </c>
      <c r="Q210" s="1" t="s">
        <v>2683</v>
      </c>
      <c r="R210" s="1" t="s">
        <v>3107</v>
      </c>
      <c r="S210" s="1"/>
      <c r="T210" s="1" t="s">
        <v>3109</v>
      </c>
      <c r="U210" s="1" t="s">
        <v>2683</v>
      </c>
      <c r="V210" s="1" t="s">
        <v>1584</v>
      </c>
      <c r="W210" s="1" t="s">
        <v>3397</v>
      </c>
      <c r="X210" s="1"/>
      <c r="Y210" s="3">
        <v>46209</v>
      </c>
      <c r="Z210" s="1" t="s">
        <v>3402</v>
      </c>
      <c r="AA210" s="3">
        <v>46209</v>
      </c>
      <c r="AB210" s="1" t="s">
        <v>3416</v>
      </c>
      <c r="AC210" s="1" t="s">
        <v>3515</v>
      </c>
      <c r="AD210" s="1" t="s">
        <v>3933</v>
      </c>
      <c r="AE210" s="1" t="s">
        <v>3933</v>
      </c>
      <c r="AF210" s="1" t="s">
        <v>3937</v>
      </c>
      <c r="AG210" s="1" t="s">
        <v>2489</v>
      </c>
      <c r="AH210" s="1" t="s">
        <v>2593</v>
      </c>
      <c r="AI210" s="1" t="s">
        <v>3948</v>
      </c>
      <c r="AJ210" s="1"/>
      <c r="AK210" s="1"/>
      <c r="AL210" s="1" t="s">
        <v>3952</v>
      </c>
      <c r="AM210" s="1" t="s">
        <v>3952</v>
      </c>
      <c r="AN210" s="1" t="s">
        <v>3959</v>
      </c>
      <c r="AO210" s="1" t="s">
        <v>4025</v>
      </c>
      <c r="AP210" s="1" t="s">
        <v>4221</v>
      </c>
      <c r="AQ210" s="1"/>
      <c r="AR210">
        <v>14417</v>
      </c>
      <c r="AS210">
        <v>1</v>
      </c>
      <c r="AT210" s="1" t="s">
        <v>4235</v>
      </c>
      <c r="AU210">
        <v>186659.7</v>
      </c>
      <c r="AV210" s="1" t="s">
        <v>4266</v>
      </c>
      <c r="AW210" s="1" t="s">
        <v>3937</v>
      </c>
      <c r="AX210">
        <v>3098</v>
      </c>
      <c r="AY210">
        <v>135582</v>
      </c>
      <c r="AZ210">
        <v>1</v>
      </c>
      <c r="BA210" s="1" t="s">
        <v>4628</v>
      </c>
    </row>
    <row r="211" spans="1:53">
      <c r="A211" s="1" t="s">
        <v>257</v>
      </c>
      <c r="B211">
        <v>0</v>
      </c>
      <c r="C211">
        <v>700000</v>
      </c>
      <c r="D211" s="1" t="s">
        <v>1460</v>
      </c>
      <c r="E211">
        <v>20</v>
      </c>
      <c r="F211">
        <v>138474</v>
      </c>
      <c r="G211">
        <v>1</v>
      </c>
      <c r="H211" s="1"/>
      <c r="I211" s="1" t="s">
        <v>2421</v>
      </c>
      <c r="J211" s="1" t="s">
        <v>2462</v>
      </c>
      <c r="K211" s="1" t="s">
        <v>2464</v>
      </c>
      <c r="L211" s="1" t="s">
        <v>2493</v>
      </c>
      <c r="M211" s="1" t="s">
        <v>2594</v>
      </c>
      <c r="N211" s="1" t="s">
        <v>2607</v>
      </c>
      <c r="O211" s="1"/>
      <c r="P211">
        <v>1</v>
      </c>
      <c r="Q211" s="1" t="s">
        <v>1441</v>
      </c>
      <c r="R211" s="1" t="s">
        <v>3107</v>
      </c>
      <c r="S211" s="1"/>
      <c r="T211" s="1" t="s">
        <v>3108</v>
      </c>
      <c r="U211" s="1" t="s">
        <v>2169</v>
      </c>
      <c r="V211" s="1" t="s">
        <v>3297</v>
      </c>
      <c r="W211" s="1" t="s">
        <v>3396</v>
      </c>
      <c r="X211" s="1" t="s">
        <v>3400</v>
      </c>
      <c r="Y211" s="3">
        <v>46209</v>
      </c>
      <c r="Z211" s="1" t="s">
        <v>3402</v>
      </c>
      <c r="AA211" s="3">
        <v>46209</v>
      </c>
      <c r="AB211" s="1" t="s">
        <v>3416</v>
      </c>
      <c r="AC211" s="1" t="s">
        <v>3516</v>
      </c>
      <c r="AD211" s="1" t="s">
        <v>3933</v>
      </c>
      <c r="AE211" s="1" t="s">
        <v>3933</v>
      </c>
      <c r="AF211" s="1" t="s">
        <v>3939</v>
      </c>
      <c r="AG211" s="1" t="s">
        <v>2493</v>
      </c>
      <c r="AH211" s="1" t="s">
        <v>2594</v>
      </c>
      <c r="AI211" s="1" t="s">
        <v>3948</v>
      </c>
      <c r="AJ211" s="1"/>
      <c r="AK211" s="1"/>
      <c r="AL211" s="1" t="s">
        <v>3952</v>
      </c>
      <c r="AM211" s="1" t="s">
        <v>3952</v>
      </c>
      <c r="AN211" s="1" t="s">
        <v>3958</v>
      </c>
      <c r="AO211" s="1" t="s">
        <v>4026</v>
      </c>
      <c r="AP211" s="1" t="s">
        <v>4212</v>
      </c>
      <c r="AQ211" s="1"/>
      <c r="AR211">
        <v>1265</v>
      </c>
      <c r="AS211">
        <v>1</v>
      </c>
      <c r="AT211" s="1" t="s">
        <v>4235</v>
      </c>
      <c r="AU211">
        <v>700000</v>
      </c>
      <c r="AV211" s="1" t="s">
        <v>4270</v>
      </c>
      <c r="AW211" s="1" t="s">
        <v>3939</v>
      </c>
      <c r="AX211">
        <v>2483</v>
      </c>
      <c r="AY211">
        <v>135583</v>
      </c>
      <c r="AZ211">
        <v>1</v>
      </c>
      <c r="BA211" s="1" t="s">
        <v>4627</v>
      </c>
    </row>
    <row r="212" spans="1:53">
      <c r="A212" s="1" t="s">
        <v>258</v>
      </c>
      <c r="B212">
        <v>0</v>
      </c>
      <c r="C212">
        <v>30000</v>
      </c>
      <c r="D212" s="1" t="s">
        <v>1430</v>
      </c>
      <c r="E212">
        <v>20</v>
      </c>
      <c r="F212">
        <v>138474</v>
      </c>
      <c r="G212">
        <v>2</v>
      </c>
      <c r="H212" s="1"/>
      <c r="I212" s="1" t="s">
        <v>2421</v>
      </c>
      <c r="J212" s="1" t="s">
        <v>2462</v>
      </c>
      <c r="K212" s="1" t="s">
        <v>2464</v>
      </c>
      <c r="L212" s="1" t="s">
        <v>2493</v>
      </c>
      <c r="M212" s="1" t="s">
        <v>2594</v>
      </c>
      <c r="N212" s="1" t="s">
        <v>2607</v>
      </c>
      <c r="O212" s="1"/>
      <c r="P212">
        <v>1</v>
      </c>
      <c r="Q212" s="1" t="s">
        <v>2611</v>
      </c>
      <c r="R212" s="1" t="s">
        <v>3107</v>
      </c>
      <c r="S212" s="1"/>
      <c r="T212" s="1" t="s">
        <v>3108</v>
      </c>
      <c r="U212" s="1" t="s">
        <v>2169</v>
      </c>
      <c r="V212" s="1" t="s">
        <v>3297</v>
      </c>
      <c r="W212" s="1" t="s">
        <v>3396</v>
      </c>
      <c r="X212" s="1" t="s">
        <v>3400</v>
      </c>
      <c r="Y212" s="3">
        <v>46209</v>
      </c>
      <c r="Z212" s="1" t="s">
        <v>3402</v>
      </c>
      <c r="AA212" s="3">
        <v>46209</v>
      </c>
      <c r="AB212" s="1" t="s">
        <v>3416</v>
      </c>
      <c r="AC212" s="1" t="s">
        <v>3516</v>
      </c>
      <c r="AD212" s="1" t="s">
        <v>3933</v>
      </c>
      <c r="AE212" s="1" t="s">
        <v>3933</v>
      </c>
      <c r="AF212" s="1" t="s">
        <v>3939</v>
      </c>
      <c r="AG212" s="1" t="s">
        <v>2493</v>
      </c>
      <c r="AH212" s="1" t="s">
        <v>2594</v>
      </c>
      <c r="AI212" s="1" t="s">
        <v>3948</v>
      </c>
      <c r="AJ212" s="1"/>
      <c r="AK212" s="1"/>
      <c r="AL212" s="1" t="s">
        <v>3952</v>
      </c>
      <c r="AM212" s="1" t="s">
        <v>3952</v>
      </c>
      <c r="AN212" s="1" t="s">
        <v>3958</v>
      </c>
      <c r="AO212" s="1" t="s">
        <v>4026</v>
      </c>
      <c r="AP212" s="1" t="s">
        <v>4212</v>
      </c>
      <c r="AQ212" s="1"/>
      <c r="AR212">
        <v>1265</v>
      </c>
      <c r="AS212">
        <v>1</v>
      </c>
      <c r="AT212" s="1" t="s">
        <v>4235</v>
      </c>
      <c r="AU212">
        <v>30000</v>
      </c>
      <c r="AV212" s="1" t="s">
        <v>4270</v>
      </c>
      <c r="AW212" s="1" t="s">
        <v>3939</v>
      </c>
      <c r="AX212">
        <v>2483</v>
      </c>
      <c r="AY212">
        <v>135583</v>
      </c>
      <c r="AZ212">
        <v>2</v>
      </c>
      <c r="BA212" s="1" t="s">
        <v>4627</v>
      </c>
    </row>
    <row r="213" spans="1:53">
      <c r="A213" s="1" t="s">
        <v>259</v>
      </c>
      <c r="B213">
        <v>0</v>
      </c>
      <c r="C213">
        <v>500000</v>
      </c>
      <c r="D213" s="1" t="s">
        <v>1585</v>
      </c>
      <c r="E213">
        <v>20</v>
      </c>
      <c r="F213">
        <v>138473</v>
      </c>
      <c r="G213">
        <v>1</v>
      </c>
      <c r="H213" s="1"/>
      <c r="I213" s="1" t="s">
        <v>2421</v>
      </c>
      <c r="J213" s="1" t="s">
        <v>2462</v>
      </c>
      <c r="K213" s="1" t="s">
        <v>2464</v>
      </c>
      <c r="L213" s="1" t="s">
        <v>2493</v>
      </c>
      <c r="M213" s="1" t="s">
        <v>2594</v>
      </c>
      <c r="N213" s="1" t="s">
        <v>2607</v>
      </c>
      <c r="O213" s="1"/>
      <c r="P213">
        <v>1</v>
      </c>
      <c r="Q213" s="1" t="s">
        <v>1760</v>
      </c>
      <c r="R213" s="1" t="s">
        <v>3107</v>
      </c>
      <c r="S213" s="1"/>
      <c r="T213" s="1" t="s">
        <v>3108</v>
      </c>
      <c r="U213" s="1" t="s">
        <v>1760</v>
      </c>
      <c r="V213" s="1" t="s">
        <v>1585</v>
      </c>
      <c r="W213" s="1" t="s">
        <v>3396</v>
      </c>
      <c r="X213" s="1" t="s">
        <v>3400</v>
      </c>
      <c r="Y213" s="3">
        <v>46209</v>
      </c>
      <c r="Z213" s="1" t="s">
        <v>3402</v>
      </c>
      <c r="AA213" s="3">
        <v>46209</v>
      </c>
      <c r="AB213" s="1" t="s">
        <v>3416</v>
      </c>
      <c r="AC213" s="1" t="s">
        <v>3517</v>
      </c>
      <c r="AD213" s="1" t="s">
        <v>3933</v>
      </c>
      <c r="AE213" s="1" t="s">
        <v>3933</v>
      </c>
      <c r="AF213" s="1" t="s">
        <v>3939</v>
      </c>
      <c r="AG213" s="1" t="s">
        <v>2493</v>
      </c>
      <c r="AH213" s="1" t="s">
        <v>2594</v>
      </c>
      <c r="AI213" s="1" t="s">
        <v>3948</v>
      </c>
      <c r="AJ213" s="1"/>
      <c r="AK213" s="1"/>
      <c r="AL213" s="1" t="s">
        <v>3952</v>
      </c>
      <c r="AM213" s="1" t="s">
        <v>3952</v>
      </c>
      <c r="AN213" s="1" t="s">
        <v>3958</v>
      </c>
      <c r="AO213" s="1" t="s">
        <v>4027</v>
      </c>
      <c r="AP213" s="1" t="s">
        <v>4212</v>
      </c>
      <c r="AQ213" s="1"/>
      <c r="AR213">
        <v>1265</v>
      </c>
      <c r="AS213">
        <v>1</v>
      </c>
      <c r="AT213" s="1" t="s">
        <v>4235</v>
      </c>
      <c r="AU213">
        <v>500000</v>
      </c>
      <c r="AV213" s="1" t="s">
        <v>4270</v>
      </c>
      <c r="AW213" s="1" t="s">
        <v>3939</v>
      </c>
      <c r="AX213">
        <v>2703</v>
      </c>
      <c r="AY213">
        <v>135584</v>
      </c>
      <c r="AZ213">
        <v>1</v>
      </c>
      <c r="BA213" s="1" t="s">
        <v>4627</v>
      </c>
    </row>
    <row r="214" spans="1:53">
      <c r="A214" s="1" t="s">
        <v>260</v>
      </c>
      <c r="B214">
        <v>0</v>
      </c>
      <c r="C214">
        <v>15000</v>
      </c>
      <c r="D214" s="1" t="s">
        <v>1586</v>
      </c>
      <c r="E214">
        <v>20</v>
      </c>
      <c r="F214">
        <v>138472</v>
      </c>
      <c r="G214">
        <v>1</v>
      </c>
      <c r="H214" s="1"/>
      <c r="I214" s="1" t="s">
        <v>2421</v>
      </c>
      <c r="J214" s="1" t="s">
        <v>2462</v>
      </c>
      <c r="K214" s="1" t="s">
        <v>2464</v>
      </c>
      <c r="L214" s="1" t="s">
        <v>2493</v>
      </c>
      <c r="M214" s="1" t="s">
        <v>2594</v>
      </c>
      <c r="N214" s="1" t="s">
        <v>2607</v>
      </c>
      <c r="O214" s="1"/>
      <c r="P214">
        <v>1</v>
      </c>
      <c r="Q214" s="1" t="s">
        <v>2684</v>
      </c>
      <c r="R214" s="1" t="s">
        <v>3107</v>
      </c>
      <c r="S214" s="1"/>
      <c r="T214" s="1" t="s">
        <v>3108</v>
      </c>
      <c r="U214" s="1" t="s">
        <v>3143</v>
      </c>
      <c r="V214" s="1" t="s">
        <v>3298</v>
      </c>
      <c r="W214" s="1" t="s">
        <v>3396</v>
      </c>
      <c r="X214" s="1" t="s">
        <v>3400</v>
      </c>
      <c r="Y214" s="3">
        <v>46209</v>
      </c>
      <c r="Z214" s="1" t="s">
        <v>3406</v>
      </c>
      <c r="AA214" s="3">
        <v>46209</v>
      </c>
      <c r="AB214" s="1" t="s">
        <v>3416</v>
      </c>
      <c r="AC214" s="1" t="s">
        <v>3517</v>
      </c>
      <c r="AD214" s="1" t="s">
        <v>3933</v>
      </c>
      <c r="AE214" s="1" t="s">
        <v>3933</v>
      </c>
      <c r="AF214" s="1" t="s">
        <v>3939</v>
      </c>
      <c r="AG214" s="1" t="s">
        <v>2493</v>
      </c>
      <c r="AH214" s="1" t="s">
        <v>2594</v>
      </c>
      <c r="AI214" s="1" t="s">
        <v>3948</v>
      </c>
      <c r="AJ214" s="1"/>
      <c r="AK214" s="1"/>
      <c r="AL214" s="1" t="s">
        <v>3952</v>
      </c>
      <c r="AM214" s="1" t="s">
        <v>3952</v>
      </c>
      <c r="AN214" s="1" t="s">
        <v>3958</v>
      </c>
      <c r="AO214" s="1" t="s">
        <v>3993</v>
      </c>
      <c r="AP214" s="1" t="s">
        <v>4212</v>
      </c>
      <c r="AQ214" s="1"/>
      <c r="AR214">
        <v>1265</v>
      </c>
      <c r="AS214">
        <v>1</v>
      </c>
      <c r="AT214" s="1" t="s">
        <v>4235</v>
      </c>
      <c r="AU214">
        <v>15000</v>
      </c>
      <c r="AV214" s="1" t="s">
        <v>4270</v>
      </c>
      <c r="AW214" s="1" t="s">
        <v>3939</v>
      </c>
      <c r="AX214">
        <v>973</v>
      </c>
      <c r="AY214">
        <v>135585</v>
      </c>
      <c r="AZ214">
        <v>1</v>
      </c>
      <c r="BA214" s="1" t="s">
        <v>4627</v>
      </c>
    </row>
    <row r="215" spans="1:53">
      <c r="A215" s="1" t="s">
        <v>261</v>
      </c>
      <c r="B215">
        <v>0</v>
      </c>
      <c r="C215">
        <v>250000</v>
      </c>
      <c r="D215" s="1" t="s">
        <v>1467</v>
      </c>
      <c r="E215">
        <v>20</v>
      </c>
      <c r="F215">
        <v>138472</v>
      </c>
      <c r="G215">
        <v>2</v>
      </c>
      <c r="H215" s="1"/>
      <c r="I215" s="1" t="s">
        <v>2421</v>
      </c>
      <c r="J215" s="1" t="s">
        <v>2462</v>
      </c>
      <c r="K215" s="1" t="s">
        <v>2464</v>
      </c>
      <c r="L215" s="1" t="s">
        <v>2493</v>
      </c>
      <c r="M215" s="1" t="s">
        <v>2594</v>
      </c>
      <c r="N215" s="1" t="s">
        <v>2607</v>
      </c>
      <c r="O215" s="1"/>
      <c r="P215">
        <v>1</v>
      </c>
      <c r="Q215" s="1" t="s">
        <v>1439</v>
      </c>
      <c r="R215" s="1" t="s">
        <v>3107</v>
      </c>
      <c r="S215" s="1"/>
      <c r="T215" s="1" t="s">
        <v>3108</v>
      </c>
      <c r="U215" s="1" t="s">
        <v>3143</v>
      </c>
      <c r="V215" s="1" t="s">
        <v>3298</v>
      </c>
      <c r="W215" s="1" t="s">
        <v>3396</v>
      </c>
      <c r="X215" s="1" t="s">
        <v>3400</v>
      </c>
      <c r="Y215" s="3">
        <v>46209</v>
      </c>
      <c r="Z215" s="1" t="s">
        <v>3406</v>
      </c>
      <c r="AA215" s="3">
        <v>46209</v>
      </c>
      <c r="AB215" s="1" t="s">
        <v>3416</v>
      </c>
      <c r="AC215" s="1" t="s">
        <v>3517</v>
      </c>
      <c r="AD215" s="1" t="s">
        <v>3933</v>
      </c>
      <c r="AE215" s="1" t="s">
        <v>3933</v>
      </c>
      <c r="AF215" s="1" t="s">
        <v>3939</v>
      </c>
      <c r="AG215" s="1" t="s">
        <v>2493</v>
      </c>
      <c r="AH215" s="1" t="s">
        <v>2594</v>
      </c>
      <c r="AI215" s="1" t="s">
        <v>3948</v>
      </c>
      <c r="AJ215" s="1"/>
      <c r="AK215" s="1"/>
      <c r="AL215" s="1" t="s">
        <v>3952</v>
      </c>
      <c r="AM215" s="1" t="s">
        <v>3952</v>
      </c>
      <c r="AN215" s="1" t="s">
        <v>3958</v>
      </c>
      <c r="AO215" s="1" t="s">
        <v>3993</v>
      </c>
      <c r="AP215" s="1" t="s">
        <v>4212</v>
      </c>
      <c r="AQ215" s="1"/>
      <c r="AR215">
        <v>1265</v>
      </c>
      <c r="AS215">
        <v>1</v>
      </c>
      <c r="AT215" s="1" t="s">
        <v>4235</v>
      </c>
      <c r="AU215">
        <v>250000</v>
      </c>
      <c r="AV215" s="1" t="s">
        <v>4270</v>
      </c>
      <c r="AW215" s="1" t="s">
        <v>3939</v>
      </c>
      <c r="AX215">
        <v>973</v>
      </c>
      <c r="AY215">
        <v>135585</v>
      </c>
      <c r="AZ215">
        <v>2</v>
      </c>
      <c r="BA215" s="1" t="s">
        <v>4627</v>
      </c>
    </row>
    <row r="216" spans="1:53">
      <c r="A216" s="1" t="s">
        <v>262</v>
      </c>
      <c r="B216">
        <v>0</v>
      </c>
      <c r="C216">
        <v>102000</v>
      </c>
      <c r="D216" s="1" t="s">
        <v>1587</v>
      </c>
      <c r="E216">
        <v>20</v>
      </c>
      <c r="F216">
        <v>138465</v>
      </c>
      <c r="G216">
        <v>1</v>
      </c>
      <c r="H216" s="1"/>
      <c r="I216" s="1" t="s">
        <v>2421</v>
      </c>
      <c r="J216" s="1" t="s">
        <v>2462</v>
      </c>
      <c r="K216" s="1" t="s">
        <v>2464</v>
      </c>
      <c r="L216" s="1" t="s">
        <v>2493</v>
      </c>
      <c r="M216" s="1" t="s">
        <v>2594</v>
      </c>
      <c r="N216" s="1" t="s">
        <v>2607</v>
      </c>
      <c r="O216" s="1"/>
      <c r="P216">
        <v>12</v>
      </c>
      <c r="Q216" s="1" t="s">
        <v>2685</v>
      </c>
      <c r="R216" s="1" t="s">
        <v>3107</v>
      </c>
      <c r="S216" s="1"/>
      <c r="T216" s="1" t="s">
        <v>3108</v>
      </c>
      <c r="U216" s="1" t="s">
        <v>3144</v>
      </c>
      <c r="V216" s="1" t="s">
        <v>3299</v>
      </c>
      <c r="W216" s="1" t="s">
        <v>3396</v>
      </c>
      <c r="X216" s="1" t="s">
        <v>3400</v>
      </c>
      <c r="Y216" s="3">
        <v>46209</v>
      </c>
      <c r="Z216" s="1" t="s">
        <v>3402</v>
      </c>
      <c r="AA216" s="3">
        <v>46209</v>
      </c>
      <c r="AB216" s="1" t="s">
        <v>3416</v>
      </c>
      <c r="AC216" s="1" t="s">
        <v>3518</v>
      </c>
      <c r="AD216" s="1" t="s">
        <v>3933</v>
      </c>
      <c r="AE216" s="1" t="s">
        <v>3933</v>
      </c>
      <c r="AF216" s="1" t="s">
        <v>3939</v>
      </c>
      <c r="AG216" s="1" t="s">
        <v>2493</v>
      </c>
      <c r="AH216" s="1" t="s">
        <v>2594</v>
      </c>
      <c r="AI216" s="1" t="s">
        <v>3948</v>
      </c>
      <c r="AJ216" s="1"/>
      <c r="AK216" s="1"/>
      <c r="AL216" s="1" t="s">
        <v>3952</v>
      </c>
      <c r="AM216" s="1" t="s">
        <v>3952</v>
      </c>
      <c r="AN216" s="1" t="s">
        <v>3958</v>
      </c>
      <c r="AO216" s="1" t="s">
        <v>4028</v>
      </c>
      <c r="AP216" s="1" t="s">
        <v>4212</v>
      </c>
      <c r="AQ216" s="1"/>
      <c r="AR216">
        <v>1265</v>
      </c>
      <c r="AS216">
        <v>12</v>
      </c>
      <c r="AT216" s="1" t="s">
        <v>4235</v>
      </c>
      <c r="AU216">
        <v>8500</v>
      </c>
      <c r="AV216" s="1" t="s">
        <v>4270</v>
      </c>
      <c r="AW216" s="1" t="s">
        <v>3939</v>
      </c>
      <c r="AX216">
        <v>2865</v>
      </c>
      <c r="AY216">
        <v>135586</v>
      </c>
      <c r="AZ216">
        <v>1</v>
      </c>
      <c r="BA216" s="1" t="s">
        <v>4627</v>
      </c>
    </row>
    <row r="217" spans="1:53">
      <c r="A217" s="1" t="s">
        <v>263</v>
      </c>
      <c r="B217">
        <v>0</v>
      </c>
      <c r="C217">
        <v>330120</v>
      </c>
      <c r="D217" s="1" t="s">
        <v>1588</v>
      </c>
      <c r="E217">
        <v>20</v>
      </c>
      <c r="F217">
        <v>138465</v>
      </c>
      <c r="G217">
        <v>2</v>
      </c>
      <c r="H217" s="1"/>
      <c r="I217" s="1" t="s">
        <v>2421</v>
      </c>
      <c r="J217" s="1" t="s">
        <v>2462</v>
      </c>
      <c r="K217" s="1" t="s">
        <v>2464</v>
      </c>
      <c r="L217" s="1" t="s">
        <v>2493</v>
      </c>
      <c r="M217" s="1" t="s">
        <v>2594</v>
      </c>
      <c r="N217" s="1" t="s">
        <v>2607</v>
      </c>
      <c r="O217" s="1"/>
      <c r="P217">
        <v>6</v>
      </c>
      <c r="Q217" s="1" t="s">
        <v>2686</v>
      </c>
      <c r="R217" s="1" t="s">
        <v>3107</v>
      </c>
      <c r="S217" s="1"/>
      <c r="T217" s="1" t="s">
        <v>3108</v>
      </c>
      <c r="U217" s="1" t="s">
        <v>3144</v>
      </c>
      <c r="V217" s="1" t="s">
        <v>3299</v>
      </c>
      <c r="W217" s="1" t="s">
        <v>3396</v>
      </c>
      <c r="X217" s="1" t="s">
        <v>3400</v>
      </c>
      <c r="Y217" s="3">
        <v>46209</v>
      </c>
      <c r="Z217" s="1" t="s">
        <v>3402</v>
      </c>
      <c r="AA217" s="3">
        <v>46209</v>
      </c>
      <c r="AB217" s="1" t="s">
        <v>3416</v>
      </c>
      <c r="AC217" s="1" t="s">
        <v>3518</v>
      </c>
      <c r="AD217" s="1" t="s">
        <v>3933</v>
      </c>
      <c r="AE217" s="1" t="s">
        <v>3933</v>
      </c>
      <c r="AF217" s="1" t="s">
        <v>3939</v>
      </c>
      <c r="AG217" s="1" t="s">
        <v>2493</v>
      </c>
      <c r="AH217" s="1" t="s">
        <v>2594</v>
      </c>
      <c r="AI217" s="1" t="s">
        <v>3948</v>
      </c>
      <c r="AJ217" s="1"/>
      <c r="AK217" s="1"/>
      <c r="AL217" s="1" t="s">
        <v>3952</v>
      </c>
      <c r="AM217" s="1" t="s">
        <v>3952</v>
      </c>
      <c r="AN217" s="1" t="s">
        <v>3958</v>
      </c>
      <c r="AO217" s="1" t="s">
        <v>4028</v>
      </c>
      <c r="AP217" s="1" t="s">
        <v>4212</v>
      </c>
      <c r="AQ217" s="1"/>
      <c r="AR217">
        <v>1265</v>
      </c>
      <c r="AS217">
        <v>6</v>
      </c>
      <c r="AT217" s="1" t="s">
        <v>4235</v>
      </c>
      <c r="AU217">
        <v>55020</v>
      </c>
      <c r="AV217" s="1" t="s">
        <v>4270</v>
      </c>
      <c r="AW217" s="1" t="s">
        <v>3939</v>
      </c>
      <c r="AX217">
        <v>2865</v>
      </c>
      <c r="AY217">
        <v>135586</v>
      </c>
      <c r="AZ217">
        <v>2</v>
      </c>
      <c r="BA217" s="1" t="s">
        <v>4627</v>
      </c>
    </row>
    <row r="218" spans="1:53">
      <c r="A218" s="1" t="s">
        <v>264</v>
      </c>
      <c r="B218">
        <v>0</v>
      </c>
      <c r="C218">
        <v>4500000</v>
      </c>
      <c r="D218" s="1" t="s">
        <v>1589</v>
      </c>
      <c r="E218">
        <v>0</v>
      </c>
      <c r="F218">
        <v>138610</v>
      </c>
      <c r="G218">
        <v>1</v>
      </c>
      <c r="H218" s="1"/>
      <c r="I218" s="1" t="s">
        <v>2404</v>
      </c>
      <c r="J218" s="1" t="s">
        <v>2462</v>
      </c>
      <c r="K218" s="1" t="s">
        <v>2464</v>
      </c>
      <c r="L218" s="1" t="s">
        <v>2497</v>
      </c>
      <c r="M218" s="1" t="s">
        <v>2589</v>
      </c>
      <c r="N218" s="1" t="s">
        <v>2607</v>
      </c>
      <c r="O218" s="1"/>
      <c r="P218">
        <v>1</v>
      </c>
      <c r="Q218" s="1" t="s">
        <v>1589</v>
      </c>
      <c r="R218" s="1" t="s">
        <v>3107</v>
      </c>
      <c r="S218" s="1"/>
      <c r="T218" s="1" t="s">
        <v>3108</v>
      </c>
      <c r="U218" s="1" t="s">
        <v>1589</v>
      </c>
      <c r="V218" s="1" t="s">
        <v>1589</v>
      </c>
      <c r="W218" s="1" t="s">
        <v>3396</v>
      </c>
      <c r="X218" s="1" t="s">
        <v>3400</v>
      </c>
      <c r="Y218" s="3">
        <v>46210</v>
      </c>
      <c r="Z218" s="1" t="s">
        <v>3408</v>
      </c>
      <c r="AA218" s="3">
        <v>46210</v>
      </c>
      <c r="AB218" s="1" t="s">
        <v>3416</v>
      </c>
      <c r="AC218" s="1" t="s">
        <v>3519</v>
      </c>
      <c r="AD218" s="1" t="s">
        <v>3933</v>
      </c>
      <c r="AE218" s="1" t="s">
        <v>3933</v>
      </c>
      <c r="AF218" s="1" t="s">
        <v>3939</v>
      </c>
      <c r="AG218" s="1" t="s">
        <v>2497</v>
      </c>
      <c r="AH218" s="1" t="s">
        <v>2589</v>
      </c>
      <c r="AI218" s="1" t="s">
        <v>3948</v>
      </c>
      <c r="AJ218" s="1"/>
      <c r="AK218" s="1"/>
      <c r="AL218" s="1" t="s">
        <v>3952</v>
      </c>
      <c r="AM218" s="1" t="s">
        <v>3952</v>
      </c>
      <c r="AN218" s="1" t="s">
        <v>3958</v>
      </c>
      <c r="AO218" s="1" t="s">
        <v>4022</v>
      </c>
      <c r="AP218" s="1" t="s">
        <v>4212</v>
      </c>
      <c r="AQ218" s="1"/>
      <c r="AR218">
        <v>1267</v>
      </c>
      <c r="AS218">
        <v>1</v>
      </c>
      <c r="AT218" s="1" t="s">
        <v>4235</v>
      </c>
      <c r="AU218">
        <v>4500000</v>
      </c>
      <c r="AV218" s="1" t="s">
        <v>3500</v>
      </c>
      <c r="AW218" s="1" t="s">
        <v>3939</v>
      </c>
      <c r="AX218">
        <v>3309</v>
      </c>
      <c r="AY218">
        <v>135587</v>
      </c>
      <c r="AZ218">
        <v>1</v>
      </c>
      <c r="BA218" s="1" t="s">
        <v>4620</v>
      </c>
    </row>
    <row r="219" spans="1:53">
      <c r="A219" s="1" t="s">
        <v>265</v>
      </c>
      <c r="B219">
        <v>0</v>
      </c>
      <c r="C219">
        <v>48000</v>
      </c>
      <c r="D219" s="1" t="s">
        <v>1531</v>
      </c>
      <c r="E219">
        <v>0</v>
      </c>
      <c r="F219">
        <v>138605</v>
      </c>
      <c r="G219">
        <v>1</v>
      </c>
      <c r="H219" s="1"/>
      <c r="I219" s="1" t="s">
        <v>2421</v>
      </c>
      <c r="J219" s="1" t="s">
        <v>2462</v>
      </c>
      <c r="K219" s="1" t="s">
        <v>2464</v>
      </c>
      <c r="L219" s="1" t="s">
        <v>2498</v>
      </c>
      <c r="M219" s="1" t="s">
        <v>2589</v>
      </c>
      <c r="N219" s="1" t="s">
        <v>2607</v>
      </c>
      <c r="O219" s="1"/>
      <c r="P219">
        <v>5</v>
      </c>
      <c r="Q219" s="1" t="s">
        <v>1531</v>
      </c>
      <c r="R219" s="1" t="s">
        <v>3107</v>
      </c>
      <c r="S219" s="1"/>
      <c r="T219" s="1" t="s">
        <v>3108</v>
      </c>
      <c r="U219" s="1" t="s">
        <v>1531</v>
      </c>
      <c r="V219" s="1" t="s">
        <v>1531</v>
      </c>
      <c r="W219" s="1" t="s">
        <v>3396</v>
      </c>
      <c r="X219" s="1" t="s">
        <v>3400</v>
      </c>
      <c r="Y219" s="3">
        <v>46210</v>
      </c>
      <c r="Z219" s="1" t="s">
        <v>3408</v>
      </c>
      <c r="AA219" s="3">
        <v>46210</v>
      </c>
      <c r="AB219" s="1" t="s">
        <v>3416</v>
      </c>
      <c r="AC219" s="1" t="s">
        <v>3520</v>
      </c>
      <c r="AD219" s="1" t="s">
        <v>3933</v>
      </c>
      <c r="AE219" s="1" t="s">
        <v>3933</v>
      </c>
      <c r="AF219" s="1" t="s">
        <v>3939</v>
      </c>
      <c r="AG219" s="1" t="s">
        <v>2498</v>
      </c>
      <c r="AH219" s="1" t="s">
        <v>2589</v>
      </c>
      <c r="AI219" s="1" t="s">
        <v>3948</v>
      </c>
      <c r="AJ219" s="1"/>
      <c r="AK219" s="1"/>
      <c r="AL219" s="1" t="s">
        <v>3952</v>
      </c>
      <c r="AM219" s="1" t="s">
        <v>3952</v>
      </c>
      <c r="AN219" s="1" t="s">
        <v>3958</v>
      </c>
      <c r="AO219" s="1" t="s">
        <v>4029</v>
      </c>
      <c r="AP219" s="1" t="s">
        <v>4212</v>
      </c>
      <c r="AQ219" s="1"/>
      <c r="AR219">
        <v>1265</v>
      </c>
      <c r="AS219">
        <v>5</v>
      </c>
      <c r="AT219" s="1" t="s">
        <v>4235</v>
      </c>
      <c r="AU219">
        <v>9600</v>
      </c>
      <c r="AV219" s="1" t="s">
        <v>4270</v>
      </c>
      <c r="AW219" s="1" t="s">
        <v>3939</v>
      </c>
      <c r="AX219">
        <v>2167</v>
      </c>
      <c r="AY219">
        <v>135588</v>
      </c>
      <c r="AZ219">
        <v>1</v>
      </c>
      <c r="BA219" s="1" t="s">
        <v>4620</v>
      </c>
    </row>
    <row r="220" spans="1:53">
      <c r="A220" s="1" t="s">
        <v>266</v>
      </c>
      <c r="B220">
        <v>0</v>
      </c>
      <c r="C220">
        <v>110040</v>
      </c>
      <c r="D220" s="1" t="s">
        <v>1590</v>
      </c>
      <c r="E220">
        <v>20</v>
      </c>
      <c r="F220">
        <v>138604</v>
      </c>
      <c r="G220">
        <v>1</v>
      </c>
      <c r="H220" s="1"/>
      <c r="I220" s="1" t="s">
        <v>2421</v>
      </c>
      <c r="J220" s="1" t="s">
        <v>2462</v>
      </c>
      <c r="K220" s="1" t="s">
        <v>2464</v>
      </c>
      <c r="L220" s="1" t="s">
        <v>2498</v>
      </c>
      <c r="M220" s="1" t="s">
        <v>2589</v>
      </c>
      <c r="N220" s="1" t="s">
        <v>2607</v>
      </c>
      <c r="O220" s="1"/>
      <c r="P220">
        <v>2</v>
      </c>
      <c r="Q220" s="1" t="s">
        <v>2687</v>
      </c>
      <c r="R220" s="1" t="s">
        <v>3107</v>
      </c>
      <c r="S220" s="1"/>
      <c r="T220" s="1" t="s">
        <v>3108</v>
      </c>
      <c r="U220" s="1" t="s">
        <v>3145</v>
      </c>
      <c r="V220" s="1" t="s">
        <v>3300</v>
      </c>
      <c r="W220" s="1" t="s">
        <v>3396</v>
      </c>
      <c r="X220" s="1" t="s">
        <v>3400</v>
      </c>
      <c r="Y220" s="3">
        <v>46210</v>
      </c>
      <c r="Z220" s="1" t="s">
        <v>3408</v>
      </c>
      <c r="AA220" s="3">
        <v>46210</v>
      </c>
      <c r="AB220" s="1" t="s">
        <v>3416</v>
      </c>
      <c r="AC220" s="1" t="s">
        <v>3521</v>
      </c>
      <c r="AD220" s="1" t="s">
        <v>3933</v>
      </c>
      <c r="AE220" s="1" t="s">
        <v>3933</v>
      </c>
      <c r="AF220" s="1" t="s">
        <v>3939</v>
      </c>
      <c r="AG220" s="1" t="s">
        <v>2498</v>
      </c>
      <c r="AH220" s="1" t="s">
        <v>2589</v>
      </c>
      <c r="AI220" s="1" t="s">
        <v>3948</v>
      </c>
      <c r="AJ220" s="1"/>
      <c r="AK220" s="1"/>
      <c r="AL220" s="1" t="s">
        <v>3952</v>
      </c>
      <c r="AM220" s="1" t="s">
        <v>3952</v>
      </c>
      <c r="AN220" s="1" t="s">
        <v>3958</v>
      </c>
      <c r="AO220" s="1" t="s">
        <v>4028</v>
      </c>
      <c r="AP220" s="1" t="s">
        <v>4212</v>
      </c>
      <c r="AQ220" s="1"/>
      <c r="AR220">
        <v>1265</v>
      </c>
      <c r="AS220">
        <v>2</v>
      </c>
      <c r="AT220" s="1" t="s">
        <v>4235</v>
      </c>
      <c r="AU220">
        <v>55020</v>
      </c>
      <c r="AV220" s="1" t="s">
        <v>4270</v>
      </c>
      <c r="AW220" s="1" t="s">
        <v>3939</v>
      </c>
      <c r="AX220">
        <v>2865</v>
      </c>
      <c r="AY220">
        <v>135589</v>
      </c>
      <c r="AZ220">
        <v>1</v>
      </c>
      <c r="BA220" s="1" t="s">
        <v>4620</v>
      </c>
    </row>
    <row r="221" spans="1:53">
      <c r="A221" s="1" t="s">
        <v>267</v>
      </c>
      <c r="B221">
        <v>0</v>
      </c>
      <c r="C221">
        <v>34000</v>
      </c>
      <c r="D221" s="1" t="s">
        <v>1591</v>
      </c>
      <c r="E221">
        <v>20</v>
      </c>
      <c r="F221">
        <v>138604</v>
      </c>
      <c r="G221">
        <v>2</v>
      </c>
      <c r="H221" s="1"/>
      <c r="I221" s="1" t="s">
        <v>2421</v>
      </c>
      <c r="J221" s="1" t="s">
        <v>2462</v>
      </c>
      <c r="K221" s="1" t="s">
        <v>2464</v>
      </c>
      <c r="L221" s="1" t="s">
        <v>2498</v>
      </c>
      <c r="M221" s="1" t="s">
        <v>2589</v>
      </c>
      <c r="N221" s="1" t="s">
        <v>2607</v>
      </c>
      <c r="O221" s="1"/>
      <c r="P221">
        <v>4</v>
      </c>
      <c r="Q221" s="1" t="s">
        <v>2688</v>
      </c>
      <c r="R221" s="1" t="s">
        <v>3107</v>
      </c>
      <c r="S221" s="1"/>
      <c r="T221" s="1" t="s">
        <v>3108</v>
      </c>
      <c r="U221" s="1" t="s">
        <v>3145</v>
      </c>
      <c r="V221" s="1" t="s">
        <v>3300</v>
      </c>
      <c r="W221" s="1" t="s">
        <v>3396</v>
      </c>
      <c r="X221" s="1" t="s">
        <v>3400</v>
      </c>
      <c r="Y221" s="3">
        <v>46210</v>
      </c>
      <c r="Z221" s="1" t="s">
        <v>3408</v>
      </c>
      <c r="AA221" s="3">
        <v>46210</v>
      </c>
      <c r="AB221" s="1" t="s">
        <v>3416</v>
      </c>
      <c r="AC221" s="1" t="s">
        <v>3521</v>
      </c>
      <c r="AD221" s="1" t="s">
        <v>3933</v>
      </c>
      <c r="AE221" s="1" t="s">
        <v>3933</v>
      </c>
      <c r="AF221" s="1" t="s">
        <v>3939</v>
      </c>
      <c r="AG221" s="1" t="s">
        <v>2498</v>
      </c>
      <c r="AH221" s="1" t="s">
        <v>2589</v>
      </c>
      <c r="AI221" s="1" t="s">
        <v>3948</v>
      </c>
      <c r="AJ221" s="1"/>
      <c r="AK221" s="1"/>
      <c r="AL221" s="1" t="s">
        <v>3952</v>
      </c>
      <c r="AM221" s="1" t="s">
        <v>3952</v>
      </c>
      <c r="AN221" s="1" t="s">
        <v>3958</v>
      </c>
      <c r="AO221" s="1" t="s">
        <v>4028</v>
      </c>
      <c r="AP221" s="1" t="s">
        <v>4212</v>
      </c>
      <c r="AQ221" s="1"/>
      <c r="AR221">
        <v>1265</v>
      </c>
      <c r="AS221">
        <v>4</v>
      </c>
      <c r="AT221" s="1" t="s">
        <v>4235</v>
      </c>
      <c r="AU221">
        <v>8500</v>
      </c>
      <c r="AV221" s="1" t="s">
        <v>4270</v>
      </c>
      <c r="AW221" s="1" t="s">
        <v>3939</v>
      </c>
      <c r="AX221">
        <v>2865</v>
      </c>
      <c r="AY221">
        <v>135589</v>
      </c>
      <c r="AZ221">
        <v>2</v>
      </c>
      <c r="BA221" s="1" t="s">
        <v>4620</v>
      </c>
    </row>
    <row r="222" spans="1:53">
      <c r="A222" s="1" t="s">
        <v>268</v>
      </c>
      <c r="B222">
        <v>0</v>
      </c>
      <c r="C222">
        <v>60000</v>
      </c>
      <c r="D222" s="1" t="s">
        <v>1488</v>
      </c>
      <c r="E222">
        <v>20</v>
      </c>
      <c r="F222">
        <v>138602</v>
      </c>
      <c r="G222">
        <v>1</v>
      </c>
      <c r="H222" s="1"/>
      <c r="I222" s="1" t="s">
        <v>2421</v>
      </c>
      <c r="J222" s="1" t="s">
        <v>2462</v>
      </c>
      <c r="K222" s="1" t="s">
        <v>2464</v>
      </c>
      <c r="L222" s="1" t="s">
        <v>2498</v>
      </c>
      <c r="M222" s="1" t="s">
        <v>2589</v>
      </c>
      <c r="N222" s="1" t="s">
        <v>2607</v>
      </c>
      <c r="O222" s="1"/>
      <c r="P222">
        <v>4</v>
      </c>
      <c r="Q222" s="1" t="s">
        <v>1542</v>
      </c>
      <c r="R222" s="1" t="s">
        <v>3107</v>
      </c>
      <c r="S222" s="1"/>
      <c r="T222" s="1" t="s">
        <v>3108</v>
      </c>
      <c r="U222" s="1" t="s">
        <v>1467</v>
      </c>
      <c r="V222" s="1" t="s">
        <v>1637</v>
      </c>
      <c r="W222" s="1" t="s">
        <v>3396</v>
      </c>
      <c r="X222" s="1" t="s">
        <v>3400</v>
      </c>
      <c r="Y222" s="3">
        <v>46210</v>
      </c>
      <c r="Z222" s="1" t="s">
        <v>3408</v>
      </c>
      <c r="AA222" s="3">
        <v>46210</v>
      </c>
      <c r="AB222" s="1" t="s">
        <v>3416</v>
      </c>
      <c r="AC222" s="1" t="s">
        <v>3522</v>
      </c>
      <c r="AD222" s="1" t="s">
        <v>3933</v>
      </c>
      <c r="AE222" s="1" t="s">
        <v>3933</v>
      </c>
      <c r="AF222" s="1" t="s">
        <v>3939</v>
      </c>
      <c r="AG222" s="1" t="s">
        <v>2498</v>
      </c>
      <c r="AH222" s="1" t="s">
        <v>2589</v>
      </c>
      <c r="AI222" s="1" t="s">
        <v>3948</v>
      </c>
      <c r="AJ222" s="1"/>
      <c r="AK222" s="1"/>
      <c r="AL222" s="1" t="s">
        <v>3952</v>
      </c>
      <c r="AM222" s="1" t="s">
        <v>3952</v>
      </c>
      <c r="AN222" s="1" t="s">
        <v>3958</v>
      </c>
      <c r="AO222" s="1" t="s">
        <v>4026</v>
      </c>
      <c r="AP222" s="1" t="s">
        <v>4212</v>
      </c>
      <c r="AQ222" s="1"/>
      <c r="AR222">
        <v>1265</v>
      </c>
      <c r="AS222">
        <v>4</v>
      </c>
      <c r="AT222" s="1" t="s">
        <v>4235</v>
      </c>
      <c r="AU222">
        <v>15000</v>
      </c>
      <c r="AV222" s="1" t="s">
        <v>4270</v>
      </c>
      <c r="AW222" s="1" t="s">
        <v>3939</v>
      </c>
      <c r="AX222">
        <v>2483</v>
      </c>
      <c r="AY222">
        <v>135590</v>
      </c>
      <c r="AZ222">
        <v>1</v>
      </c>
      <c r="BA222" s="1" t="s">
        <v>4620</v>
      </c>
    </row>
    <row r="223" spans="1:53">
      <c r="A223" s="1" t="s">
        <v>269</v>
      </c>
      <c r="B223">
        <v>0</v>
      </c>
      <c r="C223">
        <v>240000</v>
      </c>
      <c r="D223" s="1" t="s">
        <v>1592</v>
      </c>
      <c r="E223">
        <v>20</v>
      </c>
      <c r="F223">
        <v>138602</v>
      </c>
      <c r="G223">
        <v>2</v>
      </c>
      <c r="H223" s="1"/>
      <c r="I223" s="1" t="s">
        <v>2421</v>
      </c>
      <c r="J223" s="1" t="s">
        <v>2462</v>
      </c>
      <c r="K223" s="1" t="s">
        <v>2464</v>
      </c>
      <c r="L223" s="1" t="s">
        <v>2498</v>
      </c>
      <c r="M223" s="1" t="s">
        <v>2589</v>
      </c>
      <c r="N223" s="1" t="s">
        <v>2607</v>
      </c>
      <c r="O223" s="1"/>
      <c r="P223">
        <v>3</v>
      </c>
      <c r="Q223" s="1" t="s">
        <v>1517</v>
      </c>
      <c r="R223" s="1" t="s">
        <v>3107</v>
      </c>
      <c r="S223" s="1"/>
      <c r="T223" s="1" t="s">
        <v>3108</v>
      </c>
      <c r="U223" s="1" t="s">
        <v>1467</v>
      </c>
      <c r="V223" s="1" t="s">
        <v>1637</v>
      </c>
      <c r="W223" s="1" t="s">
        <v>3396</v>
      </c>
      <c r="X223" s="1" t="s">
        <v>3400</v>
      </c>
      <c r="Y223" s="3">
        <v>46210</v>
      </c>
      <c r="Z223" s="1" t="s">
        <v>3408</v>
      </c>
      <c r="AA223" s="3">
        <v>46210</v>
      </c>
      <c r="AB223" s="1" t="s">
        <v>3416</v>
      </c>
      <c r="AC223" s="1" t="s">
        <v>3522</v>
      </c>
      <c r="AD223" s="1" t="s">
        <v>3933</v>
      </c>
      <c r="AE223" s="1" t="s">
        <v>3933</v>
      </c>
      <c r="AF223" s="1" t="s">
        <v>3939</v>
      </c>
      <c r="AG223" s="1" t="s">
        <v>2498</v>
      </c>
      <c r="AH223" s="1" t="s">
        <v>2589</v>
      </c>
      <c r="AI223" s="1" t="s">
        <v>3948</v>
      </c>
      <c r="AJ223" s="1"/>
      <c r="AK223" s="1"/>
      <c r="AL223" s="1" t="s">
        <v>3952</v>
      </c>
      <c r="AM223" s="1" t="s">
        <v>3952</v>
      </c>
      <c r="AN223" s="1" t="s">
        <v>3958</v>
      </c>
      <c r="AO223" s="1" t="s">
        <v>4026</v>
      </c>
      <c r="AP223" s="1" t="s">
        <v>4212</v>
      </c>
      <c r="AQ223" s="1"/>
      <c r="AR223">
        <v>1265</v>
      </c>
      <c r="AS223">
        <v>3</v>
      </c>
      <c r="AT223" s="1" t="s">
        <v>4235</v>
      </c>
      <c r="AU223">
        <v>80000</v>
      </c>
      <c r="AV223" s="1" t="s">
        <v>4270</v>
      </c>
      <c r="AW223" s="1" t="s">
        <v>3939</v>
      </c>
      <c r="AX223">
        <v>2483</v>
      </c>
      <c r="AY223">
        <v>135590</v>
      </c>
      <c r="AZ223">
        <v>2</v>
      </c>
      <c r="BA223" s="1" t="s">
        <v>4620</v>
      </c>
    </row>
    <row r="224" spans="1:53">
      <c r="A224" s="1" t="s">
        <v>270</v>
      </c>
      <c r="B224">
        <v>0</v>
      </c>
      <c r="C224">
        <v>210000</v>
      </c>
      <c r="D224" s="1" t="s">
        <v>1537</v>
      </c>
      <c r="E224">
        <v>20</v>
      </c>
      <c r="F224">
        <v>138600</v>
      </c>
      <c r="G224">
        <v>1</v>
      </c>
      <c r="H224" s="1"/>
      <c r="I224" s="1" t="s">
        <v>2421</v>
      </c>
      <c r="J224" s="1" t="s">
        <v>2462</v>
      </c>
      <c r="K224" s="1" t="s">
        <v>2464</v>
      </c>
      <c r="L224" s="1" t="s">
        <v>2498</v>
      </c>
      <c r="M224" s="1" t="s">
        <v>2589</v>
      </c>
      <c r="N224" s="1" t="s">
        <v>2607</v>
      </c>
      <c r="O224" s="1"/>
      <c r="P224">
        <v>3</v>
      </c>
      <c r="Q224" s="1" t="s">
        <v>1538</v>
      </c>
      <c r="R224" s="1" t="s">
        <v>3107</v>
      </c>
      <c r="S224" s="1"/>
      <c r="T224" s="1" t="s">
        <v>3108</v>
      </c>
      <c r="U224" s="1" t="s">
        <v>1538</v>
      </c>
      <c r="V224" s="1" t="s">
        <v>1537</v>
      </c>
      <c r="W224" s="1" t="s">
        <v>3396</v>
      </c>
      <c r="X224" s="1" t="s">
        <v>3400</v>
      </c>
      <c r="Y224" s="3">
        <v>46210</v>
      </c>
      <c r="Z224" s="1" t="s">
        <v>3408</v>
      </c>
      <c r="AA224" s="3">
        <v>46210</v>
      </c>
      <c r="AB224" s="1" t="s">
        <v>3416</v>
      </c>
      <c r="AC224" s="1" t="s">
        <v>3522</v>
      </c>
      <c r="AD224" s="1" t="s">
        <v>3933</v>
      </c>
      <c r="AE224" s="1" t="s">
        <v>3933</v>
      </c>
      <c r="AF224" s="1" t="s">
        <v>3939</v>
      </c>
      <c r="AG224" s="1" t="s">
        <v>2498</v>
      </c>
      <c r="AH224" s="1" t="s">
        <v>2589</v>
      </c>
      <c r="AI224" s="1" t="s">
        <v>3948</v>
      </c>
      <c r="AJ224" s="1"/>
      <c r="AK224" s="1"/>
      <c r="AL224" s="1" t="s">
        <v>3952</v>
      </c>
      <c r="AM224" s="1" t="s">
        <v>3952</v>
      </c>
      <c r="AN224" s="1" t="s">
        <v>3958</v>
      </c>
      <c r="AO224" s="1" t="s">
        <v>4027</v>
      </c>
      <c r="AP224" s="1" t="s">
        <v>4212</v>
      </c>
      <c r="AQ224" s="1"/>
      <c r="AR224">
        <v>1265</v>
      </c>
      <c r="AS224">
        <v>3</v>
      </c>
      <c r="AT224" s="1" t="s">
        <v>4235</v>
      </c>
      <c r="AU224">
        <v>70000</v>
      </c>
      <c r="AV224" s="1" t="s">
        <v>4270</v>
      </c>
      <c r="AW224" s="1" t="s">
        <v>3939</v>
      </c>
      <c r="AX224">
        <v>2703</v>
      </c>
      <c r="AY224">
        <v>135591</v>
      </c>
      <c r="AZ224">
        <v>1</v>
      </c>
      <c r="BA224" s="1" t="s">
        <v>4620</v>
      </c>
    </row>
    <row r="225" spans="1:53">
      <c r="A225" s="1" t="s">
        <v>271</v>
      </c>
      <c r="B225">
        <v>0</v>
      </c>
      <c r="C225">
        <v>4939150.5</v>
      </c>
      <c r="D225" s="1" t="s">
        <v>1593</v>
      </c>
      <c r="E225">
        <v>20</v>
      </c>
      <c r="F225">
        <v>138736</v>
      </c>
      <c r="G225">
        <v>1</v>
      </c>
      <c r="H225" s="1"/>
      <c r="I225" s="1" t="s">
        <v>2421</v>
      </c>
      <c r="J225" s="1" t="s">
        <v>2462</v>
      </c>
      <c r="K225" s="1" t="s">
        <v>2464</v>
      </c>
      <c r="L225" s="1" t="s">
        <v>2501</v>
      </c>
      <c r="M225" s="1" t="s">
        <v>2595</v>
      </c>
      <c r="N225" s="1" t="s">
        <v>2607</v>
      </c>
      <c r="O225" s="1"/>
      <c r="P225">
        <v>1</v>
      </c>
      <c r="Q225" s="1" t="s">
        <v>2689</v>
      </c>
      <c r="R225" s="1" t="s">
        <v>3107</v>
      </c>
      <c r="S225" s="1"/>
      <c r="T225" s="1" t="s">
        <v>3108</v>
      </c>
      <c r="U225" s="1" t="s">
        <v>2689</v>
      </c>
      <c r="V225" s="1" t="s">
        <v>1593</v>
      </c>
      <c r="W225" s="1" t="s">
        <v>3396</v>
      </c>
      <c r="X225" s="1" t="s">
        <v>3400</v>
      </c>
      <c r="Y225" s="3">
        <v>46210</v>
      </c>
      <c r="Z225" s="1" t="s">
        <v>3408</v>
      </c>
      <c r="AA225" s="3">
        <v>46210</v>
      </c>
      <c r="AB225" s="1" t="s">
        <v>3416</v>
      </c>
      <c r="AC225" s="1" t="s">
        <v>3523</v>
      </c>
      <c r="AD225" s="1" t="s">
        <v>3933</v>
      </c>
      <c r="AE225" s="1" t="s">
        <v>3933</v>
      </c>
      <c r="AF225" s="1" t="s">
        <v>3939</v>
      </c>
      <c r="AG225" s="1" t="s">
        <v>2501</v>
      </c>
      <c r="AH225" s="1" t="s">
        <v>2595</v>
      </c>
      <c r="AI225" s="1" t="s">
        <v>3948</v>
      </c>
      <c r="AJ225" s="1"/>
      <c r="AK225" s="1"/>
      <c r="AL225" s="1" t="s">
        <v>3952</v>
      </c>
      <c r="AM225" s="1" t="s">
        <v>3952</v>
      </c>
      <c r="AN225" s="1" t="s">
        <v>3958</v>
      </c>
      <c r="AO225" s="1" t="s">
        <v>4030</v>
      </c>
      <c r="AP225" s="1" t="s">
        <v>4212</v>
      </c>
      <c r="AQ225" s="1"/>
      <c r="AR225">
        <v>9239</v>
      </c>
      <c r="AS225">
        <v>1</v>
      </c>
      <c r="AT225" s="1" t="s">
        <v>4237</v>
      </c>
      <c r="AU225">
        <v>4939150.5</v>
      </c>
      <c r="AV225" s="1" t="s">
        <v>4291</v>
      </c>
      <c r="AW225" s="1" t="s">
        <v>3939</v>
      </c>
      <c r="AX225">
        <v>2381</v>
      </c>
      <c r="AY225">
        <v>135592</v>
      </c>
      <c r="AZ225">
        <v>1</v>
      </c>
      <c r="BA225" s="1" t="s">
        <v>4618</v>
      </c>
    </row>
    <row r="226" spans="1:53">
      <c r="A226" s="1" t="s">
        <v>272</v>
      </c>
      <c r="B226">
        <v>0</v>
      </c>
      <c r="C226">
        <v>7717200</v>
      </c>
      <c r="D226" s="1" t="s">
        <v>1594</v>
      </c>
      <c r="E226">
        <v>0</v>
      </c>
      <c r="F226">
        <v>138728</v>
      </c>
      <c r="G226">
        <v>1</v>
      </c>
      <c r="H226" s="1"/>
      <c r="I226" s="1" t="s">
        <v>2405</v>
      </c>
      <c r="J226" s="1" t="s">
        <v>2462</v>
      </c>
      <c r="K226" s="1" t="s">
        <v>2464</v>
      </c>
      <c r="L226" s="1" t="s">
        <v>2513</v>
      </c>
      <c r="M226" s="1" t="s">
        <v>2599</v>
      </c>
      <c r="N226" s="1" t="s">
        <v>2607</v>
      </c>
      <c r="O226" s="1"/>
      <c r="P226">
        <v>1</v>
      </c>
      <c r="Q226" s="1" t="s">
        <v>1594</v>
      </c>
      <c r="R226" s="1" t="s">
        <v>3107</v>
      </c>
      <c r="S226" s="1"/>
      <c r="T226" s="1" t="s">
        <v>3108</v>
      </c>
      <c r="U226" s="1" t="s">
        <v>1594</v>
      </c>
      <c r="V226" s="1" t="s">
        <v>1594</v>
      </c>
      <c r="W226" s="1" t="s">
        <v>3396</v>
      </c>
      <c r="X226" s="1" t="s">
        <v>3400</v>
      </c>
      <c r="Y226" s="3">
        <v>46210</v>
      </c>
      <c r="Z226" s="1" t="s">
        <v>3408</v>
      </c>
      <c r="AA226" s="3">
        <v>46210</v>
      </c>
      <c r="AB226" s="1" t="s">
        <v>3416</v>
      </c>
      <c r="AC226" s="1" t="s">
        <v>3524</v>
      </c>
      <c r="AD226" s="1" t="s">
        <v>3933</v>
      </c>
      <c r="AE226" s="1" t="s">
        <v>3933</v>
      </c>
      <c r="AF226" s="1" t="s">
        <v>3943</v>
      </c>
      <c r="AG226" s="1" t="s">
        <v>2513</v>
      </c>
      <c r="AH226" s="1" t="s">
        <v>2599</v>
      </c>
      <c r="AI226" s="1" t="s">
        <v>3948</v>
      </c>
      <c r="AJ226" s="1"/>
      <c r="AK226" s="1"/>
      <c r="AL226" s="1" t="s">
        <v>3952</v>
      </c>
      <c r="AM226" s="1" t="s">
        <v>3952</v>
      </c>
      <c r="AN226" s="1" t="s">
        <v>3958</v>
      </c>
      <c r="AO226" s="1" t="s">
        <v>3996</v>
      </c>
      <c r="AP226" s="1" t="s">
        <v>4212</v>
      </c>
      <c r="AQ226" s="1"/>
      <c r="AR226">
        <v>1264</v>
      </c>
      <c r="AS226">
        <v>1</v>
      </c>
      <c r="AT226" s="1" t="s">
        <v>4235</v>
      </c>
      <c r="AU226">
        <v>7717200</v>
      </c>
      <c r="AV226" s="1" t="s">
        <v>4271</v>
      </c>
      <c r="AW226" s="1" t="s">
        <v>3943</v>
      </c>
      <c r="AX226">
        <v>2490</v>
      </c>
      <c r="AY226">
        <v>135593</v>
      </c>
      <c r="AZ226">
        <v>1</v>
      </c>
      <c r="BA226" s="1" t="s">
        <v>4618</v>
      </c>
    </row>
    <row r="227" spans="1:53">
      <c r="A227" s="1" t="s">
        <v>273</v>
      </c>
      <c r="B227">
        <v>0</v>
      </c>
      <c r="C227">
        <v>5588300</v>
      </c>
      <c r="D227" s="1" t="s">
        <v>1595</v>
      </c>
      <c r="E227">
        <v>0</v>
      </c>
      <c r="F227">
        <v>138724</v>
      </c>
      <c r="G227">
        <v>1</v>
      </c>
      <c r="H227" s="1"/>
      <c r="I227" s="1" t="s">
        <v>2405</v>
      </c>
      <c r="J227" s="1" t="s">
        <v>2462</v>
      </c>
      <c r="K227" s="1" t="s">
        <v>2464</v>
      </c>
      <c r="L227" s="1" t="s">
        <v>2513</v>
      </c>
      <c r="M227" s="1" t="s">
        <v>2599</v>
      </c>
      <c r="N227" s="1" t="s">
        <v>2607</v>
      </c>
      <c r="O227" s="1"/>
      <c r="P227">
        <v>1</v>
      </c>
      <c r="Q227" s="1" t="s">
        <v>1595</v>
      </c>
      <c r="R227" s="1" t="s">
        <v>3107</v>
      </c>
      <c r="S227" s="1"/>
      <c r="T227" s="1" t="s">
        <v>3108</v>
      </c>
      <c r="U227" s="1" t="s">
        <v>1595</v>
      </c>
      <c r="V227" s="1" t="s">
        <v>1595</v>
      </c>
      <c r="W227" s="1" t="s">
        <v>3396</v>
      </c>
      <c r="X227" s="1" t="s">
        <v>3400</v>
      </c>
      <c r="Y227" s="3">
        <v>46210</v>
      </c>
      <c r="Z227" s="1" t="s">
        <v>3408</v>
      </c>
      <c r="AA227" s="3">
        <v>46210</v>
      </c>
      <c r="AB227" s="1" t="s">
        <v>3416</v>
      </c>
      <c r="AC227" s="1" t="s">
        <v>3525</v>
      </c>
      <c r="AD227" s="1" t="s">
        <v>3933</v>
      </c>
      <c r="AE227" s="1" t="s">
        <v>3933</v>
      </c>
      <c r="AF227" s="1" t="s">
        <v>3943</v>
      </c>
      <c r="AG227" s="1" t="s">
        <v>2513</v>
      </c>
      <c r="AH227" s="1" t="s">
        <v>2599</v>
      </c>
      <c r="AI227" s="1" t="s">
        <v>3948</v>
      </c>
      <c r="AJ227" s="1"/>
      <c r="AK227" s="1"/>
      <c r="AL227" s="1" t="s">
        <v>3952</v>
      </c>
      <c r="AM227" s="1" t="s">
        <v>3952</v>
      </c>
      <c r="AN227" s="1" t="s">
        <v>3958</v>
      </c>
      <c r="AO227" s="1" t="s">
        <v>3996</v>
      </c>
      <c r="AP227" s="1" t="s">
        <v>4212</v>
      </c>
      <c r="AQ227" s="1"/>
      <c r="AR227">
        <v>1264</v>
      </c>
      <c r="AS227">
        <v>1</v>
      </c>
      <c r="AT227" s="1" t="s">
        <v>4235</v>
      </c>
      <c r="AU227">
        <v>5588300</v>
      </c>
      <c r="AV227" s="1" t="s">
        <v>4271</v>
      </c>
      <c r="AW227" s="1" t="s">
        <v>3943</v>
      </c>
      <c r="AX227">
        <v>2490</v>
      </c>
      <c r="AY227">
        <v>135594</v>
      </c>
      <c r="AZ227">
        <v>1</v>
      </c>
      <c r="BA227" s="1" t="s">
        <v>4619</v>
      </c>
    </row>
    <row r="228" spans="1:53">
      <c r="A228" s="1" t="s">
        <v>274</v>
      </c>
      <c r="B228">
        <v>0</v>
      </c>
      <c r="C228">
        <v>9000000</v>
      </c>
      <c r="D228" s="1" t="s">
        <v>1596</v>
      </c>
      <c r="E228">
        <v>0</v>
      </c>
      <c r="F228">
        <v>138716</v>
      </c>
      <c r="G228">
        <v>1</v>
      </c>
      <c r="H228" s="1"/>
      <c r="I228" s="1" t="s">
        <v>2405</v>
      </c>
      <c r="J228" s="1" t="s">
        <v>2462</v>
      </c>
      <c r="K228" s="1" t="s">
        <v>2464</v>
      </c>
      <c r="L228" s="1" t="s">
        <v>2498</v>
      </c>
      <c r="M228" s="1" t="s">
        <v>2589</v>
      </c>
      <c r="N228" s="1" t="s">
        <v>2607</v>
      </c>
      <c r="O228" s="1"/>
      <c r="P228">
        <v>1</v>
      </c>
      <c r="Q228" s="1" t="s">
        <v>1596</v>
      </c>
      <c r="R228" s="1" t="s">
        <v>3107</v>
      </c>
      <c r="S228" s="1"/>
      <c r="T228" s="1" t="s">
        <v>3108</v>
      </c>
      <c r="U228" s="1" t="s">
        <v>3146</v>
      </c>
      <c r="V228" s="1" t="s">
        <v>3146</v>
      </c>
      <c r="W228" s="1" t="s">
        <v>3396</v>
      </c>
      <c r="X228" s="1" t="s">
        <v>3400</v>
      </c>
      <c r="Y228" s="3">
        <v>46210</v>
      </c>
      <c r="Z228" s="1" t="s">
        <v>3408</v>
      </c>
      <c r="AA228" s="3">
        <v>46210</v>
      </c>
      <c r="AB228" s="1" t="s">
        <v>3416</v>
      </c>
      <c r="AC228" s="1" t="s">
        <v>3526</v>
      </c>
      <c r="AD228" s="1" t="s">
        <v>3933</v>
      </c>
      <c r="AE228" s="1" t="s">
        <v>3933</v>
      </c>
      <c r="AF228" s="1" t="s">
        <v>3939</v>
      </c>
      <c r="AG228" s="1" t="s">
        <v>2498</v>
      </c>
      <c r="AH228" s="1" t="s">
        <v>2589</v>
      </c>
      <c r="AI228" s="1" t="s">
        <v>3948</v>
      </c>
      <c r="AJ228" s="1"/>
      <c r="AK228" s="1"/>
      <c r="AL228" s="1" t="s">
        <v>3952</v>
      </c>
      <c r="AM228" s="1" t="s">
        <v>3952</v>
      </c>
      <c r="AN228" s="1" t="s">
        <v>3958</v>
      </c>
      <c r="AO228" s="1" t="s">
        <v>4031</v>
      </c>
      <c r="AP228" s="1" t="s">
        <v>4212</v>
      </c>
      <c r="AQ228" s="1"/>
      <c r="AR228">
        <v>14862</v>
      </c>
      <c r="AS228">
        <v>1</v>
      </c>
      <c r="AT228" s="1" t="s">
        <v>4235</v>
      </c>
      <c r="AU228">
        <v>9000000</v>
      </c>
      <c r="AV228" s="1" t="s">
        <v>4244</v>
      </c>
      <c r="AW228" s="1" t="s">
        <v>3939</v>
      </c>
      <c r="AX228">
        <v>6095</v>
      </c>
      <c r="AY228">
        <v>135595</v>
      </c>
      <c r="AZ228">
        <v>1</v>
      </c>
      <c r="BA228" s="1" t="s">
        <v>4619</v>
      </c>
    </row>
    <row r="229" spans="1:53">
      <c r="A229" s="1" t="s">
        <v>275</v>
      </c>
      <c r="B229">
        <v>0</v>
      </c>
      <c r="C229">
        <v>24000000</v>
      </c>
      <c r="D229" s="1" t="s">
        <v>1597</v>
      </c>
      <c r="E229">
        <v>0</v>
      </c>
      <c r="F229">
        <v>138716</v>
      </c>
      <c r="G229">
        <v>2</v>
      </c>
      <c r="H229" s="1"/>
      <c r="I229" s="1" t="s">
        <v>2405</v>
      </c>
      <c r="J229" s="1" t="s">
        <v>2462</v>
      </c>
      <c r="K229" s="1" t="s">
        <v>2464</v>
      </c>
      <c r="L229" s="1" t="s">
        <v>2498</v>
      </c>
      <c r="M229" s="1" t="s">
        <v>2589</v>
      </c>
      <c r="N229" s="1" t="s">
        <v>2607</v>
      </c>
      <c r="O229" s="1"/>
      <c r="P229">
        <v>12</v>
      </c>
      <c r="Q229" s="1" t="s">
        <v>1597</v>
      </c>
      <c r="R229" s="1" t="s">
        <v>3107</v>
      </c>
      <c r="S229" s="1"/>
      <c r="T229" s="1" t="s">
        <v>3108</v>
      </c>
      <c r="U229" s="1" t="s">
        <v>3146</v>
      </c>
      <c r="V229" s="1" t="s">
        <v>3146</v>
      </c>
      <c r="W229" s="1" t="s">
        <v>3396</v>
      </c>
      <c r="X229" s="1" t="s">
        <v>3400</v>
      </c>
      <c r="Y229" s="3">
        <v>46210</v>
      </c>
      <c r="Z229" s="1" t="s">
        <v>3408</v>
      </c>
      <c r="AA229" s="3">
        <v>46210</v>
      </c>
      <c r="AB229" s="1" t="s">
        <v>3416</v>
      </c>
      <c r="AC229" s="1" t="s">
        <v>3526</v>
      </c>
      <c r="AD229" s="1" t="s">
        <v>3933</v>
      </c>
      <c r="AE229" s="1" t="s">
        <v>3933</v>
      </c>
      <c r="AF229" s="1" t="s">
        <v>3939</v>
      </c>
      <c r="AG229" s="1" t="s">
        <v>2498</v>
      </c>
      <c r="AH229" s="1" t="s">
        <v>2589</v>
      </c>
      <c r="AI229" s="1" t="s">
        <v>3948</v>
      </c>
      <c r="AJ229" s="1"/>
      <c r="AK229" s="1"/>
      <c r="AL229" s="1" t="s">
        <v>3952</v>
      </c>
      <c r="AM229" s="1" t="s">
        <v>3952</v>
      </c>
      <c r="AN229" s="1" t="s">
        <v>3958</v>
      </c>
      <c r="AO229" s="1" t="s">
        <v>4031</v>
      </c>
      <c r="AP229" s="1" t="s">
        <v>4212</v>
      </c>
      <c r="AQ229" s="1"/>
      <c r="AR229">
        <v>14862</v>
      </c>
      <c r="AS229">
        <v>12</v>
      </c>
      <c r="AT229" s="1" t="s">
        <v>4235</v>
      </c>
      <c r="AU229">
        <v>2000000</v>
      </c>
      <c r="AV229" s="1" t="s">
        <v>4244</v>
      </c>
      <c r="AW229" s="1" t="s">
        <v>3939</v>
      </c>
      <c r="AX229">
        <v>6095</v>
      </c>
      <c r="AY229">
        <v>135595</v>
      </c>
      <c r="AZ229">
        <v>2</v>
      </c>
      <c r="BA229" s="1" t="s">
        <v>4619</v>
      </c>
    </row>
    <row r="230" spans="1:53">
      <c r="A230" s="1" t="s">
        <v>276</v>
      </c>
      <c r="B230">
        <v>0</v>
      </c>
      <c r="C230">
        <v>131914.20000000001</v>
      </c>
      <c r="D230" s="1" t="s">
        <v>1598</v>
      </c>
      <c r="E230">
        <v>20</v>
      </c>
      <c r="F230">
        <v>138705</v>
      </c>
      <c r="G230">
        <v>1</v>
      </c>
      <c r="H230" s="1"/>
      <c r="I230" s="1" t="s">
        <v>2421</v>
      </c>
      <c r="J230" s="1" t="s">
        <v>2462</v>
      </c>
      <c r="K230" s="1" t="s">
        <v>2464</v>
      </c>
      <c r="L230" s="1" t="s">
        <v>2493</v>
      </c>
      <c r="M230" s="1" t="s">
        <v>2594</v>
      </c>
      <c r="N230" s="1" t="s">
        <v>2607</v>
      </c>
      <c r="O230" s="1"/>
      <c r="P230">
        <v>1</v>
      </c>
      <c r="Q230" s="1" t="s">
        <v>2690</v>
      </c>
      <c r="R230" s="1" t="s">
        <v>3107</v>
      </c>
      <c r="S230" s="1"/>
      <c r="T230" s="1" t="s">
        <v>3108</v>
      </c>
      <c r="U230" s="1" t="s">
        <v>2690</v>
      </c>
      <c r="V230" s="1" t="s">
        <v>1598</v>
      </c>
      <c r="W230" s="1" t="s">
        <v>3396</v>
      </c>
      <c r="X230" s="1"/>
      <c r="Y230" s="3">
        <v>46210</v>
      </c>
      <c r="Z230" s="1" t="s">
        <v>3408</v>
      </c>
      <c r="AA230" s="3">
        <v>46210</v>
      </c>
      <c r="AB230" s="1" t="s">
        <v>3416</v>
      </c>
      <c r="AC230" s="1" t="s">
        <v>3527</v>
      </c>
      <c r="AD230" s="1" t="s">
        <v>3933</v>
      </c>
      <c r="AE230" s="1" t="s">
        <v>3933</v>
      </c>
      <c r="AF230" s="1" t="s">
        <v>3939</v>
      </c>
      <c r="AG230" s="1" t="s">
        <v>2493</v>
      </c>
      <c r="AH230" s="1" t="s">
        <v>2594</v>
      </c>
      <c r="AI230" s="1" t="s">
        <v>3948</v>
      </c>
      <c r="AJ230" s="1"/>
      <c r="AK230" s="1"/>
      <c r="AL230" s="1" t="s">
        <v>3952</v>
      </c>
      <c r="AM230" s="1" t="s">
        <v>3952</v>
      </c>
      <c r="AN230" s="1" t="s">
        <v>3958</v>
      </c>
      <c r="AO230" s="1" t="s">
        <v>4032</v>
      </c>
      <c r="AP230" s="1" t="s">
        <v>4212</v>
      </c>
      <c r="AQ230" s="1"/>
      <c r="AR230">
        <v>3010</v>
      </c>
      <c r="AS230">
        <v>1</v>
      </c>
      <c r="AT230" s="1" t="s">
        <v>4235</v>
      </c>
      <c r="AU230">
        <v>131914.20000000001</v>
      </c>
      <c r="AV230" s="1" t="s">
        <v>4290</v>
      </c>
      <c r="AW230" s="1" t="s">
        <v>3939</v>
      </c>
      <c r="AX230">
        <v>964</v>
      </c>
      <c r="AY230">
        <v>135596</v>
      </c>
      <c r="AZ230">
        <v>1</v>
      </c>
      <c r="BA230" s="1" t="s">
        <v>4619</v>
      </c>
    </row>
    <row r="231" spans="1:53">
      <c r="A231" s="1" t="s">
        <v>277</v>
      </c>
      <c r="B231">
        <v>0</v>
      </c>
      <c r="C231">
        <v>119532.8</v>
      </c>
      <c r="D231" s="1" t="s">
        <v>1599</v>
      </c>
      <c r="E231">
        <v>20</v>
      </c>
      <c r="F231">
        <v>138704</v>
      </c>
      <c r="G231">
        <v>1</v>
      </c>
      <c r="H231" s="1"/>
      <c r="I231" s="1" t="s">
        <v>2421</v>
      </c>
      <c r="J231" s="1" t="s">
        <v>2462</v>
      </c>
      <c r="K231" s="1" t="s">
        <v>2464</v>
      </c>
      <c r="L231" s="1" t="s">
        <v>2493</v>
      </c>
      <c r="M231" s="1" t="s">
        <v>2594</v>
      </c>
      <c r="N231" s="1" t="s">
        <v>2607</v>
      </c>
      <c r="O231" s="1"/>
      <c r="P231">
        <v>1</v>
      </c>
      <c r="Q231" s="1" t="s">
        <v>2691</v>
      </c>
      <c r="R231" s="1" t="s">
        <v>3107</v>
      </c>
      <c r="S231" s="1"/>
      <c r="T231" s="1" t="s">
        <v>3108</v>
      </c>
      <c r="U231" s="1" t="s">
        <v>2691</v>
      </c>
      <c r="V231" s="1" t="s">
        <v>1599</v>
      </c>
      <c r="W231" s="1" t="s">
        <v>3396</v>
      </c>
      <c r="X231" s="1" t="s">
        <v>3400</v>
      </c>
      <c r="Y231" s="3">
        <v>46210</v>
      </c>
      <c r="Z231" s="1" t="s">
        <v>3408</v>
      </c>
      <c r="AA231" s="3">
        <v>46210</v>
      </c>
      <c r="AB231" s="1" t="s">
        <v>3416</v>
      </c>
      <c r="AC231" s="1" t="s">
        <v>3528</v>
      </c>
      <c r="AD231" s="1" t="s">
        <v>3933</v>
      </c>
      <c r="AE231" s="1" t="s">
        <v>3933</v>
      </c>
      <c r="AF231" s="1" t="s">
        <v>3939</v>
      </c>
      <c r="AG231" s="1" t="s">
        <v>2493</v>
      </c>
      <c r="AH231" s="1" t="s">
        <v>2594</v>
      </c>
      <c r="AI231" s="1" t="s">
        <v>3948</v>
      </c>
      <c r="AJ231" s="1"/>
      <c r="AK231" s="1"/>
      <c r="AL231" s="1" t="s">
        <v>3952</v>
      </c>
      <c r="AM231" s="1" t="s">
        <v>3952</v>
      </c>
      <c r="AN231" s="1" t="s">
        <v>3958</v>
      </c>
      <c r="AO231" s="1" t="s">
        <v>4023</v>
      </c>
      <c r="AP231" s="1" t="s">
        <v>4212</v>
      </c>
      <c r="AQ231" s="1"/>
      <c r="AR231">
        <v>3010</v>
      </c>
      <c r="AS231">
        <v>1</v>
      </c>
      <c r="AT231" s="1" t="s">
        <v>4235</v>
      </c>
      <c r="AU231">
        <v>119532.8</v>
      </c>
      <c r="AV231" s="1" t="s">
        <v>4290</v>
      </c>
      <c r="AW231" s="1" t="s">
        <v>3939</v>
      </c>
      <c r="AX231">
        <v>2566</v>
      </c>
      <c r="AY231">
        <v>135597</v>
      </c>
      <c r="AZ231">
        <v>1</v>
      </c>
      <c r="BA231" s="1" t="s">
        <v>4619</v>
      </c>
    </row>
    <row r="232" spans="1:53">
      <c r="A232" s="1" t="s">
        <v>278</v>
      </c>
      <c r="B232">
        <v>0</v>
      </c>
      <c r="C232">
        <v>50000</v>
      </c>
      <c r="D232" s="1" t="s">
        <v>1542</v>
      </c>
      <c r="E232">
        <v>20</v>
      </c>
      <c r="F232">
        <v>138702</v>
      </c>
      <c r="G232">
        <v>1</v>
      </c>
      <c r="H232" s="1"/>
      <c r="I232" s="1" t="s">
        <v>2421</v>
      </c>
      <c r="J232" s="1" t="s">
        <v>2462</v>
      </c>
      <c r="K232" s="1" t="s">
        <v>2464</v>
      </c>
      <c r="L232" s="1" t="s">
        <v>2493</v>
      </c>
      <c r="M232" s="1" t="s">
        <v>2594</v>
      </c>
      <c r="N232" s="1" t="s">
        <v>2607</v>
      </c>
      <c r="O232" s="1"/>
      <c r="P232">
        <v>1</v>
      </c>
      <c r="Q232" s="1" t="s">
        <v>1895</v>
      </c>
      <c r="R232" s="1" t="s">
        <v>3107</v>
      </c>
      <c r="S232" s="1"/>
      <c r="T232" s="1" t="s">
        <v>3108</v>
      </c>
      <c r="U232" s="1" t="s">
        <v>1491</v>
      </c>
      <c r="V232" s="1" t="s">
        <v>1618</v>
      </c>
      <c r="W232" s="1" t="s">
        <v>3396</v>
      </c>
      <c r="X232" s="1" t="s">
        <v>3400</v>
      </c>
      <c r="Y232" s="3">
        <v>46210</v>
      </c>
      <c r="Z232" s="1" t="s">
        <v>3408</v>
      </c>
      <c r="AA232" s="3">
        <v>46210</v>
      </c>
      <c r="AB232" s="1" t="s">
        <v>3416</v>
      </c>
      <c r="AC232" s="1" t="s">
        <v>3469</v>
      </c>
      <c r="AD232" s="1" t="s">
        <v>3933</v>
      </c>
      <c r="AE232" s="1" t="s">
        <v>3933</v>
      </c>
      <c r="AF232" s="1" t="s">
        <v>3939</v>
      </c>
      <c r="AG232" s="1" t="s">
        <v>2493</v>
      </c>
      <c r="AH232" s="1" t="s">
        <v>2594</v>
      </c>
      <c r="AI232" s="1" t="s">
        <v>3948</v>
      </c>
      <c r="AJ232" s="1"/>
      <c r="AK232" s="1"/>
      <c r="AL232" s="1" t="s">
        <v>3952</v>
      </c>
      <c r="AM232" s="1" t="s">
        <v>3952</v>
      </c>
      <c r="AN232" s="1" t="s">
        <v>3958</v>
      </c>
      <c r="AO232" s="1" t="s">
        <v>4026</v>
      </c>
      <c r="AP232" s="1" t="s">
        <v>4212</v>
      </c>
      <c r="AQ232" s="1"/>
      <c r="AR232">
        <v>1265</v>
      </c>
      <c r="AS232">
        <v>1</v>
      </c>
      <c r="AT232" s="1" t="s">
        <v>4235</v>
      </c>
      <c r="AU232">
        <v>50000</v>
      </c>
      <c r="AV232" s="1" t="s">
        <v>4270</v>
      </c>
      <c r="AW232" s="1" t="s">
        <v>3939</v>
      </c>
      <c r="AX232">
        <v>2483</v>
      </c>
      <c r="AY232">
        <v>135598</v>
      </c>
      <c r="AZ232">
        <v>1</v>
      </c>
      <c r="BA232" s="1" t="s">
        <v>4619</v>
      </c>
    </row>
    <row r="233" spans="1:53">
      <c r="A233" s="1" t="s">
        <v>279</v>
      </c>
      <c r="B233">
        <v>0</v>
      </c>
      <c r="C233">
        <v>700000</v>
      </c>
      <c r="D233" s="1" t="s">
        <v>1460</v>
      </c>
      <c r="E233">
        <v>20</v>
      </c>
      <c r="F233">
        <v>138702</v>
      </c>
      <c r="G233">
        <v>2</v>
      </c>
      <c r="H233" s="1"/>
      <c r="I233" s="1" t="s">
        <v>2421</v>
      </c>
      <c r="J233" s="1" t="s">
        <v>2462</v>
      </c>
      <c r="K233" s="1" t="s">
        <v>2464</v>
      </c>
      <c r="L233" s="1" t="s">
        <v>2493</v>
      </c>
      <c r="M233" s="1" t="s">
        <v>2594</v>
      </c>
      <c r="N233" s="1" t="s">
        <v>2607</v>
      </c>
      <c r="O233" s="1"/>
      <c r="P233">
        <v>1</v>
      </c>
      <c r="Q233" s="1" t="s">
        <v>1441</v>
      </c>
      <c r="R233" s="1" t="s">
        <v>3107</v>
      </c>
      <c r="S233" s="1"/>
      <c r="T233" s="1" t="s">
        <v>3108</v>
      </c>
      <c r="U233" s="1" t="s">
        <v>1491</v>
      </c>
      <c r="V233" s="1" t="s">
        <v>1618</v>
      </c>
      <c r="W233" s="1" t="s">
        <v>3396</v>
      </c>
      <c r="X233" s="1" t="s">
        <v>3400</v>
      </c>
      <c r="Y233" s="3">
        <v>46210</v>
      </c>
      <c r="Z233" s="1" t="s">
        <v>3408</v>
      </c>
      <c r="AA233" s="3">
        <v>46210</v>
      </c>
      <c r="AB233" s="1" t="s">
        <v>3416</v>
      </c>
      <c r="AC233" s="1" t="s">
        <v>3469</v>
      </c>
      <c r="AD233" s="1" t="s">
        <v>3933</v>
      </c>
      <c r="AE233" s="1" t="s">
        <v>3933</v>
      </c>
      <c r="AF233" s="1" t="s">
        <v>3939</v>
      </c>
      <c r="AG233" s="1" t="s">
        <v>2493</v>
      </c>
      <c r="AH233" s="1" t="s">
        <v>2594</v>
      </c>
      <c r="AI233" s="1" t="s">
        <v>3948</v>
      </c>
      <c r="AJ233" s="1"/>
      <c r="AK233" s="1"/>
      <c r="AL233" s="1" t="s">
        <v>3952</v>
      </c>
      <c r="AM233" s="1" t="s">
        <v>3952</v>
      </c>
      <c r="AN233" s="1" t="s">
        <v>3958</v>
      </c>
      <c r="AO233" s="1" t="s">
        <v>4026</v>
      </c>
      <c r="AP233" s="1" t="s">
        <v>4212</v>
      </c>
      <c r="AQ233" s="1"/>
      <c r="AR233">
        <v>1265</v>
      </c>
      <c r="AS233">
        <v>1</v>
      </c>
      <c r="AT233" s="1" t="s">
        <v>4235</v>
      </c>
      <c r="AU233">
        <v>700000</v>
      </c>
      <c r="AV233" s="1" t="s">
        <v>4270</v>
      </c>
      <c r="AW233" s="1" t="s">
        <v>3939</v>
      </c>
      <c r="AX233">
        <v>2483</v>
      </c>
      <c r="AY233">
        <v>135598</v>
      </c>
      <c r="AZ233">
        <v>2</v>
      </c>
      <c r="BA233" s="1" t="s">
        <v>4619</v>
      </c>
    </row>
    <row r="234" spans="1:53">
      <c r="A234" s="1" t="s">
        <v>280</v>
      </c>
      <c r="B234">
        <v>0</v>
      </c>
      <c r="C234">
        <v>500000</v>
      </c>
      <c r="D234" s="1" t="s">
        <v>1585</v>
      </c>
      <c r="E234">
        <v>20</v>
      </c>
      <c r="F234">
        <v>138701</v>
      </c>
      <c r="G234">
        <v>1</v>
      </c>
      <c r="H234" s="1"/>
      <c r="I234" s="1" t="s">
        <v>2421</v>
      </c>
      <c r="J234" s="1" t="s">
        <v>2462</v>
      </c>
      <c r="K234" s="1" t="s">
        <v>2464</v>
      </c>
      <c r="L234" s="1" t="s">
        <v>2493</v>
      </c>
      <c r="M234" s="1" t="s">
        <v>2594</v>
      </c>
      <c r="N234" s="1" t="s">
        <v>2607</v>
      </c>
      <c r="O234" s="1"/>
      <c r="P234">
        <v>1</v>
      </c>
      <c r="Q234" s="1" t="s">
        <v>1760</v>
      </c>
      <c r="R234" s="1" t="s">
        <v>3107</v>
      </c>
      <c r="S234" s="1"/>
      <c r="T234" s="1" t="s">
        <v>3108</v>
      </c>
      <c r="U234" s="1" t="s">
        <v>3147</v>
      </c>
      <c r="V234" s="1" t="s">
        <v>3301</v>
      </c>
      <c r="W234" s="1" t="s">
        <v>3396</v>
      </c>
      <c r="X234" s="1" t="s">
        <v>3400</v>
      </c>
      <c r="Y234" s="3">
        <v>46210</v>
      </c>
      <c r="Z234" s="1" t="s">
        <v>3408</v>
      </c>
      <c r="AA234" s="3">
        <v>46210</v>
      </c>
      <c r="AB234" s="1" t="s">
        <v>3416</v>
      </c>
      <c r="AC234" s="1" t="s">
        <v>3469</v>
      </c>
      <c r="AD234" s="1" t="s">
        <v>3933</v>
      </c>
      <c r="AE234" s="1" t="s">
        <v>3933</v>
      </c>
      <c r="AF234" s="1" t="s">
        <v>3939</v>
      </c>
      <c r="AG234" s="1" t="s">
        <v>2493</v>
      </c>
      <c r="AH234" s="1" t="s">
        <v>2594</v>
      </c>
      <c r="AI234" s="1" t="s">
        <v>3948</v>
      </c>
      <c r="AJ234" s="1"/>
      <c r="AK234" s="1"/>
      <c r="AL234" s="1" t="s">
        <v>3952</v>
      </c>
      <c r="AM234" s="1" t="s">
        <v>3952</v>
      </c>
      <c r="AN234" s="1" t="s">
        <v>3958</v>
      </c>
      <c r="AO234" s="1" t="s">
        <v>4028</v>
      </c>
      <c r="AP234" s="1" t="s">
        <v>4212</v>
      </c>
      <c r="AQ234" s="1"/>
      <c r="AR234">
        <v>1265</v>
      </c>
      <c r="AS234">
        <v>1</v>
      </c>
      <c r="AT234" s="1" t="s">
        <v>4235</v>
      </c>
      <c r="AU234">
        <v>500000</v>
      </c>
      <c r="AV234" s="1" t="s">
        <v>4270</v>
      </c>
      <c r="AW234" s="1" t="s">
        <v>3939</v>
      </c>
      <c r="AX234">
        <v>2865</v>
      </c>
      <c r="AY234">
        <v>135599</v>
      </c>
      <c r="AZ234">
        <v>1</v>
      </c>
      <c r="BA234" s="1" t="s">
        <v>4619</v>
      </c>
    </row>
    <row r="235" spans="1:53">
      <c r="A235" s="1" t="s">
        <v>281</v>
      </c>
      <c r="B235">
        <v>0</v>
      </c>
      <c r="C235">
        <v>20000</v>
      </c>
      <c r="D235" s="1" t="s">
        <v>1543</v>
      </c>
      <c r="E235">
        <v>20</v>
      </c>
      <c r="F235">
        <v>138701</v>
      </c>
      <c r="G235">
        <v>2</v>
      </c>
      <c r="H235" s="1"/>
      <c r="I235" s="1" t="s">
        <v>2421</v>
      </c>
      <c r="J235" s="1" t="s">
        <v>2462</v>
      </c>
      <c r="K235" s="1" t="s">
        <v>2464</v>
      </c>
      <c r="L235" s="1" t="s">
        <v>2493</v>
      </c>
      <c r="M235" s="1" t="s">
        <v>2594</v>
      </c>
      <c r="N235" s="1" t="s">
        <v>2607</v>
      </c>
      <c r="O235" s="1"/>
      <c r="P235">
        <v>1</v>
      </c>
      <c r="Q235" s="1" t="s">
        <v>1437</v>
      </c>
      <c r="R235" s="1" t="s">
        <v>3107</v>
      </c>
      <c r="S235" s="1"/>
      <c r="T235" s="1" t="s">
        <v>3108</v>
      </c>
      <c r="U235" s="1" t="s">
        <v>3147</v>
      </c>
      <c r="V235" s="1" t="s">
        <v>3301</v>
      </c>
      <c r="W235" s="1" t="s">
        <v>3396</v>
      </c>
      <c r="X235" s="1" t="s">
        <v>3400</v>
      </c>
      <c r="Y235" s="3">
        <v>46210</v>
      </c>
      <c r="Z235" s="1" t="s">
        <v>3408</v>
      </c>
      <c r="AA235" s="3">
        <v>46210</v>
      </c>
      <c r="AB235" s="1" t="s">
        <v>3416</v>
      </c>
      <c r="AC235" s="1" t="s">
        <v>3469</v>
      </c>
      <c r="AD235" s="1" t="s">
        <v>3933</v>
      </c>
      <c r="AE235" s="1" t="s">
        <v>3933</v>
      </c>
      <c r="AF235" s="1" t="s">
        <v>3939</v>
      </c>
      <c r="AG235" s="1" t="s">
        <v>2493</v>
      </c>
      <c r="AH235" s="1" t="s">
        <v>2594</v>
      </c>
      <c r="AI235" s="1" t="s">
        <v>3948</v>
      </c>
      <c r="AJ235" s="1"/>
      <c r="AK235" s="1"/>
      <c r="AL235" s="1" t="s">
        <v>3952</v>
      </c>
      <c r="AM235" s="1" t="s">
        <v>3952</v>
      </c>
      <c r="AN235" s="1" t="s">
        <v>3958</v>
      </c>
      <c r="AO235" s="1" t="s">
        <v>4028</v>
      </c>
      <c r="AP235" s="1" t="s">
        <v>4212</v>
      </c>
      <c r="AQ235" s="1"/>
      <c r="AR235">
        <v>1265</v>
      </c>
      <c r="AS235">
        <v>1</v>
      </c>
      <c r="AT235" s="1" t="s">
        <v>4235</v>
      </c>
      <c r="AU235">
        <v>20000</v>
      </c>
      <c r="AV235" s="1" t="s">
        <v>4270</v>
      </c>
      <c r="AW235" s="1" t="s">
        <v>3939</v>
      </c>
      <c r="AX235">
        <v>2865</v>
      </c>
      <c r="AY235">
        <v>135599</v>
      </c>
      <c r="AZ235">
        <v>2</v>
      </c>
      <c r="BA235" s="1" t="s">
        <v>4619</v>
      </c>
    </row>
    <row r="236" spans="1:53">
      <c r="A236" s="1" t="s">
        <v>282</v>
      </c>
      <c r="B236">
        <v>0</v>
      </c>
      <c r="C236">
        <v>20000000</v>
      </c>
      <c r="D236" s="1" t="s">
        <v>1600</v>
      </c>
      <c r="E236">
        <v>0</v>
      </c>
      <c r="F236">
        <v>138686</v>
      </c>
      <c r="G236">
        <v>1</v>
      </c>
      <c r="H236" s="1"/>
      <c r="I236" s="1" t="s">
        <v>2404</v>
      </c>
      <c r="J236" s="1" t="s">
        <v>2462</v>
      </c>
      <c r="K236" s="1" t="s">
        <v>2464</v>
      </c>
      <c r="L236" s="1" t="s">
        <v>2497</v>
      </c>
      <c r="M236" s="1" t="s">
        <v>2589</v>
      </c>
      <c r="N236" s="1" t="s">
        <v>2607</v>
      </c>
      <c r="O236" s="1"/>
      <c r="P236">
        <v>1</v>
      </c>
      <c r="Q236" s="1" t="s">
        <v>1600</v>
      </c>
      <c r="R236" s="1" t="s">
        <v>3107</v>
      </c>
      <c r="S236" s="1"/>
      <c r="T236" s="1" t="s">
        <v>3108</v>
      </c>
      <c r="U236" s="1" t="s">
        <v>1600</v>
      </c>
      <c r="V236" s="1" t="s">
        <v>1600</v>
      </c>
      <c r="W236" s="1" t="s">
        <v>3396</v>
      </c>
      <c r="X236" s="1" t="s">
        <v>3400</v>
      </c>
      <c r="Y236" s="3">
        <v>46210</v>
      </c>
      <c r="Z236" s="1" t="s">
        <v>3406</v>
      </c>
      <c r="AA236" s="3">
        <v>46210</v>
      </c>
      <c r="AB236" s="1" t="s">
        <v>3416</v>
      </c>
      <c r="AC236" s="1" t="s">
        <v>3529</v>
      </c>
      <c r="AD236" s="1" t="s">
        <v>3933</v>
      </c>
      <c r="AE236" s="1" t="s">
        <v>3933</v>
      </c>
      <c r="AF236" s="1" t="s">
        <v>3939</v>
      </c>
      <c r="AG236" s="1" t="s">
        <v>2497</v>
      </c>
      <c r="AH236" s="1" t="s">
        <v>2589</v>
      </c>
      <c r="AI236" s="1" t="s">
        <v>3948</v>
      </c>
      <c r="AJ236" s="1"/>
      <c r="AK236" s="1"/>
      <c r="AL236" s="1" t="s">
        <v>3952</v>
      </c>
      <c r="AM236" s="1" t="s">
        <v>3952</v>
      </c>
      <c r="AN236" s="1" t="s">
        <v>3958</v>
      </c>
      <c r="AO236" s="1" t="s">
        <v>4033</v>
      </c>
      <c r="AP236" s="1" t="s">
        <v>4212</v>
      </c>
      <c r="AQ236" s="1"/>
      <c r="AR236">
        <v>1267</v>
      </c>
      <c r="AS236">
        <v>1</v>
      </c>
      <c r="AT236" s="1" t="s">
        <v>4235</v>
      </c>
      <c r="AU236">
        <v>20000000</v>
      </c>
      <c r="AV236" s="1" t="s">
        <v>3500</v>
      </c>
      <c r="AW236" s="1" t="s">
        <v>3939</v>
      </c>
      <c r="AX236">
        <v>4323</v>
      </c>
      <c r="AY236">
        <v>135600</v>
      </c>
      <c r="AZ236">
        <v>1</v>
      </c>
      <c r="BA236" s="1" t="s">
        <v>4616</v>
      </c>
    </row>
    <row r="237" spans="1:53">
      <c r="A237" s="1" t="s">
        <v>283</v>
      </c>
      <c r="B237">
        <v>0</v>
      </c>
      <c r="C237">
        <v>1500000</v>
      </c>
      <c r="D237" s="1" t="s">
        <v>1497</v>
      </c>
      <c r="E237">
        <v>0</v>
      </c>
      <c r="F237">
        <v>138653</v>
      </c>
      <c r="G237">
        <v>1</v>
      </c>
      <c r="H237" s="1"/>
      <c r="I237" s="1" t="s">
        <v>2405</v>
      </c>
      <c r="J237" s="1" t="s">
        <v>2462</v>
      </c>
      <c r="K237" s="1" t="s">
        <v>2464</v>
      </c>
      <c r="L237" s="1" t="s">
        <v>2498</v>
      </c>
      <c r="M237" s="1" t="s">
        <v>2589</v>
      </c>
      <c r="N237" s="1" t="s">
        <v>2607</v>
      </c>
      <c r="O237" s="1"/>
      <c r="P237">
        <v>1</v>
      </c>
      <c r="Q237" s="1" t="s">
        <v>1497</v>
      </c>
      <c r="R237" s="1" t="s">
        <v>3107</v>
      </c>
      <c r="S237" s="1"/>
      <c r="T237" s="1" t="s">
        <v>3108</v>
      </c>
      <c r="U237" s="1" t="s">
        <v>3148</v>
      </c>
      <c r="V237" s="1" t="s">
        <v>3148</v>
      </c>
      <c r="W237" s="1" t="s">
        <v>3396</v>
      </c>
      <c r="X237" s="1" t="s">
        <v>3400</v>
      </c>
      <c r="Y237" s="3">
        <v>46210</v>
      </c>
      <c r="Z237" s="1" t="s">
        <v>3408</v>
      </c>
      <c r="AA237" s="3">
        <v>46210</v>
      </c>
      <c r="AB237" s="1" t="s">
        <v>3416</v>
      </c>
      <c r="AC237" s="1" t="s">
        <v>3530</v>
      </c>
      <c r="AD237" s="1" t="s">
        <v>3933</v>
      </c>
      <c r="AE237" s="1" t="s">
        <v>3933</v>
      </c>
      <c r="AF237" s="1" t="s">
        <v>3939</v>
      </c>
      <c r="AG237" s="1" t="s">
        <v>2498</v>
      </c>
      <c r="AH237" s="1" t="s">
        <v>2589</v>
      </c>
      <c r="AI237" s="1" t="s">
        <v>3948</v>
      </c>
      <c r="AJ237" s="1"/>
      <c r="AK237" s="1"/>
      <c r="AL237" s="1" t="s">
        <v>3952</v>
      </c>
      <c r="AM237" s="1" t="s">
        <v>3952</v>
      </c>
      <c r="AN237" s="1" t="s">
        <v>3958</v>
      </c>
      <c r="AO237" s="1" t="s">
        <v>4031</v>
      </c>
      <c r="AP237" s="1" t="s">
        <v>4212</v>
      </c>
      <c r="AQ237" s="1"/>
      <c r="AR237">
        <v>14862</v>
      </c>
      <c r="AS237">
        <v>1</v>
      </c>
      <c r="AT237" s="1" t="s">
        <v>4235</v>
      </c>
      <c r="AU237">
        <v>1500000</v>
      </c>
      <c r="AV237" s="1" t="s">
        <v>4244</v>
      </c>
      <c r="AW237" s="1" t="s">
        <v>3939</v>
      </c>
      <c r="AX237">
        <v>6095</v>
      </c>
      <c r="AY237">
        <v>135601</v>
      </c>
      <c r="AZ237">
        <v>1</v>
      </c>
      <c r="BA237" s="1" t="s">
        <v>4623</v>
      </c>
    </row>
    <row r="238" spans="1:53">
      <c r="A238" s="1" t="s">
        <v>284</v>
      </c>
      <c r="B238">
        <v>0</v>
      </c>
      <c r="C238">
        <v>9000000</v>
      </c>
      <c r="D238" s="1" t="s">
        <v>1596</v>
      </c>
      <c r="E238">
        <v>0</v>
      </c>
      <c r="F238">
        <v>138653</v>
      </c>
      <c r="G238">
        <v>2</v>
      </c>
      <c r="H238" s="1"/>
      <c r="I238" s="1" t="s">
        <v>2405</v>
      </c>
      <c r="J238" s="1" t="s">
        <v>2462</v>
      </c>
      <c r="K238" s="1" t="s">
        <v>2464</v>
      </c>
      <c r="L238" s="1" t="s">
        <v>2498</v>
      </c>
      <c r="M238" s="1" t="s">
        <v>2589</v>
      </c>
      <c r="N238" s="1" t="s">
        <v>2607</v>
      </c>
      <c r="O238" s="1"/>
      <c r="P238">
        <v>1</v>
      </c>
      <c r="Q238" s="1" t="s">
        <v>1596</v>
      </c>
      <c r="R238" s="1" t="s">
        <v>3107</v>
      </c>
      <c r="S238" s="1"/>
      <c r="T238" s="1" t="s">
        <v>3108</v>
      </c>
      <c r="U238" s="1" t="s">
        <v>3148</v>
      </c>
      <c r="V238" s="1" t="s">
        <v>3148</v>
      </c>
      <c r="W238" s="1" t="s">
        <v>3396</v>
      </c>
      <c r="X238" s="1" t="s">
        <v>3400</v>
      </c>
      <c r="Y238" s="3">
        <v>46210</v>
      </c>
      <c r="Z238" s="1" t="s">
        <v>3408</v>
      </c>
      <c r="AA238" s="3">
        <v>46210</v>
      </c>
      <c r="AB238" s="1" t="s">
        <v>3416</v>
      </c>
      <c r="AC238" s="1" t="s">
        <v>3530</v>
      </c>
      <c r="AD238" s="1" t="s">
        <v>3933</v>
      </c>
      <c r="AE238" s="1" t="s">
        <v>3933</v>
      </c>
      <c r="AF238" s="1" t="s">
        <v>3939</v>
      </c>
      <c r="AG238" s="1" t="s">
        <v>2498</v>
      </c>
      <c r="AH238" s="1" t="s">
        <v>2589</v>
      </c>
      <c r="AI238" s="1" t="s">
        <v>3948</v>
      </c>
      <c r="AJ238" s="1"/>
      <c r="AK238" s="1"/>
      <c r="AL238" s="1" t="s">
        <v>3952</v>
      </c>
      <c r="AM238" s="1" t="s">
        <v>3952</v>
      </c>
      <c r="AN238" s="1" t="s">
        <v>3958</v>
      </c>
      <c r="AO238" s="1" t="s">
        <v>4031</v>
      </c>
      <c r="AP238" s="1" t="s">
        <v>4212</v>
      </c>
      <c r="AQ238" s="1"/>
      <c r="AR238">
        <v>14862</v>
      </c>
      <c r="AS238">
        <v>1</v>
      </c>
      <c r="AT238" s="1" t="s">
        <v>4235</v>
      </c>
      <c r="AU238">
        <v>9000000</v>
      </c>
      <c r="AV238" s="1" t="s">
        <v>4244</v>
      </c>
      <c r="AW238" s="1" t="s">
        <v>3939</v>
      </c>
      <c r="AX238">
        <v>6095</v>
      </c>
      <c r="AY238">
        <v>135601</v>
      </c>
      <c r="AZ238">
        <v>2</v>
      </c>
      <c r="BA238" s="1" t="s">
        <v>4623</v>
      </c>
    </row>
    <row r="239" spans="1:53">
      <c r="A239" s="1" t="s">
        <v>285</v>
      </c>
      <c r="B239">
        <v>0</v>
      </c>
      <c r="C239">
        <v>6000000</v>
      </c>
      <c r="D239" s="1" t="s">
        <v>1601</v>
      </c>
      <c r="E239">
        <v>0</v>
      </c>
      <c r="F239">
        <v>138653</v>
      </c>
      <c r="G239">
        <v>3</v>
      </c>
      <c r="H239" s="1"/>
      <c r="I239" s="1" t="s">
        <v>2405</v>
      </c>
      <c r="J239" s="1" t="s">
        <v>2462</v>
      </c>
      <c r="K239" s="1" t="s">
        <v>2464</v>
      </c>
      <c r="L239" s="1" t="s">
        <v>2498</v>
      </c>
      <c r="M239" s="1" t="s">
        <v>2589</v>
      </c>
      <c r="N239" s="1" t="s">
        <v>2607</v>
      </c>
      <c r="O239" s="1"/>
      <c r="P239">
        <v>1</v>
      </c>
      <c r="Q239" s="1" t="s">
        <v>1601</v>
      </c>
      <c r="R239" s="1" t="s">
        <v>3107</v>
      </c>
      <c r="S239" s="1"/>
      <c r="T239" s="1" t="s">
        <v>3108</v>
      </c>
      <c r="U239" s="1" t="s">
        <v>3148</v>
      </c>
      <c r="V239" s="1" t="s">
        <v>3148</v>
      </c>
      <c r="W239" s="1" t="s">
        <v>3396</v>
      </c>
      <c r="X239" s="1" t="s">
        <v>3400</v>
      </c>
      <c r="Y239" s="3">
        <v>46210</v>
      </c>
      <c r="Z239" s="1" t="s">
        <v>3408</v>
      </c>
      <c r="AA239" s="3">
        <v>46210</v>
      </c>
      <c r="AB239" s="1" t="s">
        <v>3416</v>
      </c>
      <c r="AC239" s="1" t="s">
        <v>3530</v>
      </c>
      <c r="AD239" s="1" t="s">
        <v>3933</v>
      </c>
      <c r="AE239" s="1" t="s">
        <v>3933</v>
      </c>
      <c r="AF239" s="1" t="s">
        <v>3939</v>
      </c>
      <c r="AG239" s="1" t="s">
        <v>2498</v>
      </c>
      <c r="AH239" s="1" t="s">
        <v>2589</v>
      </c>
      <c r="AI239" s="1" t="s">
        <v>3948</v>
      </c>
      <c r="AJ239" s="1"/>
      <c r="AK239" s="1"/>
      <c r="AL239" s="1" t="s">
        <v>3952</v>
      </c>
      <c r="AM239" s="1" t="s">
        <v>3952</v>
      </c>
      <c r="AN239" s="1" t="s">
        <v>3958</v>
      </c>
      <c r="AO239" s="1" t="s">
        <v>4031</v>
      </c>
      <c r="AP239" s="1" t="s">
        <v>4212</v>
      </c>
      <c r="AQ239" s="1"/>
      <c r="AR239">
        <v>14862</v>
      </c>
      <c r="AS239">
        <v>1</v>
      </c>
      <c r="AT239" s="1" t="s">
        <v>4235</v>
      </c>
      <c r="AU239">
        <v>6000000</v>
      </c>
      <c r="AV239" s="1" t="s">
        <v>4244</v>
      </c>
      <c r="AW239" s="1" t="s">
        <v>3939</v>
      </c>
      <c r="AX239">
        <v>6095</v>
      </c>
      <c r="AY239">
        <v>135601</v>
      </c>
      <c r="AZ239">
        <v>3</v>
      </c>
      <c r="BA239" s="1" t="s">
        <v>4623</v>
      </c>
    </row>
    <row r="240" spans="1:53">
      <c r="A240" s="1" t="s">
        <v>286</v>
      </c>
      <c r="B240">
        <v>0</v>
      </c>
      <c r="C240">
        <v>7500000</v>
      </c>
      <c r="D240" s="1" t="s">
        <v>1602</v>
      </c>
      <c r="E240">
        <v>0</v>
      </c>
      <c r="F240">
        <v>138632</v>
      </c>
      <c r="G240">
        <v>1</v>
      </c>
      <c r="H240" s="1"/>
      <c r="I240" s="1" t="s">
        <v>2405</v>
      </c>
      <c r="J240" s="1" t="s">
        <v>2462</v>
      </c>
      <c r="K240" s="1" t="s">
        <v>2464</v>
      </c>
      <c r="L240" s="1" t="s">
        <v>2498</v>
      </c>
      <c r="M240" s="1" t="s">
        <v>2589</v>
      </c>
      <c r="N240" s="1" t="s">
        <v>2607</v>
      </c>
      <c r="O240" s="1"/>
      <c r="P240">
        <v>1</v>
      </c>
      <c r="Q240" s="1" t="s">
        <v>1602</v>
      </c>
      <c r="R240" s="1" t="s">
        <v>3107</v>
      </c>
      <c r="S240" s="1"/>
      <c r="T240" s="1" t="s">
        <v>3108</v>
      </c>
      <c r="U240" s="1" t="s">
        <v>1784</v>
      </c>
      <c r="V240" s="1" t="s">
        <v>1784</v>
      </c>
      <c r="W240" s="1" t="s">
        <v>3396</v>
      </c>
      <c r="X240" s="1" t="s">
        <v>3400</v>
      </c>
      <c r="Y240" s="3">
        <v>46210</v>
      </c>
      <c r="Z240" s="1" t="s">
        <v>3406</v>
      </c>
      <c r="AA240" s="3">
        <v>46210</v>
      </c>
      <c r="AB240" s="1" t="s">
        <v>3416</v>
      </c>
      <c r="AC240" s="1" t="s">
        <v>3531</v>
      </c>
      <c r="AD240" s="1" t="s">
        <v>3933</v>
      </c>
      <c r="AE240" s="1" t="s">
        <v>3933</v>
      </c>
      <c r="AF240" s="1" t="s">
        <v>3939</v>
      </c>
      <c r="AG240" s="1" t="s">
        <v>2498</v>
      </c>
      <c r="AH240" s="1" t="s">
        <v>2589</v>
      </c>
      <c r="AI240" s="1" t="s">
        <v>3948</v>
      </c>
      <c r="AJ240" s="1"/>
      <c r="AK240" s="1"/>
      <c r="AL240" s="1" t="s">
        <v>3952</v>
      </c>
      <c r="AM240" s="1" t="s">
        <v>3952</v>
      </c>
      <c r="AN240" s="1" t="s">
        <v>3958</v>
      </c>
      <c r="AO240" s="1" t="s">
        <v>4034</v>
      </c>
      <c r="AP240" s="1" t="s">
        <v>4212</v>
      </c>
      <c r="AQ240" s="1"/>
      <c r="AR240">
        <v>14862</v>
      </c>
      <c r="AS240">
        <v>1</v>
      </c>
      <c r="AT240" s="1" t="s">
        <v>4235</v>
      </c>
      <c r="AU240">
        <v>7500000</v>
      </c>
      <c r="AV240" s="1" t="s">
        <v>4244</v>
      </c>
      <c r="AW240" s="1" t="s">
        <v>3939</v>
      </c>
      <c r="AX240">
        <v>5189</v>
      </c>
      <c r="AY240">
        <v>135602</v>
      </c>
      <c r="AZ240">
        <v>1</v>
      </c>
      <c r="BA240" s="1" t="s">
        <v>4622</v>
      </c>
    </row>
    <row r="241" spans="1:53">
      <c r="A241" s="1" t="s">
        <v>287</v>
      </c>
      <c r="B241">
        <v>0</v>
      </c>
      <c r="C241">
        <v>1500000</v>
      </c>
      <c r="D241" s="1" t="s">
        <v>1497</v>
      </c>
      <c r="E241">
        <v>0</v>
      </c>
      <c r="F241">
        <v>138632</v>
      </c>
      <c r="G241">
        <v>2</v>
      </c>
      <c r="H241" s="1"/>
      <c r="I241" s="1" t="s">
        <v>2405</v>
      </c>
      <c r="J241" s="1" t="s">
        <v>2462</v>
      </c>
      <c r="K241" s="1" t="s">
        <v>2464</v>
      </c>
      <c r="L241" s="1" t="s">
        <v>2498</v>
      </c>
      <c r="M241" s="1" t="s">
        <v>2589</v>
      </c>
      <c r="N241" s="1" t="s">
        <v>2607</v>
      </c>
      <c r="O241" s="1"/>
      <c r="P241">
        <v>3</v>
      </c>
      <c r="Q241" s="1" t="s">
        <v>1497</v>
      </c>
      <c r="R241" s="1" t="s">
        <v>3107</v>
      </c>
      <c r="S241" s="1"/>
      <c r="T241" s="1" t="s">
        <v>3108</v>
      </c>
      <c r="U241" s="1" t="s">
        <v>1784</v>
      </c>
      <c r="V241" s="1" t="s">
        <v>1784</v>
      </c>
      <c r="W241" s="1" t="s">
        <v>3396</v>
      </c>
      <c r="X241" s="1" t="s">
        <v>3400</v>
      </c>
      <c r="Y241" s="3">
        <v>46210</v>
      </c>
      <c r="Z241" s="1" t="s">
        <v>3406</v>
      </c>
      <c r="AA241" s="3">
        <v>46210</v>
      </c>
      <c r="AB241" s="1" t="s">
        <v>3416</v>
      </c>
      <c r="AC241" s="1" t="s">
        <v>3531</v>
      </c>
      <c r="AD241" s="1" t="s">
        <v>3933</v>
      </c>
      <c r="AE241" s="1" t="s">
        <v>3933</v>
      </c>
      <c r="AF241" s="1" t="s">
        <v>3939</v>
      </c>
      <c r="AG241" s="1" t="s">
        <v>2498</v>
      </c>
      <c r="AH241" s="1" t="s">
        <v>2589</v>
      </c>
      <c r="AI241" s="1" t="s">
        <v>3948</v>
      </c>
      <c r="AJ241" s="1"/>
      <c r="AK241" s="1"/>
      <c r="AL241" s="1" t="s">
        <v>3952</v>
      </c>
      <c r="AM241" s="1" t="s">
        <v>3952</v>
      </c>
      <c r="AN241" s="1" t="s">
        <v>3958</v>
      </c>
      <c r="AO241" s="1" t="s">
        <v>4034</v>
      </c>
      <c r="AP241" s="1" t="s">
        <v>4212</v>
      </c>
      <c r="AQ241" s="1"/>
      <c r="AR241">
        <v>14862</v>
      </c>
      <c r="AS241">
        <v>3</v>
      </c>
      <c r="AT241" s="1" t="s">
        <v>4235</v>
      </c>
      <c r="AU241">
        <v>500000</v>
      </c>
      <c r="AV241" s="1" t="s">
        <v>4244</v>
      </c>
      <c r="AW241" s="1" t="s">
        <v>3939</v>
      </c>
      <c r="AX241">
        <v>5189</v>
      </c>
      <c r="AY241">
        <v>135602</v>
      </c>
      <c r="AZ241">
        <v>2</v>
      </c>
      <c r="BA241" s="1" t="s">
        <v>4622</v>
      </c>
    </row>
    <row r="242" spans="1:53">
      <c r="A242" s="1" t="s">
        <v>288</v>
      </c>
      <c r="B242">
        <v>0</v>
      </c>
      <c r="C242">
        <v>12000000</v>
      </c>
      <c r="D242" s="1" t="s">
        <v>1603</v>
      </c>
      <c r="E242">
        <v>0</v>
      </c>
      <c r="F242">
        <v>138632</v>
      </c>
      <c r="G242">
        <v>3</v>
      </c>
      <c r="H242" s="1"/>
      <c r="I242" s="1" t="s">
        <v>2405</v>
      </c>
      <c r="J242" s="1" t="s">
        <v>2462</v>
      </c>
      <c r="K242" s="1" t="s">
        <v>2464</v>
      </c>
      <c r="L242" s="1" t="s">
        <v>2498</v>
      </c>
      <c r="M242" s="1" t="s">
        <v>2589</v>
      </c>
      <c r="N242" s="1" t="s">
        <v>2607</v>
      </c>
      <c r="O242" s="1"/>
      <c r="P242">
        <v>12</v>
      </c>
      <c r="Q242" s="1" t="s">
        <v>1603</v>
      </c>
      <c r="R242" s="1" t="s">
        <v>3107</v>
      </c>
      <c r="S242" s="1"/>
      <c r="T242" s="1" t="s">
        <v>3108</v>
      </c>
      <c r="U242" s="1" t="s">
        <v>1784</v>
      </c>
      <c r="V242" s="1" t="s">
        <v>1784</v>
      </c>
      <c r="W242" s="1" t="s">
        <v>3396</v>
      </c>
      <c r="X242" s="1" t="s">
        <v>3400</v>
      </c>
      <c r="Y242" s="3">
        <v>46210</v>
      </c>
      <c r="Z242" s="1" t="s">
        <v>3406</v>
      </c>
      <c r="AA242" s="3">
        <v>46210</v>
      </c>
      <c r="AB242" s="1" t="s">
        <v>3416</v>
      </c>
      <c r="AC242" s="1" t="s">
        <v>3531</v>
      </c>
      <c r="AD242" s="1" t="s">
        <v>3933</v>
      </c>
      <c r="AE242" s="1" t="s">
        <v>3933</v>
      </c>
      <c r="AF242" s="1" t="s">
        <v>3939</v>
      </c>
      <c r="AG242" s="1" t="s">
        <v>2498</v>
      </c>
      <c r="AH242" s="1" t="s">
        <v>2589</v>
      </c>
      <c r="AI242" s="1" t="s">
        <v>3948</v>
      </c>
      <c r="AJ242" s="1"/>
      <c r="AK242" s="1"/>
      <c r="AL242" s="1" t="s">
        <v>3952</v>
      </c>
      <c r="AM242" s="1" t="s">
        <v>3952</v>
      </c>
      <c r="AN242" s="1" t="s">
        <v>3958</v>
      </c>
      <c r="AO242" s="1" t="s">
        <v>4034</v>
      </c>
      <c r="AP242" s="1" t="s">
        <v>4212</v>
      </c>
      <c r="AQ242" s="1"/>
      <c r="AR242">
        <v>14862</v>
      </c>
      <c r="AS242">
        <v>12</v>
      </c>
      <c r="AT242" s="1" t="s">
        <v>4235</v>
      </c>
      <c r="AU242">
        <v>1000000</v>
      </c>
      <c r="AV242" s="1" t="s">
        <v>4244</v>
      </c>
      <c r="AW242" s="1" t="s">
        <v>3939</v>
      </c>
      <c r="AX242">
        <v>5189</v>
      </c>
      <c r="AY242">
        <v>135602</v>
      </c>
      <c r="AZ242">
        <v>3</v>
      </c>
      <c r="BA242" s="1" t="s">
        <v>4622</v>
      </c>
    </row>
    <row r="243" spans="1:53">
      <c r="A243" s="1" t="s">
        <v>289</v>
      </c>
      <c r="B243">
        <v>0</v>
      </c>
      <c r="C243">
        <v>25000000</v>
      </c>
      <c r="D243" s="1" t="s">
        <v>1604</v>
      </c>
      <c r="E243">
        <v>0</v>
      </c>
      <c r="F243">
        <v>138625</v>
      </c>
      <c r="G243">
        <v>1</v>
      </c>
      <c r="H243" s="1"/>
      <c r="I243" s="1" t="s">
        <v>2404</v>
      </c>
      <c r="J243" s="1" t="s">
        <v>2462</v>
      </c>
      <c r="K243" s="1" t="s">
        <v>2464</v>
      </c>
      <c r="L243" s="1" t="s">
        <v>2482</v>
      </c>
      <c r="M243" s="1" t="s">
        <v>2589</v>
      </c>
      <c r="N243" s="1" t="s">
        <v>2607</v>
      </c>
      <c r="O243" s="1"/>
      <c r="P243">
        <v>1</v>
      </c>
      <c r="Q243" s="1" t="s">
        <v>1604</v>
      </c>
      <c r="R243" s="1" t="s">
        <v>3107</v>
      </c>
      <c r="S243" s="1"/>
      <c r="T243" s="1" t="s">
        <v>3108</v>
      </c>
      <c r="U243" s="1" t="s">
        <v>1604</v>
      </c>
      <c r="V243" s="1" t="s">
        <v>1604</v>
      </c>
      <c r="W243" s="1" t="s">
        <v>3396</v>
      </c>
      <c r="X243" s="1" t="s">
        <v>3400</v>
      </c>
      <c r="Y243" s="3">
        <v>46210</v>
      </c>
      <c r="Z243" s="1" t="s">
        <v>3408</v>
      </c>
      <c r="AA243" s="3">
        <v>46210</v>
      </c>
      <c r="AB243" s="1" t="s">
        <v>3416</v>
      </c>
      <c r="AC243" s="1" t="s">
        <v>3532</v>
      </c>
      <c r="AD243" s="1" t="s">
        <v>3933</v>
      </c>
      <c r="AE243" s="1" t="s">
        <v>3933</v>
      </c>
      <c r="AF243" s="1" t="s">
        <v>3939</v>
      </c>
      <c r="AG243" s="1" t="s">
        <v>2482</v>
      </c>
      <c r="AH243" s="1" t="s">
        <v>2589</v>
      </c>
      <c r="AI243" s="1" t="s">
        <v>3948</v>
      </c>
      <c r="AJ243" s="1"/>
      <c r="AK243" s="1"/>
      <c r="AL243" s="1" t="s">
        <v>3952</v>
      </c>
      <c r="AM243" s="1" t="s">
        <v>3952</v>
      </c>
      <c r="AN243" s="1" t="s">
        <v>3958</v>
      </c>
      <c r="AO243" s="1" t="s">
        <v>4035</v>
      </c>
      <c r="AP243" s="1" t="s">
        <v>4212</v>
      </c>
      <c r="AQ243" s="1"/>
      <c r="AR243">
        <v>1267</v>
      </c>
      <c r="AS243">
        <v>1</v>
      </c>
      <c r="AT243" s="1" t="s">
        <v>4235</v>
      </c>
      <c r="AU243">
        <v>25000000</v>
      </c>
      <c r="AV243" s="1" t="s">
        <v>3500</v>
      </c>
      <c r="AW243" s="1" t="s">
        <v>3939</v>
      </c>
      <c r="AX243">
        <v>5140</v>
      </c>
      <c r="AY243">
        <v>135603</v>
      </c>
      <c r="AZ243">
        <v>1</v>
      </c>
      <c r="BA243" s="1" t="s">
        <v>4620</v>
      </c>
    </row>
    <row r="244" spans="1:53">
      <c r="A244" s="1" t="s">
        <v>290</v>
      </c>
      <c r="B244">
        <v>0</v>
      </c>
      <c r="C244">
        <v>1200000</v>
      </c>
      <c r="D244" s="1" t="s">
        <v>1605</v>
      </c>
      <c r="E244">
        <v>20</v>
      </c>
      <c r="F244">
        <v>138829</v>
      </c>
      <c r="G244">
        <v>1</v>
      </c>
      <c r="H244" s="1"/>
      <c r="I244" s="1" t="s">
        <v>2417</v>
      </c>
      <c r="J244" s="1" t="s">
        <v>2462</v>
      </c>
      <c r="K244" s="1" t="s">
        <v>2464</v>
      </c>
      <c r="L244" s="1" t="s">
        <v>2492</v>
      </c>
      <c r="M244" s="1" t="s">
        <v>2591</v>
      </c>
      <c r="N244" s="1" t="s">
        <v>2607</v>
      </c>
      <c r="O244" s="1"/>
      <c r="P244">
        <v>1</v>
      </c>
      <c r="Q244" s="1" t="s">
        <v>1957</v>
      </c>
      <c r="R244" s="1" t="s">
        <v>3107</v>
      </c>
      <c r="S244" s="1"/>
      <c r="T244" s="1" t="s">
        <v>3108</v>
      </c>
      <c r="U244" s="1" t="s">
        <v>1957</v>
      </c>
      <c r="V244" s="1" t="s">
        <v>1605</v>
      </c>
      <c r="W244" s="1" t="s">
        <v>3396</v>
      </c>
      <c r="X244" s="1" t="s">
        <v>3400</v>
      </c>
      <c r="Y244" s="3">
        <v>46210</v>
      </c>
      <c r="Z244" s="1" t="s">
        <v>3408</v>
      </c>
      <c r="AA244" s="3">
        <v>46210</v>
      </c>
      <c r="AB244" s="1" t="s">
        <v>3416</v>
      </c>
      <c r="AC244" s="1" t="s">
        <v>3533</v>
      </c>
      <c r="AD244" s="1" t="s">
        <v>3933</v>
      </c>
      <c r="AE244" s="1" t="s">
        <v>3933</v>
      </c>
      <c r="AF244" s="1" t="s">
        <v>3943</v>
      </c>
      <c r="AG244" s="1" t="s">
        <v>2492</v>
      </c>
      <c r="AH244" s="1" t="s">
        <v>2591</v>
      </c>
      <c r="AI244" s="1" t="s">
        <v>3948</v>
      </c>
      <c r="AJ244" s="1"/>
      <c r="AK244" s="1"/>
      <c r="AL244" s="1" t="s">
        <v>3952</v>
      </c>
      <c r="AM244" s="1" t="s">
        <v>3952</v>
      </c>
      <c r="AN244" s="1" t="s">
        <v>3958</v>
      </c>
      <c r="AO244" s="1" t="s">
        <v>4036</v>
      </c>
      <c r="AP244" s="1" t="s">
        <v>4212</v>
      </c>
      <c r="AQ244" s="1"/>
      <c r="AR244">
        <v>4276</v>
      </c>
      <c r="AS244">
        <v>1</v>
      </c>
      <c r="AT244" s="1" t="s">
        <v>4235</v>
      </c>
      <c r="AU244">
        <v>1200000</v>
      </c>
      <c r="AV244" s="1" t="s">
        <v>4272</v>
      </c>
      <c r="AW244" s="1" t="s">
        <v>3943</v>
      </c>
      <c r="AX244">
        <v>3042</v>
      </c>
      <c r="AY244">
        <v>135604</v>
      </c>
      <c r="AZ244">
        <v>1</v>
      </c>
      <c r="BA244" s="1" t="s">
        <v>3402</v>
      </c>
    </row>
    <row r="245" spans="1:53">
      <c r="A245" s="1" t="s">
        <v>291</v>
      </c>
      <c r="B245">
        <v>12.5</v>
      </c>
      <c r="C245">
        <v>37012500</v>
      </c>
      <c r="D245" s="1" t="s">
        <v>1606</v>
      </c>
      <c r="E245">
        <v>20</v>
      </c>
      <c r="F245">
        <v>138831</v>
      </c>
      <c r="G245">
        <v>1</v>
      </c>
      <c r="H245" s="1"/>
      <c r="I245" s="1" t="s">
        <v>2427</v>
      </c>
      <c r="J245" s="1" t="s">
        <v>2462</v>
      </c>
      <c r="K245" s="1" t="s">
        <v>2466</v>
      </c>
      <c r="L245" s="1" t="s">
        <v>2472</v>
      </c>
      <c r="M245" s="1" t="s">
        <v>2583</v>
      </c>
      <c r="N245" s="1" t="s">
        <v>2607</v>
      </c>
      <c r="O245" s="1"/>
      <c r="P245">
        <v>3000</v>
      </c>
      <c r="Q245" s="1" t="s">
        <v>2692</v>
      </c>
      <c r="R245" s="1" t="s">
        <v>3107</v>
      </c>
      <c r="S245" s="1"/>
      <c r="T245" s="1" t="s">
        <v>3110</v>
      </c>
      <c r="U245" s="1" t="s">
        <v>2692</v>
      </c>
      <c r="V245" s="1" t="s">
        <v>1606</v>
      </c>
      <c r="W245" s="1" t="s">
        <v>3396</v>
      </c>
      <c r="X245" s="1" t="s">
        <v>3400</v>
      </c>
      <c r="Y245" s="3">
        <v>46210</v>
      </c>
      <c r="Z245" s="1" t="s">
        <v>3408</v>
      </c>
      <c r="AA245" s="3">
        <v>46210</v>
      </c>
      <c r="AB245" s="1" t="s">
        <v>3416</v>
      </c>
      <c r="AC245" s="1" t="s">
        <v>3534</v>
      </c>
      <c r="AD245" s="1" t="s">
        <v>3933</v>
      </c>
      <c r="AE245" s="1" t="s">
        <v>3934</v>
      </c>
      <c r="AF245" s="1" t="s">
        <v>3938</v>
      </c>
      <c r="AG245" s="1" t="s">
        <v>2472</v>
      </c>
      <c r="AH245" s="1" t="s">
        <v>2583</v>
      </c>
      <c r="AI245" s="1" t="s">
        <v>3948</v>
      </c>
      <c r="AJ245" s="1"/>
      <c r="AK245" s="1"/>
      <c r="AL245" s="1" t="s">
        <v>3952</v>
      </c>
      <c r="AM245" s="1" t="s">
        <v>3952</v>
      </c>
      <c r="AN245" s="1" t="s">
        <v>3960</v>
      </c>
      <c r="AO245" s="1" t="s">
        <v>3967</v>
      </c>
      <c r="AP245" s="1" t="s">
        <v>4214</v>
      </c>
      <c r="AQ245" s="1"/>
      <c r="AR245">
        <v>1221</v>
      </c>
      <c r="AS245">
        <v>3000</v>
      </c>
      <c r="AT245" s="1" t="s">
        <v>4239</v>
      </c>
      <c r="AU245">
        <v>14100</v>
      </c>
      <c r="AV245" s="1" t="s">
        <v>4292</v>
      </c>
      <c r="AW245" s="1" t="s">
        <v>3938</v>
      </c>
      <c r="AX245">
        <v>127</v>
      </c>
      <c r="AY245">
        <v>135605</v>
      </c>
      <c r="AZ245">
        <v>1</v>
      </c>
      <c r="BA245" s="1" t="s">
        <v>3408</v>
      </c>
    </row>
    <row r="246" spans="1:53">
      <c r="A246" s="1" t="s">
        <v>292</v>
      </c>
      <c r="B246">
        <v>0</v>
      </c>
      <c r="C246">
        <v>6565000</v>
      </c>
      <c r="D246" s="1" t="s">
        <v>1607</v>
      </c>
      <c r="E246">
        <v>0</v>
      </c>
      <c r="F246">
        <v>138828</v>
      </c>
      <c r="G246">
        <v>1</v>
      </c>
      <c r="H246" s="1"/>
      <c r="I246" s="1" t="s">
        <v>2417</v>
      </c>
      <c r="J246" s="1" t="s">
        <v>2462</v>
      </c>
      <c r="K246" s="1" t="s">
        <v>2464</v>
      </c>
      <c r="L246" s="1" t="s">
        <v>2492</v>
      </c>
      <c r="M246" s="1" t="s">
        <v>2591</v>
      </c>
      <c r="N246" s="1" t="s">
        <v>2607</v>
      </c>
      <c r="O246" s="1"/>
      <c r="P246">
        <v>0</v>
      </c>
      <c r="Q246" s="1" t="s">
        <v>2609</v>
      </c>
      <c r="R246" s="1" t="s">
        <v>3107</v>
      </c>
      <c r="S246" s="1"/>
      <c r="T246" s="1" t="s">
        <v>3108</v>
      </c>
      <c r="U246" s="1" t="s">
        <v>1607</v>
      </c>
      <c r="V246" s="1" t="s">
        <v>1607</v>
      </c>
      <c r="W246" s="1" t="s">
        <v>3396</v>
      </c>
      <c r="X246" s="1"/>
      <c r="Y246" s="3">
        <v>46210</v>
      </c>
      <c r="Z246" s="1" t="s">
        <v>3408</v>
      </c>
      <c r="AA246" s="3">
        <v>46210</v>
      </c>
      <c r="AB246" s="1" t="s">
        <v>3416</v>
      </c>
      <c r="AC246" s="1" t="s">
        <v>3535</v>
      </c>
      <c r="AD246" s="1" t="s">
        <v>3933</v>
      </c>
      <c r="AE246" s="1" t="s">
        <v>3933</v>
      </c>
      <c r="AF246" s="1" t="s">
        <v>3943</v>
      </c>
      <c r="AG246" s="1" t="s">
        <v>2492</v>
      </c>
      <c r="AH246" s="1" t="s">
        <v>2591</v>
      </c>
      <c r="AI246" s="1" t="s">
        <v>3948</v>
      </c>
      <c r="AJ246" s="1"/>
      <c r="AK246" s="1"/>
      <c r="AL246" s="1" t="s">
        <v>3954</v>
      </c>
      <c r="AM246" s="1" t="s">
        <v>3954</v>
      </c>
      <c r="AN246" s="1" t="s">
        <v>3958</v>
      </c>
      <c r="AO246" s="1" t="s">
        <v>3992</v>
      </c>
      <c r="AP246" s="1" t="s">
        <v>4212</v>
      </c>
      <c r="AQ246" s="1"/>
      <c r="AR246">
        <v>4276</v>
      </c>
      <c r="AS246">
        <v>13</v>
      </c>
      <c r="AT246" s="1" t="s">
        <v>4235</v>
      </c>
      <c r="AU246">
        <v>505000</v>
      </c>
      <c r="AV246" s="1" t="s">
        <v>4272</v>
      </c>
      <c r="AW246" s="1" t="s">
        <v>3943</v>
      </c>
      <c r="AX246">
        <v>3726</v>
      </c>
      <c r="AY246">
        <v>135606</v>
      </c>
      <c r="AZ246">
        <v>1</v>
      </c>
      <c r="BA246" s="1" t="s">
        <v>3416</v>
      </c>
    </row>
    <row r="247" spans="1:53">
      <c r="A247" s="1" t="s">
        <v>293</v>
      </c>
      <c r="B247">
        <v>0</v>
      </c>
      <c r="C247">
        <v>9083334</v>
      </c>
      <c r="D247" s="1" t="s">
        <v>1608</v>
      </c>
      <c r="E247">
        <v>20</v>
      </c>
      <c r="F247">
        <v>138827</v>
      </c>
      <c r="G247">
        <v>1</v>
      </c>
      <c r="H247" s="1"/>
      <c r="I247" s="1" t="s">
        <v>2412</v>
      </c>
      <c r="J247" s="1" t="s">
        <v>2462</v>
      </c>
      <c r="K247" s="1" t="s">
        <v>2464</v>
      </c>
      <c r="L247" s="1" t="s">
        <v>2486</v>
      </c>
      <c r="M247" s="1" t="s">
        <v>2591</v>
      </c>
      <c r="N247" s="1" t="s">
        <v>2607</v>
      </c>
      <c r="O247" s="1"/>
      <c r="P247">
        <v>2</v>
      </c>
      <c r="Q247" s="1" t="s">
        <v>2693</v>
      </c>
      <c r="R247" s="1" t="s">
        <v>3107</v>
      </c>
      <c r="S247" s="1"/>
      <c r="T247" s="1" t="s">
        <v>3108</v>
      </c>
      <c r="U247" s="1" t="s">
        <v>2693</v>
      </c>
      <c r="V247" s="1" t="s">
        <v>1608</v>
      </c>
      <c r="W247" s="1" t="s">
        <v>3396</v>
      </c>
      <c r="X247" s="1" t="s">
        <v>3400</v>
      </c>
      <c r="Y247" s="3">
        <v>46210</v>
      </c>
      <c r="Z247" s="1" t="s">
        <v>3408</v>
      </c>
      <c r="AA247" s="3">
        <v>46210</v>
      </c>
      <c r="AB247" s="1" t="s">
        <v>3416</v>
      </c>
      <c r="AC247" s="1" t="s">
        <v>3536</v>
      </c>
      <c r="AD247" s="1" t="s">
        <v>3933</v>
      </c>
      <c r="AE247" s="1" t="s">
        <v>3934</v>
      </c>
      <c r="AF247" s="1" t="s">
        <v>3943</v>
      </c>
      <c r="AG247" s="1" t="s">
        <v>2486</v>
      </c>
      <c r="AH247" s="1" t="s">
        <v>2591</v>
      </c>
      <c r="AI247" s="1" t="s">
        <v>3948</v>
      </c>
      <c r="AJ247" s="1"/>
      <c r="AK247" s="1"/>
      <c r="AL247" s="1" t="s">
        <v>3952</v>
      </c>
      <c r="AM247" s="1" t="s">
        <v>3952</v>
      </c>
      <c r="AN247" s="1" t="s">
        <v>3958</v>
      </c>
      <c r="AO247" s="1" t="s">
        <v>4008</v>
      </c>
      <c r="AP247" s="1" t="s">
        <v>4212</v>
      </c>
      <c r="AQ247" s="1"/>
      <c r="AR247">
        <v>4155</v>
      </c>
      <c r="AS247">
        <v>2</v>
      </c>
      <c r="AT247" s="1" t="s">
        <v>4235</v>
      </c>
      <c r="AU247">
        <v>4541667</v>
      </c>
      <c r="AV247" s="1" t="s">
        <v>4257</v>
      </c>
      <c r="AW247" s="1" t="s">
        <v>3943</v>
      </c>
      <c r="AX247">
        <v>1184</v>
      </c>
      <c r="AY247">
        <v>135607</v>
      </c>
      <c r="AZ247">
        <v>1</v>
      </c>
      <c r="BA247" s="1" t="s">
        <v>3402</v>
      </c>
    </row>
    <row r="248" spans="1:53">
      <c r="A248" s="1" t="s">
        <v>294</v>
      </c>
      <c r="B248">
        <v>0</v>
      </c>
      <c r="C248">
        <v>10666666.67</v>
      </c>
      <c r="D248" s="1" t="s">
        <v>1609</v>
      </c>
      <c r="E248">
        <v>20</v>
      </c>
      <c r="F248">
        <v>138826</v>
      </c>
      <c r="G248">
        <v>1</v>
      </c>
      <c r="H248" s="1"/>
      <c r="I248" s="1" t="s">
        <v>2412</v>
      </c>
      <c r="J248" s="1" t="s">
        <v>2462</v>
      </c>
      <c r="K248" s="1" t="s">
        <v>2464</v>
      </c>
      <c r="L248" s="1" t="s">
        <v>2486</v>
      </c>
      <c r="M248" s="1" t="s">
        <v>2591</v>
      </c>
      <c r="N248" s="1" t="s">
        <v>2607</v>
      </c>
      <c r="O248" s="1"/>
      <c r="P248">
        <v>2</v>
      </c>
      <c r="Q248" s="1" t="s">
        <v>2694</v>
      </c>
      <c r="R248" s="1" t="s">
        <v>3107</v>
      </c>
      <c r="S248" s="1"/>
      <c r="T248" s="1" t="s">
        <v>3108</v>
      </c>
      <c r="U248" s="1" t="s">
        <v>2694</v>
      </c>
      <c r="V248" s="1" t="s">
        <v>1609</v>
      </c>
      <c r="W248" s="1" t="s">
        <v>3396</v>
      </c>
      <c r="X248" s="1" t="s">
        <v>3400</v>
      </c>
      <c r="Y248" s="3">
        <v>46210</v>
      </c>
      <c r="Z248" s="1" t="s">
        <v>3406</v>
      </c>
      <c r="AA248" s="3">
        <v>46210</v>
      </c>
      <c r="AB248" s="1" t="s">
        <v>3416</v>
      </c>
      <c r="AC248" s="1" t="s">
        <v>3537</v>
      </c>
      <c r="AD248" s="1" t="s">
        <v>3933</v>
      </c>
      <c r="AE248" s="1" t="s">
        <v>3934</v>
      </c>
      <c r="AF248" s="1" t="s">
        <v>3943</v>
      </c>
      <c r="AG248" s="1" t="s">
        <v>2486</v>
      </c>
      <c r="AH248" s="1" t="s">
        <v>2591</v>
      </c>
      <c r="AI248" s="1" t="s">
        <v>3948</v>
      </c>
      <c r="AJ248" s="1"/>
      <c r="AK248" s="1"/>
      <c r="AL248" s="1" t="s">
        <v>3952</v>
      </c>
      <c r="AM248" s="1" t="s">
        <v>3952</v>
      </c>
      <c r="AN248" s="1" t="s">
        <v>3958</v>
      </c>
      <c r="AO248" s="1" t="s">
        <v>4037</v>
      </c>
      <c r="AP248" s="1" t="s">
        <v>4212</v>
      </c>
      <c r="AQ248" s="1"/>
      <c r="AR248">
        <v>4155</v>
      </c>
      <c r="AS248">
        <v>2</v>
      </c>
      <c r="AT248" s="1" t="s">
        <v>4235</v>
      </c>
      <c r="AU248">
        <v>5333333.3333299998</v>
      </c>
      <c r="AV248" s="1" t="s">
        <v>4257</v>
      </c>
      <c r="AW248" s="1" t="s">
        <v>3943</v>
      </c>
      <c r="AX248">
        <v>123</v>
      </c>
      <c r="AY248">
        <v>135608</v>
      </c>
      <c r="AZ248">
        <v>1</v>
      </c>
      <c r="BA248" s="1" t="s">
        <v>3402</v>
      </c>
    </row>
    <row r="249" spans="1:53">
      <c r="A249" s="1" t="s">
        <v>295</v>
      </c>
      <c r="B249">
        <v>0</v>
      </c>
      <c r="C249">
        <v>12416666.67</v>
      </c>
      <c r="D249" s="1" t="s">
        <v>1610</v>
      </c>
      <c r="E249">
        <v>20</v>
      </c>
      <c r="F249">
        <v>138823</v>
      </c>
      <c r="G249">
        <v>1</v>
      </c>
      <c r="H249" s="1"/>
      <c r="I249" s="1" t="s">
        <v>2412</v>
      </c>
      <c r="J249" s="1" t="s">
        <v>2462</v>
      </c>
      <c r="K249" s="1" t="s">
        <v>2464</v>
      </c>
      <c r="L249" s="1" t="s">
        <v>2486</v>
      </c>
      <c r="M249" s="1" t="s">
        <v>2591</v>
      </c>
      <c r="N249" s="1" t="s">
        <v>2607</v>
      </c>
      <c r="O249" s="1"/>
      <c r="P249">
        <v>1</v>
      </c>
      <c r="Q249" s="1" t="s">
        <v>2695</v>
      </c>
      <c r="R249" s="1" t="s">
        <v>3107</v>
      </c>
      <c r="S249" s="1"/>
      <c r="T249" s="1" t="s">
        <v>3108</v>
      </c>
      <c r="U249" s="1" t="s">
        <v>2695</v>
      </c>
      <c r="V249" s="1" t="s">
        <v>1610</v>
      </c>
      <c r="W249" s="1" t="s">
        <v>3396</v>
      </c>
      <c r="X249" s="1" t="s">
        <v>3400</v>
      </c>
      <c r="Y249" s="3">
        <v>46210</v>
      </c>
      <c r="Z249" s="1" t="s">
        <v>3408</v>
      </c>
      <c r="AA249" s="3">
        <v>46210</v>
      </c>
      <c r="AB249" s="1" t="s">
        <v>3416</v>
      </c>
      <c r="AC249" s="1" t="s">
        <v>3538</v>
      </c>
      <c r="AD249" s="1" t="s">
        <v>3933</v>
      </c>
      <c r="AE249" s="1" t="s">
        <v>3934</v>
      </c>
      <c r="AF249" s="1" t="s">
        <v>3943</v>
      </c>
      <c r="AG249" s="1" t="s">
        <v>2486</v>
      </c>
      <c r="AH249" s="1" t="s">
        <v>2591</v>
      </c>
      <c r="AI249" s="1" t="s">
        <v>3948</v>
      </c>
      <c r="AJ249" s="1"/>
      <c r="AK249" s="1"/>
      <c r="AL249" s="1" t="s">
        <v>3952</v>
      </c>
      <c r="AM249" s="1" t="s">
        <v>3952</v>
      </c>
      <c r="AN249" s="1" t="s">
        <v>3958</v>
      </c>
      <c r="AO249" s="1" t="s">
        <v>3978</v>
      </c>
      <c r="AP249" s="1" t="s">
        <v>4212</v>
      </c>
      <c r="AQ249" s="1"/>
      <c r="AR249">
        <v>4155</v>
      </c>
      <c r="AS249">
        <v>1</v>
      </c>
      <c r="AT249" s="1" t="s">
        <v>4235</v>
      </c>
      <c r="AU249">
        <v>12416666.67</v>
      </c>
      <c r="AV249" s="1" t="s">
        <v>4257</v>
      </c>
      <c r="AW249" s="1" t="s">
        <v>3943</v>
      </c>
      <c r="AX249">
        <v>664</v>
      </c>
      <c r="AY249">
        <v>135609</v>
      </c>
      <c r="AZ249">
        <v>1</v>
      </c>
      <c r="BA249" s="1" t="s">
        <v>3402</v>
      </c>
    </row>
    <row r="250" spans="1:53">
      <c r="A250" s="1" t="s">
        <v>296</v>
      </c>
      <c r="B250">
        <v>0</v>
      </c>
      <c r="C250">
        <v>37050000</v>
      </c>
      <c r="D250" s="1" t="s">
        <v>1611</v>
      </c>
      <c r="E250">
        <v>20</v>
      </c>
      <c r="F250">
        <v>138803</v>
      </c>
      <c r="G250">
        <v>1</v>
      </c>
      <c r="H250" s="1"/>
      <c r="I250" s="1" t="s">
        <v>2427</v>
      </c>
      <c r="J250" s="1" t="s">
        <v>2462</v>
      </c>
      <c r="K250" s="1" t="s">
        <v>2464</v>
      </c>
      <c r="L250" s="1" t="s">
        <v>2514</v>
      </c>
      <c r="M250" s="1" t="s">
        <v>2599</v>
      </c>
      <c r="N250" s="1" t="s">
        <v>2607</v>
      </c>
      <c r="O250" s="1"/>
      <c r="P250">
        <v>65</v>
      </c>
      <c r="Q250" s="1" t="s">
        <v>2696</v>
      </c>
      <c r="R250" s="1" t="s">
        <v>3107</v>
      </c>
      <c r="S250" s="1"/>
      <c r="T250" s="1" t="s">
        <v>3108</v>
      </c>
      <c r="U250" s="1" t="s">
        <v>3149</v>
      </c>
      <c r="V250" s="1" t="s">
        <v>3302</v>
      </c>
      <c r="W250" s="1" t="s">
        <v>3396</v>
      </c>
      <c r="X250" s="1"/>
      <c r="Y250" s="3">
        <v>46210</v>
      </c>
      <c r="Z250" s="1" t="s">
        <v>3408</v>
      </c>
      <c r="AA250" s="3">
        <v>46210</v>
      </c>
      <c r="AB250" s="1" t="s">
        <v>3416</v>
      </c>
      <c r="AC250" s="1" t="s">
        <v>3539</v>
      </c>
      <c r="AD250" s="1" t="s">
        <v>3933</v>
      </c>
      <c r="AE250" s="1" t="s">
        <v>3934</v>
      </c>
      <c r="AF250" s="1" t="s">
        <v>3943</v>
      </c>
      <c r="AG250" s="1" t="s">
        <v>2514</v>
      </c>
      <c r="AH250" s="1" t="s">
        <v>2599</v>
      </c>
      <c r="AI250" s="1" t="s">
        <v>3948</v>
      </c>
      <c r="AJ250" s="1"/>
      <c r="AK250" s="1"/>
      <c r="AL250" s="1" t="s">
        <v>3952</v>
      </c>
      <c r="AM250" s="1" t="s">
        <v>3952</v>
      </c>
      <c r="AN250" s="1" t="s">
        <v>3958</v>
      </c>
      <c r="AO250" s="1" t="s">
        <v>4038</v>
      </c>
      <c r="AP250" s="1" t="s">
        <v>4212</v>
      </c>
      <c r="AQ250" s="1"/>
      <c r="AR250">
        <v>23107</v>
      </c>
      <c r="AS250">
        <v>65</v>
      </c>
      <c r="AT250" s="1" t="s">
        <v>4235</v>
      </c>
      <c r="AU250">
        <v>570000</v>
      </c>
      <c r="AV250" s="1" t="s">
        <v>4293</v>
      </c>
      <c r="AW250" s="1" t="s">
        <v>3943</v>
      </c>
      <c r="AX250">
        <v>879</v>
      </c>
      <c r="AY250">
        <v>135610</v>
      </c>
      <c r="AZ250">
        <v>1</v>
      </c>
      <c r="BA250" s="1" t="s">
        <v>3403</v>
      </c>
    </row>
    <row r="251" spans="1:53">
      <c r="A251" s="1" t="s">
        <v>297</v>
      </c>
      <c r="B251">
        <v>0</v>
      </c>
      <c r="C251">
        <v>31218000</v>
      </c>
      <c r="D251" s="1" t="s">
        <v>1612</v>
      </c>
      <c r="E251">
        <v>20</v>
      </c>
      <c r="F251">
        <v>138803</v>
      </c>
      <c r="G251">
        <v>2</v>
      </c>
      <c r="H251" s="1"/>
      <c r="I251" s="1" t="s">
        <v>2405</v>
      </c>
      <c r="J251" s="1" t="s">
        <v>2463</v>
      </c>
      <c r="K251" s="1" t="s">
        <v>2464</v>
      </c>
      <c r="L251" s="1" t="s">
        <v>2514</v>
      </c>
      <c r="M251" s="1" t="s">
        <v>2599</v>
      </c>
      <c r="N251" s="1" t="s">
        <v>2607</v>
      </c>
      <c r="O251" s="1"/>
      <c r="P251">
        <v>15</v>
      </c>
      <c r="Q251" s="1" t="s">
        <v>2697</v>
      </c>
      <c r="R251" s="1" t="s">
        <v>3107</v>
      </c>
      <c r="S251" s="1"/>
      <c r="T251" s="1" t="s">
        <v>3108</v>
      </c>
      <c r="U251" s="1" t="s">
        <v>3149</v>
      </c>
      <c r="V251" s="1" t="s">
        <v>3302</v>
      </c>
      <c r="W251" s="1" t="s">
        <v>3396</v>
      </c>
      <c r="X251" s="1"/>
      <c r="Y251" s="3">
        <v>46210</v>
      </c>
      <c r="Z251" s="1" t="s">
        <v>3408</v>
      </c>
      <c r="AA251" s="3">
        <v>46210</v>
      </c>
      <c r="AB251" s="1" t="s">
        <v>3416</v>
      </c>
      <c r="AC251" s="1" t="s">
        <v>3539</v>
      </c>
      <c r="AD251" s="1" t="s">
        <v>3933</v>
      </c>
      <c r="AE251" s="1" t="s">
        <v>3934</v>
      </c>
      <c r="AF251" s="1" t="s">
        <v>3943</v>
      </c>
      <c r="AG251" s="1" t="s">
        <v>2514</v>
      </c>
      <c r="AH251" s="1" t="s">
        <v>2599</v>
      </c>
      <c r="AI251" s="1" t="s">
        <v>3948</v>
      </c>
      <c r="AJ251" s="1"/>
      <c r="AK251" s="1"/>
      <c r="AL251" s="1" t="s">
        <v>3952</v>
      </c>
      <c r="AM251" s="1" t="s">
        <v>3952</v>
      </c>
      <c r="AN251" s="1" t="s">
        <v>3958</v>
      </c>
      <c r="AO251" s="1" t="s">
        <v>4038</v>
      </c>
      <c r="AP251" s="1" t="s">
        <v>4212</v>
      </c>
      <c r="AQ251" s="1"/>
      <c r="AR251">
        <v>11533</v>
      </c>
      <c r="AS251">
        <v>66</v>
      </c>
      <c r="AT251" s="1" t="s">
        <v>4237</v>
      </c>
      <c r="AU251">
        <v>473000</v>
      </c>
      <c r="AV251" s="1" t="s">
        <v>4274</v>
      </c>
      <c r="AW251" s="1" t="s">
        <v>3943</v>
      </c>
      <c r="AX251">
        <v>879</v>
      </c>
      <c r="AY251">
        <v>135610</v>
      </c>
      <c r="AZ251">
        <v>2</v>
      </c>
      <c r="BA251" s="1" t="s">
        <v>3403</v>
      </c>
    </row>
    <row r="252" spans="1:53">
      <c r="A252" s="1" t="s">
        <v>298</v>
      </c>
      <c r="B252">
        <v>0</v>
      </c>
      <c r="C252">
        <v>5130000</v>
      </c>
      <c r="D252" s="1" t="s">
        <v>1613</v>
      </c>
      <c r="E252">
        <v>20</v>
      </c>
      <c r="F252">
        <v>138803</v>
      </c>
      <c r="G252">
        <v>3</v>
      </c>
      <c r="H252" s="1"/>
      <c r="I252" s="1" t="s">
        <v>2430</v>
      </c>
      <c r="J252" s="1" t="s">
        <v>2462</v>
      </c>
      <c r="K252" s="1" t="s">
        <v>2464</v>
      </c>
      <c r="L252" s="1" t="s">
        <v>2514</v>
      </c>
      <c r="M252" s="1" t="s">
        <v>2599</v>
      </c>
      <c r="N252" s="1" t="s">
        <v>2607</v>
      </c>
      <c r="O252" s="1"/>
      <c r="P252">
        <v>9</v>
      </c>
      <c r="Q252" s="1" t="s">
        <v>2698</v>
      </c>
      <c r="R252" s="1" t="s">
        <v>3107</v>
      </c>
      <c r="S252" s="1"/>
      <c r="T252" s="1" t="s">
        <v>3108</v>
      </c>
      <c r="U252" s="1" t="s">
        <v>3149</v>
      </c>
      <c r="V252" s="1" t="s">
        <v>3302</v>
      </c>
      <c r="W252" s="1" t="s">
        <v>3396</v>
      </c>
      <c r="X252" s="1"/>
      <c r="Y252" s="3">
        <v>46210</v>
      </c>
      <c r="Z252" s="1" t="s">
        <v>3408</v>
      </c>
      <c r="AA252" s="3">
        <v>46210</v>
      </c>
      <c r="AB252" s="1" t="s">
        <v>3416</v>
      </c>
      <c r="AC252" s="1" t="s">
        <v>3539</v>
      </c>
      <c r="AD252" s="1" t="s">
        <v>3933</v>
      </c>
      <c r="AE252" s="1" t="s">
        <v>3934</v>
      </c>
      <c r="AF252" s="1" t="s">
        <v>3943</v>
      </c>
      <c r="AG252" s="1" t="s">
        <v>2514</v>
      </c>
      <c r="AH252" s="1" t="s">
        <v>2599</v>
      </c>
      <c r="AI252" s="1" t="s">
        <v>3948</v>
      </c>
      <c r="AJ252" s="1"/>
      <c r="AK252" s="1"/>
      <c r="AL252" s="1" t="s">
        <v>3952</v>
      </c>
      <c r="AM252" s="1" t="s">
        <v>3952</v>
      </c>
      <c r="AN252" s="1" t="s">
        <v>3958</v>
      </c>
      <c r="AO252" s="1" t="s">
        <v>4038</v>
      </c>
      <c r="AP252" s="1" t="s">
        <v>4212</v>
      </c>
      <c r="AQ252" s="1"/>
      <c r="AR252">
        <v>23556</v>
      </c>
      <c r="AS252">
        <v>9</v>
      </c>
      <c r="AT252" s="1" t="s">
        <v>4235</v>
      </c>
      <c r="AU252">
        <v>570000</v>
      </c>
      <c r="AV252" s="1" t="s">
        <v>4294</v>
      </c>
      <c r="AW252" s="1" t="s">
        <v>3943</v>
      </c>
      <c r="AX252">
        <v>879</v>
      </c>
      <c r="AY252">
        <v>135610</v>
      </c>
      <c r="AZ252">
        <v>3</v>
      </c>
      <c r="BA252" s="1" t="s">
        <v>3403</v>
      </c>
    </row>
    <row r="253" spans="1:53">
      <c r="A253" s="1" t="s">
        <v>297</v>
      </c>
      <c r="B253">
        <v>0</v>
      </c>
      <c r="C253">
        <v>4257000</v>
      </c>
      <c r="D253" s="1" t="s">
        <v>1614</v>
      </c>
      <c r="E253">
        <v>20</v>
      </c>
      <c r="F253">
        <v>138803</v>
      </c>
      <c r="G253">
        <v>4</v>
      </c>
      <c r="H253" s="1"/>
      <c r="I253" s="1" t="s">
        <v>2405</v>
      </c>
      <c r="J253" s="1" t="s">
        <v>2463</v>
      </c>
      <c r="K253" s="1" t="s">
        <v>2464</v>
      </c>
      <c r="L253" s="1" t="s">
        <v>2514</v>
      </c>
      <c r="M253" s="1" t="s">
        <v>2599</v>
      </c>
      <c r="N253" s="1" t="s">
        <v>2607</v>
      </c>
      <c r="O253" s="1"/>
      <c r="P253">
        <v>2</v>
      </c>
      <c r="Q253" s="1" t="s">
        <v>2699</v>
      </c>
      <c r="R253" s="1" t="s">
        <v>3107</v>
      </c>
      <c r="S253" s="1"/>
      <c r="T253" s="1" t="s">
        <v>3108</v>
      </c>
      <c r="U253" s="1" t="s">
        <v>3149</v>
      </c>
      <c r="V253" s="1" t="s">
        <v>3302</v>
      </c>
      <c r="W253" s="1" t="s">
        <v>3396</v>
      </c>
      <c r="X253" s="1"/>
      <c r="Y253" s="3">
        <v>46210</v>
      </c>
      <c r="Z253" s="1" t="s">
        <v>3408</v>
      </c>
      <c r="AA253" s="3">
        <v>46210</v>
      </c>
      <c r="AB253" s="1" t="s">
        <v>3416</v>
      </c>
      <c r="AC253" s="1" t="s">
        <v>3539</v>
      </c>
      <c r="AD253" s="1" t="s">
        <v>3933</v>
      </c>
      <c r="AE253" s="1" t="s">
        <v>3934</v>
      </c>
      <c r="AF253" s="1" t="s">
        <v>3943</v>
      </c>
      <c r="AG253" s="1" t="s">
        <v>2514</v>
      </c>
      <c r="AH253" s="1" t="s">
        <v>2599</v>
      </c>
      <c r="AI253" s="1" t="s">
        <v>3948</v>
      </c>
      <c r="AJ253" s="1"/>
      <c r="AK253" s="1"/>
      <c r="AL253" s="1" t="s">
        <v>3952</v>
      </c>
      <c r="AM253" s="1" t="s">
        <v>3952</v>
      </c>
      <c r="AN253" s="1" t="s">
        <v>3958</v>
      </c>
      <c r="AO253" s="1" t="s">
        <v>4038</v>
      </c>
      <c r="AP253" s="1" t="s">
        <v>4212</v>
      </c>
      <c r="AQ253" s="1"/>
      <c r="AR253">
        <v>11533</v>
      </c>
      <c r="AS253">
        <v>9</v>
      </c>
      <c r="AT253" s="1" t="s">
        <v>4237</v>
      </c>
      <c r="AU253">
        <v>473000</v>
      </c>
      <c r="AV253" s="1" t="s">
        <v>4274</v>
      </c>
      <c r="AW253" s="1" t="s">
        <v>3943</v>
      </c>
      <c r="AX253">
        <v>879</v>
      </c>
      <c r="AY253">
        <v>135610</v>
      </c>
      <c r="AZ253">
        <v>4</v>
      </c>
      <c r="BA253" s="1" t="s">
        <v>3403</v>
      </c>
    </row>
    <row r="254" spans="1:53">
      <c r="A254" s="1" t="s">
        <v>299</v>
      </c>
      <c r="B254">
        <v>0</v>
      </c>
      <c r="C254">
        <v>70110000</v>
      </c>
      <c r="D254" s="1" t="s">
        <v>1615</v>
      </c>
      <c r="E254">
        <v>20</v>
      </c>
      <c r="F254">
        <v>138803</v>
      </c>
      <c r="G254">
        <v>5</v>
      </c>
      <c r="H254" s="1"/>
      <c r="I254" s="1" t="s">
        <v>2430</v>
      </c>
      <c r="J254" s="1" t="s">
        <v>2462</v>
      </c>
      <c r="K254" s="1" t="s">
        <v>2464</v>
      </c>
      <c r="L254" s="1" t="s">
        <v>2514</v>
      </c>
      <c r="M254" s="1" t="s">
        <v>2599</v>
      </c>
      <c r="N254" s="1" t="s">
        <v>2607</v>
      </c>
      <c r="O254" s="1"/>
      <c r="P254">
        <v>114</v>
      </c>
      <c r="Q254" s="1" t="s">
        <v>2700</v>
      </c>
      <c r="R254" s="1" t="s">
        <v>3107</v>
      </c>
      <c r="S254" s="1"/>
      <c r="T254" s="1" t="s">
        <v>3108</v>
      </c>
      <c r="U254" s="1" t="s">
        <v>3149</v>
      </c>
      <c r="V254" s="1" t="s">
        <v>3302</v>
      </c>
      <c r="W254" s="1" t="s">
        <v>3396</v>
      </c>
      <c r="X254" s="1"/>
      <c r="Y254" s="3">
        <v>46210</v>
      </c>
      <c r="Z254" s="1" t="s">
        <v>3408</v>
      </c>
      <c r="AA254" s="3">
        <v>46210</v>
      </c>
      <c r="AB254" s="1" t="s">
        <v>3416</v>
      </c>
      <c r="AC254" s="1" t="s">
        <v>3539</v>
      </c>
      <c r="AD254" s="1" t="s">
        <v>3933</v>
      </c>
      <c r="AE254" s="1" t="s">
        <v>3934</v>
      </c>
      <c r="AF254" s="1" t="s">
        <v>3943</v>
      </c>
      <c r="AG254" s="1" t="s">
        <v>2514</v>
      </c>
      <c r="AH254" s="1" t="s">
        <v>2599</v>
      </c>
      <c r="AI254" s="1" t="s">
        <v>3948</v>
      </c>
      <c r="AJ254" s="1"/>
      <c r="AK254" s="1"/>
      <c r="AL254" s="1" t="s">
        <v>3952</v>
      </c>
      <c r="AM254" s="1" t="s">
        <v>3952</v>
      </c>
      <c r="AN254" s="1" t="s">
        <v>3958</v>
      </c>
      <c r="AO254" s="1" t="s">
        <v>4038</v>
      </c>
      <c r="AP254" s="1" t="s">
        <v>4212</v>
      </c>
      <c r="AQ254" s="1"/>
      <c r="AR254">
        <v>23555</v>
      </c>
      <c r="AS254">
        <v>114</v>
      </c>
      <c r="AT254" s="1" t="s">
        <v>4235</v>
      </c>
      <c r="AU254">
        <v>615000</v>
      </c>
      <c r="AV254" s="1" t="s">
        <v>4295</v>
      </c>
      <c r="AW254" s="1" t="s">
        <v>3943</v>
      </c>
      <c r="AX254">
        <v>879</v>
      </c>
      <c r="AY254">
        <v>135610</v>
      </c>
      <c r="AZ254">
        <v>5</v>
      </c>
      <c r="BA254" s="1" t="s">
        <v>3403</v>
      </c>
    </row>
    <row r="255" spans="1:53">
      <c r="A255" s="1" t="s">
        <v>297</v>
      </c>
      <c r="B255">
        <v>0</v>
      </c>
      <c r="C255">
        <v>58650000</v>
      </c>
      <c r="D255" s="1" t="s">
        <v>1616</v>
      </c>
      <c r="E255">
        <v>20</v>
      </c>
      <c r="F255">
        <v>138803</v>
      </c>
      <c r="G255">
        <v>6</v>
      </c>
      <c r="H255" s="1"/>
      <c r="I255" s="1" t="s">
        <v>2405</v>
      </c>
      <c r="J255" s="1" t="s">
        <v>2463</v>
      </c>
      <c r="K255" s="1" t="s">
        <v>2464</v>
      </c>
      <c r="L255" s="1" t="s">
        <v>2514</v>
      </c>
      <c r="M255" s="1" t="s">
        <v>2599</v>
      </c>
      <c r="N255" s="1" t="s">
        <v>2607</v>
      </c>
      <c r="O255" s="1"/>
      <c r="P255">
        <v>0</v>
      </c>
      <c r="Q255" s="1" t="s">
        <v>2609</v>
      </c>
      <c r="R255" s="1" t="s">
        <v>3107</v>
      </c>
      <c r="S255" s="1"/>
      <c r="T255" s="1" t="s">
        <v>3108</v>
      </c>
      <c r="U255" s="1" t="s">
        <v>3149</v>
      </c>
      <c r="V255" s="1" t="s">
        <v>3302</v>
      </c>
      <c r="W255" s="1" t="s">
        <v>3396</v>
      </c>
      <c r="X255" s="1"/>
      <c r="Y255" s="3">
        <v>46210</v>
      </c>
      <c r="Z255" s="1" t="s">
        <v>3408</v>
      </c>
      <c r="AA255" s="3">
        <v>46210</v>
      </c>
      <c r="AB255" s="1" t="s">
        <v>3416</v>
      </c>
      <c r="AC255" s="1" t="s">
        <v>3539</v>
      </c>
      <c r="AD255" s="1" t="s">
        <v>3933</v>
      </c>
      <c r="AE255" s="1" t="s">
        <v>3934</v>
      </c>
      <c r="AF255" s="1" t="s">
        <v>3943</v>
      </c>
      <c r="AG255" s="1" t="s">
        <v>2514</v>
      </c>
      <c r="AH255" s="1" t="s">
        <v>2599</v>
      </c>
      <c r="AI255" s="1" t="s">
        <v>3948</v>
      </c>
      <c r="AJ255" s="1"/>
      <c r="AK255" s="1"/>
      <c r="AL255" s="1" t="s">
        <v>3952</v>
      </c>
      <c r="AM255" s="1" t="s">
        <v>3954</v>
      </c>
      <c r="AN255" s="1" t="s">
        <v>3958</v>
      </c>
      <c r="AO255" s="1" t="s">
        <v>4038</v>
      </c>
      <c r="AP255" s="1" t="s">
        <v>4212</v>
      </c>
      <c r="AQ255" s="1"/>
      <c r="AR255">
        <v>11533</v>
      </c>
      <c r="AS255">
        <v>115</v>
      </c>
      <c r="AT255" s="1" t="s">
        <v>4237</v>
      </c>
      <c r="AU255">
        <v>510000</v>
      </c>
      <c r="AV255" s="1" t="s">
        <v>4274</v>
      </c>
      <c r="AW255" s="1" t="s">
        <v>3943</v>
      </c>
      <c r="AX255">
        <v>879</v>
      </c>
      <c r="AY255">
        <v>135610</v>
      </c>
      <c r="AZ255">
        <v>6</v>
      </c>
      <c r="BA255" s="1" t="s">
        <v>3403</v>
      </c>
    </row>
    <row r="256" spans="1:53">
      <c r="A256" s="1" t="s">
        <v>300</v>
      </c>
      <c r="B256">
        <v>0</v>
      </c>
      <c r="C256">
        <v>1100000</v>
      </c>
      <c r="D256" s="1" t="s">
        <v>1617</v>
      </c>
      <c r="E256">
        <v>0</v>
      </c>
      <c r="F256">
        <v>138856</v>
      </c>
      <c r="G256">
        <v>1</v>
      </c>
      <c r="H256" s="1"/>
      <c r="I256" s="1" t="s">
        <v>2408</v>
      </c>
      <c r="J256" s="1" t="s">
        <v>2462</v>
      </c>
      <c r="K256" s="1" t="s">
        <v>2464</v>
      </c>
      <c r="L256" s="1" t="s">
        <v>2515</v>
      </c>
      <c r="M256" s="1" t="s">
        <v>2592</v>
      </c>
      <c r="N256" s="1" t="s">
        <v>2607</v>
      </c>
      <c r="O256" s="1"/>
      <c r="P256">
        <v>2</v>
      </c>
      <c r="Q256" s="1" t="s">
        <v>1617</v>
      </c>
      <c r="R256" s="1" t="s">
        <v>3107</v>
      </c>
      <c r="S256" s="1"/>
      <c r="T256" s="1" t="s">
        <v>3108</v>
      </c>
      <c r="U256" s="1" t="s">
        <v>1617</v>
      </c>
      <c r="V256" s="1" t="s">
        <v>1617</v>
      </c>
      <c r="W256" s="1" t="s">
        <v>3396</v>
      </c>
      <c r="X256" s="1" t="s">
        <v>3400</v>
      </c>
      <c r="Y256" s="3">
        <v>46210</v>
      </c>
      <c r="Z256" s="1" t="s">
        <v>3408</v>
      </c>
      <c r="AA256" s="3">
        <v>46210</v>
      </c>
      <c r="AB256" s="1" t="s">
        <v>3416</v>
      </c>
      <c r="AC256" s="1" t="s">
        <v>3540</v>
      </c>
      <c r="AD256" s="1" t="s">
        <v>3933</v>
      </c>
      <c r="AE256" s="1" t="s">
        <v>3933</v>
      </c>
      <c r="AF256" s="1" t="s">
        <v>3944</v>
      </c>
      <c r="AG256" s="1" t="s">
        <v>2515</v>
      </c>
      <c r="AH256" s="1" t="s">
        <v>2592</v>
      </c>
      <c r="AI256" s="1" t="s">
        <v>3948</v>
      </c>
      <c r="AJ256" s="1"/>
      <c r="AK256" s="1"/>
      <c r="AL256" s="1" t="s">
        <v>3952</v>
      </c>
      <c r="AM256" s="1" t="s">
        <v>3952</v>
      </c>
      <c r="AN256" s="1" t="s">
        <v>3958</v>
      </c>
      <c r="AO256" s="1" t="s">
        <v>3995</v>
      </c>
      <c r="AP256" s="1" t="s">
        <v>4212</v>
      </c>
      <c r="AQ256" s="1"/>
      <c r="AR256">
        <v>14417</v>
      </c>
      <c r="AS256">
        <v>2</v>
      </c>
      <c r="AT256" s="1" t="s">
        <v>4235</v>
      </c>
      <c r="AU256">
        <v>550000</v>
      </c>
      <c r="AV256" s="1" t="s">
        <v>4266</v>
      </c>
      <c r="AW256" s="1" t="s">
        <v>3944</v>
      </c>
      <c r="AX256">
        <v>1104</v>
      </c>
      <c r="AY256">
        <v>135611</v>
      </c>
      <c r="AZ256">
        <v>1</v>
      </c>
      <c r="BA256" s="1" t="s">
        <v>3402</v>
      </c>
    </row>
    <row r="257" spans="1:53">
      <c r="A257" s="1" t="s">
        <v>301</v>
      </c>
      <c r="B257">
        <v>0</v>
      </c>
      <c r="C257">
        <v>900000</v>
      </c>
      <c r="D257" s="1" t="s">
        <v>1618</v>
      </c>
      <c r="E257">
        <v>0</v>
      </c>
      <c r="F257">
        <v>138796</v>
      </c>
      <c r="G257">
        <v>1</v>
      </c>
      <c r="H257" s="1"/>
      <c r="I257" s="1" t="s">
        <v>2408</v>
      </c>
      <c r="J257" s="1" t="s">
        <v>2462</v>
      </c>
      <c r="K257" s="1" t="s">
        <v>2464</v>
      </c>
      <c r="L257" s="1" t="s">
        <v>2515</v>
      </c>
      <c r="M257" s="1" t="s">
        <v>2464</v>
      </c>
      <c r="N257" s="1" t="s">
        <v>2607</v>
      </c>
      <c r="O257" s="1"/>
      <c r="P257">
        <v>5</v>
      </c>
      <c r="Q257" s="1" t="s">
        <v>1618</v>
      </c>
      <c r="R257" s="1" t="s">
        <v>3107</v>
      </c>
      <c r="S257" s="1"/>
      <c r="T257" s="1" t="s">
        <v>3108</v>
      </c>
      <c r="U257" s="1" t="s">
        <v>1618</v>
      </c>
      <c r="V257" s="1" t="s">
        <v>1618</v>
      </c>
      <c r="W257" s="1" t="s">
        <v>3396</v>
      </c>
      <c r="X257" s="1" t="s">
        <v>3400</v>
      </c>
      <c r="Y257" s="3">
        <v>46210</v>
      </c>
      <c r="Z257" s="1" t="s">
        <v>3408</v>
      </c>
      <c r="AA257" s="3">
        <v>46210</v>
      </c>
      <c r="AB257" s="1" t="s">
        <v>3416</v>
      </c>
      <c r="AC257" s="1" t="s">
        <v>3541</v>
      </c>
      <c r="AD257" s="1" t="s">
        <v>3933</v>
      </c>
      <c r="AE257" s="1" t="s">
        <v>3933</v>
      </c>
      <c r="AF257" s="1" t="s">
        <v>3939</v>
      </c>
      <c r="AG257" s="1" t="s">
        <v>2515</v>
      </c>
      <c r="AH257" s="1" t="s">
        <v>2464</v>
      </c>
      <c r="AI257" s="1" t="s">
        <v>3948</v>
      </c>
      <c r="AJ257" s="1"/>
      <c r="AK257" s="1"/>
      <c r="AL257" s="1" t="s">
        <v>3952</v>
      </c>
      <c r="AM257" s="1" t="s">
        <v>3952</v>
      </c>
      <c r="AN257" s="1" t="s">
        <v>3958</v>
      </c>
      <c r="AO257" s="1" t="s">
        <v>3995</v>
      </c>
      <c r="AP257" s="1" t="s">
        <v>4212</v>
      </c>
      <c r="AQ257" s="1"/>
      <c r="AR257">
        <v>14417</v>
      </c>
      <c r="AS257">
        <v>5</v>
      </c>
      <c r="AT257" s="1" t="s">
        <v>4235</v>
      </c>
      <c r="AU257">
        <v>180000</v>
      </c>
      <c r="AV257" s="1" t="s">
        <v>4266</v>
      </c>
      <c r="AW257" s="1" t="s">
        <v>3939</v>
      </c>
      <c r="AX257">
        <v>1104</v>
      </c>
      <c r="AY257">
        <v>135612</v>
      </c>
      <c r="AZ257">
        <v>1</v>
      </c>
      <c r="BA257" s="1" t="s">
        <v>3403</v>
      </c>
    </row>
    <row r="258" spans="1:53">
      <c r="A258" s="1" t="s">
        <v>302</v>
      </c>
      <c r="B258">
        <v>0</v>
      </c>
      <c r="C258">
        <v>479100</v>
      </c>
      <c r="D258" s="1" t="s">
        <v>1619</v>
      </c>
      <c r="E258">
        <v>20</v>
      </c>
      <c r="F258">
        <v>138786</v>
      </c>
      <c r="G258">
        <v>1</v>
      </c>
      <c r="H258" s="1"/>
      <c r="I258" s="1" t="s">
        <v>2412</v>
      </c>
      <c r="J258" s="1" t="s">
        <v>2462</v>
      </c>
      <c r="K258" s="1" t="s">
        <v>2464</v>
      </c>
      <c r="L258" s="1" t="s">
        <v>2515</v>
      </c>
      <c r="M258" s="1" t="s">
        <v>2599</v>
      </c>
      <c r="N258" s="1" t="s">
        <v>2607</v>
      </c>
      <c r="O258" s="1"/>
      <c r="P258">
        <v>1</v>
      </c>
      <c r="Q258" s="1" t="s">
        <v>2701</v>
      </c>
      <c r="R258" s="1" t="s">
        <v>3107</v>
      </c>
      <c r="S258" s="1"/>
      <c r="T258" s="1" t="s">
        <v>3108</v>
      </c>
      <c r="U258" s="1" t="s">
        <v>2701</v>
      </c>
      <c r="V258" s="1" t="s">
        <v>1619</v>
      </c>
      <c r="W258" s="1" t="s">
        <v>3396</v>
      </c>
      <c r="X258" s="1" t="s">
        <v>3400</v>
      </c>
      <c r="Y258" s="3">
        <v>46210</v>
      </c>
      <c r="Z258" s="1" t="s">
        <v>3408</v>
      </c>
      <c r="AA258" s="3">
        <v>46210</v>
      </c>
      <c r="AB258" s="1" t="s">
        <v>3416</v>
      </c>
      <c r="AC258" s="1" t="s">
        <v>3542</v>
      </c>
      <c r="AD258" s="1" t="s">
        <v>3933</v>
      </c>
      <c r="AE258" s="1" t="s">
        <v>3933</v>
      </c>
      <c r="AF258" s="1" t="s">
        <v>3943</v>
      </c>
      <c r="AG258" s="1" t="s">
        <v>2515</v>
      </c>
      <c r="AH258" s="1" t="s">
        <v>2599</v>
      </c>
      <c r="AI258" s="1" t="s">
        <v>3948</v>
      </c>
      <c r="AJ258" s="1"/>
      <c r="AK258" s="1"/>
      <c r="AL258" s="1" t="s">
        <v>3952</v>
      </c>
      <c r="AM258" s="1" t="s">
        <v>3952</v>
      </c>
      <c r="AN258" s="1" t="s">
        <v>3958</v>
      </c>
      <c r="AO258" s="1" t="s">
        <v>4008</v>
      </c>
      <c r="AP258" s="1" t="s">
        <v>4212</v>
      </c>
      <c r="AQ258" s="1"/>
      <c r="AR258">
        <v>1185</v>
      </c>
      <c r="AS258">
        <v>1</v>
      </c>
      <c r="AT258" s="1" t="s">
        <v>4235</v>
      </c>
      <c r="AU258">
        <v>479100</v>
      </c>
      <c r="AV258" s="1" t="s">
        <v>4296</v>
      </c>
      <c r="AW258" s="1" t="s">
        <v>3943</v>
      </c>
      <c r="AX258">
        <v>1184</v>
      </c>
      <c r="AY258">
        <v>135613</v>
      </c>
      <c r="AZ258">
        <v>1</v>
      </c>
      <c r="BA258" s="1" t="s">
        <v>3401</v>
      </c>
    </row>
    <row r="259" spans="1:53">
      <c r="A259" s="1" t="s">
        <v>303</v>
      </c>
      <c r="B259">
        <v>0</v>
      </c>
      <c r="C259">
        <v>693400</v>
      </c>
      <c r="D259" s="1" t="s">
        <v>1620</v>
      </c>
      <c r="E259">
        <v>20</v>
      </c>
      <c r="F259">
        <v>138784</v>
      </c>
      <c r="G259">
        <v>1</v>
      </c>
      <c r="H259" s="1"/>
      <c r="I259" s="1" t="s">
        <v>2412</v>
      </c>
      <c r="J259" s="1" t="s">
        <v>2462</v>
      </c>
      <c r="K259" s="1" t="s">
        <v>2464</v>
      </c>
      <c r="L259" s="1" t="s">
        <v>2515</v>
      </c>
      <c r="M259" s="1" t="s">
        <v>2599</v>
      </c>
      <c r="N259" s="1" t="s">
        <v>2607</v>
      </c>
      <c r="O259" s="1"/>
      <c r="P259">
        <v>1</v>
      </c>
      <c r="Q259" s="1" t="s">
        <v>2702</v>
      </c>
      <c r="R259" s="1" t="s">
        <v>3107</v>
      </c>
      <c r="S259" s="1"/>
      <c r="T259" s="1" t="s">
        <v>3108</v>
      </c>
      <c r="U259" s="1" t="s">
        <v>2702</v>
      </c>
      <c r="V259" s="1" t="s">
        <v>1620</v>
      </c>
      <c r="W259" s="1" t="s">
        <v>3396</v>
      </c>
      <c r="X259" s="1" t="s">
        <v>3400</v>
      </c>
      <c r="Y259" s="3">
        <v>46210</v>
      </c>
      <c r="Z259" s="1" t="s">
        <v>3408</v>
      </c>
      <c r="AA259" s="3">
        <v>46210</v>
      </c>
      <c r="AB259" s="1" t="s">
        <v>3416</v>
      </c>
      <c r="AC259" s="1" t="s">
        <v>3543</v>
      </c>
      <c r="AD259" s="1" t="s">
        <v>3933</v>
      </c>
      <c r="AE259" s="1" t="s">
        <v>3933</v>
      </c>
      <c r="AF259" s="1" t="s">
        <v>3943</v>
      </c>
      <c r="AG259" s="1" t="s">
        <v>2515</v>
      </c>
      <c r="AH259" s="1" t="s">
        <v>2599</v>
      </c>
      <c r="AI259" s="1" t="s">
        <v>3948</v>
      </c>
      <c r="AJ259" s="1"/>
      <c r="AK259" s="1"/>
      <c r="AL259" s="1" t="s">
        <v>3952</v>
      </c>
      <c r="AM259" s="1" t="s">
        <v>3952</v>
      </c>
      <c r="AN259" s="1" t="s">
        <v>3958</v>
      </c>
      <c r="AO259" s="1" t="s">
        <v>4008</v>
      </c>
      <c r="AP259" s="1" t="s">
        <v>4212</v>
      </c>
      <c r="AQ259" s="1"/>
      <c r="AR259">
        <v>1185</v>
      </c>
      <c r="AS259">
        <v>1</v>
      </c>
      <c r="AT259" s="1" t="s">
        <v>4235</v>
      </c>
      <c r="AU259">
        <v>693400</v>
      </c>
      <c r="AV259" s="1" t="s">
        <v>4296</v>
      </c>
      <c r="AW259" s="1" t="s">
        <v>3943</v>
      </c>
      <c r="AX259">
        <v>1184</v>
      </c>
      <c r="AY259">
        <v>135614</v>
      </c>
      <c r="AZ259">
        <v>1</v>
      </c>
      <c r="BA259" s="1" t="s">
        <v>3401</v>
      </c>
    </row>
    <row r="260" spans="1:53">
      <c r="A260" s="1" t="s">
        <v>304</v>
      </c>
      <c r="B260">
        <v>0</v>
      </c>
      <c r="C260">
        <v>46378351.990000002</v>
      </c>
      <c r="D260" s="1" t="s">
        <v>1621</v>
      </c>
      <c r="E260">
        <v>20</v>
      </c>
      <c r="F260">
        <v>138761</v>
      </c>
      <c r="G260">
        <v>1</v>
      </c>
      <c r="H260" s="1"/>
      <c r="I260" s="1" t="s">
        <v>2405</v>
      </c>
      <c r="J260" s="1" t="s">
        <v>2462</v>
      </c>
      <c r="K260" s="1" t="s">
        <v>2464</v>
      </c>
      <c r="L260" s="1" t="s">
        <v>2513</v>
      </c>
      <c r="M260" s="1" t="s">
        <v>2599</v>
      </c>
      <c r="N260" s="1" t="s">
        <v>2607</v>
      </c>
      <c r="O260" s="1"/>
      <c r="P260">
        <v>140</v>
      </c>
      <c r="Q260" s="1" t="s">
        <v>2703</v>
      </c>
      <c r="R260" s="1" t="s">
        <v>3107</v>
      </c>
      <c r="S260" s="1"/>
      <c r="T260" s="1" t="s">
        <v>3108</v>
      </c>
      <c r="U260" s="1" t="s">
        <v>2703</v>
      </c>
      <c r="V260" s="1" t="s">
        <v>1621</v>
      </c>
      <c r="W260" s="1" t="s">
        <v>3396</v>
      </c>
      <c r="X260" s="1" t="s">
        <v>3400</v>
      </c>
      <c r="Y260" s="3">
        <v>46210</v>
      </c>
      <c r="Z260" s="1" t="s">
        <v>3407</v>
      </c>
      <c r="AA260" s="3">
        <v>46210</v>
      </c>
      <c r="AB260" s="1" t="s">
        <v>3416</v>
      </c>
      <c r="AC260" s="1" t="s">
        <v>3544</v>
      </c>
      <c r="AD260" s="1" t="s">
        <v>3933</v>
      </c>
      <c r="AE260" s="1" t="s">
        <v>3933</v>
      </c>
      <c r="AF260" s="1" t="s">
        <v>3943</v>
      </c>
      <c r="AG260" s="1" t="s">
        <v>2513</v>
      </c>
      <c r="AH260" s="1" t="s">
        <v>2599</v>
      </c>
      <c r="AI260" s="1" t="s">
        <v>3948</v>
      </c>
      <c r="AJ260" s="1"/>
      <c r="AK260" s="1"/>
      <c r="AL260" s="1" t="s">
        <v>3952</v>
      </c>
      <c r="AM260" s="1" t="s">
        <v>3952</v>
      </c>
      <c r="AN260" s="1" t="s">
        <v>3958</v>
      </c>
      <c r="AO260" s="1" t="s">
        <v>3996</v>
      </c>
      <c r="AP260" s="1" t="s">
        <v>4212</v>
      </c>
      <c r="AQ260" s="1"/>
      <c r="AR260">
        <v>1264</v>
      </c>
      <c r="AS260">
        <v>140</v>
      </c>
      <c r="AT260" s="1" t="s">
        <v>4235</v>
      </c>
      <c r="AU260">
        <v>331273.94280000002</v>
      </c>
      <c r="AV260" s="1" t="s">
        <v>4271</v>
      </c>
      <c r="AW260" s="1" t="s">
        <v>3943</v>
      </c>
      <c r="AX260">
        <v>2490</v>
      </c>
      <c r="AY260">
        <v>135615</v>
      </c>
      <c r="AZ260">
        <v>1</v>
      </c>
      <c r="BA260" s="1" t="s">
        <v>4618</v>
      </c>
    </row>
    <row r="261" spans="1:53">
      <c r="A261" s="1" t="s">
        <v>305</v>
      </c>
      <c r="B261">
        <v>0</v>
      </c>
      <c r="C261">
        <v>20000000</v>
      </c>
      <c r="D261" s="1" t="s">
        <v>1600</v>
      </c>
      <c r="E261">
        <v>0</v>
      </c>
      <c r="F261">
        <v>138759</v>
      </c>
      <c r="G261">
        <v>1</v>
      </c>
      <c r="H261" s="1"/>
      <c r="I261" s="1" t="s">
        <v>2404</v>
      </c>
      <c r="J261" s="1" t="s">
        <v>2462</v>
      </c>
      <c r="K261" s="1" t="s">
        <v>2464</v>
      </c>
      <c r="L261" s="1" t="s">
        <v>2497</v>
      </c>
      <c r="M261" s="1" t="s">
        <v>2589</v>
      </c>
      <c r="N261" s="1" t="s">
        <v>2607</v>
      </c>
      <c r="O261" s="1"/>
      <c r="P261">
        <v>1</v>
      </c>
      <c r="Q261" s="1" t="s">
        <v>1600</v>
      </c>
      <c r="R261" s="1" t="s">
        <v>3107</v>
      </c>
      <c r="S261" s="1"/>
      <c r="T261" s="1" t="s">
        <v>3108</v>
      </c>
      <c r="U261" s="1" t="s">
        <v>1600</v>
      </c>
      <c r="V261" s="1" t="s">
        <v>1600</v>
      </c>
      <c r="W261" s="1" t="s">
        <v>3396</v>
      </c>
      <c r="X261" s="1" t="s">
        <v>3400</v>
      </c>
      <c r="Y261" s="3">
        <v>46210</v>
      </c>
      <c r="Z261" s="1" t="s">
        <v>3408</v>
      </c>
      <c r="AA261" s="3">
        <v>46210</v>
      </c>
      <c r="AB261" s="1" t="s">
        <v>3416</v>
      </c>
      <c r="AC261" s="1" t="s">
        <v>3545</v>
      </c>
      <c r="AD261" s="1" t="s">
        <v>3933</v>
      </c>
      <c r="AE261" s="1" t="s">
        <v>3933</v>
      </c>
      <c r="AF261" s="1" t="s">
        <v>3939</v>
      </c>
      <c r="AG261" s="1" t="s">
        <v>2497</v>
      </c>
      <c r="AH261" s="1" t="s">
        <v>2589</v>
      </c>
      <c r="AI261" s="1" t="s">
        <v>3948</v>
      </c>
      <c r="AJ261" s="1"/>
      <c r="AK261" s="1"/>
      <c r="AL261" s="1" t="s">
        <v>3952</v>
      </c>
      <c r="AM261" s="1" t="s">
        <v>3952</v>
      </c>
      <c r="AN261" s="1" t="s">
        <v>3958</v>
      </c>
      <c r="AO261" s="1" t="s">
        <v>4039</v>
      </c>
      <c r="AP261" s="1" t="s">
        <v>4212</v>
      </c>
      <c r="AQ261" s="1"/>
      <c r="AR261">
        <v>1267</v>
      </c>
      <c r="AS261">
        <v>1</v>
      </c>
      <c r="AT261" s="1" t="s">
        <v>4235</v>
      </c>
      <c r="AU261">
        <v>20000000</v>
      </c>
      <c r="AV261" s="1" t="s">
        <v>3500</v>
      </c>
      <c r="AW261" s="1" t="s">
        <v>3939</v>
      </c>
      <c r="AX261">
        <v>6327</v>
      </c>
      <c r="AY261">
        <v>135616</v>
      </c>
      <c r="AZ261">
        <v>1</v>
      </c>
      <c r="BA261" s="1" t="s">
        <v>4618</v>
      </c>
    </row>
    <row r="262" spans="1:53">
      <c r="A262" s="1" t="s">
        <v>306</v>
      </c>
      <c r="B262">
        <v>0</v>
      </c>
      <c r="C262">
        <v>4320000</v>
      </c>
      <c r="D262" s="1" t="s">
        <v>1622</v>
      </c>
      <c r="E262">
        <v>20</v>
      </c>
      <c r="F262">
        <v>138738</v>
      </c>
      <c r="G262">
        <v>1</v>
      </c>
      <c r="H262" s="1"/>
      <c r="I262" s="1" t="s">
        <v>2405</v>
      </c>
      <c r="J262" s="1" t="s">
        <v>2462</v>
      </c>
      <c r="K262" s="1" t="s">
        <v>2464</v>
      </c>
      <c r="L262" s="1" t="s">
        <v>2494</v>
      </c>
      <c r="M262" s="1" t="s">
        <v>2581</v>
      </c>
      <c r="N262" s="1" t="s">
        <v>2607</v>
      </c>
      <c r="O262" s="1"/>
      <c r="P262">
        <v>6.06</v>
      </c>
      <c r="Q262" s="1" t="s">
        <v>2704</v>
      </c>
      <c r="R262" s="1" t="s">
        <v>3107</v>
      </c>
      <c r="S262" s="1"/>
      <c r="T262" s="1" t="s">
        <v>3108</v>
      </c>
      <c r="U262" s="1" t="s">
        <v>3150</v>
      </c>
      <c r="V262" s="1" t="s">
        <v>3303</v>
      </c>
      <c r="W262" s="1" t="s">
        <v>3396</v>
      </c>
      <c r="X262" s="1"/>
      <c r="Y262" s="3">
        <v>46210</v>
      </c>
      <c r="Z262" s="1" t="s">
        <v>3408</v>
      </c>
      <c r="AA262" s="3">
        <v>46210</v>
      </c>
      <c r="AB262" s="1" t="s">
        <v>3416</v>
      </c>
      <c r="AC262" s="1" t="s">
        <v>3546</v>
      </c>
      <c r="AD262" s="1" t="s">
        <v>3933</v>
      </c>
      <c r="AE262" s="1" t="s">
        <v>3933</v>
      </c>
      <c r="AF262" s="1" t="s">
        <v>3936</v>
      </c>
      <c r="AG262" s="1" t="s">
        <v>2494</v>
      </c>
      <c r="AH262" s="1" t="s">
        <v>2581</v>
      </c>
      <c r="AI262" s="1" t="s">
        <v>3948</v>
      </c>
      <c r="AJ262" s="1"/>
      <c r="AK262" s="1"/>
      <c r="AL262" s="1" t="s">
        <v>3953</v>
      </c>
      <c r="AM262" s="1" t="s">
        <v>3953</v>
      </c>
      <c r="AN262" s="1" t="s">
        <v>3958</v>
      </c>
      <c r="AO262" s="1" t="s">
        <v>4040</v>
      </c>
      <c r="AP262" s="1" t="s">
        <v>4212</v>
      </c>
      <c r="AQ262" s="1"/>
      <c r="AR262">
        <v>16985</v>
      </c>
      <c r="AS262">
        <v>12</v>
      </c>
      <c r="AT262" s="1" t="s">
        <v>4235</v>
      </c>
      <c r="AU262">
        <v>360000</v>
      </c>
      <c r="AV262" s="1" t="s">
        <v>4297</v>
      </c>
      <c r="AW262" s="1" t="s">
        <v>3936</v>
      </c>
      <c r="AX262">
        <v>41</v>
      </c>
      <c r="AY262">
        <v>135617</v>
      </c>
      <c r="AZ262">
        <v>1</v>
      </c>
      <c r="BA262" s="1" t="s">
        <v>3416</v>
      </c>
    </row>
    <row r="263" spans="1:53">
      <c r="A263" s="1" t="s">
        <v>307</v>
      </c>
      <c r="B263">
        <v>0</v>
      </c>
      <c r="C263">
        <v>4800000</v>
      </c>
      <c r="D263" s="1" t="s">
        <v>1623</v>
      </c>
      <c r="E263">
        <v>20</v>
      </c>
      <c r="F263">
        <v>138738</v>
      </c>
      <c r="G263">
        <v>2</v>
      </c>
      <c r="H263" s="1"/>
      <c r="I263" s="1" t="s">
        <v>2405</v>
      </c>
      <c r="J263" s="1" t="s">
        <v>2462</v>
      </c>
      <c r="K263" s="1" t="s">
        <v>2464</v>
      </c>
      <c r="L263" s="1" t="s">
        <v>2494</v>
      </c>
      <c r="M263" s="1" t="s">
        <v>2581</v>
      </c>
      <c r="N263" s="1" t="s">
        <v>2607</v>
      </c>
      <c r="O263" s="1"/>
      <c r="P263">
        <v>6.06</v>
      </c>
      <c r="Q263" s="1" t="s">
        <v>2705</v>
      </c>
      <c r="R263" s="1" t="s">
        <v>3107</v>
      </c>
      <c r="S263" s="1"/>
      <c r="T263" s="1" t="s">
        <v>3108</v>
      </c>
      <c r="U263" s="1" t="s">
        <v>3150</v>
      </c>
      <c r="V263" s="1" t="s">
        <v>3303</v>
      </c>
      <c r="W263" s="1" t="s">
        <v>3396</v>
      </c>
      <c r="X263" s="1"/>
      <c r="Y263" s="3">
        <v>46210</v>
      </c>
      <c r="Z263" s="1" t="s">
        <v>3408</v>
      </c>
      <c r="AA263" s="3">
        <v>46210</v>
      </c>
      <c r="AB263" s="1" t="s">
        <v>3416</v>
      </c>
      <c r="AC263" s="1" t="s">
        <v>3546</v>
      </c>
      <c r="AD263" s="1" t="s">
        <v>3933</v>
      </c>
      <c r="AE263" s="1" t="s">
        <v>3933</v>
      </c>
      <c r="AF263" s="1" t="s">
        <v>3936</v>
      </c>
      <c r="AG263" s="1" t="s">
        <v>2494</v>
      </c>
      <c r="AH263" s="1" t="s">
        <v>2581</v>
      </c>
      <c r="AI263" s="1" t="s">
        <v>3948</v>
      </c>
      <c r="AJ263" s="1"/>
      <c r="AK263" s="1"/>
      <c r="AL263" s="1" t="s">
        <v>3953</v>
      </c>
      <c r="AM263" s="1" t="s">
        <v>3953</v>
      </c>
      <c r="AN263" s="1" t="s">
        <v>3958</v>
      </c>
      <c r="AO263" s="1" t="s">
        <v>4040</v>
      </c>
      <c r="AP263" s="1" t="s">
        <v>4212</v>
      </c>
      <c r="AQ263" s="1"/>
      <c r="AR263">
        <v>16985</v>
      </c>
      <c r="AS263">
        <v>12</v>
      </c>
      <c r="AT263" s="1" t="s">
        <v>4235</v>
      </c>
      <c r="AU263">
        <v>400000</v>
      </c>
      <c r="AV263" s="1" t="s">
        <v>4297</v>
      </c>
      <c r="AW263" s="1" t="s">
        <v>3936</v>
      </c>
      <c r="AX263">
        <v>41</v>
      </c>
      <c r="AY263">
        <v>135617</v>
      </c>
      <c r="AZ263">
        <v>2</v>
      </c>
      <c r="BA263" s="1" t="s">
        <v>3416</v>
      </c>
    </row>
    <row r="264" spans="1:53">
      <c r="A264" s="1" t="s">
        <v>308</v>
      </c>
      <c r="B264">
        <v>0</v>
      </c>
      <c r="C264">
        <v>3000000</v>
      </c>
      <c r="D264" s="1" t="s">
        <v>1624</v>
      </c>
      <c r="E264">
        <v>20</v>
      </c>
      <c r="F264">
        <v>138738</v>
      </c>
      <c r="G264">
        <v>3</v>
      </c>
      <c r="H264" s="1"/>
      <c r="I264" s="1" t="s">
        <v>2405</v>
      </c>
      <c r="J264" s="1" t="s">
        <v>2462</v>
      </c>
      <c r="K264" s="1" t="s">
        <v>2464</v>
      </c>
      <c r="L264" s="1" t="s">
        <v>2494</v>
      </c>
      <c r="M264" s="1" t="s">
        <v>2581</v>
      </c>
      <c r="N264" s="1" t="s">
        <v>2607</v>
      </c>
      <c r="O264" s="1"/>
      <c r="P264">
        <v>6.06</v>
      </c>
      <c r="Q264" s="1" t="s">
        <v>2706</v>
      </c>
      <c r="R264" s="1" t="s">
        <v>3107</v>
      </c>
      <c r="S264" s="1"/>
      <c r="T264" s="1" t="s">
        <v>3108</v>
      </c>
      <c r="U264" s="1" t="s">
        <v>3150</v>
      </c>
      <c r="V264" s="1" t="s">
        <v>3303</v>
      </c>
      <c r="W264" s="1" t="s">
        <v>3396</v>
      </c>
      <c r="X264" s="1"/>
      <c r="Y264" s="3">
        <v>46210</v>
      </c>
      <c r="Z264" s="1" t="s">
        <v>3408</v>
      </c>
      <c r="AA264" s="3">
        <v>46210</v>
      </c>
      <c r="AB264" s="1" t="s">
        <v>3416</v>
      </c>
      <c r="AC264" s="1" t="s">
        <v>3546</v>
      </c>
      <c r="AD264" s="1" t="s">
        <v>3933</v>
      </c>
      <c r="AE264" s="1" t="s">
        <v>3933</v>
      </c>
      <c r="AF264" s="1" t="s">
        <v>3936</v>
      </c>
      <c r="AG264" s="1" t="s">
        <v>2494</v>
      </c>
      <c r="AH264" s="1" t="s">
        <v>2581</v>
      </c>
      <c r="AI264" s="1" t="s">
        <v>3948</v>
      </c>
      <c r="AJ264" s="1"/>
      <c r="AK264" s="1"/>
      <c r="AL264" s="1" t="s">
        <v>3953</v>
      </c>
      <c r="AM264" s="1" t="s">
        <v>3953</v>
      </c>
      <c r="AN264" s="1" t="s">
        <v>3958</v>
      </c>
      <c r="AO264" s="1" t="s">
        <v>4040</v>
      </c>
      <c r="AP264" s="1" t="s">
        <v>4212</v>
      </c>
      <c r="AQ264" s="1"/>
      <c r="AR264">
        <v>16985</v>
      </c>
      <c r="AS264">
        <v>12</v>
      </c>
      <c r="AT264" s="1" t="s">
        <v>4235</v>
      </c>
      <c r="AU264">
        <v>250000</v>
      </c>
      <c r="AV264" s="1" t="s">
        <v>4297</v>
      </c>
      <c r="AW264" s="1" t="s">
        <v>3936</v>
      </c>
      <c r="AX264">
        <v>41</v>
      </c>
      <c r="AY264">
        <v>135617</v>
      </c>
      <c r="AZ264">
        <v>3</v>
      </c>
      <c r="BA264" s="1" t="s">
        <v>3416</v>
      </c>
    </row>
    <row r="265" spans="1:53">
      <c r="A265" s="1" t="s">
        <v>309</v>
      </c>
      <c r="B265">
        <v>0</v>
      </c>
      <c r="C265">
        <v>478000</v>
      </c>
      <c r="D265" s="1" t="s">
        <v>1625</v>
      </c>
      <c r="E265">
        <v>20</v>
      </c>
      <c r="F265">
        <v>138647</v>
      </c>
      <c r="G265">
        <v>1</v>
      </c>
      <c r="H265" s="1"/>
      <c r="I265" s="1" t="s">
        <v>2412</v>
      </c>
      <c r="J265" s="1" t="s">
        <v>2462</v>
      </c>
      <c r="K265" s="1" t="s">
        <v>2464</v>
      </c>
      <c r="L265" s="1" t="s">
        <v>2515</v>
      </c>
      <c r="M265" s="1" t="s">
        <v>2599</v>
      </c>
      <c r="N265" s="1" t="s">
        <v>2607</v>
      </c>
      <c r="O265" s="1"/>
      <c r="P265">
        <v>1</v>
      </c>
      <c r="Q265" s="1" t="s">
        <v>2707</v>
      </c>
      <c r="R265" s="1" t="s">
        <v>3107</v>
      </c>
      <c r="S265" s="1"/>
      <c r="T265" s="1" t="s">
        <v>3108</v>
      </c>
      <c r="U265" s="1" t="s">
        <v>3151</v>
      </c>
      <c r="V265" s="1" t="s">
        <v>3304</v>
      </c>
      <c r="W265" s="1" t="s">
        <v>3396</v>
      </c>
      <c r="X265" s="1"/>
      <c r="Y265" s="3">
        <v>46210</v>
      </c>
      <c r="Z265" s="1" t="s">
        <v>3408</v>
      </c>
      <c r="AA265" s="3">
        <v>46210</v>
      </c>
      <c r="AB265" s="1" t="s">
        <v>3416</v>
      </c>
      <c r="AC265" s="1" t="s">
        <v>3547</v>
      </c>
      <c r="AD265" s="1" t="s">
        <v>3933</v>
      </c>
      <c r="AE265" s="1" t="s">
        <v>3933</v>
      </c>
      <c r="AF265" s="1" t="s">
        <v>3943</v>
      </c>
      <c r="AG265" s="1" t="s">
        <v>2515</v>
      </c>
      <c r="AH265" s="1" t="s">
        <v>2599</v>
      </c>
      <c r="AI265" s="1" t="s">
        <v>3948</v>
      </c>
      <c r="AJ265" s="1"/>
      <c r="AK265" s="1"/>
      <c r="AL265" s="1" t="s">
        <v>3952</v>
      </c>
      <c r="AM265" s="1" t="s">
        <v>3952</v>
      </c>
      <c r="AN265" s="1" t="s">
        <v>3958</v>
      </c>
      <c r="AO265" s="1" t="s">
        <v>4008</v>
      </c>
      <c r="AP265" s="1" t="s">
        <v>4215</v>
      </c>
      <c r="AQ265" s="1"/>
      <c r="AR265">
        <v>1185</v>
      </c>
      <c r="AS265">
        <v>1</v>
      </c>
      <c r="AT265" s="1" t="s">
        <v>4235</v>
      </c>
      <c r="AU265">
        <v>478000</v>
      </c>
      <c r="AV265" s="1" t="s">
        <v>4296</v>
      </c>
      <c r="AW265" s="1" t="s">
        <v>3943</v>
      </c>
      <c r="AX265">
        <v>1184</v>
      </c>
      <c r="AY265">
        <v>135618</v>
      </c>
      <c r="AZ265">
        <v>1</v>
      </c>
      <c r="BA265" s="1" t="s">
        <v>4623</v>
      </c>
    </row>
    <row r="266" spans="1:53">
      <c r="A266" s="1" t="s">
        <v>310</v>
      </c>
      <c r="B266">
        <v>0</v>
      </c>
      <c r="C266">
        <v>74500</v>
      </c>
      <c r="D266" s="1" t="s">
        <v>1626</v>
      </c>
      <c r="E266">
        <v>20</v>
      </c>
      <c r="F266">
        <v>138647</v>
      </c>
      <c r="G266">
        <v>2</v>
      </c>
      <c r="H266" s="1"/>
      <c r="I266" s="1" t="s">
        <v>2412</v>
      </c>
      <c r="J266" s="1" t="s">
        <v>2462</v>
      </c>
      <c r="K266" s="1" t="s">
        <v>2464</v>
      </c>
      <c r="L266" s="1" t="s">
        <v>2515</v>
      </c>
      <c r="M266" s="1" t="s">
        <v>2599</v>
      </c>
      <c r="N266" s="1" t="s">
        <v>2607</v>
      </c>
      <c r="O266" s="1"/>
      <c r="P266">
        <v>1</v>
      </c>
      <c r="Q266" s="1" t="s">
        <v>2708</v>
      </c>
      <c r="R266" s="1" t="s">
        <v>3107</v>
      </c>
      <c r="S266" s="1"/>
      <c r="T266" s="1" t="s">
        <v>3108</v>
      </c>
      <c r="U266" s="1" t="s">
        <v>3151</v>
      </c>
      <c r="V266" s="1" t="s">
        <v>3304</v>
      </c>
      <c r="W266" s="1" t="s">
        <v>3396</v>
      </c>
      <c r="X266" s="1"/>
      <c r="Y266" s="3">
        <v>46210</v>
      </c>
      <c r="Z266" s="1" t="s">
        <v>3408</v>
      </c>
      <c r="AA266" s="3">
        <v>46210</v>
      </c>
      <c r="AB266" s="1" t="s">
        <v>3416</v>
      </c>
      <c r="AC266" s="1" t="s">
        <v>3547</v>
      </c>
      <c r="AD266" s="1" t="s">
        <v>3933</v>
      </c>
      <c r="AE266" s="1" t="s">
        <v>3933</v>
      </c>
      <c r="AF266" s="1" t="s">
        <v>3943</v>
      </c>
      <c r="AG266" s="1" t="s">
        <v>2515</v>
      </c>
      <c r="AH266" s="1" t="s">
        <v>2599</v>
      </c>
      <c r="AI266" s="1" t="s">
        <v>3948</v>
      </c>
      <c r="AJ266" s="1"/>
      <c r="AK266" s="1"/>
      <c r="AL266" s="1" t="s">
        <v>3952</v>
      </c>
      <c r="AM266" s="1" t="s">
        <v>3952</v>
      </c>
      <c r="AN266" s="1" t="s">
        <v>3958</v>
      </c>
      <c r="AO266" s="1" t="s">
        <v>4008</v>
      </c>
      <c r="AP266" s="1" t="s">
        <v>4215</v>
      </c>
      <c r="AQ266" s="1"/>
      <c r="AR266">
        <v>1185</v>
      </c>
      <c r="AS266">
        <v>1</v>
      </c>
      <c r="AT266" s="1" t="s">
        <v>4235</v>
      </c>
      <c r="AU266">
        <v>74500</v>
      </c>
      <c r="AV266" s="1" t="s">
        <v>4296</v>
      </c>
      <c r="AW266" s="1" t="s">
        <v>3943</v>
      </c>
      <c r="AX266">
        <v>1184</v>
      </c>
      <c r="AY266">
        <v>135618</v>
      </c>
      <c r="AZ266">
        <v>2</v>
      </c>
      <c r="BA266" s="1" t="s">
        <v>4623</v>
      </c>
    </row>
    <row r="267" spans="1:53">
      <c r="A267" s="1" t="s">
        <v>311</v>
      </c>
      <c r="B267">
        <v>0</v>
      </c>
      <c r="C267">
        <v>74500</v>
      </c>
      <c r="D267" s="1" t="s">
        <v>1626</v>
      </c>
      <c r="E267">
        <v>20</v>
      </c>
      <c r="F267">
        <v>138647</v>
      </c>
      <c r="G267">
        <v>3</v>
      </c>
      <c r="H267" s="1"/>
      <c r="I267" s="1" t="s">
        <v>2412</v>
      </c>
      <c r="J267" s="1" t="s">
        <v>2462</v>
      </c>
      <c r="K267" s="1" t="s">
        <v>2464</v>
      </c>
      <c r="L267" s="1" t="s">
        <v>2515</v>
      </c>
      <c r="M267" s="1" t="s">
        <v>2599</v>
      </c>
      <c r="N267" s="1" t="s">
        <v>2607</v>
      </c>
      <c r="O267" s="1"/>
      <c r="P267">
        <v>1</v>
      </c>
      <c r="Q267" s="1" t="s">
        <v>2708</v>
      </c>
      <c r="R267" s="1" t="s">
        <v>3107</v>
      </c>
      <c r="S267" s="1"/>
      <c r="T267" s="1" t="s">
        <v>3108</v>
      </c>
      <c r="U267" s="1" t="s">
        <v>3151</v>
      </c>
      <c r="V267" s="1" t="s">
        <v>3304</v>
      </c>
      <c r="W267" s="1" t="s">
        <v>3396</v>
      </c>
      <c r="X267" s="1"/>
      <c r="Y267" s="3">
        <v>46210</v>
      </c>
      <c r="Z267" s="1" t="s">
        <v>3408</v>
      </c>
      <c r="AA267" s="3">
        <v>46210</v>
      </c>
      <c r="AB267" s="1" t="s">
        <v>3416</v>
      </c>
      <c r="AC267" s="1" t="s">
        <v>3547</v>
      </c>
      <c r="AD267" s="1" t="s">
        <v>3933</v>
      </c>
      <c r="AE267" s="1" t="s">
        <v>3933</v>
      </c>
      <c r="AF267" s="1" t="s">
        <v>3943</v>
      </c>
      <c r="AG267" s="1" t="s">
        <v>2515</v>
      </c>
      <c r="AH267" s="1" t="s">
        <v>2599</v>
      </c>
      <c r="AI267" s="1" t="s">
        <v>3948</v>
      </c>
      <c r="AJ267" s="1"/>
      <c r="AK267" s="1"/>
      <c r="AL267" s="1" t="s">
        <v>3952</v>
      </c>
      <c r="AM267" s="1" t="s">
        <v>3952</v>
      </c>
      <c r="AN267" s="1" t="s">
        <v>3958</v>
      </c>
      <c r="AO267" s="1" t="s">
        <v>4008</v>
      </c>
      <c r="AP267" s="1" t="s">
        <v>4215</v>
      </c>
      <c r="AQ267" s="1"/>
      <c r="AR267">
        <v>1185</v>
      </c>
      <c r="AS267">
        <v>1</v>
      </c>
      <c r="AT267" s="1" t="s">
        <v>4235</v>
      </c>
      <c r="AU267">
        <v>74500</v>
      </c>
      <c r="AV267" s="1" t="s">
        <v>4296</v>
      </c>
      <c r="AW267" s="1" t="s">
        <v>3943</v>
      </c>
      <c r="AX267">
        <v>1184</v>
      </c>
      <c r="AY267">
        <v>135618</v>
      </c>
      <c r="AZ267">
        <v>3</v>
      </c>
      <c r="BA267" s="1" t="s">
        <v>4623</v>
      </c>
    </row>
    <row r="268" spans="1:53">
      <c r="A268" s="1" t="s">
        <v>312</v>
      </c>
      <c r="B268">
        <v>0</v>
      </c>
      <c r="C268">
        <v>1250</v>
      </c>
      <c r="D268" s="1" t="s">
        <v>1627</v>
      </c>
      <c r="E268">
        <v>0</v>
      </c>
      <c r="F268">
        <v>138845</v>
      </c>
      <c r="G268">
        <v>1</v>
      </c>
      <c r="H268" s="1"/>
      <c r="I268" s="1" t="s">
        <v>2411</v>
      </c>
      <c r="J268" s="1" t="s">
        <v>2462</v>
      </c>
      <c r="K268" s="1" t="s">
        <v>2465</v>
      </c>
      <c r="L268" s="1" t="s">
        <v>2516</v>
      </c>
      <c r="M268" s="1" t="s">
        <v>2600</v>
      </c>
      <c r="N268" s="1" t="s">
        <v>2607</v>
      </c>
      <c r="O268" s="1"/>
      <c r="P268">
        <v>1</v>
      </c>
      <c r="Q268" s="1" t="s">
        <v>1627</v>
      </c>
      <c r="R268" s="1" t="s">
        <v>3107</v>
      </c>
      <c r="S268" s="1"/>
      <c r="T268" s="1" t="s">
        <v>3109</v>
      </c>
      <c r="U268" s="1" t="s">
        <v>1991</v>
      </c>
      <c r="V268" s="1" t="s">
        <v>1991</v>
      </c>
      <c r="W268" s="1" t="s">
        <v>3398</v>
      </c>
      <c r="X268" s="1" t="s">
        <v>3400</v>
      </c>
      <c r="Y268" s="3">
        <v>46210</v>
      </c>
      <c r="Z268" s="1" t="s">
        <v>3408</v>
      </c>
      <c r="AA268" s="3">
        <v>46210</v>
      </c>
      <c r="AB268" s="1" t="s">
        <v>3416</v>
      </c>
      <c r="AC268" s="1" t="s">
        <v>3548</v>
      </c>
      <c r="AD268" s="1" t="s">
        <v>3933</v>
      </c>
      <c r="AE268" s="1" t="s">
        <v>3934</v>
      </c>
      <c r="AF268" s="1" t="s">
        <v>3937</v>
      </c>
      <c r="AG268" s="1" t="s">
        <v>2516</v>
      </c>
      <c r="AH268" s="1" t="s">
        <v>2600</v>
      </c>
      <c r="AI268" s="1" t="s">
        <v>3950</v>
      </c>
      <c r="AJ268" s="1"/>
      <c r="AK268" s="1"/>
      <c r="AL268" s="1" t="s">
        <v>3952</v>
      </c>
      <c r="AM268" s="1" t="s">
        <v>3952</v>
      </c>
      <c r="AN268" s="1" t="s">
        <v>3959</v>
      </c>
      <c r="AO268" s="1" t="s">
        <v>4041</v>
      </c>
      <c r="AP268" s="1" t="s">
        <v>4221</v>
      </c>
      <c r="AQ268" s="1"/>
      <c r="AR268">
        <v>27678</v>
      </c>
      <c r="AS268">
        <v>1</v>
      </c>
      <c r="AT268" s="1" t="s">
        <v>4235</v>
      </c>
      <c r="AU268">
        <v>1250</v>
      </c>
      <c r="AV268" s="1" t="s">
        <v>4298</v>
      </c>
      <c r="AW268" s="1" t="s">
        <v>3937</v>
      </c>
      <c r="AX268">
        <v>2397</v>
      </c>
      <c r="AY268">
        <v>135619</v>
      </c>
      <c r="AZ268">
        <v>1</v>
      </c>
      <c r="BA268" s="1" t="s">
        <v>3406</v>
      </c>
    </row>
    <row r="269" spans="1:53">
      <c r="A269" s="1" t="s">
        <v>313</v>
      </c>
      <c r="B269">
        <v>0</v>
      </c>
      <c r="C269">
        <v>300</v>
      </c>
      <c r="D269" s="1" t="s">
        <v>1628</v>
      </c>
      <c r="E269">
        <v>0</v>
      </c>
      <c r="F269">
        <v>138845</v>
      </c>
      <c r="G269">
        <v>2</v>
      </c>
      <c r="H269" s="1"/>
      <c r="I269" s="1" t="s">
        <v>2417</v>
      </c>
      <c r="J269" s="1" t="s">
        <v>2462</v>
      </c>
      <c r="K269" s="1" t="s">
        <v>2465</v>
      </c>
      <c r="L269" s="1" t="s">
        <v>2516</v>
      </c>
      <c r="M269" s="1" t="s">
        <v>2600</v>
      </c>
      <c r="N269" s="1" t="s">
        <v>2607</v>
      </c>
      <c r="O269" s="1"/>
      <c r="P269">
        <v>1</v>
      </c>
      <c r="Q269" s="1" t="s">
        <v>1628</v>
      </c>
      <c r="R269" s="1" t="s">
        <v>3107</v>
      </c>
      <c r="S269" s="1"/>
      <c r="T269" s="1" t="s">
        <v>3109</v>
      </c>
      <c r="U269" s="1" t="s">
        <v>1991</v>
      </c>
      <c r="V269" s="1" t="s">
        <v>1991</v>
      </c>
      <c r="W269" s="1" t="s">
        <v>3398</v>
      </c>
      <c r="X269" s="1" t="s">
        <v>3400</v>
      </c>
      <c r="Y269" s="3">
        <v>46210</v>
      </c>
      <c r="Z269" s="1" t="s">
        <v>3408</v>
      </c>
      <c r="AA269" s="3">
        <v>46210</v>
      </c>
      <c r="AB269" s="1" t="s">
        <v>3416</v>
      </c>
      <c r="AC269" s="1" t="s">
        <v>3548</v>
      </c>
      <c r="AD269" s="1" t="s">
        <v>3933</v>
      </c>
      <c r="AE269" s="1" t="s">
        <v>3934</v>
      </c>
      <c r="AF269" s="1" t="s">
        <v>3937</v>
      </c>
      <c r="AG269" s="1" t="s">
        <v>2516</v>
      </c>
      <c r="AH269" s="1" t="s">
        <v>2600</v>
      </c>
      <c r="AI269" s="1" t="s">
        <v>3950</v>
      </c>
      <c r="AJ269" s="1"/>
      <c r="AK269" s="1"/>
      <c r="AL269" s="1" t="s">
        <v>3952</v>
      </c>
      <c r="AM269" s="1" t="s">
        <v>3952</v>
      </c>
      <c r="AN269" s="1" t="s">
        <v>3959</v>
      </c>
      <c r="AO269" s="1" t="s">
        <v>4041</v>
      </c>
      <c r="AP269" s="1" t="s">
        <v>4221</v>
      </c>
      <c r="AQ269" s="1"/>
      <c r="AR269">
        <v>1191</v>
      </c>
      <c r="AS269">
        <v>1</v>
      </c>
      <c r="AT269" s="1" t="s">
        <v>4235</v>
      </c>
      <c r="AU269">
        <v>300</v>
      </c>
      <c r="AV269" s="1" t="s">
        <v>4299</v>
      </c>
      <c r="AW269" s="1" t="s">
        <v>3937</v>
      </c>
      <c r="AX269">
        <v>2397</v>
      </c>
      <c r="AY269">
        <v>135619</v>
      </c>
      <c r="AZ269">
        <v>2</v>
      </c>
      <c r="BA269" s="1" t="s">
        <v>3406</v>
      </c>
    </row>
    <row r="270" spans="1:53">
      <c r="A270" s="1" t="s">
        <v>314</v>
      </c>
      <c r="B270">
        <v>0</v>
      </c>
      <c r="C270">
        <v>8694.1299999999992</v>
      </c>
      <c r="D270" s="1" t="s">
        <v>1629</v>
      </c>
      <c r="E270">
        <v>-10</v>
      </c>
      <c r="F270">
        <v>138846</v>
      </c>
      <c r="G270">
        <v>1</v>
      </c>
      <c r="H270" s="1"/>
      <c r="I270" s="1" t="s">
        <v>2405</v>
      </c>
      <c r="J270" s="1" t="s">
        <v>2463</v>
      </c>
      <c r="K270" s="1" t="s">
        <v>2465</v>
      </c>
      <c r="L270" s="1" t="s">
        <v>2508</v>
      </c>
      <c r="M270" s="1" t="s">
        <v>2465</v>
      </c>
      <c r="N270" s="1" t="s">
        <v>2607</v>
      </c>
      <c r="O270" s="1"/>
      <c r="P270">
        <v>0</v>
      </c>
      <c r="Q270" s="1" t="s">
        <v>2609</v>
      </c>
      <c r="R270" s="1" t="s">
        <v>3107</v>
      </c>
      <c r="S270" s="1"/>
      <c r="T270" s="1" t="s">
        <v>3109</v>
      </c>
      <c r="U270" s="1" t="s">
        <v>3152</v>
      </c>
      <c r="V270" s="1" t="s">
        <v>3305</v>
      </c>
      <c r="W270" s="1" t="s">
        <v>3398</v>
      </c>
      <c r="X270" s="1" t="s">
        <v>3400</v>
      </c>
      <c r="Y270" s="3">
        <v>46210</v>
      </c>
      <c r="Z270" s="1" t="s">
        <v>3409</v>
      </c>
      <c r="AA270" s="3">
        <v>46210</v>
      </c>
      <c r="AB270" s="1" t="s">
        <v>3416</v>
      </c>
      <c r="AC270" s="1" t="s">
        <v>3549</v>
      </c>
      <c r="AD270" s="1" t="s">
        <v>3933</v>
      </c>
      <c r="AE270" s="1" t="s">
        <v>3933</v>
      </c>
      <c r="AF270" s="1" t="s">
        <v>3937</v>
      </c>
      <c r="AG270" s="1" t="s">
        <v>2508</v>
      </c>
      <c r="AH270" s="1" t="s">
        <v>2465</v>
      </c>
      <c r="AI270" s="1" t="s">
        <v>3950</v>
      </c>
      <c r="AJ270" s="1"/>
      <c r="AK270" s="1"/>
      <c r="AL270" s="1" t="s">
        <v>3954</v>
      </c>
      <c r="AM270" s="1" t="s">
        <v>3954</v>
      </c>
      <c r="AN270" s="1" t="s">
        <v>3959</v>
      </c>
      <c r="AO270" s="1" t="s">
        <v>4042</v>
      </c>
      <c r="AP270" s="1" t="s">
        <v>4221</v>
      </c>
      <c r="AQ270" s="1"/>
      <c r="AR270">
        <v>13136</v>
      </c>
      <c r="AS270">
        <v>1</v>
      </c>
      <c r="AT270" s="1" t="s">
        <v>4235</v>
      </c>
      <c r="AU270">
        <v>8694.1299999999992</v>
      </c>
      <c r="AV270" s="1" t="s">
        <v>4300</v>
      </c>
      <c r="AW270" s="1" t="s">
        <v>3937</v>
      </c>
      <c r="AX270">
        <v>2454</v>
      </c>
      <c r="AY270">
        <v>135620</v>
      </c>
      <c r="AZ270">
        <v>1</v>
      </c>
      <c r="BA270" s="1" t="s">
        <v>3405</v>
      </c>
    </row>
    <row r="271" spans="1:53">
      <c r="A271" s="1" t="s">
        <v>315</v>
      </c>
      <c r="B271">
        <v>0</v>
      </c>
      <c r="C271">
        <v>8927.8799999999992</v>
      </c>
      <c r="D271" s="1" t="s">
        <v>1630</v>
      </c>
      <c r="E271">
        <v>-10</v>
      </c>
      <c r="F271">
        <v>138846</v>
      </c>
      <c r="G271">
        <v>2</v>
      </c>
      <c r="H271" s="1"/>
      <c r="I271" s="1" t="s">
        <v>2405</v>
      </c>
      <c r="J271" s="1" t="s">
        <v>2463</v>
      </c>
      <c r="K271" s="1" t="s">
        <v>2465</v>
      </c>
      <c r="L271" s="1" t="s">
        <v>2508</v>
      </c>
      <c r="M271" s="1" t="s">
        <v>2465</v>
      </c>
      <c r="N271" s="1" t="s">
        <v>2607</v>
      </c>
      <c r="O271" s="1"/>
      <c r="P271">
        <v>0</v>
      </c>
      <c r="Q271" s="1" t="s">
        <v>2609</v>
      </c>
      <c r="R271" s="1" t="s">
        <v>3107</v>
      </c>
      <c r="S271" s="1"/>
      <c r="T271" s="1" t="s">
        <v>3109</v>
      </c>
      <c r="U271" s="1" t="s">
        <v>3152</v>
      </c>
      <c r="V271" s="1" t="s">
        <v>3305</v>
      </c>
      <c r="W271" s="1" t="s">
        <v>3398</v>
      </c>
      <c r="X271" s="1" t="s">
        <v>3400</v>
      </c>
      <c r="Y271" s="3">
        <v>46210</v>
      </c>
      <c r="Z271" s="1" t="s">
        <v>3409</v>
      </c>
      <c r="AA271" s="3">
        <v>46210</v>
      </c>
      <c r="AB271" s="1" t="s">
        <v>3416</v>
      </c>
      <c r="AC271" s="1" t="s">
        <v>3549</v>
      </c>
      <c r="AD271" s="1" t="s">
        <v>3933</v>
      </c>
      <c r="AE271" s="1" t="s">
        <v>3933</v>
      </c>
      <c r="AF271" s="1" t="s">
        <v>3937</v>
      </c>
      <c r="AG271" s="1" t="s">
        <v>2508</v>
      </c>
      <c r="AH271" s="1" t="s">
        <v>2465</v>
      </c>
      <c r="AI271" s="1" t="s">
        <v>3950</v>
      </c>
      <c r="AJ271" s="1"/>
      <c r="AK271" s="1"/>
      <c r="AL271" s="1" t="s">
        <v>3954</v>
      </c>
      <c r="AM271" s="1" t="s">
        <v>3954</v>
      </c>
      <c r="AN271" s="1" t="s">
        <v>3959</v>
      </c>
      <c r="AO271" s="1" t="s">
        <v>4042</v>
      </c>
      <c r="AP271" s="1" t="s">
        <v>4221</v>
      </c>
      <c r="AQ271" s="1"/>
      <c r="AR271">
        <v>13136</v>
      </c>
      <c r="AS271">
        <v>1</v>
      </c>
      <c r="AT271" s="1" t="s">
        <v>4235</v>
      </c>
      <c r="AU271">
        <v>8927.8799999999992</v>
      </c>
      <c r="AV271" s="1" t="s">
        <v>4300</v>
      </c>
      <c r="AW271" s="1" t="s">
        <v>3937</v>
      </c>
      <c r="AX271">
        <v>2454</v>
      </c>
      <c r="AY271">
        <v>135620</v>
      </c>
      <c r="AZ271">
        <v>2</v>
      </c>
      <c r="BA271" s="1" t="s">
        <v>3405</v>
      </c>
    </row>
    <row r="272" spans="1:53">
      <c r="A272" s="1" t="s">
        <v>316</v>
      </c>
      <c r="B272">
        <v>0</v>
      </c>
      <c r="C272">
        <v>6928.32</v>
      </c>
      <c r="D272" s="1" t="s">
        <v>1631</v>
      </c>
      <c r="E272">
        <v>-10</v>
      </c>
      <c r="F272">
        <v>138850</v>
      </c>
      <c r="G272">
        <v>1</v>
      </c>
      <c r="H272" s="1"/>
      <c r="I272" s="1" t="s">
        <v>2405</v>
      </c>
      <c r="J272" s="1" t="s">
        <v>2463</v>
      </c>
      <c r="K272" s="1" t="s">
        <v>2465</v>
      </c>
      <c r="L272" s="1" t="s">
        <v>2508</v>
      </c>
      <c r="M272" s="1" t="s">
        <v>2465</v>
      </c>
      <c r="N272" s="1" t="s">
        <v>2607</v>
      </c>
      <c r="O272" s="1"/>
      <c r="P272">
        <v>0</v>
      </c>
      <c r="Q272" s="1" t="s">
        <v>2609</v>
      </c>
      <c r="R272" s="1" t="s">
        <v>3107</v>
      </c>
      <c r="S272" s="1"/>
      <c r="T272" s="1" t="s">
        <v>3109</v>
      </c>
      <c r="U272" s="1" t="s">
        <v>3153</v>
      </c>
      <c r="V272" s="1" t="s">
        <v>3306</v>
      </c>
      <c r="W272" s="1" t="s">
        <v>3398</v>
      </c>
      <c r="X272" s="1" t="s">
        <v>3400</v>
      </c>
      <c r="Y272" s="3">
        <v>46210</v>
      </c>
      <c r="Z272" s="1" t="s">
        <v>3409</v>
      </c>
      <c r="AA272" s="3">
        <v>46210</v>
      </c>
      <c r="AB272" s="1" t="s">
        <v>3416</v>
      </c>
      <c r="AC272" s="1" t="s">
        <v>3550</v>
      </c>
      <c r="AD272" s="1" t="s">
        <v>3933</v>
      </c>
      <c r="AE272" s="1" t="s">
        <v>3933</v>
      </c>
      <c r="AF272" s="1" t="s">
        <v>3937</v>
      </c>
      <c r="AG272" s="1" t="s">
        <v>2508</v>
      </c>
      <c r="AH272" s="1" t="s">
        <v>2465</v>
      </c>
      <c r="AI272" s="1" t="s">
        <v>3950</v>
      </c>
      <c r="AJ272" s="1"/>
      <c r="AK272" s="1"/>
      <c r="AL272" s="1" t="s">
        <v>3954</v>
      </c>
      <c r="AM272" s="1" t="s">
        <v>3954</v>
      </c>
      <c r="AN272" s="1" t="s">
        <v>3959</v>
      </c>
      <c r="AO272" s="1" t="s">
        <v>4042</v>
      </c>
      <c r="AP272" s="1" t="s">
        <v>4221</v>
      </c>
      <c r="AQ272" s="1"/>
      <c r="AR272">
        <v>13136</v>
      </c>
      <c r="AS272">
        <v>1</v>
      </c>
      <c r="AT272" s="1" t="s">
        <v>4235</v>
      </c>
      <c r="AU272">
        <v>6928.32</v>
      </c>
      <c r="AV272" s="1" t="s">
        <v>4300</v>
      </c>
      <c r="AW272" s="1" t="s">
        <v>3937</v>
      </c>
      <c r="AX272">
        <v>2454</v>
      </c>
      <c r="AY272">
        <v>135621</v>
      </c>
      <c r="AZ272">
        <v>1</v>
      </c>
      <c r="BA272" s="1" t="s">
        <v>3405</v>
      </c>
    </row>
    <row r="273" spans="1:53">
      <c r="A273" s="1" t="s">
        <v>317</v>
      </c>
      <c r="B273">
        <v>0</v>
      </c>
      <c r="C273">
        <v>1760</v>
      </c>
      <c r="D273" s="1" t="s">
        <v>1632</v>
      </c>
      <c r="E273">
        <v>-10</v>
      </c>
      <c r="F273">
        <v>138850</v>
      </c>
      <c r="G273">
        <v>2</v>
      </c>
      <c r="H273" s="1"/>
      <c r="I273" s="1" t="s">
        <v>2405</v>
      </c>
      <c r="J273" s="1" t="s">
        <v>2463</v>
      </c>
      <c r="K273" s="1" t="s">
        <v>2465</v>
      </c>
      <c r="L273" s="1" t="s">
        <v>2508</v>
      </c>
      <c r="M273" s="1" t="s">
        <v>2465</v>
      </c>
      <c r="N273" s="1" t="s">
        <v>2607</v>
      </c>
      <c r="O273" s="1"/>
      <c r="P273">
        <v>0</v>
      </c>
      <c r="Q273" s="1" t="s">
        <v>2609</v>
      </c>
      <c r="R273" s="1" t="s">
        <v>3107</v>
      </c>
      <c r="S273" s="1"/>
      <c r="T273" s="1" t="s">
        <v>3109</v>
      </c>
      <c r="U273" s="1" t="s">
        <v>3153</v>
      </c>
      <c r="V273" s="1" t="s">
        <v>3306</v>
      </c>
      <c r="W273" s="1" t="s">
        <v>3398</v>
      </c>
      <c r="X273" s="1" t="s">
        <v>3400</v>
      </c>
      <c r="Y273" s="3">
        <v>46210</v>
      </c>
      <c r="Z273" s="1" t="s">
        <v>3409</v>
      </c>
      <c r="AA273" s="3">
        <v>46210</v>
      </c>
      <c r="AB273" s="1" t="s">
        <v>3416</v>
      </c>
      <c r="AC273" s="1" t="s">
        <v>3550</v>
      </c>
      <c r="AD273" s="1" t="s">
        <v>3933</v>
      </c>
      <c r="AE273" s="1" t="s">
        <v>3933</v>
      </c>
      <c r="AF273" s="1" t="s">
        <v>3937</v>
      </c>
      <c r="AG273" s="1" t="s">
        <v>2508</v>
      </c>
      <c r="AH273" s="1" t="s">
        <v>2465</v>
      </c>
      <c r="AI273" s="1" t="s">
        <v>3950</v>
      </c>
      <c r="AJ273" s="1"/>
      <c r="AK273" s="1"/>
      <c r="AL273" s="1" t="s">
        <v>3954</v>
      </c>
      <c r="AM273" s="1" t="s">
        <v>3954</v>
      </c>
      <c r="AN273" s="1" t="s">
        <v>3959</v>
      </c>
      <c r="AO273" s="1" t="s">
        <v>4042</v>
      </c>
      <c r="AP273" s="1" t="s">
        <v>4221</v>
      </c>
      <c r="AQ273" s="1"/>
      <c r="AR273">
        <v>13136</v>
      </c>
      <c r="AS273">
        <v>1</v>
      </c>
      <c r="AT273" s="1" t="s">
        <v>4235</v>
      </c>
      <c r="AU273">
        <v>1760</v>
      </c>
      <c r="AV273" s="1" t="s">
        <v>4300</v>
      </c>
      <c r="AW273" s="1" t="s">
        <v>3937</v>
      </c>
      <c r="AX273">
        <v>2454</v>
      </c>
      <c r="AY273">
        <v>135621</v>
      </c>
      <c r="AZ273">
        <v>2</v>
      </c>
      <c r="BA273" s="1" t="s">
        <v>3405</v>
      </c>
    </row>
    <row r="274" spans="1:53">
      <c r="A274" s="1" t="s">
        <v>318</v>
      </c>
      <c r="B274">
        <v>0</v>
      </c>
      <c r="C274">
        <v>8640000</v>
      </c>
      <c r="D274" s="1" t="s">
        <v>1633</v>
      </c>
      <c r="E274">
        <v>20</v>
      </c>
      <c r="F274">
        <v>135539</v>
      </c>
      <c r="G274">
        <v>1</v>
      </c>
      <c r="H274" s="1"/>
      <c r="I274" s="1" t="s">
        <v>2405</v>
      </c>
      <c r="J274" s="1" t="s">
        <v>2462</v>
      </c>
      <c r="K274" s="1" t="s">
        <v>2469</v>
      </c>
      <c r="L274" s="1" t="s">
        <v>2517</v>
      </c>
      <c r="M274" s="1" t="s">
        <v>2601</v>
      </c>
      <c r="N274" s="1" t="s">
        <v>2607</v>
      </c>
      <c r="O274" s="1"/>
      <c r="P274">
        <v>1</v>
      </c>
      <c r="Q274" s="1" t="s">
        <v>2709</v>
      </c>
      <c r="R274" s="1" t="s">
        <v>3107</v>
      </c>
      <c r="S274" s="1"/>
      <c r="T274" s="1" t="s">
        <v>3110</v>
      </c>
      <c r="U274" s="1" t="s">
        <v>2709</v>
      </c>
      <c r="V274" s="1" t="s">
        <v>1633</v>
      </c>
      <c r="W274" s="1" t="s">
        <v>3396</v>
      </c>
      <c r="X274" s="1" t="s">
        <v>3400</v>
      </c>
      <c r="Y274" s="3">
        <v>46210</v>
      </c>
      <c r="Z274" s="1" t="s">
        <v>3408</v>
      </c>
      <c r="AA274" s="3">
        <v>46210</v>
      </c>
      <c r="AB274" s="1" t="s">
        <v>3416</v>
      </c>
      <c r="AC274" s="1"/>
      <c r="AD274" s="1" t="s">
        <v>3933</v>
      </c>
      <c r="AE274" s="1" t="s">
        <v>3933</v>
      </c>
      <c r="AF274" s="1" t="s">
        <v>3946</v>
      </c>
      <c r="AG274" s="1" t="s">
        <v>2517</v>
      </c>
      <c r="AH274" s="1" t="s">
        <v>2601</v>
      </c>
      <c r="AI274" s="1" t="s">
        <v>3948</v>
      </c>
      <c r="AJ274" s="1"/>
      <c r="AK274" s="1"/>
      <c r="AL274" s="1" t="s">
        <v>3952</v>
      </c>
      <c r="AM274" s="1" t="s">
        <v>3952</v>
      </c>
      <c r="AN274" s="1" t="s">
        <v>3960</v>
      </c>
      <c r="AO274" s="1" t="s">
        <v>3968</v>
      </c>
      <c r="AP274" s="1" t="s">
        <v>4224</v>
      </c>
      <c r="AQ274" s="1"/>
      <c r="AR274">
        <v>14862</v>
      </c>
      <c r="AS274">
        <v>1</v>
      </c>
      <c r="AT274" s="1" t="s">
        <v>4235</v>
      </c>
      <c r="AU274">
        <v>8640000</v>
      </c>
      <c r="AV274" s="1" t="s">
        <v>4244</v>
      </c>
      <c r="AW274" s="1" t="s">
        <v>3946</v>
      </c>
      <c r="AX274">
        <v>119</v>
      </c>
      <c r="AY274">
        <v>135622</v>
      </c>
      <c r="AZ274">
        <v>1</v>
      </c>
      <c r="BA274" s="1" t="s">
        <v>4629</v>
      </c>
    </row>
    <row r="275" spans="1:53">
      <c r="A275" s="1" t="s">
        <v>319</v>
      </c>
      <c r="B275">
        <v>0</v>
      </c>
      <c r="C275">
        <v>18345.599999999999</v>
      </c>
      <c r="D275" s="1" t="s">
        <v>1634</v>
      </c>
      <c r="E275">
        <v>-10</v>
      </c>
      <c r="F275">
        <v>138851</v>
      </c>
      <c r="G275">
        <v>1</v>
      </c>
      <c r="H275" s="1"/>
      <c r="I275" s="1" t="s">
        <v>2431</v>
      </c>
      <c r="J275" s="1" t="s">
        <v>2462</v>
      </c>
      <c r="K275" s="1" t="s">
        <v>2465</v>
      </c>
      <c r="L275" s="1" t="s">
        <v>2518</v>
      </c>
      <c r="M275" s="1" t="s">
        <v>2465</v>
      </c>
      <c r="N275" s="1" t="s">
        <v>2607</v>
      </c>
      <c r="O275" s="1"/>
      <c r="P275">
        <v>2</v>
      </c>
      <c r="Q275" s="1" t="s">
        <v>2710</v>
      </c>
      <c r="R275" s="1" t="s">
        <v>3107</v>
      </c>
      <c r="S275" s="1"/>
      <c r="T275" s="1" t="s">
        <v>3109</v>
      </c>
      <c r="U275" s="1" t="s">
        <v>3154</v>
      </c>
      <c r="V275" s="1" t="s">
        <v>3307</v>
      </c>
      <c r="W275" s="1" t="s">
        <v>3398</v>
      </c>
      <c r="X275" s="1" t="s">
        <v>3400</v>
      </c>
      <c r="Y275" s="3">
        <v>46210</v>
      </c>
      <c r="Z275" s="1" t="s">
        <v>3409</v>
      </c>
      <c r="AA275" s="3">
        <v>46210</v>
      </c>
      <c r="AB275" s="1" t="s">
        <v>3416</v>
      </c>
      <c r="AC275" s="1" t="s">
        <v>3551</v>
      </c>
      <c r="AD275" s="1" t="s">
        <v>3933</v>
      </c>
      <c r="AE275" s="1" t="s">
        <v>3933</v>
      </c>
      <c r="AF275" s="1" t="s">
        <v>3937</v>
      </c>
      <c r="AG275" s="1" t="s">
        <v>2518</v>
      </c>
      <c r="AH275" s="1" t="s">
        <v>2465</v>
      </c>
      <c r="AI275" s="1" t="s">
        <v>3950</v>
      </c>
      <c r="AJ275" s="1"/>
      <c r="AK275" s="1"/>
      <c r="AL275" s="1" t="s">
        <v>3952</v>
      </c>
      <c r="AM275" s="1" t="s">
        <v>3952</v>
      </c>
      <c r="AN275" s="1" t="s">
        <v>3959</v>
      </c>
      <c r="AO275" s="1" t="s">
        <v>4042</v>
      </c>
      <c r="AP275" s="1" t="s">
        <v>4221</v>
      </c>
      <c r="AQ275" s="1"/>
      <c r="AR275">
        <v>7130</v>
      </c>
      <c r="AS275">
        <v>2</v>
      </c>
      <c r="AT275" s="1" t="s">
        <v>4235</v>
      </c>
      <c r="AU275">
        <v>9172.7999999999993</v>
      </c>
      <c r="AV275" s="1" t="s">
        <v>4301</v>
      </c>
      <c r="AW275" s="1" t="s">
        <v>3937</v>
      </c>
      <c r="AX275">
        <v>2454</v>
      </c>
      <c r="AY275">
        <v>135623</v>
      </c>
      <c r="AZ275">
        <v>1</v>
      </c>
      <c r="BA275" s="1" t="s">
        <v>3413</v>
      </c>
    </row>
    <row r="276" spans="1:53">
      <c r="A276" s="1" t="s">
        <v>320</v>
      </c>
      <c r="B276">
        <v>0</v>
      </c>
      <c r="C276">
        <v>16296</v>
      </c>
      <c r="D276" s="1" t="s">
        <v>1635</v>
      </c>
      <c r="E276">
        <v>-10</v>
      </c>
      <c r="F276">
        <v>138851</v>
      </c>
      <c r="G276">
        <v>2</v>
      </c>
      <c r="H276" s="1"/>
      <c r="I276" s="1" t="s">
        <v>2431</v>
      </c>
      <c r="J276" s="1" t="s">
        <v>2462</v>
      </c>
      <c r="K276" s="1" t="s">
        <v>2465</v>
      </c>
      <c r="L276" s="1" t="s">
        <v>2518</v>
      </c>
      <c r="M276" s="1" t="s">
        <v>2465</v>
      </c>
      <c r="N276" s="1" t="s">
        <v>2607</v>
      </c>
      <c r="O276" s="1"/>
      <c r="P276">
        <v>2</v>
      </c>
      <c r="Q276" s="1" t="s">
        <v>2711</v>
      </c>
      <c r="R276" s="1" t="s">
        <v>3107</v>
      </c>
      <c r="S276" s="1"/>
      <c r="T276" s="1" t="s">
        <v>3109</v>
      </c>
      <c r="U276" s="1" t="s">
        <v>3154</v>
      </c>
      <c r="V276" s="1" t="s">
        <v>3307</v>
      </c>
      <c r="W276" s="1" t="s">
        <v>3398</v>
      </c>
      <c r="X276" s="1" t="s">
        <v>3400</v>
      </c>
      <c r="Y276" s="3">
        <v>46210</v>
      </c>
      <c r="Z276" s="1" t="s">
        <v>3409</v>
      </c>
      <c r="AA276" s="3">
        <v>46210</v>
      </c>
      <c r="AB276" s="1" t="s">
        <v>3416</v>
      </c>
      <c r="AC276" s="1" t="s">
        <v>3551</v>
      </c>
      <c r="AD276" s="1" t="s">
        <v>3933</v>
      </c>
      <c r="AE276" s="1" t="s">
        <v>3933</v>
      </c>
      <c r="AF276" s="1" t="s">
        <v>3937</v>
      </c>
      <c r="AG276" s="1" t="s">
        <v>2518</v>
      </c>
      <c r="AH276" s="1" t="s">
        <v>2465</v>
      </c>
      <c r="AI276" s="1" t="s">
        <v>3950</v>
      </c>
      <c r="AJ276" s="1"/>
      <c r="AK276" s="1"/>
      <c r="AL276" s="1" t="s">
        <v>3952</v>
      </c>
      <c r="AM276" s="1" t="s">
        <v>3952</v>
      </c>
      <c r="AN276" s="1" t="s">
        <v>3959</v>
      </c>
      <c r="AO276" s="1" t="s">
        <v>4042</v>
      </c>
      <c r="AP276" s="1" t="s">
        <v>4221</v>
      </c>
      <c r="AQ276" s="1"/>
      <c r="AR276">
        <v>7130</v>
      </c>
      <c r="AS276">
        <v>2</v>
      </c>
      <c r="AT276" s="1" t="s">
        <v>4235</v>
      </c>
      <c r="AU276">
        <v>8148</v>
      </c>
      <c r="AV276" s="1" t="s">
        <v>4301</v>
      </c>
      <c r="AW276" s="1" t="s">
        <v>3937</v>
      </c>
      <c r="AX276">
        <v>2454</v>
      </c>
      <c r="AY276">
        <v>135623</v>
      </c>
      <c r="AZ276">
        <v>2</v>
      </c>
      <c r="BA276" s="1" t="s">
        <v>3413</v>
      </c>
    </row>
    <row r="277" spans="1:53">
      <c r="A277" s="1" t="s">
        <v>321</v>
      </c>
      <c r="B277">
        <v>0</v>
      </c>
      <c r="C277">
        <v>8800</v>
      </c>
      <c r="D277" s="1" t="s">
        <v>1636</v>
      </c>
      <c r="E277">
        <v>-10</v>
      </c>
      <c r="F277">
        <v>138851</v>
      </c>
      <c r="G277">
        <v>3</v>
      </c>
      <c r="H277" s="1"/>
      <c r="I277" s="1" t="s">
        <v>2431</v>
      </c>
      <c r="J277" s="1" t="s">
        <v>2462</v>
      </c>
      <c r="K277" s="1" t="s">
        <v>2465</v>
      </c>
      <c r="L277" s="1" t="s">
        <v>2518</v>
      </c>
      <c r="M277" s="1" t="s">
        <v>2465</v>
      </c>
      <c r="N277" s="1" t="s">
        <v>2607</v>
      </c>
      <c r="O277" s="1"/>
      <c r="P277">
        <v>1</v>
      </c>
      <c r="Q277" s="1" t="s">
        <v>2712</v>
      </c>
      <c r="R277" s="1" t="s">
        <v>3107</v>
      </c>
      <c r="S277" s="1"/>
      <c r="T277" s="1" t="s">
        <v>3109</v>
      </c>
      <c r="U277" s="1" t="s">
        <v>3154</v>
      </c>
      <c r="V277" s="1" t="s">
        <v>3307</v>
      </c>
      <c r="W277" s="1" t="s">
        <v>3398</v>
      </c>
      <c r="X277" s="1" t="s">
        <v>3400</v>
      </c>
      <c r="Y277" s="3">
        <v>46210</v>
      </c>
      <c r="Z277" s="1" t="s">
        <v>3409</v>
      </c>
      <c r="AA277" s="3">
        <v>46210</v>
      </c>
      <c r="AB277" s="1" t="s">
        <v>3416</v>
      </c>
      <c r="AC277" s="1" t="s">
        <v>3551</v>
      </c>
      <c r="AD277" s="1" t="s">
        <v>3933</v>
      </c>
      <c r="AE277" s="1" t="s">
        <v>3933</v>
      </c>
      <c r="AF277" s="1" t="s">
        <v>3937</v>
      </c>
      <c r="AG277" s="1" t="s">
        <v>2518</v>
      </c>
      <c r="AH277" s="1" t="s">
        <v>2465</v>
      </c>
      <c r="AI277" s="1" t="s">
        <v>3950</v>
      </c>
      <c r="AJ277" s="1"/>
      <c r="AK277" s="1"/>
      <c r="AL277" s="1" t="s">
        <v>3952</v>
      </c>
      <c r="AM277" s="1" t="s">
        <v>3952</v>
      </c>
      <c r="AN277" s="1" t="s">
        <v>3959</v>
      </c>
      <c r="AO277" s="1" t="s">
        <v>4042</v>
      </c>
      <c r="AP277" s="1" t="s">
        <v>4221</v>
      </c>
      <c r="AQ277" s="1"/>
      <c r="AR277">
        <v>7130</v>
      </c>
      <c r="AS277">
        <v>1</v>
      </c>
      <c r="AT277" s="1" t="s">
        <v>4235</v>
      </c>
      <c r="AU277">
        <v>8800</v>
      </c>
      <c r="AV277" s="1" t="s">
        <v>4301</v>
      </c>
      <c r="AW277" s="1" t="s">
        <v>3937</v>
      </c>
      <c r="AX277">
        <v>2454</v>
      </c>
      <c r="AY277">
        <v>135623</v>
      </c>
      <c r="AZ277">
        <v>3</v>
      </c>
      <c r="BA277" s="1" t="s">
        <v>3413</v>
      </c>
    </row>
    <row r="278" spans="1:53">
      <c r="A278" s="1" t="s">
        <v>322</v>
      </c>
      <c r="B278">
        <v>0</v>
      </c>
      <c r="C278">
        <v>240000</v>
      </c>
      <c r="D278" s="1" t="s">
        <v>1592</v>
      </c>
      <c r="E278">
        <v>20</v>
      </c>
      <c r="F278">
        <v>138445</v>
      </c>
      <c r="G278">
        <v>1</v>
      </c>
      <c r="H278" s="1"/>
      <c r="I278" s="1" t="s">
        <v>2405</v>
      </c>
      <c r="J278" s="1" t="s">
        <v>2462</v>
      </c>
      <c r="K278" s="1" t="s">
        <v>2465</v>
      </c>
      <c r="L278" s="1" t="s">
        <v>2519</v>
      </c>
      <c r="M278" s="1" t="s">
        <v>2602</v>
      </c>
      <c r="N278" s="1" t="s">
        <v>2607</v>
      </c>
      <c r="O278" s="1"/>
      <c r="P278">
        <v>1</v>
      </c>
      <c r="Q278" s="1" t="s">
        <v>1517</v>
      </c>
      <c r="R278" s="1" t="s">
        <v>3107</v>
      </c>
      <c r="S278" s="1"/>
      <c r="T278" s="1" t="s">
        <v>3109</v>
      </c>
      <c r="U278" s="1" t="s">
        <v>3155</v>
      </c>
      <c r="V278" s="1" t="s">
        <v>3308</v>
      </c>
      <c r="W278" s="1" t="s">
        <v>3396</v>
      </c>
      <c r="X278" s="1"/>
      <c r="Y278" s="3">
        <v>46210</v>
      </c>
      <c r="Z278" s="1" t="s">
        <v>3408</v>
      </c>
      <c r="AA278" s="3">
        <v>46210</v>
      </c>
      <c r="AB278" s="1" t="s">
        <v>3416</v>
      </c>
      <c r="AC278" s="1" t="s">
        <v>3552</v>
      </c>
      <c r="AD278" s="1" t="s">
        <v>3933</v>
      </c>
      <c r="AE278" s="1" t="s">
        <v>3933</v>
      </c>
      <c r="AF278" s="1" t="s">
        <v>3937</v>
      </c>
      <c r="AG278" s="1" t="s">
        <v>2519</v>
      </c>
      <c r="AH278" s="1" t="s">
        <v>2602</v>
      </c>
      <c r="AI278" s="1" t="s">
        <v>3948</v>
      </c>
      <c r="AJ278" s="1"/>
      <c r="AK278" s="1"/>
      <c r="AL278" s="1" t="s">
        <v>3952</v>
      </c>
      <c r="AM278" s="1" t="s">
        <v>3952</v>
      </c>
      <c r="AN278" s="1" t="s">
        <v>3959</v>
      </c>
      <c r="AO278" s="1" t="s">
        <v>3982</v>
      </c>
      <c r="AP278" s="1" t="s">
        <v>4221</v>
      </c>
      <c r="AQ278" s="1"/>
      <c r="AR278">
        <v>22417</v>
      </c>
      <c r="AS278">
        <v>1</v>
      </c>
      <c r="AT278" s="1" t="s">
        <v>4235</v>
      </c>
      <c r="AU278">
        <v>240000</v>
      </c>
      <c r="AV278" s="1" t="s">
        <v>4280</v>
      </c>
      <c r="AW278" s="1" t="s">
        <v>3937</v>
      </c>
      <c r="AX278">
        <v>2633</v>
      </c>
      <c r="AY278">
        <v>135624</v>
      </c>
      <c r="AZ278">
        <v>1</v>
      </c>
      <c r="BA278" s="1" t="s">
        <v>4625</v>
      </c>
    </row>
    <row r="279" spans="1:53">
      <c r="A279" s="1" t="s">
        <v>323</v>
      </c>
      <c r="B279">
        <v>0</v>
      </c>
      <c r="C279">
        <v>80000</v>
      </c>
      <c r="D279" s="1" t="s">
        <v>1530</v>
      </c>
      <c r="E279">
        <v>20</v>
      </c>
      <c r="F279">
        <v>138445</v>
      </c>
      <c r="G279">
        <v>2</v>
      </c>
      <c r="H279" s="1"/>
      <c r="I279" s="1" t="s">
        <v>2405</v>
      </c>
      <c r="J279" s="1" t="s">
        <v>2462</v>
      </c>
      <c r="K279" s="1" t="s">
        <v>2465</v>
      </c>
      <c r="L279" s="1" t="s">
        <v>2519</v>
      </c>
      <c r="M279" s="1" t="s">
        <v>2602</v>
      </c>
      <c r="N279" s="1" t="s">
        <v>2607</v>
      </c>
      <c r="O279" s="1"/>
      <c r="P279">
        <v>1</v>
      </c>
      <c r="Q279" s="1" t="s">
        <v>2653</v>
      </c>
      <c r="R279" s="1" t="s">
        <v>3107</v>
      </c>
      <c r="S279" s="1"/>
      <c r="T279" s="1" t="s">
        <v>3109</v>
      </c>
      <c r="U279" s="1" t="s">
        <v>3155</v>
      </c>
      <c r="V279" s="1" t="s">
        <v>3308</v>
      </c>
      <c r="W279" s="1" t="s">
        <v>3396</v>
      </c>
      <c r="X279" s="1"/>
      <c r="Y279" s="3">
        <v>46210</v>
      </c>
      <c r="Z279" s="1" t="s">
        <v>3408</v>
      </c>
      <c r="AA279" s="3">
        <v>46210</v>
      </c>
      <c r="AB279" s="1" t="s">
        <v>3416</v>
      </c>
      <c r="AC279" s="1" t="s">
        <v>3552</v>
      </c>
      <c r="AD279" s="1" t="s">
        <v>3933</v>
      </c>
      <c r="AE279" s="1" t="s">
        <v>3933</v>
      </c>
      <c r="AF279" s="1" t="s">
        <v>3937</v>
      </c>
      <c r="AG279" s="1" t="s">
        <v>2519</v>
      </c>
      <c r="AH279" s="1" t="s">
        <v>2602</v>
      </c>
      <c r="AI279" s="1" t="s">
        <v>3948</v>
      </c>
      <c r="AJ279" s="1"/>
      <c r="AK279" s="1"/>
      <c r="AL279" s="1" t="s">
        <v>3952</v>
      </c>
      <c r="AM279" s="1" t="s">
        <v>3952</v>
      </c>
      <c r="AN279" s="1" t="s">
        <v>3959</v>
      </c>
      <c r="AO279" s="1" t="s">
        <v>3982</v>
      </c>
      <c r="AP279" s="1" t="s">
        <v>4221</v>
      </c>
      <c r="AQ279" s="1"/>
      <c r="AR279">
        <v>22417</v>
      </c>
      <c r="AS279">
        <v>1</v>
      </c>
      <c r="AT279" s="1" t="s">
        <v>4235</v>
      </c>
      <c r="AU279">
        <v>80000</v>
      </c>
      <c r="AV279" s="1" t="s">
        <v>4280</v>
      </c>
      <c r="AW279" s="1" t="s">
        <v>3937</v>
      </c>
      <c r="AX279">
        <v>2633</v>
      </c>
      <c r="AY279">
        <v>135624</v>
      </c>
      <c r="AZ279">
        <v>2</v>
      </c>
      <c r="BA279" s="1" t="s">
        <v>4625</v>
      </c>
    </row>
    <row r="280" spans="1:53">
      <c r="A280" s="1" t="s">
        <v>324</v>
      </c>
      <c r="B280">
        <v>0</v>
      </c>
      <c r="C280">
        <v>300000</v>
      </c>
      <c r="D280" s="1" t="s">
        <v>1637</v>
      </c>
      <c r="E280">
        <v>20</v>
      </c>
      <c r="F280">
        <v>138445</v>
      </c>
      <c r="G280">
        <v>3</v>
      </c>
      <c r="H280" s="1"/>
      <c r="I280" s="1" t="s">
        <v>2405</v>
      </c>
      <c r="J280" s="1" t="s">
        <v>2462</v>
      </c>
      <c r="K280" s="1" t="s">
        <v>2465</v>
      </c>
      <c r="L280" s="1" t="s">
        <v>2519</v>
      </c>
      <c r="M280" s="1" t="s">
        <v>2602</v>
      </c>
      <c r="N280" s="1" t="s">
        <v>2607</v>
      </c>
      <c r="O280" s="1"/>
      <c r="P280">
        <v>1</v>
      </c>
      <c r="Q280" s="1" t="s">
        <v>1467</v>
      </c>
      <c r="R280" s="1" t="s">
        <v>3107</v>
      </c>
      <c r="S280" s="1"/>
      <c r="T280" s="1" t="s">
        <v>3109</v>
      </c>
      <c r="U280" s="1" t="s">
        <v>3155</v>
      </c>
      <c r="V280" s="1" t="s">
        <v>3308</v>
      </c>
      <c r="W280" s="1" t="s">
        <v>3396</v>
      </c>
      <c r="X280" s="1"/>
      <c r="Y280" s="3">
        <v>46210</v>
      </c>
      <c r="Z280" s="1" t="s">
        <v>3408</v>
      </c>
      <c r="AA280" s="3">
        <v>46210</v>
      </c>
      <c r="AB280" s="1" t="s">
        <v>3416</v>
      </c>
      <c r="AC280" s="1" t="s">
        <v>3552</v>
      </c>
      <c r="AD280" s="1" t="s">
        <v>3933</v>
      </c>
      <c r="AE280" s="1" t="s">
        <v>3933</v>
      </c>
      <c r="AF280" s="1" t="s">
        <v>3937</v>
      </c>
      <c r="AG280" s="1" t="s">
        <v>2519</v>
      </c>
      <c r="AH280" s="1" t="s">
        <v>2602</v>
      </c>
      <c r="AI280" s="1" t="s">
        <v>3948</v>
      </c>
      <c r="AJ280" s="1"/>
      <c r="AK280" s="1"/>
      <c r="AL280" s="1" t="s">
        <v>3952</v>
      </c>
      <c r="AM280" s="1" t="s">
        <v>3952</v>
      </c>
      <c r="AN280" s="1" t="s">
        <v>3959</v>
      </c>
      <c r="AO280" s="1" t="s">
        <v>3982</v>
      </c>
      <c r="AP280" s="1" t="s">
        <v>4221</v>
      </c>
      <c r="AQ280" s="1"/>
      <c r="AR280">
        <v>22417</v>
      </c>
      <c r="AS280">
        <v>1</v>
      </c>
      <c r="AT280" s="1" t="s">
        <v>4235</v>
      </c>
      <c r="AU280">
        <v>300000</v>
      </c>
      <c r="AV280" s="1" t="s">
        <v>4280</v>
      </c>
      <c r="AW280" s="1" t="s">
        <v>3937</v>
      </c>
      <c r="AX280">
        <v>2633</v>
      </c>
      <c r="AY280">
        <v>135624</v>
      </c>
      <c r="AZ280">
        <v>3</v>
      </c>
      <c r="BA280" s="1" t="s">
        <v>4625</v>
      </c>
    </row>
    <row r="281" spans="1:53">
      <c r="A281" s="1" t="s">
        <v>325</v>
      </c>
      <c r="B281">
        <v>0</v>
      </c>
      <c r="C281">
        <v>160000</v>
      </c>
      <c r="D281" s="1" t="s">
        <v>1539</v>
      </c>
      <c r="E281">
        <v>20</v>
      </c>
      <c r="F281">
        <v>138445</v>
      </c>
      <c r="G281">
        <v>4</v>
      </c>
      <c r="H281" s="1"/>
      <c r="I281" s="1" t="s">
        <v>2405</v>
      </c>
      <c r="J281" s="1" t="s">
        <v>2462</v>
      </c>
      <c r="K281" s="1" t="s">
        <v>2465</v>
      </c>
      <c r="L281" s="1" t="s">
        <v>2519</v>
      </c>
      <c r="M281" s="1" t="s">
        <v>2602</v>
      </c>
      <c r="N281" s="1" t="s">
        <v>2607</v>
      </c>
      <c r="O281" s="1"/>
      <c r="P281">
        <v>1</v>
      </c>
      <c r="Q281" s="1" t="s">
        <v>2135</v>
      </c>
      <c r="R281" s="1" t="s">
        <v>3107</v>
      </c>
      <c r="S281" s="1"/>
      <c r="T281" s="1" t="s">
        <v>3109</v>
      </c>
      <c r="U281" s="1" t="s">
        <v>3155</v>
      </c>
      <c r="V281" s="1" t="s">
        <v>3308</v>
      </c>
      <c r="W281" s="1" t="s">
        <v>3396</v>
      </c>
      <c r="X281" s="1"/>
      <c r="Y281" s="3">
        <v>46210</v>
      </c>
      <c r="Z281" s="1" t="s">
        <v>3408</v>
      </c>
      <c r="AA281" s="3">
        <v>46210</v>
      </c>
      <c r="AB281" s="1" t="s">
        <v>3416</v>
      </c>
      <c r="AC281" s="1" t="s">
        <v>3552</v>
      </c>
      <c r="AD281" s="1" t="s">
        <v>3933</v>
      </c>
      <c r="AE281" s="1" t="s">
        <v>3933</v>
      </c>
      <c r="AF281" s="1" t="s">
        <v>3937</v>
      </c>
      <c r="AG281" s="1" t="s">
        <v>2519</v>
      </c>
      <c r="AH281" s="1" t="s">
        <v>2602</v>
      </c>
      <c r="AI281" s="1" t="s">
        <v>3948</v>
      </c>
      <c r="AJ281" s="1"/>
      <c r="AK281" s="1"/>
      <c r="AL281" s="1" t="s">
        <v>3952</v>
      </c>
      <c r="AM281" s="1" t="s">
        <v>3952</v>
      </c>
      <c r="AN281" s="1" t="s">
        <v>3959</v>
      </c>
      <c r="AO281" s="1" t="s">
        <v>3982</v>
      </c>
      <c r="AP281" s="1" t="s">
        <v>4221</v>
      </c>
      <c r="AQ281" s="1"/>
      <c r="AR281">
        <v>22417</v>
      </c>
      <c r="AS281">
        <v>1</v>
      </c>
      <c r="AT281" s="1" t="s">
        <v>4235</v>
      </c>
      <c r="AU281">
        <v>160000</v>
      </c>
      <c r="AV281" s="1" t="s">
        <v>4280</v>
      </c>
      <c r="AW281" s="1" t="s">
        <v>3937</v>
      </c>
      <c r="AX281">
        <v>2633</v>
      </c>
      <c r="AY281">
        <v>135624</v>
      </c>
      <c r="AZ281">
        <v>4</v>
      </c>
      <c r="BA281" s="1" t="s">
        <v>4625</v>
      </c>
    </row>
    <row r="282" spans="1:53">
      <c r="A282" s="1" t="s">
        <v>326</v>
      </c>
      <c r="B282">
        <v>0</v>
      </c>
      <c r="C282">
        <v>80000</v>
      </c>
      <c r="D282" s="1" t="s">
        <v>1530</v>
      </c>
      <c r="E282">
        <v>20</v>
      </c>
      <c r="F282">
        <v>138445</v>
      </c>
      <c r="G282">
        <v>5</v>
      </c>
      <c r="H282" s="1"/>
      <c r="I282" s="1" t="s">
        <v>2405</v>
      </c>
      <c r="J282" s="1" t="s">
        <v>2462</v>
      </c>
      <c r="K282" s="1" t="s">
        <v>2465</v>
      </c>
      <c r="L282" s="1" t="s">
        <v>2519</v>
      </c>
      <c r="M282" s="1" t="s">
        <v>2602</v>
      </c>
      <c r="N282" s="1" t="s">
        <v>2607</v>
      </c>
      <c r="O282" s="1"/>
      <c r="P282">
        <v>1</v>
      </c>
      <c r="Q282" s="1" t="s">
        <v>2653</v>
      </c>
      <c r="R282" s="1" t="s">
        <v>3107</v>
      </c>
      <c r="S282" s="1"/>
      <c r="T282" s="1" t="s">
        <v>3109</v>
      </c>
      <c r="U282" s="1" t="s">
        <v>3155</v>
      </c>
      <c r="V282" s="1" t="s">
        <v>3308</v>
      </c>
      <c r="W282" s="1" t="s">
        <v>3396</v>
      </c>
      <c r="X282" s="1"/>
      <c r="Y282" s="3">
        <v>46210</v>
      </c>
      <c r="Z282" s="1" t="s">
        <v>3408</v>
      </c>
      <c r="AA282" s="3">
        <v>46210</v>
      </c>
      <c r="AB282" s="1" t="s">
        <v>3416</v>
      </c>
      <c r="AC282" s="1" t="s">
        <v>3552</v>
      </c>
      <c r="AD282" s="1" t="s">
        <v>3933</v>
      </c>
      <c r="AE282" s="1" t="s">
        <v>3933</v>
      </c>
      <c r="AF282" s="1" t="s">
        <v>3937</v>
      </c>
      <c r="AG282" s="1" t="s">
        <v>2519</v>
      </c>
      <c r="AH282" s="1" t="s">
        <v>2602</v>
      </c>
      <c r="AI282" s="1" t="s">
        <v>3948</v>
      </c>
      <c r="AJ282" s="1"/>
      <c r="AK282" s="1"/>
      <c r="AL282" s="1" t="s">
        <v>3952</v>
      </c>
      <c r="AM282" s="1" t="s">
        <v>3952</v>
      </c>
      <c r="AN282" s="1" t="s">
        <v>3959</v>
      </c>
      <c r="AO282" s="1" t="s">
        <v>3982</v>
      </c>
      <c r="AP282" s="1" t="s">
        <v>4221</v>
      </c>
      <c r="AQ282" s="1"/>
      <c r="AR282">
        <v>22417</v>
      </c>
      <c r="AS282">
        <v>1</v>
      </c>
      <c r="AT282" s="1" t="s">
        <v>4235</v>
      </c>
      <c r="AU282">
        <v>80000</v>
      </c>
      <c r="AV282" s="1" t="s">
        <v>4280</v>
      </c>
      <c r="AW282" s="1" t="s">
        <v>3937</v>
      </c>
      <c r="AX282">
        <v>2633</v>
      </c>
      <c r="AY282">
        <v>135624</v>
      </c>
      <c r="AZ282">
        <v>5</v>
      </c>
      <c r="BA282" s="1" t="s">
        <v>4625</v>
      </c>
    </row>
    <row r="283" spans="1:53">
      <c r="A283" s="1" t="s">
        <v>327</v>
      </c>
      <c r="B283">
        <v>0</v>
      </c>
      <c r="C283">
        <v>320000</v>
      </c>
      <c r="D283" s="1" t="s">
        <v>1638</v>
      </c>
      <c r="E283">
        <v>20</v>
      </c>
      <c r="F283">
        <v>138445</v>
      </c>
      <c r="G283">
        <v>6</v>
      </c>
      <c r="H283" s="1"/>
      <c r="I283" s="1" t="s">
        <v>2405</v>
      </c>
      <c r="J283" s="1" t="s">
        <v>2462</v>
      </c>
      <c r="K283" s="1" t="s">
        <v>2465</v>
      </c>
      <c r="L283" s="1" t="s">
        <v>2519</v>
      </c>
      <c r="M283" s="1" t="s">
        <v>2602</v>
      </c>
      <c r="N283" s="1" t="s">
        <v>2607</v>
      </c>
      <c r="O283" s="1"/>
      <c r="P283">
        <v>1</v>
      </c>
      <c r="Q283" s="1" t="s">
        <v>1490</v>
      </c>
      <c r="R283" s="1" t="s">
        <v>3107</v>
      </c>
      <c r="S283" s="1"/>
      <c r="T283" s="1" t="s">
        <v>3109</v>
      </c>
      <c r="U283" s="1" t="s">
        <v>3155</v>
      </c>
      <c r="V283" s="1" t="s">
        <v>3308</v>
      </c>
      <c r="W283" s="1" t="s">
        <v>3396</v>
      </c>
      <c r="X283" s="1"/>
      <c r="Y283" s="3">
        <v>46210</v>
      </c>
      <c r="Z283" s="1" t="s">
        <v>3408</v>
      </c>
      <c r="AA283" s="3">
        <v>46210</v>
      </c>
      <c r="AB283" s="1" t="s">
        <v>3416</v>
      </c>
      <c r="AC283" s="1" t="s">
        <v>3552</v>
      </c>
      <c r="AD283" s="1" t="s">
        <v>3933</v>
      </c>
      <c r="AE283" s="1" t="s">
        <v>3933</v>
      </c>
      <c r="AF283" s="1" t="s">
        <v>3937</v>
      </c>
      <c r="AG283" s="1" t="s">
        <v>2519</v>
      </c>
      <c r="AH283" s="1" t="s">
        <v>2602</v>
      </c>
      <c r="AI283" s="1" t="s">
        <v>3948</v>
      </c>
      <c r="AJ283" s="1"/>
      <c r="AK283" s="1"/>
      <c r="AL283" s="1" t="s">
        <v>3952</v>
      </c>
      <c r="AM283" s="1" t="s">
        <v>3952</v>
      </c>
      <c r="AN283" s="1" t="s">
        <v>3959</v>
      </c>
      <c r="AO283" s="1" t="s">
        <v>3982</v>
      </c>
      <c r="AP283" s="1" t="s">
        <v>4221</v>
      </c>
      <c r="AQ283" s="1"/>
      <c r="AR283">
        <v>22417</v>
      </c>
      <c r="AS283">
        <v>1</v>
      </c>
      <c r="AT283" s="1" t="s">
        <v>4235</v>
      </c>
      <c r="AU283">
        <v>320000</v>
      </c>
      <c r="AV283" s="1" t="s">
        <v>4280</v>
      </c>
      <c r="AW283" s="1" t="s">
        <v>3937</v>
      </c>
      <c r="AX283">
        <v>2633</v>
      </c>
      <c r="AY283">
        <v>135624</v>
      </c>
      <c r="AZ283">
        <v>6</v>
      </c>
      <c r="BA283" s="1" t="s">
        <v>4625</v>
      </c>
    </row>
    <row r="284" spans="1:53">
      <c r="A284" s="1" t="s">
        <v>328</v>
      </c>
      <c r="B284">
        <v>0</v>
      </c>
      <c r="C284">
        <v>476800</v>
      </c>
      <c r="D284" s="1" t="s">
        <v>1639</v>
      </c>
      <c r="E284">
        <v>20</v>
      </c>
      <c r="F284">
        <v>138445</v>
      </c>
      <c r="G284">
        <v>7</v>
      </c>
      <c r="H284" s="1"/>
      <c r="I284" s="1" t="s">
        <v>2405</v>
      </c>
      <c r="J284" s="1" t="s">
        <v>2462</v>
      </c>
      <c r="K284" s="1" t="s">
        <v>2465</v>
      </c>
      <c r="L284" s="1" t="s">
        <v>2519</v>
      </c>
      <c r="M284" s="1" t="s">
        <v>2602</v>
      </c>
      <c r="N284" s="1" t="s">
        <v>2607</v>
      </c>
      <c r="O284" s="1"/>
      <c r="P284">
        <v>1</v>
      </c>
      <c r="Q284" s="1" t="s">
        <v>2713</v>
      </c>
      <c r="R284" s="1" t="s">
        <v>3107</v>
      </c>
      <c r="S284" s="1"/>
      <c r="T284" s="1" t="s">
        <v>3109</v>
      </c>
      <c r="U284" s="1" t="s">
        <v>3155</v>
      </c>
      <c r="V284" s="1" t="s">
        <v>3308</v>
      </c>
      <c r="W284" s="1" t="s">
        <v>3396</v>
      </c>
      <c r="X284" s="1"/>
      <c r="Y284" s="3">
        <v>46210</v>
      </c>
      <c r="Z284" s="1" t="s">
        <v>3408</v>
      </c>
      <c r="AA284" s="3">
        <v>46210</v>
      </c>
      <c r="AB284" s="1" t="s">
        <v>3416</v>
      </c>
      <c r="AC284" s="1" t="s">
        <v>3552</v>
      </c>
      <c r="AD284" s="1" t="s">
        <v>3933</v>
      </c>
      <c r="AE284" s="1" t="s">
        <v>3933</v>
      </c>
      <c r="AF284" s="1" t="s">
        <v>3937</v>
      </c>
      <c r="AG284" s="1" t="s">
        <v>2519</v>
      </c>
      <c r="AH284" s="1" t="s">
        <v>2602</v>
      </c>
      <c r="AI284" s="1" t="s">
        <v>3948</v>
      </c>
      <c r="AJ284" s="1"/>
      <c r="AK284" s="1"/>
      <c r="AL284" s="1" t="s">
        <v>3952</v>
      </c>
      <c r="AM284" s="1" t="s">
        <v>3952</v>
      </c>
      <c r="AN284" s="1" t="s">
        <v>3959</v>
      </c>
      <c r="AO284" s="1" t="s">
        <v>3982</v>
      </c>
      <c r="AP284" s="1" t="s">
        <v>4221</v>
      </c>
      <c r="AQ284" s="1"/>
      <c r="AR284">
        <v>22417</v>
      </c>
      <c r="AS284">
        <v>1</v>
      </c>
      <c r="AT284" s="1" t="s">
        <v>4235</v>
      </c>
      <c r="AU284">
        <v>476800</v>
      </c>
      <c r="AV284" s="1" t="s">
        <v>4280</v>
      </c>
      <c r="AW284" s="1" t="s">
        <v>3937</v>
      </c>
      <c r="AX284">
        <v>2633</v>
      </c>
      <c r="AY284">
        <v>135624</v>
      </c>
      <c r="AZ284">
        <v>7</v>
      </c>
      <c r="BA284" s="1" t="s">
        <v>4625</v>
      </c>
    </row>
    <row r="285" spans="1:53">
      <c r="A285" s="1" t="s">
        <v>329</v>
      </c>
      <c r="B285">
        <v>0</v>
      </c>
      <c r="C285">
        <v>80000</v>
      </c>
      <c r="D285" s="1" t="s">
        <v>1530</v>
      </c>
      <c r="E285">
        <v>20</v>
      </c>
      <c r="F285">
        <v>138445</v>
      </c>
      <c r="G285">
        <v>8</v>
      </c>
      <c r="H285" s="1"/>
      <c r="I285" s="1" t="s">
        <v>2405</v>
      </c>
      <c r="J285" s="1" t="s">
        <v>2462</v>
      </c>
      <c r="K285" s="1" t="s">
        <v>2465</v>
      </c>
      <c r="L285" s="1" t="s">
        <v>2519</v>
      </c>
      <c r="M285" s="1" t="s">
        <v>2602</v>
      </c>
      <c r="N285" s="1" t="s">
        <v>2607</v>
      </c>
      <c r="O285" s="1"/>
      <c r="P285">
        <v>1</v>
      </c>
      <c r="Q285" s="1" t="s">
        <v>2653</v>
      </c>
      <c r="R285" s="1" t="s">
        <v>3107</v>
      </c>
      <c r="S285" s="1"/>
      <c r="T285" s="1" t="s">
        <v>3109</v>
      </c>
      <c r="U285" s="1" t="s">
        <v>3155</v>
      </c>
      <c r="V285" s="1" t="s">
        <v>3308</v>
      </c>
      <c r="W285" s="1" t="s">
        <v>3396</v>
      </c>
      <c r="X285" s="1"/>
      <c r="Y285" s="3">
        <v>46210</v>
      </c>
      <c r="Z285" s="1" t="s">
        <v>3408</v>
      </c>
      <c r="AA285" s="3">
        <v>46210</v>
      </c>
      <c r="AB285" s="1" t="s">
        <v>3416</v>
      </c>
      <c r="AC285" s="1" t="s">
        <v>3552</v>
      </c>
      <c r="AD285" s="1" t="s">
        <v>3933</v>
      </c>
      <c r="AE285" s="1" t="s">
        <v>3933</v>
      </c>
      <c r="AF285" s="1" t="s">
        <v>3937</v>
      </c>
      <c r="AG285" s="1" t="s">
        <v>2519</v>
      </c>
      <c r="AH285" s="1" t="s">
        <v>2602</v>
      </c>
      <c r="AI285" s="1" t="s">
        <v>3948</v>
      </c>
      <c r="AJ285" s="1"/>
      <c r="AK285" s="1"/>
      <c r="AL285" s="1" t="s">
        <v>3952</v>
      </c>
      <c r="AM285" s="1" t="s">
        <v>3952</v>
      </c>
      <c r="AN285" s="1" t="s">
        <v>3959</v>
      </c>
      <c r="AO285" s="1" t="s">
        <v>3982</v>
      </c>
      <c r="AP285" s="1" t="s">
        <v>4221</v>
      </c>
      <c r="AQ285" s="1"/>
      <c r="AR285">
        <v>22417</v>
      </c>
      <c r="AS285">
        <v>1</v>
      </c>
      <c r="AT285" s="1" t="s">
        <v>4235</v>
      </c>
      <c r="AU285">
        <v>80000</v>
      </c>
      <c r="AV285" s="1" t="s">
        <v>4280</v>
      </c>
      <c r="AW285" s="1" t="s">
        <v>3937</v>
      </c>
      <c r="AX285">
        <v>2633</v>
      </c>
      <c r="AY285">
        <v>135624</v>
      </c>
      <c r="AZ285">
        <v>8</v>
      </c>
      <c r="BA285" s="1" t="s">
        <v>4625</v>
      </c>
    </row>
    <row r="286" spans="1:53" ht="57">
      <c r="A286" s="2" t="s">
        <v>330</v>
      </c>
      <c r="B286">
        <v>6</v>
      </c>
      <c r="C286">
        <v>1551000</v>
      </c>
      <c r="D286" s="1" t="s">
        <v>1640</v>
      </c>
      <c r="E286">
        <v>0</v>
      </c>
      <c r="F286">
        <v>138847</v>
      </c>
      <c r="G286">
        <v>1</v>
      </c>
      <c r="H286" s="1"/>
      <c r="I286" s="1" t="s">
        <v>2427</v>
      </c>
      <c r="J286" s="1" t="s">
        <v>2462</v>
      </c>
      <c r="K286" s="1" t="s">
        <v>2467</v>
      </c>
      <c r="L286" s="1" t="s">
        <v>2520</v>
      </c>
      <c r="M286" s="1" t="s">
        <v>2467</v>
      </c>
      <c r="N286" s="1" t="s">
        <v>2607</v>
      </c>
      <c r="O286" s="1"/>
      <c r="P286">
        <v>1000</v>
      </c>
      <c r="Q286" s="1" t="s">
        <v>1640</v>
      </c>
      <c r="R286" s="1" t="s">
        <v>3107</v>
      </c>
      <c r="S286" s="1"/>
      <c r="T286" s="1" t="s">
        <v>3110</v>
      </c>
      <c r="U286" s="1" t="s">
        <v>1640</v>
      </c>
      <c r="V286" s="1" t="s">
        <v>1640</v>
      </c>
      <c r="W286" s="1" t="s">
        <v>3396</v>
      </c>
      <c r="X286" s="1" t="s">
        <v>3400</v>
      </c>
      <c r="Y286" s="3">
        <v>46210</v>
      </c>
      <c r="Z286" s="1" t="s">
        <v>3408</v>
      </c>
      <c r="AA286" s="3">
        <v>46210</v>
      </c>
      <c r="AB286" s="1" t="s">
        <v>3416</v>
      </c>
      <c r="AC286" s="1" t="s">
        <v>3553</v>
      </c>
      <c r="AD286" s="1" t="s">
        <v>3933</v>
      </c>
      <c r="AE286" s="1" t="s">
        <v>3934</v>
      </c>
      <c r="AF286" s="1" t="s">
        <v>3940</v>
      </c>
      <c r="AG286" s="1" t="s">
        <v>2520</v>
      </c>
      <c r="AH286" s="1" t="s">
        <v>2467</v>
      </c>
      <c r="AI286" s="1" t="s">
        <v>3948</v>
      </c>
      <c r="AJ286" s="1"/>
      <c r="AK286" s="1"/>
      <c r="AL286" s="1" t="s">
        <v>3952</v>
      </c>
      <c r="AM286" s="1" t="s">
        <v>3952</v>
      </c>
      <c r="AN286" s="1" t="s">
        <v>3960</v>
      </c>
      <c r="AO286" s="1" t="s">
        <v>4043</v>
      </c>
      <c r="AP286" s="1" t="s">
        <v>4216</v>
      </c>
      <c r="AQ286" s="1"/>
      <c r="AR286">
        <v>9770</v>
      </c>
      <c r="AS286">
        <v>1000</v>
      </c>
      <c r="AT286" s="1" t="s">
        <v>4237</v>
      </c>
      <c r="AU286">
        <v>1650</v>
      </c>
      <c r="AV286" s="1" t="s">
        <v>4302</v>
      </c>
      <c r="AW286" s="1" t="s">
        <v>3940</v>
      </c>
      <c r="AX286">
        <v>5835</v>
      </c>
      <c r="AY286">
        <v>135625</v>
      </c>
      <c r="AZ286">
        <v>1</v>
      </c>
      <c r="BA286" s="1" t="s">
        <v>3402</v>
      </c>
    </row>
    <row r="287" spans="1:53" ht="42.75">
      <c r="A287" s="2" t="s">
        <v>331</v>
      </c>
      <c r="B287">
        <v>0</v>
      </c>
      <c r="C287">
        <v>2678.64</v>
      </c>
      <c r="D287" s="1" t="s">
        <v>1641</v>
      </c>
      <c r="E287">
        <v>-10</v>
      </c>
      <c r="F287">
        <v>138862</v>
      </c>
      <c r="G287">
        <v>1</v>
      </c>
      <c r="H287" s="1"/>
      <c r="I287" s="1" t="s">
        <v>2431</v>
      </c>
      <c r="J287" s="1" t="s">
        <v>2462</v>
      </c>
      <c r="K287" s="1" t="s">
        <v>2467</v>
      </c>
      <c r="L287" s="1" t="s">
        <v>2521</v>
      </c>
      <c r="M287" s="1" t="s">
        <v>2467</v>
      </c>
      <c r="N287" s="1" t="s">
        <v>2607</v>
      </c>
      <c r="O287" s="1"/>
      <c r="P287">
        <v>1</v>
      </c>
      <c r="Q287" s="1" t="s">
        <v>2714</v>
      </c>
      <c r="R287" s="1" t="s">
        <v>3107</v>
      </c>
      <c r="S287" s="1"/>
      <c r="T287" s="1" t="s">
        <v>3110</v>
      </c>
      <c r="U287" s="1" t="s">
        <v>2714</v>
      </c>
      <c r="V287" s="1" t="s">
        <v>1641</v>
      </c>
      <c r="W287" s="1" t="s">
        <v>3398</v>
      </c>
      <c r="X287" s="1"/>
      <c r="Y287" s="3">
        <v>46210</v>
      </c>
      <c r="Z287" s="1" t="s">
        <v>3408</v>
      </c>
      <c r="AA287" s="3">
        <v>46210</v>
      </c>
      <c r="AB287" s="1" t="s">
        <v>3416</v>
      </c>
      <c r="AC287" s="1" t="s">
        <v>3554</v>
      </c>
      <c r="AD287" s="1" t="s">
        <v>3933</v>
      </c>
      <c r="AE287" s="1" t="s">
        <v>3933</v>
      </c>
      <c r="AF287" s="1" t="s">
        <v>3940</v>
      </c>
      <c r="AG287" s="1" t="s">
        <v>2521</v>
      </c>
      <c r="AH287" s="1" t="s">
        <v>2467</v>
      </c>
      <c r="AI287" s="1" t="s">
        <v>3950</v>
      </c>
      <c r="AJ287" s="1"/>
      <c r="AK287" s="1"/>
      <c r="AL287" s="1" t="s">
        <v>3952</v>
      </c>
      <c r="AM287" s="1" t="s">
        <v>3952</v>
      </c>
      <c r="AN287" s="1" t="s">
        <v>3960</v>
      </c>
      <c r="AO287" s="1" t="s">
        <v>4044</v>
      </c>
      <c r="AP287" s="1" t="s">
        <v>4216</v>
      </c>
      <c r="AQ287" s="1"/>
      <c r="AR287">
        <v>7130</v>
      </c>
      <c r="AS287">
        <v>1</v>
      </c>
      <c r="AT287" s="1" t="s">
        <v>4235</v>
      </c>
      <c r="AU287">
        <v>2678.64</v>
      </c>
      <c r="AV287" s="1" t="s">
        <v>4301</v>
      </c>
      <c r="AW287" s="1" t="s">
        <v>3940</v>
      </c>
      <c r="AX287">
        <v>4104</v>
      </c>
      <c r="AY287">
        <v>135626</v>
      </c>
      <c r="AZ287">
        <v>1</v>
      </c>
      <c r="BA287" s="1" t="s">
        <v>3408</v>
      </c>
    </row>
    <row r="288" spans="1:53">
      <c r="A288" s="1" t="s">
        <v>332</v>
      </c>
      <c r="B288">
        <v>0</v>
      </c>
      <c r="C288">
        <v>350000</v>
      </c>
      <c r="D288" s="1" t="s">
        <v>1642</v>
      </c>
      <c r="E288">
        <v>0</v>
      </c>
      <c r="F288">
        <v>138848</v>
      </c>
      <c r="G288">
        <v>1</v>
      </c>
      <c r="H288" s="1"/>
      <c r="I288" s="1" t="s">
        <v>2405</v>
      </c>
      <c r="J288" s="1" t="s">
        <v>2462</v>
      </c>
      <c r="K288" s="1" t="s">
        <v>2467</v>
      </c>
      <c r="L288" s="1" t="s">
        <v>2520</v>
      </c>
      <c r="M288" s="1" t="s">
        <v>2467</v>
      </c>
      <c r="N288" s="1" t="s">
        <v>2607</v>
      </c>
      <c r="O288" s="1"/>
      <c r="P288">
        <v>1</v>
      </c>
      <c r="Q288" s="1" t="s">
        <v>1642</v>
      </c>
      <c r="R288" s="1" t="s">
        <v>3107</v>
      </c>
      <c r="S288" s="1"/>
      <c r="T288" s="1" t="s">
        <v>3110</v>
      </c>
      <c r="U288" s="1" t="s">
        <v>1760</v>
      </c>
      <c r="V288" s="1" t="s">
        <v>1760</v>
      </c>
      <c r="W288" s="1" t="s">
        <v>3396</v>
      </c>
      <c r="X288" s="1"/>
      <c r="Y288" s="3">
        <v>46210</v>
      </c>
      <c r="Z288" s="1" t="s">
        <v>3408</v>
      </c>
      <c r="AA288" s="3">
        <v>46210</v>
      </c>
      <c r="AB288" s="1" t="s">
        <v>3416</v>
      </c>
      <c r="AC288" s="1" t="s">
        <v>3555</v>
      </c>
      <c r="AD288" s="1" t="s">
        <v>3933</v>
      </c>
      <c r="AE288" s="1" t="s">
        <v>3933</v>
      </c>
      <c r="AF288" s="1" t="s">
        <v>3940</v>
      </c>
      <c r="AG288" s="1" t="s">
        <v>2520</v>
      </c>
      <c r="AH288" s="1" t="s">
        <v>2467</v>
      </c>
      <c r="AI288" s="1" t="s">
        <v>3948</v>
      </c>
      <c r="AJ288" s="1"/>
      <c r="AK288" s="1"/>
      <c r="AL288" s="1" t="s">
        <v>3956</v>
      </c>
      <c r="AM288" s="1" t="s">
        <v>3957</v>
      </c>
      <c r="AN288" s="1" t="s">
        <v>3960</v>
      </c>
      <c r="AO288" s="1" t="s">
        <v>4045</v>
      </c>
      <c r="AP288" s="1" t="s">
        <v>4216</v>
      </c>
      <c r="AQ288" s="1"/>
      <c r="AR288">
        <v>6965</v>
      </c>
      <c r="AS288">
        <v>1</v>
      </c>
      <c r="AT288" s="1" t="s">
        <v>4235</v>
      </c>
      <c r="AU288">
        <v>350000</v>
      </c>
      <c r="AV288" s="1" t="s">
        <v>4252</v>
      </c>
      <c r="AW288" s="1" t="s">
        <v>3940</v>
      </c>
      <c r="AX288">
        <v>4015</v>
      </c>
      <c r="AY288">
        <v>135627</v>
      </c>
      <c r="AZ288">
        <v>1</v>
      </c>
      <c r="BA288" s="1" t="s">
        <v>3402</v>
      </c>
    </row>
    <row r="289" spans="1:53">
      <c r="A289" s="1" t="s">
        <v>333</v>
      </c>
      <c r="B289">
        <v>0</v>
      </c>
      <c r="C289">
        <v>150000</v>
      </c>
      <c r="D289" s="1" t="s">
        <v>1643</v>
      </c>
      <c r="E289">
        <v>0</v>
      </c>
      <c r="F289">
        <v>138848</v>
      </c>
      <c r="G289">
        <v>2</v>
      </c>
      <c r="H289" s="1"/>
      <c r="I289" s="1" t="s">
        <v>2405</v>
      </c>
      <c r="J289" s="1" t="s">
        <v>2462</v>
      </c>
      <c r="K289" s="1" t="s">
        <v>2467</v>
      </c>
      <c r="L289" s="1" t="s">
        <v>2520</v>
      </c>
      <c r="M289" s="1" t="s">
        <v>2467</v>
      </c>
      <c r="N289" s="1" t="s">
        <v>2607</v>
      </c>
      <c r="O289" s="1"/>
      <c r="P289">
        <v>1</v>
      </c>
      <c r="Q289" s="1" t="s">
        <v>1643</v>
      </c>
      <c r="R289" s="1" t="s">
        <v>3107</v>
      </c>
      <c r="S289" s="1"/>
      <c r="T289" s="1" t="s">
        <v>3110</v>
      </c>
      <c r="U289" s="1" t="s">
        <v>1760</v>
      </c>
      <c r="V289" s="1" t="s">
        <v>1760</v>
      </c>
      <c r="W289" s="1" t="s">
        <v>3396</v>
      </c>
      <c r="X289" s="1"/>
      <c r="Y289" s="3">
        <v>46210</v>
      </c>
      <c r="Z289" s="1" t="s">
        <v>3408</v>
      </c>
      <c r="AA289" s="3">
        <v>46210</v>
      </c>
      <c r="AB289" s="1" t="s">
        <v>3416</v>
      </c>
      <c r="AC289" s="1" t="s">
        <v>3555</v>
      </c>
      <c r="AD289" s="1" t="s">
        <v>3933</v>
      </c>
      <c r="AE289" s="1" t="s">
        <v>3933</v>
      </c>
      <c r="AF289" s="1" t="s">
        <v>3940</v>
      </c>
      <c r="AG289" s="1" t="s">
        <v>2520</v>
      </c>
      <c r="AH289" s="1" t="s">
        <v>2467</v>
      </c>
      <c r="AI289" s="1" t="s">
        <v>3948</v>
      </c>
      <c r="AJ289" s="1"/>
      <c r="AK289" s="1"/>
      <c r="AL289" s="1" t="s">
        <v>3956</v>
      </c>
      <c r="AM289" s="1" t="s">
        <v>3957</v>
      </c>
      <c r="AN289" s="1" t="s">
        <v>3960</v>
      </c>
      <c r="AO289" s="1" t="s">
        <v>4045</v>
      </c>
      <c r="AP289" s="1" t="s">
        <v>4216</v>
      </c>
      <c r="AQ289" s="1"/>
      <c r="AR289">
        <v>6965</v>
      </c>
      <c r="AS289">
        <v>1</v>
      </c>
      <c r="AT289" s="1" t="s">
        <v>4235</v>
      </c>
      <c r="AU289">
        <v>150000</v>
      </c>
      <c r="AV289" s="1" t="s">
        <v>4252</v>
      </c>
      <c r="AW289" s="1" t="s">
        <v>3940</v>
      </c>
      <c r="AX289">
        <v>4015</v>
      </c>
      <c r="AY289">
        <v>135627</v>
      </c>
      <c r="AZ289">
        <v>2</v>
      </c>
      <c r="BA289" s="1" t="s">
        <v>3402</v>
      </c>
    </row>
    <row r="290" spans="1:53">
      <c r="A290" s="1" t="s">
        <v>334</v>
      </c>
      <c r="B290">
        <v>0</v>
      </c>
      <c r="C290">
        <v>845833.33</v>
      </c>
      <c r="D290" s="1" t="s">
        <v>1644</v>
      </c>
      <c r="E290">
        <v>20</v>
      </c>
      <c r="F290">
        <v>138873</v>
      </c>
      <c r="G290">
        <v>1</v>
      </c>
      <c r="H290" s="1"/>
      <c r="I290" s="1" t="s">
        <v>2407</v>
      </c>
      <c r="J290" s="1" t="s">
        <v>2462</v>
      </c>
      <c r="K290" s="1" t="s">
        <v>2466</v>
      </c>
      <c r="L290" s="1" t="s">
        <v>2522</v>
      </c>
      <c r="M290" s="1" t="s">
        <v>2603</v>
      </c>
      <c r="N290" s="1" t="s">
        <v>2607</v>
      </c>
      <c r="O290" s="1"/>
      <c r="P290">
        <v>50</v>
      </c>
      <c r="Q290" s="1" t="s">
        <v>2715</v>
      </c>
      <c r="R290" s="1" t="s">
        <v>3107</v>
      </c>
      <c r="S290" s="1"/>
      <c r="T290" s="1" t="s">
        <v>3110</v>
      </c>
      <c r="U290" s="1" t="s">
        <v>3156</v>
      </c>
      <c r="V290" s="1" t="s">
        <v>3309</v>
      </c>
      <c r="W290" s="1" t="s">
        <v>3396</v>
      </c>
      <c r="X290" s="1" t="s">
        <v>3400</v>
      </c>
      <c r="Y290" s="3">
        <v>46210</v>
      </c>
      <c r="Z290" s="1" t="s">
        <v>3408</v>
      </c>
      <c r="AA290" s="3">
        <v>46210</v>
      </c>
      <c r="AB290" s="1" t="s">
        <v>3416</v>
      </c>
      <c r="AC290" s="1" t="s">
        <v>3556</v>
      </c>
      <c r="AD290" s="1" t="s">
        <v>3933</v>
      </c>
      <c r="AE290" s="1" t="s">
        <v>3933</v>
      </c>
      <c r="AF290" s="1" t="s">
        <v>3938</v>
      </c>
      <c r="AG290" s="1" t="s">
        <v>2522</v>
      </c>
      <c r="AH290" s="1" t="s">
        <v>2603</v>
      </c>
      <c r="AI290" s="1" t="s">
        <v>3948</v>
      </c>
      <c r="AJ290" s="1"/>
      <c r="AK290" s="1"/>
      <c r="AL290" s="1" t="s">
        <v>3952</v>
      </c>
      <c r="AM290" s="1" t="s">
        <v>3952</v>
      </c>
      <c r="AN290" s="1" t="s">
        <v>3960</v>
      </c>
      <c r="AO290" s="1" t="s">
        <v>3966</v>
      </c>
      <c r="AP290" s="1" t="s">
        <v>4225</v>
      </c>
      <c r="AQ290" s="1"/>
      <c r="AR290">
        <v>2947</v>
      </c>
      <c r="AS290">
        <v>50</v>
      </c>
      <c r="AT290" s="1" t="s">
        <v>4239</v>
      </c>
      <c r="AU290">
        <v>16916.666659999999</v>
      </c>
      <c r="AV290" s="1" t="s">
        <v>4303</v>
      </c>
      <c r="AW290" s="1" t="s">
        <v>3938</v>
      </c>
      <c r="AX290">
        <v>4245</v>
      </c>
      <c r="AY290">
        <v>135628</v>
      </c>
      <c r="AZ290">
        <v>1</v>
      </c>
      <c r="BA290" s="1" t="s">
        <v>3410</v>
      </c>
    </row>
    <row r="291" spans="1:53">
      <c r="A291" s="1" t="s">
        <v>335</v>
      </c>
      <c r="B291">
        <v>0</v>
      </c>
      <c r="C291">
        <v>512500</v>
      </c>
      <c r="D291" s="1" t="s">
        <v>1645</v>
      </c>
      <c r="E291">
        <v>20</v>
      </c>
      <c r="F291">
        <v>138873</v>
      </c>
      <c r="G291">
        <v>2</v>
      </c>
      <c r="H291" s="1"/>
      <c r="I291" s="1" t="s">
        <v>2407</v>
      </c>
      <c r="J291" s="1" t="s">
        <v>2462</v>
      </c>
      <c r="K291" s="1" t="s">
        <v>2466</v>
      </c>
      <c r="L291" s="1" t="s">
        <v>2522</v>
      </c>
      <c r="M291" s="1" t="s">
        <v>2603</v>
      </c>
      <c r="N291" s="1" t="s">
        <v>2607</v>
      </c>
      <c r="O291" s="1"/>
      <c r="P291">
        <v>30</v>
      </c>
      <c r="Q291" s="1" t="s">
        <v>2144</v>
      </c>
      <c r="R291" s="1" t="s">
        <v>3107</v>
      </c>
      <c r="S291" s="1"/>
      <c r="T291" s="1" t="s">
        <v>3110</v>
      </c>
      <c r="U291" s="1" t="s">
        <v>3156</v>
      </c>
      <c r="V291" s="1" t="s">
        <v>3309</v>
      </c>
      <c r="W291" s="1" t="s">
        <v>3396</v>
      </c>
      <c r="X291" s="1" t="s">
        <v>3400</v>
      </c>
      <c r="Y291" s="3">
        <v>46210</v>
      </c>
      <c r="Z291" s="1" t="s">
        <v>3408</v>
      </c>
      <c r="AA291" s="3">
        <v>46210</v>
      </c>
      <c r="AB291" s="1" t="s">
        <v>3416</v>
      </c>
      <c r="AC291" s="1" t="s">
        <v>3556</v>
      </c>
      <c r="AD291" s="1" t="s">
        <v>3933</v>
      </c>
      <c r="AE291" s="1" t="s">
        <v>3933</v>
      </c>
      <c r="AF291" s="1" t="s">
        <v>3938</v>
      </c>
      <c r="AG291" s="1" t="s">
        <v>2522</v>
      </c>
      <c r="AH291" s="1" t="s">
        <v>2603</v>
      </c>
      <c r="AI291" s="1" t="s">
        <v>3948</v>
      </c>
      <c r="AJ291" s="1"/>
      <c r="AK291" s="1"/>
      <c r="AL291" s="1" t="s">
        <v>3952</v>
      </c>
      <c r="AM291" s="1" t="s">
        <v>3952</v>
      </c>
      <c r="AN291" s="1" t="s">
        <v>3960</v>
      </c>
      <c r="AO291" s="1" t="s">
        <v>3966</v>
      </c>
      <c r="AP291" s="1" t="s">
        <v>4225</v>
      </c>
      <c r="AQ291" s="1"/>
      <c r="AR291">
        <v>2947</v>
      </c>
      <c r="AS291">
        <v>30</v>
      </c>
      <c r="AT291" s="1" t="s">
        <v>4239</v>
      </c>
      <c r="AU291">
        <v>17083.333330000001</v>
      </c>
      <c r="AV291" s="1" t="s">
        <v>4303</v>
      </c>
      <c r="AW291" s="1" t="s">
        <v>3938</v>
      </c>
      <c r="AX291">
        <v>4245</v>
      </c>
      <c r="AY291">
        <v>135628</v>
      </c>
      <c r="AZ291">
        <v>2</v>
      </c>
      <c r="BA291" s="1" t="s">
        <v>3410</v>
      </c>
    </row>
    <row r="292" spans="1:53">
      <c r="A292" s="1" t="s">
        <v>336</v>
      </c>
      <c r="B292">
        <v>0</v>
      </c>
      <c r="C292">
        <v>9500000</v>
      </c>
      <c r="D292" s="1" t="s">
        <v>1646</v>
      </c>
      <c r="E292">
        <v>20</v>
      </c>
      <c r="F292">
        <v>138854</v>
      </c>
      <c r="G292">
        <v>1</v>
      </c>
      <c r="H292" s="1"/>
      <c r="I292" s="1" t="s">
        <v>2405</v>
      </c>
      <c r="J292" s="1" t="s">
        <v>2462</v>
      </c>
      <c r="K292" s="1" t="s">
        <v>2467</v>
      </c>
      <c r="L292" s="1" t="s">
        <v>2476</v>
      </c>
      <c r="M292" s="1" t="s">
        <v>2467</v>
      </c>
      <c r="N292" s="1" t="s">
        <v>2607</v>
      </c>
      <c r="O292" s="1"/>
      <c r="P292">
        <v>10000</v>
      </c>
      <c r="Q292" s="1" t="s">
        <v>2343</v>
      </c>
      <c r="R292" s="1" t="s">
        <v>3107</v>
      </c>
      <c r="S292" s="1"/>
      <c r="T292" s="1" t="s">
        <v>3110</v>
      </c>
      <c r="U292" s="1" t="s">
        <v>2343</v>
      </c>
      <c r="V292" s="1" t="s">
        <v>1646</v>
      </c>
      <c r="W292" s="1" t="s">
        <v>3396</v>
      </c>
      <c r="X292" s="1"/>
      <c r="Y292" s="3">
        <v>46210</v>
      </c>
      <c r="Z292" s="1" t="s">
        <v>3408</v>
      </c>
      <c r="AA292" s="3">
        <v>46210</v>
      </c>
      <c r="AB292" s="1" t="s">
        <v>3416</v>
      </c>
      <c r="AC292" s="1" t="s">
        <v>3557</v>
      </c>
      <c r="AD292" s="1" t="s">
        <v>3933</v>
      </c>
      <c r="AE292" s="1" t="s">
        <v>3933</v>
      </c>
      <c r="AF292" s="1" t="s">
        <v>3940</v>
      </c>
      <c r="AG292" s="1" t="s">
        <v>2476</v>
      </c>
      <c r="AH292" s="1" t="s">
        <v>2467</v>
      </c>
      <c r="AI292" s="1" t="s">
        <v>3948</v>
      </c>
      <c r="AJ292" s="1"/>
      <c r="AK292" s="1"/>
      <c r="AL292" s="1" t="s">
        <v>3952</v>
      </c>
      <c r="AM292" s="1" t="s">
        <v>3952</v>
      </c>
      <c r="AN292" s="1" t="s">
        <v>3960</v>
      </c>
      <c r="AO292" s="1" t="s">
        <v>3972</v>
      </c>
      <c r="AP292" s="1" t="s">
        <v>4216</v>
      </c>
      <c r="AQ292" s="1"/>
      <c r="AR292">
        <v>6965</v>
      </c>
      <c r="AS292">
        <v>10000</v>
      </c>
      <c r="AT292" s="1" t="s">
        <v>4235</v>
      </c>
      <c r="AU292">
        <v>950</v>
      </c>
      <c r="AV292" s="1" t="s">
        <v>4252</v>
      </c>
      <c r="AW292" s="1" t="s">
        <v>3940</v>
      </c>
      <c r="AX292">
        <v>102</v>
      </c>
      <c r="AY292">
        <v>135629</v>
      </c>
      <c r="AZ292">
        <v>1</v>
      </c>
      <c r="BA292" s="1" t="s">
        <v>3402</v>
      </c>
    </row>
    <row r="293" spans="1:53">
      <c r="A293" s="1" t="s">
        <v>337</v>
      </c>
      <c r="B293">
        <v>0</v>
      </c>
      <c r="C293">
        <v>3200000</v>
      </c>
      <c r="D293" s="1" t="s">
        <v>1647</v>
      </c>
      <c r="E293">
        <v>0</v>
      </c>
      <c r="F293">
        <v>138868</v>
      </c>
      <c r="G293">
        <v>1</v>
      </c>
      <c r="H293" s="1"/>
      <c r="I293" s="1" t="s">
        <v>2405</v>
      </c>
      <c r="J293" s="1" t="s">
        <v>2462</v>
      </c>
      <c r="K293" s="1" t="s">
        <v>2468</v>
      </c>
      <c r="L293" s="1" t="s">
        <v>2478</v>
      </c>
      <c r="M293" s="1" t="s">
        <v>2585</v>
      </c>
      <c r="N293" s="1" t="s">
        <v>2607</v>
      </c>
      <c r="O293" s="1"/>
      <c r="P293">
        <v>1</v>
      </c>
      <c r="Q293" s="1" t="s">
        <v>1647</v>
      </c>
      <c r="R293" s="1" t="s">
        <v>3107</v>
      </c>
      <c r="S293" s="1"/>
      <c r="T293" s="1" t="s">
        <v>3110</v>
      </c>
      <c r="U293" s="1" t="s">
        <v>1647</v>
      </c>
      <c r="V293" s="1" t="s">
        <v>1647</v>
      </c>
      <c r="W293" s="1" t="s">
        <v>3396</v>
      </c>
      <c r="X293" s="1" t="s">
        <v>3400</v>
      </c>
      <c r="Y293" s="3">
        <v>46210</v>
      </c>
      <c r="Z293" s="1" t="s">
        <v>3408</v>
      </c>
      <c r="AA293" s="3">
        <v>46210</v>
      </c>
      <c r="AB293" s="1" t="s">
        <v>3416</v>
      </c>
      <c r="AC293" s="1"/>
      <c r="AD293" s="1" t="s">
        <v>3933</v>
      </c>
      <c r="AE293" s="1" t="s">
        <v>3933</v>
      </c>
      <c r="AF293" s="1" t="s">
        <v>3941</v>
      </c>
      <c r="AG293" s="1" t="s">
        <v>2478</v>
      </c>
      <c r="AH293" s="1" t="s">
        <v>2585</v>
      </c>
      <c r="AI293" s="1" t="s">
        <v>3948</v>
      </c>
      <c r="AJ293" s="1"/>
      <c r="AK293" s="1"/>
      <c r="AL293" s="1" t="s">
        <v>3952</v>
      </c>
      <c r="AM293" s="1" t="s">
        <v>3952</v>
      </c>
      <c r="AN293" s="1" t="s">
        <v>3960</v>
      </c>
      <c r="AO293" s="1" t="s">
        <v>4046</v>
      </c>
      <c r="AP293" s="1" t="s">
        <v>4217</v>
      </c>
      <c r="AQ293" s="1"/>
      <c r="AR293">
        <v>14862</v>
      </c>
      <c r="AS293">
        <v>1</v>
      </c>
      <c r="AT293" s="1" t="s">
        <v>4235</v>
      </c>
      <c r="AU293">
        <v>3200000</v>
      </c>
      <c r="AV293" s="1" t="s">
        <v>4244</v>
      </c>
      <c r="AW293" s="1" t="s">
        <v>3941</v>
      </c>
      <c r="AX293">
        <v>6555</v>
      </c>
      <c r="AY293">
        <v>135630</v>
      </c>
      <c r="AZ293">
        <v>1</v>
      </c>
      <c r="BA293" s="1" t="s">
        <v>3408</v>
      </c>
    </row>
    <row r="294" spans="1:53">
      <c r="A294" s="1" t="s">
        <v>338</v>
      </c>
      <c r="B294">
        <v>0</v>
      </c>
      <c r="C294">
        <v>150000</v>
      </c>
      <c r="D294" s="1" t="s">
        <v>1526</v>
      </c>
      <c r="E294">
        <v>20</v>
      </c>
      <c r="F294">
        <v>138446</v>
      </c>
      <c r="G294">
        <v>1</v>
      </c>
      <c r="H294" s="1"/>
      <c r="I294" s="1" t="s">
        <v>2405</v>
      </c>
      <c r="J294" s="1" t="s">
        <v>2462</v>
      </c>
      <c r="K294" s="1" t="s">
        <v>2465</v>
      </c>
      <c r="L294" s="1" t="s">
        <v>2519</v>
      </c>
      <c r="M294" s="1" t="s">
        <v>2602</v>
      </c>
      <c r="N294" s="1" t="s">
        <v>2607</v>
      </c>
      <c r="O294" s="1"/>
      <c r="P294">
        <v>1</v>
      </c>
      <c r="Q294" s="1" t="s">
        <v>1643</v>
      </c>
      <c r="R294" s="1" t="s">
        <v>3107</v>
      </c>
      <c r="S294" s="1"/>
      <c r="T294" s="1" t="s">
        <v>3109</v>
      </c>
      <c r="U294" s="1" t="s">
        <v>3157</v>
      </c>
      <c r="V294" s="1" t="s">
        <v>3310</v>
      </c>
      <c r="W294" s="1" t="s">
        <v>3396</v>
      </c>
      <c r="X294" s="1"/>
      <c r="Y294" s="3">
        <v>46210</v>
      </c>
      <c r="Z294" s="1" t="s">
        <v>3408</v>
      </c>
      <c r="AA294" s="3">
        <v>46210</v>
      </c>
      <c r="AB294" s="1" t="s">
        <v>3416</v>
      </c>
      <c r="AC294" s="1" t="s">
        <v>3558</v>
      </c>
      <c r="AD294" s="1" t="s">
        <v>3933</v>
      </c>
      <c r="AE294" s="1" t="s">
        <v>3933</v>
      </c>
      <c r="AF294" s="1" t="s">
        <v>3937</v>
      </c>
      <c r="AG294" s="1" t="s">
        <v>2519</v>
      </c>
      <c r="AH294" s="1" t="s">
        <v>2602</v>
      </c>
      <c r="AI294" s="1" t="s">
        <v>3948</v>
      </c>
      <c r="AJ294" s="1"/>
      <c r="AK294" s="1"/>
      <c r="AL294" s="1" t="s">
        <v>3952</v>
      </c>
      <c r="AM294" s="1" t="s">
        <v>3952</v>
      </c>
      <c r="AN294" s="1" t="s">
        <v>3959</v>
      </c>
      <c r="AO294" s="1" t="s">
        <v>4014</v>
      </c>
      <c r="AP294" s="1" t="s">
        <v>4221</v>
      </c>
      <c r="AQ294" s="1"/>
      <c r="AR294">
        <v>22417</v>
      </c>
      <c r="AS294">
        <v>1</v>
      </c>
      <c r="AT294" s="1" t="s">
        <v>4235</v>
      </c>
      <c r="AU294">
        <v>150000</v>
      </c>
      <c r="AV294" s="1" t="s">
        <v>4280</v>
      </c>
      <c r="AW294" s="1" t="s">
        <v>3937</v>
      </c>
      <c r="AX294">
        <v>2053</v>
      </c>
      <c r="AY294">
        <v>135631</v>
      </c>
      <c r="AZ294">
        <v>1</v>
      </c>
      <c r="BA294" s="1" t="s">
        <v>4628</v>
      </c>
    </row>
    <row r="295" spans="1:53">
      <c r="A295" s="1" t="s">
        <v>339</v>
      </c>
      <c r="B295">
        <v>0</v>
      </c>
      <c r="C295">
        <v>150000</v>
      </c>
      <c r="D295" s="1" t="s">
        <v>1526</v>
      </c>
      <c r="E295">
        <v>20</v>
      </c>
      <c r="F295">
        <v>138446</v>
      </c>
      <c r="G295">
        <v>2</v>
      </c>
      <c r="H295" s="1"/>
      <c r="I295" s="1" t="s">
        <v>2405</v>
      </c>
      <c r="J295" s="1" t="s">
        <v>2462</v>
      </c>
      <c r="K295" s="1" t="s">
        <v>2465</v>
      </c>
      <c r="L295" s="1" t="s">
        <v>2519</v>
      </c>
      <c r="M295" s="1" t="s">
        <v>2602</v>
      </c>
      <c r="N295" s="1" t="s">
        <v>2607</v>
      </c>
      <c r="O295" s="1"/>
      <c r="P295">
        <v>1</v>
      </c>
      <c r="Q295" s="1" t="s">
        <v>1643</v>
      </c>
      <c r="R295" s="1" t="s">
        <v>3107</v>
      </c>
      <c r="S295" s="1"/>
      <c r="T295" s="1" t="s">
        <v>3109</v>
      </c>
      <c r="U295" s="1" t="s">
        <v>3157</v>
      </c>
      <c r="V295" s="1" t="s">
        <v>3310</v>
      </c>
      <c r="W295" s="1" t="s">
        <v>3396</v>
      </c>
      <c r="X295" s="1"/>
      <c r="Y295" s="3">
        <v>46210</v>
      </c>
      <c r="Z295" s="1" t="s">
        <v>3408</v>
      </c>
      <c r="AA295" s="3">
        <v>46210</v>
      </c>
      <c r="AB295" s="1" t="s">
        <v>3416</v>
      </c>
      <c r="AC295" s="1" t="s">
        <v>3558</v>
      </c>
      <c r="AD295" s="1" t="s">
        <v>3933</v>
      </c>
      <c r="AE295" s="1" t="s">
        <v>3933</v>
      </c>
      <c r="AF295" s="1" t="s">
        <v>3937</v>
      </c>
      <c r="AG295" s="1" t="s">
        <v>2519</v>
      </c>
      <c r="AH295" s="1" t="s">
        <v>2602</v>
      </c>
      <c r="AI295" s="1" t="s">
        <v>3948</v>
      </c>
      <c r="AJ295" s="1"/>
      <c r="AK295" s="1"/>
      <c r="AL295" s="1" t="s">
        <v>3952</v>
      </c>
      <c r="AM295" s="1" t="s">
        <v>3952</v>
      </c>
      <c r="AN295" s="1" t="s">
        <v>3959</v>
      </c>
      <c r="AO295" s="1" t="s">
        <v>4014</v>
      </c>
      <c r="AP295" s="1" t="s">
        <v>4221</v>
      </c>
      <c r="AQ295" s="1"/>
      <c r="AR295">
        <v>22417</v>
      </c>
      <c r="AS295">
        <v>1</v>
      </c>
      <c r="AT295" s="1" t="s">
        <v>4235</v>
      </c>
      <c r="AU295">
        <v>150000</v>
      </c>
      <c r="AV295" s="1" t="s">
        <v>4280</v>
      </c>
      <c r="AW295" s="1" t="s">
        <v>3937</v>
      </c>
      <c r="AX295">
        <v>2053</v>
      </c>
      <c r="AY295">
        <v>135631</v>
      </c>
      <c r="AZ295">
        <v>2</v>
      </c>
      <c r="BA295" s="1" t="s">
        <v>4628</v>
      </c>
    </row>
    <row r="296" spans="1:53">
      <c r="A296" s="1" t="s">
        <v>340</v>
      </c>
      <c r="B296">
        <v>0</v>
      </c>
      <c r="C296">
        <v>150000</v>
      </c>
      <c r="D296" s="1" t="s">
        <v>1526</v>
      </c>
      <c r="E296">
        <v>20</v>
      </c>
      <c r="F296">
        <v>138446</v>
      </c>
      <c r="G296">
        <v>3</v>
      </c>
      <c r="H296" s="1"/>
      <c r="I296" s="1" t="s">
        <v>2405</v>
      </c>
      <c r="J296" s="1" t="s">
        <v>2462</v>
      </c>
      <c r="K296" s="1" t="s">
        <v>2465</v>
      </c>
      <c r="L296" s="1" t="s">
        <v>2519</v>
      </c>
      <c r="M296" s="1" t="s">
        <v>2602</v>
      </c>
      <c r="N296" s="1" t="s">
        <v>2607</v>
      </c>
      <c r="O296" s="1"/>
      <c r="P296">
        <v>1</v>
      </c>
      <c r="Q296" s="1" t="s">
        <v>1643</v>
      </c>
      <c r="R296" s="1" t="s">
        <v>3107</v>
      </c>
      <c r="S296" s="1"/>
      <c r="T296" s="1" t="s">
        <v>3109</v>
      </c>
      <c r="U296" s="1" t="s">
        <v>3157</v>
      </c>
      <c r="V296" s="1" t="s">
        <v>3310</v>
      </c>
      <c r="W296" s="1" t="s">
        <v>3396</v>
      </c>
      <c r="X296" s="1"/>
      <c r="Y296" s="3">
        <v>46210</v>
      </c>
      <c r="Z296" s="1" t="s">
        <v>3408</v>
      </c>
      <c r="AA296" s="3">
        <v>46210</v>
      </c>
      <c r="AB296" s="1" t="s">
        <v>3416</v>
      </c>
      <c r="AC296" s="1" t="s">
        <v>3558</v>
      </c>
      <c r="AD296" s="1" t="s">
        <v>3933</v>
      </c>
      <c r="AE296" s="1" t="s">
        <v>3933</v>
      </c>
      <c r="AF296" s="1" t="s">
        <v>3937</v>
      </c>
      <c r="AG296" s="1" t="s">
        <v>2519</v>
      </c>
      <c r="AH296" s="1" t="s">
        <v>2602</v>
      </c>
      <c r="AI296" s="1" t="s">
        <v>3948</v>
      </c>
      <c r="AJ296" s="1"/>
      <c r="AK296" s="1"/>
      <c r="AL296" s="1" t="s">
        <v>3952</v>
      </c>
      <c r="AM296" s="1" t="s">
        <v>3952</v>
      </c>
      <c r="AN296" s="1" t="s">
        <v>3959</v>
      </c>
      <c r="AO296" s="1" t="s">
        <v>4014</v>
      </c>
      <c r="AP296" s="1" t="s">
        <v>4221</v>
      </c>
      <c r="AQ296" s="1"/>
      <c r="AR296">
        <v>22417</v>
      </c>
      <c r="AS296">
        <v>1</v>
      </c>
      <c r="AT296" s="1" t="s">
        <v>4235</v>
      </c>
      <c r="AU296">
        <v>150000</v>
      </c>
      <c r="AV296" s="1" t="s">
        <v>4280</v>
      </c>
      <c r="AW296" s="1" t="s">
        <v>3937</v>
      </c>
      <c r="AX296">
        <v>2053</v>
      </c>
      <c r="AY296">
        <v>135631</v>
      </c>
      <c r="AZ296">
        <v>3</v>
      </c>
      <c r="BA296" s="1" t="s">
        <v>4628</v>
      </c>
    </row>
    <row r="297" spans="1:53">
      <c r="A297" s="1" t="s">
        <v>341</v>
      </c>
      <c r="B297">
        <v>0</v>
      </c>
      <c r="C297">
        <v>10000</v>
      </c>
      <c r="D297" s="1" t="s">
        <v>1563</v>
      </c>
      <c r="E297">
        <v>20</v>
      </c>
      <c r="F297">
        <v>138446</v>
      </c>
      <c r="G297">
        <v>4</v>
      </c>
      <c r="H297" s="1"/>
      <c r="I297" s="1" t="s">
        <v>2405</v>
      </c>
      <c r="J297" s="1" t="s">
        <v>2462</v>
      </c>
      <c r="K297" s="1" t="s">
        <v>2465</v>
      </c>
      <c r="L297" s="1" t="s">
        <v>2519</v>
      </c>
      <c r="M297" s="1" t="s">
        <v>2602</v>
      </c>
      <c r="N297" s="1" t="s">
        <v>2607</v>
      </c>
      <c r="O297" s="1"/>
      <c r="P297">
        <v>1</v>
      </c>
      <c r="Q297" s="1" t="s">
        <v>1481</v>
      </c>
      <c r="R297" s="1" t="s">
        <v>3107</v>
      </c>
      <c r="S297" s="1"/>
      <c r="T297" s="1" t="s">
        <v>3109</v>
      </c>
      <c r="U297" s="1" t="s">
        <v>3157</v>
      </c>
      <c r="V297" s="1" t="s">
        <v>3310</v>
      </c>
      <c r="W297" s="1" t="s">
        <v>3396</v>
      </c>
      <c r="X297" s="1"/>
      <c r="Y297" s="3">
        <v>46210</v>
      </c>
      <c r="Z297" s="1" t="s">
        <v>3408</v>
      </c>
      <c r="AA297" s="3">
        <v>46210</v>
      </c>
      <c r="AB297" s="1" t="s">
        <v>3416</v>
      </c>
      <c r="AC297" s="1" t="s">
        <v>3558</v>
      </c>
      <c r="AD297" s="1" t="s">
        <v>3933</v>
      </c>
      <c r="AE297" s="1" t="s">
        <v>3933</v>
      </c>
      <c r="AF297" s="1" t="s">
        <v>3937</v>
      </c>
      <c r="AG297" s="1" t="s">
        <v>2519</v>
      </c>
      <c r="AH297" s="1" t="s">
        <v>2602</v>
      </c>
      <c r="AI297" s="1" t="s">
        <v>3948</v>
      </c>
      <c r="AJ297" s="1"/>
      <c r="AK297" s="1"/>
      <c r="AL297" s="1" t="s">
        <v>3952</v>
      </c>
      <c r="AM297" s="1" t="s">
        <v>3952</v>
      </c>
      <c r="AN297" s="1" t="s">
        <v>3959</v>
      </c>
      <c r="AO297" s="1" t="s">
        <v>4014</v>
      </c>
      <c r="AP297" s="1" t="s">
        <v>4221</v>
      </c>
      <c r="AQ297" s="1"/>
      <c r="AR297">
        <v>22417</v>
      </c>
      <c r="AS297">
        <v>1</v>
      </c>
      <c r="AT297" s="1" t="s">
        <v>4235</v>
      </c>
      <c r="AU297">
        <v>10000</v>
      </c>
      <c r="AV297" s="1" t="s">
        <v>4280</v>
      </c>
      <c r="AW297" s="1" t="s">
        <v>3937</v>
      </c>
      <c r="AX297">
        <v>2053</v>
      </c>
      <c r="AY297">
        <v>135631</v>
      </c>
      <c r="AZ297">
        <v>4</v>
      </c>
      <c r="BA297" s="1" t="s">
        <v>4628</v>
      </c>
    </row>
    <row r="298" spans="1:53">
      <c r="A298" s="1" t="s">
        <v>342</v>
      </c>
      <c r="B298">
        <v>0</v>
      </c>
      <c r="C298">
        <v>595000</v>
      </c>
      <c r="D298" s="1" t="s">
        <v>1648</v>
      </c>
      <c r="E298">
        <v>20</v>
      </c>
      <c r="F298">
        <v>138446</v>
      </c>
      <c r="G298">
        <v>5</v>
      </c>
      <c r="H298" s="1"/>
      <c r="I298" s="1" t="s">
        <v>2405</v>
      </c>
      <c r="J298" s="1" t="s">
        <v>2462</v>
      </c>
      <c r="K298" s="1" t="s">
        <v>2465</v>
      </c>
      <c r="L298" s="1" t="s">
        <v>2519</v>
      </c>
      <c r="M298" s="1" t="s">
        <v>2602</v>
      </c>
      <c r="N298" s="1" t="s">
        <v>2607</v>
      </c>
      <c r="O298" s="1"/>
      <c r="P298">
        <v>1</v>
      </c>
      <c r="Q298" s="1" t="s">
        <v>2716</v>
      </c>
      <c r="R298" s="1" t="s">
        <v>3107</v>
      </c>
      <c r="S298" s="1"/>
      <c r="T298" s="1" t="s">
        <v>3109</v>
      </c>
      <c r="U298" s="1" t="s">
        <v>3157</v>
      </c>
      <c r="V298" s="1" t="s">
        <v>3310</v>
      </c>
      <c r="W298" s="1" t="s">
        <v>3396</v>
      </c>
      <c r="X298" s="1"/>
      <c r="Y298" s="3">
        <v>46210</v>
      </c>
      <c r="Z298" s="1" t="s">
        <v>3408</v>
      </c>
      <c r="AA298" s="3">
        <v>46210</v>
      </c>
      <c r="AB298" s="1" t="s">
        <v>3416</v>
      </c>
      <c r="AC298" s="1" t="s">
        <v>3558</v>
      </c>
      <c r="AD298" s="1" t="s">
        <v>3933</v>
      </c>
      <c r="AE298" s="1" t="s">
        <v>3933</v>
      </c>
      <c r="AF298" s="1" t="s">
        <v>3937</v>
      </c>
      <c r="AG298" s="1" t="s">
        <v>2519</v>
      </c>
      <c r="AH298" s="1" t="s">
        <v>2602</v>
      </c>
      <c r="AI298" s="1" t="s">
        <v>3948</v>
      </c>
      <c r="AJ298" s="1"/>
      <c r="AK298" s="1"/>
      <c r="AL298" s="1" t="s">
        <v>3952</v>
      </c>
      <c r="AM298" s="1" t="s">
        <v>3952</v>
      </c>
      <c r="AN298" s="1" t="s">
        <v>3959</v>
      </c>
      <c r="AO298" s="1" t="s">
        <v>4014</v>
      </c>
      <c r="AP298" s="1" t="s">
        <v>4221</v>
      </c>
      <c r="AQ298" s="1"/>
      <c r="AR298">
        <v>22417</v>
      </c>
      <c r="AS298">
        <v>1</v>
      </c>
      <c r="AT298" s="1" t="s">
        <v>4235</v>
      </c>
      <c r="AU298">
        <v>595000</v>
      </c>
      <c r="AV298" s="1" t="s">
        <v>4280</v>
      </c>
      <c r="AW298" s="1" t="s">
        <v>3937</v>
      </c>
      <c r="AX298">
        <v>2053</v>
      </c>
      <c r="AY298">
        <v>135631</v>
      </c>
      <c r="AZ298">
        <v>5</v>
      </c>
      <c r="BA298" s="1" t="s">
        <v>4628</v>
      </c>
    </row>
    <row r="299" spans="1:53">
      <c r="A299" s="1" t="s">
        <v>343</v>
      </c>
      <c r="B299">
        <v>0</v>
      </c>
      <c r="C299">
        <v>140000</v>
      </c>
      <c r="D299" s="1" t="s">
        <v>1527</v>
      </c>
      <c r="E299">
        <v>20</v>
      </c>
      <c r="F299">
        <v>138446</v>
      </c>
      <c r="G299">
        <v>6</v>
      </c>
      <c r="H299" s="1"/>
      <c r="I299" s="1" t="s">
        <v>2405</v>
      </c>
      <c r="J299" s="1" t="s">
        <v>2462</v>
      </c>
      <c r="K299" s="1" t="s">
        <v>2465</v>
      </c>
      <c r="L299" s="1" t="s">
        <v>2519</v>
      </c>
      <c r="M299" s="1" t="s">
        <v>2602</v>
      </c>
      <c r="N299" s="1" t="s">
        <v>2607</v>
      </c>
      <c r="O299" s="1"/>
      <c r="P299">
        <v>1</v>
      </c>
      <c r="Q299" s="1" t="s">
        <v>1769</v>
      </c>
      <c r="R299" s="1" t="s">
        <v>3107</v>
      </c>
      <c r="S299" s="1"/>
      <c r="T299" s="1" t="s">
        <v>3109</v>
      </c>
      <c r="U299" s="1" t="s">
        <v>3157</v>
      </c>
      <c r="V299" s="1" t="s">
        <v>3310</v>
      </c>
      <c r="W299" s="1" t="s">
        <v>3396</v>
      </c>
      <c r="X299" s="1"/>
      <c r="Y299" s="3">
        <v>46210</v>
      </c>
      <c r="Z299" s="1" t="s">
        <v>3408</v>
      </c>
      <c r="AA299" s="3">
        <v>46210</v>
      </c>
      <c r="AB299" s="1" t="s">
        <v>3416</v>
      </c>
      <c r="AC299" s="1" t="s">
        <v>3558</v>
      </c>
      <c r="AD299" s="1" t="s">
        <v>3933</v>
      </c>
      <c r="AE299" s="1" t="s">
        <v>3933</v>
      </c>
      <c r="AF299" s="1" t="s">
        <v>3937</v>
      </c>
      <c r="AG299" s="1" t="s">
        <v>2519</v>
      </c>
      <c r="AH299" s="1" t="s">
        <v>2602</v>
      </c>
      <c r="AI299" s="1" t="s">
        <v>3948</v>
      </c>
      <c r="AJ299" s="1"/>
      <c r="AK299" s="1"/>
      <c r="AL299" s="1" t="s">
        <v>3952</v>
      </c>
      <c r="AM299" s="1" t="s">
        <v>3952</v>
      </c>
      <c r="AN299" s="1" t="s">
        <v>3959</v>
      </c>
      <c r="AO299" s="1" t="s">
        <v>4014</v>
      </c>
      <c r="AP299" s="1" t="s">
        <v>4221</v>
      </c>
      <c r="AQ299" s="1"/>
      <c r="AR299">
        <v>22417</v>
      </c>
      <c r="AS299">
        <v>1</v>
      </c>
      <c r="AT299" s="1" t="s">
        <v>4235</v>
      </c>
      <c r="AU299">
        <v>140000</v>
      </c>
      <c r="AV299" s="1" t="s">
        <v>4280</v>
      </c>
      <c r="AW299" s="1" t="s">
        <v>3937</v>
      </c>
      <c r="AX299">
        <v>2053</v>
      </c>
      <c r="AY299">
        <v>135631</v>
      </c>
      <c r="AZ299">
        <v>6</v>
      </c>
      <c r="BA299" s="1" t="s">
        <v>4628</v>
      </c>
    </row>
    <row r="300" spans="1:53">
      <c r="A300" s="1" t="s">
        <v>344</v>
      </c>
      <c r="B300">
        <v>0</v>
      </c>
      <c r="C300">
        <v>267500</v>
      </c>
      <c r="D300" s="1" t="s">
        <v>1649</v>
      </c>
      <c r="E300">
        <v>20</v>
      </c>
      <c r="F300">
        <v>138446</v>
      </c>
      <c r="G300">
        <v>7</v>
      </c>
      <c r="H300" s="1"/>
      <c r="I300" s="1" t="s">
        <v>2405</v>
      </c>
      <c r="J300" s="1" t="s">
        <v>2462</v>
      </c>
      <c r="K300" s="1" t="s">
        <v>2465</v>
      </c>
      <c r="L300" s="1" t="s">
        <v>2519</v>
      </c>
      <c r="M300" s="1" t="s">
        <v>2602</v>
      </c>
      <c r="N300" s="1" t="s">
        <v>2607</v>
      </c>
      <c r="O300" s="1"/>
      <c r="P300">
        <v>1</v>
      </c>
      <c r="Q300" s="1" t="s">
        <v>2717</v>
      </c>
      <c r="R300" s="1" t="s">
        <v>3107</v>
      </c>
      <c r="S300" s="1"/>
      <c r="T300" s="1" t="s">
        <v>3109</v>
      </c>
      <c r="U300" s="1" t="s">
        <v>3157</v>
      </c>
      <c r="V300" s="1" t="s">
        <v>3310</v>
      </c>
      <c r="W300" s="1" t="s">
        <v>3396</v>
      </c>
      <c r="X300" s="1"/>
      <c r="Y300" s="3">
        <v>46210</v>
      </c>
      <c r="Z300" s="1" t="s">
        <v>3408</v>
      </c>
      <c r="AA300" s="3">
        <v>46210</v>
      </c>
      <c r="AB300" s="1" t="s">
        <v>3416</v>
      </c>
      <c r="AC300" s="1" t="s">
        <v>3558</v>
      </c>
      <c r="AD300" s="1" t="s">
        <v>3933</v>
      </c>
      <c r="AE300" s="1" t="s">
        <v>3933</v>
      </c>
      <c r="AF300" s="1" t="s">
        <v>3937</v>
      </c>
      <c r="AG300" s="1" t="s">
        <v>2519</v>
      </c>
      <c r="AH300" s="1" t="s">
        <v>2602</v>
      </c>
      <c r="AI300" s="1" t="s">
        <v>3948</v>
      </c>
      <c r="AJ300" s="1"/>
      <c r="AK300" s="1"/>
      <c r="AL300" s="1" t="s">
        <v>3952</v>
      </c>
      <c r="AM300" s="1" t="s">
        <v>3952</v>
      </c>
      <c r="AN300" s="1" t="s">
        <v>3959</v>
      </c>
      <c r="AO300" s="1" t="s">
        <v>4014</v>
      </c>
      <c r="AP300" s="1" t="s">
        <v>4221</v>
      </c>
      <c r="AQ300" s="1"/>
      <c r="AR300">
        <v>22417</v>
      </c>
      <c r="AS300">
        <v>1</v>
      </c>
      <c r="AT300" s="1" t="s">
        <v>4235</v>
      </c>
      <c r="AU300">
        <v>267500</v>
      </c>
      <c r="AV300" s="1" t="s">
        <v>4280</v>
      </c>
      <c r="AW300" s="1" t="s">
        <v>3937</v>
      </c>
      <c r="AX300">
        <v>2053</v>
      </c>
      <c r="AY300">
        <v>135631</v>
      </c>
      <c r="AZ300">
        <v>7</v>
      </c>
      <c r="BA300" s="1" t="s">
        <v>4628</v>
      </c>
    </row>
    <row r="301" spans="1:53">
      <c r="A301" s="1" t="s">
        <v>345</v>
      </c>
      <c r="B301">
        <v>0</v>
      </c>
      <c r="C301">
        <v>225000</v>
      </c>
      <c r="D301" s="1" t="s">
        <v>1523</v>
      </c>
      <c r="E301">
        <v>20</v>
      </c>
      <c r="F301">
        <v>138446</v>
      </c>
      <c r="G301">
        <v>8</v>
      </c>
      <c r="H301" s="1"/>
      <c r="I301" s="1" t="s">
        <v>2405</v>
      </c>
      <c r="J301" s="1" t="s">
        <v>2462</v>
      </c>
      <c r="K301" s="1" t="s">
        <v>2465</v>
      </c>
      <c r="L301" s="1" t="s">
        <v>2519</v>
      </c>
      <c r="M301" s="1" t="s">
        <v>2602</v>
      </c>
      <c r="N301" s="1" t="s">
        <v>2607</v>
      </c>
      <c r="O301" s="1"/>
      <c r="P301">
        <v>1</v>
      </c>
      <c r="Q301" s="1" t="s">
        <v>2649</v>
      </c>
      <c r="R301" s="1" t="s">
        <v>3107</v>
      </c>
      <c r="S301" s="1"/>
      <c r="T301" s="1" t="s">
        <v>3109</v>
      </c>
      <c r="U301" s="1" t="s">
        <v>3157</v>
      </c>
      <c r="V301" s="1" t="s">
        <v>3310</v>
      </c>
      <c r="W301" s="1" t="s">
        <v>3396</v>
      </c>
      <c r="X301" s="1"/>
      <c r="Y301" s="3">
        <v>46210</v>
      </c>
      <c r="Z301" s="1" t="s">
        <v>3408</v>
      </c>
      <c r="AA301" s="3">
        <v>46210</v>
      </c>
      <c r="AB301" s="1" t="s">
        <v>3416</v>
      </c>
      <c r="AC301" s="1" t="s">
        <v>3558</v>
      </c>
      <c r="AD301" s="1" t="s">
        <v>3933</v>
      </c>
      <c r="AE301" s="1" t="s">
        <v>3933</v>
      </c>
      <c r="AF301" s="1" t="s">
        <v>3937</v>
      </c>
      <c r="AG301" s="1" t="s">
        <v>2519</v>
      </c>
      <c r="AH301" s="1" t="s">
        <v>2602</v>
      </c>
      <c r="AI301" s="1" t="s">
        <v>3948</v>
      </c>
      <c r="AJ301" s="1"/>
      <c r="AK301" s="1"/>
      <c r="AL301" s="1" t="s">
        <v>3952</v>
      </c>
      <c r="AM301" s="1" t="s">
        <v>3952</v>
      </c>
      <c r="AN301" s="1" t="s">
        <v>3959</v>
      </c>
      <c r="AO301" s="1" t="s">
        <v>4014</v>
      </c>
      <c r="AP301" s="1" t="s">
        <v>4221</v>
      </c>
      <c r="AQ301" s="1"/>
      <c r="AR301">
        <v>22417</v>
      </c>
      <c r="AS301">
        <v>1</v>
      </c>
      <c r="AT301" s="1" t="s">
        <v>4235</v>
      </c>
      <c r="AU301">
        <v>225000</v>
      </c>
      <c r="AV301" s="1" t="s">
        <v>4280</v>
      </c>
      <c r="AW301" s="1" t="s">
        <v>3937</v>
      </c>
      <c r="AX301">
        <v>2053</v>
      </c>
      <c r="AY301">
        <v>135631</v>
      </c>
      <c r="AZ301">
        <v>8</v>
      </c>
      <c r="BA301" s="1" t="s">
        <v>4628</v>
      </c>
    </row>
    <row r="302" spans="1:53">
      <c r="A302" s="1" t="s">
        <v>346</v>
      </c>
      <c r="B302">
        <v>0</v>
      </c>
      <c r="C302">
        <v>80000</v>
      </c>
      <c r="D302" s="1" t="s">
        <v>1530</v>
      </c>
      <c r="E302">
        <v>20</v>
      </c>
      <c r="F302">
        <v>138446</v>
      </c>
      <c r="G302">
        <v>9</v>
      </c>
      <c r="H302" s="1"/>
      <c r="I302" s="1" t="s">
        <v>2405</v>
      </c>
      <c r="J302" s="1" t="s">
        <v>2462</v>
      </c>
      <c r="K302" s="1" t="s">
        <v>2465</v>
      </c>
      <c r="L302" s="1" t="s">
        <v>2519</v>
      </c>
      <c r="M302" s="1" t="s">
        <v>2602</v>
      </c>
      <c r="N302" s="1" t="s">
        <v>2607</v>
      </c>
      <c r="O302" s="1"/>
      <c r="P302">
        <v>1</v>
      </c>
      <c r="Q302" s="1" t="s">
        <v>2653</v>
      </c>
      <c r="R302" s="1" t="s">
        <v>3107</v>
      </c>
      <c r="S302" s="1"/>
      <c r="T302" s="1" t="s">
        <v>3109</v>
      </c>
      <c r="U302" s="1" t="s">
        <v>3157</v>
      </c>
      <c r="V302" s="1" t="s">
        <v>3310</v>
      </c>
      <c r="W302" s="1" t="s">
        <v>3396</v>
      </c>
      <c r="X302" s="1"/>
      <c r="Y302" s="3">
        <v>46210</v>
      </c>
      <c r="Z302" s="1" t="s">
        <v>3408</v>
      </c>
      <c r="AA302" s="3">
        <v>46210</v>
      </c>
      <c r="AB302" s="1" t="s">
        <v>3416</v>
      </c>
      <c r="AC302" s="1" t="s">
        <v>3558</v>
      </c>
      <c r="AD302" s="1" t="s">
        <v>3933</v>
      </c>
      <c r="AE302" s="1" t="s">
        <v>3933</v>
      </c>
      <c r="AF302" s="1" t="s">
        <v>3937</v>
      </c>
      <c r="AG302" s="1" t="s">
        <v>2519</v>
      </c>
      <c r="AH302" s="1" t="s">
        <v>2602</v>
      </c>
      <c r="AI302" s="1" t="s">
        <v>3948</v>
      </c>
      <c r="AJ302" s="1"/>
      <c r="AK302" s="1"/>
      <c r="AL302" s="1" t="s">
        <v>3952</v>
      </c>
      <c r="AM302" s="1" t="s">
        <v>3952</v>
      </c>
      <c r="AN302" s="1" t="s">
        <v>3959</v>
      </c>
      <c r="AO302" s="1" t="s">
        <v>4014</v>
      </c>
      <c r="AP302" s="1" t="s">
        <v>4221</v>
      </c>
      <c r="AQ302" s="1"/>
      <c r="AR302">
        <v>22417</v>
      </c>
      <c r="AS302">
        <v>1</v>
      </c>
      <c r="AT302" s="1" t="s">
        <v>4235</v>
      </c>
      <c r="AU302">
        <v>80000</v>
      </c>
      <c r="AV302" s="1" t="s">
        <v>4280</v>
      </c>
      <c r="AW302" s="1" t="s">
        <v>3937</v>
      </c>
      <c r="AX302">
        <v>2053</v>
      </c>
      <c r="AY302">
        <v>135631</v>
      </c>
      <c r="AZ302">
        <v>9</v>
      </c>
      <c r="BA302" s="1" t="s">
        <v>4628</v>
      </c>
    </row>
    <row r="303" spans="1:53">
      <c r="A303" s="1" t="s">
        <v>347</v>
      </c>
      <c r="B303">
        <v>0</v>
      </c>
      <c r="C303">
        <v>320000</v>
      </c>
      <c r="D303" s="1" t="s">
        <v>1638</v>
      </c>
      <c r="E303">
        <v>20</v>
      </c>
      <c r="F303">
        <v>138446</v>
      </c>
      <c r="G303">
        <v>10</v>
      </c>
      <c r="H303" s="1"/>
      <c r="I303" s="1" t="s">
        <v>2405</v>
      </c>
      <c r="J303" s="1" t="s">
        <v>2462</v>
      </c>
      <c r="K303" s="1" t="s">
        <v>2465</v>
      </c>
      <c r="L303" s="1" t="s">
        <v>2519</v>
      </c>
      <c r="M303" s="1" t="s">
        <v>2602</v>
      </c>
      <c r="N303" s="1" t="s">
        <v>2607</v>
      </c>
      <c r="O303" s="1"/>
      <c r="P303">
        <v>1</v>
      </c>
      <c r="Q303" s="1" t="s">
        <v>1490</v>
      </c>
      <c r="R303" s="1" t="s">
        <v>3107</v>
      </c>
      <c r="S303" s="1"/>
      <c r="T303" s="1" t="s">
        <v>3109</v>
      </c>
      <c r="U303" s="1" t="s">
        <v>3157</v>
      </c>
      <c r="V303" s="1" t="s">
        <v>3310</v>
      </c>
      <c r="W303" s="1" t="s">
        <v>3396</v>
      </c>
      <c r="X303" s="1"/>
      <c r="Y303" s="3">
        <v>46210</v>
      </c>
      <c r="Z303" s="1" t="s">
        <v>3408</v>
      </c>
      <c r="AA303" s="3">
        <v>46210</v>
      </c>
      <c r="AB303" s="1" t="s">
        <v>3416</v>
      </c>
      <c r="AC303" s="1" t="s">
        <v>3558</v>
      </c>
      <c r="AD303" s="1" t="s">
        <v>3933</v>
      </c>
      <c r="AE303" s="1" t="s">
        <v>3933</v>
      </c>
      <c r="AF303" s="1" t="s">
        <v>3937</v>
      </c>
      <c r="AG303" s="1" t="s">
        <v>2519</v>
      </c>
      <c r="AH303" s="1" t="s">
        <v>2602</v>
      </c>
      <c r="AI303" s="1" t="s">
        <v>3948</v>
      </c>
      <c r="AJ303" s="1"/>
      <c r="AK303" s="1"/>
      <c r="AL303" s="1" t="s">
        <v>3952</v>
      </c>
      <c r="AM303" s="1" t="s">
        <v>3952</v>
      </c>
      <c r="AN303" s="1" t="s">
        <v>3959</v>
      </c>
      <c r="AO303" s="1" t="s">
        <v>4014</v>
      </c>
      <c r="AP303" s="1" t="s">
        <v>4221</v>
      </c>
      <c r="AQ303" s="1"/>
      <c r="AR303">
        <v>22417</v>
      </c>
      <c r="AS303">
        <v>1</v>
      </c>
      <c r="AT303" s="1" t="s">
        <v>4235</v>
      </c>
      <c r="AU303">
        <v>320000</v>
      </c>
      <c r="AV303" s="1" t="s">
        <v>4280</v>
      </c>
      <c r="AW303" s="1" t="s">
        <v>3937</v>
      </c>
      <c r="AX303">
        <v>2053</v>
      </c>
      <c r="AY303">
        <v>135631</v>
      </c>
      <c r="AZ303">
        <v>10</v>
      </c>
      <c r="BA303" s="1" t="s">
        <v>4628</v>
      </c>
    </row>
    <row r="304" spans="1:53">
      <c r="A304" s="1" t="s">
        <v>348</v>
      </c>
      <c r="B304">
        <v>0</v>
      </c>
      <c r="C304">
        <v>50000</v>
      </c>
      <c r="D304" s="1" t="s">
        <v>1542</v>
      </c>
      <c r="E304">
        <v>20</v>
      </c>
      <c r="F304">
        <v>138446</v>
      </c>
      <c r="G304">
        <v>11</v>
      </c>
      <c r="H304" s="1"/>
      <c r="I304" s="1" t="s">
        <v>2405</v>
      </c>
      <c r="J304" s="1" t="s">
        <v>2462</v>
      </c>
      <c r="K304" s="1" t="s">
        <v>2465</v>
      </c>
      <c r="L304" s="1" t="s">
        <v>2519</v>
      </c>
      <c r="M304" s="1" t="s">
        <v>2602</v>
      </c>
      <c r="N304" s="1" t="s">
        <v>2607</v>
      </c>
      <c r="O304" s="1"/>
      <c r="P304">
        <v>1</v>
      </c>
      <c r="Q304" s="1" t="s">
        <v>1895</v>
      </c>
      <c r="R304" s="1" t="s">
        <v>3107</v>
      </c>
      <c r="S304" s="1"/>
      <c r="T304" s="1" t="s">
        <v>3109</v>
      </c>
      <c r="U304" s="1" t="s">
        <v>3157</v>
      </c>
      <c r="V304" s="1" t="s">
        <v>3310</v>
      </c>
      <c r="W304" s="1" t="s">
        <v>3396</v>
      </c>
      <c r="X304" s="1"/>
      <c r="Y304" s="3">
        <v>46210</v>
      </c>
      <c r="Z304" s="1" t="s">
        <v>3408</v>
      </c>
      <c r="AA304" s="3">
        <v>46210</v>
      </c>
      <c r="AB304" s="1" t="s">
        <v>3416</v>
      </c>
      <c r="AC304" s="1" t="s">
        <v>3558</v>
      </c>
      <c r="AD304" s="1" t="s">
        <v>3933</v>
      </c>
      <c r="AE304" s="1" t="s">
        <v>3933</v>
      </c>
      <c r="AF304" s="1" t="s">
        <v>3937</v>
      </c>
      <c r="AG304" s="1" t="s">
        <v>2519</v>
      </c>
      <c r="AH304" s="1" t="s">
        <v>2602</v>
      </c>
      <c r="AI304" s="1" t="s">
        <v>3948</v>
      </c>
      <c r="AJ304" s="1"/>
      <c r="AK304" s="1"/>
      <c r="AL304" s="1" t="s">
        <v>3952</v>
      </c>
      <c r="AM304" s="1" t="s">
        <v>3952</v>
      </c>
      <c r="AN304" s="1" t="s">
        <v>3959</v>
      </c>
      <c r="AO304" s="1" t="s">
        <v>4014</v>
      </c>
      <c r="AP304" s="1" t="s">
        <v>4221</v>
      </c>
      <c r="AQ304" s="1"/>
      <c r="AR304">
        <v>22417</v>
      </c>
      <c r="AS304">
        <v>1</v>
      </c>
      <c r="AT304" s="1" t="s">
        <v>4235</v>
      </c>
      <c r="AU304">
        <v>50000</v>
      </c>
      <c r="AV304" s="1" t="s">
        <v>4280</v>
      </c>
      <c r="AW304" s="1" t="s">
        <v>3937</v>
      </c>
      <c r="AX304">
        <v>2053</v>
      </c>
      <c r="AY304">
        <v>135631</v>
      </c>
      <c r="AZ304">
        <v>11</v>
      </c>
      <c r="BA304" s="1" t="s">
        <v>4628</v>
      </c>
    </row>
    <row r="305" spans="1:53">
      <c r="A305" s="1" t="s">
        <v>349</v>
      </c>
      <c r="B305">
        <v>0</v>
      </c>
      <c r="C305">
        <v>80000</v>
      </c>
      <c r="D305" s="1" t="s">
        <v>1530</v>
      </c>
      <c r="E305">
        <v>20</v>
      </c>
      <c r="F305">
        <v>138446</v>
      </c>
      <c r="G305">
        <v>12</v>
      </c>
      <c r="H305" s="1"/>
      <c r="I305" s="1" t="s">
        <v>2405</v>
      </c>
      <c r="J305" s="1" t="s">
        <v>2462</v>
      </c>
      <c r="K305" s="1" t="s">
        <v>2465</v>
      </c>
      <c r="L305" s="1" t="s">
        <v>2519</v>
      </c>
      <c r="M305" s="1" t="s">
        <v>2602</v>
      </c>
      <c r="N305" s="1" t="s">
        <v>2607</v>
      </c>
      <c r="O305" s="1"/>
      <c r="P305">
        <v>1</v>
      </c>
      <c r="Q305" s="1" t="s">
        <v>2653</v>
      </c>
      <c r="R305" s="1" t="s">
        <v>3107</v>
      </c>
      <c r="S305" s="1"/>
      <c r="T305" s="1" t="s">
        <v>3109</v>
      </c>
      <c r="U305" s="1" t="s">
        <v>3157</v>
      </c>
      <c r="V305" s="1" t="s">
        <v>3310</v>
      </c>
      <c r="W305" s="1" t="s">
        <v>3396</v>
      </c>
      <c r="X305" s="1"/>
      <c r="Y305" s="3">
        <v>46210</v>
      </c>
      <c r="Z305" s="1" t="s">
        <v>3408</v>
      </c>
      <c r="AA305" s="3">
        <v>46210</v>
      </c>
      <c r="AB305" s="1" t="s">
        <v>3416</v>
      </c>
      <c r="AC305" s="1" t="s">
        <v>3558</v>
      </c>
      <c r="AD305" s="1" t="s">
        <v>3933</v>
      </c>
      <c r="AE305" s="1" t="s">
        <v>3933</v>
      </c>
      <c r="AF305" s="1" t="s">
        <v>3937</v>
      </c>
      <c r="AG305" s="1" t="s">
        <v>2519</v>
      </c>
      <c r="AH305" s="1" t="s">
        <v>2602</v>
      </c>
      <c r="AI305" s="1" t="s">
        <v>3948</v>
      </c>
      <c r="AJ305" s="1"/>
      <c r="AK305" s="1"/>
      <c r="AL305" s="1" t="s">
        <v>3952</v>
      </c>
      <c r="AM305" s="1" t="s">
        <v>3952</v>
      </c>
      <c r="AN305" s="1" t="s">
        <v>3959</v>
      </c>
      <c r="AO305" s="1" t="s">
        <v>4014</v>
      </c>
      <c r="AP305" s="1" t="s">
        <v>4221</v>
      </c>
      <c r="AQ305" s="1"/>
      <c r="AR305">
        <v>22417</v>
      </c>
      <c r="AS305">
        <v>1</v>
      </c>
      <c r="AT305" s="1" t="s">
        <v>4235</v>
      </c>
      <c r="AU305">
        <v>80000</v>
      </c>
      <c r="AV305" s="1" t="s">
        <v>4280</v>
      </c>
      <c r="AW305" s="1" t="s">
        <v>3937</v>
      </c>
      <c r="AX305">
        <v>2053</v>
      </c>
      <c r="AY305">
        <v>135631</v>
      </c>
      <c r="AZ305">
        <v>12</v>
      </c>
      <c r="BA305" s="1" t="s">
        <v>4628</v>
      </c>
    </row>
    <row r="306" spans="1:53">
      <c r="A306" s="1" t="s">
        <v>350</v>
      </c>
      <c r="B306">
        <v>0</v>
      </c>
      <c r="C306">
        <v>310000</v>
      </c>
      <c r="D306" s="1" t="s">
        <v>1650</v>
      </c>
      <c r="E306">
        <v>20</v>
      </c>
      <c r="F306">
        <v>138446</v>
      </c>
      <c r="G306">
        <v>13</v>
      </c>
      <c r="H306" s="1"/>
      <c r="I306" s="1" t="s">
        <v>2405</v>
      </c>
      <c r="J306" s="1" t="s">
        <v>2462</v>
      </c>
      <c r="K306" s="1" t="s">
        <v>2465</v>
      </c>
      <c r="L306" s="1" t="s">
        <v>2519</v>
      </c>
      <c r="M306" s="1" t="s">
        <v>2602</v>
      </c>
      <c r="N306" s="1" t="s">
        <v>2607</v>
      </c>
      <c r="O306" s="1"/>
      <c r="P306">
        <v>1</v>
      </c>
      <c r="Q306" s="1" t="s">
        <v>2718</v>
      </c>
      <c r="R306" s="1" t="s">
        <v>3107</v>
      </c>
      <c r="S306" s="1"/>
      <c r="T306" s="1" t="s">
        <v>3109</v>
      </c>
      <c r="U306" s="1" t="s">
        <v>3157</v>
      </c>
      <c r="V306" s="1" t="s">
        <v>3310</v>
      </c>
      <c r="W306" s="1" t="s">
        <v>3396</v>
      </c>
      <c r="X306" s="1"/>
      <c r="Y306" s="3">
        <v>46210</v>
      </c>
      <c r="Z306" s="1" t="s">
        <v>3408</v>
      </c>
      <c r="AA306" s="3">
        <v>46210</v>
      </c>
      <c r="AB306" s="1" t="s">
        <v>3416</v>
      </c>
      <c r="AC306" s="1" t="s">
        <v>3558</v>
      </c>
      <c r="AD306" s="1" t="s">
        <v>3933</v>
      </c>
      <c r="AE306" s="1" t="s">
        <v>3933</v>
      </c>
      <c r="AF306" s="1" t="s">
        <v>3937</v>
      </c>
      <c r="AG306" s="1" t="s">
        <v>2519</v>
      </c>
      <c r="AH306" s="1" t="s">
        <v>2602</v>
      </c>
      <c r="AI306" s="1" t="s">
        <v>3948</v>
      </c>
      <c r="AJ306" s="1"/>
      <c r="AK306" s="1"/>
      <c r="AL306" s="1" t="s">
        <v>3952</v>
      </c>
      <c r="AM306" s="1" t="s">
        <v>3952</v>
      </c>
      <c r="AN306" s="1" t="s">
        <v>3959</v>
      </c>
      <c r="AO306" s="1" t="s">
        <v>4014</v>
      </c>
      <c r="AP306" s="1" t="s">
        <v>4221</v>
      </c>
      <c r="AQ306" s="1"/>
      <c r="AR306">
        <v>22417</v>
      </c>
      <c r="AS306">
        <v>1</v>
      </c>
      <c r="AT306" s="1" t="s">
        <v>4235</v>
      </c>
      <c r="AU306">
        <v>310000</v>
      </c>
      <c r="AV306" s="1" t="s">
        <v>4280</v>
      </c>
      <c r="AW306" s="1" t="s">
        <v>3937</v>
      </c>
      <c r="AX306">
        <v>2053</v>
      </c>
      <c r="AY306">
        <v>135631</v>
      </c>
      <c r="AZ306">
        <v>13</v>
      </c>
      <c r="BA306" s="1" t="s">
        <v>4628</v>
      </c>
    </row>
    <row r="307" spans="1:53">
      <c r="A307" s="1" t="s">
        <v>351</v>
      </c>
      <c r="B307">
        <v>0</v>
      </c>
      <c r="C307">
        <v>95000</v>
      </c>
      <c r="D307" s="1" t="s">
        <v>1651</v>
      </c>
      <c r="E307">
        <v>20</v>
      </c>
      <c r="F307">
        <v>138446</v>
      </c>
      <c r="G307">
        <v>14</v>
      </c>
      <c r="H307" s="1"/>
      <c r="I307" s="1" t="s">
        <v>2405</v>
      </c>
      <c r="J307" s="1" t="s">
        <v>2462</v>
      </c>
      <c r="K307" s="1" t="s">
        <v>2465</v>
      </c>
      <c r="L307" s="1" t="s">
        <v>2519</v>
      </c>
      <c r="M307" s="1" t="s">
        <v>2602</v>
      </c>
      <c r="N307" s="1" t="s">
        <v>2607</v>
      </c>
      <c r="O307" s="1"/>
      <c r="P307">
        <v>1</v>
      </c>
      <c r="Q307" s="1" t="s">
        <v>2719</v>
      </c>
      <c r="R307" s="1" t="s">
        <v>3107</v>
      </c>
      <c r="S307" s="1"/>
      <c r="T307" s="1" t="s">
        <v>3109</v>
      </c>
      <c r="U307" s="1" t="s">
        <v>3157</v>
      </c>
      <c r="V307" s="1" t="s">
        <v>3310</v>
      </c>
      <c r="W307" s="1" t="s">
        <v>3396</v>
      </c>
      <c r="X307" s="1"/>
      <c r="Y307" s="3">
        <v>46210</v>
      </c>
      <c r="Z307" s="1" t="s">
        <v>3408</v>
      </c>
      <c r="AA307" s="3">
        <v>46210</v>
      </c>
      <c r="AB307" s="1" t="s">
        <v>3416</v>
      </c>
      <c r="AC307" s="1" t="s">
        <v>3558</v>
      </c>
      <c r="AD307" s="1" t="s">
        <v>3933</v>
      </c>
      <c r="AE307" s="1" t="s">
        <v>3933</v>
      </c>
      <c r="AF307" s="1" t="s">
        <v>3937</v>
      </c>
      <c r="AG307" s="1" t="s">
        <v>2519</v>
      </c>
      <c r="AH307" s="1" t="s">
        <v>2602</v>
      </c>
      <c r="AI307" s="1" t="s">
        <v>3948</v>
      </c>
      <c r="AJ307" s="1"/>
      <c r="AK307" s="1"/>
      <c r="AL307" s="1" t="s">
        <v>3952</v>
      </c>
      <c r="AM307" s="1" t="s">
        <v>3952</v>
      </c>
      <c r="AN307" s="1" t="s">
        <v>3959</v>
      </c>
      <c r="AO307" s="1" t="s">
        <v>4014</v>
      </c>
      <c r="AP307" s="1" t="s">
        <v>4221</v>
      </c>
      <c r="AQ307" s="1"/>
      <c r="AR307">
        <v>22417</v>
      </c>
      <c r="AS307">
        <v>1</v>
      </c>
      <c r="AT307" s="1" t="s">
        <v>4235</v>
      </c>
      <c r="AU307">
        <v>95000</v>
      </c>
      <c r="AV307" s="1" t="s">
        <v>4280</v>
      </c>
      <c r="AW307" s="1" t="s">
        <v>3937</v>
      </c>
      <c r="AX307">
        <v>2053</v>
      </c>
      <c r="AY307">
        <v>135631</v>
      </c>
      <c r="AZ307">
        <v>14</v>
      </c>
      <c r="BA307" s="1" t="s">
        <v>4628</v>
      </c>
    </row>
    <row r="308" spans="1:53">
      <c r="A308" s="1" t="s">
        <v>352</v>
      </c>
      <c r="B308">
        <v>0</v>
      </c>
      <c r="C308">
        <v>80000</v>
      </c>
      <c r="D308" s="1" t="s">
        <v>1530</v>
      </c>
      <c r="E308">
        <v>20</v>
      </c>
      <c r="F308">
        <v>138446</v>
      </c>
      <c r="G308">
        <v>15</v>
      </c>
      <c r="H308" s="1"/>
      <c r="I308" s="1" t="s">
        <v>2405</v>
      </c>
      <c r="J308" s="1" t="s">
        <v>2462</v>
      </c>
      <c r="K308" s="1" t="s">
        <v>2465</v>
      </c>
      <c r="L308" s="1" t="s">
        <v>2519</v>
      </c>
      <c r="M308" s="1" t="s">
        <v>2602</v>
      </c>
      <c r="N308" s="1" t="s">
        <v>2607</v>
      </c>
      <c r="O308" s="1"/>
      <c r="P308">
        <v>1</v>
      </c>
      <c r="Q308" s="1" t="s">
        <v>2653</v>
      </c>
      <c r="R308" s="1" t="s">
        <v>3107</v>
      </c>
      <c r="S308" s="1"/>
      <c r="T308" s="1" t="s">
        <v>3109</v>
      </c>
      <c r="U308" s="1" t="s">
        <v>3157</v>
      </c>
      <c r="V308" s="1" t="s">
        <v>3310</v>
      </c>
      <c r="W308" s="1" t="s">
        <v>3396</v>
      </c>
      <c r="X308" s="1"/>
      <c r="Y308" s="3">
        <v>46210</v>
      </c>
      <c r="Z308" s="1" t="s">
        <v>3408</v>
      </c>
      <c r="AA308" s="3">
        <v>46210</v>
      </c>
      <c r="AB308" s="1" t="s">
        <v>3416</v>
      </c>
      <c r="AC308" s="1" t="s">
        <v>3558</v>
      </c>
      <c r="AD308" s="1" t="s">
        <v>3933</v>
      </c>
      <c r="AE308" s="1" t="s">
        <v>3933</v>
      </c>
      <c r="AF308" s="1" t="s">
        <v>3937</v>
      </c>
      <c r="AG308" s="1" t="s">
        <v>2519</v>
      </c>
      <c r="AH308" s="1" t="s">
        <v>2602</v>
      </c>
      <c r="AI308" s="1" t="s">
        <v>3948</v>
      </c>
      <c r="AJ308" s="1"/>
      <c r="AK308" s="1"/>
      <c r="AL308" s="1" t="s">
        <v>3952</v>
      </c>
      <c r="AM308" s="1" t="s">
        <v>3952</v>
      </c>
      <c r="AN308" s="1" t="s">
        <v>3959</v>
      </c>
      <c r="AO308" s="1" t="s">
        <v>4014</v>
      </c>
      <c r="AP308" s="1" t="s">
        <v>4221</v>
      </c>
      <c r="AQ308" s="1"/>
      <c r="AR308">
        <v>22417</v>
      </c>
      <c r="AS308">
        <v>1</v>
      </c>
      <c r="AT308" s="1" t="s">
        <v>4235</v>
      </c>
      <c r="AU308">
        <v>80000</v>
      </c>
      <c r="AV308" s="1" t="s">
        <v>4280</v>
      </c>
      <c r="AW308" s="1" t="s">
        <v>3937</v>
      </c>
      <c r="AX308">
        <v>2053</v>
      </c>
      <c r="AY308">
        <v>135631</v>
      </c>
      <c r="AZ308">
        <v>15</v>
      </c>
      <c r="BA308" s="1" t="s">
        <v>4628</v>
      </c>
    </row>
    <row r="309" spans="1:53">
      <c r="A309" s="1" t="s">
        <v>353</v>
      </c>
      <c r="B309">
        <v>0</v>
      </c>
      <c r="C309">
        <v>240000</v>
      </c>
      <c r="D309" s="1" t="s">
        <v>1592</v>
      </c>
      <c r="E309">
        <v>20</v>
      </c>
      <c r="F309">
        <v>138446</v>
      </c>
      <c r="G309">
        <v>16</v>
      </c>
      <c r="H309" s="1"/>
      <c r="I309" s="1" t="s">
        <v>2405</v>
      </c>
      <c r="J309" s="1" t="s">
        <v>2462</v>
      </c>
      <c r="K309" s="1" t="s">
        <v>2465</v>
      </c>
      <c r="L309" s="1" t="s">
        <v>2519</v>
      </c>
      <c r="M309" s="1" t="s">
        <v>2602</v>
      </c>
      <c r="N309" s="1" t="s">
        <v>2607</v>
      </c>
      <c r="O309" s="1"/>
      <c r="P309">
        <v>1</v>
      </c>
      <c r="Q309" s="1" t="s">
        <v>1517</v>
      </c>
      <c r="R309" s="1" t="s">
        <v>3107</v>
      </c>
      <c r="S309" s="1"/>
      <c r="T309" s="1" t="s">
        <v>3109</v>
      </c>
      <c r="U309" s="1" t="s">
        <v>3157</v>
      </c>
      <c r="V309" s="1" t="s">
        <v>3310</v>
      </c>
      <c r="W309" s="1" t="s">
        <v>3396</v>
      </c>
      <c r="X309" s="1"/>
      <c r="Y309" s="3">
        <v>46210</v>
      </c>
      <c r="Z309" s="1" t="s">
        <v>3408</v>
      </c>
      <c r="AA309" s="3">
        <v>46210</v>
      </c>
      <c r="AB309" s="1" t="s">
        <v>3416</v>
      </c>
      <c r="AC309" s="1" t="s">
        <v>3558</v>
      </c>
      <c r="AD309" s="1" t="s">
        <v>3933</v>
      </c>
      <c r="AE309" s="1" t="s">
        <v>3933</v>
      </c>
      <c r="AF309" s="1" t="s">
        <v>3937</v>
      </c>
      <c r="AG309" s="1" t="s">
        <v>2519</v>
      </c>
      <c r="AH309" s="1" t="s">
        <v>2602</v>
      </c>
      <c r="AI309" s="1" t="s">
        <v>3948</v>
      </c>
      <c r="AJ309" s="1"/>
      <c r="AK309" s="1"/>
      <c r="AL309" s="1" t="s">
        <v>3952</v>
      </c>
      <c r="AM309" s="1" t="s">
        <v>3952</v>
      </c>
      <c r="AN309" s="1" t="s">
        <v>3959</v>
      </c>
      <c r="AO309" s="1" t="s">
        <v>4014</v>
      </c>
      <c r="AP309" s="1" t="s">
        <v>4221</v>
      </c>
      <c r="AQ309" s="1"/>
      <c r="AR309">
        <v>22417</v>
      </c>
      <c r="AS309">
        <v>1</v>
      </c>
      <c r="AT309" s="1" t="s">
        <v>4235</v>
      </c>
      <c r="AU309">
        <v>240000</v>
      </c>
      <c r="AV309" s="1" t="s">
        <v>4280</v>
      </c>
      <c r="AW309" s="1" t="s">
        <v>3937</v>
      </c>
      <c r="AX309">
        <v>2053</v>
      </c>
      <c r="AY309">
        <v>135631</v>
      </c>
      <c r="AZ309">
        <v>16</v>
      </c>
      <c r="BA309" s="1" t="s">
        <v>4628</v>
      </c>
    </row>
    <row r="310" spans="1:53">
      <c r="A310" s="1" t="s">
        <v>354</v>
      </c>
      <c r="B310">
        <v>0</v>
      </c>
      <c r="C310">
        <v>270000</v>
      </c>
      <c r="D310" s="1" t="s">
        <v>1652</v>
      </c>
      <c r="E310">
        <v>20</v>
      </c>
      <c r="F310">
        <v>138446</v>
      </c>
      <c r="G310">
        <v>17</v>
      </c>
      <c r="H310" s="1"/>
      <c r="I310" s="1" t="s">
        <v>2405</v>
      </c>
      <c r="J310" s="1" t="s">
        <v>2462</v>
      </c>
      <c r="K310" s="1" t="s">
        <v>2465</v>
      </c>
      <c r="L310" s="1" t="s">
        <v>2519</v>
      </c>
      <c r="M310" s="1" t="s">
        <v>2602</v>
      </c>
      <c r="N310" s="1" t="s">
        <v>2607</v>
      </c>
      <c r="O310" s="1"/>
      <c r="P310">
        <v>1</v>
      </c>
      <c r="Q310" s="1" t="s">
        <v>1523</v>
      </c>
      <c r="R310" s="1" t="s">
        <v>3107</v>
      </c>
      <c r="S310" s="1"/>
      <c r="T310" s="1" t="s">
        <v>3109</v>
      </c>
      <c r="U310" s="1" t="s">
        <v>3157</v>
      </c>
      <c r="V310" s="1" t="s">
        <v>3310</v>
      </c>
      <c r="W310" s="1" t="s">
        <v>3396</v>
      </c>
      <c r="X310" s="1"/>
      <c r="Y310" s="3">
        <v>46210</v>
      </c>
      <c r="Z310" s="1" t="s">
        <v>3408</v>
      </c>
      <c r="AA310" s="3">
        <v>46210</v>
      </c>
      <c r="AB310" s="1" t="s">
        <v>3416</v>
      </c>
      <c r="AC310" s="1" t="s">
        <v>3558</v>
      </c>
      <c r="AD310" s="1" t="s">
        <v>3933</v>
      </c>
      <c r="AE310" s="1" t="s">
        <v>3933</v>
      </c>
      <c r="AF310" s="1" t="s">
        <v>3937</v>
      </c>
      <c r="AG310" s="1" t="s">
        <v>2519</v>
      </c>
      <c r="AH310" s="1" t="s">
        <v>2602</v>
      </c>
      <c r="AI310" s="1" t="s">
        <v>3948</v>
      </c>
      <c r="AJ310" s="1"/>
      <c r="AK310" s="1"/>
      <c r="AL310" s="1" t="s">
        <v>3952</v>
      </c>
      <c r="AM310" s="1" t="s">
        <v>3952</v>
      </c>
      <c r="AN310" s="1" t="s">
        <v>3959</v>
      </c>
      <c r="AO310" s="1" t="s">
        <v>4014</v>
      </c>
      <c r="AP310" s="1" t="s">
        <v>4221</v>
      </c>
      <c r="AQ310" s="1"/>
      <c r="AR310">
        <v>22417</v>
      </c>
      <c r="AS310">
        <v>1</v>
      </c>
      <c r="AT310" s="1" t="s">
        <v>4235</v>
      </c>
      <c r="AU310">
        <v>270000</v>
      </c>
      <c r="AV310" s="1" t="s">
        <v>4280</v>
      </c>
      <c r="AW310" s="1" t="s">
        <v>3937</v>
      </c>
      <c r="AX310">
        <v>2053</v>
      </c>
      <c r="AY310">
        <v>135631</v>
      </c>
      <c r="AZ310">
        <v>17</v>
      </c>
      <c r="BA310" s="1" t="s">
        <v>4628</v>
      </c>
    </row>
    <row r="311" spans="1:53">
      <c r="A311" s="1" t="s">
        <v>355</v>
      </c>
      <c r="B311">
        <v>0</v>
      </c>
      <c r="C311">
        <v>70000</v>
      </c>
      <c r="D311" s="1" t="s">
        <v>1541</v>
      </c>
      <c r="E311">
        <v>20</v>
      </c>
      <c r="F311">
        <v>138446</v>
      </c>
      <c r="G311">
        <v>18</v>
      </c>
      <c r="H311" s="1"/>
      <c r="I311" s="1" t="s">
        <v>2405</v>
      </c>
      <c r="J311" s="1" t="s">
        <v>2462</v>
      </c>
      <c r="K311" s="1" t="s">
        <v>2465</v>
      </c>
      <c r="L311" s="1" t="s">
        <v>2519</v>
      </c>
      <c r="M311" s="1" t="s">
        <v>2602</v>
      </c>
      <c r="N311" s="1" t="s">
        <v>2607</v>
      </c>
      <c r="O311" s="1"/>
      <c r="P311">
        <v>1</v>
      </c>
      <c r="Q311" s="1" t="s">
        <v>2660</v>
      </c>
      <c r="R311" s="1" t="s">
        <v>3107</v>
      </c>
      <c r="S311" s="1"/>
      <c r="T311" s="1" t="s">
        <v>3109</v>
      </c>
      <c r="U311" s="1" t="s">
        <v>3157</v>
      </c>
      <c r="V311" s="1" t="s">
        <v>3310</v>
      </c>
      <c r="W311" s="1" t="s">
        <v>3396</v>
      </c>
      <c r="X311" s="1"/>
      <c r="Y311" s="3">
        <v>46210</v>
      </c>
      <c r="Z311" s="1" t="s">
        <v>3408</v>
      </c>
      <c r="AA311" s="3">
        <v>46210</v>
      </c>
      <c r="AB311" s="1" t="s">
        <v>3416</v>
      </c>
      <c r="AC311" s="1" t="s">
        <v>3558</v>
      </c>
      <c r="AD311" s="1" t="s">
        <v>3933</v>
      </c>
      <c r="AE311" s="1" t="s">
        <v>3933</v>
      </c>
      <c r="AF311" s="1" t="s">
        <v>3937</v>
      </c>
      <c r="AG311" s="1" t="s">
        <v>2519</v>
      </c>
      <c r="AH311" s="1" t="s">
        <v>2602</v>
      </c>
      <c r="AI311" s="1" t="s">
        <v>3948</v>
      </c>
      <c r="AJ311" s="1"/>
      <c r="AK311" s="1"/>
      <c r="AL311" s="1" t="s">
        <v>3952</v>
      </c>
      <c r="AM311" s="1" t="s">
        <v>3952</v>
      </c>
      <c r="AN311" s="1" t="s">
        <v>3959</v>
      </c>
      <c r="AO311" s="1" t="s">
        <v>4014</v>
      </c>
      <c r="AP311" s="1" t="s">
        <v>4221</v>
      </c>
      <c r="AQ311" s="1"/>
      <c r="AR311">
        <v>22417</v>
      </c>
      <c r="AS311">
        <v>1</v>
      </c>
      <c r="AT311" s="1" t="s">
        <v>4235</v>
      </c>
      <c r="AU311">
        <v>70000</v>
      </c>
      <c r="AV311" s="1" t="s">
        <v>4280</v>
      </c>
      <c r="AW311" s="1" t="s">
        <v>3937</v>
      </c>
      <c r="AX311">
        <v>2053</v>
      </c>
      <c r="AY311">
        <v>135631</v>
      </c>
      <c r="AZ311">
        <v>18</v>
      </c>
      <c r="BA311" s="1" t="s">
        <v>4628</v>
      </c>
    </row>
    <row r="312" spans="1:53">
      <c r="A312" s="1" t="s">
        <v>356</v>
      </c>
      <c r="B312">
        <v>0</v>
      </c>
      <c r="C312">
        <v>80000</v>
      </c>
      <c r="D312" s="1" t="s">
        <v>1530</v>
      </c>
      <c r="E312">
        <v>20</v>
      </c>
      <c r="F312">
        <v>138446</v>
      </c>
      <c r="G312">
        <v>19</v>
      </c>
      <c r="H312" s="1"/>
      <c r="I312" s="1" t="s">
        <v>2405</v>
      </c>
      <c r="J312" s="1" t="s">
        <v>2462</v>
      </c>
      <c r="K312" s="1" t="s">
        <v>2465</v>
      </c>
      <c r="L312" s="1" t="s">
        <v>2519</v>
      </c>
      <c r="M312" s="1" t="s">
        <v>2602</v>
      </c>
      <c r="N312" s="1" t="s">
        <v>2607</v>
      </c>
      <c r="O312" s="1"/>
      <c r="P312">
        <v>1</v>
      </c>
      <c r="Q312" s="1" t="s">
        <v>2653</v>
      </c>
      <c r="R312" s="1" t="s">
        <v>3107</v>
      </c>
      <c r="S312" s="1"/>
      <c r="T312" s="1" t="s">
        <v>3109</v>
      </c>
      <c r="U312" s="1" t="s">
        <v>3157</v>
      </c>
      <c r="V312" s="1" t="s">
        <v>3310</v>
      </c>
      <c r="W312" s="1" t="s">
        <v>3396</v>
      </c>
      <c r="X312" s="1"/>
      <c r="Y312" s="3">
        <v>46210</v>
      </c>
      <c r="Z312" s="1" t="s">
        <v>3408</v>
      </c>
      <c r="AA312" s="3">
        <v>46210</v>
      </c>
      <c r="AB312" s="1" t="s">
        <v>3416</v>
      </c>
      <c r="AC312" s="1" t="s">
        <v>3558</v>
      </c>
      <c r="AD312" s="1" t="s">
        <v>3933</v>
      </c>
      <c r="AE312" s="1" t="s">
        <v>3933</v>
      </c>
      <c r="AF312" s="1" t="s">
        <v>3937</v>
      </c>
      <c r="AG312" s="1" t="s">
        <v>2519</v>
      </c>
      <c r="AH312" s="1" t="s">
        <v>2602</v>
      </c>
      <c r="AI312" s="1" t="s">
        <v>3948</v>
      </c>
      <c r="AJ312" s="1"/>
      <c r="AK312" s="1"/>
      <c r="AL312" s="1" t="s">
        <v>3952</v>
      </c>
      <c r="AM312" s="1" t="s">
        <v>3952</v>
      </c>
      <c r="AN312" s="1" t="s">
        <v>3959</v>
      </c>
      <c r="AO312" s="1" t="s">
        <v>4014</v>
      </c>
      <c r="AP312" s="1" t="s">
        <v>4221</v>
      </c>
      <c r="AQ312" s="1"/>
      <c r="AR312">
        <v>22417</v>
      </c>
      <c r="AS312">
        <v>1</v>
      </c>
      <c r="AT312" s="1" t="s">
        <v>4235</v>
      </c>
      <c r="AU312">
        <v>80000</v>
      </c>
      <c r="AV312" s="1" t="s">
        <v>4280</v>
      </c>
      <c r="AW312" s="1" t="s">
        <v>3937</v>
      </c>
      <c r="AX312">
        <v>2053</v>
      </c>
      <c r="AY312">
        <v>135631</v>
      </c>
      <c r="AZ312">
        <v>19</v>
      </c>
      <c r="BA312" s="1" t="s">
        <v>4628</v>
      </c>
    </row>
    <row r="313" spans="1:53">
      <c r="A313" s="1" t="s">
        <v>357</v>
      </c>
      <c r="B313">
        <v>0</v>
      </c>
      <c r="C313">
        <v>240000</v>
      </c>
      <c r="D313" s="1" t="s">
        <v>1592</v>
      </c>
      <c r="E313">
        <v>20</v>
      </c>
      <c r="F313">
        <v>138446</v>
      </c>
      <c r="G313">
        <v>20</v>
      </c>
      <c r="H313" s="1"/>
      <c r="I313" s="1" t="s">
        <v>2405</v>
      </c>
      <c r="J313" s="1" t="s">
        <v>2462</v>
      </c>
      <c r="K313" s="1" t="s">
        <v>2465</v>
      </c>
      <c r="L313" s="1" t="s">
        <v>2519</v>
      </c>
      <c r="M313" s="1" t="s">
        <v>2602</v>
      </c>
      <c r="N313" s="1" t="s">
        <v>2607</v>
      </c>
      <c r="O313" s="1"/>
      <c r="P313">
        <v>1</v>
      </c>
      <c r="Q313" s="1" t="s">
        <v>1517</v>
      </c>
      <c r="R313" s="1" t="s">
        <v>3107</v>
      </c>
      <c r="S313" s="1"/>
      <c r="T313" s="1" t="s">
        <v>3109</v>
      </c>
      <c r="U313" s="1" t="s">
        <v>3157</v>
      </c>
      <c r="V313" s="1" t="s">
        <v>3310</v>
      </c>
      <c r="W313" s="1" t="s">
        <v>3396</v>
      </c>
      <c r="X313" s="1"/>
      <c r="Y313" s="3">
        <v>46210</v>
      </c>
      <c r="Z313" s="1" t="s">
        <v>3408</v>
      </c>
      <c r="AA313" s="3">
        <v>46210</v>
      </c>
      <c r="AB313" s="1" t="s">
        <v>3416</v>
      </c>
      <c r="AC313" s="1" t="s">
        <v>3558</v>
      </c>
      <c r="AD313" s="1" t="s">
        <v>3933</v>
      </c>
      <c r="AE313" s="1" t="s">
        <v>3933</v>
      </c>
      <c r="AF313" s="1" t="s">
        <v>3937</v>
      </c>
      <c r="AG313" s="1" t="s">
        <v>2519</v>
      </c>
      <c r="AH313" s="1" t="s">
        <v>2602</v>
      </c>
      <c r="AI313" s="1" t="s">
        <v>3948</v>
      </c>
      <c r="AJ313" s="1"/>
      <c r="AK313" s="1"/>
      <c r="AL313" s="1" t="s">
        <v>3952</v>
      </c>
      <c r="AM313" s="1" t="s">
        <v>3952</v>
      </c>
      <c r="AN313" s="1" t="s">
        <v>3959</v>
      </c>
      <c r="AO313" s="1" t="s">
        <v>4014</v>
      </c>
      <c r="AP313" s="1" t="s">
        <v>4221</v>
      </c>
      <c r="AQ313" s="1"/>
      <c r="AR313">
        <v>22417</v>
      </c>
      <c r="AS313">
        <v>1</v>
      </c>
      <c r="AT313" s="1" t="s">
        <v>4235</v>
      </c>
      <c r="AU313">
        <v>240000</v>
      </c>
      <c r="AV313" s="1" t="s">
        <v>4280</v>
      </c>
      <c r="AW313" s="1" t="s">
        <v>3937</v>
      </c>
      <c r="AX313">
        <v>2053</v>
      </c>
      <c r="AY313">
        <v>135631</v>
      </c>
      <c r="AZ313">
        <v>20</v>
      </c>
      <c r="BA313" s="1" t="s">
        <v>4628</v>
      </c>
    </row>
    <row r="314" spans="1:53">
      <c r="A314" s="1" t="s">
        <v>358</v>
      </c>
      <c r="B314">
        <v>0</v>
      </c>
      <c r="C314">
        <v>240000</v>
      </c>
      <c r="D314" s="1" t="s">
        <v>1592</v>
      </c>
      <c r="E314">
        <v>20</v>
      </c>
      <c r="F314">
        <v>138446</v>
      </c>
      <c r="G314">
        <v>21</v>
      </c>
      <c r="H314" s="1"/>
      <c r="I314" s="1" t="s">
        <v>2405</v>
      </c>
      <c r="J314" s="1" t="s">
        <v>2462</v>
      </c>
      <c r="K314" s="1" t="s">
        <v>2465</v>
      </c>
      <c r="L314" s="1" t="s">
        <v>2519</v>
      </c>
      <c r="M314" s="1" t="s">
        <v>2602</v>
      </c>
      <c r="N314" s="1" t="s">
        <v>2607</v>
      </c>
      <c r="O314" s="1"/>
      <c r="P314">
        <v>1</v>
      </c>
      <c r="Q314" s="1" t="s">
        <v>1517</v>
      </c>
      <c r="R314" s="1" t="s">
        <v>3107</v>
      </c>
      <c r="S314" s="1"/>
      <c r="T314" s="1" t="s">
        <v>3109</v>
      </c>
      <c r="U314" s="1" t="s">
        <v>3157</v>
      </c>
      <c r="V314" s="1" t="s">
        <v>3310</v>
      </c>
      <c r="W314" s="1" t="s">
        <v>3396</v>
      </c>
      <c r="X314" s="1"/>
      <c r="Y314" s="3">
        <v>46210</v>
      </c>
      <c r="Z314" s="1" t="s">
        <v>3408</v>
      </c>
      <c r="AA314" s="3">
        <v>46210</v>
      </c>
      <c r="AB314" s="1" t="s">
        <v>3416</v>
      </c>
      <c r="AC314" s="1" t="s">
        <v>3558</v>
      </c>
      <c r="AD314" s="1" t="s">
        <v>3933</v>
      </c>
      <c r="AE314" s="1" t="s">
        <v>3933</v>
      </c>
      <c r="AF314" s="1" t="s">
        <v>3937</v>
      </c>
      <c r="AG314" s="1" t="s">
        <v>2519</v>
      </c>
      <c r="AH314" s="1" t="s">
        <v>2602</v>
      </c>
      <c r="AI314" s="1" t="s">
        <v>3948</v>
      </c>
      <c r="AJ314" s="1"/>
      <c r="AK314" s="1"/>
      <c r="AL314" s="1" t="s">
        <v>3952</v>
      </c>
      <c r="AM314" s="1" t="s">
        <v>3952</v>
      </c>
      <c r="AN314" s="1" t="s">
        <v>3959</v>
      </c>
      <c r="AO314" s="1" t="s">
        <v>4014</v>
      </c>
      <c r="AP314" s="1" t="s">
        <v>4221</v>
      </c>
      <c r="AQ314" s="1"/>
      <c r="AR314">
        <v>22417</v>
      </c>
      <c r="AS314">
        <v>1</v>
      </c>
      <c r="AT314" s="1" t="s">
        <v>4235</v>
      </c>
      <c r="AU314">
        <v>240000</v>
      </c>
      <c r="AV314" s="1" t="s">
        <v>4280</v>
      </c>
      <c r="AW314" s="1" t="s">
        <v>3937</v>
      </c>
      <c r="AX314">
        <v>2053</v>
      </c>
      <c r="AY314">
        <v>135631</v>
      </c>
      <c r="AZ314">
        <v>21</v>
      </c>
      <c r="BA314" s="1" t="s">
        <v>4628</v>
      </c>
    </row>
    <row r="315" spans="1:53">
      <c r="A315" s="1" t="s">
        <v>359</v>
      </c>
      <c r="B315">
        <v>0</v>
      </c>
      <c r="C315">
        <v>160000</v>
      </c>
      <c r="D315" s="1" t="s">
        <v>1539</v>
      </c>
      <c r="E315">
        <v>20</v>
      </c>
      <c r="F315">
        <v>138446</v>
      </c>
      <c r="G315">
        <v>22</v>
      </c>
      <c r="H315" s="1"/>
      <c r="I315" s="1" t="s">
        <v>2405</v>
      </c>
      <c r="J315" s="1" t="s">
        <v>2462</v>
      </c>
      <c r="K315" s="1" t="s">
        <v>2465</v>
      </c>
      <c r="L315" s="1" t="s">
        <v>2519</v>
      </c>
      <c r="M315" s="1" t="s">
        <v>2602</v>
      </c>
      <c r="N315" s="1" t="s">
        <v>2607</v>
      </c>
      <c r="O315" s="1"/>
      <c r="P315">
        <v>1</v>
      </c>
      <c r="Q315" s="1" t="s">
        <v>2135</v>
      </c>
      <c r="R315" s="1" t="s">
        <v>3107</v>
      </c>
      <c r="S315" s="1"/>
      <c r="T315" s="1" t="s">
        <v>3109</v>
      </c>
      <c r="U315" s="1" t="s">
        <v>3157</v>
      </c>
      <c r="V315" s="1" t="s">
        <v>3310</v>
      </c>
      <c r="W315" s="1" t="s">
        <v>3396</v>
      </c>
      <c r="X315" s="1"/>
      <c r="Y315" s="3">
        <v>46210</v>
      </c>
      <c r="Z315" s="1" t="s">
        <v>3408</v>
      </c>
      <c r="AA315" s="3">
        <v>46210</v>
      </c>
      <c r="AB315" s="1" t="s">
        <v>3416</v>
      </c>
      <c r="AC315" s="1" t="s">
        <v>3558</v>
      </c>
      <c r="AD315" s="1" t="s">
        <v>3933</v>
      </c>
      <c r="AE315" s="1" t="s">
        <v>3933</v>
      </c>
      <c r="AF315" s="1" t="s">
        <v>3937</v>
      </c>
      <c r="AG315" s="1" t="s">
        <v>2519</v>
      </c>
      <c r="AH315" s="1" t="s">
        <v>2602</v>
      </c>
      <c r="AI315" s="1" t="s">
        <v>3948</v>
      </c>
      <c r="AJ315" s="1"/>
      <c r="AK315" s="1"/>
      <c r="AL315" s="1" t="s">
        <v>3952</v>
      </c>
      <c r="AM315" s="1" t="s">
        <v>3952</v>
      </c>
      <c r="AN315" s="1" t="s">
        <v>3959</v>
      </c>
      <c r="AO315" s="1" t="s">
        <v>4014</v>
      </c>
      <c r="AP315" s="1" t="s">
        <v>4221</v>
      </c>
      <c r="AQ315" s="1"/>
      <c r="AR315">
        <v>22417</v>
      </c>
      <c r="AS315">
        <v>1</v>
      </c>
      <c r="AT315" s="1" t="s">
        <v>4235</v>
      </c>
      <c r="AU315">
        <v>160000</v>
      </c>
      <c r="AV315" s="1" t="s">
        <v>4280</v>
      </c>
      <c r="AW315" s="1" t="s">
        <v>3937</v>
      </c>
      <c r="AX315">
        <v>2053</v>
      </c>
      <c r="AY315">
        <v>135631</v>
      </c>
      <c r="AZ315">
        <v>22</v>
      </c>
      <c r="BA315" s="1" t="s">
        <v>4628</v>
      </c>
    </row>
    <row r="316" spans="1:53">
      <c r="A316" s="1" t="s">
        <v>360</v>
      </c>
      <c r="B316">
        <v>0</v>
      </c>
      <c r="C316">
        <v>160000</v>
      </c>
      <c r="D316" s="1" t="s">
        <v>1539</v>
      </c>
      <c r="E316">
        <v>20</v>
      </c>
      <c r="F316">
        <v>138446</v>
      </c>
      <c r="G316">
        <v>23</v>
      </c>
      <c r="H316" s="1"/>
      <c r="I316" s="1" t="s">
        <v>2405</v>
      </c>
      <c r="J316" s="1" t="s">
        <v>2462</v>
      </c>
      <c r="K316" s="1" t="s">
        <v>2465</v>
      </c>
      <c r="L316" s="1" t="s">
        <v>2519</v>
      </c>
      <c r="M316" s="1" t="s">
        <v>2602</v>
      </c>
      <c r="N316" s="1" t="s">
        <v>2607</v>
      </c>
      <c r="O316" s="1"/>
      <c r="P316">
        <v>1</v>
      </c>
      <c r="Q316" s="1" t="s">
        <v>2135</v>
      </c>
      <c r="R316" s="1" t="s">
        <v>3107</v>
      </c>
      <c r="S316" s="1"/>
      <c r="T316" s="1" t="s">
        <v>3109</v>
      </c>
      <c r="U316" s="1" t="s">
        <v>3157</v>
      </c>
      <c r="V316" s="1" t="s">
        <v>3310</v>
      </c>
      <c r="W316" s="1" t="s">
        <v>3396</v>
      </c>
      <c r="X316" s="1"/>
      <c r="Y316" s="3">
        <v>46210</v>
      </c>
      <c r="Z316" s="1" t="s">
        <v>3408</v>
      </c>
      <c r="AA316" s="3">
        <v>46210</v>
      </c>
      <c r="AB316" s="1" t="s">
        <v>3416</v>
      </c>
      <c r="AC316" s="1" t="s">
        <v>3558</v>
      </c>
      <c r="AD316" s="1" t="s">
        <v>3933</v>
      </c>
      <c r="AE316" s="1" t="s">
        <v>3933</v>
      </c>
      <c r="AF316" s="1" t="s">
        <v>3937</v>
      </c>
      <c r="AG316" s="1" t="s">
        <v>2519</v>
      </c>
      <c r="AH316" s="1" t="s">
        <v>2602</v>
      </c>
      <c r="AI316" s="1" t="s">
        <v>3948</v>
      </c>
      <c r="AJ316" s="1"/>
      <c r="AK316" s="1"/>
      <c r="AL316" s="1" t="s">
        <v>3952</v>
      </c>
      <c r="AM316" s="1" t="s">
        <v>3952</v>
      </c>
      <c r="AN316" s="1" t="s">
        <v>3959</v>
      </c>
      <c r="AO316" s="1" t="s">
        <v>4014</v>
      </c>
      <c r="AP316" s="1" t="s">
        <v>4221</v>
      </c>
      <c r="AQ316" s="1"/>
      <c r="AR316">
        <v>22417</v>
      </c>
      <c r="AS316">
        <v>1</v>
      </c>
      <c r="AT316" s="1" t="s">
        <v>4235</v>
      </c>
      <c r="AU316">
        <v>160000</v>
      </c>
      <c r="AV316" s="1" t="s">
        <v>4280</v>
      </c>
      <c r="AW316" s="1" t="s">
        <v>3937</v>
      </c>
      <c r="AX316">
        <v>2053</v>
      </c>
      <c r="AY316">
        <v>135631</v>
      </c>
      <c r="AZ316">
        <v>23</v>
      </c>
      <c r="BA316" s="1" t="s">
        <v>4628</v>
      </c>
    </row>
    <row r="317" spans="1:53">
      <c r="A317" s="1" t="s">
        <v>361</v>
      </c>
      <c r="B317">
        <v>0</v>
      </c>
      <c r="C317">
        <v>80000</v>
      </c>
      <c r="D317" s="1" t="s">
        <v>1530</v>
      </c>
      <c r="E317">
        <v>20</v>
      </c>
      <c r="F317">
        <v>138446</v>
      </c>
      <c r="G317">
        <v>24</v>
      </c>
      <c r="H317" s="1"/>
      <c r="I317" s="1" t="s">
        <v>2405</v>
      </c>
      <c r="J317" s="1" t="s">
        <v>2462</v>
      </c>
      <c r="K317" s="1" t="s">
        <v>2465</v>
      </c>
      <c r="L317" s="1" t="s">
        <v>2519</v>
      </c>
      <c r="M317" s="1" t="s">
        <v>2602</v>
      </c>
      <c r="N317" s="1" t="s">
        <v>2607</v>
      </c>
      <c r="O317" s="1"/>
      <c r="P317">
        <v>1</v>
      </c>
      <c r="Q317" s="1" t="s">
        <v>2653</v>
      </c>
      <c r="R317" s="1" t="s">
        <v>3107</v>
      </c>
      <c r="S317" s="1"/>
      <c r="T317" s="1" t="s">
        <v>3109</v>
      </c>
      <c r="U317" s="1" t="s">
        <v>3157</v>
      </c>
      <c r="V317" s="1" t="s">
        <v>3310</v>
      </c>
      <c r="W317" s="1" t="s">
        <v>3396</v>
      </c>
      <c r="X317" s="1"/>
      <c r="Y317" s="3">
        <v>46210</v>
      </c>
      <c r="Z317" s="1" t="s">
        <v>3408</v>
      </c>
      <c r="AA317" s="3">
        <v>46210</v>
      </c>
      <c r="AB317" s="1" t="s">
        <v>3416</v>
      </c>
      <c r="AC317" s="1" t="s">
        <v>3558</v>
      </c>
      <c r="AD317" s="1" t="s">
        <v>3933</v>
      </c>
      <c r="AE317" s="1" t="s">
        <v>3933</v>
      </c>
      <c r="AF317" s="1" t="s">
        <v>3937</v>
      </c>
      <c r="AG317" s="1" t="s">
        <v>2519</v>
      </c>
      <c r="AH317" s="1" t="s">
        <v>2602</v>
      </c>
      <c r="AI317" s="1" t="s">
        <v>3948</v>
      </c>
      <c r="AJ317" s="1"/>
      <c r="AK317" s="1"/>
      <c r="AL317" s="1" t="s">
        <v>3952</v>
      </c>
      <c r="AM317" s="1" t="s">
        <v>3952</v>
      </c>
      <c r="AN317" s="1" t="s">
        <v>3959</v>
      </c>
      <c r="AO317" s="1" t="s">
        <v>4014</v>
      </c>
      <c r="AP317" s="1" t="s">
        <v>4221</v>
      </c>
      <c r="AQ317" s="1"/>
      <c r="AR317">
        <v>22417</v>
      </c>
      <c r="AS317">
        <v>1</v>
      </c>
      <c r="AT317" s="1" t="s">
        <v>4235</v>
      </c>
      <c r="AU317">
        <v>80000</v>
      </c>
      <c r="AV317" s="1" t="s">
        <v>4280</v>
      </c>
      <c r="AW317" s="1" t="s">
        <v>3937</v>
      </c>
      <c r="AX317">
        <v>2053</v>
      </c>
      <c r="AY317">
        <v>135631</v>
      </c>
      <c r="AZ317">
        <v>24</v>
      </c>
      <c r="BA317" s="1" t="s">
        <v>4628</v>
      </c>
    </row>
    <row r="318" spans="1:53">
      <c r="A318" s="1" t="s">
        <v>362</v>
      </c>
      <c r="B318">
        <v>0</v>
      </c>
      <c r="C318">
        <v>80000</v>
      </c>
      <c r="D318" s="1" t="s">
        <v>1530</v>
      </c>
      <c r="E318">
        <v>20</v>
      </c>
      <c r="F318">
        <v>138446</v>
      </c>
      <c r="G318">
        <v>25</v>
      </c>
      <c r="H318" s="1"/>
      <c r="I318" s="1" t="s">
        <v>2405</v>
      </c>
      <c r="J318" s="1" t="s">
        <v>2462</v>
      </c>
      <c r="K318" s="1" t="s">
        <v>2465</v>
      </c>
      <c r="L318" s="1" t="s">
        <v>2519</v>
      </c>
      <c r="M318" s="1" t="s">
        <v>2602</v>
      </c>
      <c r="N318" s="1" t="s">
        <v>2607</v>
      </c>
      <c r="O318" s="1"/>
      <c r="P318">
        <v>1</v>
      </c>
      <c r="Q318" s="1" t="s">
        <v>2653</v>
      </c>
      <c r="R318" s="1" t="s">
        <v>3107</v>
      </c>
      <c r="S318" s="1"/>
      <c r="T318" s="1" t="s">
        <v>3109</v>
      </c>
      <c r="U318" s="1" t="s">
        <v>3157</v>
      </c>
      <c r="V318" s="1" t="s">
        <v>3310</v>
      </c>
      <c r="W318" s="1" t="s">
        <v>3396</v>
      </c>
      <c r="X318" s="1"/>
      <c r="Y318" s="3">
        <v>46210</v>
      </c>
      <c r="Z318" s="1" t="s">
        <v>3408</v>
      </c>
      <c r="AA318" s="3">
        <v>46210</v>
      </c>
      <c r="AB318" s="1" t="s">
        <v>3416</v>
      </c>
      <c r="AC318" s="1" t="s">
        <v>3558</v>
      </c>
      <c r="AD318" s="1" t="s">
        <v>3933</v>
      </c>
      <c r="AE318" s="1" t="s">
        <v>3933</v>
      </c>
      <c r="AF318" s="1" t="s">
        <v>3937</v>
      </c>
      <c r="AG318" s="1" t="s">
        <v>2519</v>
      </c>
      <c r="AH318" s="1" t="s">
        <v>2602</v>
      </c>
      <c r="AI318" s="1" t="s">
        <v>3948</v>
      </c>
      <c r="AJ318" s="1"/>
      <c r="AK318" s="1"/>
      <c r="AL318" s="1" t="s">
        <v>3952</v>
      </c>
      <c r="AM318" s="1" t="s">
        <v>3952</v>
      </c>
      <c r="AN318" s="1" t="s">
        <v>3959</v>
      </c>
      <c r="AO318" s="1" t="s">
        <v>4014</v>
      </c>
      <c r="AP318" s="1" t="s">
        <v>4221</v>
      </c>
      <c r="AQ318" s="1"/>
      <c r="AR318">
        <v>22417</v>
      </c>
      <c r="AS318">
        <v>1</v>
      </c>
      <c r="AT318" s="1" t="s">
        <v>4235</v>
      </c>
      <c r="AU318">
        <v>80000</v>
      </c>
      <c r="AV318" s="1" t="s">
        <v>4280</v>
      </c>
      <c r="AW318" s="1" t="s">
        <v>3937</v>
      </c>
      <c r="AX318">
        <v>2053</v>
      </c>
      <c r="AY318">
        <v>135631</v>
      </c>
      <c r="AZ318">
        <v>25</v>
      </c>
      <c r="BA318" s="1" t="s">
        <v>4628</v>
      </c>
    </row>
    <row r="319" spans="1:53">
      <c r="A319" s="1" t="s">
        <v>363</v>
      </c>
      <c r="B319">
        <v>0</v>
      </c>
      <c r="C319">
        <v>320000</v>
      </c>
      <c r="D319" s="1" t="s">
        <v>1638</v>
      </c>
      <c r="E319">
        <v>20</v>
      </c>
      <c r="F319">
        <v>138446</v>
      </c>
      <c r="G319">
        <v>26</v>
      </c>
      <c r="H319" s="1"/>
      <c r="I319" s="1" t="s">
        <v>2405</v>
      </c>
      <c r="J319" s="1" t="s">
        <v>2462</v>
      </c>
      <c r="K319" s="1" t="s">
        <v>2465</v>
      </c>
      <c r="L319" s="1" t="s">
        <v>2519</v>
      </c>
      <c r="M319" s="1" t="s">
        <v>2602</v>
      </c>
      <c r="N319" s="1" t="s">
        <v>2607</v>
      </c>
      <c r="O319" s="1"/>
      <c r="P319">
        <v>1</v>
      </c>
      <c r="Q319" s="1" t="s">
        <v>1490</v>
      </c>
      <c r="R319" s="1" t="s">
        <v>3107</v>
      </c>
      <c r="S319" s="1"/>
      <c r="T319" s="1" t="s">
        <v>3109</v>
      </c>
      <c r="U319" s="1" t="s">
        <v>3157</v>
      </c>
      <c r="V319" s="1" t="s">
        <v>3310</v>
      </c>
      <c r="W319" s="1" t="s">
        <v>3396</v>
      </c>
      <c r="X319" s="1"/>
      <c r="Y319" s="3">
        <v>46210</v>
      </c>
      <c r="Z319" s="1" t="s">
        <v>3408</v>
      </c>
      <c r="AA319" s="3">
        <v>46210</v>
      </c>
      <c r="AB319" s="1" t="s">
        <v>3416</v>
      </c>
      <c r="AC319" s="1" t="s">
        <v>3558</v>
      </c>
      <c r="AD319" s="1" t="s">
        <v>3933</v>
      </c>
      <c r="AE319" s="1" t="s">
        <v>3933</v>
      </c>
      <c r="AF319" s="1" t="s">
        <v>3937</v>
      </c>
      <c r="AG319" s="1" t="s">
        <v>2519</v>
      </c>
      <c r="AH319" s="1" t="s">
        <v>2602</v>
      </c>
      <c r="AI319" s="1" t="s">
        <v>3948</v>
      </c>
      <c r="AJ319" s="1"/>
      <c r="AK319" s="1"/>
      <c r="AL319" s="1" t="s">
        <v>3952</v>
      </c>
      <c r="AM319" s="1" t="s">
        <v>3952</v>
      </c>
      <c r="AN319" s="1" t="s">
        <v>3959</v>
      </c>
      <c r="AO319" s="1" t="s">
        <v>4014</v>
      </c>
      <c r="AP319" s="1" t="s">
        <v>4221</v>
      </c>
      <c r="AQ319" s="1"/>
      <c r="AR319">
        <v>22417</v>
      </c>
      <c r="AS319">
        <v>1</v>
      </c>
      <c r="AT319" s="1" t="s">
        <v>4235</v>
      </c>
      <c r="AU319">
        <v>320000</v>
      </c>
      <c r="AV319" s="1" t="s">
        <v>4280</v>
      </c>
      <c r="AW319" s="1" t="s">
        <v>3937</v>
      </c>
      <c r="AX319">
        <v>2053</v>
      </c>
      <c r="AY319">
        <v>135631</v>
      </c>
      <c r="AZ319">
        <v>26</v>
      </c>
      <c r="BA319" s="1" t="s">
        <v>4628</v>
      </c>
    </row>
    <row r="320" spans="1:53">
      <c r="A320" s="1" t="s">
        <v>364</v>
      </c>
      <c r="B320">
        <v>0</v>
      </c>
      <c r="C320">
        <v>50000</v>
      </c>
      <c r="D320" s="1" t="s">
        <v>1542</v>
      </c>
      <c r="E320">
        <v>20</v>
      </c>
      <c r="F320">
        <v>138446</v>
      </c>
      <c r="G320">
        <v>27</v>
      </c>
      <c r="H320" s="1"/>
      <c r="I320" s="1" t="s">
        <v>2405</v>
      </c>
      <c r="J320" s="1" t="s">
        <v>2462</v>
      </c>
      <c r="K320" s="1" t="s">
        <v>2465</v>
      </c>
      <c r="L320" s="1" t="s">
        <v>2519</v>
      </c>
      <c r="M320" s="1" t="s">
        <v>2602</v>
      </c>
      <c r="N320" s="1" t="s">
        <v>2607</v>
      </c>
      <c r="O320" s="1"/>
      <c r="P320">
        <v>1</v>
      </c>
      <c r="Q320" s="1" t="s">
        <v>1895</v>
      </c>
      <c r="R320" s="1" t="s">
        <v>3107</v>
      </c>
      <c r="S320" s="1"/>
      <c r="T320" s="1" t="s">
        <v>3109</v>
      </c>
      <c r="U320" s="1" t="s">
        <v>3157</v>
      </c>
      <c r="V320" s="1" t="s">
        <v>3310</v>
      </c>
      <c r="W320" s="1" t="s">
        <v>3396</v>
      </c>
      <c r="X320" s="1"/>
      <c r="Y320" s="3">
        <v>46210</v>
      </c>
      <c r="Z320" s="1" t="s">
        <v>3408</v>
      </c>
      <c r="AA320" s="3">
        <v>46210</v>
      </c>
      <c r="AB320" s="1" t="s">
        <v>3416</v>
      </c>
      <c r="AC320" s="1" t="s">
        <v>3558</v>
      </c>
      <c r="AD320" s="1" t="s">
        <v>3933</v>
      </c>
      <c r="AE320" s="1" t="s">
        <v>3933</v>
      </c>
      <c r="AF320" s="1" t="s">
        <v>3937</v>
      </c>
      <c r="AG320" s="1" t="s">
        <v>2519</v>
      </c>
      <c r="AH320" s="1" t="s">
        <v>2602</v>
      </c>
      <c r="AI320" s="1" t="s">
        <v>3948</v>
      </c>
      <c r="AJ320" s="1"/>
      <c r="AK320" s="1"/>
      <c r="AL320" s="1" t="s">
        <v>3952</v>
      </c>
      <c r="AM320" s="1" t="s">
        <v>3952</v>
      </c>
      <c r="AN320" s="1" t="s">
        <v>3959</v>
      </c>
      <c r="AO320" s="1" t="s">
        <v>4014</v>
      </c>
      <c r="AP320" s="1" t="s">
        <v>4221</v>
      </c>
      <c r="AQ320" s="1"/>
      <c r="AR320">
        <v>22417</v>
      </c>
      <c r="AS320">
        <v>1</v>
      </c>
      <c r="AT320" s="1" t="s">
        <v>4235</v>
      </c>
      <c r="AU320">
        <v>50000</v>
      </c>
      <c r="AV320" s="1" t="s">
        <v>4280</v>
      </c>
      <c r="AW320" s="1" t="s">
        <v>3937</v>
      </c>
      <c r="AX320">
        <v>2053</v>
      </c>
      <c r="AY320">
        <v>135631</v>
      </c>
      <c r="AZ320">
        <v>27</v>
      </c>
      <c r="BA320" s="1" t="s">
        <v>4628</v>
      </c>
    </row>
    <row r="321" spans="1:53">
      <c r="A321" s="1" t="s">
        <v>365</v>
      </c>
      <c r="B321">
        <v>0</v>
      </c>
      <c r="C321">
        <v>160000</v>
      </c>
      <c r="D321" s="1" t="s">
        <v>1539</v>
      </c>
      <c r="E321">
        <v>20</v>
      </c>
      <c r="F321">
        <v>138446</v>
      </c>
      <c r="G321">
        <v>28</v>
      </c>
      <c r="H321" s="1"/>
      <c r="I321" s="1" t="s">
        <v>2405</v>
      </c>
      <c r="J321" s="1" t="s">
        <v>2462</v>
      </c>
      <c r="K321" s="1" t="s">
        <v>2465</v>
      </c>
      <c r="L321" s="1" t="s">
        <v>2519</v>
      </c>
      <c r="M321" s="1" t="s">
        <v>2602</v>
      </c>
      <c r="N321" s="1" t="s">
        <v>2607</v>
      </c>
      <c r="O321" s="1"/>
      <c r="P321">
        <v>1</v>
      </c>
      <c r="Q321" s="1" t="s">
        <v>2135</v>
      </c>
      <c r="R321" s="1" t="s">
        <v>3107</v>
      </c>
      <c r="S321" s="1"/>
      <c r="T321" s="1" t="s">
        <v>3109</v>
      </c>
      <c r="U321" s="1" t="s">
        <v>3157</v>
      </c>
      <c r="V321" s="1" t="s">
        <v>3310</v>
      </c>
      <c r="W321" s="1" t="s">
        <v>3396</v>
      </c>
      <c r="X321" s="1"/>
      <c r="Y321" s="3">
        <v>46210</v>
      </c>
      <c r="Z321" s="1" t="s">
        <v>3408</v>
      </c>
      <c r="AA321" s="3">
        <v>46210</v>
      </c>
      <c r="AB321" s="1" t="s">
        <v>3416</v>
      </c>
      <c r="AC321" s="1" t="s">
        <v>3558</v>
      </c>
      <c r="AD321" s="1" t="s">
        <v>3933</v>
      </c>
      <c r="AE321" s="1" t="s">
        <v>3933</v>
      </c>
      <c r="AF321" s="1" t="s">
        <v>3937</v>
      </c>
      <c r="AG321" s="1" t="s">
        <v>2519</v>
      </c>
      <c r="AH321" s="1" t="s">
        <v>2602</v>
      </c>
      <c r="AI321" s="1" t="s">
        <v>3948</v>
      </c>
      <c r="AJ321" s="1"/>
      <c r="AK321" s="1"/>
      <c r="AL321" s="1" t="s">
        <v>3952</v>
      </c>
      <c r="AM321" s="1" t="s">
        <v>3952</v>
      </c>
      <c r="AN321" s="1" t="s">
        <v>3959</v>
      </c>
      <c r="AO321" s="1" t="s">
        <v>4014</v>
      </c>
      <c r="AP321" s="1" t="s">
        <v>4221</v>
      </c>
      <c r="AQ321" s="1"/>
      <c r="AR321">
        <v>22417</v>
      </c>
      <c r="AS321">
        <v>1</v>
      </c>
      <c r="AT321" s="1" t="s">
        <v>4235</v>
      </c>
      <c r="AU321">
        <v>160000</v>
      </c>
      <c r="AV321" s="1" t="s">
        <v>4280</v>
      </c>
      <c r="AW321" s="1" t="s">
        <v>3937</v>
      </c>
      <c r="AX321">
        <v>2053</v>
      </c>
      <c r="AY321">
        <v>135631</v>
      </c>
      <c r="AZ321">
        <v>28</v>
      </c>
      <c r="BA321" s="1" t="s">
        <v>4628</v>
      </c>
    </row>
    <row r="322" spans="1:53">
      <c r="A322" s="1" t="s">
        <v>366</v>
      </c>
      <c r="B322">
        <v>0</v>
      </c>
      <c r="C322">
        <v>80000</v>
      </c>
      <c r="D322" s="1" t="s">
        <v>1530</v>
      </c>
      <c r="E322">
        <v>20</v>
      </c>
      <c r="F322">
        <v>138446</v>
      </c>
      <c r="G322">
        <v>29</v>
      </c>
      <c r="H322" s="1"/>
      <c r="I322" s="1" t="s">
        <v>2405</v>
      </c>
      <c r="J322" s="1" t="s">
        <v>2462</v>
      </c>
      <c r="K322" s="1" t="s">
        <v>2465</v>
      </c>
      <c r="L322" s="1" t="s">
        <v>2519</v>
      </c>
      <c r="M322" s="1" t="s">
        <v>2602</v>
      </c>
      <c r="N322" s="1" t="s">
        <v>2607</v>
      </c>
      <c r="O322" s="1"/>
      <c r="P322">
        <v>1</v>
      </c>
      <c r="Q322" s="1" t="s">
        <v>2653</v>
      </c>
      <c r="R322" s="1" t="s">
        <v>3107</v>
      </c>
      <c r="S322" s="1"/>
      <c r="T322" s="1" t="s">
        <v>3109</v>
      </c>
      <c r="U322" s="1" t="s">
        <v>3157</v>
      </c>
      <c r="V322" s="1" t="s">
        <v>3310</v>
      </c>
      <c r="W322" s="1" t="s">
        <v>3396</v>
      </c>
      <c r="X322" s="1"/>
      <c r="Y322" s="3">
        <v>46210</v>
      </c>
      <c r="Z322" s="1" t="s">
        <v>3408</v>
      </c>
      <c r="AA322" s="3">
        <v>46210</v>
      </c>
      <c r="AB322" s="1" t="s">
        <v>3416</v>
      </c>
      <c r="AC322" s="1" t="s">
        <v>3558</v>
      </c>
      <c r="AD322" s="1" t="s">
        <v>3933</v>
      </c>
      <c r="AE322" s="1" t="s">
        <v>3933</v>
      </c>
      <c r="AF322" s="1" t="s">
        <v>3937</v>
      </c>
      <c r="AG322" s="1" t="s">
        <v>2519</v>
      </c>
      <c r="AH322" s="1" t="s">
        <v>2602</v>
      </c>
      <c r="AI322" s="1" t="s">
        <v>3948</v>
      </c>
      <c r="AJ322" s="1"/>
      <c r="AK322" s="1"/>
      <c r="AL322" s="1" t="s">
        <v>3952</v>
      </c>
      <c r="AM322" s="1" t="s">
        <v>3952</v>
      </c>
      <c r="AN322" s="1" t="s">
        <v>3959</v>
      </c>
      <c r="AO322" s="1" t="s">
        <v>4014</v>
      </c>
      <c r="AP322" s="1" t="s">
        <v>4221</v>
      </c>
      <c r="AQ322" s="1"/>
      <c r="AR322">
        <v>22417</v>
      </c>
      <c r="AS322">
        <v>1</v>
      </c>
      <c r="AT322" s="1" t="s">
        <v>4235</v>
      </c>
      <c r="AU322">
        <v>80000</v>
      </c>
      <c r="AV322" s="1" t="s">
        <v>4280</v>
      </c>
      <c r="AW322" s="1" t="s">
        <v>3937</v>
      </c>
      <c r="AX322">
        <v>2053</v>
      </c>
      <c r="AY322">
        <v>135631</v>
      </c>
      <c r="AZ322">
        <v>29</v>
      </c>
      <c r="BA322" s="1" t="s">
        <v>4628</v>
      </c>
    </row>
    <row r="323" spans="1:53">
      <c r="A323" s="1" t="s">
        <v>367</v>
      </c>
      <c r="B323">
        <v>0</v>
      </c>
      <c r="C323">
        <v>240000</v>
      </c>
      <c r="D323" s="1" t="s">
        <v>1592</v>
      </c>
      <c r="E323">
        <v>20</v>
      </c>
      <c r="F323">
        <v>138446</v>
      </c>
      <c r="G323">
        <v>30</v>
      </c>
      <c r="H323" s="1"/>
      <c r="I323" s="1" t="s">
        <v>2405</v>
      </c>
      <c r="J323" s="1" t="s">
        <v>2462</v>
      </c>
      <c r="K323" s="1" t="s">
        <v>2465</v>
      </c>
      <c r="L323" s="1" t="s">
        <v>2519</v>
      </c>
      <c r="M323" s="1" t="s">
        <v>2602</v>
      </c>
      <c r="N323" s="1" t="s">
        <v>2607</v>
      </c>
      <c r="O323" s="1"/>
      <c r="P323">
        <v>1</v>
      </c>
      <c r="Q323" s="1" t="s">
        <v>1517</v>
      </c>
      <c r="R323" s="1" t="s">
        <v>3107</v>
      </c>
      <c r="S323" s="1"/>
      <c r="T323" s="1" t="s">
        <v>3109</v>
      </c>
      <c r="U323" s="1" t="s">
        <v>3157</v>
      </c>
      <c r="V323" s="1" t="s">
        <v>3310</v>
      </c>
      <c r="W323" s="1" t="s">
        <v>3396</v>
      </c>
      <c r="X323" s="1"/>
      <c r="Y323" s="3">
        <v>46210</v>
      </c>
      <c r="Z323" s="1" t="s">
        <v>3408</v>
      </c>
      <c r="AA323" s="3">
        <v>46210</v>
      </c>
      <c r="AB323" s="1" t="s">
        <v>3416</v>
      </c>
      <c r="AC323" s="1" t="s">
        <v>3558</v>
      </c>
      <c r="AD323" s="1" t="s">
        <v>3933</v>
      </c>
      <c r="AE323" s="1" t="s">
        <v>3933</v>
      </c>
      <c r="AF323" s="1" t="s">
        <v>3937</v>
      </c>
      <c r="AG323" s="1" t="s">
        <v>2519</v>
      </c>
      <c r="AH323" s="1" t="s">
        <v>2602</v>
      </c>
      <c r="AI323" s="1" t="s">
        <v>3948</v>
      </c>
      <c r="AJ323" s="1"/>
      <c r="AK323" s="1"/>
      <c r="AL323" s="1" t="s">
        <v>3952</v>
      </c>
      <c r="AM323" s="1" t="s">
        <v>3952</v>
      </c>
      <c r="AN323" s="1" t="s">
        <v>3959</v>
      </c>
      <c r="AO323" s="1" t="s">
        <v>4014</v>
      </c>
      <c r="AP323" s="1" t="s">
        <v>4221</v>
      </c>
      <c r="AQ323" s="1"/>
      <c r="AR323">
        <v>22417</v>
      </c>
      <c r="AS323">
        <v>1</v>
      </c>
      <c r="AT323" s="1" t="s">
        <v>4235</v>
      </c>
      <c r="AU323">
        <v>240000</v>
      </c>
      <c r="AV323" s="1" t="s">
        <v>4280</v>
      </c>
      <c r="AW323" s="1" t="s">
        <v>3937</v>
      </c>
      <c r="AX323">
        <v>2053</v>
      </c>
      <c r="AY323">
        <v>135631</v>
      </c>
      <c r="AZ323">
        <v>30</v>
      </c>
      <c r="BA323" s="1" t="s">
        <v>4628</v>
      </c>
    </row>
    <row r="324" spans="1:53">
      <c r="A324" s="1" t="s">
        <v>368</v>
      </c>
      <c r="B324">
        <v>0</v>
      </c>
      <c r="C324">
        <v>240000</v>
      </c>
      <c r="D324" s="1" t="s">
        <v>1592</v>
      </c>
      <c r="E324">
        <v>20</v>
      </c>
      <c r="F324">
        <v>138446</v>
      </c>
      <c r="G324">
        <v>31</v>
      </c>
      <c r="H324" s="1"/>
      <c r="I324" s="1" t="s">
        <v>2405</v>
      </c>
      <c r="J324" s="1" t="s">
        <v>2462</v>
      </c>
      <c r="K324" s="1" t="s">
        <v>2465</v>
      </c>
      <c r="L324" s="1" t="s">
        <v>2519</v>
      </c>
      <c r="M324" s="1" t="s">
        <v>2602</v>
      </c>
      <c r="N324" s="1" t="s">
        <v>2607</v>
      </c>
      <c r="O324" s="1"/>
      <c r="P324">
        <v>1</v>
      </c>
      <c r="Q324" s="1" t="s">
        <v>1517</v>
      </c>
      <c r="R324" s="1" t="s">
        <v>3107</v>
      </c>
      <c r="S324" s="1"/>
      <c r="T324" s="1" t="s">
        <v>3109</v>
      </c>
      <c r="U324" s="1" t="s">
        <v>3157</v>
      </c>
      <c r="V324" s="1" t="s">
        <v>3310</v>
      </c>
      <c r="W324" s="1" t="s">
        <v>3396</v>
      </c>
      <c r="X324" s="1"/>
      <c r="Y324" s="3">
        <v>46210</v>
      </c>
      <c r="Z324" s="1" t="s">
        <v>3408</v>
      </c>
      <c r="AA324" s="3">
        <v>46210</v>
      </c>
      <c r="AB324" s="1" t="s">
        <v>3416</v>
      </c>
      <c r="AC324" s="1" t="s">
        <v>3558</v>
      </c>
      <c r="AD324" s="1" t="s">
        <v>3933</v>
      </c>
      <c r="AE324" s="1" t="s">
        <v>3933</v>
      </c>
      <c r="AF324" s="1" t="s">
        <v>3937</v>
      </c>
      <c r="AG324" s="1" t="s">
        <v>2519</v>
      </c>
      <c r="AH324" s="1" t="s">
        <v>2602</v>
      </c>
      <c r="AI324" s="1" t="s">
        <v>3948</v>
      </c>
      <c r="AJ324" s="1"/>
      <c r="AK324" s="1"/>
      <c r="AL324" s="1" t="s">
        <v>3952</v>
      </c>
      <c r="AM324" s="1" t="s">
        <v>3952</v>
      </c>
      <c r="AN324" s="1" t="s">
        <v>3959</v>
      </c>
      <c r="AO324" s="1" t="s">
        <v>4014</v>
      </c>
      <c r="AP324" s="1" t="s">
        <v>4221</v>
      </c>
      <c r="AQ324" s="1"/>
      <c r="AR324">
        <v>22417</v>
      </c>
      <c r="AS324">
        <v>1</v>
      </c>
      <c r="AT324" s="1" t="s">
        <v>4235</v>
      </c>
      <c r="AU324">
        <v>240000</v>
      </c>
      <c r="AV324" s="1" t="s">
        <v>4280</v>
      </c>
      <c r="AW324" s="1" t="s">
        <v>3937</v>
      </c>
      <c r="AX324">
        <v>2053</v>
      </c>
      <c r="AY324">
        <v>135631</v>
      </c>
      <c r="AZ324">
        <v>31</v>
      </c>
      <c r="BA324" s="1" t="s">
        <v>4628</v>
      </c>
    </row>
    <row r="325" spans="1:53">
      <c r="A325" s="1" t="s">
        <v>369</v>
      </c>
      <c r="B325">
        <v>0</v>
      </c>
      <c r="C325">
        <v>160000</v>
      </c>
      <c r="D325" s="1" t="s">
        <v>1539</v>
      </c>
      <c r="E325">
        <v>20</v>
      </c>
      <c r="F325">
        <v>138446</v>
      </c>
      <c r="G325">
        <v>32</v>
      </c>
      <c r="H325" s="1"/>
      <c r="I325" s="1" t="s">
        <v>2405</v>
      </c>
      <c r="J325" s="1" t="s">
        <v>2462</v>
      </c>
      <c r="K325" s="1" t="s">
        <v>2465</v>
      </c>
      <c r="L325" s="1" t="s">
        <v>2519</v>
      </c>
      <c r="M325" s="1" t="s">
        <v>2602</v>
      </c>
      <c r="N325" s="1" t="s">
        <v>2607</v>
      </c>
      <c r="O325" s="1"/>
      <c r="P325">
        <v>1</v>
      </c>
      <c r="Q325" s="1" t="s">
        <v>2135</v>
      </c>
      <c r="R325" s="1" t="s">
        <v>3107</v>
      </c>
      <c r="S325" s="1"/>
      <c r="T325" s="1" t="s">
        <v>3109</v>
      </c>
      <c r="U325" s="1" t="s">
        <v>3157</v>
      </c>
      <c r="V325" s="1" t="s">
        <v>3310</v>
      </c>
      <c r="W325" s="1" t="s">
        <v>3396</v>
      </c>
      <c r="X325" s="1"/>
      <c r="Y325" s="3">
        <v>46210</v>
      </c>
      <c r="Z325" s="1" t="s">
        <v>3408</v>
      </c>
      <c r="AA325" s="3">
        <v>46210</v>
      </c>
      <c r="AB325" s="1" t="s">
        <v>3416</v>
      </c>
      <c r="AC325" s="1" t="s">
        <v>3558</v>
      </c>
      <c r="AD325" s="1" t="s">
        <v>3933</v>
      </c>
      <c r="AE325" s="1" t="s">
        <v>3933</v>
      </c>
      <c r="AF325" s="1" t="s">
        <v>3937</v>
      </c>
      <c r="AG325" s="1" t="s">
        <v>2519</v>
      </c>
      <c r="AH325" s="1" t="s">
        <v>2602</v>
      </c>
      <c r="AI325" s="1" t="s">
        <v>3948</v>
      </c>
      <c r="AJ325" s="1"/>
      <c r="AK325" s="1"/>
      <c r="AL325" s="1" t="s">
        <v>3952</v>
      </c>
      <c r="AM325" s="1" t="s">
        <v>3952</v>
      </c>
      <c r="AN325" s="1" t="s">
        <v>3959</v>
      </c>
      <c r="AO325" s="1" t="s">
        <v>4014</v>
      </c>
      <c r="AP325" s="1" t="s">
        <v>4221</v>
      </c>
      <c r="AQ325" s="1"/>
      <c r="AR325">
        <v>22417</v>
      </c>
      <c r="AS325">
        <v>1</v>
      </c>
      <c r="AT325" s="1" t="s">
        <v>4235</v>
      </c>
      <c r="AU325">
        <v>160000</v>
      </c>
      <c r="AV325" s="1" t="s">
        <v>4280</v>
      </c>
      <c r="AW325" s="1" t="s">
        <v>3937</v>
      </c>
      <c r="AX325">
        <v>2053</v>
      </c>
      <c r="AY325">
        <v>135631</v>
      </c>
      <c r="AZ325">
        <v>32</v>
      </c>
      <c r="BA325" s="1" t="s">
        <v>4628</v>
      </c>
    </row>
    <row r="326" spans="1:53">
      <c r="A326" s="1" t="s">
        <v>370</v>
      </c>
      <c r="B326">
        <v>0</v>
      </c>
      <c r="C326">
        <v>80000</v>
      </c>
      <c r="D326" s="1" t="s">
        <v>1530</v>
      </c>
      <c r="E326">
        <v>20</v>
      </c>
      <c r="F326">
        <v>138446</v>
      </c>
      <c r="G326">
        <v>33</v>
      </c>
      <c r="H326" s="1"/>
      <c r="I326" s="1" t="s">
        <v>2405</v>
      </c>
      <c r="J326" s="1" t="s">
        <v>2462</v>
      </c>
      <c r="K326" s="1" t="s">
        <v>2465</v>
      </c>
      <c r="L326" s="1" t="s">
        <v>2519</v>
      </c>
      <c r="M326" s="1" t="s">
        <v>2602</v>
      </c>
      <c r="N326" s="1" t="s">
        <v>2607</v>
      </c>
      <c r="O326" s="1"/>
      <c r="P326">
        <v>1</v>
      </c>
      <c r="Q326" s="1" t="s">
        <v>2653</v>
      </c>
      <c r="R326" s="1" t="s">
        <v>3107</v>
      </c>
      <c r="S326" s="1"/>
      <c r="T326" s="1" t="s">
        <v>3109</v>
      </c>
      <c r="U326" s="1" t="s">
        <v>3157</v>
      </c>
      <c r="V326" s="1" t="s">
        <v>3310</v>
      </c>
      <c r="W326" s="1" t="s">
        <v>3396</v>
      </c>
      <c r="X326" s="1"/>
      <c r="Y326" s="3">
        <v>46210</v>
      </c>
      <c r="Z326" s="1" t="s">
        <v>3408</v>
      </c>
      <c r="AA326" s="3">
        <v>46210</v>
      </c>
      <c r="AB326" s="1" t="s">
        <v>3416</v>
      </c>
      <c r="AC326" s="1" t="s">
        <v>3558</v>
      </c>
      <c r="AD326" s="1" t="s">
        <v>3933</v>
      </c>
      <c r="AE326" s="1" t="s">
        <v>3933</v>
      </c>
      <c r="AF326" s="1" t="s">
        <v>3937</v>
      </c>
      <c r="AG326" s="1" t="s">
        <v>2519</v>
      </c>
      <c r="AH326" s="1" t="s">
        <v>2602</v>
      </c>
      <c r="AI326" s="1" t="s">
        <v>3948</v>
      </c>
      <c r="AJ326" s="1"/>
      <c r="AK326" s="1"/>
      <c r="AL326" s="1" t="s">
        <v>3952</v>
      </c>
      <c r="AM326" s="1" t="s">
        <v>3952</v>
      </c>
      <c r="AN326" s="1" t="s">
        <v>3959</v>
      </c>
      <c r="AO326" s="1" t="s">
        <v>4014</v>
      </c>
      <c r="AP326" s="1" t="s">
        <v>4221</v>
      </c>
      <c r="AQ326" s="1"/>
      <c r="AR326">
        <v>22417</v>
      </c>
      <c r="AS326">
        <v>1</v>
      </c>
      <c r="AT326" s="1" t="s">
        <v>4235</v>
      </c>
      <c r="AU326">
        <v>80000</v>
      </c>
      <c r="AV326" s="1" t="s">
        <v>4280</v>
      </c>
      <c r="AW326" s="1" t="s">
        <v>3937</v>
      </c>
      <c r="AX326">
        <v>2053</v>
      </c>
      <c r="AY326">
        <v>135631</v>
      </c>
      <c r="AZ326">
        <v>33</v>
      </c>
      <c r="BA326" s="1" t="s">
        <v>4628</v>
      </c>
    </row>
    <row r="327" spans="1:53">
      <c r="A327" s="1" t="s">
        <v>371</v>
      </c>
      <c r="B327">
        <v>0</v>
      </c>
      <c r="C327">
        <v>80000</v>
      </c>
      <c r="D327" s="1" t="s">
        <v>1530</v>
      </c>
      <c r="E327">
        <v>20</v>
      </c>
      <c r="F327">
        <v>138446</v>
      </c>
      <c r="G327">
        <v>34</v>
      </c>
      <c r="H327" s="1"/>
      <c r="I327" s="1" t="s">
        <v>2405</v>
      </c>
      <c r="J327" s="1" t="s">
        <v>2462</v>
      </c>
      <c r="K327" s="1" t="s">
        <v>2465</v>
      </c>
      <c r="L327" s="1" t="s">
        <v>2519</v>
      </c>
      <c r="M327" s="1" t="s">
        <v>2602</v>
      </c>
      <c r="N327" s="1" t="s">
        <v>2607</v>
      </c>
      <c r="O327" s="1"/>
      <c r="P327">
        <v>1</v>
      </c>
      <c r="Q327" s="1" t="s">
        <v>2653</v>
      </c>
      <c r="R327" s="1" t="s">
        <v>3107</v>
      </c>
      <c r="S327" s="1"/>
      <c r="T327" s="1" t="s">
        <v>3109</v>
      </c>
      <c r="U327" s="1" t="s">
        <v>3157</v>
      </c>
      <c r="V327" s="1" t="s">
        <v>3310</v>
      </c>
      <c r="W327" s="1" t="s">
        <v>3396</v>
      </c>
      <c r="X327" s="1"/>
      <c r="Y327" s="3">
        <v>46210</v>
      </c>
      <c r="Z327" s="1" t="s">
        <v>3408</v>
      </c>
      <c r="AA327" s="3">
        <v>46210</v>
      </c>
      <c r="AB327" s="1" t="s">
        <v>3416</v>
      </c>
      <c r="AC327" s="1" t="s">
        <v>3558</v>
      </c>
      <c r="AD327" s="1" t="s">
        <v>3933</v>
      </c>
      <c r="AE327" s="1" t="s">
        <v>3933</v>
      </c>
      <c r="AF327" s="1" t="s">
        <v>3937</v>
      </c>
      <c r="AG327" s="1" t="s">
        <v>2519</v>
      </c>
      <c r="AH327" s="1" t="s">
        <v>2602</v>
      </c>
      <c r="AI327" s="1" t="s">
        <v>3948</v>
      </c>
      <c r="AJ327" s="1"/>
      <c r="AK327" s="1"/>
      <c r="AL327" s="1" t="s">
        <v>3952</v>
      </c>
      <c r="AM327" s="1" t="s">
        <v>3952</v>
      </c>
      <c r="AN327" s="1" t="s">
        <v>3959</v>
      </c>
      <c r="AO327" s="1" t="s">
        <v>4014</v>
      </c>
      <c r="AP327" s="1" t="s">
        <v>4221</v>
      </c>
      <c r="AQ327" s="1"/>
      <c r="AR327">
        <v>22417</v>
      </c>
      <c r="AS327">
        <v>1</v>
      </c>
      <c r="AT327" s="1" t="s">
        <v>4235</v>
      </c>
      <c r="AU327">
        <v>80000</v>
      </c>
      <c r="AV327" s="1" t="s">
        <v>4280</v>
      </c>
      <c r="AW327" s="1" t="s">
        <v>3937</v>
      </c>
      <c r="AX327">
        <v>2053</v>
      </c>
      <c r="AY327">
        <v>135631</v>
      </c>
      <c r="AZ327">
        <v>34</v>
      </c>
      <c r="BA327" s="1" t="s">
        <v>4628</v>
      </c>
    </row>
    <row r="328" spans="1:53">
      <c r="A328" s="1" t="s">
        <v>372</v>
      </c>
      <c r="B328">
        <v>0</v>
      </c>
      <c r="C328">
        <v>320000</v>
      </c>
      <c r="D328" s="1" t="s">
        <v>1638</v>
      </c>
      <c r="E328">
        <v>20</v>
      </c>
      <c r="F328">
        <v>138446</v>
      </c>
      <c r="G328">
        <v>35</v>
      </c>
      <c r="H328" s="1"/>
      <c r="I328" s="1" t="s">
        <v>2405</v>
      </c>
      <c r="J328" s="1" t="s">
        <v>2462</v>
      </c>
      <c r="K328" s="1" t="s">
        <v>2465</v>
      </c>
      <c r="L328" s="1" t="s">
        <v>2519</v>
      </c>
      <c r="M328" s="1" t="s">
        <v>2602</v>
      </c>
      <c r="N328" s="1" t="s">
        <v>2607</v>
      </c>
      <c r="O328" s="1"/>
      <c r="P328">
        <v>1</v>
      </c>
      <c r="Q328" s="1" t="s">
        <v>1490</v>
      </c>
      <c r="R328" s="1" t="s">
        <v>3107</v>
      </c>
      <c r="S328" s="1"/>
      <c r="T328" s="1" t="s">
        <v>3109</v>
      </c>
      <c r="U328" s="1" t="s">
        <v>3157</v>
      </c>
      <c r="V328" s="1" t="s">
        <v>3310</v>
      </c>
      <c r="W328" s="1" t="s">
        <v>3396</v>
      </c>
      <c r="X328" s="1"/>
      <c r="Y328" s="3">
        <v>46210</v>
      </c>
      <c r="Z328" s="1" t="s">
        <v>3408</v>
      </c>
      <c r="AA328" s="3">
        <v>46210</v>
      </c>
      <c r="AB328" s="1" t="s">
        <v>3416</v>
      </c>
      <c r="AC328" s="1" t="s">
        <v>3558</v>
      </c>
      <c r="AD328" s="1" t="s">
        <v>3933</v>
      </c>
      <c r="AE328" s="1" t="s">
        <v>3933</v>
      </c>
      <c r="AF328" s="1" t="s">
        <v>3937</v>
      </c>
      <c r="AG328" s="1" t="s">
        <v>2519</v>
      </c>
      <c r="AH328" s="1" t="s">
        <v>2602</v>
      </c>
      <c r="AI328" s="1" t="s">
        <v>3948</v>
      </c>
      <c r="AJ328" s="1"/>
      <c r="AK328" s="1"/>
      <c r="AL328" s="1" t="s">
        <v>3952</v>
      </c>
      <c r="AM328" s="1" t="s">
        <v>3952</v>
      </c>
      <c r="AN328" s="1" t="s">
        <v>3959</v>
      </c>
      <c r="AO328" s="1" t="s">
        <v>4014</v>
      </c>
      <c r="AP328" s="1" t="s">
        <v>4221</v>
      </c>
      <c r="AQ328" s="1"/>
      <c r="AR328">
        <v>22417</v>
      </c>
      <c r="AS328">
        <v>1</v>
      </c>
      <c r="AT328" s="1" t="s">
        <v>4235</v>
      </c>
      <c r="AU328">
        <v>320000</v>
      </c>
      <c r="AV328" s="1" t="s">
        <v>4280</v>
      </c>
      <c r="AW328" s="1" t="s">
        <v>3937</v>
      </c>
      <c r="AX328">
        <v>2053</v>
      </c>
      <c r="AY328">
        <v>135631</v>
      </c>
      <c r="AZ328">
        <v>35</v>
      </c>
      <c r="BA328" s="1" t="s">
        <v>4628</v>
      </c>
    </row>
    <row r="329" spans="1:53">
      <c r="A329" s="1" t="s">
        <v>373</v>
      </c>
      <c r="B329">
        <v>0</v>
      </c>
      <c r="C329">
        <v>80000</v>
      </c>
      <c r="D329" s="1" t="s">
        <v>1530</v>
      </c>
      <c r="E329">
        <v>20</v>
      </c>
      <c r="F329">
        <v>138446</v>
      </c>
      <c r="G329">
        <v>36</v>
      </c>
      <c r="H329" s="1"/>
      <c r="I329" s="1" t="s">
        <v>2405</v>
      </c>
      <c r="J329" s="1" t="s">
        <v>2462</v>
      </c>
      <c r="K329" s="1" t="s">
        <v>2465</v>
      </c>
      <c r="L329" s="1" t="s">
        <v>2519</v>
      </c>
      <c r="M329" s="1" t="s">
        <v>2602</v>
      </c>
      <c r="N329" s="1" t="s">
        <v>2607</v>
      </c>
      <c r="O329" s="1"/>
      <c r="P329">
        <v>1</v>
      </c>
      <c r="Q329" s="1" t="s">
        <v>2653</v>
      </c>
      <c r="R329" s="1" t="s">
        <v>3107</v>
      </c>
      <c r="S329" s="1"/>
      <c r="T329" s="1" t="s">
        <v>3109</v>
      </c>
      <c r="U329" s="1" t="s">
        <v>3157</v>
      </c>
      <c r="V329" s="1" t="s">
        <v>3310</v>
      </c>
      <c r="W329" s="1" t="s">
        <v>3396</v>
      </c>
      <c r="X329" s="1"/>
      <c r="Y329" s="3">
        <v>46210</v>
      </c>
      <c r="Z329" s="1" t="s">
        <v>3408</v>
      </c>
      <c r="AA329" s="3">
        <v>46210</v>
      </c>
      <c r="AB329" s="1" t="s">
        <v>3416</v>
      </c>
      <c r="AC329" s="1" t="s">
        <v>3558</v>
      </c>
      <c r="AD329" s="1" t="s">
        <v>3933</v>
      </c>
      <c r="AE329" s="1" t="s">
        <v>3933</v>
      </c>
      <c r="AF329" s="1" t="s">
        <v>3937</v>
      </c>
      <c r="AG329" s="1" t="s">
        <v>2519</v>
      </c>
      <c r="AH329" s="1" t="s">
        <v>2602</v>
      </c>
      <c r="AI329" s="1" t="s">
        <v>3948</v>
      </c>
      <c r="AJ329" s="1"/>
      <c r="AK329" s="1"/>
      <c r="AL329" s="1" t="s">
        <v>3952</v>
      </c>
      <c r="AM329" s="1" t="s">
        <v>3952</v>
      </c>
      <c r="AN329" s="1" t="s">
        <v>3959</v>
      </c>
      <c r="AO329" s="1" t="s">
        <v>4014</v>
      </c>
      <c r="AP329" s="1" t="s">
        <v>4221</v>
      </c>
      <c r="AQ329" s="1"/>
      <c r="AR329">
        <v>22417</v>
      </c>
      <c r="AS329">
        <v>1</v>
      </c>
      <c r="AT329" s="1" t="s">
        <v>4235</v>
      </c>
      <c r="AU329">
        <v>80000</v>
      </c>
      <c r="AV329" s="1" t="s">
        <v>4280</v>
      </c>
      <c r="AW329" s="1" t="s">
        <v>3937</v>
      </c>
      <c r="AX329">
        <v>2053</v>
      </c>
      <c r="AY329">
        <v>135631</v>
      </c>
      <c r="AZ329">
        <v>36</v>
      </c>
      <c r="BA329" s="1" t="s">
        <v>4628</v>
      </c>
    </row>
    <row r="330" spans="1:53">
      <c r="A330" s="1" t="s">
        <v>374</v>
      </c>
      <c r="B330">
        <v>0</v>
      </c>
      <c r="C330">
        <v>160000</v>
      </c>
      <c r="D330" s="1" t="s">
        <v>1539</v>
      </c>
      <c r="E330">
        <v>20</v>
      </c>
      <c r="F330">
        <v>138446</v>
      </c>
      <c r="G330">
        <v>37</v>
      </c>
      <c r="H330" s="1"/>
      <c r="I330" s="1" t="s">
        <v>2405</v>
      </c>
      <c r="J330" s="1" t="s">
        <v>2462</v>
      </c>
      <c r="K330" s="1" t="s">
        <v>2465</v>
      </c>
      <c r="L330" s="1" t="s">
        <v>2519</v>
      </c>
      <c r="M330" s="1" t="s">
        <v>2602</v>
      </c>
      <c r="N330" s="1" t="s">
        <v>2607</v>
      </c>
      <c r="O330" s="1"/>
      <c r="P330">
        <v>1</v>
      </c>
      <c r="Q330" s="1" t="s">
        <v>2135</v>
      </c>
      <c r="R330" s="1" t="s">
        <v>3107</v>
      </c>
      <c r="S330" s="1"/>
      <c r="T330" s="1" t="s">
        <v>3109</v>
      </c>
      <c r="U330" s="1" t="s">
        <v>3157</v>
      </c>
      <c r="V330" s="1" t="s">
        <v>3310</v>
      </c>
      <c r="W330" s="1" t="s">
        <v>3396</v>
      </c>
      <c r="X330" s="1"/>
      <c r="Y330" s="3">
        <v>46210</v>
      </c>
      <c r="Z330" s="1" t="s">
        <v>3408</v>
      </c>
      <c r="AA330" s="3">
        <v>46210</v>
      </c>
      <c r="AB330" s="1" t="s">
        <v>3416</v>
      </c>
      <c r="AC330" s="1" t="s">
        <v>3558</v>
      </c>
      <c r="AD330" s="1" t="s">
        <v>3933</v>
      </c>
      <c r="AE330" s="1" t="s">
        <v>3933</v>
      </c>
      <c r="AF330" s="1" t="s">
        <v>3937</v>
      </c>
      <c r="AG330" s="1" t="s">
        <v>2519</v>
      </c>
      <c r="AH330" s="1" t="s">
        <v>2602</v>
      </c>
      <c r="AI330" s="1" t="s">
        <v>3948</v>
      </c>
      <c r="AJ330" s="1"/>
      <c r="AK330" s="1"/>
      <c r="AL330" s="1" t="s">
        <v>3952</v>
      </c>
      <c r="AM330" s="1" t="s">
        <v>3952</v>
      </c>
      <c r="AN330" s="1" t="s">
        <v>3959</v>
      </c>
      <c r="AO330" s="1" t="s">
        <v>4014</v>
      </c>
      <c r="AP330" s="1" t="s">
        <v>4221</v>
      </c>
      <c r="AQ330" s="1"/>
      <c r="AR330">
        <v>22417</v>
      </c>
      <c r="AS330">
        <v>1</v>
      </c>
      <c r="AT330" s="1" t="s">
        <v>4235</v>
      </c>
      <c r="AU330">
        <v>160000</v>
      </c>
      <c r="AV330" s="1" t="s">
        <v>4280</v>
      </c>
      <c r="AW330" s="1" t="s">
        <v>3937</v>
      </c>
      <c r="AX330">
        <v>2053</v>
      </c>
      <c r="AY330">
        <v>135631</v>
      </c>
      <c r="AZ330">
        <v>37</v>
      </c>
      <c r="BA330" s="1" t="s">
        <v>4628</v>
      </c>
    </row>
    <row r="331" spans="1:53">
      <c r="A331" s="1" t="s">
        <v>375</v>
      </c>
      <c r="B331">
        <v>0</v>
      </c>
      <c r="C331">
        <v>240000</v>
      </c>
      <c r="D331" s="1" t="s">
        <v>1592</v>
      </c>
      <c r="E331">
        <v>20</v>
      </c>
      <c r="F331">
        <v>138446</v>
      </c>
      <c r="G331">
        <v>38</v>
      </c>
      <c r="H331" s="1"/>
      <c r="I331" s="1" t="s">
        <v>2405</v>
      </c>
      <c r="J331" s="1" t="s">
        <v>2462</v>
      </c>
      <c r="K331" s="1" t="s">
        <v>2465</v>
      </c>
      <c r="L331" s="1" t="s">
        <v>2519</v>
      </c>
      <c r="M331" s="1" t="s">
        <v>2602</v>
      </c>
      <c r="N331" s="1" t="s">
        <v>2607</v>
      </c>
      <c r="O331" s="1"/>
      <c r="P331">
        <v>1</v>
      </c>
      <c r="Q331" s="1" t="s">
        <v>1517</v>
      </c>
      <c r="R331" s="1" t="s">
        <v>3107</v>
      </c>
      <c r="S331" s="1"/>
      <c r="T331" s="1" t="s">
        <v>3109</v>
      </c>
      <c r="U331" s="1" t="s">
        <v>3157</v>
      </c>
      <c r="V331" s="1" t="s">
        <v>3310</v>
      </c>
      <c r="W331" s="1" t="s">
        <v>3396</v>
      </c>
      <c r="X331" s="1"/>
      <c r="Y331" s="3">
        <v>46210</v>
      </c>
      <c r="Z331" s="1" t="s">
        <v>3408</v>
      </c>
      <c r="AA331" s="3">
        <v>46210</v>
      </c>
      <c r="AB331" s="1" t="s">
        <v>3416</v>
      </c>
      <c r="AC331" s="1" t="s">
        <v>3558</v>
      </c>
      <c r="AD331" s="1" t="s">
        <v>3933</v>
      </c>
      <c r="AE331" s="1" t="s">
        <v>3933</v>
      </c>
      <c r="AF331" s="1" t="s">
        <v>3937</v>
      </c>
      <c r="AG331" s="1" t="s">
        <v>2519</v>
      </c>
      <c r="AH331" s="1" t="s">
        <v>2602</v>
      </c>
      <c r="AI331" s="1" t="s">
        <v>3948</v>
      </c>
      <c r="AJ331" s="1"/>
      <c r="AK331" s="1"/>
      <c r="AL331" s="1" t="s">
        <v>3952</v>
      </c>
      <c r="AM331" s="1" t="s">
        <v>3952</v>
      </c>
      <c r="AN331" s="1" t="s">
        <v>3959</v>
      </c>
      <c r="AO331" s="1" t="s">
        <v>4014</v>
      </c>
      <c r="AP331" s="1" t="s">
        <v>4221</v>
      </c>
      <c r="AQ331" s="1"/>
      <c r="AR331">
        <v>22417</v>
      </c>
      <c r="AS331">
        <v>1</v>
      </c>
      <c r="AT331" s="1" t="s">
        <v>4235</v>
      </c>
      <c r="AU331">
        <v>240000</v>
      </c>
      <c r="AV331" s="1" t="s">
        <v>4280</v>
      </c>
      <c r="AW331" s="1" t="s">
        <v>3937</v>
      </c>
      <c r="AX331">
        <v>2053</v>
      </c>
      <c r="AY331">
        <v>135631</v>
      </c>
      <c r="AZ331">
        <v>38</v>
      </c>
      <c r="BA331" s="1" t="s">
        <v>4628</v>
      </c>
    </row>
    <row r="332" spans="1:53">
      <c r="A332" s="1" t="s">
        <v>376</v>
      </c>
      <c r="B332">
        <v>0</v>
      </c>
      <c r="C332">
        <v>80000</v>
      </c>
      <c r="D332" s="1" t="s">
        <v>1530</v>
      </c>
      <c r="E332">
        <v>20</v>
      </c>
      <c r="F332">
        <v>138446</v>
      </c>
      <c r="G332">
        <v>39</v>
      </c>
      <c r="H332" s="1"/>
      <c r="I332" s="1" t="s">
        <v>2405</v>
      </c>
      <c r="J332" s="1" t="s">
        <v>2462</v>
      </c>
      <c r="K332" s="1" t="s">
        <v>2465</v>
      </c>
      <c r="L332" s="1" t="s">
        <v>2519</v>
      </c>
      <c r="M332" s="1" t="s">
        <v>2602</v>
      </c>
      <c r="N332" s="1" t="s">
        <v>2607</v>
      </c>
      <c r="O332" s="1"/>
      <c r="P332">
        <v>1</v>
      </c>
      <c r="Q332" s="1" t="s">
        <v>2653</v>
      </c>
      <c r="R332" s="1" t="s">
        <v>3107</v>
      </c>
      <c r="S332" s="1"/>
      <c r="T332" s="1" t="s">
        <v>3109</v>
      </c>
      <c r="U332" s="1" t="s">
        <v>3157</v>
      </c>
      <c r="V332" s="1" t="s">
        <v>3310</v>
      </c>
      <c r="W332" s="1" t="s">
        <v>3396</v>
      </c>
      <c r="X332" s="1"/>
      <c r="Y332" s="3">
        <v>46210</v>
      </c>
      <c r="Z332" s="1" t="s">
        <v>3408</v>
      </c>
      <c r="AA332" s="3">
        <v>46210</v>
      </c>
      <c r="AB332" s="1" t="s">
        <v>3416</v>
      </c>
      <c r="AC332" s="1" t="s">
        <v>3558</v>
      </c>
      <c r="AD332" s="1" t="s">
        <v>3933</v>
      </c>
      <c r="AE332" s="1" t="s">
        <v>3933</v>
      </c>
      <c r="AF332" s="1" t="s">
        <v>3937</v>
      </c>
      <c r="AG332" s="1" t="s">
        <v>2519</v>
      </c>
      <c r="AH332" s="1" t="s">
        <v>2602</v>
      </c>
      <c r="AI332" s="1" t="s">
        <v>3948</v>
      </c>
      <c r="AJ332" s="1"/>
      <c r="AK332" s="1"/>
      <c r="AL332" s="1" t="s">
        <v>3952</v>
      </c>
      <c r="AM332" s="1" t="s">
        <v>3952</v>
      </c>
      <c r="AN332" s="1" t="s">
        <v>3959</v>
      </c>
      <c r="AO332" s="1" t="s">
        <v>4014</v>
      </c>
      <c r="AP332" s="1" t="s">
        <v>4221</v>
      </c>
      <c r="AQ332" s="1"/>
      <c r="AR332">
        <v>22417</v>
      </c>
      <c r="AS332">
        <v>1</v>
      </c>
      <c r="AT332" s="1" t="s">
        <v>4235</v>
      </c>
      <c r="AU332">
        <v>80000</v>
      </c>
      <c r="AV332" s="1" t="s">
        <v>4280</v>
      </c>
      <c r="AW332" s="1" t="s">
        <v>3937</v>
      </c>
      <c r="AX332">
        <v>2053</v>
      </c>
      <c r="AY332">
        <v>135631</v>
      </c>
      <c r="AZ332">
        <v>39</v>
      </c>
      <c r="BA332" s="1" t="s">
        <v>4628</v>
      </c>
    </row>
    <row r="333" spans="1:53">
      <c r="A333" s="1" t="s">
        <v>377</v>
      </c>
      <c r="B333">
        <v>0</v>
      </c>
      <c r="C333">
        <v>160000</v>
      </c>
      <c r="D333" s="1" t="s">
        <v>1539</v>
      </c>
      <c r="E333">
        <v>20</v>
      </c>
      <c r="F333">
        <v>138446</v>
      </c>
      <c r="G333">
        <v>40</v>
      </c>
      <c r="H333" s="1"/>
      <c r="I333" s="1" t="s">
        <v>2405</v>
      </c>
      <c r="J333" s="1" t="s">
        <v>2462</v>
      </c>
      <c r="K333" s="1" t="s">
        <v>2465</v>
      </c>
      <c r="L333" s="1" t="s">
        <v>2519</v>
      </c>
      <c r="M333" s="1" t="s">
        <v>2602</v>
      </c>
      <c r="N333" s="1" t="s">
        <v>2607</v>
      </c>
      <c r="O333" s="1"/>
      <c r="P333">
        <v>1</v>
      </c>
      <c r="Q333" s="1" t="s">
        <v>2135</v>
      </c>
      <c r="R333" s="1" t="s">
        <v>3107</v>
      </c>
      <c r="S333" s="1"/>
      <c r="T333" s="1" t="s">
        <v>3109</v>
      </c>
      <c r="U333" s="1" t="s">
        <v>3157</v>
      </c>
      <c r="V333" s="1" t="s">
        <v>3310</v>
      </c>
      <c r="W333" s="1" t="s">
        <v>3396</v>
      </c>
      <c r="X333" s="1"/>
      <c r="Y333" s="3">
        <v>46210</v>
      </c>
      <c r="Z333" s="1" t="s">
        <v>3408</v>
      </c>
      <c r="AA333" s="3">
        <v>46210</v>
      </c>
      <c r="AB333" s="1" t="s">
        <v>3416</v>
      </c>
      <c r="AC333" s="1" t="s">
        <v>3558</v>
      </c>
      <c r="AD333" s="1" t="s">
        <v>3933</v>
      </c>
      <c r="AE333" s="1" t="s">
        <v>3933</v>
      </c>
      <c r="AF333" s="1" t="s">
        <v>3937</v>
      </c>
      <c r="AG333" s="1" t="s">
        <v>2519</v>
      </c>
      <c r="AH333" s="1" t="s">
        <v>2602</v>
      </c>
      <c r="AI333" s="1" t="s">
        <v>3948</v>
      </c>
      <c r="AJ333" s="1"/>
      <c r="AK333" s="1"/>
      <c r="AL333" s="1" t="s">
        <v>3952</v>
      </c>
      <c r="AM333" s="1" t="s">
        <v>3952</v>
      </c>
      <c r="AN333" s="1" t="s">
        <v>3959</v>
      </c>
      <c r="AO333" s="1" t="s">
        <v>4014</v>
      </c>
      <c r="AP333" s="1" t="s">
        <v>4221</v>
      </c>
      <c r="AQ333" s="1"/>
      <c r="AR333">
        <v>22417</v>
      </c>
      <c r="AS333">
        <v>1</v>
      </c>
      <c r="AT333" s="1" t="s">
        <v>4235</v>
      </c>
      <c r="AU333">
        <v>160000</v>
      </c>
      <c r="AV333" s="1" t="s">
        <v>4280</v>
      </c>
      <c r="AW333" s="1" t="s">
        <v>3937</v>
      </c>
      <c r="AX333">
        <v>2053</v>
      </c>
      <c r="AY333">
        <v>135631</v>
      </c>
      <c r="AZ333">
        <v>40</v>
      </c>
      <c r="BA333" s="1" t="s">
        <v>4628</v>
      </c>
    </row>
    <row r="334" spans="1:53">
      <c r="A334" s="1" t="s">
        <v>378</v>
      </c>
      <c r="B334">
        <v>0</v>
      </c>
      <c r="C334">
        <v>160000</v>
      </c>
      <c r="D334" s="1" t="s">
        <v>1539</v>
      </c>
      <c r="E334">
        <v>20</v>
      </c>
      <c r="F334">
        <v>138446</v>
      </c>
      <c r="G334">
        <v>41</v>
      </c>
      <c r="H334" s="1"/>
      <c r="I334" s="1" t="s">
        <v>2405</v>
      </c>
      <c r="J334" s="1" t="s">
        <v>2462</v>
      </c>
      <c r="K334" s="1" t="s">
        <v>2465</v>
      </c>
      <c r="L334" s="1" t="s">
        <v>2519</v>
      </c>
      <c r="M334" s="1" t="s">
        <v>2602</v>
      </c>
      <c r="N334" s="1" t="s">
        <v>2607</v>
      </c>
      <c r="O334" s="1"/>
      <c r="P334">
        <v>1</v>
      </c>
      <c r="Q334" s="1" t="s">
        <v>2135</v>
      </c>
      <c r="R334" s="1" t="s">
        <v>3107</v>
      </c>
      <c r="S334" s="1"/>
      <c r="T334" s="1" t="s">
        <v>3109</v>
      </c>
      <c r="U334" s="1" t="s">
        <v>3157</v>
      </c>
      <c r="V334" s="1" t="s">
        <v>3310</v>
      </c>
      <c r="W334" s="1" t="s">
        <v>3396</v>
      </c>
      <c r="X334" s="1"/>
      <c r="Y334" s="3">
        <v>46210</v>
      </c>
      <c r="Z334" s="1" t="s">
        <v>3408</v>
      </c>
      <c r="AA334" s="3">
        <v>46210</v>
      </c>
      <c r="AB334" s="1" t="s">
        <v>3416</v>
      </c>
      <c r="AC334" s="1" t="s">
        <v>3558</v>
      </c>
      <c r="AD334" s="1" t="s">
        <v>3933</v>
      </c>
      <c r="AE334" s="1" t="s">
        <v>3933</v>
      </c>
      <c r="AF334" s="1" t="s">
        <v>3937</v>
      </c>
      <c r="AG334" s="1" t="s">
        <v>2519</v>
      </c>
      <c r="AH334" s="1" t="s">
        <v>2602</v>
      </c>
      <c r="AI334" s="1" t="s">
        <v>3948</v>
      </c>
      <c r="AJ334" s="1"/>
      <c r="AK334" s="1"/>
      <c r="AL334" s="1" t="s">
        <v>3952</v>
      </c>
      <c r="AM334" s="1" t="s">
        <v>3952</v>
      </c>
      <c r="AN334" s="1" t="s">
        <v>3959</v>
      </c>
      <c r="AO334" s="1" t="s">
        <v>4014</v>
      </c>
      <c r="AP334" s="1" t="s">
        <v>4221</v>
      </c>
      <c r="AQ334" s="1"/>
      <c r="AR334">
        <v>22417</v>
      </c>
      <c r="AS334">
        <v>1</v>
      </c>
      <c r="AT334" s="1" t="s">
        <v>4235</v>
      </c>
      <c r="AU334">
        <v>160000</v>
      </c>
      <c r="AV334" s="1" t="s">
        <v>4280</v>
      </c>
      <c r="AW334" s="1" t="s">
        <v>3937</v>
      </c>
      <c r="AX334">
        <v>2053</v>
      </c>
      <c r="AY334">
        <v>135631</v>
      </c>
      <c r="AZ334">
        <v>41</v>
      </c>
      <c r="BA334" s="1" t="s">
        <v>4628</v>
      </c>
    </row>
    <row r="335" spans="1:53">
      <c r="A335" s="1" t="s">
        <v>379</v>
      </c>
      <c r="B335">
        <v>0</v>
      </c>
      <c r="C335">
        <v>160000</v>
      </c>
      <c r="D335" s="1" t="s">
        <v>1539</v>
      </c>
      <c r="E335">
        <v>20</v>
      </c>
      <c r="F335">
        <v>138446</v>
      </c>
      <c r="G335">
        <v>42</v>
      </c>
      <c r="H335" s="1"/>
      <c r="I335" s="1" t="s">
        <v>2405</v>
      </c>
      <c r="J335" s="1" t="s">
        <v>2462</v>
      </c>
      <c r="K335" s="1" t="s">
        <v>2465</v>
      </c>
      <c r="L335" s="1" t="s">
        <v>2519</v>
      </c>
      <c r="M335" s="1" t="s">
        <v>2602</v>
      </c>
      <c r="N335" s="1" t="s">
        <v>2607</v>
      </c>
      <c r="O335" s="1"/>
      <c r="P335">
        <v>1</v>
      </c>
      <c r="Q335" s="1" t="s">
        <v>2135</v>
      </c>
      <c r="R335" s="1" t="s">
        <v>3107</v>
      </c>
      <c r="S335" s="1"/>
      <c r="T335" s="1" t="s">
        <v>3109</v>
      </c>
      <c r="U335" s="1" t="s">
        <v>3157</v>
      </c>
      <c r="V335" s="1" t="s">
        <v>3310</v>
      </c>
      <c r="W335" s="1" t="s">
        <v>3396</v>
      </c>
      <c r="X335" s="1"/>
      <c r="Y335" s="3">
        <v>46210</v>
      </c>
      <c r="Z335" s="1" t="s">
        <v>3408</v>
      </c>
      <c r="AA335" s="3">
        <v>46210</v>
      </c>
      <c r="AB335" s="1" t="s">
        <v>3416</v>
      </c>
      <c r="AC335" s="1" t="s">
        <v>3558</v>
      </c>
      <c r="AD335" s="1" t="s">
        <v>3933</v>
      </c>
      <c r="AE335" s="1" t="s">
        <v>3933</v>
      </c>
      <c r="AF335" s="1" t="s">
        <v>3937</v>
      </c>
      <c r="AG335" s="1" t="s">
        <v>2519</v>
      </c>
      <c r="AH335" s="1" t="s">
        <v>2602</v>
      </c>
      <c r="AI335" s="1" t="s">
        <v>3948</v>
      </c>
      <c r="AJ335" s="1"/>
      <c r="AK335" s="1"/>
      <c r="AL335" s="1" t="s">
        <v>3952</v>
      </c>
      <c r="AM335" s="1" t="s">
        <v>3952</v>
      </c>
      <c r="AN335" s="1" t="s">
        <v>3959</v>
      </c>
      <c r="AO335" s="1" t="s">
        <v>4014</v>
      </c>
      <c r="AP335" s="1" t="s">
        <v>4221</v>
      </c>
      <c r="AQ335" s="1"/>
      <c r="AR335">
        <v>22417</v>
      </c>
      <c r="AS335">
        <v>1</v>
      </c>
      <c r="AT335" s="1" t="s">
        <v>4235</v>
      </c>
      <c r="AU335">
        <v>160000</v>
      </c>
      <c r="AV335" s="1" t="s">
        <v>4280</v>
      </c>
      <c r="AW335" s="1" t="s">
        <v>3937</v>
      </c>
      <c r="AX335">
        <v>2053</v>
      </c>
      <c r="AY335">
        <v>135631</v>
      </c>
      <c r="AZ335">
        <v>42</v>
      </c>
      <c r="BA335" s="1" t="s">
        <v>4628</v>
      </c>
    </row>
    <row r="336" spans="1:53">
      <c r="A336" s="1" t="s">
        <v>380</v>
      </c>
      <c r="B336">
        <v>0</v>
      </c>
      <c r="C336">
        <v>80000</v>
      </c>
      <c r="D336" s="1" t="s">
        <v>1530</v>
      </c>
      <c r="E336">
        <v>20</v>
      </c>
      <c r="F336">
        <v>138446</v>
      </c>
      <c r="G336">
        <v>43</v>
      </c>
      <c r="H336" s="1"/>
      <c r="I336" s="1" t="s">
        <v>2405</v>
      </c>
      <c r="J336" s="1" t="s">
        <v>2462</v>
      </c>
      <c r="K336" s="1" t="s">
        <v>2465</v>
      </c>
      <c r="L336" s="1" t="s">
        <v>2519</v>
      </c>
      <c r="M336" s="1" t="s">
        <v>2602</v>
      </c>
      <c r="N336" s="1" t="s">
        <v>2607</v>
      </c>
      <c r="O336" s="1"/>
      <c r="P336">
        <v>1</v>
      </c>
      <c r="Q336" s="1" t="s">
        <v>2653</v>
      </c>
      <c r="R336" s="1" t="s">
        <v>3107</v>
      </c>
      <c r="S336" s="1"/>
      <c r="T336" s="1" t="s">
        <v>3109</v>
      </c>
      <c r="U336" s="1" t="s">
        <v>3157</v>
      </c>
      <c r="V336" s="1" t="s">
        <v>3310</v>
      </c>
      <c r="W336" s="1" t="s">
        <v>3396</v>
      </c>
      <c r="X336" s="1"/>
      <c r="Y336" s="3">
        <v>46210</v>
      </c>
      <c r="Z336" s="1" t="s">
        <v>3408</v>
      </c>
      <c r="AA336" s="3">
        <v>46210</v>
      </c>
      <c r="AB336" s="1" t="s">
        <v>3416</v>
      </c>
      <c r="AC336" s="1" t="s">
        <v>3558</v>
      </c>
      <c r="AD336" s="1" t="s">
        <v>3933</v>
      </c>
      <c r="AE336" s="1" t="s">
        <v>3933</v>
      </c>
      <c r="AF336" s="1" t="s">
        <v>3937</v>
      </c>
      <c r="AG336" s="1" t="s">
        <v>2519</v>
      </c>
      <c r="AH336" s="1" t="s">
        <v>2602</v>
      </c>
      <c r="AI336" s="1" t="s">
        <v>3948</v>
      </c>
      <c r="AJ336" s="1"/>
      <c r="AK336" s="1"/>
      <c r="AL336" s="1" t="s">
        <v>3952</v>
      </c>
      <c r="AM336" s="1" t="s">
        <v>3952</v>
      </c>
      <c r="AN336" s="1" t="s">
        <v>3959</v>
      </c>
      <c r="AO336" s="1" t="s">
        <v>4014</v>
      </c>
      <c r="AP336" s="1" t="s">
        <v>4221</v>
      </c>
      <c r="AQ336" s="1"/>
      <c r="AR336">
        <v>22417</v>
      </c>
      <c r="AS336">
        <v>1</v>
      </c>
      <c r="AT336" s="1" t="s">
        <v>4235</v>
      </c>
      <c r="AU336">
        <v>80000</v>
      </c>
      <c r="AV336" s="1" t="s">
        <v>4280</v>
      </c>
      <c r="AW336" s="1" t="s">
        <v>3937</v>
      </c>
      <c r="AX336">
        <v>2053</v>
      </c>
      <c r="AY336">
        <v>135631</v>
      </c>
      <c r="AZ336">
        <v>43</v>
      </c>
      <c r="BA336" s="1" t="s">
        <v>4628</v>
      </c>
    </row>
    <row r="337" spans="1:53">
      <c r="A337" s="1" t="s">
        <v>381</v>
      </c>
      <c r="B337">
        <v>0</v>
      </c>
      <c r="C337">
        <v>240000</v>
      </c>
      <c r="D337" s="1" t="s">
        <v>1592</v>
      </c>
      <c r="E337">
        <v>20</v>
      </c>
      <c r="F337">
        <v>138446</v>
      </c>
      <c r="G337">
        <v>44</v>
      </c>
      <c r="H337" s="1"/>
      <c r="I337" s="1" t="s">
        <v>2405</v>
      </c>
      <c r="J337" s="1" t="s">
        <v>2462</v>
      </c>
      <c r="K337" s="1" t="s">
        <v>2465</v>
      </c>
      <c r="L337" s="1" t="s">
        <v>2519</v>
      </c>
      <c r="M337" s="1" t="s">
        <v>2602</v>
      </c>
      <c r="N337" s="1" t="s">
        <v>2607</v>
      </c>
      <c r="O337" s="1"/>
      <c r="P337">
        <v>1</v>
      </c>
      <c r="Q337" s="1" t="s">
        <v>1517</v>
      </c>
      <c r="R337" s="1" t="s">
        <v>3107</v>
      </c>
      <c r="S337" s="1"/>
      <c r="T337" s="1" t="s">
        <v>3109</v>
      </c>
      <c r="U337" s="1" t="s">
        <v>3157</v>
      </c>
      <c r="V337" s="1" t="s">
        <v>3310</v>
      </c>
      <c r="W337" s="1" t="s">
        <v>3396</v>
      </c>
      <c r="X337" s="1"/>
      <c r="Y337" s="3">
        <v>46210</v>
      </c>
      <c r="Z337" s="1" t="s">
        <v>3408</v>
      </c>
      <c r="AA337" s="3">
        <v>46210</v>
      </c>
      <c r="AB337" s="1" t="s">
        <v>3416</v>
      </c>
      <c r="AC337" s="1" t="s">
        <v>3558</v>
      </c>
      <c r="AD337" s="1" t="s">
        <v>3933</v>
      </c>
      <c r="AE337" s="1" t="s">
        <v>3933</v>
      </c>
      <c r="AF337" s="1" t="s">
        <v>3937</v>
      </c>
      <c r="AG337" s="1" t="s">
        <v>2519</v>
      </c>
      <c r="AH337" s="1" t="s">
        <v>2602</v>
      </c>
      <c r="AI337" s="1" t="s">
        <v>3948</v>
      </c>
      <c r="AJ337" s="1"/>
      <c r="AK337" s="1"/>
      <c r="AL337" s="1" t="s">
        <v>3952</v>
      </c>
      <c r="AM337" s="1" t="s">
        <v>3952</v>
      </c>
      <c r="AN337" s="1" t="s">
        <v>3959</v>
      </c>
      <c r="AO337" s="1" t="s">
        <v>4014</v>
      </c>
      <c r="AP337" s="1" t="s">
        <v>4221</v>
      </c>
      <c r="AQ337" s="1"/>
      <c r="AR337">
        <v>22417</v>
      </c>
      <c r="AS337">
        <v>1</v>
      </c>
      <c r="AT337" s="1" t="s">
        <v>4235</v>
      </c>
      <c r="AU337">
        <v>240000</v>
      </c>
      <c r="AV337" s="1" t="s">
        <v>4280</v>
      </c>
      <c r="AW337" s="1" t="s">
        <v>3937</v>
      </c>
      <c r="AX337">
        <v>2053</v>
      </c>
      <c r="AY337">
        <v>135631</v>
      </c>
      <c r="AZ337">
        <v>44</v>
      </c>
      <c r="BA337" s="1" t="s">
        <v>4628</v>
      </c>
    </row>
    <row r="338" spans="1:53">
      <c r="A338" s="1" t="s">
        <v>382</v>
      </c>
      <c r="B338">
        <v>0</v>
      </c>
      <c r="C338">
        <v>80000</v>
      </c>
      <c r="D338" s="1" t="s">
        <v>1530</v>
      </c>
      <c r="E338">
        <v>20</v>
      </c>
      <c r="F338">
        <v>138446</v>
      </c>
      <c r="G338">
        <v>45</v>
      </c>
      <c r="H338" s="1"/>
      <c r="I338" s="1" t="s">
        <v>2405</v>
      </c>
      <c r="J338" s="1" t="s">
        <v>2462</v>
      </c>
      <c r="K338" s="1" t="s">
        <v>2465</v>
      </c>
      <c r="L338" s="1" t="s">
        <v>2519</v>
      </c>
      <c r="M338" s="1" t="s">
        <v>2602</v>
      </c>
      <c r="N338" s="1" t="s">
        <v>2607</v>
      </c>
      <c r="O338" s="1"/>
      <c r="P338">
        <v>1</v>
      </c>
      <c r="Q338" s="1" t="s">
        <v>2653</v>
      </c>
      <c r="R338" s="1" t="s">
        <v>3107</v>
      </c>
      <c r="S338" s="1"/>
      <c r="T338" s="1" t="s">
        <v>3109</v>
      </c>
      <c r="U338" s="1" t="s">
        <v>3157</v>
      </c>
      <c r="V338" s="1" t="s">
        <v>3310</v>
      </c>
      <c r="W338" s="1" t="s">
        <v>3396</v>
      </c>
      <c r="X338" s="1"/>
      <c r="Y338" s="3">
        <v>46210</v>
      </c>
      <c r="Z338" s="1" t="s">
        <v>3408</v>
      </c>
      <c r="AA338" s="3">
        <v>46210</v>
      </c>
      <c r="AB338" s="1" t="s">
        <v>3416</v>
      </c>
      <c r="AC338" s="1" t="s">
        <v>3558</v>
      </c>
      <c r="AD338" s="1" t="s">
        <v>3933</v>
      </c>
      <c r="AE338" s="1" t="s">
        <v>3933</v>
      </c>
      <c r="AF338" s="1" t="s">
        <v>3937</v>
      </c>
      <c r="AG338" s="1" t="s">
        <v>2519</v>
      </c>
      <c r="AH338" s="1" t="s">
        <v>2602</v>
      </c>
      <c r="AI338" s="1" t="s">
        <v>3948</v>
      </c>
      <c r="AJ338" s="1"/>
      <c r="AK338" s="1"/>
      <c r="AL338" s="1" t="s">
        <v>3952</v>
      </c>
      <c r="AM338" s="1" t="s">
        <v>3952</v>
      </c>
      <c r="AN338" s="1" t="s">
        <v>3959</v>
      </c>
      <c r="AO338" s="1" t="s">
        <v>4014</v>
      </c>
      <c r="AP338" s="1" t="s">
        <v>4221</v>
      </c>
      <c r="AQ338" s="1"/>
      <c r="AR338">
        <v>22417</v>
      </c>
      <c r="AS338">
        <v>1</v>
      </c>
      <c r="AT338" s="1" t="s">
        <v>4235</v>
      </c>
      <c r="AU338">
        <v>80000</v>
      </c>
      <c r="AV338" s="1" t="s">
        <v>4280</v>
      </c>
      <c r="AW338" s="1" t="s">
        <v>3937</v>
      </c>
      <c r="AX338">
        <v>2053</v>
      </c>
      <c r="AY338">
        <v>135631</v>
      </c>
      <c r="AZ338">
        <v>45</v>
      </c>
      <c r="BA338" s="1" t="s">
        <v>4628</v>
      </c>
    </row>
    <row r="339" spans="1:53">
      <c r="A339" s="1" t="s">
        <v>383</v>
      </c>
      <c r="B339">
        <v>0</v>
      </c>
      <c r="C339">
        <v>80000</v>
      </c>
      <c r="D339" s="1" t="s">
        <v>1530</v>
      </c>
      <c r="E339">
        <v>20</v>
      </c>
      <c r="F339">
        <v>138446</v>
      </c>
      <c r="G339">
        <v>46</v>
      </c>
      <c r="H339" s="1"/>
      <c r="I339" s="1" t="s">
        <v>2405</v>
      </c>
      <c r="J339" s="1" t="s">
        <v>2462</v>
      </c>
      <c r="K339" s="1" t="s">
        <v>2465</v>
      </c>
      <c r="L339" s="1" t="s">
        <v>2519</v>
      </c>
      <c r="M339" s="1" t="s">
        <v>2602</v>
      </c>
      <c r="N339" s="1" t="s">
        <v>2607</v>
      </c>
      <c r="O339" s="1"/>
      <c r="P339">
        <v>1</v>
      </c>
      <c r="Q339" s="1" t="s">
        <v>2653</v>
      </c>
      <c r="R339" s="1" t="s">
        <v>3107</v>
      </c>
      <c r="S339" s="1"/>
      <c r="T339" s="1" t="s">
        <v>3109</v>
      </c>
      <c r="U339" s="1" t="s">
        <v>3157</v>
      </c>
      <c r="V339" s="1" t="s">
        <v>3310</v>
      </c>
      <c r="W339" s="1" t="s">
        <v>3396</v>
      </c>
      <c r="X339" s="1"/>
      <c r="Y339" s="3">
        <v>46210</v>
      </c>
      <c r="Z339" s="1" t="s">
        <v>3408</v>
      </c>
      <c r="AA339" s="3">
        <v>46210</v>
      </c>
      <c r="AB339" s="1" t="s">
        <v>3416</v>
      </c>
      <c r="AC339" s="1" t="s">
        <v>3558</v>
      </c>
      <c r="AD339" s="1" t="s">
        <v>3933</v>
      </c>
      <c r="AE339" s="1" t="s">
        <v>3933</v>
      </c>
      <c r="AF339" s="1" t="s">
        <v>3937</v>
      </c>
      <c r="AG339" s="1" t="s">
        <v>2519</v>
      </c>
      <c r="AH339" s="1" t="s">
        <v>2602</v>
      </c>
      <c r="AI339" s="1" t="s">
        <v>3948</v>
      </c>
      <c r="AJ339" s="1"/>
      <c r="AK339" s="1"/>
      <c r="AL339" s="1" t="s">
        <v>3952</v>
      </c>
      <c r="AM339" s="1" t="s">
        <v>3952</v>
      </c>
      <c r="AN339" s="1" t="s">
        <v>3959</v>
      </c>
      <c r="AO339" s="1" t="s">
        <v>4014</v>
      </c>
      <c r="AP339" s="1" t="s">
        <v>4221</v>
      </c>
      <c r="AQ339" s="1"/>
      <c r="AR339">
        <v>22417</v>
      </c>
      <c r="AS339">
        <v>1</v>
      </c>
      <c r="AT339" s="1" t="s">
        <v>4235</v>
      </c>
      <c r="AU339">
        <v>80000</v>
      </c>
      <c r="AV339" s="1" t="s">
        <v>4280</v>
      </c>
      <c r="AW339" s="1" t="s">
        <v>3937</v>
      </c>
      <c r="AX339">
        <v>2053</v>
      </c>
      <c r="AY339">
        <v>135631</v>
      </c>
      <c r="AZ339">
        <v>46</v>
      </c>
      <c r="BA339" s="1" t="s">
        <v>4628</v>
      </c>
    </row>
    <row r="340" spans="1:53">
      <c r="A340" s="1" t="s">
        <v>384</v>
      </c>
      <c r="B340">
        <v>0</v>
      </c>
      <c r="C340">
        <v>80000</v>
      </c>
      <c r="D340" s="1" t="s">
        <v>1530</v>
      </c>
      <c r="E340">
        <v>20</v>
      </c>
      <c r="F340">
        <v>138446</v>
      </c>
      <c r="G340">
        <v>47</v>
      </c>
      <c r="H340" s="1"/>
      <c r="I340" s="1" t="s">
        <v>2405</v>
      </c>
      <c r="J340" s="1" t="s">
        <v>2462</v>
      </c>
      <c r="K340" s="1" t="s">
        <v>2465</v>
      </c>
      <c r="L340" s="1" t="s">
        <v>2519</v>
      </c>
      <c r="M340" s="1" t="s">
        <v>2602</v>
      </c>
      <c r="N340" s="1" t="s">
        <v>2607</v>
      </c>
      <c r="O340" s="1"/>
      <c r="P340">
        <v>1</v>
      </c>
      <c r="Q340" s="1" t="s">
        <v>2653</v>
      </c>
      <c r="R340" s="1" t="s">
        <v>3107</v>
      </c>
      <c r="S340" s="1"/>
      <c r="T340" s="1" t="s">
        <v>3109</v>
      </c>
      <c r="U340" s="1" t="s">
        <v>3157</v>
      </c>
      <c r="V340" s="1" t="s">
        <v>3310</v>
      </c>
      <c r="W340" s="1" t="s">
        <v>3396</v>
      </c>
      <c r="X340" s="1"/>
      <c r="Y340" s="3">
        <v>46210</v>
      </c>
      <c r="Z340" s="1" t="s">
        <v>3408</v>
      </c>
      <c r="AA340" s="3">
        <v>46210</v>
      </c>
      <c r="AB340" s="1" t="s">
        <v>3416</v>
      </c>
      <c r="AC340" s="1" t="s">
        <v>3558</v>
      </c>
      <c r="AD340" s="1" t="s">
        <v>3933</v>
      </c>
      <c r="AE340" s="1" t="s">
        <v>3933</v>
      </c>
      <c r="AF340" s="1" t="s">
        <v>3937</v>
      </c>
      <c r="AG340" s="1" t="s">
        <v>2519</v>
      </c>
      <c r="AH340" s="1" t="s">
        <v>2602</v>
      </c>
      <c r="AI340" s="1" t="s">
        <v>3948</v>
      </c>
      <c r="AJ340" s="1"/>
      <c r="AK340" s="1"/>
      <c r="AL340" s="1" t="s">
        <v>3952</v>
      </c>
      <c r="AM340" s="1" t="s">
        <v>3952</v>
      </c>
      <c r="AN340" s="1" t="s">
        <v>3959</v>
      </c>
      <c r="AO340" s="1" t="s">
        <v>4014</v>
      </c>
      <c r="AP340" s="1" t="s">
        <v>4221</v>
      </c>
      <c r="AQ340" s="1"/>
      <c r="AR340">
        <v>22417</v>
      </c>
      <c r="AS340">
        <v>1</v>
      </c>
      <c r="AT340" s="1" t="s">
        <v>4235</v>
      </c>
      <c r="AU340">
        <v>80000</v>
      </c>
      <c r="AV340" s="1" t="s">
        <v>4280</v>
      </c>
      <c r="AW340" s="1" t="s">
        <v>3937</v>
      </c>
      <c r="AX340">
        <v>2053</v>
      </c>
      <c r="AY340">
        <v>135631</v>
      </c>
      <c r="AZ340">
        <v>47</v>
      </c>
      <c r="BA340" s="1" t="s">
        <v>4628</v>
      </c>
    </row>
    <row r="341" spans="1:53">
      <c r="A341" s="1" t="s">
        <v>385</v>
      </c>
      <c r="B341">
        <v>0</v>
      </c>
      <c r="C341">
        <v>160000</v>
      </c>
      <c r="D341" s="1" t="s">
        <v>1539</v>
      </c>
      <c r="E341">
        <v>20</v>
      </c>
      <c r="F341">
        <v>138446</v>
      </c>
      <c r="G341">
        <v>48</v>
      </c>
      <c r="H341" s="1"/>
      <c r="I341" s="1" t="s">
        <v>2405</v>
      </c>
      <c r="J341" s="1" t="s">
        <v>2462</v>
      </c>
      <c r="K341" s="1" t="s">
        <v>2465</v>
      </c>
      <c r="L341" s="1" t="s">
        <v>2519</v>
      </c>
      <c r="M341" s="1" t="s">
        <v>2602</v>
      </c>
      <c r="N341" s="1" t="s">
        <v>2607</v>
      </c>
      <c r="O341" s="1"/>
      <c r="P341">
        <v>1</v>
      </c>
      <c r="Q341" s="1" t="s">
        <v>2135</v>
      </c>
      <c r="R341" s="1" t="s">
        <v>3107</v>
      </c>
      <c r="S341" s="1"/>
      <c r="T341" s="1" t="s">
        <v>3109</v>
      </c>
      <c r="U341" s="1" t="s">
        <v>3157</v>
      </c>
      <c r="V341" s="1" t="s">
        <v>3310</v>
      </c>
      <c r="W341" s="1" t="s">
        <v>3396</v>
      </c>
      <c r="X341" s="1"/>
      <c r="Y341" s="3">
        <v>46210</v>
      </c>
      <c r="Z341" s="1" t="s">
        <v>3408</v>
      </c>
      <c r="AA341" s="3">
        <v>46210</v>
      </c>
      <c r="AB341" s="1" t="s">
        <v>3416</v>
      </c>
      <c r="AC341" s="1" t="s">
        <v>3558</v>
      </c>
      <c r="AD341" s="1" t="s">
        <v>3933</v>
      </c>
      <c r="AE341" s="1" t="s">
        <v>3933</v>
      </c>
      <c r="AF341" s="1" t="s">
        <v>3937</v>
      </c>
      <c r="AG341" s="1" t="s">
        <v>2519</v>
      </c>
      <c r="AH341" s="1" t="s">
        <v>2602</v>
      </c>
      <c r="AI341" s="1" t="s">
        <v>3948</v>
      </c>
      <c r="AJ341" s="1"/>
      <c r="AK341" s="1"/>
      <c r="AL341" s="1" t="s">
        <v>3952</v>
      </c>
      <c r="AM341" s="1" t="s">
        <v>3952</v>
      </c>
      <c r="AN341" s="1" t="s">
        <v>3959</v>
      </c>
      <c r="AO341" s="1" t="s">
        <v>4014</v>
      </c>
      <c r="AP341" s="1" t="s">
        <v>4221</v>
      </c>
      <c r="AQ341" s="1"/>
      <c r="AR341">
        <v>22417</v>
      </c>
      <c r="AS341">
        <v>1</v>
      </c>
      <c r="AT341" s="1" t="s">
        <v>4235</v>
      </c>
      <c r="AU341">
        <v>160000</v>
      </c>
      <c r="AV341" s="1" t="s">
        <v>4280</v>
      </c>
      <c r="AW341" s="1" t="s">
        <v>3937</v>
      </c>
      <c r="AX341">
        <v>2053</v>
      </c>
      <c r="AY341">
        <v>135631</v>
      </c>
      <c r="AZ341">
        <v>48</v>
      </c>
      <c r="BA341" s="1" t="s">
        <v>4628</v>
      </c>
    </row>
    <row r="342" spans="1:53">
      <c r="A342" s="1" t="s">
        <v>386</v>
      </c>
      <c r="B342">
        <v>0</v>
      </c>
      <c r="C342">
        <v>160000</v>
      </c>
      <c r="D342" s="1" t="s">
        <v>1539</v>
      </c>
      <c r="E342">
        <v>20</v>
      </c>
      <c r="F342">
        <v>138446</v>
      </c>
      <c r="G342">
        <v>49</v>
      </c>
      <c r="H342" s="1"/>
      <c r="I342" s="1" t="s">
        <v>2405</v>
      </c>
      <c r="J342" s="1" t="s">
        <v>2462</v>
      </c>
      <c r="K342" s="1" t="s">
        <v>2465</v>
      </c>
      <c r="L342" s="1" t="s">
        <v>2519</v>
      </c>
      <c r="M342" s="1" t="s">
        <v>2602</v>
      </c>
      <c r="N342" s="1" t="s">
        <v>2607</v>
      </c>
      <c r="O342" s="1"/>
      <c r="P342">
        <v>1</v>
      </c>
      <c r="Q342" s="1" t="s">
        <v>2135</v>
      </c>
      <c r="R342" s="1" t="s">
        <v>3107</v>
      </c>
      <c r="S342" s="1"/>
      <c r="T342" s="1" t="s">
        <v>3109</v>
      </c>
      <c r="U342" s="1" t="s">
        <v>3157</v>
      </c>
      <c r="V342" s="1" t="s">
        <v>3310</v>
      </c>
      <c r="W342" s="1" t="s">
        <v>3396</v>
      </c>
      <c r="X342" s="1"/>
      <c r="Y342" s="3">
        <v>46210</v>
      </c>
      <c r="Z342" s="1" t="s">
        <v>3408</v>
      </c>
      <c r="AA342" s="3">
        <v>46210</v>
      </c>
      <c r="AB342" s="1" t="s">
        <v>3416</v>
      </c>
      <c r="AC342" s="1" t="s">
        <v>3558</v>
      </c>
      <c r="AD342" s="1" t="s">
        <v>3933</v>
      </c>
      <c r="AE342" s="1" t="s">
        <v>3933</v>
      </c>
      <c r="AF342" s="1" t="s">
        <v>3937</v>
      </c>
      <c r="AG342" s="1" t="s">
        <v>2519</v>
      </c>
      <c r="AH342" s="1" t="s">
        <v>2602</v>
      </c>
      <c r="AI342" s="1" t="s">
        <v>3948</v>
      </c>
      <c r="AJ342" s="1"/>
      <c r="AK342" s="1"/>
      <c r="AL342" s="1" t="s">
        <v>3952</v>
      </c>
      <c r="AM342" s="1" t="s">
        <v>3952</v>
      </c>
      <c r="AN342" s="1" t="s">
        <v>3959</v>
      </c>
      <c r="AO342" s="1" t="s">
        <v>4014</v>
      </c>
      <c r="AP342" s="1" t="s">
        <v>4221</v>
      </c>
      <c r="AQ342" s="1"/>
      <c r="AR342">
        <v>22417</v>
      </c>
      <c r="AS342">
        <v>1</v>
      </c>
      <c r="AT342" s="1" t="s">
        <v>4235</v>
      </c>
      <c r="AU342">
        <v>160000</v>
      </c>
      <c r="AV342" s="1" t="s">
        <v>4280</v>
      </c>
      <c r="AW342" s="1" t="s">
        <v>3937</v>
      </c>
      <c r="AX342">
        <v>2053</v>
      </c>
      <c r="AY342">
        <v>135631</v>
      </c>
      <c r="AZ342">
        <v>49</v>
      </c>
      <c r="BA342" s="1" t="s">
        <v>4628</v>
      </c>
    </row>
    <row r="343" spans="1:53">
      <c r="A343" s="1" t="s">
        <v>387</v>
      </c>
      <c r="B343">
        <v>0</v>
      </c>
      <c r="C343">
        <v>80000</v>
      </c>
      <c r="D343" s="1" t="s">
        <v>1530</v>
      </c>
      <c r="E343">
        <v>20</v>
      </c>
      <c r="F343">
        <v>138446</v>
      </c>
      <c r="G343">
        <v>50</v>
      </c>
      <c r="H343" s="1"/>
      <c r="I343" s="1" t="s">
        <v>2405</v>
      </c>
      <c r="J343" s="1" t="s">
        <v>2462</v>
      </c>
      <c r="K343" s="1" t="s">
        <v>2465</v>
      </c>
      <c r="L343" s="1" t="s">
        <v>2519</v>
      </c>
      <c r="M343" s="1" t="s">
        <v>2602</v>
      </c>
      <c r="N343" s="1" t="s">
        <v>2607</v>
      </c>
      <c r="O343" s="1"/>
      <c r="P343">
        <v>1</v>
      </c>
      <c r="Q343" s="1" t="s">
        <v>2653</v>
      </c>
      <c r="R343" s="1" t="s">
        <v>3107</v>
      </c>
      <c r="S343" s="1"/>
      <c r="T343" s="1" t="s">
        <v>3109</v>
      </c>
      <c r="U343" s="1" t="s">
        <v>3157</v>
      </c>
      <c r="V343" s="1" t="s">
        <v>3310</v>
      </c>
      <c r="W343" s="1" t="s">
        <v>3396</v>
      </c>
      <c r="X343" s="1"/>
      <c r="Y343" s="3">
        <v>46210</v>
      </c>
      <c r="Z343" s="1" t="s">
        <v>3408</v>
      </c>
      <c r="AA343" s="3">
        <v>46210</v>
      </c>
      <c r="AB343" s="1" t="s">
        <v>3416</v>
      </c>
      <c r="AC343" s="1" t="s">
        <v>3558</v>
      </c>
      <c r="AD343" s="1" t="s">
        <v>3933</v>
      </c>
      <c r="AE343" s="1" t="s">
        <v>3933</v>
      </c>
      <c r="AF343" s="1" t="s">
        <v>3937</v>
      </c>
      <c r="AG343" s="1" t="s">
        <v>2519</v>
      </c>
      <c r="AH343" s="1" t="s">
        <v>2602</v>
      </c>
      <c r="AI343" s="1" t="s">
        <v>3948</v>
      </c>
      <c r="AJ343" s="1"/>
      <c r="AK343" s="1"/>
      <c r="AL343" s="1" t="s">
        <v>3952</v>
      </c>
      <c r="AM343" s="1" t="s">
        <v>3952</v>
      </c>
      <c r="AN343" s="1" t="s">
        <v>3959</v>
      </c>
      <c r="AO343" s="1" t="s">
        <v>4014</v>
      </c>
      <c r="AP343" s="1" t="s">
        <v>4221</v>
      </c>
      <c r="AQ343" s="1"/>
      <c r="AR343">
        <v>22417</v>
      </c>
      <c r="AS343">
        <v>1</v>
      </c>
      <c r="AT343" s="1" t="s">
        <v>4235</v>
      </c>
      <c r="AU343">
        <v>80000</v>
      </c>
      <c r="AV343" s="1" t="s">
        <v>4280</v>
      </c>
      <c r="AW343" s="1" t="s">
        <v>3937</v>
      </c>
      <c r="AX343">
        <v>2053</v>
      </c>
      <c r="AY343">
        <v>135631</v>
      </c>
      <c r="AZ343">
        <v>50</v>
      </c>
      <c r="BA343" s="1" t="s">
        <v>4628</v>
      </c>
    </row>
    <row r="344" spans="1:53">
      <c r="A344" s="1" t="s">
        <v>109</v>
      </c>
      <c r="B344">
        <v>0</v>
      </c>
      <c r="C344">
        <v>1014</v>
      </c>
      <c r="D344" s="1" t="s">
        <v>1653</v>
      </c>
      <c r="E344">
        <v>0</v>
      </c>
      <c r="F344">
        <v>138594</v>
      </c>
      <c r="G344">
        <v>1</v>
      </c>
      <c r="H344" s="1"/>
      <c r="I344" s="1" t="s">
        <v>2411</v>
      </c>
      <c r="J344" s="1" t="s">
        <v>2462</v>
      </c>
      <c r="K344" s="1" t="s">
        <v>2465</v>
      </c>
      <c r="L344" s="1" t="s">
        <v>2523</v>
      </c>
      <c r="M344" s="1" t="s">
        <v>2593</v>
      </c>
      <c r="N344" s="1" t="s">
        <v>2607</v>
      </c>
      <c r="O344" s="1"/>
      <c r="P344">
        <v>60</v>
      </c>
      <c r="Q344" s="1" t="s">
        <v>1653</v>
      </c>
      <c r="R344" s="1" t="s">
        <v>3107</v>
      </c>
      <c r="S344" s="1"/>
      <c r="T344" s="1" t="s">
        <v>3109</v>
      </c>
      <c r="U344" s="1" t="s">
        <v>3158</v>
      </c>
      <c r="V344" s="1" t="s">
        <v>3158</v>
      </c>
      <c r="W344" s="1" t="s">
        <v>3398</v>
      </c>
      <c r="X344" s="1" t="s">
        <v>3400</v>
      </c>
      <c r="Y344" s="3">
        <v>46210</v>
      </c>
      <c r="Z344" s="1" t="s">
        <v>3408</v>
      </c>
      <c r="AA344" s="3">
        <v>46210</v>
      </c>
      <c r="AB344" s="1" t="s">
        <v>3416</v>
      </c>
      <c r="AC344" s="1" t="s">
        <v>3559</v>
      </c>
      <c r="AD344" s="1" t="s">
        <v>3933</v>
      </c>
      <c r="AE344" s="1" t="s">
        <v>3934</v>
      </c>
      <c r="AF344" s="1" t="s">
        <v>3937</v>
      </c>
      <c r="AG344" s="1" t="s">
        <v>2523</v>
      </c>
      <c r="AH344" s="1" t="s">
        <v>2593</v>
      </c>
      <c r="AI344" s="1" t="s">
        <v>3950</v>
      </c>
      <c r="AJ344" s="1"/>
      <c r="AK344" s="1"/>
      <c r="AL344" s="1" t="s">
        <v>3952</v>
      </c>
      <c r="AM344" s="1" t="s">
        <v>3952</v>
      </c>
      <c r="AN344" s="1" t="s">
        <v>3959</v>
      </c>
      <c r="AO344" s="1" t="s">
        <v>3987</v>
      </c>
      <c r="AP344" s="1" t="s">
        <v>4221</v>
      </c>
      <c r="AQ344" s="1"/>
      <c r="AR344">
        <v>23633</v>
      </c>
      <c r="AS344">
        <v>60</v>
      </c>
      <c r="AT344" s="1" t="s">
        <v>4235</v>
      </c>
      <c r="AU344">
        <v>16.899999999999999</v>
      </c>
      <c r="AV344" s="1" t="s">
        <v>109</v>
      </c>
      <c r="AW344" s="1" t="s">
        <v>3937</v>
      </c>
      <c r="AX344">
        <v>2370</v>
      </c>
      <c r="AY344">
        <v>135632</v>
      </c>
      <c r="AZ344">
        <v>1</v>
      </c>
      <c r="BA344" s="1" t="s">
        <v>4618</v>
      </c>
    </row>
    <row r="345" spans="1:53">
      <c r="A345" s="1" t="s">
        <v>388</v>
      </c>
      <c r="B345">
        <v>0</v>
      </c>
      <c r="C345">
        <v>192.6</v>
      </c>
      <c r="D345" s="1" t="s">
        <v>1654</v>
      </c>
      <c r="E345">
        <v>0</v>
      </c>
      <c r="F345">
        <v>138594</v>
      </c>
      <c r="G345">
        <v>2</v>
      </c>
      <c r="H345" s="1"/>
      <c r="I345" s="1" t="s">
        <v>2415</v>
      </c>
      <c r="J345" s="1" t="s">
        <v>2462</v>
      </c>
      <c r="K345" s="1" t="s">
        <v>2465</v>
      </c>
      <c r="L345" s="1" t="s">
        <v>2523</v>
      </c>
      <c r="M345" s="1" t="s">
        <v>2593</v>
      </c>
      <c r="N345" s="1" t="s">
        <v>2607</v>
      </c>
      <c r="O345" s="1"/>
      <c r="P345">
        <v>15</v>
      </c>
      <c r="Q345" s="1" t="s">
        <v>1654</v>
      </c>
      <c r="R345" s="1" t="s">
        <v>3107</v>
      </c>
      <c r="S345" s="1"/>
      <c r="T345" s="1" t="s">
        <v>3109</v>
      </c>
      <c r="U345" s="1" t="s">
        <v>3158</v>
      </c>
      <c r="V345" s="1" t="s">
        <v>3158</v>
      </c>
      <c r="W345" s="1" t="s">
        <v>3398</v>
      </c>
      <c r="X345" s="1" t="s">
        <v>3400</v>
      </c>
      <c r="Y345" s="3">
        <v>46210</v>
      </c>
      <c r="Z345" s="1" t="s">
        <v>3408</v>
      </c>
      <c r="AA345" s="3">
        <v>46210</v>
      </c>
      <c r="AB345" s="1" t="s">
        <v>3416</v>
      </c>
      <c r="AC345" s="1" t="s">
        <v>3559</v>
      </c>
      <c r="AD345" s="1" t="s">
        <v>3933</v>
      </c>
      <c r="AE345" s="1" t="s">
        <v>3934</v>
      </c>
      <c r="AF345" s="1" t="s">
        <v>3937</v>
      </c>
      <c r="AG345" s="1" t="s">
        <v>2523</v>
      </c>
      <c r="AH345" s="1" t="s">
        <v>2593</v>
      </c>
      <c r="AI345" s="1" t="s">
        <v>3950</v>
      </c>
      <c r="AJ345" s="1"/>
      <c r="AK345" s="1"/>
      <c r="AL345" s="1" t="s">
        <v>3952</v>
      </c>
      <c r="AM345" s="1" t="s">
        <v>3952</v>
      </c>
      <c r="AN345" s="1" t="s">
        <v>3959</v>
      </c>
      <c r="AO345" s="1" t="s">
        <v>3987</v>
      </c>
      <c r="AP345" s="1" t="s">
        <v>4221</v>
      </c>
      <c r="AQ345" s="1"/>
      <c r="AR345">
        <v>23634</v>
      </c>
      <c r="AS345">
        <v>15</v>
      </c>
      <c r="AT345" s="1" t="s">
        <v>4235</v>
      </c>
      <c r="AU345">
        <v>12.84</v>
      </c>
      <c r="AV345" s="1" t="s">
        <v>110</v>
      </c>
      <c r="AW345" s="1" t="s">
        <v>3937</v>
      </c>
      <c r="AX345">
        <v>2370</v>
      </c>
      <c r="AY345">
        <v>135632</v>
      </c>
      <c r="AZ345">
        <v>2</v>
      </c>
      <c r="BA345" s="1" t="s">
        <v>4618</v>
      </c>
    </row>
    <row r="346" spans="1:53">
      <c r="A346" s="1" t="s">
        <v>389</v>
      </c>
      <c r="B346">
        <v>0</v>
      </c>
      <c r="C346">
        <v>21298875</v>
      </c>
      <c r="D346" s="1" t="s">
        <v>1655</v>
      </c>
      <c r="E346">
        <v>20</v>
      </c>
      <c r="F346">
        <v>138595</v>
      </c>
      <c r="G346">
        <v>1</v>
      </c>
      <c r="H346" s="1"/>
      <c r="I346" s="1" t="s">
        <v>2427</v>
      </c>
      <c r="J346" s="1" t="s">
        <v>2462</v>
      </c>
      <c r="K346" s="1" t="s">
        <v>2465</v>
      </c>
      <c r="L346" s="1" t="s">
        <v>2524</v>
      </c>
      <c r="M346" s="1" t="s">
        <v>2604</v>
      </c>
      <c r="N346" s="1" t="s">
        <v>2607</v>
      </c>
      <c r="O346" s="1"/>
      <c r="P346">
        <v>1</v>
      </c>
      <c r="Q346" s="1" t="s">
        <v>2720</v>
      </c>
      <c r="R346" s="1" t="s">
        <v>3107</v>
      </c>
      <c r="S346" s="1"/>
      <c r="T346" s="1" t="s">
        <v>3109</v>
      </c>
      <c r="U346" s="1" t="s">
        <v>2720</v>
      </c>
      <c r="V346" s="1" t="s">
        <v>1655</v>
      </c>
      <c r="W346" s="1" t="s">
        <v>3396</v>
      </c>
      <c r="X346" s="1" t="s">
        <v>3400</v>
      </c>
      <c r="Y346" s="3">
        <v>46210</v>
      </c>
      <c r="Z346" s="1" t="s">
        <v>3409</v>
      </c>
      <c r="AA346" s="3">
        <v>46210</v>
      </c>
      <c r="AB346" s="1" t="s">
        <v>3416</v>
      </c>
      <c r="AC346" s="1" t="s">
        <v>3560</v>
      </c>
      <c r="AD346" s="1" t="s">
        <v>3933</v>
      </c>
      <c r="AE346" s="1" t="s">
        <v>3934</v>
      </c>
      <c r="AF346" s="1" t="s">
        <v>3937</v>
      </c>
      <c r="AG346" s="1" t="s">
        <v>2524</v>
      </c>
      <c r="AH346" s="1" t="s">
        <v>2604</v>
      </c>
      <c r="AI346" s="1" t="s">
        <v>3948</v>
      </c>
      <c r="AJ346" s="1"/>
      <c r="AK346" s="1"/>
      <c r="AL346" s="1" t="s">
        <v>3952</v>
      </c>
      <c r="AM346" s="1" t="s">
        <v>3952</v>
      </c>
      <c r="AN346" s="1" t="s">
        <v>3959</v>
      </c>
      <c r="AO346" s="1" t="s">
        <v>3972</v>
      </c>
      <c r="AP346" s="1" t="s">
        <v>4226</v>
      </c>
      <c r="AQ346" s="1"/>
      <c r="AR346">
        <v>27579</v>
      </c>
      <c r="AS346">
        <v>1</v>
      </c>
      <c r="AT346" s="1" t="s">
        <v>4235</v>
      </c>
      <c r="AU346">
        <v>21298875</v>
      </c>
      <c r="AV346" s="1" t="s">
        <v>4304</v>
      </c>
      <c r="AW346" s="1" t="s">
        <v>3937</v>
      </c>
      <c r="AX346">
        <v>102</v>
      </c>
      <c r="AY346">
        <v>135633</v>
      </c>
      <c r="AZ346">
        <v>1</v>
      </c>
      <c r="BA346" s="1" t="s">
        <v>4630</v>
      </c>
    </row>
    <row r="347" spans="1:53">
      <c r="A347" s="1" t="s">
        <v>390</v>
      </c>
      <c r="B347">
        <v>0</v>
      </c>
      <c r="C347">
        <v>138000</v>
      </c>
      <c r="D347" s="1" t="s">
        <v>1656</v>
      </c>
      <c r="E347">
        <v>20</v>
      </c>
      <c r="F347">
        <v>138607</v>
      </c>
      <c r="G347">
        <v>1</v>
      </c>
      <c r="H347" s="1"/>
      <c r="I347" s="1" t="s">
        <v>2405</v>
      </c>
      <c r="J347" s="1" t="s">
        <v>2462</v>
      </c>
      <c r="K347" s="1" t="s">
        <v>2465</v>
      </c>
      <c r="L347" s="1" t="s">
        <v>2488</v>
      </c>
      <c r="M347" s="1" t="s">
        <v>2596</v>
      </c>
      <c r="N347" s="1" t="s">
        <v>2607</v>
      </c>
      <c r="O347" s="1"/>
      <c r="P347">
        <v>1</v>
      </c>
      <c r="Q347" s="1" t="s">
        <v>1540</v>
      </c>
      <c r="R347" s="1" t="s">
        <v>3107</v>
      </c>
      <c r="S347" s="1"/>
      <c r="T347" s="1" t="s">
        <v>3109</v>
      </c>
      <c r="U347" s="1" t="s">
        <v>3159</v>
      </c>
      <c r="V347" s="1" t="s">
        <v>3311</v>
      </c>
      <c r="W347" s="1" t="s">
        <v>3396</v>
      </c>
      <c r="X347" s="1"/>
      <c r="Y347" s="3">
        <v>46210</v>
      </c>
      <c r="Z347" s="1" t="s">
        <v>3408</v>
      </c>
      <c r="AA347" s="3">
        <v>46210</v>
      </c>
      <c r="AB347" s="1" t="s">
        <v>3416</v>
      </c>
      <c r="AC347" s="1" t="s">
        <v>3561</v>
      </c>
      <c r="AD347" s="1" t="s">
        <v>3933</v>
      </c>
      <c r="AE347" s="1" t="s">
        <v>3933</v>
      </c>
      <c r="AF347" s="1" t="s">
        <v>3937</v>
      </c>
      <c r="AG347" s="1" t="s">
        <v>2488</v>
      </c>
      <c r="AH347" s="1" t="s">
        <v>2596</v>
      </c>
      <c r="AI347" s="1" t="s">
        <v>3948</v>
      </c>
      <c r="AJ347" s="1"/>
      <c r="AK347" s="1"/>
      <c r="AL347" s="1" t="s">
        <v>3952</v>
      </c>
      <c r="AM347" s="1" t="s">
        <v>3952</v>
      </c>
      <c r="AN347" s="1" t="s">
        <v>3959</v>
      </c>
      <c r="AO347" s="1" t="s">
        <v>4014</v>
      </c>
      <c r="AP347" s="1" t="s">
        <v>4221</v>
      </c>
      <c r="AQ347" s="1"/>
      <c r="AR347">
        <v>22417</v>
      </c>
      <c r="AS347">
        <v>1</v>
      </c>
      <c r="AT347" s="1" t="s">
        <v>4235</v>
      </c>
      <c r="AU347">
        <v>138000</v>
      </c>
      <c r="AV347" s="1" t="s">
        <v>4280</v>
      </c>
      <c r="AW347" s="1" t="s">
        <v>3937</v>
      </c>
      <c r="AX347">
        <v>2053</v>
      </c>
      <c r="AY347">
        <v>135634</v>
      </c>
      <c r="AZ347">
        <v>1</v>
      </c>
      <c r="BA347" s="1" t="s">
        <v>4619</v>
      </c>
    </row>
    <row r="348" spans="1:53">
      <c r="A348" s="1" t="s">
        <v>391</v>
      </c>
      <c r="B348">
        <v>0</v>
      </c>
      <c r="C348">
        <v>150000</v>
      </c>
      <c r="D348" s="1" t="s">
        <v>1526</v>
      </c>
      <c r="E348">
        <v>20</v>
      </c>
      <c r="F348">
        <v>138607</v>
      </c>
      <c r="G348">
        <v>2</v>
      </c>
      <c r="H348" s="1"/>
      <c r="I348" s="1" t="s">
        <v>2405</v>
      </c>
      <c r="J348" s="1" t="s">
        <v>2462</v>
      </c>
      <c r="K348" s="1" t="s">
        <v>2465</v>
      </c>
      <c r="L348" s="1" t="s">
        <v>2488</v>
      </c>
      <c r="M348" s="1" t="s">
        <v>2596</v>
      </c>
      <c r="N348" s="1" t="s">
        <v>2607</v>
      </c>
      <c r="O348" s="1"/>
      <c r="P348">
        <v>1</v>
      </c>
      <c r="Q348" s="1" t="s">
        <v>1643</v>
      </c>
      <c r="R348" s="1" t="s">
        <v>3107</v>
      </c>
      <c r="S348" s="1"/>
      <c r="T348" s="1" t="s">
        <v>3109</v>
      </c>
      <c r="U348" s="1" t="s">
        <v>3159</v>
      </c>
      <c r="V348" s="1" t="s">
        <v>3311</v>
      </c>
      <c r="W348" s="1" t="s">
        <v>3396</v>
      </c>
      <c r="X348" s="1"/>
      <c r="Y348" s="3">
        <v>46210</v>
      </c>
      <c r="Z348" s="1" t="s">
        <v>3408</v>
      </c>
      <c r="AA348" s="3">
        <v>46210</v>
      </c>
      <c r="AB348" s="1" t="s">
        <v>3416</v>
      </c>
      <c r="AC348" s="1" t="s">
        <v>3561</v>
      </c>
      <c r="AD348" s="1" t="s">
        <v>3933</v>
      </c>
      <c r="AE348" s="1" t="s">
        <v>3933</v>
      </c>
      <c r="AF348" s="1" t="s">
        <v>3937</v>
      </c>
      <c r="AG348" s="1" t="s">
        <v>2488</v>
      </c>
      <c r="AH348" s="1" t="s">
        <v>2596</v>
      </c>
      <c r="AI348" s="1" t="s">
        <v>3948</v>
      </c>
      <c r="AJ348" s="1"/>
      <c r="AK348" s="1"/>
      <c r="AL348" s="1" t="s">
        <v>3952</v>
      </c>
      <c r="AM348" s="1" t="s">
        <v>3952</v>
      </c>
      <c r="AN348" s="1" t="s">
        <v>3959</v>
      </c>
      <c r="AO348" s="1" t="s">
        <v>4014</v>
      </c>
      <c r="AP348" s="1" t="s">
        <v>4221</v>
      </c>
      <c r="AQ348" s="1"/>
      <c r="AR348">
        <v>22417</v>
      </c>
      <c r="AS348">
        <v>1</v>
      </c>
      <c r="AT348" s="1" t="s">
        <v>4235</v>
      </c>
      <c r="AU348">
        <v>150000</v>
      </c>
      <c r="AV348" s="1" t="s">
        <v>4280</v>
      </c>
      <c r="AW348" s="1" t="s">
        <v>3937</v>
      </c>
      <c r="AX348">
        <v>2053</v>
      </c>
      <c r="AY348">
        <v>135634</v>
      </c>
      <c r="AZ348">
        <v>2</v>
      </c>
      <c r="BA348" s="1" t="s">
        <v>4619</v>
      </c>
    </row>
    <row r="349" spans="1:53">
      <c r="A349" s="1" t="s">
        <v>392</v>
      </c>
      <c r="B349">
        <v>0</v>
      </c>
      <c r="C349">
        <v>150000</v>
      </c>
      <c r="D349" s="1" t="s">
        <v>1526</v>
      </c>
      <c r="E349">
        <v>20</v>
      </c>
      <c r="F349">
        <v>138607</v>
      </c>
      <c r="G349">
        <v>3</v>
      </c>
      <c r="H349" s="1"/>
      <c r="I349" s="1" t="s">
        <v>2405</v>
      </c>
      <c r="J349" s="1" t="s">
        <v>2462</v>
      </c>
      <c r="K349" s="1" t="s">
        <v>2465</v>
      </c>
      <c r="L349" s="1" t="s">
        <v>2488</v>
      </c>
      <c r="M349" s="1" t="s">
        <v>2596</v>
      </c>
      <c r="N349" s="1" t="s">
        <v>2607</v>
      </c>
      <c r="O349" s="1"/>
      <c r="P349">
        <v>1</v>
      </c>
      <c r="Q349" s="1" t="s">
        <v>1643</v>
      </c>
      <c r="R349" s="1" t="s">
        <v>3107</v>
      </c>
      <c r="S349" s="1"/>
      <c r="T349" s="1" t="s">
        <v>3109</v>
      </c>
      <c r="U349" s="1" t="s">
        <v>3159</v>
      </c>
      <c r="V349" s="1" t="s">
        <v>3311</v>
      </c>
      <c r="W349" s="1" t="s">
        <v>3396</v>
      </c>
      <c r="X349" s="1"/>
      <c r="Y349" s="3">
        <v>46210</v>
      </c>
      <c r="Z349" s="1" t="s">
        <v>3408</v>
      </c>
      <c r="AA349" s="3">
        <v>46210</v>
      </c>
      <c r="AB349" s="1" t="s">
        <v>3416</v>
      </c>
      <c r="AC349" s="1" t="s">
        <v>3561</v>
      </c>
      <c r="AD349" s="1" t="s">
        <v>3933</v>
      </c>
      <c r="AE349" s="1" t="s">
        <v>3933</v>
      </c>
      <c r="AF349" s="1" t="s">
        <v>3937</v>
      </c>
      <c r="AG349" s="1" t="s">
        <v>2488</v>
      </c>
      <c r="AH349" s="1" t="s">
        <v>2596</v>
      </c>
      <c r="AI349" s="1" t="s">
        <v>3948</v>
      </c>
      <c r="AJ349" s="1"/>
      <c r="AK349" s="1"/>
      <c r="AL349" s="1" t="s">
        <v>3952</v>
      </c>
      <c r="AM349" s="1" t="s">
        <v>3952</v>
      </c>
      <c r="AN349" s="1" t="s">
        <v>3959</v>
      </c>
      <c r="AO349" s="1" t="s">
        <v>4014</v>
      </c>
      <c r="AP349" s="1" t="s">
        <v>4221</v>
      </c>
      <c r="AQ349" s="1"/>
      <c r="AR349">
        <v>22417</v>
      </c>
      <c r="AS349">
        <v>1</v>
      </c>
      <c r="AT349" s="1" t="s">
        <v>4235</v>
      </c>
      <c r="AU349">
        <v>150000</v>
      </c>
      <c r="AV349" s="1" t="s">
        <v>4280</v>
      </c>
      <c r="AW349" s="1" t="s">
        <v>3937</v>
      </c>
      <c r="AX349">
        <v>2053</v>
      </c>
      <c r="AY349">
        <v>135634</v>
      </c>
      <c r="AZ349">
        <v>3</v>
      </c>
      <c r="BA349" s="1" t="s">
        <v>4619</v>
      </c>
    </row>
    <row r="350" spans="1:53">
      <c r="A350" s="1" t="s">
        <v>393</v>
      </c>
      <c r="B350">
        <v>0</v>
      </c>
      <c r="C350">
        <v>117500</v>
      </c>
      <c r="D350" s="1" t="s">
        <v>1657</v>
      </c>
      <c r="E350">
        <v>20</v>
      </c>
      <c r="F350">
        <v>138607</v>
      </c>
      <c r="G350">
        <v>4</v>
      </c>
      <c r="H350" s="1"/>
      <c r="I350" s="1" t="s">
        <v>2405</v>
      </c>
      <c r="J350" s="1" t="s">
        <v>2462</v>
      </c>
      <c r="K350" s="1" t="s">
        <v>2465</v>
      </c>
      <c r="L350" s="1" t="s">
        <v>2488</v>
      </c>
      <c r="M350" s="1" t="s">
        <v>2596</v>
      </c>
      <c r="N350" s="1" t="s">
        <v>2607</v>
      </c>
      <c r="O350" s="1"/>
      <c r="P350">
        <v>1</v>
      </c>
      <c r="Q350" s="1" t="s">
        <v>2721</v>
      </c>
      <c r="R350" s="1" t="s">
        <v>3107</v>
      </c>
      <c r="S350" s="1"/>
      <c r="T350" s="1" t="s">
        <v>3109</v>
      </c>
      <c r="U350" s="1" t="s">
        <v>3159</v>
      </c>
      <c r="V350" s="1" t="s">
        <v>3311</v>
      </c>
      <c r="W350" s="1" t="s">
        <v>3396</v>
      </c>
      <c r="X350" s="1"/>
      <c r="Y350" s="3">
        <v>46210</v>
      </c>
      <c r="Z350" s="1" t="s">
        <v>3408</v>
      </c>
      <c r="AA350" s="3">
        <v>46210</v>
      </c>
      <c r="AB350" s="1" t="s">
        <v>3416</v>
      </c>
      <c r="AC350" s="1" t="s">
        <v>3561</v>
      </c>
      <c r="AD350" s="1" t="s">
        <v>3933</v>
      </c>
      <c r="AE350" s="1" t="s">
        <v>3933</v>
      </c>
      <c r="AF350" s="1" t="s">
        <v>3937</v>
      </c>
      <c r="AG350" s="1" t="s">
        <v>2488</v>
      </c>
      <c r="AH350" s="1" t="s">
        <v>2596</v>
      </c>
      <c r="AI350" s="1" t="s">
        <v>3948</v>
      </c>
      <c r="AJ350" s="1"/>
      <c r="AK350" s="1"/>
      <c r="AL350" s="1" t="s">
        <v>3952</v>
      </c>
      <c r="AM350" s="1" t="s">
        <v>3952</v>
      </c>
      <c r="AN350" s="1" t="s">
        <v>3959</v>
      </c>
      <c r="AO350" s="1" t="s">
        <v>4014</v>
      </c>
      <c r="AP350" s="1" t="s">
        <v>4221</v>
      </c>
      <c r="AQ350" s="1"/>
      <c r="AR350">
        <v>22417</v>
      </c>
      <c r="AS350">
        <v>1</v>
      </c>
      <c r="AT350" s="1" t="s">
        <v>4235</v>
      </c>
      <c r="AU350">
        <v>117500</v>
      </c>
      <c r="AV350" s="1" t="s">
        <v>4280</v>
      </c>
      <c r="AW350" s="1" t="s">
        <v>3937</v>
      </c>
      <c r="AX350">
        <v>2053</v>
      </c>
      <c r="AY350">
        <v>135634</v>
      </c>
      <c r="AZ350">
        <v>4</v>
      </c>
      <c r="BA350" s="1" t="s">
        <v>4619</v>
      </c>
    </row>
    <row r="351" spans="1:53">
      <c r="A351" s="1" t="s">
        <v>394</v>
      </c>
      <c r="B351">
        <v>0</v>
      </c>
      <c r="C351">
        <v>80000</v>
      </c>
      <c r="D351" s="1" t="s">
        <v>1530</v>
      </c>
      <c r="E351">
        <v>20</v>
      </c>
      <c r="F351">
        <v>138607</v>
      </c>
      <c r="G351">
        <v>5</v>
      </c>
      <c r="H351" s="1"/>
      <c r="I351" s="1" t="s">
        <v>2405</v>
      </c>
      <c r="J351" s="1" t="s">
        <v>2462</v>
      </c>
      <c r="K351" s="1" t="s">
        <v>2465</v>
      </c>
      <c r="L351" s="1" t="s">
        <v>2488</v>
      </c>
      <c r="M351" s="1" t="s">
        <v>2596</v>
      </c>
      <c r="N351" s="1" t="s">
        <v>2607</v>
      </c>
      <c r="O351" s="1"/>
      <c r="P351">
        <v>1</v>
      </c>
      <c r="Q351" s="1" t="s">
        <v>2653</v>
      </c>
      <c r="R351" s="1" t="s">
        <v>3107</v>
      </c>
      <c r="S351" s="1"/>
      <c r="T351" s="1" t="s">
        <v>3109</v>
      </c>
      <c r="U351" s="1" t="s">
        <v>3159</v>
      </c>
      <c r="V351" s="1" t="s">
        <v>3311</v>
      </c>
      <c r="W351" s="1" t="s">
        <v>3396</v>
      </c>
      <c r="X351" s="1"/>
      <c r="Y351" s="3">
        <v>46210</v>
      </c>
      <c r="Z351" s="1" t="s">
        <v>3408</v>
      </c>
      <c r="AA351" s="3">
        <v>46210</v>
      </c>
      <c r="AB351" s="1" t="s">
        <v>3416</v>
      </c>
      <c r="AC351" s="1" t="s">
        <v>3561</v>
      </c>
      <c r="AD351" s="1" t="s">
        <v>3933</v>
      </c>
      <c r="AE351" s="1" t="s">
        <v>3933</v>
      </c>
      <c r="AF351" s="1" t="s">
        <v>3937</v>
      </c>
      <c r="AG351" s="1" t="s">
        <v>2488</v>
      </c>
      <c r="AH351" s="1" t="s">
        <v>2596</v>
      </c>
      <c r="AI351" s="1" t="s">
        <v>3948</v>
      </c>
      <c r="AJ351" s="1"/>
      <c r="AK351" s="1"/>
      <c r="AL351" s="1" t="s">
        <v>3952</v>
      </c>
      <c r="AM351" s="1" t="s">
        <v>3952</v>
      </c>
      <c r="AN351" s="1" t="s">
        <v>3959</v>
      </c>
      <c r="AO351" s="1" t="s">
        <v>4014</v>
      </c>
      <c r="AP351" s="1" t="s">
        <v>4221</v>
      </c>
      <c r="AQ351" s="1"/>
      <c r="AR351">
        <v>22417</v>
      </c>
      <c r="AS351">
        <v>1</v>
      </c>
      <c r="AT351" s="1" t="s">
        <v>4235</v>
      </c>
      <c r="AU351">
        <v>80000</v>
      </c>
      <c r="AV351" s="1" t="s">
        <v>4280</v>
      </c>
      <c r="AW351" s="1" t="s">
        <v>3937</v>
      </c>
      <c r="AX351">
        <v>2053</v>
      </c>
      <c r="AY351">
        <v>135634</v>
      </c>
      <c r="AZ351">
        <v>5</v>
      </c>
      <c r="BA351" s="1" t="s">
        <v>4619</v>
      </c>
    </row>
    <row r="352" spans="1:53">
      <c r="A352" s="1" t="s">
        <v>395</v>
      </c>
      <c r="B352">
        <v>0</v>
      </c>
      <c r="C352">
        <v>80000</v>
      </c>
      <c r="D352" s="1" t="s">
        <v>1530</v>
      </c>
      <c r="E352">
        <v>20</v>
      </c>
      <c r="F352">
        <v>138607</v>
      </c>
      <c r="G352">
        <v>6</v>
      </c>
      <c r="H352" s="1"/>
      <c r="I352" s="1" t="s">
        <v>2405</v>
      </c>
      <c r="J352" s="1" t="s">
        <v>2462</v>
      </c>
      <c r="K352" s="1" t="s">
        <v>2465</v>
      </c>
      <c r="L352" s="1" t="s">
        <v>2488</v>
      </c>
      <c r="M352" s="1" t="s">
        <v>2596</v>
      </c>
      <c r="N352" s="1" t="s">
        <v>2607</v>
      </c>
      <c r="O352" s="1"/>
      <c r="P352">
        <v>1</v>
      </c>
      <c r="Q352" s="1" t="s">
        <v>2653</v>
      </c>
      <c r="R352" s="1" t="s">
        <v>3107</v>
      </c>
      <c r="S352" s="1"/>
      <c r="T352" s="1" t="s">
        <v>3109</v>
      </c>
      <c r="U352" s="1" t="s">
        <v>3159</v>
      </c>
      <c r="V352" s="1" t="s">
        <v>3311</v>
      </c>
      <c r="W352" s="1" t="s">
        <v>3396</v>
      </c>
      <c r="X352" s="1"/>
      <c r="Y352" s="3">
        <v>46210</v>
      </c>
      <c r="Z352" s="1" t="s">
        <v>3408</v>
      </c>
      <c r="AA352" s="3">
        <v>46210</v>
      </c>
      <c r="AB352" s="1" t="s">
        <v>3416</v>
      </c>
      <c r="AC352" s="1" t="s">
        <v>3561</v>
      </c>
      <c r="AD352" s="1" t="s">
        <v>3933</v>
      </c>
      <c r="AE352" s="1" t="s">
        <v>3933</v>
      </c>
      <c r="AF352" s="1" t="s">
        <v>3937</v>
      </c>
      <c r="AG352" s="1" t="s">
        <v>2488</v>
      </c>
      <c r="AH352" s="1" t="s">
        <v>2596</v>
      </c>
      <c r="AI352" s="1" t="s">
        <v>3948</v>
      </c>
      <c r="AJ352" s="1"/>
      <c r="AK352" s="1"/>
      <c r="AL352" s="1" t="s">
        <v>3952</v>
      </c>
      <c r="AM352" s="1" t="s">
        <v>3952</v>
      </c>
      <c r="AN352" s="1" t="s">
        <v>3959</v>
      </c>
      <c r="AO352" s="1" t="s">
        <v>4014</v>
      </c>
      <c r="AP352" s="1" t="s">
        <v>4221</v>
      </c>
      <c r="AQ352" s="1"/>
      <c r="AR352">
        <v>22417</v>
      </c>
      <c r="AS352">
        <v>1</v>
      </c>
      <c r="AT352" s="1" t="s">
        <v>4235</v>
      </c>
      <c r="AU352">
        <v>80000</v>
      </c>
      <c r="AV352" s="1" t="s">
        <v>4280</v>
      </c>
      <c r="AW352" s="1" t="s">
        <v>3937</v>
      </c>
      <c r="AX352">
        <v>2053</v>
      </c>
      <c r="AY352">
        <v>135634</v>
      </c>
      <c r="AZ352">
        <v>6</v>
      </c>
      <c r="BA352" s="1" t="s">
        <v>4619</v>
      </c>
    </row>
    <row r="353" spans="1:53">
      <c r="A353" s="1" t="s">
        <v>396</v>
      </c>
      <c r="B353">
        <v>0</v>
      </c>
      <c r="C353">
        <v>20000</v>
      </c>
      <c r="D353" s="1" t="s">
        <v>1543</v>
      </c>
      <c r="E353">
        <v>20</v>
      </c>
      <c r="F353">
        <v>138607</v>
      </c>
      <c r="G353">
        <v>7</v>
      </c>
      <c r="H353" s="1"/>
      <c r="I353" s="1" t="s">
        <v>2405</v>
      </c>
      <c r="J353" s="1" t="s">
        <v>2462</v>
      </c>
      <c r="K353" s="1" t="s">
        <v>2465</v>
      </c>
      <c r="L353" s="1" t="s">
        <v>2488</v>
      </c>
      <c r="M353" s="1" t="s">
        <v>2596</v>
      </c>
      <c r="N353" s="1" t="s">
        <v>2607</v>
      </c>
      <c r="O353" s="1"/>
      <c r="P353">
        <v>1</v>
      </c>
      <c r="Q353" s="1" t="s">
        <v>1437</v>
      </c>
      <c r="R353" s="1" t="s">
        <v>3107</v>
      </c>
      <c r="S353" s="1"/>
      <c r="T353" s="1" t="s">
        <v>3109</v>
      </c>
      <c r="U353" s="1" t="s">
        <v>3159</v>
      </c>
      <c r="V353" s="1" t="s">
        <v>3311</v>
      </c>
      <c r="W353" s="1" t="s">
        <v>3396</v>
      </c>
      <c r="X353" s="1"/>
      <c r="Y353" s="3">
        <v>46210</v>
      </c>
      <c r="Z353" s="1" t="s">
        <v>3408</v>
      </c>
      <c r="AA353" s="3">
        <v>46210</v>
      </c>
      <c r="AB353" s="1" t="s">
        <v>3416</v>
      </c>
      <c r="AC353" s="1" t="s">
        <v>3561</v>
      </c>
      <c r="AD353" s="1" t="s">
        <v>3933</v>
      </c>
      <c r="AE353" s="1" t="s">
        <v>3933</v>
      </c>
      <c r="AF353" s="1" t="s">
        <v>3937</v>
      </c>
      <c r="AG353" s="1" t="s">
        <v>2488</v>
      </c>
      <c r="AH353" s="1" t="s">
        <v>2596</v>
      </c>
      <c r="AI353" s="1" t="s">
        <v>3948</v>
      </c>
      <c r="AJ353" s="1"/>
      <c r="AK353" s="1"/>
      <c r="AL353" s="1" t="s">
        <v>3952</v>
      </c>
      <c r="AM353" s="1" t="s">
        <v>3952</v>
      </c>
      <c r="AN353" s="1" t="s">
        <v>3959</v>
      </c>
      <c r="AO353" s="1" t="s">
        <v>4014</v>
      </c>
      <c r="AP353" s="1" t="s">
        <v>4221</v>
      </c>
      <c r="AQ353" s="1"/>
      <c r="AR353">
        <v>22417</v>
      </c>
      <c r="AS353">
        <v>1</v>
      </c>
      <c r="AT353" s="1" t="s">
        <v>4235</v>
      </c>
      <c r="AU353">
        <v>20000</v>
      </c>
      <c r="AV353" s="1" t="s">
        <v>4280</v>
      </c>
      <c r="AW353" s="1" t="s">
        <v>3937</v>
      </c>
      <c r="AX353">
        <v>2053</v>
      </c>
      <c r="AY353">
        <v>135634</v>
      </c>
      <c r="AZ353">
        <v>7</v>
      </c>
      <c r="BA353" s="1" t="s">
        <v>4619</v>
      </c>
    </row>
    <row r="354" spans="1:53">
      <c r="A354" s="1" t="s">
        <v>397</v>
      </c>
      <c r="B354">
        <v>0</v>
      </c>
      <c r="C354">
        <v>275000</v>
      </c>
      <c r="D354" s="1" t="s">
        <v>1558</v>
      </c>
      <c r="E354">
        <v>20</v>
      </c>
      <c r="F354">
        <v>138607</v>
      </c>
      <c r="G354">
        <v>8</v>
      </c>
      <c r="H354" s="1"/>
      <c r="I354" s="1" t="s">
        <v>2405</v>
      </c>
      <c r="J354" s="1" t="s">
        <v>2462</v>
      </c>
      <c r="K354" s="1" t="s">
        <v>2465</v>
      </c>
      <c r="L354" s="1" t="s">
        <v>2488</v>
      </c>
      <c r="M354" s="1" t="s">
        <v>2596</v>
      </c>
      <c r="N354" s="1" t="s">
        <v>2607</v>
      </c>
      <c r="O354" s="1"/>
      <c r="P354">
        <v>1</v>
      </c>
      <c r="Q354" s="1" t="s">
        <v>2672</v>
      </c>
      <c r="R354" s="1" t="s">
        <v>3107</v>
      </c>
      <c r="S354" s="1"/>
      <c r="T354" s="1" t="s">
        <v>3109</v>
      </c>
      <c r="U354" s="1" t="s">
        <v>3159</v>
      </c>
      <c r="V354" s="1" t="s">
        <v>3311</v>
      </c>
      <c r="W354" s="1" t="s">
        <v>3396</v>
      </c>
      <c r="X354" s="1"/>
      <c r="Y354" s="3">
        <v>46210</v>
      </c>
      <c r="Z354" s="1" t="s">
        <v>3408</v>
      </c>
      <c r="AA354" s="3">
        <v>46210</v>
      </c>
      <c r="AB354" s="1" t="s">
        <v>3416</v>
      </c>
      <c r="AC354" s="1" t="s">
        <v>3561</v>
      </c>
      <c r="AD354" s="1" t="s">
        <v>3933</v>
      </c>
      <c r="AE354" s="1" t="s">
        <v>3933</v>
      </c>
      <c r="AF354" s="1" t="s">
        <v>3937</v>
      </c>
      <c r="AG354" s="1" t="s">
        <v>2488</v>
      </c>
      <c r="AH354" s="1" t="s">
        <v>2596</v>
      </c>
      <c r="AI354" s="1" t="s">
        <v>3948</v>
      </c>
      <c r="AJ354" s="1"/>
      <c r="AK354" s="1"/>
      <c r="AL354" s="1" t="s">
        <v>3952</v>
      </c>
      <c r="AM354" s="1" t="s">
        <v>3952</v>
      </c>
      <c r="AN354" s="1" t="s">
        <v>3959</v>
      </c>
      <c r="AO354" s="1" t="s">
        <v>4014</v>
      </c>
      <c r="AP354" s="1" t="s">
        <v>4221</v>
      </c>
      <c r="AQ354" s="1"/>
      <c r="AR354">
        <v>22417</v>
      </c>
      <c r="AS354">
        <v>1</v>
      </c>
      <c r="AT354" s="1" t="s">
        <v>4235</v>
      </c>
      <c r="AU354">
        <v>275000</v>
      </c>
      <c r="AV354" s="1" t="s">
        <v>4280</v>
      </c>
      <c r="AW354" s="1" t="s">
        <v>3937</v>
      </c>
      <c r="AX354">
        <v>2053</v>
      </c>
      <c r="AY354">
        <v>135634</v>
      </c>
      <c r="AZ354">
        <v>8</v>
      </c>
      <c r="BA354" s="1" t="s">
        <v>4619</v>
      </c>
    </row>
    <row r="355" spans="1:53">
      <c r="A355" s="1" t="s">
        <v>398</v>
      </c>
      <c r="B355">
        <v>0</v>
      </c>
      <c r="C355">
        <v>220000</v>
      </c>
      <c r="D355" s="1" t="s">
        <v>1560</v>
      </c>
      <c r="E355">
        <v>20</v>
      </c>
      <c r="F355">
        <v>138607</v>
      </c>
      <c r="G355">
        <v>9</v>
      </c>
      <c r="H355" s="1"/>
      <c r="I355" s="1" t="s">
        <v>2405</v>
      </c>
      <c r="J355" s="1" t="s">
        <v>2462</v>
      </c>
      <c r="K355" s="1" t="s">
        <v>2465</v>
      </c>
      <c r="L355" s="1" t="s">
        <v>2488</v>
      </c>
      <c r="M355" s="1" t="s">
        <v>2596</v>
      </c>
      <c r="N355" s="1" t="s">
        <v>2607</v>
      </c>
      <c r="O355" s="1"/>
      <c r="P355">
        <v>1</v>
      </c>
      <c r="Q355" s="1" t="s">
        <v>2674</v>
      </c>
      <c r="R355" s="1" t="s">
        <v>3107</v>
      </c>
      <c r="S355" s="1"/>
      <c r="T355" s="1" t="s">
        <v>3109</v>
      </c>
      <c r="U355" s="1" t="s">
        <v>3159</v>
      </c>
      <c r="V355" s="1" t="s">
        <v>3311</v>
      </c>
      <c r="W355" s="1" t="s">
        <v>3396</v>
      </c>
      <c r="X355" s="1"/>
      <c r="Y355" s="3">
        <v>46210</v>
      </c>
      <c r="Z355" s="1" t="s">
        <v>3408</v>
      </c>
      <c r="AA355" s="3">
        <v>46210</v>
      </c>
      <c r="AB355" s="1" t="s">
        <v>3416</v>
      </c>
      <c r="AC355" s="1" t="s">
        <v>3561</v>
      </c>
      <c r="AD355" s="1" t="s">
        <v>3933</v>
      </c>
      <c r="AE355" s="1" t="s">
        <v>3933</v>
      </c>
      <c r="AF355" s="1" t="s">
        <v>3937</v>
      </c>
      <c r="AG355" s="1" t="s">
        <v>2488</v>
      </c>
      <c r="AH355" s="1" t="s">
        <v>2596</v>
      </c>
      <c r="AI355" s="1" t="s">
        <v>3948</v>
      </c>
      <c r="AJ355" s="1"/>
      <c r="AK355" s="1"/>
      <c r="AL355" s="1" t="s">
        <v>3952</v>
      </c>
      <c r="AM355" s="1" t="s">
        <v>3952</v>
      </c>
      <c r="AN355" s="1" t="s">
        <v>3959</v>
      </c>
      <c r="AO355" s="1" t="s">
        <v>4014</v>
      </c>
      <c r="AP355" s="1" t="s">
        <v>4221</v>
      </c>
      <c r="AQ355" s="1"/>
      <c r="AR355">
        <v>22417</v>
      </c>
      <c r="AS355">
        <v>1</v>
      </c>
      <c r="AT355" s="1" t="s">
        <v>4235</v>
      </c>
      <c r="AU355">
        <v>220000</v>
      </c>
      <c r="AV355" s="1" t="s">
        <v>4280</v>
      </c>
      <c r="AW355" s="1" t="s">
        <v>3937</v>
      </c>
      <c r="AX355">
        <v>2053</v>
      </c>
      <c r="AY355">
        <v>135634</v>
      </c>
      <c r="AZ355">
        <v>9</v>
      </c>
      <c r="BA355" s="1" t="s">
        <v>4619</v>
      </c>
    </row>
    <row r="356" spans="1:53">
      <c r="A356" s="1" t="s">
        <v>399</v>
      </c>
      <c r="B356">
        <v>0</v>
      </c>
      <c r="C356">
        <v>80000</v>
      </c>
      <c r="D356" s="1" t="s">
        <v>1530</v>
      </c>
      <c r="E356">
        <v>20</v>
      </c>
      <c r="F356">
        <v>138607</v>
      </c>
      <c r="G356">
        <v>10</v>
      </c>
      <c r="H356" s="1"/>
      <c r="I356" s="1" t="s">
        <v>2405</v>
      </c>
      <c r="J356" s="1" t="s">
        <v>2462</v>
      </c>
      <c r="K356" s="1" t="s">
        <v>2465</v>
      </c>
      <c r="L356" s="1" t="s">
        <v>2488</v>
      </c>
      <c r="M356" s="1" t="s">
        <v>2596</v>
      </c>
      <c r="N356" s="1" t="s">
        <v>2607</v>
      </c>
      <c r="O356" s="1"/>
      <c r="P356">
        <v>1</v>
      </c>
      <c r="Q356" s="1" t="s">
        <v>2653</v>
      </c>
      <c r="R356" s="1" t="s">
        <v>3107</v>
      </c>
      <c r="S356" s="1"/>
      <c r="T356" s="1" t="s">
        <v>3109</v>
      </c>
      <c r="U356" s="1" t="s">
        <v>3159</v>
      </c>
      <c r="V356" s="1" t="s">
        <v>3311</v>
      </c>
      <c r="W356" s="1" t="s">
        <v>3396</v>
      </c>
      <c r="X356" s="1"/>
      <c r="Y356" s="3">
        <v>46210</v>
      </c>
      <c r="Z356" s="1" t="s">
        <v>3408</v>
      </c>
      <c r="AA356" s="3">
        <v>46210</v>
      </c>
      <c r="AB356" s="1" t="s">
        <v>3416</v>
      </c>
      <c r="AC356" s="1" t="s">
        <v>3561</v>
      </c>
      <c r="AD356" s="1" t="s">
        <v>3933</v>
      </c>
      <c r="AE356" s="1" t="s">
        <v>3933</v>
      </c>
      <c r="AF356" s="1" t="s">
        <v>3937</v>
      </c>
      <c r="AG356" s="1" t="s">
        <v>2488</v>
      </c>
      <c r="AH356" s="1" t="s">
        <v>2596</v>
      </c>
      <c r="AI356" s="1" t="s">
        <v>3948</v>
      </c>
      <c r="AJ356" s="1"/>
      <c r="AK356" s="1"/>
      <c r="AL356" s="1" t="s">
        <v>3952</v>
      </c>
      <c r="AM356" s="1" t="s">
        <v>3952</v>
      </c>
      <c r="AN356" s="1" t="s">
        <v>3959</v>
      </c>
      <c r="AO356" s="1" t="s">
        <v>4014</v>
      </c>
      <c r="AP356" s="1" t="s">
        <v>4221</v>
      </c>
      <c r="AQ356" s="1"/>
      <c r="AR356">
        <v>22417</v>
      </c>
      <c r="AS356">
        <v>1</v>
      </c>
      <c r="AT356" s="1" t="s">
        <v>4235</v>
      </c>
      <c r="AU356">
        <v>80000</v>
      </c>
      <c r="AV356" s="1" t="s">
        <v>4280</v>
      </c>
      <c r="AW356" s="1" t="s">
        <v>3937</v>
      </c>
      <c r="AX356">
        <v>2053</v>
      </c>
      <c r="AY356">
        <v>135634</v>
      </c>
      <c r="AZ356">
        <v>10</v>
      </c>
      <c r="BA356" s="1" t="s">
        <v>4619</v>
      </c>
    </row>
    <row r="357" spans="1:53">
      <c r="A357" s="1" t="s">
        <v>400</v>
      </c>
      <c r="B357">
        <v>0</v>
      </c>
      <c r="C357">
        <v>80000</v>
      </c>
      <c r="D357" s="1" t="s">
        <v>1530</v>
      </c>
      <c r="E357">
        <v>20</v>
      </c>
      <c r="F357">
        <v>138607</v>
      </c>
      <c r="G357">
        <v>11</v>
      </c>
      <c r="H357" s="1"/>
      <c r="I357" s="1" t="s">
        <v>2405</v>
      </c>
      <c r="J357" s="1" t="s">
        <v>2462</v>
      </c>
      <c r="K357" s="1" t="s">
        <v>2465</v>
      </c>
      <c r="L357" s="1" t="s">
        <v>2488</v>
      </c>
      <c r="M357" s="1" t="s">
        <v>2596</v>
      </c>
      <c r="N357" s="1" t="s">
        <v>2607</v>
      </c>
      <c r="O357" s="1"/>
      <c r="P357">
        <v>1</v>
      </c>
      <c r="Q357" s="1" t="s">
        <v>2653</v>
      </c>
      <c r="R357" s="1" t="s">
        <v>3107</v>
      </c>
      <c r="S357" s="1"/>
      <c r="T357" s="1" t="s">
        <v>3109</v>
      </c>
      <c r="U357" s="1" t="s">
        <v>3159</v>
      </c>
      <c r="V357" s="1" t="s">
        <v>3311</v>
      </c>
      <c r="W357" s="1" t="s">
        <v>3396</v>
      </c>
      <c r="X357" s="1"/>
      <c r="Y357" s="3">
        <v>46210</v>
      </c>
      <c r="Z357" s="1" t="s">
        <v>3408</v>
      </c>
      <c r="AA357" s="3">
        <v>46210</v>
      </c>
      <c r="AB357" s="1" t="s">
        <v>3416</v>
      </c>
      <c r="AC357" s="1" t="s">
        <v>3561</v>
      </c>
      <c r="AD357" s="1" t="s">
        <v>3933</v>
      </c>
      <c r="AE357" s="1" t="s">
        <v>3933</v>
      </c>
      <c r="AF357" s="1" t="s">
        <v>3937</v>
      </c>
      <c r="AG357" s="1" t="s">
        <v>2488</v>
      </c>
      <c r="AH357" s="1" t="s">
        <v>2596</v>
      </c>
      <c r="AI357" s="1" t="s">
        <v>3948</v>
      </c>
      <c r="AJ357" s="1"/>
      <c r="AK357" s="1"/>
      <c r="AL357" s="1" t="s">
        <v>3952</v>
      </c>
      <c r="AM357" s="1" t="s">
        <v>3952</v>
      </c>
      <c r="AN357" s="1" t="s">
        <v>3959</v>
      </c>
      <c r="AO357" s="1" t="s">
        <v>4014</v>
      </c>
      <c r="AP357" s="1" t="s">
        <v>4221</v>
      </c>
      <c r="AQ357" s="1"/>
      <c r="AR357">
        <v>22417</v>
      </c>
      <c r="AS357">
        <v>1</v>
      </c>
      <c r="AT357" s="1" t="s">
        <v>4235</v>
      </c>
      <c r="AU357">
        <v>80000</v>
      </c>
      <c r="AV357" s="1" t="s">
        <v>4280</v>
      </c>
      <c r="AW357" s="1" t="s">
        <v>3937</v>
      </c>
      <c r="AX357">
        <v>2053</v>
      </c>
      <c r="AY357">
        <v>135634</v>
      </c>
      <c r="AZ357">
        <v>11</v>
      </c>
      <c r="BA357" s="1" t="s">
        <v>4619</v>
      </c>
    </row>
    <row r="358" spans="1:53">
      <c r="A358" s="1" t="s">
        <v>401</v>
      </c>
      <c r="B358">
        <v>0</v>
      </c>
      <c r="C358">
        <v>30000</v>
      </c>
      <c r="D358" s="1" t="s">
        <v>1430</v>
      </c>
      <c r="E358">
        <v>20</v>
      </c>
      <c r="F358">
        <v>138607</v>
      </c>
      <c r="G358">
        <v>12</v>
      </c>
      <c r="H358" s="1"/>
      <c r="I358" s="1" t="s">
        <v>2405</v>
      </c>
      <c r="J358" s="1" t="s">
        <v>2462</v>
      </c>
      <c r="K358" s="1" t="s">
        <v>2465</v>
      </c>
      <c r="L358" s="1" t="s">
        <v>2488</v>
      </c>
      <c r="M358" s="1" t="s">
        <v>2596</v>
      </c>
      <c r="N358" s="1" t="s">
        <v>2607</v>
      </c>
      <c r="O358" s="1"/>
      <c r="P358">
        <v>1</v>
      </c>
      <c r="Q358" s="1" t="s">
        <v>2611</v>
      </c>
      <c r="R358" s="1" t="s">
        <v>3107</v>
      </c>
      <c r="S358" s="1"/>
      <c r="T358" s="1" t="s">
        <v>3109</v>
      </c>
      <c r="U358" s="1" t="s">
        <v>3159</v>
      </c>
      <c r="V358" s="1" t="s">
        <v>3311</v>
      </c>
      <c r="W358" s="1" t="s">
        <v>3396</v>
      </c>
      <c r="X358" s="1"/>
      <c r="Y358" s="3">
        <v>46210</v>
      </c>
      <c r="Z358" s="1" t="s">
        <v>3408</v>
      </c>
      <c r="AA358" s="3">
        <v>46210</v>
      </c>
      <c r="AB358" s="1" t="s">
        <v>3416</v>
      </c>
      <c r="AC358" s="1" t="s">
        <v>3561</v>
      </c>
      <c r="AD358" s="1" t="s">
        <v>3933</v>
      </c>
      <c r="AE358" s="1" t="s">
        <v>3933</v>
      </c>
      <c r="AF358" s="1" t="s">
        <v>3937</v>
      </c>
      <c r="AG358" s="1" t="s">
        <v>2488</v>
      </c>
      <c r="AH358" s="1" t="s">
        <v>2596</v>
      </c>
      <c r="AI358" s="1" t="s">
        <v>3948</v>
      </c>
      <c r="AJ358" s="1"/>
      <c r="AK358" s="1"/>
      <c r="AL358" s="1" t="s">
        <v>3952</v>
      </c>
      <c r="AM358" s="1" t="s">
        <v>3952</v>
      </c>
      <c r="AN358" s="1" t="s">
        <v>3959</v>
      </c>
      <c r="AO358" s="1" t="s">
        <v>4014</v>
      </c>
      <c r="AP358" s="1" t="s">
        <v>4221</v>
      </c>
      <c r="AQ358" s="1"/>
      <c r="AR358">
        <v>22417</v>
      </c>
      <c r="AS358">
        <v>1</v>
      </c>
      <c r="AT358" s="1" t="s">
        <v>4235</v>
      </c>
      <c r="AU358">
        <v>30000</v>
      </c>
      <c r="AV358" s="1" t="s">
        <v>4280</v>
      </c>
      <c r="AW358" s="1" t="s">
        <v>3937</v>
      </c>
      <c r="AX358">
        <v>2053</v>
      </c>
      <c r="AY358">
        <v>135634</v>
      </c>
      <c r="AZ358">
        <v>12</v>
      </c>
      <c r="BA358" s="1" t="s">
        <v>4619</v>
      </c>
    </row>
    <row r="359" spans="1:53">
      <c r="A359" s="1" t="s">
        <v>402</v>
      </c>
      <c r="B359">
        <v>0</v>
      </c>
      <c r="C359">
        <v>2451000</v>
      </c>
      <c r="D359" s="1" t="s">
        <v>1658</v>
      </c>
      <c r="E359">
        <v>20</v>
      </c>
      <c r="F359">
        <v>138607</v>
      </c>
      <c r="G359">
        <v>13</v>
      </c>
      <c r="H359" s="1"/>
      <c r="I359" s="1" t="s">
        <v>2405</v>
      </c>
      <c r="J359" s="1" t="s">
        <v>2462</v>
      </c>
      <c r="K359" s="1" t="s">
        <v>2465</v>
      </c>
      <c r="L359" s="1" t="s">
        <v>2488</v>
      </c>
      <c r="M359" s="1" t="s">
        <v>2596</v>
      </c>
      <c r="N359" s="1" t="s">
        <v>2607</v>
      </c>
      <c r="O359" s="1"/>
      <c r="P359">
        <v>1</v>
      </c>
      <c r="Q359" s="1" t="s">
        <v>2722</v>
      </c>
      <c r="R359" s="1" t="s">
        <v>3107</v>
      </c>
      <c r="S359" s="1"/>
      <c r="T359" s="1" t="s">
        <v>3109</v>
      </c>
      <c r="U359" s="1" t="s">
        <v>3159</v>
      </c>
      <c r="V359" s="1" t="s">
        <v>3311</v>
      </c>
      <c r="W359" s="1" t="s">
        <v>3396</v>
      </c>
      <c r="X359" s="1"/>
      <c r="Y359" s="3">
        <v>46210</v>
      </c>
      <c r="Z359" s="1" t="s">
        <v>3408</v>
      </c>
      <c r="AA359" s="3">
        <v>46210</v>
      </c>
      <c r="AB359" s="1" t="s">
        <v>3416</v>
      </c>
      <c r="AC359" s="1" t="s">
        <v>3561</v>
      </c>
      <c r="AD359" s="1" t="s">
        <v>3933</v>
      </c>
      <c r="AE359" s="1" t="s">
        <v>3933</v>
      </c>
      <c r="AF359" s="1" t="s">
        <v>3937</v>
      </c>
      <c r="AG359" s="1" t="s">
        <v>2488</v>
      </c>
      <c r="AH359" s="1" t="s">
        <v>2596</v>
      </c>
      <c r="AI359" s="1" t="s">
        <v>3948</v>
      </c>
      <c r="AJ359" s="1"/>
      <c r="AK359" s="1"/>
      <c r="AL359" s="1" t="s">
        <v>3952</v>
      </c>
      <c r="AM359" s="1" t="s">
        <v>3952</v>
      </c>
      <c r="AN359" s="1" t="s">
        <v>3959</v>
      </c>
      <c r="AO359" s="1" t="s">
        <v>4014</v>
      </c>
      <c r="AP359" s="1" t="s">
        <v>4221</v>
      </c>
      <c r="AQ359" s="1"/>
      <c r="AR359">
        <v>22417</v>
      </c>
      <c r="AS359">
        <v>1</v>
      </c>
      <c r="AT359" s="1" t="s">
        <v>4235</v>
      </c>
      <c r="AU359">
        <v>2451000</v>
      </c>
      <c r="AV359" s="1" t="s">
        <v>4280</v>
      </c>
      <c r="AW359" s="1" t="s">
        <v>3937</v>
      </c>
      <c r="AX359">
        <v>2053</v>
      </c>
      <c r="AY359">
        <v>135634</v>
      </c>
      <c r="AZ359">
        <v>13</v>
      </c>
      <c r="BA359" s="1" t="s">
        <v>4619</v>
      </c>
    </row>
    <row r="360" spans="1:53">
      <c r="A360" s="1" t="s">
        <v>403</v>
      </c>
      <c r="B360">
        <v>0</v>
      </c>
      <c r="C360">
        <v>300000</v>
      </c>
      <c r="D360" s="1" t="s">
        <v>1637</v>
      </c>
      <c r="E360">
        <v>20</v>
      </c>
      <c r="F360">
        <v>138607</v>
      </c>
      <c r="G360">
        <v>14</v>
      </c>
      <c r="H360" s="1"/>
      <c r="I360" s="1" t="s">
        <v>2405</v>
      </c>
      <c r="J360" s="1" t="s">
        <v>2462</v>
      </c>
      <c r="K360" s="1" t="s">
        <v>2465</v>
      </c>
      <c r="L360" s="1" t="s">
        <v>2488</v>
      </c>
      <c r="M360" s="1" t="s">
        <v>2596</v>
      </c>
      <c r="N360" s="1" t="s">
        <v>2607</v>
      </c>
      <c r="O360" s="1"/>
      <c r="P360">
        <v>1</v>
      </c>
      <c r="Q360" s="1" t="s">
        <v>1467</v>
      </c>
      <c r="R360" s="1" t="s">
        <v>3107</v>
      </c>
      <c r="S360" s="1"/>
      <c r="T360" s="1" t="s">
        <v>3109</v>
      </c>
      <c r="U360" s="1" t="s">
        <v>3159</v>
      </c>
      <c r="V360" s="1" t="s">
        <v>3311</v>
      </c>
      <c r="W360" s="1" t="s">
        <v>3396</v>
      </c>
      <c r="X360" s="1"/>
      <c r="Y360" s="3">
        <v>46210</v>
      </c>
      <c r="Z360" s="1" t="s">
        <v>3408</v>
      </c>
      <c r="AA360" s="3">
        <v>46210</v>
      </c>
      <c r="AB360" s="1" t="s">
        <v>3416</v>
      </c>
      <c r="AC360" s="1" t="s">
        <v>3561</v>
      </c>
      <c r="AD360" s="1" t="s">
        <v>3933</v>
      </c>
      <c r="AE360" s="1" t="s">
        <v>3933</v>
      </c>
      <c r="AF360" s="1" t="s">
        <v>3937</v>
      </c>
      <c r="AG360" s="1" t="s">
        <v>2488</v>
      </c>
      <c r="AH360" s="1" t="s">
        <v>2596</v>
      </c>
      <c r="AI360" s="1" t="s">
        <v>3948</v>
      </c>
      <c r="AJ360" s="1"/>
      <c r="AK360" s="1"/>
      <c r="AL360" s="1" t="s">
        <v>3952</v>
      </c>
      <c r="AM360" s="1" t="s">
        <v>3952</v>
      </c>
      <c r="AN360" s="1" t="s">
        <v>3959</v>
      </c>
      <c r="AO360" s="1" t="s">
        <v>4014</v>
      </c>
      <c r="AP360" s="1" t="s">
        <v>4221</v>
      </c>
      <c r="AQ360" s="1"/>
      <c r="AR360">
        <v>22417</v>
      </c>
      <c r="AS360">
        <v>1</v>
      </c>
      <c r="AT360" s="1" t="s">
        <v>4235</v>
      </c>
      <c r="AU360">
        <v>300000</v>
      </c>
      <c r="AV360" s="1" t="s">
        <v>4280</v>
      </c>
      <c r="AW360" s="1" t="s">
        <v>3937</v>
      </c>
      <c r="AX360">
        <v>2053</v>
      </c>
      <c r="AY360">
        <v>135634</v>
      </c>
      <c r="AZ360">
        <v>14</v>
      </c>
      <c r="BA360" s="1" t="s">
        <v>4619</v>
      </c>
    </row>
    <row r="361" spans="1:53">
      <c r="A361" s="1" t="s">
        <v>404</v>
      </c>
      <c r="B361">
        <v>0</v>
      </c>
      <c r="C361">
        <v>190000</v>
      </c>
      <c r="D361" s="1" t="s">
        <v>1659</v>
      </c>
      <c r="E361">
        <v>20</v>
      </c>
      <c r="F361">
        <v>138607</v>
      </c>
      <c r="G361">
        <v>15</v>
      </c>
      <c r="H361" s="1"/>
      <c r="I361" s="1" t="s">
        <v>2405</v>
      </c>
      <c r="J361" s="1" t="s">
        <v>2462</v>
      </c>
      <c r="K361" s="1" t="s">
        <v>2465</v>
      </c>
      <c r="L361" s="1" t="s">
        <v>2488</v>
      </c>
      <c r="M361" s="1" t="s">
        <v>2596</v>
      </c>
      <c r="N361" s="1" t="s">
        <v>2607</v>
      </c>
      <c r="O361" s="1"/>
      <c r="P361">
        <v>1</v>
      </c>
      <c r="Q361" s="1" t="s">
        <v>1887</v>
      </c>
      <c r="R361" s="1" t="s">
        <v>3107</v>
      </c>
      <c r="S361" s="1"/>
      <c r="T361" s="1" t="s">
        <v>3109</v>
      </c>
      <c r="U361" s="1" t="s">
        <v>3159</v>
      </c>
      <c r="V361" s="1" t="s">
        <v>3311</v>
      </c>
      <c r="W361" s="1" t="s">
        <v>3396</v>
      </c>
      <c r="X361" s="1"/>
      <c r="Y361" s="3">
        <v>46210</v>
      </c>
      <c r="Z361" s="1" t="s">
        <v>3408</v>
      </c>
      <c r="AA361" s="3">
        <v>46210</v>
      </c>
      <c r="AB361" s="1" t="s">
        <v>3416</v>
      </c>
      <c r="AC361" s="1" t="s">
        <v>3561</v>
      </c>
      <c r="AD361" s="1" t="s">
        <v>3933</v>
      </c>
      <c r="AE361" s="1" t="s">
        <v>3933</v>
      </c>
      <c r="AF361" s="1" t="s">
        <v>3937</v>
      </c>
      <c r="AG361" s="1" t="s">
        <v>2488</v>
      </c>
      <c r="AH361" s="1" t="s">
        <v>2596</v>
      </c>
      <c r="AI361" s="1" t="s">
        <v>3948</v>
      </c>
      <c r="AJ361" s="1"/>
      <c r="AK361" s="1"/>
      <c r="AL361" s="1" t="s">
        <v>3952</v>
      </c>
      <c r="AM361" s="1" t="s">
        <v>3952</v>
      </c>
      <c r="AN361" s="1" t="s">
        <v>3959</v>
      </c>
      <c r="AO361" s="1" t="s">
        <v>4014</v>
      </c>
      <c r="AP361" s="1" t="s">
        <v>4221</v>
      </c>
      <c r="AQ361" s="1"/>
      <c r="AR361">
        <v>22417</v>
      </c>
      <c r="AS361">
        <v>1</v>
      </c>
      <c r="AT361" s="1" t="s">
        <v>4235</v>
      </c>
      <c r="AU361">
        <v>190000</v>
      </c>
      <c r="AV361" s="1" t="s">
        <v>4280</v>
      </c>
      <c r="AW361" s="1" t="s">
        <v>3937</v>
      </c>
      <c r="AX361">
        <v>2053</v>
      </c>
      <c r="AY361">
        <v>135634</v>
      </c>
      <c r="AZ361">
        <v>15</v>
      </c>
      <c r="BA361" s="1" t="s">
        <v>4619</v>
      </c>
    </row>
    <row r="362" spans="1:53">
      <c r="A362" s="1" t="s">
        <v>405</v>
      </c>
      <c r="B362">
        <v>0</v>
      </c>
      <c r="C362">
        <v>167500</v>
      </c>
      <c r="D362" s="1" t="s">
        <v>1660</v>
      </c>
      <c r="E362">
        <v>20</v>
      </c>
      <c r="F362">
        <v>138607</v>
      </c>
      <c r="G362">
        <v>16</v>
      </c>
      <c r="H362" s="1"/>
      <c r="I362" s="1" t="s">
        <v>2405</v>
      </c>
      <c r="J362" s="1" t="s">
        <v>2462</v>
      </c>
      <c r="K362" s="1" t="s">
        <v>2465</v>
      </c>
      <c r="L362" s="1" t="s">
        <v>2488</v>
      </c>
      <c r="M362" s="1" t="s">
        <v>2596</v>
      </c>
      <c r="N362" s="1" t="s">
        <v>2607</v>
      </c>
      <c r="O362" s="1"/>
      <c r="P362">
        <v>1</v>
      </c>
      <c r="Q362" s="1" t="s">
        <v>2723</v>
      </c>
      <c r="R362" s="1" t="s">
        <v>3107</v>
      </c>
      <c r="S362" s="1"/>
      <c r="T362" s="1" t="s">
        <v>3109</v>
      </c>
      <c r="U362" s="1" t="s">
        <v>3159</v>
      </c>
      <c r="V362" s="1" t="s">
        <v>3311</v>
      </c>
      <c r="W362" s="1" t="s">
        <v>3396</v>
      </c>
      <c r="X362" s="1"/>
      <c r="Y362" s="3">
        <v>46210</v>
      </c>
      <c r="Z362" s="1" t="s">
        <v>3408</v>
      </c>
      <c r="AA362" s="3">
        <v>46210</v>
      </c>
      <c r="AB362" s="1" t="s">
        <v>3416</v>
      </c>
      <c r="AC362" s="1" t="s">
        <v>3561</v>
      </c>
      <c r="AD362" s="1" t="s">
        <v>3933</v>
      </c>
      <c r="AE362" s="1" t="s">
        <v>3933</v>
      </c>
      <c r="AF362" s="1" t="s">
        <v>3937</v>
      </c>
      <c r="AG362" s="1" t="s">
        <v>2488</v>
      </c>
      <c r="AH362" s="1" t="s">
        <v>2596</v>
      </c>
      <c r="AI362" s="1" t="s">
        <v>3948</v>
      </c>
      <c r="AJ362" s="1"/>
      <c r="AK362" s="1"/>
      <c r="AL362" s="1" t="s">
        <v>3952</v>
      </c>
      <c r="AM362" s="1" t="s">
        <v>3952</v>
      </c>
      <c r="AN362" s="1" t="s">
        <v>3959</v>
      </c>
      <c r="AO362" s="1" t="s">
        <v>4014</v>
      </c>
      <c r="AP362" s="1" t="s">
        <v>4221</v>
      </c>
      <c r="AQ362" s="1"/>
      <c r="AR362">
        <v>22417</v>
      </c>
      <c r="AS362">
        <v>1</v>
      </c>
      <c r="AT362" s="1" t="s">
        <v>4235</v>
      </c>
      <c r="AU362">
        <v>167500</v>
      </c>
      <c r="AV362" s="1" t="s">
        <v>4280</v>
      </c>
      <c r="AW362" s="1" t="s">
        <v>3937</v>
      </c>
      <c r="AX362">
        <v>2053</v>
      </c>
      <c r="AY362">
        <v>135634</v>
      </c>
      <c r="AZ362">
        <v>16</v>
      </c>
      <c r="BA362" s="1" t="s">
        <v>4619</v>
      </c>
    </row>
    <row r="363" spans="1:53">
      <c r="A363" s="1" t="s">
        <v>406</v>
      </c>
      <c r="B363">
        <v>0</v>
      </c>
      <c r="C363">
        <v>120000</v>
      </c>
      <c r="D363" s="1" t="s">
        <v>1561</v>
      </c>
      <c r="E363">
        <v>20</v>
      </c>
      <c r="F363">
        <v>138607</v>
      </c>
      <c r="G363">
        <v>17</v>
      </c>
      <c r="H363" s="1"/>
      <c r="I363" s="1" t="s">
        <v>2405</v>
      </c>
      <c r="J363" s="1" t="s">
        <v>2462</v>
      </c>
      <c r="K363" s="1" t="s">
        <v>2465</v>
      </c>
      <c r="L363" s="1" t="s">
        <v>2488</v>
      </c>
      <c r="M363" s="1" t="s">
        <v>2596</v>
      </c>
      <c r="N363" s="1" t="s">
        <v>2607</v>
      </c>
      <c r="O363" s="1"/>
      <c r="P363">
        <v>1</v>
      </c>
      <c r="Q363" s="1" t="s">
        <v>1529</v>
      </c>
      <c r="R363" s="1" t="s">
        <v>3107</v>
      </c>
      <c r="S363" s="1"/>
      <c r="T363" s="1" t="s">
        <v>3109</v>
      </c>
      <c r="U363" s="1" t="s">
        <v>3159</v>
      </c>
      <c r="V363" s="1" t="s">
        <v>3311</v>
      </c>
      <c r="W363" s="1" t="s">
        <v>3396</v>
      </c>
      <c r="X363" s="1"/>
      <c r="Y363" s="3">
        <v>46210</v>
      </c>
      <c r="Z363" s="1" t="s">
        <v>3408</v>
      </c>
      <c r="AA363" s="3">
        <v>46210</v>
      </c>
      <c r="AB363" s="1" t="s">
        <v>3416</v>
      </c>
      <c r="AC363" s="1" t="s">
        <v>3561</v>
      </c>
      <c r="AD363" s="1" t="s">
        <v>3933</v>
      </c>
      <c r="AE363" s="1" t="s">
        <v>3933</v>
      </c>
      <c r="AF363" s="1" t="s">
        <v>3937</v>
      </c>
      <c r="AG363" s="1" t="s">
        <v>2488</v>
      </c>
      <c r="AH363" s="1" t="s">
        <v>2596</v>
      </c>
      <c r="AI363" s="1" t="s">
        <v>3948</v>
      </c>
      <c r="AJ363" s="1"/>
      <c r="AK363" s="1"/>
      <c r="AL363" s="1" t="s">
        <v>3952</v>
      </c>
      <c r="AM363" s="1" t="s">
        <v>3952</v>
      </c>
      <c r="AN363" s="1" t="s">
        <v>3959</v>
      </c>
      <c r="AO363" s="1" t="s">
        <v>4014</v>
      </c>
      <c r="AP363" s="1" t="s">
        <v>4221</v>
      </c>
      <c r="AQ363" s="1"/>
      <c r="AR363">
        <v>22417</v>
      </c>
      <c r="AS363">
        <v>1</v>
      </c>
      <c r="AT363" s="1" t="s">
        <v>4235</v>
      </c>
      <c r="AU363">
        <v>120000</v>
      </c>
      <c r="AV363" s="1" t="s">
        <v>4280</v>
      </c>
      <c r="AW363" s="1" t="s">
        <v>3937</v>
      </c>
      <c r="AX363">
        <v>2053</v>
      </c>
      <c r="AY363">
        <v>135634</v>
      </c>
      <c r="AZ363">
        <v>17</v>
      </c>
      <c r="BA363" s="1" t="s">
        <v>4619</v>
      </c>
    </row>
    <row r="364" spans="1:53">
      <c r="A364" s="1" t="s">
        <v>407</v>
      </c>
      <c r="B364">
        <v>0</v>
      </c>
      <c r="C364">
        <v>80000</v>
      </c>
      <c r="D364" s="1" t="s">
        <v>1530</v>
      </c>
      <c r="E364">
        <v>20</v>
      </c>
      <c r="F364">
        <v>138607</v>
      </c>
      <c r="G364">
        <v>18</v>
      </c>
      <c r="H364" s="1"/>
      <c r="I364" s="1" t="s">
        <v>2405</v>
      </c>
      <c r="J364" s="1" t="s">
        <v>2462</v>
      </c>
      <c r="K364" s="1" t="s">
        <v>2465</v>
      </c>
      <c r="L364" s="1" t="s">
        <v>2488</v>
      </c>
      <c r="M364" s="1" t="s">
        <v>2596</v>
      </c>
      <c r="N364" s="1" t="s">
        <v>2607</v>
      </c>
      <c r="O364" s="1"/>
      <c r="P364">
        <v>1</v>
      </c>
      <c r="Q364" s="1" t="s">
        <v>2653</v>
      </c>
      <c r="R364" s="1" t="s">
        <v>3107</v>
      </c>
      <c r="S364" s="1"/>
      <c r="T364" s="1" t="s">
        <v>3109</v>
      </c>
      <c r="U364" s="1" t="s">
        <v>3159</v>
      </c>
      <c r="V364" s="1" t="s">
        <v>3311</v>
      </c>
      <c r="W364" s="1" t="s">
        <v>3396</v>
      </c>
      <c r="X364" s="1"/>
      <c r="Y364" s="3">
        <v>46210</v>
      </c>
      <c r="Z364" s="1" t="s">
        <v>3408</v>
      </c>
      <c r="AA364" s="3">
        <v>46210</v>
      </c>
      <c r="AB364" s="1" t="s">
        <v>3416</v>
      </c>
      <c r="AC364" s="1" t="s">
        <v>3561</v>
      </c>
      <c r="AD364" s="1" t="s">
        <v>3933</v>
      </c>
      <c r="AE364" s="1" t="s">
        <v>3933</v>
      </c>
      <c r="AF364" s="1" t="s">
        <v>3937</v>
      </c>
      <c r="AG364" s="1" t="s">
        <v>2488</v>
      </c>
      <c r="AH364" s="1" t="s">
        <v>2596</v>
      </c>
      <c r="AI364" s="1" t="s">
        <v>3948</v>
      </c>
      <c r="AJ364" s="1"/>
      <c r="AK364" s="1"/>
      <c r="AL364" s="1" t="s">
        <v>3952</v>
      </c>
      <c r="AM364" s="1" t="s">
        <v>3952</v>
      </c>
      <c r="AN364" s="1" t="s">
        <v>3959</v>
      </c>
      <c r="AO364" s="1" t="s">
        <v>4014</v>
      </c>
      <c r="AP364" s="1" t="s">
        <v>4221</v>
      </c>
      <c r="AQ364" s="1"/>
      <c r="AR364">
        <v>22417</v>
      </c>
      <c r="AS364">
        <v>1</v>
      </c>
      <c r="AT364" s="1" t="s">
        <v>4235</v>
      </c>
      <c r="AU364">
        <v>80000</v>
      </c>
      <c r="AV364" s="1" t="s">
        <v>4280</v>
      </c>
      <c r="AW364" s="1" t="s">
        <v>3937</v>
      </c>
      <c r="AX364">
        <v>2053</v>
      </c>
      <c r="AY364">
        <v>135634</v>
      </c>
      <c r="AZ364">
        <v>18</v>
      </c>
      <c r="BA364" s="1" t="s">
        <v>4619</v>
      </c>
    </row>
    <row r="365" spans="1:53">
      <c r="A365" s="1" t="s">
        <v>408</v>
      </c>
      <c r="B365">
        <v>0</v>
      </c>
      <c r="C365">
        <v>75000</v>
      </c>
      <c r="D365" s="1" t="s">
        <v>1562</v>
      </c>
      <c r="E365">
        <v>20</v>
      </c>
      <c r="F365">
        <v>138607</v>
      </c>
      <c r="G365">
        <v>19</v>
      </c>
      <c r="H365" s="1"/>
      <c r="I365" s="1" t="s">
        <v>2405</v>
      </c>
      <c r="J365" s="1" t="s">
        <v>2462</v>
      </c>
      <c r="K365" s="1" t="s">
        <v>2465</v>
      </c>
      <c r="L365" s="1" t="s">
        <v>2488</v>
      </c>
      <c r="M365" s="1" t="s">
        <v>2596</v>
      </c>
      <c r="N365" s="1" t="s">
        <v>2607</v>
      </c>
      <c r="O365" s="1"/>
      <c r="P365">
        <v>1</v>
      </c>
      <c r="Q365" s="1" t="s">
        <v>2675</v>
      </c>
      <c r="R365" s="1" t="s">
        <v>3107</v>
      </c>
      <c r="S365" s="1"/>
      <c r="T365" s="1" t="s">
        <v>3109</v>
      </c>
      <c r="U365" s="1" t="s">
        <v>3159</v>
      </c>
      <c r="V365" s="1" t="s">
        <v>3311</v>
      </c>
      <c r="W365" s="1" t="s">
        <v>3396</v>
      </c>
      <c r="X365" s="1"/>
      <c r="Y365" s="3">
        <v>46210</v>
      </c>
      <c r="Z365" s="1" t="s">
        <v>3408</v>
      </c>
      <c r="AA365" s="3">
        <v>46210</v>
      </c>
      <c r="AB365" s="1" t="s">
        <v>3416</v>
      </c>
      <c r="AC365" s="1" t="s">
        <v>3561</v>
      </c>
      <c r="AD365" s="1" t="s">
        <v>3933</v>
      </c>
      <c r="AE365" s="1" t="s">
        <v>3933</v>
      </c>
      <c r="AF365" s="1" t="s">
        <v>3937</v>
      </c>
      <c r="AG365" s="1" t="s">
        <v>2488</v>
      </c>
      <c r="AH365" s="1" t="s">
        <v>2596</v>
      </c>
      <c r="AI365" s="1" t="s">
        <v>3948</v>
      </c>
      <c r="AJ365" s="1"/>
      <c r="AK365" s="1"/>
      <c r="AL365" s="1" t="s">
        <v>3952</v>
      </c>
      <c r="AM365" s="1" t="s">
        <v>3952</v>
      </c>
      <c r="AN365" s="1" t="s">
        <v>3959</v>
      </c>
      <c r="AO365" s="1" t="s">
        <v>4014</v>
      </c>
      <c r="AP365" s="1" t="s">
        <v>4221</v>
      </c>
      <c r="AQ365" s="1"/>
      <c r="AR365">
        <v>22417</v>
      </c>
      <c r="AS365">
        <v>1</v>
      </c>
      <c r="AT365" s="1" t="s">
        <v>4235</v>
      </c>
      <c r="AU365">
        <v>75000</v>
      </c>
      <c r="AV365" s="1" t="s">
        <v>4280</v>
      </c>
      <c r="AW365" s="1" t="s">
        <v>3937</v>
      </c>
      <c r="AX365">
        <v>2053</v>
      </c>
      <c r="AY365">
        <v>135634</v>
      </c>
      <c r="AZ365">
        <v>19</v>
      </c>
      <c r="BA365" s="1" t="s">
        <v>4619</v>
      </c>
    </row>
    <row r="366" spans="1:53">
      <c r="A366" s="1" t="s">
        <v>409</v>
      </c>
      <c r="B366">
        <v>0</v>
      </c>
      <c r="C366">
        <v>70000</v>
      </c>
      <c r="D366" s="1" t="s">
        <v>1541</v>
      </c>
      <c r="E366">
        <v>20</v>
      </c>
      <c r="F366">
        <v>138607</v>
      </c>
      <c r="G366">
        <v>20</v>
      </c>
      <c r="H366" s="1"/>
      <c r="I366" s="1" t="s">
        <v>2405</v>
      </c>
      <c r="J366" s="1" t="s">
        <v>2462</v>
      </c>
      <c r="K366" s="1" t="s">
        <v>2465</v>
      </c>
      <c r="L366" s="1" t="s">
        <v>2488</v>
      </c>
      <c r="M366" s="1" t="s">
        <v>2596</v>
      </c>
      <c r="N366" s="1" t="s">
        <v>2607</v>
      </c>
      <c r="O366" s="1"/>
      <c r="P366">
        <v>1</v>
      </c>
      <c r="Q366" s="1" t="s">
        <v>2660</v>
      </c>
      <c r="R366" s="1" t="s">
        <v>3107</v>
      </c>
      <c r="S366" s="1"/>
      <c r="T366" s="1" t="s">
        <v>3109</v>
      </c>
      <c r="U366" s="1" t="s">
        <v>3159</v>
      </c>
      <c r="V366" s="1" t="s">
        <v>3311</v>
      </c>
      <c r="W366" s="1" t="s">
        <v>3396</v>
      </c>
      <c r="X366" s="1"/>
      <c r="Y366" s="3">
        <v>46210</v>
      </c>
      <c r="Z366" s="1" t="s">
        <v>3408</v>
      </c>
      <c r="AA366" s="3">
        <v>46210</v>
      </c>
      <c r="AB366" s="1" t="s">
        <v>3416</v>
      </c>
      <c r="AC366" s="1" t="s">
        <v>3561</v>
      </c>
      <c r="AD366" s="1" t="s">
        <v>3933</v>
      </c>
      <c r="AE366" s="1" t="s">
        <v>3933</v>
      </c>
      <c r="AF366" s="1" t="s">
        <v>3937</v>
      </c>
      <c r="AG366" s="1" t="s">
        <v>2488</v>
      </c>
      <c r="AH366" s="1" t="s">
        <v>2596</v>
      </c>
      <c r="AI366" s="1" t="s">
        <v>3948</v>
      </c>
      <c r="AJ366" s="1"/>
      <c r="AK366" s="1"/>
      <c r="AL366" s="1" t="s">
        <v>3952</v>
      </c>
      <c r="AM366" s="1" t="s">
        <v>3952</v>
      </c>
      <c r="AN366" s="1" t="s">
        <v>3959</v>
      </c>
      <c r="AO366" s="1" t="s">
        <v>4014</v>
      </c>
      <c r="AP366" s="1" t="s">
        <v>4221</v>
      </c>
      <c r="AQ366" s="1"/>
      <c r="AR366">
        <v>22417</v>
      </c>
      <c r="AS366">
        <v>1</v>
      </c>
      <c r="AT366" s="1" t="s">
        <v>4235</v>
      </c>
      <c r="AU366">
        <v>70000</v>
      </c>
      <c r="AV366" s="1" t="s">
        <v>4280</v>
      </c>
      <c r="AW366" s="1" t="s">
        <v>3937</v>
      </c>
      <c r="AX366">
        <v>2053</v>
      </c>
      <c r="AY366">
        <v>135634</v>
      </c>
      <c r="AZ366">
        <v>20</v>
      </c>
      <c r="BA366" s="1" t="s">
        <v>4619</v>
      </c>
    </row>
    <row r="367" spans="1:53">
      <c r="A367" s="1" t="s">
        <v>410</v>
      </c>
      <c r="B367">
        <v>0</v>
      </c>
      <c r="C367">
        <v>80000</v>
      </c>
      <c r="D367" s="1" t="s">
        <v>1530</v>
      </c>
      <c r="E367">
        <v>20</v>
      </c>
      <c r="F367">
        <v>138607</v>
      </c>
      <c r="G367">
        <v>21</v>
      </c>
      <c r="H367" s="1"/>
      <c r="I367" s="1" t="s">
        <v>2405</v>
      </c>
      <c r="J367" s="1" t="s">
        <v>2462</v>
      </c>
      <c r="K367" s="1" t="s">
        <v>2465</v>
      </c>
      <c r="L367" s="1" t="s">
        <v>2488</v>
      </c>
      <c r="M367" s="1" t="s">
        <v>2596</v>
      </c>
      <c r="N367" s="1" t="s">
        <v>2607</v>
      </c>
      <c r="O367" s="1"/>
      <c r="P367">
        <v>1</v>
      </c>
      <c r="Q367" s="1" t="s">
        <v>2653</v>
      </c>
      <c r="R367" s="1" t="s">
        <v>3107</v>
      </c>
      <c r="S367" s="1"/>
      <c r="T367" s="1" t="s">
        <v>3109</v>
      </c>
      <c r="U367" s="1" t="s">
        <v>3159</v>
      </c>
      <c r="V367" s="1" t="s">
        <v>3311</v>
      </c>
      <c r="W367" s="1" t="s">
        <v>3396</v>
      </c>
      <c r="X367" s="1"/>
      <c r="Y367" s="3">
        <v>46210</v>
      </c>
      <c r="Z367" s="1" t="s">
        <v>3408</v>
      </c>
      <c r="AA367" s="3">
        <v>46210</v>
      </c>
      <c r="AB367" s="1" t="s">
        <v>3416</v>
      </c>
      <c r="AC367" s="1" t="s">
        <v>3561</v>
      </c>
      <c r="AD367" s="1" t="s">
        <v>3933</v>
      </c>
      <c r="AE367" s="1" t="s">
        <v>3933</v>
      </c>
      <c r="AF367" s="1" t="s">
        <v>3937</v>
      </c>
      <c r="AG367" s="1" t="s">
        <v>2488</v>
      </c>
      <c r="AH367" s="1" t="s">
        <v>2596</v>
      </c>
      <c r="AI367" s="1" t="s">
        <v>3948</v>
      </c>
      <c r="AJ367" s="1"/>
      <c r="AK367" s="1"/>
      <c r="AL367" s="1" t="s">
        <v>3952</v>
      </c>
      <c r="AM367" s="1" t="s">
        <v>3952</v>
      </c>
      <c r="AN367" s="1" t="s">
        <v>3959</v>
      </c>
      <c r="AO367" s="1" t="s">
        <v>4014</v>
      </c>
      <c r="AP367" s="1" t="s">
        <v>4221</v>
      </c>
      <c r="AQ367" s="1"/>
      <c r="AR367">
        <v>22417</v>
      </c>
      <c r="AS367">
        <v>1</v>
      </c>
      <c r="AT367" s="1" t="s">
        <v>4235</v>
      </c>
      <c r="AU367">
        <v>80000</v>
      </c>
      <c r="AV367" s="1" t="s">
        <v>4280</v>
      </c>
      <c r="AW367" s="1" t="s">
        <v>3937</v>
      </c>
      <c r="AX367">
        <v>2053</v>
      </c>
      <c r="AY367">
        <v>135634</v>
      </c>
      <c r="AZ367">
        <v>21</v>
      </c>
      <c r="BA367" s="1" t="s">
        <v>4619</v>
      </c>
    </row>
    <row r="368" spans="1:53">
      <c r="A368" s="1" t="s">
        <v>411</v>
      </c>
      <c r="B368">
        <v>0</v>
      </c>
      <c r="C368">
        <v>80000</v>
      </c>
      <c r="D368" s="1" t="s">
        <v>1530</v>
      </c>
      <c r="E368">
        <v>20</v>
      </c>
      <c r="F368">
        <v>138607</v>
      </c>
      <c r="G368">
        <v>22</v>
      </c>
      <c r="H368" s="1"/>
      <c r="I368" s="1" t="s">
        <v>2405</v>
      </c>
      <c r="J368" s="1" t="s">
        <v>2462</v>
      </c>
      <c r="K368" s="1" t="s">
        <v>2465</v>
      </c>
      <c r="L368" s="1" t="s">
        <v>2488</v>
      </c>
      <c r="M368" s="1" t="s">
        <v>2596</v>
      </c>
      <c r="N368" s="1" t="s">
        <v>2607</v>
      </c>
      <c r="O368" s="1"/>
      <c r="P368">
        <v>1</v>
      </c>
      <c r="Q368" s="1" t="s">
        <v>2653</v>
      </c>
      <c r="R368" s="1" t="s">
        <v>3107</v>
      </c>
      <c r="S368" s="1"/>
      <c r="T368" s="1" t="s">
        <v>3109</v>
      </c>
      <c r="U368" s="1" t="s">
        <v>3159</v>
      </c>
      <c r="V368" s="1" t="s">
        <v>3311</v>
      </c>
      <c r="W368" s="1" t="s">
        <v>3396</v>
      </c>
      <c r="X368" s="1"/>
      <c r="Y368" s="3">
        <v>46210</v>
      </c>
      <c r="Z368" s="1" t="s">
        <v>3408</v>
      </c>
      <c r="AA368" s="3">
        <v>46210</v>
      </c>
      <c r="AB368" s="1" t="s">
        <v>3416</v>
      </c>
      <c r="AC368" s="1" t="s">
        <v>3561</v>
      </c>
      <c r="AD368" s="1" t="s">
        <v>3933</v>
      </c>
      <c r="AE368" s="1" t="s">
        <v>3933</v>
      </c>
      <c r="AF368" s="1" t="s">
        <v>3937</v>
      </c>
      <c r="AG368" s="1" t="s">
        <v>2488</v>
      </c>
      <c r="AH368" s="1" t="s">
        <v>2596</v>
      </c>
      <c r="AI368" s="1" t="s">
        <v>3948</v>
      </c>
      <c r="AJ368" s="1"/>
      <c r="AK368" s="1"/>
      <c r="AL368" s="1" t="s">
        <v>3952</v>
      </c>
      <c r="AM368" s="1" t="s">
        <v>3952</v>
      </c>
      <c r="AN368" s="1" t="s">
        <v>3959</v>
      </c>
      <c r="AO368" s="1" t="s">
        <v>4014</v>
      </c>
      <c r="AP368" s="1" t="s">
        <v>4221</v>
      </c>
      <c r="AQ368" s="1"/>
      <c r="AR368">
        <v>22417</v>
      </c>
      <c r="AS368">
        <v>1</v>
      </c>
      <c r="AT368" s="1" t="s">
        <v>4235</v>
      </c>
      <c r="AU368">
        <v>80000</v>
      </c>
      <c r="AV368" s="1" t="s">
        <v>4280</v>
      </c>
      <c r="AW368" s="1" t="s">
        <v>3937</v>
      </c>
      <c r="AX368">
        <v>2053</v>
      </c>
      <c r="AY368">
        <v>135634</v>
      </c>
      <c r="AZ368">
        <v>22</v>
      </c>
      <c r="BA368" s="1" t="s">
        <v>4619</v>
      </c>
    </row>
    <row r="369" spans="1:53">
      <c r="A369" s="1" t="s">
        <v>412</v>
      </c>
      <c r="B369">
        <v>0</v>
      </c>
      <c r="C369">
        <v>1320000</v>
      </c>
      <c r="D369" s="1" t="s">
        <v>1661</v>
      </c>
      <c r="E369">
        <v>20</v>
      </c>
      <c r="F369">
        <v>138607</v>
      </c>
      <c r="G369">
        <v>23</v>
      </c>
      <c r="H369" s="1"/>
      <c r="I369" s="1" t="s">
        <v>2405</v>
      </c>
      <c r="J369" s="1" t="s">
        <v>2462</v>
      </c>
      <c r="K369" s="1" t="s">
        <v>2465</v>
      </c>
      <c r="L369" s="1" t="s">
        <v>2488</v>
      </c>
      <c r="M369" s="1" t="s">
        <v>2596</v>
      </c>
      <c r="N369" s="1" t="s">
        <v>2607</v>
      </c>
      <c r="O369" s="1"/>
      <c r="P369">
        <v>1</v>
      </c>
      <c r="Q369" s="1" t="s">
        <v>2724</v>
      </c>
      <c r="R369" s="1" t="s">
        <v>3107</v>
      </c>
      <c r="S369" s="1"/>
      <c r="T369" s="1" t="s">
        <v>3109</v>
      </c>
      <c r="U369" s="1" t="s">
        <v>3159</v>
      </c>
      <c r="V369" s="1" t="s">
        <v>3311</v>
      </c>
      <c r="W369" s="1" t="s">
        <v>3396</v>
      </c>
      <c r="X369" s="1"/>
      <c r="Y369" s="3">
        <v>46210</v>
      </c>
      <c r="Z369" s="1" t="s">
        <v>3408</v>
      </c>
      <c r="AA369" s="3">
        <v>46210</v>
      </c>
      <c r="AB369" s="1" t="s">
        <v>3416</v>
      </c>
      <c r="AC369" s="1" t="s">
        <v>3561</v>
      </c>
      <c r="AD369" s="1" t="s">
        <v>3933</v>
      </c>
      <c r="AE369" s="1" t="s">
        <v>3933</v>
      </c>
      <c r="AF369" s="1" t="s">
        <v>3937</v>
      </c>
      <c r="AG369" s="1" t="s">
        <v>2488</v>
      </c>
      <c r="AH369" s="1" t="s">
        <v>2596</v>
      </c>
      <c r="AI369" s="1" t="s">
        <v>3948</v>
      </c>
      <c r="AJ369" s="1"/>
      <c r="AK369" s="1"/>
      <c r="AL369" s="1" t="s">
        <v>3952</v>
      </c>
      <c r="AM369" s="1" t="s">
        <v>3952</v>
      </c>
      <c r="AN369" s="1" t="s">
        <v>3959</v>
      </c>
      <c r="AO369" s="1" t="s">
        <v>4014</v>
      </c>
      <c r="AP369" s="1" t="s">
        <v>4221</v>
      </c>
      <c r="AQ369" s="1"/>
      <c r="AR369">
        <v>22417</v>
      </c>
      <c r="AS369">
        <v>1</v>
      </c>
      <c r="AT369" s="1" t="s">
        <v>4235</v>
      </c>
      <c r="AU369">
        <v>1320000</v>
      </c>
      <c r="AV369" s="1" t="s">
        <v>4280</v>
      </c>
      <c r="AW369" s="1" t="s">
        <v>3937</v>
      </c>
      <c r="AX369">
        <v>2053</v>
      </c>
      <c r="AY369">
        <v>135634</v>
      </c>
      <c r="AZ369">
        <v>23</v>
      </c>
      <c r="BA369" s="1" t="s">
        <v>4619</v>
      </c>
    </row>
    <row r="370" spans="1:53">
      <c r="A370" s="1" t="s">
        <v>413</v>
      </c>
      <c r="B370">
        <v>0</v>
      </c>
      <c r="C370">
        <v>880000</v>
      </c>
      <c r="D370" s="1" t="s">
        <v>1662</v>
      </c>
      <c r="E370">
        <v>20</v>
      </c>
      <c r="F370">
        <v>138607</v>
      </c>
      <c r="G370">
        <v>24</v>
      </c>
      <c r="H370" s="1"/>
      <c r="I370" s="1" t="s">
        <v>2405</v>
      </c>
      <c r="J370" s="1" t="s">
        <v>2462</v>
      </c>
      <c r="K370" s="1" t="s">
        <v>2465</v>
      </c>
      <c r="L370" s="1" t="s">
        <v>2488</v>
      </c>
      <c r="M370" s="1" t="s">
        <v>2596</v>
      </c>
      <c r="N370" s="1" t="s">
        <v>2607</v>
      </c>
      <c r="O370" s="1"/>
      <c r="P370">
        <v>1</v>
      </c>
      <c r="Q370" s="1" t="s">
        <v>2725</v>
      </c>
      <c r="R370" s="1" t="s">
        <v>3107</v>
      </c>
      <c r="S370" s="1"/>
      <c r="T370" s="1" t="s">
        <v>3109</v>
      </c>
      <c r="U370" s="1" t="s">
        <v>3159</v>
      </c>
      <c r="V370" s="1" t="s">
        <v>3311</v>
      </c>
      <c r="W370" s="1" t="s">
        <v>3396</v>
      </c>
      <c r="X370" s="1"/>
      <c r="Y370" s="3">
        <v>46210</v>
      </c>
      <c r="Z370" s="1" t="s">
        <v>3408</v>
      </c>
      <c r="AA370" s="3">
        <v>46210</v>
      </c>
      <c r="AB370" s="1" t="s">
        <v>3416</v>
      </c>
      <c r="AC370" s="1" t="s">
        <v>3561</v>
      </c>
      <c r="AD370" s="1" t="s">
        <v>3933</v>
      </c>
      <c r="AE370" s="1" t="s">
        <v>3933</v>
      </c>
      <c r="AF370" s="1" t="s">
        <v>3937</v>
      </c>
      <c r="AG370" s="1" t="s">
        <v>2488</v>
      </c>
      <c r="AH370" s="1" t="s">
        <v>2596</v>
      </c>
      <c r="AI370" s="1" t="s">
        <v>3948</v>
      </c>
      <c r="AJ370" s="1"/>
      <c r="AK370" s="1"/>
      <c r="AL370" s="1" t="s">
        <v>3952</v>
      </c>
      <c r="AM370" s="1" t="s">
        <v>3952</v>
      </c>
      <c r="AN370" s="1" t="s">
        <v>3959</v>
      </c>
      <c r="AO370" s="1" t="s">
        <v>4014</v>
      </c>
      <c r="AP370" s="1" t="s">
        <v>4221</v>
      </c>
      <c r="AQ370" s="1"/>
      <c r="AR370">
        <v>22417</v>
      </c>
      <c r="AS370">
        <v>1</v>
      </c>
      <c r="AT370" s="1" t="s">
        <v>4235</v>
      </c>
      <c r="AU370">
        <v>880000</v>
      </c>
      <c r="AV370" s="1" t="s">
        <v>4280</v>
      </c>
      <c r="AW370" s="1" t="s">
        <v>3937</v>
      </c>
      <c r="AX370">
        <v>2053</v>
      </c>
      <c r="AY370">
        <v>135634</v>
      </c>
      <c r="AZ370">
        <v>24</v>
      </c>
      <c r="BA370" s="1" t="s">
        <v>4619</v>
      </c>
    </row>
    <row r="371" spans="1:53">
      <c r="A371" s="1" t="s">
        <v>414</v>
      </c>
      <c r="B371">
        <v>0</v>
      </c>
      <c r="C371">
        <v>880000</v>
      </c>
      <c r="D371" s="1" t="s">
        <v>1662</v>
      </c>
      <c r="E371">
        <v>20</v>
      </c>
      <c r="F371">
        <v>138607</v>
      </c>
      <c r="G371">
        <v>25</v>
      </c>
      <c r="H371" s="1"/>
      <c r="I371" s="1" t="s">
        <v>2405</v>
      </c>
      <c r="J371" s="1" t="s">
        <v>2462</v>
      </c>
      <c r="K371" s="1" t="s">
        <v>2465</v>
      </c>
      <c r="L371" s="1" t="s">
        <v>2488</v>
      </c>
      <c r="M371" s="1" t="s">
        <v>2596</v>
      </c>
      <c r="N371" s="1" t="s">
        <v>2607</v>
      </c>
      <c r="O371" s="1"/>
      <c r="P371">
        <v>1</v>
      </c>
      <c r="Q371" s="1" t="s">
        <v>2725</v>
      </c>
      <c r="R371" s="1" t="s">
        <v>3107</v>
      </c>
      <c r="S371" s="1"/>
      <c r="T371" s="1" t="s">
        <v>3109</v>
      </c>
      <c r="U371" s="1" t="s">
        <v>3159</v>
      </c>
      <c r="V371" s="1" t="s">
        <v>3311</v>
      </c>
      <c r="W371" s="1" t="s">
        <v>3396</v>
      </c>
      <c r="X371" s="1"/>
      <c r="Y371" s="3">
        <v>46210</v>
      </c>
      <c r="Z371" s="1" t="s">
        <v>3408</v>
      </c>
      <c r="AA371" s="3">
        <v>46210</v>
      </c>
      <c r="AB371" s="1" t="s">
        <v>3416</v>
      </c>
      <c r="AC371" s="1" t="s">
        <v>3561</v>
      </c>
      <c r="AD371" s="1" t="s">
        <v>3933</v>
      </c>
      <c r="AE371" s="1" t="s">
        <v>3933</v>
      </c>
      <c r="AF371" s="1" t="s">
        <v>3937</v>
      </c>
      <c r="AG371" s="1" t="s">
        <v>2488</v>
      </c>
      <c r="AH371" s="1" t="s">
        <v>2596</v>
      </c>
      <c r="AI371" s="1" t="s">
        <v>3948</v>
      </c>
      <c r="AJ371" s="1"/>
      <c r="AK371" s="1"/>
      <c r="AL371" s="1" t="s">
        <v>3952</v>
      </c>
      <c r="AM371" s="1" t="s">
        <v>3952</v>
      </c>
      <c r="AN371" s="1" t="s">
        <v>3959</v>
      </c>
      <c r="AO371" s="1" t="s">
        <v>4014</v>
      </c>
      <c r="AP371" s="1" t="s">
        <v>4221</v>
      </c>
      <c r="AQ371" s="1"/>
      <c r="AR371">
        <v>22417</v>
      </c>
      <c r="AS371">
        <v>1</v>
      </c>
      <c r="AT371" s="1" t="s">
        <v>4235</v>
      </c>
      <c r="AU371">
        <v>880000</v>
      </c>
      <c r="AV371" s="1" t="s">
        <v>4280</v>
      </c>
      <c r="AW371" s="1" t="s">
        <v>3937</v>
      </c>
      <c r="AX371">
        <v>2053</v>
      </c>
      <c r="AY371">
        <v>135634</v>
      </c>
      <c r="AZ371">
        <v>25</v>
      </c>
      <c r="BA371" s="1" t="s">
        <v>4619</v>
      </c>
    </row>
    <row r="372" spans="1:53">
      <c r="A372" s="1" t="s">
        <v>415</v>
      </c>
      <c r="B372">
        <v>0</v>
      </c>
      <c r="C372">
        <v>485000</v>
      </c>
      <c r="D372" s="1" t="s">
        <v>1663</v>
      </c>
      <c r="E372">
        <v>20</v>
      </c>
      <c r="F372">
        <v>138607</v>
      </c>
      <c r="G372">
        <v>26</v>
      </c>
      <c r="H372" s="1"/>
      <c r="I372" s="1" t="s">
        <v>2405</v>
      </c>
      <c r="J372" s="1" t="s">
        <v>2462</v>
      </c>
      <c r="K372" s="1" t="s">
        <v>2465</v>
      </c>
      <c r="L372" s="1" t="s">
        <v>2488</v>
      </c>
      <c r="M372" s="1" t="s">
        <v>2596</v>
      </c>
      <c r="N372" s="1" t="s">
        <v>2607</v>
      </c>
      <c r="O372" s="1"/>
      <c r="P372">
        <v>1</v>
      </c>
      <c r="Q372" s="1" t="s">
        <v>2726</v>
      </c>
      <c r="R372" s="1" t="s">
        <v>3107</v>
      </c>
      <c r="S372" s="1"/>
      <c r="T372" s="1" t="s">
        <v>3109</v>
      </c>
      <c r="U372" s="1" t="s">
        <v>3159</v>
      </c>
      <c r="V372" s="1" t="s">
        <v>3311</v>
      </c>
      <c r="W372" s="1" t="s">
        <v>3396</v>
      </c>
      <c r="X372" s="1"/>
      <c r="Y372" s="3">
        <v>46210</v>
      </c>
      <c r="Z372" s="1" t="s">
        <v>3408</v>
      </c>
      <c r="AA372" s="3">
        <v>46210</v>
      </c>
      <c r="AB372" s="1" t="s">
        <v>3416</v>
      </c>
      <c r="AC372" s="1" t="s">
        <v>3561</v>
      </c>
      <c r="AD372" s="1" t="s">
        <v>3933</v>
      </c>
      <c r="AE372" s="1" t="s">
        <v>3933</v>
      </c>
      <c r="AF372" s="1" t="s">
        <v>3937</v>
      </c>
      <c r="AG372" s="1" t="s">
        <v>2488</v>
      </c>
      <c r="AH372" s="1" t="s">
        <v>2596</v>
      </c>
      <c r="AI372" s="1" t="s">
        <v>3948</v>
      </c>
      <c r="AJ372" s="1"/>
      <c r="AK372" s="1"/>
      <c r="AL372" s="1" t="s">
        <v>3952</v>
      </c>
      <c r="AM372" s="1" t="s">
        <v>3952</v>
      </c>
      <c r="AN372" s="1" t="s">
        <v>3959</v>
      </c>
      <c r="AO372" s="1" t="s">
        <v>4014</v>
      </c>
      <c r="AP372" s="1" t="s">
        <v>4221</v>
      </c>
      <c r="AQ372" s="1"/>
      <c r="AR372">
        <v>22417</v>
      </c>
      <c r="AS372">
        <v>1</v>
      </c>
      <c r="AT372" s="1" t="s">
        <v>4235</v>
      </c>
      <c r="AU372">
        <v>485000</v>
      </c>
      <c r="AV372" s="1" t="s">
        <v>4280</v>
      </c>
      <c r="AW372" s="1" t="s">
        <v>3937</v>
      </c>
      <c r="AX372">
        <v>2053</v>
      </c>
      <c r="AY372">
        <v>135634</v>
      </c>
      <c r="AZ372">
        <v>26</v>
      </c>
      <c r="BA372" s="1" t="s">
        <v>4619</v>
      </c>
    </row>
    <row r="373" spans="1:53">
      <c r="A373" s="1" t="s">
        <v>416</v>
      </c>
      <c r="B373">
        <v>0</v>
      </c>
      <c r="C373">
        <v>80000</v>
      </c>
      <c r="D373" s="1" t="s">
        <v>1530</v>
      </c>
      <c r="E373">
        <v>20</v>
      </c>
      <c r="F373">
        <v>138607</v>
      </c>
      <c r="G373">
        <v>27</v>
      </c>
      <c r="H373" s="1"/>
      <c r="I373" s="1" t="s">
        <v>2405</v>
      </c>
      <c r="J373" s="1" t="s">
        <v>2462</v>
      </c>
      <c r="K373" s="1" t="s">
        <v>2465</v>
      </c>
      <c r="L373" s="1" t="s">
        <v>2488</v>
      </c>
      <c r="M373" s="1" t="s">
        <v>2596</v>
      </c>
      <c r="N373" s="1" t="s">
        <v>2607</v>
      </c>
      <c r="O373" s="1"/>
      <c r="P373">
        <v>1</v>
      </c>
      <c r="Q373" s="1" t="s">
        <v>2653</v>
      </c>
      <c r="R373" s="1" t="s">
        <v>3107</v>
      </c>
      <c r="S373" s="1"/>
      <c r="T373" s="1" t="s">
        <v>3109</v>
      </c>
      <c r="U373" s="1" t="s">
        <v>3159</v>
      </c>
      <c r="V373" s="1" t="s">
        <v>3311</v>
      </c>
      <c r="W373" s="1" t="s">
        <v>3396</v>
      </c>
      <c r="X373" s="1"/>
      <c r="Y373" s="3">
        <v>46210</v>
      </c>
      <c r="Z373" s="1" t="s">
        <v>3408</v>
      </c>
      <c r="AA373" s="3">
        <v>46210</v>
      </c>
      <c r="AB373" s="1" t="s">
        <v>3416</v>
      </c>
      <c r="AC373" s="1" t="s">
        <v>3561</v>
      </c>
      <c r="AD373" s="1" t="s">
        <v>3933</v>
      </c>
      <c r="AE373" s="1" t="s">
        <v>3933</v>
      </c>
      <c r="AF373" s="1" t="s">
        <v>3937</v>
      </c>
      <c r="AG373" s="1" t="s">
        <v>2488</v>
      </c>
      <c r="AH373" s="1" t="s">
        <v>2596</v>
      </c>
      <c r="AI373" s="1" t="s">
        <v>3948</v>
      </c>
      <c r="AJ373" s="1"/>
      <c r="AK373" s="1"/>
      <c r="AL373" s="1" t="s">
        <v>3952</v>
      </c>
      <c r="AM373" s="1" t="s">
        <v>3952</v>
      </c>
      <c r="AN373" s="1" t="s">
        <v>3959</v>
      </c>
      <c r="AO373" s="1" t="s">
        <v>4014</v>
      </c>
      <c r="AP373" s="1" t="s">
        <v>4221</v>
      </c>
      <c r="AQ373" s="1"/>
      <c r="AR373">
        <v>22417</v>
      </c>
      <c r="AS373">
        <v>1</v>
      </c>
      <c r="AT373" s="1" t="s">
        <v>4235</v>
      </c>
      <c r="AU373">
        <v>80000</v>
      </c>
      <c r="AV373" s="1" t="s">
        <v>4280</v>
      </c>
      <c r="AW373" s="1" t="s">
        <v>3937</v>
      </c>
      <c r="AX373">
        <v>2053</v>
      </c>
      <c r="AY373">
        <v>135634</v>
      </c>
      <c r="AZ373">
        <v>27</v>
      </c>
      <c r="BA373" s="1" t="s">
        <v>4619</v>
      </c>
    </row>
    <row r="374" spans="1:53">
      <c r="A374" s="1" t="s">
        <v>417</v>
      </c>
      <c r="B374">
        <v>0</v>
      </c>
      <c r="C374">
        <v>70000</v>
      </c>
      <c r="D374" s="1" t="s">
        <v>1541</v>
      </c>
      <c r="E374">
        <v>20</v>
      </c>
      <c r="F374">
        <v>138607</v>
      </c>
      <c r="G374">
        <v>28</v>
      </c>
      <c r="H374" s="1"/>
      <c r="I374" s="1" t="s">
        <v>2405</v>
      </c>
      <c r="J374" s="1" t="s">
        <v>2462</v>
      </c>
      <c r="K374" s="1" t="s">
        <v>2465</v>
      </c>
      <c r="L374" s="1" t="s">
        <v>2488</v>
      </c>
      <c r="M374" s="1" t="s">
        <v>2596</v>
      </c>
      <c r="N374" s="1" t="s">
        <v>2607</v>
      </c>
      <c r="O374" s="1"/>
      <c r="P374">
        <v>1</v>
      </c>
      <c r="Q374" s="1" t="s">
        <v>2660</v>
      </c>
      <c r="R374" s="1" t="s">
        <v>3107</v>
      </c>
      <c r="S374" s="1"/>
      <c r="T374" s="1" t="s">
        <v>3109</v>
      </c>
      <c r="U374" s="1" t="s">
        <v>3159</v>
      </c>
      <c r="V374" s="1" t="s">
        <v>3311</v>
      </c>
      <c r="W374" s="1" t="s">
        <v>3396</v>
      </c>
      <c r="X374" s="1"/>
      <c r="Y374" s="3">
        <v>46210</v>
      </c>
      <c r="Z374" s="1" t="s">
        <v>3408</v>
      </c>
      <c r="AA374" s="3">
        <v>46210</v>
      </c>
      <c r="AB374" s="1" t="s">
        <v>3416</v>
      </c>
      <c r="AC374" s="1" t="s">
        <v>3561</v>
      </c>
      <c r="AD374" s="1" t="s">
        <v>3933</v>
      </c>
      <c r="AE374" s="1" t="s">
        <v>3933</v>
      </c>
      <c r="AF374" s="1" t="s">
        <v>3937</v>
      </c>
      <c r="AG374" s="1" t="s">
        <v>2488</v>
      </c>
      <c r="AH374" s="1" t="s">
        <v>2596</v>
      </c>
      <c r="AI374" s="1" t="s">
        <v>3948</v>
      </c>
      <c r="AJ374" s="1"/>
      <c r="AK374" s="1"/>
      <c r="AL374" s="1" t="s">
        <v>3952</v>
      </c>
      <c r="AM374" s="1" t="s">
        <v>3952</v>
      </c>
      <c r="AN374" s="1" t="s">
        <v>3959</v>
      </c>
      <c r="AO374" s="1" t="s">
        <v>4014</v>
      </c>
      <c r="AP374" s="1" t="s">
        <v>4221</v>
      </c>
      <c r="AQ374" s="1"/>
      <c r="AR374">
        <v>22417</v>
      </c>
      <c r="AS374">
        <v>1</v>
      </c>
      <c r="AT374" s="1" t="s">
        <v>4235</v>
      </c>
      <c r="AU374">
        <v>70000</v>
      </c>
      <c r="AV374" s="1" t="s">
        <v>4280</v>
      </c>
      <c r="AW374" s="1" t="s">
        <v>3937</v>
      </c>
      <c r="AX374">
        <v>2053</v>
      </c>
      <c r="AY374">
        <v>135634</v>
      </c>
      <c r="AZ374">
        <v>28</v>
      </c>
      <c r="BA374" s="1" t="s">
        <v>4619</v>
      </c>
    </row>
    <row r="375" spans="1:53">
      <c r="A375" s="1" t="s">
        <v>418</v>
      </c>
      <c r="B375">
        <v>0</v>
      </c>
      <c r="C375">
        <v>325000</v>
      </c>
      <c r="D375" s="1" t="s">
        <v>1664</v>
      </c>
      <c r="E375">
        <v>20</v>
      </c>
      <c r="F375">
        <v>138607</v>
      </c>
      <c r="G375">
        <v>29</v>
      </c>
      <c r="H375" s="1"/>
      <c r="I375" s="1" t="s">
        <v>2405</v>
      </c>
      <c r="J375" s="1" t="s">
        <v>2462</v>
      </c>
      <c r="K375" s="1" t="s">
        <v>2465</v>
      </c>
      <c r="L375" s="1" t="s">
        <v>2488</v>
      </c>
      <c r="M375" s="1" t="s">
        <v>2596</v>
      </c>
      <c r="N375" s="1" t="s">
        <v>2607</v>
      </c>
      <c r="O375" s="1"/>
      <c r="P375">
        <v>1</v>
      </c>
      <c r="Q375" s="1" t="s">
        <v>1921</v>
      </c>
      <c r="R375" s="1" t="s">
        <v>3107</v>
      </c>
      <c r="S375" s="1"/>
      <c r="T375" s="1" t="s">
        <v>3109</v>
      </c>
      <c r="U375" s="1" t="s">
        <v>3159</v>
      </c>
      <c r="V375" s="1" t="s">
        <v>3311</v>
      </c>
      <c r="W375" s="1" t="s">
        <v>3396</v>
      </c>
      <c r="X375" s="1"/>
      <c r="Y375" s="3">
        <v>46210</v>
      </c>
      <c r="Z375" s="1" t="s">
        <v>3408</v>
      </c>
      <c r="AA375" s="3">
        <v>46210</v>
      </c>
      <c r="AB375" s="1" t="s">
        <v>3416</v>
      </c>
      <c r="AC375" s="1" t="s">
        <v>3561</v>
      </c>
      <c r="AD375" s="1" t="s">
        <v>3933</v>
      </c>
      <c r="AE375" s="1" t="s">
        <v>3933</v>
      </c>
      <c r="AF375" s="1" t="s">
        <v>3937</v>
      </c>
      <c r="AG375" s="1" t="s">
        <v>2488</v>
      </c>
      <c r="AH375" s="1" t="s">
        <v>2596</v>
      </c>
      <c r="AI375" s="1" t="s">
        <v>3948</v>
      </c>
      <c r="AJ375" s="1"/>
      <c r="AK375" s="1"/>
      <c r="AL375" s="1" t="s">
        <v>3952</v>
      </c>
      <c r="AM375" s="1" t="s">
        <v>3952</v>
      </c>
      <c r="AN375" s="1" t="s">
        <v>3959</v>
      </c>
      <c r="AO375" s="1" t="s">
        <v>4014</v>
      </c>
      <c r="AP375" s="1" t="s">
        <v>4221</v>
      </c>
      <c r="AQ375" s="1"/>
      <c r="AR375">
        <v>22417</v>
      </c>
      <c r="AS375">
        <v>1</v>
      </c>
      <c r="AT375" s="1" t="s">
        <v>4235</v>
      </c>
      <c r="AU375">
        <v>325000</v>
      </c>
      <c r="AV375" s="1" t="s">
        <v>4280</v>
      </c>
      <c r="AW375" s="1" t="s">
        <v>3937</v>
      </c>
      <c r="AX375">
        <v>2053</v>
      </c>
      <c r="AY375">
        <v>135634</v>
      </c>
      <c r="AZ375">
        <v>29</v>
      </c>
      <c r="BA375" s="1" t="s">
        <v>4619</v>
      </c>
    </row>
    <row r="376" spans="1:53">
      <c r="A376" s="1" t="s">
        <v>419</v>
      </c>
      <c r="B376">
        <v>0</v>
      </c>
      <c r="C376">
        <v>290000</v>
      </c>
      <c r="D376" s="1" t="s">
        <v>1557</v>
      </c>
      <c r="E376">
        <v>20</v>
      </c>
      <c r="F376">
        <v>138607</v>
      </c>
      <c r="G376">
        <v>30</v>
      </c>
      <c r="H376" s="1"/>
      <c r="I376" s="1" t="s">
        <v>2405</v>
      </c>
      <c r="J376" s="1" t="s">
        <v>2462</v>
      </c>
      <c r="K376" s="1" t="s">
        <v>2465</v>
      </c>
      <c r="L376" s="1" t="s">
        <v>2488</v>
      </c>
      <c r="M376" s="1" t="s">
        <v>2596</v>
      </c>
      <c r="N376" s="1" t="s">
        <v>2607</v>
      </c>
      <c r="O376" s="1"/>
      <c r="P376">
        <v>1</v>
      </c>
      <c r="Q376" s="1" t="s">
        <v>2671</v>
      </c>
      <c r="R376" s="1" t="s">
        <v>3107</v>
      </c>
      <c r="S376" s="1"/>
      <c r="T376" s="1" t="s">
        <v>3109</v>
      </c>
      <c r="U376" s="1" t="s">
        <v>3159</v>
      </c>
      <c r="V376" s="1" t="s">
        <v>3311</v>
      </c>
      <c r="W376" s="1" t="s">
        <v>3396</v>
      </c>
      <c r="X376" s="1"/>
      <c r="Y376" s="3">
        <v>46210</v>
      </c>
      <c r="Z376" s="1" t="s">
        <v>3408</v>
      </c>
      <c r="AA376" s="3">
        <v>46210</v>
      </c>
      <c r="AB376" s="1" t="s">
        <v>3416</v>
      </c>
      <c r="AC376" s="1" t="s">
        <v>3561</v>
      </c>
      <c r="AD376" s="1" t="s">
        <v>3933</v>
      </c>
      <c r="AE376" s="1" t="s">
        <v>3933</v>
      </c>
      <c r="AF376" s="1" t="s">
        <v>3937</v>
      </c>
      <c r="AG376" s="1" t="s">
        <v>2488</v>
      </c>
      <c r="AH376" s="1" t="s">
        <v>2596</v>
      </c>
      <c r="AI376" s="1" t="s">
        <v>3948</v>
      </c>
      <c r="AJ376" s="1"/>
      <c r="AK376" s="1"/>
      <c r="AL376" s="1" t="s">
        <v>3952</v>
      </c>
      <c r="AM376" s="1" t="s">
        <v>3952</v>
      </c>
      <c r="AN376" s="1" t="s">
        <v>3959</v>
      </c>
      <c r="AO376" s="1" t="s">
        <v>4014</v>
      </c>
      <c r="AP376" s="1" t="s">
        <v>4221</v>
      </c>
      <c r="AQ376" s="1"/>
      <c r="AR376">
        <v>22417</v>
      </c>
      <c r="AS376">
        <v>1</v>
      </c>
      <c r="AT376" s="1" t="s">
        <v>4235</v>
      </c>
      <c r="AU376">
        <v>290000</v>
      </c>
      <c r="AV376" s="1" t="s">
        <v>4280</v>
      </c>
      <c r="AW376" s="1" t="s">
        <v>3937</v>
      </c>
      <c r="AX376">
        <v>2053</v>
      </c>
      <c r="AY376">
        <v>135634</v>
      </c>
      <c r="AZ376">
        <v>30</v>
      </c>
      <c r="BA376" s="1" t="s">
        <v>4619</v>
      </c>
    </row>
    <row r="377" spans="1:53">
      <c r="A377" s="1" t="s">
        <v>420</v>
      </c>
      <c r="B377">
        <v>0</v>
      </c>
      <c r="C377">
        <v>150000</v>
      </c>
      <c r="D377" s="1" t="s">
        <v>1526</v>
      </c>
      <c r="E377">
        <v>20</v>
      </c>
      <c r="F377">
        <v>138607</v>
      </c>
      <c r="G377">
        <v>31</v>
      </c>
      <c r="H377" s="1"/>
      <c r="I377" s="1" t="s">
        <v>2405</v>
      </c>
      <c r="J377" s="1" t="s">
        <v>2462</v>
      </c>
      <c r="K377" s="1" t="s">
        <v>2465</v>
      </c>
      <c r="L377" s="1" t="s">
        <v>2488</v>
      </c>
      <c r="M377" s="1" t="s">
        <v>2596</v>
      </c>
      <c r="N377" s="1" t="s">
        <v>2607</v>
      </c>
      <c r="O377" s="1"/>
      <c r="P377">
        <v>1</v>
      </c>
      <c r="Q377" s="1" t="s">
        <v>1643</v>
      </c>
      <c r="R377" s="1" t="s">
        <v>3107</v>
      </c>
      <c r="S377" s="1"/>
      <c r="T377" s="1" t="s">
        <v>3109</v>
      </c>
      <c r="U377" s="1" t="s">
        <v>3159</v>
      </c>
      <c r="V377" s="1" t="s">
        <v>3311</v>
      </c>
      <c r="W377" s="1" t="s">
        <v>3396</v>
      </c>
      <c r="X377" s="1"/>
      <c r="Y377" s="3">
        <v>46210</v>
      </c>
      <c r="Z377" s="1" t="s">
        <v>3408</v>
      </c>
      <c r="AA377" s="3">
        <v>46210</v>
      </c>
      <c r="AB377" s="1" t="s">
        <v>3416</v>
      </c>
      <c r="AC377" s="1" t="s">
        <v>3561</v>
      </c>
      <c r="AD377" s="1" t="s">
        <v>3933</v>
      </c>
      <c r="AE377" s="1" t="s">
        <v>3933</v>
      </c>
      <c r="AF377" s="1" t="s">
        <v>3937</v>
      </c>
      <c r="AG377" s="1" t="s">
        <v>2488</v>
      </c>
      <c r="AH377" s="1" t="s">
        <v>2596</v>
      </c>
      <c r="AI377" s="1" t="s">
        <v>3948</v>
      </c>
      <c r="AJ377" s="1"/>
      <c r="AK377" s="1"/>
      <c r="AL377" s="1" t="s">
        <v>3952</v>
      </c>
      <c r="AM377" s="1" t="s">
        <v>3952</v>
      </c>
      <c r="AN377" s="1" t="s">
        <v>3959</v>
      </c>
      <c r="AO377" s="1" t="s">
        <v>4014</v>
      </c>
      <c r="AP377" s="1" t="s">
        <v>4221</v>
      </c>
      <c r="AQ377" s="1"/>
      <c r="AR377">
        <v>22417</v>
      </c>
      <c r="AS377">
        <v>1</v>
      </c>
      <c r="AT377" s="1" t="s">
        <v>4235</v>
      </c>
      <c r="AU377">
        <v>150000</v>
      </c>
      <c r="AV377" s="1" t="s">
        <v>4280</v>
      </c>
      <c r="AW377" s="1" t="s">
        <v>3937</v>
      </c>
      <c r="AX377">
        <v>2053</v>
      </c>
      <c r="AY377">
        <v>135634</v>
      </c>
      <c r="AZ377">
        <v>31</v>
      </c>
      <c r="BA377" s="1" t="s">
        <v>4619</v>
      </c>
    </row>
    <row r="378" spans="1:53">
      <c r="A378" s="1" t="s">
        <v>421</v>
      </c>
      <c r="B378">
        <v>0</v>
      </c>
      <c r="C378">
        <v>80000</v>
      </c>
      <c r="D378" s="1" t="s">
        <v>1530</v>
      </c>
      <c r="E378">
        <v>20</v>
      </c>
      <c r="F378">
        <v>138607</v>
      </c>
      <c r="G378">
        <v>32</v>
      </c>
      <c r="H378" s="1"/>
      <c r="I378" s="1" t="s">
        <v>2405</v>
      </c>
      <c r="J378" s="1" t="s">
        <v>2462</v>
      </c>
      <c r="K378" s="1" t="s">
        <v>2465</v>
      </c>
      <c r="L378" s="1" t="s">
        <v>2488</v>
      </c>
      <c r="M378" s="1" t="s">
        <v>2596</v>
      </c>
      <c r="N378" s="1" t="s">
        <v>2607</v>
      </c>
      <c r="O378" s="1"/>
      <c r="P378">
        <v>1</v>
      </c>
      <c r="Q378" s="1" t="s">
        <v>2653</v>
      </c>
      <c r="R378" s="1" t="s">
        <v>3107</v>
      </c>
      <c r="S378" s="1"/>
      <c r="T378" s="1" t="s">
        <v>3109</v>
      </c>
      <c r="U378" s="1" t="s">
        <v>3159</v>
      </c>
      <c r="V378" s="1" t="s">
        <v>3311</v>
      </c>
      <c r="W378" s="1" t="s">
        <v>3396</v>
      </c>
      <c r="X378" s="1"/>
      <c r="Y378" s="3">
        <v>46210</v>
      </c>
      <c r="Z378" s="1" t="s">
        <v>3408</v>
      </c>
      <c r="AA378" s="3">
        <v>46210</v>
      </c>
      <c r="AB378" s="1" t="s">
        <v>3416</v>
      </c>
      <c r="AC378" s="1" t="s">
        <v>3561</v>
      </c>
      <c r="AD378" s="1" t="s">
        <v>3933</v>
      </c>
      <c r="AE378" s="1" t="s">
        <v>3933</v>
      </c>
      <c r="AF378" s="1" t="s">
        <v>3937</v>
      </c>
      <c r="AG378" s="1" t="s">
        <v>2488</v>
      </c>
      <c r="AH378" s="1" t="s">
        <v>2596</v>
      </c>
      <c r="AI378" s="1" t="s">
        <v>3948</v>
      </c>
      <c r="AJ378" s="1"/>
      <c r="AK378" s="1"/>
      <c r="AL378" s="1" t="s">
        <v>3952</v>
      </c>
      <c r="AM378" s="1" t="s">
        <v>3952</v>
      </c>
      <c r="AN378" s="1" t="s">
        <v>3959</v>
      </c>
      <c r="AO378" s="1" t="s">
        <v>4014</v>
      </c>
      <c r="AP378" s="1" t="s">
        <v>4221</v>
      </c>
      <c r="AQ378" s="1"/>
      <c r="AR378">
        <v>22417</v>
      </c>
      <c r="AS378">
        <v>1</v>
      </c>
      <c r="AT378" s="1" t="s">
        <v>4235</v>
      </c>
      <c r="AU378">
        <v>80000</v>
      </c>
      <c r="AV378" s="1" t="s">
        <v>4280</v>
      </c>
      <c r="AW378" s="1" t="s">
        <v>3937</v>
      </c>
      <c r="AX378">
        <v>2053</v>
      </c>
      <c r="AY378">
        <v>135634</v>
      </c>
      <c r="AZ378">
        <v>32</v>
      </c>
      <c r="BA378" s="1" t="s">
        <v>4619</v>
      </c>
    </row>
    <row r="379" spans="1:53">
      <c r="A379" s="1" t="s">
        <v>422</v>
      </c>
      <c r="B379">
        <v>0</v>
      </c>
      <c r="C379">
        <v>160000</v>
      </c>
      <c r="D379" s="1" t="s">
        <v>1539</v>
      </c>
      <c r="E379">
        <v>20</v>
      </c>
      <c r="F379">
        <v>138607</v>
      </c>
      <c r="G379">
        <v>33</v>
      </c>
      <c r="H379" s="1"/>
      <c r="I379" s="1" t="s">
        <v>2405</v>
      </c>
      <c r="J379" s="1" t="s">
        <v>2462</v>
      </c>
      <c r="K379" s="1" t="s">
        <v>2465</v>
      </c>
      <c r="L379" s="1" t="s">
        <v>2488</v>
      </c>
      <c r="M379" s="1" t="s">
        <v>2596</v>
      </c>
      <c r="N379" s="1" t="s">
        <v>2607</v>
      </c>
      <c r="O379" s="1"/>
      <c r="P379">
        <v>1</v>
      </c>
      <c r="Q379" s="1" t="s">
        <v>2135</v>
      </c>
      <c r="R379" s="1" t="s">
        <v>3107</v>
      </c>
      <c r="S379" s="1"/>
      <c r="T379" s="1" t="s">
        <v>3109</v>
      </c>
      <c r="U379" s="1" t="s">
        <v>3159</v>
      </c>
      <c r="V379" s="1" t="s">
        <v>3311</v>
      </c>
      <c r="W379" s="1" t="s">
        <v>3396</v>
      </c>
      <c r="X379" s="1"/>
      <c r="Y379" s="3">
        <v>46210</v>
      </c>
      <c r="Z379" s="1" t="s">
        <v>3408</v>
      </c>
      <c r="AA379" s="3">
        <v>46210</v>
      </c>
      <c r="AB379" s="1" t="s">
        <v>3416</v>
      </c>
      <c r="AC379" s="1" t="s">
        <v>3561</v>
      </c>
      <c r="AD379" s="1" t="s">
        <v>3933</v>
      </c>
      <c r="AE379" s="1" t="s">
        <v>3933</v>
      </c>
      <c r="AF379" s="1" t="s">
        <v>3937</v>
      </c>
      <c r="AG379" s="1" t="s">
        <v>2488</v>
      </c>
      <c r="AH379" s="1" t="s">
        <v>2596</v>
      </c>
      <c r="AI379" s="1" t="s">
        <v>3948</v>
      </c>
      <c r="AJ379" s="1"/>
      <c r="AK379" s="1"/>
      <c r="AL379" s="1" t="s">
        <v>3952</v>
      </c>
      <c r="AM379" s="1" t="s">
        <v>3952</v>
      </c>
      <c r="AN379" s="1" t="s">
        <v>3959</v>
      </c>
      <c r="AO379" s="1" t="s">
        <v>4014</v>
      </c>
      <c r="AP379" s="1" t="s">
        <v>4221</v>
      </c>
      <c r="AQ379" s="1"/>
      <c r="AR379">
        <v>22417</v>
      </c>
      <c r="AS379">
        <v>1</v>
      </c>
      <c r="AT379" s="1" t="s">
        <v>4235</v>
      </c>
      <c r="AU379">
        <v>160000</v>
      </c>
      <c r="AV379" s="1" t="s">
        <v>4280</v>
      </c>
      <c r="AW379" s="1" t="s">
        <v>3937</v>
      </c>
      <c r="AX379">
        <v>2053</v>
      </c>
      <c r="AY379">
        <v>135634</v>
      </c>
      <c r="AZ379">
        <v>33</v>
      </c>
      <c r="BA379" s="1" t="s">
        <v>4619</v>
      </c>
    </row>
    <row r="380" spans="1:53">
      <c r="A380" s="1" t="s">
        <v>423</v>
      </c>
      <c r="B380">
        <v>0</v>
      </c>
      <c r="C380">
        <v>150000</v>
      </c>
      <c r="D380" s="1" t="s">
        <v>1526</v>
      </c>
      <c r="E380">
        <v>20</v>
      </c>
      <c r="F380">
        <v>138607</v>
      </c>
      <c r="G380">
        <v>34</v>
      </c>
      <c r="H380" s="1"/>
      <c r="I380" s="1" t="s">
        <v>2405</v>
      </c>
      <c r="J380" s="1" t="s">
        <v>2462</v>
      </c>
      <c r="K380" s="1" t="s">
        <v>2465</v>
      </c>
      <c r="L380" s="1" t="s">
        <v>2488</v>
      </c>
      <c r="M380" s="1" t="s">
        <v>2596</v>
      </c>
      <c r="N380" s="1" t="s">
        <v>2607</v>
      </c>
      <c r="O380" s="1"/>
      <c r="P380">
        <v>1</v>
      </c>
      <c r="Q380" s="1" t="s">
        <v>1643</v>
      </c>
      <c r="R380" s="1" t="s">
        <v>3107</v>
      </c>
      <c r="S380" s="1"/>
      <c r="T380" s="1" t="s">
        <v>3109</v>
      </c>
      <c r="U380" s="1" t="s">
        <v>3159</v>
      </c>
      <c r="V380" s="1" t="s">
        <v>3311</v>
      </c>
      <c r="W380" s="1" t="s">
        <v>3396</v>
      </c>
      <c r="X380" s="1"/>
      <c r="Y380" s="3">
        <v>46210</v>
      </c>
      <c r="Z380" s="1" t="s">
        <v>3408</v>
      </c>
      <c r="AA380" s="3">
        <v>46210</v>
      </c>
      <c r="AB380" s="1" t="s">
        <v>3416</v>
      </c>
      <c r="AC380" s="1" t="s">
        <v>3561</v>
      </c>
      <c r="AD380" s="1" t="s">
        <v>3933</v>
      </c>
      <c r="AE380" s="1" t="s">
        <v>3933</v>
      </c>
      <c r="AF380" s="1" t="s">
        <v>3937</v>
      </c>
      <c r="AG380" s="1" t="s">
        <v>2488</v>
      </c>
      <c r="AH380" s="1" t="s">
        <v>2596</v>
      </c>
      <c r="AI380" s="1" t="s">
        <v>3948</v>
      </c>
      <c r="AJ380" s="1"/>
      <c r="AK380" s="1"/>
      <c r="AL380" s="1" t="s">
        <v>3952</v>
      </c>
      <c r="AM380" s="1" t="s">
        <v>3952</v>
      </c>
      <c r="AN380" s="1" t="s">
        <v>3959</v>
      </c>
      <c r="AO380" s="1" t="s">
        <v>4014</v>
      </c>
      <c r="AP380" s="1" t="s">
        <v>4221</v>
      </c>
      <c r="AQ380" s="1"/>
      <c r="AR380">
        <v>22417</v>
      </c>
      <c r="AS380">
        <v>1</v>
      </c>
      <c r="AT380" s="1" t="s">
        <v>4235</v>
      </c>
      <c r="AU380">
        <v>150000</v>
      </c>
      <c r="AV380" s="1" t="s">
        <v>4280</v>
      </c>
      <c r="AW380" s="1" t="s">
        <v>3937</v>
      </c>
      <c r="AX380">
        <v>2053</v>
      </c>
      <c r="AY380">
        <v>135634</v>
      </c>
      <c r="AZ380">
        <v>34</v>
      </c>
      <c r="BA380" s="1" t="s">
        <v>4619</v>
      </c>
    </row>
    <row r="381" spans="1:53">
      <c r="A381" s="1" t="s">
        <v>424</v>
      </c>
      <c r="B381">
        <v>0</v>
      </c>
      <c r="C381">
        <v>227500</v>
      </c>
      <c r="D381" s="1" t="s">
        <v>1665</v>
      </c>
      <c r="E381">
        <v>20</v>
      </c>
      <c r="F381">
        <v>138607</v>
      </c>
      <c r="G381">
        <v>35</v>
      </c>
      <c r="H381" s="1"/>
      <c r="I381" s="1" t="s">
        <v>2405</v>
      </c>
      <c r="J381" s="1" t="s">
        <v>2462</v>
      </c>
      <c r="K381" s="1" t="s">
        <v>2465</v>
      </c>
      <c r="L381" s="1" t="s">
        <v>2488</v>
      </c>
      <c r="M381" s="1" t="s">
        <v>2596</v>
      </c>
      <c r="N381" s="1" t="s">
        <v>2607</v>
      </c>
      <c r="O381" s="1"/>
      <c r="P381">
        <v>1</v>
      </c>
      <c r="Q381" s="1" t="s">
        <v>2727</v>
      </c>
      <c r="R381" s="1" t="s">
        <v>3107</v>
      </c>
      <c r="S381" s="1"/>
      <c r="T381" s="1" t="s">
        <v>3109</v>
      </c>
      <c r="U381" s="1" t="s">
        <v>3159</v>
      </c>
      <c r="V381" s="1" t="s">
        <v>3311</v>
      </c>
      <c r="W381" s="1" t="s">
        <v>3396</v>
      </c>
      <c r="X381" s="1"/>
      <c r="Y381" s="3">
        <v>46210</v>
      </c>
      <c r="Z381" s="1" t="s">
        <v>3408</v>
      </c>
      <c r="AA381" s="3">
        <v>46210</v>
      </c>
      <c r="AB381" s="1" t="s">
        <v>3416</v>
      </c>
      <c r="AC381" s="1" t="s">
        <v>3561</v>
      </c>
      <c r="AD381" s="1" t="s">
        <v>3933</v>
      </c>
      <c r="AE381" s="1" t="s">
        <v>3933</v>
      </c>
      <c r="AF381" s="1" t="s">
        <v>3937</v>
      </c>
      <c r="AG381" s="1" t="s">
        <v>2488</v>
      </c>
      <c r="AH381" s="1" t="s">
        <v>2596</v>
      </c>
      <c r="AI381" s="1" t="s">
        <v>3948</v>
      </c>
      <c r="AJ381" s="1"/>
      <c r="AK381" s="1"/>
      <c r="AL381" s="1" t="s">
        <v>3952</v>
      </c>
      <c r="AM381" s="1" t="s">
        <v>3952</v>
      </c>
      <c r="AN381" s="1" t="s">
        <v>3959</v>
      </c>
      <c r="AO381" s="1" t="s">
        <v>4014</v>
      </c>
      <c r="AP381" s="1" t="s">
        <v>4221</v>
      </c>
      <c r="AQ381" s="1"/>
      <c r="AR381">
        <v>22417</v>
      </c>
      <c r="AS381">
        <v>1</v>
      </c>
      <c r="AT381" s="1" t="s">
        <v>4235</v>
      </c>
      <c r="AU381">
        <v>227500</v>
      </c>
      <c r="AV381" s="1" t="s">
        <v>4280</v>
      </c>
      <c r="AW381" s="1" t="s">
        <v>3937</v>
      </c>
      <c r="AX381">
        <v>2053</v>
      </c>
      <c r="AY381">
        <v>135634</v>
      </c>
      <c r="AZ381">
        <v>35</v>
      </c>
      <c r="BA381" s="1" t="s">
        <v>4619</v>
      </c>
    </row>
    <row r="382" spans="1:53">
      <c r="A382" s="1" t="s">
        <v>425</v>
      </c>
      <c r="B382">
        <v>0</v>
      </c>
      <c r="C382">
        <v>120000</v>
      </c>
      <c r="D382" s="1" t="s">
        <v>1561</v>
      </c>
      <c r="E382">
        <v>20</v>
      </c>
      <c r="F382">
        <v>138616</v>
      </c>
      <c r="G382">
        <v>1</v>
      </c>
      <c r="H382" s="1"/>
      <c r="I382" s="1" t="s">
        <v>2405</v>
      </c>
      <c r="J382" s="1" t="s">
        <v>2462</v>
      </c>
      <c r="K382" s="1" t="s">
        <v>2465</v>
      </c>
      <c r="L382" s="1" t="s">
        <v>2488</v>
      </c>
      <c r="M382" s="1" t="s">
        <v>2596</v>
      </c>
      <c r="N382" s="1" t="s">
        <v>2607</v>
      </c>
      <c r="O382" s="1"/>
      <c r="P382">
        <v>1</v>
      </c>
      <c r="Q382" s="1" t="s">
        <v>1529</v>
      </c>
      <c r="R382" s="1" t="s">
        <v>3107</v>
      </c>
      <c r="S382" s="1"/>
      <c r="T382" s="1" t="s">
        <v>3109</v>
      </c>
      <c r="U382" s="1" t="s">
        <v>3160</v>
      </c>
      <c r="V382" s="1" t="s">
        <v>3312</v>
      </c>
      <c r="W382" s="1" t="s">
        <v>3396</v>
      </c>
      <c r="X382" s="1"/>
      <c r="Y382" s="3">
        <v>46210</v>
      </c>
      <c r="Z382" s="1" t="s">
        <v>3408</v>
      </c>
      <c r="AA382" s="3">
        <v>46210</v>
      </c>
      <c r="AB382" s="1" t="s">
        <v>3416</v>
      </c>
      <c r="AC382" s="1" t="s">
        <v>3562</v>
      </c>
      <c r="AD382" s="1" t="s">
        <v>3933</v>
      </c>
      <c r="AE382" s="1" t="s">
        <v>3933</v>
      </c>
      <c r="AF382" s="1" t="s">
        <v>3937</v>
      </c>
      <c r="AG382" s="1" t="s">
        <v>2488</v>
      </c>
      <c r="AH382" s="1" t="s">
        <v>2596</v>
      </c>
      <c r="AI382" s="1" t="s">
        <v>3948</v>
      </c>
      <c r="AJ382" s="1"/>
      <c r="AK382" s="1"/>
      <c r="AL382" s="1" t="s">
        <v>3952</v>
      </c>
      <c r="AM382" s="1" t="s">
        <v>3952</v>
      </c>
      <c r="AN382" s="1" t="s">
        <v>3959</v>
      </c>
      <c r="AO382" s="1" t="s">
        <v>4014</v>
      </c>
      <c r="AP382" s="1" t="s">
        <v>4221</v>
      </c>
      <c r="AQ382" s="1"/>
      <c r="AR382">
        <v>22417</v>
      </c>
      <c r="AS382">
        <v>1</v>
      </c>
      <c r="AT382" s="1" t="s">
        <v>4235</v>
      </c>
      <c r="AU382">
        <v>120000</v>
      </c>
      <c r="AV382" s="1" t="s">
        <v>4280</v>
      </c>
      <c r="AW382" s="1" t="s">
        <v>3937</v>
      </c>
      <c r="AX382">
        <v>2053</v>
      </c>
      <c r="AY382">
        <v>135635</v>
      </c>
      <c r="AZ382">
        <v>1</v>
      </c>
      <c r="BA382" s="1" t="s">
        <v>4619</v>
      </c>
    </row>
    <row r="383" spans="1:53">
      <c r="A383" s="1" t="s">
        <v>426</v>
      </c>
      <c r="B383">
        <v>0</v>
      </c>
      <c r="C383">
        <v>840000</v>
      </c>
      <c r="D383" s="1" t="s">
        <v>1666</v>
      </c>
      <c r="E383">
        <v>20</v>
      </c>
      <c r="F383">
        <v>138616</v>
      </c>
      <c r="G383">
        <v>2</v>
      </c>
      <c r="H383" s="1"/>
      <c r="I383" s="1" t="s">
        <v>2405</v>
      </c>
      <c r="J383" s="1" t="s">
        <v>2462</v>
      </c>
      <c r="K383" s="1" t="s">
        <v>2465</v>
      </c>
      <c r="L383" s="1" t="s">
        <v>2488</v>
      </c>
      <c r="M383" s="1" t="s">
        <v>2596</v>
      </c>
      <c r="N383" s="1" t="s">
        <v>2607</v>
      </c>
      <c r="O383" s="1"/>
      <c r="P383">
        <v>1</v>
      </c>
      <c r="Q383" s="1" t="s">
        <v>1460</v>
      </c>
      <c r="R383" s="1" t="s">
        <v>3107</v>
      </c>
      <c r="S383" s="1"/>
      <c r="T383" s="1" t="s">
        <v>3109</v>
      </c>
      <c r="U383" s="1" t="s">
        <v>3160</v>
      </c>
      <c r="V383" s="1" t="s">
        <v>3312</v>
      </c>
      <c r="W383" s="1" t="s">
        <v>3396</v>
      </c>
      <c r="X383" s="1"/>
      <c r="Y383" s="3">
        <v>46210</v>
      </c>
      <c r="Z383" s="1" t="s">
        <v>3408</v>
      </c>
      <c r="AA383" s="3">
        <v>46210</v>
      </c>
      <c r="AB383" s="1" t="s">
        <v>3416</v>
      </c>
      <c r="AC383" s="1" t="s">
        <v>3562</v>
      </c>
      <c r="AD383" s="1" t="s">
        <v>3933</v>
      </c>
      <c r="AE383" s="1" t="s">
        <v>3933</v>
      </c>
      <c r="AF383" s="1" t="s">
        <v>3937</v>
      </c>
      <c r="AG383" s="1" t="s">
        <v>2488</v>
      </c>
      <c r="AH383" s="1" t="s">
        <v>2596</v>
      </c>
      <c r="AI383" s="1" t="s">
        <v>3948</v>
      </c>
      <c r="AJ383" s="1"/>
      <c r="AK383" s="1"/>
      <c r="AL383" s="1" t="s">
        <v>3952</v>
      </c>
      <c r="AM383" s="1" t="s">
        <v>3952</v>
      </c>
      <c r="AN383" s="1" t="s">
        <v>3959</v>
      </c>
      <c r="AO383" s="1" t="s">
        <v>4014</v>
      </c>
      <c r="AP383" s="1" t="s">
        <v>4221</v>
      </c>
      <c r="AQ383" s="1"/>
      <c r="AR383">
        <v>22417</v>
      </c>
      <c r="AS383">
        <v>1</v>
      </c>
      <c r="AT383" s="1" t="s">
        <v>4235</v>
      </c>
      <c r="AU383">
        <v>840000</v>
      </c>
      <c r="AV383" s="1" t="s">
        <v>4280</v>
      </c>
      <c r="AW383" s="1" t="s">
        <v>3937</v>
      </c>
      <c r="AX383">
        <v>2053</v>
      </c>
      <c r="AY383">
        <v>135635</v>
      </c>
      <c r="AZ383">
        <v>2</v>
      </c>
      <c r="BA383" s="1" t="s">
        <v>4619</v>
      </c>
    </row>
    <row r="384" spans="1:53">
      <c r="A384" s="1" t="s">
        <v>427</v>
      </c>
      <c r="B384">
        <v>0</v>
      </c>
      <c r="C384">
        <v>567750</v>
      </c>
      <c r="D384" s="1" t="s">
        <v>1667</v>
      </c>
      <c r="E384">
        <v>20</v>
      </c>
      <c r="F384">
        <v>138616</v>
      </c>
      <c r="G384">
        <v>3</v>
      </c>
      <c r="H384" s="1"/>
      <c r="I384" s="1" t="s">
        <v>2405</v>
      </c>
      <c r="J384" s="1" t="s">
        <v>2462</v>
      </c>
      <c r="K384" s="1" t="s">
        <v>2465</v>
      </c>
      <c r="L384" s="1" t="s">
        <v>2488</v>
      </c>
      <c r="M384" s="1" t="s">
        <v>2596</v>
      </c>
      <c r="N384" s="1" t="s">
        <v>2607</v>
      </c>
      <c r="O384" s="1"/>
      <c r="P384">
        <v>1</v>
      </c>
      <c r="Q384" s="1" t="s">
        <v>2728</v>
      </c>
      <c r="R384" s="1" t="s">
        <v>3107</v>
      </c>
      <c r="S384" s="1"/>
      <c r="T384" s="1" t="s">
        <v>3109</v>
      </c>
      <c r="U384" s="1" t="s">
        <v>3160</v>
      </c>
      <c r="V384" s="1" t="s">
        <v>3312</v>
      </c>
      <c r="W384" s="1" t="s">
        <v>3396</v>
      </c>
      <c r="X384" s="1"/>
      <c r="Y384" s="3">
        <v>46210</v>
      </c>
      <c r="Z384" s="1" t="s">
        <v>3408</v>
      </c>
      <c r="AA384" s="3">
        <v>46210</v>
      </c>
      <c r="AB384" s="1" t="s">
        <v>3416</v>
      </c>
      <c r="AC384" s="1" t="s">
        <v>3562</v>
      </c>
      <c r="AD384" s="1" t="s">
        <v>3933</v>
      </c>
      <c r="AE384" s="1" t="s">
        <v>3933</v>
      </c>
      <c r="AF384" s="1" t="s">
        <v>3937</v>
      </c>
      <c r="AG384" s="1" t="s">
        <v>2488</v>
      </c>
      <c r="AH384" s="1" t="s">
        <v>2596</v>
      </c>
      <c r="AI384" s="1" t="s">
        <v>3948</v>
      </c>
      <c r="AJ384" s="1"/>
      <c r="AK384" s="1"/>
      <c r="AL384" s="1" t="s">
        <v>3952</v>
      </c>
      <c r="AM384" s="1" t="s">
        <v>3952</v>
      </c>
      <c r="AN384" s="1" t="s">
        <v>3959</v>
      </c>
      <c r="AO384" s="1" t="s">
        <v>4014</v>
      </c>
      <c r="AP384" s="1" t="s">
        <v>4221</v>
      </c>
      <c r="AQ384" s="1"/>
      <c r="AR384">
        <v>22417</v>
      </c>
      <c r="AS384">
        <v>1</v>
      </c>
      <c r="AT384" s="1" t="s">
        <v>4235</v>
      </c>
      <c r="AU384">
        <v>567750</v>
      </c>
      <c r="AV384" s="1" t="s">
        <v>4280</v>
      </c>
      <c r="AW384" s="1" t="s">
        <v>3937</v>
      </c>
      <c r="AX384">
        <v>2053</v>
      </c>
      <c r="AY384">
        <v>135635</v>
      </c>
      <c r="AZ384">
        <v>3</v>
      </c>
      <c r="BA384" s="1" t="s">
        <v>4619</v>
      </c>
    </row>
    <row r="385" spans="1:53">
      <c r="A385" s="1" t="s">
        <v>428</v>
      </c>
      <c r="B385">
        <v>0</v>
      </c>
      <c r="C385">
        <v>475000</v>
      </c>
      <c r="D385" s="1" t="s">
        <v>1668</v>
      </c>
      <c r="E385">
        <v>20</v>
      </c>
      <c r="F385">
        <v>138616</v>
      </c>
      <c r="G385">
        <v>4</v>
      </c>
      <c r="H385" s="1"/>
      <c r="I385" s="1" t="s">
        <v>2405</v>
      </c>
      <c r="J385" s="1" t="s">
        <v>2462</v>
      </c>
      <c r="K385" s="1" t="s">
        <v>2465</v>
      </c>
      <c r="L385" s="1" t="s">
        <v>2488</v>
      </c>
      <c r="M385" s="1" t="s">
        <v>2596</v>
      </c>
      <c r="N385" s="1" t="s">
        <v>2607</v>
      </c>
      <c r="O385" s="1"/>
      <c r="P385">
        <v>1</v>
      </c>
      <c r="Q385" s="1" t="s">
        <v>2729</v>
      </c>
      <c r="R385" s="1" t="s">
        <v>3107</v>
      </c>
      <c r="S385" s="1"/>
      <c r="T385" s="1" t="s">
        <v>3109</v>
      </c>
      <c r="U385" s="1" t="s">
        <v>3160</v>
      </c>
      <c r="V385" s="1" t="s">
        <v>3312</v>
      </c>
      <c r="W385" s="1" t="s">
        <v>3396</v>
      </c>
      <c r="X385" s="1"/>
      <c r="Y385" s="3">
        <v>46210</v>
      </c>
      <c r="Z385" s="1" t="s">
        <v>3408</v>
      </c>
      <c r="AA385" s="3">
        <v>46210</v>
      </c>
      <c r="AB385" s="1" t="s">
        <v>3416</v>
      </c>
      <c r="AC385" s="1" t="s">
        <v>3562</v>
      </c>
      <c r="AD385" s="1" t="s">
        <v>3933</v>
      </c>
      <c r="AE385" s="1" t="s">
        <v>3933</v>
      </c>
      <c r="AF385" s="1" t="s">
        <v>3937</v>
      </c>
      <c r="AG385" s="1" t="s">
        <v>2488</v>
      </c>
      <c r="AH385" s="1" t="s">
        <v>2596</v>
      </c>
      <c r="AI385" s="1" t="s">
        <v>3948</v>
      </c>
      <c r="AJ385" s="1"/>
      <c r="AK385" s="1"/>
      <c r="AL385" s="1" t="s">
        <v>3952</v>
      </c>
      <c r="AM385" s="1" t="s">
        <v>3952</v>
      </c>
      <c r="AN385" s="1" t="s">
        <v>3959</v>
      </c>
      <c r="AO385" s="1" t="s">
        <v>4014</v>
      </c>
      <c r="AP385" s="1" t="s">
        <v>4221</v>
      </c>
      <c r="AQ385" s="1"/>
      <c r="AR385">
        <v>22417</v>
      </c>
      <c r="AS385">
        <v>1</v>
      </c>
      <c r="AT385" s="1" t="s">
        <v>4235</v>
      </c>
      <c r="AU385">
        <v>475000</v>
      </c>
      <c r="AV385" s="1" t="s">
        <v>4280</v>
      </c>
      <c r="AW385" s="1" t="s">
        <v>3937</v>
      </c>
      <c r="AX385">
        <v>2053</v>
      </c>
      <c r="AY385">
        <v>135635</v>
      </c>
      <c r="AZ385">
        <v>4</v>
      </c>
      <c r="BA385" s="1" t="s">
        <v>4619</v>
      </c>
    </row>
    <row r="386" spans="1:53">
      <c r="A386" s="1" t="s">
        <v>429</v>
      </c>
      <c r="B386">
        <v>0</v>
      </c>
      <c r="C386">
        <v>410000</v>
      </c>
      <c r="D386" s="1" t="s">
        <v>1669</v>
      </c>
      <c r="E386">
        <v>20</v>
      </c>
      <c r="F386">
        <v>138616</v>
      </c>
      <c r="G386">
        <v>5</v>
      </c>
      <c r="H386" s="1"/>
      <c r="I386" s="1" t="s">
        <v>2405</v>
      </c>
      <c r="J386" s="1" t="s">
        <v>2462</v>
      </c>
      <c r="K386" s="1" t="s">
        <v>2465</v>
      </c>
      <c r="L386" s="1" t="s">
        <v>2488</v>
      </c>
      <c r="M386" s="1" t="s">
        <v>2596</v>
      </c>
      <c r="N386" s="1" t="s">
        <v>2607</v>
      </c>
      <c r="O386" s="1"/>
      <c r="P386">
        <v>1</v>
      </c>
      <c r="Q386" s="1" t="s">
        <v>2142</v>
      </c>
      <c r="R386" s="1" t="s">
        <v>3107</v>
      </c>
      <c r="S386" s="1"/>
      <c r="T386" s="1" t="s">
        <v>3109</v>
      </c>
      <c r="U386" s="1" t="s">
        <v>3160</v>
      </c>
      <c r="V386" s="1" t="s">
        <v>3312</v>
      </c>
      <c r="W386" s="1" t="s">
        <v>3396</v>
      </c>
      <c r="X386" s="1"/>
      <c r="Y386" s="3">
        <v>46210</v>
      </c>
      <c r="Z386" s="1" t="s">
        <v>3408</v>
      </c>
      <c r="AA386" s="3">
        <v>46210</v>
      </c>
      <c r="AB386" s="1" t="s">
        <v>3416</v>
      </c>
      <c r="AC386" s="1" t="s">
        <v>3562</v>
      </c>
      <c r="AD386" s="1" t="s">
        <v>3933</v>
      </c>
      <c r="AE386" s="1" t="s">
        <v>3933</v>
      </c>
      <c r="AF386" s="1" t="s">
        <v>3937</v>
      </c>
      <c r="AG386" s="1" t="s">
        <v>2488</v>
      </c>
      <c r="AH386" s="1" t="s">
        <v>2596</v>
      </c>
      <c r="AI386" s="1" t="s">
        <v>3948</v>
      </c>
      <c r="AJ386" s="1"/>
      <c r="AK386" s="1"/>
      <c r="AL386" s="1" t="s">
        <v>3952</v>
      </c>
      <c r="AM386" s="1" t="s">
        <v>3952</v>
      </c>
      <c r="AN386" s="1" t="s">
        <v>3959</v>
      </c>
      <c r="AO386" s="1" t="s">
        <v>4014</v>
      </c>
      <c r="AP386" s="1" t="s">
        <v>4221</v>
      </c>
      <c r="AQ386" s="1"/>
      <c r="AR386">
        <v>22417</v>
      </c>
      <c r="AS386">
        <v>1</v>
      </c>
      <c r="AT386" s="1" t="s">
        <v>4235</v>
      </c>
      <c r="AU386">
        <v>410000</v>
      </c>
      <c r="AV386" s="1" t="s">
        <v>4280</v>
      </c>
      <c r="AW386" s="1" t="s">
        <v>3937</v>
      </c>
      <c r="AX386">
        <v>2053</v>
      </c>
      <c r="AY386">
        <v>135635</v>
      </c>
      <c r="AZ386">
        <v>5</v>
      </c>
      <c r="BA386" s="1" t="s">
        <v>4619</v>
      </c>
    </row>
    <row r="387" spans="1:53">
      <c r="A387" s="1" t="s">
        <v>430</v>
      </c>
      <c r="B387">
        <v>0</v>
      </c>
      <c r="C387">
        <v>405000</v>
      </c>
      <c r="D387" s="1" t="s">
        <v>1670</v>
      </c>
      <c r="E387">
        <v>20</v>
      </c>
      <c r="F387">
        <v>138616</v>
      </c>
      <c r="G387">
        <v>6</v>
      </c>
      <c r="H387" s="1"/>
      <c r="I387" s="1" t="s">
        <v>2405</v>
      </c>
      <c r="J387" s="1" t="s">
        <v>2462</v>
      </c>
      <c r="K387" s="1" t="s">
        <v>2465</v>
      </c>
      <c r="L387" s="1" t="s">
        <v>2488</v>
      </c>
      <c r="M387" s="1" t="s">
        <v>2596</v>
      </c>
      <c r="N387" s="1" t="s">
        <v>2607</v>
      </c>
      <c r="O387" s="1"/>
      <c r="P387">
        <v>1</v>
      </c>
      <c r="Q387" s="1" t="s">
        <v>2730</v>
      </c>
      <c r="R387" s="1" t="s">
        <v>3107</v>
      </c>
      <c r="S387" s="1"/>
      <c r="T387" s="1" t="s">
        <v>3109</v>
      </c>
      <c r="U387" s="1" t="s">
        <v>3160</v>
      </c>
      <c r="V387" s="1" t="s">
        <v>3312</v>
      </c>
      <c r="W387" s="1" t="s">
        <v>3396</v>
      </c>
      <c r="X387" s="1"/>
      <c r="Y387" s="3">
        <v>46210</v>
      </c>
      <c r="Z387" s="1" t="s">
        <v>3408</v>
      </c>
      <c r="AA387" s="3">
        <v>46210</v>
      </c>
      <c r="AB387" s="1" t="s">
        <v>3416</v>
      </c>
      <c r="AC387" s="1" t="s">
        <v>3562</v>
      </c>
      <c r="AD387" s="1" t="s">
        <v>3933</v>
      </c>
      <c r="AE387" s="1" t="s">
        <v>3933</v>
      </c>
      <c r="AF387" s="1" t="s">
        <v>3937</v>
      </c>
      <c r="AG387" s="1" t="s">
        <v>2488</v>
      </c>
      <c r="AH387" s="1" t="s">
        <v>2596</v>
      </c>
      <c r="AI387" s="1" t="s">
        <v>3948</v>
      </c>
      <c r="AJ387" s="1"/>
      <c r="AK387" s="1"/>
      <c r="AL387" s="1" t="s">
        <v>3952</v>
      </c>
      <c r="AM387" s="1" t="s">
        <v>3952</v>
      </c>
      <c r="AN387" s="1" t="s">
        <v>3959</v>
      </c>
      <c r="AO387" s="1" t="s">
        <v>4014</v>
      </c>
      <c r="AP387" s="1" t="s">
        <v>4221</v>
      </c>
      <c r="AQ387" s="1"/>
      <c r="AR387">
        <v>22417</v>
      </c>
      <c r="AS387">
        <v>1</v>
      </c>
      <c r="AT387" s="1" t="s">
        <v>4235</v>
      </c>
      <c r="AU387">
        <v>405000</v>
      </c>
      <c r="AV387" s="1" t="s">
        <v>4280</v>
      </c>
      <c r="AW387" s="1" t="s">
        <v>3937</v>
      </c>
      <c r="AX387">
        <v>2053</v>
      </c>
      <c r="AY387">
        <v>135635</v>
      </c>
      <c r="AZ387">
        <v>6</v>
      </c>
      <c r="BA387" s="1" t="s">
        <v>4619</v>
      </c>
    </row>
    <row r="388" spans="1:53">
      <c r="A388" s="1" t="s">
        <v>431</v>
      </c>
      <c r="B388">
        <v>0</v>
      </c>
      <c r="C388">
        <v>255000</v>
      </c>
      <c r="D388" s="1" t="s">
        <v>1521</v>
      </c>
      <c r="E388">
        <v>20</v>
      </c>
      <c r="F388">
        <v>138616</v>
      </c>
      <c r="G388">
        <v>7</v>
      </c>
      <c r="H388" s="1"/>
      <c r="I388" s="1" t="s">
        <v>2405</v>
      </c>
      <c r="J388" s="1" t="s">
        <v>2462</v>
      </c>
      <c r="K388" s="1" t="s">
        <v>2465</v>
      </c>
      <c r="L388" s="1" t="s">
        <v>2488</v>
      </c>
      <c r="M388" s="1" t="s">
        <v>2596</v>
      </c>
      <c r="N388" s="1" t="s">
        <v>2607</v>
      </c>
      <c r="O388" s="1"/>
      <c r="P388">
        <v>1</v>
      </c>
      <c r="Q388" s="1" t="s">
        <v>2647</v>
      </c>
      <c r="R388" s="1" t="s">
        <v>3107</v>
      </c>
      <c r="S388" s="1"/>
      <c r="T388" s="1" t="s">
        <v>3109</v>
      </c>
      <c r="U388" s="1" t="s">
        <v>3160</v>
      </c>
      <c r="V388" s="1" t="s">
        <v>3312</v>
      </c>
      <c r="W388" s="1" t="s">
        <v>3396</v>
      </c>
      <c r="X388" s="1"/>
      <c r="Y388" s="3">
        <v>46210</v>
      </c>
      <c r="Z388" s="1" t="s">
        <v>3408</v>
      </c>
      <c r="AA388" s="3">
        <v>46210</v>
      </c>
      <c r="AB388" s="1" t="s">
        <v>3416</v>
      </c>
      <c r="AC388" s="1" t="s">
        <v>3562</v>
      </c>
      <c r="AD388" s="1" t="s">
        <v>3933</v>
      </c>
      <c r="AE388" s="1" t="s">
        <v>3933</v>
      </c>
      <c r="AF388" s="1" t="s">
        <v>3937</v>
      </c>
      <c r="AG388" s="1" t="s">
        <v>2488</v>
      </c>
      <c r="AH388" s="1" t="s">
        <v>2596</v>
      </c>
      <c r="AI388" s="1" t="s">
        <v>3948</v>
      </c>
      <c r="AJ388" s="1"/>
      <c r="AK388" s="1"/>
      <c r="AL388" s="1" t="s">
        <v>3952</v>
      </c>
      <c r="AM388" s="1" t="s">
        <v>3952</v>
      </c>
      <c r="AN388" s="1" t="s">
        <v>3959</v>
      </c>
      <c r="AO388" s="1" t="s">
        <v>4014</v>
      </c>
      <c r="AP388" s="1" t="s">
        <v>4221</v>
      </c>
      <c r="AQ388" s="1"/>
      <c r="AR388">
        <v>22417</v>
      </c>
      <c r="AS388">
        <v>1</v>
      </c>
      <c r="AT388" s="1" t="s">
        <v>4235</v>
      </c>
      <c r="AU388">
        <v>255000</v>
      </c>
      <c r="AV388" s="1" t="s">
        <v>4280</v>
      </c>
      <c r="AW388" s="1" t="s">
        <v>3937</v>
      </c>
      <c r="AX388">
        <v>2053</v>
      </c>
      <c r="AY388">
        <v>135635</v>
      </c>
      <c r="AZ388">
        <v>7</v>
      </c>
      <c r="BA388" s="1" t="s">
        <v>4619</v>
      </c>
    </row>
    <row r="389" spans="1:53">
      <c r="A389" s="1" t="s">
        <v>432</v>
      </c>
      <c r="B389">
        <v>0</v>
      </c>
      <c r="C389">
        <v>230000</v>
      </c>
      <c r="D389" s="1" t="s">
        <v>1522</v>
      </c>
      <c r="E389">
        <v>20</v>
      </c>
      <c r="F389">
        <v>138616</v>
      </c>
      <c r="G389">
        <v>8</v>
      </c>
      <c r="H389" s="1"/>
      <c r="I389" s="1" t="s">
        <v>2405</v>
      </c>
      <c r="J389" s="1" t="s">
        <v>2462</v>
      </c>
      <c r="K389" s="1" t="s">
        <v>2465</v>
      </c>
      <c r="L389" s="1" t="s">
        <v>2488</v>
      </c>
      <c r="M389" s="1" t="s">
        <v>2596</v>
      </c>
      <c r="N389" s="1" t="s">
        <v>2607</v>
      </c>
      <c r="O389" s="1"/>
      <c r="P389">
        <v>1</v>
      </c>
      <c r="Q389" s="1" t="s">
        <v>2648</v>
      </c>
      <c r="R389" s="1" t="s">
        <v>3107</v>
      </c>
      <c r="S389" s="1"/>
      <c r="T389" s="1" t="s">
        <v>3109</v>
      </c>
      <c r="U389" s="1" t="s">
        <v>3160</v>
      </c>
      <c r="V389" s="1" t="s">
        <v>3312</v>
      </c>
      <c r="W389" s="1" t="s">
        <v>3396</v>
      </c>
      <c r="X389" s="1"/>
      <c r="Y389" s="3">
        <v>46210</v>
      </c>
      <c r="Z389" s="1" t="s">
        <v>3408</v>
      </c>
      <c r="AA389" s="3">
        <v>46210</v>
      </c>
      <c r="AB389" s="1" t="s">
        <v>3416</v>
      </c>
      <c r="AC389" s="1" t="s">
        <v>3562</v>
      </c>
      <c r="AD389" s="1" t="s">
        <v>3933</v>
      </c>
      <c r="AE389" s="1" t="s">
        <v>3933</v>
      </c>
      <c r="AF389" s="1" t="s">
        <v>3937</v>
      </c>
      <c r="AG389" s="1" t="s">
        <v>2488</v>
      </c>
      <c r="AH389" s="1" t="s">
        <v>2596</v>
      </c>
      <c r="AI389" s="1" t="s">
        <v>3948</v>
      </c>
      <c r="AJ389" s="1"/>
      <c r="AK389" s="1"/>
      <c r="AL389" s="1" t="s">
        <v>3952</v>
      </c>
      <c r="AM389" s="1" t="s">
        <v>3952</v>
      </c>
      <c r="AN389" s="1" t="s">
        <v>3959</v>
      </c>
      <c r="AO389" s="1" t="s">
        <v>4014</v>
      </c>
      <c r="AP389" s="1" t="s">
        <v>4221</v>
      </c>
      <c r="AQ389" s="1"/>
      <c r="AR389">
        <v>22417</v>
      </c>
      <c r="AS389">
        <v>1</v>
      </c>
      <c r="AT389" s="1" t="s">
        <v>4235</v>
      </c>
      <c r="AU389">
        <v>230000</v>
      </c>
      <c r="AV389" s="1" t="s">
        <v>4280</v>
      </c>
      <c r="AW389" s="1" t="s">
        <v>3937</v>
      </c>
      <c r="AX389">
        <v>2053</v>
      </c>
      <c r="AY389">
        <v>135635</v>
      </c>
      <c r="AZ389">
        <v>8</v>
      </c>
      <c r="BA389" s="1" t="s">
        <v>4619</v>
      </c>
    </row>
    <row r="390" spans="1:53">
      <c r="A390" s="1" t="s">
        <v>433</v>
      </c>
      <c r="B390">
        <v>0</v>
      </c>
      <c r="C390">
        <v>222500</v>
      </c>
      <c r="D390" s="1" t="s">
        <v>1671</v>
      </c>
      <c r="E390">
        <v>20</v>
      </c>
      <c r="F390">
        <v>138616</v>
      </c>
      <c r="G390">
        <v>9</v>
      </c>
      <c r="H390" s="1"/>
      <c r="I390" s="1" t="s">
        <v>2405</v>
      </c>
      <c r="J390" s="1" t="s">
        <v>2462</v>
      </c>
      <c r="K390" s="1" t="s">
        <v>2465</v>
      </c>
      <c r="L390" s="1" t="s">
        <v>2488</v>
      </c>
      <c r="M390" s="1" t="s">
        <v>2596</v>
      </c>
      <c r="N390" s="1" t="s">
        <v>2607</v>
      </c>
      <c r="O390" s="1"/>
      <c r="P390">
        <v>1</v>
      </c>
      <c r="Q390" s="1" t="s">
        <v>2731</v>
      </c>
      <c r="R390" s="1" t="s">
        <v>3107</v>
      </c>
      <c r="S390" s="1"/>
      <c r="T390" s="1" t="s">
        <v>3109</v>
      </c>
      <c r="U390" s="1" t="s">
        <v>3160</v>
      </c>
      <c r="V390" s="1" t="s">
        <v>3312</v>
      </c>
      <c r="W390" s="1" t="s">
        <v>3396</v>
      </c>
      <c r="X390" s="1"/>
      <c r="Y390" s="3">
        <v>46210</v>
      </c>
      <c r="Z390" s="1" t="s">
        <v>3408</v>
      </c>
      <c r="AA390" s="3">
        <v>46210</v>
      </c>
      <c r="AB390" s="1" t="s">
        <v>3416</v>
      </c>
      <c r="AC390" s="1" t="s">
        <v>3562</v>
      </c>
      <c r="AD390" s="1" t="s">
        <v>3933</v>
      </c>
      <c r="AE390" s="1" t="s">
        <v>3933</v>
      </c>
      <c r="AF390" s="1" t="s">
        <v>3937</v>
      </c>
      <c r="AG390" s="1" t="s">
        <v>2488</v>
      </c>
      <c r="AH390" s="1" t="s">
        <v>2596</v>
      </c>
      <c r="AI390" s="1" t="s">
        <v>3948</v>
      </c>
      <c r="AJ390" s="1"/>
      <c r="AK390" s="1"/>
      <c r="AL390" s="1" t="s">
        <v>3952</v>
      </c>
      <c r="AM390" s="1" t="s">
        <v>3952</v>
      </c>
      <c r="AN390" s="1" t="s">
        <v>3959</v>
      </c>
      <c r="AO390" s="1" t="s">
        <v>4014</v>
      </c>
      <c r="AP390" s="1" t="s">
        <v>4221</v>
      </c>
      <c r="AQ390" s="1"/>
      <c r="AR390">
        <v>22417</v>
      </c>
      <c r="AS390">
        <v>1</v>
      </c>
      <c r="AT390" s="1" t="s">
        <v>4235</v>
      </c>
      <c r="AU390">
        <v>222500</v>
      </c>
      <c r="AV390" s="1" t="s">
        <v>4280</v>
      </c>
      <c r="AW390" s="1" t="s">
        <v>3937</v>
      </c>
      <c r="AX390">
        <v>2053</v>
      </c>
      <c r="AY390">
        <v>135635</v>
      </c>
      <c r="AZ390">
        <v>9</v>
      </c>
      <c r="BA390" s="1" t="s">
        <v>4619</v>
      </c>
    </row>
    <row r="391" spans="1:53">
      <c r="A391" s="1" t="s">
        <v>434</v>
      </c>
      <c r="B391">
        <v>0</v>
      </c>
      <c r="C391">
        <v>205000</v>
      </c>
      <c r="D391" s="1" t="s">
        <v>1672</v>
      </c>
      <c r="E391">
        <v>20</v>
      </c>
      <c r="F391">
        <v>138616</v>
      </c>
      <c r="G391">
        <v>10</v>
      </c>
      <c r="H391" s="1"/>
      <c r="I391" s="1" t="s">
        <v>2405</v>
      </c>
      <c r="J391" s="1" t="s">
        <v>2462</v>
      </c>
      <c r="K391" s="1" t="s">
        <v>2465</v>
      </c>
      <c r="L391" s="1" t="s">
        <v>2488</v>
      </c>
      <c r="M391" s="1" t="s">
        <v>2596</v>
      </c>
      <c r="N391" s="1" t="s">
        <v>2607</v>
      </c>
      <c r="O391" s="1"/>
      <c r="P391">
        <v>1</v>
      </c>
      <c r="Q391" s="1" t="s">
        <v>2732</v>
      </c>
      <c r="R391" s="1" t="s">
        <v>3107</v>
      </c>
      <c r="S391" s="1"/>
      <c r="T391" s="1" t="s">
        <v>3109</v>
      </c>
      <c r="U391" s="1" t="s">
        <v>3160</v>
      </c>
      <c r="V391" s="1" t="s">
        <v>3312</v>
      </c>
      <c r="W391" s="1" t="s">
        <v>3396</v>
      </c>
      <c r="X391" s="1"/>
      <c r="Y391" s="3">
        <v>46210</v>
      </c>
      <c r="Z391" s="1" t="s">
        <v>3408</v>
      </c>
      <c r="AA391" s="3">
        <v>46210</v>
      </c>
      <c r="AB391" s="1" t="s">
        <v>3416</v>
      </c>
      <c r="AC391" s="1" t="s">
        <v>3562</v>
      </c>
      <c r="AD391" s="1" t="s">
        <v>3933</v>
      </c>
      <c r="AE391" s="1" t="s">
        <v>3933</v>
      </c>
      <c r="AF391" s="1" t="s">
        <v>3937</v>
      </c>
      <c r="AG391" s="1" t="s">
        <v>2488</v>
      </c>
      <c r="AH391" s="1" t="s">
        <v>2596</v>
      </c>
      <c r="AI391" s="1" t="s">
        <v>3948</v>
      </c>
      <c r="AJ391" s="1"/>
      <c r="AK391" s="1"/>
      <c r="AL391" s="1" t="s">
        <v>3952</v>
      </c>
      <c r="AM391" s="1" t="s">
        <v>3952</v>
      </c>
      <c r="AN391" s="1" t="s">
        <v>3959</v>
      </c>
      <c r="AO391" s="1" t="s">
        <v>4014</v>
      </c>
      <c r="AP391" s="1" t="s">
        <v>4221</v>
      </c>
      <c r="AQ391" s="1"/>
      <c r="AR391">
        <v>22417</v>
      </c>
      <c r="AS391">
        <v>1</v>
      </c>
      <c r="AT391" s="1" t="s">
        <v>4235</v>
      </c>
      <c r="AU391">
        <v>205000</v>
      </c>
      <c r="AV391" s="1" t="s">
        <v>4280</v>
      </c>
      <c r="AW391" s="1" t="s">
        <v>3937</v>
      </c>
      <c r="AX391">
        <v>2053</v>
      </c>
      <c r="AY391">
        <v>135635</v>
      </c>
      <c r="AZ391">
        <v>10</v>
      </c>
      <c r="BA391" s="1" t="s">
        <v>4619</v>
      </c>
    </row>
    <row r="392" spans="1:53">
      <c r="A392" s="1" t="s">
        <v>435</v>
      </c>
      <c r="B392">
        <v>0</v>
      </c>
      <c r="C392">
        <v>100000</v>
      </c>
      <c r="D392" s="1" t="s">
        <v>1529</v>
      </c>
      <c r="E392">
        <v>20</v>
      </c>
      <c r="F392">
        <v>138616</v>
      </c>
      <c r="G392">
        <v>11</v>
      </c>
      <c r="H392" s="1"/>
      <c r="I392" s="1" t="s">
        <v>2405</v>
      </c>
      <c r="J392" s="1" t="s">
        <v>2462</v>
      </c>
      <c r="K392" s="1" t="s">
        <v>2465</v>
      </c>
      <c r="L392" s="1" t="s">
        <v>2488</v>
      </c>
      <c r="M392" s="1" t="s">
        <v>2596</v>
      </c>
      <c r="N392" s="1" t="s">
        <v>2607</v>
      </c>
      <c r="O392" s="1"/>
      <c r="P392">
        <v>1</v>
      </c>
      <c r="Q392" s="1" t="s">
        <v>2652</v>
      </c>
      <c r="R392" s="1" t="s">
        <v>3107</v>
      </c>
      <c r="S392" s="1"/>
      <c r="T392" s="1" t="s">
        <v>3109</v>
      </c>
      <c r="U392" s="1" t="s">
        <v>3160</v>
      </c>
      <c r="V392" s="1" t="s">
        <v>3312</v>
      </c>
      <c r="W392" s="1" t="s">
        <v>3396</v>
      </c>
      <c r="X392" s="1"/>
      <c r="Y392" s="3">
        <v>46210</v>
      </c>
      <c r="Z392" s="1" t="s">
        <v>3408</v>
      </c>
      <c r="AA392" s="3">
        <v>46210</v>
      </c>
      <c r="AB392" s="1" t="s">
        <v>3416</v>
      </c>
      <c r="AC392" s="1" t="s">
        <v>3562</v>
      </c>
      <c r="AD392" s="1" t="s">
        <v>3933</v>
      </c>
      <c r="AE392" s="1" t="s">
        <v>3933</v>
      </c>
      <c r="AF392" s="1" t="s">
        <v>3937</v>
      </c>
      <c r="AG392" s="1" t="s">
        <v>2488</v>
      </c>
      <c r="AH392" s="1" t="s">
        <v>2596</v>
      </c>
      <c r="AI392" s="1" t="s">
        <v>3948</v>
      </c>
      <c r="AJ392" s="1"/>
      <c r="AK392" s="1"/>
      <c r="AL392" s="1" t="s">
        <v>3952</v>
      </c>
      <c r="AM392" s="1" t="s">
        <v>3952</v>
      </c>
      <c r="AN392" s="1" t="s">
        <v>3959</v>
      </c>
      <c r="AO392" s="1" t="s">
        <v>4014</v>
      </c>
      <c r="AP392" s="1" t="s">
        <v>4221</v>
      </c>
      <c r="AQ392" s="1"/>
      <c r="AR392">
        <v>22417</v>
      </c>
      <c r="AS392">
        <v>1</v>
      </c>
      <c r="AT392" s="1" t="s">
        <v>4235</v>
      </c>
      <c r="AU392">
        <v>100000</v>
      </c>
      <c r="AV392" s="1" t="s">
        <v>4280</v>
      </c>
      <c r="AW392" s="1" t="s">
        <v>3937</v>
      </c>
      <c r="AX392">
        <v>2053</v>
      </c>
      <c r="AY392">
        <v>135635</v>
      </c>
      <c r="AZ392">
        <v>11</v>
      </c>
      <c r="BA392" s="1" t="s">
        <v>4619</v>
      </c>
    </row>
    <row r="393" spans="1:53">
      <c r="A393" s="1" t="s">
        <v>436</v>
      </c>
      <c r="B393">
        <v>0</v>
      </c>
      <c r="C393">
        <v>80000</v>
      </c>
      <c r="D393" s="1" t="s">
        <v>1530</v>
      </c>
      <c r="E393">
        <v>20</v>
      </c>
      <c r="F393">
        <v>138616</v>
      </c>
      <c r="G393">
        <v>12</v>
      </c>
      <c r="H393" s="1"/>
      <c r="I393" s="1" t="s">
        <v>2405</v>
      </c>
      <c r="J393" s="1" t="s">
        <v>2462</v>
      </c>
      <c r="K393" s="1" t="s">
        <v>2465</v>
      </c>
      <c r="L393" s="1" t="s">
        <v>2488</v>
      </c>
      <c r="M393" s="1" t="s">
        <v>2596</v>
      </c>
      <c r="N393" s="1" t="s">
        <v>2607</v>
      </c>
      <c r="O393" s="1"/>
      <c r="P393">
        <v>1</v>
      </c>
      <c r="Q393" s="1" t="s">
        <v>2653</v>
      </c>
      <c r="R393" s="1" t="s">
        <v>3107</v>
      </c>
      <c r="S393" s="1"/>
      <c r="T393" s="1" t="s">
        <v>3109</v>
      </c>
      <c r="U393" s="1" t="s">
        <v>3160</v>
      </c>
      <c r="V393" s="1" t="s">
        <v>3312</v>
      </c>
      <c r="W393" s="1" t="s">
        <v>3396</v>
      </c>
      <c r="X393" s="1"/>
      <c r="Y393" s="3">
        <v>46210</v>
      </c>
      <c r="Z393" s="1" t="s">
        <v>3408</v>
      </c>
      <c r="AA393" s="3">
        <v>46210</v>
      </c>
      <c r="AB393" s="1" t="s">
        <v>3416</v>
      </c>
      <c r="AC393" s="1" t="s">
        <v>3562</v>
      </c>
      <c r="AD393" s="1" t="s">
        <v>3933</v>
      </c>
      <c r="AE393" s="1" t="s">
        <v>3933</v>
      </c>
      <c r="AF393" s="1" t="s">
        <v>3937</v>
      </c>
      <c r="AG393" s="1" t="s">
        <v>2488</v>
      </c>
      <c r="AH393" s="1" t="s">
        <v>2596</v>
      </c>
      <c r="AI393" s="1" t="s">
        <v>3948</v>
      </c>
      <c r="AJ393" s="1"/>
      <c r="AK393" s="1"/>
      <c r="AL393" s="1" t="s">
        <v>3952</v>
      </c>
      <c r="AM393" s="1" t="s">
        <v>3952</v>
      </c>
      <c r="AN393" s="1" t="s">
        <v>3959</v>
      </c>
      <c r="AO393" s="1" t="s">
        <v>4014</v>
      </c>
      <c r="AP393" s="1" t="s">
        <v>4221</v>
      </c>
      <c r="AQ393" s="1"/>
      <c r="AR393">
        <v>22417</v>
      </c>
      <c r="AS393">
        <v>1</v>
      </c>
      <c r="AT393" s="1" t="s">
        <v>4235</v>
      </c>
      <c r="AU393">
        <v>80000</v>
      </c>
      <c r="AV393" s="1" t="s">
        <v>4280</v>
      </c>
      <c r="AW393" s="1" t="s">
        <v>3937</v>
      </c>
      <c r="AX393">
        <v>2053</v>
      </c>
      <c r="AY393">
        <v>135635</v>
      </c>
      <c r="AZ393">
        <v>12</v>
      </c>
      <c r="BA393" s="1" t="s">
        <v>4619</v>
      </c>
    </row>
    <row r="394" spans="1:53">
      <c r="A394" s="1" t="s">
        <v>437</v>
      </c>
      <c r="B394">
        <v>0</v>
      </c>
      <c r="C394">
        <v>80000</v>
      </c>
      <c r="D394" s="1" t="s">
        <v>1530</v>
      </c>
      <c r="E394">
        <v>20</v>
      </c>
      <c r="F394">
        <v>138616</v>
      </c>
      <c r="G394">
        <v>13</v>
      </c>
      <c r="H394" s="1"/>
      <c r="I394" s="1" t="s">
        <v>2405</v>
      </c>
      <c r="J394" s="1" t="s">
        <v>2462</v>
      </c>
      <c r="K394" s="1" t="s">
        <v>2465</v>
      </c>
      <c r="L394" s="1" t="s">
        <v>2488</v>
      </c>
      <c r="M394" s="1" t="s">
        <v>2596</v>
      </c>
      <c r="N394" s="1" t="s">
        <v>2607</v>
      </c>
      <c r="O394" s="1"/>
      <c r="P394">
        <v>1</v>
      </c>
      <c r="Q394" s="1" t="s">
        <v>2653</v>
      </c>
      <c r="R394" s="1" t="s">
        <v>3107</v>
      </c>
      <c r="S394" s="1"/>
      <c r="T394" s="1" t="s">
        <v>3109</v>
      </c>
      <c r="U394" s="1" t="s">
        <v>3160</v>
      </c>
      <c r="V394" s="1" t="s">
        <v>3312</v>
      </c>
      <c r="W394" s="1" t="s">
        <v>3396</v>
      </c>
      <c r="X394" s="1"/>
      <c r="Y394" s="3">
        <v>46210</v>
      </c>
      <c r="Z394" s="1" t="s">
        <v>3408</v>
      </c>
      <c r="AA394" s="3">
        <v>46210</v>
      </c>
      <c r="AB394" s="1" t="s">
        <v>3416</v>
      </c>
      <c r="AC394" s="1" t="s">
        <v>3562</v>
      </c>
      <c r="AD394" s="1" t="s">
        <v>3933</v>
      </c>
      <c r="AE394" s="1" t="s">
        <v>3933</v>
      </c>
      <c r="AF394" s="1" t="s">
        <v>3937</v>
      </c>
      <c r="AG394" s="1" t="s">
        <v>2488</v>
      </c>
      <c r="AH394" s="1" t="s">
        <v>2596</v>
      </c>
      <c r="AI394" s="1" t="s">
        <v>3948</v>
      </c>
      <c r="AJ394" s="1"/>
      <c r="AK394" s="1"/>
      <c r="AL394" s="1" t="s">
        <v>3952</v>
      </c>
      <c r="AM394" s="1" t="s">
        <v>3952</v>
      </c>
      <c r="AN394" s="1" t="s">
        <v>3959</v>
      </c>
      <c r="AO394" s="1" t="s">
        <v>4014</v>
      </c>
      <c r="AP394" s="1" t="s">
        <v>4221</v>
      </c>
      <c r="AQ394" s="1"/>
      <c r="AR394">
        <v>22417</v>
      </c>
      <c r="AS394">
        <v>1</v>
      </c>
      <c r="AT394" s="1" t="s">
        <v>4235</v>
      </c>
      <c r="AU394">
        <v>80000</v>
      </c>
      <c r="AV394" s="1" t="s">
        <v>4280</v>
      </c>
      <c r="AW394" s="1" t="s">
        <v>3937</v>
      </c>
      <c r="AX394">
        <v>2053</v>
      </c>
      <c r="AY394">
        <v>135635</v>
      </c>
      <c r="AZ394">
        <v>13</v>
      </c>
      <c r="BA394" s="1" t="s">
        <v>4619</v>
      </c>
    </row>
    <row r="395" spans="1:53">
      <c r="A395" s="1" t="s">
        <v>438</v>
      </c>
      <c r="B395">
        <v>0</v>
      </c>
      <c r="C395">
        <v>80000</v>
      </c>
      <c r="D395" s="1" t="s">
        <v>1530</v>
      </c>
      <c r="E395">
        <v>20</v>
      </c>
      <c r="F395">
        <v>138616</v>
      </c>
      <c r="G395">
        <v>14</v>
      </c>
      <c r="H395" s="1"/>
      <c r="I395" s="1" t="s">
        <v>2405</v>
      </c>
      <c r="J395" s="1" t="s">
        <v>2462</v>
      </c>
      <c r="K395" s="1" t="s">
        <v>2465</v>
      </c>
      <c r="L395" s="1" t="s">
        <v>2488</v>
      </c>
      <c r="M395" s="1" t="s">
        <v>2596</v>
      </c>
      <c r="N395" s="1" t="s">
        <v>2607</v>
      </c>
      <c r="O395" s="1"/>
      <c r="P395">
        <v>1</v>
      </c>
      <c r="Q395" s="1" t="s">
        <v>2653</v>
      </c>
      <c r="R395" s="1" t="s">
        <v>3107</v>
      </c>
      <c r="S395" s="1"/>
      <c r="T395" s="1" t="s">
        <v>3109</v>
      </c>
      <c r="U395" s="1" t="s">
        <v>3160</v>
      </c>
      <c r="V395" s="1" t="s">
        <v>3312</v>
      </c>
      <c r="W395" s="1" t="s">
        <v>3396</v>
      </c>
      <c r="X395" s="1"/>
      <c r="Y395" s="3">
        <v>46210</v>
      </c>
      <c r="Z395" s="1" t="s">
        <v>3408</v>
      </c>
      <c r="AA395" s="3">
        <v>46210</v>
      </c>
      <c r="AB395" s="1" t="s">
        <v>3416</v>
      </c>
      <c r="AC395" s="1" t="s">
        <v>3562</v>
      </c>
      <c r="AD395" s="1" t="s">
        <v>3933</v>
      </c>
      <c r="AE395" s="1" t="s">
        <v>3933</v>
      </c>
      <c r="AF395" s="1" t="s">
        <v>3937</v>
      </c>
      <c r="AG395" s="1" t="s">
        <v>2488</v>
      </c>
      <c r="AH395" s="1" t="s">
        <v>2596</v>
      </c>
      <c r="AI395" s="1" t="s">
        <v>3948</v>
      </c>
      <c r="AJ395" s="1"/>
      <c r="AK395" s="1"/>
      <c r="AL395" s="1" t="s">
        <v>3952</v>
      </c>
      <c r="AM395" s="1" t="s">
        <v>3952</v>
      </c>
      <c r="AN395" s="1" t="s">
        <v>3959</v>
      </c>
      <c r="AO395" s="1" t="s">
        <v>4014</v>
      </c>
      <c r="AP395" s="1" t="s">
        <v>4221</v>
      </c>
      <c r="AQ395" s="1"/>
      <c r="AR395">
        <v>22417</v>
      </c>
      <c r="AS395">
        <v>1</v>
      </c>
      <c r="AT395" s="1" t="s">
        <v>4235</v>
      </c>
      <c r="AU395">
        <v>80000</v>
      </c>
      <c r="AV395" s="1" t="s">
        <v>4280</v>
      </c>
      <c r="AW395" s="1" t="s">
        <v>3937</v>
      </c>
      <c r="AX395">
        <v>2053</v>
      </c>
      <c r="AY395">
        <v>135635</v>
      </c>
      <c r="AZ395">
        <v>14</v>
      </c>
      <c r="BA395" s="1" t="s">
        <v>4619</v>
      </c>
    </row>
    <row r="396" spans="1:53">
      <c r="A396" s="1" t="s">
        <v>439</v>
      </c>
      <c r="B396">
        <v>0</v>
      </c>
      <c r="C396">
        <v>75000</v>
      </c>
      <c r="D396" s="1" t="s">
        <v>1562</v>
      </c>
      <c r="E396">
        <v>20</v>
      </c>
      <c r="F396">
        <v>138616</v>
      </c>
      <c r="G396">
        <v>15</v>
      </c>
      <c r="H396" s="1"/>
      <c r="I396" s="1" t="s">
        <v>2405</v>
      </c>
      <c r="J396" s="1" t="s">
        <v>2462</v>
      </c>
      <c r="K396" s="1" t="s">
        <v>2465</v>
      </c>
      <c r="L396" s="1" t="s">
        <v>2488</v>
      </c>
      <c r="M396" s="1" t="s">
        <v>2596</v>
      </c>
      <c r="N396" s="1" t="s">
        <v>2607</v>
      </c>
      <c r="O396" s="1"/>
      <c r="P396">
        <v>1</v>
      </c>
      <c r="Q396" s="1" t="s">
        <v>2675</v>
      </c>
      <c r="R396" s="1" t="s">
        <v>3107</v>
      </c>
      <c r="S396" s="1"/>
      <c r="T396" s="1" t="s">
        <v>3109</v>
      </c>
      <c r="U396" s="1" t="s">
        <v>3160</v>
      </c>
      <c r="V396" s="1" t="s">
        <v>3312</v>
      </c>
      <c r="W396" s="1" t="s">
        <v>3396</v>
      </c>
      <c r="X396" s="1"/>
      <c r="Y396" s="3">
        <v>46210</v>
      </c>
      <c r="Z396" s="1" t="s">
        <v>3408</v>
      </c>
      <c r="AA396" s="3">
        <v>46210</v>
      </c>
      <c r="AB396" s="1" t="s">
        <v>3416</v>
      </c>
      <c r="AC396" s="1" t="s">
        <v>3562</v>
      </c>
      <c r="AD396" s="1" t="s">
        <v>3933</v>
      </c>
      <c r="AE396" s="1" t="s">
        <v>3933</v>
      </c>
      <c r="AF396" s="1" t="s">
        <v>3937</v>
      </c>
      <c r="AG396" s="1" t="s">
        <v>2488</v>
      </c>
      <c r="AH396" s="1" t="s">
        <v>2596</v>
      </c>
      <c r="AI396" s="1" t="s">
        <v>3948</v>
      </c>
      <c r="AJ396" s="1"/>
      <c r="AK396" s="1"/>
      <c r="AL396" s="1" t="s">
        <v>3952</v>
      </c>
      <c r="AM396" s="1" t="s">
        <v>3952</v>
      </c>
      <c r="AN396" s="1" t="s">
        <v>3959</v>
      </c>
      <c r="AO396" s="1" t="s">
        <v>4014</v>
      </c>
      <c r="AP396" s="1" t="s">
        <v>4221</v>
      </c>
      <c r="AQ396" s="1"/>
      <c r="AR396">
        <v>22417</v>
      </c>
      <c r="AS396">
        <v>1</v>
      </c>
      <c r="AT396" s="1" t="s">
        <v>4235</v>
      </c>
      <c r="AU396">
        <v>75000</v>
      </c>
      <c r="AV396" s="1" t="s">
        <v>4280</v>
      </c>
      <c r="AW396" s="1" t="s">
        <v>3937</v>
      </c>
      <c r="AX396">
        <v>2053</v>
      </c>
      <c r="AY396">
        <v>135635</v>
      </c>
      <c r="AZ396">
        <v>15</v>
      </c>
      <c r="BA396" s="1" t="s">
        <v>4619</v>
      </c>
    </row>
    <row r="397" spans="1:53">
      <c r="A397" s="1" t="s">
        <v>440</v>
      </c>
      <c r="B397">
        <v>0</v>
      </c>
      <c r="C397">
        <v>70000</v>
      </c>
      <c r="D397" s="1" t="s">
        <v>1541</v>
      </c>
      <c r="E397">
        <v>20</v>
      </c>
      <c r="F397">
        <v>138616</v>
      </c>
      <c r="G397">
        <v>16</v>
      </c>
      <c r="H397" s="1"/>
      <c r="I397" s="1" t="s">
        <v>2405</v>
      </c>
      <c r="J397" s="1" t="s">
        <v>2462</v>
      </c>
      <c r="K397" s="1" t="s">
        <v>2465</v>
      </c>
      <c r="L397" s="1" t="s">
        <v>2488</v>
      </c>
      <c r="M397" s="1" t="s">
        <v>2596</v>
      </c>
      <c r="N397" s="1" t="s">
        <v>2607</v>
      </c>
      <c r="O397" s="1"/>
      <c r="P397">
        <v>1</v>
      </c>
      <c r="Q397" s="1" t="s">
        <v>2660</v>
      </c>
      <c r="R397" s="1" t="s">
        <v>3107</v>
      </c>
      <c r="S397" s="1"/>
      <c r="T397" s="1" t="s">
        <v>3109</v>
      </c>
      <c r="U397" s="1" t="s">
        <v>3160</v>
      </c>
      <c r="V397" s="1" t="s">
        <v>3312</v>
      </c>
      <c r="W397" s="1" t="s">
        <v>3396</v>
      </c>
      <c r="X397" s="1"/>
      <c r="Y397" s="3">
        <v>46210</v>
      </c>
      <c r="Z397" s="1" t="s">
        <v>3408</v>
      </c>
      <c r="AA397" s="3">
        <v>46210</v>
      </c>
      <c r="AB397" s="1" t="s">
        <v>3416</v>
      </c>
      <c r="AC397" s="1" t="s">
        <v>3562</v>
      </c>
      <c r="AD397" s="1" t="s">
        <v>3933</v>
      </c>
      <c r="AE397" s="1" t="s">
        <v>3933</v>
      </c>
      <c r="AF397" s="1" t="s">
        <v>3937</v>
      </c>
      <c r="AG397" s="1" t="s">
        <v>2488</v>
      </c>
      <c r="AH397" s="1" t="s">
        <v>2596</v>
      </c>
      <c r="AI397" s="1" t="s">
        <v>3948</v>
      </c>
      <c r="AJ397" s="1"/>
      <c r="AK397" s="1"/>
      <c r="AL397" s="1" t="s">
        <v>3952</v>
      </c>
      <c r="AM397" s="1" t="s">
        <v>3952</v>
      </c>
      <c r="AN397" s="1" t="s">
        <v>3959</v>
      </c>
      <c r="AO397" s="1" t="s">
        <v>4014</v>
      </c>
      <c r="AP397" s="1" t="s">
        <v>4221</v>
      </c>
      <c r="AQ397" s="1"/>
      <c r="AR397">
        <v>22417</v>
      </c>
      <c r="AS397">
        <v>1</v>
      </c>
      <c r="AT397" s="1" t="s">
        <v>4235</v>
      </c>
      <c r="AU397">
        <v>70000</v>
      </c>
      <c r="AV397" s="1" t="s">
        <v>4280</v>
      </c>
      <c r="AW397" s="1" t="s">
        <v>3937</v>
      </c>
      <c r="AX397">
        <v>2053</v>
      </c>
      <c r="AY397">
        <v>135635</v>
      </c>
      <c r="AZ397">
        <v>16</v>
      </c>
      <c r="BA397" s="1" t="s">
        <v>4619</v>
      </c>
    </row>
    <row r="398" spans="1:53">
      <c r="A398" s="1" t="s">
        <v>441</v>
      </c>
      <c r="B398">
        <v>0</v>
      </c>
      <c r="C398">
        <v>60000</v>
      </c>
      <c r="D398" s="1" t="s">
        <v>1488</v>
      </c>
      <c r="E398">
        <v>20</v>
      </c>
      <c r="F398">
        <v>138616</v>
      </c>
      <c r="G398">
        <v>17</v>
      </c>
      <c r="H398" s="1"/>
      <c r="I398" s="1" t="s">
        <v>2405</v>
      </c>
      <c r="J398" s="1" t="s">
        <v>2462</v>
      </c>
      <c r="K398" s="1" t="s">
        <v>2465</v>
      </c>
      <c r="L398" s="1" t="s">
        <v>2488</v>
      </c>
      <c r="M398" s="1" t="s">
        <v>2596</v>
      </c>
      <c r="N398" s="1" t="s">
        <v>2607</v>
      </c>
      <c r="O398" s="1"/>
      <c r="P398">
        <v>1</v>
      </c>
      <c r="Q398" s="1" t="s">
        <v>1542</v>
      </c>
      <c r="R398" s="1" t="s">
        <v>3107</v>
      </c>
      <c r="S398" s="1"/>
      <c r="T398" s="1" t="s">
        <v>3109</v>
      </c>
      <c r="U398" s="1" t="s">
        <v>3160</v>
      </c>
      <c r="V398" s="1" t="s">
        <v>3312</v>
      </c>
      <c r="W398" s="1" t="s">
        <v>3396</v>
      </c>
      <c r="X398" s="1"/>
      <c r="Y398" s="3">
        <v>46210</v>
      </c>
      <c r="Z398" s="1" t="s">
        <v>3408</v>
      </c>
      <c r="AA398" s="3">
        <v>46210</v>
      </c>
      <c r="AB398" s="1" t="s">
        <v>3416</v>
      </c>
      <c r="AC398" s="1" t="s">
        <v>3562</v>
      </c>
      <c r="AD398" s="1" t="s">
        <v>3933</v>
      </c>
      <c r="AE398" s="1" t="s">
        <v>3933</v>
      </c>
      <c r="AF398" s="1" t="s">
        <v>3937</v>
      </c>
      <c r="AG398" s="1" t="s">
        <v>2488</v>
      </c>
      <c r="AH398" s="1" t="s">
        <v>2596</v>
      </c>
      <c r="AI398" s="1" t="s">
        <v>3948</v>
      </c>
      <c r="AJ398" s="1"/>
      <c r="AK398" s="1"/>
      <c r="AL398" s="1" t="s">
        <v>3952</v>
      </c>
      <c r="AM398" s="1" t="s">
        <v>3952</v>
      </c>
      <c r="AN398" s="1" t="s">
        <v>3959</v>
      </c>
      <c r="AO398" s="1" t="s">
        <v>4014</v>
      </c>
      <c r="AP398" s="1" t="s">
        <v>4221</v>
      </c>
      <c r="AQ398" s="1"/>
      <c r="AR398">
        <v>22417</v>
      </c>
      <c r="AS398">
        <v>1</v>
      </c>
      <c r="AT398" s="1" t="s">
        <v>4235</v>
      </c>
      <c r="AU398">
        <v>60000</v>
      </c>
      <c r="AV398" s="1" t="s">
        <v>4280</v>
      </c>
      <c r="AW398" s="1" t="s">
        <v>3937</v>
      </c>
      <c r="AX398">
        <v>2053</v>
      </c>
      <c r="AY398">
        <v>135635</v>
      </c>
      <c r="AZ398">
        <v>17</v>
      </c>
      <c r="BA398" s="1" t="s">
        <v>4619</v>
      </c>
    </row>
    <row r="399" spans="1:53">
      <c r="A399" s="1" t="s">
        <v>442</v>
      </c>
      <c r="B399">
        <v>0</v>
      </c>
      <c r="C399">
        <v>1610000</v>
      </c>
      <c r="D399" s="1" t="s">
        <v>1673</v>
      </c>
      <c r="E399">
        <v>20</v>
      </c>
      <c r="F399">
        <v>138616</v>
      </c>
      <c r="G399">
        <v>18</v>
      </c>
      <c r="H399" s="1"/>
      <c r="I399" s="1" t="s">
        <v>2405</v>
      </c>
      <c r="J399" s="1" t="s">
        <v>2462</v>
      </c>
      <c r="K399" s="1" t="s">
        <v>2465</v>
      </c>
      <c r="L399" s="1" t="s">
        <v>2488</v>
      </c>
      <c r="M399" s="1" t="s">
        <v>2596</v>
      </c>
      <c r="N399" s="1" t="s">
        <v>2607</v>
      </c>
      <c r="O399" s="1"/>
      <c r="P399">
        <v>1</v>
      </c>
      <c r="Q399" s="1" t="s">
        <v>2733</v>
      </c>
      <c r="R399" s="1" t="s">
        <v>3107</v>
      </c>
      <c r="S399" s="1"/>
      <c r="T399" s="1" t="s">
        <v>3109</v>
      </c>
      <c r="U399" s="1" t="s">
        <v>3160</v>
      </c>
      <c r="V399" s="1" t="s">
        <v>3312</v>
      </c>
      <c r="W399" s="1" t="s">
        <v>3396</v>
      </c>
      <c r="X399" s="1"/>
      <c r="Y399" s="3">
        <v>46210</v>
      </c>
      <c r="Z399" s="1" t="s">
        <v>3408</v>
      </c>
      <c r="AA399" s="3">
        <v>46210</v>
      </c>
      <c r="AB399" s="1" t="s">
        <v>3416</v>
      </c>
      <c r="AC399" s="1" t="s">
        <v>3562</v>
      </c>
      <c r="AD399" s="1" t="s">
        <v>3933</v>
      </c>
      <c r="AE399" s="1" t="s">
        <v>3933</v>
      </c>
      <c r="AF399" s="1" t="s">
        <v>3937</v>
      </c>
      <c r="AG399" s="1" t="s">
        <v>2488</v>
      </c>
      <c r="AH399" s="1" t="s">
        <v>2596</v>
      </c>
      <c r="AI399" s="1" t="s">
        <v>3948</v>
      </c>
      <c r="AJ399" s="1"/>
      <c r="AK399" s="1"/>
      <c r="AL399" s="1" t="s">
        <v>3952</v>
      </c>
      <c r="AM399" s="1" t="s">
        <v>3952</v>
      </c>
      <c r="AN399" s="1" t="s">
        <v>3959</v>
      </c>
      <c r="AO399" s="1" t="s">
        <v>4014</v>
      </c>
      <c r="AP399" s="1" t="s">
        <v>4221</v>
      </c>
      <c r="AQ399" s="1"/>
      <c r="AR399">
        <v>22417</v>
      </c>
      <c r="AS399">
        <v>1</v>
      </c>
      <c r="AT399" s="1" t="s">
        <v>4235</v>
      </c>
      <c r="AU399">
        <v>1610000</v>
      </c>
      <c r="AV399" s="1" t="s">
        <v>4280</v>
      </c>
      <c r="AW399" s="1" t="s">
        <v>3937</v>
      </c>
      <c r="AX399">
        <v>2053</v>
      </c>
      <c r="AY399">
        <v>135635</v>
      </c>
      <c r="AZ399">
        <v>18</v>
      </c>
      <c r="BA399" s="1" t="s">
        <v>4619</v>
      </c>
    </row>
    <row r="400" spans="1:53">
      <c r="A400" s="1" t="s">
        <v>443</v>
      </c>
      <c r="B400">
        <v>0</v>
      </c>
      <c r="C400">
        <v>870000</v>
      </c>
      <c r="D400" s="1" t="s">
        <v>1674</v>
      </c>
      <c r="E400">
        <v>20</v>
      </c>
      <c r="F400">
        <v>138616</v>
      </c>
      <c r="G400">
        <v>19</v>
      </c>
      <c r="H400" s="1"/>
      <c r="I400" s="1" t="s">
        <v>2405</v>
      </c>
      <c r="J400" s="1" t="s">
        <v>2462</v>
      </c>
      <c r="K400" s="1" t="s">
        <v>2465</v>
      </c>
      <c r="L400" s="1" t="s">
        <v>2488</v>
      </c>
      <c r="M400" s="1" t="s">
        <v>2596</v>
      </c>
      <c r="N400" s="1" t="s">
        <v>2607</v>
      </c>
      <c r="O400" s="1"/>
      <c r="P400">
        <v>1</v>
      </c>
      <c r="Q400" s="1" t="s">
        <v>2734</v>
      </c>
      <c r="R400" s="1" t="s">
        <v>3107</v>
      </c>
      <c r="S400" s="1"/>
      <c r="T400" s="1" t="s">
        <v>3109</v>
      </c>
      <c r="U400" s="1" t="s">
        <v>3160</v>
      </c>
      <c r="V400" s="1" t="s">
        <v>3312</v>
      </c>
      <c r="W400" s="1" t="s">
        <v>3396</v>
      </c>
      <c r="X400" s="1"/>
      <c r="Y400" s="3">
        <v>46210</v>
      </c>
      <c r="Z400" s="1" t="s">
        <v>3408</v>
      </c>
      <c r="AA400" s="3">
        <v>46210</v>
      </c>
      <c r="AB400" s="1" t="s">
        <v>3416</v>
      </c>
      <c r="AC400" s="1" t="s">
        <v>3562</v>
      </c>
      <c r="AD400" s="1" t="s">
        <v>3933</v>
      </c>
      <c r="AE400" s="1" t="s">
        <v>3933</v>
      </c>
      <c r="AF400" s="1" t="s">
        <v>3937</v>
      </c>
      <c r="AG400" s="1" t="s">
        <v>2488</v>
      </c>
      <c r="AH400" s="1" t="s">
        <v>2596</v>
      </c>
      <c r="AI400" s="1" t="s">
        <v>3948</v>
      </c>
      <c r="AJ400" s="1"/>
      <c r="AK400" s="1"/>
      <c r="AL400" s="1" t="s">
        <v>3952</v>
      </c>
      <c r="AM400" s="1" t="s">
        <v>3952</v>
      </c>
      <c r="AN400" s="1" t="s">
        <v>3959</v>
      </c>
      <c r="AO400" s="1" t="s">
        <v>4014</v>
      </c>
      <c r="AP400" s="1" t="s">
        <v>4221</v>
      </c>
      <c r="AQ400" s="1"/>
      <c r="AR400">
        <v>22417</v>
      </c>
      <c r="AS400">
        <v>1</v>
      </c>
      <c r="AT400" s="1" t="s">
        <v>4235</v>
      </c>
      <c r="AU400">
        <v>870000</v>
      </c>
      <c r="AV400" s="1" t="s">
        <v>4280</v>
      </c>
      <c r="AW400" s="1" t="s">
        <v>3937</v>
      </c>
      <c r="AX400">
        <v>2053</v>
      </c>
      <c r="AY400">
        <v>135635</v>
      </c>
      <c r="AZ400">
        <v>19</v>
      </c>
      <c r="BA400" s="1" t="s">
        <v>4619</v>
      </c>
    </row>
    <row r="401" spans="1:53">
      <c r="A401" s="1" t="s">
        <v>444</v>
      </c>
      <c r="B401">
        <v>0</v>
      </c>
      <c r="C401">
        <v>425000</v>
      </c>
      <c r="D401" s="1" t="s">
        <v>1675</v>
      </c>
      <c r="E401">
        <v>20</v>
      </c>
      <c r="F401">
        <v>138616</v>
      </c>
      <c r="G401">
        <v>20</v>
      </c>
      <c r="H401" s="1"/>
      <c r="I401" s="1" t="s">
        <v>2405</v>
      </c>
      <c r="J401" s="1" t="s">
        <v>2462</v>
      </c>
      <c r="K401" s="1" t="s">
        <v>2465</v>
      </c>
      <c r="L401" s="1" t="s">
        <v>2488</v>
      </c>
      <c r="M401" s="1" t="s">
        <v>2596</v>
      </c>
      <c r="N401" s="1" t="s">
        <v>2607</v>
      </c>
      <c r="O401" s="1"/>
      <c r="P401">
        <v>1</v>
      </c>
      <c r="Q401" s="1" t="s">
        <v>1922</v>
      </c>
      <c r="R401" s="1" t="s">
        <v>3107</v>
      </c>
      <c r="S401" s="1"/>
      <c r="T401" s="1" t="s">
        <v>3109</v>
      </c>
      <c r="U401" s="1" t="s">
        <v>3160</v>
      </c>
      <c r="V401" s="1" t="s">
        <v>3312</v>
      </c>
      <c r="W401" s="1" t="s">
        <v>3396</v>
      </c>
      <c r="X401" s="1"/>
      <c r="Y401" s="3">
        <v>46210</v>
      </c>
      <c r="Z401" s="1" t="s">
        <v>3408</v>
      </c>
      <c r="AA401" s="3">
        <v>46210</v>
      </c>
      <c r="AB401" s="1" t="s">
        <v>3416</v>
      </c>
      <c r="AC401" s="1" t="s">
        <v>3562</v>
      </c>
      <c r="AD401" s="1" t="s">
        <v>3933</v>
      </c>
      <c r="AE401" s="1" t="s">
        <v>3933</v>
      </c>
      <c r="AF401" s="1" t="s">
        <v>3937</v>
      </c>
      <c r="AG401" s="1" t="s">
        <v>2488</v>
      </c>
      <c r="AH401" s="1" t="s">
        <v>2596</v>
      </c>
      <c r="AI401" s="1" t="s">
        <v>3948</v>
      </c>
      <c r="AJ401" s="1"/>
      <c r="AK401" s="1"/>
      <c r="AL401" s="1" t="s">
        <v>3952</v>
      </c>
      <c r="AM401" s="1" t="s">
        <v>3952</v>
      </c>
      <c r="AN401" s="1" t="s">
        <v>3959</v>
      </c>
      <c r="AO401" s="1" t="s">
        <v>4014</v>
      </c>
      <c r="AP401" s="1" t="s">
        <v>4221</v>
      </c>
      <c r="AQ401" s="1"/>
      <c r="AR401">
        <v>22417</v>
      </c>
      <c r="AS401">
        <v>1</v>
      </c>
      <c r="AT401" s="1" t="s">
        <v>4235</v>
      </c>
      <c r="AU401">
        <v>425000</v>
      </c>
      <c r="AV401" s="1" t="s">
        <v>4280</v>
      </c>
      <c r="AW401" s="1" t="s">
        <v>3937</v>
      </c>
      <c r="AX401">
        <v>2053</v>
      </c>
      <c r="AY401">
        <v>135635</v>
      </c>
      <c r="AZ401">
        <v>20</v>
      </c>
      <c r="BA401" s="1" t="s">
        <v>4619</v>
      </c>
    </row>
    <row r="402" spans="1:53">
      <c r="A402" s="1" t="s">
        <v>445</v>
      </c>
      <c r="B402">
        <v>0</v>
      </c>
      <c r="C402">
        <v>385000</v>
      </c>
      <c r="D402" s="1" t="s">
        <v>1556</v>
      </c>
      <c r="E402">
        <v>20</v>
      </c>
      <c r="F402">
        <v>138616</v>
      </c>
      <c r="G402">
        <v>21</v>
      </c>
      <c r="H402" s="1"/>
      <c r="I402" s="1" t="s">
        <v>2405</v>
      </c>
      <c r="J402" s="1" t="s">
        <v>2462</v>
      </c>
      <c r="K402" s="1" t="s">
        <v>2465</v>
      </c>
      <c r="L402" s="1" t="s">
        <v>2488</v>
      </c>
      <c r="M402" s="1" t="s">
        <v>2596</v>
      </c>
      <c r="N402" s="1" t="s">
        <v>2607</v>
      </c>
      <c r="O402" s="1"/>
      <c r="P402">
        <v>1</v>
      </c>
      <c r="Q402" s="1" t="s">
        <v>2670</v>
      </c>
      <c r="R402" s="1" t="s">
        <v>3107</v>
      </c>
      <c r="S402" s="1"/>
      <c r="T402" s="1" t="s">
        <v>3109</v>
      </c>
      <c r="U402" s="1" t="s">
        <v>3160</v>
      </c>
      <c r="V402" s="1" t="s">
        <v>3312</v>
      </c>
      <c r="W402" s="1" t="s">
        <v>3396</v>
      </c>
      <c r="X402" s="1"/>
      <c r="Y402" s="3">
        <v>46210</v>
      </c>
      <c r="Z402" s="1" t="s">
        <v>3408</v>
      </c>
      <c r="AA402" s="3">
        <v>46210</v>
      </c>
      <c r="AB402" s="1" t="s">
        <v>3416</v>
      </c>
      <c r="AC402" s="1" t="s">
        <v>3562</v>
      </c>
      <c r="AD402" s="1" t="s">
        <v>3933</v>
      </c>
      <c r="AE402" s="1" t="s">
        <v>3933</v>
      </c>
      <c r="AF402" s="1" t="s">
        <v>3937</v>
      </c>
      <c r="AG402" s="1" t="s">
        <v>2488</v>
      </c>
      <c r="AH402" s="1" t="s">
        <v>2596</v>
      </c>
      <c r="AI402" s="1" t="s">
        <v>3948</v>
      </c>
      <c r="AJ402" s="1"/>
      <c r="AK402" s="1"/>
      <c r="AL402" s="1" t="s">
        <v>3952</v>
      </c>
      <c r="AM402" s="1" t="s">
        <v>3952</v>
      </c>
      <c r="AN402" s="1" t="s">
        <v>3959</v>
      </c>
      <c r="AO402" s="1" t="s">
        <v>4014</v>
      </c>
      <c r="AP402" s="1" t="s">
        <v>4221</v>
      </c>
      <c r="AQ402" s="1"/>
      <c r="AR402">
        <v>22417</v>
      </c>
      <c r="AS402">
        <v>1</v>
      </c>
      <c r="AT402" s="1" t="s">
        <v>4235</v>
      </c>
      <c r="AU402">
        <v>385000</v>
      </c>
      <c r="AV402" s="1" t="s">
        <v>4280</v>
      </c>
      <c r="AW402" s="1" t="s">
        <v>3937</v>
      </c>
      <c r="AX402">
        <v>2053</v>
      </c>
      <c r="AY402">
        <v>135635</v>
      </c>
      <c r="AZ402">
        <v>21</v>
      </c>
      <c r="BA402" s="1" t="s">
        <v>4619</v>
      </c>
    </row>
    <row r="403" spans="1:53">
      <c r="A403" s="1" t="s">
        <v>446</v>
      </c>
      <c r="B403">
        <v>0</v>
      </c>
      <c r="C403">
        <v>240000</v>
      </c>
      <c r="D403" s="1" t="s">
        <v>1592</v>
      </c>
      <c r="E403">
        <v>20</v>
      </c>
      <c r="F403">
        <v>138616</v>
      </c>
      <c r="G403">
        <v>22</v>
      </c>
      <c r="H403" s="1"/>
      <c r="I403" s="1" t="s">
        <v>2405</v>
      </c>
      <c r="J403" s="1" t="s">
        <v>2462</v>
      </c>
      <c r="K403" s="1" t="s">
        <v>2465</v>
      </c>
      <c r="L403" s="1" t="s">
        <v>2488</v>
      </c>
      <c r="M403" s="1" t="s">
        <v>2596</v>
      </c>
      <c r="N403" s="1" t="s">
        <v>2607</v>
      </c>
      <c r="O403" s="1"/>
      <c r="P403">
        <v>1</v>
      </c>
      <c r="Q403" s="1" t="s">
        <v>1517</v>
      </c>
      <c r="R403" s="1" t="s">
        <v>3107</v>
      </c>
      <c r="S403" s="1"/>
      <c r="T403" s="1" t="s">
        <v>3109</v>
      </c>
      <c r="U403" s="1" t="s">
        <v>3160</v>
      </c>
      <c r="V403" s="1" t="s">
        <v>3312</v>
      </c>
      <c r="W403" s="1" t="s">
        <v>3396</v>
      </c>
      <c r="X403" s="1"/>
      <c r="Y403" s="3">
        <v>46210</v>
      </c>
      <c r="Z403" s="1" t="s">
        <v>3408</v>
      </c>
      <c r="AA403" s="3">
        <v>46210</v>
      </c>
      <c r="AB403" s="1" t="s">
        <v>3416</v>
      </c>
      <c r="AC403" s="1" t="s">
        <v>3562</v>
      </c>
      <c r="AD403" s="1" t="s">
        <v>3933</v>
      </c>
      <c r="AE403" s="1" t="s">
        <v>3933</v>
      </c>
      <c r="AF403" s="1" t="s">
        <v>3937</v>
      </c>
      <c r="AG403" s="1" t="s">
        <v>2488</v>
      </c>
      <c r="AH403" s="1" t="s">
        <v>2596</v>
      </c>
      <c r="AI403" s="1" t="s">
        <v>3948</v>
      </c>
      <c r="AJ403" s="1"/>
      <c r="AK403" s="1"/>
      <c r="AL403" s="1" t="s">
        <v>3952</v>
      </c>
      <c r="AM403" s="1" t="s">
        <v>3952</v>
      </c>
      <c r="AN403" s="1" t="s">
        <v>3959</v>
      </c>
      <c r="AO403" s="1" t="s">
        <v>4014</v>
      </c>
      <c r="AP403" s="1" t="s">
        <v>4221</v>
      </c>
      <c r="AQ403" s="1"/>
      <c r="AR403">
        <v>22417</v>
      </c>
      <c r="AS403">
        <v>1</v>
      </c>
      <c r="AT403" s="1" t="s">
        <v>4235</v>
      </c>
      <c r="AU403">
        <v>240000</v>
      </c>
      <c r="AV403" s="1" t="s">
        <v>4280</v>
      </c>
      <c r="AW403" s="1" t="s">
        <v>3937</v>
      </c>
      <c r="AX403">
        <v>2053</v>
      </c>
      <c r="AY403">
        <v>135635</v>
      </c>
      <c r="AZ403">
        <v>22</v>
      </c>
      <c r="BA403" s="1" t="s">
        <v>4619</v>
      </c>
    </row>
    <row r="404" spans="1:53">
      <c r="A404" s="1" t="s">
        <v>447</v>
      </c>
      <c r="B404">
        <v>0</v>
      </c>
      <c r="C404">
        <v>220000</v>
      </c>
      <c r="D404" s="1" t="s">
        <v>1560</v>
      </c>
      <c r="E404">
        <v>20</v>
      </c>
      <c r="F404">
        <v>138616</v>
      </c>
      <c r="G404">
        <v>23</v>
      </c>
      <c r="H404" s="1"/>
      <c r="I404" s="1" t="s">
        <v>2405</v>
      </c>
      <c r="J404" s="1" t="s">
        <v>2462</v>
      </c>
      <c r="K404" s="1" t="s">
        <v>2465</v>
      </c>
      <c r="L404" s="1" t="s">
        <v>2488</v>
      </c>
      <c r="M404" s="1" t="s">
        <v>2596</v>
      </c>
      <c r="N404" s="1" t="s">
        <v>2607</v>
      </c>
      <c r="O404" s="1"/>
      <c r="P404">
        <v>1</v>
      </c>
      <c r="Q404" s="1" t="s">
        <v>2674</v>
      </c>
      <c r="R404" s="1" t="s">
        <v>3107</v>
      </c>
      <c r="S404" s="1"/>
      <c r="T404" s="1" t="s">
        <v>3109</v>
      </c>
      <c r="U404" s="1" t="s">
        <v>3160</v>
      </c>
      <c r="V404" s="1" t="s">
        <v>3312</v>
      </c>
      <c r="W404" s="1" t="s">
        <v>3396</v>
      </c>
      <c r="X404" s="1"/>
      <c r="Y404" s="3">
        <v>46210</v>
      </c>
      <c r="Z404" s="1" t="s">
        <v>3408</v>
      </c>
      <c r="AA404" s="3">
        <v>46210</v>
      </c>
      <c r="AB404" s="1" t="s">
        <v>3416</v>
      </c>
      <c r="AC404" s="1" t="s">
        <v>3562</v>
      </c>
      <c r="AD404" s="1" t="s">
        <v>3933</v>
      </c>
      <c r="AE404" s="1" t="s">
        <v>3933</v>
      </c>
      <c r="AF404" s="1" t="s">
        <v>3937</v>
      </c>
      <c r="AG404" s="1" t="s">
        <v>2488</v>
      </c>
      <c r="AH404" s="1" t="s">
        <v>2596</v>
      </c>
      <c r="AI404" s="1" t="s">
        <v>3948</v>
      </c>
      <c r="AJ404" s="1"/>
      <c r="AK404" s="1"/>
      <c r="AL404" s="1" t="s">
        <v>3952</v>
      </c>
      <c r="AM404" s="1" t="s">
        <v>3952</v>
      </c>
      <c r="AN404" s="1" t="s">
        <v>3959</v>
      </c>
      <c r="AO404" s="1" t="s">
        <v>4014</v>
      </c>
      <c r="AP404" s="1" t="s">
        <v>4221</v>
      </c>
      <c r="AQ404" s="1"/>
      <c r="AR404">
        <v>22417</v>
      </c>
      <c r="AS404">
        <v>1</v>
      </c>
      <c r="AT404" s="1" t="s">
        <v>4235</v>
      </c>
      <c r="AU404">
        <v>220000</v>
      </c>
      <c r="AV404" s="1" t="s">
        <v>4280</v>
      </c>
      <c r="AW404" s="1" t="s">
        <v>3937</v>
      </c>
      <c r="AX404">
        <v>2053</v>
      </c>
      <c r="AY404">
        <v>135635</v>
      </c>
      <c r="AZ404">
        <v>23</v>
      </c>
      <c r="BA404" s="1" t="s">
        <v>4619</v>
      </c>
    </row>
    <row r="405" spans="1:53">
      <c r="A405" s="1" t="s">
        <v>448</v>
      </c>
      <c r="B405">
        <v>0</v>
      </c>
      <c r="C405">
        <v>150000</v>
      </c>
      <c r="D405" s="1" t="s">
        <v>1526</v>
      </c>
      <c r="E405">
        <v>20</v>
      </c>
      <c r="F405">
        <v>138616</v>
      </c>
      <c r="G405">
        <v>24</v>
      </c>
      <c r="H405" s="1"/>
      <c r="I405" s="1" t="s">
        <v>2405</v>
      </c>
      <c r="J405" s="1" t="s">
        <v>2462</v>
      </c>
      <c r="K405" s="1" t="s">
        <v>2465</v>
      </c>
      <c r="L405" s="1" t="s">
        <v>2488</v>
      </c>
      <c r="M405" s="1" t="s">
        <v>2596</v>
      </c>
      <c r="N405" s="1" t="s">
        <v>2607</v>
      </c>
      <c r="O405" s="1"/>
      <c r="P405">
        <v>1</v>
      </c>
      <c r="Q405" s="1" t="s">
        <v>1643</v>
      </c>
      <c r="R405" s="1" t="s">
        <v>3107</v>
      </c>
      <c r="S405" s="1"/>
      <c r="T405" s="1" t="s">
        <v>3109</v>
      </c>
      <c r="U405" s="1" t="s">
        <v>3160</v>
      </c>
      <c r="V405" s="1" t="s">
        <v>3312</v>
      </c>
      <c r="W405" s="1" t="s">
        <v>3396</v>
      </c>
      <c r="X405" s="1"/>
      <c r="Y405" s="3">
        <v>46210</v>
      </c>
      <c r="Z405" s="1" t="s">
        <v>3408</v>
      </c>
      <c r="AA405" s="3">
        <v>46210</v>
      </c>
      <c r="AB405" s="1" t="s">
        <v>3416</v>
      </c>
      <c r="AC405" s="1" t="s">
        <v>3562</v>
      </c>
      <c r="AD405" s="1" t="s">
        <v>3933</v>
      </c>
      <c r="AE405" s="1" t="s">
        <v>3933</v>
      </c>
      <c r="AF405" s="1" t="s">
        <v>3937</v>
      </c>
      <c r="AG405" s="1" t="s">
        <v>2488</v>
      </c>
      <c r="AH405" s="1" t="s">
        <v>2596</v>
      </c>
      <c r="AI405" s="1" t="s">
        <v>3948</v>
      </c>
      <c r="AJ405" s="1"/>
      <c r="AK405" s="1"/>
      <c r="AL405" s="1" t="s">
        <v>3952</v>
      </c>
      <c r="AM405" s="1" t="s">
        <v>3952</v>
      </c>
      <c r="AN405" s="1" t="s">
        <v>3959</v>
      </c>
      <c r="AO405" s="1" t="s">
        <v>4014</v>
      </c>
      <c r="AP405" s="1" t="s">
        <v>4221</v>
      </c>
      <c r="AQ405" s="1"/>
      <c r="AR405">
        <v>22417</v>
      </c>
      <c r="AS405">
        <v>1</v>
      </c>
      <c r="AT405" s="1" t="s">
        <v>4235</v>
      </c>
      <c r="AU405">
        <v>150000</v>
      </c>
      <c r="AV405" s="1" t="s">
        <v>4280</v>
      </c>
      <c r="AW405" s="1" t="s">
        <v>3937</v>
      </c>
      <c r="AX405">
        <v>2053</v>
      </c>
      <c r="AY405">
        <v>135635</v>
      </c>
      <c r="AZ405">
        <v>24</v>
      </c>
      <c r="BA405" s="1" t="s">
        <v>4619</v>
      </c>
    </row>
    <row r="406" spans="1:53">
      <c r="A406" s="1" t="s">
        <v>449</v>
      </c>
      <c r="B406">
        <v>0</v>
      </c>
      <c r="C406">
        <v>140000</v>
      </c>
      <c r="D406" s="1" t="s">
        <v>1527</v>
      </c>
      <c r="E406">
        <v>20</v>
      </c>
      <c r="F406">
        <v>138616</v>
      </c>
      <c r="G406">
        <v>25</v>
      </c>
      <c r="H406" s="1"/>
      <c r="I406" s="1" t="s">
        <v>2405</v>
      </c>
      <c r="J406" s="1" t="s">
        <v>2462</v>
      </c>
      <c r="K406" s="1" t="s">
        <v>2465</v>
      </c>
      <c r="L406" s="1" t="s">
        <v>2488</v>
      </c>
      <c r="M406" s="1" t="s">
        <v>2596</v>
      </c>
      <c r="N406" s="1" t="s">
        <v>2607</v>
      </c>
      <c r="O406" s="1"/>
      <c r="P406">
        <v>1</v>
      </c>
      <c r="Q406" s="1" t="s">
        <v>1769</v>
      </c>
      <c r="R406" s="1" t="s">
        <v>3107</v>
      </c>
      <c r="S406" s="1"/>
      <c r="T406" s="1" t="s">
        <v>3109</v>
      </c>
      <c r="U406" s="1" t="s">
        <v>3160</v>
      </c>
      <c r="V406" s="1" t="s">
        <v>3312</v>
      </c>
      <c r="W406" s="1" t="s">
        <v>3396</v>
      </c>
      <c r="X406" s="1"/>
      <c r="Y406" s="3">
        <v>46210</v>
      </c>
      <c r="Z406" s="1" t="s">
        <v>3408</v>
      </c>
      <c r="AA406" s="3">
        <v>46210</v>
      </c>
      <c r="AB406" s="1" t="s">
        <v>3416</v>
      </c>
      <c r="AC406" s="1" t="s">
        <v>3562</v>
      </c>
      <c r="AD406" s="1" t="s">
        <v>3933</v>
      </c>
      <c r="AE406" s="1" t="s">
        <v>3933</v>
      </c>
      <c r="AF406" s="1" t="s">
        <v>3937</v>
      </c>
      <c r="AG406" s="1" t="s">
        <v>2488</v>
      </c>
      <c r="AH406" s="1" t="s">
        <v>2596</v>
      </c>
      <c r="AI406" s="1" t="s">
        <v>3948</v>
      </c>
      <c r="AJ406" s="1"/>
      <c r="AK406" s="1"/>
      <c r="AL406" s="1" t="s">
        <v>3952</v>
      </c>
      <c r="AM406" s="1" t="s">
        <v>3952</v>
      </c>
      <c r="AN406" s="1" t="s">
        <v>3959</v>
      </c>
      <c r="AO406" s="1" t="s">
        <v>4014</v>
      </c>
      <c r="AP406" s="1" t="s">
        <v>4221</v>
      </c>
      <c r="AQ406" s="1"/>
      <c r="AR406">
        <v>22417</v>
      </c>
      <c r="AS406">
        <v>1</v>
      </c>
      <c r="AT406" s="1" t="s">
        <v>4235</v>
      </c>
      <c r="AU406">
        <v>140000</v>
      </c>
      <c r="AV406" s="1" t="s">
        <v>4280</v>
      </c>
      <c r="AW406" s="1" t="s">
        <v>3937</v>
      </c>
      <c r="AX406">
        <v>2053</v>
      </c>
      <c r="AY406">
        <v>135635</v>
      </c>
      <c r="AZ406">
        <v>25</v>
      </c>
      <c r="BA406" s="1" t="s">
        <v>4619</v>
      </c>
    </row>
    <row r="407" spans="1:53">
      <c r="A407" s="1" t="s">
        <v>450</v>
      </c>
      <c r="B407">
        <v>0</v>
      </c>
      <c r="C407">
        <v>127750</v>
      </c>
      <c r="D407" s="1" t="s">
        <v>1676</v>
      </c>
      <c r="E407">
        <v>20</v>
      </c>
      <c r="F407">
        <v>138616</v>
      </c>
      <c r="G407">
        <v>26</v>
      </c>
      <c r="H407" s="1"/>
      <c r="I407" s="1" t="s">
        <v>2405</v>
      </c>
      <c r="J407" s="1" t="s">
        <v>2462</v>
      </c>
      <c r="K407" s="1" t="s">
        <v>2465</v>
      </c>
      <c r="L407" s="1" t="s">
        <v>2488</v>
      </c>
      <c r="M407" s="1" t="s">
        <v>2596</v>
      </c>
      <c r="N407" s="1" t="s">
        <v>2607</v>
      </c>
      <c r="O407" s="1"/>
      <c r="P407">
        <v>1</v>
      </c>
      <c r="Q407" s="1" t="s">
        <v>2735</v>
      </c>
      <c r="R407" s="1" t="s">
        <v>3107</v>
      </c>
      <c r="S407" s="1"/>
      <c r="T407" s="1" t="s">
        <v>3109</v>
      </c>
      <c r="U407" s="1" t="s">
        <v>3160</v>
      </c>
      <c r="V407" s="1" t="s">
        <v>3312</v>
      </c>
      <c r="W407" s="1" t="s">
        <v>3396</v>
      </c>
      <c r="X407" s="1"/>
      <c r="Y407" s="3">
        <v>46210</v>
      </c>
      <c r="Z407" s="1" t="s">
        <v>3408</v>
      </c>
      <c r="AA407" s="3">
        <v>46210</v>
      </c>
      <c r="AB407" s="1" t="s">
        <v>3416</v>
      </c>
      <c r="AC407" s="1" t="s">
        <v>3562</v>
      </c>
      <c r="AD407" s="1" t="s">
        <v>3933</v>
      </c>
      <c r="AE407" s="1" t="s">
        <v>3933</v>
      </c>
      <c r="AF407" s="1" t="s">
        <v>3937</v>
      </c>
      <c r="AG407" s="1" t="s">
        <v>2488</v>
      </c>
      <c r="AH407" s="1" t="s">
        <v>2596</v>
      </c>
      <c r="AI407" s="1" t="s">
        <v>3948</v>
      </c>
      <c r="AJ407" s="1"/>
      <c r="AK407" s="1"/>
      <c r="AL407" s="1" t="s">
        <v>3952</v>
      </c>
      <c r="AM407" s="1" t="s">
        <v>3952</v>
      </c>
      <c r="AN407" s="1" t="s">
        <v>3959</v>
      </c>
      <c r="AO407" s="1" t="s">
        <v>4014</v>
      </c>
      <c r="AP407" s="1" t="s">
        <v>4221</v>
      </c>
      <c r="AQ407" s="1"/>
      <c r="AR407">
        <v>22417</v>
      </c>
      <c r="AS407">
        <v>1</v>
      </c>
      <c r="AT407" s="1" t="s">
        <v>4235</v>
      </c>
      <c r="AU407">
        <v>127750</v>
      </c>
      <c r="AV407" s="1" t="s">
        <v>4280</v>
      </c>
      <c r="AW407" s="1" t="s">
        <v>3937</v>
      </c>
      <c r="AX407">
        <v>2053</v>
      </c>
      <c r="AY407">
        <v>135635</v>
      </c>
      <c r="AZ407">
        <v>26</v>
      </c>
      <c r="BA407" s="1" t="s">
        <v>4619</v>
      </c>
    </row>
    <row r="408" spans="1:53">
      <c r="A408" s="1" t="s">
        <v>451</v>
      </c>
      <c r="B408">
        <v>0</v>
      </c>
      <c r="C408">
        <v>127000</v>
      </c>
      <c r="D408" s="1" t="s">
        <v>1677</v>
      </c>
      <c r="E408">
        <v>20</v>
      </c>
      <c r="F408">
        <v>138616</v>
      </c>
      <c r="G408">
        <v>27</v>
      </c>
      <c r="H408" s="1"/>
      <c r="I408" s="1" t="s">
        <v>2405</v>
      </c>
      <c r="J408" s="1" t="s">
        <v>2462</v>
      </c>
      <c r="K408" s="1" t="s">
        <v>2465</v>
      </c>
      <c r="L408" s="1" t="s">
        <v>2488</v>
      </c>
      <c r="M408" s="1" t="s">
        <v>2596</v>
      </c>
      <c r="N408" s="1" t="s">
        <v>2607</v>
      </c>
      <c r="O408" s="1"/>
      <c r="P408">
        <v>1</v>
      </c>
      <c r="Q408" s="1" t="s">
        <v>2736</v>
      </c>
      <c r="R408" s="1" t="s">
        <v>3107</v>
      </c>
      <c r="S408" s="1"/>
      <c r="T408" s="1" t="s">
        <v>3109</v>
      </c>
      <c r="U408" s="1" t="s">
        <v>3160</v>
      </c>
      <c r="V408" s="1" t="s">
        <v>3312</v>
      </c>
      <c r="W408" s="1" t="s">
        <v>3396</v>
      </c>
      <c r="X408" s="1"/>
      <c r="Y408" s="3">
        <v>46210</v>
      </c>
      <c r="Z408" s="1" t="s">
        <v>3408</v>
      </c>
      <c r="AA408" s="3">
        <v>46210</v>
      </c>
      <c r="AB408" s="1" t="s">
        <v>3416</v>
      </c>
      <c r="AC408" s="1" t="s">
        <v>3562</v>
      </c>
      <c r="AD408" s="1" t="s">
        <v>3933</v>
      </c>
      <c r="AE408" s="1" t="s">
        <v>3933</v>
      </c>
      <c r="AF408" s="1" t="s">
        <v>3937</v>
      </c>
      <c r="AG408" s="1" t="s">
        <v>2488</v>
      </c>
      <c r="AH408" s="1" t="s">
        <v>2596</v>
      </c>
      <c r="AI408" s="1" t="s">
        <v>3948</v>
      </c>
      <c r="AJ408" s="1"/>
      <c r="AK408" s="1"/>
      <c r="AL408" s="1" t="s">
        <v>3952</v>
      </c>
      <c r="AM408" s="1" t="s">
        <v>3952</v>
      </c>
      <c r="AN408" s="1" t="s">
        <v>3959</v>
      </c>
      <c r="AO408" s="1" t="s">
        <v>4014</v>
      </c>
      <c r="AP408" s="1" t="s">
        <v>4221</v>
      </c>
      <c r="AQ408" s="1"/>
      <c r="AR408">
        <v>22417</v>
      </c>
      <c r="AS408">
        <v>1</v>
      </c>
      <c r="AT408" s="1" t="s">
        <v>4235</v>
      </c>
      <c r="AU408">
        <v>127000</v>
      </c>
      <c r="AV408" s="1" t="s">
        <v>4280</v>
      </c>
      <c r="AW408" s="1" t="s">
        <v>3937</v>
      </c>
      <c r="AX408">
        <v>2053</v>
      </c>
      <c r="AY408">
        <v>135635</v>
      </c>
      <c r="AZ408">
        <v>27</v>
      </c>
      <c r="BA408" s="1" t="s">
        <v>4619</v>
      </c>
    </row>
    <row r="409" spans="1:53">
      <c r="A409" s="1" t="s">
        <v>452</v>
      </c>
      <c r="B409">
        <v>0</v>
      </c>
      <c r="C409">
        <v>115000</v>
      </c>
      <c r="D409" s="1" t="s">
        <v>1540</v>
      </c>
      <c r="E409">
        <v>20</v>
      </c>
      <c r="F409">
        <v>138616</v>
      </c>
      <c r="G409">
        <v>28</v>
      </c>
      <c r="H409" s="1"/>
      <c r="I409" s="1" t="s">
        <v>2405</v>
      </c>
      <c r="J409" s="1" t="s">
        <v>2462</v>
      </c>
      <c r="K409" s="1" t="s">
        <v>2465</v>
      </c>
      <c r="L409" s="1" t="s">
        <v>2488</v>
      </c>
      <c r="M409" s="1" t="s">
        <v>2596</v>
      </c>
      <c r="N409" s="1" t="s">
        <v>2607</v>
      </c>
      <c r="O409" s="1"/>
      <c r="P409">
        <v>1</v>
      </c>
      <c r="Q409" s="1" t="s">
        <v>2659</v>
      </c>
      <c r="R409" s="1" t="s">
        <v>3107</v>
      </c>
      <c r="S409" s="1"/>
      <c r="T409" s="1" t="s">
        <v>3109</v>
      </c>
      <c r="U409" s="1" t="s">
        <v>3160</v>
      </c>
      <c r="V409" s="1" t="s">
        <v>3312</v>
      </c>
      <c r="W409" s="1" t="s">
        <v>3396</v>
      </c>
      <c r="X409" s="1"/>
      <c r="Y409" s="3">
        <v>46210</v>
      </c>
      <c r="Z409" s="1" t="s">
        <v>3408</v>
      </c>
      <c r="AA409" s="3">
        <v>46210</v>
      </c>
      <c r="AB409" s="1" t="s">
        <v>3416</v>
      </c>
      <c r="AC409" s="1" t="s">
        <v>3562</v>
      </c>
      <c r="AD409" s="1" t="s">
        <v>3933</v>
      </c>
      <c r="AE409" s="1" t="s">
        <v>3933</v>
      </c>
      <c r="AF409" s="1" t="s">
        <v>3937</v>
      </c>
      <c r="AG409" s="1" t="s">
        <v>2488</v>
      </c>
      <c r="AH409" s="1" t="s">
        <v>2596</v>
      </c>
      <c r="AI409" s="1" t="s">
        <v>3948</v>
      </c>
      <c r="AJ409" s="1"/>
      <c r="AK409" s="1"/>
      <c r="AL409" s="1" t="s">
        <v>3952</v>
      </c>
      <c r="AM409" s="1" t="s">
        <v>3952</v>
      </c>
      <c r="AN409" s="1" t="s">
        <v>3959</v>
      </c>
      <c r="AO409" s="1" t="s">
        <v>4014</v>
      </c>
      <c r="AP409" s="1" t="s">
        <v>4221</v>
      </c>
      <c r="AQ409" s="1"/>
      <c r="AR409">
        <v>22417</v>
      </c>
      <c r="AS409">
        <v>1</v>
      </c>
      <c r="AT409" s="1" t="s">
        <v>4235</v>
      </c>
      <c r="AU409">
        <v>115000</v>
      </c>
      <c r="AV409" s="1" t="s">
        <v>4280</v>
      </c>
      <c r="AW409" s="1" t="s">
        <v>3937</v>
      </c>
      <c r="AX409">
        <v>2053</v>
      </c>
      <c r="AY409">
        <v>135635</v>
      </c>
      <c r="AZ409">
        <v>28</v>
      </c>
      <c r="BA409" s="1" t="s">
        <v>4619</v>
      </c>
    </row>
    <row r="410" spans="1:53">
      <c r="A410" s="1" t="s">
        <v>453</v>
      </c>
      <c r="B410">
        <v>0</v>
      </c>
      <c r="C410">
        <v>105000</v>
      </c>
      <c r="D410" s="1" t="s">
        <v>1433</v>
      </c>
      <c r="E410">
        <v>20</v>
      </c>
      <c r="F410">
        <v>138616</v>
      </c>
      <c r="G410">
        <v>29</v>
      </c>
      <c r="H410" s="1"/>
      <c r="I410" s="1" t="s">
        <v>2405</v>
      </c>
      <c r="J410" s="1" t="s">
        <v>2462</v>
      </c>
      <c r="K410" s="1" t="s">
        <v>2465</v>
      </c>
      <c r="L410" s="1" t="s">
        <v>2488</v>
      </c>
      <c r="M410" s="1" t="s">
        <v>2596</v>
      </c>
      <c r="N410" s="1" t="s">
        <v>2607</v>
      </c>
      <c r="O410" s="1"/>
      <c r="P410">
        <v>1</v>
      </c>
      <c r="Q410" s="1" t="s">
        <v>2614</v>
      </c>
      <c r="R410" s="1" t="s">
        <v>3107</v>
      </c>
      <c r="S410" s="1"/>
      <c r="T410" s="1" t="s">
        <v>3109</v>
      </c>
      <c r="U410" s="1" t="s">
        <v>3160</v>
      </c>
      <c r="V410" s="1" t="s">
        <v>3312</v>
      </c>
      <c r="W410" s="1" t="s">
        <v>3396</v>
      </c>
      <c r="X410" s="1"/>
      <c r="Y410" s="3">
        <v>46210</v>
      </c>
      <c r="Z410" s="1" t="s">
        <v>3408</v>
      </c>
      <c r="AA410" s="3">
        <v>46210</v>
      </c>
      <c r="AB410" s="1" t="s">
        <v>3416</v>
      </c>
      <c r="AC410" s="1" t="s">
        <v>3562</v>
      </c>
      <c r="AD410" s="1" t="s">
        <v>3933</v>
      </c>
      <c r="AE410" s="1" t="s">
        <v>3933</v>
      </c>
      <c r="AF410" s="1" t="s">
        <v>3937</v>
      </c>
      <c r="AG410" s="1" t="s">
        <v>2488</v>
      </c>
      <c r="AH410" s="1" t="s">
        <v>2596</v>
      </c>
      <c r="AI410" s="1" t="s">
        <v>3948</v>
      </c>
      <c r="AJ410" s="1"/>
      <c r="AK410" s="1"/>
      <c r="AL410" s="1" t="s">
        <v>3952</v>
      </c>
      <c r="AM410" s="1" t="s">
        <v>3952</v>
      </c>
      <c r="AN410" s="1" t="s">
        <v>3959</v>
      </c>
      <c r="AO410" s="1" t="s">
        <v>4014</v>
      </c>
      <c r="AP410" s="1" t="s">
        <v>4221</v>
      </c>
      <c r="AQ410" s="1"/>
      <c r="AR410">
        <v>22417</v>
      </c>
      <c r="AS410">
        <v>1</v>
      </c>
      <c r="AT410" s="1" t="s">
        <v>4235</v>
      </c>
      <c r="AU410">
        <v>105000</v>
      </c>
      <c r="AV410" s="1" t="s">
        <v>4280</v>
      </c>
      <c r="AW410" s="1" t="s">
        <v>3937</v>
      </c>
      <c r="AX410">
        <v>2053</v>
      </c>
      <c r="AY410">
        <v>135635</v>
      </c>
      <c r="AZ410">
        <v>29</v>
      </c>
      <c r="BA410" s="1" t="s">
        <v>4619</v>
      </c>
    </row>
    <row r="411" spans="1:53">
      <c r="A411" s="1" t="s">
        <v>454</v>
      </c>
      <c r="B411">
        <v>0</v>
      </c>
      <c r="C411">
        <v>80000</v>
      </c>
      <c r="D411" s="1" t="s">
        <v>1530</v>
      </c>
      <c r="E411">
        <v>20</v>
      </c>
      <c r="F411">
        <v>138616</v>
      </c>
      <c r="G411">
        <v>30</v>
      </c>
      <c r="H411" s="1"/>
      <c r="I411" s="1" t="s">
        <v>2405</v>
      </c>
      <c r="J411" s="1" t="s">
        <v>2462</v>
      </c>
      <c r="K411" s="1" t="s">
        <v>2465</v>
      </c>
      <c r="L411" s="1" t="s">
        <v>2488</v>
      </c>
      <c r="M411" s="1" t="s">
        <v>2596</v>
      </c>
      <c r="N411" s="1" t="s">
        <v>2607</v>
      </c>
      <c r="O411" s="1"/>
      <c r="P411">
        <v>1</v>
      </c>
      <c r="Q411" s="1" t="s">
        <v>2653</v>
      </c>
      <c r="R411" s="1" t="s">
        <v>3107</v>
      </c>
      <c r="S411" s="1"/>
      <c r="T411" s="1" t="s">
        <v>3109</v>
      </c>
      <c r="U411" s="1" t="s">
        <v>3160</v>
      </c>
      <c r="V411" s="1" t="s">
        <v>3312</v>
      </c>
      <c r="W411" s="1" t="s">
        <v>3396</v>
      </c>
      <c r="X411" s="1"/>
      <c r="Y411" s="3">
        <v>46210</v>
      </c>
      <c r="Z411" s="1" t="s">
        <v>3408</v>
      </c>
      <c r="AA411" s="3">
        <v>46210</v>
      </c>
      <c r="AB411" s="1" t="s">
        <v>3416</v>
      </c>
      <c r="AC411" s="1" t="s">
        <v>3562</v>
      </c>
      <c r="AD411" s="1" t="s">
        <v>3933</v>
      </c>
      <c r="AE411" s="1" t="s">
        <v>3933</v>
      </c>
      <c r="AF411" s="1" t="s">
        <v>3937</v>
      </c>
      <c r="AG411" s="1" t="s">
        <v>2488</v>
      </c>
      <c r="AH411" s="1" t="s">
        <v>2596</v>
      </c>
      <c r="AI411" s="1" t="s">
        <v>3948</v>
      </c>
      <c r="AJ411" s="1"/>
      <c r="AK411" s="1"/>
      <c r="AL411" s="1" t="s">
        <v>3952</v>
      </c>
      <c r="AM411" s="1" t="s">
        <v>3952</v>
      </c>
      <c r="AN411" s="1" t="s">
        <v>3959</v>
      </c>
      <c r="AO411" s="1" t="s">
        <v>4014</v>
      </c>
      <c r="AP411" s="1" t="s">
        <v>4221</v>
      </c>
      <c r="AQ411" s="1"/>
      <c r="AR411">
        <v>22417</v>
      </c>
      <c r="AS411">
        <v>1</v>
      </c>
      <c r="AT411" s="1" t="s">
        <v>4235</v>
      </c>
      <c r="AU411">
        <v>80000</v>
      </c>
      <c r="AV411" s="1" t="s">
        <v>4280</v>
      </c>
      <c r="AW411" s="1" t="s">
        <v>3937</v>
      </c>
      <c r="AX411">
        <v>2053</v>
      </c>
      <c r="AY411">
        <v>135635</v>
      </c>
      <c r="AZ411">
        <v>30</v>
      </c>
      <c r="BA411" s="1" t="s">
        <v>4619</v>
      </c>
    </row>
    <row r="412" spans="1:53">
      <c r="A412" s="1" t="s">
        <v>455</v>
      </c>
      <c r="B412">
        <v>0</v>
      </c>
      <c r="C412">
        <v>80000</v>
      </c>
      <c r="D412" s="1" t="s">
        <v>1530</v>
      </c>
      <c r="E412">
        <v>20</v>
      </c>
      <c r="F412">
        <v>138616</v>
      </c>
      <c r="G412">
        <v>31</v>
      </c>
      <c r="H412" s="1"/>
      <c r="I412" s="1" t="s">
        <v>2405</v>
      </c>
      <c r="J412" s="1" t="s">
        <v>2462</v>
      </c>
      <c r="K412" s="1" t="s">
        <v>2465</v>
      </c>
      <c r="L412" s="1" t="s">
        <v>2488</v>
      </c>
      <c r="M412" s="1" t="s">
        <v>2596</v>
      </c>
      <c r="N412" s="1" t="s">
        <v>2607</v>
      </c>
      <c r="O412" s="1"/>
      <c r="P412">
        <v>1</v>
      </c>
      <c r="Q412" s="1" t="s">
        <v>2653</v>
      </c>
      <c r="R412" s="1" t="s">
        <v>3107</v>
      </c>
      <c r="S412" s="1"/>
      <c r="T412" s="1" t="s">
        <v>3109</v>
      </c>
      <c r="U412" s="1" t="s">
        <v>3160</v>
      </c>
      <c r="V412" s="1" t="s">
        <v>3312</v>
      </c>
      <c r="W412" s="1" t="s">
        <v>3396</v>
      </c>
      <c r="X412" s="1"/>
      <c r="Y412" s="3">
        <v>46210</v>
      </c>
      <c r="Z412" s="1" t="s">
        <v>3408</v>
      </c>
      <c r="AA412" s="3">
        <v>46210</v>
      </c>
      <c r="AB412" s="1" t="s">
        <v>3416</v>
      </c>
      <c r="AC412" s="1" t="s">
        <v>3562</v>
      </c>
      <c r="AD412" s="1" t="s">
        <v>3933</v>
      </c>
      <c r="AE412" s="1" t="s">
        <v>3933</v>
      </c>
      <c r="AF412" s="1" t="s">
        <v>3937</v>
      </c>
      <c r="AG412" s="1" t="s">
        <v>2488</v>
      </c>
      <c r="AH412" s="1" t="s">
        <v>2596</v>
      </c>
      <c r="AI412" s="1" t="s">
        <v>3948</v>
      </c>
      <c r="AJ412" s="1"/>
      <c r="AK412" s="1"/>
      <c r="AL412" s="1" t="s">
        <v>3952</v>
      </c>
      <c r="AM412" s="1" t="s">
        <v>3952</v>
      </c>
      <c r="AN412" s="1" t="s">
        <v>3959</v>
      </c>
      <c r="AO412" s="1" t="s">
        <v>4014</v>
      </c>
      <c r="AP412" s="1" t="s">
        <v>4221</v>
      </c>
      <c r="AQ412" s="1"/>
      <c r="AR412">
        <v>22417</v>
      </c>
      <c r="AS412">
        <v>1</v>
      </c>
      <c r="AT412" s="1" t="s">
        <v>4235</v>
      </c>
      <c r="AU412">
        <v>80000</v>
      </c>
      <c r="AV412" s="1" t="s">
        <v>4280</v>
      </c>
      <c r="AW412" s="1" t="s">
        <v>3937</v>
      </c>
      <c r="AX412">
        <v>2053</v>
      </c>
      <c r="AY412">
        <v>135635</v>
      </c>
      <c r="AZ412">
        <v>31</v>
      </c>
      <c r="BA412" s="1" t="s">
        <v>4619</v>
      </c>
    </row>
    <row r="413" spans="1:53">
      <c r="A413" s="1" t="s">
        <v>456</v>
      </c>
      <c r="B413">
        <v>0</v>
      </c>
      <c r="C413">
        <v>80000</v>
      </c>
      <c r="D413" s="1" t="s">
        <v>1530</v>
      </c>
      <c r="E413">
        <v>20</v>
      </c>
      <c r="F413">
        <v>138616</v>
      </c>
      <c r="G413">
        <v>32</v>
      </c>
      <c r="H413" s="1"/>
      <c r="I413" s="1" t="s">
        <v>2405</v>
      </c>
      <c r="J413" s="1" t="s">
        <v>2462</v>
      </c>
      <c r="K413" s="1" t="s">
        <v>2465</v>
      </c>
      <c r="L413" s="1" t="s">
        <v>2488</v>
      </c>
      <c r="M413" s="1" t="s">
        <v>2596</v>
      </c>
      <c r="N413" s="1" t="s">
        <v>2607</v>
      </c>
      <c r="O413" s="1"/>
      <c r="P413">
        <v>1</v>
      </c>
      <c r="Q413" s="1" t="s">
        <v>2653</v>
      </c>
      <c r="R413" s="1" t="s">
        <v>3107</v>
      </c>
      <c r="S413" s="1"/>
      <c r="T413" s="1" t="s">
        <v>3109</v>
      </c>
      <c r="U413" s="1" t="s">
        <v>3160</v>
      </c>
      <c r="V413" s="1" t="s">
        <v>3312</v>
      </c>
      <c r="W413" s="1" t="s">
        <v>3396</v>
      </c>
      <c r="X413" s="1"/>
      <c r="Y413" s="3">
        <v>46210</v>
      </c>
      <c r="Z413" s="1" t="s">
        <v>3408</v>
      </c>
      <c r="AA413" s="3">
        <v>46210</v>
      </c>
      <c r="AB413" s="1" t="s">
        <v>3416</v>
      </c>
      <c r="AC413" s="1" t="s">
        <v>3562</v>
      </c>
      <c r="AD413" s="1" t="s">
        <v>3933</v>
      </c>
      <c r="AE413" s="1" t="s">
        <v>3933</v>
      </c>
      <c r="AF413" s="1" t="s">
        <v>3937</v>
      </c>
      <c r="AG413" s="1" t="s">
        <v>2488</v>
      </c>
      <c r="AH413" s="1" t="s">
        <v>2596</v>
      </c>
      <c r="AI413" s="1" t="s">
        <v>3948</v>
      </c>
      <c r="AJ413" s="1"/>
      <c r="AK413" s="1"/>
      <c r="AL413" s="1" t="s">
        <v>3952</v>
      </c>
      <c r="AM413" s="1" t="s">
        <v>3952</v>
      </c>
      <c r="AN413" s="1" t="s">
        <v>3959</v>
      </c>
      <c r="AO413" s="1" t="s">
        <v>4014</v>
      </c>
      <c r="AP413" s="1" t="s">
        <v>4221</v>
      </c>
      <c r="AQ413" s="1"/>
      <c r="AR413">
        <v>22417</v>
      </c>
      <c r="AS413">
        <v>1</v>
      </c>
      <c r="AT413" s="1" t="s">
        <v>4235</v>
      </c>
      <c r="AU413">
        <v>80000</v>
      </c>
      <c r="AV413" s="1" t="s">
        <v>4280</v>
      </c>
      <c r="AW413" s="1" t="s">
        <v>3937</v>
      </c>
      <c r="AX413">
        <v>2053</v>
      </c>
      <c r="AY413">
        <v>135635</v>
      </c>
      <c r="AZ413">
        <v>32</v>
      </c>
      <c r="BA413" s="1" t="s">
        <v>4619</v>
      </c>
    </row>
    <row r="414" spans="1:53">
      <c r="A414" s="1" t="s">
        <v>457</v>
      </c>
      <c r="B414">
        <v>0</v>
      </c>
      <c r="C414">
        <v>70000</v>
      </c>
      <c r="D414" s="1" t="s">
        <v>1541</v>
      </c>
      <c r="E414">
        <v>20</v>
      </c>
      <c r="F414">
        <v>138616</v>
      </c>
      <c r="G414">
        <v>33</v>
      </c>
      <c r="H414" s="1"/>
      <c r="I414" s="1" t="s">
        <v>2405</v>
      </c>
      <c r="J414" s="1" t="s">
        <v>2462</v>
      </c>
      <c r="K414" s="1" t="s">
        <v>2465</v>
      </c>
      <c r="L414" s="1" t="s">
        <v>2488</v>
      </c>
      <c r="M414" s="1" t="s">
        <v>2596</v>
      </c>
      <c r="N414" s="1" t="s">
        <v>2607</v>
      </c>
      <c r="O414" s="1"/>
      <c r="P414">
        <v>1</v>
      </c>
      <c r="Q414" s="1" t="s">
        <v>2660</v>
      </c>
      <c r="R414" s="1" t="s">
        <v>3107</v>
      </c>
      <c r="S414" s="1"/>
      <c r="T414" s="1" t="s">
        <v>3109</v>
      </c>
      <c r="U414" s="1" t="s">
        <v>3160</v>
      </c>
      <c r="V414" s="1" t="s">
        <v>3312</v>
      </c>
      <c r="W414" s="1" t="s">
        <v>3396</v>
      </c>
      <c r="X414" s="1"/>
      <c r="Y414" s="3">
        <v>46210</v>
      </c>
      <c r="Z414" s="1" t="s">
        <v>3408</v>
      </c>
      <c r="AA414" s="3">
        <v>46210</v>
      </c>
      <c r="AB414" s="1" t="s">
        <v>3416</v>
      </c>
      <c r="AC414" s="1" t="s">
        <v>3562</v>
      </c>
      <c r="AD414" s="1" t="s">
        <v>3933</v>
      </c>
      <c r="AE414" s="1" t="s">
        <v>3933</v>
      </c>
      <c r="AF414" s="1" t="s">
        <v>3937</v>
      </c>
      <c r="AG414" s="1" t="s">
        <v>2488</v>
      </c>
      <c r="AH414" s="1" t="s">
        <v>2596</v>
      </c>
      <c r="AI414" s="1" t="s">
        <v>3948</v>
      </c>
      <c r="AJ414" s="1"/>
      <c r="AK414" s="1"/>
      <c r="AL414" s="1" t="s">
        <v>3952</v>
      </c>
      <c r="AM414" s="1" t="s">
        <v>3952</v>
      </c>
      <c r="AN414" s="1" t="s">
        <v>3959</v>
      </c>
      <c r="AO414" s="1" t="s">
        <v>4014</v>
      </c>
      <c r="AP414" s="1" t="s">
        <v>4221</v>
      </c>
      <c r="AQ414" s="1"/>
      <c r="AR414">
        <v>22417</v>
      </c>
      <c r="AS414">
        <v>1</v>
      </c>
      <c r="AT414" s="1" t="s">
        <v>4235</v>
      </c>
      <c r="AU414">
        <v>70000</v>
      </c>
      <c r="AV414" s="1" t="s">
        <v>4280</v>
      </c>
      <c r="AW414" s="1" t="s">
        <v>3937</v>
      </c>
      <c r="AX414">
        <v>2053</v>
      </c>
      <c r="AY414">
        <v>135635</v>
      </c>
      <c r="AZ414">
        <v>33</v>
      </c>
      <c r="BA414" s="1" t="s">
        <v>4619</v>
      </c>
    </row>
    <row r="415" spans="1:53">
      <c r="A415" s="1" t="s">
        <v>458</v>
      </c>
      <c r="B415">
        <v>0</v>
      </c>
      <c r="C415">
        <v>70000</v>
      </c>
      <c r="D415" s="1" t="s">
        <v>1541</v>
      </c>
      <c r="E415">
        <v>20</v>
      </c>
      <c r="F415">
        <v>138616</v>
      </c>
      <c r="G415">
        <v>34</v>
      </c>
      <c r="H415" s="1"/>
      <c r="I415" s="1" t="s">
        <v>2405</v>
      </c>
      <c r="J415" s="1" t="s">
        <v>2462</v>
      </c>
      <c r="K415" s="1" t="s">
        <v>2465</v>
      </c>
      <c r="L415" s="1" t="s">
        <v>2488</v>
      </c>
      <c r="M415" s="1" t="s">
        <v>2596</v>
      </c>
      <c r="N415" s="1" t="s">
        <v>2607</v>
      </c>
      <c r="O415" s="1"/>
      <c r="P415">
        <v>1</v>
      </c>
      <c r="Q415" s="1" t="s">
        <v>2660</v>
      </c>
      <c r="R415" s="1" t="s">
        <v>3107</v>
      </c>
      <c r="S415" s="1"/>
      <c r="T415" s="1" t="s">
        <v>3109</v>
      </c>
      <c r="U415" s="1" t="s">
        <v>3160</v>
      </c>
      <c r="V415" s="1" t="s">
        <v>3312</v>
      </c>
      <c r="W415" s="1" t="s">
        <v>3396</v>
      </c>
      <c r="X415" s="1"/>
      <c r="Y415" s="3">
        <v>46210</v>
      </c>
      <c r="Z415" s="1" t="s">
        <v>3408</v>
      </c>
      <c r="AA415" s="3">
        <v>46210</v>
      </c>
      <c r="AB415" s="1" t="s">
        <v>3416</v>
      </c>
      <c r="AC415" s="1" t="s">
        <v>3562</v>
      </c>
      <c r="AD415" s="1" t="s">
        <v>3933</v>
      </c>
      <c r="AE415" s="1" t="s">
        <v>3933</v>
      </c>
      <c r="AF415" s="1" t="s">
        <v>3937</v>
      </c>
      <c r="AG415" s="1" t="s">
        <v>2488</v>
      </c>
      <c r="AH415" s="1" t="s">
        <v>2596</v>
      </c>
      <c r="AI415" s="1" t="s">
        <v>3948</v>
      </c>
      <c r="AJ415" s="1"/>
      <c r="AK415" s="1"/>
      <c r="AL415" s="1" t="s">
        <v>3952</v>
      </c>
      <c r="AM415" s="1" t="s">
        <v>3952</v>
      </c>
      <c r="AN415" s="1" t="s">
        <v>3959</v>
      </c>
      <c r="AO415" s="1" t="s">
        <v>4014</v>
      </c>
      <c r="AP415" s="1" t="s">
        <v>4221</v>
      </c>
      <c r="AQ415" s="1"/>
      <c r="AR415">
        <v>22417</v>
      </c>
      <c r="AS415">
        <v>1</v>
      </c>
      <c r="AT415" s="1" t="s">
        <v>4235</v>
      </c>
      <c r="AU415">
        <v>70000</v>
      </c>
      <c r="AV415" s="1" t="s">
        <v>4280</v>
      </c>
      <c r="AW415" s="1" t="s">
        <v>3937</v>
      </c>
      <c r="AX415">
        <v>2053</v>
      </c>
      <c r="AY415">
        <v>135635</v>
      </c>
      <c r="AZ415">
        <v>34</v>
      </c>
      <c r="BA415" s="1" t="s">
        <v>4619</v>
      </c>
    </row>
    <row r="416" spans="1:53">
      <c r="A416" s="1" t="s">
        <v>459</v>
      </c>
      <c r="B416">
        <v>0</v>
      </c>
      <c r="C416">
        <v>70000</v>
      </c>
      <c r="D416" s="1" t="s">
        <v>1541</v>
      </c>
      <c r="E416">
        <v>20</v>
      </c>
      <c r="F416">
        <v>138616</v>
      </c>
      <c r="G416">
        <v>35</v>
      </c>
      <c r="H416" s="1"/>
      <c r="I416" s="1" t="s">
        <v>2405</v>
      </c>
      <c r="J416" s="1" t="s">
        <v>2462</v>
      </c>
      <c r="K416" s="1" t="s">
        <v>2465</v>
      </c>
      <c r="L416" s="1" t="s">
        <v>2488</v>
      </c>
      <c r="M416" s="1" t="s">
        <v>2596</v>
      </c>
      <c r="N416" s="1" t="s">
        <v>2607</v>
      </c>
      <c r="O416" s="1"/>
      <c r="P416">
        <v>1</v>
      </c>
      <c r="Q416" s="1" t="s">
        <v>2660</v>
      </c>
      <c r="R416" s="1" t="s">
        <v>3107</v>
      </c>
      <c r="S416" s="1"/>
      <c r="T416" s="1" t="s">
        <v>3109</v>
      </c>
      <c r="U416" s="1" t="s">
        <v>3160</v>
      </c>
      <c r="V416" s="1" t="s">
        <v>3312</v>
      </c>
      <c r="W416" s="1" t="s">
        <v>3396</v>
      </c>
      <c r="X416" s="1"/>
      <c r="Y416" s="3">
        <v>46210</v>
      </c>
      <c r="Z416" s="1" t="s">
        <v>3408</v>
      </c>
      <c r="AA416" s="3">
        <v>46210</v>
      </c>
      <c r="AB416" s="1" t="s">
        <v>3416</v>
      </c>
      <c r="AC416" s="1" t="s">
        <v>3562</v>
      </c>
      <c r="AD416" s="1" t="s">
        <v>3933</v>
      </c>
      <c r="AE416" s="1" t="s">
        <v>3933</v>
      </c>
      <c r="AF416" s="1" t="s">
        <v>3937</v>
      </c>
      <c r="AG416" s="1" t="s">
        <v>2488</v>
      </c>
      <c r="AH416" s="1" t="s">
        <v>2596</v>
      </c>
      <c r="AI416" s="1" t="s">
        <v>3948</v>
      </c>
      <c r="AJ416" s="1"/>
      <c r="AK416" s="1"/>
      <c r="AL416" s="1" t="s">
        <v>3952</v>
      </c>
      <c r="AM416" s="1" t="s">
        <v>3952</v>
      </c>
      <c r="AN416" s="1" t="s">
        <v>3959</v>
      </c>
      <c r="AO416" s="1" t="s">
        <v>4014</v>
      </c>
      <c r="AP416" s="1" t="s">
        <v>4221</v>
      </c>
      <c r="AQ416" s="1"/>
      <c r="AR416">
        <v>22417</v>
      </c>
      <c r="AS416">
        <v>1</v>
      </c>
      <c r="AT416" s="1" t="s">
        <v>4235</v>
      </c>
      <c r="AU416">
        <v>70000</v>
      </c>
      <c r="AV416" s="1" t="s">
        <v>4280</v>
      </c>
      <c r="AW416" s="1" t="s">
        <v>3937</v>
      </c>
      <c r="AX416">
        <v>2053</v>
      </c>
      <c r="AY416">
        <v>135635</v>
      </c>
      <c r="AZ416">
        <v>35</v>
      </c>
      <c r="BA416" s="1" t="s">
        <v>4619</v>
      </c>
    </row>
    <row r="417" spans="1:53">
      <c r="A417" s="1" t="s">
        <v>460</v>
      </c>
      <c r="B417">
        <v>0</v>
      </c>
      <c r="C417">
        <v>70000</v>
      </c>
      <c r="D417" s="1" t="s">
        <v>1541</v>
      </c>
      <c r="E417">
        <v>20</v>
      </c>
      <c r="F417">
        <v>138616</v>
      </c>
      <c r="G417">
        <v>36</v>
      </c>
      <c r="H417" s="1"/>
      <c r="I417" s="1" t="s">
        <v>2405</v>
      </c>
      <c r="J417" s="1" t="s">
        <v>2462</v>
      </c>
      <c r="K417" s="1" t="s">
        <v>2465</v>
      </c>
      <c r="L417" s="1" t="s">
        <v>2488</v>
      </c>
      <c r="M417" s="1" t="s">
        <v>2596</v>
      </c>
      <c r="N417" s="1" t="s">
        <v>2607</v>
      </c>
      <c r="O417" s="1"/>
      <c r="P417">
        <v>1</v>
      </c>
      <c r="Q417" s="1" t="s">
        <v>2660</v>
      </c>
      <c r="R417" s="1" t="s">
        <v>3107</v>
      </c>
      <c r="S417" s="1"/>
      <c r="T417" s="1" t="s">
        <v>3109</v>
      </c>
      <c r="U417" s="1" t="s">
        <v>3160</v>
      </c>
      <c r="V417" s="1" t="s">
        <v>3312</v>
      </c>
      <c r="W417" s="1" t="s">
        <v>3396</v>
      </c>
      <c r="X417" s="1"/>
      <c r="Y417" s="3">
        <v>46210</v>
      </c>
      <c r="Z417" s="1" t="s">
        <v>3408</v>
      </c>
      <c r="AA417" s="3">
        <v>46210</v>
      </c>
      <c r="AB417" s="1" t="s">
        <v>3416</v>
      </c>
      <c r="AC417" s="1" t="s">
        <v>3562</v>
      </c>
      <c r="AD417" s="1" t="s">
        <v>3933</v>
      </c>
      <c r="AE417" s="1" t="s">
        <v>3933</v>
      </c>
      <c r="AF417" s="1" t="s">
        <v>3937</v>
      </c>
      <c r="AG417" s="1" t="s">
        <v>2488</v>
      </c>
      <c r="AH417" s="1" t="s">
        <v>2596</v>
      </c>
      <c r="AI417" s="1" t="s">
        <v>3948</v>
      </c>
      <c r="AJ417" s="1"/>
      <c r="AK417" s="1"/>
      <c r="AL417" s="1" t="s">
        <v>3952</v>
      </c>
      <c r="AM417" s="1" t="s">
        <v>3952</v>
      </c>
      <c r="AN417" s="1" t="s">
        <v>3959</v>
      </c>
      <c r="AO417" s="1" t="s">
        <v>4014</v>
      </c>
      <c r="AP417" s="1" t="s">
        <v>4221</v>
      </c>
      <c r="AQ417" s="1"/>
      <c r="AR417">
        <v>22417</v>
      </c>
      <c r="AS417">
        <v>1</v>
      </c>
      <c r="AT417" s="1" t="s">
        <v>4235</v>
      </c>
      <c r="AU417">
        <v>70000</v>
      </c>
      <c r="AV417" s="1" t="s">
        <v>4280</v>
      </c>
      <c r="AW417" s="1" t="s">
        <v>3937</v>
      </c>
      <c r="AX417">
        <v>2053</v>
      </c>
      <c r="AY417">
        <v>135635</v>
      </c>
      <c r="AZ417">
        <v>36</v>
      </c>
      <c r="BA417" s="1" t="s">
        <v>4619</v>
      </c>
    </row>
    <row r="418" spans="1:53">
      <c r="A418" s="1" t="s">
        <v>461</v>
      </c>
      <c r="B418">
        <v>0</v>
      </c>
      <c r="C418">
        <v>30000</v>
      </c>
      <c r="D418" s="1" t="s">
        <v>1430</v>
      </c>
      <c r="E418">
        <v>20</v>
      </c>
      <c r="F418">
        <v>138616</v>
      </c>
      <c r="G418">
        <v>37</v>
      </c>
      <c r="H418" s="1"/>
      <c r="I418" s="1" t="s">
        <v>2405</v>
      </c>
      <c r="J418" s="1" t="s">
        <v>2462</v>
      </c>
      <c r="K418" s="1" t="s">
        <v>2465</v>
      </c>
      <c r="L418" s="1" t="s">
        <v>2488</v>
      </c>
      <c r="M418" s="1" t="s">
        <v>2596</v>
      </c>
      <c r="N418" s="1" t="s">
        <v>2607</v>
      </c>
      <c r="O418" s="1"/>
      <c r="P418">
        <v>1</v>
      </c>
      <c r="Q418" s="1" t="s">
        <v>2611</v>
      </c>
      <c r="R418" s="1" t="s">
        <v>3107</v>
      </c>
      <c r="S418" s="1"/>
      <c r="T418" s="1" t="s">
        <v>3109</v>
      </c>
      <c r="U418" s="1" t="s">
        <v>3160</v>
      </c>
      <c r="V418" s="1" t="s">
        <v>3312</v>
      </c>
      <c r="W418" s="1" t="s">
        <v>3396</v>
      </c>
      <c r="X418" s="1"/>
      <c r="Y418" s="3">
        <v>46210</v>
      </c>
      <c r="Z418" s="1" t="s">
        <v>3408</v>
      </c>
      <c r="AA418" s="3">
        <v>46210</v>
      </c>
      <c r="AB418" s="1" t="s">
        <v>3416</v>
      </c>
      <c r="AC418" s="1" t="s">
        <v>3562</v>
      </c>
      <c r="AD418" s="1" t="s">
        <v>3933</v>
      </c>
      <c r="AE418" s="1" t="s">
        <v>3933</v>
      </c>
      <c r="AF418" s="1" t="s">
        <v>3937</v>
      </c>
      <c r="AG418" s="1" t="s">
        <v>2488</v>
      </c>
      <c r="AH418" s="1" t="s">
        <v>2596</v>
      </c>
      <c r="AI418" s="1" t="s">
        <v>3948</v>
      </c>
      <c r="AJ418" s="1"/>
      <c r="AK418" s="1"/>
      <c r="AL418" s="1" t="s">
        <v>3952</v>
      </c>
      <c r="AM418" s="1" t="s">
        <v>3952</v>
      </c>
      <c r="AN418" s="1" t="s">
        <v>3959</v>
      </c>
      <c r="AO418" s="1" t="s">
        <v>4014</v>
      </c>
      <c r="AP418" s="1" t="s">
        <v>4221</v>
      </c>
      <c r="AQ418" s="1"/>
      <c r="AR418">
        <v>22417</v>
      </c>
      <c r="AS418">
        <v>1</v>
      </c>
      <c r="AT418" s="1" t="s">
        <v>4235</v>
      </c>
      <c r="AU418">
        <v>30000</v>
      </c>
      <c r="AV418" s="1" t="s">
        <v>4280</v>
      </c>
      <c r="AW418" s="1" t="s">
        <v>3937</v>
      </c>
      <c r="AX418">
        <v>2053</v>
      </c>
      <c r="AY418">
        <v>135635</v>
      </c>
      <c r="AZ418">
        <v>37</v>
      </c>
      <c r="BA418" s="1" t="s">
        <v>4619</v>
      </c>
    </row>
    <row r="419" spans="1:53">
      <c r="A419" s="1" t="s">
        <v>462</v>
      </c>
      <c r="B419">
        <v>0</v>
      </c>
      <c r="C419">
        <v>10000</v>
      </c>
      <c r="D419" s="1" t="s">
        <v>1563</v>
      </c>
      <c r="E419">
        <v>20</v>
      </c>
      <c r="F419">
        <v>138616</v>
      </c>
      <c r="G419">
        <v>38</v>
      </c>
      <c r="H419" s="1"/>
      <c r="I419" s="1" t="s">
        <v>2405</v>
      </c>
      <c r="J419" s="1" t="s">
        <v>2462</v>
      </c>
      <c r="K419" s="1" t="s">
        <v>2465</v>
      </c>
      <c r="L419" s="1" t="s">
        <v>2488</v>
      </c>
      <c r="M419" s="1" t="s">
        <v>2596</v>
      </c>
      <c r="N419" s="1" t="s">
        <v>2607</v>
      </c>
      <c r="O419" s="1"/>
      <c r="P419">
        <v>1</v>
      </c>
      <c r="Q419" s="1" t="s">
        <v>1481</v>
      </c>
      <c r="R419" s="1" t="s">
        <v>3107</v>
      </c>
      <c r="S419" s="1"/>
      <c r="T419" s="1" t="s">
        <v>3109</v>
      </c>
      <c r="U419" s="1" t="s">
        <v>3160</v>
      </c>
      <c r="V419" s="1" t="s">
        <v>3312</v>
      </c>
      <c r="W419" s="1" t="s">
        <v>3396</v>
      </c>
      <c r="X419" s="1"/>
      <c r="Y419" s="3">
        <v>46210</v>
      </c>
      <c r="Z419" s="1" t="s">
        <v>3408</v>
      </c>
      <c r="AA419" s="3">
        <v>46210</v>
      </c>
      <c r="AB419" s="1" t="s">
        <v>3416</v>
      </c>
      <c r="AC419" s="1" t="s">
        <v>3562</v>
      </c>
      <c r="AD419" s="1" t="s">
        <v>3933</v>
      </c>
      <c r="AE419" s="1" t="s">
        <v>3933</v>
      </c>
      <c r="AF419" s="1" t="s">
        <v>3937</v>
      </c>
      <c r="AG419" s="1" t="s">
        <v>2488</v>
      </c>
      <c r="AH419" s="1" t="s">
        <v>2596</v>
      </c>
      <c r="AI419" s="1" t="s">
        <v>3948</v>
      </c>
      <c r="AJ419" s="1"/>
      <c r="AK419" s="1"/>
      <c r="AL419" s="1" t="s">
        <v>3952</v>
      </c>
      <c r="AM419" s="1" t="s">
        <v>3952</v>
      </c>
      <c r="AN419" s="1" t="s">
        <v>3959</v>
      </c>
      <c r="AO419" s="1" t="s">
        <v>4014</v>
      </c>
      <c r="AP419" s="1" t="s">
        <v>4221</v>
      </c>
      <c r="AQ419" s="1"/>
      <c r="AR419">
        <v>22417</v>
      </c>
      <c r="AS419">
        <v>1</v>
      </c>
      <c r="AT419" s="1" t="s">
        <v>4235</v>
      </c>
      <c r="AU419">
        <v>10000</v>
      </c>
      <c r="AV419" s="1" t="s">
        <v>4280</v>
      </c>
      <c r="AW419" s="1" t="s">
        <v>3937</v>
      </c>
      <c r="AX419">
        <v>2053</v>
      </c>
      <c r="AY419">
        <v>135635</v>
      </c>
      <c r="AZ419">
        <v>38</v>
      </c>
      <c r="BA419" s="1" t="s">
        <v>4619</v>
      </c>
    </row>
    <row r="420" spans="1:53">
      <c r="A420" s="1" t="s">
        <v>463</v>
      </c>
      <c r="B420">
        <v>0</v>
      </c>
      <c r="C420">
        <v>1116500</v>
      </c>
      <c r="D420" s="1" t="s">
        <v>1678</v>
      </c>
      <c r="E420">
        <v>20</v>
      </c>
      <c r="F420">
        <v>138616</v>
      </c>
      <c r="G420">
        <v>39</v>
      </c>
      <c r="H420" s="1"/>
      <c r="I420" s="1" t="s">
        <v>2405</v>
      </c>
      <c r="J420" s="1" t="s">
        <v>2462</v>
      </c>
      <c r="K420" s="1" t="s">
        <v>2465</v>
      </c>
      <c r="L420" s="1" t="s">
        <v>2488</v>
      </c>
      <c r="M420" s="1" t="s">
        <v>2596</v>
      </c>
      <c r="N420" s="1" t="s">
        <v>2607</v>
      </c>
      <c r="O420" s="1"/>
      <c r="P420">
        <v>1</v>
      </c>
      <c r="Q420" s="1" t="s">
        <v>2737</v>
      </c>
      <c r="R420" s="1" t="s">
        <v>3107</v>
      </c>
      <c r="S420" s="1"/>
      <c r="T420" s="1" t="s">
        <v>3109</v>
      </c>
      <c r="U420" s="1" t="s">
        <v>3160</v>
      </c>
      <c r="V420" s="1" t="s">
        <v>3312</v>
      </c>
      <c r="W420" s="1" t="s">
        <v>3396</v>
      </c>
      <c r="X420" s="1"/>
      <c r="Y420" s="3">
        <v>46210</v>
      </c>
      <c r="Z420" s="1" t="s">
        <v>3408</v>
      </c>
      <c r="AA420" s="3">
        <v>46210</v>
      </c>
      <c r="AB420" s="1" t="s">
        <v>3416</v>
      </c>
      <c r="AC420" s="1" t="s">
        <v>3562</v>
      </c>
      <c r="AD420" s="1" t="s">
        <v>3933</v>
      </c>
      <c r="AE420" s="1" t="s">
        <v>3933</v>
      </c>
      <c r="AF420" s="1" t="s">
        <v>3937</v>
      </c>
      <c r="AG420" s="1" t="s">
        <v>2488</v>
      </c>
      <c r="AH420" s="1" t="s">
        <v>2596</v>
      </c>
      <c r="AI420" s="1" t="s">
        <v>3948</v>
      </c>
      <c r="AJ420" s="1"/>
      <c r="AK420" s="1"/>
      <c r="AL420" s="1" t="s">
        <v>3952</v>
      </c>
      <c r="AM420" s="1" t="s">
        <v>3952</v>
      </c>
      <c r="AN420" s="1" t="s">
        <v>3959</v>
      </c>
      <c r="AO420" s="1" t="s">
        <v>4014</v>
      </c>
      <c r="AP420" s="1" t="s">
        <v>4221</v>
      </c>
      <c r="AQ420" s="1"/>
      <c r="AR420">
        <v>22417</v>
      </c>
      <c r="AS420">
        <v>1</v>
      </c>
      <c r="AT420" s="1" t="s">
        <v>4235</v>
      </c>
      <c r="AU420">
        <v>1116500</v>
      </c>
      <c r="AV420" s="1" t="s">
        <v>4280</v>
      </c>
      <c r="AW420" s="1" t="s">
        <v>3937</v>
      </c>
      <c r="AX420">
        <v>2053</v>
      </c>
      <c r="AY420">
        <v>135635</v>
      </c>
      <c r="AZ420">
        <v>39</v>
      </c>
      <c r="BA420" s="1" t="s">
        <v>4619</v>
      </c>
    </row>
    <row r="421" spans="1:53">
      <c r="A421" s="1" t="s">
        <v>464</v>
      </c>
      <c r="B421">
        <v>0</v>
      </c>
      <c r="C421">
        <v>810000</v>
      </c>
      <c r="D421" s="1" t="s">
        <v>1679</v>
      </c>
      <c r="E421">
        <v>20</v>
      </c>
      <c r="F421">
        <v>138616</v>
      </c>
      <c r="G421">
        <v>40</v>
      </c>
      <c r="H421" s="1"/>
      <c r="I421" s="1" t="s">
        <v>2405</v>
      </c>
      <c r="J421" s="1" t="s">
        <v>2462</v>
      </c>
      <c r="K421" s="1" t="s">
        <v>2465</v>
      </c>
      <c r="L421" s="1" t="s">
        <v>2488</v>
      </c>
      <c r="M421" s="1" t="s">
        <v>2596</v>
      </c>
      <c r="N421" s="1" t="s">
        <v>2607</v>
      </c>
      <c r="O421" s="1"/>
      <c r="P421">
        <v>1</v>
      </c>
      <c r="Q421" s="1" t="s">
        <v>1912</v>
      </c>
      <c r="R421" s="1" t="s">
        <v>3107</v>
      </c>
      <c r="S421" s="1"/>
      <c r="T421" s="1" t="s">
        <v>3109</v>
      </c>
      <c r="U421" s="1" t="s">
        <v>3160</v>
      </c>
      <c r="V421" s="1" t="s">
        <v>3312</v>
      </c>
      <c r="W421" s="1" t="s">
        <v>3396</v>
      </c>
      <c r="X421" s="1"/>
      <c r="Y421" s="3">
        <v>46210</v>
      </c>
      <c r="Z421" s="1" t="s">
        <v>3408</v>
      </c>
      <c r="AA421" s="3">
        <v>46210</v>
      </c>
      <c r="AB421" s="1" t="s">
        <v>3416</v>
      </c>
      <c r="AC421" s="1" t="s">
        <v>3562</v>
      </c>
      <c r="AD421" s="1" t="s">
        <v>3933</v>
      </c>
      <c r="AE421" s="1" t="s">
        <v>3933</v>
      </c>
      <c r="AF421" s="1" t="s">
        <v>3937</v>
      </c>
      <c r="AG421" s="1" t="s">
        <v>2488</v>
      </c>
      <c r="AH421" s="1" t="s">
        <v>2596</v>
      </c>
      <c r="AI421" s="1" t="s">
        <v>3948</v>
      </c>
      <c r="AJ421" s="1"/>
      <c r="AK421" s="1"/>
      <c r="AL421" s="1" t="s">
        <v>3952</v>
      </c>
      <c r="AM421" s="1" t="s">
        <v>3952</v>
      </c>
      <c r="AN421" s="1" t="s">
        <v>3959</v>
      </c>
      <c r="AO421" s="1" t="s">
        <v>4014</v>
      </c>
      <c r="AP421" s="1" t="s">
        <v>4221</v>
      </c>
      <c r="AQ421" s="1"/>
      <c r="AR421">
        <v>22417</v>
      </c>
      <c r="AS421">
        <v>1</v>
      </c>
      <c r="AT421" s="1" t="s">
        <v>4235</v>
      </c>
      <c r="AU421">
        <v>810000</v>
      </c>
      <c r="AV421" s="1" t="s">
        <v>4280</v>
      </c>
      <c r="AW421" s="1" t="s">
        <v>3937</v>
      </c>
      <c r="AX421">
        <v>2053</v>
      </c>
      <c r="AY421">
        <v>135635</v>
      </c>
      <c r="AZ421">
        <v>40</v>
      </c>
      <c r="BA421" s="1" t="s">
        <v>4619</v>
      </c>
    </row>
    <row r="422" spans="1:53">
      <c r="A422" s="1" t="s">
        <v>465</v>
      </c>
      <c r="B422">
        <v>0</v>
      </c>
      <c r="C422">
        <v>220000</v>
      </c>
      <c r="D422" s="1" t="s">
        <v>1560</v>
      </c>
      <c r="E422">
        <v>20</v>
      </c>
      <c r="F422">
        <v>138616</v>
      </c>
      <c r="G422">
        <v>41</v>
      </c>
      <c r="H422" s="1"/>
      <c r="I422" s="1" t="s">
        <v>2405</v>
      </c>
      <c r="J422" s="1" t="s">
        <v>2462</v>
      </c>
      <c r="K422" s="1" t="s">
        <v>2465</v>
      </c>
      <c r="L422" s="1" t="s">
        <v>2488</v>
      </c>
      <c r="M422" s="1" t="s">
        <v>2596</v>
      </c>
      <c r="N422" s="1" t="s">
        <v>2607</v>
      </c>
      <c r="O422" s="1"/>
      <c r="P422">
        <v>1</v>
      </c>
      <c r="Q422" s="1" t="s">
        <v>2674</v>
      </c>
      <c r="R422" s="1" t="s">
        <v>3107</v>
      </c>
      <c r="S422" s="1"/>
      <c r="T422" s="1" t="s">
        <v>3109</v>
      </c>
      <c r="U422" s="1" t="s">
        <v>3160</v>
      </c>
      <c r="V422" s="1" t="s">
        <v>3312</v>
      </c>
      <c r="W422" s="1" t="s">
        <v>3396</v>
      </c>
      <c r="X422" s="1"/>
      <c r="Y422" s="3">
        <v>46210</v>
      </c>
      <c r="Z422" s="1" t="s">
        <v>3408</v>
      </c>
      <c r="AA422" s="3">
        <v>46210</v>
      </c>
      <c r="AB422" s="1" t="s">
        <v>3416</v>
      </c>
      <c r="AC422" s="1" t="s">
        <v>3562</v>
      </c>
      <c r="AD422" s="1" t="s">
        <v>3933</v>
      </c>
      <c r="AE422" s="1" t="s">
        <v>3933</v>
      </c>
      <c r="AF422" s="1" t="s">
        <v>3937</v>
      </c>
      <c r="AG422" s="1" t="s">
        <v>2488</v>
      </c>
      <c r="AH422" s="1" t="s">
        <v>2596</v>
      </c>
      <c r="AI422" s="1" t="s">
        <v>3948</v>
      </c>
      <c r="AJ422" s="1"/>
      <c r="AK422" s="1"/>
      <c r="AL422" s="1" t="s">
        <v>3952</v>
      </c>
      <c r="AM422" s="1" t="s">
        <v>3952</v>
      </c>
      <c r="AN422" s="1" t="s">
        <v>3959</v>
      </c>
      <c r="AO422" s="1" t="s">
        <v>4014</v>
      </c>
      <c r="AP422" s="1" t="s">
        <v>4221</v>
      </c>
      <c r="AQ422" s="1"/>
      <c r="AR422">
        <v>22417</v>
      </c>
      <c r="AS422">
        <v>1</v>
      </c>
      <c r="AT422" s="1" t="s">
        <v>4235</v>
      </c>
      <c r="AU422">
        <v>220000</v>
      </c>
      <c r="AV422" s="1" t="s">
        <v>4280</v>
      </c>
      <c r="AW422" s="1" t="s">
        <v>3937</v>
      </c>
      <c r="AX422">
        <v>2053</v>
      </c>
      <c r="AY422">
        <v>135635</v>
      </c>
      <c r="AZ422">
        <v>41</v>
      </c>
      <c r="BA422" s="1" t="s">
        <v>4619</v>
      </c>
    </row>
    <row r="423" spans="1:53">
      <c r="A423" s="1" t="s">
        <v>466</v>
      </c>
      <c r="B423">
        <v>0</v>
      </c>
      <c r="C423">
        <v>167500</v>
      </c>
      <c r="D423" s="1" t="s">
        <v>1660</v>
      </c>
      <c r="E423">
        <v>20</v>
      </c>
      <c r="F423">
        <v>138616</v>
      </c>
      <c r="G423">
        <v>42</v>
      </c>
      <c r="H423" s="1"/>
      <c r="I423" s="1" t="s">
        <v>2405</v>
      </c>
      <c r="J423" s="1" t="s">
        <v>2462</v>
      </c>
      <c r="K423" s="1" t="s">
        <v>2465</v>
      </c>
      <c r="L423" s="1" t="s">
        <v>2488</v>
      </c>
      <c r="M423" s="1" t="s">
        <v>2596</v>
      </c>
      <c r="N423" s="1" t="s">
        <v>2607</v>
      </c>
      <c r="O423" s="1"/>
      <c r="P423">
        <v>1</v>
      </c>
      <c r="Q423" s="1" t="s">
        <v>2723</v>
      </c>
      <c r="R423" s="1" t="s">
        <v>3107</v>
      </c>
      <c r="S423" s="1"/>
      <c r="T423" s="1" t="s">
        <v>3109</v>
      </c>
      <c r="U423" s="1" t="s">
        <v>3160</v>
      </c>
      <c r="V423" s="1" t="s">
        <v>3312</v>
      </c>
      <c r="W423" s="1" t="s">
        <v>3396</v>
      </c>
      <c r="X423" s="1"/>
      <c r="Y423" s="3">
        <v>46210</v>
      </c>
      <c r="Z423" s="1" t="s">
        <v>3408</v>
      </c>
      <c r="AA423" s="3">
        <v>46210</v>
      </c>
      <c r="AB423" s="1" t="s">
        <v>3416</v>
      </c>
      <c r="AC423" s="1" t="s">
        <v>3562</v>
      </c>
      <c r="AD423" s="1" t="s">
        <v>3933</v>
      </c>
      <c r="AE423" s="1" t="s">
        <v>3933</v>
      </c>
      <c r="AF423" s="1" t="s">
        <v>3937</v>
      </c>
      <c r="AG423" s="1" t="s">
        <v>2488</v>
      </c>
      <c r="AH423" s="1" t="s">
        <v>2596</v>
      </c>
      <c r="AI423" s="1" t="s">
        <v>3948</v>
      </c>
      <c r="AJ423" s="1"/>
      <c r="AK423" s="1"/>
      <c r="AL423" s="1" t="s">
        <v>3952</v>
      </c>
      <c r="AM423" s="1" t="s">
        <v>3952</v>
      </c>
      <c r="AN423" s="1" t="s">
        <v>3959</v>
      </c>
      <c r="AO423" s="1" t="s">
        <v>4014</v>
      </c>
      <c r="AP423" s="1" t="s">
        <v>4221</v>
      </c>
      <c r="AQ423" s="1"/>
      <c r="AR423">
        <v>22417</v>
      </c>
      <c r="AS423">
        <v>1</v>
      </c>
      <c r="AT423" s="1" t="s">
        <v>4235</v>
      </c>
      <c r="AU423">
        <v>167500</v>
      </c>
      <c r="AV423" s="1" t="s">
        <v>4280</v>
      </c>
      <c r="AW423" s="1" t="s">
        <v>3937</v>
      </c>
      <c r="AX423">
        <v>2053</v>
      </c>
      <c r="AY423">
        <v>135635</v>
      </c>
      <c r="AZ423">
        <v>42</v>
      </c>
      <c r="BA423" s="1" t="s">
        <v>4619</v>
      </c>
    </row>
    <row r="424" spans="1:53">
      <c r="A424" s="1" t="s">
        <v>467</v>
      </c>
      <c r="B424">
        <v>0</v>
      </c>
      <c r="C424">
        <v>100000</v>
      </c>
      <c r="D424" s="1" t="s">
        <v>1529</v>
      </c>
      <c r="E424">
        <v>20</v>
      </c>
      <c r="F424">
        <v>138616</v>
      </c>
      <c r="G424">
        <v>43</v>
      </c>
      <c r="H424" s="1"/>
      <c r="I424" s="1" t="s">
        <v>2405</v>
      </c>
      <c r="J424" s="1" t="s">
        <v>2462</v>
      </c>
      <c r="K424" s="1" t="s">
        <v>2465</v>
      </c>
      <c r="L424" s="1" t="s">
        <v>2488</v>
      </c>
      <c r="M424" s="1" t="s">
        <v>2596</v>
      </c>
      <c r="N424" s="1" t="s">
        <v>2607</v>
      </c>
      <c r="O424" s="1"/>
      <c r="P424">
        <v>1</v>
      </c>
      <c r="Q424" s="1" t="s">
        <v>2652</v>
      </c>
      <c r="R424" s="1" t="s">
        <v>3107</v>
      </c>
      <c r="S424" s="1"/>
      <c r="T424" s="1" t="s">
        <v>3109</v>
      </c>
      <c r="U424" s="1" t="s">
        <v>3160</v>
      </c>
      <c r="V424" s="1" t="s">
        <v>3312</v>
      </c>
      <c r="W424" s="1" t="s">
        <v>3396</v>
      </c>
      <c r="X424" s="1"/>
      <c r="Y424" s="3">
        <v>46210</v>
      </c>
      <c r="Z424" s="1" t="s">
        <v>3408</v>
      </c>
      <c r="AA424" s="3">
        <v>46210</v>
      </c>
      <c r="AB424" s="1" t="s">
        <v>3416</v>
      </c>
      <c r="AC424" s="1" t="s">
        <v>3562</v>
      </c>
      <c r="AD424" s="1" t="s">
        <v>3933</v>
      </c>
      <c r="AE424" s="1" t="s">
        <v>3933</v>
      </c>
      <c r="AF424" s="1" t="s">
        <v>3937</v>
      </c>
      <c r="AG424" s="1" t="s">
        <v>2488</v>
      </c>
      <c r="AH424" s="1" t="s">
        <v>2596</v>
      </c>
      <c r="AI424" s="1" t="s">
        <v>3948</v>
      </c>
      <c r="AJ424" s="1"/>
      <c r="AK424" s="1"/>
      <c r="AL424" s="1" t="s">
        <v>3952</v>
      </c>
      <c r="AM424" s="1" t="s">
        <v>3952</v>
      </c>
      <c r="AN424" s="1" t="s">
        <v>3959</v>
      </c>
      <c r="AO424" s="1" t="s">
        <v>4014</v>
      </c>
      <c r="AP424" s="1" t="s">
        <v>4221</v>
      </c>
      <c r="AQ424" s="1"/>
      <c r="AR424">
        <v>22417</v>
      </c>
      <c r="AS424">
        <v>1</v>
      </c>
      <c r="AT424" s="1" t="s">
        <v>4235</v>
      </c>
      <c r="AU424">
        <v>100000</v>
      </c>
      <c r="AV424" s="1" t="s">
        <v>4280</v>
      </c>
      <c r="AW424" s="1" t="s">
        <v>3937</v>
      </c>
      <c r="AX424">
        <v>2053</v>
      </c>
      <c r="AY424">
        <v>135635</v>
      </c>
      <c r="AZ424">
        <v>43</v>
      </c>
      <c r="BA424" s="1" t="s">
        <v>4619</v>
      </c>
    </row>
    <row r="425" spans="1:53">
      <c r="A425" s="1" t="s">
        <v>468</v>
      </c>
      <c r="B425">
        <v>0</v>
      </c>
      <c r="C425">
        <v>100000</v>
      </c>
      <c r="D425" s="1" t="s">
        <v>1529</v>
      </c>
      <c r="E425">
        <v>20</v>
      </c>
      <c r="F425">
        <v>138616</v>
      </c>
      <c r="G425">
        <v>44</v>
      </c>
      <c r="H425" s="1"/>
      <c r="I425" s="1" t="s">
        <v>2405</v>
      </c>
      <c r="J425" s="1" t="s">
        <v>2462</v>
      </c>
      <c r="K425" s="1" t="s">
        <v>2465</v>
      </c>
      <c r="L425" s="1" t="s">
        <v>2488</v>
      </c>
      <c r="M425" s="1" t="s">
        <v>2596</v>
      </c>
      <c r="N425" s="1" t="s">
        <v>2607</v>
      </c>
      <c r="O425" s="1"/>
      <c r="P425">
        <v>1</v>
      </c>
      <c r="Q425" s="1" t="s">
        <v>2652</v>
      </c>
      <c r="R425" s="1" t="s">
        <v>3107</v>
      </c>
      <c r="S425" s="1"/>
      <c r="T425" s="1" t="s">
        <v>3109</v>
      </c>
      <c r="U425" s="1" t="s">
        <v>3160</v>
      </c>
      <c r="V425" s="1" t="s">
        <v>3312</v>
      </c>
      <c r="W425" s="1" t="s">
        <v>3396</v>
      </c>
      <c r="X425" s="1"/>
      <c r="Y425" s="3">
        <v>46210</v>
      </c>
      <c r="Z425" s="1" t="s">
        <v>3408</v>
      </c>
      <c r="AA425" s="3">
        <v>46210</v>
      </c>
      <c r="AB425" s="1" t="s">
        <v>3416</v>
      </c>
      <c r="AC425" s="1" t="s">
        <v>3562</v>
      </c>
      <c r="AD425" s="1" t="s">
        <v>3933</v>
      </c>
      <c r="AE425" s="1" t="s">
        <v>3933</v>
      </c>
      <c r="AF425" s="1" t="s">
        <v>3937</v>
      </c>
      <c r="AG425" s="1" t="s">
        <v>2488</v>
      </c>
      <c r="AH425" s="1" t="s">
        <v>2596</v>
      </c>
      <c r="AI425" s="1" t="s">
        <v>3948</v>
      </c>
      <c r="AJ425" s="1"/>
      <c r="AK425" s="1"/>
      <c r="AL425" s="1" t="s">
        <v>3952</v>
      </c>
      <c r="AM425" s="1" t="s">
        <v>3952</v>
      </c>
      <c r="AN425" s="1" t="s">
        <v>3959</v>
      </c>
      <c r="AO425" s="1" t="s">
        <v>4014</v>
      </c>
      <c r="AP425" s="1" t="s">
        <v>4221</v>
      </c>
      <c r="AQ425" s="1"/>
      <c r="AR425">
        <v>22417</v>
      </c>
      <c r="AS425">
        <v>1</v>
      </c>
      <c r="AT425" s="1" t="s">
        <v>4235</v>
      </c>
      <c r="AU425">
        <v>100000</v>
      </c>
      <c r="AV425" s="1" t="s">
        <v>4280</v>
      </c>
      <c r="AW425" s="1" t="s">
        <v>3937</v>
      </c>
      <c r="AX425">
        <v>2053</v>
      </c>
      <c r="AY425">
        <v>135635</v>
      </c>
      <c r="AZ425">
        <v>44</v>
      </c>
      <c r="BA425" s="1" t="s">
        <v>4619</v>
      </c>
    </row>
    <row r="426" spans="1:53">
      <c r="A426" s="1" t="s">
        <v>469</v>
      </c>
      <c r="B426">
        <v>0</v>
      </c>
      <c r="C426">
        <v>97500</v>
      </c>
      <c r="D426" s="1" t="s">
        <v>1680</v>
      </c>
      <c r="E426">
        <v>20</v>
      </c>
      <c r="F426">
        <v>138616</v>
      </c>
      <c r="G426">
        <v>45</v>
      </c>
      <c r="H426" s="1"/>
      <c r="I426" s="1" t="s">
        <v>2405</v>
      </c>
      <c r="J426" s="1" t="s">
        <v>2462</v>
      </c>
      <c r="K426" s="1" t="s">
        <v>2465</v>
      </c>
      <c r="L426" s="1" t="s">
        <v>2488</v>
      </c>
      <c r="M426" s="1" t="s">
        <v>2596</v>
      </c>
      <c r="N426" s="1" t="s">
        <v>2607</v>
      </c>
      <c r="O426" s="1"/>
      <c r="P426">
        <v>1</v>
      </c>
      <c r="Q426" s="1" t="s">
        <v>2738</v>
      </c>
      <c r="R426" s="1" t="s">
        <v>3107</v>
      </c>
      <c r="S426" s="1"/>
      <c r="T426" s="1" t="s">
        <v>3109</v>
      </c>
      <c r="U426" s="1" t="s">
        <v>3160</v>
      </c>
      <c r="V426" s="1" t="s">
        <v>3312</v>
      </c>
      <c r="W426" s="1" t="s">
        <v>3396</v>
      </c>
      <c r="X426" s="1"/>
      <c r="Y426" s="3">
        <v>46210</v>
      </c>
      <c r="Z426" s="1" t="s">
        <v>3408</v>
      </c>
      <c r="AA426" s="3">
        <v>46210</v>
      </c>
      <c r="AB426" s="1" t="s">
        <v>3416</v>
      </c>
      <c r="AC426" s="1" t="s">
        <v>3562</v>
      </c>
      <c r="AD426" s="1" t="s">
        <v>3933</v>
      </c>
      <c r="AE426" s="1" t="s">
        <v>3933</v>
      </c>
      <c r="AF426" s="1" t="s">
        <v>3937</v>
      </c>
      <c r="AG426" s="1" t="s">
        <v>2488</v>
      </c>
      <c r="AH426" s="1" t="s">
        <v>2596</v>
      </c>
      <c r="AI426" s="1" t="s">
        <v>3948</v>
      </c>
      <c r="AJ426" s="1"/>
      <c r="AK426" s="1"/>
      <c r="AL426" s="1" t="s">
        <v>3952</v>
      </c>
      <c r="AM426" s="1" t="s">
        <v>3952</v>
      </c>
      <c r="AN426" s="1" t="s">
        <v>3959</v>
      </c>
      <c r="AO426" s="1" t="s">
        <v>4014</v>
      </c>
      <c r="AP426" s="1" t="s">
        <v>4221</v>
      </c>
      <c r="AQ426" s="1"/>
      <c r="AR426">
        <v>22417</v>
      </c>
      <c r="AS426">
        <v>1</v>
      </c>
      <c r="AT426" s="1" t="s">
        <v>4235</v>
      </c>
      <c r="AU426">
        <v>97500</v>
      </c>
      <c r="AV426" s="1" t="s">
        <v>4280</v>
      </c>
      <c r="AW426" s="1" t="s">
        <v>3937</v>
      </c>
      <c r="AX426">
        <v>2053</v>
      </c>
      <c r="AY426">
        <v>135635</v>
      </c>
      <c r="AZ426">
        <v>45</v>
      </c>
      <c r="BA426" s="1" t="s">
        <v>4619</v>
      </c>
    </row>
    <row r="427" spans="1:53">
      <c r="A427" s="1" t="s">
        <v>470</v>
      </c>
      <c r="B427">
        <v>0</v>
      </c>
      <c r="C427">
        <v>80000</v>
      </c>
      <c r="D427" s="1" t="s">
        <v>1530</v>
      </c>
      <c r="E427">
        <v>20</v>
      </c>
      <c r="F427">
        <v>138616</v>
      </c>
      <c r="G427">
        <v>46</v>
      </c>
      <c r="H427" s="1"/>
      <c r="I427" s="1" t="s">
        <v>2405</v>
      </c>
      <c r="J427" s="1" t="s">
        <v>2462</v>
      </c>
      <c r="K427" s="1" t="s">
        <v>2465</v>
      </c>
      <c r="L427" s="1" t="s">
        <v>2488</v>
      </c>
      <c r="M427" s="1" t="s">
        <v>2596</v>
      </c>
      <c r="N427" s="1" t="s">
        <v>2607</v>
      </c>
      <c r="O427" s="1"/>
      <c r="P427">
        <v>1</v>
      </c>
      <c r="Q427" s="1" t="s">
        <v>2653</v>
      </c>
      <c r="R427" s="1" t="s">
        <v>3107</v>
      </c>
      <c r="S427" s="1"/>
      <c r="T427" s="1" t="s">
        <v>3109</v>
      </c>
      <c r="U427" s="1" t="s">
        <v>3160</v>
      </c>
      <c r="V427" s="1" t="s">
        <v>3312</v>
      </c>
      <c r="W427" s="1" t="s">
        <v>3396</v>
      </c>
      <c r="X427" s="1"/>
      <c r="Y427" s="3">
        <v>46210</v>
      </c>
      <c r="Z427" s="1" t="s">
        <v>3408</v>
      </c>
      <c r="AA427" s="3">
        <v>46210</v>
      </c>
      <c r="AB427" s="1" t="s">
        <v>3416</v>
      </c>
      <c r="AC427" s="1" t="s">
        <v>3562</v>
      </c>
      <c r="AD427" s="1" t="s">
        <v>3933</v>
      </c>
      <c r="AE427" s="1" t="s">
        <v>3933</v>
      </c>
      <c r="AF427" s="1" t="s">
        <v>3937</v>
      </c>
      <c r="AG427" s="1" t="s">
        <v>2488</v>
      </c>
      <c r="AH427" s="1" t="s">
        <v>2596</v>
      </c>
      <c r="AI427" s="1" t="s">
        <v>3948</v>
      </c>
      <c r="AJ427" s="1"/>
      <c r="AK427" s="1"/>
      <c r="AL427" s="1" t="s">
        <v>3952</v>
      </c>
      <c r="AM427" s="1" t="s">
        <v>3952</v>
      </c>
      <c r="AN427" s="1" t="s">
        <v>3959</v>
      </c>
      <c r="AO427" s="1" t="s">
        <v>4014</v>
      </c>
      <c r="AP427" s="1" t="s">
        <v>4221</v>
      </c>
      <c r="AQ427" s="1"/>
      <c r="AR427">
        <v>22417</v>
      </c>
      <c r="AS427">
        <v>1</v>
      </c>
      <c r="AT427" s="1" t="s">
        <v>4235</v>
      </c>
      <c r="AU427">
        <v>80000</v>
      </c>
      <c r="AV427" s="1" t="s">
        <v>4280</v>
      </c>
      <c r="AW427" s="1" t="s">
        <v>3937</v>
      </c>
      <c r="AX427">
        <v>2053</v>
      </c>
      <c r="AY427">
        <v>135635</v>
      </c>
      <c r="AZ427">
        <v>46</v>
      </c>
      <c r="BA427" s="1" t="s">
        <v>4619</v>
      </c>
    </row>
    <row r="428" spans="1:53">
      <c r="A428" s="1" t="s">
        <v>471</v>
      </c>
      <c r="B428">
        <v>0</v>
      </c>
      <c r="C428">
        <v>75000</v>
      </c>
      <c r="D428" s="1" t="s">
        <v>1562</v>
      </c>
      <c r="E428">
        <v>20</v>
      </c>
      <c r="F428">
        <v>138616</v>
      </c>
      <c r="G428">
        <v>47</v>
      </c>
      <c r="H428" s="1"/>
      <c r="I428" s="1" t="s">
        <v>2405</v>
      </c>
      <c r="J428" s="1" t="s">
        <v>2462</v>
      </c>
      <c r="K428" s="1" t="s">
        <v>2465</v>
      </c>
      <c r="L428" s="1" t="s">
        <v>2488</v>
      </c>
      <c r="M428" s="1" t="s">
        <v>2596</v>
      </c>
      <c r="N428" s="1" t="s">
        <v>2607</v>
      </c>
      <c r="O428" s="1"/>
      <c r="P428">
        <v>1</v>
      </c>
      <c r="Q428" s="1" t="s">
        <v>2675</v>
      </c>
      <c r="R428" s="1" t="s">
        <v>3107</v>
      </c>
      <c r="S428" s="1"/>
      <c r="T428" s="1" t="s">
        <v>3109</v>
      </c>
      <c r="U428" s="1" t="s">
        <v>3160</v>
      </c>
      <c r="V428" s="1" t="s">
        <v>3312</v>
      </c>
      <c r="W428" s="1" t="s">
        <v>3396</v>
      </c>
      <c r="X428" s="1"/>
      <c r="Y428" s="3">
        <v>46210</v>
      </c>
      <c r="Z428" s="1" t="s">
        <v>3408</v>
      </c>
      <c r="AA428" s="3">
        <v>46210</v>
      </c>
      <c r="AB428" s="1" t="s">
        <v>3416</v>
      </c>
      <c r="AC428" s="1" t="s">
        <v>3562</v>
      </c>
      <c r="AD428" s="1" t="s">
        <v>3933</v>
      </c>
      <c r="AE428" s="1" t="s">
        <v>3933</v>
      </c>
      <c r="AF428" s="1" t="s">
        <v>3937</v>
      </c>
      <c r="AG428" s="1" t="s">
        <v>2488</v>
      </c>
      <c r="AH428" s="1" t="s">
        <v>2596</v>
      </c>
      <c r="AI428" s="1" t="s">
        <v>3948</v>
      </c>
      <c r="AJ428" s="1"/>
      <c r="AK428" s="1"/>
      <c r="AL428" s="1" t="s">
        <v>3952</v>
      </c>
      <c r="AM428" s="1" t="s">
        <v>3952</v>
      </c>
      <c r="AN428" s="1" t="s">
        <v>3959</v>
      </c>
      <c r="AO428" s="1" t="s">
        <v>4014</v>
      </c>
      <c r="AP428" s="1" t="s">
        <v>4221</v>
      </c>
      <c r="AQ428" s="1"/>
      <c r="AR428">
        <v>22417</v>
      </c>
      <c r="AS428">
        <v>1</v>
      </c>
      <c r="AT428" s="1" t="s">
        <v>4235</v>
      </c>
      <c r="AU428">
        <v>75000</v>
      </c>
      <c r="AV428" s="1" t="s">
        <v>4280</v>
      </c>
      <c r="AW428" s="1" t="s">
        <v>3937</v>
      </c>
      <c r="AX428">
        <v>2053</v>
      </c>
      <c r="AY428">
        <v>135635</v>
      </c>
      <c r="AZ428">
        <v>47</v>
      </c>
      <c r="BA428" s="1" t="s">
        <v>4619</v>
      </c>
    </row>
    <row r="429" spans="1:53">
      <c r="A429" s="1" t="s">
        <v>472</v>
      </c>
      <c r="B429">
        <v>0</v>
      </c>
      <c r="C429">
        <v>52500</v>
      </c>
      <c r="D429" s="1" t="s">
        <v>1681</v>
      </c>
      <c r="E429">
        <v>20</v>
      </c>
      <c r="F429">
        <v>138616</v>
      </c>
      <c r="G429">
        <v>48</v>
      </c>
      <c r="H429" s="1"/>
      <c r="I429" s="1" t="s">
        <v>2405</v>
      </c>
      <c r="J429" s="1" t="s">
        <v>2462</v>
      </c>
      <c r="K429" s="1" t="s">
        <v>2465</v>
      </c>
      <c r="L429" s="1" t="s">
        <v>2488</v>
      </c>
      <c r="M429" s="1" t="s">
        <v>2596</v>
      </c>
      <c r="N429" s="1" t="s">
        <v>2607</v>
      </c>
      <c r="O429" s="1"/>
      <c r="P429">
        <v>1</v>
      </c>
      <c r="Q429" s="1" t="s">
        <v>2739</v>
      </c>
      <c r="R429" s="1" t="s">
        <v>3107</v>
      </c>
      <c r="S429" s="1"/>
      <c r="T429" s="1" t="s">
        <v>3109</v>
      </c>
      <c r="U429" s="1" t="s">
        <v>3160</v>
      </c>
      <c r="V429" s="1" t="s">
        <v>3312</v>
      </c>
      <c r="W429" s="1" t="s">
        <v>3396</v>
      </c>
      <c r="X429" s="1"/>
      <c r="Y429" s="3">
        <v>46210</v>
      </c>
      <c r="Z429" s="1" t="s">
        <v>3408</v>
      </c>
      <c r="AA429" s="3">
        <v>46210</v>
      </c>
      <c r="AB429" s="1" t="s">
        <v>3416</v>
      </c>
      <c r="AC429" s="1" t="s">
        <v>3562</v>
      </c>
      <c r="AD429" s="1" t="s">
        <v>3933</v>
      </c>
      <c r="AE429" s="1" t="s">
        <v>3933</v>
      </c>
      <c r="AF429" s="1" t="s">
        <v>3937</v>
      </c>
      <c r="AG429" s="1" t="s">
        <v>2488</v>
      </c>
      <c r="AH429" s="1" t="s">
        <v>2596</v>
      </c>
      <c r="AI429" s="1" t="s">
        <v>3948</v>
      </c>
      <c r="AJ429" s="1"/>
      <c r="AK429" s="1"/>
      <c r="AL429" s="1" t="s">
        <v>3952</v>
      </c>
      <c r="AM429" s="1" t="s">
        <v>3952</v>
      </c>
      <c r="AN429" s="1" t="s">
        <v>3959</v>
      </c>
      <c r="AO429" s="1" t="s">
        <v>4014</v>
      </c>
      <c r="AP429" s="1" t="s">
        <v>4221</v>
      </c>
      <c r="AQ429" s="1"/>
      <c r="AR429">
        <v>22417</v>
      </c>
      <c r="AS429">
        <v>1</v>
      </c>
      <c r="AT429" s="1" t="s">
        <v>4235</v>
      </c>
      <c r="AU429">
        <v>52500</v>
      </c>
      <c r="AV429" s="1" t="s">
        <v>4280</v>
      </c>
      <c r="AW429" s="1" t="s">
        <v>3937</v>
      </c>
      <c r="AX429">
        <v>2053</v>
      </c>
      <c r="AY429">
        <v>135635</v>
      </c>
      <c r="AZ429">
        <v>48</v>
      </c>
      <c r="BA429" s="1" t="s">
        <v>4619</v>
      </c>
    </row>
    <row r="430" spans="1:53">
      <c r="A430" s="1" t="s">
        <v>473</v>
      </c>
      <c r="B430">
        <v>0</v>
      </c>
      <c r="C430">
        <v>17500</v>
      </c>
      <c r="D430" s="1" t="s">
        <v>1682</v>
      </c>
      <c r="E430">
        <v>20</v>
      </c>
      <c r="F430">
        <v>138616</v>
      </c>
      <c r="G430">
        <v>49</v>
      </c>
      <c r="H430" s="1"/>
      <c r="I430" s="1" t="s">
        <v>2405</v>
      </c>
      <c r="J430" s="1" t="s">
        <v>2462</v>
      </c>
      <c r="K430" s="1" t="s">
        <v>2465</v>
      </c>
      <c r="L430" s="1" t="s">
        <v>2488</v>
      </c>
      <c r="M430" s="1" t="s">
        <v>2596</v>
      </c>
      <c r="N430" s="1" t="s">
        <v>2607</v>
      </c>
      <c r="O430" s="1"/>
      <c r="P430">
        <v>1</v>
      </c>
      <c r="Q430" s="1" t="s">
        <v>2740</v>
      </c>
      <c r="R430" s="1" t="s">
        <v>3107</v>
      </c>
      <c r="S430" s="1"/>
      <c r="T430" s="1" t="s">
        <v>3109</v>
      </c>
      <c r="U430" s="1" t="s">
        <v>3160</v>
      </c>
      <c r="V430" s="1" t="s">
        <v>3312</v>
      </c>
      <c r="W430" s="1" t="s">
        <v>3396</v>
      </c>
      <c r="X430" s="1"/>
      <c r="Y430" s="3">
        <v>46210</v>
      </c>
      <c r="Z430" s="1" t="s">
        <v>3408</v>
      </c>
      <c r="AA430" s="3">
        <v>46210</v>
      </c>
      <c r="AB430" s="1" t="s">
        <v>3416</v>
      </c>
      <c r="AC430" s="1" t="s">
        <v>3562</v>
      </c>
      <c r="AD430" s="1" t="s">
        <v>3933</v>
      </c>
      <c r="AE430" s="1" t="s">
        <v>3933</v>
      </c>
      <c r="AF430" s="1" t="s">
        <v>3937</v>
      </c>
      <c r="AG430" s="1" t="s">
        <v>2488</v>
      </c>
      <c r="AH430" s="1" t="s">
        <v>2596</v>
      </c>
      <c r="AI430" s="1" t="s">
        <v>3948</v>
      </c>
      <c r="AJ430" s="1"/>
      <c r="AK430" s="1"/>
      <c r="AL430" s="1" t="s">
        <v>3952</v>
      </c>
      <c r="AM430" s="1" t="s">
        <v>3952</v>
      </c>
      <c r="AN430" s="1" t="s">
        <v>3959</v>
      </c>
      <c r="AO430" s="1" t="s">
        <v>4014</v>
      </c>
      <c r="AP430" s="1" t="s">
        <v>4221</v>
      </c>
      <c r="AQ430" s="1"/>
      <c r="AR430">
        <v>22417</v>
      </c>
      <c r="AS430">
        <v>1</v>
      </c>
      <c r="AT430" s="1" t="s">
        <v>4235</v>
      </c>
      <c r="AU430">
        <v>17500</v>
      </c>
      <c r="AV430" s="1" t="s">
        <v>4280</v>
      </c>
      <c r="AW430" s="1" t="s">
        <v>3937</v>
      </c>
      <c r="AX430">
        <v>2053</v>
      </c>
      <c r="AY430">
        <v>135635</v>
      </c>
      <c r="AZ430">
        <v>49</v>
      </c>
      <c r="BA430" s="1" t="s">
        <v>4619</v>
      </c>
    </row>
    <row r="431" spans="1:53">
      <c r="A431" s="1" t="s">
        <v>474</v>
      </c>
      <c r="B431">
        <v>0</v>
      </c>
      <c r="C431">
        <v>10000</v>
      </c>
      <c r="D431" s="1" t="s">
        <v>1563</v>
      </c>
      <c r="E431">
        <v>20</v>
      </c>
      <c r="F431">
        <v>138616</v>
      </c>
      <c r="G431">
        <v>50</v>
      </c>
      <c r="H431" s="1"/>
      <c r="I431" s="1" t="s">
        <v>2405</v>
      </c>
      <c r="J431" s="1" t="s">
        <v>2462</v>
      </c>
      <c r="K431" s="1" t="s">
        <v>2465</v>
      </c>
      <c r="L431" s="1" t="s">
        <v>2488</v>
      </c>
      <c r="M431" s="1" t="s">
        <v>2596</v>
      </c>
      <c r="N431" s="1" t="s">
        <v>2607</v>
      </c>
      <c r="O431" s="1"/>
      <c r="P431">
        <v>1</v>
      </c>
      <c r="Q431" s="1" t="s">
        <v>1481</v>
      </c>
      <c r="R431" s="1" t="s">
        <v>3107</v>
      </c>
      <c r="S431" s="1"/>
      <c r="T431" s="1" t="s">
        <v>3109</v>
      </c>
      <c r="U431" s="1" t="s">
        <v>3160</v>
      </c>
      <c r="V431" s="1" t="s">
        <v>3312</v>
      </c>
      <c r="W431" s="1" t="s">
        <v>3396</v>
      </c>
      <c r="X431" s="1"/>
      <c r="Y431" s="3">
        <v>46210</v>
      </c>
      <c r="Z431" s="1" t="s">
        <v>3408</v>
      </c>
      <c r="AA431" s="3">
        <v>46210</v>
      </c>
      <c r="AB431" s="1" t="s">
        <v>3416</v>
      </c>
      <c r="AC431" s="1" t="s">
        <v>3562</v>
      </c>
      <c r="AD431" s="1" t="s">
        <v>3933</v>
      </c>
      <c r="AE431" s="1" t="s">
        <v>3933</v>
      </c>
      <c r="AF431" s="1" t="s">
        <v>3937</v>
      </c>
      <c r="AG431" s="1" t="s">
        <v>2488</v>
      </c>
      <c r="AH431" s="1" t="s">
        <v>2596</v>
      </c>
      <c r="AI431" s="1" t="s">
        <v>3948</v>
      </c>
      <c r="AJ431" s="1"/>
      <c r="AK431" s="1"/>
      <c r="AL431" s="1" t="s">
        <v>3952</v>
      </c>
      <c r="AM431" s="1" t="s">
        <v>3952</v>
      </c>
      <c r="AN431" s="1" t="s">
        <v>3959</v>
      </c>
      <c r="AO431" s="1" t="s">
        <v>4014</v>
      </c>
      <c r="AP431" s="1" t="s">
        <v>4221</v>
      </c>
      <c r="AQ431" s="1"/>
      <c r="AR431">
        <v>22417</v>
      </c>
      <c r="AS431">
        <v>1</v>
      </c>
      <c r="AT431" s="1" t="s">
        <v>4235</v>
      </c>
      <c r="AU431">
        <v>10000</v>
      </c>
      <c r="AV431" s="1" t="s">
        <v>4280</v>
      </c>
      <c r="AW431" s="1" t="s">
        <v>3937</v>
      </c>
      <c r="AX431">
        <v>2053</v>
      </c>
      <c r="AY431">
        <v>135635</v>
      </c>
      <c r="AZ431">
        <v>50</v>
      </c>
      <c r="BA431" s="1" t="s">
        <v>4619</v>
      </c>
    </row>
    <row r="432" spans="1:53">
      <c r="A432" s="1" t="s">
        <v>475</v>
      </c>
      <c r="B432">
        <v>0</v>
      </c>
      <c r="C432">
        <v>1040000</v>
      </c>
      <c r="D432" s="1" t="s">
        <v>1683</v>
      </c>
      <c r="E432">
        <v>20</v>
      </c>
      <c r="F432">
        <v>138619</v>
      </c>
      <c r="G432">
        <v>1</v>
      </c>
      <c r="H432" s="1"/>
      <c r="I432" s="1" t="s">
        <v>2405</v>
      </c>
      <c r="J432" s="1" t="s">
        <v>2462</v>
      </c>
      <c r="K432" s="1" t="s">
        <v>2465</v>
      </c>
      <c r="L432" s="1" t="s">
        <v>2488</v>
      </c>
      <c r="M432" s="1" t="s">
        <v>2596</v>
      </c>
      <c r="N432" s="1" t="s">
        <v>2607</v>
      </c>
      <c r="O432" s="1"/>
      <c r="P432">
        <v>1</v>
      </c>
      <c r="Q432" s="1" t="s">
        <v>2741</v>
      </c>
      <c r="R432" s="1" t="s">
        <v>3107</v>
      </c>
      <c r="S432" s="1"/>
      <c r="T432" s="1" t="s">
        <v>3109</v>
      </c>
      <c r="U432" s="1" t="s">
        <v>3161</v>
      </c>
      <c r="V432" s="1" t="s">
        <v>3313</v>
      </c>
      <c r="W432" s="1" t="s">
        <v>3396</v>
      </c>
      <c r="X432" s="1"/>
      <c r="Y432" s="3">
        <v>46210</v>
      </c>
      <c r="Z432" s="1" t="s">
        <v>3408</v>
      </c>
      <c r="AA432" s="3">
        <v>46210</v>
      </c>
      <c r="AB432" s="1" t="s">
        <v>3416</v>
      </c>
      <c r="AC432" s="1" t="s">
        <v>3563</v>
      </c>
      <c r="AD432" s="1" t="s">
        <v>3933</v>
      </c>
      <c r="AE432" s="1" t="s">
        <v>3933</v>
      </c>
      <c r="AF432" s="1" t="s">
        <v>3937</v>
      </c>
      <c r="AG432" s="1" t="s">
        <v>2488</v>
      </c>
      <c r="AH432" s="1" t="s">
        <v>2596</v>
      </c>
      <c r="AI432" s="1" t="s">
        <v>3948</v>
      </c>
      <c r="AJ432" s="1"/>
      <c r="AK432" s="1"/>
      <c r="AL432" s="1" t="s">
        <v>3952</v>
      </c>
      <c r="AM432" s="1" t="s">
        <v>3952</v>
      </c>
      <c r="AN432" s="1" t="s">
        <v>3959</v>
      </c>
      <c r="AO432" s="1" t="s">
        <v>3982</v>
      </c>
      <c r="AP432" s="1" t="s">
        <v>4221</v>
      </c>
      <c r="AQ432" s="1"/>
      <c r="AR432">
        <v>22417</v>
      </c>
      <c r="AS432">
        <v>1</v>
      </c>
      <c r="AT432" s="1" t="s">
        <v>4235</v>
      </c>
      <c r="AU432">
        <v>1040000</v>
      </c>
      <c r="AV432" s="1" t="s">
        <v>4280</v>
      </c>
      <c r="AW432" s="1" t="s">
        <v>3937</v>
      </c>
      <c r="AX432">
        <v>2633</v>
      </c>
      <c r="AY432">
        <v>135636</v>
      </c>
      <c r="AZ432">
        <v>1</v>
      </c>
      <c r="BA432" s="1" t="s">
        <v>4619</v>
      </c>
    </row>
    <row r="433" spans="1:53">
      <c r="A433" s="1" t="s">
        <v>476</v>
      </c>
      <c r="B433">
        <v>0</v>
      </c>
      <c r="C433">
        <v>720000</v>
      </c>
      <c r="D433" s="1" t="s">
        <v>1684</v>
      </c>
      <c r="E433">
        <v>20</v>
      </c>
      <c r="F433">
        <v>138619</v>
      </c>
      <c r="G433">
        <v>2</v>
      </c>
      <c r="H433" s="1"/>
      <c r="I433" s="1" t="s">
        <v>2405</v>
      </c>
      <c r="J433" s="1" t="s">
        <v>2462</v>
      </c>
      <c r="K433" s="1" t="s">
        <v>2465</v>
      </c>
      <c r="L433" s="1" t="s">
        <v>2488</v>
      </c>
      <c r="M433" s="1" t="s">
        <v>2596</v>
      </c>
      <c r="N433" s="1" t="s">
        <v>2607</v>
      </c>
      <c r="O433" s="1"/>
      <c r="P433">
        <v>1</v>
      </c>
      <c r="Q433" s="1" t="s">
        <v>2076</v>
      </c>
      <c r="R433" s="1" t="s">
        <v>3107</v>
      </c>
      <c r="S433" s="1"/>
      <c r="T433" s="1" t="s">
        <v>3109</v>
      </c>
      <c r="U433" s="1" t="s">
        <v>3161</v>
      </c>
      <c r="V433" s="1" t="s">
        <v>3313</v>
      </c>
      <c r="W433" s="1" t="s">
        <v>3396</v>
      </c>
      <c r="X433" s="1"/>
      <c r="Y433" s="3">
        <v>46210</v>
      </c>
      <c r="Z433" s="1" t="s">
        <v>3408</v>
      </c>
      <c r="AA433" s="3">
        <v>46210</v>
      </c>
      <c r="AB433" s="1" t="s">
        <v>3416</v>
      </c>
      <c r="AC433" s="1" t="s">
        <v>3563</v>
      </c>
      <c r="AD433" s="1" t="s">
        <v>3933</v>
      </c>
      <c r="AE433" s="1" t="s">
        <v>3933</v>
      </c>
      <c r="AF433" s="1" t="s">
        <v>3937</v>
      </c>
      <c r="AG433" s="1" t="s">
        <v>2488</v>
      </c>
      <c r="AH433" s="1" t="s">
        <v>2596</v>
      </c>
      <c r="AI433" s="1" t="s">
        <v>3948</v>
      </c>
      <c r="AJ433" s="1"/>
      <c r="AK433" s="1"/>
      <c r="AL433" s="1" t="s">
        <v>3952</v>
      </c>
      <c r="AM433" s="1" t="s">
        <v>3952</v>
      </c>
      <c r="AN433" s="1" t="s">
        <v>3959</v>
      </c>
      <c r="AO433" s="1" t="s">
        <v>3982</v>
      </c>
      <c r="AP433" s="1" t="s">
        <v>4221</v>
      </c>
      <c r="AQ433" s="1"/>
      <c r="AR433">
        <v>22417</v>
      </c>
      <c r="AS433">
        <v>1</v>
      </c>
      <c r="AT433" s="1" t="s">
        <v>4235</v>
      </c>
      <c r="AU433">
        <v>720000</v>
      </c>
      <c r="AV433" s="1" t="s">
        <v>4280</v>
      </c>
      <c r="AW433" s="1" t="s">
        <v>3937</v>
      </c>
      <c r="AX433">
        <v>2633</v>
      </c>
      <c r="AY433">
        <v>135636</v>
      </c>
      <c r="AZ433">
        <v>2</v>
      </c>
      <c r="BA433" s="1" t="s">
        <v>4619</v>
      </c>
    </row>
    <row r="434" spans="1:53">
      <c r="A434" s="1" t="s">
        <v>477</v>
      </c>
      <c r="B434">
        <v>0</v>
      </c>
      <c r="C434">
        <v>720000</v>
      </c>
      <c r="D434" s="1" t="s">
        <v>1684</v>
      </c>
      <c r="E434">
        <v>20</v>
      </c>
      <c r="F434">
        <v>138619</v>
      </c>
      <c r="G434">
        <v>3</v>
      </c>
      <c r="H434" s="1"/>
      <c r="I434" s="1" t="s">
        <v>2405</v>
      </c>
      <c r="J434" s="1" t="s">
        <v>2462</v>
      </c>
      <c r="K434" s="1" t="s">
        <v>2465</v>
      </c>
      <c r="L434" s="1" t="s">
        <v>2488</v>
      </c>
      <c r="M434" s="1" t="s">
        <v>2596</v>
      </c>
      <c r="N434" s="1" t="s">
        <v>2607</v>
      </c>
      <c r="O434" s="1"/>
      <c r="P434">
        <v>1</v>
      </c>
      <c r="Q434" s="1" t="s">
        <v>2076</v>
      </c>
      <c r="R434" s="1" t="s">
        <v>3107</v>
      </c>
      <c r="S434" s="1"/>
      <c r="T434" s="1" t="s">
        <v>3109</v>
      </c>
      <c r="U434" s="1" t="s">
        <v>3161</v>
      </c>
      <c r="V434" s="1" t="s">
        <v>3313</v>
      </c>
      <c r="W434" s="1" t="s">
        <v>3396</v>
      </c>
      <c r="X434" s="1"/>
      <c r="Y434" s="3">
        <v>46210</v>
      </c>
      <c r="Z434" s="1" t="s">
        <v>3408</v>
      </c>
      <c r="AA434" s="3">
        <v>46210</v>
      </c>
      <c r="AB434" s="1" t="s">
        <v>3416</v>
      </c>
      <c r="AC434" s="1" t="s">
        <v>3563</v>
      </c>
      <c r="AD434" s="1" t="s">
        <v>3933</v>
      </c>
      <c r="AE434" s="1" t="s">
        <v>3933</v>
      </c>
      <c r="AF434" s="1" t="s">
        <v>3937</v>
      </c>
      <c r="AG434" s="1" t="s">
        <v>2488</v>
      </c>
      <c r="AH434" s="1" t="s">
        <v>2596</v>
      </c>
      <c r="AI434" s="1" t="s">
        <v>3948</v>
      </c>
      <c r="AJ434" s="1"/>
      <c r="AK434" s="1"/>
      <c r="AL434" s="1" t="s">
        <v>3952</v>
      </c>
      <c r="AM434" s="1" t="s">
        <v>3952</v>
      </c>
      <c r="AN434" s="1" t="s">
        <v>3959</v>
      </c>
      <c r="AO434" s="1" t="s">
        <v>3982</v>
      </c>
      <c r="AP434" s="1" t="s">
        <v>4221</v>
      </c>
      <c r="AQ434" s="1"/>
      <c r="AR434">
        <v>22417</v>
      </c>
      <c r="AS434">
        <v>1</v>
      </c>
      <c r="AT434" s="1" t="s">
        <v>4235</v>
      </c>
      <c r="AU434">
        <v>720000</v>
      </c>
      <c r="AV434" s="1" t="s">
        <v>4280</v>
      </c>
      <c r="AW434" s="1" t="s">
        <v>3937</v>
      </c>
      <c r="AX434">
        <v>2633</v>
      </c>
      <c r="AY434">
        <v>135636</v>
      </c>
      <c r="AZ434">
        <v>3</v>
      </c>
      <c r="BA434" s="1" t="s">
        <v>4619</v>
      </c>
    </row>
    <row r="435" spans="1:53">
      <c r="A435" s="1" t="s">
        <v>478</v>
      </c>
      <c r="B435">
        <v>0</v>
      </c>
      <c r="C435">
        <v>700000</v>
      </c>
      <c r="D435" s="1" t="s">
        <v>1460</v>
      </c>
      <c r="E435">
        <v>20</v>
      </c>
      <c r="F435">
        <v>138619</v>
      </c>
      <c r="G435">
        <v>4</v>
      </c>
      <c r="H435" s="1"/>
      <c r="I435" s="1" t="s">
        <v>2405</v>
      </c>
      <c r="J435" s="1" t="s">
        <v>2462</v>
      </c>
      <c r="K435" s="1" t="s">
        <v>2465</v>
      </c>
      <c r="L435" s="1" t="s">
        <v>2488</v>
      </c>
      <c r="M435" s="1" t="s">
        <v>2596</v>
      </c>
      <c r="N435" s="1" t="s">
        <v>2607</v>
      </c>
      <c r="O435" s="1"/>
      <c r="P435">
        <v>1</v>
      </c>
      <c r="Q435" s="1" t="s">
        <v>1441</v>
      </c>
      <c r="R435" s="1" t="s">
        <v>3107</v>
      </c>
      <c r="S435" s="1"/>
      <c r="T435" s="1" t="s">
        <v>3109</v>
      </c>
      <c r="U435" s="1" t="s">
        <v>3161</v>
      </c>
      <c r="V435" s="1" t="s">
        <v>3313</v>
      </c>
      <c r="W435" s="1" t="s">
        <v>3396</v>
      </c>
      <c r="X435" s="1"/>
      <c r="Y435" s="3">
        <v>46210</v>
      </c>
      <c r="Z435" s="1" t="s">
        <v>3408</v>
      </c>
      <c r="AA435" s="3">
        <v>46210</v>
      </c>
      <c r="AB435" s="1" t="s">
        <v>3416</v>
      </c>
      <c r="AC435" s="1" t="s">
        <v>3563</v>
      </c>
      <c r="AD435" s="1" t="s">
        <v>3933</v>
      </c>
      <c r="AE435" s="1" t="s">
        <v>3933</v>
      </c>
      <c r="AF435" s="1" t="s">
        <v>3937</v>
      </c>
      <c r="AG435" s="1" t="s">
        <v>2488</v>
      </c>
      <c r="AH435" s="1" t="s">
        <v>2596</v>
      </c>
      <c r="AI435" s="1" t="s">
        <v>3948</v>
      </c>
      <c r="AJ435" s="1"/>
      <c r="AK435" s="1"/>
      <c r="AL435" s="1" t="s">
        <v>3952</v>
      </c>
      <c r="AM435" s="1" t="s">
        <v>3952</v>
      </c>
      <c r="AN435" s="1" t="s">
        <v>3959</v>
      </c>
      <c r="AO435" s="1" t="s">
        <v>3982</v>
      </c>
      <c r="AP435" s="1" t="s">
        <v>4221</v>
      </c>
      <c r="AQ435" s="1"/>
      <c r="AR435">
        <v>22417</v>
      </c>
      <c r="AS435">
        <v>1</v>
      </c>
      <c r="AT435" s="1" t="s">
        <v>4235</v>
      </c>
      <c r="AU435">
        <v>700000</v>
      </c>
      <c r="AV435" s="1" t="s">
        <v>4280</v>
      </c>
      <c r="AW435" s="1" t="s">
        <v>3937</v>
      </c>
      <c r="AX435">
        <v>2633</v>
      </c>
      <c r="AY435">
        <v>135636</v>
      </c>
      <c r="AZ435">
        <v>4</v>
      </c>
      <c r="BA435" s="1" t="s">
        <v>4619</v>
      </c>
    </row>
    <row r="436" spans="1:53">
      <c r="A436" s="1" t="s">
        <v>479</v>
      </c>
      <c r="B436">
        <v>0</v>
      </c>
      <c r="C436">
        <v>480000</v>
      </c>
      <c r="D436" s="1" t="s">
        <v>1685</v>
      </c>
      <c r="E436">
        <v>20</v>
      </c>
      <c r="F436">
        <v>138619</v>
      </c>
      <c r="G436">
        <v>5</v>
      </c>
      <c r="H436" s="1"/>
      <c r="I436" s="1" t="s">
        <v>2405</v>
      </c>
      <c r="J436" s="1" t="s">
        <v>2462</v>
      </c>
      <c r="K436" s="1" t="s">
        <v>2465</v>
      </c>
      <c r="L436" s="1" t="s">
        <v>2488</v>
      </c>
      <c r="M436" s="1" t="s">
        <v>2596</v>
      </c>
      <c r="N436" s="1" t="s">
        <v>2607</v>
      </c>
      <c r="O436" s="1"/>
      <c r="P436">
        <v>1</v>
      </c>
      <c r="Q436" s="1" t="s">
        <v>1687</v>
      </c>
      <c r="R436" s="1" t="s">
        <v>3107</v>
      </c>
      <c r="S436" s="1"/>
      <c r="T436" s="1" t="s">
        <v>3109</v>
      </c>
      <c r="U436" s="1" t="s">
        <v>3161</v>
      </c>
      <c r="V436" s="1" t="s">
        <v>3313</v>
      </c>
      <c r="W436" s="1" t="s">
        <v>3396</v>
      </c>
      <c r="X436" s="1"/>
      <c r="Y436" s="3">
        <v>46210</v>
      </c>
      <c r="Z436" s="1" t="s">
        <v>3408</v>
      </c>
      <c r="AA436" s="3">
        <v>46210</v>
      </c>
      <c r="AB436" s="1" t="s">
        <v>3416</v>
      </c>
      <c r="AC436" s="1" t="s">
        <v>3563</v>
      </c>
      <c r="AD436" s="1" t="s">
        <v>3933</v>
      </c>
      <c r="AE436" s="1" t="s">
        <v>3933</v>
      </c>
      <c r="AF436" s="1" t="s">
        <v>3937</v>
      </c>
      <c r="AG436" s="1" t="s">
        <v>2488</v>
      </c>
      <c r="AH436" s="1" t="s">
        <v>2596</v>
      </c>
      <c r="AI436" s="1" t="s">
        <v>3948</v>
      </c>
      <c r="AJ436" s="1"/>
      <c r="AK436" s="1"/>
      <c r="AL436" s="1" t="s">
        <v>3952</v>
      </c>
      <c r="AM436" s="1" t="s">
        <v>3952</v>
      </c>
      <c r="AN436" s="1" t="s">
        <v>3959</v>
      </c>
      <c r="AO436" s="1" t="s">
        <v>3982</v>
      </c>
      <c r="AP436" s="1" t="s">
        <v>4221</v>
      </c>
      <c r="AQ436" s="1"/>
      <c r="AR436">
        <v>22417</v>
      </c>
      <c r="AS436">
        <v>1</v>
      </c>
      <c r="AT436" s="1" t="s">
        <v>4235</v>
      </c>
      <c r="AU436">
        <v>480000</v>
      </c>
      <c r="AV436" s="1" t="s">
        <v>4280</v>
      </c>
      <c r="AW436" s="1" t="s">
        <v>3937</v>
      </c>
      <c r="AX436">
        <v>2633</v>
      </c>
      <c r="AY436">
        <v>135636</v>
      </c>
      <c r="AZ436">
        <v>5</v>
      </c>
      <c r="BA436" s="1" t="s">
        <v>4619</v>
      </c>
    </row>
    <row r="437" spans="1:53">
      <c r="A437" s="1" t="s">
        <v>480</v>
      </c>
      <c r="B437">
        <v>0</v>
      </c>
      <c r="C437">
        <v>435000</v>
      </c>
      <c r="D437" s="1" t="s">
        <v>1686</v>
      </c>
      <c r="E437">
        <v>20</v>
      </c>
      <c r="F437">
        <v>138619</v>
      </c>
      <c r="G437">
        <v>6</v>
      </c>
      <c r="H437" s="1"/>
      <c r="I437" s="1" t="s">
        <v>2405</v>
      </c>
      <c r="J437" s="1" t="s">
        <v>2462</v>
      </c>
      <c r="K437" s="1" t="s">
        <v>2465</v>
      </c>
      <c r="L437" s="1" t="s">
        <v>2488</v>
      </c>
      <c r="M437" s="1" t="s">
        <v>2596</v>
      </c>
      <c r="N437" s="1" t="s">
        <v>2607</v>
      </c>
      <c r="O437" s="1"/>
      <c r="P437">
        <v>1</v>
      </c>
      <c r="Q437" s="1" t="s">
        <v>2742</v>
      </c>
      <c r="R437" s="1" t="s">
        <v>3107</v>
      </c>
      <c r="S437" s="1"/>
      <c r="T437" s="1" t="s">
        <v>3109</v>
      </c>
      <c r="U437" s="1" t="s">
        <v>3161</v>
      </c>
      <c r="V437" s="1" t="s">
        <v>3313</v>
      </c>
      <c r="W437" s="1" t="s">
        <v>3396</v>
      </c>
      <c r="X437" s="1"/>
      <c r="Y437" s="3">
        <v>46210</v>
      </c>
      <c r="Z437" s="1" t="s">
        <v>3408</v>
      </c>
      <c r="AA437" s="3">
        <v>46210</v>
      </c>
      <c r="AB437" s="1" t="s">
        <v>3416</v>
      </c>
      <c r="AC437" s="1" t="s">
        <v>3563</v>
      </c>
      <c r="AD437" s="1" t="s">
        <v>3933</v>
      </c>
      <c r="AE437" s="1" t="s">
        <v>3933</v>
      </c>
      <c r="AF437" s="1" t="s">
        <v>3937</v>
      </c>
      <c r="AG437" s="1" t="s">
        <v>2488</v>
      </c>
      <c r="AH437" s="1" t="s">
        <v>2596</v>
      </c>
      <c r="AI437" s="1" t="s">
        <v>3948</v>
      </c>
      <c r="AJ437" s="1"/>
      <c r="AK437" s="1"/>
      <c r="AL437" s="1" t="s">
        <v>3952</v>
      </c>
      <c r="AM437" s="1" t="s">
        <v>3952</v>
      </c>
      <c r="AN437" s="1" t="s">
        <v>3959</v>
      </c>
      <c r="AO437" s="1" t="s">
        <v>3982</v>
      </c>
      <c r="AP437" s="1" t="s">
        <v>4221</v>
      </c>
      <c r="AQ437" s="1"/>
      <c r="AR437">
        <v>22417</v>
      </c>
      <c r="AS437">
        <v>1</v>
      </c>
      <c r="AT437" s="1" t="s">
        <v>4235</v>
      </c>
      <c r="AU437">
        <v>435000</v>
      </c>
      <c r="AV437" s="1" t="s">
        <v>4280</v>
      </c>
      <c r="AW437" s="1" t="s">
        <v>3937</v>
      </c>
      <c r="AX437">
        <v>2633</v>
      </c>
      <c r="AY437">
        <v>135636</v>
      </c>
      <c r="AZ437">
        <v>6</v>
      </c>
      <c r="BA437" s="1" t="s">
        <v>4619</v>
      </c>
    </row>
    <row r="438" spans="1:53">
      <c r="A438" s="1" t="s">
        <v>481</v>
      </c>
      <c r="B438">
        <v>0</v>
      </c>
      <c r="C438">
        <v>400000</v>
      </c>
      <c r="D438" s="1" t="s">
        <v>1687</v>
      </c>
      <c r="E438">
        <v>20</v>
      </c>
      <c r="F438">
        <v>138619</v>
      </c>
      <c r="G438">
        <v>7</v>
      </c>
      <c r="H438" s="1"/>
      <c r="I438" s="1" t="s">
        <v>2405</v>
      </c>
      <c r="J438" s="1" t="s">
        <v>2462</v>
      </c>
      <c r="K438" s="1" t="s">
        <v>2465</v>
      </c>
      <c r="L438" s="1" t="s">
        <v>2488</v>
      </c>
      <c r="M438" s="1" t="s">
        <v>2596</v>
      </c>
      <c r="N438" s="1" t="s">
        <v>2607</v>
      </c>
      <c r="O438" s="1"/>
      <c r="P438">
        <v>1</v>
      </c>
      <c r="Q438" s="1" t="s">
        <v>1886</v>
      </c>
      <c r="R438" s="1" t="s">
        <v>3107</v>
      </c>
      <c r="S438" s="1"/>
      <c r="T438" s="1" t="s">
        <v>3109</v>
      </c>
      <c r="U438" s="1" t="s">
        <v>3161</v>
      </c>
      <c r="V438" s="1" t="s">
        <v>3313</v>
      </c>
      <c r="W438" s="1" t="s">
        <v>3396</v>
      </c>
      <c r="X438" s="1"/>
      <c r="Y438" s="3">
        <v>46210</v>
      </c>
      <c r="Z438" s="1" t="s">
        <v>3408</v>
      </c>
      <c r="AA438" s="3">
        <v>46210</v>
      </c>
      <c r="AB438" s="1" t="s">
        <v>3416</v>
      </c>
      <c r="AC438" s="1" t="s">
        <v>3563</v>
      </c>
      <c r="AD438" s="1" t="s">
        <v>3933</v>
      </c>
      <c r="AE438" s="1" t="s">
        <v>3933</v>
      </c>
      <c r="AF438" s="1" t="s">
        <v>3937</v>
      </c>
      <c r="AG438" s="1" t="s">
        <v>2488</v>
      </c>
      <c r="AH438" s="1" t="s">
        <v>2596</v>
      </c>
      <c r="AI438" s="1" t="s">
        <v>3948</v>
      </c>
      <c r="AJ438" s="1"/>
      <c r="AK438" s="1"/>
      <c r="AL438" s="1" t="s">
        <v>3952</v>
      </c>
      <c r="AM438" s="1" t="s">
        <v>3952</v>
      </c>
      <c r="AN438" s="1" t="s">
        <v>3959</v>
      </c>
      <c r="AO438" s="1" t="s">
        <v>3982</v>
      </c>
      <c r="AP438" s="1" t="s">
        <v>4221</v>
      </c>
      <c r="AQ438" s="1"/>
      <c r="AR438">
        <v>22417</v>
      </c>
      <c r="AS438">
        <v>1</v>
      </c>
      <c r="AT438" s="1" t="s">
        <v>4235</v>
      </c>
      <c r="AU438">
        <v>400000</v>
      </c>
      <c r="AV438" s="1" t="s">
        <v>4280</v>
      </c>
      <c r="AW438" s="1" t="s">
        <v>3937</v>
      </c>
      <c r="AX438">
        <v>2633</v>
      </c>
      <c r="AY438">
        <v>135636</v>
      </c>
      <c r="AZ438">
        <v>7</v>
      </c>
      <c r="BA438" s="1" t="s">
        <v>4619</v>
      </c>
    </row>
    <row r="439" spans="1:53">
      <c r="A439" s="1" t="s">
        <v>482</v>
      </c>
      <c r="B439">
        <v>0</v>
      </c>
      <c r="C439">
        <v>385000</v>
      </c>
      <c r="D439" s="1" t="s">
        <v>1556</v>
      </c>
      <c r="E439">
        <v>20</v>
      </c>
      <c r="F439">
        <v>138619</v>
      </c>
      <c r="G439">
        <v>8</v>
      </c>
      <c r="H439" s="1"/>
      <c r="I439" s="1" t="s">
        <v>2405</v>
      </c>
      <c r="J439" s="1" t="s">
        <v>2462</v>
      </c>
      <c r="K439" s="1" t="s">
        <v>2465</v>
      </c>
      <c r="L439" s="1" t="s">
        <v>2488</v>
      </c>
      <c r="M439" s="1" t="s">
        <v>2596</v>
      </c>
      <c r="N439" s="1" t="s">
        <v>2607</v>
      </c>
      <c r="O439" s="1"/>
      <c r="P439">
        <v>1</v>
      </c>
      <c r="Q439" s="1" t="s">
        <v>2670</v>
      </c>
      <c r="R439" s="1" t="s">
        <v>3107</v>
      </c>
      <c r="S439" s="1"/>
      <c r="T439" s="1" t="s">
        <v>3109</v>
      </c>
      <c r="U439" s="1" t="s">
        <v>3161</v>
      </c>
      <c r="V439" s="1" t="s">
        <v>3313</v>
      </c>
      <c r="W439" s="1" t="s">
        <v>3396</v>
      </c>
      <c r="X439" s="1"/>
      <c r="Y439" s="3">
        <v>46210</v>
      </c>
      <c r="Z439" s="1" t="s">
        <v>3408</v>
      </c>
      <c r="AA439" s="3">
        <v>46210</v>
      </c>
      <c r="AB439" s="1" t="s">
        <v>3416</v>
      </c>
      <c r="AC439" s="1" t="s">
        <v>3563</v>
      </c>
      <c r="AD439" s="1" t="s">
        <v>3933</v>
      </c>
      <c r="AE439" s="1" t="s">
        <v>3933</v>
      </c>
      <c r="AF439" s="1" t="s">
        <v>3937</v>
      </c>
      <c r="AG439" s="1" t="s">
        <v>2488</v>
      </c>
      <c r="AH439" s="1" t="s">
        <v>2596</v>
      </c>
      <c r="AI439" s="1" t="s">
        <v>3948</v>
      </c>
      <c r="AJ439" s="1"/>
      <c r="AK439" s="1"/>
      <c r="AL439" s="1" t="s">
        <v>3952</v>
      </c>
      <c r="AM439" s="1" t="s">
        <v>3952</v>
      </c>
      <c r="AN439" s="1" t="s">
        <v>3959</v>
      </c>
      <c r="AO439" s="1" t="s">
        <v>3982</v>
      </c>
      <c r="AP439" s="1" t="s">
        <v>4221</v>
      </c>
      <c r="AQ439" s="1"/>
      <c r="AR439">
        <v>22417</v>
      </c>
      <c r="AS439">
        <v>1</v>
      </c>
      <c r="AT439" s="1" t="s">
        <v>4235</v>
      </c>
      <c r="AU439">
        <v>385000</v>
      </c>
      <c r="AV439" s="1" t="s">
        <v>4280</v>
      </c>
      <c r="AW439" s="1" t="s">
        <v>3937</v>
      </c>
      <c r="AX439">
        <v>2633</v>
      </c>
      <c r="AY439">
        <v>135636</v>
      </c>
      <c r="AZ439">
        <v>8</v>
      </c>
      <c r="BA439" s="1" t="s">
        <v>4619</v>
      </c>
    </row>
    <row r="440" spans="1:53">
      <c r="A440" s="1" t="s">
        <v>483</v>
      </c>
      <c r="B440">
        <v>0</v>
      </c>
      <c r="C440">
        <v>240000</v>
      </c>
      <c r="D440" s="1" t="s">
        <v>1592</v>
      </c>
      <c r="E440">
        <v>20</v>
      </c>
      <c r="F440">
        <v>138619</v>
      </c>
      <c r="G440">
        <v>9</v>
      </c>
      <c r="H440" s="1"/>
      <c r="I440" s="1" t="s">
        <v>2405</v>
      </c>
      <c r="J440" s="1" t="s">
        <v>2462</v>
      </c>
      <c r="K440" s="1" t="s">
        <v>2465</v>
      </c>
      <c r="L440" s="1" t="s">
        <v>2488</v>
      </c>
      <c r="M440" s="1" t="s">
        <v>2596</v>
      </c>
      <c r="N440" s="1" t="s">
        <v>2607</v>
      </c>
      <c r="O440" s="1"/>
      <c r="P440">
        <v>1</v>
      </c>
      <c r="Q440" s="1" t="s">
        <v>1517</v>
      </c>
      <c r="R440" s="1" t="s">
        <v>3107</v>
      </c>
      <c r="S440" s="1"/>
      <c r="T440" s="1" t="s">
        <v>3109</v>
      </c>
      <c r="U440" s="1" t="s">
        <v>3161</v>
      </c>
      <c r="V440" s="1" t="s">
        <v>3313</v>
      </c>
      <c r="W440" s="1" t="s">
        <v>3396</v>
      </c>
      <c r="X440" s="1"/>
      <c r="Y440" s="3">
        <v>46210</v>
      </c>
      <c r="Z440" s="1" t="s">
        <v>3408</v>
      </c>
      <c r="AA440" s="3">
        <v>46210</v>
      </c>
      <c r="AB440" s="1" t="s">
        <v>3416</v>
      </c>
      <c r="AC440" s="1" t="s">
        <v>3563</v>
      </c>
      <c r="AD440" s="1" t="s">
        <v>3933</v>
      </c>
      <c r="AE440" s="1" t="s">
        <v>3933</v>
      </c>
      <c r="AF440" s="1" t="s">
        <v>3937</v>
      </c>
      <c r="AG440" s="1" t="s">
        <v>2488</v>
      </c>
      <c r="AH440" s="1" t="s">
        <v>2596</v>
      </c>
      <c r="AI440" s="1" t="s">
        <v>3948</v>
      </c>
      <c r="AJ440" s="1"/>
      <c r="AK440" s="1"/>
      <c r="AL440" s="1" t="s">
        <v>3952</v>
      </c>
      <c r="AM440" s="1" t="s">
        <v>3952</v>
      </c>
      <c r="AN440" s="1" t="s">
        <v>3959</v>
      </c>
      <c r="AO440" s="1" t="s">
        <v>3982</v>
      </c>
      <c r="AP440" s="1" t="s">
        <v>4221</v>
      </c>
      <c r="AQ440" s="1"/>
      <c r="AR440">
        <v>22417</v>
      </c>
      <c r="AS440">
        <v>1</v>
      </c>
      <c r="AT440" s="1" t="s">
        <v>4235</v>
      </c>
      <c r="AU440">
        <v>240000</v>
      </c>
      <c r="AV440" s="1" t="s">
        <v>4280</v>
      </c>
      <c r="AW440" s="1" t="s">
        <v>3937</v>
      </c>
      <c r="AX440">
        <v>2633</v>
      </c>
      <c r="AY440">
        <v>135636</v>
      </c>
      <c r="AZ440">
        <v>9</v>
      </c>
      <c r="BA440" s="1" t="s">
        <v>4619</v>
      </c>
    </row>
    <row r="441" spans="1:53">
      <c r="A441" s="1" t="s">
        <v>484</v>
      </c>
      <c r="B441">
        <v>0</v>
      </c>
      <c r="C441">
        <v>240000</v>
      </c>
      <c r="D441" s="1" t="s">
        <v>1592</v>
      </c>
      <c r="E441">
        <v>20</v>
      </c>
      <c r="F441">
        <v>138619</v>
      </c>
      <c r="G441">
        <v>10</v>
      </c>
      <c r="H441" s="1"/>
      <c r="I441" s="1" t="s">
        <v>2405</v>
      </c>
      <c r="J441" s="1" t="s">
        <v>2462</v>
      </c>
      <c r="K441" s="1" t="s">
        <v>2465</v>
      </c>
      <c r="L441" s="1" t="s">
        <v>2488</v>
      </c>
      <c r="M441" s="1" t="s">
        <v>2596</v>
      </c>
      <c r="N441" s="1" t="s">
        <v>2607</v>
      </c>
      <c r="O441" s="1"/>
      <c r="P441">
        <v>1</v>
      </c>
      <c r="Q441" s="1" t="s">
        <v>1517</v>
      </c>
      <c r="R441" s="1" t="s">
        <v>3107</v>
      </c>
      <c r="S441" s="1"/>
      <c r="T441" s="1" t="s">
        <v>3109</v>
      </c>
      <c r="U441" s="1" t="s">
        <v>3161</v>
      </c>
      <c r="V441" s="1" t="s">
        <v>3313</v>
      </c>
      <c r="W441" s="1" t="s">
        <v>3396</v>
      </c>
      <c r="X441" s="1"/>
      <c r="Y441" s="3">
        <v>46210</v>
      </c>
      <c r="Z441" s="1" t="s">
        <v>3408</v>
      </c>
      <c r="AA441" s="3">
        <v>46210</v>
      </c>
      <c r="AB441" s="1" t="s">
        <v>3416</v>
      </c>
      <c r="AC441" s="1" t="s">
        <v>3563</v>
      </c>
      <c r="AD441" s="1" t="s">
        <v>3933</v>
      </c>
      <c r="AE441" s="1" t="s">
        <v>3933</v>
      </c>
      <c r="AF441" s="1" t="s">
        <v>3937</v>
      </c>
      <c r="AG441" s="1" t="s">
        <v>2488</v>
      </c>
      <c r="AH441" s="1" t="s">
        <v>2596</v>
      </c>
      <c r="AI441" s="1" t="s">
        <v>3948</v>
      </c>
      <c r="AJ441" s="1"/>
      <c r="AK441" s="1"/>
      <c r="AL441" s="1" t="s">
        <v>3952</v>
      </c>
      <c r="AM441" s="1" t="s">
        <v>3952</v>
      </c>
      <c r="AN441" s="1" t="s">
        <v>3959</v>
      </c>
      <c r="AO441" s="1" t="s">
        <v>3982</v>
      </c>
      <c r="AP441" s="1" t="s">
        <v>4221</v>
      </c>
      <c r="AQ441" s="1"/>
      <c r="AR441">
        <v>22417</v>
      </c>
      <c r="AS441">
        <v>1</v>
      </c>
      <c r="AT441" s="1" t="s">
        <v>4235</v>
      </c>
      <c r="AU441">
        <v>240000</v>
      </c>
      <c r="AV441" s="1" t="s">
        <v>4280</v>
      </c>
      <c r="AW441" s="1" t="s">
        <v>3937</v>
      </c>
      <c r="AX441">
        <v>2633</v>
      </c>
      <c r="AY441">
        <v>135636</v>
      </c>
      <c r="AZ441">
        <v>10</v>
      </c>
      <c r="BA441" s="1" t="s">
        <v>4619</v>
      </c>
    </row>
    <row r="442" spans="1:53">
      <c r="A442" s="1" t="s">
        <v>485</v>
      </c>
      <c r="B442">
        <v>0</v>
      </c>
      <c r="C442">
        <v>240000</v>
      </c>
      <c r="D442" s="1" t="s">
        <v>1592</v>
      </c>
      <c r="E442">
        <v>20</v>
      </c>
      <c r="F442">
        <v>138619</v>
      </c>
      <c r="G442">
        <v>11</v>
      </c>
      <c r="H442" s="1"/>
      <c r="I442" s="1" t="s">
        <v>2405</v>
      </c>
      <c r="J442" s="1" t="s">
        <v>2462</v>
      </c>
      <c r="K442" s="1" t="s">
        <v>2465</v>
      </c>
      <c r="L442" s="1" t="s">
        <v>2488</v>
      </c>
      <c r="M442" s="1" t="s">
        <v>2596</v>
      </c>
      <c r="N442" s="1" t="s">
        <v>2607</v>
      </c>
      <c r="O442" s="1"/>
      <c r="P442">
        <v>1</v>
      </c>
      <c r="Q442" s="1" t="s">
        <v>1517</v>
      </c>
      <c r="R442" s="1" t="s">
        <v>3107</v>
      </c>
      <c r="S442" s="1"/>
      <c r="T442" s="1" t="s">
        <v>3109</v>
      </c>
      <c r="U442" s="1" t="s">
        <v>3161</v>
      </c>
      <c r="V442" s="1" t="s">
        <v>3313</v>
      </c>
      <c r="W442" s="1" t="s">
        <v>3396</v>
      </c>
      <c r="X442" s="1"/>
      <c r="Y442" s="3">
        <v>46210</v>
      </c>
      <c r="Z442" s="1" t="s">
        <v>3408</v>
      </c>
      <c r="AA442" s="3">
        <v>46210</v>
      </c>
      <c r="AB442" s="1" t="s">
        <v>3416</v>
      </c>
      <c r="AC442" s="1" t="s">
        <v>3563</v>
      </c>
      <c r="AD442" s="1" t="s">
        <v>3933</v>
      </c>
      <c r="AE442" s="1" t="s">
        <v>3933</v>
      </c>
      <c r="AF442" s="1" t="s">
        <v>3937</v>
      </c>
      <c r="AG442" s="1" t="s">
        <v>2488</v>
      </c>
      <c r="AH442" s="1" t="s">
        <v>2596</v>
      </c>
      <c r="AI442" s="1" t="s">
        <v>3948</v>
      </c>
      <c r="AJ442" s="1"/>
      <c r="AK442" s="1"/>
      <c r="AL442" s="1" t="s">
        <v>3952</v>
      </c>
      <c r="AM442" s="1" t="s">
        <v>3952</v>
      </c>
      <c r="AN442" s="1" t="s">
        <v>3959</v>
      </c>
      <c r="AO442" s="1" t="s">
        <v>3982</v>
      </c>
      <c r="AP442" s="1" t="s">
        <v>4221</v>
      </c>
      <c r="AQ442" s="1"/>
      <c r="AR442">
        <v>22417</v>
      </c>
      <c r="AS442">
        <v>1</v>
      </c>
      <c r="AT442" s="1" t="s">
        <v>4235</v>
      </c>
      <c r="AU442">
        <v>240000</v>
      </c>
      <c r="AV442" s="1" t="s">
        <v>4280</v>
      </c>
      <c r="AW442" s="1" t="s">
        <v>3937</v>
      </c>
      <c r="AX442">
        <v>2633</v>
      </c>
      <c r="AY442">
        <v>135636</v>
      </c>
      <c r="AZ442">
        <v>11</v>
      </c>
      <c r="BA442" s="1" t="s">
        <v>4619</v>
      </c>
    </row>
    <row r="443" spans="1:53">
      <c r="A443" s="1" t="s">
        <v>486</v>
      </c>
      <c r="B443">
        <v>0</v>
      </c>
      <c r="C443">
        <v>80000</v>
      </c>
      <c r="D443" s="1" t="s">
        <v>1530</v>
      </c>
      <c r="E443">
        <v>20</v>
      </c>
      <c r="F443">
        <v>138619</v>
      </c>
      <c r="G443">
        <v>12</v>
      </c>
      <c r="H443" s="1"/>
      <c r="I443" s="1" t="s">
        <v>2405</v>
      </c>
      <c r="J443" s="1" t="s">
        <v>2462</v>
      </c>
      <c r="K443" s="1" t="s">
        <v>2465</v>
      </c>
      <c r="L443" s="1" t="s">
        <v>2488</v>
      </c>
      <c r="M443" s="1" t="s">
        <v>2596</v>
      </c>
      <c r="N443" s="1" t="s">
        <v>2607</v>
      </c>
      <c r="O443" s="1"/>
      <c r="P443">
        <v>1</v>
      </c>
      <c r="Q443" s="1" t="s">
        <v>2653</v>
      </c>
      <c r="R443" s="1" t="s">
        <v>3107</v>
      </c>
      <c r="S443" s="1"/>
      <c r="T443" s="1" t="s">
        <v>3109</v>
      </c>
      <c r="U443" s="1" t="s">
        <v>3161</v>
      </c>
      <c r="V443" s="1" t="s">
        <v>3313</v>
      </c>
      <c r="W443" s="1" t="s">
        <v>3396</v>
      </c>
      <c r="X443" s="1"/>
      <c r="Y443" s="3">
        <v>46210</v>
      </c>
      <c r="Z443" s="1" t="s">
        <v>3408</v>
      </c>
      <c r="AA443" s="3">
        <v>46210</v>
      </c>
      <c r="AB443" s="1" t="s">
        <v>3416</v>
      </c>
      <c r="AC443" s="1" t="s">
        <v>3563</v>
      </c>
      <c r="AD443" s="1" t="s">
        <v>3933</v>
      </c>
      <c r="AE443" s="1" t="s">
        <v>3933</v>
      </c>
      <c r="AF443" s="1" t="s">
        <v>3937</v>
      </c>
      <c r="AG443" s="1" t="s">
        <v>2488</v>
      </c>
      <c r="AH443" s="1" t="s">
        <v>2596</v>
      </c>
      <c r="AI443" s="1" t="s">
        <v>3948</v>
      </c>
      <c r="AJ443" s="1"/>
      <c r="AK443" s="1"/>
      <c r="AL443" s="1" t="s">
        <v>3952</v>
      </c>
      <c r="AM443" s="1" t="s">
        <v>3952</v>
      </c>
      <c r="AN443" s="1" t="s">
        <v>3959</v>
      </c>
      <c r="AO443" s="1" t="s">
        <v>3982</v>
      </c>
      <c r="AP443" s="1" t="s">
        <v>4221</v>
      </c>
      <c r="AQ443" s="1"/>
      <c r="AR443">
        <v>22417</v>
      </c>
      <c r="AS443">
        <v>1</v>
      </c>
      <c r="AT443" s="1" t="s">
        <v>4235</v>
      </c>
      <c r="AU443">
        <v>80000</v>
      </c>
      <c r="AV443" s="1" t="s">
        <v>4280</v>
      </c>
      <c r="AW443" s="1" t="s">
        <v>3937</v>
      </c>
      <c r="AX443">
        <v>2633</v>
      </c>
      <c r="AY443">
        <v>135636</v>
      </c>
      <c r="AZ443">
        <v>12</v>
      </c>
      <c r="BA443" s="1" t="s">
        <v>4619</v>
      </c>
    </row>
    <row r="444" spans="1:53">
      <c r="A444" s="1" t="s">
        <v>487</v>
      </c>
      <c r="B444">
        <v>0</v>
      </c>
      <c r="C444">
        <v>240000</v>
      </c>
      <c r="D444" s="1" t="s">
        <v>1592</v>
      </c>
      <c r="E444">
        <v>20</v>
      </c>
      <c r="F444">
        <v>138619</v>
      </c>
      <c r="G444">
        <v>13</v>
      </c>
      <c r="H444" s="1"/>
      <c r="I444" s="1" t="s">
        <v>2405</v>
      </c>
      <c r="J444" s="1" t="s">
        <v>2462</v>
      </c>
      <c r="K444" s="1" t="s">
        <v>2465</v>
      </c>
      <c r="L444" s="1" t="s">
        <v>2488</v>
      </c>
      <c r="M444" s="1" t="s">
        <v>2596</v>
      </c>
      <c r="N444" s="1" t="s">
        <v>2607</v>
      </c>
      <c r="O444" s="1"/>
      <c r="P444">
        <v>1</v>
      </c>
      <c r="Q444" s="1" t="s">
        <v>1517</v>
      </c>
      <c r="R444" s="1" t="s">
        <v>3107</v>
      </c>
      <c r="S444" s="1"/>
      <c r="T444" s="1" t="s">
        <v>3109</v>
      </c>
      <c r="U444" s="1" t="s">
        <v>3161</v>
      </c>
      <c r="V444" s="1" t="s">
        <v>3313</v>
      </c>
      <c r="W444" s="1" t="s">
        <v>3396</v>
      </c>
      <c r="X444" s="1"/>
      <c r="Y444" s="3">
        <v>46210</v>
      </c>
      <c r="Z444" s="1" t="s">
        <v>3408</v>
      </c>
      <c r="AA444" s="3">
        <v>46210</v>
      </c>
      <c r="AB444" s="1" t="s">
        <v>3416</v>
      </c>
      <c r="AC444" s="1" t="s">
        <v>3563</v>
      </c>
      <c r="AD444" s="1" t="s">
        <v>3933</v>
      </c>
      <c r="AE444" s="1" t="s">
        <v>3933</v>
      </c>
      <c r="AF444" s="1" t="s">
        <v>3937</v>
      </c>
      <c r="AG444" s="1" t="s">
        <v>2488</v>
      </c>
      <c r="AH444" s="1" t="s">
        <v>2596</v>
      </c>
      <c r="AI444" s="1" t="s">
        <v>3948</v>
      </c>
      <c r="AJ444" s="1"/>
      <c r="AK444" s="1"/>
      <c r="AL444" s="1" t="s">
        <v>3952</v>
      </c>
      <c r="AM444" s="1" t="s">
        <v>3952</v>
      </c>
      <c r="AN444" s="1" t="s">
        <v>3959</v>
      </c>
      <c r="AO444" s="1" t="s">
        <v>3982</v>
      </c>
      <c r="AP444" s="1" t="s">
        <v>4221</v>
      </c>
      <c r="AQ444" s="1"/>
      <c r="AR444">
        <v>22417</v>
      </c>
      <c r="AS444">
        <v>1</v>
      </c>
      <c r="AT444" s="1" t="s">
        <v>4235</v>
      </c>
      <c r="AU444">
        <v>240000</v>
      </c>
      <c r="AV444" s="1" t="s">
        <v>4280</v>
      </c>
      <c r="AW444" s="1" t="s">
        <v>3937</v>
      </c>
      <c r="AX444">
        <v>2633</v>
      </c>
      <c r="AY444">
        <v>135636</v>
      </c>
      <c r="AZ444">
        <v>13</v>
      </c>
      <c r="BA444" s="1" t="s">
        <v>4619</v>
      </c>
    </row>
    <row r="445" spans="1:53">
      <c r="A445" s="1" t="s">
        <v>488</v>
      </c>
      <c r="B445">
        <v>0</v>
      </c>
      <c r="C445">
        <v>240000</v>
      </c>
      <c r="D445" s="1" t="s">
        <v>1592</v>
      </c>
      <c r="E445">
        <v>20</v>
      </c>
      <c r="F445">
        <v>138619</v>
      </c>
      <c r="G445">
        <v>14</v>
      </c>
      <c r="H445" s="1"/>
      <c r="I445" s="1" t="s">
        <v>2405</v>
      </c>
      <c r="J445" s="1" t="s">
        <v>2462</v>
      </c>
      <c r="K445" s="1" t="s">
        <v>2465</v>
      </c>
      <c r="L445" s="1" t="s">
        <v>2488</v>
      </c>
      <c r="M445" s="1" t="s">
        <v>2596</v>
      </c>
      <c r="N445" s="1" t="s">
        <v>2607</v>
      </c>
      <c r="O445" s="1"/>
      <c r="P445">
        <v>1</v>
      </c>
      <c r="Q445" s="1" t="s">
        <v>1517</v>
      </c>
      <c r="R445" s="1" t="s">
        <v>3107</v>
      </c>
      <c r="S445" s="1"/>
      <c r="T445" s="1" t="s">
        <v>3109</v>
      </c>
      <c r="U445" s="1" t="s">
        <v>3161</v>
      </c>
      <c r="V445" s="1" t="s">
        <v>3313</v>
      </c>
      <c r="W445" s="1" t="s">
        <v>3396</v>
      </c>
      <c r="X445" s="1"/>
      <c r="Y445" s="3">
        <v>46210</v>
      </c>
      <c r="Z445" s="1" t="s">
        <v>3408</v>
      </c>
      <c r="AA445" s="3">
        <v>46210</v>
      </c>
      <c r="AB445" s="1" t="s">
        <v>3416</v>
      </c>
      <c r="AC445" s="1" t="s">
        <v>3563</v>
      </c>
      <c r="AD445" s="1" t="s">
        <v>3933</v>
      </c>
      <c r="AE445" s="1" t="s">
        <v>3933</v>
      </c>
      <c r="AF445" s="1" t="s">
        <v>3937</v>
      </c>
      <c r="AG445" s="1" t="s">
        <v>2488</v>
      </c>
      <c r="AH445" s="1" t="s">
        <v>2596</v>
      </c>
      <c r="AI445" s="1" t="s">
        <v>3948</v>
      </c>
      <c r="AJ445" s="1"/>
      <c r="AK445" s="1"/>
      <c r="AL445" s="1" t="s">
        <v>3952</v>
      </c>
      <c r="AM445" s="1" t="s">
        <v>3952</v>
      </c>
      <c r="AN445" s="1" t="s">
        <v>3959</v>
      </c>
      <c r="AO445" s="1" t="s">
        <v>3982</v>
      </c>
      <c r="AP445" s="1" t="s">
        <v>4221</v>
      </c>
      <c r="AQ445" s="1"/>
      <c r="AR445">
        <v>22417</v>
      </c>
      <c r="AS445">
        <v>1</v>
      </c>
      <c r="AT445" s="1" t="s">
        <v>4235</v>
      </c>
      <c r="AU445">
        <v>240000</v>
      </c>
      <c r="AV445" s="1" t="s">
        <v>4280</v>
      </c>
      <c r="AW445" s="1" t="s">
        <v>3937</v>
      </c>
      <c r="AX445">
        <v>2633</v>
      </c>
      <c r="AY445">
        <v>135636</v>
      </c>
      <c r="AZ445">
        <v>14</v>
      </c>
      <c r="BA445" s="1" t="s">
        <v>4619</v>
      </c>
    </row>
    <row r="446" spans="1:53">
      <c r="A446" s="1" t="s">
        <v>489</v>
      </c>
      <c r="B446">
        <v>0</v>
      </c>
      <c r="C446">
        <v>240000</v>
      </c>
      <c r="D446" s="1" t="s">
        <v>1592</v>
      </c>
      <c r="E446">
        <v>20</v>
      </c>
      <c r="F446">
        <v>138619</v>
      </c>
      <c r="G446">
        <v>15</v>
      </c>
      <c r="H446" s="1"/>
      <c r="I446" s="1" t="s">
        <v>2405</v>
      </c>
      <c r="J446" s="1" t="s">
        <v>2462</v>
      </c>
      <c r="K446" s="1" t="s">
        <v>2465</v>
      </c>
      <c r="L446" s="1" t="s">
        <v>2488</v>
      </c>
      <c r="M446" s="1" t="s">
        <v>2596</v>
      </c>
      <c r="N446" s="1" t="s">
        <v>2607</v>
      </c>
      <c r="O446" s="1"/>
      <c r="P446">
        <v>1</v>
      </c>
      <c r="Q446" s="1" t="s">
        <v>1517</v>
      </c>
      <c r="R446" s="1" t="s">
        <v>3107</v>
      </c>
      <c r="S446" s="1"/>
      <c r="T446" s="1" t="s">
        <v>3109</v>
      </c>
      <c r="U446" s="1" t="s">
        <v>3161</v>
      </c>
      <c r="V446" s="1" t="s">
        <v>3313</v>
      </c>
      <c r="W446" s="1" t="s">
        <v>3396</v>
      </c>
      <c r="X446" s="1"/>
      <c r="Y446" s="3">
        <v>46210</v>
      </c>
      <c r="Z446" s="1" t="s">
        <v>3408</v>
      </c>
      <c r="AA446" s="3">
        <v>46210</v>
      </c>
      <c r="AB446" s="1" t="s">
        <v>3416</v>
      </c>
      <c r="AC446" s="1" t="s">
        <v>3563</v>
      </c>
      <c r="AD446" s="1" t="s">
        <v>3933</v>
      </c>
      <c r="AE446" s="1" t="s">
        <v>3933</v>
      </c>
      <c r="AF446" s="1" t="s">
        <v>3937</v>
      </c>
      <c r="AG446" s="1" t="s">
        <v>2488</v>
      </c>
      <c r="AH446" s="1" t="s">
        <v>2596</v>
      </c>
      <c r="AI446" s="1" t="s">
        <v>3948</v>
      </c>
      <c r="AJ446" s="1"/>
      <c r="AK446" s="1"/>
      <c r="AL446" s="1" t="s">
        <v>3952</v>
      </c>
      <c r="AM446" s="1" t="s">
        <v>3952</v>
      </c>
      <c r="AN446" s="1" t="s">
        <v>3959</v>
      </c>
      <c r="AO446" s="1" t="s">
        <v>3982</v>
      </c>
      <c r="AP446" s="1" t="s">
        <v>4221</v>
      </c>
      <c r="AQ446" s="1"/>
      <c r="AR446">
        <v>22417</v>
      </c>
      <c r="AS446">
        <v>1</v>
      </c>
      <c r="AT446" s="1" t="s">
        <v>4235</v>
      </c>
      <c r="AU446">
        <v>240000</v>
      </c>
      <c r="AV446" s="1" t="s">
        <v>4280</v>
      </c>
      <c r="AW446" s="1" t="s">
        <v>3937</v>
      </c>
      <c r="AX446">
        <v>2633</v>
      </c>
      <c r="AY446">
        <v>135636</v>
      </c>
      <c r="AZ446">
        <v>15</v>
      </c>
      <c r="BA446" s="1" t="s">
        <v>4619</v>
      </c>
    </row>
    <row r="447" spans="1:53">
      <c r="A447" s="1" t="s">
        <v>490</v>
      </c>
      <c r="B447">
        <v>0</v>
      </c>
      <c r="C447">
        <v>80000</v>
      </c>
      <c r="D447" s="1" t="s">
        <v>1530</v>
      </c>
      <c r="E447">
        <v>20</v>
      </c>
      <c r="F447">
        <v>138619</v>
      </c>
      <c r="G447">
        <v>16</v>
      </c>
      <c r="H447" s="1"/>
      <c r="I447" s="1" t="s">
        <v>2405</v>
      </c>
      <c r="J447" s="1" t="s">
        <v>2462</v>
      </c>
      <c r="K447" s="1" t="s">
        <v>2465</v>
      </c>
      <c r="L447" s="1" t="s">
        <v>2488</v>
      </c>
      <c r="M447" s="1" t="s">
        <v>2596</v>
      </c>
      <c r="N447" s="1" t="s">
        <v>2607</v>
      </c>
      <c r="O447" s="1"/>
      <c r="P447">
        <v>1</v>
      </c>
      <c r="Q447" s="1" t="s">
        <v>2653</v>
      </c>
      <c r="R447" s="1" t="s">
        <v>3107</v>
      </c>
      <c r="S447" s="1"/>
      <c r="T447" s="1" t="s">
        <v>3109</v>
      </c>
      <c r="U447" s="1" t="s">
        <v>3161</v>
      </c>
      <c r="V447" s="1" t="s">
        <v>3313</v>
      </c>
      <c r="W447" s="1" t="s">
        <v>3396</v>
      </c>
      <c r="X447" s="1"/>
      <c r="Y447" s="3">
        <v>46210</v>
      </c>
      <c r="Z447" s="1" t="s">
        <v>3408</v>
      </c>
      <c r="AA447" s="3">
        <v>46210</v>
      </c>
      <c r="AB447" s="1" t="s">
        <v>3416</v>
      </c>
      <c r="AC447" s="1" t="s">
        <v>3563</v>
      </c>
      <c r="AD447" s="1" t="s">
        <v>3933</v>
      </c>
      <c r="AE447" s="1" t="s">
        <v>3933</v>
      </c>
      <c r="AF447" s="1" t="s">
        <v>3937</v>
      </c>
      <c r="AG447" s="1" t="s">
        <v>2488</v>
      </c>
      <c r="AH447" s="1" t="s">
        <v>2596</v>
      </c>
      <c r="AI447" s="1" t="s">
        <v>3948</v>
      </c>
      <c r="AJ447" s="1"/>
      <c r="AK447" s="1"/>
      <c r="AL447" s="1" t="s">
        <v>3952</v>
      </c>
      <c r="AM447" s="1" t="s">
        <v>3952</v>
      </c>
      <c r="AN447" s="1" t="s">
        <v>3959</v>
      </c>
      <c r="AO447" s="1" t="s">
        <v>3982</v>
      </c>
      <c r="AP447" s="1" t="s">
        <v>4221</v>
      </c>
      <c r="AQ447" s="1"/>
      <c r="AR447">
        <v>22417</v>
      </c>
      <c r="AS447">
        <v>1</v>
      </c>
      <c r="AT447" s="1" t="s">
        <v>4235</v>
      </c>
      <c r="AU447">
        <v>80000</v>
      </c>
      <c r="AV447" s="1" t="s">
        <v>4280</v>
      </c>
      <c r="AW447" s="1" t="s">
        <v>3937</v>
      </c>
      <c r="AX447">
        <v>2633</v>
      </c>
      <c r="AY447">
        <v>135636</v>
      </c>
      <c r="AZ447">
        <v>16</v>
      </c>
      <c r="BA447" s="1" t="s">
        <v>4619</v>
      </c>
    </row>
    <row r="448" spans="1:53">
      <c r="A448" s="1" t="s">
        <v>491</v>
      </c>
      <c r="B448">
        <v>0</v>
      </c>
      <c r="C448">
        <v>1375000</v>
      </c>
      <c r="D448" s="1" t="s">
        <v>1688</v>
      </c>
      <c r="E448">
        <v>20</v>
      </c>
      <c r="F448">
        <v>138624</v>
      </c>
      <c r="G448">
        <v>1</v>
      </c>
      <c r="H448" s="1"/>
      <c r="I448" s="1" t="s">
        <v>2405</v>
      </c>
      <c r="J448" s="1" t="s">
        <v>2462</v>
      </c>
      <c r="K448" s="1" t="s">
        <v>2465</v>
      </c>
      <c r="L448" s="1" t="s">
        <v>2488</v>
      </c>
      <c r="M448" s="1" t="s">
        <v>2596</v>
      </c>
      <c r="N448" s="1" t="s">
        <v>2607</v>
      </c>
      <c r="O448" s="1"/>
      <c r="P448">
        <v>1</v>
      </c>
      <c r="Q448" s="1" t="s">
        <v>2743</v>
      </c>
      <c r="R448" s="1" t="s">
        <v>3107</v>
      </c>
      <c r="S448" s="1"/>
      <c r="T448" s="1" t="s">
        <v>3109</v>
      </c>
      <c r="U448" s="1" t="s">
        <v>3162</v>
      </c>
      <c r="V448" s="1" t="s">
        <v>3314</v>
      </c>
      <c r="W448" s="1" t="s">
        <v>3396</v>
      </c>
      <c r="X448" s="1"/>
      <c r="Y448" s="3">
        <v>46210</v>
      </c>
      <c r="Z448" s="1" t="s">
        <v>3408</v>
      </c>
      <c r="AA448" s="3">
        <v>46210</v>
      </c>
      <c r="AB448" s="1" t="s">
        <v>3416</v>
      </c>
      <c r="AC448" s="1" t="s">
        <v>3564</v>
      </c>
      <c r="AD448" s="1" t="s">
        <v>3933</v>
      </c>
      <c r="AE448" s="1" t="s">
        <v>3933</v>
      </c>
      <c r="AF448" s="1" t="s">
        <v>3937</v>
      </c>
      <c r="AG448" s="1" t="s">
        <v>2488</v>
      </c>
      <c r="AH448" s="1" t="s">
        <v>2596</v>
      </c>
      <c r="AI448" s="1" t="s">
        <v>3948</v>
      </c>
      <c r="AJ448" s="1"/>
      <c r="AK448" s="1"/>
      <c r="AL448" s="1" t="s">
        <v>3952</v>
      </c>
      <c r="AM448" s="1" t="s">
        <v>3952</v>
      </c>
      <c r="AN448" s="1" t="s">
        <v>3959</v>
      </c>
      <c r="AO448" s="1" t="s">
        <v>3982</v>
      </c>
      <c r="AP448" s="1" t="s">
        <v>4221</v>
      </c>
      <c r="AQ448" s="1"/>
      <c r="AR448">
        <v>22417</v>
      </c>
      <c r="AS448">
        <v>1</v>
      </c>
      <c r="AT448" s="1" t="s">
        <v>4235</v>
      </c>
      <c r="AU448">
        <v>1375000</v>
      </c>
      <c r="AV448" s="1" t="s">
        <v>4280</v>
      </c>
      <c r="AW448" s="1" t="s">
        <v>3937</v>
      </c>
      <c r="AX448">
        <v>2633</v>
      </c>
      <c r="AY448">
        <v>135637</v>
      </c>
      <c r="AZ448">
        <v>1</v>
      </c>
      <c r="BA448" s="1" t="s">
        <v>4619</v>
      </c>
    </row>
    <row r="449" spans="1:53">
      <c r="A449" s="1" t="s">
        <v>492</v>
      </c>
      <c r="B449">
        <v>0</v>
      </c>
      <c r="C449">
        <v>162000</v>
      </c>
      <c r="D449" s="1" t="s">
        <v>1551</v>
      </c>
      <c r="E449">
        <v>20</v>
      </c>
      <c r="F449">
        <v>138624</v>
      </c>
      <c r="G449">
        <v>2</v>
      </c>
      <c r="H449" s="1"/>
      <c r="I449" s="1" t="s">
        <v>2405</v>
      </c>
      <c r="J449" s="1" t="s">
        <v>2462</v>
      </c>
      <c r="K449" s="1" t="s">
        <v>2465</v>
      </c>
      <c r="L449" s="1" t="s">
        <v>2488</v>
      </c>
      <c r="M449" s="1" t="s">
        <v>2596</v>
      </c>
      <c r="N449" s="1" t="s">
        <v>2607</v>
      </c>
      <c r="O449" s="1"/>
      <c r="P449">
        <v>1</v>
      </c>
      <c r="Q449" s="1" t="s">
        <v>2666</v>
      </c>
      <c r="R449" s="1" t="s">
        <v>3107</v>
      </c>
      <c r="S449" s="1"/>
      <c r="T449" s="1" t="s">
        <v>3109</v>
      </c>
      <c r="U449" s="1" t="s">
        <v>3162</v>
      </c>
      <c r="V449" s="1" t="s">
        <v>3314</v>
      </c>
      <c r="W449" s="1" t="s">
        <v>3396</v>
      </c>
      <c r="X449" s="1"/>
      <c r="Y449" s="3">
        <v>46210</v>
      </c>
      <c r="Z449" s="1" t="s">
        <v>3408</v>
      </c>
      <c r="AA449" s="3">
        <v>46210</v>
      </c>
      <c r="AB449" s="1" t="s">
        <v>3416</v>
      </c>
      <c r="AC449" s="1" t="s">
        <v>3564</v>
      </c>
      <c r="AD449" s="1" t="s">
        <v>3933</v>
      </c>
      <c r="AE449" s="1" t="s">
        <v>3933</v>
      </c>
      <c r="AF449" s="1" t="s">
        <v>3937</v>
      </c>
      <c r="AG449" s="1" t="s">
        <v>2488</v>
      </c>
      <c r="AH449" s="1" t="s">
        <v>2596</v>
      </c>
      <c r="AI449" s="1" t="s">
        <v>3948</v>
      </c>
      <c r="AJ449" s="1"/>
      <c r="AK449" s="1"/>
      <c r="AL449" s="1" t="s">
        <v>3952</v>
      </c>
      <c r="AM449" s="1" t="s">
        <v>3952</v>
      </c>
      <c r="AN449" s="1" t="s">
        <v>3959</v>
      </c>
      <c r="AO449" s="1" t="s">
        <v>3982</v>
      </c>
      <c r="AP449" s="1" t="s">
        <v>4221</v>
      </c>
      <c r="AQ449" s="1"/>
      <c r="AR449">
        <v>22417</v>
      </c>
      <c r="AS449">
        <v>1</v>
      </c>
      <c r="AT449" s="1" t="s">
        <v>4235</v>
      </c>
      <c r="AU449">
        <v>162000</v>
      </c>
      <c r="AV449" s="1" t="s">
        <v>4280</v>
      </c>
      <c r="AW449" s="1" t="s">
        <v>3937</v>
      </c>
      <c r="AX449">
        <v>2633</v>
      </c>
      <c r="AY449">
        <v>135637</v>
      </c>
      <c r="AZ449">
        <v>2</v>
      </c>
      <c r="BA449" s="1" t="s">
        <v>4619</v>
      </c>
    </row>
    <row r="450" spans="1:53">
      <c r="A450" s="1" t="s">
        <v>493</v>
      </c>
      <c r="B450">
        <v>0</v>
      </c>
      <c r="C450">
        <v>112000</v>
      </c>
      <c r="D450" s="1" t="s">
        <v>1689</v>
      </c>
      <c r="E450">
        <v>20</v>
      </c>
      <c r="F450">
        <v>138624</v>
      </c>
      <c r="G450">
        <v>3</v>
      </c>
      <c r="H450" s="1"/>
      <c r="I450" s="1" t="s">
        <v>2405</v>
      </c>
      <c r="J450" s="1" t="s">
        <v>2462</v>
      </c>
      <c r="K450" s="1" t="s">
        <v>2465</v>
      </c>
      <c r="L450" s="1" t="s">
        <v>2488</v>
      </c>
      <c r="M450" s="1" t="s">
        <v>2596</v>
      </c>
      <c r="N450" s="1" t="s">
        <v>2607</v>
      </c>
      <c r="O450" s="1"/>
      <c r="P450">
        <v>1</v>
      </c>
      <c r="Q450" s="1" t="s">
        <v>2744</v>
      </c>
      <c r="R450" s="1" t="s">
        <v>3107</v>
      </c>
      <c r="S450" s="1"/>
      <c r="T450" s="1" t="s">
        <v>3109</v>
      </c>
      <c r="U450" s="1" t="s">
        <v>3162</v>
      </c>
      <c r="V450" s="1" t="s">
        <v>3314</v>
      </c>
      <c r="W450" s="1" t="s">
        <v>3396</v>
      </c>
      <c r="X450" s="1"/>
      <c r="Y450" s="3">
        <v>46210</v>
      </c>
      <c r="Z450" s="1" t="s">
        <v>3408</v>
      </c>
      <c r="AA450" s="3">
        <v>46210</v>
      </c>
      <c r="AB450" s="1" t="s">
        <v>3416</v>
      </c>
      <c r="AC450" s="1" t="s">
        <v>3564</v>
      </c>
      <c r="AD450" s="1" t="s">
        <v>3933</v>
      </c>
      <c r="AE450" s="1" t="s">
        <v>3933</v>
      </c>
      <c r="AF450" s="1" t="s">
        <v>3937</v>
      </c>
      <c r="AG450" s="1" t="s">
        <v>2488</v>
      </c>
      <c r="AH450" s="1" t="s">
        <v>2596</v>
      </c>
      <c r="AI450" s="1" t="s">
        <v>3948</v>
      </c>
      <c r="AJ450" s="1"/>
      <c r="AK450" s="1"/>
      <c r="AL450" s="1" t="s">
        <v>3952</v>
      </c>
      <c r="AM450" s="1" t="s">
        <v>3952</v>
      </c>
      <c r="AN450" s="1" t="s">
        <v>3959</v>
      </c>
      <c r="AO450" s="1" t="s">
        <v>3982</v>
      </c>
      <c r="AP450" s="1" t="s">
        <v>4221</v>
      </c>
      <c r="AQ450" s="1"/>
      <c r="AR450">
        <v>22417</v>
      </c>
      <c r="AS450">
        <v>1</v>
      </c>
      <c r="AT450" s="1" t="s">
        <v>4235</v>
      </c>
      <c r="AU450">
        <v>112000</v>
      </c>
      <c r="AV450" s="1" t="s">
        <v>4280</v>
      </c>
      <c r="AW450" s="1" t="s">
        <v>3937</v>
      </c>
      <c r="AX450">
        <v>2633</v>
      </c>
      <c r="AY450">
        <v>135637</v>
      </c>
      <c r="AZ450">
        <v>3</v>
      </c>
      <c r="BA450" s="1" t="s">
        <v>4619</v>
      </c>
    </row>
    <row r="451" spans="1:53">
      <c r="A451" s="1" t="s">
        <v>494</v>
      </c>
      <c r="B451">
        <v>0</v>
      </c>
      <c r="C451">
        <v>70000</v>
      </c>
      <c r="D451" s="1" t="s">
        <v>1541</v>
      </c>
      <c r="E451">
        <v>20</v>
      </c>
      <c r="F451">
        <v>138624</v>
      </c>
      <c r="G451">
        <v>4</v>
      </c>
      <c r="H451" s="1"/>
      <c r="I451" s="1" t="s">
        <v>2405</v>
      </c>
      <c r="J451" s="1" t="s">
        <v>2462</v>
      </c>
      <c r="K451" s="1" t="s">
        <v>2465</v>
      </c>
      <c r="L451" s="1" t="s">
        <v>2488</v>
      </c>
      <c r="M451" s="1" t="s">
        <v>2596</v>
      </c>
      <c r="N451" s="1" t="s">
        <v>2607</v>
      </c>
      <c r="O451" s="1"/>
      <c r="P451">
        <v>1</v>
      </c>
      <c r="Q451" s="1" t="s">
        <v>2660</v>
      </c>
      <c r="R451" s="1" t="s">
        <v>3107</v>
      </c>
      <c r="S451" s="1"/>
      <c r="T451" s="1" t="s">
        <v>3109</v>
      </c>
      <c r="U451" s="1" t="s">
        <v>3162</v>
      </c>
      <c r="V451" s="1" t="s">
        <v>3314</v>
      </c>
      <c r="W451" s="1" t="s">
        <v>3396</v>
      </c>
      <c r="X451" s="1"/>
      <c r="Y451" s="3">
        <v>46210</v>
      </c>
      <c r="Z451" s="1" t="s">
        <v>3408</v>
      </c>
      <c r="AA451" s="3">
        <v>46210</v>
      </c>
      <c r="AB451" s="1" t="s">
        <v>3416</v>
      </c>
      <c r="AC451" s="1" t="s">
        <v>3564</v>
      </c>
      <c r="AD451" s="1" t="s">
        <v>3933</v>
      </c>
      <c r="AE451" s="1" t="s">
        <v>3933</v>
      </c>
      <c r="AF451" s="1" t="s">
        <v>3937</v>
      </c>
      <c r="AG451" s="1" t="s">
        <v>2488</v>
      </c>
      <c r="AH451" s="1" t="s">
        <v>2596</v>
      </c>
      <c r="AI451" s="1" t="s">
        <v>3948</v>
      </c>
      <c r="AJ451" s="1"/>
      <c r="AK451" s="1"/>
      <c r="AL451" s="1" t="s">
        <v>3952</v>
      </c>
      <c r="AM451" s="1" t="s">
        <v>3952</v>
      </c>
      <c r="AN451" s="1" t="s">
        <v>3959</v>
      </c>
      <c r="AO451" s="1" t="s">
        <v>3982</v>
      </c>
      <c r="AP451" s="1" t="s">
        <v>4221</v>
      </c>
      <c r="AQ451" s="1"/>
      <c r="AR451">
        <v>22417</v>
      </c>
      <c r="AS451">
        <v>1</v>
      </c>
      <c r="AT451" s="1" t="s">
        <v>4235</v>
      </c>
      <c r="AU451">
        <v>70000</v>
      </c>
      <c r="AV451" s="1" t="s">
        <v>4280</v>
      </c>
      <c r="AW451" s="1" t="s">
        <v>3937</v>
      </c>
      <c r="AX451">
        <v>2633</v>
      </c>
      <c r="AY451">
        <v>135637</v>
      </c>
      <c r="AZ451">
        <v>4</v>
      </c>
      <c r="BA451" s="1" t="s">
        <v>4619</v>
      </c>
    </row>
    <row r="452" spans="1:53">
      <c r="A452" s="1" t="s">
        <v>495</v>
      </c>
      <c r="B452">
        <v>0</v>
      </c>
      <c r="C452">
        <v>2905000</v>
      </c>
      <c r="D452" s="1" t="s">
        <v>1690</v>
      </c>
      <c r="E452">
        <v>20</v>
      </c>
      <c r="F452">
        <v>138624</v>
      </c>
      <c r="G452">
        <v>5</v>
      </c>
      <c r="H452" s="1"/>
      <c r="I452" s="1" t="s">
        <v>2405</v>
      </c>
      <c r="J452" s="1" t="s">
        <v>2462</v>
      </c>
      <c r="K452" s="1" t="s">
        <v>2465</v>
      </c>
      <c r="L452" s="1" t="s">
        <v>2488</v>
      </c>
      <c r="M452" s="1" t="s">
        <v>2596</v>
      </c>
      <c r="N452" s="1" t="s">
        <v>2607</v>
      </c>
      <c r="O452" s="1"/>
      <c r="P452">
        <v>1</v>
      </c>
      <c r="Q452" s="1" t="s">
        <v>2745</v>
      </c>
      <c r="R452" s="1" t="s">
        <v>3107</v>
      </c>
      <c r="S452" s="1"/>
      <c r="T452" s="1" t="s">
        <v>3109</v>
      </c>
      <c r="U452" s="1" t="s">
        <v>3162</v>
      </c>
      <c r="V452" s="1" t="s">
        <v>3314</v>
      </c>
      <c r="W452" s="1" t="s">
        <v>3396</v>
      </c>
      <c r="X452" s="1"/>
      <c r="Y452" s="3">
        <v>46210</v>
      </c>
      <c r="Z452" s="1" t="s">
        <v>3408</v>
      </c>
      <c r="AA452" s="3">
        <v>46210</v>
      </c>
      <c r="AB452" s="1" t="s">
        <v>3416</v>
      </c>
      <c r="AC452" s="1" t="s">
        <v>3564</v>
      </c>
      <c r="AD452" s="1" t="s">
        <v>3933</v>
      </c>
      <c r="AE452" s="1" t="s">
        <v>3933</v>
      </c>
      <c r="AF452" s="1" t="s">
        <v>3937</v>
      </c>
      <c r="AG452" s="1" t="s">
        <v>2488</v>
      </c>
      <c r="AH452" s="1" t="s">
        <v>2596</v>
      </c>
      <c r="AI452" s="1" t="s">
        <v>3948</v>
      </c>
      <c r="AJ452" s="1"/>
      <c r="AK452" s="1"/>
      <c r="AL452" s="1" t="s">
        <v>3952</v>
      </c>
      <c r="AM452" s="1" t="s">
        <v>3952</v>
      </c>
      <c r="AN452" s="1" t="s">
        <v>3959</v>
      </c>
      <c r="AO452" s="1" t="s">
        <v>3982</v>
      </c>
      <c r="AP452" s="1" t="s">
        <v>4221</v>
      </c>
      <c r="AQ452" s="1"/>
      <c r="AR452">
        <v>22417</v>
      </c>
      <c r="AS452">
        <v>1</v>
      </c>
      <c r="AT452" s="1" t="s">
        <v>4235</v>
      </c>
      <c r="AU452">
        <v>2905000</v>
      </c>
      <c r="AV452" s="1" t="s">
        <v>4280</v>
      </c>
      <c r="AW452" s="1" t="s">
        <v>3937</v>
      </c>
      <c r="AX452">
        <v>2633</v>
      </c>
      <c r="AY452">
        <v>135637</v>
      </c>
      <c r="AZ452">
        <v>5</v>
      </c>
      <c r="BA452" s="1" t="s">
        <v>4619</v>
      </c>
    </row>
    <row r="453" spans="1:53">
      <c r="A453" s="1" t="s">
        <v>496</v>
      </c>
      <c r="B453">
        <v>0</v>
      </c>
      <c r="C453">
        <v>1549000</v>
      </c>
      <c r="D453" s="1" t="s">
        <v>1691</v>
      </c>
      <c r="E453">
        <v>20</v>
      </c>
      <c r="F453">
        <v>138624</v>
      </c>
      <c r="G453">
        <v>6</v>
      </c>
      <c r="H453" s="1"/>
      <c r="I453" s="1" t="s">
        <v>2405</v>
      </c>
      <c r="J453" s="1" t="s">
        <v>2462</v>
      </c>
      <c r="K453" s="1" t="s">
        <v>2465</v>
      </c>
      <c r="L453" s="1" t="s">
        <v>2488</v>
      </c>
      <c r="M453" s="1" t="s">
        <v>2596</v>
      </c>
      <c r="N453" s="1" t="s">
        <v>2607</v>
      </c>
      <c r="O453" s="1"/>
      <c r="P453">
        <v>1</v>
      </c>
      <c r="Q453" s="1" t="s">
        <v>2746</v>
      </c>
      <c r="R453" s="1" t="s">
        <v>3107</v>
      </c>
      <c r="S453" s="1"/>
      <c r="T453" s="1" t="s">
        <v>3109</v>
      </c>
      <c r="U453" s="1" t="s">
        <v>3162</v>
      </c>
      <c r="V453" s="1" t="s">
        <v>3314</v>
      </c>
      <c r="W453" s="1" t="s">
        <v>3396</v>
      </c>
      <c r="X453" s="1"/>
      <c r="Y453" s="3">
        <v>46210</v>
      </c>
      <c r="Z453" s="1" t="s">
        <v>3408</v>
      </c>
      <c r="AA453" s="3">
        <v>46210</v>
      </c>
      <c r="AB453" s="1" t="s">
        <v>3416</v>
      </c>
      <c r="AC453" s="1" t="s">
        <v>3564</v>
      </c>
      <c r="AD453" s="1" t="s">
        <v>3933</v>
      </c>
      <c r="AE453" s="1" t="s">
        <v>3933</v>
      </c>
      <c r="AF453" s="1" t="s">
        <v>3937</v>
      </c>
      <c r="AG453" s="1" t="s">
        <v>2488</v>
      </c>
      <c r="AH453" s="1" t="s">
        <v>2596</v>
      </c>
      <c r="AI453" s="1" t="s">
        <v>3948</v>
      </c>
      <c r="AJ453" s="1"/>
      <c r="AK453" s="1"/>
      <c r="AL453" s="1" t="s">
        <v>3952</v>
      </c>
      <c r="AM453" s="1" t="s">
        <v>3952</v>
      </c>
      <c r="AN453" s="1" t="s">
        <v>3959</v>
      </c>
      <c r="AO453" s="1" t="s">
        <v>3982</v>
      </c>
      <c r="AP453" s="1" t="s">
        <v>4221</v>
      </c>
      <c r="AQ453" s="1"/>
      <c r="AR453">
        <v>22417</v>
      </c>
      <c r="AS453">
        <v>1</v>
      </c>
      <c r="AT453" s="1" t="s">
        <v>4235</v>
      </c>
      <c r="AU453">
        <v>1549000</v>
      </c>
      <c r="AV453" s="1" t="s">
        <v>4280</v>
      </c>
      <c r="AW453" s="1" t="s">
        <v>3937</v>
      </c>
      <c r="AX453">
        <v>2633</v>
      </c>
      <c r="AY453">
        <v>135637</v>
      </c>
      <c r="AZ453">
        <v>6</v>
      </c>
      <c r="BA453" s="1" t="s">
        <v>4619</v>
      </c>
    </row>
    <row r="454" spans="1:53">
      <c r="A454" s="1" t="s">
        <v>497</v>
      </c>
      <c r="B454">
        <v>0</v>
      </c>
      <c r="C454">
        <v>383600</v>
      </c>
      <c r="D454" s="1" t="s">
        <v>1692</v>
      </c>
      <c r="E454">
        <v>20</v>
      </c>
      <c r="F454">
        <v>138624</v>
      </c>
      <c r="G454">
        <v>7</v>
      </c>
      <c r="H454" s="1"/>
      <c r="I454" s="1" t="s">
        <v>2405</v>
      </c>
      <c r="J454" s="1" t="s">
        <v>2462</v>
      </c>
      <c r="K454" s="1" t="s">
        <v>2465</v>
      </c>
      <c r="L454" s="1" t="s">
        <v>2488</v>
      </c>
      <c r="M454" s="1" t="s">
        <v>2596</v>
      </c>
      <c r="N454" s="1" t="s">
        <v>2607</v>
      </c>
      <c r="O454" s="1"/>
      <c r="P454">
        <v>1</v>
      </c>
      <c r="Q454" s="1" t="s">
        <v>2747</v>
      </c>
      <c r="R454" s="1" t="s">
        <v>3107</v>
      </c>
      <c r="S454" s="1"/>
      <c r="T454" s="1" t="s">
        <v>3109</v>
      </c>
      <c r="U454" s="1" t="s">
        <v>3162</v>
      </c>
      <c r="V454" s="1" t="s">
        <v>3314</v>
      </c>
      <c r="W454" s="1" t="s">
        <v>3396</v>
      </c>
      <c r="X454" s="1"/>
      <c r="Y454" s="3">
        <v>46210</v>
      </c>
      <c r="Z454" s="1" t="s">
        <v>3408</v>
      </c>
      <c r="AA454" s="3">
        <v>46210</v>
      </c>
      <c r="AB454" s="1" t="s">
        <v>3416</v>
      </c>
      <c r="AC454" s="1" t="s">
        <v>3564</v>
      </c>
      <c r="AD454" s="1" t="s">
        <v>3933</v>
      </c>
      <c r="AE454" s="1" t="s">
        <v>3933</v>
      </c>
      <c r="AF454" s="1" t="s">
        <v>3937</v>
      </c>
      <c r="AG454" s="1" t="s">
        <v>2488</v>
      </c>
      <c r="AH454" s="1" t="s">
        <v>2596</v>
      </c>
      <c r="AI454" s="1" t="s">
        <v>3948</v>
      </c>
      <c r="AJ454" s="1"/>
      <c r="AK454" s="1"/>
      <c r="AL454" s="1" t="s">
        <v>3952</v>
      </c>
      <c r="AM454" s="1" t="s">
        <v>3952</v>
      </c>
      <c r="AN454" s="1" t="s">
        <v>3959</v>
      </c>
      <c r="AO454" s="1" t="s">
        <v>3982</v>
      </c>
      <c r="AP454" s="1" t="s">
        <v>4221</v>
      </c>
      <c r="AQ454" s="1"/>
      <c r="AR454">
        <v>22417</v>
      </c>
      <c r="AS454">
        <v>1</v>
      </c>
      <c r="AT454" s="1" t="s">
        <v>4235</v>
      </c>
      <c r="AU454">
        <v>383600</v>
      </c>
      <c r="AV454" s="1" t="s">
        <v>4280</v>
      </c>
      <c r="AW454" s="1" t="s">
        <v>3937</v>
      </c>
      <c r="AX454">
        <v>2633</v>
      </c>
      <c r="AY454">
        <v>135637</v>
      </c>
      <c r="AZ454">
        <v>7</v>
      </c>
      <c r="BA454" s="1" t="s">
        <v>4619</v>
      </c>
    </row>
    <row r="455" spans="1:53">
      <c r="A455" s="1" t="s">
        <v>498</v>
      </c>
      <c r="B455">
        <v>0</v>
      </c>
      <c r="C455">
        <v>162000</v>
      </c>
      <c r="D455" s="1" t="s">
        <v>1551</v>
      </c>
      <c r="E455">
        <v>20</v>
      </c>
      <c r="F455">
        <v>138624</v>
      </c>
      <c r="G455">
        <v>8</v>
      </c>
      <c r="H455" s="1"/>
      <c r="I455" s="1" t="s">
        <v>2405</v>
      </c>
      <c r="J455" s="1" t="s">
        <v>2462</v>
      </c>
      <c r="K455" s="1" t="s">
        <v>2465</v>
      </c>
      <c r="L455" s="1" t="s">
        <v>2488</v>
      </c>
      <c r="M455" s="1" t="s">
        <v>2596</v>
      </c>
      <c r="N455" s="1" t="s">
        <v>2607</v>
      </c>
      <c r="O455" s="1"/>
      <c r="P455">
        <v>1</v>
      </c>
      <c r="Q455" s="1" t="s">
        <v>2666</v>
      </c>
      <c r="R455" s="1" t="s">
        <v>3107</v>
      </c>
      <c r="S455" s="1"/>
      <c r="T455" s="1" t="s">
        <v>3109</v>
      </c>
      <c r="U455" s="1" t="s">
        <v>3162</v>
      </c>
      <c r="V455" s="1" t="s">
        <v>3314</v>
      </c>
      <c r="W455" s="1" t="s">
        <v>3396</v>
      </c>
      <c r="X455" s="1"/>
      <c r="Y455" s="3">
        <v>46210</v>
      </c>
      <c r="Z455" s="1" t="s">
        <v>3408</v>
      </c>
      <c r="AA455" s="3">
        <v>46210</v>
      </c>
      <c r="AB455" s="1" t="s">
        <v>3416</v>
      </c>
      <c r="AC455" s="1" t="s">
        <v>3564</v>
      </c>
      <c r="AD455" s="1" t="s">
        <v>3933</v>
      </c>
      <c r="AE455" s="1" t="s">
        <v>3933</v>
      </c>
      <c r="AF455" s="1" t="s">
        <v>3937</v>
      </c>
      <c r="AG455" s="1" t="s">
        <v>2488</v>
      </c>
      <c r="AH455" s="1" t="s">
        <v>2596</v>
      </c>
      <c r="AI455" s="1" t="s">
        <v>3948</v>
      </c>
      <c r="AJ455" s="1"/>
      <c r="AK455" s="1"/>
      <c r="AL455" s="1" t="s">
        <v>3952</v>
      </c>
      <c r="AM455" s="1" t="s">
        <v>3952</v>
      </c>
      <c r="AN455" s="1" t="s">
        <v>3959</v>
      </c>
      <c r="AO455" s="1" t="s">
        <v>3982</v>
      </c>
      <c r="AP455" s="1" t="s">
        <v>4221</v>
      </c>
      <c r="AQ455" s="1"/>
      <c r="AR455">
        <v>22417</v>
      </c>
      <c r="AS455">
        <v>1</v>
      </c>
      <c r="AT455" s="1" t="s">
        <v>4235</v>
      </c>
      <c r="AU455">
        <v>162000</v>
      </c>
      <c r="AV455" s="1" t="s">
        <v>4280</v>
      </c>
      <c r="AW455" s="1" t="s">
        <v>3937</v>
      </c>
      <c r="AX455">
        <v>2633</v>
      </c>
      <c r="AY455">
        <v>135637</v>
      </c>
      <c r="AZ455">
        <v>8</v>
      </c>
      <c r="BA455" s="1" t="s">
        <v>4619</v>
      </c>
    </row>
    <row r="456" spans="1:53">
      <c r="A456" s="1" t="s">
        <v>499</v>
      </c>
      <c r="B456">
        <v>0</v>
      </c>
      <c r="C456">
        <v>114000</v>
      </c>
      <c r="D456" s="1" t="s">
        <v>1693</v>
      </c>
      <c r="E456">
        <v>20</v>
      </c>
      <c r="F456">
        <v>138624</v>
      </c>
      <c r="G456">
        <v>9</v>
      </c>
      <c r="H456" s="1"/>
      <c r="I456" s="1" t="s">
        <v>2405</v>
      </c>
      <c r="J456" s="1" t="s">
        <v>2462</v>
      </c>
      <c r="K456" s="1" t="s">
        <v>2465</v>
      </c>
      <c r="L456" s="1" t="s">
        <v>2488</v>
      </c>
      <c r="M456" s="1" t="s">
        <v>2596</v>
      </c>
      <c r="N456" s="1" t="s">
        <v>2607</v>
      </c>
      <c r="O456" s="1"/>
      <c r="P456">
        <v>1</v>
      </c>
      <c r="Q456" s="1" t="s">
        <v>1651</v>
      </c>
      <c r="R456" s="1" t="s">
        <v>3107</v>
      </c>
      <c r="S456" s="1"/>
      <c r="T456" s="1" t="s">
        <v>3109</v>
      </c>
      <c r="U456" s="1" t="s">
        <v>3162</v>
      </c>
      <c r="V456" s="1" t="s">
        <v>3314</v>
      </c>
      <c r="W456" s="1" t="s">
        <v>3396</v>
      </c>
      <c r="X456" s="1"/>
      <c r="Y456" s="3">
        <v>46210</v>
      </c>
      <c r="Z456" s="1" t="s">
        <v>3408</v>
      </c>
      <c r="AA456" s="3">
        <v>46210</v>
      </c>
      <c r="AB456" s="1" t="s">
        <v>3416</v>
      </c>
      <c r="AC456" s="1" t="s">
        <v>3564</v>
      </c>
      <c r="AD456" s="1" t="s">
        <v>3933</v>
      </c>
      <c r="AE456" s="1" t="s">
        <v>3933</v>
      </c>
      <c r="AF456" s="1" t="s">
        <v>3937</v>
      </c>
      <c r="AG456" s="1" t="s">
        <v>2488</v>
      </c>
      <c r="AH456" s="1" t="s">
        <v>2596</v>
      </c>
      <c r="AI456" s="1" t="s">
        <v>3948</v>
      </c>
      <c r="AJ456" s="1"/>
      <c r="AK456" s="1"/>
      <c r="AL456" s="1" t="s">
        <v>3952</v>
      </c>
      <c r="AM456" s="1" t="s">
        <v>3952</v>
      </c>
      <c r="AN456" s="1" t="s">
        <v>3959</v>
      </c>
      <c r="AO456" s="1" t="s">
        <v>3982</v>
      </c>
      <c r="AP456" s="1" t="s">
        <v>4221</v>
      </c>
      <c r="AQ456" s="1"/>
      <c r="AR456">
        <v>22417</v>
      </c>
      <c r="AS456">
        <v>1</v>
      </c>
      <c r="AT456" s="1" t="s">
        <v>4235</v>
      </c>
      <c r="AU456">
        <v>114000</v>
      </c>
      <c r="AV456" s="1" t="s">
        <v>4280</v>
      </c>
      <c r="AW456" s="1" t="s">
        <v>3937</v>
      </c>
      <c r="AX456">
        <v>2633</v>
      </c>
      <c r="AY456">
        <v>135637</v>
      </c>
      <c r="AZ456">
        <v>9</v>
      </c>
      <c r="BA456" s="1" t="s">
        <v>4619</v>
      </c>
    </row>
    <row r="457" spans="1:53">
      <c r="A457" s="1" t="s">
        <v>500</v>
      </c>
      <c r="B457">
        <v>0</v>
      </c>
      <c r="C457">
        <v>80000</v>
      </c>
      <c r="D457" s="1" t="s">
        <v>1530</v>
      </c>
      <c r="E457">
        <v>20</v>
      </c>
      <c r="F457">
        <v>138624</v>
      </c>
      <c r="G457">
        <v>10</v>
      </c>
      <c r="H457" s="1"/>
      <c r="I457" s="1" t="s">
        <v>2405</v>
      </c>
      <c r="J457" s="1" t="s">
        <v>2462</v>
      </c>
      <c r="K457" s="1" t="s">
        <v>2465</v>
      </c>
      <c r="L457" s="1" t="s">
        <v>2488</v>
      </c>
      <c r="M457" s="1" t="s">
        <v>2596</v>
      </c>
      <c r="N457" s="1" t="s">
        <v>2607</v>
      </c>
      <c r="O457" s="1"/>
      <c r="P457">
        <v>1</v>
      </c>
      <c r="Q457" s="1" t="s">
        <v>2653</v>
      </c>
      <c r="R457" s="1" t="s">
        <v>3107</v>
      </c>
      <c r="S457" s="1"/>
      <c r="T457" s="1" t="s">
        <v>3109</v>
      </c>
      <c r="U457" s="1" t="s">
        <v>3162</v>
      </c>
      <c r="V457" s="1" t="s">
        <v>3314</v>
      </c>
      <c r="W457" s="1" t="s">
        <v>3396</v>
      </c>
      <c r="X457" s="1"/>
      <c r="Y457" s="3">
        <v>46210</v>
      </c>
      <c r="Z457" s="1" t="s">
        <v>3408</v>
      </c>
      <c r="AA457" s="3">
        <v>46210</v>
      </c>
      <c r="AB457" s="1" t="s">
        <v>3416</v>
      </c>
      <c r="AC457" s="1" t="s">
        <v>3564</v>
      </c>
      <c r="AD457" s="1" t="s">
        <v>3933</v>
      </c>
      <c r="AE457" s="1" t="s">
        <v>3933</v>
      </c>
      <c r="AF457" s="1" t="s">
        <v>3937</v>
      </c>
      <c r="AG457" s="1" t="s">
        <v>2488</v>
      </c>
      <c r="AH457" s="1" t="s">
        <v>2596</v>
      </c>
      <c r="AI457" s="1" t="s">
        <v>3948</v>
      </c>
      <c r="AJ457" s="1"/>
      <c r="AK457" s="1"/>
      <c r="AL457" s="1" t="s">
        <v>3952</v>
      </c>
      <c r="AM457" s="1" t="s">
        <v>3952</v>
      </c>
      <c r="AN457" s="1" t="s">
        <v>3959</v>
      </c>
      <c r="AO457" s="1" t="s">
        <v>3982</v>
      </c>
      <c r="AP457" s="1" t="s">
        <v>4221</v>
      </c>
      <c r="AQ457" s="1"/>
      <c r="AR457">
        <v>22417</v>
      </c>
      <c r="AS457">
        <v>1</v>
      </c>
      <c r="AT457" s="1" t="s">
        <v>4235</v>
      </c>
      <c r="AU457">
        <v>80000</v>
      </c>
      <c r="AV457" s="1" t="s">
        <v>4280</v>
      </c>
      <c r="AW457" s="1" t="s">
        <v>3937</v>
      </c>
      <c r="AX457">
        <v>2633</v>
      </c>
      <c r="AY457">
        <v>135637</v>
      </c>
      <c r="AZ457">
        <v>10</v>
      </c>
      <c r="BA457" s="1" t="s">
        <v>4619</v>
      </c>
    </row>
    <row r="458" spans="1:53">
      <c r="A458" s="1" t="s">
        <v>501</v>
      </c>
      <c r="B458">
        <v>0</v>
      </c>
      <c r="C458">
        <v>20000</v>
      </c>
      <c r="D458" s="1" t="s">
        <v>1543</v>
      </c>
      <c r="E458">
        <v>20</v>
      </c>
      <c r="F458">
        <v>138624</v>
      </c>
      <c r="G458">
        <v>11</v>
      </c>
      <c r="H458" s="1"/>
      <c r="I458" s="1" t="s">
        <v>2405</v>
      </c>
      <c r="J458" s="1" t="s">
        <v>2462</v>
      </c>
      <c r="K458" s="1" t="s">
        <v>2465</v>
      </c>
      <c r="L458" s="1" t="s">
        <v>2488</v>
      </c>
      <c r="M458" s="1" t="s">
        <v>2596</v>
      </c>
      <c r="N458" s="1" t="s">
        <v>2607</v>
      </c>
      <c r="O458" s="1"/>
      <c r="P458">
        <v>1</v>
      </c>
      <c r="Q458" s="1" t="s">
        <v>1437</v>
      </c>
      <c r="R458" s="1" t="s">
        <v>3107</v>
      </c>
      <c r="S458" s="1"/>
      <c r="T458" s="1" t="s">
        <v>3109</v>
      </c>
      <c r="U458" s="1" t="s">
        <v>3162</v>
      </c>
      <c r="V458" s="1" t="s">
        <v>3314</v>
      </c>
      <c r="W458" s="1" t="s">
        <v>3396</v>
      </c>
      <c r="X458" s="1"/>
      <c r="Y458" s="3">
        <v>46210</v>
      </c>
      <c r="Z458" s="1" t="s">
        <v>3408</v>
      </c>
      <c r="AA458" s="3">
        <v>46210</v>
      </c>
      <c r="AB458" s="1" t="s">
        <v>3416</v>
      </c>
      <c r="AC458" s="1" t="s">
        <v>3564</v>
      </c>
      <c r="AD458" s="1" t="s">
        <v>3933</v>
      </c>
      <c r="AE458" s="1" t="s">
        <v>3933</v>
      </c>
      <c r="AF458" s="1" t="s">
        <v>3937</v>
      </c>
      <c r="AG458" s="1" t="s">
        <v>2488</v>
      </c>
      <c r="AH458" s="1" t="s">
        <v>2596</v>
      </c>
      <c r="AI458" s="1" t="s">
        <v>3948</v>
      </c>
      <c r="AJ458" s="1"/>
      <c r="AK458" s="1"/>
      <c r="AL458" s="1" t="s">
        <v>3952</v>
      </c>
      <c r="AM458" s="1" t="s">
        <v>3952</v>
      </c>
      <c r="AN458" s="1" t="s">
        <v>3959</v>
      </c>
      <c r="AO458" s="1" t="s">
        <v>3982</v>
      </c>
      <c r="AP458" s="1" t="s">
        <v>4221</v>
      </c>
      <c r="AQ458" s="1"/>
      <c r="AR458">
        <v>22417</v>
      </c>
      <c r="AS458">
        <v>1</v>
      </c>
      <c r="AT458" s="1" t="s">
        <v>4235</v>
      </c>
      <c r="AU458">
        <v>20000</v>
      </c>
      <c r="AV458" s="1" t="s">
        <v>4280</v>
      </c>
      <c r="AW458" s="1" t="s">
        <v>3937</v>
      </c>
      <c r="AX458">
        <v>2633</v>
      </c>
      <c r="AY458">
        <v>135637</v>
      </c>
      <c r="AZ458">
        <v>11</v>
      </c>
      <c r="BA458" s="1" t="s">
        <v>4619</v>
      </c>
    </row>
    <row r="459" spans="1:53">
      <c r="A459" s="1" t="s">
        <v>502</v>
      </c>
      <c r="B459">
        <v>0</v>
      </c>
      <c r="C459">
        <v>4915000</v>
      </c>
      <c r="D459" s="1" t="s">
        <v>1694</v>
      </c>
      <c r="E459">
        <v>20</v>
      </c>
      <c r="F459">
        <v>138634</v>
      </c>
      <c r="G459">
        <v>1</v>
      </c>
      <c r="H459" s="1"/>
      <c r="I459" s="1" t="s">
        <v>2405</v>
      </c>
      <c r="J459" s="1" t="s">
        <v>2462</v>
      </c>
      <c r="K459" s="1" t="s">
        <v>2465</v>
      </c>
      <c r="L459" s="1" t="s">
        <v>2525</v>
      </c>
      <c r="M459" s="1" t="s">
        <v>2598</v>
      </c>
      <c r="N459" s="1" t="s">
        <v>2607</v>
      </c>
      <c r="O459" s="1"/>
      <c r="P459">
        <v>1</v>
      </c>
      <c r="Q459" s="1" t="s">
        <v>2748</v>
      </c>
      <c r="R459" s="1" t="s">
        <v>3107</v>
      </c>
      <c r="S459" s="1"/>
      <c r="T459" s="1" t="s">
        <v>3109</v>
      </c>
      <c r="U459" s="1" t="s">
        <v>2748</v>
      </c>
      <c r="V459" s="1" t="s">
        <v>1694</v>
      </c>
      <c r="W459" s="1" t="s">
        <v>3396</v>
      </c>
      <c r="X459" s="1" t="s">
        <v>3400</v>
      </c>
      <c r="Y459" s="3">
        <v>46210</v>
      </c>
      <c r="Z459" s="1" t="s">
        <v>3408</v>
      </c>
      <c r="AA459" s="3">
        <v>46210</v>
      </c>
      <c r="AB459" s="1" t="s">
        <v>3416</v>
      </c>
      <c r="AC459" s="1" t="s">
        <v>3565</v>
      </c>
      <c r="AD459" s="1" t="s">
        <v>3933</v>
      </c>
      <c r="AE459" s="1" t="s">
        <v>3933</v>
      </c>
      <c r="AF459" s="1" t="s">
        <v>3937</v>
      </c>
      <c r="AG459" s="1" t="s">
        <v>2525</v>
      </c>
      <c r="AH459" s="1" t="s">
        <v>2598</v>
      </c>
      <c r="AI459" s="1" t="s">
        <v>3948</v>
      </c>
      <c r="AJ459" s="1"/>
      <c r="AK459" s="1"/>
      <c r="AL459" s="1" t="s">
        <v>3952</v>
      </c>
      <c r="AM459" s="1" t="s">
        <v>3952</v>
      </c>
      <c r="AN459" s="1" t="s">
        <v>3959</v>
      </c>
      <c r="AO459" s="1" t="s">
        <v>4047</v>
      </c>
      <c r="AP459" s="1" t="s">
        <v>4221</v>
      </c>
      <c r="AQ459" s="1"/>
      <c r="AR459">
        <v>22422</v>
      </c>
      <c r="AS459">
        <v>1</v>
      </c>
      <c r="AT459" s="1" t="s">
        <v>4235</v>
      </c>
      <c r="AU459">
        <v>4915000</v>
      </c>
      <c r="AV459" s="1" t="s">
        <v>4287</v>
      </c>
      <c r="AW459" s="1" t="s">
        <v>3937</v>
      </c>
      <c r="AX459">
        <v>5797</v>
      </c>
      <c r="AY459">
        <v>135638</v>
      </c>
      <c r="AZ459">
        <v>1</v>
      </c>
      <c r="BA459" s="1" t="s">
        <v>4619</v>
      </c>
    </row>
    <row r="460" spans="1:53">
      <c r="A460" s="1" t="s">
        <v>503</v>
      </c>
      <c r="B460">
        <v>0</v>
      </c>
      <c r="C460">
        <v>80000</v>
      </c>
      <c r="D460" s="1" t="s">
        <v>1530</v>
      </c>
      <c r="E460">
        <v>20</v>
      </c>
      <c r="F460">
        <v>138641</v>
      </c>
      <c r="G460">
        <v>1</v>
      </c>
      <c r="H460" s="1"/>
      <c r="I460" s="1" t="s">
        <v>2405</v>
      </c>
      <c r="J460" s="1" t="s">
        <v>2462</v>
      </c>
      <c r="K460" s="1" t="s">
        <v>2465</v>
      </c>
      <c r="L460" s="1" t="s">
        <v>2519</v>
      </c>
      <c r="M460" s="1" t="s">
        <v>2602</v>
      </c>
      <c r="N460" s="1" t="s">
        <v>2607</v>
      </c>
      <c r="O460" s="1"/>
      <c r="P460">
        <v>1</v>
      </c>
      <c r="Q460" s="1" t="s">
        <v>2653</v>
      </c>
      <c r="R460" s="1" t="s">
        <v>3107</v>
      </c>
      <c r="S460" s="1"/>
      <c r="T460" s="1" t="s">
        <v>3109</v>
      </c>
      <c r="U460" s="1" t="s">
        <v>1860</v>
      </c>
      <c r="V460" s="1" t="s">
        <v>1505</v>
      </c>
      <c r="W460" s="1" t="s">
        <v>3396</v>
      </c>
      <c r="X460" s="1"/>
      <c r="Y460" s="3">
        <v>46210</v>
      </c>
      <c r="Z460" s="1" t="s">
        <v>3408</v>
      </c>
      <c r="AA460" s="3">
        <v>46210</v>
      </c>
      <c r="AB460" s="1" t="s">
        <v>3416</v>
      </c>
      <c r="AC460" s="1" t="s">
        <v>3566</v>
      </c>
      <c r="AD460" s="1" t="s">
        <v>3933</v>
      </c>
      <c r="AE460" s="1" t="s">
        <v>3933</v>
      </c>
      <c r="AF460" s="1" t="s">
        <v>3937</v>
      </c>
      <c r="AG460" s="1" t="s">
        <v>2519</v>
      </c>
      <c r="AH460" s="1" t="s">
        <v>2602</v>
      </c>
      <c r="AI460" s="1" t="s">
        <v>3948</v>
      </c>
      <c r="AJ460" s="1"/>
      <c r="AK460" s="1"/>
      <c r="AL460" s="1" t="s">
        <v>3952</v>
      </c>
      <c r="AM460" s="1" t="s">
        <v>3952</v>
      </c>
      <c r="AN460" s="1" t="s">
        <v>3959</v>
      </c>
      <c r="AO460" s="1" t="s">
        <v>3982</v>
      </c>
      <c r="AP460" s="1" t="s">
        <v>4221</v>
      </c>
      <c r="AQ460" s="1"/>
      <c r="AR460">
        <v>22417</v>
      </c>
      <c r="AS460">
        <v>1</v>
      </c>
      <c r="AT460" s="1" t="s">
        <v>4235</v>
      </c>
      <c r="AU460">
        <v>80000</v>
      </c>
      <c r="AV460" s="1" t="s">
        <v>4280</v>
      </c>
      <c r="AW460" s="1" t="s">
        <v>3937</v>
      </c>
      <c r="AX460">
        <v>2633</v>
      </c>
      <c r="AY460">
        <v>135639</v>
      </c>
      <c r="AZ460">
        <v>1</v>
      </c>
      <c r="BA460" s="1" t="s">
        <v>4619</v>
      </c>
    </row>
    <row r="461" spans="1:53">
      <c r="A461" s="1" t="s">
        <v>504</v>
      </c>
      <c r="B461">
        <v>0</v>
      </c>
      <c r="C461">
        <v>160000</v>
      </c>
      <c r="D461" s="1" t="s">
        <v>1539</v>
      </c>
      <c r="E461">
        <v>20</v>
      </c>
      <c r="F461">
        <v>138641</v>
      </c>
      <c r="G461">
        <v>2</v>
      </c>
      <c r="H461" s="1"/>
      <c r="I461" s="1" t="s">
        <v>2405</v>
      </c>
      <c r="J461" s="1" t="s">
        <v>2462</v>
      </c>
      <c r="K461" s="1" t="s">
        <v>2465</v>
      </c>
      <c r="L461" s="1" t="s">
        <v>2519</v>
      </c>
      <c r="M461" s="1" t="s">
        <v>2602</v>
      </c>
      <c r="N461" s="1" t="s">
        <v>2607</v>
      </c>
      <c r="O461" s="1"/>
      <c r="P461">
        <v>1</v>
      </c>
      <c r="Q461" s="1" t="s">
        <v>2135</v>
      </c>
      <c r="R461" s="1" t="s">
        <v>3107</v>
      </c>
      <c r="S461" s="1"/>
      <c r="T461" s="1" t="s">
        <v>3109</v>
      </c>
      <c r="U461" s="1" t="s">
        <v>1860</v>
      </c>
      <c r="V461" s="1" t="s">
        <v>1505</v>
      </c>
      <c r="W461" s="1" t="s">
        <v>3396</v>
      </c>
      <c r="X461" s="1"/>
      <c r="Y461" s="3">
        <v>46210</v>
      </c>
      <c r="Z461" s="1" t="s">
        <v>3408</v>
      </c>
      <c r="AA461" s="3">
        <v>46210</v>
      </c>
      <c r="AB461" s="1" t="s">
        <v>3416</v>
      </c>
      <c r="AC461" s="1" t="s">
        <v>3566</v>
      </c>
      <c r="AD461" s="1" t="s">
        <v>3933</v>
      </c>
      <c r="AE461" s="1" t="s">
        <v>3933</v>
      </c>
      <c r="AF461" s="1" t="s">
        <v>3937</v>
      </c>
      <c r="AG461" s="1" t="s">
        <v>2519</v>
      </c>
      <c r="AH461" s="1" t="s">
        <v>2602</v>
      </c>
      <c r="AI461" s="1" t="s">
        <v>3948</v>
      </c>
      <c r="AJ461" s="1"/>
      <c r="AK461" s="1"/>
      <c r="AL461" s="1" t="s">
        <v>3952</v>
      </c>
      <c r="AM461" s="1" t="s">
        <v>3952</v>
      </c>
      <c r="AN461" s="1" t="s">
        <v>3959</v>
      </c>
      <c r="AO461" s="1" t="s">
        <v>3982</v>
      </c>
      <c r="AP461" s="1" t="s">
        <v>4221</v>
      </c>
      <c r="AQ461" s="1"/>
      <c r="AR461">
        <v>22417</v>
      </c>
      <c r="AS461">
        <v>1</v>
      </c>
      <c r="AT461" s="1" t="s">
        <v>4235</v>
      </c>
      <c r="AU461">
        <v>160000</v>
      </c>
      <c r="AV461" s="1" t="s">
        <v>4280</v>
      </c>
      <c r="AW461" s="1" t="s">
        <v>3937</v>
      </c>
      <c r="AX461">
        <v>2633</v>
      </c>
      <c r="AY461">
        <v>135639</v>
      </c>
      <c r="AZ461">
        <v>2</v>
      </c>
      <c r="BA461" s="1" t="s">
        <v>4619</v>
      </c>
    </row>
    <row r="462" spans="1:53">
      <c r="A462" s="1" t="s">
        <v>505</v>
      </c>
      <c r="B462">
        <v>0</v>
      </c>
      <c r="C462">
        <v>80000</v>
      </c>
      <c r="D462" s="1" t="s">
        <v>1530</v>
      </c>
      <c r="E462">
        <v>20</v>
      </c>
      <c r="F462">
        <v>138641</v>
      </c>
      <c r="G462">
        <v>3</v>
      </c>
      <c r="H462" s="1"/>
      <c r="I462" s="1" t="s">
        <v>2405</v>
      </c>
      <c r="J462" s="1" t="s">
        <v>2462</v>
      </c>
      <c r="K462" s="1" t="s">
        <v>2465</v>
      </c>
      <c r="L462" s="1" t="s">
        <v>2519</v>
      </c>
      <c r="M462" s="1" t="s">
        <v>2602</v>
      </c>
      <c r="N462" s="1" t="s">
        <v>2607</v>
      </c>
      <c r="O462" s="1"/>
      <c r="P462">
        <v>1</v>
      </c>
      <c r="Q462" s="1" t="s">
        <v>2653</v>
      </c>
      <c r="R462" s="1" t="s">
        <v>3107</v>
      </c>
      <c r="S462" s="1"/>
      <c r="T462" s="1" t="s">
        <v>3109</v>
      </c>
      <c r="U462" s="1" t="s">
        <v>1860</v>
      </c>
      <c r="V462" s="1" t="s">
        <v>1505</v>
      </c>
      <c r="W462" s="1" t="s">
        <v>3396</v>
      </c>
      <c r="X462" s="1"/>
      <c r="Y462" s="3">
        <v>46210</v>
      </c>
      <c r="Z462" s="1" t="s">
        <v>3408</v>
      </c>
      <c r="AA462" s="3">
        <v>46210</v>
      </c>
      <c r="AB462" s="1" t="s">
        <v>3416</v>
      </c>
      <c r="AC462" s="1" t="s">
        <v>3566</v>
      </c>
      <c r="AD462" s="1" t="s">
        <v>3933</v>
      </c>
      <c r="AE462" s="1" t="s">
        <v>3933</v>
      </c>
      <c r="AF462" s="1" t="s">
        <v>3937</v>
      </c>
      <c r="AG462" s="1" t="s">
        <v>2519</v>
      </c>
      <c r="AH462" s="1" t="s">
        <v>2602</v>
      </c>
      <c r="AI462" s="1" t="s">
        <v>3948</v>
      </c>
      <c r="AJ462" s="1"/>
      <c r="AK462" s="1"/>
      <c r="AL462" s="1" t="s">
        <v>3952</v>
      </c>
      <c r="AM462" s="1" t="s">
        <v>3952</v>
      </c>
      <c r="AN462" s="1" t="s">
        <v>3959</v>
      </c>
      <c r="AO462" s="1" t="s">
        <v>3982</v>
      </c>
      <c r="AP462" s="1" t="s">
        <v>4221</v>
      </c>
      <c r="AQ462" s="1"/>
      <c r="AR462">
        <v>22417</v>
      </c>
      <c r="AS462">
        <v>1</v>
      </c>
      <c r="AT462" s="1" t="s">
        <v>4235</v>
      </c>
      <c r="AU462">
        <v>80000</v>
      </c>
      <c r="AV462" s="1" t="s">
        <v>4280</v>
      </c>
      <c r="AW462" s="1" t="s">
        <v>3937</v>
      </c>
      <c r="AX462">
        <v>2633</v>
      </c>
      <c r="AY462">
        <v>135639</v>
      </c>
      <c r="AZ462">
        <v>3</v>
      </c>
      <c r="BA462" s="1" t="s">
        <v>4619</v>
      </c>
    </row>
    <row r="463" spans="1:53">
      <c r="A463" s="1" t="s">
        <v>506</v>
      </c>
      <c r="B463">
        <v>0</v>
      </c>
      <c r="C463">
        <v>240000</v>
      </c>
      <c r="D463" s="1" t="s">
        <v>1592</v>
      </c>
      <c r="E463">
        <v>20</v>
      </c>
      <c r="F463">
        <v>138641</v>
      </c>
      <c r="G463">
        <v>4</v>
      </c>
      <c r="H463" s="1"/>
      <c r="I463" s="1" t="s">
        <v>2405</v>
      </c>
      <c r="J463" s="1" t="s">
        <v>2462</v>
      </c>
      <c r="K463" s="1" t="s">
        <v>2465</v>
      </c>
      <c r="L463" s="1" t="s">
        <v>2519</v>
      </c>
      <c r="M463" s="1" t="s">
        <v>2602</v>
      </c>
      <c r="N463" s="1" t="s">
        <v>2607</v>
      </c>
      <c r="O463" s="1"/>
      <c r="P463">
        <v>1</v>
      </c>
      <c r="Q463" s="1" t="s">
        <v>1517</v>
      </c>
      <c r="R463" s="1" t="s">
        <v>3107</v>
      </c>
      <c r="S463" s="1"/>
      <c r="T463" s="1" t="s">
        <v>3109</v>
      </c>
      <c r="U463" s="1" t="s">
        <v>1860</v>
      </c>
      <c r="V463" s="1" t="s">
        <v>1505</v>
      </c>
      <c r="W463" s="1" t="s">
        <v>3396</v>
      </c>
      <c r="X463" s="1"/>
      <c r="Y463" s="3">
        <v>46210</v>
      </c>
      <c r="Z463" s="1" t="s">
        <v>3408</v>
      </c>
      <c r="AA463" s="3">
        <v>46210</v>
      </c>
      <c r="AB463" s="1" t="s">
        <v>3416</v>
      </c>
      <c r="AC463" s="1" t="s">
        <v>3566</v>
      </c>
      <c r="AD463" s="1" t="s">
        <v>3933</v>
      </c>
      <c r="AE463" s="1" t="s">
        <v>3933</v>
      </c>
      <c r="AF463" s="1" t="s">
        <v>3937</v>
      </c>
      <c r="AG463" s="1" t="s">
        <v>2519</v>
      </c>
      <c r="AH463" s="1" t="s">
        <v>2602</v>
      </c>
      <c r="AI463" s="1" t="s">
        <v>3948</v>
      </c>
      <c r="AJ463" s="1"/>
      <c r="AK463" s="1"/>
      <c r="AL463" s="1" t="s">
        <v>3952</v>
      </c>
      <c r="AM463" s="1" t="s">
        <v>3952</v>
      </c>
      <c r="AN463" s="1" t="s">
        <v>3959</v>
      </c>
      <c r="AO463" s="1" t="s">
        <v>3982</v>
      </c>
      <c r="AP463" s="1" t="s">
        <v>4221</v>
      </c>
      <c r="AQ463" s="1"/>
      <c r="AR463">
        <v>22417</v>
      </c>
      <c r="AS463">
        <v>1</v>
      </c>
      <c r="AT463" s="1" t="s">
        <v>4235</v>
      </c>
      <c r="AU463">
        <v>240000</v>
      </c>
      <c r="AV463" s="1" t="s">
        <v>4280</v>
      </c>
      <c r="AW463" s="1" t="s">
        <v>3937</v>
      </c>
      <c r="AX463">
        <v>2633</v>
      </c>
      <c r="AY463">
        <v>135639</v>
      </c>
      <c r="AZ463">
        <v>4</v>
      </c>
      <c r="BA463" s="1" t="s">
        <v>4619</v>
      </c>
    </row>
    <row r="464" spans="1:53">
      <c r="A464" s="1" t="s">
        <v>507</v>
      </c>
      <c r="B464">
        <v>0</v>
      </c>
      <c r="C464">
        <v>160000</v>
      </c>
      <c r="D464" s="1" t="s">
        <v>1539</v>
      </c>
      <c r="E464">
        <v>20</v>
      </c>
      <c r="F464">
        <v>138641</v>
      </c>
      <c r="G464">
        <v>5</v>
      </c>
      <c r="H464" s="1"/>
      <c r="I464" s="1" t="s">
        <v>2405</v>
      </c>
      <c r="J464" s="1" t="s">
        <v>2462</v>
      </c>
      <c r="K464" s="1" t="s">
        <v>2465</v>
      </c>
      <c r="L464" s="1" t="s">
        <v>2519</v>
      </c>
      <c r="M464" s="1" t="s">
        <v>2602</v>
      </c>
      <c r="N464" s="1" t="s">
        <v>2607</v>
      </c>
      <c r="O464" s="1"/>
      <c r="P464">
        <v>1</v>
      </c>
      <c r="Q464" s="1" t="s">
        <v>2135</v>
      </c>
      <c r="R464" s="1" t="s">
        <v>3107</v>
      </c>
      <c r="S464" s="1"/>
      <c r="T464" s="1" t="s">
        <v>3109</v>
      </c>
      <c r="U464" s="1" t="s">
        <v>1860</v>
      </c>
      <c r="V464" s="1" t="s">
        <v>1505</v>
      </c>
      <c r="W464" s="1" t="s">
        <v>3396</v>
      </c>
      <c r="X464" s="1"/>
      <c r="Y464" s="3">
        <v>46210</v>
      </c>
      <c r="Z464" s="1" t="s">
        <v>3408</v>
      </c>
      <c r="AA464" s="3">
        <v>46210</v>
      </c>
      <c r="AB464" s="1" t="s">
        <v>3416</v>
      </c>
      <c r="AC464" s="1" t="s">
        <v>3566</v>
      </c>
      <c r="AD464" s="1" t="s">
        <v>3933</v>
      </c>
      <c r="AE464" s="1" t="s">
        <v>3933</v>
      </c>
      <c r="AF464" s="1" t="s">
        <v>3937</v>
      </c>
      <c r="AG464" s="1" t="s">
        <v>2519</v>
      </c>
      <c r="AH464" s="1" t="s">
        <v>2602</v>
      </c>
      <c r="AI464" s="1" t="s">
        <v>3948</v>
      </c>
      <c r="AJ464" s="1"/>
      <c r="AK464" s="1"/>
      <c r="AL464" s="1" t="s">
        <v>3952</v>
      </c>
      <c r="AM464" s="1" t="s">
        <v>3952</v>
      </c>
      <c r="AN464" s="1" t="s">
        <v>3959</v>
      </c>
      <c r="AO464" s="1" t="s">
        <v>3982</v>
      </c>
      <c r="AP464" s="1" t="s">
        <v>4221</v>
      </c>
      <c r="AQ464" s="1"/>
      <c r="AR464">
        <v>22417</v>
      </c>
      <c r="AS464">
        <v>1</v>
      </c>
      <c r="AT464" s="1" t="s">
        <v>4235</v>
      </c>
      <c r="AU464">
        <v>160000</v>
      </c>
      <c r="AV464" s="1" t="s">
        <v>4280</v>
      </c>
      <c r="AW464" s="1" t="s">
        <v>3937</v>
      </c>
      <c r="AX464">
        <v>2633</v>
      </c>
      <c r="AY464">
        <v>135639</v>
      </c>
      <c r="AZ464">
        <v>5</v>
      </c>
      <c r="BA464" s="1" t="s">
        <v>4619</v>
      </c>
    </row>
    <row r="465" spans="1:53">
      <c r="A465" s="1" t="s">
        <v>508</v>
      </c>
      <c r="B465">
        <v>0</v>
      </c>
      <c r="C465">
        <v>160000</v>
      </c>
      <c r="D465" s="1" t="s">
        <v>1539</v>
      </c>
      <c r="E465">
        <v>20</v>
      </c>
      <c r="F465">
        <v>138641</v>
      </c>
      <c r="G465">
        <v>6</v>
      </c>
      <c r="H465" s="1"/>
      <c r="I465" s="1" t="s">
        <v>2405</v>
      </c>
      <c r="J465" s="1" t="s">
        <v>2462</v>
      </c>
      <c r="K465" s="1" t="s">
        <v>2465</v>
      </c>
      <c r="L465" s="1" t="s">
        <v>2519</v>
      </c>
      <c r="M465" s="1" t="s">
        <v>2602</v>
      </c>
      <c r="N465" s="1" t="s">
        <v>2607</v>
      </c>
      <c r="O465" s="1"/>
      <c r="P465">
        <v>1</v>
      </c>
      <c r="Q465" s="1" t="s">
        <v>2135</v>
      </c>
      <c r="R465" s="1" t="s">
        <v>3107</v>
      </c>
      <c r="S465" s="1"/>
      <c r="T465" s="1" t="s">
        <v>3109</v>
      </c>
      <c r="U465" s="1" t="s">
        <v>1860</v>
      </c>
      <c r="V465" s="1" t="s">
        <v>1505</v>
      </c>
      <c r="W465" s="1" t="s">
        <v>3396</v>
      </c>
      <c r="X465" s="1"/>
      <c r="Y465" s="3">
        <v>46210</v>
      </c>
      <c r="Z465" s="1" t="s">
        <v>3408</v>
      </c>
      <c r="AA465" s="3">
        <v>46210</v>
      </c>
      <c r="AB465" s="1" t="s">
        <v>3416</v>
      </c>
      <c r="AC465" s="1" t="s">
        <v>3566</v>
      </c>
      <c r="AD465" s="1" t="s">
        <v>3933</v>
      </c>
      <c r="AE465" s="1" t="s">
        <v>3933</v>
      </c>
      <c r="AF465" s="1" t="s">
        <v>3937</v>
      </c>
      <c r="AG465" s="1" t="s">
        <v>2519</v>
      </c>
      <c r="AH465" s="1" t="s">
        <v>2602</v>
      </c>
      <c r="AI465" s="1" t="s">
        <v>3948</v>
      </c>
      <c r="AJ465" s="1"/>
      <c r="AK465" s="1"/>
      <c r="AL465" s="1" t="s">
        <v>3952</v>
      </c>
      <c r="AM465" s="1" t="s">
        <v>3952</v>
      </c>
      <c r="AN465" s="1" t="s">
        <v>3959</v>
      </c>
      <c r="AO465" s="1" t="s">
        <v>3982</v>
      </c>
      <c r="AP465" s="1" t="s">
        <v>4221</v>
      </c>
      <c r="AQ465" s="1"/>
      <c r="AR465">
        <v>22417</v>
      </c>
      <c r="AS465">
        <v>1</v>
      </c>
      <c r="AT465" s="1" t="s">
        <v>4235</v>
      </c>
      <c r="AU465">
        <v>160000</v>
      </c>
      <c r="AV465" s="1" t="s">
        <v>4280</v>
      </c>
      <c r="AW465" s="1" t="s">
        <v>3937</v>
      </c>
      <c r="AX465">
        <v>2633</v>
      </c>
      <c r="AY465">
        <v>135639</v>
      </c>
      <c r="AZ465">
        <v>6</v>
      </c>
      <c r="BA465" s="1" t="s">
        <v>4619</v>
      </c>
    </row>
    <row r="466" spans="1:53">
      <c r="A466" s="1" t="s">
        <v>509</v>
      </c>
      <c r="B466">
        <v>0</v>
      </c>
      <c r="C466">
        <v>500000</v>
      </c>
      <c r="D466" s="1" t="s">
        <v>1585</v>
      </c>
      <c r="E466">
        <v>20</v>
      </c>
      <c r="F466">
        <v>138641</v>
      </c>
      <c r="G466">
        <v>7</v>
      </c>
      <c r="H466" s="1"/>
      <c r="I466" s="1" t="s">
        <v>2405</v>
      </c>
      <c r="J466" s="1" t="s">
        <v>2462</v>
      </c>
      <c r="K466" s="1" t="s">
        <v>2465</v>
      </c>
      <c r="L466" s="1" t="s">
        <v>2519</v>
      </c>
      <c r="M466" s="1" t="s">
        <v>2602</v>
      </c>
      <c r="N466" s="1" t="s">
        <v>2607</v>
      </c>
      <c r="O466" s="1"/>
      <c r="P466">
        <v>1</v>
      </c>
      <c r="Q466" s="1" t="s">
        <v>1760</v>
      </c>
      <c r="R466" s="1" t="s">
        <v>3107</v>
      </c>
      <c r="S466" s="1"/>
      <c r="T466" s="1" t="s">
        <v>3109</v>
      </c>
      <c r="U466" s="1" t="s">
        <v>1860</v>
      </c>
      <c r="V466" s="1" t="s">
        <v>1505</v>
      </c>
      <c r="W466" s="1" t="s">
        <v>3396</v>
      </c>
      <c r="X466" s="1"/>
      <c r="Y466" s="3">
        <v>46210</v>
      </c>
      <c r="Z466" s="1" t="s">
        <v>3408</v>
      </c>
      <c r="AA466" s="3">
        <v>46210</v>
      </c>
      <c r="AB466" s="1" t="s">
        <v>3416</v>
      </c>
      <c r="AC466" s="1" t="s">
        <v>3566</v>
      </c>
      <c r="AD466" s="1" t="s">
        <v>3933</v>
      </c>
      <c r="AE466" s="1" t="s">
        <v>3933</v>
      </c>
      <c r="AF466" s="1" t="s">
        <v>3937</v>
      </c>
      <c r="AG466" s="1" t="s">
        <v>2519</v>
      </c>
      <c r="AH466" s="1" t="s">
        <v>2602</v>
      </c>
      <c r="AI466" s="1" t="s">
        <v>3948</v>
      </c>
      <c r="AJ466" s="1"/>
      <c r="AK466" s="1"/>
      <c r="AL466" s="1" t="s">
        <v>3952</v>
      </c>
      <c r="AM466" s="1" t="s">
        <v>3952</v>
      </c>
      <c r="AN466" s="1" t="s">
        <v>3959</v>
      </c>
      <c r="AO466" s="1" t="s">
        <v>3982</v>
      </c>
      <c r="AP466" s="1" t="s">
        <v>4221</v>
      </c>
      <c r="AQ466" s="1"/>
      <c r="AR466">
        <v>22417</v>
      </c>
      <c r="AS466">
        <v>1</v>
      </c>
      <c r="AT466" s="1" t="s">
        <v>4235</v>
      </c>
      <c r="AU466">
        <v>500000</v>
      </c>
      <c r="AV466" s="1" t="s">
        <v>4280</v>
      </c>
      <c r="AW466" s="1" t="s">
        <v>3937</v>
      </c>
      <c r="AX466">
        <v>2633</v>
      </c>
      <c r="AY466">
        <v>135639</v>
      </c>
      <c r="AZ466">
        <v>7</v>
      </c>
      <c r="BA466" s="1" t="s">
        <v>4619</v>
      </c>
    </row>
    <row r="467" spans="1:53">
      <c r="A467" s="1" t="s">
        <v>510</v>
      </c>
      <c r="B467">
        <v>0</v>
      </c>
      <c r="C467">
        <v>160000</v>
      </c>
      <c r="D467" s="1" t="s">
        <v>1539</v>
      </c>
      <c r="E467">
        <v>20</v>
      </c>
      <c r="F467">
        <v>138641</v>
      </c>
      <c r="G467">
        <v>8</v>
      </c>
      <c r="H467" s="1"/>
      <c r="I467" s="1" t="s">
        <v>2405</v>
      </c>
      <c r="J467" s="1" t="s">
        <v>2462</v>
      </c>
      <c r="K467" s="1" t="s">
        <v>2465</v>
      </c>
      <c r="L467" s="1" t="s">
        <v>2519</v>
      </c>
      <c r="M467" s="1" t="s">
        <v>2602</v>
      </c>
      <c r="N467" s="1" t="s">
        <v>2607</v>
      </c>
      <c r="O467" s="1"/>
      <c r="P467">
        <v>1</v>
      </c>
      <c r="Q467" s="1" t="s">
        <v>2135</v>
      </c>
      <c r="R467" s="1" t="s">
        <v>3107</v>
      </c>
      <c r="S467" s="1"/>
      <c r="T467" s="1" t="s">
        <v>3109</v>
      </c>
      <c r="U467" s="1" t="s">
        <v>1860</v>
      </c>
      <c r="V467" s="1" t="s">
        <v>1505</v>
      </c>
      <c r="W467" s="1" t="s">
        <v>3396</v>
      </c>
      <c r="X467" s="1"/>
      <c r="Y467" s="3">
        <v>46210</v>
      </c>
      <c r="Z467" s="1" t="s">
        <v>3408</v>
      </c>
      <c r="AA467" s="3">
        <v>46210</v>
      </c>
      <c r="AB467" s="1" t="s">
        <v>3416</v>
      </c>
      <c r="AC467" s="1" t="s">
        <v>3566</v>
      </c>
      <c r="AD467" s="1" t="s">
        <v>3933</v>
      </c>
      <c r="AE467" s="1" t="s">
        <v>3933</v>
      </c>
      <c r="AF467" s="1" t="s">
        <v>3937</v>
      </c>
      <c r="AG467" s="1" t="s">
        <v>2519</v>
      </c>
      <c r="AH467" s="1" t="s">
        <v>2602</v>
      </c>
      <c r="AI467" s="1" t="s">
        <v>3948</v>
      </c>
      <c r="AJ467" s="1"/>
      <c r="AK467" s="1"/>
      <c r="AL467" s="1" t="s">
        <v>3952</v>
      </c>
      <c r="AM467" s="1" t="s">
        <v>3952</v>
      </c>
      <c r="AN467" s="1" t="s">
        <v>3959</v>
      </c>
      <c r="AO467" s="1" t="s">
        <v>3982</v>
      </c>
      <c r="AP467" s="1" t="s">
        <v>4221</v>
      </c>
      <c r="AQ467" s="1"/>
      <c r="AR467">
        <v>22417</v>
      </c>
      <c r="AS467">
        <v>1</v>
      </c>
      <c r="AT467" s="1" t="s">
        <v>4235</v>
      </c>
      <c r="AU467">
        <v>160000</v>
      </c>
      <c r="AV467" s="1" t="s">
        <v>4280</v>
      </c>
      <c r="AW467" s="1" t="s">
        <v>3937</v>
      </c>
      <c r="AX467">
        <v>2633</v>
      </c>
      <c r="AY467">
        <v>135639</v>
      </c>
      <c r="AZ467">
        <v>8</v>
      </c>
      <c r="BA467" s="1" t="s">
        <v>4619</v>
      </c>
    </row>
    <row r="468" spans="1:53">
      <c r="A468" s="1" t="s">
        <v>511</v>
      </c>
      <c r="B468">
        <v>0</v>
      </c>
      <c r="C468">
        <v>240000</v>
      </c>
      <c r="D468" s="1" t="s">
        <v>1592</v>
      </c>
      <c r="E468">
        <v>20</v>
      </c>
      <c r="F468">
        <v>138641</v>
      </c>
      <c r="G468">
        <v>9</v>
      </c>
      <c r="H468" s="1"/>
      <c r="I468" s="1" t="s">
        <v>2405</v>
      </c>
      <c r="J468" s="1" t="s">
        <v>2462</v>
      </c>
      <c r="K468" s="1" t="s">
        <v>2465</v>
      </c>
      <c r="L468" s="1" t="s">
        <v>2519</v>
      </c>
      <c r="M468" s="1" t="s">
        <v>2602</v>
      </c>
      <c r="N468" s="1" t="s">
        <v>2607</v>
      </c>
      <c r="O468" s="1"/>
      <c r="P468">
        <v>1</v>
      </c>
      <c r="Q468" s="1" t="s">
        <v>1517</v>
      </c>
      <c r="R468" s="1" t="s">
        <v>3107</v>
      </c>
      <c r="S468" s="1"/>
      <c r="T468" s="1" t="s">
        <v>3109</v>
      </c>
      <c r="U468" s="1" t="s">
        <v>1860</v>
      </c>
      <c r="V468" s="1" t="s">
        <v>1505</v>
      </c>
      <c r="W468" s="1" t="s">
        <v>3396</v>
      </c>
      <c r="X468" s="1"/>
      <c r="Y468" s="3">
        <v>46210</v>
      </c>
      <c r="Z468" s="1" t="s">
        <v>3408</v>
      </c>
      <c r="AA468" s="3">
        <v>46210</v>
      </c>
      <c r="AB468" s="1" t="s">
        <v>3416</v>
      </c>
      <c r="AC468" s="1" t="s">
        <v>3566</v>
      </c>
      <c r="AD468" s="1" t="s">
        <v>3933</v>
      </c>
      <c r="AE468" s="1" t="s">
        <v>3933</v>
      </c>
      <c r="AF468" s="1" t="s">
        <v>3937</v>
      </c>
      <c r="AG468" s="1" t="s">
        <v>2519</v>
      </c>
      <c r="AH468" s="1" t="s">
        <v>2602</v>
      </c>
      <c r="AI468" s="1" t="s">
        <v>3948</v>
      </c>
      <c r="AJ468" s="1"/>
      <c r="AK468" s="1"/>
      <c r="AL468" s="1" t="s">
        <v>3952</v>
      </c>
      <c r="AM468" s="1" t="s">
        <v>3952</v>
      </c>
      <c r="AN468" s="1" t="s">
        <v>3959</v>
      </c>
      <c r="AO468" s="1" t="s">
        <v>3982</v>
      </c>
      <c r="AP468" s="1" t="s">
        <v>4221</v>
      </c>
      <c r="AQ468" s="1"/>
      <c r="AR468">
        <v>22417</v>
      </c>
      <c r="AS468">
        <v>1</v>
      </c>
      <c r="AT468" s="1" t="s">
        <v>4235</v>
      </c>
      <c r="AU468">
        <v>240000</v>
      </c>
      <c r="AV468" s="1" t="s">
        <v>4280</v>
      </c>
      <c r="AW468" s="1" t="s">
        <v>3937</v>
      </c>
      <c r="AX468">
        <v>2633</v>
      </c>
      <c r="AY468">
        <v>135639</v>
      </c>
      <c r="AZ468">
        <v>9</v>
      </c>
      <c r="BA468" s="1" t="s">
        <v>4619</v>
      </c>
    </row>
    <row r="469" spans="1:53">
      <c r="A469" s="1" t="s">
        <v>512</v>
      </c>
      <c r="B469">
        <v>0</v>
      </c>
      <c r="C469">
        <v>80000</v>
      </c>
      <c r="D469" s="1" t="s">
        <v>1530</v>
      </c>
      <c r="E469">
        <v>20</v>
      </c>
      <c r="F469">
        <v>138641</v>
      </c>
      <c r="G469">
        <v>10</v>
      </c>
      <c r="H469" s="1"/>
      <c r="I469" s="1" t="s">
        <v>2405</v>
      </c>
      <c r="J469" s="1" t="s">
        <v>2462</v>
      </c>
      <c r="K469" s="1" t="s">
        <v>2465</v>
      </c>
      <c r="L469" s="1" t="s">
        <v>2519</v>
      </c>
      <c r="M469" s="1" t="s">
        <v>2602</v>
      </c>
      <c r="N469" s="1" t="s">
        <v>2607</v>
      </c>
      <c r="O469" s="1"/>
      <c r="P469">
        <v>1</v>
      </c>
      <c r="Q469" s="1" t="s">
        <v>2653</v>
      </c>
      <c r="R469" s="1" t="s">
        <v>3107</v>
      </c>
      <c r="S469" s="1"/>
      <c r="T469" s="1" t="s">
        <v>3109</v>
      </c>
      <c r="U469" s="1" t="s">
        <v>1860</v>
      </c>
      <c r="V469" s="1" t="s">
        <v>1505</v>
      </c>
      <c r="W469" s="1" t="s">
        <v>3396</v>
      </c>
      <c r="X469" s="1"/>
      <c r="Y469" s="3">
        <v>46210</v>
      </c>
      <c r="Z469" s="1" t="s">
        <v>3408</v>
      </c>
      <c r="AA469" s="3">
        <v>46210</v>
      </c>
      <c r="AB469" s="1" t="s">
        <v>3416</v>
      </c>
      <c r="AC469" s="1" t="s">
        <v>3566</v>
      </c>
      <c r="AD469" s="1" t="s">
        <v>3933</v>
      </c>
      <c r="AE469" s="1" t="s">
        <v>3933</v>
      </c>
      <c r="AF469" s="1" t="s">
        <v>3937</v>
      </c>
      <c r="AG469" s="1" t="s">
        <v>2519</v>
      </c>
      <c r="AH469" s="1" t="s">
        <v>2602</v>
      </c>
      <c r="AI469" s="1" t="s">
        <v>3948</v>
      </c>
      <c r="AJ469" s="1"/>
      <c r="AK469" s="1"/>
      <c r="AL469" s="1" t="s">
        <v>3952</v>
      </c>
      <c r="AM469" s="1" t="s">
        <v>3952</v>
      </c>
      <c r="AN469" s="1" t="s">
        <v>3959</v>
      </c>
      <c r="AO469" s="1" t="s">
        <v>3982</v>
      </c>
      <c r="AP469" s="1" t="s">
        <v>4221</v>
      </c>
      <c r="AQ469" s="1"/>
      <c r="AR469">
        <v>22417</v>
      </c>
      <c r="AS469">
        <v>1</v>
      </c>
      <c r="AT469" s="1" t="s">
        <v>4235</v>
      </c>
      <c r="AU469">
        <v>80000</v>
      </c>
      <c r="AV469" s="1" t="s">
        <v>4280</v>
      </c>
      <c r="AW469" s="1" t="s">
        <v>3937</v>
      </c>
      <c r="AX469">
        <v>2633</v>
      </c>
      <c r="AY469">
        <v>135639</v>
      </c>
      <c r="AZ469">
        <v>10</v>
      </c>
      <c r="BA469" s="1" t="s">
        <v>4619</v>
      </c>
    </row>
    <row r="470" spans="1:53">
      <c r="A470" s="1" t="s">
        <v>513</v>
      </c>
      <c r="B470">
        <v>0</v>
      </c>
      <c r="C470">
        <v>240000</v>
      </c>
      <c r="D470" s="1" t="s">
        <v>1592</v>
      </c>
      <c r="E470">
        <v>20</v>
      </c>
      <c r="F470">
        <v>138641</v>
      </c>
      <c r="G470">
        <v>11</v>
      </c>
      <c r="H470" s="1"/>
      <c r="I470" s="1" t="s">
        <v>2405</v>
      </c>
      <c r="J470" s="1" t="s">
        <v>2462</v>
      </c>
      <c r="K470" s="1" t="s">
        <v>2465</v>
      </c>
      <c r="L470" s="1" t="s">
        <v>2519</v>
      </c>
      <c r="M470" s="1" t="s">
        <v>2602</v>
      </c>
      <c r="N470" s="1" t="s">
        <v>2607</v>
      </c>
      <c r="O470" s="1"/>
      <c r="P470">
        <v>1</v>
      </c>
      <c r="Q470" s="1" t="s">
        <v>1517</v>
      </c>
      <c r="R470" s="1" t="s">
        <v>3107</v>
      </c>
      <c r="S470" s="1"/>
      <c r="T470" s="1" t="s">
        <v>3109</v>
      </c>
      <c r="U470" s="1" t="s">
        <v>1860</v>
      </c>
      <c r="V470" s="1" t="s">
        <v>1505</v>
      </c>
      <c r="W470" s="1" t="s">
        <v>3396</v>
      </c>
      <c r="X470" s="1"/>
      <c r="Y470" s="3">
        <v>46210</v>
      </c>
      <c r="Z470" s="1" t="s">
        <v>3408</v>
      </c>
      <c r="AA470" s="3">
        <v>46210</v>
      </c>
      <c r="AB470" s="1" t="s">
        <v>3416</v>
      </c>
      <c r="AC470" s="1" t="s">
        <v>3566</v>
      </c>
      <c r="AD470" s="1" t="s">
        <v>3933</v>
      </c>
      <c r="AE470" s="1" t="s">
        <v>3933</v>
      </c>
      <c r="AF470" s="1" t="s">
        <v>3937</v>
      </c>
      <c r="AG470" s="1" t="s">
        <v>2519</v>
      </c>
      <c r="AH470" s="1" t="s">
        <v>2602</v>
      </c>
      <c r="AI470" s="1" t="s">
        <v>3948</v>
      </c>
      <c r="AJ470" s="1"/>
      <c r="AK470" s="1"/>
      <c r="AL470" s="1" t="s">
        <v>3952</v>
      </c>
      <c r="AM470" s="1" t="s">
        <v>3952</v>
      </c>
      <c r="AN470" s="1" t="s">
        <v>3959</v>
      </c>
      <c r="AO470" s="1" t="s">
        <v>3982</v>
      </c>
      <c r="AP470" s="1" t="s">
        <v>4221</v>
      </c>
      <c r="AQ470" s="1"/>
      <c r="AR470">
        <v>22417</v>
      </c>
      <c r="AS470">
        <v>1</v>
      </c>
      <c r="AT470" s="1" t="s">
        <v>4235</v>
      </c>
      <c r="AU470">
        <v>240000</v>
      </c>
      <c r="AV470" s="1" t="s">
        <v>4280</v>
      </c>
      <c r="AW470" s="1" t="s">
        <v>3937</v>
      </c>
      <c r="AX470">
        <v>2633</v>
      </c>
      <c r="AY470">
        <v>135639</v>
      </c>
      <c r="AZ470">
        <v>11</v>
      </c>
      <c r="BA470" s="1" t="s">
        <v>4619</v>
      </c>
    </row>
    <row r="471" spans="1:53">
      <c r="A471" s="1" t="s">
        <v>514</v>
      </c>
      <c r="B471">
        <v>0</v>
      </c>
      <c r="C471">
        <v>240000</v>
      </c>
      <c r="D471" s="1" t="s">
        <v>1592</v>
      </c>
      <c r="E471">
        <v>20</v>
      </c>
      <c r="F471">
        <v>138641</v>
      </c>
      <c r="G471">
        <v>12</v>
      </c>
      <c r="H471" s="1"/>
      <c r="I471" s="1" t="s">
        <v>2405</v>
      </c>
      <c r="J471" s="1" t="s">
        <v>2462</v>
      </c>
      <c r="K471" s="1" t="s">
        <v>2465</v>
      </c>
      <c r="L471" s="1" t="s">
        <v>2519</v>
      </c>
      <c r="M471" s="1" t="s">
        <v>2602</v>
      </c>
      <c r="N471" s="1" t="s">
        <v>2607</v>
      </c>
      <c r="O471" s="1"/>
      <c r="P471">
        <v>1</v>
      </c>
      <c r="Q471" s="1" t="s">
        <v>1517</v>
      </c>
      <c r="R471" s="1" t="s">
        <v>3107</v>
      </c>
      <c r="S471" s="1"/>
      <c r="T471" s="1" t="s">
        <v>3109</v>
      </c>
      <c r="U471" s="1" t="s">
        <v>1860</v>
      </c>
      <c r="V471" s="1" t="s">
        <v>1505</v>
      </c>
      <c r="W471" s="1" t="s">
        <v>3396</v>
      </c>
      <c r="X471" s="1"/>
      <c r="Y471" s="3">
        <v>46210</v>
      </c>
      <c r="Z471" s="1" t="s">
        <v>3408</v>
      </c>
      <c r="AA471" s="3">
        <v>46210</v>
      </c>
      <c r="AB471" s="1" t="s">
        <v>3416</v>
      </c>
      <c r="AC471" s="1" t="s">
        <v>3566</v>
      </c>
      <c r="AD471" s="1" t="s">
        <v>3933</v>
      </c>
      <c r="AE471" s="1" t="s">
        <v>3933</v>
      </c>
      <c r="AF471" s="1" t="s">
        <v>3937</v>
      </c>
      <c r="AG471" s="1" t="s">
        <v>2519</v>
      </c>
      <c r="AH471" s="1" t="s">
        <v>2602</v>
      </c>
      <c r="AI471" s="1" t="s">
        <v>3948</v>
      </c>
      <c r="AJ471" s="1"/>
      <c r="AK471" s="1"/>
      <c r="AL471" s="1" t="s">
        <v>3952</v>
      </c>
      <c r="AM471" s="1" t="s">
        <v>3952</v>
      </c>
      <c r="AN471" s="1" t="s">
        <v>3959</v>
      </c>
      <c r="AO471" s="1" t="s">
        <v>3982</v>
      </c>
      <c r="AP471" s="1" t="s">
        <v>4221</v>
      </c>
      <c r="AQ471" s="1"/>
      <c r="AR471">
        <v>22417</v>
      </c>
      <c r="AS471">
        <v>1</v>
      </c>
      <c r="AT471" s="1" t="s">
        <v>4235</v>
      </c>
      <c r="AU471">
        <v>240000</v>
      </c>
      <c r="AV471" s="1" t="s">
        <v>4280</v>
      </c>
      <c r="AW471" s="1" t="s">
        <v>3937</v>
      </c>
      <c r="AX471">
        <v>2633</v>
      </c>
      <c r="AY471">
        <v>135639</v>
      </c>
      <c r="AZ471">
        <v>12</v>
      </c>
      <c r="BA471" s="1" t="s">
        <v>4619</v>
      </c>
    </row>
    <row r="472" spans="1:53">
      <c r="A472" s="1" t="s">
        <v>515</v>
      </c>
      <c r="B472">
        <v>0</v>
      </c>
      <c r="C472">
        <v>160000</v>
      </c>
      <c r="D472" s="1" t="s">
        <v>1539</v>
      </c>
      <c r="E472">
        <v>20</v>
      </c>
      <c r="F472">
        <v>138641</v>
      </c>
      <c r="G472">
        <v>13</v>
      </c>
      <c r="H472" s="1"/>
      <c r="I472" s="1" t="s">
        <v>2405</v>
      </c>
      <c r="J472" s="1" t="s">
        <v>2462</v>
      </c>
      <c r="K472" s="1" t="s">
        <v>2465</v>
      </c>
      <c r="L472" s="1" t="s">
        <v>2519</v>
      </c>
      <c r="M472" s="1" t="s">
        <v>2602</v>
      </c>
      <c r="N472" s="1" t="s">
        <v>2607</v>
      </c>
      <c r="O472" s="1"/>
      <c r="P472">
        <v>1</v>
      </c>
      <c r="Q472" s="1" t="s">
        <v>2135</v>
      </c>
      <c r="R472" s="1" t="s">
        <v>3107</v>
      </c>
      <c r="S472" s="1"/>
      <c r="T472" s="1" t="s">
        <v>3109</v>
      </c>
      <c r="U472" s="1" t="s">
        <v>1860</v>
      </c>
      <c r="V472" s="1" t="s">
        <v>1505</v>
      </c>
      <c r="W472" s="1" t="s">
        <v>3396</v>
      </c>
      <c r="X472" s="1"/>
      <c r="Y472" s="3">
        <v>46210</v>
      </c>
      <c r="Z472" s="1" t="s">
        <v>3408</v>
      </c>
      <c r="AA472" s="3">
        <v>46210</v>
      </c>
      <c r="AB472" s="1" t="s">
        <v>3416</v>
      </c>
      <c r="AC472" s="1" t="s">
        <v>3566</v>
      </c>
      <c r="AD472" s="1" t="s">
        <v>3933</v>
      </c>
      <c r="AE472" s="1" t="s">
        <v>3933</v>
      </c>
      <c r="AF472" s="1" t="s">
        <v>3937</v>
      </c>
      <c r="AG472" s="1" t="s">
        <v>2519</v>
      </c>
      <c r="AH472" s="1" t="s">
        <v>2602</v>
      </c>
      <c r="AI472" s="1" t="s">
        <v>3948</v>
      </c>
      <c r="AJ472" s="1"/>
      <c r="AK472" s="1"/>
      <c r="AL472" s="1" t="s">
        <v>3952</v>
      </c>
      <c r="AM472" s="1" t="s">
        <v>3952</v>
      </c>
      <c r="AN472" s="1" t="s">
        <v>3959</v>
      </c>
      <c r="AO472" s="1" t="s">
        <v>3982</v>
      </c>
      <c r="AP472" s="1" t="s">
        <v>4221</v>
      </c>
      <c r="AQ472" s="1"/>
      <c r="AR472">
        <v>22417</v>
      </c>
      <c r="AS472">
        <v>1</v>
      </c>
      <c r="AT472" s="1" t="s">
        <v>4235</v>
      </c>
      <c r="AU472">
        <v>160000</v>
      </c>
      <c r="AV472" s="1" t="s">
        <v>4280</v>
      </c>
      <c r="AW472" s="1" t="s">
        <v>3937</v>
      </c>
      <c r="AX472">
        <v>2633</v>
      </c>
      <c r="AY472">
        <v>135639</v>
      </c>
      <c r="AZ472">
        <v>13</v>
      </c>
      <c r="BA472" s="1" t="s">
        <v>4619</v>
      </c>
    </row>
    <row r="473" spans="1:53">
      <c r="A473" s="1" t="s">
        <v>516</v>
      </c>
      <c r="B473">
        <v>0</v>
      </c>
      <c r="C473">
        <v>2677000</v>
      </c>
      <c r="D473" s="1" t="s">
        <v>1695</v>
      </c>
      <c r="E473">
        <v>20</v>
      </c>
      <c r="F473">
        <v>138875</v>
      </c>
      <c r="G473">
        <v>1</v>
      </c>
      <c r="H473" s="1"/>
      <c r="I473" s="1" t="s">
        <v>2412</v>
      </c>
      <c r="J473" s="1" t="s">
        <v>2462</v>
      </c>
      <c r="K473" s="1" t="s">
        <v>2468</v>
      </c>
      <c r="L473" s="1" t="s">
        <v>2526</v>
      </c>
      <c r="M473" s="1" t="s">
        <v>2468</v>
      </c>
      <c r="N473" s="1" t="s">
        <v>2607</v>
      </c>
      <c r="O473" s="1"/>
      <c r="P473">
        <v>1</v>
      </c>
      <c r="Q473" s="1" t="s">
        <v>2749</v>
      </c>
      <c r="R473" s="1" t="s">
        <v>3107</v>
      </c>
      <c r="S473" s="1"/>
      <c r="T473" s="1" t="s">
        <v>3110</v>
      </c>
      <c r="U473" s="1" t="s">
        <v>2749</v>
      </c>
      <c r="V473" s="1" t="s">
        <v>1695</v>
      </c>
      <c r="W473" s="1" t="s">
        <v>3396</v>
      </c>
      <c r="X473" s="1" t="s">
        <v>3400</v>
      </c>
      <c r="Y473" s="3">
        <v>46210</v>
      </c>
      <c r="Z473" s="1" t="s">
        <v>3408</v>
      </c>
      <c r="AA473" s="3">
        <v>46210</v>
      </c>
      <c r="AB473" s="1" t="s">
        <v>3416</v>
      </c>
      <c r="AC473" s="1" t="s">
        <v>3567</v>
      </c>
      <c r="AD473" s="1" t="s">
        <v>3933</v>
      </c>
      <c r="AE473" s="1" t="s">
        <v>3933</v>
      </c>
      <c r="AF473" s="1" t="s">
        <v>3942</v>
      </c>
      <c r="AG473" s="1" t="s">
        <v>2526</v>
      </c>
      <c r="AH473" s="1" t="s">
        <v>2468</v>
      </c>
      <c r="AI473" s="1" t="s">
        <v>3948</v>
      </c>
      <c r="AJ473" s="1"/>
      <c r="AK473" s="1"/>
      <c r="AL473" s="1" t="s">
        <v>3952</v>
      </c>
      <c r="AM473" s="1" t="s">
        <v>3952</v>
      </c>
      <c r="AN473" s="1" t="s">
        <v>3960</v>
      </c>
      <c r="AO473" s="1" t="s">
        <v>4048</v>
      </c>
      <c r="AP473" s="1" t="s">
        <v>4219</v>
      </c>
      <c r="AQ473" s="1"/>
      <c r="AR473">
        <v>1185</v>
      </c>
      <c r="AS473">
        <v>1</v>
      </c>
      <c r="AT473" s="1" t="s">
        <v>4235</v>
      </c>
      <c r="AU473">
        <v>2677000</v>
      </c>
      <c r="AV473" s="1" t="s">
        <v>4296</v>
      </c>
      <c r="AW473" s="1" t="s">
        <v>3942</v>
      </c>
      <c r="AX473">
        <v>32</v>
      </c>
      <c r="AY473">
        <v>135640</v>
      </c>
      <c r="AZ473">
        <v>1</v>
      </c>
      <c r="BA473" s="1" t="s">
        <v>3408</v>
      </c>
    </row>
    <row r="474" spans="1:53">
      <c r="A474" s="1" t="s">
        <v>517</v>
      </c>
      <c r="B474">
        <v>0</v>
      </c>
      <c r="C474">
        <v>380000</v>
      </c>
      <c r="D474" s="1" t="s">
        <v>1696</v>
      </c>
      <c r="E474">
        <v>20</v>
      </c>
      <c r="F474">
        <v>138642</v>
      </c>
      <c r="G474">
        <v>1</v>
      </c>
      <c r="H474" s="1"/>
      <c r="I474" s="1" t="s">
        <v>2405</v>
      </c>
      <c r="J474" s="1" t="s">
        <v>2462</v>
      </c>
      <c r="K474" s="1" t="s">
        <v>2465</v>
      </c>
      <c r="L474" s="1" t="s">
        <v>2519</v>
      </c>
      <c r="M474" s="1" t="s">
        <v>2602</v>
      </c>
      <c r="N474" s="1" t="s">
        <v>2607</v>
      </c>
      <c r="O474" s="1"/>
      <c r="P474">
        <v>1</v>
      </c>
      <c r="Q474" s="1" t="s">
        <v>1776</v>
      </c>
      <c r="R474" s="1" t="s">
        <v>3107</v>
      </c>
      <c r="S474" s="1"/>
      <c r="T474" s="1" t="s">
        <v>3109</v>
      </c>
      <c r="U474" s="1" t="s">
        <v>3163</v>
      </c>
      <c r="V474" s="1" t="s">
        <v>3315</v>
      </c>
      <c r="W474" s="1" t="s">
        <v>3396</v>
      </c>
      <c r="X474" s="1"/>
      <c r="Y474" s="3">
        <v>46210</v>
      </c>
      <c r="Z474" s="1" t="s">
        <v>3408</v>
      </c>
      <c r="AA474" s="3">
        <v>46210</v>
      </c>
      <c r="AB474" s="1" t="s">
        <v>3416</v>
      </c>
      <c r="AC474" s="1" t="s">
        <v>3568</v>
      </c>
      <c r="AD474" s="1" t="s">
        <v>3933</v>
      </c>
      <c r="AE474" s="1" t="s">
        <v>3933</v>
      </c>
      <c r="AF474" s="1" t="s">
        <v>3937</v>
      </c>
      <c r="AG474" s="1" t="s">
        <v>2519</v>
      </c>
      <c r="AH474" s="1" t="s">
        <v>2602</v>
      </c>
      <c r="AI474" s="1" t="s">
        <v>3948</v>
      </c>
      <c r="AJ474" s="1"/>
      <c r="AK474" s="1"/>
      <c r="AL474" s="1" t="s">
        <v>3952</v>
      </c>
      <c r="AM474" s="1" t="s">
        <v>3952</v>
      </c>
      <c r="AN474" s="1" t="s">
        <v>3959</v>
      </c>
      <c r="AO474" s="1" t="s">
        <v>4014</v>
      </c>
      <c r="AP474" s="1" t="s">
        <v>4221</v>
      </c>
      <c r="AQ474" s="1"/>
      <c r="AR474">
        <v>22417</v>
      </c>
      <c r="AS474">
        <v>1</v>
      </c>
      <c r="AT474" s="1" t="s">
        <v>4235</v>
      </c>
      <c r="AU474">
        <v>380000</v>
      </c>
      <c r="AV474" s="1" t="s">
        <v>4280</v>
      </c>
      <c r="AW474" s="1" t="s">
        <v>3937</v>
      </c>
      <c r="AX474">
        <v>2053</v>
      </c>
      <c r="AY474">
        <v>135641</v>
      </c>
      <c r="AZ474">
        <v>1</v>
      </c>
      <c r="BA474" s="1" t="s">
        <v>4619</v>
      </c>
    </row>
    <row r="475" spans="1:53">
      <c r="A475" s="1" t="s">
        <v>518</v>
      </c>
      <c r="B475">
        <v>0</v>
      </c>
      <c r="C475">
        <v>10000</v>
      </c>
      <c r="D475" s="1" t="s">
        <v>1563</v>
      </c>
      <c r="E475">
        <v>20</v>
      </c>
      <c r="F475">
        <v>138642</v>
      </c>
      <c r="G475">
        <v>2</v>
      </c>
      <c r="H475" s="1"/>
      <c r="I475" s="1" t="s">
        <v>2405</v>
      </c>
      <c r="J475" s="1" t="s">
        <v>2462</v>
      </c>
      <c r="K475" s="1" t="s">
        <v>2465</v>
      </c>
      <c r="L475" s="1" t="s">
        <v>2519</v>
      </c>
      <c r="M475" s="1" t="s">
        <v>2602</v>
      </c>
      <c r="N475" s="1" t="s">
        <v>2607</v>
      </c>
      <c r="O475" s="1"/>
      <c r="P475">
        <v>1</v>
      </c>
      <c r="Q475" s="1" t="s">
        <v>1481</v>
      </c>
      <c r="R475" s="1" t="s">
        <v>3107</v>
      </c>
      <c r="S475" s="1"/>
      <c r="T475" s="1" t="s">
        <v>3109</v>
      </c>
      <c r="U475" s="1" t="s">
        <v>3163</v>
      </c>
      <c r="V475" s="1" t="s">
        <v>3315</v>
      </c>
      <c r="W475" s="1" t="s">
        <v>3396</v>
      </c>
      <c r="X475" s="1"/>
      <c r="Y475" s="3">
        <v>46210</v>
      </c>
      <c r="Z475" s="1" t="s">
        <v>3408</v>
      </c>
      <c r="AA475" s="3">
        <v>46210</v>
      </c>
      <c r="AB475" s="1" t="s">
        <v>3416</v>
      </c>
      <c r="AC475" s="1" t="s">
        <v>3568</v>
      </c>
      <c r="AD475" s="1" t="s">
        <v>3933</v>
      </c>
      <c r="AE475" s="1" t="s">
        <v>3933</v>
      </c>
      <c r="AF475" s="1" t="s">
        <v>3937</v>
      </c>
      <c r="AG475" s="1" t="s">
        <v>2519</v>
      </c>
      <c r="AH475" s="1" t="s">
        <v>2602</v>
      </c>
      <c r="AI475" s="1" t="s">
        <v>3948</v>
      </c>
      <c r="AJ475" s="1"/>
      <c r="AK475" s="1"/>
      <c r="AL475" s="1" t="s">
        <v>3952</v>
      </c>
      <c r="AM475" s="1" t="s">
        <v>3952</v>
      </c>
      <c r="AN475" s="1" t="s">
        <v>3959</v>
      </c>
      <c r="AO475" s="1" t="s">
        <v>4014</v>
      </c>
      <c r="AP475" s="1" t="s">
        <v>4221</v>
      </c>
      <c r="AQ475" s="1"/>
      <c r="AR475">
        <v>22417</v>
      </c>
      <c r="AS475">
        <v>1</v>
      </c>
      <c r="AT475" s="1" t="s">
        <v>4235</v>
      </c>
      <c r="AU475">
        <v>10000</v>
      </c>
      <c r="AV475" s="1" t="s">
        <v>4280</v>
      </c>
      <c r="AW475" s="1" t="s">
        <v>3937</v>
      </c>
      <c r="AX475">
        <v>2053</v>
      </c>
      <c r="AY475">
        <v>135641</v>
      </c>
      <c r="AZ475">
        <v>2</v>
      </c>
      <c r="BA475" s="1" t="s">
        <v>4619</v>
      </c>
    </row>
    <row r="476" spans="1:53">
      <c r="A476" s="1" t="s">
        <v>519</v>
      </c>
      <c r="B476">
        <v>0</v>
      </c>
      <c r="C476">
        <v>120000</v>
      </c>
      <c r="D476" s="1" t="s">
        <v>1561</v>
      </c>
      <c r="E476">
        <v>20</v>
      </c>
      <c r="F476">
        <v>138642</v>
      </c>
      <c r="G476">
        <v>3</v>
      </c>
      <c r="H476" s="1"/>
      <c r="I476" s="1" t="s">
        <v>2405</v>
      </c>
      <c r="J476" s="1" t="s">
        <v>2462</v>
      </c>
      <c r="K476" s="1" t="s">
        <v>2465</v>
      </c>
      <c r="L476" s="1" t="s">
        <v>2519</v>
      </c>
      <c r="M476" s="1" t="s">
        <v>2602</v>
      </c>
      <c r="N476" s="1" t="s">
        <v>2607</v>
      </c>
      <c r="O476" s="1"/>
      <c r="P476">
        <v>1</v>
      </c>
      <c r="Q476" s="1" t="s">
        <v>1529</v>
      </c>
      <c r="R476" s="1" t="s">
        <v>3107</v>
      </c>
      <c r="S476" s="1"/>
      <c r="T476" s="1" t="s">
        <v>3109</v>
      </c>
      <c r="U476" s="1" t="s">
        <v>3163</v>
      </c>
      <c r="V476" s="1" t="s">
        <v>3315</v>
      </c>
      <c r="W476" s="1" t="s">
        <v>3396</v>
      </c>
      <c r="X476" s="1"/>
      <c r="Y476" s="3">
        <v>46210</v>
      </c>
      <c r="Z476" s="1" t="s">
        <v>3408</v>
      </c>
      <c r="AA476" s="3">
        <v>46210</v>
      </c>
      <c r="AB476" s="1" t="s">
        <v>3416</v>
      </c>
      <c r="AC476" s="1" t="s">
        <v>3568</v>
      </c>
      <c r="AD476" s="1" t="s">
        <v>3933</v>
      </c>
      <c r="AE476" s="1" t="s">
        <v>3933</v>
      </c>
      <c r="AF476" s="1" t="s">
        <v>3937</v>
      </c>
      <c r="AG476" s="1" t="s">
        <v>2519</v>
      </c>
      <c r="AH476" s="1" t="s">
        <v>2602</v>
      </c>
      <c r="AI476" s="1" t="s">
        <v>3948</v>
      </c>
      <c r="AJ476" s="1"/>
      <c r="AK476" s="1"/>
      <c r="AL476" s="1" t="s">
        <v>3952</v>
      </c>
      <c r="AM476" s="1" t="s">
        <v>3952</v>
      </c>
      <c r="AN476" s="1" t="s">
        <v>3959</v>
      </c>
      <c r="AO476" s="1" t="s">
        <v>4014</v>
      </c>
      <c r="AP476" s="1" t="s">
        <v>4221</v>
      </c>
      <c r="AQ476" s="1"/>
      <c r="AR476">
        <v>22417</v>
      </c>
      <c r="AS476">
        <v>1</v>
      </c>
      <c r="AT476" s="1" t="s">
        <v>4235</v>
      </c>
      <c r="AU476">
        <v>120000</v>
      </c>
      <c r="AV476" s="1" t="s">
        <v>4280</v>
      </c>
      <c r="AW476" s="1" t="s">
        <v>3937</v>
      </c>
      <c r="AX476">
        <v>2053</v>
      </c>
      <c r="AY476">
        <v>135641</v>
      </c>
      <c r="AZ476">
        <v>3</v>
      </c>
      <c r="BA476" s="1" t="s">
        <v>4619</v>
      </c>
    </row>
    <row r="477" spans="1:53">
      <c r="A477" s="1" t="s">
        <v>520</v>
      </c>
      <c r="B477">
        <v>0</v>
      </c>
      <c r="C477">
        <v>200000</v>
      </c>
      <c r="D477" s="1" t="s">
        <v>1517</v>
      </c>
      <c r="E477">
        <v>20</v>
      </c>
      <c r="F477">
        <v>138642</v>
      </c>
      <c r="G477">
        <v>4</v>
      </c>
      <c r="H477" s="1"/>
      <c r="I477" s="1" t="s">
        <v>2405</v>
      </c>
      <c r="J477" s="1" t="s">
        <v>2462</v>
      </c>
      <c r="K477" s="1" t="s">
        <v>2465</v>
      </c>
      <c r="L477" s="1" t="s">
        <v>2519</v>
      </c>
      <c r="M477" s="1" t="s">
        <v>2602</v>
      </c>
      <c r="N477" s="1" t="s">
        <v>2607</v>
      </c>
      <c r="O477" s="1"/>
      <c r="P477">
        <v>1</v>
      </c>
      <c r="Q477" s="1" t="s">
        <v>1888</v>
      </c>
      <c r="R477" s="1" t="s">
        <v>3107</v>
      </c>
      <c r="S477" s="1"/>
      <c r="T477" s="1" t="s">
        <v>3109</v>
      </c>
      <c r="U477" s="1" t="s">
        <v>3163</v>
      </c>
      <c r="V477" s="1" t="s">
        <v>3315</v>
      </c>
      <c r="W477" s="1" t="s">
        <v>3396</v>
      </c>
      <c r="X477" s="1"/>
      <c r="Y477" s="3">
        <v>46210</v>
      </c>
      <c r="Z477" s="1" t="s">
        <v>3408</v>
      </c>
      <c r="AA477" s="3">
        <v>46210</v>
      </c>
      <c r="AB477" s="1" t="s">
        <v>3416</v>
      </c>
      <c r="AC477" s="1" t="s">
        <v>3568</v>
      </c>
      <c r="AD477" s="1" t="s">
        <v>3933</v>
      </c>
      <c r="AE477" s="1" t="s">
        <v>3933</v>
      </c>
      <c r="AF477" s="1" t="s">
        <v>3937</v>
      </c>
      <c r="AG477" s="1" t="s">
        <v>2519</v>
      </c>
      <c r="AH477" s="1" t="s">
        <v>2602</v>
      </c>
      <c r="AI477" s="1" t="s">
        <v>3948</v>
      </c>
      <c r="AJ477" s="1"/>
      <c r="AK477" s="1"/>
      <c r="AL477" s="1" t="s">
        <v>3952</v>
      </c>
      <c r="AM477" s="1" t="s">
        <v>3952</v>
      </c>
      <c r="AN477" s="1" t="s">
        <v>3959</v>
      </c>
      <c r="AO477" s="1" t="s">
        <v>4014</v>
      </c>
      <c r="AP477" s="1" t="s">
        <v>4221</v>
      </c>
      <c r="AQ477" s="1"/>
      <c r="AR477">
        <v>22417</v>
      </c>
      <c r="AS477">
        <v>1</v>
      </c>
      <c r="AT477" s="1" t="s">
        <v>4235</v>
      </c>
      <c r="AU477">
        <v>200000</v>
      </c>
      <c r="AV477" s="1" t="s">
        <v>4280</v>
      </c>
      <c r="AW477" s="1" t="s">
        <v>3937</v>
      </c>
      <c r="AX477">
        <v>2053</v>
      </c>
      <c r="AY477">
        <v>135641</v>
      </c>
      <c r="AZ477">
        <v>4</v>
      </c>
      <c r="BA477" s="1" t="s">
        <v>4619</v>
      </c>
    </row>
    <row r="478" spans="1:53">
      <c r="A478" s="1" t="s">
        <v>521</v>
      </c>
      <c r="B478">
        <v>0</v>
      </c>
      <c r="C478">
        <v>150000</v>
      </c>
      <c r="D478" s="1" t="s">
        <v>1526</v>
      </c>
      <c r="E478">
        <v>20</v>
      </c>
      <c r="F478">
        <v>138642</v>
      </c>
      <c r="G478">
        <v>5</v>
      </c>
      <c r="H478" s="1"/>
      <c r="I478" s="1" t="s">
        <v>2405</v>
      </c>
      <c r="J478" s="1" t="s">
        <v>2462</v>
      </c>
      <c r="K478" s="1" t="s">
        <v>2465</v>
      </c>
      <c r="L478" s="1" t="s">
        <v>2519</v>
      </c>
      <c r="M478" s="1" t="s">
        <v>2602</v>
      </c>
      <c r="N478" s="1" t="s">
        <v>2607</v>
      </c>
      <c r="O478" s="1"/>
      <c r="P478">
        <v>1</v>
      </c>
      <c r="Q478" s="1" t="s">
        <v>1643</v>
      </c>
      <c r="R478" s="1" t="s">
        <v>3107</v>
      </c>
      <c r="S478" s="1"/>
      <c r="T478" s="1" t="s">
        <v>3109</v>
      </c>
      <c r="U478" s="1" t="s">
        <v>3163</v>
      </c>
      <c r="V478" s="1" t="s">
        <v>3315</v>
      </c>
      <c r="W478" s="1" t="s">
        <v>3396</v>
      </c>
      <c r="X478" s="1"/>
      <c r="Y478" s="3">
        <v>46210</v>
      </c>
      <c r="Z478" s="1" t="s">
        <v>3408</v>
      </c>
      <c r="AA478" s="3">
        <v>46210</v>
      </c>
      <c r="AB478" s="1" t="s">
        <v>3416</v>
      </c>
      <c r="AC478" s="1" t="s">
        <v>3568</v>
      </c>
      <c r="AD478" s="1" t="s">
        <v>3933</v>
      </c>
      <c r="AE478" s="1" t="s">
        <v>3933</v>
      </c>
      <c r="AF478" s="1" t="s">
        <v>3937</v>
      </c>
      <c r="AG478" s="1" t="s">
        <v>2519</v>
      </c>
      <c r="AH478" s="1" t="s">
        <v>2602</v>
      </c>
      <c r="AI478" s="1" t="s">
        <v>3948</v>
      </c>
      <c r="AJ478" s="1"/>
      <c r="AK478" s="1"/>
      <c r="AL478" s="1" t="s">
        <v>3952</v>
      </c>
      <c r="AM478" s="1" t="s">
        <v>3952</v>
      </c>
      <c r="AN478" s="1" t="s">
        <v>3959</v>
      </c>
      <c r="AO478" s="1" t="s">
        <v>4014</v>
      </c>
      <c r="AP478" s="1" t="s">
        <v>4221</v>
      </c>
      <c r="AQ478" s="1"/>
      <c r="AR478">
        <v>22417</v>
      </c>
      <c r="AS478">
        <v>1</v>
      </c>
      <c r="AT478" s="1" t="s">
        <v>4235</v>
      </c>
      <c r="AU478">
        <v>150000</v>
      </c>
      <c r="AV478" s="1" t="s">
        <v>4280</v>
      </c>
      <c r="AW478" s="1" t="s">
        <v>3937</v>
      </c>
      <c r="AX478">
        <v>2053</v>
      </c>
      <c r="AY478">
        <v>135641</v>
      </c>
      <c r="AZ478">
        <v>5</v>
      </c>
      <c r="BA478" s="1" t="s">
        <v>4619</v>
      </c>
    </row>
    <row r="479" spans="1:53">
      <c r="A479" s="1" t="s">
        <v>522</v>
      </c>
      <c r="B479">
        <v>0</v>
      </c>
      <c r="C479">
        <v>10000</v>
      </c>
      <c r="D479" s="1" t="s">
        <v>1563</v>
      </c>
      <c r="E479">
        <v>20</v>
      </c>
      <c r="F479">
        <v>138642</v>
      </c>
      <c r="G479">
        <v>6</v>
      </c>
      <c r="H479" s="1"/>
      <c r="I479" s="1" t="s">
        <v>2405</v>
      </c>
      <c r="J479" s="1" t="s">
        <v>2462</v>
      </c>
      <c r="K479" s="1" t="s">
        <v>2465</v>
      </c>
      <c r="L479" s="1" t="s">
        <v>2519</v>
      </c>
      <c r="M479" s="1" t="s">
        <v>2602</v>
      </c>
      <c r="N479" s="1" t="s">
        <v>2607</v>
      </c>
      <c r="O479" s="1"/>
      <c r="P479">
        <v>1</v>
      </c>
      <c r="Q479" s="1" t="s">
        <v>1481</v>
      </c>
      <c r="R479" s="1" t="s">
        <v>3107</v>
      </c>
      <c r="S479" s="1"/>
      <c r="T479" s="1" t="s">
        <v>3109</v>
      </c>
      <c r="U479" s="1" t="s">
        <v>3163</v>
      </c>
      <c r="V479" s="1" t="s">
        <v>3315</v>
      </c>
      <c r="W479" s="1" t="s">
        <v>3396</v>
      </c>
      <c r="X479" s="1"/>
      <c r="Y479" s="3">
        <v>46210</v>
      </c>
      <c r="Z479" s="1" t="s">
        <v>3408</v>
      </c>
      <c r="AA479" s="3">
        <v>46210</v>
      </c>
      <c r="AB479" s="1" t="s">
        <v>3416</v>
      </c>
      <c r="AC479" s="1" t="s">
        <v>3568</v>
      </c>
      <c r="AD479" s="1" t="s">
        <v>3933</v>
      </c>
      <c r="AE479" s="1" t="s">
        <v>3933</v>
      </c>
      <c r="AF479" s="1" t="s">
        <v>3937</v>
      </c>
      <c r="AG479" s="1" t="s">
        <v>2519</v>
      </c>
      <c r="AH479" s="1" t="s">
        <v>2602</v>
      </c>
      <c r="AI479" s="1" t="s">
        <v>3948</v>
      </c>
      <c r="AJ479" s="1"/>
      <c r="AK479" s="1"/>
      <c r="AL479" s="1" t="s">
        <v>3952</v>
      </c>
      <c r="AM479" s="1" t="s">
        <v>3952</v>
      </c>
      <c r="AN479" s="1" t="s">
        <v>3959</v>
      </c>
      <c r="AO479" s="1" t="s">
        <v>4014</v>
      </c>
      <c r="AP479" s="1" t="s">
        <v>4221</v>
      </c>
      <c r="AQ479" s="1"/>
      <c r="AR479">
        <v>22417</v>
      </c>
      <c r="AS479">
        <v>1</v>
      </c>
      <c r="AT479" s="1" t="s">
        <v>4235</v>
      </c>
      <c r="AU479">
        <v>10000</v>
      </c>
      <c r="AV479" s="1" t="s">
        <v>4280</v>
      </c>
      <c r="AW479" s="1" t="s">
        <v>3937</v>
      </c>
      <c r="AX479">
        <v>2053</v>
      </c>
      <c r="AY479">
        <v>135641</v>
      </c>
      <c r="AZ479">
        <v>6</v>
      </c>
      <c r="BA479" s="1" t="s">
        <v>4619</v>
      </c>
    </row>
    <row r="480" spans="1:53">
      <c r="A480" s="1" t="s">
        <v>523</v>
      </c>
      <c r="B480">
        <v>0</v>
      </c>
      <c r="C480">
        <v>10000</v>
      </c>
      <c r="D480" s="1" t="s">
        <v>1563</v>
      </c>
      <c r="E480">
        <v>20</v>
      </c>
      <c r="F480">
        <v>138642</v>
      </c>
      <c r="G480">
        <v>7</v>
      </c>
      <c r="H480" s="1"/>
      <c r="I480" s="1" t="s">
        <v>2405</v>
      </c>
      <c r="J480" s="1" t="s">
        <v>2462</v>
      </c>
      <c r="K480" s="1" t="s">
        <v>2465</v>
      </c>
      <c r="L480" s="1" t="s">
        <v>2519</v>
      </c>
      <c r="M480" s="1" t="s">
        <v>2602</v>
      </c>
      <c r="N480" s="1" t="s">
        <v>2607</v>
      </c>
      <c r="O480" s="1"/>
      <c r="P480">
        <v>1</v>
      </c>
      <c r="Q480" s="1" t="s">
        <v>1481</v>
      </c>
      <c r="R480" s="1" t="s">
        <v>3107</v>
      </c>
      <c r="S480" s="1"/>
      <c r="T480" s="1" t="s">
        <v>3109</v>
      </c>
      <c r="U480" s="1" t="s">
        <v>3163</v>
      </c>
      <c r="V480" s="1" t="s">
        <v>3315</v>
      </c>
      <c r="W480" s="1" t="s">
        <v>3396</v>
      </c>
      <c r="X480" s="1"/>
      <c r="Y480" s="3">
        <v>46210</v>
      </c>
      <c r="Z480" s="1" t="s">
        <v>3408</v>
      </c>
      <c r="AA480" s="3">
        <v>46210</v>
      </c>
      <c r="AB480" s="1" t="s">
        <v>3416</v>
      </c>
      <c r="AC480" s="1" t="s">
        <v>3568</v>
      </c>
      <c r="AD480" s="1" t="s">
        <v>3933</v>
      </c>
      <c r="AE480" s="1" t="s">
        <v>3933</v>
      </c>
      <c r="AF480" s="1" t="s">
        <v>3937</v>
      </c>
      <c r="AG480" s="1" t="s">
        <v>2519</v>
      </c>
      <c r="AH480" s="1" t="s">
        <v>2602</v>
      </c>
      <c r="AI480" s="1" t="s">
        <v>3948</v>
      </c>
      <c r="AJ480" s="1"/>
      <c r="AK480" s="1"/>
      <c r="AL480" s="1" t="s">
        <v>3952</v>
      </c>
      <c r="AM480" s="1" t="s">
        <v>3952</v>
      </c>
      <c r="AN480" s="1" t="s">
        <v>3959</v>
      </c>
      <c r="AO480" s="1" t="s">
        <v>4014</v>
      </c>
      <c r="AP480" s="1" t="s">
        <v>4221</v>
      </c>
      <c r="AQ480" s="1"/>
      <c r="AR480">
        <v>22417</v>
      </c>
      <c r="AS480">
        <v>1</v>
      </c>
      <c r="AT480" s="1" t="s">
        <v>4235</v>
      </c>
      <c r="AU480">
        <v>10000</v>
      </c>
      <c r="AV480" s="1" t="s">
        <v>4280</v>
      </c>
      <c r="AW480" s="1" t="s">
        <v>3937</v>
      </c>
      <c r="AX480">
        <v>2053</v>
      </c>
      <c r="AY480">
        <v>135641</v>
      </c>
      <c r="AZ480">
        <v>7</v>
      </c>
      <c r="BA480" s="1" t="s">
        <v>4619</v>
      </c>
    </row>
    <row r="481" spans="1:53">
      <c r="A481" s="1" t="s">
        <v>524</v>
      </c>
      <c r="B481">
        <v>0</v>
      </c>
      <c r="C481">
        <v>10000</v>
      </c>
      <c r="D481" s="1" t="s">
        <v>1563</v>
      </c>
      <c r="E481">
        <v>20</v>
      </c>
      <c r="F481">
        <v>138642</v>
      </c>
      <c r="G481">
        <v>8</v>
      </c>
      <c r="H481" s="1"/>
      <c r="I481" s="1" t="s">
        <v>2405</v>
      </c>
      <c r="J481" s="1" t="s">
        <v>2462</v>
      </c>
      <c r="K481" s="1" t="s">
        <v>2465</v>
      </c>
      <c r="L481" s="1" t="s">
        <v>2519</v>
      </c>
      <c r="M481" s="1" t="s">
        <v>2602</v>
      </c>
      <c r="N481" s="1" t="s">
        <v>2607</v>
      </c>
      <c r="O481" s="1"/>
      <c r="P481">
        <v>1</v>
      </c>
      <c r="Q481" s="1" t="s">
        <v>1481</v>
      </c>
      <c r="R481" s="1" t="s">
        <v>3107</v>
      </c>
      <c r="S481" s="1"/>
      <c r="T481" s="1" t="s">
        <v>3109</v>
      </c>
      <c r="U481" s="1" t="s">
        <v>3163</v>
      </c>
      <c r="V481" s="1" t="s">
        <v>3315</v>
      </c>
      <c r="W481" s="1" t="s">
        <v>3396</v>
      </c>
      <c r="X481" s="1"/>
      <c r="Y481" s="3">
        <v>46210</v>
      </c>
      <c r="Z481" s="1" t="s">
        <v>3408</v>
      </c>
      <c r="AA481" s="3">
        <v>46210</v>
      </c>
      <c r="AB481" s="1" t="s">
        <v>3416</v>
      </c>
      <c r="AC481" s="1" t="s">
        <v>3568</v>
      </c>
      <c r="AD481" s="1" t="s">
        <v>3933</v>
      </c>
      <c r="AE481" s="1" t="s">
        <v>3933</v>
      </c>
      <c r="AF481" s="1" t="s">
        <v>3937</v>
      </c>
      <c r="AG481" s="1" t="s">
        <v>2519</v>
      </c>
      <c r="AH481" s="1" t="s">
        <v>2602</v>
      </c>
      <c r="AI481" s="1" t="s">
        <v>3948</v>
      </c>
      <c r="AJ481" s="1"/>
      <c r="AK481" s="1"/>
      <c r="AL481" s="1" t="s">
        <v>3952</v>
      </c>
      <c r="AM481" s="1" t="s">
        <v>3952</v>
      </c>
      <c r="AN481" s="1" t="s">
        <v>3959</v>
      </c>
      <c r="AO481" s="1" t="s">
        <v>4014</v>
      </c>
      <c r="AP481" s="1" t="s">
        <v>4221</v>
      </c>
      <c r="AQ481" s="1"/>
      <c r="AR481">
        <v>22417</v>
      </c>
      <c r="AS481">
        <v>1</v>
      </c>
      <c r="AT481" s="1" t="s">
        <v>4235</v>
      </c>
      <c r="AU481">
        <v>10000</v>
      </c>
      <c r="AV481" s="1" t="s">
        <v>4280</v>
      </c>
      <c r="AW481" s="1" t="s">
        <v>3937</v>
      </c>
      <c r="AX481">
        <v>2053</v>
      </c>
      <c r="AY481">
        <v>135641</v>
      </c>
      <c r="AZ481">
        <v>8</v>
      </c>
      <c r="BA481" s="1" t="s">
        <v>4619</v>
      </c>
    </row>
    <row r="482" spans="1:53">
      <c r="A482" s="1" t="s">
        <v>525</v>
      </c>
      <c r="B482">
        <v>0</v>
      </c>
      <c r="C482">
        <v>140000</v>
      </c>
      <c r="D482" s="1" t="s">
        <v>1527</v>
      </c>
      <c r="E482">
        <v>20</v>
      </c>
      <c r="F482">
        <v>138642</v>
      </c>
      <c r="G482">
        <v>9</v>
      </c>
      <c r="H482" s="1"/>
      <c r="I482" s="1" t="s">
        <v>2405</v>
      </c>
      <c r="J482" s="1" t="s">
        <v>2462</v>
      </c>
      <c r="K482" s="1" t="s">
        <v>2465</v>
      </c>
      <c r="L482" s="1" t="s">
        <v>2519</v>
      </c>
      <c r="M482" s="1" t="s">
        <v>2602</v>
      </c>
      <c r="N482" s="1" t="s">
        <v>2607</v>
      </c>
      <c r="O482" s="1"/>
      <c r="P482">
        <v>1</v>
      </c>
      <c r="Q482" s="1" t="s">
        <v>1769</v>
      </c>
      <c r="R482" s="1" t="s">
        <v>3107</v>
      </c>
      <c r="S482" s="1"/>
      <c r="T482" s="1" t="s">
        <v>3109</v>
      </c>
      <c r="U482" s="1" t="s">
        <v>3163</v>
      </c>
      <c r="V482" s="1" t="s">
        <v>3315</v>
      </c>
      <c r="W482" s="1" t="s">
        <v>3396</v>
      </c>
      <c r="X482" s="1"/>
      <c r="Y482" s="3">
        <v>46210</v>
      </c>
      <c r="Z482" s="1" t="s">
        <v>3408</v>
      </c>
      <c r="AA482" s="3">
        <v>46210</v>
      </c>
      <c r="AB482" s="1" t="s">
        <v>3416</v>
      </c>
      <c r="AC482" s="1" t="s">
        <v>3568</v>
      </c>
      <c r="AD482" s="1" t="s">
        <v>3933</v>
      </c>
      <c r="AE482" s="1" t="s">
        <v>3933</v>
      </c>
      <c r="AF482" s="1" t="s">
        <v>3937</v>
      </c>
      <c r="AG482" s="1" t="s">
        <v>2519</v>
      </c>
      <c r="AH482" s="1" t="s">
        <v>2602</v>
      </c>
      <c r="AI482" s="1" t="s">
        <v>3948</v>
      </c>
      <c r="AJ482" s="1"/>
      <c r="AK482" s="1"/>
      <c r="AL482" s="1" t="s">
        <v>3952</v>
      </c>
      <c r="AM482" s="1" t="s">
        <v>3952</v>
      </c>
      <c r="AN482" s="1" t="s">
        <v>3959</v>
      </c>
      <c r="AO482" s="1" t="s">
        <v>4014</v>
      </c>
      <c r="AP482" s="1" t="s">
        <v>4221</v>
      </c>
      <c r="AQ482" s="1"/>
      <c r="AR482">
        <v>22417</v>
      </c>
      <c r="AS482">
        <v>1</v>
      </c>
      <c r="AT482" s="1" t="s">
        <v>4235</v>
      </c>
      <c r="AU482">
        <v>140000</v>
      </c>
      <c r="AV482" s="1" t="s">
        <v>4280</v>
      </c>
      <c r="AW482" s="1" t="s">
        <v>3937</v>
      </c>
      <c r="AX482">
        <v>2053</v>
      </c>
      <c r="AY482">
        <v>135641</v>
      </c>
      <c r="AZ482">
        <v>9</v>
      </c>
      <c r="BA482" s="1" t="s">
        <v>4619</v>
      </c>
    </row>
    <row r="483" spans="1:53">
      <c r="A483" s="1" t="s">
        <v>526</v>
      </c>
      <c r="B483">
        <v>0</v>
      </c>
      <c r="C483">
        <v>10000</v>
      </c>
      <c r="D483" s="1" t="s">
        <v>1563</v>
      </c>
      <c r="E483">
        <v>20</v>
      </c>
      <c r="F483">
        <v>138642</v>
      </c>
      <c r="G483">
        <v>10</v>
      </c>
      <c r="H483" s="1"/>
      <c r="I483" s="1" t="s">
        <v>2405</v>
      </c>
      <c r="J483" s="1" t="s">
        <v>2462</v>
      </c>
      <c r="K483" s="1" t="s">
        <v>2465</v>
      </c>
      <c r="L483" s="1" t="s">
        <v>2519</v>
      </c>
      <c r="M483" s="1" t="s">
        <v>2602</v>
      </c>
      <c r="N483" s="1" t="s">
        <v>2607</v>
      </c>
      <c r="O483" s="1"/>
      <c r="P483">
        <v>1</v>
      </c>
      <c r="Q483" s="1" t="s">
        <v>1481</v>
      </c>
      <c r="R483" s="1" t="s">
        <v>3107</v>
      </c>
      <c r="S483" s="1"/>
      <c r="T483" s="1" t="s">
        <v>3109</v>
      </c>
      <c r="U483" s="1" t="s">
        <v>3163</v>
      </c>
      <c r="V483" s="1" t="s">
        <v>3315</v>
      </c>
      <c r="W483" s="1" t="s">
        <v>3396</v>
      </c>
      <c r="X483" s="1"/>
      <c r="Y483" s="3">
        <v>46210</v>
      </c>
      <c r="Z483" s="1" t="s">
        <v>3408</v>
      </c>
      <c r="AA483" s="3">
        <v>46210</v>
      </c>
      <c r="AB483" s="1" t="s">
        <v>3416</v>
      </c>
      <c r="AC483" s="1" t="s">
        <v>3568</v>
      </c>
      <c r="AD483" s="1" t="s">
        <v>3933</v>
      </c>
      <c r="AE483" s="1" t="s">
        <v>3933</v>
      </c>
      <c r="AF483" s="1" t="s">
        <v>3937</v>
      </c>
      <c r="AG483" s="1" t="s">
        <v>2519</v>
      </c>
      <c r="AH483" s="1" t="s">
        <v>2602</v>
      </c>
      <c r="AI483" s="1" t="s">
        <v>3948</v>
      </c>
      <c r="AJ483" s="1"/>
      <c r="AK483" s="1"/>
      <c r="AL483" s="1" t="s">
        <v>3952</v>
      </c>
      <c r="AM483" s="1" t="s">
        <v>3952</v>
      </c>
      <c r="AN483" s="1" t="s">
        <v>3959</v>
      </c>
      <c r="AO483" s="1" t="s">
        <v>4014</v>
      </c>
      <c r="AP483" s="1" t="s">
        <v>4221</v>
      </c>
      <c r="AQ483" s="1"/>
      <c r="AR483">
        <v>22417</v>
      </c>
      <c r="AS483">
        <v>1</v>
      </c>
      <c r="AT483" s="1" t="s">
        <v>4235</v>
      </c>
      <c r="AU483">
        <v>10000</v>
      </c>
      <c r="AV483" s="1" t="s">
        <v>4280</v>
      </c>
      <c r="AW483" s="1" t="s">
        <v>3937</v>
      </c>
      <c r="AX483">
        <v>2053</v>
      </c>
      <c r="AY483">
        <v>135641</v>
      </c>
      <c r="AZ483">
        <v>10</v>
      </c>
      <c r="BA483" s="1" t="s">
        <v>4619</v>
      </c>
    </row>
    <row r="484" spans="1:53">
      <c r="A484" s="1" t="s">
        <v>527</v>
      </c>
      <c r="B484">
        <v>0</v>
      </c>
      <c r="C484">
        <v>80000</v>
      </c>
      <c r="D484" s="1" t="s">
        <v>1530</v>
      </c>
      <c r="E484">
        <v>20</v>
      </c>
      <c r="F484">
        <v>138642</v>
      </c>
      <c r="G484">
        <v>11</v>
      </c>
      <c r="H484" s="1"/>
      <c r="I484" s="1" t="s">
        <v>2405</v>
      </c>
      <c r="J484" s="1" t="s">
        <v>2462</v>
      </c>
      <c r="K484" s="1" t="s">
        <v>2465</v>
      </c>
      <c r="L484" s="1" t="s">
        <v>2519</v>
      </c>
      <c r="M484" s="1" t="s">
        <v>2602</v>
      </c>
      <c r="N484" s="1" t="s">
        <v>2607</v>
      </c>
      <c r="O484" s="1"/>
      <c r="P484">
        <v>1</v>
      </c>
      <c r="Q484" s="1" t="s">
        <v>2653</v>
      </c>
      <c r="R484" s="1" t="s">
        <v>3107</v>
      </c>
      <c r="S484" s="1"/>
      <c r="T484" s="1" t="s">
        <v>3109</v>
      </c>
      <c r="U484" s="1" t="s">
        <v>3163</v>
      </c>
      <c r="V484" s="1" t="s">
        <v>3315</v>
      </c>
      <c r="W484" s="1" t="s">
        <v>3396</v>
      </c>
      <c r="X484" s="1"/>
      <c r="Y484" s="3">
        <v>46210</v>
      </c>
      <c r="Z484" s="1" t="s">
        <v>3408</v>
      </c>
      <c r="AA484" s="3">
        <v>46210</v>
      </c>
      <c r="AB484" s="1" t="s">
        <v>3416</v>
      </c>
      <c r="AC484" s="1" t="s">
        <v>3568</v>
      </c>
      <c r="AD484" s="1" t="s">
        <v>3933</v>
      </c>
      <c r="AE484" s="1" t="s">
        <v>3933</v>
      </c>
      <c r="AF484" s="1" t="s">
        <v>3937</v>
      </c>
      <c r="AG484" s="1" t="s">
        <v>2519</v>
      </c>
      <c r="AH484" s="1" t="s">
        <v>2602</v>
      </c>
      <c r="AI484" s="1" t="s">
        <v>3948</v>
      </c>
      <c r="AJ484" s="1"/>
      <c r="AK484" s="1"/>
      <c r="AL484" s="1" t="s">
        <v>3952</v>
      </c>
      <c r="AM484" s="1" t="s">
        <v>3952</v>
      </c>
      <c r="AN484" s="1" t="s">
        <v>3959</v>
      </c>
      <c r="AO484" s="1" t="s">
        <v>4014</v>
      </c>
      <c r="AP484" s="1" t="s">
        <v>4221</v>
      </c>
      <c r="AQ484" s="1"/>
      <c r="AR484">
        <v>22417</v>
      </c>
      <c r="AS484">
        <v>1</v>
      </c>
      <c r="AT484" s="1" t="s">
        <v>4235</v>
      </c>
      <c r="AU484">
        <v>80000</v>
      </c>
      <c r="AV484" s="1" t="s">
        <v>4280</v>
      </c>
      <c r="AW484" s="1" t="s">
        <v>3937</v>
      </c>
      <c r="AX484">
        <v>2053</v>
      </c>
      <c r="AY484">
        <v>135641</v>
      </c>
      <c r="AZ484">
        <v>11</v>
      </c>
      <c r="BA484" s="1" t="s">
        <v>4619</v>
      </c>
    </row>
    <row r="485" spans="1:53">
      <c r="A485" s="1" t="s">
        <v>528</v>
      </c>
      <c r="B485">
        <v>0</v>
      </c>
      <c r="C485">
        <v>80000</v>
      </c>
      <c r="D485" s="1" t="s">
        <v>1530</v>
      </c>
      <c r="E485">
        <v>20</v>
      </c>
      <c r="F485">
        <v>138642</v>
      </c>
      <c r="G485">
        <v>12</v>
      </c>
      <c r="H485" s="1"/>
      <c r="I485" s="1" t="s">
        <v>2405</v>
      </c>
      <c r="J485" s="1" t="s">
        <v>2462</v>
      </c>
      <c r="K485" s="1" t="s">
        <v>2465</v>
      </c>
      <c r="L485" s="1" t="s">
        <v>2519</v>
      </c>
      <c r="M485" s="1" t="s">
        <v>2602</v>
      </c>
      <c r="N485" s="1" t="s">
        <v>2607</v>
      </c>
      <c r="O485" s="1"/>
      <c r="P485">
        <v>1</v>
      </c>
      <c r="Q485" s="1" t="s">
        <v>2653</v>
      </c>
      <c r="R485" s="1" t="s">
        <v>3107</v>
      </c>
      <c r="S485" s="1"/>
      <c r="T485" s="1" t="s">
        <v>3109</v>
      </c>
      <c r="U485" s="1" t="s">
        <v>3163</v>
      </c>
      <c r="V485" s="1" t="s">
        <v>3315</v>
      </c>
      <c r="W485" s="1" t="s">
        <v>3396</v>
      </c>
      <c r="X485" s="1"/>
      <c r="Y485" s="3">
        <v>46210</v>
      </c>
      <c r="Z485" s="1" t="s">
        <v>3408</v>
      </c>
      <c r="AA485" s="3">
        <v>46210</v>
      </c>
      <c r="AB485" s="1" t="s">
        <v>3416</v>
      </c>
      <c r="AC485" s="1" t="s">
        <v>3568</v>
      </c>
      <c r="AD485" s="1" t="s">
        <v>3933</v>
      </c>
      <c r="AE485" s="1" t="s">
        <v>3933</v>
      </c>
      <c r="AF485" s="1" t="s">
        <v>3937</v>
      </c>
      <c r="AG485" s="1" t="s">
        <v>2519</v>
      </c>
      <c r="AH485" s="1" t="s">
        <v>2602</v>
      </c>
      <c r="AI485" s="1" t="s">
        <v>3948</v>
      </c>
      <c r="AJ485" s="1"/>
      <c r="AK485" s="1"/>
      <c r="AL485" s="1" t="s">
        <v>3952</v>
      </c>
      <c r="AM485" s="1" t="s">
        <v>3952</v>
      </c>
      <c r="AN485" s="1" t="s">
        <v>3959</v>
      </c>
      <c r="AO485" s="1" t="s">
        <v>4014</v>
      </c>
      <c r="AP485" s="1" t="s">
        <v>4221</v>
      </c>
      <c r="AQ485" s="1"/>
      <c r="AR485">
        <v>22417</v>
      </c>
      <c r="AS485">
        <v>1</v>
      </c>
      <c r="AT485" s="1" t="s">
        <v>4235</v>
      </c>
      <c r="AU485">
        <v>80000</v>
      </c>
      <c r="AV485" s="1" t="s">
        <v>4280</v>
      </c>
      <c r="AW485" s="1" t="s">
        <v>3937</v>
      </c>
      <c r="AX485">
        <v>2053</v>
      </c>
      <c r="AY485">
        <v>135641</v>
      </c>
      <c r="AZ485">
        <v>12</v>
      </c>
      <c r="BA485" s="1" t="s">
        <v>4619</v>
      </c>
    </row>
    <row r="486" spans="1:53">
      <c r="A486" s="1" t="s">
        <v>529</v>
      </c>
      <c r="B486">
        <v>0</v>
      </c>
      <c r="C486">
        <v>230000</v>
      </c>
      <c r="D486" s="1" t="s">
        <v>1522</v>
      </c>
      <c r="E486">
        <v>20</v>
      </c>
      <c r="F486">
        <v>138642</v>
      </c>
      <c r="G486">
        <v>13</v>
      </c>
      <c r="H486" s="1"/>
      <c r="I486" s="1" t="s">
        <v>2405</v>
      </c>
      <c r="J486" s="1" t="s">
        <v>2462</v>
      </c>
      <c r="K486" s="1" t="s">
        <v>2465</v>
      </c>
      <c r="L486" s="1" t="s">
        <v>2519</v>
      </c>
      <c r="M486" s="1" t="s">
        <v>2602</v>
      </c>
      <c r="N486" s="1" t="s">
        <v>2607</v>
      </c>
      <c r="O486" s="1"/>
      <c r="P486">
        <v>1</v>
      </c>
      <c r="Q486" s="1" t="s">
        <v>2648</v>
      </c>
      <c r="R486" s="1" t="s">
        <v>3107</v>
      </c>
      <c r="S486" s="1"/>
      <c r="T486" s="1" t="s">
        <v>3109</v>
      </c>
      <c r="U486" s="1" t="s">
        <v>3163</v>
      </c>
      <c r="V486" s="1" t="s">
        <v>3315</v>
      </c>
      <c r="W486" s="1" t="s">
        <v>3396</v>
      </c>
      <c r="X486" s="1"/>
      <c r="Y486" s="3">
        <v>46210</v>
      </c>
      <c r="Z486" s="1" t="s">
        <v>3408</v>
      </c>
      <c r="AA486" s="3">
        <v>46210</v>
      </c>
      <c r="AB486" s="1" t="s">
        <v>3416</v>
      </c>
      <c r="AC486" s="1" t="s">
        <v>3568</v>
      </c>
      <c r="AD486" s="1" t="s">
        <v>3933</v>
      </c>
      <c r="AE486" s="1" t="s">
        <v>3933</v>
      </c>
      <c r="AF486" s="1" t="s">
        <v>3937</v>
      </c>
      <c r="AG486" s="1" t="s">
        <v>2519</v>
      </c>
      <c r="AH486" s="1" t="s">
        <v>2602</v>
      </c>
      <c r="AI486" s="1" t="s">
        <v>3948</v>
      </c>
      <c r="AJ486" s="1"/>
      <c r="AK486" s="1"/>
      <c r="AL486" s="1" t="s">
        <v>3952</v>
      </c>
      <c r="AM486" s="1" t="s">
        <v>3952</v>
      </c>
      <c r="AN486" s="1" t="s">
        <v>3959</v>
      </c>
      <c r="AO486" s="1" t="s">
        <v>4014</v>
      </c>
      <c r="AP486" s="1" t="s">
        <v>4221</v>
      </c>
      <c r="AQ486" s="1"/>
      <c r="AR486">
        <v>22417</v>
      </c>
      <c r="AS486">
        <v>1</v>
      </c>
      <c r="AT486" s="1" t="s">
        <v>4235</v>
      </c>
      <c r="AU486">
        <v>230000</v>
      </c>
      <c r="AV486" s="1" t="s">
        <v>4280</v>
      </c>
      <c r="AW486" s="1" t="s">
        <v>3937</v>
      </c>
      <c r="AX486">
        <v>2053</v>
      </c>
      <c r="AY486">
        <v>135641</v>
      </c>
      <c r="AZ486">
        <v>13</v>
      </c>
      <c r="BA486" s="1" t="s">
        <v>4619</v>
      </c>
    </row>
    <row r="487" spans="1:53">
      <c r="A487" s="1" t="s">
        <v>530</v>
      </c>
      <c r="B487">
        <v>0</v>
      </c>
      <c r="C487">
        <v>230000</v>
      </c>
      <c r="D487" s="1" t="s">
        <v>1522</v>
      </c>
      <c r="E487">
        <v>20</v>
      </c>
      <c r="F487">
        <v>138642</v>
      </c>
      <c r="G487">
        <v>14</v>
      </c>
      <c r="H487" s="1"/>
      <c r="I487" s="1" t="s">
        <v>2405</v>
      </c>
      <c r="J487" s="1" t="s">
        <v>2462</v>
      </c>
      <c r="K487" s="1" t="s">
        <v>2465</v>
      </c>
      <c r="L487" s="1" t="s">
        <v>2519</v>
      </c>
      <c r="M487" s="1" t="s">
        <v>2602</v>
      </c>
      <c r="N487" s="1" t="s">
        <v>2607</v>
      </c>
      <c r="O487" s="1"/>
      <c r="P487">
        <v>1</v>
      </c>
      <c r="Q487" s="1" t="s">
        <v>2648</v>
      </c>
      <c r="R487" s="1" t="s">
        <v>3107</v>
      </c>
      <c r="S487" s="1"/>
      <c r="T487" s="1" t="s">
        <v>3109</v>
      </c>
      <c r="U487" s="1" t="s">
        <v>3163</v>
      </c>
      <c r="V487" s="1" t="s">
        <v>3315</v>
      </c>
      <c r="W487" s="1" t="s">
        <v>3396</v>
      </c>
      <c r="X487" s="1"/>
      <c r="Y487" s="3">
        <v>46210</v>
      </c>
      <c r="Z487" s="1" t="s">
        <v>3408</v>
      </c>
      <c r="AA487" s="3">
        <v>46210</v>
      </c>
      <c r="AB487" s="1" t="s">
        <v>3416</v>
      </c>
      <c r="AC487" s="1" t="s">
        <v>3568</v>
      </c>
      <c r="AD487" s="1" t="s">
        <v>3933</v>
      </c>
      <c r="AE487" s="1" t="s">
        <v>3933</v>
      </c>
      <c r="AF487" s="1" t="s">
        <v>3937</v>
      </c>
      <c r="AG487" s="1" t="s">
        <v>2519</v>
      </c>
      <c r="AH487" s="1" t="s">
        <v>2602</v>
      </c>
      <c r="AI487" s="1" t="s">
        <v>3948</v>
      </c>
      <c r="AJ487" s="1"/>
      <c r="AK487" s="1"/>
      <c r="AL487" s="1" t="s">
        <v>3952</v>
      </c>
      <c r="AM487" s="1" t="s">
        <v>3952</v>
      </c>
      <c r="AN487" s="1" t="s">
        <v>3959</v>
      </c>
      <c r="AO487" s="1" t="s">
        <v>4014</v>
      </c>
      <c r="AP487" s="1" t="s">
        <v>4221</v>
      </c>
      <c r="AQ487" s="1"/>
      <c r="AR487">
        <v>22417</v>
      </c>
      <c r="AS487">
        <v>1</v>
      </c>
      <c r="AT487" s="1" t="s">
        <v>4235</v>
      </c>
      <c r="AU487">
        <v>230000</v>
      </c>
      <c r="AV487" s="1" t="s">
        <v>4280</v>
      </c>
      <c r="AW487" s="1" t="s">
        <v>3937</v>
      </c>
      <c r="AX487">
        <v>2053</v>
      </c>
      <c r="AY487">
        <v>135641</v>
      </c>
      <c r="AZ487">
        <v>14</v>
      </c>
      <c r="BA487" s="1" t="s">
        <v>4619</v>
      </c>
    </row>
    <row r="488" spans="1:53">
      <c r="A488" s="1" t="s">
        <v>531</v>
      </c>
      <c r="B488">
        <v>0</v>
      </c>
      <c r="C488">
        <v>80000</v>
      </c>
      <c r="D488" s="1" t="s">
        <v>1530</v>
      </c>
      <c r="E488">
        <v>20</v>
      </c>
      <c r="F488">
        <v>138642</v>
      </c>
      <c r="G488">
        <v>15</v>
      </c>
      <c r="H488" s="1"/>
      <c r="I488" s="1" t="s">
        <v>2405</v>
      </c>
      <c r="J488" s="1" t="s">
        <v>2462</v>
      </c>
      <c r="K488" s="1" t="s">
        <v>2465</v>
      </c>
      <c r="L488" s="1" t="s">
        <v>2519</v>
      </c>
      <c r="M488" s="1" t="s">
        <v>2602</v>
      </c>
      <c r="N488" s="1" t="s">
        <v>2607</v>
      </c>
      <c r="O488" s="1"/>
      <c r="P488">
        <v>1</v>
      </c>
      <c r="Q488" s="1" t="s">
        <v>2653</v>
      </c>
      <c r="R488" s="1" t="s">
        <v>3107</v>
      </c>
      <c r="S488" s="1"/>
      <c r="T488" s="1" t="s">
        <v>3109</v>
      </c>
      <c r="U488" s="1" t="s">
        <v>3163</v>
      </c>
      <c r="V488" s="1" t="s">
        <v>3315</v>
      </c>
      <c r="W488" s="1" t="s">
        <v>3396</v>
      </c>
      <c r="X488" s="1"/>
      <c r="Y488" s="3">
        <v>46210</v>
      </c>
      <c r="Z488" s="1" t="s">
        <v>3408</v>
      </c>
      <c r="AA488" s="3">
        <v>46210</v>
      </c>
      <c r="AB488" s="1" t="s">
        <v>3416</v>
      </c>
      <c r="AC488" s="1" t="s">
        <v>3568</v>
      </c>
      <c r="AD488" s="1" t="s">
        <v>3933</v>
      </c>
      <c r="AE488" s="1" t="s">
        <v>3933</v>
      </c>
      <c r="AF488" s="1" t="s">
        <v>3937</v>
      </c>
      <c r="AG488" s="1" t="s">
        <v>2519</v>
      </c>
      <c r="AH488" s="1" t="s">
        <v>2602</v>
      </c>
      <c r="AI488" s="1" t="s">
        <v>3948</v>
      </c>
      <c r="AJ488" s="1"/>
      <c r="AK488" s="1"/>
      <c r="AL488" s="1" t="s">
        <v>3952</v>
      </c>
      <c r="AM488" s="1" t="s">
        <v>3952</v>
      </c>
      <c r="AN488" s="1" t="s">
        <v>3959</v>
      </c>
      <c r="AO488" s="1" t="s">
        <v>4014</v>
      </c>
      <c r="AP488" s="1" t="s">
        <v>4221</v>
      </c>
      <c r="AQ488" s="1"/>
      <c r="AR488">
        <v>22417</v>
      </c>
      <c r="AS488">
        <v>1</v>
      </c>
      <c r="AT488" s="1" t="s">
        <v>4235</v>
      </c>
      <c r="AU488">
        <v>80000</v>
      </c>
      <c r="AV488" s="1" t="s">
        <v>4280</v>
      </c>
      <c r="AW488" s="1" t="s">
        <v>3937</v>
      </c>
      <c r="AX488">
        <v>2053</v>
      </c>
      <c r="AY488">
        <v>135641</v>
      </c>
      <c r="AZ488">
        <v>15</v>
      </c>
      <c r="BA488" s="1" t="s">
        <v>4619</v>
      </c>
    </row>
    <row r="489" spans="1:53">
      <c r="A489" s="1" t="s">
        <v>532</v>
      </c>
      <c r="B489">
        <v>0</v>
      </c>
      <c r="C489">
        <v>160000</v>
      </c>
      <c r="D489" s="1" t="s">
        <v>1539</v>
      </c>
      <c r="E489">
        <v>20</v>
      </c>
      <c r="F489">
        <v>138642</v>
      </c>
      <c r="G489">
        <v>16</v>
      </c>
      <c r="H489" s="1"/>
      <c r="I489" s="1" t="s">
        <v>2405</v>
      </c>
      <c r="J489" s="1" t="s">
        <v>2462</v>
      </c>
      <c r="K489" s="1" t="s">
        <v>2465</v>
      </c>
      <c r="L489" s="1" t="s">
        <v>2519</v>
      </c>
      <c r="M489" s="1" t="s">
        <v>2602</v>
      </c>
      <c r="N489" s="1" t="s">
        <v>2607</v>
      </c>
      <c r="O489" s="1"/>
      <c r="P489">
        <v>1</v>
      </c>
      <c r="Q489" s="1" t="s">
        <v>2135</v>
      </c>
      <c r="R489" s="1" t="s">
        <v>3107</v>
      </c>
      <c r="S489" s="1"/>
      <c r="T489" s="1" t="s">
        <v>3109</v>
      </c>
      <c r="U489" s="1" t="s">
        <v>3163</v>
      </c>
      <c r="V489" s="1" t="s">
        <v>3315</v>
      </c>
      <c r="W489" s="1" t="s">
        <v>3396</v>
      </c>
      <c r="X489" s="1"/>
      <c r="Y489" s="3">
        <v>46210</v>
      </c>
      <c r="Z489" s="1" t="s">
        <v>3408</v>
      </c>
      <c r="AA489" s="3">
        <v>46210</v>
      </c>
      <c r="AB489" s="1" t="s">
        <v>3416</v>
      </c>
      <c r="AC489" s="1" t="s">
        <v>3568</v>
      </c>
      <c r="AD489" s="1" t="s">
        <v>3933</v>
      </c>
      <c r="AE489" s="1" t="s">
        <v>3933</v>
      </c>
      <c r="AF489" s="1" t="s">
        <v>3937</v>
      </c>
      <c r="AG489" s="1" t="s">
        <v>2519</v>
      </c>
      <c r="AH489" s="1" t="s">
        <v>2602</v>
      </c>
      <c r="AI489" s="1" t="s">
        <v>3948</v>
      </c>
      <c r="AJ489" s="1"/>
      <c r="AK489" s="1"/>
      <c r="AL489" s="1" t="s">
        <v>3952</v>
      </c>
      <c r="AM489" s="1" t="s">
        <v>3952</v>
      </c>
      <c r="AN489" s="1" t="s">
        <v>3959</v>
      </c>
      <c r="AO489" s="1" t="s">
        <v>4014</v>
      </c>
      <c r="AP489" s="1" t="s">
        <v>4221</v>
      </c>
      <c r="AQ489" s="1"/>
      <c r="AR489">
        <v>22417</v>
      </c>
      <c r="AS489">
        <v>1</v>
      </c>
      <c r="AT489" s="1" t="s">
        <v>4235</v>
      </c>
      <c r="AU489">
        <v>160000</v>
      </c>
      <c r="AV489" s="1" t="s">
        <v>4280</v>
      </c>
      <c r="AW489" s="1" t="s">
        <v>3937</v>
      </c>
      <c r="AX489">
        <v>2053</v>
      </c>
      <c r="AY489">
        <v>135641</v>
      </c>
      <c r="AZ489">
        <v>16</v>
      </c>
      <c r="BA489" s="1" t="s">
        <v>4619</v>
      </c>
    </row>
    <row r="490" spans="1:53">
      <c r="A490" s="1" t="s">
        <v>533</v>
      </c>
      <c r="B490">
        <v>0</v>
      </c>
      <c r="C490">
        <v>160000</v>
      </c>
      <c r="D490" s="1" t="s">
        <v>1539</v>
      </c>
      <c r="E490">
        <v>20</v>
      </c>
      <c r="F490">
        <v>138642</v>
      </c>
      <c r="G490">
        <v>17</v>
      </c>
      <c r="H490" s="1"/>
      <c r="I490" s="1" t="s">
        <v>2405</v>
      </c>
      <c r="J490" s="1" t="s">
        <v>2462</v>
      </c>
      <c r="K490" s="1" t="s">
        <v>2465</v>
      </c>
      <c r="L490" s="1" t="s">
        <v>2519</v>
      </c>
      <c r="M490" s="1" t="s">
        <v>2602</v>
      </c>
      <c r="N490" s="1" t="s">
        <v>2607</v>
      </c>
      <c r="O490" s="1"/>
      <c r="P490">
        <v>1</v>
      </c>
      <c r="Q490" s="1" t="s">
        <v>2135</v>
      </c>
      <c r="R490" s="1" t="s">
        <v>3107</v>
      </c>
      <c r="S490" s="1"/>
      <c r="T490" s="1" t="s">
        <v>3109</v>
      </c>
      <c r="U490" s="1" t="s">
        <v>3163</v>
      </c>
      <c r="V490" s="1" t="s">
        <v>3315</v>
      </c>
      <c r="W490" s="1" t="s">
        <v>3396</v>
      </c>
      <c r="X490" s="1"/>
      <c r="Y490" s="3">
        <v>46210</v>
      </c>
      <c r="Z490" s="1" t="s">
        <v>3408</v>
      </c>
      <c r="AA490" s="3">
        <v>46210</v>
      </c>
      <c r="AB490" s="1" t="s">
        <v>3416</v>
      </c>
      <c r="AC490" s="1" t="s">
        <v>3568</v>
      </c>
      <c r="AD490" s="1" t="s">
        <v>3933</v>
      </c>
      <c r="AE490" s="1" t="s">
        <v>3933</v>
      </c>
      <c r="AF490" s="1" t="s">
        <v>3937</v>
      </c>
      <c r="AG490" s="1" t="s">
        <v>2519</v>
      </c>
      <c r="AH490" s="1" t="s">
        <v>2602</v>
      </c>
      <c r="AI490" s="1" t="s">
        <v>3948</v>
      </c>
      <c r="AJ490" s="1"/>
      <c r="AK490" s="1"/>
      <c r="AL490" s="1" t="s">
        <v>3952</v>
      </c>
      <c r="AM490" s="1" t="s">
        <v>3952</v>
      </c>
      <c r="AN490" s="1" t="s">
        <v>3959</v>
      </c>
      <c r="AO490" s="1" t="s">
        <v>4014</v>
      </c>
      <c r="AP490" s="1" t="s">
        <v>4221</v>
      </c>
      <c r="AQ490" s="1"/>
      <c r="AR490">
        <v>22417</v>
      </c>
      <c r="AS490">
        <v>1</v>
      </c>
      <c r="AT490" s="1" t="s">
        <v>4235</v>
      </c>
      <c r="AU490">
        <v>160000</v>
      </c>
      <c r="AV490" s="1" t="s">
        <v>4280</v>
      </c>
      <c r="AW490" s="1" t="s">
        <v>3937</v>
      </c>
      <c r="AX490">
        <v>2053</v>
      </c>
      <c r="AY490">
        <v>135641</v>
      </c>
      <c r="AZ490">
        <v>17</v>
      </c>
      <c r="BA490" s="1" t="s">
        <v>4619</v>
      </c>
    </row>
    <row r="491" spans="1:53">
      <c r="A491" s="1" t="s">
        <v>534</v>
      </c>
      <c r="B491">
        <v>0</v>
      </c>
      <c r="C491">
        <v>80000</v>
      </c>
      <c r="D491" s="1" t="s">
        <v>1530</v>
      </c>
      <c r="E491">
        <v>20</v>
      </c>
      <c r="F491">
        <v>138642</v>
      </c>
      <c r="G491">
        <v>18</v>
      </c>
      <c r="H491" s="1"/>
      <c r="I491" s="1" t="s">
        <v>2405</v>
      </c>
      <c r="J491" s="1" t="s">
        <v>2462</v>
      </c>
      <c r="K491" s="1" t="s">
        <v>2465</v>
      </c>
      <c r="L491" s="1" t="s">
        <v>2519</v>
      </c>
      <c r="M491" s="1" t="s">
        <v>2602</v>
      </c>
      <c r="N491" s="1" t="s">
        <v>2607</v>
      </c>
      <c r="O491" s="1"/>
      <c r="P491">
        <v>1</v>
      </c>
      <c r="Q491" s="1" t="s">
        <v>2653</v>
      </c>
      <c r="R491" s="1" t="s">
        <v>3107</v>
      </c>
      <c r="S491" s="1"/>
      <c r="T491" s="1" t="s">
        <v>3109</v>
      </c>
      <c r="U491" s="1" t="s">
        <v>3163</v>
      </c>
      <c r="V491" s="1" t="s">
        <v>3315</v>
      </c>
      <c r="W491" s="1" t="s">
        <v>3396</v>
      </c>
      <c r="X491" s="1"/>
      <c r="Y491" s="3">
        <v>46210</v>
      </c>
      <c r="Z491" s="1" t="s">
        <v>3408</v>
      </c>
      <c r="AA491" s="3">
        <v>46210</v>
      </c>
      <c r="AB491" s="1" t="s">
        <v>3416</v>
      </c>
      <c r="AC491" s="1" t="s">
        <v>3568</v>
      </c>
      <c r="AD491" s="1" t="s">
        <v>3933</v>
      </c>
      <c r="AE491" s="1" t="s">
        <v>3933</v>
      </c>
      <c r="AF491" s="1" t="s">
        <v>3937</v>
      </c>
      <c r="AG491" s="1" t="s">
        <v>2519</v>
      </c>
      <c r="AH491" s="1" t="s">
        <v>2602</v>
      </c>
      <c r="AI491" s="1" t="s">
        <v>3948</v>
      </c>
      <c r="AJ491" s="1"/>
      <c r="AK491" s="1"/>
      <c r="AL491" s="1" t="s">
        <v>3952</v>
      </c>
      <c r="AM491" s="1" t="s">
        <v>3952</v>
      </c>
      <c r="AN491" s="1" t="s">
        <v>3959</v>
      </c>
      <c r="AO491" s="1" t="s">
        <v>4014</v>
      </c>
      <c r="AP491" s="1" t="s">
        <v>4221</v>
      </c>
      <c r="AQ491" s="1"/>
      <c r="AR491">
        <v>22417</v>
      </c>
      <c r="AS491">
        <v>1</v>
      </c>
      <c r="AT491" s="1" t="s">
        <v>4235</v>
      </c>
      <c r="AU491">
        <v>80000</v>
      </c>
      <c r="AV491" s="1" t="s">
        <v>4280</v>
      </c>
      <c r="AW491" s="1" t="s">
        <v>3937</v>
      </c>
      <c r="AX491">
        <v>2053</v>
      </c>
      <c r="AY491">
        <v>135641</v>
      </c>
      <c r="AZ491">
        <v>18</v>
      </c>
      <c r="BA491" s="1" t="s">
        <v>4619</v>
      </c>
    </row>
    <row r="492" spans="1:53">
      <c r="A492" s="1" t="s">
        <v>535</v>
      </c>
      <c r="B492">
        <v>0</v>
      </c>
      <c r="C492">
        <v>80000</v>
      </c>
      <c r="D492" s="1" t="s">
        <v>1530</v>
      </c>
      <c r="E492">
        <v>20</v>
      </c>
      <c r="F492">
        <v>138642</v>
      </c>
      <c r="G492">
        <v>19</v>
      </c>
      <c r="H492" s="1"/>
      <c r="I492" s="1" t="s">
        <v>2405</v>
      </c>
      <c r="J492" s="1" t="s">
        <v>2462</v>
      </c>
      <c r="K492" s="1" t="s">
        <v>2465</v>
      </c>
      <c r="L492" s="1" t="s">
        <v>2519</v>
      </c>
      <c r="M492" s="1" t="s">
        <v>2602</v>
      </c>
      <c r="N492" s="1" t="s">
        <v>2607</v>
      </c>
      <c r="O492" s="1"/>
      <c r="P492">
        <v>1</v>
      </c>
      <c r="Q492" s="1" t="s">
        <v>2653</v>
      </c>
      <c r="R492" s="1" t="s">
        <v>3107</v>
      </c>
      <c r="S492" s="1"/>
      <c r="T492" s="1" t="s">
        <v>3109</v>
      </c>
      <c r="U492" s="1" t="s">
        <v>3163</v>
      </c>
      <c r="V492" s="1" t="s">
        <v>3315</v>
      </c>
      <c r="W492" s="1" t="s">
        <v>3396</v>
      </c>
      <c r="X492" s="1"/>
      <c r="Y492" s="3">
        <v>46210</v>
      </c>
      <c r="Z492" s="1" t="s">
        <v>3408</v>
      </c>
      <c r="AA492" s="3">
        <v>46210</v>
      </c>
      <c r="AB492" s="1" t="s">
        <v>3416</v>
      </c>
      <c r="AC492" s="1" t="s">
        <v>3568</v>
      </c>
      <c r="AD492" s="1" t="s">
        <v>3933</v>
      </c>
      <c r="AE492" s="1" t="s">
        <v>3933</v>
      </c>
      <c r="AF492" s="1" t="s">
        <v>3937</v>
      </c>
      <c r="AG492" s="1" t="s">
        <v>2519</v>
      </c>
      <c r="AH492" s="1" t="s">
        <v>2602</v>
      </c>
      <c r="AI492" s="1" t="s">
        <v>3948</v>
      </c>
      <c r="AJ492" s="1"/>
      <c r="AK492" s="1"/>
      <c r="AL492" s="1" t="s">
        <v>3952</v>
      </c>
      <c r="AM492" s="1" t="s">
        <v>3952</v>
      </c>
      <c r="AN492" s="1" t="s">
        <v>3959</v>
      </c>
      <c r="AO492" s="1" t="s">
        <v>4014</v>
      </c>
      <c r="AP492" s="1" t="s">
        <v>4221</v>
      </c>
      <c r="AQ492" s="1"/>
      <c r="AR492">
        <v>22417</v>
      </c>
      <c r="AS492">
        <v>1</v>
      </c>
      <c r="AT492" s="1" t="s">
        <v>4235</v>
      </c>
      <c r="AU492">
        <v>80000</v>
      </c>
      <c r="AV492" s="1" t="s">
        <v>4280</v>
      </c>
      <c r="AW492" s="1" t="s">
        <v>3937</v>
      </c>
      <c r="AX492">
        <v>2053</v>
      </c>
      <c r="AY492">
        <v>135641</v>
      </c>
      <c r="AZ492">
        <v>19</v>
      </c>
      <c r="BA492" s="1" t="s">
        <v>4619</v>
      </c>
    </row>
    <row r="493" spans="1:53">
      <c r="A493" s="1" t="s">
        <v>536</v>
      </c>
      <c r="B493">
        <v>0</v>
      </c>
      <c r="C493">
        <v>80000</v>
      </c>
      <c r="D493" s="1" t="s">
        <v>1530</v>
      </c>
      <c r="E493">
        <v>20</v>
      </c>
      <c r="F493">
        <v>138642</v>
      </c>
      <c r="G493">
        <v>20</v>
      </c>
      <c r="H493" s="1"/>
      <c r="I493" s="1" t="s">
        <v>2405</v>
      </c>
      <c r="J493" s="1" t="s">
        <v>2462</v>
      </c>
      <c r="K493" s="1" t="s">
        <v>2465</v>
      </c>
      <c r="L493" s="1" t="s">
        <v>2519</v>
      </c>
      <c r="M493" s="1" t="s">
        <v>2602</v>
      </c>
      <c r="N493" s="1" t="s">
        <v>2607</v>
      </c>
      <c r="O493" s="1"/>
      <c r="P493">
        <v>1</v>
      </c>
      <c r="Q493" s="1" t="s">
        <v>2653</v>
      </c>
      <c r="R493" s="1" t="s">
        <v>3107</v>
      </c>
      <c r="S493" s="1"/>
      <c r="T493" s="1" t="s">
        <v>3109</v>
      </c>
      <c r="U493" s="1" t="s">
        <v>3163</v>
      </c>
      <c r="V493" s="1" t="s">
        <v>3315</v>
      </c>
      <c r="W493" s="1" t="s">
        <v>3396</v>
      </c>
      <c r="X493" s="1"/>
      <c r="Y493" s="3">
        <v>46210</v>
      </c>
      <c r="Z493" s="1" t="s">
        <v>3408</v>
      </c>
      <c r="AA493" s="3">
        <v>46210</v>
      </c>
      <c r="AB493" s="1" t="s">
        <v>3416</v>
      </c>
      <c r="AC493" s="1" t="s">
        <v>3568</v>
      </c>
      <c r="AD493" s="1" t="s">
        <v>3933</v>
      </c>
      <c r="AE493" s="1" t="s">
        <v>3933</v>
      </c>
      <c r="AF493" s="1" t="s">
        <v>3937</v>
      </c>
      <c r="AG493" s="1" t="s">
        <v>2519</v>
      </c>
      <c r="AH493" s="1" t="s">
        <v>2602</v>
      </c>
      <c r="AI493" s="1" t="s">
        <v>3948</v>
      </c>
      <c r="AJ493" s="1"/>
      <c r="AK493" s="1"/>
      <c r="AL493" s="1" t="s">
        <v>3952</v>
      </c>
      <c r="AM493" s="1" t="s">
        <v>3952</v>
      </c>
      <c r="AN493" s="1" t="s">
        <v>3959</v>
      </c>
      <c r="AO493" s="1" t="s">
        <v>4014</v>
      </c>
      <c r="AP493" s="1" t="s">
        <v>4221</v>
      </c>
      <c r="AQ493" s="1"/>
      <c r="AR493">
        <v>22417</v>
      </c>
      <c r="AS493">
        <v>1</v>
      </c>
      <c r="AT493" s="1" t="s">
        <v>4235</v>
      </c>
      <c r="AU493">
        <v>80000</v>
      </c>
      <c r="AV493" s="1" t="s">
        <v>4280</v>
      </c>
      <c r="AW493" s="1" t="s">
        <v>3937</v>
      </c>
      <c r="AX493">
        <v>2053</v>
      </c>
      <c r="AY493">
        <v>135641</v>
      </c>
      <c r="AZ493">
        <v>20</v>
      </c>
      <c r="BA493" s="1" t="s">
        <v>4619</v>
      </c>
    </row>
    <row r="494" spans="1:53">
      <c r="A494" s="1" t="s">
        <v>537</v>
      </c>
      <c r="B494">
        <v>0</v>
      </c>
      <c r="C494">
        <v>320000</v>
      </c>
      <c r="D494" s="1" t="s">
        <v>1638</v>
      </c>
      <c r="E494">
        <v>20</v>
      </c>
      <c r="F494">
        <v>138642</v>
      </c>
      <c r="G494">
        <v>21</v>
      </c>
      <c r="H494" s="1"/>
      <c r="I494" s="1" t="s">
        <v>2405</v>
      </c>
      <c r="J494" s="1" t="s">
        <v>2462</v>
      </c>
      <c r="K494" s="1" t="s">
        <v>2465</v>
      </c>
      <c r="L494" s="1" t="s">
        <v>2519</v>
      </c>
      <c r="M494" s="1" t="s">
        <v>2602</v>
      </c>
      <c r="N494" s="1" t="s">
        <v>2607</v>
      </c>
      <c r="O494" s="1"/>
      <c r="P494">
        <v>1</v>
      </c>
      <c r="Q494" s="1" t="s">
        <v>1490</v>
      </c>
      <c r="R494" s="1" t="s">
        <v>3107</v>
      </c>
      <c r="S494" s="1"/>
      <c r="T494" s="1" t="s">
        <v>3109</v>
      </c>
      <c r="U494" s="1" t="s">
        <v>3163</v>
      </c>
      <c r="V494" s="1" t="s">
        <v>3315</v>
      </c>
      <c r="W494" s="1" t="s">
        <v>3396</v>
      </c>
      <c r="X494" s="1"/>
      <c r="Y494" s="3">
        <v>46210</v>
      </c>
      <c r="Z494" s="1" t="s">
        <v>3408</v>
      </c>
      <c r="AA494" s="3">
        <v>46210</v>
      </c>
      <c r="AB494" s="1" t="s">
        <v>3416</v>
      </c>
      <c r="AC494" s="1" t="s">
        <v>3568</v>
      </c>
      <c r="AD494" s="1" t="s">
        <v>3933</v>
      </c>
      <c r="AE494" s="1" t="s">
        <v>3933</v>
      </c>
      <c r="AF494" s="1" t="s">
        <v>3937</v>
      </c>
      <c r="AG494" s="1" t="s">
        <v>2519</v>
      </c>
      <c r="AH494" s="1" t="s">
        <v>2602</v>
      </c>
      <c r="AI494" s="1" t="s">
        <v>3948</v>
      </c>
      <c r="AJ494" s="1"/>
      <c r="AK494" s="1"/>
      <c r="AL494" s="1" t="s">
        <v>3952</v>
      </c>
      <c r="AM494" s="1" t="s">
        <v>3952</v>
      </c>
      <c r="AN494" s="1" t="s">
        <v>3959</v>
      </c>
      <c r="AO494" s="1" t="s">
        <v>4014</v>
      </c>
      <c r="AP494" s="1" t="s">
        <v>4221</v>
      </c>
      <c r="AQ494" s="1"/>
      <c r="AR494">
        <v>22417</v>
      </c>
      <c r="AS494">
        <v>1</v>
      </c>
      <c r="AT494" s="1" t="s">
        <v>4235</v>
      </c>
      <c r="AU494">
        <v>320000</v>
      </c>
      <c r="AV494" s="1" t="s">
        <v>4280</v>
      </c>
      <c r="AW494" s="1" t="s">
        <v>3937</v>
      </c>
      <c r="AX494">
        <v>2053</v>
      </c>
      <c r="AY494">
        <v>135641</v>
      </c>
      <c r="AZ494">
        <v>21</v>
      </c>
      <c r="BA494" s="1" t="s">
        <v>4619</v>
      </c>
    </row>
    <row r="495" spans="1:53">
      <c r="A495" s="1" t="s">
        <v>538</v>
      </c>
      <c r="B495">
        <v>0</v>
      </c>
      <c r="C495">
        <v>80000</v>
      </c>
      <c r="D495" s="1" t="s">
        <v>1530</v>
      </c>
      <c r="E495">
        <v>20</v>
      </c>
      <c r="F495">
        <v>138642</v>
      </c>
      <c r="G495">
        <v>22</v>
      </c>
      <c r="H495" s="1"/>
      <c r="I495" s="1" t="s">
        <v>2405</v>
      </c>
      <c r="J495" s="1" t="s">
        <v>2462</v>
      </c>
      <c r="K495" s="1" t="s">
        <v>2465</v>
      </c>
      <c r="L495" s="1" t="s">
        <v>2519</v>
      </c>
      <c r="M495" s="1" t="s">
        <v>2602</v>
      </c>
      <c r="N495" s="1" t="s">
        <v>2607</v>
      </c>
      <c r="O495" s="1"/>
      <c r="P495">
        <v>1</v>
      </c>
      <c r="Q495" s="1" t="s">
        <v>2653</v>
      </c>
      <c r="R495" s="1" t="s">
        <v>3107</v>
      </c>
      <c r="S495" s="1"/>
      <c r="T495" s="1" t="s">
        <v>3109</v>
      </c>
      <c r="U495" s="1" t="s">
        <v>3163</v>
      </c>
      <c r="V495" s="1" t="s">
        <v>3315</v>
      </c>
      <c r="W495" s="1" t="s">
        <v>3396</v>
      </c>
      <c r="X495" s="1"/>
      <c r="Y495" s="3">
        <v>46210</v>
      </c>
      <c r="Z495" s="1" t="s">
        <v>3408</v>
      </c>
      <c r="AA495" s="3">
        <v>46210</v>
      </c>
      <c r="AB495" s="1" t="s">
        <v>3416</v>
      </c>
      <c r="AC495" s="1" t="s">
        <v>3568</v>
      </c>
      <c r="AD495" s="1" t="s">
        <v>3933</v>
      </c>
      <c r="AE495" s="1" t="s">
        <v>3933</v>
      </c>
      <c r="AF495" s="1" t="s">
        <v>3937</v>
      </c>
      <c r="AG495" s="1" t="s">
        <v>2519</v>
      </c>
      <c r="AH495" s="1" t="s">
        <v>2602</v>
      </c>
      <c r="AI495" s="1" t="s">
        <v>3948</v>
      </c>
      <c r="AJ495" s="1"/>
      <c r="AK495" s="1"/>
      <c r="AL495" s="1" t="s">
        <v>3952</v>
      </c>
      <c r="AM495" s="1" t="s">
        <v>3952</v>
      </c>
      <c r="AN495" s="1" t="s">
        <v>3959</v>
      </c>
      <c r="AO495" s="1" t="s">
        <v>4014</v>
      </c>
      <c r="AP495" s="1" t="s">
        <v>4221</v>
      </c>
      <c r="AQ495" s="1"/>
      <c r="AR495">
        <v>22417</v>
      </c>
      <c r="AS495">
        <v>1</v>
      </c>
      <c r="AT495" s="1" t="s">
        <v>4235</v>
      </c>
      <c r="AU495">
        <v>80000</v>
      </c>
      <c r="AV495" s="1" t="s">
        <v>4280</v>
      </c>
      <c r="AW495" s="1" t="s">
        <v>3937</v>
      </c>
      <c r="AX495">
        <v>2053</v>
      </c>
      <c r="AY495">
        <v>135641</v>
      </c>
      <c r="AZ495">
        <v>22</v>
      </c>
      <c r="BA495" s="1" t="s">
        <v>4619</v>
      </c>
    </row>
    <row r="496" spans="1:53">
      <c r="A496" s="1" t="s">
        <v>539</v>
      </c>
      <c r="B496">
        <v>0</v>
      </c>
      <c r="C496">
        <v>320000</v>
      </c>
      <c r="D496" s="1" t="s">
        <v>1638</v>
      </c>
      <c r="E496">
        <v>20</v>
      </c>
      <c r="F496">
        <v>138642</v>
      </c>
      <c r="G496">
        <v>23</v>
      </c>
      <c r="H496" s="1"/>
      <c r="I496" s="1" t="s">
        <v>2405</v>
      </c>
      <c r="J496" s="1" t="s">
        <v>2462</v>
      </c>
      <c r="K496" s="1" t="s">
        <v>2465</v>
      </c>
      <c r="L496" s="1" t="s">
        <v>2519</v>
      </c>
      <c r="M496" s="1" t="s">
        <v>2602</v>
      </c>
      <c r="N496" s="1" t="s">
        <v>2607</v>
      </c>
      <c r="O496" s="1"/>
      <c r="P496">
        <v>1</v>
      </c>
      <c r="Q496" s="1" t="s">
        <v>1490</v>
      </c>
      <c r="R496" s="1" t="s">
        <v>3107</v>
      </c>
      <c r="S496" s="1"/>
      <c r="T496" s="1" t="s">
        <v>3109</v>
      </c>
      <c r="U496" s="1" t="s">
        <v>3163</v>
      </c>
      <c r="V496" s="1" t="s">
        <v>3315</v>
      </c>
      <c r="W496" s="1" t="s">
        <v>3396</v>
      </c>
      <c r="X496" s="1"/>
      <c r="Y496" s="3">
        <v>46210</v>
      </c>
      <c r="Z496" s="1" t="s">
        <v>3408</v>
      </c>
      <c r="AA496" s="3">
        <v>46210</v>
      </c>
      <c r="AB496" s="1" t="s">
        <v>3416</v>
      </c>
      <c r="AC496" s="1" t="s">
        <v>3568</v>
      </c>
      <c r="AD496" s="1" t="s">
        <v>3933</v>
      </c>
      <c r="AE496" s="1" t="s">
        <v>3933</v>
      </c>
      <c r="AF496" s="1" t="s">
        <v>3937</v>
      </c>
      <c r="AG496" s="1" t="s">
        <v>2519</v>
      </c>
      <c r="AH496" s="1" t="s">
        <v>2602</v>
      </c>
      <c r="AI496" s="1" t="s">
        <v>3948</v>
      </c>
      <c r="AJ496" s="1"/>
      <c r="AK496" s="1"/>
      <c r="AL496" s="1" t="s">
        <v>3952</v>
      </c>
      <c r="AM496" s="1" t="s">
        <v>3952</v>
      </c>
      <c r="AN496" s="1" t="s">
        <v>3959</v>
      </c>
      <c r="AO496" s="1" t="s">
        <v>4014</v>
      </c>
      <c r="AP496" s="1" t="s">
        <v>4221</v>
      </c>
      <c r="AQ496" s="1"/>
      <c r="AR496">
        <v>22417</v>
      </c>
      <c r="AS496">
        <v>1</v>
      </c>
      <c r="AT496" s="1" t="s">
        <v>4235</v>
      </c>
      <c r="AU496">
        <v>320000</v>
      </c>
      <c r="AV496" s="1" t="s">
        <v>4280</v>
      </c>
      <c r="AW496" s="1" t="s">
        <v>3937</v>
      </c>
      <c r="AX496">
        <v>2053</v>
      </c>
      <c r="AY496">
        <v>135641</v>
      </c>
      <c r="AZ496">
        <v>23</v>
      </c>
      <c r="BA496" s="1" t="s">
        <v>4619</v>
      </c>
    </row>
    <row r="497" spans="1:53">
      <c r="A497" s="1" t="s">
        <v>540</v>
      </c>
      <c r="B497">
        <v>0</v>
      </c>
      <c r="C497">
        <v>80000</v>
      </c>
      <c r="D497" s="1" t="s">
        <v>1530</v>
      </c>
      <c r="E497">
        <v>20</v>
      </c>
      <c r="F497">
        <v>138642</v>
      </c>
      <c r="G497">
        <v>24</v>
      </c>
      <c r="H497" s="1"/>
      <c r="I497" s="1" t="s">
        <v>2405</v>
      </c>
      <c r="J497" s="1" t="s">
        <v>2462</v>
      </c>
      <c r="K497" s="1" t="s">
        <v>2465</v>
      </c>
      <c r="L497" s="1" t="s">
        <v>2519</v>
      </c>
      <c r="M497" s="1" t="s">
        <v>2602</v>
      </c>
      <c r="N497" s="1" t="s">
        <v>2607</v>
      </c>
      <c r="O497" s="1"/>
      <c r="P497">
        <v>1</v>
      </c>
      <c r="Q497" s="1" t="s">
        <v>2653</v>
      </c>
      <c r="R497" s="1" t="s">
        <v>3107</v>
      </c>
      <c r="S497" s="1"/>
      <c r="T497" s="1" t="s">
        <v>3109</v>
      </c>
      <c r="U497" s="1" t="s">
        <v>3163</v>
      </c>
      <c r="V497" s="1" t="s">
        <v>3315</v>
      </c>
      <c r="W497" s="1" t="s">
        <v>3396</v>
      </c>
      <c r="X497" s="1"/>
      <c r="Y497" s="3">
        <v>46210</v>
      </c>
      <c r="Z497" s="1" t="s">
        <v>3408</v>
      </c>
      <c r="AA497" s="3">
        <v>46210</v>
      </c>
      <c r="AB497" s="1" t="s">
        <v>3416</v>
      </c>
      <c r="AC497" s="1" t="s">
        <v>3568</v>
      </c>
      <c r="AD497" s="1" t="s">
        <v>3933</v>
      </c>
      <c r="AE497" s="1" t="s">
        <v>3933</v>
      </c>
      <c r="AF497" s="1" t="s">
        <v>3937</v>
      </c>
      <c r="AG497" s="1" t="s">
        <v>2519</v>
      </c>
      <c r="AH497" s="1" t="s">
        <v>2602</v>
      </c>
      <c r="AI497" s="1" t="s">
        <v>3948</v>
      </c>
      <c r="AJ497" s="1"/>
      <c r="AK497" s="1"/>
      <c r="AL497" s="1" t="s">
        <v>3952</v>
      </c>
      <c r="AM497" s="1" t="s">
        <v>3952</v>
      </c>
      <c r="AN497" s="1" t="s">
        <v>3959</v>
      </c>
      <c r="AO497" s="1" t="s">
        <v>4014</v>
      </c>
      <c r="AP497" s="1" t="s">
        <v>4221</v>
      </c>
      <c r="AQ497" s="1"/>
      <c r="AR497">
        <v>22417</v>
      </c>
      <c r="AS497">
        <v>1</v>
      </c>
      <c r="AT497" s="1" t="s">
        <v>4235</v>
      </c>
      <c r="AU497">
        <v>80000</v>
      </c>
      <c r="AV497" s="1" t="s">
        <v>4280</v>
      </c>
      <c r="AW497" s="1" t="s">
        <v>3937</v>
      </c>
      <c r="AX497">
        <v>2053</v>
      </c>
      <c r="AY497">
        <v>135641</v>
      </c>
      <c r="AZ497">
        <v>24</v>
      </c>
      <c r="BA497" s="1" t="s">
        <v>4619</v>
      </c>
    </row>
    <row r="498" spans="1:53">
      <c r="A498" s="1" t="s">
        <v>541</v>
      </c>
      <c r="B498">
        <v>0</v>
      </c>
      <c r="C498">
        <v>230000</v>
      </c>
      <c r="D498" s="1" t="s">
        <v>1522</v>
      </c>
      <c r="E498">
        <v>20</v>
      </c>
      <c r="F498">
        <v>138642</v>
      </c>
      <c r="G498">
        <v>25</v>
      </c>
      <c r="H498" s="1"/>
      <c r="I498" s="1" t="s">
        <v>2405</v>
      </c>
      <c r="J498" s="1" t="s">
        <v>2462</v>
      </c>
      <c r="K498" s="1" t="s">
        <v>2465</v>
      </c>
      <c r="L498" s="1" t="s">
        <v>2519</v>
      </c>
      <c r="M498" s="1" t="s">
        <v>2602</v>
      </c>
      <c r="N498" s="1" t="s">
        <v>2607</v>
      </c>
      <c r="O498" s="1"/>
      <c r="P498">
        <v>1</v>
      </c>
      <c r="Q498" s="1" t="s">
        <v>2648</v>
      </c>
      <c r="R498" s="1" t="s">
        <v>3107</v>
      </c>
      <c r="S498" s="1"/>
      <c r="T498" s="1" t="s">
        <v>3109</v>
      </c>
      <c r="U498" s="1" t="s">
        <v>3163</v>
      </c>
      <c r="V498" s="1" t="s">
        <v>3315</v>
      </c>
      <c r="W498" s="1" t="s">
        <v>3396</v>
      </c>
      <c r="X498" s="1"/>
      <c r="Y498" s="3">
        <v>46210</v>
      </c>
      <c r="Z498" s="1" t="s">
        <v>3408</v>
      </c>
      <c r="AA498" s="3">
        <v>46210</v>
      </c>
      <c r="AB498" s="1" t="s">
        <v>3416</v>
      </c>
      <c r="AC498" s="1" t="s">
        <v>3568</v>
      </c>
      <c r="AD498" s="1" t="s">
        <v>3933</v>
      </c>
      <c r="AE498" s="1" t="s">
        <v>3933</v>
      </c>
      <c r="AF498" s="1" t="s">
        <v>3937</v>
      </c>
      <c r="AG498" s="1" t="s">
        <v>2519</v>
      </c>
      <c r="AH498" s="1" t="s">
        <v>2602</v>
      </c>
      <c r="AI498" s="1" t="s">
        <v>3948</v>
      </c>
      <c r="AJ498" s="1"/>
      <c r="AK498" s="1"/>
      <c r="AL498" s="1" t="s">
        <v>3952</v>
      </c>
      <c r="AM498" s="1" t="s">
        <v>3952</v>
      </c>
      <c r="AN498" s="1" t="s">
        <v>3959</v>
      </c>
      <c r="AO498" s="1" t="s">
        <v>4014</v>
      </c>
      <c r="AP498" s="1" t="s">
        <v>4221</v>
      </c>
      <c r="AQ498" s="1"/>
      <c r="AR498">
        <v>22417</v>
      </c>
      <c r="AS498">
        <v>1</v>
      </c>
      <c r="AT498" s="1" t="s">
        <v>4235</v>
      </c>
      <c r="AU498">
        <v>230000</v>
      </c>
      <c r="AV498" s="1" t="s">
        <v>4280</v>
      </c>
      <c r="AW498" s="1" t="s">
        <v>3937</v>
      </c>
      <c r="AX498">
        <v>2053</v>
      </c>
      <c r="AY498">
        <v>135641</v>
      </c>
      <c r="AZ498">
        <v>25</v>
      </c>
      <c r="BA498" s="1" t="s">
        <v>4619</v>
      </c>
    </row>
    <row r="499" spans="1:53">
      <c r="A499" s="1" t="s">
        <v>542</v>
      </c>
      <c r="B499">
        <v>0</v>
      </c>
      <c r="C499">
        <v>160000</v>
      </c>
      <c r="D499" s="1" t="s">
        <v>1539</v>
      </c>
      <c r="E499">
        <v>20</v>
      </c>
      <c r="F499">
        <v>138642</v>
      </c>
      <c r="G499">
        <v>26</v>
      </c>
      <c r="H499" s="1"/>
      <c r="I499" s="1" t="s">
        <v>2405</v>
      </c>
      <c r="J499" s="1" t="s">
        <v>2462</v>
      </c>
      <c r="K499" s="1" t="s">
        <v>2465</v>
      </c>
      <c r="L499" s="1" t="s">
        <v>2519</v>
      </c>
      <c r="M499" s="1" t="s">
        <v>2602</v>
      </c>
      <c r="N499" s="1" t="s">
        <v>2607</v>
      </c>
      <c r="O499" s="1"/>
      <c r="P499">
        <v>1</v>
      </c>
      <c r="Q499" s="1" t="s">
        <v>2135</v>
      </c>
      <c r="R499" s="1" t="s">
        <v>3107</v>
      </c>
      <c r="S499" s="1"/>
      <c r="T499" s="1" t="s">
        <v>3109</v>
      </c>
      <c r="U499" s="1" t="s">
        <v>3163</v>
      </c>
      <c r="V499" s="1" t="s">
        <v>3315</v>
      </c>
      <c r="W499" s="1" t="s">
        <v>3396</v>
      </c>
      <c r="X499" s="1"/>
      <c r="Y499" s="3">
        <v>46210</v>
      </c>
      <c r="Z499" s="1" t="s">
        <v>3408</v>
      </c>
      <c r="AA499" s="3">
        <v>46210</v>
      </c>
      <c r="AB499" s="1" t="s">
        <v>3416</v>
      </c>
      <c r="AC499" s="1" t="s">
        <v>3568</v>
      </c>
      <c r="AD499" s="1" t="s">
        <v>3933</v>
      </c>
      <c r="AE499" s="1" t="s">
        <v>3933</v>
      </c>
      <c r="AF499" s="1" t="s">
        <v>3937</v>
      </c>
      <c r="AG499" s="1" t="s">
        <v>2519</v>
      </c>
      <c r="AH499" s="1" t="s">
        <v>2602</v>
      </c>
      <c r="AI499" s="1" t="s">
        <v>3948</v>
      </c>
      <c r="AJ499" s="1"/>
      <c r="AK499" s="1"/>
      <c r="AL499" s="1" t="s">
        <v>3952</v>
      </c>
      <c r="AM499" s="1" t="s">
        <v>3952</v>
      </c>
      <c r="AN499" s="1" t="s">
        <v>3959</v>
      </c>
      <c r="AO499" s="1" t="s">
        <v>4014</v>
      </c>
      <c r="AP499" s="1" t="s">
        <v>4221</v>
      </c>
      <c r="AQ499" s="1"/>
      <c r="AR499">
        <v>22417</v>
      </c>
      <c r="AS499">
        <v>1</v>
      </c>
      <c r="AT499" s="1" t="s">
        <v>4235</v>
      </c>
      <c r="AU499">
        <v>160000</v>
      </c>
      <c r="AV499" s="1" t="s">
        <v>4280</v>
      </c>
      <c r="AW499" s="1" t="s">
        <v>3937</v>
      </c>
      <c r="AX499">
        <v>2053</v>
      </c>
      <c r="AY499">
        <v>135641</v>
      </c>
      <c r="AZ499">
        <v>26</v>
      </c>
      <c r="BA499" s="1" t="s">
        <v>4619</v>
      </c>
    </row>
    <row r="500" spans="1:53">
      <c r="A500" s="1" t="s">
        <v>543</v>
      </c>
      <c r="B500">
        <v>0</v>
      </c>
      <c r="C500">
        <v>80000</v>
      </c>
      <c r="D500" s="1" t="s">
        <v>1530</v>
      </c>
      <c r="E500">
        <v>20</v>
      </c>
      <c r="F500">
        <v>138642</v>
      </c>
      <c r="G500">
        <v>27</v>
      </c>
      <c r="H500" s="1"/>
      <c r="I500" s="1" t="s">
        <v>2405</v>
      </c>
      <c r="J500" s="1" t="s">
        <v>2462</v>
      </c>
      <c r="K500" s="1" t="s">
        <v>2465</v>
      </c>
      <c r="L500" s="1" t="s">
        <v>2519</v>
      </c>
      <c r="M500" s="1" t="s">
        <v>2602</v>
      </c>
      <c r="N500" s="1" t="s">
        <v>2607</v>
      </c>
      <c r="O500" s="1"/>
      <c r="P500">
        <v>1</v>
      </c>
      <c r="Q500" s="1" t="s">
        <v>2653</v>
      </c>
      <c r="R500" s="1" t="s">
        <v>3107</v>
      </c>
      <c r="S500" s="1"/>
      <c r="T500" s="1" t="s">
        <v>3109</v>
      </c>
      <c r="U500" s="1" t="s">
        <v>3163</v>
      </c>
      <c r="V500" s="1" t="s">
        <v>3315</v>
      </c>
      <c r="W500" s="1" t="s">
        <v>3396</v>
      </c>
      <c r="X500" s="1"/>
      <c r="Y500" s="3">
        <v>46210</v>
      </c>
      <c r="Z500" s="1" t="s">
        <v>3408</v>
      </c>
      <c r="AA500" s="3">
        <v>46210</v>
      </c>
      <c r="AB500" s="1" t="s">
        <v>3416</v>
      </c>
      <c r="AC500" s="1" t="s">
        <v>3568</v>
      </c>
      <c r="AD500" s="1" t="s">
        <v>3933</v>
      </c>
      <c r="AE500" s="1" t="s">
        <v>3933</v>
      </c>
      <c r="AF500" s="1" t="s">
        <v>3937</v>
      </c>
      <c r="AG500" s="1" t="s">
        <v>2519</v>
      </c>
      <c r="AH500" s="1" t="s">
        <v>2602</v>
      </c>
      <c r="AI500" s="1" t="s">
        <v>3948</v>
      </c>
      <c r="AJ500" s="1"/>
      <c r="AK500" s="1"/>
      <c r="AL500" s="1" t="s">
        <v>3952</v>
      </c>
      <c r="AM500" s="1" t="s">
        <v>3952</v>
      </c>
      <c r="AN500" s="1" t="s">
        <v>3959</v>
      </c>
      <c r="AO500" s="1" t="s">
        <v>4014</v>
      </c>
      <c r="AP500" s="1" t="s">
        <v>4221</v>
      </c>
      <c r="AQ500" s="1"/>
      <c r="AR500">
        <v>22417</v>
      </c>
      <c r="AS500">
        <v>1</v>
      </c>
      <c r="AT500" s="1" t="s">
        <v>4235</v>
      </c>
      <c r="AU500">
        <v>80000</v>
      </c>
      <c r="AV500" s="1" t="s">
        <v>4280</v>
      </c>
      <c r="AW500" s="1" t="s">
        <v>3937</v>
      </c>
      <c r="AX500">
        <v>2053</v>
      </c>
      <c r="AY500">
        <v>135641</v>
      </c>
      <c r="AZ500">
        <v>27</v>
      </c>
      <c r="BA500" s="1" t="s">
        <v>4619</v>
      </c>
    </row>
    <row r="501" spans="1:53">
      <c r="A501" s="1" t="s">
        <v>544</v>
      </c>
      <c r="B501">
        <v>0</v>
      </c>
      <c r="C501">
        <v>80000</v>
      </c>
      <c r="D501" s="1" t="s">
        <v>1530</v>
      </c>
      <c r="E501">
        <v>20</v>
      </c>
      <c r="F501">
        <v>138642</v>
      </c>
      <c r="G501">
        <v>28</v>
      </c>
      <c r="H501" s="1"/>
      <c r="I501" s="1" t="s">
        <v>2405</v>
      </c>
      <c r="J501" s="1" t="s">
        <v>2462</v>
      </c>
      <c r="K501" s="1" t="s">
        <v>2465</v>
      </c>
      <c r="L501" s="1" t="s">
        <v>2519</v>
      </c>
      <c r="M501" s="1" t="s">
        <v>2602</v>
      </c>
      <c r="N501" s="1" t="s">
        <v>2607</v>
      </c>
      <c r="O501" s="1"/>
      <c r="P501">
        <v>1</v>
      </c>
      <c r="Q501" s="1" t="s">
        <v>2653</v>
      </c>
      <c r="R501" s="1" t="s">
        <v>3107</v>
      </c>
      <c r="S501" s="1"/>
      <c r="T501" s="1" t="s">
        <v>3109</v>
      </c>
      <c r="U501" s="1" t="s">
        <v>3163</v>
      </c>
      <c r="V501" s="1" t="s">
        <v>3315</v>
      </c>
      <c r="W501" s="1" t="s">
        <v>3396</v>
      </c>
      <c r="X501" s="1"/>
      <c r="Y501" s="3">
        <v>46210</v>
      </c>
      <c r="Z501" s="1" t="s">
        <v>3408</v>
      </c>
      <c r="AA501" s="3">
        <v>46210</v>
      </c>
      <c r="AB501" s="1" t="s">
        <v>3416</v>
      </c>
      <c r="AC501" s="1" t="s">
        <v>3568</v>
      </c>
      <c r="AD501" s="1" t="s">
        <v>3933</v>
      </c>
      <c r="AE501" s="1" t="s">
        <v>3933</v>
      </c>
      <c r="AF501" s="1" t="s">
        <v>3937</v>
      </c>
      <c r="AG501" s="1" t="s">
        <v>2519</v>
      </c>
      <c r="AH501" s="1" t="s">
        <v>2602</v>
      </c>
      <c r="AI501" s="1" t="s">
        <v>3948</v>
      </c>
      <c r="AJ501" s="1"/>
      <c r="AK501" s="1"/>
      <c r="AL501" s="1" t="s">
        <v>3952</v>
      </c>
      <c r="AM501" s="1" t="s">
        <v>3952</v>
      </c>
      <c r="AN501" s="1" t="s">
        <v>3959</v>
      </c>
      <c r="AO501" s="1" t="s">
        <v>4014</v>
      </c>
      <c r="AP501" s="1" t="s">
        <v>4221</v>
      </c>
      <c r="AQ501" s="1"/>
      <c r="AR501">
        <v>22417</v>
      </c>
      <c r="AS501">
        <v>1</v>
      </c>
      <c r="AT501" s="1" t="s">
        <v>4235</v>
      </c>
      <c r="AU501">
        <v>80000</v>
      </c>
      <c r="AV501" s="1" t="s">
        <v>4280</v>
      </c>
      <c r="AW501" s="1" t="s">
        <v>3937</v>
      </c>
      <c r="AX501">
        <v>2053</v>
      </c>
      <c r="AY501">
        <v>135641</v>
      </c>
      <c r="AZ501">
        <v>28</v>
      </c>
      <c r="BA501" s="1" t="s">
        <v>4619</v>
      </c>
    </row>
    <row r="502" spans="1:53">
      <c r="A502" s="1" t="s">
        <v>545</v>
      </c>
      <c r="B502">
        <v>0</v>
      </c>
      <c r="C502">
        <v>50000</v>
      </c>
      <c r="D502" s="1" t="s">
        <v>1542</v>
      </c>
      <c r="E502">
        <v>20</v>
      </c>
      <c r="F502">
        <v>138642</v>
      </c>
      <c r="G502">
        <v>29</v>
      </c>
      <c r="H502" s="1"/>
      <c r="I502" s="1" t="s">
        <v>2405</v>
      </c>
      <c r="J502" s="1" t="s">
        <v>2462</v>
      </c>
      <c r="K502" s="1" t="s">
        <v>2465</v>
      </c>
      <c r="L502" s="1" t="s">
        <v>2519</v>
      </c>
      <c r="M502" s="1" t="s">
        <v>2602</v>
      </c>
      <c r="N502" s="1" t="s">
        <v>2607</v>
      </c>
      <c r="O502" s="1"/>
      <c r="P502">
        <v>1</v>
      </c>
      <c r="Q502" s="1" t="s">
        <v>1895</v>
      </c>
      <c r="R502" s="1" t="s">
        <v>3107</v>
      </c>
      <c r="S502" s="1"/>
      <c r="T502" s="1" t="s">
        <v>3109</v>
      </c>
      <c r="U502" s="1" t="s">
        <v>3163</v>
      </c>
      <c r="V502" s="1" t="s">
        <v>3315</v>
      </c>
      <c r="W502" s="1" t="s">
        <v>3396</v>
      </c>
      <c r="X502" s="1"/>
      <c r="Y502" s="3">
        <v>46210</v>
      </c>
      <c r="Z502" s="1" t="s">
        <v>3408</v>
      </c>
      <c r="AA502" s="3">
        <v>46210</v>
      </c>
      <c r="AB502" s="1" t="s">
        <v>3416</v>
      </c>
      <c r="AC502" s="1" t="s">
        <v>3568</v>
      </c>
      <c r="AD502" s="1" t="s">
        <v>3933</v>
      </c>
      <c r="AE502" s="1" t="s">
        <v>3933</v>
      </c>
      <c r="AF502" s="1" t="s">
        <v>3937</v>
      </c>
      <c r="AG502" s="1" t="s">
        <v>2519</v>
      </c>
      <c r="AH502" s="1" t="s">
        <v>2602</v>
      </c>
      <c r="AI502" s="1" t="s">
        <v>3948</v>
      </c>
      <c r="AJ502" s="1"/>
      <c r="AK502" s="1"/>
      <c r="AL502" s="1" t="s">
        <v>3952</v>
      </c>
      <c r="AM502" s="1" t="s">
        <v>3952</v>
      </c>
      <c r="AN502" s="1" t="s">
        <v>3959</v>
      </c>
      <c r="AO502" s="1" t="s">
        <v>4014</v>
      </c>
      <c r="AP502" s="1" t="s">
        <v>4221</v>
      </c>
      <c r="AQ502" s="1"/>
      <c r="AR502">
        <v>22417</v>
      </c>
      <c r="AS502">
        <v>1</v>
      </c>
      <c r="AT502" s="1" t="s">
        <v>4235</v>
      </c>
      <c r="AU502">
        <v>50000</v>
      </c>
      <c r="AV502" s="1" t="s">
        <v>4280</v>
      </c>
      <c r="AW502" s="1" t="s">
        <v>3937</v>
      </c>
      <c r="AX502">
        <v>2053</v>
      </c>
      <c r="AY502">
        <v>135641</v>
      </c>
      <c r="AZ502">
        <v>29</v>
      </c>
      <c r="BA502" s="1" t="s">
        <v>4619</v>
      </c>
    </row>
    <row r="503" spans="1:53">
      <c r="A503" s="1" t="s">
        <v>546</v>
      </c>
      <c r="B503">
        <v>0</v>
      </c>
      <c r="C503">
        <v>130000</v>
      </c>
      <c r="D503" s="1" t="s">
        <v>1528</v>
      </c>
      <c r="E503">
        <v>20</v>
      </c>
      <c r="F503">
        <v>138642</v>
      </c>
      <c r="G503">
        <v>30</v>
      </c>
      <c r="H503" s="1"/>
      <c r="I503" s="1" t="s">
        <v>2405</v>
      </c>
      <c r="J503" s="1" t="s">
        <v>2462</v>
      </c>
      <c r="K503" s="1" t="s">
        <v>2465</v>
      </c>
      <c r="L503" s="1" t="s">
        <v>2519</v>
      </c>
      <c r="M503" s="1" t="s">
        <v>2602</v>
      </c>
      <c r="N503" s="1" t="s">
        <v>2607</v>
      </c>
      <c r="O503" s="1"/>
      <c r="P503">
        <v>1</v>
      </c>
      <c r="Q503" s="1" t="s">
        <v>2145</v>
      </c>
      <c r="R503" s="1" t="s">
        <v>3107</v>
      </c>
      <c r="S503" s="1"/>
      <c r="T503" s="1" t="s">
        <v>3109</v>
      </c>
      <c r="U503" s="1" t="s">
        <v>3163</v>
      </c>
      <c r="V503" s="1" t="s">
        <v>3315</v>
      </c>
      <c r="W503" s="1" t="s">
        <v>3396</v>
      </c>
      <c r="X503" s="1"/>
      <c r="Y503" s="3">
        <v>46210</v>
      </c>
      <c r="Z503" s="1" t="s">
        <v>3408</v>
      </c>
      <c r="AA503" s="3">
        <v>46210</v>
      </c>
      <c r="AB503" s="1" t="s">
        <v>3416</v>
      </c>
      <c r="AC503" s="1" t="s">
        <v>3568</v>
      </c>
      <c r="AD503" s="1" t="s">
        <v>3933</v>
      </c>
      <c r="AE503" s="1" t="s">
        <v>3933</v>
      </c>
      <c r="AF503" s="1" t="s">
        <v>3937</v>
      </c>
      <c r="AG503" s="1" t="s">
        <v>2519</v>
      </c>
      <c r="AH503" s="1" t="s">
        <v>2602</v>
      </c>
      <c r="AI503" s="1" t="s">
        <v>3948</v>
      </c>
      <c r="AJ503" s="1"/>
      <c r="AK503" s="1"/>
      <c r="AL503" s="1" t="s">
        <v>3952</v>
      </c>
      <c r="AM503" s="1" t="s">
        <v>3952</v>
      </c>
      <c r="AN503" s="1" t="s">
        <v>3959</v>
      </c>
      <c r="AO503" s="1" t="s">
        <v>4014</v>
      </c>
      <c r="AP503" s="1" t="s">
        <v>4221</v>
      </c>
      <c r="AQ503" s="1"/>
      <c r="AR503">
        <v>22417</v>
      </c>
      <c r="AS503">
        <v>1</v>
      </c>
      <c r="AT503" s="1" t="s">
        <v>4235</v>
      </c>
      <c r="AU503">
        <v>130000</v>
      </c>
      <c r="AV503" s="1" t="s">
        <v>4280</v>
      </c>
      <c r="AW503" s="1" t="s">
        <v>3937</v>
      </c>
      <c r="AX503">
        <v>2053</v>
      </c>
      <c r="AY503">
        <v>135641</v>
      </c>
      <c r="AZ503">
        <v>30</v>
      </c>
      <c r="BA503" s="1" t="s">
        <v>4619</v>
      </c>
    </row>
    <row r="504" spans="1:53">
      <c r="A504" s="1" t="s">
        <v>547</v>
      </c>
      <c r="B504">
        <v>0</v>
      </c>
      <c r="C504">
        <v>240000</v>
      </c>
      <c r="D504" s="1" t="s">
        <v>1592</v>
      </c>
      <c r="E504">
        <v>20</v>
      </c>
      <c r="F504">
        <v>138642</v>
      </c>
      <c r="G504">
        <v>31</v>
      </c>
      <c r="H504" s="1"/>
      <c r="I504" s="1" t="s">
        <v>2405</v>
      </c>
      <c r="J504" s="1" t="s">
        <v>2462</v>
      </c>
      <c r="K504" s="1" t="s">
        <v>2465</v>
      </c>
      <c r="L504" s="1" t="s">
        <v>2519</v>
      </c>
      <c r="M504" s="1" t="s">
        <v>2602</v>
      </c>
      <c r="N504" s="1" t="s">
        <v>2607</v>
      </c>
      <c r="O504" s="1"/>
      <c r="P504">
        <v>1</v>
      </c>
      <c r="Q504" s="1" t="s">
        <v>1517</v>
      </c>
      <c r="R504" s="1" t="s">
        <v>3107</v>
      </c>
      <c r="S504" s="1"/>
      <c r="T504" s="1" t="s">
        <v>3109</v>
      </c>
      <c r="U504" s="1" t="s">
        <v>3163</v>
      </c>
      <c r="V504" s="1" t="s">
        <v>3315</v>
      </c>
      <c r="W504" s="1" t="s">
        <v>3396</v>
      </c>
      <c r="X504" s="1"/>
      <c r="Y504" s="3">
        <v>46210</v>
      </c>
      <c r="Z504" s="1" t="s">
        <v>3408</v>
      </c>
      <c r="AA504" s="3">
        <v>46210</v>
      </c>
      <c r="AB504" s="1" t="s">
        <v>3416</v>
      </c>
      <c r="AC504" s="1" t="s">
        <v>3568</v>
      </c>
      <c r="AD504" s="1" t="s">
        <v>3933</v>
      </c>
      <c r="AE504" s="1" t="s">
        <v>3933</v>
      </c>
      <c r="AF504" s="1" t="s">
        <v>3937</v>
      </c>
      <c r="AG504" s="1" t="s">
        <v>2519</v>
      </c>
      <c r="AH504" s="1" t="s">
        <v>2602</v>
      </c>
      <c r="AI504" s="1" t="s">
        <v>3948</v>
      </c>
      <c r="AJ504" s="1"/>
      <c r="AK504" s="1"/>
      <c r="AL504" s="1" t="s">
        <v>3952</v>
      </c>
      <c r="AM504" s="1" t="s">
        <v>3952</v>
      </c>
      <c r="AN504" s="1" t="s">
        <v>3959</v>
      </c>
      <c r="AO504" s="1" t="s">
        <v>4014</v>
      </c>
      <c r="AP504" s="1" t="s">
        <v>4221</v>
      </c>
      <c r="AQ504" s="1"/>
      <c r="AR504">
        <v>22417</v>
      </c>
      <c r="AS504">
        <v>1</v>
      </c>
      <c r="AT504" s="1" t="s">
        <v>4235</v>
      </c>
      <c r="AU504">
        <v>240000</v>
      </c>
      <c r="AV504" s="1" t="s">
        <v>4280</v>
      </c>
      <c r="AW504" s="1" t="s">
        <v>3937</v>
      </c>
      <c r="AX504">
        <v>2053</v>
      </c>
      <c r="AY504">
        <v>135641</v>
      </c>
      <c r="AZ504">
        <v>31</v>
      </c>
      <c r="BA504" s="1" t="s">
        <v>4619</v>
      </c>
    </row>
    <row r="505" spans="1:53">
      <c r="A505" s="1" t="s">
        <v>548</v>
      </c>
      <c r="B505">
        <v>0</v>
      </c>
      <c r="C505">
        <v>160000</v>
      </c>
      <c r="D505" s="1" t="s">
        <v>1539</v>
      </c>
      <c r="E505">
        <v>20</v>
      </c>
      <c r="F505">
        <v>138642</v>
      </c>
      <c r="G505">
        <v>32</v>
      </c>
      <c r="H505" s="1"/>
      <c r="I505" s="1" t="s">
        <v>2405</v>
      </c>
      <c r="J505" s="1" t="s">
        <v>2462</v>
      </c>
      <c r="K505" s="1" t="s">
        <v>2465</v>
      </c>
      <c r="L505" s="1" t="s">
        <v>2519</v>
      </c>
      <c r="M505" s="1" t="s">
        <v>2602</v>
      </c>
      <c r="N505" s="1" t="s">
        <v>2607</v>
      </c>
      <c r="O505" s="1"/>
      <c r="P505">
        <v>1</v>
      </c>
      <c r="Q505" s="1" t="s">
        <v>2135</v>
      </c>
      <c r="R505" s="1" t="s">
        <v>3107</v>
      </c>
      <c r="S505" s="1"/>
      <c r="T505" s="1" t="s">
        <v>3109</v>
      </c>
      <c r="U505" s="1" t="s">
        <v>3163</v>
      </c>
      <c r="V505" s="1" t="s">
        <v>3315</v>
      </c>
      <c r="W505" s="1" t="s">
        <v>3396</v>
      </c>
      <c r="X505" s="1"/>
      <c r="Y505" s="3">
        <v>46210</v>
      </c>
      <c r="Z505" s="1" t="s">
        <v>3408</v>
      </c>
      <c r="AA505" s="3">
        <v>46210</v>
      </c>
      <c r="AB505" s="1" t="s">
        <v>3416</v>
      </c>
      <c r="AC505" s="1" t="s">
        <v>3568</v>
      </c>
      <c r="AD505" s="1" t="s">
        <v>3933</v>
      </c>
      <c r="AE505" s="1" t="s">
        <v>3933</v>
      </c>
      <c r="AF505" s="1" t="s">
        <v>3937</v>
      </c>
      <c r="AG505" s="1" t="s">
        <v>2519</v>
      </c>
      <c r="AH505" s="1" t="s">
        <v>2602</v>
      </c>
      <c r="AI505" s="1" t="s">
        <v>3948</v>
      </c>
      <c r="AJ505" s="1"/>
      <c r="AK505" s="1"/>
      <c r="AL505" s="1" t="s">
        <v>3952</v>
      </c>
      <c r="AM505" s="1" t="s">
        <v>3952</v>
      </c>
      <c r="AN505" s="1" t="s">
        <v>3959</v>
      </c>
      <c r="AO505" s="1" t="s">
        <v>4014</v>
      </c>
      <c r="AP505" s="1" t="s">
        <v>4221</v>
      </c>
      <c r="AQ505" s="1"/>
      <c r="AR505">
        <v>22417</v>
      </c>
      <c r="AS505">
        <v>1</v>
      </c>
      <c r="AT505" s="1" t="s">
        <v>4235</v>
      </c>
      <c r="AU505">
        <v>160000</v>
      </c>
      <c r="AV505" s="1" t="s">
        <v>4280</v>
      </c>
      <c r="AW505" s="1" t="s">
        <v>3937</v>
      </c>
      <c r="AX505">
        <v>2053</v>
      </c>
      <c r="AY505">
        <v>135641</v>
      </c>
      <c r="AZ505">
        <v>32</v>
      </c>
      <c r="BA505" s="1" t="s">
        <v>4619</v>
      </c>
    </row>
    <row r="506" spans="1:53">
      <c r="A506" s="1" t="s">
        <v>549</v>
      </c>
      <c r="B506">
        <v>0</v>
      </c>
      <c r="C506">
        <v>160000</v>
      </c>
      <c r="D506" s="1" t="s">
        <v>1539</v>
      </c>
      <c r="E506">
        <v>20</v>
      </c>
      <c r="F506">
        <v>138642</v>
      </c>
      <c r="G506">
        <v>33</v>
      </c>
      <c r="H506" s="1"/>
      <c r="I506" s="1" t="s">
        <v>2405</v>
      </c>
      <c r="J506" s="1" t="s">
        <v>2462</v>
      </c>
      <c r="K506" s="1" t="s">
        <v>2465</v>
      </c>
      <c r="L506" s="1" t="s">
        <v>2519</v>
      </c>
      <c r="M506" s="1" t="s">
        <v>2602</v>
      </c>
      <c r="N506" s="1" t="s">
        <v>2607</v>
      </c>
      <c r="O506" s="1"/>
      <c r="P506">
        <v>1</v>
      </c>
      <c r="Q506" s="1" t="s">
        <v>2135</v>
      </c>
      <c r="R506" s="1" t="s">
        <v>3107</v>
      </c>
      <c r="S506" s="1"/>
      <c r="T506" s="1" t="s">
        <v>3109</v>
      </c>
      <c r="U506" s="1" t="s">
        <v>3163</v>
      </c>
      <c r="V506" s="1" t="s">
        <v>3315</v>
      </c>
      <c r="W506" s="1" t="s">
        <v>3396</v>
      </c>
      <c r="X506" s="1"/>
      <c r="Y506" s="3">
        <v>46210</v>
      </c>
      <c r="Z506" s="1" t="s">
        <v>3408</v>
      </c>
      <c r="AA506" s="3">
        <v>46210</v>
      </c>
      <c r="AB506" s="1" t="s">
        <v>3416</v>
      </c>
      <c r="AC506" s="1" t="s">
        <v>3568</v>
      </c>
      <c r="AD506" s="1" t="s">
        <v>3933</v>
      </c>
      <c r="AE506" s="1" t="s">
        <v>3933</v>
      </c>
      <c r="AF506" s="1" t="s">
        <v>3937</v>
      </c>
      <c r="AG506" s="1" t="s">
        <v>2519</v>
      </c>
      <c r="AH506" s="1" t="s">
        <v>2602</v>
      </c>
      <c r="AI506" s="1" t="s">
        <v>3948</v>
      </c>
      <c r="AJ506" s="1"/>
      <c r="AK506" s="1"/>
      <c r="AL506" s="1" t="s">
        <v>3952</v>
      </c>
      <c r="AM506" s="1" t="s">
        <v>3952</v>
      </c>
      <c r="AN506" s="1" t="s">
        <v>3959</v>
      </c>
      <c r="AO506" s="1" t="s">
        <v>4014</v>
      </c>
      <c r="AP506" s="1" t="s">
        <v>4221</v>
      </c>
      <c r="AQ506" s="1"/>
      <c r="AR506">
        <v>22417</v>
      </c>
      <c r="AS506">
        <v>1</v>
      </c>
      <c r="AT506" s="1" t="s">
        <v>4235</v>
      </c>
      <c r="AU506">
        <v>160000</v>
      </c>
      <c r="AV506" s="1" t="s">
        <v>4280</v>
      </c>
      <c r="AW506" s="1" t="s">
        <v>3937</v>
      </c>
      <c r="AX506">
        <v>2053</v>
      </c>
      <c r="AY506">
        <v>135641</v>
      </c>
      <c r="AZ506">
        <v>33</v>
      </c>
      <c r="BA506" s="1" t="s">
        <v>4619</v>
      </c>
    </row>
    <row r="507" spans="1:53">
      <c r="A507" s="1" t="s">
        <v>550</v>
      </c>
      <c r="B507">
        <v>0</v>
      </c>
      <c r="C507">
        <v>230000</v>
      </c>
      <c r="D507" s="1" t="s">
        <v>1522</v>
      </c>
      <c r="E507">
        <v>20</v>
      </c>
      <c r="F507">
        <v>138642</v>
      </c>
      <c r="G507">
        <v>34</v>
      </c>
      <c r="H507" s="1"/>
      <c r="I507" s="1" t="s">
        <v>2405</v>
      </c>
      <c r="J507" s="1" t="s">
        <v>2462</v>
      </c>
      <c r="K507" s="1" t="s">
        <v>2465</v>
      </c>
      <c r="L507" s="1" t="s">
        <v>2519</v>
      </c>
      <c r="M507" s="1" t="s">
        <v>2602</v>
      </c>
      <c r="N507" s="1" t="s">
        <v>2607</v>
      </c>
      <c r="O507" s="1"/>
      <c r="P507">
        <v>1</v>
      </c>
      <c r="Q507" s="1" t="s">
        <v>2648</v>
      </c>
      <c r="R507" s="1" t="s">
        <v>3107</v>
      </c>
      <c r="S507" s="1"/>
      <c r="T507" s="1" t="s">
        <v>3109</v>
      </c>
      <c r="U507" s="1" t="s">
        <v>3163</v>
      </c>
      <c r="V507" s="1" t="s">
        <v>3315</v>
      </c>
      <c r="W507" s="1" t="s">
        <v>3396</v>
      </c>
      <c r="X507" s="1"/>
      <c r="Y507" s="3">
        <v>46210</v>
      </c>
      <c r="Z507" s="1" t="s">
        <v>3408</v>
      </c>
      <c r="AA507" s="3">
        <v>46210</v>
      </c>
      <c r="AB507" s="1" t="s">
        <v>3416</v>
      </c>
      <c r="AC507" s="1" t="s">
        <v>3568</v>
      </c>
      <c r="AD507" s="1" t="s">
        <v>3933</v>
      </c>
      <c r="AE507" s="1" t="s">
        <v>3933</v>
      </c>
      <c r="AF507" s="1" t="s">
        <v>3937</v>
      </c>
      <c r="AG507" s="1" t="s">
        <v>2519</v>
      </c>
      <c r="AH507" s="1" t="s">
        <v>2602</v>
      </c>
      <c r="AI507" s="1" t="s">
        <v>3948</v>
      </c>
      <c r="AJ507" s="1"/>
      <c r="AK507" s="1"/>
      <c r="AL507" s="1" t="s">
        <v>3952</v>
      </c>
      <c r="AM507" s="1" t="s">
        <v>3952</v>
      </c>
      <c r="AN507" s="1" t="s">
        <v>3959</v>
      </c>
      <c r="AO507" s="1" t="s">
        <v>4014</v>
      </c>
      <c r="AP507" s="1" t="s">
        <v>4221</v>
      </c>
      <c r="AQ507" s="1"/>
      <c r="AR507">
        <v>22417</v>
      </c>
      <c r="AS507">
        <v>1</v>
      </c>
      <c r="AT507" s="1" t="s">
        <v>4235</v>
      </c>
      <c r="AU507">
        <v>230000</v>
      </c>
      <c r="AV507" s="1" t="s">
        <v>4280</v>
      </c>
      <c r="AW507" s="1" t="s">
        <v>3937</v>
      </c>
      <c r="AX507">
        <v>2053</v>
      </c>
      <c r="AY507">
        <v>135641</v>
      </c>
      <c r="AZ507">
        <v>34</v>
      </c>
      <c r="BA507" s="1" t="s">
        <v>4619</v>
      </c>
    </row>
    <row r="508" spans="1:53">
      <c r="A508" s="1" t="s">
        <v>551</v>
      </c>
      <c r="B508">
        <v>0</v>
      </c>
      <c r="C508">
        <v>80000</v>
      </c>
      <c r="D508" s="1" t="s">
        <v>1530</v>
      </c>
      <c r="E508">
        <v>20</v>
      </c>
      <c r="F508">
        <v>138642</v>
      </c>
      <c r="G508">
        <v>35</v>
      </c>
      <c r="H508" s="1"/>
      <c r="I508" s="1" t="s">
        <v>2405</v>
      </c>
      <c r="J508" s="1" t="s">
        <v>2462</v>
      </c>
      <c r="K508" s="1" t="s">
        <v>2465</v>
      </c>
      <c r="L508" s="1" t="s">
        <v>2519</v>
      </c>
      <c r="M508" s="1" t="s">
        <v>2602</v>
      </c>
      <c r="N508" s="1" t="s">
        <v>2607</v>
      </c>
      <c r="O508" s="1"/>
      <c r="P508">
        <v>1</v>
      </c>
      <c r="Q508" s="1" t="s">
        <v>2653</v>
      </c>
      <c r="R508" s="1" t="s">
        <v>3107</v>
      </c>
      <c r="S508" s="1"/>
      <c r="T508" s="1" t="s">
        <v>3109</v>
      </c>
      <c r="U508" s="1" t="s">
        <v>3163</v>
      </c>
      <c r="V508" s="1" t="s">
        <v>3315</v>
      </c>
      <c r="W508" s="1" t="s">
        <v>3396</v>
      </c>
      <c r="X508" s="1"/>
      <c r="Y508" s="3">
        <v>46210</v>
      </c>
      <c r="Z508" s="1" t="s">
        <v>3408</v>
      </c>
      <c r="AA508" s="3">
        <v>46210</v>
      </c>
      <c r="AB508" s="1" t="s">
        <v>3416</v>
      </c>
      <c r="AC508" s="1" t="s">
        <v>3568</v>
      </c>
      <c r="AD508" s="1" t="s">
        <v>3933</v>
      </c>
      <c r="AE508" s="1" t="s">
        <v>3933</v>
      </c>
      <c r="AF508" s="1" t="s">
        <v>3937</v>
      </c>
      <c r="AG508" s="1" t="s">
        <v>2519</v>
      </c>
      <c r="AH508" s="1" t="s">
        <v>2602</v>
      </c>
      <c r="AI508" s="1" t="s">
        <v>3948</v>
      </c>
      <c r="AJ508" s="1"/>
      <c r="AK508" s="1"/>
      <c r="AL508" s="1" t="s">
        <v>3952</v>
      </c>
      <c r="AM508" s="1" t="s">
        <v>3952</v>
      </c>
      <c r="AN508" s="1" t="s">
        <v>3959</v>
      </c>
      <c r="AO508" s="1" t="s">
        <v>4014</v>
      </c>
      <c r="AP508" s="1" t="s">
        <v>4221</v>
      </c>
      <c r="AQ508" s="1"/>
      <c r="AR508">
        <v>22417</v>
      </c>
      <c r="AS508">
        <v>1</v>
      </c>
      <c r="AT508" s="1" t="s">
        <v>4235</v>
      </c>
      <c r="AU508">
        <v>80000</v>
      </c>
      <c r="AV508" s="1" t="s">
        <v>4280</v>
      </c>
      <c r="AW508" s="1" t="s">
        <v>3937</v>
      </c>
      <c r="AX508">
        <v>2053</v>
      </c>
      <c r="AY508">
        <v>135641</v>
      </c>
      <c r="AZ508">
        <v>35</v>
      </c>
      <c r="BA508" s="1" t="s">
        <v>4619</v>
      </c>
    </row>
    <row r="509" spans="1:53">
      <c r="A509" s="1" t="s">
        <v>552</v>
      </c>
      <c r="B509">
        <v>0</v>
      </c>
      <c r="C509">
        <v>390000</v>
      </c>
      <c r="D509" s="1" t="s">
        <v>1697</v>
      </c>
      <c r="E509">
        <v>20</v>
      </c>
      <c r="F509">
        <v>138642</v>
      </c>
      <c r="G509">
        <v>36</v>
      </c>
      <c r="H509" s="1"/>
      <c r="I509" s="1" t="s">
        <v>2405</v>
      </c>
      <c r="J509" s="1" t="s">
        <v>2462</v>
      </c>
      <c r="K509" s="1" t="s">
        <v>2465</v>
      </c>
      <c r="L509" s="1" t="s">
        <v>2519</v>
      </c>
      <c r="M509" s="1" t="s">
        <v>2602</v>
      </c>
      <c r="N509" s="1" t="s">
        <v>2607</v>
      </c>
      <c r="O509" s="1"/>
      <c r="P509">
        <v>1</v>
      </c>
      <c r="Q509" s="1" t="s">
        <v>1664</v>
      </c>
      <c r="R509" s="1" t="s">
        <v>3107</v>
      </c>
      <c r="S509" s="1"/>
      <c r="T509" s="1" t="s">
        <v>3109</v>
      </c>
      <c r="U509" s="1" t="s">
        <v>3163</v>
      </c>
      <c r="V509" s="1" t="s">
        <v>3315</v>
      </c>
      <c r="W509" s="1" t="s">
        <v>3396</v>
      </c>
      <c r="X509" s="1"/>
      <c r="Y509" s="3">
        <v>46210</v>
      </c>
      <c r="Z509" s="1" t="s">
        <v>3408</v>
      </c>
      <c r="AA509" s="3">
        <v>46210</v>
      </c>
      <c r="AB509" s="1" t="s">
        <v>3416</v>
      </c>
      <c r="AC509" s="1" t="s">
        <v>3568</v>
      </c>
      <c r="AD509" s="1" t="s">
        <v>3933</v>
      </c>
      <c r="AE509" s="1" t="s">
        <v>3933</v>
      </c>
      <c r="AF509" s="1" t="s">
        <v>3937</v>
      </c>
      <c r="AG509" s="1" t="s">
        <v>2519</v>
      </c>
      <c r="AH509" s="1" t="s">
        <v>2602</v>
      </c>
      <c r="AI509" s="1" t="s">
        <v>3948</v>
      </c>
      <c r="AJ509" s="1"/>
      <c r="AK509" s="1"/>
      <c r="AL509" s="1" t="s">
        <v>3952</v>
      </c>
      <c r="AM509" s="1" t="s">
        <v>3952</v>
      </c>
      <c r="AN509" s="1" t="s">
        <v>3959</v>
      </c>
      <c r="AO509" s="1" t="s">
        <v>4014</v>
      </c>
      <c r="AP509" s="1" t="s">
        <v>4221</v>
      </c>
      <c r="AQ509" s="1"/>
      <c r="AR509">
        <v>22417</v>
      </c>
      <c r="AS509">
        <v>1</v>
      </c>
      <c r="AT509" s="1" t="s">
        <v>4235</v>
      </c>
      <c r="AU509">
        <v>390000</v>
      </c>
      <c r="AV509" s="1" t="s">
        <v>4280</v>
      </c>
      <c r="AW509" s="1" t="s">
        <v>3937</v>
      </c>
      <c r="AX509">
        <v>2053</v>
      </c>
      <c r="AY509">
        <v>135641</v>
      </c>
      <c r="AZ509">
        <v>36</v>
      </c>
      <c r="BA509" s="1" t="s">
        <v>4619</v>
      </c>
    </row>
    <row r="510" spans="1:53">
      <c r="A510" s="1" t="s">
        <v>553</v>
      </c>
      <c r="B510">
        <v>0</v>
      </c>
      <c r="C510">
        <v>160000</v>
      </c>
      <c r="D510" s="1" t="s">
        <v>1539</v>
      </c>
      <c r="E510">
        <v>20</v>
      </c>
      <c r="F510">
        <v>138642</v>
      </c>
      <c r="G510">
        <v>37</v>
      </c>
      <c r="H510" s="1"/>
      <c r="I510" s="1" t="s">
        <v>2405</v>
      </c>
      <c r="J510" s="1" t="s">
        <v>2462</v>
      </c>
      <c r="K510" s="1" t="s">
        <v>2465</v>
      </c>
      <c r="L510" s="1" t="s">
        <v>2519</v>
      </c>
      <c r="M510" s="1" t="s">
        <v>2602</v>
      </c>
      <c r="N510" s="1" t="s">
        <v>2607</v>
      </c>
      <c r="O510" s="1"/>
      <c r="P510">
        <v>1</v>
      </c>
      <c r="Q510" s="1" t="s">
        <v>2135</v>
      </c>
      <c r="R510" s="1" t="s">
        <v>3107</v>
      </c>
      <c r="S510" s="1"/>
      <c r="T510" s="1" t="s">
        <v>3109</v>
      </c>
      <c r="U510" s="1" t="s">
        <v>3163</v>
      </c>
      <c r="V510" s="1" t="s">
        <v>3315</v>
      </c>
      <c r="W510" s="1" t="s">
        <v>3396</v>
      </c>
      <c r="X510" s="1"/>
      <c r="Y510" s="3">
        <v>46210</v>
      </c>
      <c r="Z510" s="1" t="s">
        <v>3408</v>
      </c>
      <c r="AA510" s="3">
        <v>46210</v>
      </c>
      <c r="AB510" s="1" t="s">
        <v>3416</v>
      </c>
      <c r="AC510" s="1" t="s">
        <v>3568</v>
      </c>
      <c r="AD510" s="1" t="s">
        <v>3933</v>
      </c>
      <c r="AE510" s="1" t="s">
        <v>3933</v>
      </c>
      <c r="AF510" s="1" t="s">
        <v>3937</v>
      </c>
      <c r="AG510" s="1" t="s">
        <v>2519</v>
      </c>
      <c r="AH510" s="1" t="s">
        <v>2602</v>
      </c>
      <c r="AI510" s="1" t="s">
        <v>3948</v>
      </c>
      <c r="AJ510" s="1"/>
      <c r="AK510" s="1"/>
      <c r="AL510" s="1" t="s">
        <v>3952</v>
      </c>
      <c r="AM510" s="1" t="s">
        <v>3952</v>
      </c>
      <c r="AN510" s="1" t="s">
        <v>3959</v>
      </c>
      <c r="AO510" s="1" t="s">
        <v>4014</v>
      </c>
      <c r="AP510" s="1" t="s">
        <v>4221</v>
      </c>
      <c r="AQ510" s="1"/>
      <c r="AR510">
        <v>22417</v>
      </c>
      <c r="AS510">
        <v>1</v>
      </c>
      <c r="AT510" s="1" t="s">
        <v>4235</v>
      </c>
      <c r="AU510">
        <v>160000</v>
      </c>
      <c r="AV510" s="1" t="s">
        <v>4280</v>
      </c>
      <c r="AW510" s="1" t="s">
        <v>3937</v>
      </c>
      <c r="AX510">
        <v>2053</v>
      </c>
      <c r="AY510">
        <v>135641</v>
      </c>
      <c r="AZ510">
        <v>37</v>
      </c>
      <c r="BA510" s="1" t="s">
        <v>4619</v>
      </c>
    </row>
    <row r="511" spans="1:53">
      <c r="A511" s="1" t="s">
        <v>554</v>
      </c>
      <c r="B511">
        <v>0</v>
      </c>
      <c r="C511">
        <v>80000</v>
      </c>
      <c r="D511" s="1" t="s">
        <v>1530</v>
      </c>
      <c r="E511">
        <v>20</v>
      </c>
      <c r="F511">
        <v>138642</v>
      </c>
      <c r="G511">
        <v>38</v>
      </c>
      <c r="H511" s="1"/>
      <c r="I511" s="1" t="s">
        <v>2405</v>
      </c>
      <c r="J511" s="1" t="s">
        <v>2462</v>
      </c>
      <c r="K511" s="1" t="s">
        <v>2465</v>
      </c>
      <c r="L511" s="1" t="s">
        <v>2519</v>
      </c>
      <c r="M511" s="1" t="s">
        <v>2602</v>
      </c>
      <c r="N511" s="1" t="s">
        <v>2607</v>
      </c>
      <c r="O511" s="1"/>
      <c r="P511">
        <v>1</v>
      </c>
      <c r="Q511" s="1" t="s">
        <v>2653</v>
      </c>
      <c r="R511" s="1" t="s">
        <v>3107</v>
      </c>
      <c r="S511" s="1"/>
      <c r="T511" s="1" t="s">
        <v>3109</v>
      </c>
      <c r="U511" s="1" t="s">
        <v>3163</v>
      </c>
      <c r="V511" s="1" t="s">
        <v>3315</v>
      </c>
      <c r="W511" s="1" t="s">
        <v>3396</v>
      </c>
      <c r="X511" s="1"/>
      <c r="Y511" s="3">
        <v>46210</v>
      </c>
      <c r="Z511" s="1" t="s">
        <v>3408</v>
      </c>
      <c r="AA511" s="3">
        <v>46210</v>
      </c>
      <c r="AB511" s="1" t="s">
        <v>3416</v>
      </c>
      <c r="AC511" s="1" t="s">
        <v>3568</v>
      </c>
      <c r="AD511" s="1" t="s">
        <v>3933</v>
      </c>
      <c r="AE511" s="1" t="s">
        <v>3933</v>
      </c>
      <c r="AF511" s="1" t="s">
        <v>3937</v>
      </c>
      <c r="AG511" s="1" t="s">
        <v>2519</v>
      </c>
      <c r="AH511" s="1" t="s">
        <v>2602</v>
      </c>
      <c r="AI511" s="1" t="s">
        <v>3948</v>
      </c>
      <c r="AJ511" s="1"/>
      <c r="AK511" s="1"/>
      <c r="AL511" s="1" t="s">
        <v>3952</v>
      </c>
      <c r="AM511" s="1" t="s">
        <v>3952</v>
      </c>
      <c r="AN511" s="1" t="s">
        <v>3959</v>
      </c>
      <c r="AO511" s="1" t="s">
        <v>4014</v>
      </c>
      <c r="AP511" s="1" t="s">
        <v>4221</v>
      </c>
      <c r="AQ511" s="1"/>
      <c r="AR511">
        <v>22417</v>
      </c>
      <c r="AS511">
        <v>1</v>
      </c>
      <c r="AT511" s="1" t="s">
        <v>4235</v>
      </c>
      <c r="AU511">
        <v>80000</v>
      </c>
      <c r="AV511" s="1" t="s">
        <v>4280</v>
      </c>
      <c r="AW511" s="1" t="s">
        <v>3937</v>
      </c>
      <c r="AX511">
        <v>2053</v>
      </c>
      <c r="AY511">
        <v>135641</v>
      </c>
      <c r="AZ511">
        <v>38</v>
      </c>
      <c r="BA511" s="1" t="s">
        <v>4619</v>
      </c>
    </row>
    <row r="512" spans="1:53">
      <c r="A512" s="1" t="s">
        <v>555</v>
      </c>
      <c r="B512">
        <v>0</v>
      </c>
      <c r="C512">
        <v>80000</v>
      </c>
      <c r="D512" s="1" t="s">
        <v>1530</v>
      </c>
      <c r="E512">
        <v>20</v>
      </c>
      <c r="F512">
        <v>138642</v>
      </c>
      <c r="G512">
        <v>39</v>
      </c>
      <c r="H512" s="1"/>
      <c r="I512" s="1" t="s">
        <v>2405</v>
      </c>
      <c r="J512" s="1" t="s">
        <v>2462</v>
      </c>
      <c r="K512" s="1" t="s">
        <v>2465</v>
      </c>
      <c r="L512" s="1" t="s">
        <v>2519</v>
      </c>
      <c r="M512" s="1" t="s">
        <v>2602</v>
      </c>
      <c r="N512" s="1" t="s">
        <v>2607</v>
      </c>
      <c r="O512" s="1"/>
      <c r="P512">
        <v>1</v>
      </c>
      <c r="Q512" s="1" t="s">
        <v>2653</v>
      </c>
      <c r="R512" s="1" t="s">
        <v>3107</v>
      </c>
      <c r="S512" s="1"/>
      <c r="T512" s="1" t="s">
        <v>3109</v>
      </c>
      <c r="U512" s="1" t="s">
        <v>3163</v>
      </c>
      <c r="V512" s="1" t="s">
        <v>3315</v>
      </c>
      <c r="W512" s="1" t="s">
        <v>3396</v>
      </c>
      <c r="X512" s="1"/>
      <c r="Y512" s="3">
        <v>46210</v>
      </c>
      <c r="Z512" s="1" t="s">
        <v>3408</v>
      </c>
      <c r="AA512" s="3">
        <v>46210</v>
      </c>
      <c r="AB512" s="1" t="s">
        <v>3416</v>
      </c>
      <c r="AC512" s="1" t="s">
        <v>3568</v>
      </c>
      <c r="AD512" s="1" t="s">
        <v>3933</v>
      </c>
      <c r="AE512" s="1" t="s">
        <v>3933</v>
      </c>
      <c r="AF512" s="1" t="s">
        <v>3937</v>
      </c>
      <c r="AG512" s="1" t="s">
        <v>2519</v>
      </c>
      <c r="AH512" s="1" t="s">
        <v>2602</v>
      </c>
      <c r="AI512" s="1" t="s">
        <v>3948</v>
      </c>
      <c r="AJ512" s="1"/>
      <c r="AK512" s="1"/>
      <c r="AL512" s="1" t="s">
        <v>3952</v>
      </c>
      <c r="AM512" s="1" t="s">
        <v>3952</v>
      </c>
      <c r="AN512" s="1" t="s">
        <v>3959</v>
      </c>
      <c r="AO512" s="1" t="s">
        <v>4014</v>
      </c>
      <c r="AP512" s="1" t="s">
        <v>4221</v>
      </c>
      <c r="AQ512" s="1"/>
      <c r="AR512">
        <v>22417</v>
      </c>
      <c r="AS512">
        <v>1</v>
      </c>
      <c r="AT512" s="1" t="s">
        <v>4235</v>
      </c>
      <c r="AU512">
        <v>80000</v>
      </c>
      <c r="AV512" s="1" t="s">
        <v>4280</v>
      </c>
      <c r="AW512" s="1" t="s">
        <v>3937</v>
      </c>
      <c r="AX512">
        <v>2053</v>
      </c>
      <c r="AY512">
        <v>135641</v>
      </c>
      <c r="AZ512">
        <v>39</v>
      </c>
      <c r="BA512" s="1" t="s">
        <v>4619</v>
      </c>
    </row>
    <row r="513" spans="1:53">
      <c r="A513" s="1" t="s">
        <v>556</v>
      </c>
      <c r="B513">
        <v>0</v>
      </c>
      <c r="C513">
        <v>80000</v>
      </c>
      <c r="D513" s="1" t="s">
        <v>1530</v>
      </c>
      <c r="E513">
        <v>20</v>
      </c>
      <c r="F513">
        <v>138642</v>
      </c>
      <c r="G513">
        <v>40</v>
      </c>
      <c r="H513" s="1"/>
      <c r="I513" s="1" t="s">
        <v>2405</v>
      </c>
      <c r="J513" s="1" t="s">
        <v>2462</v>
      </c>
      <c r="K513" s="1" t="s">
        <v>2465</v>
      </c>
      <c r="L513" s="1" t="s">
        <v>2519</v>
      </c>
      <c r="M513" s="1" t="s">
        <v>2602</v>
      </c>
      <c r="N513" s="1" t="s">
        <v>2607</v>
      </c>
      <c r="O513" s="1"/>
      <c r="P513">
        <v>1</v>
      </c>
      <c r="Q513" s="1" t="s">
        <v>2653</v>
      </c>
      <c r="R513" s="1" t="s">
        <v>3107</v>
      </c>
      <c r="S513" s="1"/>
      <c r="T513" s="1" t="s">
        <v>3109</v>
      </c>
      <c r="U513" s="1" t="s">
        <v>3163</v>
      </c>
      <c r="V513" s="1" t="s">
        <v>3315</v>
      </c>
      <c r="W513" s="1" t="s">
        <v>3396</v>
      </c>
      <c r="X513" s="1"/>
      <c r="Y513" s="3">
        <v>46210</v>
      </c>
      <c r="Z513" s="1" t="s">
        <v>3408</v>
      </c>
      <c r="AA513" s="3">
        <v>46210</v>
      </c>
      <c r="AB513" s="1" t="s">
        <v>3416</v>
      </c>
      <c r="AC513" s="1" t="s">
        <v>3568</v>
      </c>
      <c r="AD513" s="1" t="s">
        <v>3933</v>
      </c>
      <c r="AE513" s="1" t="s">
        <v>3933</v>
      </c>
      <c r="AF513" s="1" t="s">
        <v>3937</v>
      </c>
      <c r="AG513" s="1" t="s">
        <v>2519</v>
      </c>
      <c r="AH513" s="1" t="s">
        <v>2602</v>
      </c>
      <c r="AI513" s="1" t="s">
        <v>3948</v>
      </c>
      <c r="AJ513" s="1"/>
      <c r="AK513" s="1"/>
      <c r="AL513" s="1" t="s">
        <v>3952</v>
      </c>
      <c r="AM513" s="1" t="s">
        <v>3952</v>
      </c>
      <c r="AN513" s="1" t="s">
        <v>3959</v>
      </c>
      <c r="AO513" s="1" t="s">
        <v>4014</v>
      </c>
      <c r="AP513" s="1" t="s">
        <v>4221</v>
      </c>
      <c r="AQ513" s="1"/>
      <c r="AR513">
        <v>22417</v>
      </c>
      <c r="AS513">
        <v>1</v>
      </c>
      <c r="AT513" s="1" t="s">
        <v>4235</v>
      </c>
      <c r="AU513">
        <v>80000</v>
      </c>
      <c r="AV513" s="1" t="s">
        <v>4280</v>
      </c>
      <c r="AW513" s="1" t="s">
        <v>3937</v>
      </c>
      <c r="AX513">
        <v>2053</v>
      </c>
      <c r="AY513">
        <v>135641</v>
      </c>
      <c r="AZ513">
        <v>40</v>
      </c>
      <c r="BA513" s="1" t="s">
        <v>4619</v>
      </c>
    </row>
    <row r="514" spans="1:53">
      <c r="A514" s="1" t="s">
        <v>557</v>
      </c>
      <c r="B514">
        <v>0</v>
      </c>
      <c r="C514">
        <v>80000</v>
      </c>
      <c r="D514" s="1" t="s">
        <v>1530</v>
      </c>
      <c r="E514">
        <v>20</v>
      </c>
      <c r="F514">
        <v>138642</v>
      </c>
      <c r="G514">
        <v>41</v>
      </c>
      <c r="H514" s="1"/>
      <c r="I514" s="1" t="s">
        <v>2405</v>
      </c>
      <c r="J514" s="1" t="s">
        <v>2462</v>
      </c>
      <c r="K514" s="1" t="s">
        <v>2465</v>
      </c>
      <c r="L514" s="1" t="s">
        <v>2519</v>
      </c>
      <c r="M514" s="1" t="s">
        <v>2602</v>
      </c>
      <c r="N514" s="1" t="s">
        <v>2607</v>
      </c>
      <c r="O514" s="1"/>
      <c r="P514">
        <v>1</v>
      </c>
      <c r="Q514" s="1" t="s">
        <v>2653</v>
      </c>
      <c r="R514" s="1" t="s">
        <v>3107</v>
      </c>
      <c r="S514" s="1"/>
      <c r="T514" s="1" t="s">
        <v>3109</v>
      </c>
      <c r="U514" s="1" t="s">
        <v>3163</v>
      </c>
      <c r="V514" s="1" t="s">
        <v>3315</v>
      </c>
      <c r="W514" s="1" t="s">
        <v>3396</v>
      </c>
      <c r="X514" s="1"/>
      <c r="Y514" s="3">
        <v>46210</v>
      </c>
      <c r="Z514" s="1" t="s">
        <v>3408</v>
      </c>
      <c r="AA514" s="3">
        <v>46210</v>
      </c>
      <c r="AB514" s="1" t="s">
        <v>3416</v>
      </c>
      <c r="AC514" s="1" t="s">
        <v>3568</v>
      </c>
      <c r="AD514" s="1" t="s">
        <v>3933</v>
      </c>
      <c r="AE514" s="1" t="s">
        <v>3933</v>
      </c>
      <c r="AF514" s="1" t="s">
        <v>3937</v>
      </c>
      <c r="AG514" s="1" t="s">
        <v>2519</v>
      </c>
      <c r="AH514" s="1" t="s">
        <v>2602</v>
      </c>
      <c r="AI514" s="1" t="s">
        <v>3948</v>
      </c>
      <c r="AJ514" s="1"/>
      <c r="AK514" s="1"/>
      <c r="AL514" s="1" t="s">
        <v>3952</v>
      </c>
      <c r="AM514" s="1" t="s">
        <v>3952</v>
      </c>
      <c r="AN514" s="1" t="s">
        <v>3959</v>
      </c>
      <c r="AO514" s="1" t="s">
        <v>4014</v>
      </c>
      <c r="AP514" s="1" t="s">
        <v>4221</v>
      </c>
      <c r="AQ514" s="1"/>
      <c r="AR514">
        <v>22417</v>
      </c>
      <c r="AS514">
        <v>1</v>
      </c>
      <c r="AT514" s="1" t="s">
        <v>4235</v>
      </c>
      <c r="AU514">
        <v>80000</v>
      </c>
      <c r="AV514" s="1" t="s">
        <v>4280</v>
      </c>
      <c r="AW514" s="1" t="s">
        <v>3937</v>
      </c>
      <c r="AX514">
        <v>2053</v>
      </c>
      <c r="AY514">
        <v>135641</v>
      </c>
      <c r="AZ514">
        <v>41</v>
      </c>
      <c r="BA514" s="1" t="s">
        <v>4619</v>
      </c>
    </row>
    <row r="515" spans="1:53">
      <c r="A515" s="1" t="s">
        <v>558</v>
      </c>
      <c r="B515">
        <v>0</v>
      </c>
      <c r="C515">
        <v>80000</v>
      </c>
      <c r="D515" s="1" t="s">
        <v>1530</v>
      </c>
      <c r="E515">
        <v>20</v>
      </c>
      <c r="F515">
        <v>138642</v>
      </c>
      <c r="G515">
        <v>42</v>
      </c>
      <c r="H515" s="1"/>
      <c r="I515" s="1" t="s">
        <v>2405</v>
      </c>
      <c r="J515" s="1" t="s">
        <v>2462</v>
      </c>
      <c r="K515" s="1" t="s">
        <v>2465</v>
      </c>
      <c r="L515" s="1" t="s">
        <v>2519</v>
      </c>
      <c r="M515" s="1" t="s">
        <v>2602</v>
      </c>
      <c r="N515" s="1" t="s">
        <v>2607</v>
      </c>
      <c r="O515" s="1"/>
      <c r="P515">
        <v>1</v>
      </c>
      <c r="Q515" s="1" t="s">
        <v>2653</v>
      </c>
      <c r="R515" s="1" t="s">
        <v>3107</v>
      </c>
      <c r="S515" s="1"/>
      <c r="T515" s="1" t="s">
        <v>3109</v>
      </c>
      <c r="U515" s="1" t="s">
        <v>3163</v>
      </c>
      <c r="V515" s="1" t="s">
        <v>3315</v>
      </c>
      <c r="W515" s="1" t="s">
        <v>3396</v>
      </c>
      <c r="X515" s="1"/>
      <c r="Y515" s="3">
        <v>46210</v>
      </c>
      <c r="Z515" s="1" t="s">
        <v>3408</v>
      </c>
      <c r="AA515" s="3">
        <v>46210</v>
      </c>
      <c r="AB515" s="1" t="s">
        <v>3416</v>
      </c>
      <c r="AC515" s="1" t="s">
        <v>3568</v>
      </c>
      <c r="AD515" s="1" t="s">
        <v>3933</v>
      </c>
      <c r="AE515" s="1" t="s">
        <v>3933</v>
      </c>
      <c r="AF515" s="1" t="s">
        <v>3937</v>
      </c>
      <c r="AG515" s="1" t="s">
        <v>2519</v>
      </c>
      <c r="AH515" s="1" t="s">
        <v>2602</v>
      </c>
      <c r="AI515" s="1" t="s">
        <v>3948</v>
      </c>
      <c r="AJ515" s="1"/>
      <c r="AK515" s="1"/>
      <c r="AL515" s="1" t="s">
        <v>3952</v>
      </c>
      <c r="AM515" s="1" t="s">
        <v>3952</v>
      </c>
      <c r="AN515" s="1" t="s">
        <v>3959</v>
      </c>
      <c r="AO515" s="1" t="s">
        <v>4014</v>
      </c>
      <c r="AP515" s="1" t="s">
        <v>4221</v>
      </c>
      <c r="AQ515" s="1"/>
      <c r="AR515">
        <v>22417</v>
      </c>
      <c r="AS515">
        <v>1</v>
      </c>
      <c r="AT515" s="1" t="s">
        <v>4235</v>
      </c>
      <c r="AU515">
        <v>80000</v>
      </c>
      <c r="AV515" s="1" t="s">
        <v>4280</v>
      </c>
      <c r="AW515" s="1" t="s">
        <v>3937</v>
      </c>
      <c r="AX515">
        <v>2053</v>
      </c>
      <c r="AY515">
        <v>135641</v>
      </c>
      <c r="AZ515">
        <v>42</v>
      </c>
      <c r="BA515" s="1" t="s">
        <v>4619</v>
      </c>
    </row>
    <row r="516" spans="1:53">
      <c r="A516" s="1" t="s">
        <v>559</v>
      </c>
      <c r="B516">
        <v>0</v>
      </c>
      <c r="C516">
        <v>80000</v>
      </c>
      <c r="D516" s="1" t="s">
        <v>1530</v>
      </c>
      <c r="E516">
        <v>20</v>
      </c>
      <c r="F516">
        <v>138642</v>
      </c>
      <c r="G516">
        <v>43</v>
      </c>
      <c r="H516" s="1"/>
      <c r="I516" s="1" t="s">
        <v>2405</v>
      </c>
      <c r="J516" s="1" t="s">
        <v>2462</v>
      </c>
      <c r="K516" s="1" t="s">
        <v>2465</v>
      </c>
      <c r="L516" s="1" t="s">
        <v>2519</v>
      </c>
      <c r="M516" s="1" t="s">
        <v>2602</v>
      </c>
      <c r="N516" s="1" t="s">
        <v>2607</v>
      </c>
      <c r="O516" s="1"/>
      <c r="P516">
        <v>1</v>
      </c>
      <c r="Q516" s="1" t="s">
        <v>2653</v>
      </c>
      <c r="R516" s="1" t="s">
        <v>3107</v>
      </c>
      <c r="S516" s="1"/>
      <c r="T516" s="1" t="s">
        <v>3109</v>
      </c>
      <c r="U516" s="1" t="s">
        <v>3163</v>
      </c>
      <c r="V516" s="1" t="s">
        <v>3315</v>
      </c>
      <c r="W516" s="1" t="s">
        <v>3396</v>
      </c>
      <c r="X516" s="1"/>
      <c r="Y516" s="3">
        <v>46210</v>
      </c>
      <c r="Z516" s="1" t="s">
        <v>3408</v>
      </c>
      <c r="AA516" s="3">
        <v>46210</v>
      </c>
      <c r="AB516" s="1" t="s">
        <v>3416</v>
      </c>
      <c r="AC516" s="1" t="s">
        <v>3568</v>
      </c>
      <c r="AD516" s="1" t="s">
        <v>3933</v>
      </c>
      <c r="AE516" s="1" t="s">
        <v>3933</v>
      </c>
      <c r="AF516" s="1" t="s">
        <v>3937</v>
      </c>
      <c r="AG516" s="1" t="s">
        <v>2519</v>
      </c>
      <c r="AH516" s="1" t="s">
        <v>2602</v>
      </c>
      <c r="AI516" s="1" t="s">
        <v>3948</v>
      </c>
      <c r="AJ516" s="1"/>
      <c r="AK516" s="1"/>
      <c r="AL516" s="1" t="s">
        <v>3952</v>
      </c>
      <c r="AM516" s="1" t="s">
        <v>3952</v>
      </c>
      <c r="AN516" s="1" t="s">
        <v>3959</v>
      </c>
      <c r="AO516" s="1" t="s">
        <v>4014</v>
      </c>
      <c r="AP516" s="1" t="s">
        <v>4221</v>
      </c>
      <c r="AQ516" s="1"/>
      <c r="AR516">
        <v>22417</v>
      </c>
      <c r="AS516">
        <v>1</v>
      </c>
      <c r="AT516" s="1" t="s">
        <v>4235</v>
      </c>
      <c r="AU516">
        <v>80000</v>
      </c>
      <c r="AV516" s="1" t="s">
        <v>4280</v>
      </c>
      <c r="AW516" s="1" t="s">
        <v>3937</v>
      </c>
      <c r="AX516">
        <v>2053</v>
      </c>
      <c r="AY516">
        <v>135641</v>
      </c>
      <c r="AZ516">
        <v>43</v>
      </c>
      <c r="BA516" s="1" t="s">
        <v>4619</v>
      </c>
    </row>
    <row r="517" spans="1:53">
      <c r="A517" s="1" t="s">
        <v>560</v>
      </c>
      <c r="B517">
        <v>0</v>
      </c>
      <c r="C517">
        <v>80000</v>
      </c>
      <c r="D517" s="1" t="s">
        <v>1530</v>
      </c>
      <c r="E517">
        <v>20</v>
      </c>
      <c r="F517">
        <v>138642</v>
      </c>
      <c r="G517">
        <v>44</v>
      </c>
      <c r="H517" s="1"/>
      <c r="I517" s="1" t="s">
        <v>2405</v>
      </c>
      <c r="J517" s="1" t="s">
        <v>2462</v>
      </c>
      <c r="K517" s="1" t="s">
        <v>2465</v>
      </c>
      <c r="L517" s="1" t="s">
        <v>2519</v>
      </c>
      <c r="M517" s="1" t="s">
        <v>2602</v>
      </c>
      <c r="N517" s="1" t="s">
        <v>2607</v>
      </c>
      <c r="O517" s="1"/>
      <c r="P517">
        <v>1</v>
      </c>
      <c r="Q517" s="1" t="s">
        <v>2653</v>
      </c>
      <c r="R517" s="1" t="s">
        <v>3107</v>
      </c>
      <c r="S517" s="1"/>
      <c r="T517" s="1" t="s">
        <v>3109</v>
      </c>
      <c r="U517" s="1" t="s">
        <v>3163</v>
      </c>
      <c r="V517" s="1" t="s">
        <v>3315</v>
      </c>
      <c r="W517" s="1" t="s">
        <v>3396</v>
      </c>
      <c r="X517" s="1"/>
      <c r="Y517" s="3">
        <v>46210</v>
      </c>
      <c r="Z517" s="1" t="s">
        <v>3408</v>
      </c>
      <c r="AA517" s="3">
        <v>46210</v>
      </c>
      <c r="AB517" s="1" t="s">
        <v>3416</v>
      </c>
      <c r="AC517" s="1" t="s">
        <v>3568</v>
      </c>
      <c r="AD517" s="1" t="s">
        <v>3933</v>
      </c>
      <c r="AE517" s="1" t="s">
        <v>3933</v>
      </c>
      <c r="AF517" s="1" t="s">
        <v>3937</v>
      </c>
      <c r="AG517" s="1" t="s">
        <v>2519</v>
      </c>
      <c r="AH517" s="1" t="s">
        <v>2602</v>
      </c>
      <c r="AI517" s="1" t="s">
        <v>3948</v>
      </c>
      <c r="AJ517" s="1"/>
      <c r="AK517" s="1"/>
      <c r="AL517" s="1" t="s">
        <v>3952</v>
      </c>
      <c r="AM517" s="1" t="s">
        <v>3952</v>
      </c>
      <c r="AN517" s="1" t="s">
        <v>3959</v>
      </c>
      <c r="AO517" s="1" t="s">
        <v>4014</v>
      </c>
      <c r="AP517" s="1" t="s">
        <v>4221</v>
      </c>
      <c r="AQ517" s="1"/>
      <c r="AR517">
        <v>22417</v>
      </c>
      <c r="AS517">
        <v>1</v>
      </c>
      <c r="AT517" s="1" t="s">
        <v>4235</v>
      </c>
      <c r="AU517">
        <v>80000</v>
      </c>
      <c r="AV517" s="1" t="s">
        <v>4280</v>
      </c>
      <c r="AW517" s="1" t="s">
        <v>3937</v>
      </c>
      <c r="AX517">
        <v>2053</v>
      </c>
      <c r="AY517">
        <v>135641</v>
      </c>
      <c r="AZ517">
        <v>44</v>
      </c>
      <c r="BA517" s="1" t="s">
        <v>4619</v>
      </c>
    </row>
    <row r="518" spans="1:53">
      <c r="A518" s="1" t="s">
        <v>561</v>
      </c>
      <c r="B518">
        <v>0</v>
      </c>
      <c r="C518">
        <v>240000</v>
      </c>
      <c r="D518" s="1" t="s">
        <v>1592</v>
      </c>
      <c r="E518">
        <v>20</v>
      </c>
      <c r="F518">
        <v>138642</v>
      </c>
      <c r="G518">
        <v>45</v>
      </c>
      <c r="H518" s="1"/>
      <c r="I518" s="1" t="s">
        <v>2405</v>
      </c>
      <c r="J518" s="1" t="s">
        <v>2462</v>
      </c>
      <c r="K518" s="1" t="s">
        <v>2465</v>
      </c>
      <c r="L518" s="1" t="s">
        <v>2519</v>
      </c>
      <c r="M518" s="1" t="s">
        <v>2602</v>
      </c>
      <c r="N518" s="1" t="s">
        <v>2607</v>
      </c>
      <c r="O518" s="1"/>
      <c r="P518">
        <v>1</v>
      </c>
      <c r="Q518" s="1" t="s">
        <v>1517</v>
      </c>
      <c r="R518" s="1" t="s">
        <v>3107</v>
      </c>
      <c r="S518" s="1"/>
      <c r="T518" s="1" t="s">
        <v>3109</v>
      </c>
      <c r="U518" s="1" t="s">
        <v>3163</v>
      </c>
      <c r="V518" s="1" t="s">
        <v>3315</v>
      </c>
      <c r="W518" s="1" t="s">
        <v>3396</v>
      </c>
      <c r="X518" s="1"/>
      <c r="Y518" s="3">
        <v>46210</v>
      </c>
      <c r="Z518" s="1" t="s">
        <v>3408</v>
      </c>
      <c r="AA518" s="3">
        <v>46210</v>
      </c>
      <c r="AB518" s="1" t="s">
        <v>3416</v>
      </c>
      <c r="AC518" s="1" t="s">
        <v>3568</v>
      </c>
      <c r="AD518" s="1" t="s">
        <v>3933</v>
      </c>
      <c r="AE518" s="1" t="s">
        <v>3933</v>
      </c>
      <c r="AF518" s="1" t="s">
        <v>3937</v>
      </c>
      <c r="AG518" s="1" t="s">
        <v>2519</v>
      </c>
      <c r="AH518" s="1" t="s">
        <v>2602</v>
      </c>
      <c r="AI518" s="1" t="s">
        <v>3948</v>
      </c>
      <c r="AJ518" s="1"/>
      <c r="AK518" s="1"/>
      <c r="AL518" s="1" t="s">
        <v>3952</v>
      </c>
      <c r="AM518" s="1" t="s">
        <v>3952</v>
      </c>
      <c r="AN518" s="1" t="s">
        <v>3959</v>
      </c>
      <c r="AO518" s="1" t="s">
        <v>4014</v>
      </c>
      <c r="AP518" s="1" t="s">
        <v>4221</v>
      </c>
      <c r="AQ518" s="1"/>
      <c r="AR518">
        <v>22417</v>
      </c>
      <c r="AS518">
        <v>1</v>
      </c>
      <c r="AT518" s="1" t="s">
        <v>4235</v>
      </c>
      <c r="AU518">
        <v>240000</v>
      </c>
      <c r="AV518" s="1" t="s">
        <v>4280</v>
      </c>
      <c r="AW518" s="1" t="s">
        <v>3937</v>
      </c>
      <c r="AX518">
        <v>2053</v>
      </c>
      <c r="AY518">
        <v>135641</v>
      </c>
      <c r="AZ518">
        <v>45</v>
      </c>
      <c r="BA518" s="1" t="s">
        <v>4619</v>
      </c>
    </row>
    <row r="519" spans="1:53">
      <c r="A519" s="1" t="s">
        <v>562</v>
      </c>
      <c r="B519">
        <v>0</v>
      </c>
      <c r="C519">
        <v>320000</v>
      </c>
      <c r="D519" s="1" t="s">
        <v>1638</v>
      </c>
      <c r="E519">
        <v>20</v>
      </c>
      <c r="F519">
        <v>138642</v>
      </c>
      <c r="G519">
        <v>46</v>
      </c>
      <c r="H519" s="1"/>
      <c r="I519" s="1" t="s">
        <v>2405</v>
      </c>
      <c r="J519" s="1" t="s">
        <v>2462</v>
      </c>
      <c r="K519" s="1" t="s">
        <v>2465</v>
      </c>
      <c r="L519" s="1" t="s">
        <v>2519</v>
      </c>
      <c r="M519" s="1" t="s">
        <v>2602</v>
      </c>
      <c r="N519" s="1" t="s">
        <v>2607</v>
      </c>
      <c r="O519" s="1"/>
      <c r="P519">
        <v>1</v>
      </c>
      <c r="Q519" s="1" t="s">
        <v>1490</v>
      </c>
      <c r="R519" s="1" t="s">
        <v>3107</v>
      </c>
      <c r="S519" s="1"/>
      <c r="T519" s="1" t="s">
        <v>3109</v>
      </c>
      <c r="U519" s="1" t="s">
        <v>3163</v>
      </c>
      <c r="V519" s="1" t="s">
        <v>3315</v>
      </c>
      <c r="W519" s="1" t="s">
        <v>3396</v>
      </c>
      <c r="X519" s="1"/>
      <c r="Y519" s="3">
        <v>46210</v>
      </c>
      <c r="Z519" s="1" t="s">
        <v>3408</v>
      </c>
      <c r="AA519" s="3">
        <v>46210</v>
      </c>
      <c r="AB519" s="1" t="s">
        <v>3416</v>
      </c>
      <c r="AC519" s="1" t="s">
        <v>3568</v>
      </c>
      <c r="AD519" s="1" t="s">
        <v>3933</v>
      </c>
      <c r="AE519" s="1" t="s">
        <v>3933</v>
      </c>
      <c r="AF519" s="1" t="s">
        <v>3937</v>
      </c>
      <c r="AG519" s="1" t="s">
        <v>2519</v>
      </c>
      <c r="AH519" s="1" t="s">
        <v>2602</v>
      </c>
      <c r="AI519" s="1" t="s">
        <v>3948</v>
      </c>
      <c r="AJ519" s="1"/>
      <c r="AK519" s="1"/>
      <c r="AL519" s="1" t="s">
        <v>3952</v>
      </c>
      <c r="AM519" s="1" t="s">
        <v>3952</v>
      </c>
      <c r="AN519" s="1" t="s">
        <v>3959</v>
      </c>
      <c r="AO519" s="1" t="s">
        <v>4014</v>
      </c>
      <c r="AP519" s="1" t="s">
        <v>4221</v>
      </c>
      <c r="AQ519" s="1"/>
      <c r="AR519">
        <v>22417</v>
      </c>
      <c r="AS519">
        <v>1</v>
      </c>
      <c r="AT519" s="1" t="s">
        <v>4235</v>
      </c>
      <c r="AU519">
        <v>320000</v>
      </c>
      <c r="AV519" s="1" t="s">
        <v>4280</v>
      </c>
      <c r="AW519" s="1" t="s">
        <v>3937</v>
      </c>
      <c r="AX519">
        <v>2053</v>
      </c>
      <c r="AY519">
        <v>135641</v>
      </c>
      <c r="AZ519">
        <v>46</v>
      </c>
      <c r="BA519" s="1" t="s">
        <v>4619</v>
      </c>
    </row>
    <row r="520" spans="1:53">
      <c r="A520" s="1" t="s">
        <v>563</v>
      </c>
      <c r="B520">
        <v>0</v>
      </c>
      <c r="C520">
        <v>80000</v>
      </c>
      <c r="D520" s="1" t="s">
        <v>1530</v>
      </c>
      <c r="E520">
        <v>20</v>
      </c>
      <c r="F520">
        <v>138642</v>
      </c>
      <c r="G520">
        <v>47</v>
      </c>
      <c r="H520" s="1"/>
      <c r="I520" s="1" t="s">
        <v>2405</v>
      </c>
      <c r="J520" s="1" t="s">
        <v>2462</v>
      </c>
      <c r="K520" s="1" t="s">
        <v>2465</v>
      </c>
      <c r="L520" s="1" t="s">
        <v>2519</v>
      </c>
      <c r="M520" s="1" t="s">
        <v>2602</v>
      </c>
      <c r="N520" s="1" t="s">
        <v>2607</v>
      </c>
      <c r="O520" s="1"/>
      <c r="P520">
        <v>1</v>
      </c>
      <c r="Q520" s="1" t="s">
        <v>2653</v>
      </c>
      <c r="R520" s="1" t="s">
        <v>3107</v>
      </c>
      <c r="S520" s="1"/>
      <c r="T520" s="1" t="s">
        <v>3109</v>
      </c>
      <c r="U520" s="1" t="s">
        <v>3163</v>
      </c>
      <c r="V520" s="1" t="s">
        <v>3315</v>
      </c>
      <c r="W520" s="1" t="s">
        <v>3396</v>
      </c>
      <c r="X520" s="1"/>
      <c r="Y520" s="3">
        <v>46210</v>
      </c>
      <c r="Z520" s="1" t="s">
        <v>3408</v>
      </c>
      <c r="AA520" s="3">
        <v>46210</v>
      </c>
      <c r="AB520" s="1" t="s">
        <v>3416</v>
      </c>
      <c r="AC520" s="1" t="s">
        <v>3568</v>
      </c>
      <c r="AD520" s="1" t="s">
        <v>3933</v>
      </c>
      <c r="AE520" s="1" t="s">
        <v>3933</v>
      </c>
      <c r="AF520" s="1" t="s">
        <v>3937</v>
      </c>
      <c r="AG520" s="1" t="s">
        <v>2519</v>
      </c>
      <c r="AH520" s="1" t="s">
        <v>2602</v>
      </c>
      <c r="AI520" s="1" t="s">
        <v>3948</v>
      </c>
      <c r="AJ520" s="1"/>
      <c r="AK520" s="1"/>
      <c r="AL520" s="1" t="s">
        <v>3952</v>
      </c>
      <c r="AM520" s="1" t="s">
        <v>3952</v>
      </c>
      <c r="AN520" s="1" t="s">
        <v>3959</v>
      </c>
      <c r="AO520" s="1" t="s">
        <v>4014</v>
      </c>
      <c r="AP520" s="1" t="s">
        <v>4221</v>
      </c>
      <c r="AQ520" s="1"/>
      <c r="AR520">
        <v>22417</v>
      </c>
      <c r="AS520">
        <v>1</v>
      </c>
      <c r="AT520" s="1" t="s">
        <v>4235</v>
      </c>
      <c r="AU520">
        <v>80000</v>
      </c>
      <c r="AV520" s="1" t="s">
        <v>4280</v>
      </c>
      <c r="AW520" s="1" t="s">
        <v>3937</v>
      </c>
      <c r="AX520">
        <v>2053</v>
      </c>
      <c r="AY520">
        <v>135641</v>
      </c>
      <c r="AZ520">
        <v>47</v>
      </c>
      <c r="BA520" s="1" t="s">
        <v>4619</v>
      </c>
    </row>
    <row r="521" spans="1:53">
      <c r="A521" s="1" t="s">
        <v>564</v>
      </c>
      <c r="B521">
        <v>0</v>
      </c>
      <c r="C521">
        <v>80000</v>
      </c>
      <c r="D521" s="1" t="s">
        <v>1530</v>
      </c>
      <c r="E521">
        <v>20</v>
      </c>
      <c r="F521">
        <v>138642</v>
      </c>
      <c r="G521">
        <v>48</v>
      </c>
      <c r="H521" s="1"/>
      <c r="I521" s="1" t="s">
        <v>2405</v>
      </c>
      <c r="J521" s="1" t="s">
        <v>2462</v>
      </c>
      <c r="K521" s="1" t="s">
        <v>2465</v>
      </c>
      <c r="L521" s="1" t="s">
        <v>2519</v>
      </c>
      <c r="M521" s="1" t="s">
        <v>2602</v>
      </c>
      <c r="N521" s="1" t="s">
        <v>2607</v>
      </c>
      <c r="O521" s="1"/>
      <c r="P521">
        <v>1</v>
      </c>
      <c r="Q521" s="1" t="s">
        <v>2653</v>
      </c>
      <c r="R521" s="1" t="s">
        <v>3107</v>
      </c>
      <c r="S521" s="1"/>
      <c r="T521" s="1" t="s">
        <v>3109</v>
      </c>
      <c r="U521" s="1" t="s">
        <v>3163</v>
      </c>
      <c r="V521" s="1" t="s">
        <v>3315</v>
      </c>
      <c r="W521" s="1" t="s">
        <v>3396</v>
      </c>
      <c r="X521" s="1"/>
      <c r="Y521" s="3">
        <v>46210</v>
      </c>
      <c r="Z521" s="1" t="s">
        <v>3408</v>
      </c>
      <c r="AA521" s="3">
        <v>46210</v>
      </c>
      <c r="AB521" s="1" t="s">
        <v>3416</v>
      </c>
      <c r="AC521" s="1" t="s">
        <v>3568</v>
      </c>
      <c r="AD521" s="1" t="s">
        <v>3933</v>
      </c>
      <c r="AE521" s="1" t="s">
        <v>3933</v>
      </c>
      <c r="AF521" s="1" t="s">
        <v>3937</v>
      </c>
      <c r="AG521" s="1" t="s">
        <v>2519</v>
      </c>
      <c r="AH521" s="1" t="s">
        <v>2602</v>
      </c>
      <c r="AI521" s="1" t="s">
        <v>3948</v>
      </c>
      <c r="AJ521" s="1"/>
      <c r="AK521" s="1"/>
      <c r="AL521" s="1" t="s">
        <v>3952</v>
      </c>
      <c r="AM521" s="1" t="s">
        <v>3952</v>
      </c>
      <c r="AN521" s="1" t="s">
        <v>3959</v>
      </c>
      <c r="AO521" s="1" t="s">
        <v>4014</v>
      </c>
      <c r="AP521" s="1" t="s">
        <v>4221</v>
      </c>
      <c r="AQ521" s="1"/>
      <c r="AR521">
        <v>22417</v>
      </c>
      <c r="AS521">
        <v>1</v>
      </c>
      <c r="AT521" s="1" t="s">
        <v>4235</v>
      </c>
      <c r="AU521">
        <v>80000</v>
      </c>
      <c r="AV521" s="1" t="s">
        <v>4280</v>
      </c>
      <c r="AW521" s="1" t="s">
        <v>3937</v>
      </c>
      <c r="AX521">
        <v>2053</v>
      </c>
      <c r="AY521">
        <v>135641</v>
      </c>
      <c r="AZ521">
        <v>48</v>
      </c>
      <c r="BA521" s="1" t="s">
        <v>4619</v>
      </c>
    </row>
    <row r="522" spans="1:53">
      <c r="A522" s="1" t="s">
        <v>565</v>
      </c>
      <c r="B522">
        <v>0</v>
      </c>
      <c r="C522">
        <v>80000</v>
      </c>
      <c r="D522" s="1" t="s">
        <v>1530</v>
      </c>
      <c r="E522">
        <v>20</v>
      </c>
      <c r="F522">
        <v>138642</v>
      </c>
      <c r="G522">
        <v>49</v>
      </c>
      <c r="H522" s="1"/>
      <c r="I522" s="1" t="s">
        <v>2405</v>
      </c>
      <c r="J522" s="1" t="s">
        <v>2462</v>
      </c>
      <c r="K522" s="1" t="s">
        <v>2465</v>
      </c>
      <c r="L522" s="1" t="s">
        <v>2519</v>
      </c>
      <c r="M522" s="1" t="s">
        <v>2602</v>
      </c>
      <c r="N522" s="1" t="s">
        <v>2607</v>
      </c>
      <c r="O522" s="1"/>
      <c r="P522">
        <v>1</v>
      </c>
      <c r="Q522" s="1" t="s">
        <v>2653</v>
      </c>
      <c r="R522" s="1" t="s">
        <v>3107</v>
      </c>
      <c r="S522" s="1"/>
      <c r="T522" s="1" t="s">
        <v>3109</v>
      </c>
      <c r="U522" s="1" t="s">
        <v>3163</v>
      </c>
      <c r="V522" s="1" t="s">
        <v>3315</v>
      </c>
      <c r="W522" s="1" t="s">
        <v>3396</v>
      </c>
      <c r="X522" s="1"/>
      <c r="Y522" s="3">
        <v>46210</v>
      </c>
      <c r="Z522" s="1" t="s">
        <v>3408</v>
      </c>
      <c r="AA522" s="3">
        <v>46210</v>
      </c>
      <c r="AB522" s="1" t="s">
        <v>3416</v>
      </c>
      <c r="AC522" s="1" t="s">
        <v>3568</v>
      </c>
      <c r="AD522" s="1" t="s">
        <v>3933</v>
      </c>
      <c r="AE522" s="1" t="s">
        <v>3933</v>
      </c>
      <c r="AF522" s="1" t="s">
        <v>3937</v>
      </c>
      <c r="AG522" s="1" t="s">
        <v>2519</v>
      </c>
      <c r="AH522" s="1" t="s">
        <v>2602</v>
      </c>
      <c r="AI522" s="1" t="s">
        <v>3948</v>
      </c>
      <c r="AJ522" s="1"/>
      <c r="AK522" s="1"/>
      <c r="AL522" s="1" t="s">
        <v>3952</v>
      </c>
      <c r="AM522" s="1" t="s">
        <v>3952</v>
      </c>
      <c r="AN522" s="1" t="s">
        <v>3959</v>
      </c>
      <c r="AO522" s="1" t="s">
        <v>4014</v>
      </c>
      <c r="AP522" s="1" t="s">
        <v>4221</v>
      </c>
      <c r="AQ522" s="1"/>
      <c r="AR522">
        <v>22417</v>
      </c>
      <c r="AS522">
        <v>1</v>
      </c>
      <c r="AT522" s="1" t="s">
        <v>4235</v>
      </c>
      <c r="AU522">
        <v>80000</v>
      </c>
      <c r="AV522" s="1" t="s">
        <v>4280</v>
      </c>
      <c r="AW522" s="1" t="s">
        <v>3937</v>
      </c>
      <c r="AX522">
        <v>2053</v>
      </c>
      <c r="AY522">
        <v>135641</v>
      </c>
      <c r="AZ522">
        <v>49</v>
      </c>
      <c r="BA522" s="1" t="s">
        <v>4619</v>
      </c>
    </row>
    <row r="523" spans="1:53">
      <c r="A523" s="1" t="s">
        <v>566</v>
      </c>
      <c r="B523">
        <v>0</v>
      </c>
      <c r="C523">
        <v>80000</v>
      </c>
      <c r="D523" s="1" t="s">
        <v>1530</v>
      </c>
      <c r="E523">
        <v>20</v>
      </c>
      <c r="F523">
        <v>138642</v>
      </c>
      <c r="G523">
        <v>50</v>
      </c>
      <c r="H523" s="1"/>
      <c r="I523" s="1" t="s">
        <v>2405</v>
      </c>
      <c r="J523" s="1" t="s">
        <v>2462</v>
      </c>
      <c r="K523" s="1" t="s">
        <v>2465</v>
      </c>
      <c r="L523" s="1" t="s">
        <v>2519</v>
      </c>
      <c r="M523" s="1" t="s">
        <v>2602</v>
      </c>
      <c r="N523" s="1" t="s">
        <v>2607</v>
      </c>
      <c r="O523" s="1"/>
      <c r="P523">
        <v>1</v>
      </c>
      <c r="Q523" s="1" t="s">
        <v>2653</v>
      </c>
      <c r="R523" s="1" t="s">
        <v>3107</v>
      </c>
      <c r="S523" s="1"/>
      <c r="T523" s="1" t="s">
        <v>3109</v>
      </c>
      <c r="U523" s="1" t="s">
        <v>3163</v>
      </c>
      <c r="V523" s="1" t="s">
        <v>3315</v>
      </c>
      <c r="W523" s="1" t="s">
        <v>3396</v>
      </c>
      <c r="X523" s="1"/>
      <c r="Y523" s="3">
        <v>46210</v>
      </c>
      <c r="Z523" s="1" t="s">
        <v>3408</v>
      </c>
      <c r="AA523" s="3">
        <v>46210</v>
      </c>
      <c r="AB523" s="1" t="s">
        <v>3416</v>
      </c>
      <c r="AC523" s="1" t="s">
        <v>3568</v>
      </c>
      <c r="AD523" s="1" t="s">
        <v>3933</v>
      </c>
      <c r="AE523" s="1" t="s">
        <v>3933</v>
      </c>
      <c r="AF523" s="1" t="s">
        <v>3937</v>
      </c>
      <c r="AG523" s="1" t="s">
        <v>2519</v>
      </c>
      <c r="AH523" s="1" t="s">
        <v>2602</v>
      </c>
      <c r="AI523" s="1" t="s">
        <v>3948</v>
      </c>
      <c r="AJ523" s="1"/>
      <c r="AK523" s="1"/>
      <c r="AL523" s="1" t="s">
        <v>3952</v>
      </c>
      <c r="AM523" s="1" t="s">
        <v>3952</v>
      </c>
      <c r="AN523" s="1" t="s">
        <v>3959</v>
      </c>
      <c r="AO523" s="1" t="s">
        <v>4014</v>
      </c>
      <c r="AP523" s="1" t="s">
        <v>4221</v>
      </c>
      <c r="AQ523" s="1"/>
      <c r="AR523">
        <v>22417</v>
      </c>
      <c r="AS523">
        <v>1</v>
      </c>
      <c r="AT523" s="1" t="s">
        <v>4235</v>
      </c>
      <c r="AU523">
        <v>80000</v>
      </c>
      <c r="AV523" s="1" t="s">
        <v>4280</v>
      </c>
      <c r="AW523" s="1" t="s">
        <v>3937</v>
      </c>
      <c r="AX523">
        <v>2053</v>
      </c>
      <c r="AY523">
        <v>135641</v>
      </c>
      <c r="AZ523">
        <v>50</v>
      </c>
      <c r="BA523" s="1" t="s">
        <v>4619</v>
      </c>
    </row>
    <row r="524" spans="1:53">
      <c r="A524" s="1" t="s">
        <v>567</v>
      </c>
      <c r="B524">
        <v>0</v>
      </c>
      <c r="C524">
        <v>80000</v>
      </c>
      <c r="D524" s="1" t="s">
        <v>1530</v>
      </c>
      <c r="E524">
        <v>20</v>
      </c>
      <c r="F524">
        <v>138642</v>
      </c>
      <c r="G524">
        <v>51</v>
      </c>
      <c r="H524" s="1"/>
      <c r="I524" s="1" t="s">
        <v>2405</v>
      </c>
      <c r="J524" s="1" t="s">
        <v>2462</v>
      </c>
      <c r="K524" s="1" t="s">
        <v>2465</v>
      </c>
      <c r="L524" s="1" t="s">
        <v>2519</v>
      </c>
      <c r="M524" s="1" t="s">
        <v>2602</v>
      </c>
      <c r="N524" s="1" t="s">
        <v>2607</v>
      </c>
      <c r="O524" s="1"/>
      <c r="P524">
        <v>1</v>
      </c>
      <c r="Q524" s="1" t="s">
        <v>2653</v>
      </c>
      <c r="R524" s="1" t="s">
        <v>3107</v>
      </c>
      <c r="S524" s="1"/>
      <c r="T524" s="1" t="s">
        <v>3109</v>
      </c>
      <c r="U524" s="1" t="s">
        <v>3163</v>
      </c>
      <c r="V524" s="1" t="s">
        <v>3315</v>
      </c>
      <c r="W524" s="1" t="s">
        <v>3396</v>
      </c>
      <c r="X524" s="1"/>
      <c r="Y524" s="3">
        <v>46210</v>
      </c>
      <c r="Z524" s="1" t="s">
        <v>3408</v>
      </c>
      <c r="AA524" s="3">
        <v>46210</v>
      </c>
      <c r="AB524" s="1" t="s">
        <v>3416</v>
      </c>
      <c r="AC524" s="1" t="s">
        <v>3568</v>
      </c>
      <c r="AD524" s="1" t="s">
        <v>3933</v>
      </c>
      <c r="AE524" s="1" t="s">
        <v>3933</v>
      </c>
      <c r="AF524" s="1" t="s">
        <v>3937</v>
      </c>
      <c r="AG524" s="1" t="s">
        <v>2519</v>
      </c>
      <c r="AH524" s="1" t="s">
        <v>2602</v>
      </c>
      <c r="AI524" s="1" t="s">
        <v>3948</v>
      </c>
      <c r="AJ524" s="1"/>
      <c r="AK524" s="1"/>
      <c r="AL524" s="1" t="s">
        <v>3952</v>
      </c>
      <c r="AM524" s="1" t="s">
        <v>3952</v>
      </c>
      <c r="AN524" s="1" t="s">
        <v>3959</v>
      </c>
      <c r="AO524" s="1" t="s">
        <v>4014</v>
      </c>
      <c r="AP524" s="1" t="s">
        <v>4221</v>
      </c>
      <c r="AQ524" s="1"/>
      <c r="AR524">
        <v>22417</v>
      </c>
      <c r="AS524">
        <v>1</v>
      </c>
      <c r="AT524" s="1" t="s">
        <v>4235</v>
      </c>
      <c r="AU524">
        <v>80000</v>
      </c>
      <c r="AV524" s="1" t="s">
        <v>4280</v>
      </c>
      <c r="AW524" s="1" t="s">
        <v>3937</v>
      </c>
      <c r="AX524">
        <v>2053</v>
      </c>
      <c r="AY524">
        <v>135641</v>
      </c>
      <c r="AZ524">
        <v>51</v>
      </c>
      <c r="BA524" s="1" t="s">
        <v>4619</v>
      </c>
    </row>
    <row r="525" spans="1:53">
      <c r="A525" s="1" t="s">
        <v>568</v>
      </c>
      <c r="B525">
        <v>0</v>
      </c>
      <c r="C525">
        <v>80000</v>
      </c>
      <c r="D525" s="1" t="s">
        <v>1530</v>
      </c>
      <c r="E525">
        <v>20</v>
      </c>
      <c r="F525">
        <v>138642</v>
      </c>
      <c r="G525">
        <v>52</v>
      </c>
      <c r="H525" s="1"/>
      <c r="I525" s="1" t="s">
        <v>2405</v>
      </c>
      <c r="J525" s="1" t="s">
        <v>2462</v>
      </c>
      <c r="K525" s="1" t="s">
        <v>2465</v>
      </c>
      <c r="L525" s="1" t="s">
        <v>2519</v>
      </c>
      <c r="M525" s="1" t="s">
        <v>2602</v>
      </c>
      <c r="N525" s="1" t="s">
        <v>2607</v>
      </c>
      <c r="O525" s="1"/>
      <c r="P525">
        <v>1</v>
      </c>
      <c r="Q525" s="1" t="s">
        <v>2653</v>
      </c>
      <c r="R525" s="1" t="s">
        <v>3107</v>
      </c>
      <c r="S525" s="1"/>
      <c r="T525" s="1" t="s">
        <v>3109</v>
      </c>
      <c r="U525" s="1" t="s">
        <v>3163</v>
      </c>
      <c r="V525" s="1" t="s">
        <v>3315</v>
      </c>
      <c r="W525" s="1" t="s">
        <v>3396</v>
      </c>
      <c r="X525" s="1"/>
      <c r="Y525" s="3">
        <v>46210</v>
      </c>
      <c r="Z525" s="1" t="s">
        <v>3408</v>
      </c>
      <c r="AA525" s="3">
        <v>46210</v>
      </c>
      <c r="AB525" s="1" t="s">
        <v>3416</v>
      </c>
      <c r="AC525" s="1" t="s">
        <v>3568</v>
      </c>
      <c r="AD525" s="1" t="s">
        <v>3933</v>
      </c>
      <c r="AE525" s="1" t="s">
        <v>3933</v>
      </c>
      <c r="AF525" s="1" t="s">
        <v>3937</v>
      </c>
      <c r="AG525" s="1" t="s">
        <v>2519</v>
      </c>
      <c r="AH525" s="1" t="s">
        <v>2602</v>
      </c>
      <c r="AI525" s="1" t="s">
        <v>3948</v>
      </c>
      <c r="AJ525" s="1"/>
      <c r="AK525" s="1"/>
      <c r="AL525" s="1" t="s">
        <v>3952</v>
      </c>
      <c r="AM525" s="1" t="s">
        <v>3952</v>
      </c>
      <c r="AN525" s="1" t="s">
        <v>3959</v>
      </c>
      <c r="AO525" s="1" t="s">
        <v>4014</v>
      </c>
      <c r="AP525" s="1" t="s">
        <v>4221</v>
      </c>
      <c r="AQ525" s="1"/>
      <c r="AR525">
        <v>22417</v>
      </c>
      <c r="AS525">
        <v>1</v>
      </c>
      <c r="AT525" s="1" t="s">
        <v>4235</v>
      </c>
      <c r="AU525">
        <v>80000</v>
      </c>
      <c r="AV525" s="1" t="s">
        <v>4280</v>
      </c>
      <c r="AW525" s="1" t="s">
        <v>3937</v>
      </c>
      <c r="AX525">
        <v>2053</v>
      </c>
      <c r="AY525">
        <v>135641</v>
      </c>
      <c r="AZ525">
        <v>52</v>
      </c>
      <c r="BA525" s="1" t="s">
        <v>4619</v>
      </c>
    </row>
    <row r="526" spans="1:53">
      <c r="A526" s="1" t="s">
        <v>569</v>
      </c>
      <c r="B526">
        <v>0</v>
      </c>
      <c r="C526">
        <v>80000</v>
      </c>
      <c r="D526" s="1" t="s">
        <v>1530</v>
      </c>
      <c r="E526">
        <v>20</v>
      </c>
      <c r="F526">
        <v>138642</v>
      </c>
      <c r="G526">
        <v>53</v>
      </c>
      <c r="H526" s="1"/>
      <c r="I526" s="1" t="s">
        <v>2405</v>
      </c>
      <c r="J526" s="1" t="s">
        <v>2462</v>
      </c>
      <c r="K526" s="1" t="s">
        <v>2465</v>
      </c>
      <c r="L526" s="1" t="s">
        <v>2519</v>
      </c>
      <c r="M526" s="1" t="s">
        <v>2602</v>
      </c>
      <c r="N526" s="1" t="s">
        <v>2607</v>
      </c>
      <c r="O526" s="1"/>
      <c r="P526">
        <v>1</v>
      </c>
      <c r="Q526" s="1" t="s">
        <v>2653</v>
      </c>
      <c r="R526" s="1" t="s">
        <v>3107</v>
      </c>
      <c r="S526" s="1"/>
      <c r="T526" s="1" t="s">
        <v>3109</v>
      </c>
      <c r="U526" s="1" t="s">
        <v>3163</v>
      </c>
      <c r="V526" s="1" t="s">
        <v>3315</v>
      </c>
      <c r="W526" s="1" t="s">
        <v>3396</v>
      </c>
      <c r="X526" s="1"/>
      <c r="Y526" s="3">
        <v>46210</v>
      </c>
      <c r="Z526" s="1" t="s">
        <v>3408</v>
      </c>
      <c r="AA526" s="3">
        <v>46210</v>
      </c>
      <c r="AB526" s="1" t="s">
        <v>3416</v>
      </c>
      <c r="AC526" s="1" t="s">
        <v>3568</v>
      </c>
      <c r="AD526" s="1" t="s">
        <v>3933</v>
      </c>
      <c r="AE526" s="1" t="s">
        <v>3933</v>
      </c>
      <c r="AF526" s="1" t="s">
        <v>3937</v>
      </c>
      <c r="AG526" s="1" t="s">
        <v>2519</v>
      </c>
      <c r="AH526" s="1" t="s">
        <v>2602</v>
      </c>
      <c r="AI526" s="1" t="s">
        <v>3948</v>
      </c>
      <c r="AJ526" s="1"/>
      <c r="AK526" s="1"/>
      <c r="AL526" s="1" t="s">
        <v>3952</v>
      </c>
      <c r="AM526" s="1" t="s">
        <v>3952</v>
      </c>
      <c r="AN526" s="1" t="s">
        <v>3959</v>
      </c>
      <c r="AO526" s="1" t="s">
        <v>4014</v>
      </c>
      <c r="AP526" s="1" t="s">
        <v>4221</v>
      </c>
      <c r="AQ526" s="1"/>
      <c r="AR526">
        <v>22417</v>
      </c>
      <c r="AS526">
        <v>1</v>
      </c>
      <c r="AT526" s="1" t="s">
        <v>4235</v>
      </c>
      <c r="AU526">
        <v>80000</v>
      </c>
      <c r="AV526" s="1" t="s">
        <v>4280</v>
      </c>
      <c r="AW526" s="1" t="s">
        <v>3937</v>
      </c>
      <c r="AX526">
        <v>2053</v>
      </c>
      <c r="AY526">
        <v>135641</v>
      </c>
      <c r="AZ526">
        <v>53</v>
      </c>
      <c r="BA526" s="1" t="s">
        <v>4619</v>
      </c>
    </row>
    <row r="527" spans="1:53">
      <c r="A527" s="1" t="s">
        <v>570</v>
      </c>
      <c r="B527">
        <v>0</v>
      </c>
      <c r="C527">
        <v>110000</v>
      </c>
      <c r="D527" s="1" t="s">
        <v>1698</v>
      </c>
      <c r="E527">
        <v>20</v>
      </c>
      <c r="F527">
        <v>138642</v>
      </c>
      <c r="G527">
        <v>54</v>
      </c>
      <c r="H527" s="1"/>
      <c r="I527" s="1" t="s">
        <v>2405</v>
      </c>
      <c r="J527" s="1" t="s">
        <v>2462</v>
      </c>
      <c r="K527" s="1" t="s">
        <v>2465</v>
      </c>
      <c r="L527" s="1" t="s">
        <v>2519</v>
      </c>
      <c r="M527" s="1" t="s">
        <v>2602</v>
      </c>
      <c r="N527" s="1" t="s">
        <v>2607</v>
      </c>
      <c r="O527" s="1"/>
      <c r="P527">
        <v>1</v>
      </c>
      <c r="Q527" s="1" t="s">
        <v>2750</v>
      </c>
      <c r="R527" s="1" t="s">
        <v>3107</v>
      </c>
      <c r="S527" s="1"/>
      <c r="T527" s="1" t="s">
        <v>3109</v>
      </c>
      <c r="U527" s="1" t="s">
        <v>3163</v>
      </c>
      <c r="V527" s="1" t="s">
        <v>3315</v>
      </c>
      <c r="W527" s="1" t="s">
        <v>3396</v>
      </c>
      <c r="X527" s="1"/>
      <c r="Y527" s="3">
        <v>46210</v>
      </c>
      <c r="Z527" s="1" t="s">
        <v>3408</v>
      </c>
      <c r="AA527" s="3">
        <v>46210</v>
      </c>
      <c r="AB527" s="1" t="s">
        <v>3416</v>
      </c>
      <c r="AC527" s="1" t="s">
        <v>3568</v>
      </c>
      <c r="AD527" s="1" t="s">
        <v>3933</v>
      </c>
      <c r="AE527" s="1" t="s">
        <v>3933</v>
      </c>
      <c r="AF527" s="1" t="s">
        <v>3937</v>
      </c>
      <c r="AG527" s="1" t="s">
        <v>2519</v>
      </c>
      <c r="AH527" s="1" t="s">
        <v>2602</v>
      </c>
      <c r="AI527" s="1" t="s">
        <v>3948</v>
      </c>
      <c r="AJ527" s="1"/>
      <c r="AK527" s="1"/>
      <c r="AL527" s="1" t="s">
        <v>3952</v>
      </c>
      <c r="AM527" s="1" t="s">
        <v>3952</v>
      </c>
      <c r="AN527" s="1" t="s">
        <v>3959</v>
      </c>
      <c r="AO527" s="1" t="s">
        <v>4014</v>
      </c>
      <c r="AP527" s="1" t="s">
        <v>4221</v>
      </c>
      <c r="AQ527" s="1"/>
      <c r="AR527">
        <v>22417</v>
      </c>
      <c r="AS527">
        <v>1</v>
      </c>
      <c r="AT527" s="1" t="s">
        <v>4235</v>
      </c>
      <c r="AU527">
        <v>110000</v>
      </c>
      <c r="AV527" s="1" t="s">
        <v>4280</v>
      </c>
      <c r="AW527" s="1" t="s">
        <v>3937</v>
      </c>
      <c r="AX527">
        <v>2053</v>
      </c>
      <c r="AY527">
        <v>135641</v>
      </c>
      <c r="AZ527">
        <v>54</v>
      </c>
      <c r="BA527" s="1" t="s">
        <v>4619</v>
      </c>
    </row>
    <row r="528" spans="1:53">
      <c r="A528" s="1" t="s">
        <v>571</v>
      </c>
      <c r="B528">
        <v>0</v>
      </c>
      <c r="C528">
        <v>160000</v>
      </c>
      <c r="D528" s="1" t="s">
        <v>1539</v>
      </c>
      <c r="E528">
        <v>20</v>
      </c>
      <c r="F528">
        <v>138642</v>
      </c>
      <c r="G528">
        <v>55</v>
      </c>
      <c r="H528" s="1"/>
      <c r="I528" s="1" t="s">
        <v>2405</v>
      </c>
      <c r="J528" s="1" t="s">
        <v>2462</v>
      </c>
      <c r="K528" s="1" t="s">
        <v>2465</v>
      </c>
      <c r="L528" s="1" t="s">
        <v>2519</v>
      </c>
      <c r="M528" s="1" t="s">
        <v>2602</v>
      </c>
      <c r="N528" s="1" t="s">
        <v>2607</v>
      </c>
      <c r="O528" s="1"/>
      <c r="P528">
        <v>1</v>
      </c>
      <c r="Q528" s="1" t="s">
        <v>2135</v>
      </c>
      <c r="R528" s="1" t="s">
        <v>3107</v>
      </c>
      <c r="S528" s="1"/>
      <c r="T528" s="1" t="s">
        <v>3109</v>
      </c>
      <c r="U528" s="1" t="s">
        <v>3163</v>
      </c>
      <c r="V528" s="1" t="s">
        <v>3315</v>
      </c>
      <c r="W528" s="1" t="s">
        <v>3396</v>
      </c>
      <c r="X528" s="1"/>
      <c r="Y528" s="3">
        <v>46210</v>
      </c>
      <c r="Z528" s="1" t="s">
        <v>3408</v>
      </c>
      <c r="AA528" s="3">
        <v>46210</v>
      </c>
      <c r="AB528" s="1" t="s">
        <v>3416</v>
      </c>
      <c r="AC528" s="1" t="s">
        <v>3568</v>
      </c>
      <c r="AD528" s="1" t="s">
        <v>3933</v>
      </c>
      <c r="AE528" s="1" t="s">
        <v>3933</v>
      </c>
      <c r="AF528" s="1" t="s">
        <v>3937</v>
      </c>
      <c r="AG528" s="1" t="s">
        <v>2519</v>
      </c>
      <c r="AH528" s="1" t="s">
        <v>2602</v>
      </c>
      <c r="AI528" s="1" t="s">
        <v>3948</v>
      </c>
      <c r="AJ528" s="1"/>
      <c r="AK528" s="1"/>
      <c r="AL528" s="1" t="s">
        <v>3952</v>
      </c>
      <c r="AM528" s="1" t="s">
        <v>3952</v>
      </c>
      <c r="AN528" s="1" t="s">
        <v>3959</v>
      </c>
      <c r="AO528" s="1" t="s">
        <v>4014</v>
      </c>
      <c r="AP528" s="1" t="s">
        <v>4221</v>
      </c>
      <c r="AQ528" s="1"/>
      <c r="AR528">
        <v>22417</v>
      </c>
      <c r="AS528">
        <v>1</v>
      </c>
      <c r="AT528" s="1" t="s">
        <v>4235</v>
      </c>
      <c r="AU528">
        <v>160000</v>
      </c>
      <c r="AV528" s="1" t="s">
        <v>4280</v>
      </c>
      <c r="AW528" s="1" t="s">
        <v>3937</v>
      </c>
      <c r="AX528">
        <v>2053</v>
      </c>
      <c r="AY528">
        <v>135641</v>
      </c>
      <c r="AZ528">
        <v>55</v>
      </c>
      <c r="BA528" s="1" t="s">
        <v>4619</v>
      </c>
    </row>
    <row r="529" spans="1:53">
      <c r="A529" s="1" t="s">
        <v>572</v>
      </c>
      <c r="B529">
        <v>0</v>
      </c>
      <c r="C529">
        <v>80000</v>
      </c>
      <c r="D529" s="1" t="s">
        <v>1530</v>
      </c>
      <c r="E529">
        <v>20</v>
      </c>
      <c r="F529">
        <v>138642</v>
      </c>
      <c r="G529">
        <v>56</v>
      </c>
      <c r="H529" s="1"/>
      <c r="I529" s="1" t="s">
        <v>2405</v>
      </c>
      <c r="J529" s="1" t="s">
        <v>2462</v>
      </c>
      <c r="K529" s="1" t="s">
        <v>2465</v>
      </c>
      <c r="L529" s="1" t="s">
        <v>2519</v>
      </c>
      <c r="M529" s="1" t="s">
        <v>2602</v>
      </c>
      <c r="N529" s="1" t="s">
        <v>2607</v>
      </c>
      <c r="O529" s="1"/>
      <c r="P529">
        <v>1</v>
      </c>
      <c r="Q529" s="1" t="s">
        <v>2653</v>
      </c>
      <c r="R529" s="1" t="s">
        <v>3107</v>
      </c>
      <c r="S529" s="1"/>
      <c r="T529" s="1" t="s">
        <v>3109</v>
      </c>
      <c r="U529" s="1" t="s">
        <v>3163</v>
      </c>
      <c r="V529" s="1" t="s">
        <v>3315</v>
      </c>
      <c r="W529" s="1" t="s">
        <v>3396</v>
      </c>
      <c r="X529" s="1"/>
      <c r="Y529" s="3">
        <v>46210</v>
      </c>
      <c r="Z529" s="1" t="s">
        <v>3408</v>
      </c>
      <c r="AA529" s="3">
        <v>46210</v>
      </c>
      <c r="AB529" s="1" t="s">
        <v>3416</v>
      </c>
      <c r="AC529" s="1" t="s">
        <v>3568</v>
      </c>
      <c r="AD529" s="1" t="s">
        <v>3933</v>
      </c>
      <c r="AE529" s="1" t="s">
        <v>3933</v>
      </c>
      <c r="AF529" s="1" t="s">
        <v>3937</v>
      </c>
      <c r="AG529" s="1" t="s">
        <v>2519</v>
      </c>
      <c r="AH529" s="1" t="s">
        <v>2602</v>
      </c>
      <c r="AI529" s="1" t="s">
        <v>3948</v>
      </c>
      <c r="AJ529" s="1"/>
      <c r="AK529" s="1"/>
      <c r="AL529" s="1" t="s">
        <v>3952</v>
      </c>
      <c r="AM529" s="1" t="s">
        <v>3952</v>
      </c>
      <c r="AN529" s="1" t="s">
        <v>3959</v>
      </c>
      <c r="AO529" s="1" t="s">
        <v>4014</v>
      </c>
      <c r="AP529" s="1" t="s">
        <v>4221</v>
      </c>
      <c r="AQ529" s="1"/>
      <c r="AR529">
        <v>22417</v>
      </c>
      <c r="AS529">
        <v>1</v>
      </c>
      <c r="AT529" s="1" t="s">
        <v>4235</v>
      </c>
      <c r="AU529">
        <v>80000</v>
      </c>
      <c r="AV529" s="1" t="s">
        <v>4280</v>
      </c>
      <c r="AW529" s="1" t="s">
        <v>3937</v>
      </c>
      <c r="AX529">
        <v>2053</v>
      </c>
      <c r="AY529">
        <v>135641</v>
      </c>
      <c r="AZ529">
        <v>56</v>
      </c>
      <c r="BA529" s="1" t="s">
        <v>4619</v>
      </c>
    </row>
    <row r="530" spans="1:53">
      <c r="A530" s="1" t="s">
        <v>573</v>
      </c>
      <c r="B530">
        <v>0</v>
      </c>
      <c r="C530">
        <v>80000</v>
      </c>
      <c r="D530" s="1" t="s">
        <v>1530</v>
      </c>
      <c r="E530">
        <v>20</v>
      </c>
      <c r="F530">
        <v>138642</v>
      </c>
      <c r="G530">
        <v>57</v>
      </c>
      <c r="H530" s="1"/>
      <c r="I530" s="1" t="s">
        <v>2405</v>
      </c>
      <c r="J530" s="1" t="s">
        <v>2462</v>
      </c>
      <c r="K530" s="1" t="s">
        <v>2465</v>
      </c>
      <c r="L530" s="1" t="s">
        <v>2519</v>
      </c>
      <c r="M530" s="1" t="s">
        <v>2602</v>
      </c>
      <c r="N530" s="1" t="s">
        <v>2607</v>
      </c>
      <c r="O530" s="1"/>
      <c r="P530">
        <v>1</v>
      </c>
      <c r="Q530" s="1" t="s">
        <v>2653</v>
      </c>
      <c r="R530" s="1" t="s">
        <v>3107</v>
      </c>
      <c r="S530" s="1"/>
      <c r="T530" s="1" t="s">
        <v>3109</v>
      </c>
      <c r="U530" s="1" t="s">
        <v>3163</v>
      </c>
      <c r="V530" s="1" t="s">
        <v>3315</v>
      </c>
      <c r="W530" s="1" t="s">
        <v>3396</v>
      </c>
      <c r="X530" s="1"/>
      <c r="Y530" s="3">
        <v>46210</v>
      </c>
      <c r="Z530" s="1" t="s">
        <v>3408</v>
      </c>
      <c r="AA530" s="3">
        <v>46210</v>
      </c>
      <c r="AB530" s="1" t="s">
        <v>3416</v>
      </c>
      <c r="AC530" s="1" t="s">
        <v>3568</v>
      </c>
      <c r="AD530" s="1" t="s">
        <v>3933</v>
      </c>
      <c r="AE530" s="1" t="s">
        <v>3933</v>
      </c>
      <c r="AF530" s="1" t="s">
        <v>3937</v>
      </c>
      <c r="AG530" s="1" t="s">
        <v>2519</v>
      </c>
      <c r="AH530" s="1" t="s">
        <v>2602</v>
      </c>
      <c r="AI530" s="1" t="s">
        <v>3948</v>
      </c>
      <c r="AJ530" s="1"/>
      <c r="AK530" s="1"/>
      <c r="AL530" s="1" t="s">
        <v>3952</v>
      </c>
      <c r="AM530" s="1" t="s">
        <v>3952</v>
      </c>
      <c r="AN530" s="1" t="s">
        <v>3959</v>
      </c>
      <c r="AO530" s="1" t="s">
        <v>4014</v>
      </c>
      <c r="AP530" s="1" t="s">
        <v>4221</v>
      </c>
      <c r="AQ530" s="1"/>
      <c r="AR530">
        <v>22417</v>
      </c>
      <c r="AS530">
        <v>1</v>
      </c>
      <c r="AT530" s="1" t="s">
        <v>4235</v>
      </c>
      <c r="AU530">
        <v>80000</v>
      </c>
      <c r="AV530" s="1" t="s">
        <v>4280</v>
      </c>
      <c r="AW530" s="1" t="s">
        <v>3937</v>
      </c>
      <c r="AX530">
        <v>2053</v>
      </c>
      <c r="AY530">
        <v>135641</v>
      </c>
      <c r="AZ530">
        <v>57</v>
      </c>
      <c r="BA530" s="1" t="s">
        <v>4619</v>
      </c>
    </row>
    <row r="531" spans="1:53">
      <c r="A531" s="1" t="s">
        <v>574</v>
      </c>
      <c r="B531">
        <v>0</v>
      </c>
      <c r="C531">
        <v>80000</v>
      </c>
      <c r="D531" s="1" t="s">
        <v>1530</v>
      </c>
      <c r="E531">
        <v>20</v>
      </c>
      <c r="F531">
        <v>138642</v>
      </c>
      <c r="G531">
        <v>58</v>
      </c>
      <c r="H531" s="1"/>
      <c r="I531" s="1" t="s">
        <v>2405</v>
      </c>
      <c r="J531" s="1" t="s">
        <v>2462</v>
      </c>
      <c r="K531" s="1" t="s">
        <v>2465</v>
      </c>
      <c r="L531" s="1" t="s">
        <v>2519</v>
      </c>
      <c r="M531" s="1" t="s">
        <v>2602</v>
      </c>
      <c r="N531" s="1" t="s">
        <v>2607</v>
      </c>
      <c r="O531" s="1"/>
      <c r="P531">
        <v>1</v>
      </c>
      <c r="Q531" s="1" t="s">
        <v>2653</v>
      </c>
      <c r="R531" s="1" t="s">
        <v>3107</v>
      </c>
      <c r="S531" s="1"/>
      <c r="T531" s="1" t="s">
        <v>3109</v>
      </c>
      <c r="U531" s="1" t="s">
        <v>3163</v>
      </c>
      <c r="V531" s="1" t="s">
        <v>3315</v>
      </c>
      <c r="W531" s="1" t="s">
        <v>3396</v>
      </c>
      <c r="X531" s="1"/>
      <c r="Y531" s="3">
        <v>46210</v>
      </c>
      <c r="Z531" s="1" t="s">
        <v>3408</v>
      </c>
      <c r="AA531" s="3">
        <v>46210</v>
      </c>
      <c r="AB531" s="1" t="s">
        <v>3416</v>
      </c>
      <c r="AC531" s="1" t="s">
        <v>3568</v>
      </c>
      <c r="AD531" s="1" t="s">
        <v>3933</v>
      </c>
      <c r="AE531" s="1" t="s">
        <v>3933</v>
      </c>
      <c r="AF531" s="1" t="s">
        <v>3937</v>
      </c>
      <c r="AG531" s="1" t="s">
        <v>2519</v>
      </c>
      <c r="AH531" s="1" t="s">
        <v>2602</v>
      </c>
      <c r="AI531" s="1" t="s">
        <v>3948</v>
      </c>
      <c r="AJ531" s="1"/>
      <c r="AK531" s="1"/>
      <c r="AL531" s="1" t="s">
        <v>3952</v>
      </c>
      <c r="AM531" s="1" t="s">
        <v>3952</v>
      </c>
      <c r="AN531" s="1" t="s">
        <v>3959</v>
      </c>
      <c r="AO531" s="1" t="s">
        <v>4014</v>
      </c>
      <c r="AP531" s="1" t="s">
        <v>4221</v>
      </c>
      <c r="AQ531" s="1"/>
      <c r="AR531">
        <v>22417</v>
      </c>
      <c r="AS531">
        <v>1</v>
      </c>
      <c r="AT531" s="1" t="s">
        <v>4235</v>
      </c>
      <c r="AU531">
        <v>80000</v>
      </c>
      <c r="AV531" s="1" t="s">
        <v>4280</v>
      </c>
      <c r="AW531" s="1" t="s">
        <v>3937</v>
      </c>
      <c r="AX531">
        <v>2053</v>
      </c>
      <c r="AY531">
        <v>135641</v>
      </c>
      <c r="AZ531">
        <v>58</v>
      </c>
      <c r="BA531" s="1" t="s">
        <v>4619</v>
      </c>
    </row>
    <row r="532" spans="1:53">
      <c r="A532" s="1" t="s">
        <v>575</v>
      </c>
      <c r="B532">
        <v>0</v>
      </c>
      <c r="C532">
        <v>160000</v>
      </c>
      <c r="D532" s="1" t="s">
        <v>1539</v>
      </c>
      <c r="E532">
        <v>20</v>
      </c>
      <c r="F532">
        <v>138642</v>
      </c>
      <c r="G532">
        <v>59</v>
      </c>
      <c r="H532" s="1"/>
      <c r="I532" s="1" t="s">
        <v>2405</v>
      </c>
      <c r="J532" s="1" t="s">
        <v>2462</v>
      </c>
      <c r="K532" s="1" t="s">
        <v>2465</v>
      </c>
      <c r="L532" s="1" t="s">
        <v>2519</v>
      </c>
      <c r="M532" s="1" t="s">
        <v>2602</v>
      </c>
      <c r="N532" s="1" t="s">
        <v>2607</v>
      </c>
      <c r="O532" s="1"/>
      <c r="P532">
        <v>1</v>
      </c>
      <c r="Q532" s="1" t="s">
        <v>2135</v>
      </c>
      <c r="R532" s="1" t="s">
        <v>3107</v>
      </c>
      <c r="S532" s="1"/>
      <c r="T532" s="1" t="s">
        <v>3109</v>
      </c>
      <c r="U532" s="1" t="s">
        <v>3163</v>
      </c>
      <c r="V532" s="1" t="s">
        <v>3315</v>
      </c>
      <c r="W532" s="1" t="s">
        <v>3396</v>
      </c>
      <c r="X532" s="1"/>
      <c r="Y532" s="3">
        <v>46210</v>
      </c>
      <c r="Z532" s="1" t="s">
        <v>3408</v>
      </c>
      <c r="AA532" s="3">
        <v>46210</v>
      </c>
      <c r="AB532" s="1" t="s">
        <v>3416</v>
      </c>
      <c r="AC532" s="1" t="s">
        <v>3568</v>
      </c>
      <c r="AD532" s="1" t="s">
        <v>3933</v>
      </c>
      <c r="AE532" s="1" t="s">
        <v>3933</v>
      </c>
      <c r="AF532" s="1" t="s">
        <v>3937</v>
      </c>
      <c r="AG532" s="1" t="s">
        <v>2519</v>
      </c>
      <c r="AH532" s="1" t="s">
        <v>2602</v>
      </c>
      <c r="AI532" s="1" t="s">
        <v>3948</v>
      </c>
      <c r="AJ532" s="1"/>
      <c r="AK532" s="1"/>
      <c r="AL532" s="1" t="s">
        <v>3952</v>
      </c>
      <c r="AM532" s="1" t="s">
        <v>3952</v>
      </c>
      <c r="AN532" s="1" t="s">
        <v>3959</v>
      </c>
      <c r="AO532" s="1" t="s">
        <v>4014</v>
      </c>
      <c r="AP532" s="1" t="s">
        <v>4221</v>
      </c>
      <c r="AQ532" s="1"/>
      <c r="AR532">
        <v>22417</v>
      </c>
      <c r="AS532">
        <v>1</v>
      </c>
      <c r="AT532" s="1" t="s">
        <v>4235</v>
      </c>
      <c r="AU532">
        <v>160000</v>
      </c>
      <c r="AV532" s="1" t="s">
        <v>4280</v>
      </c>
      <c r="AW532" s="1" t="s">
        <v>3937</v>
      </c>
      <c r="AX532">
        <v>2053</v>
      </c>
      <c r="AY532">
        <v>135641</v>
      </c>
      <c r="AZ532">
        <v>59</v>
      </c>
      <c r="BA532" s="1" t="s">
        <v>4619</v>
      </c>
    </row>
    <row r="533" spans="1:53">
      <c r="A533" s="1" t="s">
        <v>576</v>
      </c>
      <c r="B533">
        <v>0</v>
      </c>
      <c r="C533">
        <v>160000</v>
      </c>
      <c r="D533" s="1" t="s">
        <v>1539</v>
      </c>
      <c r="E533">
        <v>20</v>
      </c>
      <c r="F533">
        <v>138642</v>
      </c>
      <c r="G533">
        <v>60</v>
      </c>
      <c r="H533" s="1"/>
      <c r="I533" s="1" t="s">
        <v>2405</v>
      </c>
      <c r="J533" s="1" t="s">
        <v>2462</v>
      </c>
      <c r="K533" s="1" t="s">
        <v>2465</v>
      </c>
      <c r="L533" s="1" t="s">
        <v>2519</v>
      </c>
      <c r="M533" s="1" t="s">
        <v>2602</v>
      </c>
      <c r="N533" s="1" t="s">
        <v>2607</v>
      </c>
      <c r="O533" s="1"/>
      <c r="P533">
        <v>1</v>
      </c>
      <c r="Q533" s="1" t="s">
        <v>2135</v>
      </c>
      <c r="R533" s="1" t="s">
        <v>3107</v>
      </c>
      <c r="S533" s="1"/>
      <c r="T533" s="1" t="s">
        <v>3109</v>
      </c>
      <c r="U533" s="1" t="s">
        <v>3163</v>
      </c>
      <c r="V533" s="1" t="s">
        <v>3315</v>
      </c>
      <c r="W533" s="1" t="s">
        <v>3396</v>
      </c>
      <c r="X533" s="1"/>
      <c r="Y533" s="3">
        <v>46210</v>
      </c>
      <c r="Z533" s="1" t="s">
        <v>3408</v>
      </c>
      <c r="AA533" s="3">
        <v>46210</v>
      </c>
      <c r="AB533" s="1" t="s">
        <v>3416</v>
      </c>
      <c r="AC533" s="1" t="s">
        <v>3568</v>
      </c>
      <c r="AD533" s="1" t="s">
        <v>3933</v>
      </c>
      <c r="AE533" s="1" t="s">
        <v>3933</v>
      </c>
      <c r="AF533" s="1" t="s">
        <v>3937</v>
      </c>
      <c r="AG533" s="1" t="s">
        <v>2519</v>
      </c>
      <c r="AH533" s="1" t="s">
        <v>2602</v>
      </c>
      <c r="AI533" s="1" t="s">
        <v>3948</v>
      </c>
      <c r="AJ533" s="1"/>
      <c r="AK533" s="1"/>
      <c r="AL533" s="1" t="s">
        <v>3952</v>
      </c>
      <c r="AM533" s="1" t="s">
        <v>3952</v>
      </c>
      <c r="AN533" s="1" t="s">
        <v>3959</v>
      </c>
      <c r="AO533" s="1" t="s">
        <v>4014</v>
      </c>
      <c r="AP533" s="1" t="s">
        <v>4221</v>
      </c>
      <c r="AQ533" s="1"/>
      <c r="AR533">
        <v>22417</v>
      </c>
      <c r="AS533">
        <v>1</v>
      </c>
      <c r="AT533" s="1" t="s">
        <v>4235</v>
      </c>
      <c r="AU533">
        <v>160000</v>
      </c>
      <c r="AV533" s="1" t="s">
        <v>4280</v>
      </c>
      <c r="AW533" s="1" t="s">
        <v>3937</v>
      </c>
      <c r="AX533">
        <v>2053</v>
      </c>
      <c r="AY533">
        <v>135641</v>
      </c>
      <c r="AZ533">
        <v>60</v>
      </c>
      <c r="BA533" s="1" t="s">
        <v>4619</v>
      </c>
    </row>
    <row r="534" spans="1:53">
      <c r="A534" s="1" t="s">
        <v>577</v>
      </c>
      <c r="B534">
        <v>0</v>
      </c>
      <c r="C534">
        <v>80000</v>
      </c>
      <c r="D534" s="1" t="s">
        <v>1530</v>
      </c>
      <c r="E534">
        <v>20</v>
      </c>
      <c r="F534">
        <v>138642</v>
      </c>
      <c r="G534">
        <v>61</v>
      </c>
      <c r="H534" s="1"/>
      <c r="I534" s="1" t="s">
        <v>2405</v>
      </c>
      <c r="J534" s="1" t="s">
        <v>2462</v>
      </c>
      <c r="K534" s="1" t="s">
        <v>2465</v>
      </c>
      <c r="L534" s="1" t="s">
        <v>2519</v>
      </c>
      <c r="M534" s="1" t="s">
        <v>2602</v>
      </c>
      <c r="N534" s="1" t="s">
        <v>2607</v>
      </c>
      <c r="O534" s="1"/>
      <c r="P534">
        <v>1</v>
      </c>
      <c r="Q534" s="1" t="s">
        <v>2653</v>
      </c>
      <c r="R534" s="1" t="s">
        <v>3107</v>
      </c>
      <c r="S534" s="1"/>
      <c r="T534" s="1" t="s">
        <v>3109</v>
      </c>
      <c r="U534" s="1" t="s">
        <v>3163</v>
      </c>
      <c r="V534" s="1" t="s">
        <v>3315</v>
      </c>
      <c r="W534" s="1" t="s">
        <v>3396</v>
      </c>
      <c r="X534" s="1"/>
      <c r="Y534" s="3">
        <v>46210</v>
      </c>
      <c r="Z534" s="1" t="s">
        <v>3408</v>
      </c>
      <c r="AA534" s="3">
        <v>46210</v>
      </c>
      <c r="AB534" s="1" t="s">
        <v>3416</v>
      </c>
      <c r="AC534" s="1" t="s">
        <v>3568</v>
      </c>
      <c r="AD534" s="1" t="s">
        <v>3933</v>
      </c>
      <c r="AE534" s="1" t="s">
        <v>3933</v>
      </c>
      <c r="AF534" s="1" t="s">
        <v>3937</v>
      </c>
      <c r="AG534" s="1" t="s">
        <v>2519</v>
      </c>
      <c r="AH534" s="1" t="s">
        <v>2602</v>
      </c>
      <c r="AI534" s="1" t="s">
        <v>3948</v>
      </c>
      <c r="AJ534" s="1"/>
      <c r="AK534" s="1"/>
      <c r="AL534" s="1" t="s">
        <v>3952</v>
      </c>
      <c r="AM534" s="1" t="s">
        <v>3952</v>
      </c>
      <c r="AN534" s="1" t="s">
        <v>3959</v>
      </c>
      <c r="AO534" s="1" t="s">
        <v>4014</v>
      </c>
      <c r="AP534" s="1" t="s">
        <v>4221</v>
      </c>
      <c r="AQ534" s="1"/>
      <c r="AR534">
        <v>22417</v>
      </c>
      <c r="AS534">
        <v>1</v>
      </c>
      <c r="AT534" s="1" t="s">
        <v>4235</v>
      </c>
      <c r="AU534">
        <v>80000</v>
      </c>
      <c r="AV534" s="1" t="s">
        <v>4280</v>
      </c>
      <c r="AW534" s="1" t="s">
        <v>3937</v>
      </c>
      <c r="AX534">
        <v>2053</v>
      </c>
      <c r="AY534">
        <v>135641</v>
      </c>
      <c r="AZ534">
        <v>61</v>
      </c>
      <c r="BA534" s="1" t="s">
        <v>4619</v>
      </c>
    </row>
    <row r="535" spans="1:53">
      <c r="A535" s="1" t="s">
        <v>578</v>
      </c>
      <c r="B535">
        <v>0</v>
      </c>
      <c r="C535">
        <v>80000</v>
      </c>
      <c r="D535" s="1" t="s">
        <v>1530</v>
      </c>
      <c r="E535">
        <v>20</v>
      </c>
      <c r="F535">
        <v>138642</v>
      </c>
      <c r="G535">
        <v>62</v>
      </c>
      <c r="H535" s="1"/>
      <c r="I535" s="1" t="s">
        <v>2405</v>
      </c>
      <c r="J535" s="1" t="s">
        <v>2462</v>
      </c>
      <c r="K535" s="1" t="s">
        <v>2465</v>
      </c>
      <c r="L535" s="1" t="s">
        <v>2519</v>
      </c>
      <c r="M535" s="1" t="s">
        <v>2602</v>
      </c>
      <c r="N535" s="1" t="s">
        <v>2607</v>
      </c>
      <c r="O535" s="1"/>
      <c r="P535">
        <v>1</v>
      </c>
      <c r="Q535" s="1" t="s">
        <v>2653</v>
      </c>
      <c r="R535" s="1" t="s">
        <v>3107</v>
      </c>
      <c r="S535" s="1"/>
      <c r="T535" s="1" t="s">
        <v>3109</v>
      </c>
      <c r="U535" s="1" t="s">
        <v>3163</v>
      </c>
      <c r="V535" s="1" t="s">
        <v>3315</v>
      </c>
      <c r="W535" s="1" t="s">
        <v>3396</v>
      </c>
      <c r="X535" s="1"/>
      <c r="Y535" s="3">
        <v>46210</v>
      </c>
      <c r="Z535" s="1" t="s">
        <v>3408</v>
      </c>
      <c r="AA535" s="3">
        <v>46210</v>
      </c>
      <c r="AB535" s="1" t="s">
        <v>3416</v>
      </c>
      <c r="AC535" s="1" t="s">
        <v>3568</v>
      </c>
      <c r="AD535" s="1" t="s">
        <v>3933</v>
      </c>
      <c r="AE535" s="1" t="s">
        <v>3933</v>
      </c>
      <c r="AF535" s="1" t="s">
        <v>3937</v>
      </c>
      <c r="AG535" s="1" t="s">
        <v>2519</v>
      </c>
      <c r="AH535" s="1" t="s">
        <v>2602</v>
      </c>
      <c r="AI535" s="1" t="s">
        <v>3948</v>
      </c>
      <c r="AJ535" s="1"/>
      <c r="AK535" s="1"/>
      <c r="AL535" s="1" t="s">
        <v>3952</v>
      </c>
      <c r="AM535" s="1" t="s">
        <v>3952</v>
      </c>
      <c r="AN535" s="1" t="s">
        <v>3959</v>
      </c>
      <c r="AO535" s="1" t="s">
        <v>4014</v>
      </c>
      <c r="AP535" s="1" t="s">
        <v>4221</v>
      </c>
      <c r="AQ535" s="1"/>
      <c r="AR535">
        <v>22417</v>
      </c>
      <c r="AS535">
        <v>1</v>
      </c>
      <c r="AT535" s="1" t="s">
        <v>4235</v>
      </c>
      <c r="AU535">
        <v>80000</v>
      </c>
      <c r="AV535" s="1" t="s">
        <v>4280</v>
      </c>
      <c r="AW535" s="1" t="s">
        <v>3937</v>
      </c>
      <c r="AX535">
        <v>2053</v>
      </c>
      <c r="AY535">
        <v>135641</v>
      </c>
      <c r="AZ535">
        <v>62</v>
      </c>
      <c r="BA535" s="1" t="s">
        <v>4619</v>
      </c>
    </row>
    <row r="536" spans="1:53">
      <c r="A536" s="1" t="s">
        <v>579</v>
      </c>
      <c r="B536">
        <v>0</v>
      </c>
      <c r="C536">
        <v>160000</v>
      </c>
      <c r="D536" s="1" t="s">
        <v>1539</v>
      </c>
      <c r="E536">
        <v>20</v>
      </c>
      <c r="F536">
        <v>138642</v>
      </c>
      <c r="G536">
        <v>63</v>
      </c>
      <c r="H536" s="1"/>
      <c r="I536" s="1" t="s">
        <v>2405</v>
      </c>
      <c r="J536" s="1" t="s">
        <v>2462</v>
      </c>
      <c r="K536" s="1" t="s">
        <v>2465</v>
      </c>
      <c r="L536" s="1" t="s">
        <v>2519</v>
      </c>
      <c r="M536" s="1" t="s">
        <v>2602</v>
      </c>
      <c r="N536" s="1" t="s">
        <v>2607</v>
      </c>
      <c r="O536" s="1"/>
      <c r="P536">
        <v>1</v>
      </c>
      <c r="Q536" s="1" t="s">
        <v>2135</v>
      </c>
      <c r="R536" s="1" t="s">
        <v>3107</v>
      </c>
      <c r="S536" s="1"/>
      <c r="T536" s="1" t="s">
        <v>3109</v>
      </c>
      <c r="U536" s="1" t="s">
        <v>3163</v>
      </c>
      <c r="V536" s="1" t="s">
        <v>3315</v>
      </c>
      <c r="W536" s="1" t="s">
        <v>3396</v>
      </c>
      <c r="X536" s="1"/>
      <c r="Y536" s="3">
        <v>46210</v>
      </c>
      <c r="Z536" s="1" t="s">
        <v>3408</v>
      </c>
      <c r="AA536" s="3">
        <v>46210</v>
      </c>
      <c r="AB536" s="1" t="s">
        <v>3416</v>
      </c>
      <c r="AC536" s="1" t="s">
        <v>3568</v>
      </c>
      <c r="AD536" s="1" t="s">
        <v>3933</v>
      </c>
      <c r="AE536" s="1" t="s">
        <v>3933</v>
      </c>
      <c r="AF536" s="1" t="s">
        <v>3937</v>
      </c>
      <c r="AG536" s="1" t="s">
        <v>2519</v>
      </c>
      <c r="AH536" s="1" t="s">
        <v>2602</v>
      </c>
      <c r="AI536" s="1" t="s">
        <v>3948</v>
      </c>
      <c r="AJ536" s="1"/>
      <c r="AK536" s="1"/>
      <c r="AL536" s="1" t="s">
        <v>3952</v>
      </c>
      <c r="AM536" s="1" t="s">
        <v>3952</v>
      </c>
      <c r="AN536" s="1" t="s">
        <v>3959</v>
      </c>
      <c r="AO536" s="1" t="s">
        <v>4014</v>
      </c>
      <c r="AP536" s="1" t="s">
        <v>4221</v>
      </c>
      <c r="AQ536" s="1"/>
      <c r="AR536">
        <v>22417</v>
      </c>
      <c r="AS536">
        <v>1</v>
      </c>
      <c r="AT536" s="1" t="s">
        <v>4235</v>
      </c>
      <c r="AU536">
        <v>160000</v>
      </c>
      <c r="AV536" s="1" t="s">
        <v>4280</v>
      </c>
      <c r="AW536" s="1" t="s">
        <v>3937</v>
      </c>
      <c r="AX536">
        <v>2053</v>
      </c>
      <c r="AY536">
        <v>135641</v>
      </c>
      <c r="AZ536">
        <v>63</v>
      </c>
      <c r="BA536" s="1" t="s">
        <v>4619</v>
      </c>
    </row>
    <row r="537" spans="1:53">
      <c r="A537" s="1" t="s">
        <v>580</v>
      </c>
      <c r="B537">
        <v>0</v>
      </c>
      <c r="C537">
        <v>80000</v>
      </c>
      <c r="D537" s="1" t="s">
        <v>1530</v>
      </c>
      <c r="E537">
        <v>20</v>
      </c>
      <c r="F537">
        <v>138642</v>
      </c>
      <c r="G537">
        <v>64</v>
      </c>
      <c r="H537" s="1"/>
      <c r="I537" s="1" t="s">
        <v>2405</v>
      </c>
      <c r="J537" s="1" t="s">
        <v>2462</v>
      </c>
      <c r="K537" s="1" t="s">
        <v>2465</v>
      </c>
      <c r="L537" s="1" t="s">
        <v>2519</v>
      </c>
      <c r="M537" s="1" t="s">
        <v>2602</v>
      </c>
      <c r="N537" s="1" t="s">
        <v>2607</v>
      </c>
      <c r="O537" s="1"/>
      <c r="P537">
        <v>1</v>
      </c>
      <c r="Q537" s="1" t="s">
        <v>2653</v>
      </c>
      <c r="R537" s="1" t="s">
        <v>3107</v>
      </c>
      <c r="S537" s="1"/>
      <c r="T537" s="1" t="s">
        <v>3109</v>
      </c>
      <c r="U537" s="1" t="s">
        <v>3163</v>
      </c>
      <c r="V537" s="1" t="s">
        <v>3315</v>
      </c>
      <c r="W537" s="1" t="s">
        <v>3396</v>
      </c>
      <c r="X537" s="1"/>
      <c r="Y537" s="3">
        <v>46210</v>
      </c>
      <c r="Z537" s="1" t="s">
        <v>3408</v>
      </c>
      <c r="AA537" s="3">
        <v>46210</v>
      </c>
      <c r="AB537" s="1" t="s">
        <v>3416</v>
      </c>
      <c r="AC537" s="1" t="s">
        <v>3568</v>
      </c>
      <c r="AD537" s="1" t="s">
        <v>3933</v>
      </c>
      <c r="AE537" s="1" t="s">
        <v>3933</v>
      </c>
      <c r="AF537" s="1" t="s">
        <v>3937</v>
      </c>
      <c r="AG537" s="1" t="s">
        <v>2519</v>
      </c>
      <c r="AH537" s="1" t="s">
        <v>2602</v>
      </c>
      <c r="AI537" s="1" t="s">
        <v>3948</v>
      </c>
      <c r="AJ537" s="1"/>
      <c r="AK537" s="1"/>
      <c r="AL537" s="1" t="s">
        <v>3952</v>
      </c>
      <c r="AM537" s="1" t="s">
        <v>3952</v>
      </c>
      <c r="AN537" s="1" t="s">
        <v>3959</v>
      </c>
      <c r="AO537" s="1" t="s">
        <v>4014</v>
      </c>
      <c r="AP537" s="1" t="s">
        <v>4221</v>
      </c>
      <c r="AQ537" s="1"/>
      <c r="AR537">
        <v>22417</v>
      </c>
      <c r="AS537">
        <v>1</v>
      </c>
      <c r="AT537" s="1" t="s">
        <v>4235</v>
      </c>
      <c r="AU537">
        <v>80000</v>
      </c>
      <c r="AV537" s="1" t="s">
        <v>4280</v>
      </c>
      <c r="AW537" s="1" t="s">
        <v>3937</v>
      </c>
      <c r="AX537">
        <v>2053</v>
      </c>
      <c r="AY537">
        <v>135641</v>
      </c>
      <c r="AZ537">
        <v>64</v>
      </c>
      <c r="BA537" s="1" t="s">
        <v>4619</v>
      </c>
    </row>
    <row r="538" spans="1:53">
      <c r="A538" s="1" t="s">
        <v>581</v>
      </c>
      <c r="B538">
        <v>0</v>
      </c>
      <c r="C538">
        <v>80000</v>
      </c>
      <c r="D538" s="1" t="s">
        <v>1530</v>
      </c>
      <c r="E538">
        <v>20</v>
      </c>
      <c r="F538">
        <v>138642</v>
      </c>
      <c r="G538">
        <v>65</v>
      </c>
      <c r="H538" s="1"/>
      <c r="I538" s="1" t="s">
        <v>2405</v>
      </c>
      <c r="J538" s="1" t="s">
        <v>2462</v>
      </c>
      <c r="K538" s="1" t="s">
        <v>2465</v>
      </c>
      <c r="L538" s="1" t="s">
        <v>2519</v>
      </c>
      <c r="M538" s="1" t="s">
        <v>2602</v>
      </c>
      <c r="N538" s="1" t="s">
        <v>2607</v>
      </c>
      <c r="O538" s="1"/>
      <c r="P538">
        <v>1</v>
      </c>
      <c r="Q538" s="1" t="s">
        <v>2653</v>
      </c>
      <c r="R538" s="1" t="s">
        <v>3107</v>
      </c>
      <c r="S538" s="1"/>
      <c r="T538" s="1" t="s">
        <v>3109</v>
      </c>
      <c r="U538" s="1" t="s">
        <v>3163</v>
      </c>
      <c r="V538" s="1" t="s">
        <v>3315</v>
      </c>
      <c r="W538" s="1" t="s">
        <v>3396</v>
      </c>
      <c r="X538" s="1"/>
      <c r="Y538" s="3">
        <v>46210</v>
      </c>
      <c r="Z538" s="1" t="s">
        <v>3408</v>
      </c>
      <c r="AA538" s="3">
        <v>46210</v>
      </c>
      <c r="AB538" s="1" t="s">
        <v>3416</v>
      </c>
      <c r="AC538" s="1" t="s">
        <v>3568</v>
      </c>
      <c r="AD538" s="1" t="s">
        <v>3933</v>
      </c>
      <c r="AE538" s="1" t="s">
        <v>3933</v>
      </c>
      <c r="AF538" s="1" t="s">
        <v>3937</v>
      </c>
      <c r="AG538" s="1" t="s">
        <v>2519</v>
      </c>
      <c r="AH538" s="1" t="s">
        <v>2602</v>
      </c>
      <c r="AI538" s="1" t="s">
        <v>3948</v>
      </c>
      <c r="AJ538" s="1"/>
      <c r="AK538" s="1"/>
      <c r="AL538" s="1" t="s">
        <v>3952</v>
      </c>
      <c r="AM538" s="1" t="s">
        <v>3952</v>
      </c>
      <c r="AN538" s="1" t="s">
        <v>3959</v>
      </c>
      <c r="AO538" s="1" t="s">
        <v>4014</v>
      </c>
      <c r="AP538" s="1" t="s">
        <v>4221</v>
      </c>
      <c r="AQ538" s="1"/>
      <c r="AR538">
        <v>22417</v>
      </c>
      <c r="AS538">
        <v>1</v>
      </c>
      <c r="AT538" s="1" t="s">
        <v>4235</v>
      </c>
      <c r="AU538">
        <v>80000</v>
      </c>
      <c r="AV538" s="1" t="s">
        <v>4280</v>
      </c>
      <c r="AW538" s="1" t="s">
        <v>3937</v>
      </c>
      <c r="AX538">
        <v>2053</v>
      </c>
      <c r="AY538">
        <v>135641</v>
      </c>
      <c r="AZ538">
        <v>65</v>
      </c>
      <c r="BA538" s="1" t="s">
        <v>4619</v>
      </c>
    </row>
    <row r="539" spans="1:53">
      <c r="A539" s="1" t="s">
        <v>582</v>
      </c>
      <c r="B539">
        <v>0</v>
      </c>
      <c r="C539">
        <v>160000</v>
      </c>
      <c r="D539" s="1" t="s">
        <v>1539</v>
      </c>
      <c r="E539">
        <v>20</v>
      </c>
      <c r="F539">
        <v>138642</v>
      </c>
      <c r="G539">
        <v>66</v>
      </c>
      <c r="H539" s="1"/>
      <c r="I539" s="1" t="s">
        <v>2405</v>
      </c>
      <c r="J539" s="1" t="s">
        <v>2462</v>
      </c>
      <c r="K539" s="1" t="s">
        <v>2465</v>
      </c>
      <c r="L539" s="1" t="s">
        <v>2519</v>
      </c>
      <c r="M539" s="1" t="s">
        <v>2602</v>
      </c>
      <c r="N539" s="1" t="s">
        <v>2607</v>
      </c>
      <c r="O539" s="1"/>
      <c r="P539">
        <v>1</v>
      </c>
      <c r="Q539" s="1" t="s">
        <v>2135</v>
      </c>
      <c r="R539" s="1" t="s">
        <v>3107</v>
      </c>
      <c r="S539" s="1"/>
      <c r="T539" s="1" t="s">
        <v>3109</v>
      </c>
      <c r="U539" s="1" t="s">
        <v>3163</v>
      </c>
      <c r="V539" s="1" t="s">
        <v>3315</v>
      </c>
      <c r="W539" s="1" t="s">
        <v>3396</v>
      </c>
      <c r="X539" s="1"/>
      <c r="Y539" s="3">
        <v>46210</v>
      </c>
      <c r="Z539" s="1" t="s">
        <v>3408</v>
      </c>
      <c r="AA539" s="3">
        <v>46210</v>
      </c>
      <c r="AB539" s="1" t="s">
        <v>3416</v>
      </c>
      <c r="AC539" s="1" t="s">
        <v>3568</v>
      </c>
      <c r="AD539" s="1" t="s">
        <v>3933</v>
      </c>
      <c r="AE539" s="1" t="s">
        <v>3933</v>
      </c>
      <c r="AF539" s="1" t="s">
        <v>3937</v>
      </c>
      <c r="AG539" s="1" t="s">
        <v>2519</v>
      </c>
      <c r="AH539" s="1" t="s">
        <v>2602</v>
      </c>
      <c r="AI539" s="1" t="s">
        <v>3948</v>
      </c>
      <c r="AJ539" s="1"/>
      <c r="AK539" s="1"/>
      <c r="AL539" s="1" t="s">
        <v>3952</v>
      </c>
      <c r="AM539" s="1" t="s">
        <v>3952</v>
      </c>
      <c r="AN539" s="1" t="s">
        <v>3959</v>
      </c>
      <c r="AO539" s="1" t="s">
        <v>4014</v>
      </c>
      <c r="AP539" s="1" t="s">
        <v>4221</v>
      </c>
      <c r="AQ539" s="1"/>
      <c r="AR539">
        <v>22417</v>
      </c>
      <c r="AS539">
        <v>1</v>
      </c>
      <c r="AT539" s="1" t="s">
        <v>4235</v>
      </c>
      <c r="AU539">
        <v>160000</v>
      </c>
      <c r="AV539" s="1" t="s">
        <v>4280</v>
      </c>
      <c r="AW539" s="1" t="s">
        <v>3937</v>
      </c>
      <c r="AX539">
        <v>2053</v>
      </c>
      <c r="AY539">
        <v>135641</v>
      </c>
      <c r="AZ539">
        <v>66</v>
      </c>
      <c r="BA539" s="1" t="s">
        <v>4619</v>
      </c>
    </row>
    <row r="540" spans="1:53">
      <c r="A540" s="1" t="s">
        <v>583</v>
      </c>
      <c r="B540">
        <v>0</v>
      </c>
      <c r="C540">
        <v>160000</v>
      </c>
      <c r="D540" s="1" t="s">
        <v>1539</v>
      </c>
      <c r="E540">
        <v>20</v>
      </c>
      <c r="F540">
        <v>138642</v>
      </c>
      <c r="G540">
        <v>67</v>
      </c>
      <c r="H540" s="1"/>
      <c r="I540" s="1" t="s">
        <v>2405</v>
      </c>
      <c r="J540" s="1" t="s">
        <v>2462</v>
      </c>
      <c r="K540" s="1" t="s">
        <v>2465</v>
      </c>
      <c r="L540" s="1" t="s">
        <v>2519</v>
      </c>
      <c r="M540" s="1" t="s">
        <v>2602</v>
      </c>
      <c r="N540" s="1" t="s">
        <v>2607</v>
      </c>
      <c r="O540" s="1"/>
      <c r="P540">
        <v>1</v>
      </c>
      <c r="Q540" s="1" t="s">
        <v>2135</v>
      </c>
      <c r="R540" s="1" t="s">
        <v>3107</v>
      </c>
      <c r="S540" s="1"/>
      <c r="T540" s="1" t="s">
        <v>3109</v>
      </c>
      <c r="U540" s="1" t="s">
        <v>3163</v>
      </c>
      <c r="V540" s="1" t="s">
        <v>3315</v>
      </c>
      <c r="W540" s="1" t="s">
        <v>3396</v>
      </c>
      <c r="X540" s="1"/>
      <c r="Y540" s="3">
        <v>46210</v>
      </c>
      <c r="Z540" s="1" t="s">
        <v>3408</v>
      </c>
      <c r="AA540" s="3">
        <v>46210</v>
      </c>
      <c r="AB540" s="1" t="s">
        <v>3416</v>
      </c>
      <c r="AC540" s="1" t="s">
        <v>3568</v>
      </c>
      <c r="AD540" s="1" t="s">
        <v>3933</v>
      </c>
      <c r="AE540" s="1" t="s">
        <v>3933</v>
      </c>
      <c r="AF540" s="1" t="s">
        <v>3937</v>
      </c>
      <c r="AG540" s="1" t="s">
        <v>2519</v>
      </c>
      <c r="AH540" s="1" t="s">
        <v>2602</v>
      </c>
      <c r="AI540" s="1" t="s">
        <v>3948</v>
      </c>
      <c r="AJ540" s="1"/>
      <c r="AK540" s="1"/>
      <c r="AL540" s="1" t="s">
        <v>3952</v>
      </c>
      <c r="AM540" s="1" t="s">
        <v>3952</v>
      </c>
      <c r="AN540" s="1" t="s">
        <v>3959</v>
      </c>
      <c r="AO540" s="1" t="s">
        <v>4014</v>
      </c>
      <c r="AP540" s="1" t="s">
        <v>4221</v>
      </c>
      <c r="AQ540" s="1"/>
      <c r="AR540">
        <v>22417</v>
      </c>
      <c r="AS540">
        <v>1</v>
      </c>
      <c r="AT540" s="1" t="s">
        <v>4235</v>
      </c>
      <c r="AU540">
        <v>160000</v>
      </c>
      <c r="AV540" s="1" t="s">
        <v>4280</v>
      </c>
      <c r="AW540" s="1" t="s">
        <v>3937</v>
      </c>
      <c r="AX540">
        <v>2053</v>
      </c>
      <c r="AY540">
        <v>135641</v>
      </c>
      <c r="AZ540">
        <v>67</v>
      </c>
      <c r="BA540" s="1" t="s">
        <v>4619</v>
      </c>
    </row>
    <row r="541" spans="1:53">
      <c r="A541" s="1" t="s">
        <v>584</v>
      </c>
      <c r="B541">
        <v>0</v>
      </c>
      <c r="C541">
        <v>80000</v>
      </c>
      <c r="D541" s="1" t="s">
        <v>1530</v>
      </c>
      <c r="E541">
        <v>20</v>
      </c>
      <c r="F541">
        <v>138642</v>
      </c>
      <c r="G541">
        <v>68</v>
      </c>
      <c r="H541" s="1"/>
      <c r="I541" s="1" t="s">
        <v>2405</v>
      </c>
      <c r="J541" s="1" t="s">
        <v>2462</v>
      </c>
      <c r="K541" s="1" t="s">
        <v>2465</v>
      </c>
      <c r="L541" s="1" t="s">
        <v>2519</v>
      </c>
      <c r="M541" s="1" t="s">
        <v>2602</v>
      </c>
      <c r="N541" s="1" t="s">
        <v>2607</v>
      </c>
      <c r="O541" s="1"/>
      <c r="P541">
        <v>1</v>
      </c>
      <c r="Q541" s="1" t="s">
        <v>2653</v>
      </c>
      <c r="R541" s="1" t="s">
        <v>3107</v>
      </c>
      <c r="S541" s="1"/>
      <c r="T541" s="1" t="s">
        <v>3109</v>
      </c>
      <c r="U541" s="1" t="s">
        <v>3163</v>
      </c>
      <c r="V541" s="1" t="s">
        <v>3315</v>
      </c>
      <c r="W541" s="1" t="s">
        <v>3396</v>
      </c>
      <c r="X541" s="1"/>
      <c r="Y541" s="3">
        <v>46210</v>
      </c>
      <c r="Z541" s="1" t="s">
        <v>3408</v>
      </c>
      <c r="AA541" s="3">
        <v>46210</v>
      </c>
      <c r="AB541" s="1" t="s">
        <v>3416</v>
      </c>
      <c r="AC541" s="1" t="s">
        <v>3568</v>
      </c>
      <c r="AD541" s="1" t="s">
        <v>3933</v>
      </c>
      <c r="AE541" s="1" t="s">
        <v>3933</v>
      </c>
      <c r="AF541" s="1" t="s">
        <v>3937</v>
      </c>
      <c r="AG541" s="1" t="s">
        <v>2519</v>
      </c>
      <c r="AH541" s="1" t="s">
        <v>2602</v>
      </c>
      <c r="AI541" s="1" t="s">
        <v>3948</v>
      </c>
      <c r="AJ541" s="1"/>
      <c r="AK541" s="1"/>
      <c r="AL541" s="1" t="s">
        <v>3952</v>
      </c>
      <c r="AM541" s="1" t="s">
        <v>3952</v>
      </c>
      <c r="AN541" s="1" t="s">
        <v>3959</v>
      </c>
      <c r="AO541" s="1" t="s">
        <v>4014</v>
      </c>
      <c r="AP541" s="1" t="s">
        <v>4221</v>
      </c>
      <c r="AQ541" s="1"/>
      <c r="AR541">
        <v>22417</v>
      </c>
      <c r="AS541">
        <v>1</v>
      </c>
      <c r="AT541" s="1" t="s">
        <v>4235</v>
      </c>
      <c r="AU541">
        <v>80000</v>
      </c>
      <c r="AV541" s="1" t="s">
        <v>4280</v>
      </c>
      <c r="AW541" s="1" t="s">
        <v>3937</v>
      </c>
      <c r="AX541">
        <v>2053</v>
      </c>
      <c r="AY541">
        <v>135641</v>
      </c>
      <c r="AZ541">
        <v>68</v>
      </c>
      <c r="BA541" s="1" t="s">
        <v>4619</v>
      </c>
    </row>
    <row r="542" spans="1:53">
      <c r="A542" s="1" t="s">
        <v>585</v>
      </c>
      <c r="B542">
        <v>0</v>
      </c>
      <c r="C542">
        <v>240000</v>
      </c>
      <c r="D542" s="1" t="s">
        <v>1592</v>
      </c>
      <c r="E542">
        <v>20</v>
      </c>
      <c r="F542">
        <v>138642</v>
      </c>
      <c r="G542">
        <v>69</v>
      </c>
      <c r="H542" s="1"/>
      <c r="I542" s="1" t="s">
        <v>2405</v>
      </c>
      <c r="J542" s="1" t="s">
        <v>2462</v>
      </c>
      <c r="K542" s="1" t="s">
        <v>2465</v>
      </c>
      <c r="L542" s="1" t="s">
        <v>2519</v>
      </c>
      <c r="M542" s="1" t="s">
        <v>2602</v>
      </c>
      <c r="N542" s="1" t="s">
        <v>2607</v>
      </c>
      <c r="O542" s="1"/>
      <c r="P542">
        <v>1</v>
      </c>
      <c r="Q542" s="1" t="s">
        <v>1517</v>
      </c>
      <c r="R542" s="1" t="s">
        <v>3107</v>
      </c>
      <c r="S542" s="1"/>
      <c r="T542" s="1" t="s">
        <v>3109</v>
      </c>
      <c r="U542" s="1" t="s">
        <v>3163</v>
      </c>
      <c r="V542" s="1" t="s">
        <v>3315</v>
      </c>
      <c r="W542" s="1" t="s">
        <v>3396</v>
      </c>
      <c r="X542" s="1"/>
      <c r="Y542" s="3">
        <v>46210</v>
      </c>
      <c r="Z542" s="1" t="s">
        <v>3408</v>
      </c>
      <c r="AA542" s="3">
        <v>46210</v>
      </c>
      <c r="AB542" s="1" t="s">
        <v>3416</v>
      </c>
      <c r="AC542" s="1" t="s">
        <v>3568</v>
      </c>
      <c r="AD542" s="1" t="s">
        <v>3933</v>
      </c>
      <c r="AE542" s="1" t="s">
        <v>3933</v>
      </c>
      <c r="AF542" s="1" t="s">
        <v>3937</v>
      </c>
      <c r="AG542" s="1" t="s">
        <v>2519</v>
      </c>
      <c r="AH542" s="1" t="s">
        <v>2602</v>
      </c>
      <c r="AI542" s="1" t="s">
        <v>3948</v>
      </c>
      <c r="AJ542" s="1"/>
      <c r="AK542" s="1"/>
      <c r="AL542" s="1" t="s">
        <v>3952</v>
      </c>
      <c r="AM542" s="1" t="s">
        <v>3952</v>
      </c>
      <c r="AN542" s="1" t="s">
        <v>3959</v>
      </c>
      <c r="AO542" s="1" t="s">
        <v>4014</v>
      </c>
      <c r="AP542" s="1" t="s">
        <v>4221</v>
      </c>
      <c r="AQ542" s="1"/>
      <c r="AR542">
        <v>22417</v>
      </c>
      <c r="AS542">
        <v>1</v>
      </c>
      <c r="AT542" s="1" t="s">
        <v>4235</v>
      </c>
      <c r="AU542">
        <v>240000</v>
      </c>
      <c r="AV542" s="1" t="s">
        <v>4280</v>
      </c>
      <c r="AW542" s="1" t="s">
        <v>3937</v>
      </c>
      <c r="AX542">
        <v>2053</v>
      </c>
      <c r="AY542">
        <v>135641</v>
      </c>
      <c r="AZ542">
        <v>69</v>
      </c>
      <c r="BA542" s="1" t="s">
        <v>4619</v>
      </c>
    </row>
    <row r="543" spans="1:53">
      <c r="A543" s="1" t="s">
        <v>586</v>
      </c>
      <c r="B543">
        <v>0</v>
      </c>
      <c r="C543">
        <v>150000</v>
      </c>
      <c r="D543" s="1" t="s">
        <v>1526</v>
      </c>
      <c r="E543">
        <v>20</v>
      </c>
      <c r="F543">
        <v>138642</v>
      </c>
      <c r="G543">
        <v>70</v>
      </c>
      <c r="H543" s="1"/>
      <c r="I543" s="1" t="s">
        <v>2405</v>
      </c>
      <c r="J543" s="1" t="s">
        <v>2462</v>
      </c>
      <c r="K543" s="1" t="s">
        <v>2465</v>
      </c>
      <c r="L543" s="1" t="s">
        <v>2519</v>
      </c>
      <c r="M543" s="1" t="s">
        <v>2602</v>
      </c>
      <c r="N543" s="1" t="s">
        <v>2607</v>
      </c>
      <c r="O543" s="1"/>
      <c r="P543">
        <v>1</v>
      </c>
      <c r="Q543" s="1" t="s">
        <v>1643</v>
      </c>
      <c r="R543" s="1" t="s">
        <v>3107</v>
      </c>
      <c r="S543" s="1"/>
      <c r="T543" s="1" t="s">
        <v>3109</v>
      </c>
      <c r="U543" s="1" t="s">
        <v>3163</v>
      </c>
      <c r="V543" s="1" t="s">
        <v>3315</v>
      </c>
      <c r="W543" s="1" t="s">
        <v>3396</v>
      </c>
      <c r="X543" s="1"/>
      <c r="Y543" s="3">
        <v>46210</v>
      </c>
      <c r="Z543" s="1" t="s">
        <v>3408</v>
      </c>
      <c r="AA543" s="3">
        <v>46210</v>
      </c>
      <c r="AB543" s="1" t="s">
        <v>3416</v>
      </c>
      <c r="AC543" s="1" t="s">
        <v>3568</v>
      </c>
      <c r="AD543" s="1" t="s">
        <v>3933</v>
      </c>
      <c r="AE543" s="1" t="s">
        <v>3933</v>
      </c>
      <c r="AF543" s="1" t="s">
        <v>3937</v>
      </c>
      <c r="AG543" s="1" t="s">
        <v>2519</v>
      </c>
      <c r="AH543" s="1" t="s">
        <v>2602</v>
      </c>
      <c r="AI543" s="1" t="s">
        <v>3948</v>
      </c>
      <c r="AJ543" s="1"/>
      <c r="AK543" s="1"/>
      <c r="AL543" s="1" t="s">
        <v>3952</v>
      </c>
      <c r="AM543" s="1" t="s">
        <v>3952</v>
      </c>
      <c r="AN543" s="1" t="s">
        <v>3959</v>
      </c>
      <c r="AO543" s="1" t="s">
        <v>4014</v>
      </c>
      <c r="AP543" s="1" t="s">
        <v>4221</v>
      </c>
      <c r="AQ543" s="1"/>
      <c r="AR543">
        <v>22417</v>
      </c>
      <c r="AS543">
        <v>1</v>
      </c>
      <c r="AT543" s="1" t="s">
        <v>4235</v>
      </c>
      <c r="AU543">
        <v>150000</v>
      </c>
      <c r="AV543" s="1" t="s">
        <v>4280</v>
      </c>
      <c r="AW543" s="1" t="s">
        <v>3937</v>
      </c>
      <c r="AX543">
        <v>2053</v>
      </c>
      <c r="AY543">
        <v>135641</v>
      </c>
      <c r="AZ543">
        <v>70</v>
      </c>
      <c r="BA543" s="1" t="s">
        <v>4619</v>
      </c>
    </row>
    <row r="544" spans="1:53">
      <c r="A544" s="1" t="s">
        <v>587</v>
      </c>
      <c r="B544">
        <v>0</v>
      </c>
      <c r="C544">
        <v>5320000</v>
      </c>
      <c r="D544" s="1" t="s">
        <v>1699</v>
      </c>
      <c r="E544">
        <v>0</v>
      </c>
      <c r="F544">
        <v>138801</v>
      </c>
      <c r="G544">
        <v>1</v>
      </c>
      <c r="H544" s="1"/>
      <c r="I544" s="1" t="s">
        <v>2405</v>
      </c>
      <c r="J544" s="1" t="s">
        <v>2462</v>
      </c>
      <c r="K544" s="1" t="s">
        <v>2465</v>
      </c>
      <c r="L544" s="1" t="s">
        <v>2508</v>
      </c>
      <c r="M544" s="1" t="s">
        <v>2593</v>
      </c>
      <c r="N544" s="1" t="s">
        <v>2607</v>
      </c>
      <c r="O544" s="1"/>
      <c r="P544">
        <v>0</v>
      </c>
      <c r="Q544" s="1" t="s">
        <v>2609</v>
      </c>
      <c r="R544" s="1" t="s">
        <v>3107</v>
      </c>
      <c r="S544" s="1"/>
      <c r="T544" s="1" t="s">
        <v>3109</v>
      </c>
      <c r="U544" s="1" t="s">
        <v>1699</v>
      </c>
      <c r="V544" s="1" t="s">
        <v>1699</v>
      </c>
      <c r="W544" s="1" t="s">
        <v>3396</v>
      </c>
      <c r="X544" s="1"/>
      <c r="Y544" s="3">
        <v>46210</v>
      </c>
      <c r="Z544" s="1" t="s">
        <v>3408</v>
      </c>
      <c r="AA544" s="3">
        <v>46210</v>
      </c>
      <c r="AB544" s="1" t="s">
        <v>3416</v>
      </c>
      <c r="AC544" s="1" t="s">
        <v>3569</v>
      </c>
      <c r="AD544" s="1" t="s">
        <v>3933</v>
      </c>
      <c r="AE544" s="1" t="s">
        <v>3933</v>
      </c>
      <c r="AF544" s="1" t="s">
        <v>3937</v>
      </c>
      <c r="AG544" s="1" t="s">
        <v>2508</v>
      </c>
      <c r="AH544" s="1" t="s">
        <v>2593</v>
      </c>
      <c r="AI544" s="1" t="s">
        <v>3948</v>
      </c>
      <c r="AJ544" s="1"/>
      <c r="AK544" s="1"/>
      <c r="AL544" s="1" t="s">
        <v>3954</v>
      </c>
      <c r="AM544" s="1" t="s">
        <v>3954</v>
      </c>
      <c r="AN544" s="1" t="s">
        <v>3959</v>
      </c>
      <c r="AO544" s="1" t="s">
        <v>3983</v>
      </c>
      <c r="AP544" s="1" t="s">
        <v>4221</v>
      </c>
      <c r="AQ544" s="1"/>
      <c r="AR544">
        <v>22417</v>
      </c>
      <c r="AS544">
        <v>1</v>
      </c>
      <c r="AT544" s="1" t="s">
        <v>4235</v>
      </c>
      <c r="AU544">
        <v>5320000</v>
      </c>
      <c r="AV544" s="1" t="s">
        <v>4280</v>
      </c>
      <c r="AW544" s="1" t="s">
        <v>3937</v>
      </c>
      <c r="AX544">
        <v>2322</v>
      </c>
      <c r="AY544">
        <v>135642</v>
      </c>
      <c r="AZ544">
        <v>1</v>
      </c>
      <c r="BA544" s="1" t="s">
        <v>3416</v>
      </c>
    </row>
    <row r="545" spans="1:53">
      <c r="A545" s="1" t="s">
        <v>588</v>
      </c>
      <c r="B545">
        <v>0</v>
      </c>
      <c r="C545">
        <v>850000</v>
      </c>
      <c r="D545" s="1" t="s">
        <v>1700</v>
      </c>
      <c r="E545">
        <v>20</v>
      </c>
      <c r="F545">
        <v>138675</v>
      </c>
      <c r="G545">
        <v>1</v>
      </c>
      <c r="H545" s="1"/>
      <c r="I545" s="1" t="s">
        <v>2405</v>
      </c>
      <c r="J545" s="1" t="s">
        <v>2462</v>
      </c>
      <c r="K545" s="1" t="s">
        <v>2465</v>
      </c>
      <c r="L545" s="1" t="s">
        <v>2511</v>
      </c>
      <c r="M545" s="1" t="s">
        <v>2598</v>
      </c>
      <c r="N545" s="1" t="s">
        <v>2607</v>
      </c>
      <c r="O545" s="1"/>
      <c r="P545">
        <v>0</v>
      </c>
      <c r="Q545" s="1" t="s">
        <v>2609</v>
      </c>
      <c r="R545" s="1" t="s">
        <v>3107</v>
      </c>
      <c r="S545" s="1"/>
      <c r="T545" s="1" t="s">
        <v>3109</v>
      </c>
      <c r="U545" s="1" t="s">
        <v>3164</v>
      </c>
      <c r="V545" s="1" t="s">
        <v>3316</v>
      </c>
      <c r="W545" s="1" t="s">
        <v>3396</v>
      </c>
      <c r="X545" s="1"/>
      <c r="Y545" s="3">
        <v>46210</v>
      </c>
      <c r="Z545" s="1" t="s">
        <v>3408</v>
      </c>
      <c r="AA545" s="3">
        <v>46210</v>
      </c>
      <c r="AB545" s="1" t="s">
        <v>3416</v>
      </c>
      <c r="AC545" s="1" t="s">
        <v>3570</v>
      </c>
      <c r="AD545" s="1" t="s">
        <v>3933</v>
      </c>
      <c r="AE545" s="1" t="s">
        <v>3933</v>
      </c>
      <c r="AF545" s="1" t="s">
        <v>3937</v>
      </c>
      <c r="AG545" s="1" t="s">
        <v>2511</v>
      </c>
      <c r="AH545" s="1" t="s">
        <v>2598</v>
      </c>
      <c r="AI545" s="1" t="s">
        <v>3948</v>
      </c>
      <c r="AJ545" s="1"/>
      <c r="AK545" s="1"/>
      <c r="AL545" s="1" t="s">
        <v>3954</v>
      </c>
      <c r="AM545" s="1" t="s">
        <v>3954</v>
      </c>
      <c r="AN545" s="1" t="s">
        <v>3959</v>
      </c>
      <c r="AO545" s="1" t="s">
        <v>3982</v>
      </c>
      <c r="AP545" s="1" t="s">
        <v>4221</v>
      </c>
      <c r="AQ545" s="1"/>
      <c r="AR545">
        <v>22421</v>
      </c>
      <c r="AS545">
        <v>1</v>
      </c>
      <c r="AT545" s="1" t="s">
        <v>4235</v>
      </c>
      <c r="AU545">
        <v>850000</v>
      </c>
      <c r="AV545" s="1" t="s">
        <v>4305</v>
      </c>
      <c r="AW545" s="1" t="s">
        <v>3937</v>
      </c>
      <c r="AX545">
        <v>2633</v>
      </c>
      <c r="AY545">
        <v>135643</v>
      </c>
      <c r="AZ545">
        <v>1</v>
      </c>
      <c r="BA545" s="1" t="s">
        <v>3416</v>
      </c>
    </row>
    <row r="546" spans="1:53">
      <c r="A546" s="1" t="s">
        <v>589</v>
      </c>
      <c r="B546">
        <v>0</v>
      </c>
      <c r="C546">
        <v>-59500</v>
      </c>
      <c r="D546" s="1" t="s">
        <v>1701</v>
      </c>
      <c r="E546">
        <v>20</v>
      </c>
      <c r="F546">
        <v>138675</v>
      </c>
      <c r="G546">
        <v>2</v>
      </c>
      <c r="H546" s="1"/>
      <c r="I546" s="1" t="s">
        <v>2415</v>
      </c>
      <c r="J546" s="1" t="s">
        <v>2462</v>
      </c>
      <c r="K546" s="1" t="s">
        <v>2465</v>
      </c>
      <c r="L546" s="1" t="s">
        <v>2511</v>
      </c>
      <c r="M546" s="1" t="s">
        <v>2598</v>
      </c>
      <c r="N546" s="1" t="s">
        <v>2607</v>
      </c>
      <c r="O546" s="1"/>
      <c r="P546">
        <v>0</v>
      </c>
      <c r="Q546" s="1" t="s">
        <v>2609</v>
      </c>
      <c r="R546" s="1" t="s">
        <v>3107</v>
      </c>
      <c r="S546" s="1"/>
      <c r="T546" s="1" t="s">
        <v>3109</v>
      </c>
      <c r="U546" s="1" t="s">
        <v>3164</v>
      </c>
      <c r="V546" s="1" t="s">
        <v>3316</v>
      </c>
      <c r="W546" s="1" t="s">
        <v>3396</v>
      </c>
      <c r="X546" s="1"/>
      <c r="Y546" s="3">
        <v>46210</v>
      </c>
      <c r="Z546" s="1" t="s">
        <v>3408</v>
      </c>
      <c r="AA546" s="3">
        <v>46210</v>
      </c>
      <c r="AB546" s="1" t="s">
        <v>3416</v>
      </c>
      <c r="AC546" s="1" t="s">
        <v>3570</v>
      </c>
      <c r="AD546" s="1" t="s">
        <v>3933</v>
      </c>
      <c r="AE546" s="1" t="s">
        <v>3933</v>
      </c>
      <c r="AF546" s="1" t="s">
        <v>3937</v>
      </c>
      <c r="AG546" s="1" t="s">
        <v>2511</v>
      </c>
      <c r="AH546" s="1" t="s">
        <v>2598</v>
      </c>
      <c r="AI546" s="1" t="s">
        <v>3948</v>
      </c>
      <c r="AJ546" s="1"/>
      <c r="AK546" s="1"/>
      <c r="AL546" s="1" t="s">
        <v>3954</v>
      </c>
      <c r="AM546" s="1" t="s">
        <v>3954</v>
      </c>
      <c r="AN546" s="1" t="s">
        <v>3959</v>
      </c>
      <c r="AO546" s="1" t="s">
        <v>3982</v>
      </c>
      <c r="AP546" s="1" t="s">
        <v>4221</v>
      </c>
      <c r="AQ546" s="1"/>
      <c r="AR546">
        <v>2057</v>
      </c>
      <c r="AS546">
        <v>1</v>
      </c>
      <c r="AT546" s="1" t="s">
        <v>4235</v>
      </c>
      <c r="AU546">
        <v>-59500</v>
      </c>
      <c r="AV546" s="1" t="s">
        <v>120</v>
      </c>
      <c r="AW546" s="1" t="s">
        <v>3937</v>
      </c>
      <c r="AX546">
        <v>2633</v>
      </c>
      <c r="AY546">
        <v>135643</v>
      </c>
      <c r="AZ546">
        <v>2</v>
      </c>
      <c r="BA546" s="1" t="s">
        <v>3416</v>
      </c>
    </row>
    <row r="547" spans="1:53">
      <c r="A547" s="1" t="s">
        <v>590</v>
      </c>
      <c r="B547">
        <v>0</v>
      </c>
      <c r="C547">
        <v>8023444</v>
      </c>
      <c r="D547" s="1" t="s">
        <v>1702</v>
      </c>
      <c r="E547">
        <v>20</v>
      </c>
      <c r="F547">
        <v>138742</v>
      </c>
      <c r="G547">
        <v>1</v>
      </c>
      <c r="H547" s="1"/>
      <c r="I547" s="1" t="s">
        <v>2405</v>
      </c>
      <c r="J547" s="1" t="s">
        <v>2462</v>
      </c>
      <c r="K547" s="1" t="s">
        <v>2465</v>
      </c>
      <c r="L547" s="1" t="s">
        <v>2508</v>
      </c>
      <c r="M547" s="1" t="s">
        <v>2593</v>
      </c>
      <c r="N547" s="1" t="s">
        <v>2607</v>
      </c>
      <c r="O547" s="1"/>
      <c r="P547">
        <v>0</v>
      </c>
      <c r="Q547" s="1" t="s">
        <v>2609</v>
      </c>
      <c r="R547" s="1" t="s">
        <v>3107</v>
      </c>
      <c r="S547" s="1"/>
      <c r="T547" s="1" t="s">
        <v>3109</v>
      </c>
      <c r="U547" s="1" t="s">
        <v>3165</v>
      </c>
      <c r="V547" s="1" t="s">
        <v>1702</v>
      </c>
      <c r="W547" s="1" t="s">
        <v>3396</v>
      </c>
      <c r="X547" s="1"/>
      <c r="Y547" s="3">
        <v>46210</v>
      </c>
      <c r="Z547" s="1" t="s">
        <v>3408</v>
      </c>
      <c r="AA547" s="3">
        <v>46210</v>
      </c>
      <c r="AB547" s="1" t="s">
        <v>3416</v>
      </c>
      <c r="AC547" s="1" t="s">
        <v>3571</v>
      </c>
      <c r="AD547" s="1" t="s">
        <v>3933</v>
      </c>
      <c r="AE547" s="1" t="s">
        <v>3933</v>
      </c>
      <c r="AF547" s="1" t="s">
        <v>3937</v>
      </c>
      <c r="AG547" s="1" t="s">
        <v>2508</v>
      </c>
      <c r="AH547" s="1" t="s">
        <v>2593</v>
      </c>
      <c r="AI547" s="1" t="s">
        <v>3948</v>
      </c>
      <c r="AJ547" s="1"/>
      <c r="AK547" s="1"/>
      <c r="AL547" s="1" t="s">
        <v>3954</v>
      </c>
      <c r="AM547" s="1" t="s">
        <v>3954</v>
      </c>
      <c r="AN547" s="1" t="s">
        <v>3959</v>
      </c>
      <c r="AO547" s="1" t="s">
        <v>4014</v>
      </c>
      <c r="AP547" s="1" t="s">
        <v>4227</v>
      </c>
      <c r="AQ547" s="1"/>
      <c r="AR547">
        <v>14862</v>
      </c>
      <c r="AS547">
        <v>1</v>
      </c>
      <c r="AT547" s="1" t="s">
        <v>4235</v>
      </c>
      <c r="AU547">
        <v>8023444</v>
      </c>
      <c r="AV547" s="1" t="s">
        <v>4244</v>
      </c>
      <c r="AW547" s="1" t="s">
        <v>3937</v>
      </c>
      <c r="AX547">
        <v>2053</v>
      </c>
      <c r="AY547">
        <v>135644</v>
      </c>
      <c r="AZ547">
        <v>1</v>
      </c>
      <c r="BA547" s="1" t="s">
        <v>3416</v>
      </c>
    </row>
    <row r="548" spans="1:53">
      <c r="A548" s="1" t="s">
        <v>591</v>
      </c>
      <c r="B548">
        <v>0</v>
      </c>
      <c r="C548">
        <v>1945300</v>
      </c>
      <c r="D548" s="1" t="s">
        <v>1703</v>
      </c>
      <c r="E548">
        <v>0</v>
      </c>
      <c r="F548">
        <v>138877</v>
      </c>
      <c r="G548">
        <v>1</v>
      </c>
      <c r="H548" s="1"/>
      <c r="I548" s="1" t="s">
        <v>2414</v>
      </c>
      <c r="J548" s="1" t="s">
        <v>2463</v>
      </c>
      <c r="K548" s="1" t="s">
        <v>2464</v>
      </c>
      <c r="L548" s="1" t="s">
        <v>2480</v>
      </c>
      <c r="M548" s="1" t="s">
        <v>2599</v>
      </c>
      <c r="N548" s="1" t="s">
        <v>2607</v>
      </c>
      <c r="O548" s="1"/>
      <c r="P548">
        <v>0</v>
      </c>
      <c r="Q548" s="1" t="s">
        <v>2609</v>
      </c>
      <c r="R548" s="1" t="s">
        <v>3107</v>
      </c>
      <c r="S548" s="1"/>
      <c r="T548" s="1" t="s">
        <v>3108</v>
      </c>
      <c r="U548" s="1" t="s">
        <v>1703</v>
      </c>
      <c r="V548" s="1" t="s">
        <v>1703</v>
      </c>
      <c r="W548" s="1" t="s">
        <v>3396</v>
      </c>
      <c r="X548" s="1" t="s">
        <v>3400</v>
      </c>
      <c r="Y548" s="3">
        <v>46211</v>
      </c>
      <c r="Z548" s="1" t="s">
        <v>3409</v>
      </c>
      <c r="AA548" s="3">
        <v>46211</v>
      </c>
      <c r="AB548" s="1" t="s">
        <v>3416</v>
      </c>
      <c r="AC548" s="1" t="s">
        <v>3572</v>
      </c>
      <c r="AD548" s="1" t="s">
        <v>3933</v>
      </c>
      <c r="AE548" s="1" t="s">
        <v>3933</v>
      </c>
      <c r="AF548" s="1" t="s">
        <v>3943</v>
      </c>
      <c r="AG548" s="1" t="s">
        <v>2480</v>
      </c>
      <c r="AH548" s="1" t="s">
        <v>2599</v>
      </c>
      <c r="AI548" s="1" t="s">
        <v>3949</v>
      </c>
      <c r="AJ548" s="1"/>
      <c r="AK548" s="1"/>
      <c r="AL548" s="1" t="s">
        <v>3954</v>
      </c>
      <c r="AM548" s="1" t="s">
        <v>3954</v>
      </c>
      <c r="AN548" s="1" t="s">
        <v>3958</v>
      </c>
      <c r="AO548" s="1" t="s">
        <v>3973</v>
      </c>
      <c r="AP548" s="1" t="s">
        <v>4228</v>
      </c>
      <c r="AQ548" s="1"/>
      <c r="AR548">
        <v>1250</v>
      </c>
      <c r="AS548">
        <v>1</v>
      </c>
      <c r="AT548" s="1" t="s">
        <v>4235</v>
      </c>
      <c r="AU548">
        <v>1945300</v>
      </c>
      <c r="AV548" s="1" t="s">
        <v>4259</v>
      </c>
      <c r="AW548" s="1" t="s">
        <v>3943</v>
      </c>
      <c r="AX548">
        <v>2886</v>
      </c>
      <c r="AY548">
        <v>135645</v>
      </c>
      <c r="AZ548">
        <v>1</v>
      </c>
      <c r="BA548" s="1" t="s">
        <v>3408</v>
      </c>
    </row>
    <row r="549" spans="1:53">
      <c r="A549" s="1" t="s">
        <v>592</v>
      </c>
      <c r="B549">
        <v>0</v>
      </c>
      <c r="C549">
        <v>3721400</v>
      </c>
      <c r="D549" s="1" t="s">
        <v>1704</v>
      </c>
      <c r="E549">
        <v>0</v>
      </c>
      <c r="F549">
        <v>138876</v>
      </c>
      <c r="G549">
        <v>1</v>
      </c>
      <c r="H549" s="1"/>
      <c r="I549" s="1" t="s">
        <v>2414</v>
      </c>
      <c r="J549" s="1" t="s">
        <v>2463</v>
      </c>
      <c r="K549" s="1" t="s">
        <v>2464</v>
      </c>
      <c r="L549" s="1" t="s">
        <v>2480</v>
      </c>
      <c r="M549" s="1" t="s">
        <v>2599</v>
      </c>
      <c r="N549" s="1" t="s">
        <v>2607</v>
      </c>
      <c r="O549" s="1"/>
      <c r="P549">
        <v>0</v>
      </c>
      <c r="Q549" s="1" t="s">
        <v>2609</v>
      </c>
      <c r="R549" s="1" t="s">
        <v>3107</v>
      </c>
      <c r="S549" s="1"/>
      <c r="T549" s="1" t="s">
        <v>3108</v>
      </c>
      <c r="U549" s="1" t="s">
        <v>1704</v>
      </c>
      <c r="V549" s="1" t="s">
        <v>1704</v>
      </c>
      <c r="W549" s="1" t="s">
        <v>3396</v>
      </c>
      <c r="X549" s="1" t="s">
        <v>3400</v>
      </c>
      <c r="Y549" s="3">
        <v>46211</v>
      </c>
      <c r="Z549" s="1" t="s">
        <v>3409</v>
      </c>
      <c r="AA549" s="3">
        <v>46211</v>
      </c>
      <c r="AB549" s="1" t="s">
        <v>3416</v>
      </c>
      <c r="AC549" s="1" t="s">
        <v>3573</v>
      </c>
      <c r="AD549" s="1" t="s">
        <v>3933</v>
      </c>
      <c r="AE549" s="1" t="s">
        <v>3933</v>
      </c>
      <c r="AF549" s="1" t="s">
        <v>3943</v>
      </c>
      <c r="AG549" s="1" t="s">
        <v>2480</v>
      </c>
      <c r="AH549" s="1" t="s">
        <v>2599</v>
      </c>
      <c r="AI549" s="1" t="s">
        <v>3949</v>
      </c>
      <c r="AJ549" s="1"/>
      <c r="AK549" s="1"/>
      <c r="AL549" s="1" t="s">
        <v>3954</v>
      </c>
      <c r="AM549" s="1" t="s">
        <v>3954</v>
      </c>
      <c r="AN549" s="1" t="s">
        <v>3958</v>
      </c>
      <c r="AO549" s="1" t="s">
        <v>3973</v>
      </c>
      <c r="AP549" s="1" t="s">
        <v>4212</v>
      </c>
      <c r="AQ549" s="1"/>
      <c r="AR549">
        <v>1250</v>
      </c>
      <c r="AS549">
        <v>2</v>
      </c>
      <c r="AT549" s="1" t="s">
        <v>4235</v>
      </c>
      <c r="AU549">
        <v>1860700</v>
      </c>
      <c r="AV549" s="1" t="s">
        <v>4259</v>
      </c>
      <c r="AW549" s="1" t="s">
        <v>3943</v>
      </c>
      <c r="AX549">
        <v>2886</v>
      </c>
      <c r="AY549">
        <v>135646</v>
      </c>
      <c r="AZ549">
        <v>1</v>
      </c>
      <c r="BA549" s="1" t="s">
        <v>3408</v>
      </c>
    </row>
    <row r="550" spans="1:53">
      <c r="A550" s="1" t="s">
        <v>593</v>
      </c>
      <c r="B550">
        <v>0</v>
      </c>
      <c r="C550">
        <v>27170250</v>
      </c>
      <c r="D550" s="1" t="s">
        <v>1705</v>
      </c>
      <c r="E550">
        <v>20</v>
      </c>
      <c r="F550">
        <v>138765</v>
      </c>
      <c r="G550">
        <v>1</v>
      </c>
      <c r="H550" s="1"/>
      <c r="I550" s="1" t="s">
        <v>2405</v>
      </c>
      <c r="J550" s="1" t="s">
        <v>2462</v>
      </c>
      <c r="K550" s="1" t="s">
        <v>2465</v>
      </c>
      <c r="L550" s="1" t="s">
        <v>2488</v>
      </c>
      <c r="M550" s="1" t="s">
        <v>2593</v>
      </c>
      <c r="N550" s="1" t="s">
        <v>2607</v>
      </c>
      <c r="O550" s="1"/>
      <c r="P550">
        <v>1</v>
      </c>
      <c r="Q550" s="1" t="s">
        <v>2751</v>
      </c>
      <c r="R550" s="1" t="s">
        <v>3107</v>
      </c>
      <c r="S550" s="1"/>
      <c r="T550" s="1" t="s">
        <v>3109</v>
      </c>
      <c r="U550" s="1" t="s">
        <v>2751</v>
      </c>
      <c r="V550" s="1" t="s">
        <v>1705</v>
      </c>
      <c r="W550" s="1" t="s">
        <v>3396</v>
      </c>
      <c r="X550" s="1"/>
      <c r="Y550" s="3">
        <v>46211</v>
      </c>
      <c r="Z550" s="1" t="s">
        <v>3409</v>
      </c>
      <c r="AA550" s="3">
        <v>46211</v>
      </c>
      <c r="AB550" s="1" t="s">
        <v>3416</v>
      </c>
      <c r="AC550" s="1" t="s">
        <v>3574</v>
      </c>
      <c r="AD550" s="1" t="s">
        <v>3933</v>
      </c>
      <c r="AE550" s="1" t="s">
        <v>3933</v>
      </c>
      <c r="AF550" s="1" t="s">
        <v>3937</v>
      </c>
      <c r="AG550" s="1" t="s">
        <v>2488</v>
      </c>
      <c r="AH550" s="1" t="s">
        <v>2593</v>
      </c>
      <c r="AI550" s="1" t="s">
        <v>3948</v>
      </c>
      <c r="AJ550" s="1"/>
      <c r="AK550" s="1"/>
      <c r="AL550" s="1" t="s">
        <v>3952</v>
      </c>
      <c r="AM550" s="1" t="s">
        <v>3952</v>
      </c>
      <c r="AN550" s="1" t="s">
        <v>3959</v>
      </c>
      <c r="AO550" s="1" t="s">
        <v>3985</v>
      </c>
      <c r="AP550" s="1" t="s">
        <v>4220</v>
      </c>
      <c r="AQ550" s="1"/>
      <c r="AR550">
        <v>22418</v>
      </c>
      <c r="AS550">
        <v>1</v>
      </c>
      <c r="AT550" s="1" t="s">
        <v>4235</v>
      </c>
      <c r="AU550">
        <v>27170250</v>
      </c>
      <c r="AV550" s="1" t="s">
        <v>4260</v>
      </c>
      <c r="AW550" s="1" t="s">
        <v>3937</v>
      </c>
      <c r="AX550">
        <v>2332</v>
      </c>
      <c r="AY550">
        <v>135647</v>
      </c>
      <c r="AZ550">
        <v>1</v>
      </c>
      <c r="BA550" s="1" t="s">
        <v>3408</v>
      </c>
    </row>
    <row r="551" spans="1:53" ht="71.25">
      <c r="A551" s="2" t="s">
        <v>594</v>
      </c>
      <c r="B551">
        <v>0</v>
      </c>
      <c r="C551">
        <v>180000</v>
      </c>
      <c r="D551" s="1" t="s">
        <v>1526</v>
      </c>
      <c r="E551">
        <v>0</v>
      </c>
      <c r="F551">
        <v>138768</v>
      </c>
      <c r="G551">
        <v>1</v>
      </c>
      <c r="H551" s="1"/>
      <c r="I551" s="1" t="s">
        <v>2405</v>
      </c>
      <c r="J551" s="1" t="s">
        <v>2462</v>
      </c>
      <c r="K551" s="1" t="s">
        <v>2465</v>
      </c>
      <c r="L551" s="1" t="s">
        <v>2527</v>
      </c>
      <c r="M551" s="1" t="s">
        <v>2593</v>
      </c>
      <c r="N551" s="1" t="s">
        <v>2607</v>
      </c>
      <c r="O551" s="1"/>
      <c r="P551">
        <v>1</v>
      </c>
      <c r="Q551" s="1" t="s">
        <v>1526</v>
      </c>
      <c r="R551" s="1" t="s">
        <v>3107</v>
      </c>
      <c r="S551" s="1"/>
      <c r="T551" s="1" t="s">
        <v>3109</v>
      </c>
      <c r="U551" s="1" t="s">
        <v>1526</v>
      </c>
      <c r="V551" s="1" t="s">
        <v>1526</v>
      </c>
      <c r="W551" s="1" t="s">
        <v>3396</v>
      </c>
      <c r="X551" s="1" t="s">
        <v>3400</v>
      </c>
      <c r="Y551" s="3">
        <v>46211</v>
      </c>
      <c r="Z551" s="1" t="s">
        <v>3409</v>
      </c>
      <c r="AA551" s="3">
        <v>46211</v>
      </c>
      <c r="AB551" s="1" t="s">
        <v>3416</v>
      </c>
      <c r="AC551" s="1" t="s">
        <v>3575</v>
      </c>
      <c r="AD551" s="1" t="s">
        <v>3933</v>
      </c>
      <c r="AE551" s="1" t="s">
        <v>3933</v>
      </c>
      <c r="AF551" s="1" t="s">
        <v>3937</v>
      </c>
      <c r="AG551" s="1" t="s">
        <v>2527</v>
      </c>
      <c r="AH551" s="1" t="s">
        <v>2593</v>
      </c>
      <c r="AI551" s="1" t="s">
        <v>3948</v>
      </c>
      <c r="AJ551" s="1"/>
      <c r="AK551" s="1"/>
      <c r="AL551" s="1" t="s">
        <v>3952</v>
      </c>
      <c r="AM551" s="1" t="s">
        <v>3952</v>
      </c>
      <c r="AN551" s="1" t="s">
        <v>3959</v>
      </c>
      <c r="AO551" s="1" t="s">
        <v>4049</v>
      </c>
      <c r="AP551" s="1" t="s">
        <v>4227</v>
      </c>
      <c r="AQ551" s="1"/>
      <c r="AR551">
        <v>22422</v>
      </c>
      <c r="AS551">
        <v>1</v>
      </c>
      <c r="AT551" s="1" t="s">
        <v>4235</v>
      </c>
      <c r="AU551">
        <v>180000</v>
      </c>
      <c r="AV551" s="1" t="s">
        <v>4287</v>
      </c>
      <c r="AW551" s="1" t="s">
        <v>3937</v>
      </c>
      <c r="AX551">
        <v>2328</v>
      </c>
      <c r="AY551">
        <v>135648</v>
      </c>
      <c r="AZ551">
        <v>1</v>
      </c>
      <c r="BA551" s="1" t="s">
        <v>3401</v>
      </c>
    </row>
    <row r="552" spans="1:53">
      <c r="A552" s="1" t="s">
        <v>595</v>
      </c>
      <c r="B552">
        <v>0</v>
      </c>
      <c r="C552">
        <v>1347499.98</v>
      </c>
      <c r="D552" s="1" t="s">
        <v>1706</v>
      </c>
      <c r="E552">
        <v>20</v>
      </c>
      <c r="F552">
        <v>138778</v>
      </c>
      <c r="G552">
        <v>1</v>
      </c>
      <c r="H552" s="1"/>
      <c r="I552" s="1" t="s">
        <v>2428</v>
      </c>
      <c r="J552" s="1" t="s">
        <v>2462</v>
      </c>
      <c r="K552" s="1" t="s">
        <v>2465</v>
      </c>
      <c r="L552" s="1" t="s">
        <v>2509</v>
      </c>
      <c r="M552" s="1" t="s">
        <v>2593</v>
      </c>
      <c r="N552" s="1" t="s">
        <v>2607</v>
      </c>
      <c r="O552" s="1"/>
      <c r="P552">
        <v>3</v>
      </c>
      <c r="Q552" s="1" t="s">
        <v>2752</v>
      </c>
      <c r="R552" s="1" t="s">
        <v>3107</v>
      </c>
      <c r="S552" s="1"/>
      <c r="T552" s="1" t="s">
        <v>3109</v>
      </c>
      <c r="U552" s="1" t="s">
        <v>3166</v>
      </c>
      <c r="V552" s="1" t="s">
        <v>3317</v>
      </c>
      <c r="W552" s="1" t="s">
        <v>3396</v>
      </c>
      <c r="X552" s="1" t="s">
        <v>3400</v>
      </c>
      <c r="Y552" s="3">
        <v>46211</v>
      </c>
      <c r="Z552" s="1" t="s">
        <v>3409</v>
      </c>
      <c r="AA552" s="3">
        <v>46211</v>
      </c>
      <c r="AB552" s="1" t="s">
        <v>3416</v>
      </c>
      <c r="AC552" s="1" t="s">
        <v>3576</v>
      </c>
      <c r="AD552" s="1" t="s">
        <v>3933</v>
      </c>
      <c r="AE552" s="1" t="s">
        <v>3934</v>
      </c>
      <c r="AF552" s="1" t="s">
        <v>3937</v>
      </c>
      <c r="AG552" s="1" t="s">
        <v>2509</v>
      </c>
      <c r="AH552" s="1" t="s">
        <v>2593</v>
      </c>
      <c r="AI552" s="1" t="s">
        <v>3948</v>
      </c>
      <c r="AJ552" s="1"/>
      <c r="AK552" s="1"/>
      <c r="AL552" s="1" t="s">
        <v>3952</v>
      </c>
      <c r="AM552" s="1" t="s">
        <v>3952</v>
      </c>
      <c r="AN552" s="1" t="s">
        <v>3959</v>
      </c>
      <c r="AO552" s="1" t="s">
        <v>4050</v>
      </c>
      <c r="AP552" s="1" t="s">
        <v>4221</v>
      </c>
      <c r="AQ552" s="1"/>
      <c r="AR552">
        <v>25434</v>
      </c>
      <c r="AS552">
        <v>3</v>
      </c>
      <c r="AT552" s="1" t="s">
        <v>4235</v>
      </c>
      <c r="AU552">
        <v>449166.66</v>
      </c>
      <c r="AV552" s="1" t="s">
        <v>4306</v>
      </c>
      <c r="AW552" s="1" t="s">
        <v>3937</v>
      </c>
      <c r="AX552">
        <v>717</v>
      </c>
      <c r="AY552">
        <v>135649</v>
      </c>
      <c r="AZ552">
        <v>1</v>
      </c>
      <c r="BA552" s="1" t="s">
        <v>3406</v>
      </c>
    </row>
    <row r="553" spans="1:53">
      <c r="A553" s="1" t="s">
        <v>1</v>
      </c>
      <c r="B553">
        <v>0</v>
      </c>
      <c r="C553">
        <v>-134750</v>
      </c>
      <c r="D553" s="1" t="s">
        <v>1707</v>
      </c>
      <c r="E553">
        <v>20</v>
      </c>
      <c r="F553">
        <v>138778</v>
      </c>
      <c r="G553">
        <v>2</v>
      </c>
      <c r="H553" s="1"/>
      <c r="I553" s="1" t="s">
        <v>2415</v>
      </c>
      <c r="J553" s="1" t="s">
        <v>2462</v>
      </c>
      <c r="K553" s="1" t="s">
        <v>2465</v>
      </c>
      <c r="L553" s="1" t="s">
        <v>2509</v>
      </c>
      <c r="M553" s="1" t="s">
        <v>2593</v>
      </c>
      <c r="N553" s="1" t="s">
        <v>2607</v>
      </c>
      <c r="O553" s="1"/>
      <c r="P553">
        <v>1</v>
      </c>
      <c r="Q553" s="1" t="s">
        <v>2753</v>
      </c>
      <c r="R553" s="1" t="s">
        <v>3107</v>
      </c>
      <c r="S553" s="1"/>
      <c r="T553" s="1" t="s">
        <v>3109</v>
      </c>
      <c r="U553" s="1" t="s">
        <v>3166</v>
      </c>
      <c r="V553" s="1" t="s">
        <v>3317</v>
      </c>
      <c r="W553" s="1" t="s">
        <v>3396</v>
      </c>
      <c r="X553" s="1" t="s">
        <v>3400</v>
      </c>
      <c r="Y553" s="3">
        <v>46211</v>
      </c>
      <c r="Z553" s="1" t="s">
        <v>3409</v>
      </c>
      <c r="AA553" s="3">
        <v>46211</v>
      </c>
      <c r="AB553" s="1" t="s">
        <v>3416</v>
      </c>
      <c r="AC553" s="1" t="s">
        <v>3576</v>
      </c>
      <c r="AD553" s="1" t="s">
        <v>3933</v>
      </c>
      <c r="AE553" s="1" t="s">
        <v>3934</v>
      </c>
      <c r="AF553" s="1" t="s">
        <v>3937</v>
      </c>
      <c r="AG553" s="1" t="s">
        <v>2509</v>
      </c>
      <c r="AH553" s="1" t="s">
        <v>2593</v>
      </c>
      <c r="AI553" s="1" t="s">
        <v>3948</v>
      </c>
      <c r="AJ553" s="1"/>
      <c r="AK553" s="1"/>
      <c r="AL553" s="1" t="s">
        <v>3952</v>
      </c>
      <c r="AM553" s="1" t="s">
        <v>3952</v>
      </c>
      <c r="AN553" s="1" t="s">
        <v>3959</v>
      </c>
      <c r="AO553" s="1" t="s">
        <v>4050</v>
      </c>
      <c r="AP553" s="1" t="s">
        <v>4221</v>
      </c>
      <c r="AQ553" s="1"/>
      <c r="AR553">
        <v>2057</v>
      </c>
      <c r="AS553">
        <v>1</v>
      </c>
      <c r="AT553" s="1" t="s">
        <v>4235</v>
      </c>
      <c r="AU553">
        <v>-134750</v>
      </c>
      <c r="AV553" s="1" t="s">
        <v>120</v>
      </c>
      <c r="AW553" s="1" t="s">
        <v>3937</v>
      </c>
      <c r="AX553">
        <v>717</v>
      </c>
      <c r="AY553">
        <v>135649</v>
      </c>
      <c r="AZ553">
        <v>2</v>
      </c>
      <c r="BA553" s="1" t="s">
        <v>3406</v>
      </c>
    </row>
    <row r="554" spans="1:53">
      <c r="A554" s="1" t="s">
        <v>596</v>
      </c>
      <c r="B554">
        <v>0</v>
      </c>
      <c r="C554">
        <v>2822710.42</v>
      </c>
      <c r="D554" s="1" t="s">
        <v>1708</v>
      </c>
      <c r="E554">
        <v>20</v>
      </c>
      <c r="F554">
        <v>138785</v>
      </c>
      <c r="G554">
        <v>1</v>
      </c>
      <c r="H554" s="1"/>
      <c r="I554" s="1" t="s">
        <v>2405</v>
      </c>
      <c r="J554" s="1" t="s">
        <v>2462</v>
      </c>
      <c r="K554" s="1" t="s">
        <v>2465</v>
      </c>
      <c r="L554" s="1" t="s">
        <v>2488</v>
      </c>
      <c r="M554" s="1" t="s">
        <v>2598</v>
      </c>
      <c r="N554" s="1" t="s">
        <v>2607</v>
      </c>
      <c r="O554" s="1"/>
      <c r="P554">
        <v>1</v>
      </c>
      <c r="Q554" s="1" t="s">
        <v>2754</v>
      </c>
      <c r="R554" s="1" t="s">
        <v>3107</v>
      </c>
      <c r="S554" s="1"/>
      <c r="T554" s="1" t="s">
        <v>3109</v>
      </c>
      <c r="U554" s="1" t="s">
        <v>2754</v>
      </c>
      <c r="V554" s="1" t="s">
        <v>1708</v>
      </c>
      <c r="W554" s="1" t="s">
        <v>3396</v>
      </c>
      <c r="X554" s="1" t="s">
        <v>3400</v>
      </c>
      <c r="Y554" s="3">
        <v>46211</v>
      </c>
      <c r="Z554" s="1" t="s">
        <v>3409</v>
      </c>
      <c r="AA554" s="3">
        <v>46211</v>
      </c>
      <c r="AB554" s="1" t="s">
        <v>3416</v>
      </c>
      <c r="AC554" s="1" t="s">
        <v>3577</v>
      </c>
      <c r="AD554" s="1" t="s">
        <v>3933</v>
      </c>
      <c r="AE554" s="1" t="s">
        <v>3933</v>
      </c>
      <c r="AF554" s="1" t="s">
        <v>3937</v>
      </c>
      <c r="AG554" s="1" t="s">
        <v>2488</v>
      </c>
      <c r="AH554" s="1" t="s">
        <v>2598</v>
      </c>
      <c r="AI554" s="1" t="s">
        <v>3948</v>
      </c>
      <c r="AJ554" s="1"/>
      <c r="AK554" s="1"/>
      <c r="AL554" s="1" t="s">
        <v>3952</v>
      </c>
      <c r="AM554" s="1" t="s">
        <v>3952</v>
      </c>
      <c r="AN554" s="1" t="s">
        <v>3959</v>
      </c>
      <c r="AO554" s="1" t="s">
        <v>4019</v>
      </c>
      <c r="AP554" s="1" t="s">
        <v>4221</v>
      </c>
      <c r="AQ554" s="1"/>
      <c r="AR554">
        <v>6965</v>
      </c>
      <c r="AS554">
        <v>1</v>
      </c>
      <c r="AT554" s="1" t="s">
        <v>4235</v>
      </c>
      <c r="AU554">
        <v>2822710.42</v>
      </c>
      <c r="AV554" s="1" t="s">
        <v>4252</v>
      </c>
      <c r="AW554" s="1" t="s">
        <v>3937</v>
      </c>
      <c r="AX554">
        <v>1688</v>
      </c>
      <c r="AY554">
        <v>135650</v>
      </c>
      <c r="AZ554">
        <v>1</v>
      </c>
      <c r="BA554" s="1" t="s">
        <v>3406</v>
      </c>
    </row>
    <row r="555" spans="1:53">
      <c r="A555" s="1" t="s">
        <v>597</v>
      </c>
      <c r="B555">
        <v>0</v>
      </c>
      <c r="C555">
        <v>36077000</v>
      </c>
      <c r="D555" s="1" t="s">
        <v>1709</v>
      </c>
      <c r="E555">
        <v>20</v>
      </c>
      <c r="F555">
        <v>138788</v>
      </c>
      <c r="G555">
        <v>1</v>
      </c>
      <c r="H555" s="1"/>
      <c r="I555" s="1" t="s">
        <v>2405</v>
      </c>
      <c r="J555" s="1" t="s">
        <v>2462</v>
      </c>
      <c r="K555" s="1" t="s">
        <v>2465</v>
      </c>
      <c r="L555" s="1" t="s">
        <v>2528</v>
      </c>
      <c r="M555" s="1" t="s">
        <v>2598</v>
      </c>
      <c r="N555" s="1" t="s">
        <v>2607</v>
      </c>
      <c r="O555" s="1"/>
      <c r="P555">
        <v>1</v>
      </c>
      <c r="Q555" s="1" t="s">
        <v>2755</v>
      </c>
      <c r="R555" s="1" t="s">
        <v>3107</v>
      </c>
      <c r="S555" s="1"/>
      <c r="T555" s="1" t="s">
        <v>3109</v>
      </c>
      <c r="U555" s="1" t="s">
        <v>3167</v>
      </c>
      <c r="V555" s="1" t="s">
        <v>3318</v>
      </c>
      <c r="W555" s="1" t="s">
        <v>3396</v>
      </c>
      <c r="X555" s="1"/>
      <c r="Y555" s="3">
        <v>46211</v>
      </c>
      <c r="Z555" s="1" t="s">
        <v>3409</v>
      </c>
      <c r="AA555" s="3">
        <v>46211</v>
      </c>
      <c r="AB555" s="1" t="s">
        <v>3416</v>
      </c>
      <c r="AC555" s="1" t="s">
        <v>3578</v>
      </c>
      <c r="AD555" s="1" t="s">
        <v>3933</v>
      </c>
      <c r="AE555" s="1" t="s">
        <v>3933</v>
      </c>
      <c r="AF555" s="1" t="s">
        <v>3937</v>
      </c>
      <c r="AG555" s="1" t="s">
        <v>2528</v>
      </c>
      <c r="AH555" s="1" t="s">
        <v>2598</v>
      </c>
      <c r="AI555" s="1" t="s">
        <v>3948</v>
      </c>
      <c r="AJ555" s="1"/>
      <c r="AK555" s="1"/>
      <c r="AL555" s="1" t="s">
        <v>3953</v>
      </c>
      <c r="AM555" s="1" t="s">
        <v>3952</v>
      </c>
      <c r="AN555" s="1" t="s">
        <v>3959</v>
      </c>
      <c r="AO555" s="1" t="s">
        <v>3982</v>
      </c>
      <c r="AP555" s="1" t="s">
        <v>4221</v>
      </c>
      <c r="AQ555" s="1"/>
      <c r="AR555">
        <v>22421</v>
      </c>
      <c r="AS555">
        <v>1</v>
      </c>
      <c r="AT555" s="1" t="s">
        <v>4235</v>
      </c>
      <c r="AU555">
        <v>36077000</v>
      </c>
      <c r="AV555" s="1" t="s">
        <v>4305</v>
      </c>
      <c r="AW555" s="1" t="s">
        <v>3937</v>
      </c>
      <c r="AX555">
        <v>2633</v>
      </c>
      <c r="AY555">
        <v>135651</v>
      </c>
      <c r="AZ555">
        <v>1</v>
      </c>
      <c r="BA555" s="1" t="s">
        <v>3416</v>
      </c>
    </row>
    <row r="556" spans="1:53">
      <c r="A556" s="1" t="s">
        <v>598</v>
      </c>
      <c r="B556">
        <v>0</v>
      </c>
      <c r="C556">
        <v>-4329240</v>
      </c>
      <c r="D556" s="1" t="s">
        <v>1710</v>
      </c>
      <c r="E556">
        <v>20</v>
      </c>
      <c r="F556">
        <v>138788</v>
      </c>
      <c r="G556">
        <v>2</v>
      </c>
      <c r="H556" s="1"/>
      <c r="I556" s="1" t="s">
        <v>2415</v>
      </c>
      <c r="J556" s="1" t="s">
        <v>2462</v>
      </c>
      <c r="K556" s="1" t="s">
        <v>2465</v>
      </c>
      <c r="L556" s="1" t="s">
        <v>2528</v>
      </c>
      <c r="M556" s="1" t="s">
        <v>2598</v>
      </c>
      <c r="N556" s="1" t="s">
        <v>2607</v>
      </c>
      <c r="O556" s="1"/>
      <c r="P556">
        <v>0</v>
      </c>
      <c r="Q556" s="1" t="s">
        <v>2609</v>
      </c>
      <c r="R556" s="1" t="s">
        <v>3107</v>
      </c>
      <c r="S556" s="1"/>
      <c r="T556" s="1" t="s">
        <v>3109</v>
      </c>
      <c r="U556" s="1" t="s">
        <v>3167</v>
      </c>
      <c r="V556" s="1" t="s">
        <v>3318</v>
      </c>
      <c r="W556" s="1" t="s">
        <v>3396</v>
      </c>
      <c r="X556" s="1"/>
      <c r="Y556" s="3">
        <v>46211</v>
      </c>
      <c r="Z556" s="1" t="s">
        <v>3409</v>
      </c>
      <c r="AA556" s="3">
        <v>46211</v>
      </c>
      <c r="AB556" s="1" t="s">
        <v>3416</v>
      </c>
      <c r="AC556" s="1" t="s">
        <v>3578</v>
      </c>
      <c r="AD556" s="1" t="s">
        <v>3933</v>
      </c>
      <c r="AE556" s="1" t="s">
        <v>3933</v>
      </c>
      <c r="AF556" s="1" t="s">
        <v>3937</v>
      </c>
      <c r="AG556" s="1" t="s">
        <v>2528</v>
      </c>
      <c r="AH556" s="1" t="s">
        <v>2598</v>
      </c>
      <c r="AI556" s="1" t="s">
        <v>3948</v>
      </c>
      <c r="AJ556" s="1"/>
      <c r="AK556" s="1"/>
      <c r="AL556" s="1" t="s">
        <v>3953</v>
      </c>
      <c r="AM556" s="1" t="s">
        <v>3954</v>
      </c>
      <c r="AN556" s="1" t="s">
        <v>3959</v>
      </c>
      <c r="AO556" s="1" t="s">
        <v>3982</v>
      </c>
      <c r="AP556" s="1" t="s">
        <v>4221</v>
      </c>
      <c r="AQ556" s="1"/>
      <c r="AR556">
        <v>2057</v>
      </c>
      <c r="AS556">
        <v>1</v>
      </c>
      <c r="AT556" s="1" t="s">
        <v>4235</v>
      </c>
      <c r="AU556">
        <v>-4329240</v>
      </c>
      <c r="AV556" s="1" t="s">
        <v>120</v>
      </c>
      <c r="AW556" s="1" t="s">
        <v>3937</v>
      </c>
      <c r="AX556">
        <v>2633</v>
      </c>
      <c r="AY556">
        <v>135651</v>
      </c>
      <c r="AZ556">
        <v>2</v>
      </c>
      <c r="BA556" s="1" t="s">
        <v>3416</v>
      </c>
    </row>
    <row r="557" spans="1:53">
      <c r="A557" s="1" t="s">
        <v>599</v>
      </c>
      <c r="B557">
        <v>0</v>
      </c>
      <c r="C557">
        <v>180000000</v>
      </c>
      <c r="D557" s="1" t="s">
        <v>1566</v>
      </c>
      <c r="E557">
        <v>20</v>
      </c>
      <c r="F557">
        <v>138789</v>
      </c>
      <c r="G557">
        <v>1</v>
      </c>
      <c r="H557" s="1"/>
      <c r="I557" s="1" t="s">
        <v>2405</v>
      </c>
      <c r="J557" s="1" t="s">
        <v>2462</v>
      </c>
      <c r="K557" s="1" t="s">
        <v>2465</v>
      </c>
      <c r="L557" s="1" t="s">
        <v>2529</v>
      </c>
      <c r="M557" s="1" t="s">
        <v>2465</v>
      </c>
      <c r="N557" s="1" t="s">
        <v>2607</v>
      </c>
      <c r="O557" s="1"/>
      <c r="P557">
        <v>12</v>
      </c>
      <c r="Q557" s="1" t="s">
        <v>1482</v>
      </c>
      <c r="R557" s="1" t="s">
        <v>3107</v>
      </c>
      <c r="S557" s="1"/>
      <c r="T557" s="1" t="s">
        <v>3109</v>
      </c>
      <c r="U557" s="1" t="s">
        <v>1482</v>
      </c>
      <c r="V557" s="1" t="s">
        <v>1566</v>
      </c>
      <c r="W557" s="1" t="s">
        <v>3396</v>
      </c>
      <c r="X557" s="1"/>
      <c r="Y557" s="3">
        <v>46211</v>
      </c>
      <c r="Z557" s="1" t="s">
        <v>3409</v>
      </c>
      <c r="AA557" s="3">
        <v>46211</v>
      </c>
      <c r="AB557" s="1" t="s">
        <v>3416</v>
      </c>
      <c r="AC557" s="1" t="s">
        <v>3579</v>
      </c>
      <c r="AD557" s="1" t="s">
        <v>3933</v>
      </c>
      <c r="AE557" s="1" t="s">
        <v>3933</v>
      </c>
      <c r="AF557" s="1" t="s">
        <v>3937</v>
      </c>
      <c r="AG557" s="1" t="s">
        <v>2529</v>
      </c>
      <c r="AH557" s="1" t="s">
        <v>2465</v>
      </c>
      <c r="AI557" s="1" t="s">
        <v>3948</v>
      </c>
      <c r="AJ557" s="1"/>
      <c r="AK557" s="1"/>
      <c r="AL557" s="1" t="s">
        <v>3952</v>
      </c>
      <c r="AM557" s="1" t="s">
        <v>3952</v>
      </c>
      <c r="AN557" s="1" t="s">
        <v>3959</v>
      </c>
      <c r="AO557" s="1" t="s">
        <v>4051</v>
      </c>
      <c r="AP557" s="1" t="s">
        <v>4221</v>
      </c>
      <c r="AQ557" s="1"/>
      <c r="AR557">
        <v>22416</v>
      </c>
      <c r="AS557">
        <v>12</v>
      </c>
      <c r="AT557" s="1" t="s">
        <v>4235</v>
      </c>
      <c r="AU557">
        <v>15000000</v>
      </c>
      <c r="AV557" s="1" t="s">
        <v>4307</v>
      </c>
      <c r="AW557" s="1" t="s">
        <v>3937</v>
      </c>
      <c r="AX557">
        <v>4294</v>
      </c>
      <c r="AY557">
        <v>135652</v>
      </c>
      <c r="AZ557">
        <v>1</v>
      </c>
      <c r="BA557" s="1" t="s">
        <v>4631</v>
      </c>
    </row>
    <row r="558" spans="1:53">
      <c r="A558" s="1" t="s">
        <v>600</v>
      </c>
      <c r="B558">
        <v>0</v>
      </c>
      <c r="C558">
        <v>5376000</v>
      </c>
      <c r="D558" s="1" t="s">
        <v>1711</v>
      </c>
      <c r="E558">
        <v>20</v>
      </c>
      <c r="F558">
        <v>138791</v>
      </c>
      <c r="G558">
        <v>1</v>
      </c>
      <c r="H558" s="1"/>
      <c r="I558" s="1" t="s">
        <v>2405</v>
      </c>
      <c r="J558" s="1" t="s">
        <v>2462</v>
      </c>
      <c r="K558" s="1" t="s">
        <v>2465</v>
      </c>
      <c r="L558" s="1" t="s">
        <v>2529</v>
      </c>
      <c r="M558" s="1" t="s">
        <v>2465</v>
      </c>
      <c r="N558" s="1" t="s">
        <v>2607</v>
      </c>
      <c r="O558" s="1"/>
      <c r="P558">
        <v>12</v>
      </c>
      <c r="Q558" s="1" t="s">
        <v>2756</v>
      </c>
      <c r="R558" s="1" t="s">
        <v>3107</v>
      </c>
      <c r="S558" s="1"/>
      <c r="T558" s="1" t="s">
        <v>3109</v>
      </c>
      <c r="U558" s="1" t="s">
        <v>3168</v>
      </c>
      <c r="V558" s="1" t="s">
        <v>3319</v>
      </c>
      <c r="W558" s="1" t="s">
        <v>3396</v>
      </c>
      <c r="X558" s="1"/>
      <c r="Y558" s="3">
        <v>46211</v>
      </c>
      <c r="Z558" s="1" t="s">
        <v>3409</v>
      </c>
      <c r="AA558" s="3">
        <v>46211</v>
      </c>
      <c r="AB558" s="1" t="s">
        <v>3416</v>
      </c>
      <c r="AC558" s="1" t="s">
        <v>3580</v>
      </c>
      <c r="AD558" s="1" t="s">
        <v>3933</v>
      </c>
      <c r="AE558" s="1" t="s">
        <v>3933</v>
      </c>
      <c r="AF558" s="1" t="s">
        <v>3937</v>
      </c>
      <c r="AG558" s="1" t="s">
        <v>2529</v>
      </c>
      <c r="AH558" s="1" t="s">
        <v>2465</v>
      </c>
      <c r="AI558" s="1" t="s">
        <v>3948</v>
      </c>
      <c r="AJ558" s="1"/>
      <c r="AK558" s="1"/>
      <c r="AL558" s="1" t="s">
        <v>3952</v>
      </c>
      <c r="AM558" s="1" t="s">
        <v>3952</v>
      </c>
      <c r="AN558" s="1" t="s">
        <v>3959</v>
      </c>
      <c r="AO558" s="1" t="s">
        <v>4051</v>
      </c>
      <c r="AP558" s="1" t="s">
        <v>4221</v>
      </c>
      <c r="AQ558" s="1"/>
      <c r="AR558">
        <v>22415</v>
      </c>
      <c r="AS558">
        <v>12</v>
      </c>
      <c r="AT558" s="1" t="s">
        <v>4235</v>
      </c>
      <c r="AU558">
        <v>448000</v>
      </c>
      <c r="AV558" s="1" t="s">
        <v>4308</v>
      </c>
      <c r="AW558" s="1" t="s">
        <v>3937</v>
      </c>
      <c r="AX558">
        <v>4294</v>
      </c>
      <c r="AY558">
        <v>135653</v>
      </c>
      <c r="AZ558">
        <v>1</v>
      </c>
      <c r="BA558" s="1" t="s">
        <v>3406</v>
      </c>
    </row>
    <row r="559" spans="1:53">
      <c r="A559" s="1" t="s">
        <v>601</v>
      </c>
      <c r="B559">
        <v>0</v>
      </c>
      <c r="C559">
        <v>5376000</v>
      </c>
      <c r="D559" s="1" t="s">
        <v>1711</v>
      </c>
      <c r="E559">
        <v>20</v>
      </c>
      <c r="F559">
        <v>138791</v>
      </c>
      <c r="G559">
        <v>2</v>
      </c>
      <c r="H559" s="1"/>
      <c r="I559" s="1" t="s">
        <v>2405</v>
      </c>
      <c r="J559" s="1" t="s">
        <v>2462</v>
      </c>
      <c r="K559" s="1" t="s">
        <v>2465</v>
      </c>
      <c r="L559" s="1" t="s">
        <v>2529</v>
      </c>
      <c r="M559" s="1" t="s">
        <v>2465</v>
      </c>
      <c r="N559" s="1" t="s">
        <v>2607</v>
      </c>
      <c r="O559" s="1"/>
      <c r="P559">
        <v>12</v>
      </c>
      <c r="Q559" s="1" t="s">
        <v>2756</v>
      </c>
      <c r="R559" s="1" t="s">
        <v>3107</v>
      </c>
      <c r="S559" s="1"/>
      <c r="T559" s="1" t="s">
        <v>3109</v>
      </c>
      <c r="U559" s="1" t="s">
        <v>3168</v>
      </c>
      <c r="V559" s="1" t="s">
        <v>3319</v>
      </c>
      <c r="W559" s="1" t="s">
        <v>3396</v>
      </c>
      <c r="X559" s="1"/>
      <c r="Y559" s="3">
        <v>46211</v>
      </c>
      <c r="Z559" s="1" t="s">
        <v>3409</v>
      </c>
      <c r="AA559" s="3">
        <v>46211</v>
      </c>
      <c r="AB559" s="1" t="s">
        <v>3416</v>
      </c>
      <c r="AC559" s="1" t="s">
        <v>3580</v>
      </c>
      <c r="AD559" s="1" t="s">
        <v>3933</v>
      </c>
      <c r="AE559" s="1" t="s">
        <v>3933</v>
      </c>
      <c r="AF559" s="1" t="s">
        <v>3937</v>
      </c>
      <c r="AG559" s="1" t="s">
        <v>2529</v>
      </c>
      <c r="AH559" s="1" t="s">
        <v>2465</v>
      </c>
      <c r="AI559" s="1" t="s">
        <v>3948</v>
      </c>
      <c r="AJ559" s="1"/>
      <c r="AK559" s="1"/>
      <c r="AL559" s="1" t="s">
        <v>3952</v>
      </c>
      <c r="AM559" s="1" t="s">
        <v>3952</v>
      </c>
      <c r="AN559" s="1" t="s">
        <v>3959</v>
      </c>
      <c r="AO559" s="1" t="s">
        <v>4051</v>
      </c>
      <c r="AP559" s="1" t="s">
        <v>4221</v>
      </c>
      <c r="AQ559" s="1"/>
      <c r="AR559">
        <v>22415</v>
      </c>
      <c r="AS559">
        <v>12</v>
      </c>
      <c r="AT559" s="1" t="s">
        <v>4235</v>
      </c>
      <c r="AU559">
        <v>448000</v>
      </c>
      <c r="AV559" s="1" t="s">
        <v>4308</v>
      </c>
      <c r="AW559" s="1" t="s">
        <v>3937</v>
      </c>
      <c r="AX559">
        <v>4294</v>
      </c>
      <c r="AY559">
        <v>135653</v>
      </c>
      <c r="AZ559">
        <v>2</v>
      </c>
      <c r="BA559" s="1" t="s">
        <v>3406</v>
      </c>
    </row>
    <row r="560" spans="1:53">
      <c r="A560" s="1" t="s">
        <v>602</v>
      </c>
      <c r="B560">
        <v>0</v>
      </c>
      <c r="C560">
        <v>16128000</v>
      </c>
      <c r="D560" s="1" t="s">
        <v>1712</v>
      </c>
      <c r="E560">
        <v>20</v>
      </c>
      <c r="F560">
        <v>138791</v>
      </c>
      <c r="G560">
        <v>3</v>
      </c>
      <c r="H560" s="1"/>
      <c r="I560" s="1" t="s">
        <v>2405</v>
      </c>
      <c r="J560" s="1" t="s">
        <v>2462</v>
      </c>
      <c r="K560" s="1" t="s">
        <v>2465</v>
      </c>
      <c r="L560" s="1" t="s">
        <v>2529</v>
      </c>
      <c r="M560" s="1" t="s">
        <v>2465</v>
      </c>
      <c r="N560" s="1" t="s">
        <v>2607</v>
      </c>
      <c r="O560" s="1"/>
      <c r="P560">
        <v>12</v>
      </c>
      <c r="Q560" s="1" t="s">
        <v>2757</v>
      </c>
      <c r="R560" s="1" t="s">
        <v>3107</v>
      </c>
      <c r="S560" s="1"/>
      <c r="T560" s="1" t="s">
        <v>3109</v>
      </c>
      <c r="U560" s="1" t="s">
        <v>3168</v>
      </c>
      <c r="V560" s="1" t="s">
        <v>3319</v>
      </c>
      <c r="W560" s="1" t="s">
        <v>3396</v>
      </c>
      <c r="X560" s="1"/>
      <c r="Y560" s="3">
        <v>46211</v>
      </c>
      <c r="Z560" s="1" t="s">
        <v>3409</v>
      </c>
      <c r="AA560" s="3">
        <v>46211</v>
      </c>
      <c r="AB560" s="1" t="s">
        <v>3416</v>
      </c>
      <c r="AC560" s="1" t="s">
        <v>3580</v>
      </c>
      <c r="AD560" s="1" t="s">
        <v>3933</v>
      </c>
      <c r="AE560" s="1" t="s">
        <v>3933</v>
      </c>
      <c r="AF560" s="1" t="s">
        <v>3937</v>
      </c>
      <c r="AG560" s="1" t="s">
        <v>2529</v>
      </c>
      <c r="AH560" s="1" t="s">
        <v>2465</v>
      </c>
      <c r="AI560" s="1" t="s">
        <v>3948</v>
      </c>
      <c r="AJ560" s="1"/>
      <c r="AK560" s="1"/>
      <c r="AL560" s="1" t="s">
        <v>3952</v>
      </c>
      <c r="AM560" s="1" t="s">
        <v>3952</v>
      </c>
      <c r="AN560" s="1" t="s">
        <v>3959</v>
      </c>
      <c r="AO560" s="1" t="s">
        <v>4051</v>
      </c>
      <c r="AP560" s="1" t="s">
        <v>4221</v>
      </c>
      <c r="AQ560" s="1"/>
      <c r="AR560">
        <v>22415</v>
      </c>
      <c r="AS560">
        <v>12</v>
      </c>
      <c r="AT560" s="1" t="s">
        <v>4235</v>
      </c>
      <c r="AU560">
        <v>1344000</v>
      </c>
      <c r="AV560" s="1" t="s">
        <v>4308</v>
      </c>
      <c r="AW560" s="1" t="s">
        <v>3937</v>
      </c>
      <c r="AX560">
        <v>4294</v>
      </c>
      <c r="AY560">
        <v>135653</v>
      </c>
      <c r="AZ560">
        <v>3</v>
      </c>
      <c r="BA560" s="1" t="s">
        <v>3406</v>
      </c>
    </row>
    <row r="561" spans="1:53">
      <c r="A561" s="1" t="s">
        <v>603</v>
      </c>
      <c r="B561">
        <v>0</v>
      </c>
      <c r="C561">
        <v>16128000</v>
      </c>
      <c r="D561" s="1" t="s">
        <v>1712</v>
      </c>
      <c r="E561">
        <v>20</v>
      </c>
      <c r="F561">
        <v>138791</v>
      </c>
      <c r="G561">
        <v>4</v>
      </c>
      <c r="H561" s="1"/>
      <c r="I561" s="1" t="s">
        <v>2405</v>
      </c>
      <c r="J561" s="1" t="s">
        <v>2462</v>
      </c>
      <c r="K561" s="1" t="s">
        <v>2465</v>
      </c>
      <c r="L561" s="1" t="s">
        <v>2529</v>
      </c>
      <c r="M561" s="1" t="s">
        <v>2465</v>
      </c>
      <c r="N561" s="1" t="s">
        <v>2607</v>
      </c>
      <c r="O561" s="1"/>
      <c r="P561">
        <v>12</v>
      </c>
      <c r="Q561" s="1" t="s">
        <v>2757</v>
      </c>
      <c r="R561" s="1" t="s">
        <v>3107</v>
      </c>
      <c r="S561" s="1"/>
      <c r="T561" s="1" t="s">
        <v>3109</v>
      </c>
      <c r="U561" s="1" t="s">
        <v>3168</v>
      </c>
      <c r="V561" s="1" t="s">
        <v>3319</v>
      </c>
      <c r="W561" s="1" t="s">
        <v>3396</v>
      </c>
      <c r="X561" s="1"/>
      <c r="Y561" s="3">
        <v>46211</v>
      </c>
      <c r="Z561" s="1" t="s">
        <v>3409</v>
      </c>
      <c r="AA561" s="3">
        <v>46211</v>
      </c>
      <c r="AB561" s="1" t="s">
        <v>3416</v>
      </c>
      <c r="AC561" s="1" t="s">
        <v>3580</v>
      </c>
      <c r="AD561" s="1" t="s">
        <v>3933</v>
      </c>
      <c r="AE561" s="1" t="s">
        <v>3933</v>
      </c>
      <c r="AF561" s="1" t="s">
        <v>3937</v>
      </c>
      <c r="AG561" s="1" t="s">
        <v>2529</v>
      </c>
      <c r="AH561" s="1" t="s">
        <v>2465</v>
      </c>
      <c r="AI561" s="1" t="s">
        <v>3948</v>
      </c>
      <c r="AJ561" s="1"/>
      <c r="AK561" s="1"/>
      <c r="AL561" s="1" t="s">
        <v>3952</v>
      </c>
      <c r="AM561" s="1" t="s">
        <v>3952</v>
      </c>
      <c r="AN561" s="1" t="s">
        <v>3959</v>
      </c>
      <c r="AO561" s="1" t="s">
        <v>4051</v>
      </c>
      <c r="AP561" s="1" t="s">
        <v>4221</v>
      </c>
      <c r="AQ561" s="1"/>
      <c r="AR561">
        <v>22415</v>
      </c>
      <c r="AS561">
        <v>12</v>
      </c>
      <c r="AT561" s="1" t="s">
        <v>4235</v>
      </c>
      <c r="AU561">
        <v>1344000</v>
      </c>
      <c r="AV561" s="1" t="s">
        <v>4308</v>
      </c>
      <c r="AW561" s="1" t="s">
        <v>3937</v>
      </c>
      <c r="AX561">
        <v>4294</v>
      </c>
      <c r="AY561">
        <v>135653</v>
      </c>
      <c r="AZ561">
        <v>4</v>
      </c>
      <c r="BA561" s="1" t="s">
        <v>3406</v>
      </c>
    </row>
    <row r="562" spans="1:53">
      <c r="A562" s="1" t="s">
        <v>604</v>
      </c>
      <c r="B562">
        <v>0</v>
      </c>
      <c r="C562">
        <v>5376000</v>
      </c>
      <c r="D562" s="1" t="s">
        <v>1711</v>
      </c>
      <c r="E562">
        <v>20</v>
      </c>
      <c r="F562">
        <v>138791</v>
      </c>
      <c r="G562">
        <v>5</v>
      </c>
      <c r="H562" s="1"/>
      <c r="I562" s="1" t="s">
        <v>2405</v>
      </c>
      <c r="J562" s="1" t="s">
        <v>2462</v>
      </c>
      <c r="K562" s="1" t="s">
        <v>2465</v>
      </c>
      <c r="L562" s="1" t="s">
        <v>2529</v>
      </c>
      <c r="M562" s="1" t="s">
        <v>2465</v>
      </c>
      <c r="N562" s="1" t="s">
        <v>2607</v>
      </c>
      <c r="O562" s="1"/>
      <c r="P562">
        <v>12</v>
      </c>
      <c r="Q562" s="1" t="s">
        <v>2756</v>
      </c>
      <c r="R562" s="1" t="s">
        <v>3107</v>
      </c>
      <c r="S562" s="1"/>
      <c r="T562" s="1" t="s">
        <v>3109</v>
      </c>
      <c r="U562" s="1" t="s">
        <v>3168</v>
      </c>
      <c r="V562" s="1" t="s">
        <v>3319</v>
      </c>
      <c r="W562" s="1" t="s">
        <v>3396</v>
      </c>
      <c r="X562" s="1"/>
      <c r="Y562" s="3">
        <v>46211</v>
      </c>
      <c r="Z562" s="1" t="s">
        <v>3409</v>
      </c>
      <c r="AA562" s="3">
        <v>46211</v>
      </c>
      <c r="AB562" s="1" t="s">
        <v>3416</v>
      </c>
      <c r="AC562" s="1" t="s">
        <v>3580</v>
      </c>
      <c r="AD562" s="1" t="s">
        <v>3933</v>
      </c>
      <c r="AE562" s="1" t="s">
        <v>3933</v>
      </c>
      <c r="AF562" s="1" t="s">
        <v>3937</v>
      </c>
      <c r="AG562" s="1" t="s">
        <v>2529</v>
      </c>
      <c r="AH562" s="1" t="s">
        <v>2465</v>
      </c>
      <c r="AI562" s="1" t="s">
        <v>3948</v>
      </c>
      <c r="AJ562" s="1"/>
      <c r="AK562" s="1"/>
      <c r="AL562" s="1" t="s">
        <v>3952</v>
      </c>
      <c r="AM562" s="1" t="s">
        <v>3952</v>
      </c>
      <c r="AN562" s="1" t="s">
        <v>3959</v>
      </c>
      <c r="AO562" s="1" t="s">
        <v>4051</v>
      </c>
      <c r="AP562" s="1" t="s">
        <v>4221</v>
      </c>
      <c r="AQ562" s="1"/>
      <c r="AR562">
        <v>22415</v>
      </c>
      <c r="AS562">
        <v>12</v>
      </c>
      <c r="AT562" s="1" t="s">
        <v>4235</v>
      </c>
      <c r="AU562">
        <v>448000</v>
      </c>
      <c r="AV562" s="1" t="s">
        <v>4308</v>
      </c>
      <c r="AW562" s="1" t="s">
        <v>3937</v>
      </c>
      <c r="AX562">
        <v>4294</v>
      </c>
      <c r="AY562">
        <v>135653</v>
      </c>
      <c r="AZ562">
        <v>5</v>
      </c>
      <c r="BA562" s="1" t="s">
        <v>3406</v>
      </c>
    </row>
    <row r="563" spans="1:53">
      <c r="A563" s="1" t="s">
        <v>605</v>
      </c>
      <c r="B563">
        <v>0</v>
      </c>
      <c r="C563">
        <v>16128000</v>
      </c>
      <c r="D563" s="1" t="s">
        <v>1712</v>
      </c>
      <c r="E563">
        <v>20</v>
      </c>
      <c r="F563">
        <v>138791</v>
      </c>
      <c r="G563">
        <v>6</v>
      </c>
      <c r="H563" s="1"/>
      <c r="I563" s="1" t="s">
        <v>2405</v>
      </c>
      <c r="J563" s="1" t="s">
        <v>2462</v>
      </c>
      <c r="K563" s="1" t="s">
        <v>2465</v>
      </c>
      <c r="L563" s="1" t="s">
        <v>2529</v>
      </c>
      <c r="M563" s="1" t="s">
        <v>2465</v>
      </c>
      <c r="N563" s="1" t="s">
        <v>2607</v>
      </c>
      <c r="O563" s="1"/>
      <c r="P563">
        <v>12</v>
      </c>
      <c r="Q563" s="1" t="s">
        <v>2757</v>
      </c>
      <c r="R563" s="1" t="s">
        <v>3107</v>
      </c>
      <c r="S563" s="1"/>
      <c r="T563" s="1" t="s">
        <v>3109</v>
      </c>
      <c r="U563" s="1" t="s">
        <v>3168</v>
      </c>
      <c r="V563" s="1" t="s">
        <v>3319</v>
      </c>
      <c r="W563" s="1" t="s">
        <v>3396</v>
      </c>
      <c r="X563" s="1"/>
      <c r="Y563" s="3">
        <v>46211</v>
      </c>
      <c r="Z563" s="1" t="s">
        <v>3409</v>
      </c>
      <c r="AA563" s="3">
        <v>46211</v>
      </c>
      <c r="AB563" s="1" t="s">
        <v>3416</v>
      </c>
      <c r="AC563" s="1" t="s">
        <v>3580</v>
      </c>
      <c r="AD563" s="1" t="s">
        <v>3933</v>
      </c>
      <c r="AE563" s="1" t="s">
        <v>3933</v>
      </c>
      <c r="AF563" s="1" t="s">
        <v>3937</v>
      </c>
      <c r="AG563" s="1" t="s">
        <v>2529</v>
      </c>
      <c r="AH563" s="1" t="s">
        <v>2465</v>
      </c>
      <c r="AI563" s="1" t="s">
        <v>3948</v>
      </c>
      <c r="AJ563" s="1"/>
      <c r="AK563" s="1"/>
      <c r="AL563" s="1" t="s">
        <v>3952</v>
      </c>
      <c r="AM563" s="1" t="s">
        <v>3952</v>
      </c>
      <c r="AN563" s="1" t="s">
        <v>3959</v>
      </c>
      <c r="AO563" s="1" t="s">
        <v>4051</v>
      </c>
      <c r="AP563" s="1" t="s">
        <v>4221</v>
      </c>
      <c r="AQ563" s="1"/>
      <c r="AR563">
        <v>22415</v>
      </c>
      <c r="AS563">
        <v>12</v>
      </c>
      <c r="AT563" s="1" t="s">
        <v>4235</v>
      </c>
      <c r="AU563">
        <v>1344000</v>
      </c>
      <c r="AV563" s="1" t="s">
        <v>4308</v>
      </c>
      <c r="AW563" s="1" t="s">
        <v>3937</v>
      </c>
      <c r="AX563">
        <v>4294</v>
      </c>
      <c r="AY563">
        <v>135653</v>
      </c>
      <c r="AZ563">
        <v>6</v>
      </c>
      <c r="BA563" s="1" t="s">
        <v>3406</v>
      </c>
    </row>
    <row r="564" spans="1:53">
      <c r="A564" s="1" t="s">
        <v>606</v>
      </c>
      <c r="B564">
        <v>0</v>
      </c>
      <c r="C564">
        <v>16128000</v>
      </c>
      <c r="D564" s="1" t="s">
        <v>1712</v>
      </c>
      <c r="E564">
        <v>20</v>
      </c>
      <c r="F564">
        <v>138791</v>
      </c>
      <c r="G564">
        <v>7</v>
      </c>
      <c r="H564" s="1"/>
      <c r="I564" s="1" t="s">
        <v>2405</v>
      </c>
      <c r="J564" s="1" t="s">
        <v>2462</v>
      </c>
      <c r="K564" s="1" t="s">
        <v>2465</v>
      </c>
      <c r="L564" s="1" t="s">
        <v>2529</v>
      </c>
      <c r="M564" s="1" t="s">
        <v>2465</v>
      </c>
      <c r="N564" s="1" t="s">
        <v>2607</v>
      </c>
      <c r="O564" s="1"/>
      <c r="P564">
        <v>12</v>
      </c>
      <c r="Q564" s="1" t="s">
        <v>2757</v>
      </c>
      <c r="R564" s="1" t="s">
        <v>3107</v>
      </c>
      <c r="S564" s="1"/>
      <c r="T564" s="1" t="s">
        <v>3109</v>
      </c>
      <c r="U564" s="1" t="s">
        <v>3168</v>
      </c>
      <c r="V564" s="1" t="s">
        <v>3319</v>
      </c>
      <c r="W564" s="1" t="s">
        <v>3396</v>
      </c>
      <c r="X564" s="1"/>
      <c r="Y564" s="3">
        <v>46211</v>
      </c>
      <c r="Z564" s="1" t="s">
        <v>3409</v>
      </c>
      <c r="AA564" s="3">
        <v>46211</v>
      </c>
      <c r="AB564" s="1" t="s">
        <v>3416</v>
      </c>
      <c r="AC564" s="1" t="s">
        <v>3580</v>
      </c>
      <c r="AD564" s="1" t="s">
        <v>3933</v>
      </c>
      <c r="AE564" s="1" t="s">
        <v>3933</v>
      </c>
      <c r="AF564" s="1" t="s">
        <v>3937</v>
      </c>
      <c r="AG564" s="1" t="s">
        <v>2529</v>
      </c>
      <c r="AH564" s="1" t="s">
        <v>2465</v>
      </c>
      <c r="AI564" s="1" t="s">
        <v>3948</v>
      </c>
      <c r="AJ564" s="1"/>
      <c r="AK564" s="1"/>
      <c r="AL564" s="1" t="s">
        <v>3952</v>
      </c>
      <c r="AM564" s="1" t="s">
        <v>3952</v>
      </c>
      <c r="AN564" s="1" t="s">
        <v>3959</v>
      </c>
      <c r="AO564" s="1" t="s">
        <v>4051</v>
      </c>
      <c r="AP564" s="1" t="s">
        <v>4221</v>
      </c>
      <c r="AQ564" s="1"/>
      <c r="AR564">
        <v>22415</v>
      </c>
      <c r="AS564">
        <v>12</v>
      </c>
      <c r="AT564" s="1" t="s">
        <v>4235</v>
      </c>
      <c r="AU564">
        <v>1344000</v>
      </c>
      <c r="AV564" s="1" t="s">
        <v>4308</v>
      </c>
      <c r="AW564" s="1" t="s">
        <v>3937</v>
      </c>
      <c r="AX564">
        <v>4294</v>
      </c>
      <c r="AY564">
        <v>135653</v>
      </c>
      <c r="AZ564">
        <v>7</v>
      </c>
      <c r="BA564" s="1" t="s">
        <v>3406</v>
      </c>
    </row>
    <row r="565" spans="1:53">
      <c r="A565" s="1" t="s">
        <v>607</v>
      </c>
      <c r="B565">
        <v>0</v>
      </c>
      <c r="C565">
        <v>21504000</v>
      </c>
      <c r="D565" s="1" t="s">
        <v>1713</v>
      </c>
      <c r="E565">
        <v>20</v>
      </c>
      <c r="F565">
        <v>138791</v>
      </c>
      <c r="G565">
        <v>8</v>
      </c>
      <c r="H565" s="1"/>
      <c r="I565" s="1" t="s">
        <v>2405</v>
      </c>
      <c r="J565" s="1" t="s">
        <v>2462</v>
      </c>
      <c r="K565" s="1" t="s">
        <v>2465</v>
      </c>
      <c r="L565" s="1" t="s">
        <v>2529</v>
      </c>
      <c r="M565" s="1" t="s">
        <v>2465</v>
      </c>
      <c r="N565" s="1" t="s">
        <v>2607</v>
      </c>
      <c r="O565" s="1"/>
      <c r="P565">
        <v>12</v>
      </c>
      <c r="Q565" s="1" t="s">
        <v>2758</v>
      </c>
      <c r="R565" s="1" t="s">
        <v>3107</v>
      </c>
      <c r="S565" s="1"/>
      <c r="T565" s="1" t="s">
        <v>3109</v>
      </c>
      <c r="U565" s="1" t="s">
        <v>3168</v>
      </c>
      <c r="V565" s="1" t="s">
        <v>3319</v>
      </c>
      <c r="W565" s="1" t="s">
        <v>3396</v>
      </c>
      <c r="X565" s="1"/>
      <c r="Y565" s="3">
        <v>46211</v>
      </c>
      <c r="Z565" s="1" t="s">
        <v>3409</v>
      </c>
      <c r="AA565" s="3">
        <v>46211</v>
      </c>
      <c r="AB565" s="1" t="s">
        <v>3416</v>
      </c>
      <c r="AC565" s="1" t="s">
        <v>3580</v>
      </c>
      <c r="AD565" s="1" t="s">
        <v>3933</v>
      </c>
      <c r="AE565" s="1" t="s">
        <v>3933</v>
      </c>
      <c r="AF565" s="1" t="s">
        <v>3937</v>
      </c>
      <c r="AG565" s="1" t="s">
        <v>2529</v>
      </c>
      <c r="AH565" s="1" t="s">
        <v>2465</v>
      </c>
      <c r="AI565" s="1" t="s">
        <v>3948</v>
      </c>
      <c r="AJ565" s="1"/>
      <c r="AK565" s="1"/>
      <c r="AL565" s="1" t="s">
        <v>3952</v>
      </c>
      <c r="AM565" s="1" t="s">
        <v>3952</v>
      </c>
      <c r="AN565" s="1" t="s">
        <v>3959</v>
      </c>
      <c r="AO565" s="1" t="s">
        <v>4051</v>
      </c>
      <c r="AP565" s="1" t="s">
        <v>4221</v>
      </c>
      <c r="AQ565" s="1"/>
      <c r="AR565">
        <v>22415</v>
      </c>
      <c r="AS565">
        <v>12</v>
      </c>
      <c r="AT565" s="1" t="s">
        <v>4235</v>
      </c>
      <c r="AU565">
        <v>1792000</v>
      </c>
      <c r="AV565" s="1" t="s">
        <v>4308</v>
      </c>
      <c r="AW565" s="1" t="s">
        <v>3937</v>
      </c>
      <c r="AX565">
        <v>4294</v>
      </c>
      <c r="AY565">
        <v>135653</v>
      </c>
      <c r="AZ565">
        <v>8</v>
      </c>
      <c r="BA565" s="1" t="s">
        <v>3406</v>
      </c>
    </row>
    <row r="566" spans="1:53">
      <c r="A566" s="1" t="s">
        <v>608</v>
      </c>
      <c r="B566">
        <v>0</v>
      </c>
      <c r="C566">
        <v>14352000</v>
      </c>
      <c r="D566" s="1" t="s">
        <v>1714</v>
      </c>
      <c r="E566">
        <v>20</v>
      </c>
      <c r="F566">
        <v>138791</v>
      </c>
      <c r="G566">
        <v>9</v>
      </c>
      <c r="H566" s="1"/>
      <c r="I566" s="1" t="s">
        <v>2405</v>
      </c>
      <c r="J566" s="1" t="s">
        <v>2462</v>
      </c>
      <c r="K566" s="1" t="s">
        <v>2465</v>
      </c>
      <c r="L566" s="1" t="s">
        <v>2529</v>
      </c>
      <c r="M566" s="1" t="s">
        <v>2465</v>
      </c>
      <c r="N566" s="1" t="s">
        <v>2607</v>
      </c>
      <c r="O566" s="1"/>
      <c r="P566">
        <v>12</v>
      </c>
      <c r="Q566" s="1" t="s">
        <v>2759</v>
      </c>
      <c r="R566" s="1" t="s">
        <v>3107</v>
      </c>
      <c r="S566" s="1"/>
      <c r="T566" s="1" t="s">
        <v>3109</v>
      </c>
      <c r="U566" s="1" t="s">
        <v>3168</v>
      </c>
      <c r="V566" s="1" t="s">
        <v>3319</v>
      </c>
      <c r="W566" s="1" t="s">
        <v>3396</v>
      </c>
      <c r="X566" s="1"/>
      <c r="Y566" s="3">
        <v>46211</v>
      </c>
      <c r="Z566" s="1" t="s">
        <v>3409</v>
      </c>
      <c r="AA566" s="3">
        <v>46211</v>
      </c>
      <c r="AB566" s="1" t="s">
        <v>3416</v>
      </c>
      <c r="AC566" s="1" t="s">
        <v>3580</v>
      </c>
      <c r="AD566" s="1" t="s">
        <v>3933</v>
      </c>
      <c r="AE566" s="1" t="s">
        <v>3933</v>
      </c>
      <c r="AF566" s="1" t="s">
        <v>3937</v>
      </c>
      <c r="AG566" s="1" t="s">
        <v>2529</v>
      </c>
      <c r="AH566" s="1" t="s">
        <v>2465</v>
      </c>
      <c r="AI566" s="1" t="s">
        <v>3948</v>
      </c>
      <c r="AJ566" s="1"/>
      <c r="AK566" s="1"/>
      <c r="AL566" s="1" t="s">
        <v>3952</v>
      </c>
      <c r="AM566" s="1" t="s">
        <v>3952</v>
      </c>
      <c r="AN566" s="1" t="s">
        <v>3959</v>
      </c>
      <c r="AO566" s="1" t="s">
        <v>4051</v>
      </c>
      <c r="AP566" s="1" t="s">
        <v>4221</v>
      </c>
      <c r="AQ566" s="1"/>
      <c r="AR566">
        <v>22415</v>
      </c>
      <c r="AS566">
        <v>12</v>
      </c>
      <c r="AT566" s="1" t="s">
        <v>4235</v>
      </c>
      <c r="AU566">
        <v>1196000</v>
      </c>
      <c r="AV566" s="1" t="s">
        <v>4308</v>
      </c>
      <c r="AW566" s="1" t="s">
        <v>3937</v>
      </c>
      <c r="AX566">
        <v>4294</v>
      </c>
      <c r="AY566">
        <v>135653</v>
      </c>
      <c r="AZ566">
        <v>9</v>
      </c>
      <c r="BA566" s="1" t="s">
        <v>3406</v>
      </c>
    </row>
    <row r="567" spans="1:53">
      <c r="A567" s="1" t="s">
        <v>609</v>
      </c>
      <c r="B567">
        <v>0</v>
      </c>
      <c r="C567">
        <v>5280000</v>
      </c>
      <c r="D567" s="1" t="s">
        <v>1715</v>
      </c>
      <c r="E567">
        <v>20</v>
      </c>
      <c r="F567">
        <v>138792</v>
      </c>
      <c r="G567">
        <v>1</v>
      </c>
      <c r="H567" s="1"/>
      <c r="I567" s="1" t="s">
        <v>2405</v>
      </c>
      <c r="J567" s="1" t="s">
        <v>2462</v>
      </c>
      <c r="K567" s="1" t="s">
        <v>2465</v>
      </c>
      <c r="L567" s="1" t="s">
        <v>2529</v>
      </c>
      <c r="M567" s="1" t="s">
        <v>2465</v>
      </c>
      <c r="N567" s="1" t="s">
        <v>2607</v>
      </c>
      <c r="O567" s="1"/>
      <c r="P567">
        <v>12</v>
      </c>
      <c r="Q567" s="1" t="s">
        <v>2760</v>
      </c>
      <c r="R567" s="1" t="s">
        <v>3107</v>
      </c>
      <c r="S567" s="1"/>
      <c r="T567" s="1" t="s">
        <v>3109</v>
      </c>
      <c r="U567" s="1" t="s">
        <v>3169</v>
      </c>
      <c r="V567" s="1" t="s">
        <v>3320</v>
      </c>
      <c r="W567" s="1" t="s">
        <v>3396</v>
      </c>
      <c r="X567" s="1"/>
      <c r="Y567" s="3">
        <v>46211</v>
      </c>
      <c r="Z567" s="1" t="s">
        <v>3409</v>
      </c>
      <c r="AA567" s="3">
        <v>46211</v>
      </c>
      <c r="AB567" s="1" t="s">
        <v>3416</v>
      </c>
      <c r="AC567" s="1" t="s">
        <v>3581</v>
      </c>
      <c r="AD567" s="1" t="s">
        <v>3933</v>
      </c>
      <c r="AE567" s="1" t="s">
        <v>3933</v>
      </c>
      <c r="AF567" s="1" t="s">
        <v>3937</v>
      </c>
      <c r="AG567" s="1" t="s">
        <v>2529</v>
      </c>
      <c r="AH567" s="1" t="s">
        <v>2465</v>
      </c>
      <c r="AI567" s="1" t="s">
        <v>3948</v>
      </c>
      <c r="AJ567" s="1"/>
      <c r="AK567" s="1"/>
      <c r="AL567" s="1" t="s">
        <v>3952</v>
      </c>
      <c r="AM567" s="1" t="s">
        <v>3952</v>
      </c>
      <c r="AN567" s="1" t="s">
        <v>3959</v>
      </c>
      <c r="AO567" s="1" t="s">
        <v>4051</v>
      </c>
      <c r="AP567" s="1" t="s">
        <v>4221</v>
      </c>
      <c r="AQ567" s="1"/>
      <c r="AR567">
        <v>22415</v>
      </c>
      <c r="AS567">
        <v>12</v>
      </c>
      <c r="AT567" s="1" t="s">
        <v>4235</v>
      </c>
      <c r="AU567">
        <v>440000</v>
      </c>
      <c r="AV567" s="1" t="s">
        <v>4308</v>
      </c>
      <c r="AW567" s="1" t="s">
        <v>3937</v>
      </c>
      <c r="AX567">
        <v>4294</v>
      </c>
      <c r="AY567">
        <v>135654</v>
      </c>
      <c r="AZ567">
        <v>1</v>
      </c>
      <c r="BA567" s="1" t="s">
        <v>3406</v>
      </c>
    </row>
    <row r="568" spans="1:53">
      <c r="A568" s="1" t="s">
        <v>610</v>
      </c>
      <c r="B568">
        <v>0</v>
      </c>
      <c r="C568">
        <v>5280000</v>
      </c>
      <c r="D568" s="1" t="s">
        <v>1715</v>
      </c>
      <c r="E568">
        <v>20</v>
      </c>
      <c r="F568">
        <v>138792</v>
      </c>
      <c r="G568">
        <v>2</v>
      </c>
      <c r="H568" s="1"/>
      <c r="I568" s="1" t="s">
        <v>2405</v>
      </c>
      <c r="J568" s="1" t="s">
        <v>2462</v>
      </c>
      <c r="K568" s="1" t="s">
        <v>2465</v>
      </c>
      <c r="L568" s="1" t="s">
        <v>2529</v>
      </c>
      <c r="M568" s="1" t="s">
        <v>2465</v>
      </c>
      <c r="N568" s="1" t="s">
        <v>2607</v>
      </c>
      <c r="O568" s="1"/>
      <c r="P568">
        <v>12</v>
      </c>
      <c r="Q568" s="1" t="s">
        <v>2760</v>
      </c>
      <c r="R568" s="1" t="s">
        <v>3107</v>
      </c>
      <c r="S568" s="1"/>
      <c r="T568" s="1" t="s">
        <v>3109</v>
      </c>
      <c r="U568" s="1" t="s">
        <v>3169</v>
      </c>
      <c r="V568" s="1" t="s">
        <v>3320</v>
      </c>
      <c r="W568" s="1" t="s">
        <v>3396</v>
      </c>
      <c r="X568" s="1"/>
      <c r="Y568" s="3">
        <v>46211</v>
      </c>
      <c r="Z568" s="1" t="s">
        <v>3409</v>
      </c>
      <c r="AA568" s="3">
        <v>46211</v>
      </c>
      <c r="AB568" s="1" t="s">
        <v>3416</v>
      </c>
      <c r="AC568" s="1" t="s">
        <v>3581</v>
      </c>
      <c r="AD568" s="1" t="s">
        <v>3933</v>
      </c>
      <c r="AE568" s="1" t="s">
        <v>3933</v>
      </c>
      <c r="AF568" s="1" t="s">
        <v>3937</v>
      </c>
      <c r="AG568" s="1" t="s">
        <v>2529</v>
      </c>
      <c r="AH568" s="1" t="s">
        <v>2465</v>
      </c>
      <c r="AI568" s="1" t="s">
        <v>3948</v>
      </c>
      <c r="AJ568" s="1"/>
      <c r="AK568" s="1"/>
      <c r="AL568" s="1" t="s">
        <v>3952</v>
      </c>
      <c r="AM568" s="1" t="s">
        <v>3952</v>
      </c>
      <c r="AN568" s="1" t="s">
        <v>3959</v>
      </c>
      <c r="AO568" s="1" t="s">
        <v>4051</v>
      </c>
      <c r="AP568" s="1" t="s">
        <v>4221</v>
      </c>
      <c r="AQ568" s="1"/>
      <c r="AR568">
        <v>22415</v>
      </c>
      <c r="AS568">
        <v>12</v>
      </c>
      <c r="AT568" s="1" t="s">
        <v>4235</v>
      </c>
      <c r="AU568">
        <v>440000</v>
      </c>
      <c r="AV568" s="1" t="s">
        <v>4308</v>
      </c>
      <c r="AW568" s="1" t="s">
        <v>3937</v>
      </c>
      <c r="AX568">
        <v>4294</v>
      </c>
      <c r="AY568">
        <v>135654</v>
      </c>
      <c r="AZ568">
        <v>2</v>
      </c>
      <c r="BA568" s="1" t="s">
        <v>3406</v>
      </c>
    </row>
    <row r="569" spans="1:53">
      <c r="A569" s="1" t="s">
        <v>611</v>
      </c>
      <c r="B569">
        <v>0</v>
      </c>
      <c r="C569">
        <v>5280000</v>
      </c>
      <c r="D569" s="1" t="s">
        <v>1715</v>
      </c>
      <c r="E569">
        <v>20</v>
      </c>
      <c r="F569">
        <v>138792</v>
      </c>
      <c r="G569">
        <v>3</v>
      </c>
      <c r="H569" s="1"/>
      <c r="I569" s="1" t="s">
        <v>2405</v>
      </c>
      <c r="J569" s="1" t="s">
        <v>2462</v>
      </c>
      <c r="K569" s="1" t="s">
        <v>2465</v>
      </c>
      <c r="L569" s="1" t="s">
        <v>2529</v>
      </c>
      <c r="M569" s="1" t="s">
        <v>2465</v>
      </c>
      <c r="N569" s="1" t="s">
        <v>2607</v>
      </c>
      <c r="O569" s="1"/>
      <c r="P569">
        <v>12</v>
      </c>
      <c r="Q569" s="1" t="s">
        <v>2760</v>
      </c>
      <c r="R569" s="1" t="s">
        <v>3107</v>
      </c>
      <c r="S569" s="1"/>
      <c r="T569" s="1" t="s">
        <v>3109</v>
      </c>
      <c r="U569" s="1" t="s">
        <v>3169</v>
      </c>
      <c r="V569" s="1" t="s">
        <v>3320</v>
      </c>
      <c r="W569" s="1" t="s">
        <v>3396</v>
      </c>
      <c r="X569" s="1"/>
      <c r="Y569" s="3">
        <v>46211</v>
      </c>
      <c r="Z569" s="1" t="s">
        <v>3409</v>
      </c>
      <c r="AA569" s="3">
        <v>46211</v>
      </c>
      <c r="AB569" s="1" t="s">
        <v>3416</v>
      </c>
      <c r="AC569" s="1" t="s">
        <v>3581</v>
      </c>
      <c r="AD569" s="1" t="s">
        <v>3933</v>
      </c>
      <c r="AE569" s="1" t="s">
        <v>3933</v>
      </c>
      <c r="AF569" s="1" t="s">
        <v>3937</v>
      </c>
      <c r="AG569" s="1" t="s">
        <v>2529</v>
      </c>
      <c r="AH569" s="1" t="s">
        <v>2465</v>
      </c>
      <c r="AI569" s="1" t="s">
        <v>3948</v>
      </c>
      <c r="AJ569" s="1"/>
      <c r="AK569" s="1"/>
      <c r="AL569" s="1" t="s">
        <v>3952</v>
      </c>
      <c r="AM569" s="1" t="s">
        <v>3952</v>
      </c>
      <c r="AN569" s="1" t="s">
        <v>3959</v>
      </c>
      <c r="AO569" s="1" t="s">
        <v>4051</v>
      </c>
      <c r="AP569" s="1" t="s">
        <v>4221</v>
      </c>
      <c r="AQ569" s="1"/>
      <c r="AR569">
        <v>22415</v>
      </c>
      <c r="AS569">
        <v>12</v>
      </c>
      <c r="AT569" s="1" t="s">
        <v>4235</v>
      </c>
      <c r="AU569">
        <v>440000</v>
      </c>
      <c r="AV569" s="1" t="s">
        <v>4308</v>
      </c>
      <c r="AW569" s="1" t="s">
        <v>3937</v>
      </c>
      <c r="AX569">
        <v>4294</v>
      </c>
      <c r="AY569">
        <v>135654</v>
      </c>
      <c r="AZ569">
        <v>3</v>
      </c>
      <c r="BA569" s="1" t="s">
        <v>3406</v>
      </c>
    </row>
    <row r="570" spans="1:53">
      <c r="A570" s="1" t="s">
        <v>612</v>
      </c>
      <c r="B570">
        <v>0</v>
      </c>
      <c r="C570">
        <v>5280000</v>
      </c>
      <c r="D570" s="1" t="s">
        <v>1715</v>
      </c>
      <c r="E570">
        <v>20</v>
      </c>
      <c r="F570">
        <v>138792</v>
      </c>
      <c r="G570">
        <v>4</v>
      </c>
      <c r="H570" s="1"/>
      <c r="I570" s="1" t="s">
        <v>2405</v>
      </c>
      <c r="J570" s="1" t="s">
        <v>2462</v>
      </c>
      <c r="K570" s="1" t="s">
        <v>2465</v>
      </c>
      <c r="L570" s="1" t="s">
        <v>2529</v>
      </c>
      <c r="M570" s="1" t="s">
        <v>2465</v>
      </c>
      <c r="N570" s="1" t="s">
        <v>2607</v>
      </c>
      <c r="O570" s="1"/>
      <c r="P570">
        <v>12</v>
      </c>
      <c r="Q570" s="1" t="s">
        <v>2760</v>
      </c>
      <c r="R570" s="1" t="s">
        <v>3107</v>
      </c>
      <c r="S570" s="1"/>
      <c r="T570" s="1" t="s">
        <v>3109</v>
      </c>
      <c r="U570" s="1" t="s">
        <v>3169</v>
      </c>
      <c r="V570" s="1" t="s">
        <v>3320</v>
      </c>
      <c r="W570" s="1" t="s">
        <v>3396</v>
      </c>
      <c r="X570" s="1"/>
      <c r="Y570" s="3">
        <v>46211</v>
      </c>
      <c r="Z570" s="1" t="s">
        <v>3409</v>
      </c>
      <c r="AA570" s="3">
        <v>46211</v>
      </c>
      <c r="AB570" s="1" t="s">
        <v>3416</v>
      </c>
      <c r="AC570" s="1" t="s">
        <v>3581</v>
      </c>
      <c r="AD570" s="1" t="s">
        <v>3933</v>
      </c>
      <c r="AE570" s="1" t="s">
        <v>3933</v>
      </c>
      <c r="AF570" s="1" t="s">
        <v>3937</v>
      </c>
      <c r="AG570" s="1" t="s">
        <v>2529</v>
      </c>
      <c r="AH570" s="1" t="s">
        <v>2465</v>
      </c>
      <c r="AI570" s="1" t="s">
        <v>3948</v>
      </c>
      <c r="AJ570" s="1"/>
      <c r="AK570" s="1"/>
      <c r="AL570" s="1" t="s">
        <v>3952</v>
      </c>
      <c r="AM570" s="1" t="s">
        <v>3952</v>
      </c>
      <c r="AN570" s="1" t="s">
        <v>3959</v>
      </c>
      <c r="AO570" s="1" t="s">
        <v>4051</v>
      </c>
      <c r="AP570" s="1" t="s">
        <v>4221</v>
      </c>
      <c r="AQ570" s="1"/>
      <c r="AR570">
        <v>22415</v>
      </c>
      <c r="AS570">
        <v>12</v>
      </c>
      <c r="AT570" s="1" t="s">
        <v>4235</v>
      </c>
      <c r="AU570">
        <v>440000</v>
      </c>
      <c r="AV570" s="1" t="s">
        <v>4308</v>
      </c>
      <c r="AW570" s="1" t="s">
        <v>3937</v>
      </c>
      <c r="AX570">
        <v>4294</v>
      </c>
      <c r="AY570">
        <v>135654</v>
      </c>
      <c r="AZ570">
        <v>4</v>
      </c>
      <c r="BA570" s="1" t="s">
        <v>3406</v>
      </c>
    </row>
    <row r="571" spans="1:53">
      <c r="A571" s="1" t="s">
        <v>613</v>
      </c>
      <c r="B571">
        <v>0</v>
      </c>
      <c r="C571">
        <v>10560000</v>
      </c>
      <c r="D571" s="1" t="s">
        <v>1716</v>
      </c>
      <c r="E571">
        <v>20</v>
      </c>
      <c r="F571">
        <v>138792</v>
      </c>
      <c r="G571">
        <v>5</v>
      </c>
      <c r="H571" s="1"/>
      <c r="I571" s="1" t="s">
        <v>2405</v>
      </c>
      <c r="J571" s="1" t="s">
        <v>2462</v>
      </c>
      <c r="K571" s="1" t="s">
        <v>2465</v>
      </c>
      <c r="L571" s="1" t="s">
        <v>2529</v>
      </c>
      <c r="M571" s="1" t="s">
        <v>2465</v>
      </c>
      <c r="N571" s="1" t="s">
        <v>2607</v>
      </c>
      <c r="O571" s="1"/>
      <c r="P571">
        <v>12</v>
      </c>
      <c r="Q571" s="1" t="s">
        <v>2761</v>
      </c>
      <c r="R571" s="1" t="s">
        <v>3107</v>
      </c>
      <c r="S571" s="1"/>
      <c r="T571" s="1" t="s">
        <v>3109</v>
      </c>
      <c r="U571" s="1" t="s">
        <v>3169</v>
      </c>
      <c r="V571" s="1" t="s">
        <v>3320</v>
      </c>
      <c r="W571" s="1" t="s">
        <v>3396</v>
      </c>
      <c r="X571" s="1"/>
      <c r="Y571" s="3">
        <v>46211</v>
      </c>
      <c r="Z571" s="1" t="s">
        <v>3409</v>
      </c>
      <c r="AA571" s="3">
        <v>46211</v>
      </c>
      <c r="AB571" s="1" t="s">
        <v>3416</v>
      </c>
      <c r="AC571" s="1" t="s">
        <v>3581</v>
      </c>
      <c r="AD571" s="1" t="s">
        <v>3933</v>
      </c>
      <c r="AE571" s="1" t="s">
        <v>3933</v>
      </c>
      <c r="AF571" s="1" t="s">
        <v>3937</v>
      </c>
      <c r="AG571" s="1" t="s">
        <v>2529</v>
      </c>
      <c r="AH571" s="1" t="s">
        <v>2465</v>
      </c>
      <c r="AI571" s="1" t="s">
        <v>3948</v>
      </c>
      <c r="AJ571" s="1"/>
      <c r="AK571" s="1"/>
      <c r="AL571" s="1" t="s">
        <v>3952</v>
      </c>
      <c r="AM571" s="1" t="s">
        <v>3952</v>
      </c>
      <c r="AN571" s="1" t="s">
        <v>3959</v>
      </c>
      <c r="AO571" s="1" t="s">
        <v>4051</v>
      </c>
      <c r="AP571" s="1" t="s">
        <v>4221</v>
      </c>
      <c r="AQ571" s="1"/>
      <c r="AR571">
        <v>22415</v>
      </c>
      <c r="AS571">
        <v>12</v>
      </c>
      <c r="AT571" s="1" t="s">
        <v>4235</v>
      </c>
      <c r="AU571">
        <v>880000</v>
      </c>
      <c r="AV571" s="1" t="s">
        <v>4308</v>
      </c>
      <c r="AW571" s="1" t="s">
        <v>3937</v>
      </c>
      <c r="AX571">
        <v>4294</v>
      </c>
      <c r="AY571">
        <v>135654</v>
      </c>
      <c r="AZ571">
        <v>5</v>
      </c>
      <c r="BA571" s="1" t="s">
        <v>3406</v>
      </c>
    </row>
    <row r="572" spans="1:53">
      <c r="A572" s="1" t="s">
        <v>614</v>
      </c>
      <c r="B572">
        <v>0</v>
      </c>
      <c r="C572">
        <v>15840000</v>
      </c>
      <c r="D572" s="1" t="s">
        <v>1717</v>
      </c>
      <c r="E572">
        <v>20</v>
      </c>
      <c r="F572">
        <v>138792</v>
      </c>
      <c r="G572">
        <v>6</v>
      </c>
      <c r="H572" s="1"/>
      <c r="I572" s="1" t="s">
        <v>2405</v>
      </c>
      <c r="J572" s="1" t="s">
        <v>2462</v>
      </c>
      <c r="K572" s="1" t="s">
        <v>2465</v>
      </c>
      <c r="L572" s="1" t="s">
        <v>2529</v>
      </c>
      <c r="M572" s="1" t="s">
        <v>2465</v>
      </c>
      <c r="N572" s="1" t="s">
        <v>2607</v>
      </c>
      <c r="O572" s="1"/>
      <c r="P572">
        <v>12</v>
      </c>
      <c r="Q572" s="1" t="s">
        <v>2762</v>
      </c>
      <c r="R572" s="1" t="s">
        <v>3107</v>
      </c>
      <c r="S572" s="1"/>
      <c r="T572" s="1" t="s">
        <v>3109</v>
      </c>
      <c r="U572" s="1" t="s">
        <v>3169</v>
      </c>
      <c r="V572" s="1" t="s">
        <v>3320</v>
      </c>
      <c r="W572" s="1" t="s">
        <v>3396</v>
      </c>
      <c r="X572" s="1"/>
      <c r="Y572" s="3">
        <v>46211</v>
      </c>
      <c r="Z572" s="1" t="s">
        <v>3409</v>
      </c>
      <c r="AA572" s="3">
        <v>46211</v>
      </c>
      <c r="AB572" s="1" t="s">
        <v>3416</v>
      </c>
      <c r="AC572" s="1" t="s">
        <v>3581</v>
      </c>
      <c r="AD572" s="1" t="s">
        <v>3933</v>
      </c>
      <c r="AE572" s="1" t="s">
        <v>3933</v>
      </c>
      <c r="AF572" s="1" t="s">
        <v>3937</v>
      </c>
      <c r="AG572" s="1" t="s">
        <v>2529</v>
      </c>
      <c r="AH572" s="1" t="s">
        <v>2465</v>
      </c>
      <c r="AI572" s="1" t="s">
        <v>3948</v>
      </c>
      <c r="AJ572" s="1"/>
      <c r="AK572" s="1"/>
      <c r="AL572" s="1" t="s">
        <v>3952</v>
      </c>
      <c r="AM572" s="1" t="s">
        <v>3952</v>
      </c>
      <c r="AN572" s="1" t="s">
        <v>3959</v>
      </c>
      <c r="AO572" s="1" t="s">
        <v>4051</v>
      </c>
      <c r="AP572" s="1" t="s">
        <v>4221</v>
      </c>
      <c r="AQ572" s="1"/>
      <c r="AR572">
        <v>22415</v>
      </c>
      <c r="AS572">
        <v>12</v>
      </c>
      <c r="AT572" s="1" t="s">
        <v>4235</v>
      </c>
      <c r="AU572">
        <v>1320000</v>
      </c>
      <c r="AV572" s="1" t="s">
        <v>4308</v>
      </c>
      <c r="AW572" s="1" t="s">
        <v>3937</v>
      </c>
      <c r="AX572">
        <v>4294</v>
      </c>
      <c r="AY572">
        <v>135654</v>
      </c>
      <c r="AZ572">
        <v>6</v>
      </c>
      <c r="BA572" s="1" t="s">
        <v>3406</v>
      </c>
    </row>
    <row r="573" spans="1:53">
      <c r="A573" s="1" t="s">
        <v>615</v>
      </c>
      <c r="B573">
        <v>0</v>
      </c>
      <c r="C573">
        <v>15840000</v>
      </c>
      <c r="D573" s="1" t="s">
        <v>1717</v>
      </c>
      <c r="E573">
        <v>20</v>
      </c>
      <c r="F573">
        <v>138792</v>
      </c>
      <c r="G573">
        <v>7</v>
      </c>
      <c r="H573" s="1"/>
      <c r="I573" s="1" t="s">
        <v>2405</v>
      </c>
      <c r="J573" s="1" t="s">
        <v>2462</v>
      </c>
      <c r="K573" s="1" t="s">
        <v>2465</v>
      </c>
      <c r="L573" s="1" t="s">
        <v>2529</v>
      </c>
      <c r="M573" s="1" t="s">
        <v>2465</v>
      </c>
      <c r="N573" s="1" t="s">
        <v>2607</v>
      </c>
      <c r="O573" s="1"/>
      <c r="P573">
        <v>12</v>
      </c>
      <c r="Q573" s="1" t="s">
        <v>2762</v>
      </c>
      <c r="R573" s="1" t="s">
        <v>3107</v>
      </c>
      <c r="S573" s="1"/>
      <c r="T573" s="1" t="s">
        <v>3109</v>
      </c>
      <c r="U573" s="1" t="s">
        <v>3169</v>
      </c>
      <c r="V573" s="1" t="s">
        <v>3320</v>
      </c>
      <c r="W573" s="1" t="s">
        <v>3396</v>
      </c>
      <c r="X573" s="1"/>
      <c r="Y573" s="3">
        <v>46211</v>
      </c>
      <c r="Z573" s="1" t="s">
        <v>3409</v>
      </c>
      <c r="AA573" s="3">
        <v>46211</v>
      </c>
      <c r="AB573" s="1" t="s">
        <v>3416</v>
      </c>
      <c r="AC573" s="1" t="s">
        <v>3581</v>
      </c>
      <c r="AD573" s="1" t="s">
        <v>3933</v>
      </c>
      <c r="AE573" s="1" t="s">
        <v>3933</v>
      </c>
      <c r="AF573" s="1" t="s">
        <v>3937</v>
      </c>
      <c r="AG573" s="1" t="s">
        <v>2529</v>
      </c>
      <c r="AH573" s="1" t="s">
        <v>2465</v>
      </c>
      <c r="AI573" s="1" t="s">
        <v>3948</v>
      </c>
      <c r="AJ573" s="1"/>
      <c r="AK573" s="1"/>
      <c r="AL573" s="1" t="s">
        <v>3952</v>
      </c>
      <c r="AM573" s="1" t="s">
        <v>3952</v>
      </c>
      <c r="AN573" s="1" t="s">
        <v>3959</v>
      </c>
      <c r="AO573" s="1" t="s">
        <v>4051</v>
      </c>
      <c r="AP573" s="1" t="s">
        <v>4221</v>
      </c>
      <c r="AQ573" s="1"/>
      <c r="AR573">
        <v>22415</v>
      </c>
      <c r="AS573">
        <v>12</v>
      </c>
      <c r="AT573" s="1" t="s">
        <v>4235</v>
      </c>
      <c r="AU573">
        <v>1320000</v>
      </c>
      <c r="AV573" s="1" t="s">
        <v>4308</v>
      </c>
      <c r="AW573" s="1" t="s">
        <v>3937</v>
      </c>
      <c r="AX573">
        <v>4294</v>
      </c>
      <c r="AY573">
        <v>135654</v>
      </c>
      <c r="AZ573">
        <v>7</v>
      </c>
      <c r="BA573" s="1" t="s">
        <v>3406</v>
      </c>
    </row>
    <row r="574" spans="1:53">
      <c r="A574" s="1" t="s">
        <v>616</v>
      </c>
      <c r="B574">
        <v>0</v>
      </c>
      <c r="C574">
        <v>42240000</v>
      </c>
      <c r="D574" s="1" t="s">
        <v>1718</v>
      </c>
      <c r="E574">
        <v>20</v>
      </c>
      <c r="F574">
        <v>138792</v>
      </c>
      <c r="G574">
        <v>8</v>
      </c>
      <c r="H574" s="1"/>
      <c r="I574" s="1" t="s">
        <v>2405</v>
      </c>
      <c r="J574" s="1" t="s">
        <v>2462</v>
      </c>
      <c r="K574" s="1" t="s">
        <v>2465</v>
      </c>
      <c r="L574" s="1" t="s">
        <v>2529</v>
      </c>
      <c r="M574" s="1" t="s">
        <v>2465</v>
      </c>
      <c r="N574" s="1" t="s">
        <v>2607</v>
      </c>
      <c r="O574" s="1"/>
      <c r="P574">
        <v>12</v>
      </c>
      <c r="Q574" s="1" t="s">
        <v>1931</v>
      </c>
      <c r="R574" s="1" t="s">
        <v>3107</v>
      </c>
      <c r="S574" s="1"/>
      <c r="T574" s="1" t="s">
        <v>3109</v>
      </c>
      <c r="U574" s="1" t="s">
        <v>3169</v>
      </c>
      <c r="V574" s="1" t="s">
        <v>3320</v>
      </c>
      <c r="W574" s="1" t="s">
        <v>3396</v>
      </c>
      <c r="X574" s="1"/>
      <c r="Y574" s="3">
        <v>46211</v>
      </c>
      <c r="Z574" s="1" t="s">
        <v>3409</v>
      </c>
      <c r="AA574" s="3">
        <v>46211</v>
      </c>
      <c r="AB574" s="1" t="s">
        <v>3416</v>
      </c>
      <c r="AC574" s="1" t="s">
        <v>3581</v>
      </c>
      <c r="AD574" s="1" t="s">
        <v>3933</v>
      </c>
      <c r="AE574" s="1" t="s">
        <v>3933</v>
      </c>
      <c r="AF574" s="1" t="s">
        <v>3937</v>
      </c>
      <c r="AG574" s="1" t="s">
        <v>2529</v>
      </c>
      <c r="AH574" s="1" t="s">
        <v>2465</v>
      </c>
      <c r="AI574" s="1" t="s">
        <v>3948</v>
      </c>
      <c r="AJ574" s="1"/>
      <c r="AK574" s="1"/>
      <c r="AL574" s="1" t="s">
        <v>3952</v>
      </c>
      <c r="AM574" s="1" t="s">
        <v>3952</v>
      </c>
      <c r="AN574" s="1" t="s">
        <v>3959</v>
      </c>
      <c r="AO574" s="1" t="s">
        <v>4051</v>
      </c>
      <c r="AP574" s="1" t="s">
        <v>4221</v>
      </c>
      <c r="AQ574" s="1"/>
      <c r="AR574">
        <v>22415</v>
      </c>
      <c r="AS574">
        <v>12</v>
      </c>
      <c r="AT574" s="1" t="s">
        <v>4235</v>
      </c>
      <c r="AU574">
        <v>3520000</v>
      </c>
      <c r="AV574" s="1" t="s">
        <v>4308</v>
      </c>
      <c r="AW574" s="1" t="s">
        <v>3937</v>
      </c>
      <c r="AX574">
        <v>4294</v>
      </c>
      <c r="AY574">
        <v>135654</v>
      </c>
      <c r="AZ574">
        <v>8</v>
      </c>
      <c r="BA574" s="1" t="s">
        <v>3406</v>
      </c>
    </row>
    <row r="575" spans="1:53">
      <c r="A575" s="1" t="s">
        <v>617</v>
      </c>
      <c r="B575">
        <v>0</v>
      </c>
      <c r="C575">
        <v>47520000</v>
      </c>
      <c r="D575" s="1" t="s">
        <v>1719</v>
      </c>
      <c r="E575">
        <v>20</v>
      </c>
      <c r="F575">
        <v>138792</v>
      </c>
      <c r="G575">
        <v>9</v>
      </c>
      <c r="H575" s="1"/>
      <c r="I575" s="1" t="s">
        <v>2405</v>
      </c>
      <c r="J575" s="1" t="s">
        <v>2462</v>
      </c>
      <c r="K575" s="1" t="s">
        <v>2465</v>
      </c>
      <c r="L575" s="1" t="s">
        <v>2529</v>
      </c>
      <c r="M575" s="1" t="s">
        <v>2465</v>
      </c>
      <c r="N575" s="1" t="s">
        <v>2607</v>
      </c>
      <c r="O575" s="1"/>
      <c r="P575">
        <v>12</v>
      </c>
      <c r="Q575" s="1" t="s">
        <v>1932</v>
      </c>
      <c r="R575" s="1" t="s">
        <v>3107</v>
      </c>
      <c r="S575" s="1"/>
      <c r="T575" s="1" t="s">
        <v>3109</v>
      </c>
      <c r="U575" s="1" t="s">
        <v>3169</v>
      </c>
      <c r="V575" s="1" t="s">
        <v>3320</v>
      </c>
      <c r="W575" s="1" t="s">
        <v>3396</v>
      </c>
      <c r="X575" s="1"/>
      <c r="Y575" s="3">
        <v>46211</v>
      </c>
      <c r="Z575" s="1" t="s">
        <v>3409</v>
      </c>
      <c r="AA575" s="3">
        <v>46211</v>
      </c>
      <c r="AB575" s="1" t="s">
        <v>3416</v>
      </c>
      <c r="AC575" s="1" t="s">
        <v>3581</v>
      </c>
      <c r="AD575" s="1" t="s">
        <v>3933</v>
      </c>
      <c r="AE575" s="1" t="s">
        <v>3933</v>
      </c>
      <c r="AF575" s="1" t="s">
        <v>3937</v>
      </c>
      <c r="AG575" s="1" t="s">
        <v>2529</v>
      </c>
      <c r="AH575" s="1" t="s">
        <v>2465</v>
      </c>
      <c r="AI575" s="1" t="s">
        <v>3948</v>
      </c>
      <c r="AJ575" s="1"/>
      <c r="AK575" s="1"/>
      <c r="AL575" s="1" t="s">
        <v>3952</v>
      </c>
      <c r="AM575" s="1" t="s">
        <v>3952</v>
      </c>
      <c r="AN575" s="1" t="s">
        <v>3959</v>
      </c>
      <c r="AO575" s="1" t="s">
        <v>4051</v>
      </c>
      <c r="AP575" s="1" t="s">
        <v>4221</v>
      </c>
      <c r="AQ575" s="1"/>
      <c r="AR575">
        <v>22415</v>
      </c>
      <c r="AS575">
        <v>12</v>
      </c>
      <c r="AT575" s="1" t="s">
        <v>4235</v>
      </c>
      <c r="AU575">
        <v>3960000</v>
      </c>
      <c r="AV575" s="1" t="s">
        <v>4308</v>
      </c>
      <c r="AW575" s="1" t="s">
        <v>3937</v>
      </c>
      <c r="AX575">
        <v>4294</v>
      </c>
      <c r="AY575">
        <v>135654</v>
      </c>
      <c r="AZ575">
        <v>9</v>
      </c>
      <c r="BA575" s="1" t="s">
        <v>3406</v>
      </c>
    </row>
    <row r="576" spans="1:53">
      <c r="A576" s="1" t="s">
        <v>618</v>
      </c>
      <c r="B576">
        <v>0</v>
      </c>
      <c r="C576">
        <v>10560000</v>
      </c>
      <c r="D576" s="1" t="s">
        <v>1716</v>
      </c>
      <c r="E576">
        <v>20</v>
      </c>
      <c r="F576">
        <v>138792</v>
      </c>
      <c r="G576">
        <v>10</v>
      </c>
      <c r="H576" s="1"/>
      <c r="I576" s="1" t="s">
        <v>2405</v>
      </c>
      <c r="J576" s="1" t="s">
        <v>2462</v>
      </c>
      <c r="K576" s="1" t="s">
        <v>2465</v>
      </c>
      <c r="L576" s="1" t="s">
        <v>2529</v>
      </c>
      <c r="M576" s="1" t="s">
        <v>2465</v>
      </c>
      <c r="N576" s="1" t="s">
        <v>2607</v>
      </c>
      <c r="O576" s="1"/>
      <c r="P576">
        <v>12</v>
      </c>
      <c r="Q576" s="1" t="s">
        <v>2761</v>
      </c>
      <c r="R576" s="1" t="s">
        <v>3107</v>
      </c>
      <c r="S576" s="1"/>
      <c r="T576" s="1" t="s">
        <v>3109</v>
      </c>
      <c r="U576" s="1" t="s">
        <v>3169</v>
      </c>
      <c r="V576" s="1" t="s">
        <v>3320</v>
      </c>
      <c r="W576" s="1" t="s">
        <v>3396</v>
      </c>
      <c r="X576" s="1"/>
      <c r="Y576" s="3">
        <v>46211</v>
      </c>
      <c r="Z576" s="1" t="s">
        <v>3409</v>
      </c>
      <c r="AA576" s="3">
        <v>46211</v>
      </c>
      <c r="AB576" s="1" t="s">
        <v>3416</v>
      </c>
      <c r="AC576" s="1" t="s">
        <v>3581</v>
      </c>
      <c r="AD576" s="1" t="s">
        <v>3933</v>
      </c>
      <c r="AE576" s="1" t="s">
        <v>3933</v>
      </c>
      <c r="AF576" s="1" t="s">
        <v>3937</v>
      </c>
      <c r="AG576" s="1" t="s">
        <v>2529</v>
      </c>
      <c r="AH576" s="1" t="s">
        <v>2465</v>
      </c>
      <c r="AI576" s="1" t="s">
        <v>3948</v>
      </c>
      <c r="AJ576" s="1"/>
      <c r="AK576" s="1"/>
      <c r="AL576" s="1" t="s">
        <v>3952</v>
      </c>
      <c r="AM576" s="1" t="s">
        <v>3952</v>
      </c>
      <c r="AN576" s="1" t="s">
        <v>3959</v>
      </c>
      <c r="AO576" s="1" t="s">
        <v>4051</v>
      </c>
      <c r="AP576" s="1" t="s">
        <v>4221</v>
      </c>
      <c r="AQ576" s="1"/>
      <c r="AR576">
        <v>22415</v>
      </c>
      <c r="AS576">
        <v>12</v>
      </c>
      <c r="AT576" s="1" t="s">
        <v>4235</v>
      </c>
      <c r="AU576">
        <v>880000</v>
      </c>
      <c r="AV576" s="1" t="s">
        <v>4308</v>
      </c>
      <c r="AW576" s="1" t="s">
        <v>3937</v>
      </c>
      <c r="AX576">
        <v>4294</v>
      </c>
      <c r="AY576">
        <v>135654</v>
      </c>
      <c r="AZ576">
        <v>10</v>
      </c>
      <c r="BA576" s="1" t="s">
        <v>3406</v>
      </c>
    </row>
    <row r="577" spans="1:53">
      <c r="A577" s="1" t="s">
        <v>619</v>
      </c>
      <c r="B577">
        <v>0</v>
      </c>
      <c r="C577">
        <v>19440000</v>
      </c>
      <c r="D577" s="1" t="s">
        <v>1720</v>
      </c>
      <c r="E577">
        <v>20</v>
      </c>
      <c r="F577">
        <v>138792</v>
      </c>
      <c r="G577">
        <v>11</v>
      </c>
      <c r="H577" s="1"/>
      <c r="I577" s="1" t="s">
        <v>2405</v>
      </c>
      <c r="J577" s="1" t="s">
        <v>2462</v>
      </c>
      <c r="K577" s="1" t="s">
        <v>2465</v>
      </c>
      <c r="L577" s="1" t="s">
        <v>2529</v>
      </c>
      <c r="M577" s="1" t="s">
        <v>2465</v>
      </c>
      <c r="N577" s="1" t="s">
        <v>2607</v>
      </c>
      <c r="O577" s="1"/>
      <c r="P577">
        <v>12</v>
      </c>
      <c r="Q577" s="1" t="s">
        <v>2763</v>
      </c>
      <c r="R577" s="1" t="s">
        <v>3107</v>
      </c>
      <c r="S577" s="1"/>
      <c r="T577" s="1" t="s">
        <v>3109</v>
      </c>
      <c r="U577" s="1" t="s">
        <v>3169</v>
      </c>
      <c r="V577" s="1" t="s">
        <v>3320</v>
      </c>
      <c r="W577" s="1" t="s">
        <v>3396</v>
      </c>
      <c r="X577" s="1"/>
      <c r="Y577" s="3">
        <v>46211</v>
      </c>
      <c r="Z577" s="1" t="s">
        <v>3409</v>
      </c>
      <c r="AA577" s="3">
        <v>46211</v>
      </c>
      <c r="AB577" s="1" t="s">
        <v>3416</v>
      </c>
      <c r="AC577" s="1" t="s">
        <v>3581</v>
      </c>
      <c r="AD577" s="1" t="s">
        <v>3933</v>
      </c>
      <c r="AE577" s="1" t="s">
        <v>3933</v>
      </c>
      <c r="AF577" s="1" t="s">
        <v>3937</v>
      </c>
      <c r="AG577" s="1" t="s">
        <v>2529</v>
      </c>
      <c r="AH577" s="1" t="s">
        <v>2465</v>
      </c>
      <c r="AI577" s="1" t="s">
        <v>3948</v>
      </c>
      <c r="AJ577" s="1"/>
      <c r="AK577" s="1"/>
      <c r="AL577" s="1" t="s">
        <v>3952</v>
      </c>
      <c r="AM577" s="1" t="s">
        <v>3952</v>
      </c>
      <c r="AN577" s="1" t="s">
        <v>3959</v>
      </c>
      <c r="AO577" s="1" t="s">
        <v>4051</v>
      </c>
      <c r="AP577" s="1" t="s">
        <v>4221</v>
      </c>
      <c r="AQ577" s="1"/>
      <c r="AR577">
        <v>22415</v>
      </c>
      <c r="AS577">
        <v>12</v>
      </c>
      <c r="AT577" s="1" t="s">
        <v>4235</v>
      </c>
      <c r="AU577">
        <v>1620000</v>
      </c>
      <c r="AV577" s="1" t="s">
        <v>4308</v>
      </c>
      <c r="AW577" s="1" t="s">
        <v>3937</v>
      </c>
      <c r="AX577">
        <v>4294</v>
      </c>
      <c r="AY577">
        <v>135654</v>
      </c>
      <c r="AZ577">
        <v>11</v>
      </c>
      <c r="BA577" s="1" t="s">
        <v>3406</v>
      </c>
    </row>
    <row r="578" spans="1:53">
      <c r="A578" s="1" t="s">
        <v>620</v>
      </c>
      <c r="B578">
        <v>0</v>
      </c>
      <c r="C578">
        <v>16560000</v>
      </c>
      <c r="D578" s="1" t="s">
        <v>1721</v>
      </c>
      <c r="E578">
        <v>20</v>
      </c>
      <c r="F578">
        <v>138793</v>
      </c>
      <c r="G578">
        <v>1</v>
      </c>
      <c r="H578" s="1"/>
      <c r="I578" s="1" t="s">
        <v>2405</v>
      </c>
      <c r="J578" s="1" t="s">
        <v>2462</v>
      </c>
      <c r="K578" s="1" t="s">
        <v>2465</v>
      </c>
      <c r="L578" s="1" t="s">
        <v>2529</v>
      </c>
      <c r="M578" s="1" t="s">
        <v>2465</v>
      </c>
      <c r="N578" s="1" t="s">
        <v>2607</v>
      </c>
      <c r="O578" s="1"/>
      <c r="P578">
        <v>12</v>
      </c>
      <c r="Q578" s="1" t="s">
        <v>1567</v>
      </c>
      <c r="R578" s="1" t="s">
        <v>3107</v>
      </c>
      <c r="S578" s="1"/>
      <c r="T578" s="1" t="s">
        <v>3109</v>
      </c>
      <c r="U578" s="1" t="s">
        <v>3170</v>
      </c>
      <c r="V578" s="1" t="s">
        <v>3321</v>
      </c>
      <c r="W578" s="1" t="s">
        <v>3396</v>
      </c>
      <c r="X578" s="1"/>
      <c r="Y578" s="3">
        <v>46211</v>
      </c>
      <c r="Z578" s="1" t="s">
        <v>3409</v>
      </c>
      <c r="AA578" s="3">
        <v>46211</v>
      </c>
      <c r="AB578" s="1" t="s">
        <v>3416</v>
      </c>
      <c r="AC578" s="1" t="s">
        <v>3582</v>
      </c>
      <c r="AD578" s="1" t="s">
        <v>3933</v>
      </c>
      <c r="AE578" s="1" t="s">
        <v>3933</v>
      </c>
      <c r="AF578" s="1" t="s">
        <v>3937</v>
      </c>
      <c r="AG578" s="1" t="s">
        <v>2529</v>
      </c>
      <c r="AH578" s="1" t="s">
        <v>2465</v>
      </c>
      <c r="AI578" s="1" t="s">
        <v>3948</v>
      </c>
      <c r="AJ578" s="1"/>
      <c r="AK578" s="1"/>
      <c r="AL578" s="1" t="s">
        <v>3952</v>
      </c>
      <c r="AM578" s="1" t="s">
        <v>3952</v>
      </c>
      <c r="AN578" s="1" t="s">
        <v>3959</v>
      </c>
      <c r="AO578" s="1" t="s">
        <v>4051</v>
      </c>
      <c r="AP578" s="1" t="s">
        <v>4221</v>
      </c>
      <c r="AQ578" s="1"/>
      <c r="AR578">
        <v>22415</v>
      </c>
      <c r="AS578">
        <v>12</v>
      </c>
      <c r="AT578" s="1" t="s">
        <v>4235</v>
      </c>
      <c r="AU578">
        <v>1380000</v>
      </c>
      <c r="AV578" s="1" t="s">
        <v>4308</v>
      </c>
      <c r="AW578" s="1" t="s">
        <v>3937</v>
      </c>
      <c r="AX578">
        <v>4294</v>
      </c>
      <c r="AY578">
        <v>135655</v>
      </c>
      <c r="AZ578">
        <v>1</v>
      </c>
      <c r="BA578" s="1" t="s">
        <v>3406</v>
      </c>
    </row>
    <row r="579" spans="1:53">
      <c r="A579" s="1" t="s">
        <v>621</v>
      </c>
      <c r="B579">
        <v>0</v>
      </c>
      <c r="C579">
        <v>16560000</v>
      </c>
      <c r="D579" s="1" t="s">
        <v>1721</v>
      </c>
      <c r="E579">
        <v>20</v>
      </c>
      <c r="F579">
        <v>138793</v>
      </c>
      <c r="G579">
        <v>2</v>
      </c>
      <c r="H579" s="1"/>
      <c r="I579" s="1" t="s">
        <v>2405</v>
      </c>
      <c r="J579" s="1" t="s">
        <v>2462</v>
      </c>
      <c r="K579" s="1" t="s">
        <v>2465</v>
      </c>
      <c r="L579" s="1" t="s">
        <v>2529</v>
      </c>
      <c r="M579" s="1" t="s">
        <v>2465</v>
      </c>
      <c r="N579" s="1" t="s">
        <v>2607</v>
      </c>
      <c r="O579" s="1"/>
      <c r="P579">
        <v>12</v>
      </c>
      <c r="Q579" s="1" t="s">
        <v>1567</v>
      </c>
      <c r="R579" s="1" t="s">
        <v>3107</v>
      </c>
      <c r="S579" s="1"/>
      <c r="T579" s="1" t="s">
        <v>3109</v>
      </c>
      <c r="U579" s="1" t="s">
        <v>3170</v>
      </c>
      <c r="V579" s="1" t="s">
        <v>3321</v>
      </c>
      <c r="W579" s="1" t="s">
        <v>3396</v>
      </c>
      <c r="X579" s="1"/>
      <c r="Y579" s="3">
        <v>46211</v>
      </c>
      <c r="Z579" s="1" t="s">
        <v>3409</v>
      </c>
      <c r="AA579" s="3">
        <v>46211</v>
      </c>
      <c r="AB579" s="1" t="s">
        <v>3416</v>
      </c>
      <c r="AC579" s="1" t="s">
        <v>3582</v>
      </c>
      <c r="AD579" s="1" t="s">
        <v>3933</v>
      </c>
      <c r="AE579" s="1" t="s">
        <v>3933</v>
      </c>
      <c r="AF579" s="1" t="s">
        <v>3937</v>
      </c>
      <c r="AG579" s="1" t="s">
        <v>2529</v>
      </c>
      <c r="AH579" s="1" t="s">
        <v>2465</v>
      </c>
      <c r="AI579" s="1" t="s">
        <v>3948</v>
      </c>
      <c r="AJ579" s="1"/>
      <c r="AK579" s="1"/>
      <c r="AL579" s="1" t="s">
        <v>3952</v>
      </c>
      <c r="AM579" s="1" t="s">
        <v>3952</v>
      </c>
      <c r="AN579" s="1" t="s">
        <v>3959</v>
      </c>
      <c r="AO579" s="1" t="s">
        <v>4051</v>
      </c>
      <c r="AP579" s="1" t="s">
        <v>4221</v>
      </c>
      <c r="AQ579" s="1"/>
      <c r="AR579">
        <v>22415</v>
      </c>
      <c r="AS579">
        <v>12</v>
      </c>
      <c r="AT579" s="1" t="s">
        <v>4235</v>
      </c>
      <c r="AU579">
        <v>1380000</v>
      </c>
      <c r="AV579" s="1" t="s">
        <v>4308</v>
      </c>
      <c r="AW579" s="1" t="s">
        <v>3937</v>
      </c>
      <c r="AX579">
        <v>4294</v>
      </c>
      <c r="AY579">
        <v>135655</v>
      </c>
      <c r="AZ579">
        <v>2</v>
      </c>
      <c r="BA579" s="1" t="s">
        <v>3406</v>
      </c>
    </row>
    <row r="580" spans="1:53">
      <c r="A580" s="1" t="s">
        <v>622</v>
      </c>
      <c r="B580">
        <v>0</v>
      </c>
      <c r="C580">
        <v>16560000</v>
      </c>
      <c r="D580" s="1" t="s">
        <v>1721</v>
      </c>
      <c r="E580">
        <v>20</v>
      </c>
      <c r="F580">
        <v>138793</v>
      </c>
      <c r="G580">
        <v>3</v>
      </c>
      <c r="H580" s="1"/>
      <c r="I580" s="1" t="s">
        <v>2405</v>
      </c>
      <c r="J580" s="1" t="s">
        <v>2462</v>
      </c>
      <c r="K580" s="1" t="s">
        <v>2465</v>
      </c>
      <c r="L580" s="1" t="s">
        <v>2529</v>
      </c>
      <c r="M580" s="1" t="s">
        <v>2465</v>
      </c>
      <c r="N580" s="1" t="s">
        <v>2607</v>
      </c>
      <c r="O580" s="1"/>
      <c r="P580">
        <v>12</v>
      </c>
      <c r="Q580" s="1" t="s">
        <v>1567</v>
      </c>
      <c r="R580" s="1" t="s">
        <v>3107</v>
      </c>
      <c r="S580" s="1"/>
      <c r="T580" s="1" t="s">
        <v>3109</v>
      </c>
      <c r="U580" s="1" t="s">
        <v>3170</v>
      </c>
      <c r="V580" s="1" t="s">
        <v>3321</v>
      </c>
      <c r="W580" s="1" t="s">
        <v>3396</v>
      </c>
      <c r="X580" s="1"/>
      <c r="Y580" s="3">
        <v>46211</v>
      </c>
      <c r="Z580" s="1" t="s">
        <v>3409</v>
      </c>
      <c r="AA580" s="3">
        <v>46211</v>
      </c>
      <c r="AB580" s="1" t="s">
        <v>3416</v>
      </c>
      <c r="AC580" s="1" t="s">
        <v>3582</v>
      </c>
      <c r="AD580" s="1" t="s">
        <v>3933</v>
      </c>
      <c r="AE580" s="1" t="s">
        <v>3933</v>
      </c>
      <c r="AF580" s="1" t="s">
        <v>3937</v>
      </c>
      <c r="AG580" s="1" t="s">
        <v>2529</v>
      </c>
      <c r="AH580" s="1" t="s">
        <v>2465</v>
      </c>
      <c r="AI580" s="1" t="s">
        <v>3948</v>
      </c>
      <c r="AJ580" s="1"/>
      <c r="AK580" s="1"/>
      <c r="AL580" s="1" t="s">
        <v>3952</v>
      </c>
      <c r="AM580" s="1" t="s">
        <v>3952</v>
      </c>
      <c r="AN580" s="1" t="s">
        <v>3959</v>
      </c>
      <c r="AO580" s="1" t="s">
        <v>4051</v>
      </c>
      <c r="AP580" s="1" t="s">
        <v>4221</v>
      </c>
      <c r="AQ580" s="1"/>
      <c r="AR580">
        <v>22415</v>
      </c>
      <c r="AS580">
        <v>12</v>
      </c>
      <c r="AT580" s="1" t="s">
        <v>4235</v>
      </c>
      <c r="AU580">
        <v>1380000</v>
      </c>
      <c r="AV580" s="1" t="s">
        <v>4308</v>
      </c>
      <c r="AW580" s="1" t="s">
        <v>3937</v>
      </c>
      <c r="AX580">
        <v>4294</v>
      </c>
      <c r="AY580">
        <v>135655</v>
      </c>
      <c r="AZ580">
        <v>3</v>
      </c>
      <c r="BA580" s="1" t="s">
        <v>3406</v>
      </c>
    </row>
    <row r="581" spans="1:53">
      <c r="A581" s="1" t="s">
        <v>623</v>
      </c>
      <c r="B581">
        <v>0</v>
      </c>
      <c r="C581">
        <v>16560000</v>
      </c>
      <c r="D581" s="1" t="s">
        <v>1721</v>
      </c>
      <c r="E581">
        <v>20</v>
      </c>
      <c r="F581">
        <v>138793</v>
      </c>
      <c r="G581">
        <v>4</v>
      </c>
      <c r="H581" s="1"/>
      <c r="I581" s="1" t="s">
        <v>2405</v>
      </c>
      <c r="J581" s="1" t="s">
        <v>2462</v>
      </c>
      <c r="K581" s="1" t="s">
        <v>2465</v>
      </c>
      <c r="L581" s="1" t="s">
        <v>2529</v>
      </c>
      <c r="M581" s="1" t="s">
        <v>2465</v>
      </c>
      <c r="N581" s="1" t="s">
        <v>2607</v>
      </c>
      <c r="O581" s="1"/>
      <c r="P581">
        <v>12</v>
      </c>
      <c r="Q581" s="1" t="s">
        <v>1567</v>
      </c>
      <c r="R581" s="1" t="s">
        <v>3107</v>
      </c>
      <c r="S581" s="1"/>
      <c r="T581" s="1" t="s">
        <v>3109</v>
      </c>
      <c r="U581" s="1" t="s">
        <v>3170</v>
      </c>
      <c r="V581" s="1" t="s">
        <v>3321</v>
      </c>
      <c r="W581" s="1" t="s">
        <v>3396</v>
      </c>
      <c r="X581" s="1"/>
      <c r="Y581" s="3">
        <v>46211</v>
      </c>
      <c r="Z581" s="1" t="s">
        <v>3409</v>
      </c>
      <c r="AA581" s="3">
        <v>46211</v>
      </c>
      <c r="AB581" s="1" t="s">
        <v>3416</v>
      </c>
      <c r="AC581" s="1" t="s">
        <v>3582</v>
      </c>
      <c r="AD581" s="1" t="s">
        <v>3933</v>
      </c>
      <c r="AE581" s="1" t="s">
        <v>3933</v>
      </c>
      <c r="AF581" s="1" t="s">
        <v>3937</v>
      </c>
      <c r="AG581" s="1" t="s">
        <v>2529</v>
      </c>
      <c r="AH581" s="1" t="s">
        <v>2465</v>
      </c>
      <c r="AI581" s="1" t="s">
        <v>3948</v>
      </c>
      <c r="AJ581" s="1"/>
      <c r="AK581" s="1"/>
      <c r="AL581" s="1" t="s">
        <v>3952</v>
      </c>
      <c r="AM581" s="1" t="s">
        <v>3952</v>
      </c>
      <c r="AN581" s="1" t="s">
        <v>3959</v>
      </c>
      <c r="AO581" s="1" t="s">
        <v>4051</v>
      </c>
      <c r="AP581" s="1" t="s">
        <v>4221</v>
      </c>
      <c r="AQ581" s="1"/>
      <c r="AR581">
        <v>22415</v>
      </c>
      <c r="AS581">
        <v>12</v>
      </c>
      <c r="AT581" s="1" t="s">
        <v>4235</v>
      </c>
      <c r="AU581">
        <v>1380000</v>
      </c>
      <c r="AV581" s="1" t="s">
        <v>4308</v>
      </c>
      <c r="AW581" s="1" t="s">
        <v>3937</v>
      </c>
      <c r="AX581">
        <v>4294</v>
      </c>
      <c r="AY581">
        <v>135655</v>
      </c>
      <c r="AZ581">
        <v>4</v>
      </c>
      <c r="BA581" s="1" t="s">
        <v>3406</v>
      </c>
    </row>
    <row r="582" spans="1:53">
      <c r="A582" s="1" t="s">
        <v>624</v>
      </c>
      <c r="B582">
        <v>0</v>
      </c>
      <c r="C582">
        <v>11040000</v>
      </c>
      <c r="D582" s="1" t="s">
        <v>1722</v>
      </c>
      <c r="E582">
        <v>20</v>
      </c>
      <c r="F582">
        <v>138793</v>
      </c>
      <c r="G582">
        <v>5</v>
      </c>
      <c r="H582" s="1"/>
      <c r="I582" s="1" t="s">
        <v>2405</v>
      </c>
      <c r="J582" s="1" t="s">
        <v>2462</v>
      </c>
      <c r="K582" s="1" t="s">
        <v>2465</v>
      </c>
      <c r="L582" s="1" t="s">
        <v>2529</v>
      </c>
      <c r="M582" s="1" t="s">
        <v>2465</v>
      </c>
      <c r="N582" s="1" t="s">
        <v>2607</v>
      </c>
      <c r="O582" s="1"/>
      <c r="P582">
        <v>12</v>
      </c>
      <c r="Q582" s="1" t="s">
        <v>2764</v>
      </c>
      <c r="R582" s="1" t="s">
        <v>3107</v>
      </c>
      <c r="S582" s="1"/>
      <c r="T582" s="1" t="s">
        <v>3109</v>
      </c>
      <c r="U582" s="1" t="s">
        <v>3170</v>
      </c>
      <c r="V582" s="1" t="s">
        <v>3321</v>
      </c>
      <c r="W582" s="1" t="s">
        <v>3396</v>
      </c>
      <c r="X582" s="1"/>
      <c r="Y582" s="3">
        <v>46211</v>
      </c>
      <c r="Z582" s="1" t="s">
        <v>3409</v>
      </c>
      <c r="AA582" s="3">
        <v>46211</v>
      </c>
      <c r="AB582" s="1" t="s">
        <v>3416</v>
      </c>
      <c r="AC582" s="1" t="s">
        <v>3582</v>
      </c>
      <c r="AD582" s="1" t="s">
        <v>3933</v>
      </c>
      <c r="AE582" s="1" t="s">
        <v>3933</v>
      </c>
      <c r="AF582" s="1" t="s">
        <v>3937</v>
      </c>
      <c r="AG582" s="1" t="s">
        <v>2529</v>
      </c>
      <c r="AH582" s="1" t="s">
        <v>2465</v>
      </c>
      <c r="AI582" s="1" t="s">
        <v>3948</v>
      </c>
      <c r="AJ582" s="1"/>
      <c r="AK582" s="1"/>
      <c r="AL582" s="1" t="s">
        <v>3952</v>
      </c>
      <c r="AM582" s="1" t="s">
        <v>3952</v>
      </c>
      <c r="AN582" s="1" t="s">
        <v>3959</v>
      </c>
      <c r="AO582" s="1" t="s">
        <v>4051</v>
      </c>
      <c r="AP582" s="1" t="s">
        <v>4221</v>
      </c>
      <c r="AQ582" s="1"/>
      <c r="AR582">
        <v>22415</v>
      </c>
      <c r="AS582">
        <v>12</v>
      </c>
      <c r="AT582" s="1" t="s">
        <v>4235</v>
      </c>
      <c r="AU582">
        <v>920000</v>
      </c>
      <c r="AV582" s="1" t="s">
        <v>4308</v>
      </c>
      <c r="AW582" s="1" t="s">
        <v>3937</v>
      </c>
      <c r="AX582">
        <v>4294</v>
      </c>
      <c r="AY582">
        <v>135655</v>
      </c>
      <c r="AZ582">
        <v>5</v>
      </c>
      <c r="BA582" s="1" t="s">
        <v>3406</v>
      </c>
    </row>
    <row r="583" spans="1:53">
      <c r="A583" s="1" t="s">
        <v>625</v>
      </c>
      <c r="B583">
        <v>0</v>
      </c>
      <c r="C583">
        <v>16560000</v>
      </c>
      <c r="D583" s="1" t="s">
        <v>1721</v>
      </c>
      <c r="E583">
        <v>20</v>
      </c>
      <c r="F583">
        <v>138793</v>
      </c>
      <c r="G583">
        <v>6</v>
      </c>
      <c r="H583" s="1"/>
      <c r="I583" s="1" t="s">
        <v>2405</v>
      </c>
      <c r="J583" s="1" t="s">
        <v>2462</v>
      </c>
      <c r="K583" s="1" t="s">
        <v>2465</v>
      </c>
      <c r="L583" s="1" t="s">
        <v>2529</v>
      </c>
      <c r="M583" s="1" t="s">
        <v>2465</v>
      </c>
      <c r="N583" s="1" t="s">
        <v>2607</v>
      </c>
      <c r="O583" s="1"/>
      <c r="P583">
        <v>12</v>
      </c>
      <c r="Q583" s="1" t="s">
        <v>1567</v>
      </c>
      <c r="R583" s="1" t="s">
        <v>3107</v>
      </c>
      <c r="S583" s="1"/>
      <c r="T583" s="1" t="s">
        <v>3109</v>
      </c>
      <c r="U583" s="1" t="s">
        <v>3170</v>
      </c>
      <c r="V583" s="1" t="s">
        <v>3321</v>
      </c>
      <c r="W583" s="1" t="s">
        <v>3396</v>
      </c>
      <c r="X583" s="1"/>
      <c r="Y583" s="3">
        <v>46211</v>
      </c>
      <c r="Z583" s="1" t="s">
        <v>3409</v>
      </c>
      <c r="AA583" s="3">
        <v>46211</v>
      </c>
      <c r="AB583" s="1" t="s">
        <v>3416</v>
      </c>
      <c r="AC583" s="1" t="s">
        <v>3582</v>
      </c>
      <c r="AD583" s="1" t="s">
        <v>3933</v>
      </c>
      <c r="AE583" s="1" t="s">
        <v>3933</v>
      </c>
      <c r="AF583" s="1" t="s">
        <v>3937</v>
      </c>
      <c r="AG583" s="1" t="s">
        <v>2529</v>
      </c>
      <c r="AH583" s="1" t="s">
        <v>2465</v>
      </c>
      <c r="AI583" s="1" t="s">
        <v>3948</v>
      </c>
      <c r="AJ583" s="1"/>
      <c r="AK583" s="1"/>
      <c r="AL583" s="1" t="s">
        <v>3952</v>
      </c>
      <c r="AM583" s="1" t="s">
        <v>3952</v>
      </c>
      <c r="AN583" s="1" t="s">
        <v>3959</v>
      </c>
      <c r="AO583" s="1" t="s">
        <v>4051</v>
      </c>
      <c r="AP583" s="1" t="s">
        <v>4221</v>
      </c>
      <c r="AQ583" s="1"/>
      <c r="AR583">
        <v>22415</v>
      </c>
      <c r="AS583">
        <v>12</v>
      </c>
      <c r="AT583" s="1" t="s">
        <v>4235</v>
      </c>
      <c r="AU583">
        <v>1380000</v>
      </c>
      <c r="AV583" s="1" t="s">
        <v>4308</v>
      </c>
      <c r="AW583" s="1" t="s">
        <v>3937</v>
      </c>
      <c r="AX583">
        <v>4294</v>
      </c>
      <c r="AY583">
        <v>135655</v>
      </c>
      <c r="AZ583">
        <v>6</v>
      </c>
      <c r="BA583" s="1" t="s">
        <v>3406</v>
      </c>
    </row>
    <row r="584" spans="1:53">
      <c r="A584" s="1" t="s">
        <v>626</v>
      </c>
      <c r="B584">
        <v>0</v>
      </c>
      <c r="C584">
        <v>16560000</v>
      </c>
      <c r="D584" s="1" t="s">
        <v>1721</v>
      </c>
      <c r="E584">
        <v>20</v>
      </c>
      <c r="F584">
        <v>138793</v>
      </c>
      <c r="G584">
        <v>7</v>
      </c>
      <c r="H584" s="1"/>
      <c r="I584" s="1" t="s">
        <v>2405</v>
      </c>
      <c r="J584" s="1" t="s">
        <v>2462</v>
      </c>
      <c r="K584" s="1" t="s">
        <v>2465</v>
      </c>
      <c r="L584" s="1" t="s">
        <v>2529</v>
      </c>
      <c r="M584" s="1" t="s">
        <v>2465</v>
      </c>
      <c r="N584" s="1" t="s">
        <v>2607</v>
      </c>
      <c r="O584" s="1"/>
      <c r="P584">
        <v>12</v>
      </c>
      <c r="Q584" s="1" t="s">
        <v>1567</v>
      </c>
      <c r="R584" s="1" t="s">
        <v>3107</v>
      </c>
      <c r="S584" s="1"/>
      <c r="T584" s="1" t="s">
        <v>3109</v>
      </c>
      <c r="U584" s="1" t="s">
        <v>3170</v>
      </c>
      <c r="V584" s="1" t="s">
        <v>3321</v>
      </c>
      <c r="W584" s="1" t="s">
        <v>3396</v>
      </c>
      <c r="X584" s="1"/>
      <c r="Y584" s="3">
        <v>46211</v>
      </c>
      <c r="Z584" s="1" t="s">
        <v>3409</v>
      </c>
      <c r="AA584" s="3">
        <v>46211</v>
      </c>
      <c r="AB584" s="1" t="s">
        <v>3416</v>
      </c>
      <c r="AC584" s="1" t="s">
        <v>3582</v>
      </c>
      <c r="AD584" s="1" t="s">
        <v>3933</v>
      </c>
      <c r="AE584" s="1" t="s">
        <v>3933</v>
      </c>
      <c r="AF584" s="1" t="s">
        <v>3937</v>
      </c>
      <c r="AG584" s="1" t="s">
        <v>2529</v>
      </c>
      <c r="AH584" s="1" t="s">
        <v>2465</v>
      </c>
      <c r="AI584" s="1" t="s">
        <v>3948</v>
      </c>
      <c r="AJ584" s="1"/>
      <c r="AK584" s="1"/>
      <c r="AL584" s="1" t="s">
        <v>3952</v>
      </c>
      <c r="AM584" s="1" t="s">
        <v>3952</v>
      </c>
      <c r="AN584" s="1" t="s">
        <v>3959</v>
      </c>
      <c r="AO584" s="1" t="s">
        <v>4051</v>
      </c>
      <c r="AP584" s="1" t="s">
        <v>4221</v>
      </c>
      <c r="AQ584" s="1"/>
      <c r="AR584">
        <v>22415</v>
      </c>
      <c r="AS584">
        <v>12</v>
      </c>
      <c r="AT584" s="1" t="s">
        <v>4235</v>
      </c>
      <c r="AU584">
        <v>1380000</v>
      </c>
      <c r="AV584" s="1" t="s">
        <v>4308</v>
      </c>
      <c r="AW584" s="1" t="s">
        <v>3937</v>
      </c>
      <c r="AX584">
        <v>4294</v>
      </c>
      <c r="AY584">
        <v>135655</v>
      </c>
      <c r="AZ584">
        <v>7</v>
      </c>
      <c r="BA584" s="1" t="s">
        <v>3406</v>
      </c>
    </row>
    <row r="585" spans="1:53">
      <c r="A585" s="1" t="s">
        <v>627</v>
      </c>
      <c r="B585">
        <v>0</v>
      </c>
      <c r="C585">
        <v>16560000</v>
      </c>
      <c r="D585" s="1" t="s">
        <v>1721</v>
      </c>
      <c r="E585">
        <v>20</v>
      </c>
      <c r="F585">
        <v>138793</v>
      </c>
      <c r="G585">
        <v>8</v>
      </c>
      <c r="H585" s="1"/>
      <c r="I585" s="1" t="s">
        <v>2405</v>
      </c>
      <c r="J585" s="1" t="s">
        <v>2462</v>
      </c>
      <c r="K585" s="1" t="s">
        <v>2465</v>
      </c>
      <c r="L585" s="1" t="s">
        <v>2529</v>
      </c>
      <c r="M585" s="1" t="s">
        <v>2465</v>
      </c>
      <c r="N585" s="1" t="s">
        <v>2607</v>
      </c>
      <c r="O585" s="1"/>
      <c r="P585">
        <v>12</v>
      </c>
      <c r="Q585" s="1" t="s">
        <v>1567</v>
      </c>
      <c r="R585" s="1" t="s">
        <v>3107</v>
      </c>
      <c r="S585" s="1"/>
      <c r="T585" s="1" t="s">
        <v>3109</v>
      </c>
      <c r="U585" s="1" t="s">
        <v>3170</v>
      </c>
      <c r="V585" s="1" t="s">
        <v>3321</v>
      </c>
      <c r="W585" s="1" t="s">
        <v>3396</v>
      </c>
      <c r="X585" s="1"/>
      <c r="Y585" s="3">
        <v>46211</v>
      </c>
      <c r="Z585" s="1" t="s">
        <v>3409</v>
      </c>
      <c r="AA585" s="3">
        <v>46211</v>
      </c>
      <c r="AB585" s="1" t="s">
        <v>3416</v>
      </c>
      <c r="AC585" s="1" t="s">
        <v>3582</v>
      </c>
      <c r="AD585" s="1" t="s">
        <v>3933</v>
      </c>
      <c r="AE585" s="1" t="s">
        <v>3933</v>
      </c>
      <c r="AF585" s="1" t="s">
        <v>3937</v>
      </c>
      <c r="AG585" s="1" t="s">
        <v>2529</v>
      </c>
      <c r="AH585" s="1" t="s">
        <v>2465</v>
      </c>
      <c r="AI585" s="1" t="s">
        <v>3948</v>
      </c>
      <c r="AJ585" s="1"/>
      <c r="AK585" s="1"/>
      <c r="AL585" s="1" t="s">
        <v>3952</v>
      </c>
      <c r="AM585" s="1" t="s">
        <v>3952</v>
      </c>
      <c r="AN585" s="1" t="s">
        <v>3959</v>
      </c>
      <c r="AO585" s="1" t="s">
        <v>4051</v>
      </c>
      <c r="AP585" s="1" t="s">
        <v>4221</v>
      </c>
      <c r="AQ585" s="1"/>
      <c r="AR585">
        <v>22415</v>
      </c>
      <c r="AS585">
        <v>12</v>
      </c>
      <c r="AT585" s="1" t="s">
        <v>4235</v>
      </c>
      <c r="AU585">
        <v>1380000</v>
      </c>
      <c r="AV585" s="1" t="s">
        <v>4308</v>
      </c>
      <c r="AW585" s="1" t="s">
        <v>3937</v>
      </c>
      <c r="AX585">
        <v>4294</v>
      </c>
      <c r="AY585">
        <v>135655</v>
      </c>
      <c r="AZ585">
        <v>8</v>
      </c>
      <c r="BA585" s="1" t="s">
        <v>3406</v>
      </c>
    </row>
    <row r="586" spans="1:53">
      <c r="A586" s="1" t="s">
        <v>628</v>
      </c>
      <c r="B586">
        <v>0</v>
      </c>
      <c r="C586">
        <v>16560000</v>
      </c>
      <c r="D586" s="1" t="s">
        <v>1721</v>
      </c>
      <c r="E586">
        <v>20</v>
      </c>
      <c r="F586">
        <v>138793</v>
      </c>
      <c r="G586">
        <v>9</v>
      </c>
      <c r="H586" s="1"/>
      <c r="I586" s="1" t="s">
        <v>2405</v>
      </c>
      <c r="J586" s="1" t="s">
        <v>2462</v>
      </c>
      <c r="K586" s="1" t="s">
        <v>2465</v>
      </c>
      <c r="L586" s="1" t="s">
        <v>2529</v>
      </c>
      <c r="M586" s="1" t="s">
        <v>2465</v>
      </c>
      <c r="N586" s="1" t="s">
        <v>2607</v>
      </c>
      <c r="O586" s="1"/>
      <c r="P586">
        <v>12</v>
      </c>
      <c r="Q586" s="1" t="s">
        <v>1567</v>
      </c>
      <c r="R586" s="1" t="s">
        <v>3107</v>
      </c>
      <c r="S586" s="1"/>
      <c r="T586" s="1" t="s">
        <v>3109</v>
      </c>
      <c r="U586" s="1" t="s">
        <v>3170</v>
      </c>
      <c r="V586" s="1" t="s">
        <v>3321</v>
      </c>
      <c r="W586" s="1" t="s">
        <v>3396</v>
      </c>
      <c r="X586" s="1"/>
      <c r="Y586" s="3">
        <v>46211</v>
      </c>
      <c r="Z586" s="1" t="s">
        <v>3409</v>
      </c>
      <c r="AA586" s="3">
        <v>46211</v>
      </c>
      <c r="AB586" s="1" t="s">
        <v>3416</v>
      </c>
      <c r="AC586" s="1" t="s">
        <v>3582</v>
      </c>
      <c r="AD586" s="1" t="s">
        <v>3933</v>
      </c>
      <c r="AE586" s="1" t="s">
        <v>3933</v>
      </c>
      <c r="AF586" s="1" t="s">
        <v>3937</v>
      </c>
      <c r="AG586" s="1" t="s">
        <v>2529</v>
      </c>
      <c r="AH586" s="1" t="s">
        <v>2465</v>
      </c>
      <c r="AI586" s="1" t="s">
        <v>3948</v>
      </c>
      <c r="AJ586" s="1"/>
      <c r="AK586" s="1"/>
      <c r="AL586" s="1" t="s">
        <v>3952</v>
      </c>
      <c r="AM586" s="1" t="s">
        <v>3952</v>
      </c>
      <c r="AN586" s="1" t="s">
        <v>3959</v>
      </c>
      <c r="AO586" s="1" t="s">
        <v>4051</v>
      </c>
      <c r="AP586" s="1" t="s">
        <v>4221</v>
      </c>
      <c r="AQ586" s="1"/>
      <c r="AR586">
        <v>22415</v>
      </c>
      <c r="AS586">
        <v>12</v>
      </c>
      <c r="AT586" s="1" t="s">
        <v>4235</v>
      </c>
      <c r="AU586">
        <v>1380000</v>
      </c>
      <c r="AV586" s="1" t="s">
        <v>4308</v>
      </c>
      <c r="AW586" s="1" t="s">
        <v>3937</v>
      </c>
      <c r="AX586">
        <v>4294</v>
      </c>
      <c r="AY586">
        <v>135655</v>
      </c>
      <c r="AZ586">
        <v>9</v>
      </c>
      <c r="BA586" s="1" t="s">
        <v>3406</v>
      </c>
    </row>
    <row r="587" spans="1:53">
      <c r="A587" s="1" t="s">
        <v>629</v>
      </c>
      <c r="B587">
        <v>0</v>
      </c>
      <c r="C587">
        <v>44160000</v>
      </c>
      <c r="D587" s="1" t="s">
        <v>1723</v>
      </c>
      <c r="E587">
        <v>20</v>
      </c>
      <c r="F587">
        <v>138794</v>
      </c>
      <c r="G587">
        <v>1</v>
      </c>
      <c r="H587" s="1"/>
      <c r="I587" s="1" t="s">
        <v>2405</v>
      </c>
      <c r="J587" s="1" t="s">
        <v>2462</v>
      </c>
      <c r="K587" s="1" t="s">
        <v>2465</v>
      </c>
      <c r="L587" s="1" t="s">
        <v>2529</v>
      </c>
      <c r="M587" s="1" t="s">
        <v>2465</v>
      </c>
      <c r="N587" s="1" t="s">
        <v>2607</v>
      </c>
      <c r="O587" s="1"/>
      <c r="P587">
        <v>12</v>
      </c>
      <c r="Q587" s="1" t="s">
        <v>2765</v>
      </c>
      <c r="R587" s="1" t="s">
        <v>3107</v>
      </c>
      <c r="S587" s="1"/>
      <c r="T587" s="1" t="s">
        <v>3109</v>
      </c>
      <c r="U587" s="1" t="s">
        <v>2765</v>
      </c>
      <c r="V587" s="1" t="s">
        <v>1723</v>
      </c>
      <c r="W587" s="1" t="s">
        <v>3396</v>
      </c>
      <c r="X587" s="1"/>
      <c r="Y587" s="3">
        <v>46211</v>
      </c>
      <c r="Z587" s="1" t="s">
        <v>3409</v>
      </c>
      <c r="AA587" s="3">
        <v>46211</v>
      </c>
      <c r="AB587" s="1" t="s">
        <v>3416</v>
      </c>
      <c r="AC587" s="1" t="s">
        <v>3583</v>
      </c>
      <c r="AD587" s="1" t="s">
        <v>3933</v>
      </c>
      <c r="AE587" s="1" t="s">
        <v>3933</v>
      </c>
      <c r="AF587" s="1" t="s">
        <v>3937</v>
      </c>
      <c r="AG587" s="1" t="s">
        <v>2529</v>
      </c>
      <c r="AH587" s="1" t="s">
        <v>2465</v>
      </c>
      <c r="AI587" s="1" t="s">
        <v>3948</v>
      </c>
      <c r="AJ587" s="1"/>
      <c r="AK587" s="1"/>
      <c r="AL587" s="1" t="s">
        <v>3952</v>
      </c>
      <c r="AM587" s="1" t="s">
        <v>3952</v>
      </c>
      <c r="AN587" s="1" t="s">
        <v>3959</v>
      </c>
      <c r="AO587" s="1" t="s">
        <v>4051</v>
      </c>
      <c r="AP587" s="1" t="s">
        <v>4221</v>
      </c>
      <c r="AQ587" s="1"/>
      <c r="AR587">
        <v>22415</v>
      </c>
      <c r="AS587">
        <v>12</v>
      </c>
      <c r="AT587" s="1" t="s">
        <v>4235</v>
      </c>
      <c r="AU587">
        <v>3680000</v>
      </c>
      <c r="AV587" s="1" t="s">
        <v>4308</v>
      </c>
      <c r="AW587" s="1" t="s">
        <v>3937</v>
      </c>
      <c r="AX587">
        <v>4294</v>
      </c>
      <c r="AY587">
        <v>135656</v>
      </c>
      <c r="AZ587">
        <v>1</v>
      </c>
      <c r="BA587" s="1" t="s">
        <v>3406</v>
      </c>
    </row>
    <row r="588" spans="1:53">
      <c r="A588" s="1" t="s">
        <v>630</v>
      </c>
      <c r="B588">
        <v>0</v>
      </c>
      <c r="C588">
        <v>5662153</v>
      </c>
      <c r="D588" s="1" t="s">
        <v>1724</v>
      </c>
      <c r="E588">
        <v>20</v>
      </c>
      <c r="F588">
        <v>0</v>
      </c>
      <c r="G588">
        <v>0</v>
      </c>
      <c r="H588" s="1"/>
      <c r="I588" s="1" t="s">
        <v>2405</v>
      </c>
      <c r="J588" s="1" t="s">
        <v>2462</v>
      </c>
      <c r="K588" s="1" t="s">
        <v>2465</v>
      </c>
      <c r="L588" s="1" t="s">
        <v>2527</v>
      </c>
      <c r="M588" s="1" t="s">
        <v>2593</v>
      </c>
      <c r="N588" s="1" t="s">
        <v>2607</v>
      </c>
      <c r="O588" s="1"/>
      <c r="P588">
        <v>1</v>
      </c>
      <c r="Q588" s="1" t="s">
        <v>2766</v>
      </c>
      <c r="R588" s="1" t="s">
        <v>3107</v>
      </c>
      <c r="S588" s="1"/>
      <c r="T588" s="1" t="s">
        <v>3111</v>
      </c>
      <c r="U588" s="1" t="s">
        <v>2766</v>
      </c>
      <c r="V588" s="1" t="s">
        <v>1724</v>
      </c>
      <c r="W588" s="1" t="s">
        <v>3396</v>
      </c>
      <c r="X588" s="1" t="s">
        <v>3400</v>
      </c>
      <c r="Y588" s="3">
        <v>46211</v>
      </c>
      <c r="Z588" s="1" t="s">
        <v>3410</v>
      </c>
      <c r="AA588" s="3">
        <v>46211</v>
      </c>
      <c r="AB588" s="1" t="s">
        <v>3416</v>
      </c>
      <c r="AC588" s="1" t="s">
        <v>3584</v>
      </c>
      <c r="AD588" s="1" t="s">
        <v>3933</v>
      </c>
      <c r="AE588" s="1" t="s">
        <v>3933</v>
      </c>
      <c r="AF588" s="1" t="s">
        <v>3937</v>
      </c>
      <c r="AG588" s="1" t="s">
        <v>2527</v>
      </c>
      <c r="AH588" s="1" t="s">
        <v>2593</v>
      </c>
      <c r="AI588" s="1" t="s">
        <v>3948</v>
      </c>
      <c r="AJ588" s="1"/>
      <c r="AK588" s="1"/>
      <c r="AL588" s="1" t="s">
        <v>3952</v>
      </c>
      <c r="AM588" s="1" t="s">
        <v>3952</v>
      </c>
      <c r="AN588" s="1" t="s">
        <v>3961</v>
      </c>
      <c r="AO588" s="1" t="s">
        <v>4025</v>
      </c>
      <c r="AP588" s="1"/>
      <c r="AQ588" s="1"/>
      <c r="AR588">
        <v>14862</v>
      </c>
      <c r="AS588">
        <v>1</v>
      </c>
      <c r="AT588" s="1" t="s">
        <v>4235</v>
      </c>
      <c r="AU588">
        <v>5662153</v>
      </c>
      <c r="AV588" s="1" t="s">
        <v>4244</v>
      </c>
      <c r="AW588" s="1" t="s">
        <v>3937</v>
      </c>
      <c r="AX588">
        <v>3098</v>
      </c>
      <c r="AY588">
        <v>135657</v>
      </c>
      <c r="AZ588">
        <v>1</v>
      </c>
      <c r="BA588" s="1" t="s">
        <v>3407</v>
      </c>
    </row>
    <row r="589" spans="1:53">
      <c r="A589" s="1" t="s">
        <v>631</v>
      </c>
      <c r="B589">
        <v>0</v>
      </c>
      <c r="C589">
        <v>4860000</v>
      </c>
      <c r="D589" s="1" t="s">
        <v>1725</v>
      </c>
      <c r="E589">
        <v>20</v>
      </c>
      <c r="F589">
        <v>138654</v>
      </c>
      <c r="G589">
        <v>1</v>
      </c>
      <c r="H589" s="1"/>
      <c r="I589" s="1" t="s">
        <v>2405</v>
      </c>
      <c r="J589" s="1" t="s">
        <v>2462</v>
      </c>
      <c r="K589" s="1" t="s">
        <v>2465</v>
      </c>
      <c r="L589" s="1" t="s">
        <v>2519</v>
      </c>
      <c r="M589" s="1" t="s">
        <v>2600</v>
      </c>
      <c r="N589" s="1" t="s">
        <v>2607</v>
      </c>
      <c r="O589" s="1"/>
      <c r="P589">
        <v>0</v>
      </c>
      <c r="Q589" s="1" t="s">
        <v>2609</v>
      </c>
      <c r="R589" s="1" t="s">
        <v>3107</v>
      </c>
      <c r="S589" s="1"/>
      <c r="T589" s="1" t="s">
        <v>3109</v>
      </c>
      <c r="U589" s="1" t="s">
        <v>3171</v>
      </c>
      <c r="V589" s="1" t="s">
        <v>3322</v>
      </c>
      <c r="W589" s="1" t="s">
        <v>3396</v>
      </c>
      <c r="X589" s="1" t="s">
        <v>3400</v>
      </c>
      <c r="Y589" s="3">
        <v>46211</v>
      </c>
      <c r="Z589" s="1" t="s">
        <v>3409</v>
      </c>
      <c r="AA589" s="3">
        <v>46211</v>
      </c>
      <c r="AB589" s="1" t="s">
        <v>3416</v>
      </c>
      <c r="AC589" s="1" t="s">
        <v>3585</v>
      </c>
      <c r="AD589" s="1" t="s">
        <v>3933</v>
      </c>
      <c r="AE589" s="1" t="s">
        <v>3933</v>
      </c>
      <c r="AF589" s="1" t="s">
        <v>3937</v>
      </c>
      <c r="AG589" s="1" t="s">
        <v>2519</v>
      </c>
      <c r="AH589" s="1" t="s">
        <v>2600</v>
      </c>
      <c r="AI589" s="1" t="s">
        <v>3948</v>
      </c>
      <c r="AJ589" s="1"/>
      <c r="AK589" s="1"/>
      <c r="AL589" s="1" t="s">
        <v>3954</v>
      </c>
      <c r="AM589" s="1" t="s">
        <v>3954</v>
      </c>
      <c r="AN589" s="1" t="s">
        <v>3959</v>
      </c>
      <c r="AO589" s="1" t="s">
        <v>3982</v>
      </c>
      <c r="AP589" s="1" t="s">
        <v>4221</v>
      </c>
      <c r="AQ589" s="1"/>
      <c r="AR589">
        <v>22417</v>
      </c>
      <c r="AS589">
        <v>3</v>
      </c>
      <c r="AT589" s="1" t="s">
        <v>4235</v>
      </c>
      <c r="AU589">
        <v>1620000</v>
      </c>
      <c r="AV589" s="1" t="s">
        <v>4280</v>
      </c>
      <c r="AW589" s="1" t="s">
        <v>3937</v>
      </c>
      <c r="AX589">
        <v>2633</v>
      </c>
      <c r="AY589">
        <v>135658</v>
      </c>
      <c r="AZ589">
        <v>1</v>
      </c>
      <c r="BA589" s="1" t="s">
        <v>3416</v>
      </c>
    </row>
    <row r="590" spans="1:53">
      <c r="A590" s="1" t="s">
        <v>632</v>
      </c>
      <c r="B590">
        <v>0</v>
      </c>
      <c r="C590">
        <v>4050000</v>
      </c>
      <c r="D590" s="1" t="s">
        <v>1726</v>
      </c>
      <c r="E590">
        <v>20</v>
      </c>
      <c r="F590">
        <v>138654</v>
      </c>
      <c r="G590">
        <v>2</v>
      </c>
      <c r="H590" s="1"/>
      <c r="I590" s="1" t="s">
        <v>2405</v>
      </c>
      <c r="J590" s="1" t="s">
        <v>2462</v>
      </c>
      <c r="K590" s="1" t="s">
        <v>2465</v>
      </c>
      <c r="L590" s="1" t="s">
        <v>2519</v>
      </c>
      <c r="M590" s="1" t="s">
        <v>2600</v>
      </c>
      <c r="N590" s="1" t="s">
        <v>2607</v>
      </c>
      <c r="O590" s="1"/>
      <c r="P590">
        <v>0</v>
      </c>
      <c r="Q590" s="1" t="s">
        <v>2609</v>
      </c>
      <c r="R590" s="1" t="s">
        <v>3107</v>
      </c>
      <c r="S590" s="1"/>
      <c r="T590" s="1" t="s">
        <v>3109</v>
      </c>
      <c r="U590" s="1" t="s">
        <v>3171</v>
      </c>
      <c r="V590" s="1" t="s">
        <v>3322</v>
      </c>
      <c r="W590" s="1" t="s">
        <v>3396</v>
      </c>
      <c r="X590" s="1" t="s">
        <v>3400</v>
      </c>
      <c r="Y590" s="3">
        <v>46211</v>
      </c>
      <c r="Z590" s="1" t="s">
        <v>3409</v>
      </c>
      <c r="AA590" s="3">
        <v>46211</v>
      </c>
      <c r="AB590" s="1" t="s">
        <v>3416</v>
      </c>
      <c r="AC590" s="1" t="s">
        <v>3585</v>
      </c>
      <c r="AD590" s="1" t="s">
        <v>3933</v>
      </c>
      <c r="AE590" s="1" t="s">
        <v>3933</v>
      </c>
      <c r="AF590" s="1" t="s">
        <v>3937</v>
      </c>
      <c r="AG590" s="1" t="s">
        <v>2519</v>
      </c>
      <c r="AH590" s="1" t="s">
        <v>2600</v>
      </c>
      <c r="AI590" s="1" t="s">
        <v>3948</v>
      </c>
      <c r="AJ590" s="1"/>
      <c r="AK590" s="1"/>
      <c r="AL590" s="1" t="s">
        <v>3954</v>
      </c>
      <c r="AM590" s="1" t="s">
        <v>3954</v>
      </c>
      <c r="AN590" s="1" t="s">
        <v>3959</v>
      </c>
      <c r="AO590" s="1" t="s">
        <v>3982</v>
      </c>
      <c r="AP590" s="1" t="s">
        <v>4221</v>
      </c>
      <c r="AQ590" s="1"/>
      <c r="AR590">
        <v>22417</v>
      </c>
      <c r="AS590">
        <v>3</v>
      </c>
      <c r="AT590" s="1" t="s">
        <v>4235</v>
      </c>
      <c r="AU590">
        <v>1350000</v>
      </c>
      <c r="AV590" s="1" t="s">
        <v>4280</v>
      </c>
      <c r="AW590" s="1" t="s">
        <v>3937</v>
      </c>
      <c r="AX590">
        <v>2633</v>
      </c>
      <c r="AY590">
        <v>135658</v>
      </c>
      <c r="AZ590">
        <v>2</v>
      </c>
      <c r="BA590" s="1" t="s">
        <v>3416</v>
      </c>
    </row>
    <row r="591" spans="1:53">
      <c r="A591" s="1" t="s">
        <v>633</v>
      </c>
      <c r="B591">
        <v>0</v>
      </c>
      <c r="C591">
        <v>33400</v>
      </c>
      <c r="D591" s="1" t="s">
        <v>1727</v>
      </c>
      <c r="E591">
        <v>20</v>
      </c>
      <c r="F591">
        <v>138858</v>
      </c>
      <c r="G591">
        <v>1</v>
      </c>
      <c r="H591" s="1"/>
      <c r="I591" s="1" t="s">
        <v>2417</v>
      </c>
      <c r="J591" s="1" t="s">
        <v>2462</v>
      </c>
      <c r="K591" s="1" t="s">
        <v>2464</v>
      </c>
      <c r="L591" s="1" t="s">
        <v>2492</v>
      </c>
      <c r="M591" s="1" t="s">
        <v>2592</v>
      </c>
      <c r="N591" s="1" t="s">
        <v>2607</v>
      </c>
      <c r="O591" s="1"/>
      <c r="P591">
        <v>1</v>
      </c>
      <c r="Q591" s="1" t="s">
        <v>2767</v>
      </c>
      <c r="R591" s="1" t="s">
        <v>3107</v>
      </c>
      <c r="S591" s="1"/>
      <c r="T591" s="1" t="s">
        <v>3108</v>
      </c>
      <c r="U591" s="1" t="s">
        <v>2767</v>
      </c>
      <c r="V591" s="1" t="s">
        <v>1727</v>
      </c>
      <c r="W591" s="1" t="s">
        <v>3396</v>
      </c>
      <c r="X591" s="1"/>
      <c r="Y591" s="3">
        <v>46211</v>
      </c>
      <c r="Z591" s="1" t="s">
        <v>3409</v>
      </c>
      <c r="AA591" s="3">
        <v>46211</v>
      </c>
      <c r="AB591" s="1" t="s">
        <v>3416</v>
      </c>
      <c r="AC591" s="1" t="s">
        <v>3586</v>
      </c>
      <c r="AD591" s="1" t="s">
        <v>3933</v>
      </c>
      <c r="AE591" s="1" t="s">
        <v>3933</v>
      </c>
      <c r="AF591" s="1" t="s">
        <v>3944</v>
      </c>
      <c r="AG591" s="1" t="s">
        <v>2492</v>
      </c>
      <c r="AH591" s="1" t="s">
        <v>2592</v>
      </c>
      <c r="AI591" s="1" t="s">
        <v>3948</v>
      </c>
      <c r="AJ591" s="1"/>
      <c r="AK591" s="1"/>
      <c r="AL591" s="1" t="s">
        <v>3952</v>
      </c>
      <c r="AM591" s="1" t="s">
        <v>3952</v>
      </c>
      <c r="AN591" s="1" t="s">
        <v>3958</v>
      </c>
      <c r="AO591" s="1" t="s">
        <v>3999</v>
      </c>
      <c r="AP591" s="1" t="s">
        <v>4212</v>
      </c>
      <c r="AQ591" s="1"/>
      <c r="AR591">
        <v>4276</v>
      </c>
      <c r="AS591">
        <v>1</v>
      </c>
      <c r="AT591" s="1" t="s">
        <v>4235</v>
      </c>
      <c r="AU591">
        <v>33400</v>
      </c>
      <c r="AV591" s="1" t="s">
        <v>4272</v>
      </c>
      <c r="AW591" s="1" t="s">
        <v>3944</v>
      </c>
      <c r="AX591">
        <v>30</v>
      </c>
      <c r="AY591">
        <v>135659</v>
      </c>
      <c r="AZ591">
        <v>1</v>
      </c>
      <c r="BA591" s="1" t="s">
        <v>3408</v>
      </c>
    </row>
    <row r="592" spans="1:53">
      <c r="A592" s="1" t="s">
        <v>634</v>
      </c>
      <c r="B592">
        <v>0</v>
      </c>
      <c r="C592">
        <v>249.31</v>
      </c>
      <c r="D592" s="1" t="s">
        <v>1728</v>
      </c>
      <c r="E592">
        <v>0</v>
      </c>
      <c r="F592">
        <v>138855</v>
      </c>
      <c r="G592">
        <v>1</v>
      </c>
      <c r="H592" s="1"/>
      <c r="I592" s="1" t="s">
        <v>2431</v>
      </c>
      <c r="J592" s="1" t="s">
        <v>2462</v>
      </c>
      <c r="K592" s="1" t="s">
        <v>2465</v>
      </c>
      <c r="L592" s="1" t="s">
        <v>2530</v>
      </c>
      <c r="M592" s="1" t="s">
        <v>2465</v>
      </c>
      <c r="N592" s="1" t="s">
        <v>2607</v>
      </c>
      <c r="O592" s="1"/>
      <c r="P592">
        <v>1</v>
      </c>
      <c r="Q592" s="1" t="s">
        <v>1728</v>
      </c>
      <c r="R592" s="1" t="s">
        <v>3107</v>
      </c>
      <c r="S592" s="1"/>
      <c r="T592" s="1" t="s">
        <v>3109</v>
      </c>
      <c r="U592" s="1" t="s">
        <v>3172</v>
      </c>
      <c r="V592" s="1" t="s">
        <v>3172</v>
      </c>
      <c r="W592" s="1" t="s">
        <v>3397</v>
      </c>
      <c r="X592" s="1" t="s">
        <v>3400</v>
      </c>
      <c r="Y592" s="3">
        <v>46211</v>
      </c>
      <c r="Z592" s="1" t="s">
        <v>3409</v>
      </c>
      <c r="AA592" s="3">
        <v>46211</v>
      </c>
      <c r="AB592" s="1" t="s">
        <v>3416</v>
      </c>
      <c r="AC592" s="1" t="s">
        <v>3587</v>
      </c>
      <c r="AD592" s="1" t="s">
        <v>3933</v>
      </c>
      <c r="AE592" s="1" t="s">
        <v>3933</v>
      </c>
      <c r="AF592" s="1" t="s">
        <v>3937</v>
      </c>
      <c r="AG592" s="1" t="s">
        <v>2530</v>
      </c>
      <c r="AH592" s="1" t="s">
        <v>2465</v>
      </c>
      <c r="AI592" s="1" t="s">
        <v>3950</v>
      </c>
      <c r="AJ592" s="1"/>
      <c r="AK592" s="1"/>
      <c r="AL592" s="1" t="s">
        <v>3952</v>
      </c>
      <c r="AM592" s="1" t="s">
        <v>3952</v>
      </c>
      <c r="AN592" s="1" t="s">
        <v>3959</v>
      </c>
      <c r="AO592" s="1" t="s">
        <v>4052</v>
      </c>
      <c r="AP592" s="1" t="s">
        <v>4221</v>
      </c>
      <c r="AQ592" s="1"/>
      <c r="AR592">
        <v>7130</v>
      </c>
      <c r="AS592">
        <v>1</v>
      </c>
      <c r="AT592" s="1" t="s">
        <v>4235</v>
      </c>
      <c r="AU592">
        <v>249.31</v>
      </c>
      <c r="AV592" s="1" t="s">
        <v>4301</v>
      </c>
      <c r="AW592" s="1" t="s">
        <v>3937</v>
      </c>
      <c r="AX592">
        <v>3166</v>
      </c>
      <c r="AY592">
        <v>135660</v>
      </c>
      <c r="AZ592">
        <v>1</v>
      </c>
      <c r="BA592" s="1" t="s">
        <v>3406</v>
      </c>
    </row>
    <row r="593" spans="1:53">
      <c r="A593" s="1" t="s">
        <v>635</v>
      </c>
      <c r="B593">
        <v>0</v>
      </c>
      <c r="C593">
        <v>249.31</v>
      </c>
      <c r="D593" s="1" t="s">
        <v>1728</v>
      </c>
      <c r="E593">
        <v>0</v>
      </c>
      <c r="F593">
        <v>138855</v>
      </c>
      <c r="G593">
        <v>2</v>
      </c>
      <c r="H593" s="1"/>
      <c r="I593" s="1" t="s">
        <v>2431</v>
      </c>
      <c r="J593" s="1" t="s">
        <v>2462</v>
      </c>
      <c r="K593" s="1" t="s">
        <v>2465</v>
      </c>
      <c r="L593" s="1" t="s">
        <v>2530</v>
      </c>
      <c r="M593" s="1" t="s">
        <v>2465</v>
      </c>
      <c r="N593" s="1" t="s">
        <v>2607</v>
      </c>
      <c r="O593" s="1"/>
      <c r="P593">
        <v>1</v>
      </c>
      <c r="Q593" s="1" t="s">
        <v>1728</v>
      </c>
      <c r="R593" s="1" t="s">
        <v>3107</v>
      </c>
      <c r="S593" s="1"/>
      <c r="T593" s="1" t="s">
        <v>3109</v>
      </c>
      <c r="U593" s="1" t="s">
        <v>3172</v>
      </c>
      <c r="V593" s="1" t="s">
        <v>3172</v>
      </c>
      <c r="W593" s="1" t="s">
        <v>3397</v>
      </c>
      <c r="X593" s="1" t="s">
        <v>3400</v>
      </c>
      <c r="Y593" s="3">
        <v>46211</v>
      </c>
      <c r="Z593" s="1" t="s">
        <v>3409</v>
      </c>
      <c r="AA593" s="3">
        <v>46211</v>
      </c>
      <c r="AB593" s="1" t="s">
        <v>3416</v>
      </c>
      <c r="AC593" s="1" t="s">
        <v>3587</v>
      </c>
      <c r="AD593" s="1" t="s">
        <v>3933</v>
      </c>
      <c r="AE593" s="1" t="s">
        <v>3933</v>
      </c>
      <c r="AF593" s="1" t="s">
        <v>3937</v>
      </c>
      <c r="AG593" s="1" t="s">
        <v>2530</v>
      </c>
      <c r="AH593" s="1" t="s">
        <v>2465</v>
      </c>
      <c r="AI593" s="1" t="s">
        <v>3950</v>
      </c>
      <c r="AJ593" s="1"/>
      <c r="AK593" s="1"/>
      <c r="AL593" s="1" t="s">
        <v>3952</v>
      </c>
      <c r="AM593" s="1" t="s">
        <v>3952</v>
      </c>
      <c r="AN593" s="1" t="s">
        <v>3959</v>
      </c>
      <c r="AO593" s="1" t="s">
        <v>4052</v>
      </c>
      <c r="AP593" s="1" t="s">
        <v>4221</v>
      </c>
      <c r="AQ593" s="1"/>
      <c r="AR593">
        <v>7130</v>
      </c>
      <c r="AS593">
        <v>1</v>
      </c>
      <c r="AT593" s="1" t="s">
        <v>4235</v>
      </c>
      <c r="AU593">
        <v>249.31</v>
      </c>
      <c r="AV593" s="1" t="s">
        <v>4301</v>
      </c>
      <c r="AW593" s="1" t="s">
        <v>3937</v>
      </c>
      <c r="AX593">
        <v>3166</v>
      </c>
      <c r="AY593">
        <v>135660</v>
      </c>
      <c r="AZ593">
        <v>2</v>
      </c>
      <c r="BA593" s="1" t="s">
        <v>3406</v>
      </c>
    </row>
    <row r="594" spans="1:53">
      <c r="A594" s="1" t="s">
        <v>636</v>
      </c>
      <c r="B594">
        <v>0</v>
      </c>
      <c r="C594">
        <v>249.31</v>
      </c>
      <c r="D594" s="1" t="s">
        <v>1728</v>
      </c>
      <c r="E594">
        <v>0</v>
      </c>
      <c r="F594">
        <v>138855</v>
      </c>
      <c r="G594">
        <v>3</v>
      </c>
      <c r="H594" s="1"/>
      <c r="I594" s="1" t="s">
        <v>2431</v>
      </c>
      <c r="J594" s="1" t="s">
        <v>2462</v>
      </c>
      <c r="K594" s="1" t="s">
        <v>2465</v>
      </c>
      <c r="L594" s="1" t="s">
        <v>2530</v>
      </c>
      <c r="M594" s="1" t="s">
        <v>2465</v>
      </c>
      <c r="N594" s="1" t="s">
        <v>2607</v>
      </c>
      <c r="O594" s="1"/>
      <c r="P594">
        <v>1</v>
      </c>
      <c r="Q594" s="1" t="s">
        <v>1728</v>
      </c>
      <c r="R594" s="1" t="s">
        <v>3107</v>
      </c>
      <c r="S594" s="1"/>
      <c r="T594" s="1" t="s">
        <v>3109</v>
      </c>
      <c r="U594" s="1" t="s">
        <v>3172</v>
      </c>
      <c r="V594" s="1" t="s">
        <v>3172</v>
      </c>
      <c r="W594" s="1" t="s">
        <v>3397</v>
      </c>
      <c r="X594" s="1" t="s">
        <v>3400</v>
      </c>
      <c r="Y594" s="3">
        <v>46211</v>
      </c>
      <c r="Z594" s="1" t="s">
        <v>3409</v>
      </c>
      <c r="AA594" s="3">
        <v>46211</v>
      </c>
      <c r="AB594" s="1" t="s">
        <v>3416</v>
      </c>
      <c r="AC594" s="1" t="s">
        <v>3587</v>
      </c>
      <c r="AD594" s="1" t="s">
        <v>3933</v>
      </c>
      <c r="AE594" s="1" t="s">
        <v>3933</v>
      </c>
      <c r="AF594" s="1" t="s">
        <v>3937</v>
      </c>
      <c r="AG594" s="1" t="s">
        <v>2530</v>
      </c>
      <c r="AH594" s="1" t="s">
        <v>2465</v>
      </c>
      <c r="AI594" s="1" t="s">
        <v>3950</v>
      </c>
      <c r="AJ594" s="1"/>
      <c r="AK594" s="1"/>
      <c r="AL594" s="1" t="s">
        <v>3952</v>
      </c>
      <c r="AM594" s="1" t="s">
        <v>3952</v>
      </c>
      <c r="AN594" s="1" t="s">
        <v>3959</v>
      </c>
      <c r="AO594" s="1" t="s">
        <v>4052</v>
      </c>
      <c r="AP594" s="1" t="s">
        <v>4221</v>
      </c>
      <c r="AQ594" s="1"/>
      <c r="AR594">
        <v>7130</v>
      </c>
      <c r="AS594">
        <v>1</v>
      </c>
      <c r="AT594" s="1" t="s">
        <v>4235</v>
      </c>
      <c r="AU594">
        <v>249.31</v>
      </c>
      <c r="AV594" s="1" t="s">
        <v>4301</v>
      </c>
      <c r="AW594" s="1" t="s">
        <v>3937</v>
      </c>
      <c r="AX594">
        <v>3166</v>
      </c>
      <c r="AY594">
        <v>135660</v>
      </c>
      <c r="AZ594">
        <v>3</v>
      </c>
      <c r="BA594" s="1" t="s">
        <v>3406</v>
      </c>
    </row>
    <row r="595" spans="1:53">
      <c r="A595" s="1" t="s">
        <v>637</v>
      </c>
      <c r="B595">
        <v>0</v>
      </c>
      <c r="C595">
        <v>249.31</v>
      </c>
      <c r="D595" s="1" t="s">
        <v>1728</v>
      </c>
      <c r="E595">
        <v>0</v>
      </c>
      <c r="F595">
        <v>138855</v>
      </c>
      <c r="G595">
        <v>4</v>
      </c>
      <c r="H595" s="1"/>
      <c r="I595" s="1" t="s">
        <v>2431</v>
      </c>
      <c r="J595" s="1" t="s">
        <v>2462</v>
      </c>
      <c r="K595" s="1" t="s">
        <v>2465</v>
      </c>
      <c r="L595" s="1" t="s">
        <v>2530</v>
      </c>
      <c r="M595" s="1" t="s">
        <v>2465</v>
      </c>
      <c r="N595" s="1" t="s">
        <v>2607</v>
      </c>
      <c r="O595" s="1"/>
      <c r="P595">
        <v>1</v>
      </c>
      <c r="Q595" s="1" t="s">
        <v>1728</v>
      </c>
      <c r="R595" s="1" t="s">
        <v>3107</v>
      </c>
      <c r="S595" s="1"/>
      <c r="T595" s="1" t="s">
        <v>3109</v>
      </c>
      <c r="U595" s="1" t="s">
        <v>3172</v>
      </c>
      <c r="V595" s="1" t="s">
        <v>3172</v>
      </c>
      <c r="W595" s="1" t="s">
        <v>3397</v>
      </c>
      <c r="X595" s="1" t="s">
        <v>3400</v>
      </c>
      <c r="Y595" s="3">
        <v>46211</v>
      </c>
      <c r="Z595" s="1" t="s">
        <v>3409</v>
      </c>
      <c r="AA595" s="3">
        <v>46211</v>
      </c>
      <c r="AB595" s="1" t="s">
        <v>3416</v>
      </c>
      <c r="AC595" s="1" t="s">
        <v>3587</v>
      </c>
      <c r="AD595" s="1" t="s">
        <v>3933</v>
      </c>
      <c r="AE595" s="1" t="s">
        <v>3933</v>
      </c>
      <c r="AF595" s="1" t="s">
        <v>3937</v>
      </c>
      <c r="AG595" s="1" t="s">
        <v>2530</v>
      </c>
      <c r="AH595" s="1" t="s">
        <v>2465</v>
      </c>
      <c r="AI595" s="1" t="s">
        <v>3950</v>
      </c>
      <c r="AJ595" s="1"/>
      <c r="AK595" s="1"/>
      <c r="AL595" s="1" t="s">
        <v>3952</v>
      </c>
      <c r="AM595" s="1" t="s">
        <v>3952</v>
      </c>
      <c r="AN595" s="1" t="s">
        <v>3959</v>
      </c>
      <c r="AO595" s="1" t="s">
        <v>4052</v>
      </c>
      <c r="AP595" s="1" t="s">
        <v>4221</v>
      </c>
      <c r="AQ595" s="1"/>
      <c r="AR595">
        <v>7130</v>
      </c>
      <c r="AS595">
        <v>1</v>
      </c>
      <c r="AT595" s="1" t="s">
        <v>4235</v>
      </c>
      <c r="AU595">
        <v>249.31</v>
      </c>
      <c r="AV595" s="1" t="s">
        <v>4301</v>
      </c>
      <c r="AW595" s="1" t="s">
        <v>3937</v>
      </c>
      <c r="AX595">
        <v>3166</v>
      </c>
      <c r="AY595">
        <v>135660</v>
      </c>
      <c r="AZ595">
        <v>4</v>
      </c>
      <c r="BA595" s="1" t="s">
        <v>3406</v>
      </c>
    </row>
    <row r="596" spans="1:53">
      <c r="A596" s="1" t="s">
        <v>638</v>
      </c>
      <c r="B596">
        <v>0</v>
      </c>
      <c r="C596">
        <v>249.31</v>
      </c>
      <c r="D596" s="1" t="s">
        <v>1728</v>
      </c>
      <c r="E596">
        <v>0</v>
      </c>
      <c r="F596">
        <v>138855</v>
      </c>
      <c r="G596">
        <v>5</v>
      </c>
      <c r="H596" s="1"/>
      <c r="I596" s="1" t="s">
        <v>2431</v>
      </c>
      <c r="J596" s="1" t="s">
        <v>2462</v>
      </c>
      <c r="K596" s="1" t="s">
        <v>2465</v>
      </c>
      <c r="L596" s="1" t="s">
        <v>2530</v>
      </c>
      <c r="M596" s="1" t="s">
        <v>2465</v>
      </c>
      <c r="N596" s="1" t="s">
        <v>2607</v>
      </c>
      <c r="O596" s="1"/>
      <c r="P596">
        <v>1</v>
      </c>
      <c r="Q596" s="1" t="s">
        <v>1728</v>
      </c>
      <c r="R596" s="1" t="s">
        <v>3107</v>
      </c>
      <c r="S596" s="1"/>
      <c r="T596" s="1" t="s">
        <v>3109</v>
      </c>
      <c r="U596" s="1" t="s">
        <v>3172</v>
      </c>
      <c r="V596" s="1" t="s">
        <v>3172</v>
      </c>
      <c r="W596" s="1" t="s">
        <v>3397</v>
      </c>
      <c r="X596" s="1" t="s">
        <v>3400</v>
      </c>
      <c r="Y596" s="3">
        <v>46211</v>
      </c>
      <c r="Z596" s="1" t="s">
        <v>3409</v>
      </c>
      <c r="AA596" s="3">
        <v>46211</v>
      </c>
      <c r="AB596" s="1" t="s">
        <v>3416</v>
      </c>
      <c r="AC596" s="1" t="s">
        <v>3587</v>
      </c>
      <c r="AD596" s="1" t="s">
        <v>3933</v>
      </c>
      <c r="AE596" s="1" t="s">
        <v>3933</v>
      </c>
      <c r="AF596" s="1" t="s">
        <v>3937</v>
      </c>
      <c r="AG596" s="1" t="s">
        <v>2530</v>
      </c>
      <c r="AH596" s="1" t="s">
        <v>2465</v>
      </c>
      <c r="AI596" s="1" t="s">
        <v>3950</v>
      </c>
      <c r="AJ596" s="1"/>
      <c r="AK596" s="1"/>
      <c r="AL596" s="1" t="s">
        <v>3952</v>
      </c>
      <c r="AM596" s="1" t="s">
        <v>3952</v>
      </c>
      <c r="AN596" s="1" t="s">
        <v>3959</v>
      </c>
      <c r="AO596" s="1" t="s">
        <v>4052</v>
      </c>
      <c r="AP596" s="1" t="s">
        <v>4221</v>
      </c>
      <c r="AQ596" s="1"/>
      <c r="AR596">
        <v>7130</v>
      </c>
      <c r="AS596">
        <v>1</v>
      </c>
      <c r="AT596" s="1" t="s">
        <v>4235</v>
      </c>
      <c r="AU596">
        <v>249.31</v>
      </c>
      <c r="AV596" s="1" t="s">
        <v>4301</v>
      </c>
      <c r="AW596" s="1" t="s">
        <v>3937</v>
      </c>
      <c r="AX596">
        <v>3166</v>
      </c>
      <c r="AY596">
        <v>135660</v>
      </c>
      <c r="AZ596">
        <v>5</v>
      </c>
      <c r="BA596" s="1" t="s">
        <v>3406</v>
      </c>
    </row>
    <row r="597" spans="1:53">
      <c r="A597" s="1" t="s">
        <v>639</v>
      </c>
      <c r="B597">
        <v>0</v>
      </c>
      <c r="C597">
        <v>2642.16</v>
      </c>
      <c r="D597" s="1" t="s">
        <v>1729</v>
      </c>
      <c r="E597">
        <v>0</v>
      </c>
      <c r="F597">
        <v>138855</v>
      </c>
      <c r="G597">
        <v>6</v>
      </c>
      <c r="H597" s="1"/>
      <c r="I597" s="1" t="s">
        <v>2431</v>
      </c>
      <c r="J597" s="1" t="s">
        <v>2462</v>
      </c>
      <c r="K597" s="1" t="s">
        <v>2465</v>
      </c>
      <c r="L597" s="1" t="s">
        <v>2530</v>
      </c>
      <c r="M597" s="1" t="s">
        <v>2465</v>
      </c>
      <c r="N597" s="1" t="s">
        <v>2607</v>
      </c>
      <c r="O597" s="1"/>
      <c r="P597">
        <v>1</v>
      </c>
      <c r="Q597" s="1" t="s">
        <v>1729</v>
      </c>
      <c r="R597" s="1" t="s">
        <v>3107</v>
      </c>
      <c r="S597" s="1"/>
      <c r="T597" s="1" t="s">
        <v>3109</v>
      </c>
      <c r="U597" s="1" t="s">
        <v>3172</v>
      </c>
      <c r="V597" s="1" t="s">
        <v>3172</v>
      </c>
      <c r="W597" s="1" t="s">
        <v>3397</v>
      </c>
      <c r="X597" s="1" t="s">
        <v>3400</v>
      </c>
      <c r="Y597" s="3">
        <v>46211</v>
      </c>
      <c r="Z597" s="1" t="s">
        <v>3409</v>
      </c>
      <c r="AA597" s="3">
        <v>46211</v>
      </c>
      <c r="AB597" s="1" t="s">
        <v>3416</v>
      </c>
      <c r="AC597" s="1" t="s">
        <v>3587</v>
      </c>
      <c r="AD597" s="1" t="s">
        <v>3933</v>
      </c>
      <c r="AE597" s="1" t="s">
        <v>3933</v>
      </c>
      <c r="AF597" s="1" t="s">
        <v>3937</v>
      </c>
      <c r="AG597" s="1" t="s">
        <v>2530</v>
      </c>
      <c r="AH597" s="1" t="s">
        <v>2465</v>
      </c>
      <c r="AI597" s="1" t="s">
        <v>3950</v>
      </c>
      <c r="AJ597" s="1"/>
      <c r="AK597" s="1"/>
      <c r="AL597" s="1" t="s">
        <v>3952</v>
      </c>
      <c r="AM597" s="1" t="s">
        <v>3952</v>
      </c>
      <c r="AN597" s="1" t="s">
        <v>3959</v>
      </c>
      <c r="AO597" s="1" t="s">
        <v>4052</v>
      </c>
      <c r="AP597" s="1" t="s">
        <v>4221</v>
      </c>
      <c r="AQ597" s="1"/>
      <c r="AR597">
        <v>7130</v>
      </c>
      <c r="AS597">
        <v>1</v>
      </c>
      <c r="AT597" s="1" t="s">
        <v>4235</v>
      </c>
      <c r="AU597">
        <v>2642.16</v>
      </c>
      <c r="AV597" s="1" t="s">
        <v>4301</v>
      </c>
      <c r="AW597" s="1" t="s">
        <v>3937</v>
      </c>
      <c r="AX597">
        <v>3166</v>
      </c>
      <c r="AY597">
        <v>135660</v>
      </c>
      <c r="AZ597">
        <v>6</v>
      </c>
      <c r="BA597" s="1" t="s">
        <v>3406</v>
      </c>
    </row>
    <row r="598" spans="1:53">
      <c r="A598" s="1" t="s">
        <v>640</v>
      </c>
      <c r="B598">
        <v>0</v>
      </c>
      <c r="C598">
        <v>2642.16</v>
      </c>
      <c r="D598" s="1" t="s">
        <v>1729</v>
      </c>
      <c r="E598">
        <v>0</v>
      </c>
      <c r="F598">
        <v>138855</v>
      </c>
      <c r="G598">
        <v>7</v>
      </c>
      <c r="H598" s="1"/>
      <c r="I598" s="1" t="s">
        <v>2431</v>
      </c>
      <c r="J598" s="1" t="s">
        <v>2462</v>
      </c>
      <c r="K598" s="1" t="s">
        <v>2465</v>
      </c>
      <c r="L598" s="1" t="s">
        <v>2530</v>
      </c>
      <c r="M598" s="1" t="s">
        <v>2465</v>
      </c>
      <c r="N598" s="1" t="s">
        <v>2607</v>
      </c>
      <c r="O598" s="1"/>
      <c r="P598">
        <v>1</v>
      </c>
      <c r="Q598" s="1" t="s">
        <v>1729</v>
      </c>
      <c r="R598" s="1" t="s">
        <v>3107</v>
      </c>
      <c r="S598" s="1"/>
      <c r="T598" s="1" t="s">
        <v>3109</v>
      </c>
      <c r="U598" s="1" t="s">
        <v>3172</v>
      </c>
      <c r="V598" s="1" t="s">
        <v>3172</v>
      </c>
      <c r="W598" s="1" t="s">
        <v>3397</v>
      </c>
      <c r="X598" s="1" t="s">
        <v>3400</v>
      </c>
      <c r="Y598" s="3">
        <v>46211</v>
      </c>
      <c r="Z598" s="1" t="s">
        <v>3409</v>
      </c>
      <c r="AA598" s="3">
        <v>46211</v>
      </c>
      <c r="AB598" s="1" t="s">
        <v>3416</v>
      </c>
      <c r="AC598" s="1" t="s">
        <v>3587</v>
      </c>
      <c r="AD598" s="1" t="s">
        <v>3933</v>
      </c>
      <c r="AE598" s="1" t="s">
        <v>3933</v>
      </c>
      <c r="AF598" s="1" t="s">
        <v>3937</v>
      </c>
      <c r="AG598" s="1" t="s">
        <v>2530</v>
      </c>
      <c r="AH598" s="1" t="s">
        <v>2465</v>
      </c>
      <c r="AI598" s="1" t="s">
        <v>3950</v>
      </c>
      <c r="AJ598" s="1"/>
      <c r="AK598" s="1"/>
      <c r="AL598" s="1" t="s">
        <v>3952</v>
      </c>
      <c r="AM598" s="1" t="s">
        <v>3952</v>
      </c>
      <c r="AN598" s="1" t="s">
        <v>3959</v>
      </c>
      <c r="AO598" s="1" t="s">
        <v>4052</v>
      </c>
      <c r="AP598" s="1" t="s">
        <v>4221</v>
      </c>
      <c r="AQ598" s="1"/>
      <c r="AR598">
        <v>7130</v>
      </c>
      <c r="AS598">
        <v>1</v>
      </c>
      <c r="AT598" s="1" t="s">
        <v>4235</v>
      </c>
      <c r="AU598">
        <v>2642.16</v>
      </c>
      <c r="AV598" s="1" t="s">
        <v>4301</v>
      </c>
      <c r="AW598" s="1" t="s">
        <v>3937</v>
      </c>
      <c r="AX598">
        <v>3166</v>
      </c>
      <c r="AY598">
        <v>135660</v>
      </c>
      <c r="AZ598">
        <v>7</v>
      </c>
      <c r="BA598" s="1" t="s">
        <v>3406</v>
      </c>
    </row>
    <row r="599" spans="1:53">
      <c r="A599" s="1" t="s">
        <v>641</v>
      </c>
      <c r="B599">
        <v>0</v>
      </c>
      <c r="C599">
        <v>5182.68</v>
      </c>
      <c r="D599" s="1" t="s">
        <v>1730</v>
      </c>
      <c r="E599">
        <v>0</v>
      </c>
      <c r="F599">
        <v>138855</v>
      </c>
      <c r="G599">
        <v>8</v>
      </c>
      <c r="H599" s="1"/>
      <c r="I599" s="1" t="s">
        <v>2431</v>
      </c>
      <c r="J599" s="1" t="s">
        <v>2462</v>
      </c>
      <c r="K599" s="1" t="s">
        <v>2465</v>
      </c>
      <c r="L599" s="1" t="s">
        <v>2530</v>
      </c>
      <c r="M599" s="1" t="s">
        <v>2465</v>
      </c>
      <c r="N599" s="1" t="s">
        <v>2607</v>
      </c>
      <c r="O599" s="1"/>
      <c r="P599">
        <v>1</v>
      </c>
      <c r="Q599" s="1" t="s">
        <v>1730</v>
      </c>
      <c r="R599" s="1" t="s">
        <v>3107</v>
      </c>
      <c r="S599" s="1"/>
      <c r="T599" s="1" t="s">
        <v>3109</v>
      </c>
      <c r="U599" s="1" t="s">
        <v>3172</v>
      </c>
      <c r="V599" s="1" t="s">
        <v>3172</v>
      </c>
      <c r="W599" s="1" t="s">
        <v>3397</v>
      </c>
      <c r="X599" s="1" t="s">
        <v>3400</v>
      </c>
      <c r="Y599" s="3">
        <v>46211</v>
      </c>
      <c r="Z599" s="1" t="s">
        <v>3409</v>
      </c>
      <c r="AA599" s="3">
        <v>46211</v>
      </c>
      <c r="AB599" s="1" t="s">
        <v>3416</v>
      </c>
      <c r="AC599" s="1" t="s">
        <v>3587</v>
      </c>
      <c r="AD599" s="1" t="s">
        <v>3933</v>
      </c>
      <c r="AE599" s="1" t="s">
        <v>3933</v>
      </c>
      <c r="AF599" s="1" t="s">
        <v>3937</v>
      </c>
      <c r="AG599" s="1" t="s">
        <v>2530</v>
      </c>
      <c r="AH599" s="1" t="s">
        <v>2465</v>
      </c>
      <c r="AI599" s="1" t="s">
        <v>3950</v>
      </c>
      <c r="AJ599" s="1"/>
      <c r="AK599" s="1"/>
      <c r="AL599" s="1" t="s">
        <v>3952</v>
      </c>
      <c r="AM599" s="1" t="s">
        <v>3952</v>
      </c>
      <c r="AN599" s="1" t="s">
        <v>3959</v>
      </c>
      <c r="AO599" s="1" t="s">
        <v>4052</v>
      </c>
      <c r="AP599" s="1" t="s">
        <v>4221</v>
      </c>
      <c r="AQ599" s="1"/>
      <c r="AR599">
        <v>7130</v>
      </c>
      <c r="AS599">
        <v>1</v>
      </c>
      <c r="AT599" s="1" t="s">
        <v>4235</v>
      </c>
      <c r="AU599">
        <v>5182.68</v>
      </c>
      <c r="AV599" s="1" t="s">
        <v>4301</v>
      </c>
      <c r="AW599" s="1" t="s">
        <v>3937</v>
      </c>
      <c r="AX599">
        <v>3166</v>
      </c>
      <c r="AY599">
        <v>135660</v>
      </c>
      <c r="AZ599">
        <v>8</v>
      </c>
      <c r="BA599" s="1" t="s">
        <v>3406</v>
      </c>
    </row>
    <row r="600" spans="1:53">
      <c r="A600" s="1" t="s">
        <v>642</v>
      </c>
      <c r="B600">
        <v>0</v>
      </c>
      <c r="C600">
        <v>136.08000000000001</v>
      </c>
      <c r="D600" s="1" t="s">
        <v>1731</v>
      </c>
      <c r="E600">
        <v>0</v>
      </c>
      <c r="F600">
        <v>138855</v>
      </c>
      <c r="G600">
        <v>9</v>
      </c>
      <c r="H600" s="1"/>
      <c r="I600" s="1" t="s">
        <v>2431</v>
      </c>
      <c r="J600" s="1" t="s">
        <v>2462</v>
      </c>
      <c r="K600" s="1" t="s">
        <v>2465</v>
      </c>
      <c r="L600" s="1" t="s">
        <v>2530</v>
      </c>
      <c r="M600" s="1" t="s">
        <v>2465</v>
      </c>
      <c r="N600" s="1" t="s">
        <v>2607</v>
      </c>
      <c r="O600" s="1"/>
      <c r="P600">
        <v>1</v>
      </c>
      <c r="Q600" s="1" t="s">
        <v>1731</v>
      </c>
      <c r="R600" s="1" t="s">
        <v>3107</v>
      </c>
      <c r="S600" s="1"/>
      <c r="T600" s="1" t="s">
        <v>3109</v>
      </c>
      <c r="U600" s="1" t="s">
        <v>3172</v>
      </c>
      <c r="V600" s="1" t="s">
        <v>3172</v>
      </c>
      <c r="W600" s="1" t="s">
        <v>3397</v>
      </c>
      <c r="X600" s="1" t="s">
        <v>3400</v>
      </c>
      <c r="Y600" s="3">
        <v>46211</v>
      </c>
      <c r="Z600" s="1" t="s">
        <v>3409</v>
      </c>
      <c r="AA600" s="3">
        <v>46211</v>
      </c>
      <c r="AB600" s="1" t="s">
        <v>3416</v>
      </c>
      <c r="AC600" s="1" t="s">
        <v>3587</v>
      </c>
      <c r="AD600" s="1" t="s">
        <v>3933</v>
      </c>
      <c r="AE600" s="1" t="s">
        <v>3933</v>
      </c>
      <c r="AF600" s="1" t="s">
        <v>3937</v>
      </c>
      <c r="AG600" s="1" t="s">
        <v>2530</v>
      </c>
      <c r="AH600" s="1" t="s">
        <v>2465</v>
      </c>
      <c r="AI600" s="1" t="s">
        <v>3950</v>
      </c>
      <c r="AJ600" s="1"/>
      <c r="AK600" s="1"/>
      <c r="AL600" s="1" t="s">
        <v>3952</v>
      </c>
      <c r="AM600" s="1" t="s">
        <v>3952</v>
      </c>
      <c r="AN600" s="1" t="s">
        <v>3959</v>
      </c>
      <c r="AO600" s="1" t="s">
        <v>4052</v>
      </c>
      <c r="AP600" s="1" t="s">
        <v>4221</v>
      </c>
      <c r="AQ600" s="1"/>
      <c r="AR600">
        <v>7130</v>
      </c>
      <c r="AS600">
        <v>1</v>
      </c>
      <c r="AT600" s="1" t="s">
        <v>4235</v>
      </c>
      <c r="AU600">
        <v>136.08000000000001</v>
      </c>
      <c r="AV600" s="1" t="s">
        <v>4301</v>
      </c>
      <c r="AW600" s="1" t="s">
        <v>3937</v>
      </c>
      <c r="AX600">
        <v>3166</v>
      </c>
      <c r="AY600">
        <v>135660</v>
      </c>
      <c r="AZ600">
        <v>9</v>
      </c>
      <c r="BA600" s="1" t="s">
        <v>3406</v>
      </c>
    </row>
    <row r="601" spans="1:53">
      <c r="A601" s="1" t="s">
        <v>643</v>
      </c>
      <c r="B601">
        <v>0</v>
      </c>
      <c r="C601">
        <v>136.08000000000001</v>
      </c>
      <c r="D601" s="1" t="s">
        <v>1731</v>
      </c>
      <c r="E601">
        <v>0</v>
      </c>
      <c r="F601">
        <v>138855</v>
      </c>
      <c r="G601">
        <v>10</v>
      </c>
      <c r="H601" s="1"/>
      <c r="I601" s="1" t="s">
        <v>2431</v>
      </c>
      <c r="J601" s="1" t="s">
        <v>2462</v>
      </c>
      <c r="K601" s="1" t="s">
        <v>2465</v>
      </c>
      <c r="L601" s="1" t="s">
        <v>2530</v>
      </c>
      <c r="M601" s="1" t="s">
        <v>2465</v>
      </c>
      <c r="N601" s="1" t="s">
        <v>2607</v>
      </c>
      <c r="O601" s="1"/>
      <c r="P601">
        <v>1</v>
      </c>
      <c r="Q601" s="1" t="s">
        <v>1731</v>
      </c>
      <c r="R601" s="1" t="s">
        <v>3107</v>
      </c>
      <c r="S601" s="1"/>
      <c r="T601" s="1" t="s">
        <v>3109</v>
      </c>
      <c r="U601" s="1" t="s">
        <v>3172</v>
      </c>
      <c r="V601" s="1" t="s">
        <v>3172</v>
      </c>
      <c r="W601" s="1" t="s">
        <v>3397</v>
      </c>
      <c r="X601" s="1" t="s">
        <v>3400</v>
      </c>
      <c r="Y601" s="3">
        <v>46211</v>
      </c>
      <c r="Z601" s="1" t="s">
        <v>3409</v>
      </c>
      <c r="AA601" s="3">
        <v>46211</v>
      </c>
      <c r="AB601" s="1" t="s">
        <v>3416</v>
      </c>
      <c r="AC601" s="1" t="s">
        <v>3587</v>
      </c>
      <c r="AD601" s="1" t="s">
        <v>3933</v>
      </c>
      <c r="AE601" s="1" t="s">
        <v>3933</v>
      </c>
      <c r="AF601" s="1" t="s">
        <v>3937</v>
      </c>
      <c r="AG601" s="1" t="s">
        <v>2530</v>
      </c>
      <c r="AH601" s="1" t="s">
        <v>2465</v>
      </c>
      <c r="AI601" s="1" t="s">
        <v>3950</v>
      </c>
      <c r="AJ601" s="1"/>
      <c r="AK601" s="1"/>
      <c r="AL601" s="1" t="s">
        <v>3952</v>
      </c>
      <c r="AM601" s="1" t="s">
        <v>3952</v>
      </c>
      <c r="AN601" s="1" t="s">
        <v>3959</v>
      </c>
      <c r="AO601" s="1" t="s">
        <v>4052</v>
      </c>
      <c r="AP601" s="1" t="s">
        <v>4221</v>
      </c>
      <c r="AQ601" s="1"/>
      <c r="AR601">
        <v>7130</v>
      </c>
      <c r="AS601">
        <v>1</v>
      </c>
      <c r="AT601" s="1" t="s">
        <v>4235</v>
      </c>
      <c r="AU601">
        <v>136.08000000000001</v>
      </c>
      <c r="AV601" s="1" t="s">
        <v>4301</v>
      </c>
      <c r="AW601" s="1" t="s">
        <v>3937</v>
      </c>
      <c r="AX601">
        <v>3166</v>
      </c>
      <c r="AY601">
        <v>135660</v>
      </c>
      <c r="AZ601">
        <v>10</v>
      </c>
      <c r="BA601" s="1" t="s">
        <v>3406</v>
      </c>
    </row>
    <row r="602" spans="1:53">
      <c r="A602" s="1" t="s">
        <v>644</v>
      </c>
      <c r="B602">
        <v>0</v>
      </c>
      <c r="C602">
        <v>59.4</v>
      </c>
      <c r="D602" s="1" t="s">
        <v>1732</v>
      </c>
      <c r="E602">
        <v>0</v>
      </c>
      <c r="F602">
        <v>138855</v>
      </c>
      <c r="G602">
        <v>11</v>
      </c>
      <c r="H602" s="1"/>
      <c r="I602" s="1" t="s">
        <v>2431</v>
      </c>
      <c r="J602" s="1" t="s">
        <v>2462</v>
      </c>
      <c r="K602" s="1" t="s">
        <v>2465</v>
      </c>
      <c r="L602" s="1" t="s">
        <v>2530</v>
      </c>
      <c r="M602" s="1" t="s">
        <v>2465</v>
      </c>
      <c r="N602" s="1" t="s">
        <v>2607</v>
      </c>
      <c r="O602" s="1"/>
      <c r="P602">
        <v>1</v>
      </c>
      <c r="Q602" s="1" t="s">
        <v>1732</v>
      </c>
      <c r="R602" s="1" t="s">
        <v>3107</v>
      </c>
      <c r="S602" s="1"/>
      <c r="T602" s="1" t="s">
        <v>3109</v>
      </c>
      <c r="U602" s="1" t="s">
        <v>3172</v>
      </c>
      <c r="V602" s="1" t="s">
        <v>3172</v>
      </c>
      <c r="W602" s="1" t="s">
        <v>3397</v>
      </c>
      <c r="X602" s="1" t="s">
        <v>3400</v>
      </c>
      <c r="Y602" s="3">
        <v>46211</v>
      </c>
      <c r="Z602" s="1" t="s">
        <v>3409</v>
      </c>
      <c r="AA602" s="3">
        <v>46211</v>
      </c>
      <c r="AB602" s="1" t="s">
        <v>3416</v>
      </c>
      <c r="AC602" s="1" t="s">
        <v>3587</v>
      </c>
      <c r="AD602" s="1" t="s">
        <v>3933</v>
      </c>
      <c r="AE602" s="1" t="s">
        <v>3933</v>
      </c>
      <c r="AF602" s="1" t="s">
        <v>3937</v>
      </c>
      <c r="AG602" s="1" t="s">
        <v>2530</v>
      </c>
      <c r="AH602" s="1" t="s">
        <v>2465</v>
      </c>
      <c r="AI602" s="1" t="s">
        <v>3950</v>
      </c>
      <c r="AJ602" s="1"/>
      <c r="AK602" s="1"/>
      <c r="AL602" s="1" t="s">
        <v>3952</v>
      </c>
      <c r="AM602" s="1" t="s">
        <v>3952</v>
      </c>
      <c r="AN602" s="1" t="s">
        <v>3959</v>
      </c>
      <c r="AO602" s="1" t="s">
        <v>4052</v>
      </c>
      <c r="AP602" s="1" t="s">
        <v>4221</v>
      </c>
      <c r="AQ602" s="1"/>
      <c r="AR602">
        <v>7130</v>
      </c>
      <c r="AS602">
        <v>1</v>
      </c>
      <c r="AT602" s="1" t="s">
        <v>4235</v>
      </c>
      <c r="AU602">
        <v>59.4</v>
      </c>
      <c r="AV602" s="1" t="s">
        <v>4301</v>
      </c>
      <c r="AW602" s="1" t="s">
        <v>3937</v>
      </c>
      <c r="AX602">
        <v>3166</v>
      </c>
      <c r="AY602">
        <v>135660</v>
      </c>
      <c r="AZ602">
        <v>11</v>
      </c>
      <c r="BA602" s="1" t="s">
        <v>3406</v>
      </c>
    </row>
    <row r="603" spans="1:53">
      <c r="A603" s="1" t="s">
        <v>645</v>
      </c>
      <c r="B603">
        <v>0</v>
      </c>
      <c r="C603">
        <v>59.4</v>
      </c>
      <c r="D603" s="1" t="s">
        <v>1732</v>
      </c>
      <c r="E603">
        <v>0</v>
      </c>
      <c r="F603">
        <v>138855</v>
      </c>
      <c r="G603">
        <v>12</v>
      </c>
      <c r="H603" s="1"/>
      <c r="I603" s="1" t="s">
        <v>2431</v>
      </c>
      <c r="J603" s="1" t="s">
        <v>2462</v>
      </c>
      <c r="K603" s="1" t="s">
        <v>2465</v>
      </c>
      <c r="L603" s="1" t="s">
        <v>2530</v>
      </c>
      <c r="M603" s="1" t="s">
        <v>2465</v>
      </c>
      <c r="N603" s="1" t="s">
        <v>2607</v>
      </c>
      <c r="O603" s="1"/>
      <c r="P603">
        <v>1</v>
      </c>
      <c r="Q603" s="1" t="s">
        <v>1732</v>
      </c>
      <c r="R603" s="1" t="s">
        <v>3107</v>
      </c>
      <c r="S603" s="1"/>
      <c r="T603" s="1" t="s">
        <v>3109</v>
      </c>
      <c r="U603" s="1" t="s">
        <v>3172</v>
      </c>
      <c r="V603" s="1" t="s">
        <v>3172</v>
      </c>
      <c r="W603" s="1" t="s">
        <v>3397</v>
      </c>
      <c r="X603" s="1" t="s">
        <v>3400</v>
      </c>
      <c r="Y603" s="3">
        <v>46211</v>
      </c>
      <c r="Z603" s="1" t="s">
        <v>3409</v>
      </c>
      <c r="AA603" s="3">
        <v>46211</v>
      </c>
      <c r="AB603" s="1" t="s">
        <v>3416</v>
      </c>
      <c r="AC603" s="1" t="s">
        <v>3587</v>
      </c>
      <c r="AD603" s="1" t="s">
        <v>3933</v>
      </c>
      <c r="AE603" s="1" t="s">
        <v>3933</v>
      </c>
      <c r="AF603" s="1" t="s">
        <v>3937</v>
      </c>
      <c r="AG603" s="1" t="s">
        <v>2530</v>
      </c>
      <c r="AH603" s="1" t="s">
        <v>2465</v>
      </c>
      <c r="AI603" s="1" t="s">
        <v>3950</v>
      </c>
      <c r="AJ603" s="1"/>
      <c r="AK603" s="1"/>
      <c r="AL603" s="1" t="s">
        <v>3952</v>
      </c>
      <c r="AM603" s="1" t="s">
        <v>3952</v>
      </c>
      <c r="AN603" s="1" t="s">
        <v>3959</v>
      </c>
      <c r="AO603" s="1" t="s">
        <v>4052</v>
      </c>
      <c r="AP603" s="1" t="s">
        <v>4221</v>
      </c>
      <c r="AQ603" s="1"/>
      <c r="AR603">
        <v>7130</v>
      </c>
      <c r="AS603">
        <v>1</v>
      </c>
      <c r="AT603" s="1" t="s">
        <v>4235</v>
      </c>
      <c r="AU603">
        <v>59.4</v>
      </c>
      <c r="AV603" s="1" t="s">
        <v>4301</v>
      </c>
      <c r="AW603" s="1" t="s">
        <v>3937</v>
      </c>
      <c r="AX603">
        <v>3166</v>
      </c>
      <c r="AY603">
        <v>135660</v>
      </c>
      <c r="AZ603">
        <v>12</v>
      </c>
      <c r="BA603" s="1" t="s">
        <v>3406</v>
      </c>
    </row>
    <row r="604" spans="1:53">
      <c r="A604" s="1" t="s">
        <v>646</v>
      </c>
      <c r="B604">
        <v>0</v>
      </c>
      <c r="C604">
        <v>668.64</v>
      </c>
      <c r="D604" s="1" t="s">
        <v>1733</v>
      </c>
      <c r="E604">
        <v>0</v>
      </c>
      <c r="F604">
        <v>138855</v>
      </c>
      <c r="G604">
        <v>13</v>
      </c>
      <c r="H604" s="1"/>
      <c r="I604" s="1" t="s">
        <v>2431</v>
      </c>
      <c r="J604" s="1" t="s">
        <v>2462</v>
      </c>
      <c r="K604" s="1" t="s">
        <v>2465</v>
      </c>
      <c r="L604" s="1" t="s">
        <v>2530</v>
      </c>
      <c r="M604" s="1" t="s">
        <v>2465</v>
      </c>
      <c r="N604" s="1" t="s">
        <v>2607</v>
      </c>
      <c r="O604" s="1"/>
      <c r="P604">
        <v>1</v>
      </c>
      <c r="Q604" s="1" t="s">
        <v>1733</v>
      </c>
      <c r="R604" s="1" t="s">
        <v>3107</v>
      </c>
      <c r="S604" s="1"/>
      <c r="T604" s="1" t="s">
        <v>3109</v>
      </c>
      <c r="U604" s="1" t="s">
        <v>3172</v>
      </c>
      <c r="V604" s="1" t="s">
        <v>3172</v>
      </c>
      <c r="W604" s="1" t="s">
        <v>3397</v>
      </c>
      <c r="X604" s="1" t="s">
        <v>3400</v>
      </c>
      <c r="Y604" s="3">
        <v>46211</v>
      </c>
      <c r="Z604" s="1" t="s">
        <v>3409</v>
      </c>
      <c r="AA604" s="3">
        <v>46211</v>
      </c>
      <c r="AB604" s="1" t="s">
        <v>3416</v>
      </c>
      <c r="AC604" s="1" t="s">
        <v>3587</v>
      </c>
      <c r="AD604" s="1" t="s">
        <v>3933</v>
      </c>
      <c r="AE604" s="1" t="s">
        <v>3933</v>
      </c>
      <c r="AF604" s="1" t="s">
        <v>3937</v>
      </c>
      <c r="AG604" s="1" t="s">
        <v>2530</v>
      </c>
      <c r="AH604" s="1" t="s">
        <v>2465</v>
      </c>
      <c r="AI604" s="1" t="s">
        <v>3950</v>
      </c>
      <c r="AJ604" s="1"/>
      <c r="AK604" s="1"/>
      <c r="AL604" s="1" t="s">
        <v>3952</v>
      </c>
      <c r="AM604" s="1" t="s">
        <v>3952</v>
      </c>
      <c r="AN604" s="1" t="s">
        <v>3959</v>
      </c>
      <c r="AO604" s="1" t="s">
        <v>4052</v>
      </c>
      <c r="AP604" s="1" t="s">
        <v>4221</v>
      </c>
      <c r="AQ604" s="1"/>
      <c r="AR604">
        <v>7130</v>
      </c>
      <c r="AS604">
        <v>1</v>
      </c>
      <c r="AT604" s="1" t="s">
        <v>4235</v>
      </c>
      <c r="AU604">
        <v>668.64</v>
      </c>
      <c r="AV604" s="1" t="s">
        <v>4301</v>
      </c>
      <c r="AW604" s="1" t="s">
        <v>3937</v>
      </c>
      <c r="AX604">
        <v>3166</v>
      </c>
      <c r="AY604">
        <v>135660</v>
      </c>
      <c r="AZ604">
        <v>13</v>
      </c>
      <c r="BA604" s="1" t="s">
        <v>3406</v>
      </c>
    </row>
    <row r="605" spans="1:53">
      <c r="A605" s="1" t="s">
        <v>647</v>
      </c>
      <c r="B605">
        <v>0</v>
      </c>
      <c r="C605">
        <v>668.64</v>
      </c>
      <c r="D605" s="1" t="s">
        <v>1733</v>
      </c>
      <c r="E605">
        <v>0</v>
      </c>
      <c r="F605">
        <v>138855</v>
      </c>
      <c r="G605">
        <v>14</v>
      </c>
      <c r="H605" s="1"/>
      <c r="I605" s="1" t="s">
        <v>2431</v>
      </c>
      <c r="J605" s="1" t="s">
        <v>2462</v>
      </c>
      <c r="K605" s="1" t="s">
        <v>2465</v>
      </c>
      <c r="L605" s="1" t="s">
        <v>2530</v>
      </c>
      <c r="M605" s="1" t="s">
        <v>2465</v>
      </c>
      <c r="N605" s="1" t="s">
        <v>2607</v>
      </c>
      <c r="O605" s="1"/>
      <c r="P605">
        <v>1</v>
      </c>
      <c r="Q605" s="1" t="s">
        <v>1733</v>
      </c>
      <c r="R605" s="1" t="s">
        <v>3107</v>
      </c>
      <c r="S605" s="1"/>
      <c r="T605" s="1" t="s">
        <v>3109</v>
      </c>
      <c r="U605" s="1" t="s">
        <v>3172</v>
      </c>
      <c r="V605" s="1" t="s">
        <v>3172</v>
      </c>
      <c r="W605" s="1" t="s">
        <v>3397</v>
      </c>
      <c r="X605" s="1" t="s">
        <v>3400</v>
      </c>
      <c r="Y605" s="3">
        <v>46211</v>
      </c>
      <c r="Z605" s="1" t="s">
        <v>3409</v>
      </c>
      <c r="AA605" s="3">
        <v>46211</v>
      </c>
      <c r="AB605" s="1" t="s">
        <v>3416</v>
      </c>
      <c r="AC605" s="1" t="s">
        <v>3587</v>
      </c>
      <c r="AD605" s="1" t="s">
        <v>3933</v>
      </c>
      <c r="AE605" s="1" t="s">
        <v>3933</v>
      </c>
      <c r="AF605" s="1" t="s">
        <v>3937</v>
      </c>
      <c r="AG605" s="1" t="s">
        <v>2530</v>
      </c>
      <c r="AH605" s="1" t="s">
        <v>2465</v>
      </c>
      <c r="AI605" s="1" t="s">
        <v>3950</v>
      </c>
      <c r="AJ605" s="1"/>
      <c r="AK605" s="1"/>
      <c r="AL605" s="1" t="s">
        <v>3952</v>
      </c>
      <c r="AM605" s="1" t="s">
        <v>3952</v>
      </c>
      <c r="AN605" s="1" t="s">
        <v>3959</v>
      </c>
      <c r="AO605" s="1" t="s">
        <v>4052</v>
      </c>
      <c r="AP605" s="1" t="s">
        <v>4221</v>
      </c>
      <c r="AQ605" s="1"/>
      <c r="AR605">
        <v>7130</v>
      </c>
      <c r="AS605">
        <v>1</v>
      </c>
      <c r="AT605" s="1" t="s">
        <v>4235</v>
      </c>
      <c r="AU605">
        <v>668.64</v>
      </c>
      <c r="AV605" s="1" t="s">
        <v>4301</v>
      </c>
      <c r="AW605" s="1" t="s">
        <v>3937</v>
      </c>
      <c r="AX605">
        <v>3166</v>
      </c>
      <c r="AY605">
        <v>135660</v>
      </c>
      <c r="AZ605">
        <v>14</v>
      </c>
      <c r="BA605" s="1" t="s">
        <v>3406</v>
      </c>
    </row>
    <row r="606" spans="1:53">
      <c r="A606" s="1" t="s">
        <v>648</v>
      </c>
      <c r="B606">
        <v>0</v>
      </c>
      <c r="C606">
        <v>170.28</v>
      </c>
      <c r="D606" s="1" t="s">
        <v>1734</v>
      </c>
      <c r="E606">
        <v>0</v>
      </c>
      <c r="F606">
        <v>138855</v>
      </c>
      <c r="G606">
        <v>15</v>
      </c>
      <c r="H606" s="1"/>
      <c r="I606" s="1" t="s">
        <v>2431</v>
      </c>
      <c r="J606" s="1" t="s">
        <v>2462</v>
      </c>
      <c r="K606" s="1" t="s">
        <v>2465</v>
      </c>
      <c r="L606" s="1" t="s">
        <v>2530</v>
      </c>
      <c r="M606" s="1" t="s">
        <v>2465</v>
      </c>
      <c r="N606" s="1" t="s">
        <v>2607</v>
      </c>
      <c r="O606" s="1"/>
      <c r="P606">
        <v>1</v>
      </c>
      <c r="Q606" s="1" t="s">
        <v>1734</v>
      </c>
      <c r="R606" s="1" t="s">
        <v>3107</v>
      </c>
      <c r="S606" s="1"/>
      <c r="T606" s="1" t="s">
        <v>3109</v>
      </c>
      <c r="U606" s="1" t="s">
        <v>3172</v>
      </c>
      <c r="V606" s="1" t="s">
        <v>3172</v>
      </c>
      <c r="W606" s="1" t="s">
        <v>3397</v>
      </c>
      <c r="X606" s="1" t="s">
        <v>3400</v>
      </c>
      <c r="Y606" s="3">
        <v>46211</v>
      </c>
      <c r="Z606" s="1" t="s">
        <v>3409</v>
      </c>
      <c r="AA606" s="3">
        <v>46211</v>
      </c>
      <c r="AB606" s="1" t="s">
        <v>3416</v>
      </c>
      <c r="AC606" s="1" t="s">
        <v>3587</v>
      </c>
      <c r="AD606" s="1" t="s">
        <v>3933</v>
      </c>
      <c r="AE606" s="1" t="s">
        <v>3933</v>
      </c>
      <c r="AF606" s="1" t="s">
        <v>3937</v>
      </c>
      <c r="AG606" s="1" t="s">
        <v>2530</v>
      </c>
      <c r="AH606" s="1" t="s">
        <v>2465</v>
      </c>
      <c r="AI606" s="1" t="s">
        <v>3950</v>
      </c>
      <c r="AJ606" s="1"/>
      <c r="AK606" s="1"/>
      <c r="AL606" s="1" t="s">
        <v>3952</v>
      </c>
      <c r="AM606" s="1" t="s">
        <v>3952</v>
      </c>
      <c r="AN606" s="1" t="s">
        <v>3959</v>
      </c>
      <c r="AO606" s="1" t="s">
        <v>4052</v>
      </c>
      <c r="AP606" s="1" t="s">
        <v>4221</v>
      </c>
      <c r="AQ606" s="1"/>
      <c r="AR606">
        <v>7130</v>
      </c>
      <c r="AS606">
        <v>1</v>
      </c>
      <c r="AT606" s="1" t="s">
        <v>4235</v>
      </c>
      <c r="AU606">
        <v>170.28</v>
      </c>
      <c r="AV606" s="1" t="s">
        <v>4301</v>
      </c>
      <c r="AW606" s="1" t="s">
        <v>3937</v>
      </c>
      <c r="AX606">
        <v>3166</v>
      </c>
      <c r="AY606">
        <v>135660</v>
      </c>
      <c r="AZ606">
        <v>15</v>
      </c>
      <c r="BA606" s="1" t="s">
        <v>3406</v>
      </c>
    </row>
    <row r="607" spans="1:53">
      <c r="A607" s="1" t="s">
        <v>649</v>
      </c>
      <c r="B607">
        <v>0</v>
      </c>
      <c r="C607">
        <v>170.28</v>
      </c>
      <c r="D607" s="1" t="s">
        <v>1734</v>
      </c>
      <c r="E607">
        <v>0</v>
      </c>
      <c r="F607">
        <v>138855</v>
      </c>
      <c r="G607">
        <v>16</v>
      </c>
      <c r="H607" s="1"/>
      <c r="I607" s="1" t="s">
        <v>2431</v>
      </c>
      <c r="J607" s="1" t="s">
        <v>2462</v>
      </c>
      <c r="K607" s="1" t="s">
        <v>2465</v>
      </c>
      <c r="L607" s="1" t="s">
        <v>2530</v>
      </c>
      <c r="M607" s="1" t="s">
        <v>2465</v>
      </c>
      <c r="N607" s="1" t="s">
        <v>2607</v>
      </c>
      <c r="O607" s="1"/>
      <c r="P607">
        <v>1</v>
      </c>
      <c r="Q607" s="1" t="s">
        <v>1734</v>
      </c>
      <c r="R607" s="1" t="s">
        <v>3107</v>
      </c>
      <c r="S607" s="1"/>
      <c r="T607" s="1" t="s">
        <v>3109</v>
      </c>
      <c r="U607" s="1" t="s">
        <v>3172</v>
      </c>
      <c r="V607" s="1" t="s">
        <v>3172</v>
      </c>
      <c r="W607" s="1" t="s">
        <v>3397</v>
      </c>
      <c r="X607" s="1" t="s">
        <v>3400</v>
      </c>
      <c r="Y607" s="3">
        <v>46211</v>
      </c>
      <c r="Z607" s="1" t="s">
        <v>3409</v>
      </c>
      <c r="AA607" s="3">
        <v>46211</v>
      </c>
      <c r="AB607" s="1" t="s">
        <v>3416</v>
      </c>
      <c r="AC607" s="1" t="s">
        <v>3587</v>
      </c>
      <c r="AD607" s="1" t="s">
        <v>3933</v>
      </c>
      <c r="AE607" s="1" t="s">
        <v>3933</v>
      </c>
      <c r="AF607" s="1" t="s">
        <v>3937</v>
      </c>
      <c r="AG607" s="1" t="s">
        <v>2530</v>
      </c>
      <c r="AH607" s="1" t="s">
        <v>2465</v>
      </c>
      <c r="AI607" s="1" t="s">
        <v>3950</v>
      </c>
      <c r="AJ607" s="1"/>
      <c r="AK607" s="1"/>
      <c r="AL607" s="1" t="s">
        <v>3952</v>
      </c>
      <c r="AM607" s="1" t="s">
        <v>3952</v>
      </c>
      <c r="AN607" s="1" t="s">
        <v>3959</v>
      </c>
      <c r="AO607" s="1" t="s">
        <v>4052</v>
      </c>
      <c r="AP607" s="1" t="s">
        <v>4221</v>
      </c>
      <c r="AQ607" s="1"/>
      <c r="AR607">
        <v>7130</v>
      </c>
      <c r="AS607">
        <v>1</v>
      </c>
      <c r="AT607" s="1" t="s">
        <v>4235</v>
      </c>
      <c r="AU607">
        <v>170.28</v>
      </c>
      <c r="AV607" s="1" t="s">
        <v>4301</v>
      </c>
      <c r="AW607" s="1" t="s">
        <v>3937</v>
      </c>
      <c r="AX607">
        <v>3166</v>
      </c>
      <c r="AY607">
        <v>135660</v>
      </c>
      <c r="AZ607">
        <v>16</v>
      </c>
      <c r="BA607" s="1" t="s">
        <v>3406</v>
      </c>
    </row>
    <row r="608" spans="1:53">
      <c r="A608" s="1" t="s">
        <v>650</v>
      </c>
      <c r="B608">
        <v>0</v>
      </c>
      <c r="C608">
        <v>963.6</v>
      </c>
      <c r="D608" s="1" t="s">
        <v>1735</v>
      </c>
      <c r="E608">
        <v>0</v>
      </c>
      <c r="F608">
        <v>138855</v>
      </c>
      <c r="G608">
        <v>17</v>
      </c>
      <c r="H608" s="1"/>
      <c r="I608" s="1" t="s">
        <v>2431</v>
      </c>
      <c r="J608" s="1" t="s">
        <v>2462</v>
      </c>
      <c r="K608" s="1" t="s">
        <v>2465</v>
      </c>
      <c r="L608" s="1" t="s">
        <v>2530</v>
      </c>
      <c r="M608" s="1" t="s">
        <v>2465</v>
      </c>
      <c r="N608" s="1" t="s">
        <v>2607</v>
      </c>
      <c r="O608" s="1"/>
      <c r="P608">
        <v>1</v>
      </c>
      <c r="Q608" s="1" t="s">
        <v>1735</v>
      </c>
      <c r="R608" s="1" t="s">
        <v>3107</v>
      </c>
      <c r="S608" s="1"/>
      <c r="T608" s="1" t="s">
        <v>3109</v>
      </c>
      <c r="U608" s="1" t="s">
        <v>3172</v>
      </c>
      <c r="V608" s="1" t="s">
        <v>3172</v>
      </c>
      <c r="W608" s="1" t="s">
        <v>3397</v>
      </c>
      <c r="X608" s="1" t="s">
        <v>3400</v>
      </c>
      <c r="Y608" s="3">
        <v>46211</v>
      </c>
      <c r="Z608" s="1" t="s">
        <v>3409</v>
      </c>
      <c r="AA608" s="3">
        <v>46211</v>
      </c>
      <c r="AB608" s="1" t="s">
        <v>3416</v>
      </c>
      <c r="AC608" s="1" t="s">
        <v>3587</v>
      </c>
      <c r="AD608" s="1" t="s">
        <v>3933</v>
      </c>
      <c r="AE608" s="1" t="s">
        <v>3933</v>
      </c>
      <c r="AF608" s="1" t="s">
        <v>3937</v>
      </c>
      <c r="AG608" s="1" t="s">
        <v>2530</v>
      </c>
      <c r="AH608" s="1" t="s">
        <v>2465</v>
      </c>
      <c r="AI608" s="1" t="s">
        <v>3950</v>
      </c>
      <c r="AJ608" s="1"/>
      <c r="AK608" s="1"/>
      <c r="AL608" s="1" t="s">
        <v>3952</v>
      </c>
      <c r="AM608" s="1" t="s">
        <v>3952</v>
      </c>
      <c r="AN608" s="1" t="s">
        <v>3959</v>
      </c>
      <c r="AO608" s="1" t="s">
        <v>4052</v>
      </c>
      <c r="AP608" s="1" t="s">
        <v>4221</v>
      </c>
      <c r="AQ608" s="1"/>
      <c r="AR608">
        <v>7130</v>
      </c>
      <c r="AS608">
        <v>1</v>
      </c>
      <c r="AT608" s="1" t="s">
        <v>4235</v>
      </c>
      <c r="AU608">
        <v>963.6</v>
      </c>
      <c r="AV608" s="1" t="s">
        <v>4301</v>
      </c>
      <c r="AW608" s="1" t="s">
        <v>3937</v>
      </c>
      <c r="AX608">
        <v>3166</v>
      </c>
      <c r="AY608">
        <v>135660</v>
      </c>
      <c r="AZ608">
        <v>17</v>
      </c>
      <c r="BA608" s="1" t="s">
        <v>3406</v>
      </c>
    </row>
    <row r="609" spans="1:53">
      <c r="A609" s="1" t="s">
        <v>651</v>
      </c>
      <c r="B609">
        <v>10</v>
      </c>
      <c r="C609">
        <v>1933200</v>
      </c>
      <c r="D609" s="1" t="s">
        <v>1736</v>
      </c>
      <c r="E609">
        <v>20</v>
      </c>
      <c r="F609">
        <v>138889</v>
      </c>
      <c r="G609">
        <v>1</v>
      </c>
      <c r="H609" s="1"/>
      <c r="I609" s="1" t="s">
        <v>2426</v>
      </c>
      <c r="J609" s="1" t="s">
        <v>2462</v>
      </c>
      <c r="K609" s="1" t="s">
        <v>2466</v>
      </c>
      <c r="L609" s="1" t="s">
        <v>2472</v>
      </c>
      <c r="M609" s="1" t="s">
        <v>2583</v>
      </c>
      <c r="N609" s="1" t="s">
        <v>2607</v>
      </c>
      <c r="O609" s="1"/>
      <c r="P609">
        <v>12</v>
      </c>
      <c r="Q609" s="1" t="s">
        <v>2768</v>
      </c>
      <c r="R609" s="1" t="s">
        <v>3107</v>
      </c>
      <c r="S609" s="1"/>
      <c r="T609" s="1" t="s">
        <v>3110</v>
      </c>
      <c r="U609" s="1" t="s">
        <v>2768</v>
      </c>
      <c r="V609" s="1" t="s">
        <v>1736</v>
      </c>
      <c r="W609" s="1" t="s">
        <v>3396</v>
      </c>
      <c r="X609" s="1"/>
      <c r="Y609" s="3">
        <v>46212</v>
      </c>
      <c r="Z609" s="1" t="s">
        <v>3410</v>
      </c>
      <c r="AA609" s="3">
        <v>46212</v>
      </c>
      <c r="AB609" s="1" t="s">
        <v>3416</v>
      </c>
      <c r="AC609" s="1" t="s">
        <v>3588</v>
      </c>
      <c r="AD609" s="1" t="s">
        <v>3933</v>
      </c>
      <c r="AE609" s="1" t="s">
        <v>3934</v>
      </c>
      <c r="AF609" s="1" t="s">
        <v>3938</v>
      </c>
      <c r="AG609" s="1" t="s">
        <v>2472</v>
      </c>
      <c r="AH609" s="1" t="s">
        <v>2583</v>
      </c>
      <c r="AI609" s="1" t="s">
        <v>3948</v>
      </c>
      <c r="AJ609" s="1"/>
      <c r="AK609" s="1"/>
      <c r="AL609" s="1" t="s">
        <v>3952</v>
      </c>
      <c r="AM609" s="1" t="s">
        <v>3952</v>
      </c>
      <c r="AN609" s="1" t="s">
        <v>3960</v>
      </c>
      <c r="AO609" s="1" t="s">
        <v>4053</v>
      </c>
      <c r="AP609" s="1" t="s">
        <v>4214</v>
      </c>
      <c r="AQ609" s="1"/>
      <c r="AR609">
        <v>6436</v>
      </c>
      <c r="AS609">
        <v>12</v>
      </c>
      <c r="AT609" s="1" t="s">
        <v>4236</v>
      </c>
      <c r="AU609">
        <v>179000</v>
      </c>
      <c r="AV609" s="1" t="s">
        <v>4309</v>
      </c>
      <c r="AW609" s="1" t="s">
        <v>3938</v>
      </c>
      <c r="AX609">
        <v>1817</v>
      </c>
      <c r="AY609">
        <v>135661</v>
      </c>
      <c r="AZ609">
        <v>1</v>
      </c>
      <c r="BA609" s="1" t="s">
        <v>3410</v>
      </c>
    </row>
    <row r="610" spans="1:53">
      <c r="A610" s="1" t="s">
        <v>652</v>
      </c>
      <c r="B610">
        <v>0</v>
      </c>
      <c r="C610">
        <v>485621.85</v>
      </c>
      <c r="D610" s="1" t="s">
        <v>1737</v>
      </c>
      <c r="E610">
        <v>20</v>
      </c>
      <c r="F610">
        <v>138891</v>
      </c>
      <c r="G610">
        <v>1</v>
      </c>
      <c r="H610" s="1"/>
      <c r="I610" s="1" t="s">
        <v>2405</v>
      </c>
      <c r="J610" s="1" t="s">
        <v>2462</v>
      </c>
      <c r="K610" s="1" t="s">
        <v>2466</v>
      </c>
      <c r="L610" s="1" t="s">
        <v>2485</v>
      </c>
      <c r="M610" s="1" t="s">
        <v>2583</v>
      </c>
      <c r="N610" s="1" t="s">
        <v>2607</v>
      </c>
      <c r="O610" s="1"/>
      <c r="P610">
        <v>1</v>
      </c>
      <c r="Q610" s="1" t="s">
        <v>2769</v>
      </c>
      <c r="R610" s="1" t="s">
        <v>3107</v>
      </c>
      <c r="S610" s="1"/>
      <c r="T610" s="1" t="s">
        <v>3110</v>
      </c>
      <c r="U610" s="1" t="s">
        <v>2769</v>
      </c>
      <c r="V610" s="1" t="s">
        <v>1737</v>
      </c>
      <c r="W610" s="1" t="s">
        <v>3396</v>
      </c>
      <c r="X610" s="1"/>
      <c r="Y610" s="3">
        <v>46212</v>
      </c>
      <c r="Z610" s="1" t="s">
        <v>3410</v>
      </c>
      <c r="AA610" s="3">
        <v>46212</v>
      </c>
      <c r="AB610" s="1" t="s">
        <v>3416</v>
      </c>
      <c r="AC610" s="1" t="s">
        <v>3589</v>
      </c>
      <c r="AD610" s="1" t="s">
        <v>3933</v>
      </c>
      <c r="AE610" s="1" t="s">
        <v>3933</v>
      </c>
      <c r="AF610" s="1" t="s">
        <v>3938</v>
      </c>
      <c r="AG610" s="1" t="s">
        <v>2485</v>
      </c>
      <c r="AH610" s="1" t="s">
        <v>2583</v>
      </c>
      <c r="AI610" s="1" t="s">
        <v>3948</v>
      </c>
      <c r="AJ610" s="1"/>
      <c r="AK610" s="1"/>
      <c r="AL610" s="1" t="s">
        <v>3952</v>
      </c>
      <c r="AM610" s="1" t="s">
        <v>3952</v>
      </c>
      <c r="AN610" s="1" t="s">
        <v>3960</v>
      </c>
      <c r="AO610" s="1" t="s">
        <v>4021</v>
      </c>
      <c r="AP610" s="1" t="s">
        <v>4214</v>
      </c>
      <c r="AQ610" s="1"/>
      <c r="AR610">
        <v>6965</v>
      </c>
      <c r="AS610">
        <v>1</v>
      </c>
      <c r="AT610" s="1" t="s">
        <v>4235</v>
      </c>
      <c r="AU610">
        <v>485621.85</v>
      </c>
      <c r="AV610" s="1" t="s">
        <v>4252</v>
      </c>
      <c r="AW610" s="1" t="s">
        <v>3938</v>
      </c>
      <c r="AX610">
        <v>2426</v>
      </c>
      <c r="AY610">
        <v>135662</v>
      </c>
      <c r="AZ610">
        <v>1</v>
      </c>
      <c r="BA610" s="1" t="s">
        <v>3410</v>
      </c>
    </row>
    <row r="611" spans="1:53">
      <c r="A611" s="1" t="s">
        <v>653</v>
      </c>
      <c r="B611">
        <v>0</v>
      </c>
      <c r="C611">
        <v>1512000</v>
      </c>
      <c r="D611" s="1" t="s">
        <v>1738</v>
      </c>
      <c r="E611">
        <v>0</v>
      </c>
      <c r="F611">
        <v>138893</v>
      </c>
      <c r="G611">
        <v>1</v>
      </c>
      <c r="H611" s="1"/>
      <c r="I611" s="1" t="s">
        <v>2405</v>
      </c>
      <c r="J611" s="1" t="s">
        <v>2462</v>
      </c>
      <c r="K611" s="1" t="s">
        <v>2466</v>
      </c>
      <c r="L611" s="1" t="s">
        <v>2531</v>
      </c>
      <c r="M611" s="1" t="s">
        <v>2583</v>
      </c>
      <c r="N611" s="1" t="s">
        <v>2607</v>
      </c>
      <c r="O611" s="1"/>
      <c r="P611">
        <v>1</v>
      </c>
      <c r="Q611" s="1" t="s">
        <v>1738</v>
      </c>
      <c r="R611" s="1" t="s">
        <v>3107</v>
      </c>
      <c r="S611" s="1"/>
      <c r="T611" s="1" t="s">
        <v>3110</v>
      </c>
      <c r="U611" s="1" t="s">
        <v>1738</v>
      </c>
      <c r="V611" s="1" t="s">
        <v>1738</v>
      </c>
      <c r="W611" s="1" t="s">
        <v>3396</v>
      </c>
      <c r="X611" s="1"/>
      <c r="Y611" s="3">
        <v>46212</v>
      </c>
      <c r="Z611" s="1" t="s">
        <v>3410</v>
      </c>
      <c r="AA611" s="3">
        <v>46212</v>
      </c>
      <c r="AB611" s="1" t="s">
        <v>3416</v>
      </c>
      <c r="AC611" s="1" t="s">
        <v>3590</v>
      </c>
      <c r="AD611" s="1" t="s">
        <v>3933</v>
      </c>
      <c r="AE611" s="1" t="s">
        <v>3933</v>
      </c>
      <c r="AF611" s="1" t="s">
        <v>3938</v>
      </c>
      <c r="AG611" s="1" t="s">
        <v>2531</v>
      </c>
      <c r="AH611" s="1" t="s">
        <v>2583</v>
      </c>
      <c r="AI611" s="1" t="s">
        <v>3948</v>
      </c>
      <c r="AJ611" s="1"/>
      <c r="AK611" s="1"/>
      <c r="AL611" s="1" t="s">
        <v>3952</v>
      </c>
      <c r="AM611" s="1" t="s">
        <v>3952</v>
      </c>
      <c r="AN611" s="1" t="s">
        <v>3960</v>
      </c>
      <c r="AO611" s="1" t="s">
        <v>4020</v>
      </c>
      <c r="AP611" s="1" t="s">
        <v>4214</v>
      </c>
      <c r="AQ611" s="1"/>
      <c r="AR611">
        <v>6965</v>
      </c>
      <c r="AS611">
        <v>1</v>
      </c>
      <c r="AT611" s="1" t="s">
        <v>4235</v>
      </c>
      <c r="AU611">
        <v>1512000</v>
      </c>
      <c r="AV611" s="1" t="s">
        <v>4252</v>
      </c>
      <c r="AW611" s="1" t="s">
        <v>3938</v>
      </c>
      <c r="AX611">
        <v>4038</v>
      </c>
      <c r="AY611">
        <v>135663</v>
      </c>
      <c r="AZ611">
        <v>1</v>
      </c>
      <c r="BA611" s="1" t="s">
        <v>3410</v>
      </c>
    </row>
    <row r="612" spans="1:53" ht="42.75">
      <c r="A612" s="2" t="s">
        <v>654</v>
      </c>
      <c r="B612">
        <v>0</v>
      </c>
      <c r="C612">
        <v>407650</v>
      </c>
      <c r="D612" s="1" t="s">
        <v>1739</v>
      </c>
      <c r="E612">
        <v>20</v>
      </c>
      <c r="F612">
        <v>138920</v>
      </c>
      <c r="G612">
        <v>1</v>
      </c>
      <c r="H612" s="1"/>
      <c r="I612" s="1" t="s">
        <v>2405</v>
      </c>
      <c r="J612" s="1" t="s">
        <v>2462</v>
      </c>
      <c r="K612" s="1" t="s">
        <v>2468</v>
      </c>
      <c r="L612" s="1" t="s">
        <v>2478</v>
      </c>
      <c r="M612" s="1" t="s">
        <v>2585</v>
      </c>
      <c r="N612" s="1" t="s">
        <v>2607</v>
      </c>
      <c r="O612" s="1"/>
      <c r="P612">
        <v>1</v>
      </c>
      <c r="Q612" s="1" t="s">
        <v>2770</v>
      </c>
      <c r="R612" s="1" t="s">
        <v>3107</v>
      </c>
      <c r="S612" s="1"/>
      <c r="T612" s="1" t="s">
        <v>3110</v>
      </c>
      <c r="U612" s="1" t="s">
        <v>3173</v>
      </c>
      <c r="V612" s="1" t="s">
        <v>3323</v>
      </c>
      <c r="W612" s="1" t="s">
        <v>3396</v>
      </c>
      <c r="X612" s="1" t="s">
        <v>3400</v>
      </c>
      <c r="Y612" s="3">
        <v>46212</v>
      </c>
      <c r="Z612" s="1" t="s">
        <v>3410</v>
      </c>
      <c r="AA612" s="3">
        <v>46212</v>
      </c>
      <c r="AB612" s="1" t="s">
        <v>3416</v>
      </c>
      <c r="AC612" s="1"/>
      <c r="AD612" s="1" t="s">
        <v>3933</v>
      </c>
      <c r="AE612" s="1" t="s">
        <v>3933</v>
      </c>
      <c r="AF612" s="1" t="s">
        <v>3941</v>
      </c>
      <c r="AG612" s="1" t="s">
        <v>2478</v>
      </c>
      <c r="AH612" s="1" t="s">
        <v>2585</v>
      </c>
      <c r="AI612" s="1" t="s">
        <v>3948</v>
      </c>
      <c r="AJ612" s="1"/>
      <c r="AK612" s="1"/>
      <c r="AL612" s="1" t="s">
        <v>3952</v>
      </c>
      <c r="AM612" s="1" t="s">
        <v>3952</v>
      </c>
      <c r="AN612" s="1" t="s">
        <v>3960</v>
      </c>
      <c r="AO612" s="1" t="s">
        <v>4054</v>
      </c>
      <c r="AP612" s="1" t="s">
        <v>4217</v>
      </c>
      <c r="AQ612" s="1"/>
      <c r="AR612">
        <v>14862</v>
      </c>
      <c r="AS612">
        <v>1</v>
      </c>
      <c r="AT612" s="1" t="s">
        <v>4235</v>
      </c>
      <c r="AU612">
        <v>407650</v>
      </c>
      <c r="AV612" s="1" t="s">
        <v>4244</v>
      </c>
      <c r="AW612" s="1" t="s">
        <v>3941</v>
      </c>
      <c r="AX612">
        <v>3605</v>
      </c>
      <c r="AY612">
        <v>135664</v>
      </c>
      <c r="AZ612">
        <v>1</v>
      </c>
      <c r="BA612" s="1" t="s">
        <v>3410</v>
      </c>
    </row>
    <row r="613" spans="1:53" ht="28.5">
      <c r="A613" s="2" t="s">
        <v>655</v>
      </c>
      <c r="B613">
        <v>0</v>
      </c>
      <c r="C613">
        <v>519500</v>
      </c>
      <c r="D613" s="1" t="s">
        <v>1740</v>
      </c>
      <c r="E613">
        <v>20</v>
      </c>
      <c r="F613">
        <v>138920</v>
      </c>
      <c r="G613">
        <v>2</v>
      </c>
      <c r="H613" s="1"/>
      <c r="I613" s="1" t="s">
        <v>2405</v>
      </c>
      <c r="J613" s="1" t="s">
        <v>2462</v>
      </c>
      <c r="K613" s="1" t="s">
        <v>2468</v>
      </c>
      <c r="L613" s="1" t="s">
        <v>2478</v>
      </c>
      <c r="M613" s="1" t="s">
        <v>2585</v>
      </c>
      <c r="N613" s="1" t="s">
        <v>2607</v>
      </c>
      <c r="O613" s="1"/>
      <c r="P613">
        <v>1</v>
      </c>
      <c r="Q613" s="1" t="s">
        <v>2771</v>
      </c>
      <c r="R613" s="1" t="s">
        <v>3107</v>
      </c>
      <c r="S613" s="1"/>
      <c r="T613" s="1" t="s">
        <v>3110</v>
      </c>
      <c r="U613" s="1" t="s">
        <v>3173</v>
      </c>
      <c r="V613" s="1" t="s">
        <v>3323</v>
      </c>
      <c r="W613" s="1" t="s">
        <v>3396</v>
      </c>
      <c r="X613" s="1" t="s">
        <v>3400</v>
      </c>
      <c r="Y613" s="3">
        <v>46212</v>
      </c>
      <c r="Z613" s="1" t="s">
        <v>3410</v>
      </c>
      <c r="AA613" s="3">
        <v>46212</v>
      </c>
      <c r="AB613" s="1" t="s">
        <v>3416</v>
      </c>
      <c r="AC613" s="1"/>
      <c r="AD613" s="1" t="s">
        <v>3933</v>
      </c>
      <c r="AE613" s="1" t="s">
        <v>3933</v>
      </c>
      <c r="AF613" s="1" t="s">
        <v>3941</v>
      </c>
      <c r="AG613" s="1" t="s">
        <v>2478</v>
      </c>
      <c r="AH613" s="1" t="s">
        <v>2585</v>
      </c>
      <c r="AI613" s="1" t="s">
        <v>3948</v>
      </c>
      <c r="AJ613" s="1"/>
      <c r="AK613" s="1"/>
      <c r="AL613" s="1" t="s">
        <v>3952</v>
      </c>
      <c r="AM613" s="1" t="s">
        <v>3952</v>
      </c>
      <c r="AN613" s="1" t="s">
        <v>3960</v>
      </c>
      <c r="AO613" s="1" t="s">
        <v>4054</v>
      </c>
      <c r="AP613" s="1" t="s">
        <v>4217</v>
      </c>
      <c r="AQ613" s="1"/>
      <c r="AR613">
        <v>14862</v>
      </c>
      <c r="AS613">
        <v>1</v>
      </c>
      <c r="AT613" s="1" t="s">
        <v>4235</v>
      </c>
      <c r="AU613">
        <v>519500</v>
      </c>
      <c r="AV613" s="1" t="s">
        <v>4244</v>
      </c>
      <c r="AW613" s="1" t="s">
        <v>3941</v>
      </c>
      <c r="AX613">
        <v>3605</v>
      </c>
      <c r="AY613">
        <v>135664</v>
      </c>
      <c r="AZ613">
        <v>2</v>
      </c>
      <c r="BA613" s="1" t="s">
        <v>3410</v>
      </c>
    </row>
    <row r="614" spans="1:53" ht="28.5">
      <c r="A614" s="2" t="s">
        <v>656</v>
      </c>
      <c r="B614">
        <v>0</v>
      </c>
      <c r="C614">
        <v>1165775</v>
      </c>
      <c r="D614" s="1" t="s">
        <v>1741</v>
      </c>
      <c r="E614">
        <v>20</v>
      </c>
      <c r="F614">
        <v>138920</v>
      </c>
      <c r="G614">
        <v>3</v>
      </c>
      <c r="H614" s="1"/>
      <c r="I614" s="1" t="s">
        <v>2405</v>
      </c>
      <c r="J614" s="1" t="s">
        <v>2462</v>
      </c>
      <c r="K614" s="1" t="s">
        <v>2468</v>
      </c>
      <c r="L614" s="1" t="s">
        <v>2478</v>
      </c>
      <c r="M614" s="1" t="s">
        <v>2585</v>
      </c>
      <c r="N614" s="1" t="s">
        <v>2607</v>
      </c>
      <c r="O614" s="1"/>
      <c r="P614">
        <v>1</v>
      </c>
      <c r="Q614" s="1" t="s">
        <v>2772</v>
      </c>
      <c r="R614" s="1" t="s">
        <v>3107</v>
      </c>
      <c r="S614" s="1"/>
      <c r="T614" s="1" t="s">
        <v>3110</v>
      </c>
      <c r="U614" s="1" t="s">
        <v>3173</v>
      </c>
      <c r="V614" s="1" t="s">
        <v>3323</v>
      </c>
      <c r="W614" s="1" t="s">
        <v>3396</v>
      </c>
      <c r="X614" s="1" t="s">
        <v>3400</v>
      </c>
      <c r="Y614" s="3">
        <v>46212</v>
      </c>
      <c r="Z614" s="1" t="s">
        <v>3410</v>
      </c>
      <c r="AA614" s="3">
        <v>46212</v>
      </c>
      <c r="AB614" s="1" t="s">
        <v>3416</v>
      </c>
      <c r="AC614" s="1"/>
      <c r="AD614" s="1" t="s">
        <v>3933</v>
      </c>
      <c r="AE614" s="1" t="s">
        <v>3933</v>
      </c>
      <c r="AF614" s="1" t="s">
        <v>3941</v>
      </c>
      <c r="AG614" s="1" t="s">
        <v>2478</v>
      </c>
      <c r="AH614" s="1" t="s">
        <v>2585</v>
      </c>
      <c r="AI614" s="1" t="s">
        <v>3948</v>
      </c>
      <c r="AJ614" s="1"/>
      <c r="AK614" s="1"/>
      <c r="AL614" s="1" t="s">
        <v>3952</v>
      </c>
      <c r="AM614" s="1" t="s">
        <v>3952</v>
      </c>
      <c r="AN614" s="1" t="s">
        <v>3960</v>
      </c>
      <c r="AO614" s="1" t="s">
        <v>4054</v>
      </c>
      <c r="AP614" s="1" t="s">
        <v>4217</v>
      </c>
      <c r="AQ614" s="1"/>
      <c r="AR614">
        <v>14862</v>
      </c>
      <c r="AS614">
        <v>1</v>
      </c>
      <c r="AT614" s="1" t="s">
        <v>4235</v>
      </c>
      <c r="AU614">
        <v>1165775</v>
      </c>
      <c r="AV614" s="1" t="s">
        <v>4244</v>
      </c>
      <c r="AW614" s="1" t="s">
        <v>3941</v>
      </c>
      <c r="AX614">
        <v>3605</v>
      </c>
      <c r="AY614">
        <v>135664</v>
      </c>
      <c r="AZ614">
        <v>3</v>
      </c>
      <c r="BA614" s="1" t="s">
        <v>3410</v>
      </c>
    </row>
    <row r="615" spans="1:53">
      <c r="A615" s="1" t="s">
        <v>657</v>
      </c>
      <c r="B615">
        <v>0</v>
      </c>
      <c r="C615">
        <v>1689100</v>
      </c>
      <c r="D615" s="1" t="s">
        <v>1742</v>
      </c>
      <c r="E615">
        <v>0</v>
      </c>
      <c r="F615">
        <v>138727</v>
      </c>
      <c r="G615">
        <v>1</v>
      </c>
      <c r="H615" s="1"/>
      <c r="I615" s="1" t="s">
        <v>2411</v>
      </c>
      <c r="J615" s="1" t="s">
        <v>2463</v>
      </c>
      <c r="K615" s="1" t="s">
        <v>2464</v>
      </c>
      <c r="L615" s="1" t="s">
        <v>2532</v>
      </c>
      <c r="M615" s="1" t="s">
        <v>2581</v>
      </c>
      <c r="N615" s="1" t="s">
        <v>2607</v>
      </c>
      <c r="O615" s="1"/>
      <c r="P615">
        <v>1</v>
      </c>
      <c r="Q615" s="1" t="s">
        <v>1742</v>
      </c>
      <c r="R615" s="1" t="s">
        <v>3107</v>
      </c>
      <c r="S615" s="1"/>
      <c r="T615" s="1" t="s">
        <v>3108</v>
      </c>
      <c r="U615" s="1" t="s">
        <v>1742</v>
      </c>
      <c r="V615" s="1" t="s">
        <v>1742</v>
      </c>
      <c r="W615" s="1" t="s">
        <v>3396</v>
      </c>
      <c r="X615" s="1"/>
      <c r="Y615" s="3">
        <v>46212</v>
      </c>
      <c r="Z615" s="1" t="s">
        <v>3410</v>
      </c>
      <c r="AA615" s="3">
        <v>46212</v>
      </c>
      <c r="AB615" s="1" t="s">
        <v>3416</v>
      </c>
      <c r="AC615" s="1" t="s">
        <v>3591</v>
      </c>
      <c r="AD615" s="1" t="s">
        <v>3933</v>
      </c>
      <c r="AE615" s="1" t="s">
        <v>3933</v>
      </c>
      <c r="AF615" s="1" t="s">
        <v>3936</v>
      </c>
      <c r="AG615" s="1" t="s">
        <v>2532</v>
      </c>
      <c r="AH615" s="1" t="s">
        <v>2581</v>
      </c>
      <c r="AI615" s="1" t="s">
        <v>3949</v>
      </c>
      <c r="AJ615" s="1"/>
      <c r="AK615" s="1"/>
      <c r="AL615" s="1" t="s">
        <v>3956</v>
      </c>
      <c r="AM615" s="1" t="s">
        <v>3957</v>
      </c>
      <c r="AN615" s="1" t="s">
        <v>3958</v>
      </c>
      <c r="AO615" s="1" t="s">
        <v>3973</v>
      </c>
      <c r="AP615" s="1" t="s">
        <v>4212</v>
      </c>
      <c r="AQ615" s="1"/>
      <c r="AR615">
        <v>17513</v>
      </c>
      <c r="AS615">
        <v>1</v>
      </c>
      <c r="AT615" s="1" t="s">
        <v>4237</v>
      </c>
      <c r="AU615">
        <v>1689100</v>
      </c>
      <c r="AV615" s="1" t="s">
        <v>3572</v>
      </c>
      <c r="AW615" s="1" t="s">
        <v>3936</v>
      </c>
      <c r="AX615">
        <v>2886</v>
      </c>
      <c r="AY615">
        <v>135665</v>
      </c>
      <c r="AZ615">
        <v>1</v>
      </c>
      <c r="BA615" s="1" t="s">
        <v>4618</v>
      </c>
    </row>
    <row r="616" spans="1:53" ht="28.5">
      <c r="A616" s="2" t="s">
        <v>658</v>
      </c>
      <c r="B616">
        <v>0</v>
      </c>
      <c r="C616">
        <v>36480000</v>
      </c>
      <c r="D616" s="1" t="s">
        <v>1743</v>
      </c>
      <c r="E616">
        <v>20</v>
      </c>
      <c r="F616">
        <v>138698</v>
      </c>
      <c r="G616">
        <v>1</v>
      </c>
      <c r="H616" s="1"/>
      <c r="I616" s="1" t="s">
        <v>2425</v>
      </c>
      <c r="J616" s="1" t="s">
        <v>2462</v>
      </c>
      <c r="K616" s="1" t="s">
        <v>2465</v>
      </c>
      <c r="L616" s="1" t="s">
        <v>2533</v>
      </c>
      <c r="M616" s="1" t="s">
        <v>2598</v>
      </c>
      <c r="N616" s="1" t="s">
        <v>2607</v>
      </c>
      <c r="O616" s="1"/>
      <c r="P616">
        <v>2000</v>
      </c>
      <c r="Q616" s="1" t="s">
        <v>2773</v>
      </c>
      <c r="R616" s="1" t="s">
        <v>3107</v>
      </c>
      <c r="S616" s="1"/>
      <c r="T616" s="1" t="s">
        <v>3109</v>
      </c>
      <c r="U616" s="1" t="s">
        <v>2773</v>
      </c>
      <c r="V616" s="1" t="s">
        <v>1743</v>
      </c>
      <c r="W616" s="1" t="s">
        <v>3396</v>
      </c>
      <c r="X616" s="1" t="s">
        <v>3400</v>
      </c>
      <c r="Y616" s="3">
        <v>46212</v>
      </c>
      <c r="Z616" s="1" t="s">
        <v>3406</v>
      </c>
      <c r="AA616" s="3">
        <v>46212</v>
      </c>
      <c r="AB616" s="1" t="s">
        <v>3416</v>
      </c>
      <c r="AC616" s="1" t="s">
        <v>3592</v>
      </c>
      <c r="AD616" s="1" t="s">
        <v>3933</v>
      </c>
      <c r="AE616" s="1" t="s">
        <v>3934</v>
      </c>
      <c r="AF616" s="1" t="s">
        <v>3937</v>
      </c>
      <c r="AG616" s="1" t="s">
        <v>2533</v>
      </c>
      <c r="AH616" s="1" t="s">
        <v>2598</v>
      </c>
      <c r="AI616" s="1" t="s">
        <v>3948</v>
      </c>
      <c r="AJ616" s="1"/>
      <c r="AK616" s="1"/>
      <c r="AL616" s="1" t="s">
        <v>3952</v>
      </c>
      <c r="AM616" s="1" t="s">
        <v>3952</v>
      </c>
      <c r="AN616" s="1" t="s">
        <v>3959</v>
      </c>
      <c r="AO616" s="1" t="s">
        <v>4055</v>
      </c>
      <c r="AP616" s="1" t="s">
        <v>4229</v>
      </c>
      <c r="AQ616" s="1"/>
      <c r="AR616">
        <v>8312</v>
      </c>
      <c r="AS616">
        <v>2000</v>
      </c>
      <c r="AT616" s="1" t="s">
        <v>4238</v>
      </c>
      <c r="AU616">
        <v>18240</v>
      </c>
      <c r="AV616" s="1" t="s">
        <v>4310</v>
      </c>
      <c r="AW616" s="1" t="s">
        <v>3937</v>
      </c>
      <c r="AX616">
        <v>84</v>
      </c>
      <c r="AY616">
        <v>135666</v>
      </c>
      <c r="AZ616">
        <v>1</v>
      </c>
      <c r="BA616" s="1" t="s">
        <v>4619</v>
      </c>
    </row>
    <row r="617" spans="1:53">
      <c r="A617" s="1" t="s">
        <v>659</v>
      </c>
      <c r="B617">
        <v>0</v>
      </c>
      <c r="C617">
        <v>84000</v>
      </c>
      <c r="D617" s="1" t="s">
        <v>1744</v>
      </c>
      <c r="E617">
        <v>20</v>
      </c>
      <c r="F617">
        <v>137773</v>
      </c>
      <c r="G617">
        <v>1</v>
      </c>
      <c r="H617" s="1"/>
      <c r="I617" s="1" t="s">
        <v>2426</v>
      </c>
      <c r="J617" s="1" t="s">
        <v>2462</v>
      </c>
      <c r="K617" s="1" t="s">
        <v>1233</v>
      </c>
      <c r="L617" s="1" t="s">
        <v>2534</v>
      </c>
      <c r="M617" s="1" t="s">
        <v>1233</v>
      </c>
      <c r="N617" s="1" t="s">
        <v>2607</v>
      </c>
      <c r="O617" s="1"/>
      <c r="P617">
        <v>1</v>
      </c>
      <c r="Q617" s="1" t="s">
        <v>1541</v>
      </c>
      <c r="R617" s="1" t="s">
        <v>3107</v>
      </c>
      <c r="S617" s="1"/>
      <c r="T617" s="1" t="s">
        <v>3110</v>
      </c>
      <c r="U617" s="1" t="s">
        <v>1541</v>
      </c>
      <c r="V617" s="1" t="s">
        <v>1744</v>
      </c>
      <c r="W617" s="1" t="s">
        <v>3396</v>
      </c>
      <c r="X617" s="1" t="s">
        <v>3400</v>
      </c>
      <c r="Y617" s="3">
        <v>46212</v>
      </c>
      <c r="Z617" s="1" t="s">
        <v>3406</v>
      </c>
      <c r="AA617" s="3">
        <v>46212</v>
      </c>
      <c r="AB617" s="1" t="s">
        <v>3416</v>
      </c>
      <c r="AC617" s="1" t="s">
        <v>3593</v>
      </c>
      <c r="AD617" s="1" t="s">
        <v>3933</v>
      </c>
      <c r="AE617" s="1" t="s">
        <v>3933</v>
      </c>
      <c r="AF617" s="1" t="s">
        <v>3945</v>
      </c>
      <c r="AG617" s="1" t="s">
        <v>2534</v>
      </c>
      <c r="AH617" s="1" t="s">
        <v>1233</v>
      </c>
      <c r="AI617" s="1" t="s">
        <v>3948</v>
      </c>
      <c r="AJ617" s="1"/>
      <c r="AK617" s="1"/>
      <c r="AL617" s="1" t="s">
        <v>3952</v>
      </c>
      <c r="AM617" s="1" t="s">
        <v>3952</v>
      </c>
      <c r="AN617" s="1" t="s">
        <v>3960</v>
      </c>
      <c r="AO617" s="1" t="s">
        <v>4056</v>
      </c>
      <c r="AP617" s="1" t="s">
        <v>4222</v>
      </c>
      <c r="AQ617" s="1"/>
      <c r="AR617">
        <v>4263</v>
      </c>
      <c r="AS617">
        <v>1</v>
      </c>
      <c r="AT617" s="1" t="s">
        <v>4235</v>
      </c>
      <c r="AU617">
        <v>84000</v>
      </c>
      <c r="AV617" s="1" t="s">
        <v>4311</v>
      </c>
      <c r="AW617" s="1" t="s">
        <v>3945</v>
      </c>
      <c r="AX617">
        <v>1183</v>
      </c>
      <c r="AY617">
        <v>135667</v>
      </c>
      <c r="AZ617">
        <v>1</v>
      </c>
      <c r="BA617" s="1" t="s">
        <v>4632</v>
      </c>
    </row>
    <row r="618" spans="1:53" ht="28.5">
      <c r="A618" s="2" t="s">
        <v>660</v>
      </c>
      <c r="B618">
        <v>0</v>
      </c>
      <c r="C618">
        <v>20600</v>
      </c>
      <c r="D618" s="1" t="s">
        <v>1745</v>
      </c>
      <c r="E618">
        <v>20</v>
      </c>
      <c r="F618">
        <v>138486</v>
      </c>
      <c r="G618">
        <v>1</v>
      </c>
      <c r="H618" s="1"/>
      <c r="I618" s="1" t="s">
        <v>2422</v>
      </c>
      <c r="J618" s="1" t="s">
        <v>2462</v>
      </c>
      <c r="K618" s="1" t="s">
        <v>1233</v>
      </c>
      <c r="L618" s="1" t="s">
        <v>2535</v>
      </c>
      <c r="M618" s="1" t="s">
        <v>1233</v>
      </c>
      <c r="N618" s="1" t="s">
        <v>2607</v>
      </c>
      <c r="O618" s="1"/>
      <c r="P618">
        <v>2</v>
      </c>
      <c r="Q618" s="1" t="s">
        <v>2774</v>
      </c>
      <c r="R618" s="1" t="s">
        <v>3107</v>
      </c>
      <c r="S618" s="1"/>
      <c r="T618" s="1" t="s">
        <v>3110</v>
      </c>
      <c r="U618" s="1" t="s">
        <v>3174</v>
      </c>
      <c r="V618" s="1" t="s">
        <v>3324</v>
      </c>
      <c r="W618" s="1" t="s">
        <v>3396</v>
      </c>
      <c r="X618" s="1"/>
      <c r="Y618" s="3">
        <v>46212</v>
      </c>
      <c r="Z618" s="1" t="s">
        <v>3410</v>
      </c>
      <c r="AA618" s="3">
        <v>46212</v>
      </c>
      <c r="AB618" s="1" t="s">
        <v>3416</v>
      </c>
      <c r="AC618" s="1" t="s">
        <v>3594</v>
      </c>
      <c r="AD618" s="1" t="s">
        <v>3933</v>
      </c>
      <c r="AE618" s="1" t="s">
        <v>3934</v>
      </c>
      <c r="AF618" s="1" t="s">
        <v>3945</v>
      </c>
      <c r="AG618" s="1" t="s">
        <v>2535</v>
      </c>
      <c r="AH618" s="1" t="s">
        <v>1233</v>
      </c>
      <c r="AI618" s="1" t="s">
        <v>3948</v>
      </c>
      <c r="AJ618" s="1"/>
      <c r="AK618" s="1"/>
      <c r="AL618" s="1" t="s">
        <v>3952</v>
      </c>
      <c r="AM618" s="1" t="s">
        <v>3952</v>
      </c>
      <c r="AN618" s="1" t="s">
        <v>3960</v>
      </c>
      <c r="AO618" s="1" t="s">
        <v>4057</v>
      </c>
      <c r="AP618" s="1" t="s">
        <v>4222</v>
      </c>
      <c r="AQ618" s="1"/>
      <c r="AR618">
        <v>3009</v>
      </c>
      <c r="AS618">
        <v>2</v>
      </c>
      <c r="AT618" s="1" t="s">
        <v>4235</v>
      </c>
      <c r="AU618">
        <v>10300</v>
      </c>
      <c r="AV618" s="1" t="s">
        <v>4312</v>
      </c>
      <c r="AW618" s="1" t="s">
        <v>3945</v>
      </c>
      <c r="AX618">
        <v>5947</v>
      </c>
      <c r="AY618">
        <v>135668</v>
      </c>
      <c r="AZ618">
        <v>1</v>
      </c>
      <c r="BA618" s="1" t="s">
        <v>4626</v>
      </c>
    </row>
    <row r="619" spans="1:53">
      <c r="A619" s="1" t="s">
        <v>661</v>
      </c>
      <c r="B619">
        <v>0</v>
      </c>
      <c r="C619">
        <v>18330</v>
      </c>
      <c r="D619" s="1" t="s">
        <v>1746</v>
      </c>
      <c r="E619">
        <v>20</v>
      </c>
      <c r="F619">
        <v>0</v>
      </c>
      <c r="G619">
        <v>0</v>
      </c>
      <c r="H619" s="1"/>
      <c r="I619" s="1" t="s">
        <v>2422</v>
      </c>
      <c r="J619" s="1" t="s">
        <v>2462</v>
      </c>
      <c r="K619" s="1" t="s">
        <v>1233</v>
      </c>
      <c r="L619" s="1" t="s">
        <v>2535</v>
      </c>
      <c r="M619" s="1" t="s">
        <v>1233</v>
      </c>
      <c r="N619" s="1" t="s">
        <v>2607</v>
      </c>
      <c r="O619" s="1"/>
      <c r="P619">
        <v>2</v>
      </c>
      <c r="Q619" s="1" t="s">
        <v>2775</v>
      </c>
      <c r="R619" s="1" t="s">
        <v>3107</v>
      </c>
      <c r="S619" s="1"/>
      <c r="T619" s="1" t="s">
        <v>3110</v>
      </c>
      <c r="U619" s="1" t="s">
        <v>3174</v>
      </c>
      <c r="V619" s="1" t="s">
        <v>3324</v>
      </c>
      <c r="W619" s="1" t="s">
        <v>3396</v>
      </c>
      <c r="X619" s="1"/>
      <c r="Y619" s="3">
        <v>46212</v>
      </c>
      <c r="Z619" s="1" t="s">
        <v>3410</v>
      </c>
      <c r="AA619" s="3">
        <v>46212</v>
      </c>
      <c r="AB619" s="1" t="s">
        <v>3416</v>
      </c>
      <c r="AC619" s="1" t="s">
        <v>3594</v>
      </c>
      <c r="AD619" s="1" t="s">
        <v>3933</v>
      </c>
      <c r="AE619" s="1" t="s">
        <v>3934</v>
      </c>
      <c r="AF619" s="1" t="s">
        <v>3945</v>
      </c>
      <c r="AG619" s="1" t="s">
        <v>2535</v>
      </c>
      <c r="AH619" s="1" t="s">
        <v>1233</v>
      </c>
      <c r="AI619" s="1" t="s">
        <v>3948</v>
      </c>
      <c r="AJ619" s="1"/>
      <c r="AK619" s="1"/>
      <c r="AL619" s="1" t="s">
        <v>3952</v>
      </c>
      <c r="AM619" s="1" t="s">
        <v>3952</v>
      </c>
      <c r="AN619" s="1" t="s">
        <v>3960</v>
      </c>
      <c r="AO619" s="1" t="s">
        <v>4057</v>
      </c>
      <c r="AP619" s="1"/>
      <c r="AQ619" s="1"/>
      <c r="AR619">
        <v>3009</v>
      </c>
      <c r="AS619">
        <v>2</v>
      </c>
      <c r="AT619" s="1" t="s">
        <v>4235</v>
      </c>
      <c r="AU619">
        <v>9165</v>
      </c>
      <c r="AV619" s="1" t="s">
        <v>4312</v>
      </c>
      <c r="AW619" s="1" t="s">
        <v>3945</v>
      </c>
      <c r="AX619">
        <v>5947</v>
      </c>
      <c r="AY619">
        <v>135668</v>
      </c>
      <c r="AZ619">
        <v>2</v>
      </c>
      <c r="BA619" s="1" t="s">
        <v>3413</v>
      </c>
    </row>
    <row r="620" spans="1:53">
      <c r="A620" s="1" t="s">
        <v>662</v>
      </c>
      <c r="B620">
        <v>0</v>
      </c>
      <c r="C620">
        <v>573000</v>
      </c>
      <c r="D620" s="1" t="s">
        <v>1747</v>
      </c>
      <c r="E620">
        <v>20</v>
      </c>
      <c r="F620">
        <v>0</v>
      </c>
      <c r="G620">
        <v>0</v>
      </c>
      <c r="H620" s="1"/>
      <c r="I620" s="1" t="s">
        <v>2422</v>
      </c>
      <c r="J620" s="1" t="s">
        <v>2462</v>
      </c>
      <c r="K620" s="1" t="s">
        <v>1233</v>
      </c>
      <c r="L620" s="1" t="s">
        <v>2535</v>
      </c>
      <c r="M620" s="1" t="s">
        <v>1233</v>
      </c>
      <c r="N620" s="1" t="s">
        <v>2607</v>
      </c>
      <c r="O620" s="1"/>
      <c r="P620">
        <v>100</v>
      </c>
      <c r="Q620" s="1" t="s">
        <v>2776</v>
      </c>
      <c r="R620" s="1" t="s">
        <v>3107</v>
      </c>
      <c r="S620" s="1"/>
      <c r="T620" s="1" t="s">
        <v>3110</v>
      </c>
      <c r="U620" s="1" t="s">
        <v>3174</v>
      </c>
      <c r="V620" s="1" t="s">
        <v>3324</v>
      </c>
      <c r="W620" s="1" t="s">
        <v>3396</v>
      </c>
      <c r="X620" s="1"/>
      <c r="Y620" s="3">
        <v>46212</v>
      </c>
      <c r="Z620" s="1" t="s">
        <v>3410</v>
      </c>
      <c r="AA620" s="3">
        <v>46212</v>
      </c>
      <c r="AB620" s="1" t="s">
        <v>3416</v>
      </c>
      <c r="AC620" s="1" t="s">
        <v>3594</v>
      </c>
      <c r="AD620" s="1" t="s">
        <v>3933</v>
      </c>
      <c r="AE620" s="1" t="s">
        <v>3934</v>
      </c>
      <c r="AF620" s="1" t="s">
        <v>3945</v>
      </c>
      <c r="AG620" s="1" t="s">
        <v>2535</v>
      </c>
      <c r="AH620" s="1" t="s">
        <v>1233</v>
      </c>
      <c r="AI620" s="1" t="s">
        <v>3948</v>
      </c>
      <c r="AJ620" s="1"/>
      <c r="AK620" s="1"/>
      <c r="AL620" s="1" t="s">
        <v>3952</v>
      </c>
      <c r="AM620" s="1" t="s">
        <v>3952</v>
      </c>
      <c r="AN620" s="1" t="s">
        <v>3960</v>
      </c>
      <c r="AO620" s="1" t="s">
        <v>4057</v>
      </c>
      <c r="AP620" s="1"/>
      <c r="AQ620" s="1"/>
      <c r="AR620">
        <v>3009</v>
      </c>
      <c r="AS620">
        <v>100</v>
      </c>
      <c r="AT620" s="1" t="s">
        <v>4235</v>
      </c>
      <c r="AU620">
        <v>5730</v>
      </c>
      <c r="AV620" s="1" t="s">
        <v>4312</v>
      </c>
      <c r="AW620" s="1" t="s">
        <v>3945</v>
      </c>
      <c r="AX620">
        <v>5947</v>
      </c>
      <c r="AY620">
        <v>135668</v>
      </c>
      <c r="AZ620">
        <v>3</v>
      </c>
      <c r="BA620" s="1" t="s">
        <v>3413</v>
      </c>
    </row>
    <row r="621" spans="1:53">
      <c r="A621" s="1" t="s">
        <v>663</v>
      </c>
      <c r="B621">
        <v>0</v>
      </c>
      <c r="C621">
        <v>256600</v>
      </c>
      <c r="D621" s="1" t="s">
        <v>1748</v>
      </c>
      <c r="E621">
        <v>20</v>
      </c>
      <c r="F621">
        <v>0</v>
      </c>
      <c r="G621">
        <v>0</v>
      </c>
      <c r="H621" s="1"/>
      <c r="I621" s="1" t="s">
        <v>2422</v>
      </c>
      <c r="J621" s="1" t="s">
        <v>2462</v>
      </c>
      <c r="K621" s="1" t="s">
        <v>1233</v>
      </c>
      <c r="L621" s="1" t="s">
        <v>2535</v>
      </c>
      <c r="M621" s="1" t="s">
        <v>1233</v>
      </c>
      <c r="N621" s="1" t="s">
        <v>2607</v>
      </c>
      <c r="O621" s="1"/>
      <c r="P621">
        <v>40</v>
      </c>
      <c r="Q621" s="1" t="s">
        <v>2777</v>
      </c>
      <c r="R621" s="1" t="s">
        <v>3107</v>
      </c>
      <c r="S621" s="1"/>
      <c r="T621" s="1" t="s">
        <v>3110</v>
      </c>
      <c r="U621" s="1" t="s">
        <v>3174</v>
      </c>
      <c r="V621" s="1" t="s">
        <v>3324</v>
      </c>
      <c r="W621" s="1" t="s">
        <v>3396</v>
      </c>
      <c r="X621" s="1"/>
      <c r="Y621" s="3">
        <v>46212</v>
      </c>
      <c r="Z621" s="1" t="s">
        <v>3410</v>
      </c>
      <c r="AA621" s="3">
        <v>46212</v>
      </c>
      <c r="AB621" s="1" t="s">
        <v>3416</v>
      </c>
      <c r="AC621" s="1" t="s">
        <v>3594</v>
      </c>
      <c r="AD621" s="1" t="s">
        <v>3933</v>
      </c>
      <c r="AE621" s="1" t="s">
        <v>3934</v>
      </c>
      <c r="AF621" s="1" t="s">
        <v>3945</v>
      </c>
      <c r="AG621" s="1" t="s">
        <v>2535</v>
      </c>
      <c r="AH621" s="1" t="s">
        <v>1233</v>
      </c>
      <c r="AI621" s="1" t="s">
        <v>3948</v>
      </c>
      <c r="AJ621" s="1"/>
      <c r="AK621" s="1"/>
      <c r="AL621" s="1" t="s">
        <v>3952</v>
      </c>
      <c r="AM621" s="1" t="s">
        <v>3952</v>
      </c>
      <c r="AN621" s="1" t="s">
        <v>3960</v>
      </c>
      <c r="AO621" s="1" t="s">
        <v>4057</v>
      </c>
      <c r="AP621" s="1"/>
      <c r="AQ621" s="1"/>
      <c r="AR621">
        <v>3009</v>
      </c>
      <c r="AS621">
        <v>40</v>
      </c>
      <c r="AT621" s="1" t="s">
        <v>4235</v>
      </c>
      <c r="AU621">
        <v>6415</v>
      </c>
      <c r="AV621" s="1" t="s">
        <v>4312</v>
      </c>
      <c r="AW621" s="1" t="s">
        <v>3945</v>
      </c>
      <c r="AX621">
        <v>5947</v>
      </c>
      <c r="AY621">
        <v>135668</v>
      </c>
      <c r="AZ621">
        <v>4</v>
      </c>
      <c r="BA621" s="1" t="s">
        <v>3413</v>
      </c>
    </row>
    <row r="622" spans="1:53">
      <c r="A622" s="1" t="s">
        <v>664</v>
      </c>
      <c r="B622">
        <v>0</v>
      </c>
      <c r="C622">
        <v>181280</v>
      </c>
      <c r="D622" s="1" t="s">
        <v>1749</v>
      </c>
      <c r="E622">
        <v>20</v>
      </c>
      <c r="F622">
        <v>0</v>
      </c>
      <c r="G622">
        <v>0</v>
      </c>
      <c r="H622" s="1"/>
      <c r="I622" s="1" t="s">
        <v>2422</v>
      </c>
      <c r="J622" s="1" t="s">
        <v>2462</v>
      </c>
      <c r="K622" s="1" t="s">
        <v>1233</v>
      </c>
      <c r="L622" s="1" t="s">
        <v>2535</v>
      </c>
      <c r="M622" s="1" t="s">
        <v>1233</v>
      </c>
      <c r="N622" s="1" t="s">
        <v>2607</v>
      </c>
      <c r="O622" s="1"/>
      <c r="P622">
        <v>22</v>
      </c>
      <c r="Q622" s="1" t="s">
        <v>2778</v>
      </c>
      <c r="R622" s="1" t="s">
        <v>3107</v>
      </c>
      <c r="S622" s="1"/>
      <c r="T622" s="1" t="s">
        <v>3110</v>
      </c>
      <c r="U622" s="1" t="s">
        <v>3174</v>
      </c>
      <c r="V622" s="1" t="s">
        <v>3324</v>
      </c>
      <c r="W622" s="1" t="s">
        <v>3396</v>
      </c>
      <c r="X622" s="1"/>
      <c r="Y622" s="3">
        <v>46212</v>
      </c>
      <c r="Z622" s="1" t="s">
        <v>3410</v>
      </c>
      <c r="AA622" s="3">
        <v>46212</v>
      </c>
      <c r="AB622" s="1" t="s">
        <v>3416</v>
      </c>
      <c r="AC622" s="1" t="s">
        <v>3594</v>
      </c>
      <c r="AD622" s="1" t="s">
        <v>3933</v>
      </c>
      <c r="AE622" s="1" t="s">
        <v>3934</v>
      </c>
      <c r="AF622" s="1" t="s">
        <v>3945</v>
      </c>
      <c r="AG622" s="1" t="s">
        <v>2535</v>
      </c>
      <c r="AH622" s="1" t="s">
        <v>1233</v>
      </c>
      <c r="AI622" s="1" t="s">
        <v>3948</v>
      </c>
      <c r="AJ622" s="1"/>
      <c r="AK622" s="1"/>
      <c r="AL622" s="1" t="s">
        <v>3952</v>
      </c>
      <c r="AM622" s="1" t="s">
        <v>3952</v>
      </c>
      <c r="AN622" s="1" t="s">
        <v>3960</v>
      </c>
      <c r="AO622" s="1" t="s">
        <v>4057</v>
      </c>
      <c r="AP622" s="1"/>
      <c r="AQ622" s="1"/>
      <c r="AR622">
        <v>3009</v>
      </c>
      <c r="AS622">
        <v>22</v>
      </c>
      <c r="AT622" s="1" t="s">
        <v>4235</v>
      </c>
      <c r="AU622">
        <v>8240</v>
      </c>
      <c r="AV622" s="1" t="s">
        <v>4312</v>
      </c>
      <c r="AW622" s="1" t="s">
        <v>3945</v>
      </c>
      <c r="AX622">
        <v>5947</v>
      </c>
      <c r="AY622">
        <v>135668</v>
      </c>
      <c r="AZ622">
        <v>5</v>
      </c>
      <c r="BA622" s="1" t="s">
        <v>3413</v>
      </c>
    </row>
    <row r="623" spans="1:53">
      <c r="A623" s="1" t="s">
        <v>665</v>
      </c>
      <c r="B623">
        <v>0</v>
      </c>
      <c r="C623">
        <v>20600</v>
      </c>
      <c r="D623" s="1" t="s">
        <v>1745</v>
      </c>
      <c r="E623">
        <v>20</v>
      </c>
      <c r="F623">
        <v>0</v>
      </c>
      <c r="G623">
        <v>0</v>
      </c>
      <c r="H623" s="1"/>
      <c r="I623" s="1" t="s">
        <v>2422</v>
      </c>
      <c r="J623" s="1" t="s">
        <v>2462</v>
      </c>
      <c r="K623" s="1" t="s">
        <v>1233</v>
      </c>
      <c r="L623" s="1" t="s">
        <v>2535</v>
      </c>
      <c r="M623" s="1" t="s">
        <v>1233</v>
      </c>
      <c r="N623" s="1" t="s">
        <v>2607</v>
      </c>
      <c r="O623" s="1"/>
      <c r="P623">
        <v>2</v>
      </c>
      <c r="Q623" s="1" t="s">
        <v>2774</v>
      </c>
      <c r="R623" s="1" t="s">
        <v>3107</v>
      </c>
      <c r="S623" s="1"/>
      <c r="T623" s="1" t="s">
        <v>3110</v>
      </c>
      <c r="U623" s="1" t="s">
        <v>3174</v>
      </c>
      <c r="V623" s="1" t="s">
        <v>3324</v>
      </c>
      <c r="W623" s="1" t="s">
        <v>3396</v>
      </c>
      <c r="X623" s="1"/>
      <c r="Y623" s="3">
        <v>46212</v>
      </c>
      <c r="Z623" s="1" t="s">
        <v>3410</v>
      </c>
      <c r="AA623" s="3">
        <v>46212</v>
      </c>
      <c r="AB623" s="1" t="s">
        <v>3416</v>
      </c>
      <c r="AC623" s="1" t="s">
        <v>3594</v>
      </c>
      <c r="AD623" s="1" t="s">
        <v>3933</v>
      </c>
      <c r="AE623" s="1" t="s">
        <v>3934</v>
      </c>
      <c r="AF623" s="1" t="s">
        <v>3945</v>
      </c>
      <c r="AG623" s="1" t="s">
        <v>2535</v>
      </c>
      <c r="AH623" s="1" t="s">
        <v>1233</v>
      </c>
      <c r="AI623" s="1" t="s">
        <v>3948</v>
      </c>
      <c r="AJ623" s="1"/>
      <c r="AK623" s="1"/>
      <c r="AL623" s="1" t="s">
        <v>3952</v>
      </c>
      <c r="AM623" s="1" t="s">
        <v>3952</v>
      </c>
      <c r="AN623" s="1" t="s">
        <v>3960</v>
      </c>
      <c r="AO623" s="1" t="s">
        <v>4057</v>
      </c>
      <c r="AP623" s="1"/>
      <c r="AQ623" s="1"/>
      <c r="AR623">
        <v>3009</v>
      </c>
      <c r="AS623">
        <v>2</v>
      </c>
      <c r="AT623" s="1" t="s">
        <v>4235</v>
      </c>
      <c r="AU623">
        <v>10300</v>
      </c>
      <c r="AV623" s="1" t="s">
        <v>4312</v>
      </c>
      <c r="AW623" s="1" t="s">
        <v>3945</v>
      </c>
      <c r="AX623">
        <v>5947</v>
      </c>
      <c r="AY623">
        <v>135668</v>
      </c>
      <c r="AZ623">
        <v>6</v>
      </c>
      <c r="BA623" s="1" t="s">
        <v>3413</v>
      </c>
    </row>
    <row r="624" spans="1:53">
      <c r="A624" s="1" t="s">
        <v>666</v>
      </c>
      <c r="B624">
        <v>0</v>
      </c>
      <c r="C624">
        <v>25150</v>
      </c>
      <c r="D624" s="1" t="s">
        <v>1750</v>
      </c>
      <c r="E624">
        <v>20</v>
      </c>
      <c r="F624">
        <v>0</v>
      </c>
      <c r="G624">
        <v>0</v>
      </c>
      <c r="H624" s="1"/>
      <c r="I624" s="1" t="s">
        <v>2422</v>
      </c>
      <c r="J624" s="1" t="s">
        <v>2462</v>
      </c>
      <c r="K624" s="1" t="s">
        <v>1233</v>
      </c>
      <c r="L624" s="1" t="s">
        <v>2535</v>
      </c>
      <c r="M624" s="1" t="s">
        <v>1233</v>
      </c>
      <c r="N624" s="1" t="s">
        <v>2607</v>
      </c>
      <c r="O624" s="1"/>
      <c r="P624">
        <v>2</v>
      </c>
      <c r="Q624" s="1" t="s">
        <v>2779</v>
      </c>
      <c r="R624" s="1" t="s">
        <v>3107</v>
      </c>
      <c r="S624" s="1"/>
      <c r="T624" s="1" t="s">
        <v>3110</v>
      </c>
      <c r="U624" s="1" t="s">
        <v>3174</v>
      </c>
      <c r="V624" s="1" t="s">
        <v>3324</v>
      </c>
      <c r="W624" s="1" t="s">
        <v>3396</v>
      </c>
      <c r="X624" s="1"/>
      <c r="Y624" s="3">
        <v>46212</v>
      </c>
      <c r="Z624" s="1" t="s">
        <v>3410</v>
      </c>
      <c r="AA624" s="3">
        <v>46212</v>
      </c>
      <c r="AB624" s="1" t="s">
        <v>3416</v>
      </c>
      <c r="AC624" s="1" t="s">
        <v>3594</v>
      </c>
      <c r="AD624" s="1" t="s">
        <v>3933</v>
      </c>
      <c r="AE624" s="1" t="s">
        <v>3934</v>
      </c>
      <c r="AF624" s="1" t="s">
        <v>3945</v>
      </c>
      <c r="AG624" s="1" t="s">
        <v>2535</v>
      </c>
      <c r="AH624" s="1" t="s">
        <v>1233</v>
      </c>
      <c r="AI624" s="1" t="s">
        <v>3948</v>
      </c>
      <c r="AJ624" s="1"/>
      <c r="AK624" s="1"/>
      <c r="AL624" s="1" t="s">
        <v>3952</v>
      </c>
      <c r="AM624" s="1" t="s">
        <v>3952</v>
      </c>
      <c r="AN624" s="1" t="s">
        <v>3960</v>
      </c>
      <c r="AO624" s="1" t="s">
        <v>4057</v>
      </c>
      <c r="AP624" s="1"/>
      <c r="AQ624" s="1"/>
      <c r="AR624">
        <v>3009</v>
      </c>
      <c r="AS624">
        <v>2</v>
      </c>
      <c r="AT624" s="1" t="s">
        <v>4235</v>
      </c>
      <c r="AU624">
        <v>12575</v>
      </c>
      <c r="AV624" s="1" t="s">
        <v>4312</v>
      </c>
      <c r="AW624" s="1" t="s">
        <v>3945</v>
      </c>
      <c r="AX624">
        <v>5947</v>
      </c>
      <c r="AY624">
        <v>135668</v>
      </c>
      <c r="AZ624">
        <v>7</v>
      </c>
      <c r="BA624" s="1" t="s">
        <v>3413</v>
      </c>
    </row>
    <row r="625" spans="1:53">
      <c r="A625" s="1" t="s">
        <v>667</v>
      </c>
      <c r="B625">
        <v>0</v>
      </c>
      <c r="C625">
        <v>8874000</v>
      </c>
      <c r="D625" s="1" t="s">
        <v>1751</v>
      </c>
      <c r="E625">
        <v>20</v>
      </c>
      <c r="F625">
        <v>138909</v>
      </c>
      <c r="G625">
        <v>1</v>
      </c>
      <c r="H625" s="1"/>
      <c r="I625" s="1" t="s">
        <v>2412</v>
      </c>
      <c r="J625" s="1" t="s">
        <v>2462</v>
      </c>
      <c r="K625" s="1" t="s">
        <v>2464</v>
      </c>
      <c r="L625" s="1" t="s">
        <v>2536</v>
      </c>
      <c r="M625" s="1" t="s">
        <v>2599</v>
      </c>
      <c r="N625" s="1" t="s">
        <v>2607</v>
      </c>
      <c r="O625" s="1"/>
      <c r="P625">
        <v>2</v>
      </c>
      <c r="Q625" s="1" t="s">
        <v>2780</v>
      </c>
      <c r="R625" s="1" t="s">
        <v>3107</v>
      </c>
      <c r="S625" s="1"/>
      <c r="T625" s="1" t="s">
        <v>3108</v>
      </c>
      <c r="U625" s="1" t="s">
        <v>2780</v>
      </c>
      <c r="V625" s="1" t="s">
        <v>1751</v>
      </c>
      <c r="W625" s="1" t="s">
        <v>3396</v>
      </c>
      <c r="X625" s="1" t="s">
        <v>3400</v>
      </c>
      <c r="Y625" s="3">
        <v>46213</v>
      </c>
      <c r="Z625" s="1" t="s">
        <v>3406</v>
      </c>
      <c r="AA625" s="3">
        <v>46213</v>
      </c>
      <c r="AB625" s="1" t="s">
        <v>3416</v>
      </c>
      <c r="AC625" s="1" t="s">
        <v>3595</v>
      </c>
      <c r="AD625" s="1" t="s">
        <v>3933</v>
      </c>
      <c r="AE625" s="1" t="s">
        <v>3934</v>
      </c>
      <c r="AF625" s="1" t="s">
        <v>3943</v>
      </c>
      <c r="AG625" s="1" t="s">
        <v>2536</v>
      </c>
      <c r="AH625" s="1" t="s">
        <v>2599</v>
      </c>
      <c r="AI625" s="1" t="s">
        <v>3948</v>
      </c>
      <c r="AJ625" s="1"/>
      <c r="AK625" s="1"/>
      <c r="AL625" s="1" t="s">
        <v>3952</v>
      </c>
      <c r="AM625" s="1" t="s">
        <v>3952</v>
      </c>
      <c r="AN625" s="1" t="s">
        <v>3958</v>
      </c>
      <c r="AO625" s="1" t="s">
        <v>3972</v>
      </c>
      <c r="AP625" s="1" t="s">
        <v>4212</v>
      </c>
      <c r="AQ625" s="1"/>
      <c r="AR625">
        <v>4155</v>
      </c>
      <c r="AS625">
        <v>2</v>
      </c>
      <c r="AT625" s="1" t="s">
        <v>4235</v>
      </c>
      <c r="AU625">
        <v>4437000</v>
      </c>
      <c r="AV625" s="1" t="s">
        <v>4257</v>
      </c>
      <c r="AW625" s="1" t="s">
        <v>3943</v>
      </c>
      <c r="AX625">
        <v>102</v>
      </c>
      <c r="AY625">
        <v>135669</v>
      </c>
      <c r="AZ625">
        <v>1</v>
      </c>
      <c r="BA625" s="1" t="s">
        <v>3410</v>
      </c>
    </row>
    <row r="626" spans="1:53">
      <c r="A626" s="1" t="s">
        <v>668</v>
      </c>
      <c r="B626">
        <v>0</v>
      </c>
      <c r="C626">
        <v>33738749.909999996</v>
      </c>
      <c r="D626" s="1" t="s">
        <v>1752</v>
      </c>
      <c r="E626">
        <v>20</v>
      </c>
      <c r="F626">
        <v>138907</v>
      </c>
      <c r="G626">
        <v>1</v>
      </c>
      <c r="H626" s="1"/>
      <c r="I626" s="1" t="s">
        <v>2432</v>
      </c>
      <c r="J626" s="1" t="s">
        <v>2462</v>
      </c>
      <c r="K626" s="1" t="s">
        <v>2464</v>
      </c>
      <c r="L626" s="1" t="s">
        <v>2536</v>
      </c>
      <c r="M626" s="1" t="s">
        <v>2599</v>
      </c>
      <c r="N626" s="1" t="s">
        <v>2607</v>
      </c>
      <c r="O626" s="1"/>
      <c r="P626">
        <v>15</v>
      </c>
      <c r="Q626" s="1" t="s">
        <v>2781</v>
      </c>
      <c r="R626" s="1" t="s">
        <v>3107</v>
      </c>
      <c r="S626" s="1"/>
      <c r="T626" s="1" t="s">
        <v>3108</v>
      </c>
      <c r="U626" s="1" t="s">
        <v>2781</v>
      </c>
      <c r="V626" s="1" t="s">
        <v>1752</v>
      </c>
      <c r="W626" s="1" t="s">
        <v>3396</v>
      </c>
      <c r="X626" s="1" t="s">
        <v>3400</v>
      </c>
      <c r="Y626" s="3">
        <v>46213</v>
      </c>
      <c r="Z626" s="1" t="s">
        <v>3406</v>
      </c>
      <c r="AA626" s="3">
        <v>46213</v>
      </c>
      <c r="AB626" s="1" t="s">
        <v>3416</v>
      </c>
      <c r="AC626" s="1" t="s">
        <v>3596</v>
      </c>
      <c r="AD626" s="1" t="s">
        <v>3933</v>
      </c>
      <c r="AE626" s="1" t="s">
        <v>3933</v>
      </c>
      <c r="AF626" s="1" t="s">
        <v>3943</v>
      </c>
      <c r="AG626" s="1" t="s">
        <v>2536</v>
      </c>
      <c r="AH626" s="1" t="s">
        <v>2599</v>
      </c>
      <c r="AI626" s="1" t="s">
        <v>3948</v>
      </c>
      <c r="AJ626" s="1"/>
      <c r="AK626" s="1"/>
      <c r="AL626" s="1" t="s">
        <v>3952</v>
      </c>
      <c r="AM626" s="1" t="s">
        <v>3952</v>
      </c>
      <c r="AN626" s="1" t="s">
        <v>3958</v>
      </c>
      <c r="AO626" s="1" t="s">
        <v>4050</v>
      </c>
      <c r="AP626" s="1" t="s">
        <v>4212</v>
      </c>
      <c r="AQ626" s="1"/>
      <c r="AR626">
        <v>25713</v>
      </c>
      <c r="AS626">
        <v>15</v>
      </c>
      <c r="AT626" s="1" t="s">
        <v>4235</v>
      </c>
      <c r="AU626">
        <v>2249249.9939999999</v>
      </c>
      <c r="AV626" s="1" t="s">
        <v>4313</v>
      </c>
      <c r="AW626" s="1" t="s">
        <v>3943</v>
      </c>
      <c r="AX626">
        <v>717</v>
      </c>
      <c r="AY626">
        <v>135670</v>
      </c>
      <c r="AZ626">
        <v>1</v>
      </c>
      <c r="BA626" s="1" t="s">
        <v>3410</v>
      </c>
    </row>
    <row r="627" spans="1:53">
      <c r="A627" s="1" t="s">
        <v>669</v>
      </c>
      <c r="B627">
        <v>0</v>
      </c>
      <c r="C627">
        <v>5333333.33</v>
      </c>
      <c r="D627" s="1" t="s">
        <v>1753</v>
      </c>
      <c r="E627">
        <v>20</v>
      </c>
      <c r="F627">
        <v>138916</v>
      </c>
      <c r="G627">
        <v>1</v>
      </c>
      <c r="H627" s="1"/>
      <c r="I627" s="1" t="s">
        <v>2412</v>
      </c>
      <c r="J627" s="1" t="s">
        <v>2462</v>
      </c>
      <c r="K627" s="1" t="s">
        <v>2464</v>
      </c>
      <c r="L627" s="1" t="s">
        <v>2486</v>
      </c>
      <c r="M627" s="1" t="s">
        <v>2591</v>
      </c>
      <c r="N627" s="1" t="s">
        <v>2607</v>
      </c>
      <c r="O627" s="1"/>
      <c r="P627">
        <v>1</v>
      </c>
      <c r="Q627" s="1" t="s">
        <v>2782</v>
      </c>
      <c r="R627" s="1" t="s">
        <v>3107</v>
      </c>
      <c r="S627" s="1"/>
      <c r="T627" s="1" t="s">
        <v>3108</v>
      </c>
      <c r="U627" s="1" t="s">
        <v>2782</v>
      </c>
      <c r="V627" s="1" t="s">
        <v>1753</v>
      </c>
      <c r="W627" s="1" t="s">
        <v>3396</v>
      </c>
      <c r="X627" s="1" t="s">
        <v>3400</v>
      </c>
      <c r="Y627" s="3">
        <v>46213</v>
      </c>
      <c r="Z627" s="1" t="s">
        <v>3406</v>
      </c>
      <c r="AA627" s="3">
        <v>46213</v>
      </c>
      <c r="AB627" s="1" t="s">
        <v>3416</v>
      </c>
      <c r="AC627" s="1" t="s">
        <v>3597</v>
      </c>
      <c r="AD627" s="1" t="s">
        <v>3933</v>
      </c>
      <c r="AE627" s="1" t="s">
        <v>3934</v>
      </c>
      <c r="AF627" s="1" t="s">
        <v>3943</v>
      </c>
      <c r="AG627" s="1" t="s">
        <v>2486</v>
      </c>
      <c r="AH627" s="1" t="s">
        <v>2591</v>
      </c>
      <c r="AI627" s="1" t="s">
        <v>3948</v>
      </c>
      <c r="AJ627" s="1"/>
      <c r="AK627" s="1"/>
      <c r="AL627" s="1" t="s">
        <v>3952</v>
      </c>
      <c r="AM627" s="1" t="s">
        <v>3952</v>
      </c>
      <c r="AN627" s="1" t="s">
        <v>3958</v>
      </c>
      <c r="AO627" s="1" t="s">
        <v>4037</v>
      </c>
      <c r="AP627" s="1" t="s">
        <v>4212</v>
      </c>
      <c r="AQ627" s="1"/>
      <c r="AR627">
        <v>4155</v>
      </c>
      <c r="AS627">
        <v>1</v>
      </c>
      <c r="AT627" s="1" t="s">
        <v>4235</v>
      </c>
      <c r="AU627">
        <v>5333333.3333299998</v>
      </c>
      <c r="AV627" s="1" t="s">
        <v>4257</v>
      </c>
      <c r="AW627" s="1" t="s">
        <v>3943</v>
      </c>
      <c r="AX627">
        <v>123</v>
      </c>
      <c r="AY627">
        <v>135671</v>
      </c>
      <c r="AZ627">
        <v>1</v>
      </c>
      <c r="BA627" s="1" t="s">
        <v>3410</v>
      </c>
    </row>
    <row r="628" spans="1:53">
      <c r="A628" s="1" t="s">
        <v>670</v>
      </c>
      <c r="B628">
        <v>0</v>
      </c>
      <c r="C628">
        <v>16800000</v>
      </c>
      <c r="D628" s="1" t="s">
        <v>1754</v>
      </c>
      <c r="E628">
        <v>20</v>
      </c>
      <c r="F628">
        <v>138917</v>
      </c>
      <c r="G628">
        <v>1</v>
      </c>
      <c r="H628" s="1"/>
      <c r="I628" s="1" t="s">
        <v>2412</v>
      </c>
      <c r="J628" s="1" t="s">
        <v>2462</v>
      </c>
      <c r="K628" s="1" t="s">
        <v>2464</v>
      </c>
      <c r="L628" s="1" t="s">
        <v>2486</v>
      </c>
      <c r="M628" s="1" t="s">
        <v>2591</v>
      </c>
      <c r="N628" s="1" t="s">
        <v>2607</v>
      </c>
      <c r="O628" s="1"/>
      <c r="P628">
        <v>2</v>
      </c>
      <c r="Q628" s="1" t="s">
        <v>2783</v>
      </c>
      <c r="R628" s="1" t="s">
        <v>3107</v>
      </c>
      <c r="S628" s="1"/>
      <c r="T628" s="1" t="s">
        <v>3108</v>
      </c>
      <c r="U628" s="1" t="s">
        <v>2783</v>
      </c>
      <c r="V628" s="1" t="s">
        <v>1754</v>
      </c>
      <c r="W628" s="1" t="s">
        <v>3396</v>
      </c>
      <c r="X628" s="1" t="s">
        <v>3400</v>
      </c>
      <c r="Y628" s="3">
        <v>46213</v>
      </c>
      <c r="Z628" s="1" t="s">
        <v>3406</v>
      </c>
      <c r="AA628" s="3">
        <v>46213</v>
      </c>
      <c r="AB628" s="1" t="s">
        <v>3416</v>
      </c>
      <c r="AC628" s="1" t="s">
        <v>3598</v>
      </c>
      <c r="AD628" s="1" t="s">
        <v>3933</v>
      </c>
      <c r="AE628" s="1" t="s">
        <v>3934</v>
      </c>
      <c r="AF628" s="1" t="s">
        <v>3943</v>
      </c>
      <c r="AG628" s="1" t="s">
        <v>2486</v>
      </c>
      <c r="AH628" s="1" t="s">
        <v>2591</v>
      </c>
      <c r="AI628" s="1" t="s">
        <v>3948</v>
      </c>
      <c r="AJ628" s="1"/>
      <c r="AK628" s="1"/>
      <c r="AL628" s="1" t="s">
        <v>3952</v>
      </c>
      <c r="AM628" s="1" t="s">
        <v>3952</v>
      </c>
      <c r="AN628" s="1" t="s">
        <v>3958</v>
      </c>
      <c r="AO628" s="1" t="s">
        <v>4008</v>
      </c>
      <c r="AP628" s="1" t="s">
        <v>4212</v>
      </c>
      <c r="AQ628" s="1"/>
      <c r="AR628">
        <v>4155</v>
      </c>
      <c r="AS628">
        <v>2</v>
      </c>
      <c r="AT628" s="1" t="s">
        <v>4235</v>
      </c>
      <c r="AU628">
        <v>8400000</v>
      </c>
      <c r="AV628" s="1" t="s">
        <v>4257</v>
      </c>
      <c r="AW628" s="1" t="s">
        <v>3943</v>
      </c>
      <c r="AX628">
        <v>1184</v>
      </c>
      <c r="AY628">
        <v>135672</v>
      </c>
      <c r="AZ628">
        <v>1</v>
      </c>
      <c r="BA628" s="1" t="s">
        <v>3410</v>
      </c>
    </row>
    <row r="629" spans="1:53">
      <c r="A629" s="1" t="s">
        <v>671</v>
      </c>
      <c r="B629">
        <v>0</v>
      </c>
      <c r="C629">
        <v>14983334</v>
      </c>
      <c r="D629" s="1" t="s">
        <v>1507</v>
      </c>
      <c r="E629">
        <v>20</v>
      </c>
      <c r="F629">
        <v>138918</v>
      </c>
      <c r="G629">
        <v>1</v>
      </c>
      <c r="H629" s="1"/>
      <c r="I629" s="1" t="s">
        <v>2412</v>
      </c>
      <c r="J629" s="1" t="s">
        <v>2462</v>
      </c>
      <c r="K629" s="1" t="s">
        <v>2464</v>
      </c>
      <c r="L629" s="1" t="s">
        <v>2486</v>
      </c>
      <c r="M629" s="1" t="s">
        <v>2591</v>
      </c>
      <c r="N629" s="1" t="s">
        <v>2607</v>
      </c>
      <c r="O629" s="1"/>
      <c r="P629">
        <v>2</v>
      </c>
      <c r="Q629" s="1" t="s">
        <v>2642</v>
      </c>
      <c r="R629" s="1" t="s">
        <v>3107</v>
      </c>
      <c r="S629" s="1"/>
      <c r="T629" s="1" t="s">
        <v>3108</v>
      </c>
      <c r="U629" s="1" t="s">
        <v>2642</v>
      </c>
      <c r="V629" s="1" t="s">
        <v>1507</v>
      </c>
      <c r="W629" s="1" t="s">
        <v>3396</v>
      </c>
      <c r="X629" s="1" t="s">
        <v>3400</v>
      </c>
      <c r="Y629" s="3">
        <v>46213</v>
      </c>
      <c r="Z629" s="1" t="s">
        <v>3406</v>
      </c>
      <c r="AA629" s="3">
        <v>46213</v>
      </c>
      <c r="AB629" s="1" t="s">
        <v>3416</v>
      </c>
      <c r="AC629" s="1" t="s">
        <v>3599</v>
      </c>
      <c r="AD629" s="1" t="s">
        <v>3933</v>
      </c>
      <c r="AE629" s="1" t="s">
        <v>3934</v>
      </c>
      <c r="AF629" s="1" t="s">
        <v>3943</v>
      </c>
      <c r="AG629" s="1" t="s">
        <v>2486</v>
      </c>
      <c r="AH629" s="1" t="s">
        <v>2591</v>
      </c>
      <c r="AI629" s="1" t="s">
        <v>3948</v>
      </c>
      <c r="AJ629" s="1"/>
      <c r="AK629" s="1"/>
      <c r="AL629" s="1" t="s">
        <v>3952</v>
      </c>
      <c r="AM629" s="1" t="s">
        <v>3952</v>
      </c>
      <c r="AN629" s="1" t="s">
        <v>3958</v>
      </c>
      <c r="AO629" s="1" t="s">
        <v>4008</v>
      </c>
      <c r="AP629" s="1" t="s">
        <v>4212</v>
      </c>
      <c r="AQ629" s="1"/>
      <c r="AR629">
        <v>4155</v>
      </c>
      <c r="AS629">
        <v>2</v>
      </c>
      <c r="AT629" s="1" t="s">
        <v>4235</v>
      </c>
      <c r="AU629">
        <v>7491667</v>
      </c>
      <c r="AV629" s="1" t="s">
        <v>4257</v>
      </c>
      <c r="AW629" s="1" t="s">
        <v>3943</v>
      </c>
      <c r="AX629">
        <v>1184</v>
      </c>
      <c r="AY629">
        <v>135673</v>
      </c>
      <c r="AZ629">
        <v>1</v>
      </c>
      <c r="BA629" s="1" t="s">
        <v>3410</v>
      </c>
    </row>
    <row r="630" spans="1:53">
      <c r="A630" s="1" t="s">
        <v>672</v>
      </c>
      <c r="B630">
        <v>0</v>
      </c>
      <c r="C630">
        <v>2084700</v>
      </c>
      <c r="D630" s="1" t="s">
        <v>1755</v>
      </c>
      <c r="E630">
        <v>0</v>
      </c>
      <c r="F630">
        <v>138929</v>
      </c>
      <c r="G630">
        <v>1</v>
      </c>
      <c r="H630" s="1"/>
      <c r="I630" s="1" t="s">
        <v>2414</v>
      </c>
      <c r="J630" s="1" t="s">
        <v>2463</v>
      </c>
      <c r="K630" s="1" t="s">
        <v>2464</v>
      </c>
      <c r="L630" s="1" t="s">
        <v>2532</v>
      </c>
      <c r="M630" s="1" t="s">
        <v>2581</v>
      </c>
      <c r="N630" s="1" t="s">
        <v>2607</v>
      </c>
      <c r="O630" s="1"/>
      <c r="P630">
        <v>0</v>
      </c>
      <c r="Q630" s="1" t="s">
        <v>2609</v>
      </c>
      <c r="R630" s="1" t="s">
        <v>3107</v>
      </c>
      <c r="S630" s="1"/>
      <c r="T630" s="1" t="s">
        <v>3108</v>
      </c>
      <c r="U630" s="1" t="s">
        <v>1755</v>
      </c>
      <c r="V630" s="1" t="s">
        <v>1755</v>
      </c>
      <c r="W630" s="1" t="s">
        <v>3396</v>
      </c>
      <c r="X630" s="1" t="s">
        <v>3400</v>
      </c>
      <c r="Y630" s="3">
        <v>46213</v>
      </c>
      <c r="Z630" s="1" t="s">
        <v>3406</v>
      </c>
      <c r="AA630" s="3">
        <v>46213</v>
      </c>
      <c r="AB630" s="1" t="s">
        <v>3416</v>
      </c>
      <c r="AC630" s="1" t="s">
        <v>3600</v>
      </c>
      <c r="AD630" s="1" t="s">
        <v>3933</v>
      </c>
      <c r="AE630" s="1" t="s">
        <v>3933</v>
      </c>
      <c r="AF630" s="1" t="s">
        <v>3936</v>
      </c>
      <c r="AG630" s="1" t="s">
        <v>2532</v>
      </c>
      <c r="AH630" s="1" t="s">
        <v>2581</v>
      </c>
      <c r="AI630" s="1" t="s">
        <v>3949</v>
      </c>
      <c r="AJ630" s="1"/>
      <c r="AK630" s="1"/>
      <c r="AL630" s="1" t="s">
        <v>3954</v>
      </c>
      <c r="AM630" s="1" t="s">
        <v>3954</v>
      </c>
      <c r="AN630" s="1" t="s">
        <v>3958</v>
      </c>
      <c r="AO630" s="1" t="s">
        <v>3973</v>
      </c>
      <c r="AP630" s="1" t="s">
        <v>4212</v>
      </c>
      <c r="AQ630" s="1"/>
      <c r="AR630">
        <v>1250</v>
      </c>
      <c r="AS630">
        <v>1</v>
      </c>
      <c r="AT630" s="1" t="s">
        <v>4235</v>
      </c>
      <c r="AU630">
        <v>2084700</v>
      </c>
      <c r="AV630" s="1" t="s">
        <v>4259</v>
      </c>
      <c r="AW630" s="1" t="s">
        <v>3936</v>
      </c>
      <c r="AX630">
        <v>2886</v>
      </c>
      <c r="AY630">
        <v>135674</v>
      </c>
      <c r="AZ630">
        <v>1</v>
      </c>
      <c r="BA630" s="1" t="s">
        <v>3406</v>
      </c>
    </row>
    <row r="631" spans="1:53">
      <c r="A631" s="1" t="s">
        <v>673</v>
      </c>
      <c r="B631">
        <v>0</v>
      </c>
      <c r="C631">
        <v>2970000</v>
      </c>
      <c r="D631" s="1" t="s">
        <v>1756</v>
      </c>
      <c r="E631">
        <v>20</v>
      </c>
      <c r="F631">
        <v>138898</v>
      </c>
      <c r="G631">
        <v>1</v>
      </c>
      <c r="H631" s="1"/>
      <c r="I631" s="1" t="s">
        <v>2422</v>
      </c>
      <c r="J631" s="1" t="s">
        <v>2462</v>
      </c>
      <c r="K631" s="1" t="s">
        <v>2464</v>
      </c>
      <c r="L631" s="1" t="s">
        <v>2500</v>
      </c>
      <c r="M631" s="1" t="s">
        <v>2581</v>
      </c>
      <c r="N631" s="1" t="s">
        <v>2607</v>
      </c>
      <c r="O631" s="1"/>
      <c r="P631">
        <v>6</v>
      </c>
      <c r="Q631" s="1" t="s">
        <v>2784</v>
      </c>
      <c r="R631" s="1" t="s">
        <v>3107</v>
      </c>
      <c r="S631" s="1"/>
      <c r="T631" s="1" t="s">
        <v>3108</v>
      </c>
      <c r="U631" s="1" t="s">
        <v>3175</v>
      </c>
      <c r="V631" s="1" t="s">
        <v>3325</v>
      </c>
      <c r="W631" s="1" t="s">
        <v>3396</v>
      </c>
      <c r="X631" s="1" t="s">
        <v>3400</v>
      </c>
      <c r="Y631" s="3">
        <v>46213</v>
      </c>
      <c r="Z631" s="1" t="s">
        <v>3406</v>
      </c>
      <c r="AA631" s="3">
        <v>46213</v>
      </c>
      <c r="AB631" s="1" t="s">
        <v>3416</v>
      </c>
      <c r="AC631" s="1" t="s">
        <v>3601</v>
      </c>
      <c r="AD631" s="1" t="s">
        <v>3933</v>
      </c>
      <c r="AE631" s="1" t="s">
        <v>3933</v>
      </c>
      <c r="AF631" s="1" t="s">
        <v>3936</v>
      </c>
      <c r="AG631" s="1" t="s">
        <v>2500</v>
      </c>
      <c r="AH631" s="1" t="s">
        <v>2581</v>
      </c>
      <c r="AI631" s="1" t="s">
        <v>3948</v>
      </c>
      <c r="AJ631" s="1"/>
      <c r="AK631" s="1"/>
      <c r="AL631" s="1" t="s">
        <v>3952</v>
      </c>
      <c r="AM631" s="1" t="s">
        <v>3952</v>
      </c>
      <c r="AN631" s="1" t="s">
        <v>3958</v>
      </c>
      <c r="AO631" s="1" t="s">
        <v>4058</v>
      </c>
      <c r="AP631" s="1" t="s">
        <v>4212</v>
      </c>
      <c r="AQ631" s="1"/>
      <c r="AR631">
        <v>3452</v>
      </c>
      <c r="AS631">
        <v>6</v>
      </c>
      <c r="AT631" s="1" t="s">
        <v>4235</v>
      </c>
      <c r="AU631">
        <v>495000</v>
      </c>
      <c r="AV631" s="1" t="s">
        <v>4314</v>
      </c>
      <c r="AW631" s="1" t="s">
        <v>3936</v>
      </c>
      <c r="AX631">
        <v>1095</v>
      </c>
      <c r="AY631">
        <v>135675</v>
      </c>
      <c r="AZ631">
        <v>1</v>
      </c>
      <c r="BA631" s="1" t="s">
        <v>3409</v>
      </c>
    </row>
    <row r="632" spans="1:53">
      <c r="A632" s="1" t="s">
        <v>674</v>
      </c>
      <c r="B632">
        <v>0</v>
      </c>
      <c r="C632">
        <v>350000</v>
      </c>
      <c r="D632" s="1" t="s">
        <v>1501</v>
      </c>
      <c r="E632">
        <v>20</v>
      </c>
      <c r="F632">
        <v>138898</v>
      </c>
      <c r="G632">
        <v>0</v>
      </c>
      <c r="H632" s="1"/>
      <c r="I632" s="1" t="s">
        <v>2426</v>
      </c>
      <c r="J632" s="1" t="s">
        <v>2462</v>
      </c>
      <c r="K632" s="1" t="s">
        <v>2464</v>
      </c>
      <c r="L632" s="1" t="s">
        <v>2500</v>
      </c>
      <c r="M632" s="1" t="s">
        <v>2581</v>
      </c>
      <c r="N632" s="1" t="s">
        <v>2607</v>
      </c>
      <c r="O632" s="1"/>
      <c r="P632">
        <v>1</v>
      </c>
      <c r="Q632" s="1" t="s">
        <v>1642</v>
      </c>
      <c r="R632" s="1" t="s">
        <v>3107</v>
      </c>
      <c r="S632" s="1"/>
      <c r="T632" s="1" t="s">
        <v>3108</v>
      </c>
      <c r="U632" s="1" t="s">
        <v>3175</v>
      </c>
      <c r="V632" s="1" t="s">
        <v>3325</v>
      </c>
      <c r="W632" s="1" t="s">
        <v>3396</v>
      </c>
      <c r="X632" s="1" t="s">
        <v>3400</v>
      </c>
      <c r="Y632" s="3">
        <v>46213</v>
      </c>
      <c r="Z632" s="1" t="s">
        <v>3406</v>
      </c>
      <c r="AA632" s="3">
        <v>46213</v>
      </c>
      <c r="AB632" s="1" t="s">
        <v>3416</v>
      </c>
      <c r="AC632" s="1" t="s">
        <v>3601</v>
      </c>
      <c r="AD632" s="1" t="s">
        <v>3933</v>
      </c>
      <c r="AE632" s="1" t="s">
        <v>3933</v>
      </c>
      <c r="AF632" s="1" t="s">
        <v>3936</v>
      </c>
      <c r="AG632" s="1" t="s">
        <v>2500</v>
      </c>
      <c r="AH632" s="1" t="s">
        <v>2581</v>
      </c>
      <c r="AI632" s="1" t="s">
        <v>3948</v>
      </c>
      <c r="AJ632" s="1"/>
      <c r="AK632" s="1"/>
      <c r="AL632" s="1" t="s">
        <v>3952</v>
      </c>
      <c r="AM632" s="1" t="s">
        <v>3952</v>
      </c>
      <c r="AN632" s="1" t="s">
        <v>3958</v>
      </c>
      <c r="AO632" s="1" t="s">
        <v>4058</v>
      </c>
      <c r="AP632" s="1" t="s">
        <v>4212</v>
      </c>
      <c r="AQ632" s="1"/>
      <c r="AR632">
        <v>2061</v>
      </c>
      <c r="AS632">
        <v>1</v>
      </c>
      <c r="AT632" s="1" t="s">
        <v>4235</v>
      </c>
      <c r="AU632">
        <v>350000</v>
      </c>
      <c r="AV632" s="1" t="s">
        <v>674</v>
      </c>
      <c r="AW632" s="1" t="s">
        <v>3936</v>
      </c>
      <c r="AX632">
        <v>1095</v>
      </c>
      <c r="AY632">
        <v>135675</v>
      </c>
      <c r="AZ632">
        <v>2</v>
      </c>
      <c r="BA632" s="1" t="s">
        <v>3412</v>
      </c>
    </row>
    <row r="633" spans="1:53">
      <c r="A633" s="1" t="s">
        <v>675</v>
      </c>
      <c r="B633">
        <v>0</v>
      </c>
      <c r="C633">
        <v>2281100</v>
      </c>
      <c r="D633" s="1" t="s">
        <v>1757</v>
      </c>
      <c r="E633">
        <v>0</v>
      </c>
      <c r="F633">
        <v>138878</v>
      </c>
      <c r="G633">
        <v>1</v>
      </c>
      <c r="H633" s="1"/>
      <c r="I633" s="1" t="s">
        <v>2414</v>
      </c>
      <c r="J633" s="1" t="s">
        <v>2463</v>
      </c>
      <c r="K633" s="1" t="s">
        <v>2464</v>
      </c>
      <c r="L633" s="1" t="s">
        <v>2480</v>
      </c>
      <c r="M633" s="1" t="s">
        <v>2584</v>
      </c>
      <c r="N633" s="1" t="s">
        <v>2607</v>
      </c>
      <c r="O633" s="1"/>
      <c r="P633">
        <v>0</v>
      </c>
      <c r="Q633" s="1" t="s">
        <v>2609</v>
      </c>
      <c r="R633" s="1" t="s">
        <v>3107</v>
      </c>
      <c r="S633" s="1"/>
      <c r="T633" s="1" t="s">
        <v>3108</v>
      </c>
      <c r="U633" s="1" t="s">
        <v>1757</v>
      </c>
      <c r="V633" s="1" t="s">
        <v>1757</v>
      </c>
      <c r="W633" s="1" t="s">
        <v>3396</v>
      </c>
      <c r="X633" s="1" t="s">
        <v>3400</v>
      </c>
      <c r="Y633" s="3">
        <v>46213</v>
      </c>
      <c r="Z633" s="1" t="s">
        <v>3406</v>
      </c>
      <c r="AA633" s="3">
        <v>46213</v>
      </c>
      <c r="AB633" s="1" t="s">
        <v>3416</v>
      </c>
      <c r="AC633" s="1" t="s">
        <v>3602</v>
      </c>
      <c r="AD633" s="1" t="s">
        <v>3933</v>
      </c>
      <c r="AE633" s="1" t="s">
        <v>3933</v>
      </c>
      <c r="AF633" s="1" t="s">
        <v>3939</v>
      </c>
      <c r="AG633" s="1" t="s">
        <v>2480</v>
      </c>
      <c r="AH633" s="1" t="s">
        <v>2584</v>
      </c>
      <c r="AI633" s="1" t="s">
        <v>3949</v>
      </c>
      <c r="AJ633" s="1"/>
      <c r="AK633" s="1"/>
      <c r="AL633" s="1" t="s">
        <v>3954</v>
      </c>
      <c r="AM633" s="1" t="s">
        <v>3954</v>
      </c>
      <c r="AN633" s="1" t="s">
        <v>3958</v>
      </c>
      <c r="AO633" s="1" t="s">
        <v>3973</v>
      </c>
      <c r="AP633" s="1" t="s">
        <v>4212</v>
      </c>
      <c r="AQ633" s="1"/>
      <c r="AR633">
        <v>1250</v>
      </c>
      <c r="AS633">
        <v>1</v>
      </c>
      <c r="AT633" s="1" t="s">
        <v>4235</v>
      </c>
      <c r="AU633">
        <v>2281100</v>
      </c>
      <c r="AV633" s="1" t="s">
        <v>4259</v>
      </c>
      <c r="AW633" s="1" t="s">
        <v>3939</v>
      </c>
      <c r="AX633">
        <v>2886</v>
      </c>
      <c r="AY633">
        <v>135676</v>
      </c>
      <c r="AZ633">
        <v>1</v>
      </c>
      <c r="BA633" s="1" t="s">
        <v>3408</v>
      </c>
    </row>
    <row r="634" spans="1:53">
      <c r="A634" s="1" t="s">
        <v>676</v>
      </c>
      <c r="B634">
        <v>0</v>
      </c>
      <c r="C634">
        <v>1933333.33</v>
      </c>
      <c r="D634" s="1" t="s">
        <v>1758</v>
      </c>
      <c r="E634">
        <v>20</v>
      </c>
      <c r="F634">
        <v>138834</v>
      </c>
      <c r="G634">
        <v>1</v>
      </c>
      <c r="H634" s="1"/>
      <c r="I634" s="1" t="s">
        <v>2405</v>
      </c>
      <c r="J634" s="1" t="s">
        <v>2462</v>
      </c>
      <c r="K634" s="1" t="s">
        <v>2464</v>
      </c>
      <c r="L634" s="1" t="s">
        <v>2470</v>
      </c>
      <c r="M634" s="1" t="s">
        <v>2581</v>
      </c>
      <c r="N634" s="1" t="s">
        <v>2607</v>
      </c>
      <c r="O634" s="1"/>
      <c r="P634">
        <v>1</v>
      </c>
      <c r="Q634" s="1" t="s">
        <v>2785</v>
      </c>
      <c r="R634" s="1" t="s">
        <v>3107</v>
      </c>
      <c r="S634" s="1"/>
      <c r="T634" s="1" t="s">
        <v>3108</v>
      </c>
      <c r="U634" s="1" t="s">
        <v>2785</v>
      </c>
      <c r="V634" s="1" t="s">
        <v>1758</v>
      </c>
      <c r="W634" s="1" t="s">
        <v>3396</v>
      </c>
      <c r="X634" s="1" t="s">
        <v>3400</v>
      </c>
      <c r="Y634" s="3">
        <v>46216</v>
      </c>
      <c r="Z634" s="1" t="s">
        <v>3405</v>
      </c>
      <c r="AA634" s="3">
        <v>46216</v>
      </c>
      <c r="AB634" s="1" t="s">
        <v>3416</v>
      </c>
      <c r="AC634" s="1" t="s">
        <v>3603</v>
      </c>
      <c r="AD634" s="1" t="s">
        <v>3933</v>
      </c>
      <c r="AE634" s="1" t="s">
        <v>3933</v>
      </c>
      <c r="AF634" s="1" t="s">
        <v>3936</v>
      </c>
      <c r="AG634" s="1" t="s">
        <v>2470</v>
      </c>
      <c r="AH634" s="1" t="s">
        <v>2581</v>
      </c>
      <c r="AI634" s="1" t="s">
        <v>3948</v>
      </c>
      <c r="AJ634" s="1"/>
      <c r="AK634" s="1"/>
      <c r="AL634" s="1" t="s">
        <v>3952</v>
      </c>
      <c r="AM634" s="1" t="s">
        <v>3952</v>
      </c>
      <c r="AN634" s="1" t="s">
        <v>3958</v>
      </c>
      <c r="AO634" s="1" t="s">
        <v>4059</v>
      </c>
      <c r="AP634" s="1" t="s">
        <v>4212</v>
      </c>
      <c r="AQ634" s="1"/>
      <c r="AR634">
        <v>14862</v>
      </c>
      <c r="AS634">
        <v>1</v>
      </c>
      <c r="AT634" s="1" t="s">
        <v>4235</v>
      </c>
      <c r="AU634">
        <v>1933333.33</v>
      </c>
      <c r="AV634" s="1" t="s">
        <v>4244</v>
      </c>
      <c r="AW634" s="1" t="s">
        <v>3936</v>
      </c>
      <c r="AX634">
        <v>3196</v>
      </c>
      <c r="AY634">
        <v>135677</v>
      </c>
      <c r="AZ634">
        <v>1</v>
      </c>
      <c r="BA634" s="1" t="s">
        <v>3402</v>
      </c>
    </row>
    <row r="635" spans="1:53">
      <c r="A635" s="1" t="s">
        <v>677</v>
      </c>
      <c r="B635">
        <v>0</v>
      </c>
      <c r="C635">
        <v>17640000</v>
      </c>
      <c r="D635" s="1" t="s">
        <v>1759</v>
      </c>
      <c r="E635">
        <v>20</v>
      </c>
      <c r="F635">
        <v>138593</v>
      </c>
      <c r="G635">
        <v>1</v>
      </c>
      <c r="H635" s="1"/>
      <c r="I635" s="1" t="s">
        <v>2427</v>
      </c>
      <c r="J635" s="1" t="s">
        <v>2462</v>
      </c>
      <c r="K635" s="1" t="s">
        <v>2464</v>
      </c>
      <c r="L635" s="1" t="s">
        <v>2537</v>
      </c>
      <c r="M635" s="1" t="s">
        <v>2584</v>
      </c>
      <c r="N635" s="1" t="s">
        <v>2607</v>
      </c>
      <c r="O635" s="1"/>
      <c r="P635">
        <v>630</v>
      </c>
      <c r="Q635" s="1" t="s">
        <v>2786</v>
      </c>
      <c r="R635" s="1" t="s">
        <v>3107</v>
      </c>
      <c r="S635" s="1"/>
      <c r="T635" s="1" t="s">
        <v>3108</v>
      </c>
      <c r="U635" s="1" t="s">
        <v>2786</v>
      </c>
      <c r="V635" s="1" t="s">
        <v>1759</v>
      </c>
      <c r="W635" s="1" t="s">
        <v>3396</v>
      </c>
      <c r="X635" s="1" t="s">
        <v>3400</v>
      </c>
      <c r="Y635" s="3">
        <v>46216</v>
      </c>
      <c r="Z635" s="1" t="s">
        <v>3405</v>
      </c>
      <c r="AA635" s="3">
        <v>46216</v>
      </c>
      <c r="AB635" s="1" t="s">
        <v>3416</v>
      </c>
      <c r="AC635" s="1" t="s">
        <v>3604</v>
      </c>
      <c r="AD635" s="1" t="s">
        <v>3933</v>
      </c>
      <c r="AE635" s="1" t="s">
        <v>3934</v>
      </c>
      <c r="AF635" s="1" t="s">
        <v>3939</v>
      </c>
      <c r="AG635" s="1" t="s">
        <v>2537</v>
      </c>
      <c r="AH635" s="1" t="s">
        <v>2584</v>
      </c>
      <c r="AI635" s="1" t="s">
        <v>3948</v>
      </c>
      <c r="AJ635" s="1"/>
      <c r="AK635" s="1"/>
      <c r="AL635" s="1" t="s">
        <v>3952</v>
      </c>
      <c r="AM635" s="1" t="s">
        <v>3952</v>
      </c>
      <c r="AN635" s="1" t="s">
        <v>3958</v>
      </c>
      <c r="AO635" s="1" t="s">
        <v>4060</v>
      </c>
      <c r="AP635" s="1" t="s">
        <v>4212</v>
      </c>
      <c r="AQ635" s="1"/>
      <c r="AR635">
        <v>10011</v>
      </c>
      <c r="AS635">
        <v>630</v>
      </c>
      <c r="AT635" s="1" t="s">
        <v>4237</v>
      </c>
      <c r="AU635">
        <v>28000</v>
      </c>
      <c r="AV635" s="1" t="s">
        <v>4315</v>
      </c>
      <c r="AW635" s="1" t="s">
        <v>3939</v>
      </c>
      <c r="AX635">
        <v>2632</v>
      </c>
      <c r="AY635">
        <v>135678</v>
      </c>
      <c r="AZ635">
        <v>1</v>
      </c>
      <c r="BA635" s="1" t="s">
        <v>4620</v>
      </c>
    </row>
    <row r="636" spans="1:53" ht="28.5">
      <c r="A636" s="2" t="s">
        <v>678</v>
      </c>
      <c r="B636">
        <v>0</v>
      </c>
      <c r="C636">
        <v>500000</v>
      </c>
      <c r="D636" s="1" t="s">
        <v>1760</v>
      </c>
      <c r="E636">
        <v>0</v>
      </c>
      <c r="F636">
        <v>138835</v>
      </c>
      <c r="G636">
        <v>1</v>
      </c>
      <c r="H636" s="1"/>
      <c r="I636" s="1" t="s">
        <v>2405</v>
      </c>
      <c r="J636" s="1" t="s">
        <v>2462</v>
      </c>
      <c r="K636" s="1" t="s">
        <v>2464</v>
      </c>
      <c r="L636" s="1" t="s">
        <v>2470</v>
      </c>
      <c r="M636" s="1" t="s">
        <v>2581</v>
      </c>
      <c r="N636" s="1" t="s">
        <v>2607</v>
      </c>
      <c r="O636" s="1"/>
      <c r="P636">
        <v>20</v>
      </c>
      <c r="Q636" s="1" t="s">
        <v>1760</v>
      </c>
      <c r="R636" s="1" t="s">
        <v>3107</v>
      </c>
      <c r="S636" s="1"/>
      <c r="T636" s="1" t="s">
        <v>3108</v>
      </c>
      <c r="U636" s="1" t="s">
        <v>1760</v>
      </c>
      <c r="V636" s="1" t="s">
        <v>1760</v>
      </c>
      <c r="W636" s="1" t="s">
        <v>3396</v>
      </c>
      <c r="X636" s="1" t="s">
        <v>3400</v>
      </c>
      <c r="Y636" s="3">
        <v>46216</v>
      </c>
      <c r="Z636" s="1" t="s">
        <v>3405</v>
      </c>
      <c r="AA636" s="3">
        <v>46216</v>
      </c>
      <c r="AB636" s="1" t="s">
        <v>3416</v>
      </c>
      <c r="AC636" s="1" t="s">
        <v>3605</v>
      </c>
      <c r="AD636" s="1" t="s">
        <v>3933</v>
      </c>
      <c r="AE636" s="1" t="s">
        <v>3933</v>
      </c>
      <c r="AF636" s="1" t="s">
        <v>3936</v>
      </c>
      <c r="AG636" s="1" t="s">
        <v>2470</v>
      </c>
      <c r="AH636" s="1" t="s">
        <v>2581</v>
      </c>
      <c r="AI636" s="1" t="s">
        <v>3948</v>
      </c>
      <c r="AJ636" s="1"/>
      <c r="AK636" s="1"/>
      <c r="AL636" s="1" t="s">
        <v>3952</v>
      </c>
      <c r="AM636" s="1" t="s">
        <v>3952</v>
      </c>
      <c r="AN636" s="1" t="s">
        <v>3958</v>
      </c>
      <c r="AO636" s="1" t="s">
        <v>4004</v>
      </c>
      <c r="AP636" s="1" t="s">
        <v>4212</v>
      </c>
      <c r="AQ636" s="1"/>
      <c r="AR636">
        <v>14862</v>
      </c>
      <c r="AS636">
        <v>20</v>
      </c>
      <c r="AT636" s="1" t="s">
        <v>4235</v>
      </c>
      <c r="AU636">
        <v>25000</v>
      </c>
      <c r="AV636" s="1" t="s">
        <v>4244</v>
      </c>
      <c r="AW636" s="1" t="s">
        <v>3936</v>
      </c>
      <c r="AX636">
        <v>3278</v>
      </c>
      <c r="AY636">
        <v>135679</v>
      </c>
      <c r="AZ636">
        <v>1</v>
      </c>
      <c r="BA636" s="1" t="s">
        <v>3402</v>
      </c>
    </row>
    <row r="637" spans="1:53">
      <c r="A637" s="1" t="s">
        <v>679</v>
      </c>
      <c r="B637">
        <v>0</v>
      </c>
      <c r="C637">
        <v>158212.82999999999</v>
      </c>
      <c r="D637" s="1" t="s">
        <v>1761</v>
      </c>
      <c r="E637">
        <v>20</v>
      </c>
      <c r="F637">
        <v>138821</v>
      </c>
      <c r="G637">
        <v>1</v>
      </c>
      <c r="H637" s="1"/>
      <c r="I637" s="1" t="s">
        <v>2426</v>
      </c>
      <c r="J637" s="1" t="s">
        <v>2462</v>
      </c>
      <c r="K637" s="1" t="s">
        <v>2464</v>
      </c>
      <c r="L637" s="1" t="s">
        <v>2538</v>
      </c>
      <c r="M637" s="1" t="s">
        <v>2581</v>
      </c>
      <c r="N637" s="1" t="s">
        <v>2607</v>
      </c>
      <c r="O637" s="1"/>
      <c r="P637">
        <v>1</v>
      </c>
      <c r="Q637" s="1" t="s">
        <v>2787</v>
      </c>
      <c r="R637" s="1" t="s">
        <v>3107</v>
      </c>
      <c r="S637" s="1"/>
      <c r="T637" s="1" t="s">
        <v>3108</v>
      </c>
      <c r="U637" s="1" t="s">
        <v>3176</v>
      </c>
      <c r="V637" s="1" t="s">
        <v>3326</v>
      </c>
      <c r="W637" s="1" t="s">
        <v>3396</v>
      </c>
      <c r="X637" s="1" t="s">
        <v>3400</v>
      </c>
      <c r="Y637" s="3">
        <v>46216</v>
      </c>
      <c r="Z637" s="1" t="s">
        <v>3405</v>
      </c>
      <c r="AA637" s="3">
        <v>46216</v>
      </c>
      <c r="AB637" s="1" t="s">
        <v>3416</v>
      </c>
      <c r="AC637" s="1" t="s">
        <v>3606</v>
      </c>
      <c r="AD637" s="1" t="s">
        <v>3933</v>
      </c>
      <c r="AE637" s="1" t="s">
        <v>3934</v>
      </c>
      <c r="AF637" s="1" t="s">
        <v>3936</v>
      </c>
      <c r="AG637" s="1" t="s">
        <v>2538</v>
      </c>
      <c r="AH637" s="1" t="s">
        <v>2581</v>
      </c>
      <c r="AI637" s="1" t="s">
        <v>3948</v>
      </c>
      <c r="AJ637" s="1"/>
      <c r="AK637" s="1"/>
      <c r="AL637" s="1" t="s">
        <v>3952</v>
      </c>
      <c r="AM637" s="1" t="s">
        <v>3952</v>
      </c>
      <c r="AN637" s="1" t="s">
        <v>3958</v>
      </c>
      <c r="AO637" s="1" t="s">
        <v>4061</v>
      </c>
      <c r="AP637" s="1" t="s">
        <v>4212</v>
      </c>
      <c r="AQ637" s="1"/>
      <c r="AR637">
        <v>3720</v>
      </c>
      <c r="AS637">
        <v>1</v>
      </c>
      <c r="AT637" s="1" t="s">
        <v>4235</v>
      </c>
      <c r="AU637">
        <v>158212.82999999999</v>
      </c>
      <c r="AV637" s="1" t="s">
        <v>4316</v>
      </c>
      <c r="AW637" s="1" t="s">
        <v>3936</v>
      </c>
      <c r="AX637">
        <v>674</v>
      </c>
      <c r="AY637">
        <v>135680</v>
      </c>
      <c r="AZ637">
        <v>1</v>
      </c>
      <c r="BA637" s="1" t="s">
        <v>3404</v>
      </c>
    </row>
    <row r="638" spans="1:53">
      <c r="A638" s="1" t="s">
        <v>680</v>
      </c>
      <c r="B638">
        <v>0</v>
      </c>
      <c r="C638">
        <v>453969.33</v>
      </c>
      <c r="D638" s="1" t="s">
        <v>1762</v>
      </c>
      <c r="E638">
        <v>20</v>
      </c>
      <c r="F638">
        <v>138821</v>
      </c>
      <c r="G638">
        <v>2</v>
      </c>
      <c r="H638" s="1"/>
      <c r="I638" s="1" t="s">
        <v>2426</v>
      </c>
      <c r="J638" s="1" t="s">
        <v>2462</v>
      </c>
      <c r="K638" s="1" t="s">
        <v>2464</v>
      </c>
      <c r="L638" s="1" t="s">
        <v>2538</v>
      </c>
      <c r="M638" s="1" t="s">
        <v>2581</v>
      </c>
      <c r="N638" s="1" t="s">
        <v>2607</v>
      </c>
      <c r="O638" s="1"/>
      <c r="P638">
        <v>3</v>
      </c>
      <c r="Q638" s="1" t="s">
        <v>2788</v>
      </c>
      <c r="R638" s="1" t="s">
        <v>3107</v>
      </c>
      <c r="S638" s="1"/>
      <c r="T638" s="1" t="s">
        <v>3108</v>
      </c>
      <c r="U638" s="1" t="s">
        <v>3176</v>
      </c>
      <c r="V638" s="1" t="s">
        <v>3326</v>
      </c>
      <c r="W638" s="1" t="s">
        <v>3396</v>
      </c>
      <c r="X638" s="1" t="s">
        <v>3400</v>
      </c>
      <c r="Y638" s="3">
        <v>46216</v>
      </c>
      <c r="Z638" s="1" t="s">
        <v>3405</v>
      </c>
      <c r="AA638" s="3">
        <v>46216</v>
      </c>
      <c r="AB638" s="1" t="s">
        <v>3416</v>
      </c>
      <c r="AC638" s="1" t="s">
        <v>3606</v>
      </c>
      <c r="AD638" s="1" t="s">
        <v>3933</v>
      </c>
      <c r="AE638" s="1" t="s">
        <v>3934</v>
      </c>
      <c r="AF638" s="1" t="s">
        <v>3936</v>
      </c>
      <c r="AG638" s="1" t="s">
        <v>2538</v>
      </c>
      <c r="AH638" s="1" t="s">
        <v>2581</v>
      </c>
      <c r="AI638" s="1" t="s">
        <v>3948</v>
      </c>
      <c r="AJ638" s="1"/>
      <c r="AK638" s="1"/>
      <c r="AL638" s="1" t="s">
        <v>3952</v>
      </c>
      <c r="AM638" s="1" t="s">
        <v>3952</v>
      </c>
      <c r="AN638" s="1" t="s">
        <v>3958</v>
      </c>
      <c r="AO638" s="1" t="s">
        <v>4061</v>
      </c>
      <c r="AP638" s="1" t="s">
        <v>4212</v>
      </c>
      <c r="AQ638" s="1"/>
      <c r="AR638">
        <v>3720</v>
      </c>
      <c r="AS638">
        <v>3</v>
      </c>
      <c r="AT638" s="1" t="s">
        <v>4235</v>
      </c>
      <c r="AU638">
        <v>151323.10999999999</v>
      </c>
      <c r="AV638" s="1" t="s">
        <v>4316</v>
      </c>
      <c r="AW638" s="1" t="s">
        <v>3936</v>
      </c>
      <c r="AX638">
        <v>674</v>
      </c>
      <c r="AY638">
        <v>135680</v>
      </c>
      <c r="AZ638">
        <v>2</v>
      </c>
      <c r="BA638" s="1" t="s">
        <v>3404</v>
      </c>
    </row>
    <row r="639" spans="1:53">
      <c r="A639" s="1" t="s">
        <v>681</v>
      </c>
      <c r="B639">
        <v>0</v>
      </c>
      <c r="C639">
        <v>1500000</v>
      </c>
      <c r="D639" s="1" t="s">
        <v>1497</v>
      </c>
      <c r="E639">
        <v>0</v>
      </c>
      <c r="F639">
        <v>138820</v>
      </c>
      <c r="G639">
        <v>1</v>
      </c>
      <c r="H639" s="1"/>
      <c r="I639" s="1" t="s">
        <v>2405</v>
      </c>
      <c r="J639" s="1" t="s">
        <v>2462</v>
      </c>
      <c r="K639" s="1" t="s">
        <v>2464</v>
      </c>
      <c r="L639" s="1" t="s">
        <v>2539</v>
      </c>
      <c r="M639" s="1" t="s">
        <v>2587</v>
      </c>
      <c r="N639" s="1" t="s">
        <v>2607</v>
      </c>
      <c r="O639" s="1"/>
      <c r="P639">
        <v>1</v>
      </c>
      <c r="Q639" s="1" t="s">
        <v>1497</v>
      </c>
      <c r="R639" s="1" t="s">
        <v>3107</v>
      </c>
      <c r="S639" s="1"/>
      <c r="T639" s="1" t="s">
        <v>3108</v>
      </c>
      <c r="U639" s="1" t="s">
        <v>1497</v>
      </c>
      <c r="V639" s="1" t="s">
        <v>1497</v>
      </c>
      <c r="W639" s="1" t="s">
        <v>3396</v>
      </c>
      <c r="X639" s="1" t="s">
        <v>3400</v>
      </c>
      <c r="Y639" s="3">
        <v>46216</v>
      </c>
      <c r="Z639" s="1" t="s">
        <v>3405</v>
      </c>
      <c r="AA639" s="3">
        <v>46216</v>
      </c>
      <c r="AB639" s="1" t="s">
        <v>3416</v>
      </c>
      <c r="AC639" s="1" t="s">
        <v>3607</v>
      </c>
      <c r="AD639" s="1" t="s">
        <v>3933</v>
      </c>
      <c r="AE639" s="1" t="s">
        <v>3933</v>
      </c>
      <c r="AF639" s="1" t="s">
        <v>3939</v>
      </c>
      <c r="AG639" s="1" t="s">
        <v>2539</v>
      </c>
      <c r="AH639" s="1" t="s">
        <v>2587</v>
      </c>
      <c r="AI639" s="1" t="s">
        <v>3948</v>
      </c>
      <c r="AJ639" s="1"/>
      <c r="AK639" s="1"/>
      <c r="AL639" s="1" t="s">
        <v>3952</v>
      </c>
      <c r="AM639" s="1" t="s">
        <v>3952</v>
      </c>
      <c r="AN639" s="1" t="s">
        <v>3958</v>
      </c>
      <c r="AO639" s="1" t="s">
        <v>4062</v>
      </c>
      <c r="AP639" s="1" t="s">
        <v>4212</v>
      </c>
      <c r="AQ639" s="1"/>
      <c r="AR639">
        <v>14862</v>
      </c>
      <c r="AS639">
        <v>1</v>
      </c>
      <c r="AT639" s="1" t="s">
        <v>4235</v>
      </c>
      <c r="AU639">
        <v>1500000</v>
      </c>
      <c r="AV639" s="1" t="s">
        <v>4244</v>
      </c>
      <c r="AW639" s="1" t="s">
        <v>3939</v>
      </c>
      <c r="AX639">
        <v>7152</v>
      </c>
      <c r="AY639">
        <v>135681</v>
      </c>
      <c r="AZ639">
        <v>1</v>
      </c>
      <c r="BA639" s="1" t="s">
        <v>3404</v>
      </c>
    </row>
    <row r="640" spans="1:53">
      <c r="A640" s="1" t="s">
        <v>682</v>
      </c>
      <c r="B640">
        <v>30</v>
      </c>
      <c r="C640">
        <v>14011.2</v>
      </c>
      <c r="D640" s="1" t="s">
        <v>1763</v>
      </c>
      <c r="E640">
        <v>-10</v>
      </c>
      <c r="F640">
        <v>138874</v>
      </c>
      <c r="G640">
        <v>1</v>
      </c>
      <c r="H640" s="1"/>
      <c r="I640" s="1" t="s">
        <v>2405</v>
      </c>
      <c r="J640" s="1" t="s">
        <v>2462</v>
      </c>
      <c r="K640" s="1" t="s">
        <v>2467</v>
      </c>
      <c r="L640" s="1" t="s">
        <v>2521</v>
      </c>
      <c r="M640" s="1" t="s">
        <v>2467</v>
      </c>
      <c r="N640" s="1" t="s">
        <v>2607</v>
      </c>
      <c r="O640" s="1"/>
      <c r="P640">
        <v>120</v>
      </c>
      <c r="Q640" s="1" t="s">
        <v>2789</v>
      </c>
      <c r="R640" s="1" t="s">
        <v>3107</v>
      </c>
      <c r="S640" s="1"/>
      <c r="T640" s="1" t="s">
        <v>3110</v>
      </c>
      <c r="U640" s="1" t="s">
        <v>2789</v>
      </c>
      <c r="V640" s="1" t="s">
        <v>1763</v>
      </c>
      <c r="W640" s="1" t="s">
        <v>3398</v>
      </c>
      <c r="X640" s="1" t="s">
        <v>3400</v>
      </c>
      <c r="Y640" s="3">
        <v>46216</v>
      </c>
      <c r="Z640" s="1" t="s">
        <v>3405</v>
      </c>
      <c r="AA640" s="3">
        <v>46216</v>
      </c>
      <c r="AB640" s="1" t="s">
        <v>3416</v>
      </c>
      <c r="AC640" s="1" t="s">
        <v>3608</v>
      </c>
      <c r="AD640" s="1" t="s">
        <v>3933</v>
      </c>
      <c r="AE640" s="1" t="s">
        <v>3933</v>
      </c>
      <c r="AF640" s="1" t="s">
        <v>3940</v>
      </c>
      <c r="AG640" s="1" t="s">
        <v>2521</v>
      </c>
      <c r="AH640" s="1" t="s">
        <v>2467</v>
      </c>
      <c r="AI640" s="1" t="s">
        <v>3950</v>
      </c>
      <c r="AJ640" s="1"/>
      <c r="AK640" s="1"/>
      <c r="AL640" s="1" t="s">
        <v>3952</v>
      </c>
      <c r="AM640" s="1" t="s">
        <v>3952</v>
      </c>
      <c r="AN640" s="1" t="s">
        <v>3960</v>
      </c>
      <c r="AO640" s="1" t="s">
        <v>4063</v>
      </c>
      <c r="AP640" s="1" t="s">
        <v>4216</v>
      </c>
      <c r="AQ640" s="1"/>
      <c r="AR640">
        <v>24755</v>
      </c>
      <c r="AS640">
        <v>120</v>
      </c>
      <c r="AT640" s="1" t="s">
        <v>4235</v>
      </c>
      <c r="AU640">
        <v>166.8</v>
      </c>
      <c r="AV640" s="1" t="s">
        <v>4317</v>
      </c>
      <c r="AW640" s="1" t="s">
        <v>3940</v>
      </c>
      <c r="AX640">
        <v>2305</v>
      </c>
      <c r="AY640">
        <v>135682</v>
      </c>
      <c r="AZ640">
        <v>1</v>
      </c>
      <c r="BA640" s="1" t="s">
        <v>3408</v>
      </c>
    </row>
    <row r="641" spans="1:53">
      <c r="A641" s="1" t="s">
        <v>683</v>
      </c>
      <c r="B641">
        <v>0</v>
      </c>
      <c r="C641">
        <v>14000000</v>
      </c>
      <c r="D641" s="1" t="s">
        <v>1764</v>
      </c>
      <c r="E641">
        <v>0</v>
      </c>
      <c r="F641">
        <v>138841</v>
      </c>
      <c r="G641">
        <v>1</v>
      </c>
      <c r="H641" s="1"/>
      <c r="I641" s="1" t="s">
        <v>2433</v>
      </c>
      <c r="J641" s="1" t="s">
        <v>2462</v>
      </c>
      <c r="K641" s="1" t="s">
        <v>2464</v>
      </c>
      <c r="L641" s="1" t="s">
        <v>2497</v>
      </c>
      <c r="M641" s="1" t="s">
        <v>2589</v>
      </c>
      <c r="N641" s="1" t="s">
        <v>2607</v>
      </c>
      <c r="O641" s="1"/>
      <c r="P641">
        <v>350</v>
      </c>
      <c r="Q641" s="1" t="s">
        <v>1764</v>
      </c>
      <c r="R641" s="1" t="s">
        <v>3107</v>
      </c>
      <c r="S641" s="1"/>
      <c r="T641" s="1" t="s">
        <v>3108</v>
      </c>
      <c r="U641" s="1" t="s">
        <v>1764</v>
      </c>
      <c r="V641" s="1" t="s">
        <v>1764</v>
      </c>
      <c r="W641" s="1" t="s">
        <v>3396</v>
      </c>
      <c r="X641" s="1" t="s">
        <v>3400</v>
      </c>
      <c r="Y641" s="3">
        <v>46216</v>
      </c>
      <c r="Z641" s="1" t="s">
        <v>3405</v>
      </c>
      <c r="AA641" s="3">
        <v>46216</v>
      </c>
      <c r="AB641" s="1" t="s">
        <v>3416</v>
      </c>
      <c r="AC641" s="1" t="s">
        <v>3609</v>
      </c>
      <c r="AD641" s="1" t="s">
        <v>3933</v>
      </c>
      <c r="AE641" s="1" t="s">
        <v>3934</v>
      </c>
      <c r="AF641" s="1" t="s">
        <v>3939</v>
      </c>
      <c r="AG641" s="1" t="s">
        <v>2497</v>
      </c>
      <c r="AH641" s="1" t="s">
        <v>2589</v>
      </c>
      <c r="AI641" s="1" t="s">
        <v>3948</v>
      </c>
      <c r="AJ641" s="1"/>
      <c r="AK641" s="1"/>
      <c r="AL641" s="1" t="s">
        <v>3952</v>
      </c>
      <c r="AM641" s="1" t="s">
        <v>3952</v>
      </c>
      <c r="AN641" s="1" t="s">
        <v>3958</v>
      </c>
      <c r="AO641" s="1" t="s">
        <v>4064</v>
      </c>
      <c r="AP641" s="1" t="s">
        <v>4212</v>
      </c>
      <c r="AQ641" s="1"/>
      <c r="AR641">
        <v>27687</v>
      </c>
      <c r="AS641">
        <v>350</v>
      </c>
      <c r="AT641" s="1" t="s">
        <v>4235</v>
      </c>
      <c r="AU641">
        <v>40000</v>
      </c>
      <c r="AV641" s="1" t="s">
        <v>4318</v>
      </c>
      <c r="AW641" s="1" t="s">
        <v>3939</v>
      </c>
      <c r="AX641">
        <v>820</v>
      </c>
      <c r="AY641">
        <v>135683</v>
      </c>
      <c r="AZ641">
        <v>1</v>
      </c>
      <c r="BA641" s="1" t="s">
        <v>3402</v>
      </c>
    </row>
    <row r="642" spans="1:53">
      <c r="A642" s="1" t="s">
        <v>684</v>
      </c>
      <c r="B642">
        <v>0</v>
      </c>
      <c r="C642">
        <v>15000000</v>
      </c>
      <c r="D642" s="1" t="s">
        <v>1765</v>
      </c>
      <c r="E642">
        <v>0</v>
      </c>
      <c r="F642">
        <v>138839</v>
      </c>
      <c r="G642">
        <v>1</v>
      </c>
      <c r="H642" s="1"/>
      <c r="I642" s="1" t="s">
        <v>2404</v>
      </c>
      <c r="J642" s="1" t="s">
        <v>2462</v>
      </c>
      <c r="K642" s="1" t="s">
        <v>2464</v>
      </c>
      <c r="L642" s="1" t="s">
        <v>2498</v>
      </c>
      <c r="M642" s="1" t="s">
        <v>2589</v>
      </c>
      <c r="N642" s="1" t="s">
        <v>2607</v>
      </c>
      <c r="O642" s="1"/>
      <c r="P642">
        <v>1</v>
      </c>
      <c r="Q642" s="1" t="s">
        <v>1765</v>
      </c>
      <c r="R642" s="1" t="s">
        <v>3107</v>
      </c>
      <c r="S642" s="1"/>
      <c r="T642" s="1" t="s">
        <v>3108</v>
      </c>
      <c r="U642" s="1" t="s">
        <v>3177</v>
      </c>
      <c r="V642" s="1" t="s">
        <v>3177</v>
      </c>
      <c r="W642" s="1" t="s">
        <v>3396</v>
      </c>
      <c r="X642" s="1" t="s">
        <v>3400</v>
      </c>
      <c r="Y642" s="3">
        <v>46216</v>
      </c>
      <c r="Z642" s="1" t="s">
        <v>3405</v>
      </c>
      <c r="AA642" s="3">
        <v>46216</v>
      </c>
      <c r="AB642" s="1" t="s">
        <v>3416</v>
      </c>
      <c r="AC642" s="1" t="s">
        <v>3610</v>
      </c>
      <c r="AD642" s="1" t="s">
        <v>3933</v>
      </c>
      <c r="AE642" s="1" t="s">
        <v>3933</v>
      </c>
      <c r="AF642" s="1" t="s">
        <v>3939</v>
      </c>
      <c r="AG642" s="1" t="s">
        <v>2498</v>
      </c>
      <c r="AH642" s="1" t="s">
        <v>2589</v>
      </c>
      <c r="AI642" s="1" t="s">
        <v>3948</v>
      </c>
      <c r="AJ642" s="1"/>
      <c r="AK642" s="1"/>
      <c r="AL642" s="1" t="s">
        <v>3952</v>
      </c>
      <c r="AM642" s="1" t="s">
        <v>3952</v>
      </c>
      <c r="AN642" s="1" t="s">
        <v>3958</v>
      </c>
      <c r="AO642" s="1" t="s">
        <v>4065</v>
      </c>
      <c r="AP642" s="1" t="s">
        <v>4212</v>
      </c>
      <c r="AQ642" s="1"/>
      <c r="AR642">
        <v>1267</v>
      </c>
      <c r="AS642">
        <v>1</v>
      </c>
      <c r="AT642" s="1" t="s">
        <v>4235</v>
      </c>
      <c r="AU642">
        <v>15000000</v>
      </c>
      <c r="AV642" s="1" t="s">
        <v>3500</v>
      </c>
      <c r="AW642" s="1" t="s">
        <v>3939</v>
      </c>
      <c r="AX642">
        <v>2369</v>
      </c>
      <c r="AY642">
        <v>135684</v>
      </c>
      <c r="AZ642">
        <v>1</v>
      </c>
      <c r="BA642" s="1" t="s">
        <v>3402</v>
      </c>
    </row>
    <row r="643" spans="1:53">
      <c r="A643" s="1" t="s">
        <v>685</v>
      </c>
      <c r="B643">
        <v>0</v>
      </c>
      <c r="C643">
        <v>8000000</v>
      </c>
      <c r="D643" s="1" t="s">
        <v>1766</v>
      </c>
      <c r="E643">
        <v>0</v>
      </c>
      <c r="F643">
        <v>138839</v>
      </c>
      <c r="G643">
        <v>2</v>
      </c>
      <c r="H643" s="1"/>
      <c r="I643" s="1" t="s">
        <v>2404</v>
      </c>
      <c r="J643" s="1" t="s">
        <v>2462</v>
      </c>
      <c r="K643" s="1" t="s">
        <v>2464</v>
      </c>
      <c r="L643" s="1" t="s">
        <v>2498</v>
      </c>
      <c r="M643" s="1" t="s">
        <v>2589</v>
      </c>
      <c r="N643" s="1" t="s">
        <v>2607</v>
      </c>
      <c r="O643" s="1"/>
      <c r="P643">
        <v>2</v>
      </c>
      <c r="Q643" s="1" t="s">
        <v>1766</v>
      </c>
      <c r="R643" s="1" t="s">
        <v>3107</v>
      </c>
      <c r="S643" s="1"/>
      <c r="T643" s="1" t="s">
        <v>3108</v>
      </c>
      <c r="U643" s="1" t="s">
        <v>3177</v>
      </c>
      <c r="V643" s="1" t="s">
        <v>3177</v>
      </c>
      <c r="W643" s="1" t="s">
        <v>3396</v>
      </c>
      <c r="X643" s="1" t="s">
        <v>3400</v>
      </c>
      <c r="Y643" s="3">
        <v>46216</v>
      </c>
      <c r="Z643" s="1" t="s">
        <v>3405</v>
      </c>
      <c r="AA643" s="3">
        <v>46216</v>
      </c>
      <c r="AB643" s="1" t="s">
        <v>3416</v>
      </c>
      <c r="AC643" s="1" t="s">
        <v>3610</v>
      </c>
      <c r="AD643" s="1" t="s">
        <v>3933</v>
      </c>
      <c r="AE643" s="1" t="s">
        <v>3933</v>
      </c>
      <c r="AF643" s="1" t="s">
        <v>3939</v>
      </c>
      <c r="AG643" s="1" t="s">
        <v>2498</v>
      </c>
      <c r="AH643" s="1" t="s">
        <v>2589</v>
      </c>
      <c r="AI643" s="1" t="s">
        <v>3948</v>
      </c>
      <c r="AJ643" s="1"/>
      <c r="AK643" s="1"/>
      <c r="AL643" s="1" t="s">
        <v>3952</v>
      </c>
      <c r="AM643" s="1" t="s">
        <v>3952</v>
      </c>
      <c r="AN643" s="1" t="s">
        <v>3958</v>
      </c>
      <c r="AO643" s="1" t="s">
        <v>4065</v>
      </c>
      <c r="AP643" s="1" t="s">
        <v>4212</v>
      </c>
      <c r="AQ643" s="1"/>
      <c r="AR643">
        <v>1267</v>
      </c>
      <c r="AS643">
        <v>2</v>
      </c>
      <c r="AT643" s="1" t="s">
        <v>4235</v>
      </c>
      <c r="AU643">
        <v>4000000</v>
      </c>
      <c r="AV643" s="1" t="s">
        <v>3500</v>
      </c>
      <c r="AW643" s="1" t="s">
        <v>3939</v>
      </c>
      <c r="AX643">
        <v>2369</v>
      </c>
      <c r="AY643">
        <v>135684</v>
      </c>
      <c r="AZ643">
        <v>2</v>
      </c>
      <c r="BA643" s="1" t="s">
        <v>3402</v>
      </c>
    </row>
    <row r="644" spans="1:53">
      <c r="A644" s="1" t="s">
        <v>686</v>
      </c>
      <c r="B644">
        <v>0</v>
      </c>
      <c r="C644">
        <v>10060235.9</v>
      </c>
      <c r="D644" s="1" t="s">
        <v>1767</v>
      </c>
      <c r="E644">
        <v>20</v>
      </c>
      <c r="F644">
        <v>138833</v>
      </c>
      <c r="G644">
        <v>1</v>
      </c>
      <c r="H644" s="1"/>
      <c r="I644" s="1" t="s">
        <v>2405</v>
      </c>
      <c r="J644" s="1" t="s">
        <v>2462</v>
      </c>
      <c r="K644" s="1" t="s">
        <v>2465</v>
      </c>
      <c r="L644" s="1" t="s">
        <v>2471</v>
      </c>
      <c r="M644" s="1" t="s">
        <v>2582</v>
      </c>
      <c r="N644" s="1" t="s">
        <v>2607</v>
      </c>
      <c r="O644" s="1"/>
      <c r="P644">
        <v>0</v>
      </c>
      <c r="Q644" s="1" t="s">
        <v>2609</v>
      </c>
      <c r="R644" s="1" t="s">
        <v>3107</v>
      </c>
      <c r="S644" s="1"/>
      <c r="T644" s="1" t="s">
        <v>3109</v>
      </c>
      <c r="U644" s="1" t="s">
        <v>3178</v>
      </c>
      <c r="V644" s="1" t="s">
        <v>1767</v>
      </c>
      <c r="W644" s="1" t="s">
        <v>3396</v>
      </c>
      <c r="X644" s="1"/>
      <c r="Y644" s="3">
        <v>46216</v>
      </c>
      <c r="Z644" s="1" t="s">
        <v>3405</v>
      </c>
      <c r="AA644" s="3">
        <v>46216</v>
      </c>
      <c r="AB644" s="1" t="s">
        <v>3416</v>
      </c>
      <c r="AC644" s="1" t="s">
        <v>3611</v>
      </c>
      <c r="AD644" s="1" t="s">
        <v>3933</v>
      </c>
      <c r="AE644" s="1" t="s">
        <v>3933</v>
      </c>
      <c r="AF644" s="1" t="s">
        <v>3937</v>
      </c>
      <c r="AG644" s="1" t="s">
        <v>2471</v>
      </c>
      <c r="AH644" s="1" t="s">
        <v>2582</v>
      </c>
      <c r="AI644" s="1" t="s">
        <v>3948</v>
      </c>
      <c r="AJ644" s="1"/>
      <c r="AK644" s="1"/>
      <c r="AL644" s="1" t="s">
        <v>3954</v>
      </c>
      <c r="AM644" s="1" t="s">
        <v>3954</v>
      </c>
      <c r="AN644" s="1" t="s">
        <v>3959</v>
      </c>
      <c r="AO644" s="1" t="s">
        <v>3963</v>
      </c>
      <c r="AP644" s="1" t="s">
        <v>4213</v>
      </c>
      <c r="AQ644" s="1"/>
      <c r="AR644">
        <v>10668</v>
      </c>
      <c r="AS644">
        <v>1</v>
      </c>
      <c r="AT644" s="1" t="s">
        <v>4235</v>
      </c>
      <c r="AU644">
        <v>10060235.9</v>
      </c>
      <c r="AV644" s="1" t="s">
        <v>4242</v>
      </c>
      <c r="AW644" s="1" t="s">
        <v>3937</v>
      </c>
      <c r="AX644">
        <v>36</v>
      </c>
      <c r="AY644">
        <v>135685</v>
      </c>
      <c r="AZ644">
        <v>1</v>
      </c>
      <c r="BA644" s="1" t="s">
        <v>3416</v>
      </c>
    </row>
    <row r="645" spans="1:53">
      <c r="A645" s="1" t="s">
        <v>687</v>
      </c>
      <c r="B645">
        <v>0</v>
      </c>
      <c r="C645">
        <v>10000000</v>
      </c>
      <c r="D645" s="1" t="s">
        <v>1768</v>
      </c>
      <c r="E645">
        <v>0</v>
      </c>
      <c r="F645">
        <v>138837</v>
      </c>
      <c r="G645">
        <v>1</v>
      </c>
      <c r="H645" s="1"/>
      <c r="I645" s="1" t="s">
        <v>2404</v>
      </c>
      <c r="J645" s="1" t="s">
        <v>2462</v>
      </c>
      <c r="K645" s="1" t="s">
        <v>2464</v>
      </c>
      <c r="L645" s="1" t="s">
        <v>2497</v>
      </c>
      <c r="M645" s="1" t="s">
        <v>2589</v>
      </c>
      <c r="N645" s="1" t="s">
        <v>2607</v>
      </c>
      <c r="O645" s="1"/>
      <c r="P645">
        <v>1</v>
      </c>
      <c r="Q645" s="1" t="s">
        <v>1768</v>
      </c>
      <c r="R645" s="1" t="s">
        <v>3107</v>
      </c>
      <c r="S645" s="1"/>
      <c r="T645" s="1" t="s">
        <v>3108</v>
      </c>
      <c r="U645" s="1" t="s">
        <v>1768</v>
      </c>
      <c r="V645" s="1" t="s">
        <v>1768</v>
      </c>
      <c r="W645" s="1" t="s">
        <v>3396</v>
      </c>
      <c r="X645" s="1" t="s">
        <v>3400</v>
      </c>
      <c r="Y645" s="3">
        <v>46216</v>
      </c>
      <c r="Z645" s="1" t="s">
        <v>3405</v>
      </c>
      <c r="AA645" s="3">
        <v>46216</v>
      </c>
      <c r="AB645" s="1" t="s">
        <v>3416</v>
      </c>
      <c r="AC645" s="1" t="s">
        <v>3612</v>
      </c>
      <c r="AD645" s="1" t="s">
        <v>3933</v>
      </c>
      <c r="AE645" s="1" t="s">
        <v>3933</v>
      </c>
      <c r="AF645" s="1" t="s">
        <v>3939</v>
      </c>
      <c r="AG645" s="1" t="s">
        <v>2497</v>
      </c>
      <c r="AH645" s="1" t="s">
        <v>2589</v>
      </c>
      <c r="AI645" s="1" t="s">
        <v>3948</v>
      </c>
      <c r="AJ645" s="1"/>
      <c r="AK645" s="1"/>
      <c r="AL645" s="1" t="s">
        <v>3952</v>
      </c>
      <c r="AM645" s="1" t="s">
        <v>3952</v>
      </c>
      <c r="AN645" s="1" t="s">
        <v>3958</v>
      </c>
      <c r="AO645" s="1" t="s">
        <v>4066</v>
      </c>
      <c r="AP645" s="1" t="s">
        <v>4212</v>
      </c>
      <c r="AQ645" s="1"/>
      <c r="AR645">
        <v>1267</v>
      </c>
      <c r="AS645">
        <v>1</v>
      </c>
      <c r="AT645" s="1" t="s">
        <v>4235</v>
      </c>
      <c r="AU645">
        <v>10000000</v>
      </c>
      <c r="AV645" s="1" t="s">
        <v>3500</v>
      </c>
      <c r="AW645" s="1" t="s">
        <v>3939</v>
      </c>
      <c r="AX645">
        <v>7153</v>
      </c>
      <c r="AY645">
        <v>135686</v>
      </c>
      <c r="AZ645">
        <v>1</v>
      </c>
      <c r="BA645" s="1" t="s">
        <v>3402</v>
      </c>
    </row>
    <row r="646" spans="1:53">
      <c r="A646" s="1" t="s">
        <v>688</v>
      </c>
      <c r="B646">
        <v>0</v>
      </c>
      <c r="C646">
        <v>1600000</v>
      </c>
      <c r="D646" s="1" t="s">
        <v>1470</v>
      </c>
      <c r="E646">
        <v>0</v>
      </c>
      <c r="F646">
        <v>138718</v>
      </c>
      <c r="G646">
        <v>1</v>
      </c>
      <c r="H646" s="1"/>
      <c r="I646" s="1" t="s">
        <v>2408</v>
      </c>
      <c r="J646" s="1" t="s">
        <v>2462</v>
      </c>
      <c r="K646" s="1" t="s">
        <v>2464</v>
      </c>
      <c r="L646" s="1" t="s">
        <v>2502</v>
      </c>
      <c r="M646" s="1" t="s">
        <v>2584</v>
      </c>
      <c r="N646" s="1" t="s">
        <v>2607</v>
      </c>
      <c r="O646" s="1"/>
      <c r="P646">
        <v>2</v>
      </c>
      <c r="Q646" s="1" t="s">
        <v>1470</v>
      </c>
      <c r="R646" s="1" t="s">
        <v>3107</v>
      </c>
      <c r="S646" s="1"/>
      <c r="T646" s="1" t="s">
        <v>3108</v>
      </c>
      <c r="U646" s="1" t="s">
        <v>1470</v>
      </c>
      <c r="V646" s="1" t="s">
        <v>1470</v>
      </c>
      <c r="W646" s="1" t="s">
        <v>3396</v>
      </c>
      <c r="X646" s="1" t="s">
        <v>3400</v>
      </c>
      <c r="Y646" s="3">
        <v>46216</v>
      </c>
      <c r="Z646" s="1" t="s">
        <v>3405</v>
      </c>
      <c r="AA646" s="3">
        <v>46216</v>
      </c>
      <c r="AB646" s="1" t="s">
        <v>3416</v>
      </c>
      <c r="AC646" s="1" t="s">
        <v>3613</v>
      </c>
      <c r="AD646" s="1" t="s">
        <v>3933</v>
      </c>
      <c r="AE646" s="1" t="s">
        <v>3933</v>
      </c>
      <c r="AF646" s="1" t="s">
        <v>3939</v>
      </c>
      <c r="AG646" s="1" t="s">
        <v>2502</v>
      </c>
      <c r="AH646" s="1" t="s">
        <v>2584</v>
      </c>
      <c r="AI646" s="1" t="s">
        <v>3948</v>
      </c>
      <c r="AJ646" s="1"/>
      <c r="AK646" s="1"/>
      <c r="AL646" s="1" t="s">
        <v>3952</v>
      </c>
      <c r="AM646" s="1" t="s">
        <v>3952</v>
      </c>
      <c r="AN646" s="1" t="s">
        <v>3958</v>
      </c>
      <c r="AO646" s="1" t="s">
        <v>4067</v>
      </c>
      <c r="AP646" s="1" t="s">
        <v>4212</v>
      </c>
      <c r="AQ646" s="1"/>
      <c r="AR646">
        <v>1288</v>
      </c>
      <c r="AS646">
        <v>2</v>
      </c>
      <c r="AT646" s="1" t="s">
        <v>4235</v>
      </c>
      <c r="AU646">
        <v>800000</v>
      </c>
      <c r="AV646" s="1" t="s">
        <v>4319</v>
      </c>
      <c r="AW646" s="1" t="s">
        <v>3939</v>
      </c>
      <c r="AX646">
        <v>7117</v>
      </c>
      <c r="AY646">
        <v>135687</v>
      </c>
      <c r="AZ646">
        <v>1</v>
      </c>
      <c r="BA646" s="1" t="s">
        <v>4619</v>
      </c>
    </row>
    <row r="647" spans="1:53">
      <c r="A647" s="1" t="s">
        <v>689</v>
      </c>
      <c r="B647">
        <v>0</v>
      </c>
      <c r="C647">
        <v>140000</v>
      </c>
      <c r="D647" s="1" t="s">
        <v>1769</v>
      </c>
      <c r="E647">
        <v>0</v>
      </c>
      <c r="F647">
        <v>138844</v>
      </c>
      <c r="G647">
        <v>1</v>
      </c>
      <c r="H647" s="1"/>
      <c r="I647" s="1" t="s">
        <v>2412</v>
      </c>
      <c r="J647" s="1" t="s">
        <v>2462</v>
      </c>
      <c r="K647" s="1" t="s">
        <v>2464</v>
      </c>
      <c r="L647" s="1" t="s">
        <v>2515</v>
      </c>
      <c r="M647" s="1" t="s">
        <v>2599</v>
      </c>
      <c r="N647" s="1" t="s">
        <v>2607</v>
      </c>
      <c r="O647" s="1"/>
      <c r="P647">
        <v>1</v>
      </c>
      <c r="Q647" s="1" t="s">
        <v>1769</v>
      </c>
      <c r="R647" s="1" t="s">
        <v>3107</v>
      </c>
      <c r="S647" s="1"/>
      <c r="T647" s="1" t="s">
        <v>3108</v>
      </c>
      <c r="U647" s="1" t="s">
        <v>1769</v>
      </c>
      <c r="V647" s="1" t="s">
        <v>1769</v>
      </c>
      <c r="W647" s="1" t="s">
        <v>3396</v>
      </c>
      <c r="X647" s="1"/>
      <c r="Y647" s="3">
        <v>46216</v>
      </c>
      <c r="Z647" s="1" t="s">
        <v>3405</v>
      </c>
      <c r="AA647" s="3">
        <v>46216</v>
      </c>
      <c r="AB647" s="1" t="s">
        <v>3416</v>
      </c>
      <c r="AC647" s="1" t="s">
        <v>3614</v>
      </c>
      <c r="AD647" s="1" t="s">
        <v>3933</v>
      </c>
      <c r="AE647" s="1" t="s">
        <v>3933</v>
      </c>
      <c r="AF647" s="1" t="s">
        <v>3943</v>
      </c>
      <c r="AG647" s="1" t="s">
        <v>2515</v>
      </c>
      <c r="AH647" s="1" t="s">
        <v>2599</v>
      </c>
      <c r="AI647" s="1" t="s">
        <v>3948</v>
      </c>
      <c r="AJ647" s="1"/>
      <c r="AK647" s="1"/>
      <c r="AL647" s="1" t="s">
        <v>3952</v>
      </c>
      <c r="AM647" s="1" t="s">
        <v>3952</v>
      </c>
      <c r="AN647" s="1" t="s">
        <v>3958</v>
      </c>
      <c r="AO647" s="1" t="s">
        <v>4068</v>
      </c>
      <c r="AP647" s="1" t="s">
        <v>4212</v>
      </c>
      <c r="AQ647" s="1"/>
      <c r="AR647">
        <v>1185</v>
      </c>
      <c r="AS647">
        <v>1</v>
      </c>
      <c r="AT647" s="1" t="s">
        <v>4235</v>
      </c>
      <c r="AU647">
        <v>140000</v>
      </c>
      <c r="AV647" s="1" t="s">
        <v>4296</v>
      </c>
      <c r="AW647" s="1" t="s">
        <v>3943</v>
      </c>
      <c r="AX647">
        <v>7157</v>
      </c>
      <c r="AY647">
        <v>135688</v>
      </c>
      <c r="AZ647">
        <v>1</v>
      </c>
      <c r="BA647" s="1" t="s">
        <v>3402</v>
      </c>
    </row>
    <row r="648" spans="1:53">
      <c r="A648" s="1" t="s">
        <v>690</v>
      </c>
      <c r="B648">
        <v>0</v>
      </c>
      <c r="C648">
        <v>55040000</v>
      </c>
      <c r="D648" s="1" t="s">
        <v>1770</v>
      </c>
      <c r="E648">
        <v>0</v>
      </c>
      <c r="F648">
        <v>138842</v>
      </c>
      <c r="G648">
        <v>1</v>
      </c>
      <c r="H648" s="1"/>
      <c r="I648" s="1" t="s">
        <v>2405</v>
      </c>
      <c r="J648" s="1" t="s">
        <v>2462</v>
      </c>
      <c r="K648" s="1" t="s">
        <v>2464</v>
      </c>
      <c r="L648" s="1" t="s">
        <v>2512</v>
      </c>
      <c r="M648" s="1" t="s">
        <v>2587</v>
      </c>
      <c r="N648" s="1" t="s">
        <v>2607</v>
      </c>
      <c r="O648" s="1"/>
      <c r="P648">
        <v>4</v>
      </c>
      <c r="Q648" s="1" t="s">
        <v>1770</v>
      </c>
      <c r="R648" s="1" t="s">
        <v>3107</v>
      </c>
      <c r="S648" s="1"/>
      <c r="T648" s="1" t="s">
        <v>3108</v>
      </c>
      <c r="U648" s="1" t="s">
        <v>1770</v>
      </c>
      <c r="V648" s="1" t="s">
        <v>1770</v>
      </c>
      <c r="W648" s="1" t="s">
        <v>3396</v>
      </c>
      <c r="X648" s="1"/>
      <c r="Y648" s="3">
        <v>46216</v>
      </c>
      <c r="Z648" s="1" t="s">
        <v>3405</v>
      </c>
      <c r="AA648" s="3">
        <v>46216</v>
      </c>
      <c r="AB648" s="1" t="s">
        <v>3416</v>
      </c>
      <c r="AC648" s="1" t="s">
        <v>3615</v>
      </c>
      <c r="AD648" s="1" t="s">
        <v>3933</v>
      </c>
      <c r="AE648" s="1" t="s">
        <v>3933</v>
      </c>
      <c r="AF648" s="1" t="s">
        <v>3939</v>
      </c>
      <c r="AG648" s="1" t="s">
        <v>2512</v>
      </c>
      <c r="AH648" s="1" t="s">
        <v>2587</v>
      </c>
      <c r="AI648" s="1" t="s">
        <v>3948</v>
      </c>
      <c r="AJ648" s="1"/>
      <c r="AK648" s="1"/>
      <c r="AL648" s="1" t="s">
        <v>3952</v>
      </c>
      <c r="AM648" s="1" t="s">
        <v>3952</v>
      </c>
      <c r="AN648" s="1" t="s">
        <v>3958</v>
      </c>
      <c r="AO648" s="1" t="s">
        <v>4069</v>
      </c>
      <c r="AP648" s="1" t="s">
        <v>4212</v>
      </c>
      <c r="AQ648" s="1"/>
      <c r="AR648">
        <v>14862</v>
      </c>
      <c r="AS648">
        <v>4</v>
      </c>
      <c r="AT648" s="1" t="s">
        <v>4235</v>
      </c>
      <c r="AU648">
        <v>13760000</v>
      </c>
      <c r="AV648" s="1" t="s">
        <v>4244</v>
      </c>
      <c r="AW648" s="1" t="s">
        <v>3939</v>
      </c>
      <c r="AX648">
        <v>6184</v>
      </c>
      <c r="AY648">
        <v>135689</v>
      </c>
      <c r="AZ648">
        <v>1</v>
      </c>
      <c r="BA648" s="1" t="s">
        <v>3402</v>
      </c>
    </row>
    <row r="649" spans="1:53">
      <c r="A649" s="1" t="s">
        <v>691</v>
      </c>
      <c r="B649">
        <v>0</v>
      </c>
      <c r="C649">
        <v>12000</v>
      </c>
      <c r="D649" s="1" t="s">
        <v>1563</v>
      </c>
      <c r="E649">
        <v>0</v>
      </c>
      <c r="F649">
        <v>138871</v>
      </c>
      <c r="G649">
        <v>1</v>
      </c>
      <c r="H649" s="1"/>
      <c r="I649" s="1" t="s">
        <v>2405</v>
      </c>
      <c r="J649" s="1" t="s">
        <v>2462</v>
      </c>
      <c r="K649" s="1" t="s">
        <v>2467</v>
      </c>
      <c r="L649" s="1" t="s">
        <v>2521</v>
      </c>
      <c r="M649" s="1" t="s">
        <v>2467</v>
      </c>
      <c r="N649" s="1" t="s">
        <v>2607</v>
      </c>
      <c r="O649" s="1"/>
      <c r="P649">
        <v>1</v>
      </c>
      <c r="Q649" s="1" t="s">
        <v>1563</v>
      </c>
      <c r="R649" s="1" t="s">
        <v>3107</v>
      </c>
      <c r="S649" s="1"/>
      <c r="T649" s="1" t="s">
        <v>3110</v>
      </c>
      <c r="U649" s="1" t="s">
        <v>3179</v>
      </c>
      <c r="V649" s="1" t="s">
        <v>3179</v>
      </c>
      <c r="W649" s="1" t="s">
        <v>3397</v>
      </c>
      <c r="X649" s="1" t="s">
        <v>3400</v>
      </c>
      <c r="Y649" s="3">
        <v>46216</v>
      </c>
      <c r="Z649" s="1" t="s">
        <v>3405</v>
      </c>
      <c r="AA649" s="3">
        <v>46216</v>
      </c>
      <c r="AB649" s="1" t="s">
        <v>3416</v>
      </c>
      <c r="AC649" s="1" t="s">
        <v>3616</v>
      </c>
      <c r="AD649" s="1" t="s">
        <v>3933</v>
      </c>
      <c r="AE649" s="1" t="s">
        <v>3933</v>
      </c>
      <c r="AF649" s="1" t="s">
        <v>3940</v>
      </c>
      <c r="AG649" s="1" t="s">
        <v>2521</v>
      </c>
      <c r="AH649" s="1" t="s">
        <v>2467</v>
      </c>
      <c r="AI649" s="1" t="s">
        <v>3950</v>
      </c>
      <c r="AJ649" s="1"/>
      <c r="AK649" s="1"/>
      <c r="AL649" s="1" t="s">
        <v>3952</v>
      </c>
      <c r="AM649" s="1" t="s">
        <v>3952</v>
      </c>
      <c r="AN649" s="1" t="s">
        <v>3960</v>
      </c>
      <c r="AO649" s="1" t="s">
        <v>4070</v>
      </c>
      <c r="AP649" s="1" t="s">
        <v>4216</v>
      </c>
      <c r="AQ649" s="1"/>
      <c r="AR649">
        <v>24755</v>
      </c>
      <c r="AS649">
        <v>1</v>
      </c>
      <c r="AT649" s="1" t="s">
        <v>4235</v>
      </c>
      <c r="AU649">
        <v>12000</v>
      </c>
      <c r="AV649" s="1" t="s">
        <v>4317</v>
      </c>
      <c r="AW649" s="1" t="s">
        <v>3940</v>
      </c>
      <c r="AX649">
        <v>2221</v>
      </c>
      <c r="AY649">
        <v>135690</v>
      </c>
      <c r="AZ649">
        <v>1</v>
      </c>
      <c r="BA649" s="1" t="s">
        <v>3408</v>
      </c>
    </row>
    <row r="650" spans="1:53">
      <c r="A650" s="1" t="s">
        <v>692</v>
      </c>
      <c r="B650">
        <v>0</v>
      </c>
      <c r="C650">
        <v>3100</v>
      </c>
      <c r="D650" s="1" t="s">
        <v>1771</v>
      </c>
      <c r="E650">
        <v>0</v>
      </c>
      <c r="F650">
        <v>138871</v>
      </c>
      <c r="G650">
        <v>2</v>
      </c>
      <c r="H650" s="1"/>
      <c r="I650" s="1" t="s">
        <v>2405</v>
      </c>
      <c r="J650" s="1" t="s">
        <v>2462</v>
      </c>
      <c r="K650" s="1" t="s">
        <v>2467</v>
      </c>
      <c r="L650" s="1" t="s">
        <v>2521</v>
      </c>
      <c r="M650" s="1" t="s">
        <v>2467</v>
      </c>
      <c r="N650" s="1" t="s">
        <v>2607</v>
      </c>
      <c r="O650" s="1"/>
      <c r="P650">
        <v>1</v>
      </c>
      <c r="Q650" s="1" t="s">
        <v>1771</v>
      </c>
      <c r="R650" s="1" t="s">
        <v>3107</v>
      </c>
      <c r="S650" s="1"/>
      <c r="T650" s="1" t="s">
        <v>3110</v>
      </c>
      <c r="U650" s="1" t="s">
        <v>3179</v>
      </c>
      <c r="V650" s="1" t="s">
        <v>3179</v>
      </c>
      <c r="W650" s="1" t="s">
        <v>3397</v>
      </c>
      <c r="X650" s="1" t="s">
        <v>3400</v>
      </c>
      <c r="Y650" s="3">
        <v>46216</v>
      </c>
      <c r="Z650" s="1" t="s">
        <v>3405</v>
      </c>
      <c r="AA650" s="3">
        <v>46216</v>
      </c>
      <c r="AB650" s="1" t="s">
        <v>3416</v>
      </c>
      <c r="AC650" s="1" t="s">
        <v>3616</v>
      </c>
      <c r="AD650" s="1" t="s">
        <v>3933</v>
      </c>
      <c r="AE650" s="1" t="s">
        <v>3933</v>
      </c>
      <c r="AF650" s="1" t="s">
        <v>3940</v>
      </c>
      <c r="AG650" s="1" t="s">
        <v>2521</v>
      </c>
      <c r="AH650" s="1" t="s">
        <v>2467</v>
      </c>
      <c r="AI650" s="1" t="s">
        <v>3950</v>
      </c>
      <c r="AJ650" s="1"/>
      <c r="AK650" s="1"/>
      <c r="AL650" s="1" t="s">
        <v>3952</v>
      </c>
      <c r="AM650" s="1" t="s">
        <v>3952</v>
      </c>
      <c r="AN650" s="1" t="s">
        <v>3960</v>
      </c>
      <c r="AO650" s="1" t="s">
        <v>4070</v>
      </c>
      <c r="AP650" s="1" t="s">
        <v>4216</v>
      </c>
      <c r="AQ650" s="1"/>
      <c r="AR650">
        <v>24755</v>
      </c>
      <c r="AS650">
        <v>1</v>
      </c>
      <c r="AT650" s="1" t="s">
        <v>4235</v>
      </c>
      <c r="AU650">
        <v>3100</v>
      </c>
      <c r="AV650" s="1" t="s">
        <v>4317</v>
      </c>
      <c r="AW650" s="1" t="s">
        <v>3940</v>
      </c>
      <c r="AX650">
        <v>2221</v>
      </c>
      <c r="AY650">
        <v>135690</v>
      </c>
      <c r="AZ650">
        <v>2</v>
      </c>
      <c r="BA650" s="1" t="s">
        <v>3408</v>
      </c>
    </row>
    <row r="651" spans="1:53">
      <c r="A651" s="1" t="s">
        <v>693</v>
      </c>
      <c r="B651">
        <v>0</v>
      </c>
      <c r="C651">
        <v>1125000</v>
      </c>
      <c r="D651" s="1" t="s">
        <v>1772</v>
      </c>
      <c r="E651">
        <v>20</v>
      </c>
      <c r="F651">
        <v>138943</v>
      </c>
      <c r="G651">
        <v>1</v>
      </c>
      <c r="H651" s="1"/>
      <c r="I651" s="1" t="s">
        <v>2434</v>
      </c>
      <c r="J651" s="1" t="s">
        <v>2462</v>
      </c>
      <c r="K651" s="1" t="s">
        <v>2464</v>
      </c>
      <c r="L651" s="1" t="s">
        <v>2532</v>
      </c>
      <c r="M651" s="1" t="s">
        <v>2581</v>
      </c>
      <c r="N651" s="1" t="s">
        <v>2607</v>
      </c>
      <c r="O651" s="1"/>
      <c r="P651">
        <v>2</v>
      </c>
      <c r="Q651" s="1" t="s">
        <v>2790</v>
      </c>
      <c r="R651" s="1" t="s">
        <v>3107</v>
      </c>
      <c r="S651" s="1"/>
      <c r="T651" s="1" t="s">
        <v>3108</v>
      </c>
      <c r="U651" s="1" t="s">
        <v>2790</v>
      </c>
      <c r="V651" s="1" t="s">
        <v>1772</v>
      </c>
      <c r="W651" s="1" t="s">
        <v>3396</v>
      </c>
      <c r="X651" s="1"/>
      <c r="Y651" s="3">
        <v>46216</v>
      </c>
      <c r="Z651" s="1" t="s">
        <v>3405</v>
      </c>
      <c r="AA651" s="3">
        <v>46216</v>
      </c>
      <c r="AB651" s="1" t="s">
        <v>3416</v>
      </c>
      <c r="AC651" s="1" t="s">
        <v>3617</v>
      </c>
      <c r="AD651" s="1" t="s">
        <v>3933</v>
      </c>
      <c r="AE651" s="1" t="s">
        <v>3933</v>
      </c>
      <c r="AF651" s="1" t="s">
        <v>3936</v>
      </c>
      <c r="AG651" s="1" t="s">
        <v>2532</v>
      </c>
      <c r="AH651" s="1" t="s">
        <v>2581</v>
      </c>
      <c r="AI651" s="1" t="s">
        <v>3948</v>
      </c>
      <c r="AJ651" s="1"/>
      <c r="AK651" s="1"/>
      <c r="AL651" s="1" t="s">
        <v>3952</v>
      </c>
      <c r="AM651" s="1" t="s">
        <v>3952</v>
      </c>
      <c r="AN651" s="1" t="s">
        <v>3958</v>
      </c>
      <c r="AO651" s="1" t="s">
        <v>4071</v>
      </c>
      <c r="AP651" s="1" t="s">
        <v>4212</v>
      </c>
      <c r="AQ651" s="1"/>
      <c r="AR651">
        <v>1251</v>
      </c>
      <c r="AS651">
        <v>2</v>
      </c>
      <c r="AT651" s="1" t="s">
        <v>4235</v>
      </c>
      <c r="AU651">
        <v>562500</v>
      </c>
      <c r="AV651" s="1" t="s">
        <v>4320</v>
      </c>
      <c r="AW651" s="1" t="s">
        <v>3936</v>
      </c>
      <c r="AX651">
        <v>2636</v>
      </c>
      <c r="AY651">
        <v>135691</v>
      </c>
      <c r="AZ651">
        <v>1</v>
      </c>
      <c r="BA651" s="1" t="s">
        <v>3406</v>
      </c>
    </row>
    <row r="652" spans="1:53">
      <c r="A652" s="1" t="s">
        <v>694</v>
      </c>
      <c r="B652">
        <v>0</v>
      </c>
      <c r="C652">
        <v>2293275</v>
      </c>
      <c r="D652" s="1" t="s">
        <v>1773</v>
      </c>
      <c r="E652">
        <v>0</v>
      </c>
      <c r="F652">
        <v>138927</v>
      </c>
      <c r="G652">
        <v>1</v>
      </c>
      <c r="H652" s="1"/>
      <c r="I652" s="1" t="s">
        <v>2435</v>
      </c>
      <c r="J652" s="1" t="s">
        <v>2462</v>
      </c>
      <c r="K652" s="1" t="s">
        <v>2464</v>
      </c>
      <c r="L652" s="1" t="s">
        <v>2470</v>
      </c>
      <c r="M652" s="1" t="s">
        <v>2581</v>
      </c>
      <c r="N652" s="1" t="s">
        <v>2607</v>
      </c>
      <c r="O652" s="1"/>
      <c r="P652">
        <v>1</v>
      </c>
      <c r="Q652" s="1" t="s">
        <v>1773</v>
      </c>
      <c r="R652" s="1" t="s">
        <v>3107</v>
      </c>
      <c r="S652" s="1"/>
      <c r="T652" s="1" t="s">
        <v>3108</v>
      </c>
      <c r="U652" s="1" t="s">
        <v>1773</v>
      </c>
      <c r="V652" s="1" t="s">
        <v>1773</v>
      </c>
      <c r="W652" s="1" t="s">
        <v>3396</v>
      </c>
      <c r="X652" s="1" t="s">
        <v>3400</v>
      </c>
      <c r="Y652" s="3">
        <v>46216</v>
      </c>
      <c r="Z652" s="1" t="s">
        <v>3405</v>
      </c>
      <c r="AA652" s="3">
        <v>46216</v>
      </c>
      <c r="AB652" s="1" t="s">
        <v>3416</v>
      </c>
      <c r="AC652" s="1" t="s">
        <v>3618</v>
      </c>
      <c r="AD652" s="1" t="s">
        <v>3933</v>
      </c>
      <c r="AE652" s="1" t="s">
        <v>3933</v>
      </c>
      <c r="AF652" s="1" t="s">
        <v>3936</v>
      </c>
      <c r="AG652" s="1" t="s">
        <v>2470</v>
      </c>
      <c r="AH652" s="1" t="s">
        <v>2581</v>
      </c>
      <c r="AI652" s="1" t="s">
        <v>3948</v>
      </c>
      <c r="AJ652" s="1"/>
      <c r="AK652" s="1"/>
      <c r="AL652" s="1" t="s">
        <v>3952</v>
      </c>
      <c r="AM652" s="1" t="s">
        <v>3952</v>
      </c>
      <c r="AN652" s="1" t="s">
        <v>3958</v>
      </c>
      <c r="AO652" s="1" t="s">
        <v>4020</v>
      </c>
      <c r="AP652" s="1" t="s">
        <v>4212</v>
      </c>
      <c r="AQ652" s="1"/>
      <c r="AR652">
        <v>9757</v>
      </c>
      <c r="AS652">
        <v>1</v>
      </c>
      <c r="AT652" s="1" t="s">
        <v>4237</v>
      </c>
      <c r="AU652">
        <v>2293275</v>
      </c>
      <c r="AV652" s="1" t="s">
        <v>4321</v>
      </c>
      <c r="AW652" s="1" t="s">
        <v>3936</v>
      </c>
      <c r="AX652">
        <v>4038</v>
      </c>
      <c r="AY652">
        <v>135692</v>
      </c>
      <c r="AZ652">
        <v>1</v>
      </c>
      <c r="BA652" s="1" t="s">
        <v>3410</v>
      </c>
    </row>
    <row r="653" spans="1:53">
      <c r="A653" s="1" t="s">
        <v>695</v>
      </c>
      <c r="B653">
        <v>0</v>
      </c>
      <c r="C653">
        <v>37458335</v>
      </c>
      <c r="D653" s="1" t="s">
        <v>1774</v>
      </c>
      <c r="E653">
        <v>20</v>
      </c>
      <c r="F653">
        <v>138915</v>
      </c>
      <c r="G653">
        <v>1</v>
      </c>
      <c r="H653" s="1"/>
      <c r="I653" s="1" t="s">
        <v>2412</v>
      </c>
      <c r="J653" s="1" t="s">
        <v>2462</v>
      </c>
      <c r="K653" s="1" t="s">
        <v>2464</v>
      </c>
      <c r="L653" s="1" t="s">
        <v>2486</v>
      </c>
      <c r="M653" s="1" t="s">
        <v>2591</v>
      </c>
      <c r="N653" s="1" t="s">
        <v>2607</v>
      </c>
      <c r="O653" s="1"/>
      <c r="P653">
        <v>5</v>
      </c>
      <c r="Q653" s="1" t="s">
        <v>2791</v>
      </c>
      <c r="R653" s="1" t="s">
        <v>3107</v>
      </c>
      <c r="S653" s="1"/>
      <c r="T653" s="1" t="s">
        <v>3108</v>
      </c>
      <c r="U653" s="1" t="s">
        <v>2791</v>
      </c>
      <c r="V653" s="1" t="s">
        <v>1774</v>
      </c>
      <c r="W653" s="1" t="s">
        <v>3396</v>
      </c>
      <c r="X653" s="1" t="s">
        <v>3400</v>
      </c>
      <c r="Y653" s="3">
        <v>46216</v>
      </c>
      <c r="Z653" s="1" t="s">
        <v>3405</v>
      </c>
      <c r="AA653" s="3">
        <v>46216</v>
      </c>
      <c r="AB653" s="1" t="s">
        <v>3416</v>
      </c>
      <c r="AC653" s="1" t="s">
        <v>3619</v>
      </c>
      <c r="AD653" s="1" t="s">
        <v>3933</v>
      </c>
      <c r="AE653" s="1" t="s">
        <v>3934</v>
      </c>
      <c r="AF653" s="1" t="s">
        <v>3943</v>
      </c>
      <c r="AG653" s="1" t="s">
        <v>2486</v>
      </c>
      <c r="AH653" s="1" t="s">
        <v>2591</v>
      </c>
      <c r="AI653" s="1" t="s">
        <v>3948</v>
      </c>
      <c r="AJ653" s="1"/>
      <c r="AK653" s="1"/>
      <c r="AL653" s="1" t="s">
        <v>3952</v>
      </c>
      <c r="AM653" s="1" t="s">
        <v>3952</v>
      </c>
      <c r="AN653" s="1" t="s">
        <v>3958</v>
      </c>
      <c r="AO653" s="1" t="s">
        <v>4008</v>
      </c>
      <c r="AP653" s="1" t="s">
        <v>4212</v>
      </c>
      <c r="AQ653" s="1"/>
      <c r="AR653">
        <v>4155</v>
      </c>
      <c r="AS653">
        <v>5</v>
      </c>
      <c r="AT653" s="1" t="s">
        <v>4235</v>
      </c>
      <c r="AU653">
        <v>7491667</v>
      </c>
      <c r="AV653" s="1" t="s">
        <v>4257</v>
      </c>
      <c r="AW653" s="1" t="s">
        <v>3943</v>
      </c>
      <c r="AX653">
        <v>1184</v>
      </c>
      <c r="AY653">
        <v>135693</v>
      </c>
      <c r="AZ653">
        <v>1</v>
      </c>
      <c r="BA653" s="1" t="s">
        <v>3410</v>
      </c>
    </row>
    <row r="654" spans="1:53">
      <c r="A654" s="1" t="s">
        <v>696</v>
      </c>
      <c r="B654">
        <v>0</v>
      </c>
      <c r="C654">
        <v>110000</v>
      </c>
      <c r="D654" s="1" t="s">
        <v>1698</v>
      </c>
      <c r="E654">
        <v>20</v>
      </c>
      <c r="F654">
        <v>138879</v>
      </c>
      <c r="G654">
        <v>1</v>
      </c>
      <c r="H654" s="1"/>
      <c r="I654" s="1" t="s">
        <v>2406</v>
      </c>
      <c r="J654" s="1" t="s">
        <v>2462</v>
      </c>
      <c r="K654" s="1" t="s">
        <v>2465</v>
      </c>
      <c r="L654" s="1" t="s">
        <v>2540</v>
      </c>
      <c r="M654" s="1" t="s">
        <v>2465</v>
      </c>
      <c r="N654" s="1" t="s">
        <v>2607</v>
      </c>
      <c r="O654" s="1"/>
      <c r="P654">
        <v>1</v>
      </c>
      <c r="Q654" s="1" t="s">
        <v>2750</v>
      </c>
      <c r="R654" s="1" t="s">
        <v>3107</v>
      </c>
      <c r="S654" s="1"/>
      <c r="T654" s="1" t="s">
        <v>3109</v>
      </c>
      <c r="U654" s="1" t="s">
        <v>3180</v>
      </c>
      <c r="V654" s="1" t="s">
        <v>3327</v>
      </c>
      <c r="W654" s="1" t="s">
        <v>3396</v>
      </c>
      <c r="X654" s="1" t="s">
        <v>3400</v>
      </c>
      <c r="Y654" s="3">
        <v>46216</v>
      </c>
      <c r="Z654" s="1" t="s">
        <v>3405</v>
      </c>
      <c r="AA654" s="3">
        <v>46216</v>
      </c>
      <c r="AB654" s="1" t="s">
        <v>3416</v>
      </c>
      <c r="AC654" s="1" t="s">
        <v>3620</v>
      </c>
      <c r="AD654" s="1" t="s">
        <v>3933</v>
      </c>
      <c r="AE654" s="1" t="s">
        <v>3933</v>
      </c>
      <c r="AF654" s="1" t="s">
        <v>3937</v>
      </c>
      <c r="AG654" s="1" t="s">
        <v>2540</v>
      </c>
      <c r="AH654" s="1" t="s">
        <v>2465</v>
      </c>
      <c r="AI654" s="1" t="s">
        <v>3948</v>
      </c>
      <c r="AJ654" s="1"/>
      <c r="AK654" s="1"/>
      <c r="AL654" s="1" t="s">
        <v>3952</v>
      </c>
      <c r="AM654" s="1" t="s">
        <v>3952</v>
      </c>
      <c r="AN654" s="1" t="s">
        <v>3959</v>
      </c>
      <c r="AO654" s="1" t="s">
        <v>4008</v>
      </c>
      <c r="AP654" s="1" t="s">
        <v>4221</v>
      </c>
      <c r="AQ654" s="1"/>
      <c r="AR654">
        <v>4323</v>
      </c>
      <c r="AS654">
        <v>1</v>
      </c>
      <c r="AT654" s="1" t="s">
        <v>4235</v>
      </c>
      <c r="AU654">
        <v>110000</v>
      </c>
      <c r="AV654" s="1" t="s">
        <v>4282</v>
      </c>
      <c r="AW654" s="1" t="s">
        <v>3937</v>
      </c>
      <c r="AX654">
        <v>1184</v>
      </c>
      <c r="AY654">
        <v>135694</v>
      </c>
      <c r="AZ654">
        <v>1</v>
      </c>
      <c r="BA654" s="1" t="s">
        <v>3415</v>
      </c>
    </row>
    <row r="655" spans="1:53">
      <c r="A655" s="1" t="s">
        <v>697</v>
      </c>
      <c r="B655">
        <v>0</v>
      </c>
      <c r="C655">
        <v>1037800</v>
      </c>
      <c r="D655" s="1" t="s">
        <v>1775</v>
      </c>
      <c r="E655">
        <v>20</v>
      </c>
      <c r="F655">
        <v>138879</v>
      </c>
      <c r="G655">
        <v>2</v>
      </c>
      <c r="H655" s="1"/>
      <c r="I655" s="1" t="s">
        <v>2412</v>
      </c>
      <c r="J655" s="1" t="s">
        <v>2462</v>
      </c>
      <c r="K655" s="1" t="s">
        <v>2465</v>
      </c>
      <c r="L655" s="1" t="s">
        <v>2540</v>
      </c>
      <c r="M655" s="1" t="s">
        <v>2465</v>
      </c>
      <c r="N655" s="1" t="s">
        <v>2607</v>
      </c>
      <c r="O655" s="1"/>
      <c r="P655">
        <v>1</v>
      </c>
      <c r="Q655" s="1" t="s">
        <v>2792</v>
      </c>
      <c r="R655" s="1" t="s">
        <v>3107</v>
      </c>
      <c r="S655" s="1"/>
      <c r="T655" s="1" t="s">
        <v>3109</v>
      </c>
      <c r="U655" s="1" t="s">
        <v>3180</v>
      </c>
      <c r="V655" s="1" t="s">
        <v>3327</v>
      </c>
      <c r="W655" s="1" t="s">
        <v>3396</v>
      </c>
      <c r="X655" s="1" t="s">
        <v>3400</v>
      </c>
      <c r="Y655" s="3">
        <v>46216</v>
      </c>
      <c r="Z655" s="1" t="s">
        <v>3405</v>
      </c>
      <c r="AA655" s="3">
        <v>46216</v>
      </c>
      <c r="AB655" s="1" t="s">
        <v>3416</v>
      </c>
      <c r="AC655" s="1" t="s">
        <v>3620</v>
      </c>
      <c r="AD655" s="1" t="s">
        <v>3933</v>
      </c>
      <c r="AE655" s="1" t="s">
        <v>3933</v>
      </c>
      <c r="AF655" s="1" t="s">
        <v>3937</v>
      </c>
      <c r="AG655" s="1" t="s">
        <v>2540</v>
      </c>
      <c r="AH655" s="1" t="s">
        <v>2465</v>
      </c>
      <c r="AI655" s="1" t="s">
        <v>3948</v>
      </c>
      <c r="AJ655" s="1"/>
      <c r="AK655" s="1"/>
      <c r="AL655" s="1" t="s">
        <v>3952</v>
      </c>
      <c r="AM655" s="1" t="s">
        <v>3952</v>
      </c>
      <c r="AN655" s="1" t="s">
        <v>3959</v>
      </c>
      <c r="AO655" s="1" t="s">
        <v>4008</v>
      </c>
      <c r="AP655" s="1" t="s">
        <v>4221</v>
      </c>
      <c r="AQ655" s="1"/>
      <c r="AR655">
        <v>1185</v>
      </c>
      <c r="AS655">
        <v>1</v>
      </c>
      <c r="AT655" s="1" t="s">
        <v>4235</v>
      </c>
      <c r="AU655">
        <v>1037800</v>
      </c>
      <c r="AV655" s="1" t="s">
        <v>4296</v>
      </c>
      <c r="AW655" s="1" t="s">
        <v>3937</v>
      </c>
      <c r="AX655">
        <v>1184</v>
      </c>
      <c r="AY655">
        <v>135694</v>
      </c>
      <c r="AZ655">
        <v>2</v>
      </c>
      <c r="BA655" s="1" t="s">
        <v>3415</v>
      </c>
    </row>
    <row r="656" spans="1:53">
      <c r="A656" s="1" t="s">
        <v>698</v>
      </c>
      <c r="B656">
        <v>0</v>
      </c>
      <c r="C656">
        <v>380000</v>
      </c>
      <c r="D656" s="1" t="s">
        <v>1776</v>
      </c>
      <c r="E656">
        <v>0</v>
      </c>
      <c r="F656">
        <v>138881</v>
      </c>
      <c r="G656">
        <v>1</v>
      </c>
      <c r="H656" s="1"/>
      <c r="I656" s="1" t="s">
        <v>2405</v>
      </c>
      <c r="J656" s="1" t="s">
        <v>2462</v>
      </c>
      <c r="K656" s="1" t="s">
        <v>2464</v>
      </c>
      <c r="L656" s="1" t="s">
        <v>2496</v>
      </c>
      <c r="M656" s="1" t="s">
        <v>2581</v>
      </c>
      <c r="N656" s="1" t="s">
        <v>2607</v>
      </c>
      <c r="O656" s="1"/>
      <c r="P656">
        <v>1</v>
      </c>
      <c r="Q656" s="1" t="s">
        <v>1776</v>
      </c>
      <c r="R656" s="1" t="s">
        <v>3107</v>
      </c>
      <c r="S656" s="1"/>
      <c r="T656" s="1" t="s">
        <v>3108</v>
      </c>
      <c r="U656" s="1" t="s">
        <v>1776</v>
      </c>
      <c r="V656" s="1" t="s">
        <v>1776</v>
      </c>
      <c r="W656" s="1" t="s">
        <v>3396</v>
      </c>
      <c r="X656" s="1" t="s">
        <v>3400</v>
      </c>
      <c r="Y656" s="3">
        <v>46216</v>
      </c>
      <c r="Z656" s="1" t="s">
        <v>3405</v>
      </c>
      <c r="AA656" s="3">
        <v>46216</v>
      </c>
      <c r="AB656" s="1" t="s">
        <v>3416</v>
      </c>
      <c r="AC656" s="1" t="s">
        <v>3621</v>
      </c>
      <c r="AD656" s="1" t="s">
        <v>3933</v>
      </c>
      <c r="AE656" s="1" t="s">
        <v>3933</v>
      </c>
      <c r="AF656" s="1" t="s">
        <v>3936</v>
      </c>
      <c r="AG656" s="1" t="s">
        <v>2496</v>
      </c>
      <c r="AH656" s="1" t="s">
        <v>2581</v>
      </c>
      <c r="AI656" s="1" t="s">
        <v>3948</v>
      </c>
      <c r="AJ656" s="1"/>
      <c r="AK656" s="1"/>
      <c r="AL656" s="1" t="s">
        <v>3952</v>
      </c>
      <c r="AM656" s="1" t="s">
        <v>3952</v>
      </c>
      <c r="AN656" s="1" t="s">
        <v>3958</v>
      </c>
      <c r="AO656" s="1" t="s">
        <v>3996</v>
      </c>
      <c r="AP656" s="1" t="s">
        <v>4212</v>
      </c>
      <c r="AQ656" s="1"/>
      <c r="AR656">
        <v>1264</v>
      </c>
      <c r="AS656">
        <v>1</v>
      </c>
      <c r="AT656" s="1" t="s">
        <v>4235</v>
      </c>
      <c r="AU656">
        <v>380000</v>
      </c>
      <c r="AV656" s="1" t="s">
        <v>4271</v>
      </c>
      <c r="AW656" s="1" t="s">
        <v>3936</v>
      </c>
      <c r="AX656">
        <v>2490</v>
      </c>
      <c r="AY656">
        <v>135695</v>
      </c>
      <c r="AZ656">
        <v>1</v>
      </c>
      <c r="BA656" s="1" t="s">
        <v>3408</v>
      </c>
    </row>
    <row r="657" spans="1:53">
      <c r="A657" s="1" t="s">
        <v>699</v>
      </c>
      <c r="B657">
        <v>0</v>
      </c>
      <c r="C657">
        <v>191200217.96000001</v>
      </c>
      <c r="D657" s="1" t="s">
        <v>1777</v>
      </c>
      <c r="E657">
        <v>20</v>
      </c>
      <c r="F657">
        <v>138853</v>
      </c>
      <c r="G657">
        <v>1</v>
      </c>
      <c r="H657" s="1"/>
      <c r="I657" s="1" t="s">
        <v>2405</v>
      </c>
      <c r="J657" s="1" t="s">
        <v>2462</v>
      </c>
      <c r="K657" s="1" t="s">
        <v>2464</v>
      </c>
      <c r="L657" s="1" t="s">
        <v>2513</v>
      </c>
      <c r="M657" s="1" t="s">
        <v>2584</v>
      </c>
      <c r="N657" s="1" t="s">
        <v>2607</v>
      </c>
      <c r="O657" s="1"/>
      <c r="P657">
        <v>559</v>
      </c>
      <c r="Q657" s="1" t="s">
        <v>2793</v>
      </c>
      <c r="R657" s="1" t="s">
        <v>3107</v>
      </c>
      <c r="S657" s="1"/>
      <c r="T657" s="1" t="s">
        <v>3108</v>
      </c>
      <c r="U657" s="1" t="s">
        <v>3181</v>
      </c>
      <c r="V657" s="1" t="s">
        <v>3328</v>
      </c>
      <c r="W657" s="1" t="s">
        <v>3396</v>
      </c>
      <c r="X657" s="1"/>
      <c r="Y657" s="3">
        <v>46216</v>
      </c>
      <c r="Z657" s="1" t="s">
        <v>3405</v>
      </c>
      <c r="AA657" s="3">
        <v>46216</v>
      </c>
      <c r="AB657" s="1" t="s">
        <v>3416</v>
      </c>
      <c r="AC657" s="1" t="s">
        <v>3622</v>
      </c>
      <c r="AD657" s="1" t="s">
        <v>3933</v>
      </c>
      <c r="AE657" s="1" t="s">
        <v>3933</v>
      </c>
      <c r="AF657" s="1" t="s">
        <v>3939</v>
      </c>
      <c r="AG657" s="1" t="s">
        <v>2513</v>
      </c>
      <c r="AH657" s="1" t="s">
        <v>2584</v>
      </c>
      <c r="AI657" s="1" t="s">
        <v>3948</v>
      </c>
      <c r="AJ657" s="1"/>
      <c r="AK657" s="1"/>
      <c r="AL657" s="1" t="s">
        <v>3952</v>
      </c>
      <c r="AM657" s="1" t="s">
        <v>3952</v>
      </c>
      <c r="AN657" s="1" t="s">
        <v>3958</v>
      </c>
      <c r="AO657" s="1" t="s">
        <v>3996</v>
      </c>
      <c r="AP657" s="1" t="s">
        <v>4212</v>
      </c>
      <c r="AQ657" s="1"/>
      <c r="AR657">
        <v>1264</v>
      </c>
      <c r="AS657">
        <v>559</v>
      </c>
      <c r="AT657" s="1" t="s">
        <v>4235</v>
      </c>
      <c r="AU657">
        <v>342039.74589999998</v>
      </c>
      <c r="AV657" s="1" t="s">
        <v>4271</v>
      </c>
      <c r="AW657" s="1" t="s">
        <v>3939</v>
      </c>
      <c r="AX657">
        <v>2490</v>
      </c>
      <c r="AY657">
        <v>135696</v>
      </c>
      <c r="AZ657">
        <v>1</v>
      </c>
      <c r="BA657" s="1" t="s">
        <v>3402</v>
      </c>
    </row>
    <row r="658" spans="1:53">
      <c r="A658" s="1" t="s">
        <v>700</v>
      </c>
      <c r="B658">
        <v>0</v>
      </c>
      <c r="C658">
        <v>14583400</v>
      </c>
      <c r="D658" s="1" t="s">
        <v>1778</v>
      </c>
      <c r="E658">
        <v>20</v>
      </c>
      <c r="F658">
        <v>138853</v>
      </c>
      <c r="G658">
        <v>2</v>
      </c>
      <c r="H658" s="1"/>
      <c r="I658" s="1" t="s">
        <v>2405</v>
      </c>
      <c r="J658" s="1" t="s">
        <v>2462</v>
      </c>
      <c r="K658" s="1" t="s">
        <v>2464</v>
      </c>
      <c r="L658" s="1" t="s">
        <v>2513</v>
      </c>
      <c r="M658" s="1" t="s">
        <v>2584</v>
      </c>
      <c r="N658" s="1" t="s">
        <v>2607</v>
      </c>
      <c r="O658" s="1"/>
      <c r="P658">
        <v>22</v>
      </c>
      <c r="Q658" s="1" t="s">
        <v>2794</v>
      </c>
      <c r="R658" s="1" t="s">
        <v>3107</v>
      </c>
      <c r="S658" s="1"/>
      <c r="T658" s="1" t="s">
        <v>3108</v>
      </c>
      <c r="U658" s="1" t="s">
        <v>3181</v>
      </c>
      <c r="V658" s="1" t="s">
        <v>3328</v>
      </c>
      <c r="W658" s="1" t="s">
        <v>3396</v>
      </c>
      <c r="X658" s="1"/>
      <c r="Y658" s="3">
        <v>46216</v>
      </c>
      <c r="Z658" s="1" t="s">
        <v>3405</v>
      </c>
      <c r="AA658" s="3">
        <v>46216</v>
      </c>
      <c r="AB658" s="1" t="s">
        <v>3416</v>
      </c>
      <c r="AC658" s="1" t="s">
        <v>3622</v>
      </c>
      <c r="AD658" s="1" t="s">
        <v>3933</v>
      </c>
      <c r="AE658" s="1" t="s">
        <v>3933</v>
      </c>
      <c r="AF658" s="1" t="s">
        <v>3939</v>
      </c>
      <c r="AG658" s="1" t="s">
        <v>2513</v>
      </c>
      <c r="AH658" s="1" t="s">
        <v>2584</v>
      </c>
      <c r="AI658" s="1" t="s">
        <v>3948</v>
      </c>
      <c r="AJ658" s="1"/>
      <c r="AK658" s="1"/>
      <c r="AL658" s="1" t="s">
        <v>3952</v>
      </c>
      <c r="AM658" s="1" t="s">
        <v>3952</v>
      </c>
      <c r="AN658" s="1" t="s">
        <v>3958</v>
      </c>
      <c r="AO658" s="1" t="s">
        <v>3996</v>
      </c>
      <c r="AP658" s="1" t="s">
        <v>4212</v>
      </c>
      <c r="AQ658" s="1"/>
      <c r="AR658">
        <v>1264</v>
      </c>
      <c r="AS658">
        <v>22</v>
      </c>
      <c r="AT658" s="1" t="s">
        <v>4235</v>
      </c>
      <c r="AU658">
        <v>662881.81810000003</v>
      </c>
      <c r="AV658" s="1" t="s">
        <v>4271</v>
      </c>
      <c r="AW658" s="1" t="s">
        <v>3939</v>
      </c>
      <c r="AX658">
        <v>2490</v>
      </c>
      <c r="AY658">
        <v>135696</v>
      </c>
      <c r="AZ658">
        <v>2</v>
      </c>
      <c r="BA658" s="1" t="s">
        <v>3402</v>
      </c>
    </row>
    <row r="659" spans="1:53">
      <c r="A659" s="1" t="s">
        <v>701</v>
      </c>
      <c r="B659">
        <v>0</v>
      </c>
      <c r="C659">
        <v>223900</v>
      </c>
      <c r="D659" s="1" t="s">
        <v>1779</v>
      </c>
      <c r="E659">
        <v>20</v>
      </c>
      <c r="F659">
        <v>138866</v>
      </c>
      <c r="G659">
        <v>1</v>
      </c>
      <c r="H659" s="1"/>
      <c r="I659" s="1" t="s">
        <v>2435</v>
      </c>
      <c r="J659" s="1" t="s">
        <v>2462</v>
      </c>
      <c r="K659" s="1" t="s">
        <v>2464</v>
      </c>
      <c r="L659" s="1" t="s">
        <v>2515</v>
      </c>
      <c r="M659" s="1" t="s">
        <v>2599</v>
      </c>
      <c r="N659" s="1" t="s">
        <v>2607</v>
      </c>
      <c r="O659" s="1"/>
      <c r="P659">
        <v>1</v>
      </c>
      <c r="Q659" s="1" t="s">
        <v>2795</v>
      </c>
      <c r="R659" s="1" t="s">
        <v>3107</v>
      </c>
      <c r="S659" s="1"/>
      <c r="T659" s="1" t="s">
        <v>3108</v>
      </c>
      <c r="U659" s="1" t="s">
        <v>2795</v>
      </c>
      <c r="V659" s="1" t="s">
        <v>1779</v>
      </c>
      <c r="W659" s="1" t="s">
        <v>3396</v>
      </c>
      <c r="X659" s="1" t="s">
        <v>3400</v>
      </c>
      <c r="Y659" s="3">
        <v>46216</v>
      </c>
      <c r="Z659" s="1" t="s">
        <v>3405</v>
      </c>
      <c r="AA659" s="3">
        <v>46216</v>
      </c>
      <c r="AB659" s="1" t="s">
        <v>3416</v>
      </c>
      <c r="AC659" s="1" t="s">
        <v>3623</v>
      </c>
      <c r="AD659" s="1" t="s">
        <v>3933</v>
      </c>
      <c r="AE659" s="1" t="s">
        <v>3933</v>
      </c>
      <c r="AF659" s="1" t="s">
        <v>3943</v>
      </c>
      <c r="AG659" s="1" t="s">
        <v>2515</v>
      </c>
      <c r="AH659" s="1" t="s">
        <v>2599</v>
      </c>
      <c r="AI659" s="1" t="s">
        <v>3948</v>
      </c>
      <c r="AJ659" s="1"/>
      <c r="AK659" s="1"/>
      <c r="AL659" s="1" t="s">
        <v>3952</v>
      </c>
      <c r="AM659" s="1" t="s">
        <v>3952</v>
      </c>
      <c r="AN659" s="1" t="s">
        <v>3958</v>
      </c>
      <c r="AO659" s="1" t="s">
        <v>4008</v>
      </c>
      <c r="AP659" s="1" t="s">
        <v>4228</v>
      </c>
      <c r="AQ659" s="1"/>
      <c r="AR659">
        <v>11723</v>
      </c>
      <c r="AS659">
        <v>1</v>
      </c>
      <c r="AT659" s="1" t="s">
        <v>4237</v>
      </c>
      <c r="AU659">
        <v>223900</v>
      </c>
      <c r="AV659" s="1" t="s">
        <v>4322</v>
      </c>
      <c r="AW659" s="1" t="s">
        <v>3943</v>
      </c>
      <c r="AX659">
        <v>1184</v>
      </c>
      <c r="AY659">
        <v>135697</v>
      </c>
      <c r="AZ659">
        <v>1</v>
      </c>
      <c r="BA659" s="1" t="s">
        <v>3408</v>
      </c>
    </row>
    <row r="660" spans="1:53">
      <c r="A660" s="1" t="s">
        <v>702</v>
      </c>
      <c r="B660">
        <v>0</v>
      </c>
      <c r="C660">
        <v>756800</v>
      </c>
      <c r="D660" s="1" t="s">
        <v>1780</v>
      </c>
      <c r="E660">
        <v>0</v>
      </c>
      <c r="F660">
        <v>138864</v>
      </c>
      <c r="G660">
        <v>1</v>
      </c>
      <c r="H660" s="1"/>
      <c r="I660" s="1" t="s">
        <v>2435</v>
      </c>
      <c r="J660" s="1" t="s">
        <v>2462</v>
      </c>
      <c r="K660" s="1" t="s">
        <v>2464</v>
      </c>
      <c r="L660" s="1" t="s">
        <v>2515</v>
      </c>
      <c r="M660" s="1" t="s">
        <v>2599</v>
      </c>
      <c r="N660" s="1" t="s">
        <v>2607</v>
      </c>
      <c r="O660" s="1"/>
      <c r="P660">
        <v>1</v>
      </c>
      <c r="Q660" s="1" t="s">
        <v>1780</v>
      </c>
      <c r="R660" s="1" t="s">
        <v>3107</v>
      </c>
      <c r="S660" s="1"/>
      <c r="T660" s="1" t="s">
        <v>3108</v>
      </c>
      <c r="U660" s="1" t="s">
        <v>1780</v>
      </c>
      <c r="V660" s="1" t="s">
        <v>1780</v>
      </c>
      <c r="W660" s="1" t="s">
        <v>3396</v>
      </c>
      <c r="X660" s="1"/>
      <c r="Y660" s="3">
        <v>46216</v>
      </c>
      <c r="Z660" s="1" t="s">
        <v>3405</v>
      </c>
      <c r="AA660" s="3">
        <v>46216</v>
      </c>
      <c r="AB660" s="1" t="s">
        <v>3416</v>
      </c>
      <c r="AC660" s="1" t="s">
        <v>3624</v>
      </c>
      <c r="AD660" s="1" t="s">
        <v>3933</v>
      </c>
      <c r="AE660" s="1" t="s">
        <v>3933</v>
      </c>
      <c r="AF660" s="1" t="s">
        <v>3943</v>
      </c>
      <c r="AG660" s="1" t="s">
        <v>2515</v>
      </c>
      <c r="AH660" s="1" t="s">
        <v>2599</v>
      </c>
      <c r="AI660" s="1" t="s">
        <v>3948</v>
      </c>
      <c r="AJ660" s="1"/>
      <c r="AK660" s="1"/>
      <c r="AL660" s="1" t="s">
        <v>3952</v>
      </c>
      <c r="AM660" s="1" t="s">
        <v>3952</v>
      </c>
      <c r="AN660" s="1" t="s">
        <v>3958</v>
      </c>
      <c r="AO660" s="1" t="s">
        <v>4072</v>
      </c>
      <c r="AP660" s="1" t="s">
        <v>4228</v>
      </c>
      <c r="AQ660" s="1"/>
      <c r="AR660">
        <v>11723</v>
      </c>
      <c r="AS660">
        <v>1</v>
      </c>
      <c r="AT660" s="1" t="s">
        <v>4237</v>
      </c>
      <c r="AU660">
        <v>756800</v>
      </c>
      <c r="AV660" s="1" t="s">
        <v>4322</v>
      </c>
      <c r="AW660" s="1" t="s">
        <v>3943</v>
      </c>
      <c r="AX660">
        <v>2223</v>
      </c>
      <c r="AY660">
        <v>135698</v>
      </c>
      <c r="AZ660">
        <v>1</v>
      </c>
      <c r="BA660" s="1" t="s">
        <v>3408</v>
      </c>
    </row>
    <row r="661" spans="1:53" ht="28.5">
      <c r="A661" s="2" t="s">
        <v>703</v>
      </c>
      <c r="B661">
        <v>0</v>
      </c>
      <c r="C661">
        <v>70000000</v>
      </c>
      <c r="D661" s="1" t="s">
        <v>1781</v>
      </c>
      <c r="E661">
        <v>20</v>
      </c>
      <c r="F661">
        <v>138682</v>
      </c>
      <c r="G661">
        <v>1</v>
      </c>
      <c r="H661" s="1"/>
      <c r="I661" s="1" t="s">
        <v>2404</v>
      </c>
      <c r="J661" s="1" t="s">
        <v>2462</v>
      </c>
      <c r="K661" s="1" t="s">
        <v>2464</v>
      </c>
      <c r="L661" s="1" t="s">
        <v>2506</v>
      </c>
      <c r="M661" s="1" t="s">
        <v>2589</v>
      </c>
      <c r="N661" s="1" t="s">
        <v>2607</v>
      </c>
      <c r="O661" s="1"/>
      <c r="P661">
        <v>1</v>
      </c>
      <c r="Q661" s="1" t="s">
        <v>2796</v>
      </c>
      <c r="R661" s="1" t="s">
        <v>3107</v>
      </c>
      <c r="S661" s="1"/>
      <c r="T661" s="1" t="s">
        <v>3108</v>
      </c>
      <c r="U661" s="1" t="s">
        <v>2796</v>
      </c>
      <c r="V661" s="1" t="s">
        <v>1781</v>
      </c>
      <c r="W661" s="1" t="s">
        <v>3396</v>
      </c>
      <c r="X661" s="1" t="s">
        <v>3400</v>
      </c>
      <c r="Y661" s="3">
        <v>46216</v>
      </c>
      <c r="Z661" s="1" t="s">
        <v>3405</v>
      </c>
      <c r="AA661" s="3">
        <v>46216</v>
      </c>
      <c r="AB661" s="1" t="s">
        <v>3416</v>
      </c>
      <c r="AC661" s="1" t="s">
        <v>3625</v>
      </c>
      <c r="AD661" s="1" t="s">
        <v>3933</v>
      </c>
      <c r="AE661" s="1" t="s">
        <v>3933</v>
      </c>
      <c r="AF661" s="1" t="s">
        <v>3939</v>
      </c>
      <c r="AG661" s="1" t="s">
        <v>2506</v>
      </c>
      <c r="AH661" s="1" t="s">
        <v>2589</v>
      </c>
      <c r="AI661" s="1" t="s">
        <v>3948</v>
      </c>
      <c r="AJ661" s="1"/>
      <c r="AK661" s="1"/>
      <c r="AL661" s="1" t="s">
        <v>3952</v>
      </c>
      <c r="AM661" s="1" t="s">
        <v>3952</v>
      </c>
      <c r="AN661" s="1" t="s">
        <v>3958</v>
      </c>
      <c r="AO661" s="1" t="s">
        <v>4073</v>
      </c>
      <c r="AP661" s="1" t="s">
        <v>4215</v>
      </c>
      <c r="AQ661" s="1"/>
      <c r="AR661">
        <v>1267</v>
      </c>
      <c r="AS661">
        <v>1</v>
      </c>
      <c r="AT661" s="1" t="s">
        <v>4235</v>
      </c>
      <c r="AU661">
        <v>70000000</v>
      </c>
      <c r="AV661" s="1" t="s">
        <v>3500</v>
      </c>
      <c r="AW661" s="1" t="s">
        <v>3939</v>
      </c>
      <c r="AX661">
        <v>685</v>
      </c>
      <c r="AY661">
        <v>135699</v>
      </c>
      <c r="AZ661">
        <v>1</v>
      </c>
      <c r="BA661" s="1" t="s">
        <v>4616</v>
      </c>
    </row>
    <row r="662" spans="1:53">
      <c r="A662" s="1" t="s">
        <v>704</v>
      </c>
      <c r="B662">
        <v>0</v>
      </c>
      <c r="C662">
        <v>41340000</v>
      </c>
      <c r="D662" s="1" t="s">
        <v>1782</v>
      </c>
      <c r="E662">
        <v>20</v>
      </c>
      <c r="F662">
        <v>138882</v>
      </c>
      <c r="G662">
        <v>1</v>
      </c>
      <c r="H662" s="1"/>
      <c r="I662" s="1" t="s">
        <v>2405</v>
      </c>
      <c r="J662" s="1" t="s">
        <v>2462</v>
      </c>
      <c r="K662" s="1" t="s">
        <v>2465</v>
      </c>
      <c r="L662" s="1" t="s">
        <v>2519</v>
      </c>
      <c r="M662" s="1" t="s">
        <v>2600</v>
      </c>
      <c r="N662" s="1" t="s">
        <v>2607</v>
      </c>
      <c r="O662" s="1"/>
      <c r="P662">
        <v>1</v>
      </c>
      <c r="Q662" s="1" t="s">
        <v>2797</v>
      </c>
      <c r="R662" s="1" t="s">
        <v>3107</v>
      </c>
      <c r="S662" s="1"/>
      <c r="T662" s="1" t="s">
        <v>3109</v>
      </c>
      <c r="U662" s="1" t="s">
        <v>3182</v>
      </c>
      <c r="V662" s="1" t="s">
        <v>3329</v>
      </c>
      <c r="W662" s="1" t="s">
        <v>3396</v>
      </c>
      <c r="X662" s="1" t="s">
        <v>3400</v>
      </c>
      <c r="Y662" s="3">
        <v>46216</v>
      </c>
      <c r="Z662" s="1" t="s">
        <v>3411</v>
      </c>
      <c r="AA662" s="3">
        <v>46216</v>
      </c>
      <c r="AB662" s="1" t="s">
        <v>3416</v>
      </c>
      <c r="AC662" s="1" t="s">
        <v>3626</v>
      </c>
      <c r="AD662" s="1" t="s">
        <v>3933</v>
      </c>
      <c r="AE662" s="1" t="s">
        <v>3933</v>
      </c>
      <c r="AF662" s="1" t="s">
        <v>3937</v>
      </c>
      <c r="AG662" s="1" t="s">
        <v>2519</v>
      </c>
      <c r="AH662" s="1" t="s">
        <v>2600</v>
      </c>
      <c r="AI662" s="1" t="s">
        <v>3948</v>
      </c>
      <c r="AJ662" s="1"/>
      <c r="AK662" s="1"/>
      <c r="AL662" s="1" t="s">
        <v>3952</v>
      </c>
      <c r="AM662" s="1" t="s">
        <v>3952</v>
      </c>
      <c r="AN662" s="1" t="s">
        <v>3959</v>
      </c>
      <c r="AO662" s="1" t="s">
        <v>4074</v>
      </c>
      <c r="AP662" s="1" t="s">
        <v>4221</v>
      </c>
      <c r="AQ662" s="1"/>
      <c r="AR662">
        <v>22417</v>
      </c>
      <c r="AS662">
        <v>1</v>
      </c>
      <c r="AT662" s="1" t="s">
        <v>4235</v>
      </c>
      <c r="AU662">
        <v>41340000</v>
      </c>
      <c r="AV662" s="1" t="s">
        <v>4280</v>
      </c>
      <c r="AW662" s="1" t="s">
        <v>3937</v>
      </c>
      <c r="AX662">
        <v>1033</v>
      </c>
      <c r="AY662">
        <v>135700</v>
      </c>
      <c r="AZ662">
        <v>1</v>
      </c>
      <c r="BA662" s="1" t="s">
        <v>3415</v>
      </c>
    </row>
    <row r="663" spans="1:53">
      <c r="A663" s="1" t="s">
        <v>1</v>
      </c>
      <c r="B663">
        <v>0</v>
      </c>
      <c r="C663">
        <v>-11385000</v>
      </c>
      <c r="D663" s="1" t="s">
        <v>1783</v>
      </c>
      <c r="E663">
        <v>20</v>
      </c>
      <c r="F663">
        <v>138882</v>
      </c>
      <c r="G663">
        <v>2</v>
      </c>
      <c r="H663" s="1"/>
      <c r="I663" s="1" t="s">
        <v>2415</v>
      </c>
      <c r="J663" s="1" t="s">
        <v>2462</v>
      </c>
      <c r="K663" s="1" t="s">
        <v>2465</v>
      </c>
      <c r="L663" s="1" t="s">
        <v>2519</v>
      </c>
      <c r="M663" s="1" t="s">
        <v>2600</v>
      </c>
      <c r="N663" s="1" t="s">
        <v>2607</v>
      </c>
      <c r="O663" s="1"/>
      <c r="P663">
        <v>1</v>
      </c>
      <c r="Q663" s="1" t="s">
        <v>2798</v>
      </c>
      <c r="R663" s="1" t="s">
        <v>3107</v>
      </c>
      <c r="S663" s="1"/>
      <c r="T663" s="1" t="s">
        <v>3109</v>
      </c>
      <c r="U663" s="1" t="s">
        <v>3182</v>
      </c>
      <c r="V663" s="1" t="s">
        <v>3329</v>
      </c>
      <c r="W663" s="1" t="s">
        <v>3396</v>
      </c>
      <c r="X663" s="1" t="s">
        <v>3400</v>
      </c>
      <c r="Y663" s="3">
        <v>46216</v>
      </c>
      <c r="Z663" s="1" t="s">
        <v>3411</v>
      </c>
      <c r="AA663" s="3">
        <v>46216</v>
      </c>
      <c r="AB663" s="1" t="s">
        <v>3416</v>
      </c>
      <c r="AC663" s="1" t="s">
        <v>3626</v>
      </c>
      <c r="AD663" s="1" t="s">
        <v>3933</v>
      </c>
      <c r="AE663" s="1" t="s">
        <v>3933</v>
      </c>
      <c r="AF663" s="1" t="s">
        <v>3937</v>
      </c>
      <c r="AG663" s="1" t="s">
        <v>2519</v>
      </c>
      <c r="AH663" s="1" t="s">
        <v>2600</v>
      </c>
      <c r="AI663" s="1" t="s">
        <v>3948</v>
      </c>
      <c r="AJ663" s="1"/>
      <c r="AK663" s="1"/>
      <c r="AL663" s="1" t="s">
        <v>3952</v>
      </c>
      <c r="AM663" s="1" t="s">
        <v>3952</v>
      </c>
      <c r="AN663" s="1" t="s">
        <v>3959</v>
      </c>
      <c r="AO663" s="1" t="s">
        <v>4074</v>
      </c>
      <c r="AP663" s="1" t="s">
        <v>4221</v>
      </c>
      <c r="AQ663" s="1"/>
      <c r="AR663">
        <v>2057</v>
      </c>
      <c r="AS663">
        <v>1</v>
      </c>
      <c r="AT663" s="1" t="s">
        <v>4235</v>
      </c>
      <c r="AU663">
        <v>-11385000</v>
      </c>
      <c r="AV663" s="1" t="s">
        <v>120</v>
      </c>
      <c r="AW663" s="1" t="s">
        <v>3937</v>
      </c>
      <c r="AX663">
        <v>1033</v>
      </c>
      <c r="AY663">
        <v>135700</v>
      </c>
      <c r="AZ663">
        <v>2</v>
      </c>
      <c r="BA663" s="1" t="s">
        <v>3415</v>
      </c>
    </row>
    <row r="664" spans="1:53">
      <c r="A664" s="1" t="s">
        <v>705</v>
      </c>
      <c r="B664">
        <v>0</v>
      </c>
      <c r="C664">
        <v>17500000</v>
      </c>
      <c r="D664" s="1" t="s">
        <v>1784</v>
      </c>
      <c r="E664">
        <v>20</v>
      </c>
      <c r="F664">
        <v>138615</v>
      </c>
      <c r="G664">
        <v>1</v>
      </c>
      <c r="H664" s="1"/>
      <c r="I664" s="1" t="s">
        <v>2412</v>
      </c>
      <c r="J664" s="1" t="s">
        <v>2462</v>
      </c>
      <c r="K664" s="1" t="s">
        <v>2464</v>
      </c>
      <c r="L664" s="1" t="s">
        <v>2486</v>
      </c>
      <c r="M664" s="1" t="s">
        <v>2591</v>
      </c>
      <c r="N664" s="1" t="s">
        <v>2607</v>
      </c>
      <c r="O664" s="1"/>
      <c r="P664">
        <v>1</v>
      </c>
      <c r="Q664" s="1" t="s">
        <v>1934</v>
      </c>
      <c r="R664" s="1" t="s">
        <v>3107</v>
      </c>
      <c r="S664" s="1"/>
      <c r="T664" s="1" t="s">
        <v>3108</v>
      </c>
      <c r="U664" s="1" t="s">
        <v>3183</v>
      </c>
      <c r="V664" s="1" t="s">
        <v>3330</v>
      </c>
      <c r="W664" s="1" t="s">
        <v>3396</v>
      </c>
      <c r="X664" s="1" t="s">
        <v>3400</v>
      </c>
      <c r="Y664" s="3">
        <v>46216</v>
      </c>
      <c r="Z664" s="1" t="s">
        <v>3405</v>
      </c>
      <c r="AA664" s="3">
        <v>46216</v>
      </c>
      <c r="AB664" s="1" t="s">
        <v>3416</v>
      </c>
      <c r="AC664" s="1" t="s">
        <v>3627</v>
      </c>
      <c r="AD664" s="1" t="s">
        <v>3933</v>
      </c>
      <c r="AE664" s="1" t="s">
        <v>3934</v>
      </c>
      <c r="AF664" s="1" t="s">
        <v>3943</v>
      </c>
      <c r="AG664" s="1" t="s">
        <v>2486</v>
      </c>
      <c r="AH664" s="1" t="s">
        <v>2591</v>
      </c>
      <c r="AI664" s="1" t="s">
        <v>3948</v>
      </c>
      <c r="AJ664" s="1"/>
      <c r="AK664" s="1"/>
      <c r="AL664" s="1" t="s">
        <v>3952</v>
      </c>
      <c r="AM664" s="1" t="s">
        <v>3952</v>
      </c>
      <c r="AN664" s="1" t="s">
        <v>3958</v>
      </c>
      <c r="AO664" s="1" t="s">
        <v>4075</v>
      </c>
      <c r="AP664" s="1" t="s">
        <v>4215</v>
      </c>
      <c r="AQ664" s="1"/>
      <c r="AR664">
        <v>4155</v>
      </c>
      <c r="AS664">
        <v>1</v>
      </c>
      <c r="AT664" s="1" t="s">
        <v>4235</v>
      </c>
      <c r="AU664">
        <v>17500000</v>
      </c>
      <c r="AV664" s="1" t="s">
        <v>4257</v>
      </c>
      <c r="AW664" s="1" t="s">
        <v>3943</v>
      </c>
      <c r="AX664">
        <v>1261</v>
      </c>
      <c r="AY664">
        <v>135701</v>
      </c>
      <c r="AZ664">
        <v>1</v>
      </c>
      <c r="BA664" s="1" t="s">
        <v>4620</v>
      </c>
    </row>
    <row r="665" spans="1:53">
      <c r="A665" s="1" t="s">
        <v>706</v>
      </c>
      <c r="B665">
        <v>0</v>
      </c>
      <c r="C665">
        <v>4041667</v>
      </c>
      <c r="D665" s="1" t="s">
        <v>1785</v>
      </c>
      <c r="E665">
        <v>20</v>
      </c>
      <c r="F665">
        <v>138615</v>
      </c>
      <c r="G665">
        <v>2</v>
      </c>
      <c r="H665" s="1"/>
      <c r="I665" s="1" t="s">
        <v>2412</v>
      </c>
      <c r="J665" s="1" t="s">
        <v>2462</v>
      </c>
      <c r="K665" s="1" t="s">
        <v>2464</v>
      </c>
      <c r="L665" s="1" t="s">
        <v>2486</v>
      </c>
      <c r="M665" s="1" t="s">
        <v>2591</v>
      </c>
      <c r="N665" s="1" t="s">
        <v>2607</v>
      </c>
      <c r="O665" s="1"/>
      <c r="P665">
        <v>1</v>
      </c>
      <c r="Q665" s="1" t="s">
        <v>2799</v>
      </c>
      <c r="R665" s="1" t="s">
        <v>3107</v>
      </c>
      <c r="S665" s="1"/>
      <c r="T665" s="1" t="s">
        <v>3108</v>
      </c>
      <c r="U665" s="1" t="s">
        <v>3183</v>
      </c>
      <c r="V665" s="1" t="s">
        <v>3330</v>
      </c>
      <c r="W665" s="1" t="s">
        <v>3396</v>
      </c>
      <c r="X665" s="1" t="s">
        <v>3400</v>
      </c>
      <c r="Y665" s="3">
        <v>46216</v>
      </c>
      <c r="Z665" s="1" t="s">
        <v>3405</v>
      </c>
      <c r="AA665" s="3">
        <v>46216</v>
      </c>
      <c r="AB665" s="1" t="s">
        <v>3416</v>
      </c>
      <c r="AC665" s="1" t="s">
        <v>3627</v>
      </c>
      <c r="AD665" s="1" t="s">
        <v>3933</v>
      </c>
      <c r="AE665" s="1" t="s">
        <v>3934</v>
      </c>
      <c r="AF665" s="1" t="s">
        <v>3943</v>
      </c>
      <c r="AG665" s="1" t="s">
        <v>2486</v>
      </c>
      <c r="AH665" s="1" t="s">
        <v>2591</v>
      </c>
      <c r="AI665" s="1" t="s">
        <v>3948</v>
      </c>
      <c r="AJ665" s="1"/>
      <c r="AK665" s="1"/>
      <c r="AL665" s="1" t="s">
        <v>3952</v>
      </c>
      <c r="AM665" s="1" t="s">
        <v>3952</v>
      </c>
      <c r="AN665" s="1" t="s">
        <v>3958</v>
      </c>
      <c r="AO665" s="1" t="s">
        <v>4075</v>
      </c>
      <c r="AP665" s="1" t="s">
        <v>4215</v>
      </c>
      <c r="AQ665" s="1"/>
      <c r="AR665">
        <v>4155</v>
      </c>
      <c r="AS665">
        <v>1</v>
      </c>
      <c r="AT665" s="1" t="s">
        <v>4235</v>
      </c>
      <c r="AU665">
        <v>4041667</v>
      </c>
      <c r="AV665" s="1" t="s">
        <v>4257</v>
      </c>
      <c r="AW665" s="1" t="s">
        <v>3943</v>
      </c>
      <c r="AX665">
        <v>1261</v>
      </c>
      <c r="AY665">
        <v>135701</v>
      </c>
      <c r="AZ665">
        <v>2</v>
      </c>
      <c r="BA665" s="1" t="s">
        <v>4620</v>
      </c>
    </row>
    <row r="666" spans="1:53">
      <c r="A666" s="1" t="s">
        <v>707</v>
      </c>
      <c r="B666">
        <v>0</v>
      </c>
      <c r="C666">
        <v>26260000</v>
      </c>
      <c r="D666" s="1" t="s">
        <v>1786</v>
      </c>
      <c r="E666">
        <v>20</v>
      </c>
      <c r="F666">
        <v>138885</v>
      </c>
      <c r="G666">
        <v>1</v>
      </c>
      <c r="H666" s="1"/>
      <c r="I666" s="1" t="s">
        <v>2405</v>
      </c>
      <c r="J666" s="1" t="s">
        <v>2462</v>
      </c>
      <c r="K666" s="1" t="s">
        <v>2465</v>
      </c>
      <c r="L666" s="1" t="s">
        <v>2541</v>
      </c>
      <c r="M666" s="1" t="s">
        <v>2598</v>
      </c>
      <c r="N666" s="1" t="s">
        <v>2607</v>
      </c>
      <c r="O666" s="1"/>
      <c r="P666">
        <v>1</v>
      </c>
      <c r="Q666" s="1" t="s">
        <v>2800</v>
      </c>
      <c r="R666" s="1" t="s">
        <v>3107</v>
      </c>
      <c r="S666" s="1"/>
      <c r="T666" s="1" t="s">
        <v>3109</v>
      </c>
      <c r="U666" s="1" t="s">
        <v>2800</v>
      </c>
      <c r="V666" s="1" t="s">
        <v>1786</v>
      </c>
      <c r="W666" s="1" t="s">
        <v>3396</v>
      </c>
      <c r="X666" s="1" t="s">
        <v>3400</v>
      </c>
      <c r="Y666" s="3">
        <v>46216</v>
      </c>
      <c r="Z666" s="1" t="s">
        <v>3405</v>
      </c>
      <c r="AA666" s="3">
        <v>46216</v>
      </c>
      <c r="AB666" s="1" t="s">
        <v>3416</v>
      </c>
      <c r="AC666" s="1" t="s">
        <v>3628</v>
      </c>
      <c r="AD666" s="1" t="s">
        <v>3933</v>
      </c>
      <c r="AE666" s="1" t="s">
        <v>3933</v>
      </c>
      <c r="AF666" s="1" t="s">
        <v>3937</v>
      </c>
      <c r="AG666" s="1" t="s">
        <v>2541</v>
      </c>
      <c r="AH666" s="1" t="s">
        <v>2598</v>
      </c>
      <c r="AI666" s="1" t="s">
        <v>3948</v>
      </c>
      <c r="AJ666" s="1"/>
      <c r="AK666" s="1"/>
      <c r="AL666" s="1" t="s">
        <v>3952</v>
      </c>
      <c r="AM666" s="1" t="s">
        <v>3952</v>
      </c>
      <c r="AN666" s="1" t="s">
        <v>3959</v>
      </c>
      <c r="AO666" s="1" t="s">
        <v>4076</v>
      </c>
      <c r="AP666" s="1" t="s">
        <v>4230</v>
      </c>
      <c r="AQ666" s="1"/>
      <c r="AR666">
        <v>14862</v>
      </c>
      <c r="AS666">
        <v>1</v>
      </c>
      <c r="AT666" s="1" t="s">
        <v>4235</v>
      </c>
      <c r="AU666">
        <v>26260000</v>
      </c>
      <c r="AV666" s="1" t="s">
        <v>4244</v>
      </c>
      <c r="AW666" s="1" t="s">
        <v>3937</v>
      </c>
      <c r="AX666">
        <v>2025</v>
      </c>
      <c r="AY666">
        <v>135702</v>
      </c>
      <c r="AZ666">
        <v>1</v>
      </c>
      <c r="BA666" s="1" t="s">
        <v>3412</v>
      </c>
    </row>
    <row r="667" spans="1:53">
      <c r="A667" s="1" t="s">
        <v>708</v>
      </c>
      <c r="B667">
        <v>0</v>
      </c>
      <c r="C667">
        <v>221666.69</v>
      </c>
      <c r="D667" s="1" t="s">
        <v>1787</v>
      </c>
      <c r="E667">
        <v>20</v>
      </c>
      <c r="F667">
        <v>138897</v>
      </c>
      <c r="G667">
        <v>1</v>
      </c>
      <c r="H667" s="1"/>
      <c r="I667" s="1" t="s">
        <v>2430</v>
      </c>
      <c r="J667" s="1" t="s">
        <v>2462</v>
      </c>
      <c r="K667" s="1" t="s">
        <v>2465</v>
      </c>
      <c r="L667" s="1" t="s">
        <v>2542</v>
      </c>
      <c r="M667" s="1" t="s">
        <v>2593</v>
      </c>
      <c r="N667" s="1" t="s">
        <v>2607</v>
      </c>
      <c r="O667" s="1"/>
      <c r="P667">
        <v>7</v>
      </c>
      <c r="Q667" s="1" t="s">
        <v>2801</v>
      </c>
      <c r="R667" s="1" t="s">
        <v>3107</v>
      </c>
      <c r="S667" s="1"/>
      <c r="T667" s="1" t="s">
        <v>3109</v>
      </c>
      <c r="U667" s="1" t="s">
        <v>3184</v>
      </c>
      <c r="V667" s="1" t="s">
        <v>3331</v>
      </c>
      <c r="W667" s="1" t="s">
        <v>3396</v>
      </c>
      <c r="X667" s="1" t="s">
        <v>3400</v>
      </c>
      <c r="Y667" s="3">
        <v>46216</v>
      </c>
      <c r="Z667" s="1" t="s">
        <v>3405</v>
      </c>
      <c r="AA667" s="3">
        <v>46216</v>
      </c>
      <c r="AB667" s="1" t="s">
        <v>3416</v>
      </c>
      <c r="AC667" s="1" t="s">
        <v>3629</v>
      </c>
      <c r="AD667" s="1" t="s">
        <v>3933</v>
      </c>
      <c r="AE667" s="1" t="s">
        <v>3933</v>
      </c>
      <c r="AF667" s="1" t="s">
        <v>3937</v>
      </c>
      <c r="AG667" s="1" t="s">
        <v>2542</v>
      </c>
      <c r="AH667" s="1" t="s">
        <v>2593</v>
      </c>
      <c r="AI667" s="1" t="s">
        <v>3948</v>
      </c>
      <c r="AJ667" s="1"/>
      <c r="AK667" s="1"/>
      <c r="AL667" s="1" t="s">
        <v>3952</v>
      </c>
      <c r="AM667" s="1" t="s">
        <v>3952</v>
      </c>
      <c r="AN667" s="1" t="s">
        <v>3959</v>
      </c>
      <c r="AO667" s="1" t="s">
        <v>4077</v>
      </c>
      <c r="AP667" s="1" t="s">
        <v>4221</v>
      </c>
      <c r="AQ667" s="1"/>
      <c r="AR667">
        <v>11650</v>
      </c>
      <c r="AS667">
        <v>7</v>
      </c>
      <c r="AT667" s="1" t="s">
        <v>4237</v>
      </c>
      <c r="AU667">
        <v>31666.67</v>
      </c>
      <c r="AV667" s="1" t="s">
        <v>4323</v>
      </c>
      <c r="AW667" s="1" t="s">
        <v>3937</v>
      </c>
      <c r="AX667">
        <v>81</v>
      </c>
      <c r="AY667">
        <v>135703</v>
      </c>
      <c r="AZ667">
        <v>1</v>
      </c>
      <c r="BA667" s="1" t="s">
        <v>3415</v>
      </c>
    </row>
    <row r="668" spans="1:53">
      <c r="A668" s="1" t="s">
        <v>709</v>
      </c>
      <c r="B668">
        <v>0</v>
      </c>
      <c r="C668">
        <v>73333.33</v>
      </c>
      <c r="D668" s="1" t="s">
        <v>1788</v>
      </c>
      <c r="E668">
        <v>20</v>
      </c>
      <c r="F668">
        <v>138897</v>
      </c>
      <c r="G668">
        <v>2</v>
      </c>
      <c r="H668" s="1"/>
      <c r="I668" s="1" t="s">
        <v>2436</v>
      </c>
      <c r="J668" s="1" t="s">
        <v>2462</v>
      </c>
      <c r="K668" s="1" t="s">
        <v>2465</v>
      </c>
      <c r="L668" s="1" t="s">
        <v>2542</v>
      </c>
      <c r="M668" s="1" t="s">
        <v>2593</v>
      </c>
      <c r="N668" s="1" t="s">
        <v>2607</v>
      </c>
      <c r="O668" s="1"/>
      <c r="P668">
        <v>1</v>
      </c>
      <c r="Q668" s="1" t="s">
        <v>2802</v>
      </c>
      <c r="R668" s="1" t="s">
        <v>3107</v>
      </c>
      <c r="S668" s="1"/>
      <c r="T668" s="1" t="s">
        <v>3109</v>
      </c>
      <c r="U668" s="1" t="s">
        <v>3184</v>
      </c>
      <c r="V668" s="1" t="s">
        <v>3331</v>
      </c>
      <c r="W668" s="1" t="s">
        <v>3396</v>
      </c>
      <c r="X668" s="1" t="s">
        <v>3400</v>
      </c>
      <c r="Y668" s="3">
        <v>46216</v>
      </c>
      <c r="Z668" s="1" t="s">
        <v>3405</v>
      </c>
      <c r="AA668" s="3">
        <v>46216</v>
      </c>
      <c r="AB668" s="1" t="s">
        <v>3416</v>
      </c>
      <c r="AC668" s="1" t="s">
        <v>3629</v>
      </c>
      <c r="AD668" s="1" t="s">
        <v>3933</v>
      </c>
      <c r="AE668" s="1" t="s">
        <v>3933</v>
      </c>
      <c r="AF668" s="1" t="s">
        <v>3937</v>
      </c>
      <c r="AG668" s="1" t="s">
        <v>2542</v>
      </c>
      <c r="AH668" s="1" t="s">
        <v>2593</v>
      </c>
      <c r="AI668" s="1" t="s">
        <v>3948</v>
      </c>
      <c r="AJ668" s="1"/>
      <c r="AK668" s="1"/>
      <c r="AL668" s="1" t="s">
        <v>3952</v>
      </c>
      <c r="AM668" s="1" t="s">
        <v>3952</v>
      </c>
      <c r="AN668" s="1" t="s">
        <v>3959</v>
      </c>
      <c r="AO668" s="1" t="s">
        <v>4077</v>
      </c>
      <c r="AP668" s="1" t="s">
        <v>4221</v>
      </c>
      <c r="AQ668" s="1"/>
      <c r="AR668">
        <v>4006</v>
      </c>
      <c r="AS668">
        <v>1</v>
      </c>
      <c r="AT668" s="1" t="s">
        <v>4235</v>
      </c>
      <c r="AU668">
        <v>73333.33</v>
      </c>
      <c r="AV668" s="1" t="s">
        <v>4324</v>
      </c>
      <c r="AW668" s="1" t="s">
        <v>3937</v>
      </c>
      <c r="AX668">
        <v>81</v>
      </c>
      <c r="AY668">
        <v>135703</v>
      </c>
      <c r="AZ668">
        <v>2</v>
      </c>
      <c r="BA668" s="1" t="s">
        <v>3415</v>
      </c>
    </row>
    <row r="669" spans="1:53">
      <c r="A669" s="1" t="s">
        <v>710</v>
      </c>
      <c r="B669">
        <v>0</v>
      </c>
      <c r="C669">
        <v>574166.67000000004</v>
      </c>
      <c r="D669" s="1" t="s">
        <v>1789</v>
      </c>
      <c r="E669">
        <v>20</v>
      </c>
      <c r="F669">
        <v>138897</v>
      </c>
      <c r="G669">
        <v>3</v>
      </c>
      <c r="H669" s="1"/>
      <c r="I669" s="1" t="s">
        <v>2437</v>
      </c>
      <c r="J669" s="1" t="s">
        <v>2462</v>
      </c>
      <c r="K669" s="1" t="s">
        <v>2465</v>
      </c>
      <c r="L669" s="1" t="s">
        <v>2542</v>
      </c>
      <c r="M669" s="1" t="s">
        <v>2593</v>
      </c>
      <c r="N669" s="1" t="s">
        <v>2607</v>
      </c>
      <c r="O669" s="1"/>
      <c r="P669">
        <v>1</v>
      </c>
      <c r="Q669" s="1" t="s">
        <v>2803</v>
      </c>
      <c r="R669" s="1" t="s">
        <v>3107</v>
      </c>
      <c r="S669" s="1"/>
      <c r="T669" s="1" t="s">
        <v>3109</v>
      </c>
      <c r="U669" s="1" t="s">
        <v>3184</v>
      </c>
      <c r="V669" s="1" t="s">
        <v>3331</v>
      </c>
      <c r="W669" s="1" t="s">
        <v>3396</v>
      </c>
      <c r="X669" s="1" t="s">
        <v>3400</v>
      </c>
      <c r="Y669" s="3">
        <v>46216</v>
      </c>
      <c r="Z669" s="1" t="s">
        <v>3405</v>
      </c>
      <c r="AA669" s="3">
        <v>46216</v>
      </c>
      <c r="AB669" s="1" t="s">
        <v>3416</v>
      </c>
      <c r="AC669" s="1" t="s">
        <v>3629</v>
      </c>
      <c r="AD669" s="1" t="s">
        <v>3933</v>
      </c>
      <c r="AE669" s="1" t="s">
        <v>3933</v>
      </c>
      <c r="AF669" s="1" t="s">
        <v>3937</v>
      </c>
      <c r="AG669" s="1" t="s">
        <v>2542</v>
      </c>
      <c r="AH669" s="1" t="s">
        <v>2593</v>
      </c>
      <c r="AI669" s="1" t="s">
        <v>3948</v>
      </c>
      <c r="AJ669" s="1"/>
      <c r="AK669" s="1"/>
      <c r="AL669" s="1" t="s">
        <v>3952</v>
      </c>
      <c r="AM669" s="1" t="s">
        <v>3952</v>
      </c>
      <c r="AN669" s="1" t="s">
        <v>3959</v>
      </c>
      <c r="AO669" s="1" t="s">
        <v>4077</v>
      </c>
      <c r="AP669" s="1" t="s">
        <v>4221</v>
      </c>
      <c r="AQ669" s="1"/>
      <c r="AR669">
        <v>20984</v>
      </c>
      <c r="AS669">
        <v>1</v>
      </c>
      <c r="AT669" s="1" t="s">
        <v>4237</v>
      </c>
      <c r="AU669">
        <v>574166.67000000004</v>
      </c>
      <c r="AV669" s="1" t="s">
        <v>4325</v>
      </c>
      <c r="AW669" s="1" t="s">
        <v>3937</v>
      </c>
      <c r="AX669">
        <v>81</v>
      </c>
      <c r="AY669">
        <v>135703</v>
      </c>
      <c r="AZ669">
        <v>3</v>
      </c>
      <c r="BA669" s="1" t="s">
        <v>3415</v>
      </c>
    </row>
    <row r="670" spans="1:53">
      <c r="A670" s="1" t="s">
        <v>711</v>
      </c>
      <c r="B670">
        <v>0</v>
      </c>
      <c r="C670">
        <v>5000</v>
      </c>
      <c r="D670" s="1" t="s">
        <v>1790</v>
      </c>
      <c r="E670">
        <v>0</v>
      </c>
      <c r="F670">
        <v>138901</v>
      </c>
      <c r="G670">
        <v>1</v>
      </c>
      <c r="H670" s="1"/>
      <c r="I670" s="1" t="s">
        <v>2431</v>
      </c>
      <c r="J670" s="1" t="s">
        <v>2462</v>
      </c>
      <c r="K670" s="1" t="s">
        <v>2465</v>
      </c>
      <c r="L670" s="1" t="s">
        <v>2543</v>
      </c>
      <c r="M670" s="1" t="s">
        <v>2605</v>
      </c>
      <c r="N670" s="1" t="s">
        <v>2607</v>
      </c>
      <c r="O670" s="1"/>
      <c r="P670">
        <v>2500</v>
      </c>
      <c r="Q670" s="1" t="s">
        <v>1790</v>
      </c>
      <c r="R670" s="1" t="s">
        <v>3107</v>
      </c>
      <c r="S670" s="1"/>
      <c r="T670" s="1" t="s">
        <v>3109</v>
      </c>
      <c r="U670" s="1" t="s">
        <v>1790</v>
      </c>
      <c r="V670" s="1" t="s">
        <v>1790</v>
      </c>
      <c r="W670" s="1" t="s">
        <v>3398</v>
      </c>
      <c r="X670" s="1" t="s">
        <v>3400</v>
      </c>
      <c r="Y670" s="3">
        <v>46216</v>
      </c>
      <c r="Z670" s="1" t="s">
        <v>3405</v>
      </c>
      <c r="AA670" s="3">
        <v>46216</v>
      </c>
      <c r="AB670" s="1" t="s">
        <v>3416</v>
      </c>
      <c r="AC670" s="1" t="s">
        <v>3630</v>
      </c>
      <c r="AD670" s="1" t="s">
        <v>3933</v>
      </c>
      <c r="AE670" s="1" t="s">
        <v>3933</v>
      </c>
      <c r="AF670" s="1" t="s">
        <v>3937</v>
      </c>
      <c r="AG670" s="1" t="s">
        <v>2543</v>
      </c>
      <c r="AH670" s="1" t="s">
        <v>2605</v>
      </c>
      <c r="AI670" s="1" t="s">
        <v>3950</v>
      </c>
      <c r="AJ670" s="1"/>
      <c r="AK670" s="1"/>
      <c r="AL670" s="1" t="s">
        <v>3952</v>
      </c>
      <c r="AM670" s="1" t="s">
        <v>3952</v>
      </c>
      <c r="AN670" s="1" t="s">
        <v>3959</v>
      </c>
      <c r="AO670" s="1" t="s">
        <v>4078</v>
      </c>
      <c r="AP670" s="1" t="s">
        <v>4221</v>
      </c>
      <c r="AQ670" s="1"/>
      <c r="AR670">
        <v>7130</v>
      </c>
      <c r="AS670">
        <v>2500</v>
      </c>
      <c r="AT670" s="1" t="s">
        <v>4235</v>
      </c>
      <c r="AU670">
        <v>2</v>
      </c>
      <c r="AV670" s="1" t="s">
        <v>4301</v>
      </c>
      <c r="AW670" s="1" t="s">
        <v>3937</v>
      </c>
      <c r="AX670">
        <v>3621</v>
      </c>
      <c r="AY670">
        <v>135704</v>
      </c>
      <c r="AZ670">
        <v>1</v>
      </c>
      <c r="BA670" s="1" t="s">
        <v>3420</v>
      </c>
    </row>
    <row r="671" spans="1:53">
      <c r="A671" s="1" t="s">
        <v>712</v>
      </c>
      <c r="B671">
        <v>0</v>
      </c>
      <c r="C671">
        <v>305000</v>
      </c>
      <c r="D671" s="1" t="s">
        <v>1791</v>
      </c>
      <c r="E671">
        <v>20</v>
      </c>
      <c r="F671">
        <v>138080</v>
      </c>
      <c r="G671">
        <v>1</v>
      </c>
      <c r="H671" s="1"/>
      <c r="I671" s="1" t="s">
        <v>2411</v>
      </c>
      <c r="J671" s="1" t="s">
        <v>2462</v>
      </c>
      <c r="K671" s="1" t="s">
        <v>2465</v>
      </c>
      <c r="L671" s="1" t="s">
        <v>2544</v>
      </c>
      <c r="M671" s="1" t="s">
        <v>2598</v>
      </c>
      <c r="N671" s="1" t="s">
        <v>2607</v>
      </c>
      <c r="O671" s="1"/>
      <c r="P671">
        <v>5</v>
      </c>
      <c r="Q671" s="1" t="s">
        <v>2804</v>
      </c>
      <c r="R671" s="1" t="s">
        <v>3107</v>
      </c>
      <c r="S671" s="1"/>
      <c r="T671" s="1" t="s">
        <v>3109</v>
      </c>
      <c r="U671" s="1" t="s">
        <v>3185</v>
      </c>
      <c r="V671" s="1" t="s">
        <v>3332</v>
      </c>
      <c r="W671" s="1" t="s">
        <v>3396</v>
      </c>
      <c r="X671" s="1" t="s">
        <v>3400</v>
      </c>
      <c r="Y671" s="3">
        <v>46216</v>
      </c>
      <c r="Z671" s="1" t="s">
        <v>3405</v>
      </c>
      <c r="AA671" s="3">
        <v>46216</v>
      </c>
      <c r="AB671" s="1" t="s">
        <v>3416</v>
      </c>
      <c r="AC671" s="1" t="s">
        <v>3631</v>
      </c>
      <c r="AD671" s="1" t="s">
        <v>3933</v>
      </c>
      <c r="AE671" s="1" t="s">
        <v>3934</v>
      </c>
      <c r="AF671" s="1" t="s">
        <v>3937</v>
      </c>
      <c r="AG671" s="1" t="s">
        <v>2544</v>
      </c>
      <c r="AH671" s="1" t="s">
        <v>2598</v>
      </c>
      <c r="AI671" s="1" t="s">
        <v>3948</v>
      </c>
      <c r="AJ671" s="1"/>
      <c r="AK671" s="1"/>
      <c r="AL671" s="1" t="s">
        <v>3952</v>
      </c>
      <c r="AM671" s="1" t="s">
        <v>3952</v>
      </c>
      <c r="AN671" s="1" t="s">
        <v>3959</v>
      </c>
      <c r="AO671" s="1" t="s">
        <v>4079</v>
      </c>
      <c r="AP671" s="1" t="s">
        <v>4229</v>
      </c>
      <c r="AQ671" s="1"/>
      <c r="AR671">
        <v>16396</v>
      </c>
      <c r="AS671">
        <v>5</v>
      </c>
      <c r="AT671" s="1" t="s">
        <v>4235</v>
      </c>
      <c r="AU671">
        <v>61000</v>
      </c>
      <c r="AV671" s="1" t="s">
        <v>4326</v>
      </c>
      <c r="AW671" s="1" t="s">
        <v>3937</v>
      </c>
      <c r="AX671">
        <v>681</v>
      </c>
      <c r="AY671">
        <v>135705</v>
      </c>
      <c r="AZ671">
        <v>1</v>
      </c>
      <c r="BA671" s="1" t="s">
        <v>3413</v>
      </c>
    </row>
    <row r="672" spans="1:53">
      <c r="A672" s="1" t="s">
        <v>713</v>
      </c>
      <c r="B672">
        <v>0</v>
      </c>
      <c r="C672">
        <v>765000</v>
      </c>
      <c r="D672" s="1" t="s">
        <v>1792</v>
      </c>
      <c r="E672">
        <v>20</v>
      </c>
      <c r="F672">
        <v>138080</v>
      </c>
      <c r="G672">
        <v>2</v>
      </c>
      <c r="H672" s="1"/>
      <c r="I672" s="1" t="s">
        <v>2419</v>
      </c>
      <c r="J672" s="1" t="s">
        <v>2462</v>
      </c>
      <c r="K672" s="1" t="s">
        <v>2465</v>
      </c>
      <c r="L672" s="1" t="s">
        <v>2544</v>
      </c>
      <c r="M672" s="1" t="s">
        <v>2598</v>
      </c>
      <c r="N672" s="1" t="s">
        <v>2607</v>
      </c>
      <c r="O672" s="1"/>
      <c r="P672">
        <v>5</v>
      </c>
      <c r="Q672" s="1" t="s">
        <v>2805</v>
      </c>
      <c r="R672" s="1" t="s">
        <v>3107</v>
      </c>
      <c r="S672" s="1"/>
      <c r="T672" s="1" t="s">
        <v>3109</v>
      </c>
      <c r="U672" s="1" t="s">
        <v>3185</v>
      </c>
      <c r="V672" s="1" t="s">
        <v>3332</v>
      </c>
      <c r="W672" s="1" t="s">
        <v>3396</v>
      </c>
      <c r="X672" s="1" t="s">
        <v>3400</v>
      </c>
      <c r="Y672" s="3">
        <v>46216</v>
      </c>
      <c r="Z672" s="1" t="s">
        <v>3405</v>
      </c>
      <c r="AA672" s="3">
        <v>46216</v>
      </c>
      <c r="AB672" s="1" t="s">
        <v>3416</v>
      </c>
      <c r="AC672" s="1" t="s">
        <v>3631</v>
      </c>
      <c r="AD672" s="1" t="s">
        <v>3933</v>
      </c>
      <c r="AE672" s="1" t="s">
        <v>3934</v>
      </c>
      <c r="AF672" s="1" t="s">
        <v>3937</v>
      </c>
      <c r="AG672" s="1" t="s">
        <v>2544</v>
      </c>
      <c r="AH672" s="1" t="s">
        <v>2598</v>
      </c>
      <c r="AI672" s="1" t="s">
        <v>3948</v>
      </c>
      <c r="AJ672" s="1"/>
      <c r="AK672" s="1"/>
      <c r="AL672" s="1" t="s">
        <v>3952</v>
      </c>
      <c r="AM672" s="1" t="s">
        <v>3952</v>
      </c>
      <c r="AN672" s="1" t="s">
        <v>3959</v>
      </c>
      <c r="AO672" s="1" t="s">
        <v>4079</v>
      </c>
      <c r="AP672" s="1" t="s">
        <v>4229</v>
      </c>
      <c r="AQ672" s="1"/>
      <c r="AR672">
        <v>9814</v>
      </c>
      <c r="AS672">
        <v>5</v>
      </c>
      <c r="AT672" s="1" t="s">
        <v>4237</v>
      </c>
      <c r="AU672">
        <v>153000</v>
      </c>
      <c r="AV672" s="1" t="s">
        <v>4327</v>
      </c>
      <c r="AW672" s="1" t="s">
        <v>3937</v>
      </c>
      <c r="AX672">
        <v>681</v>
      </c>
      <c r="AY672">
        <v>135705</v>
      </c>
      <c r="AZ672">
        <v>2</v>
      </c>
      <c r="BA672" s="1" t="s">
        <v>3413</v>
      </c>
    </row>
    <row r="673" spans="1:53">
      <c r="A673" s="1" t="s">
        <v>714</v>
      </c>
      <c r="B673">
        <v>0</v>
      </c>
      <c r="C673">
        <v>4400000</v>
      </c>
      <c r="D673" s="1" t="s">
        <v>1793</v>
      </c>
      <c r="E673">
        <v>0</v>
      </c>
      <c r="F673">
        <v>138902</v>
      </c>
      <c r="G673">
        <v>1</v>
      </c>
      <c r="H673" s="1"/>
      <c r="I673" s="1" t="s">
        <v>2405</v>
      </c>
      <c r="J673" s="1" t="s">
        <v>2462</v>
      </c>
      <c r="K673" s="1" t="s">
        <v>2465</v>
      </c>
      <c r="L673" s="1" t="s">
        <v>2488</v>
      </c>
      <c r="M673" s="1" t="s">
        <v>2593</v>
      </c>
      <c r="N673" s="1" t="s">
        <v>2607</v>
      </c>
      <c r="O673" s="1"/>
      <c r="P673">
        <v>1</v>
      </c>
      <c r="Q673" s="1" t="s">
        <v>1793</v>
      </c>
      <c r="R673" s="1" t="s">
        <v>3107</v>
      </c>
      <c r="S673" s="1"/>
      <c r="T673" s="1" t="s">
        <v>3109</v>
      </c>
      <c r="U673" s="1" t="s">
        <v>1793</v>
      </c>
      <c r="V673" s="1" t="s">
        <v>1793</v>
      </c>
      <c r="W673" s="1" t="s">
        <v>3396</v>
      </c>
      <c r="X673" s="1" t="s">
        <v>3400</v>
      </c>
      <c r="Y673" s="3">
        <v>46216</v>
      </c>
      <c r="Z673" s="1" t="s">
        <v>3405</v>
      </c>
      <c r="AA673" s="3">
        <v>46216</v>
      </c>
      <c r="AB673" s="1" t="s">
        <v>3416</v>
      </c>
      <c r="AC673" s="1" t="s">
        <v>3632</v>
      </c>
      <c r="AD673" s="1" t="s">
        <v>3933</v>
      </c>
      <c r="AE673" s="1" t="s">
        <v>3933</v>
      </c>
      <c r="AF673" s="1" t="s">
        <v>3937</v>
      </c>
      <c r="AG673" s="1" t="s">
        <v>2488</v>
      </c>
      <c r="AH673" s="1" t="s">
        <v>2593</v>
      </c>
      <c r="AI673" s="1" t="s">
        <v>3948</v>
      </c>
      <c r="AJ673" s="1"/>
      <c r="AK673" s="1"/>
      <c r="AL673" s="1" t="s">
        <v>3952</v>
      </c>
      <c r="AM673" s="1" t="s">
        <v>3952</v>
      </c>
      <c r="AN673" s="1" t="s">
        <v>3959</v>
      </c>
      <c r="AO673" s="1" t="s">
        <v>3984</v>
      </c>
      <c r="AP673" s="1" t="s">
        <v>4220</v>
      </c>
      <c r="AQ673" s="1"/>
      <c r="AR673">
        <v>22417</v>
      </c>
      <c r="AS673">
        <v>1</v>
      </c>
      <c r="AT673" s="1" t="s">
        <v>4235</v>
      </c>
      <c r="AU673">
        <v>4400000</v>
      </c>
      <c r="AV673" s="1" t="s">
        <v>4280</v>
      </c>
      <c r="AW673" s="1" t="s">
        <v>3937</v>
      </c>
      <c r="AX673">
        <v>5337</v>
      </c>
      <c r="AY673">
        <v>135706</v>
      </c>
      <c r="AZ673">
        <v>1</v>
      </c>
      <c r="BA673" s="1" t="s">
        <v>3416</v>
      </c>
    </row>
    <row r="674" spans="1:53">
      <c r="A674" s="1" t="s">
        <v>715</v>
      </c>
      <c r="B674">
        <v>0</v>
      </c>
      <c r="C674">
        <v>4815000</v>
      </c>
      <c r="D674" s="1" t="s">
        <v>1794</v>
      </c>
      <c r="E674">
        <v>0</v>
      </c>
      <c r="F674">
        <v>138905</v>
      </c>
      <c r="G674">
        <v>1</v>
      </c>
      <c r="H674" s="1"/>
      <c r="I674" s="1" t="s">
        <v>2405</v>
      </c>
      <c r="J674" s="1" t="s">
        <v>2462</v>
      </c>
      <c r="K674" s="1" t="s">
        <v>2465</v>
      </c>
      <c r="L674" s="1" t="s">
        <v>2488</v>
      </c>
      <c r="M674" s="1" t="s">
        <v>2593</v>
      </c>
      <c r="N674" s="1" t="s">
        <v>2607</v>
      </c>
      <c r="O674" s="1"/>
      <c r="P674">
        <v>1</v>
      </c>
      <c r="Q674" s="1" t="s">
        <v>1794</v>
      </c>
      <c r="R674" s="1" t="s">
        <v>3107</v>
      </c>
      <c r="S674" s="1"/>
      <c r="T674" s="1" t="s">
        <v>3109</v>
      </c>
      <c r="U674" s="1" t="s">
        <v>1794</v>
      </c>
      <c r="V674" s="1" t="s">
        <v>1794</v>
      </c>
      <c r="W674" s="1" t="s">
        <v>3396</v>
      </c>
      <c r="X674" s="1" t="s">
        <v>3400</v>
      </c>
      <c r="Y674" s="3">
        <v>46216</v>
      </c>
      <c r="Z674" s="1" t="s">
        <v>3405</v>
      </c>
      <c r="AA674" s="3">
        <v>46216</v>
      </c>
      <c r="AB674" s="1" t="s">
        <v>3416</v>
      </c>
      <c r="AC674" s="1" t="s">
        <v>3633</v>
      </c>
      <c r="AD674" s="1" t="s">
        <v>3933</v>
      </c>
      <c r="AE674" s="1" t="s">
        <v>3933</v>
      </c>
      <c r="AF674" s="1" t="s">
        <v>3937</v>
      </c>
      <c r="AG674" s="1" t="s">
        <v>2488</v>
      </c>
      <c r="AH674" s="1" t="s">
        <v>2593</v>
      </c>
      <c r="AI674" s="1" t="s">
        <v>3948</v>
      </c>
      <c r="AJ674" s="1"/>
      <c r="AK674" s="1"/>
      <c r="AL674" s="1" t="s">
        <v>3952</v>
      </c>
      <c r="AM674" s="1" t="s">
        <v>3952</v>
      </c>
      <c r="AN674" s="1" t="s">
        <v>3959</v>
      </c>
      <c r="AO674" s="1" t="s">
        <v>4080</v>
      </c>
      <c r="AP674" s="1" t="s">
        <v>4220</v>
      </c>
      <c r="AQ674" s="1"/>
      <c r="AR674">
        <v>22418</v>
      </c>
      <c r="AS674">
        <v>1</v>
      </c>
      <c r="AT674" s="1" t="s">
        <v>4235</v>
      </c>
      <c r="AU674">
        <v>4815000</v>
      </c>
      <c r="AV674" s="1" t="s">
        <v>4260</v>
      </c>
      <c r="AW674" s="1" t="s">
        <v>3937</v>
      </c>
      <c r="AX674">
        <v>3463</v>
      </c>
      <c r="AY674">
        <v>135707</v>
      </c>
      <c r="AZ674">
        <v>1</v>
      </c>
      <c r="BA674" s="1" t="s">
        <v>3415</v>
      </c>
    </row>
    <row r="675" spans="1:53">
      <c r="A675" s="1" t="s">
        <v>716</v>
      </c>
      <c r="B675">
        <v>0</v>
      </c>
      <c r="C675">
        <v>2880000</v>
      </c>
      <c r="D675" s="1" t="s">
        <v>1795</v>
      </c>
      <c r="E675">
        <v>0</v>
      </c>
      <c r="F675">
        <v>138953</v>
      </c>
      <c r="G675">
        <v>1</v>
      </c>
      <c r="H675" s="1"/>
      <c r="I675" s="1" t="s">
        <v>2408</v>
      </c>
      <c r="J675" s="1" t="s">
        <v>2462</v>
      </c>
      <c r="K675" s="1" t="s">
        <v>2468</v>
      </c>
      <c r="L675" s="1" t="s">
        <v>2545</v>
      </c>
      <c r="M675" s="1" t="s">
        <v>2585</v>
      </c>
      <c r="N675" s="1" t="s">
        <v>2607</v>
      </c>
      <c r="O675" s="1"/>
      <c r="P675">
        <v>1</v>
      </c>
      <c r="Q675" s="1" t="s">
        <v>1795</v>
      </c>
      <c r="R675" s="1" t="s">
        <v>3107</v>
      </c>
      <c r="S675" s="1"/>
      <c r="T675" s="1" t="s">
        <v>3110</v>
      </c>
      <c r="U675" s="1" t="s">
        <v>1795</v>
      </c>
      <c r="V675" s="1" t="s">
        <v>1795</v>
      </c>
      <c r="W675" s="1" t="s">
        <v>3396</v>
      </c>
      <c r="X675" s="1" t="s">
        <v>3400</v>
      </c>
      <c r="Y675" s="3">
        <v>46216</v>
      </c>
      <c r="Z675" s="1" t="s">
        <v>3405</v>
      </c>
      <c r="AA675" s="3">
        <v>46216</v>
      </c>
      <c r="AB675" s="1" t="s">
        <v>3416</v>
      </c>
      <c r="AC675" s="1"/>
      <c r="AD675" s="1" t="s">
        <v>3933</v>
      </c>
      <c r="AE675" s="1" t="s">
        <v>3933</v>
      </c>
      <c r="AF675" s="1" t="s">
        <v>3941</v>
      </c>
      <c r="AG675" s="1" t="s">
        <v>2545</v>
      </c>
      <c r="AH675" s="1" t="s">
        <v>2585</v>
      </c>
      <c r="AI675" s="1" t="s">
        <v>3948</v>
      </c>
      <c r="AJ675" s="1"/>
      <c r="AK675" s="1"/>
      <c r="AL675" s="1" t="s">
        <v>3952</v>
      </c>
      <c r="AM675" s="1" t="s">
        <v>3952</v>
      </c>
      <c r="AN675" s="1" t="s">
        <v>3960</v>
      </c>
      <c r="AO675" s="1" t="s">
        <v>4081</v>
      </c>
      <c r="AP675" s="1" t="s">
        <v>4217</v>
      </c>
      <c r="AQ675" s="1"/>
      <c r="AR675">
        <v>10626</v>
      </c>
      <c r="AS675">
        <v>1</v>
      </c>
      <c r="AT675" s="1" t="s">
        <v>4237</v>
      </c>
      <c r="AU675">
        <v>2880000</v>
      </c>
      <c r="AV675" s="1" t="s">
        <v>4253</v>
      </c>
      <c r="AW675" s="1" t="s">
        <v>3941</v>
      </c>
      <c r="AX675">
        <v>7181</v>
      </c>
      <c r="AY675">
        <v>135708</v>
      </c>
      <c r="AZ675">
        <v>1</v>
      </c>
      <c r="BA675" s="1" t="s">
        <v>3406</v>
      </c>
    </row>
    <row r="676" spans="1:53">
      <c r="A676" s="1" t="s">
        <v>717</v>
      </c>
      <c r="B676">
        <v>0</v>
      </c>
      <c r="C676">
        <v>4815000</v>
      </c>
      <c r="D676" s="1" t="s">
        <v>1794</v>
      </c>
      <c r="E676">
        <v>0</v>
      </c>
      <c r="F676">
        <v>138906</v>
      </c>
      <c r="G676">
        <v>1</v>
      </c>
      <c r="H676" s="1"/>
      <c r="I676" s="1" t="s">
        <v>2405</v>
      </c>
      <c r="J676" s="1" t="s">
        <v>2462</v>
      </c>
      <c r="K676" s="1" t="s">
        <v>2465</v>
      </c>
      <c r="L676" s="1" t="s">
        <v>2488</v>
      </c>
      <c r="M676" s="1" t="s">
        <v>2593</v>
      </c>
      <c r="N676" s="1" t="s">
        <v>2607</v>
      </c>
      <c r="O676" s="1"/>
      <c r="P676">
        <v>1</v>
      </c>
      <c r="Q676" s="1" t="s">
        <v>1794</v>
      </c>
      <c r="R676" s="1" t="s">
        <v>3107</v>
      </c>
      <c r="S676" s="1"/>
      <c r="T676" s="1" t="s">
        <v>3109</v>
      </c>
      <c r="U676" s="1" t="s">
        <v>1794</v>
      </c>
      <c r="V676" s="1" t="s">
        <v>1794</v>
      </c>
      <c r="W676" s="1" t="s">
        <v>3396</v>
      </c>
      <c r="X676" s="1" t="s">
        <v>3400</v>
      </c>
      <c r="Y676" s="3">
        <v>46216</v>
      </c>
      <c r="Z676" s="1" t="s">
        <v>3405</v>
      </c>
      <c r="AA676" s="3">
        <v>46216</v>
      </c>
      <c r="AB676" s="1" t="s">
        <v>3416</v>
      </c>
      <c r="AC676" s="1" t="s">
        <v>3634</v>
      </c>
      <c r="AD676" s="1" t="s">
        <v>3933</v>
      </c>
      <c r="AE676" s="1" t="s">
        <v>3933</v>
      </c>
      <c r="AF676" s="1" t="s">
        <v>3937</v>
      </c>
      <c r="AG676" s="1" t="s">
        <v>2488</v>
      </c>
      <c r="AH676" s="1" t="s">
        <v>2593</v>
      </c>
      <c r="AI676" s="1" t="s">
        <v>3948</v>
      </c>
      <c r="AJ676" s="1"/>
      <c r="AK676" s="1"/>
      <c r="AL676" s="1" t="s">
        <v>3952</v>
      </c>
      <c r="AM676" s="1" t="s">
        <v>3952</v>
      </c>
      <c r="AN676" s="1" t="s">
        <v>3959</v>
      </c>
      <c r="AO676" s="1" t="s">
        <v>4080</v>
      </c>
      <c r="AP676" s="1" t="s">
        <v>4220</v>
      </c>
      <c r="AQ676" s="1"/>
      <c r="AR676">
        <v>22418</v>
      </c>
      <c r="AS676">
        <v>1</v>
      </c>
      <c r="AT676" s="1" t="s">
        <v>4235</v>
      </c>
      <c r="AU676">
        <v>4815000</v>
      </c>
      <c r="AV676" s="1" t="s">
        <v>4260</v>
      </c>
      <c r="AW676" s="1" t="s">
        <v>3937</v>
      </c>
      <c r="AX676">
        <v>3463</v>
      </c>
      <c r="AY676">
        <v>135709</v>
      </c>
      <c r="AZ676">
        <v>1</v>
      </c>
      <c r="BA676" s="1" t="s">
        <v>3415</v>
      </c>
    </row>
    <row r="677" spans="1:53">
      <c r="A677" s="1" t="s">
        <v>718</v>
      </c>
      <c r="B677">
        <v>0</v>
      </c>
      <c r="C677">
        <v>4815000</v>
      </c>
      <c r="D677" s="1" t="s">
        <v>1794</v>
      </c>
      <c r="E677">
        <v>0</v>
      </c>
      <c r="F677">
        <v>138904</v>
      </c>
      <c r="G677">
        <v>1</v>
      </c>
      <c r="H677" s="1"/>
      <c r="I677" s="1" t="s">
        <v>2405</v>
      </c>
      <c r="J677" s="1" t="s">
        <v>2462</v>
      </c>
      <c r="K677" s="1" t="s">
        <v>2465</v>
      </c>
      <c r="L677" s="1" t="s">
        <v>2488</v>
      </c>
      <c r="M677" s="1" t="s">
        <v>2593</v>
      </c>
      <c r="N677" s="1" t="s">
        <v>2607</v>
      </c>
      <c r="O677" s="1"/>
      <c r="P677">
        <v>1</v>
      </c>
      <c r="Q677" s="1" t="s">
        <v>1794</v>
      </c>
      <c r="R677" s="1" t="s">
        <v>3107</v>
      </c>
      <c r="S677" s="1"/>
      <c r="T677" s="1" t="s">
        <v>3109</v>
      </c>
      <c r="U677" s="1" t="s">
        <v>1794</v>
      </c>
      <c r="V677" s="1" t="s">
        <v>1794</v>
      </c>
      <c r="W677" s="1" t="s">
        <v>3396</v>
      </c>
      <c r="X677" s="1" t="s">
        <v>3400</v>
      </c>
      <c r="Y677" s="3">
        <v>46216</v>
      </c>
      <c r="Z677" s="1" t="s">
        <v>3405</v>
      </c>
      <c r="AA677" s="3">
        <v>46216</v>
      </c>
      <c r="AB677" s="1" t="s">
        <v>3416</v>
      </c>
      <c r="AC677" s="1" t="s">
        <v>3635</v>
      </c>
      <c r="AD677" s="1" t="s">
        <v>3933</v>
      </c>
      <c r="AE677" s="1" t="s">
        <v>3933</v>
      </c>
      <c r="AF677" s="1" t="s">
        <v>3937</v>
      </c>
      <c r="AG677" s="1" t="s">
        <v>2488</v>
      </c>
      <c r="AH677" s="1" t="s">
        <v>2593</v>
      </c>
      <c r="AI677" s="1" t="s">
        <v>3948</v>
      </c>
      <c r="AJ677" s="1"/>
      <c r="AK677" s="1"/>
      <c r="AL677" s="1" t="s">
        <v>3952</v>
      </c>
      <c r="AM677" s="1" t="s">
        <v>3952</v>
      </c>
      <c r="AN677" s="1" t="s">
        <v>3959</v>
      </c>
      <c r="AO677" s="1" t="s">
        <v>4080</v>
      </c>
      <c r="AP677" s="1" t="s">
        <v>4220</v>
      </c>
      <c r="AQ677" s="1"/>
      <c r="AR677">
        <v>22418</v>
      </c>
      <c r="AS677">
        <v>1</v>
      </c>
      <c r="AT677" s="1" t="s">
        <v>4235</v>
      </c>
      <c r="AU677">
        <v>4815000</v>
      </c>
      <c r="AV677" s="1" t="s">
        <v>4260</v>
      </c>
      <c r="AW677" s="1" t="s">
        <v>3937</v>
      </c>
      <c r="AX677">
        <v>3463</v>
      </c>
      <c r="AY677">
        <v>135710</v>
      </c>
      <c r="AZ677">
        <v>1</v>
      </c>
      <c r="BA677" s="1" t="s">
        <v>3415</v>
      </c>
    </row>
    <row r="678" spans="1:53">
      <c r="A678" s="1" t="s">
        <v>719</v>
      </c>
      <c r="B678">
        <v>0</v>
      </c>
      <c r="C678">
        <v>29488000</v>
      </c>
      <c r="D678" s="1" t="s">
        <v>1796</v>
      </c>
      <c r="E678">
        <v>20</v>
      </c>
      <c r="F678">
        <v>138908</v>
      </c>
      <c r="G678">
        <v>1</v>
      </c>
      <c r="H678" s="1"/>
      <c r="I678" s="1" t="s">
        <v>2405</v>
      </c>
      <c r="J678" s="1" t="s">
        <v>2462</v>
      </c>
      <c r="K678" s="1" t="s">
        <v>2465</v>
      </c>
      <c r="L678" s="1" t="s">
        <v>2541</v>
      </c>
      <c r="M678" s="1" t="s">
        <v>2598</v>
      </c>
      <c r="N678" s="1" t="s">
        <v>2607</v>
      </c>
      <c r="O678" s="1"/>
      <c r="P678">
        <v>1</v>
      </c>
      <c r="Q678" s="1" t="s">
        <v>2806</v>
      </c>
      <c r="R678" s="1" t="s">
        <v>3107</v>
      </c>
      <c r="S678" s="1"/>
      <c r="T678" s="1" t="s">
        <v>3109</v>
      </c>
      <c r="U678" s="1" t="s">
        <v>2806</v>
      </c>
      <c r="V678" s="1" t="s">
        <v>1796</v>
      </c>
      <c r="W678" s="1" t="s">
        <v>3396</v>
      </c>
      <c r="X678" s="1" t="s">
        <v>3400</v>
      </c>
      <c r="Y678" s="3">
        <v>46216</v>
      </c>
      <c r="Z678" s="1" t="s">
        <v>3405</v>
      </c>
      <c r="AA678" s="3">
        <v>46216</v>
      </c>
      <c r="AB678" s="1" t="s">
        <v>3416</v>
      </c>
      <c r="AC678" s="1" t="s">
        <v>3636</v>
      </c>
      <c r="AD678" s="1" t="s">
        <v>3933</v>
      </c>
      <c r="AE678" s="1" t="s">
        <v>3933</v>
      </c>
      <c r="AF678" s="1" t="s">
        <v>3937</v>
      </c>
      <c r="AG678" s="1" t="s">
        <v>2541</v>
      </c>
      <c r="AH678" s="1" t="s">
        <v>2598</v>
      </c>
      <c r="AI678" s="1" t="s">
        <v>3948</v>
      </c>
      <c r="AJ678" s="1"/>
      <c r="AK678" s="1"/>
      <c r="AL678" s="1" t="s">
        <v>3952</v>
      </c>
      <c r="AM678" s="1" t="s">
        <v>3952</v>
      </c>
      <c r="AN678" s="1" t="s">
        <v>3959</v>
      </c>
      <c r="AO678" s="1" t="s">
        <v>4074</v>
      </c>
      <c r="AP678" s="1" t="s">
        <v>4230</v>
      </c>
      <c r="AQ678" s="1"/>
      <c r="AR678">
        <v>14862</v>
      </c>
      <c r="AS678">
        <v>1</v>
      </c>
      <c r="AT678" s="1" t="s">
        <v>4235</v>
      </c>
      <c r="AU678">
        <v>29488000</v>
      </c>
      <c r="AV678" s="1" t="s">
        <v>4244</v>
      </c>
      <c r="AW678" s="1" t="s">
        <v>3937</v>
      </c>
      <c r="AX678">
        <v>1033</v>
      </c>
      <c r="AY678">
        <v>135711</v>
      </c>
      <c r="AZ678">
        <v>1</v>
      </c>
      <c r="BA678" s="1" t="s">
        <v>3412</v>
      </c>
    </row>
    <row r="679" spans="1:53" ht="199.5">
      <c r="A679" s="2" t="s">
        <v>720</v>
      </c>
      <c r="B679">
        <v>0</v>
      </c>
      <c r="C679">
        <v>5848470</v>
      </c>
      <c r="D679" s="1" t="s">
        <v>1797</v>
      </c>
      <c r="E679">
        <v>20</v>
      </c>
      <c r="F679">
        <v>138155</v>
      </c>
      <c r="G679">
        <v>1</v>
      </c>
      <c r="H679" s="1"/>
      <c r="I679" s="1" t="s">
        <v>2427</v>
      </c>
      <c r="J679" s="1" t="s">
        <v>2462</v>
      </c>
      <c r="K679" s="1" t="s">
        <v>1233</v>
      </c>
      <c r="L679" s="1" t="s">
        <v>2535</v>
      </c>
      <c r="M679" s="1" t="s">
        <v>1233</v>
      </c>
      <c r="N679" s="1" t="s">
        <v>2607</v>
      </c>
      <c r="O679" s="1"/>
      <c r="P679">
        <v>270</v>
      </c>
      <c r="Q679" s="1" t="s">
        <v>2807</v>
      </c>
      <c r="R679" s="1" t="s">
        <v>3107</v>
      </c>
      <c r="S679" s="1"/>
      <c r="T679" s="1" t="s">
        <v>3110</v>
      </c>
      <c r="U679" s="1" t="s">
        <v>2807</v>
      </c>
      <c r="V679" s="1" t="s">
        <v>1797</v>
      </c>
      <c r="W679" s="1" t="s">
        <v>3396</v>
      </c>
      <c r="X679" s="1"/>
      <c r="Y679" s="3">
        <v>46216</v>
      </c>
      <c r="Z679" s="1" t="s">
        <v>3405</v>
      </c>
      <c r="AA679" s="3">
        <v>46216</v>
      </c>
      <c r="AB679" s="1" t="s">
        <v>3416</v>
      </c>
      <c r="AC679" s="1" t="s">
        <v>3637</v>
      </c>
      <c r="AD679" s="1" t="s">
        <v>3933</v>
      </c>
      <c r="AE679" s="1" t="s">
        <v>3934</v>
      </c>
      <c r="AF679" s="1" t="s">
        <v>3945</v>
      </c>
      <c r="AG679" s="1" t="s">
        <v>2535</v>
      </c>
      <c r="AH679" s="1" t="s">
        <v>1233</v>
      </c>
      <c r="AI679" s="1" t="s">
        <v>3948</v>
      </c>
      <c r="AJ679" s="1"/>
      <c r="AK679" s="1"/>
      <c r="AL679" s="1" t="s">
        <v>3952</v>
      </c>
      <c r="AM679" s="1" t="s">
        <v>3952</v>
      </c>
      <c r="AN679" s="1" t="s">
        <v>3960</v>
      </c>
      <c r="AO679" s="1" t="s">
        <v>4057</v>
      </c>
      <c r="AP679" s="1" t="s">
        <v>4222</v>
      </c>
      <c r="AQ679" s="1"/>
      <c r="AR679">
        <v>23205</v>
      </c>
      <c r="AS679">
        <v>270</v>
      </c>
      <c r="AT679" s="1" t="s">
        <v>4235</v>
      </c>
      <c r="AU679">
        <v>21661</v>
      </c>
      <c r="AV679" s="1" t="s">
        <v>4328</v>
      </c>
      <c r="AW679" s="1" t="s">
        <v>3945</v>
      </c>
      <c r="AX679">
        <v>5947</v>
      </c>
      <c r="AY679">
        <v>135712</v>
      </c>
      <c r="AZ679">
        <v>1</v>
      </c>
      <c r="BA679" s="1" t="s">
        <v>4617</v>
      </c>
    </row>
    <row r="680" spans="1:53">
      <c r="A680" s="1" t="s">
        <v>721</v>
      </c>
      <c r="B680">
        <v>0</v>
      </c>
      <c r="C680">
        <v>11800000</v>
      </c>
      <c r="D680" s="1" t="s">
        <v>1798</v>
      </c>
      <c r="E680">
        <v>0</v>
      </c>
      <c r="F680">
        <v>138914</v>
      </c>
      <c r="G680">
        <v>1</v>
      </c>
      <c r="H680" s="1"/>
      <c r="I680" s="1" t="s">
        <v>2411</v>
      </c>
      <c r="J680" s="1" t="s">
        <v>2462</v>
      </c>
      <c r="K680" s="1" t="s">
        <v>2465</v>
      </c>
      <c r="L680" s="1" t="s">
        <v>2541</v>
      </c>
      <c r="M680" s="1" t="s">
        <v>2598</v>
      </c>
      <c r="N680" s="1" t="s">
        <v>2607</v>
      </c>
      <c r="O680" s="1"/>
      <c r="P680">
        <v>20</v>
      </c>
      <c r="Q680" s="1" t="s">
        <v>1798</v>
      </c>
      <c r="R680" s="1" t="s">
        <v>3107</v>
      </c>
      <c r="S680" s="1"/>
      <c r="T680" s="1" t="s">
        <v>3109</v>
      </c>
      <c r="U680" s="1" t="s">
        <v>3186</v>
      </c>
      <c r="V680" s="1" t="s">
        <v>3186</v>
      </c>
      <c r="W680" s="1" t="s">
        <v>3396</v>
      </c>
      <c r="X680" s="1" t="s">
        <v>3400</v>
      </c>
      <c r="Y680" s="3">
        <v>46216</v>
      </c>
      <c r="Z680" s="1" t="s">
        <v>3405</v>
      </c>
      <c r="AA680" s="3">
        <v>46216</v>
      </c>
      <c r="AB680" s="1" t="s">
        <v>3416</v>
      </c>
      <c r="AC680" s="1" t="s">
        <v>3638</v>
      </c>
      <c r="AD680" s="1" t="s">
        <v>3933</v>
      </c>
      <c r="AE680" s="1" t="s">
        <v>3934</v>
      </c>
      <c r="AF680" s="1" t="s">
        <v>3937</v>
      </c>
      <c r="AG680" s="1" t="s">
        <v>2541</v>
      </c>
      <c r="AH680" s="1" t="s">
        <v>2598</v>
      </c>
      <c r="AI680" s="1" t="s">
        <v>3948</v>
      </c>
      <c r="AJ680" s="1"/>
      <c r="AK680" s="1"/>
      <c r="AL680" s="1" t="s">
        <v>3952</v>
      </c>
      <c r="AM680" s="1" t="s">
        <v>3952</v>
      </c>
      <c r="AN680" s="1" t="s">
        <v>3959</v>
      </c>
      <c r="AO680" s="1" t="s">
        <v>4018</v>
      </c>
      <c r="AP680" s="1" t="s">
        <v>4230</v>
      </c>
      <c r="AQ680" s="1"/>
      <c r="AR680">
        <v>23223</v>
      </c>
      <c r="AS680">
        <v>20</v>
      </c>
      <c r="AT680" s="1" t="s">
        <v>4235</v>
      </c>
      <c r="AU680">
        <v>590000</v>
      </c>
      <c r="AV680" s="1" t="s">
        <v>4329</v>
      </c>
      <c r="AW680" s="1" t="s">
        <v>3937</v>
      </c>
      <c r="AX680">
        <v>6102</v>
      </c>
      <c r="AY680">
        <v>135713</v>
      </c>
      <c r="AZ680">
        <v>1</v>
      </c>
      <c r="BA680" s="1" t="s">
        <v>3412</v>
      </c>
    </row>
    <row r="681" spans="1:53">
      <c r="A681" s="1" t="s">
        <v>120</v>
      </c>
      <c r="B681">
        <v>0</v>
      </c>
      <c r="C681">
        <v>-880000</v>
      </c>
      <c r="D681" s="1" t="s">
        <v>1799</v>
      </c>
      <c r="E681">
        <v>0</v>
      </c>
      <c r="F681">
        <v>138914</v>
      </c>
      <c r="G681">
        <v>0</v>
      </c>
      <c r="H681" s="1"/>
      <c r="I681" s="1" t="s">
        <v>2415</v>
      </c>
      <c r="J681" s="1" t="s">
        <v>2462</v>
      </c>
      <c r="K681" s="1" t="s">
        <v>2465</v>
      </c>
      <c r="L681" s="1" t="s">
        <v>2541</v>
      </c>
      <c r="M681" s="1" t="s">
        <v>2598</v>
      </c>
      <c r="N681" s="1" t="s">
        <v>2607</v>
      </c>
      <c r="O681" s="1"/>
      <c r="P681">
        <v>20</v>
      </c>
      <c r="Q681" s="1" t="s">
        <v>1799</v>
      </c>
      <c r="R681" s="1" t="s">
        <v>3107</v>
      </c>
      <c r="S681" s="1"/>
      <c r="T681" s="1" t="s">
        <v>3109</v>
      </c>
      <c r="U681" s="1" t="s">
        <v>3186</v>
      </c>
      <c r="V681" s="1" t="s">
        <v>3186</v>
      </c>
      <c r="W681" s="1" t="s">
        <v>3396</v>
      </c>
      <c r="X681" s="1" t="s">
        <v>3400</v>
      </c>
      <c r="Y681" s="3">
        <v>46216</v>
      </c>
      <c r="Z681" s="1" t="s">
        <v>3405</v>
      </c>
      <c r="AA681" s="3">
        <v>46216</v>
      </c>
      <c r="AB681" s="1" t="s">
        <v>3416</v>
      </c>
      <c r="AC681" s="1" t="s">
        <v>3638</v>
      </c>
      <c r="AD681" s="1" t="s">
        <v>3933</v>
      </c>
      <c r="AE681" s="1" t="s">
        <v>3934</v>
      </c>
      <c r="AF681" s="1" t="s">
        <v>3937</v>
      </c>
      <c r="AG681" s="1" t="s">
        <v>2541</v>
      </c>
      <c r="AH681" s="1" t="s">
        <v>2598</v>
      </c>
      <c r="AI681" s="1" t="s">
        <v>3948</v>
      </c>
      <c r="AJ681" s="1"/>
      <c r="AK681" s="1"/>
      <c r="AL681" s="1" t="s">
        <v>3952</v>
      </c>
      <c r="AM681" s="1" t="s">
        <v>3952</v>
      </c>
      <c r="AN681" s="1" t="s">
        <v>3959</v>
      </c>
      <c r="AO681" s="1" t="s">
        <v>4018</v>
      </c>
      <c r="AP681" s="1" t="s">
        <v>4230</v>
      </c>
      <c r="AQ681" s="1"/>
      <c r="AR681">
        <v>2057</v>
      </c>
      <c r="AS681">
        <v>20</v>
      </c>
      <c r="AT681" s="1" t="s">
        <v>4235</v>
      </c>
      <c r="AU681">
        <v>-44000</v>
      </c>
      <c r="AV681" s="1" t="s">
        <v>120</v>
      </c>
      <c r="AW681" s="1" t="s">
        <v>3937</v>
      </c>
      <c r="AX681">
        <v>6102</v>
      </c>
      <c r="AY681">
        <v>135713</v>
      </c>
      <c r="AZ681">
        <v>2</v>
      </c>
      <c r="BA681" s="1" t="s">
        <v>3412</v>
      </c>
    </row>
    <row r="682" spans="1:53">
      <c r="A682" s="1" t="s">
        <v>722</v>
      </c>
      <c r="B682">
        <v>0</v>
      </c>
      <c r="C682">
        <v>30430000</v>
      </c>
      <c r="D682" s="1" t="s">
        <v>1800</v>
      </c>
      <c r="E682">
        <v>20</v>
      </c>
      <c r="F682">
        <v>138910</v>
      </c>
      <c r="G682">
        <v>1</v>
      </c>
      <c r="H682" s="1"/>
      <c r="I682" s="1" t="s">
        <v>2405</v>
      </c>
      <c r="J682" s="1" t="s">
        <v>2462</v>
      </c>
      <c r="K682" s="1" t="s">
        <v>2465</v>
      </c>
      <c r="L682" s="1" t="s">
        <v>2541</v>
      </c>
      <c r="M682" s="1" t="s">
        <v>2598</v>
      </c>
      <c r="N682" s="1" t="s">
        <v>2607</v>
      </c>
      <c r="O682" s="1"/>
      <c r="P682">
        <v>1</v>
      </c>
      <c r="Q682" s="1" t="s">
        <v>2808</v>
      </c>
      <c r="R682" s="1" t="s">
        <v>3107</v>
      </c>
      <c r="S682" s="1"/>
      <c r="T682" s="1" t="s">
        <v>3109</v>
      </c>
      <c r="U682" s="1" t="s">
        <v>2808</v>
      </c>
      <c r="V682" s="1" t="s">
        <v>1800</v>
      </c>
      <c r="W682" s="1" t="s">
        <v>3396</v>
      </c>
      <c r="X682" s="1" t="s">
        <v>3400</v>
      </c>
      <c r="Y682" s="3">
        <v>46216</v>
      </c>
      <c r="Z682" s="1" t="s">
        <v>3405</v>
      </c>
      <c r="AA682" s="3">
        <v>46216</v>
      </c>
      <c r="AB682" s="1" t="s">
        <v>3416</v>
      </c>
      <c r="AC682" s="1" t="s">
        <v>3639</v>
      </c>
      <c r="AD682" s="1" t="s">
        <v>3933</v>
      </c>
      <c r="AE682" s="1" t="s">
        <v>3933</v>
      </c>
      <c r="AF682" s="1" t="s">
        <v>3937</v>
      </c>
      <c r="AG682" s="1" t="s">
        <v>2541</v>
      </c>
      <c r="AH682" s="1" t="s">
        <v>2598</v>
      </c>
      <c r="AI682" s="1" t="s">
        <v>3948</v>
      </c>
      <c r="AJ682" s="1"/>
      <c r="AK682" s="1"/>
      <c r="AL682" s="1" t="s">
        <v>3952</v>
      </c>
      <c r="AM682" s="1" t="s">
        <v>3952</v>
      </c>
      <c r="AN682" s="1" t="s">
        <v>3959</v>
      </c>
      <c r="AO682" s="1" t="s">
        <v>4076</v>
      </c>
      <c r="AP682" s="1" t="s">
        <v>4230</v>
      </c>
      <c r="AQ682" s="1"/>
      <c r="AR682">
        <v>14862</v>
      </c>
      <c r="AS682">
        <v>1</v>
      </c>
      <c r="AT682" s="1" t="s">
        <v>4235</v>
      </c>
      <c r="AU682">
        <v>30430000</v>
      </c>
      <c r="AV682" s="1" t="s">
        <v>4244</v>
      </c>
      <c r="AW682" s="1" t="s">
        <v>3937</v>
      </c>
      <c r="AX682">
        <v>2025</v>
      </c>
      <c r="AY682">
        <v>135714</v>
      </c>
      <c r="AZ682">
        <v>1</v>
      </c>
      <c r="BA682" s="1" t="s">
        <v>3412</v>
      </c>
    </row>
    <row r="683" spans="1:53">
      <c r="A683" s="1" t="s">
        <v>723</v>
      </c>
      <c r="B683">
        <v>0</v>
      </c>
      <c r="C683">
        <v>55500</v>
      </c>
      <c r="D683" s="1" t="s">
        <v>1801</v>
      </c>
      <c r="E683">
        <v>20</v>
      </c>
      <c r="F683">
        <v>138968</v>
      </c>
      <c r="G683">
        <v>1</v>
      </c>
      <c r="H683" s="1"/>
      <c r="I683" s="1" t="s">
        <v>2407</v>
      </c>
      <c r="J683" s="1" t="s">
        <v>2462</v>
      </c>
      <c r="K683" s="1" t="s">
        <v>2468</v>
      </c>
      <c r="L683" s="1" t="s">
        <v>2491</v>
      </c>
      <c r="M683" s="1" t="s">
        <v>2468</v>
      </c>
      <c r="N683" s="1" t="s">
        <v>2607</v>
      </c>
      <c r="O683" s="1"/>
      <c r="P683">
        <v>3</v>
      </c>
      <c r="Q683" s="1" t="s">
        <v>2809</v>
      </c>
      <c r="R683" s="1" t="s">
        <v>3107</v>
      </c>
      <c r="S683" s="1"/>
      <c r="T683" s="1" t="s">
        <v>3110</v>
      </c>
      <c r="U683" s="1" t="s">
        <v>3187</v>
      </c>
      <c r="V683" s="1" t="s">
        <v>3333</v>
      </c>
      <c r="W683" s="1" t="s">
        <v>3396</v>
      </c>
      <c r="X683" s="1" t="s">
        <v>3400</v>
      </c>
      <c r="Y683" s="3">
        <v>46216</v>
      </c>
      <c r="Z683" s="1" t="s">
        <v>3405</v>
      </c>
      <c r="AA683" s="3">
        <v>46216</v>
      </c>
      <c r="AB683" s="1" t="s">
        <v>3416</v>
      </c>
      <c r="AC683" s="1" t="s">
        <v>3640</v>
      </c>
      <c r="AD683" s="1" t="s">
        <v>3933</v>
      </c>
      <c r="AE683" s="1" t="s">
        <v>3933</v>
      </c>
      <c r="AF683" s="1" t="s">
        <v>3942</v>
      </c>
      <c r="AG683" s="1" t="s">
        <v>2491</v>
      </c>
      <c r="AH683" s="1" t="s">
        <v>2468</v>
      </c>
      <c r="AI683" s="1" t="s">
        <v>3948</v>
      </c>
      <c r="AJ683" s="1"/>
      <c r="AK683" s="1"/>
      <c r="AL683" s="1" t="s">
        <v>3952</v>
      </c>
      <c r="AM683" s="1" t="s">
        <v>3952</v>
      </c>
      <c r="AN683" s="1" t="s">
        <v>3960</v>
      </c>
      <c r="AO683" s="1" t="s">
        <v>3966</v>
      </c>
      <c r="AP683" s="1" t="s">
        <v>4219</v>
      </c>
      <c r="AQ683" s="1"/>
      <c r="AR683">
        <v>4313</v>
      </c>
      <c r="AS683">
        <v>3</v>
      </c>
      <c r="AT683" s="1" t="s">
        <v>4235</v>
      </c>
      <c r="AU683">
        <v>18500</v>
      </c>
      <c r="AV683" s="1" t="s">
        <v>4330</v>
      </c>
      <c r="AW683" s="1" t="s">
        <v>3942</v>
      </c>
      <c r="AX683">
        <v>4245</v>
      </c>
      <c r="AY683">
        <v>135715</v>
      </c>
      <c r="AZ683">
        <v>1</v>
      </c>
      <c r="BA683" s="1" t="s">
        <v>3405</v>
      </c>
    </row>
    <row r="684" spans="1:53">
      <c r="A684" s="1" t="s">
        <v>58</v>
      </c>
      <c r="B684">
        <v>0</v>
      </c>
      <c r="C684">
        <v>34166.67</v>
      </c>
      <c r="D684" s="1" t="s">
        <v>1802</v>
      </c>
      <c r="E684">
        <v>20</v>
      </c>
      <c r="F684">
        <v>138968</v>
      </c>
      <c r="G684">
        <v>2</v>
      </c>
      <c r="H684" s="1"/>
      <c r="I684" s="1" t="s">
        <v>2407</v>
      </c>
      <c r="J684" s="1" t="s">
        <v>2462</v>
      </c>
      <c r="K684" s="1" t="s">
        <v>2468</v>
      </c>
      <c r="L684" s="1" t="s">
        <v>2491</v>
      </c>
      <c r="M684" s="1" t="s">
        <v>2468</v>
      </c>
      <c r="N684" s="1" t="s">
        <v>2607</v>
      </c>
      <c r="O684" s="1"/>
      <c r="P684">
        <v>2</v>
      </c>
      <c r="Q684" s="1" t="s">
        <v>2810</v>
      </c>
      <c r="R684" s="1" t="s">
        <v>3107</v>
      </c>
      <c r="S684" s="1"/>
      <c r="T684" s="1" t="s">
        <v>3110</v>
      </c>
      <c r="U684" s="1" t="s">
        <v>3187</v>
      </c>
      <c r="V684" s="1" t="s">
        <v>3333</v>
      </c>
      <c r="W684" s="1" t="s">
        <v>3396</v>
      </c>
      <c r="X684" s="1" t="s">
        <v>3400</v>
      </c>
      <c r="Y684" s="3">
        <v>46216</v>
      </c>
      <c r="Z684" s="1" t="s">
        <v>3405</v>
      </c>
      <c r="AA684" s="3">
        <v>46216</v>
      </c>
      <c r="AB684" s="1" t="s">
        <v>3416</v>
      </c>
      <c r="AC684" s="1" t="s">
        <v>3640</v>
      </c>
      <c r="AD684" s="1" t="s">
        <v>3933</v>
      </c>
      <c r="AE684" s="1" t="s">
        <v>3933</v>
      </c>
      <c r="AF684" s="1" t="s">
        <v>3942</v>
      </c>
      <c r="AG684" s="1" t="s">
        <v>2491</v>
      </c>
      <c r="AH684" s="1" t="s">
        <v>2468</v>
      </c>
      <c r="AI684" s="1" t="s">
        <v>3948</v>
      </c>
      <c r="AJ684" s="1"/>
      <c r="AK684" s="1"/>
      <c r="AL684" s="1" t="s">
        <v>3952</v>
      </c>
      <c r="AM684" s="1" t="s">
        <v>3952</v>
      </c>
      <c r="AN684" s="1" t="s">
        <v>3960</v>
      </c>
      <c r="AO684" s="1" t="s">
        <v>3966</v>
      </c>
      <c r="AP684" s="1" t="s">
        <v>4219</v>
      </c>
      <c r="AQ684" s="1"/>
      <c r="AR684">
        <v>2946</v>
      </c>
      <c r="AS684">
        <v>2</v>
      </c>
      <c r="AT684" s="1" t="s">
        <v>4239</v>
      </c>
      <c r="AU684">
        <v>17083.333330000001</v>
      </c>
      <c r="AV684" s="1" t="s">
        <v>4331</v>
      </c>
      <c r="AW684" s="1" t="s">
        <v>3942</v>
      </c>
      <c r="AX684">
        <v>4245</v>
      </c>
      <c r="AY684">
        <v>135715</v>
      </c>
      <c r="AZ684">
        <v>2</v>
      </c>
      <c r="BA684" s="1" t="s">
        <v>3405</v>
      </c>
    </row>
    <row r="685" spans="1:53">
      <c r="A685" s="1" t="s">
        <v>59</v>
      </c>
      <c r="B685">
        <v>0</v>
      </c>
      <c r="C685">
        <v>26500</v>
      </c>
      <c r="D685" s="1" t="s">
        <v>1803</v>
      </c>
      <c r="E685">
        <v>20</v>
      </c>
      <c r="F685">
        <v>138968</v>
      </c>
      <c r="G685">
        <v>3</v>
      </c>
      <c r="H685" s="1"/>
      <c r="I685" s="1" t="s">
        <v>2407</v>
      </c>
      <c r="J685" s="1" t="s">
        <v>2462</v>
      </c>
      <c r="K685" s="1" t="s">
        <v>2468</v>
      </c>
      <c r="L685" s="1" t="s">
        <v>2491</v>
      </c>
      <c r="M685" s="1" t="s">
        <v>2468</v>
      </c>
      <c r="N685" s="1" t="s">
        <v>2607</v>
      </c>
      <c r="O685" s="1"/>
      <c r="P685">
        <v>1</v>
      </c>
      <c r="Q685" s="1" t="s">
        <v>2811</v>
      </c>
      <c r="R685" s="1" t="s">
        <v>3107</v>
      </c>
      <c r="S685" s="1"/>
      <c r="T685" s="1" t="s">
        <v>3110</v>
      </c>
      <c r="U685" s="1" t="s">
        <v>3187</v>
      </c>
      <c r="V685" s="1" t="s">
        <v>3333</v>
      </c>
      <c r="W685" s="1" t="s">
        <v>3396</v>
      </c>
      <c r="X685" s="1" t="s">
        <v>3400</v>
      </c>
      <c r="Y685" s="3">
        <v>46216</v>
      </c>
      <c r="Z685" s="1" t="s">
        <v>3405</v>
      </c>
      <c r="AA685" s="3">
        <v>46216</v>
      </c>
      <c r="AB685" s="1" t="s">
        <v>3416</v>
      </c>
      <c r="AC685" s="1" t="s">
        <v>3640</v>
      </c>
      <c r="AD685" s="1" t="s">
        <v>3933</v>
      </c>
      <c r="AE685" s="1" t="s">
        <v>3933</v>
      </c>
      <c r="AF685" s="1" t="s">
        <v>3942</v>
      </c>
      <c r="AG685" s="1" t="s">
        <v>2491</v>
      </c>
      <c r="AH685" s="1" t="s">
        <v>2468</v>
      </c>
      <c r="AI685" s="1" t="s">
        <v>3948</v>
      </c>
      <c r="AJ685" s="1"/>
      <c r="AK685" s="1"/>
      <c r="AL685" s="1" t="s">
        <v>3952</v>
      </c>
      <c r="AM685" s="1" t="s">
        <v>3952</v>
      </c>
      <c r="AN685" s="1" t="s">
        <v>3960</v>
      </c>
      <c r="AO685" s="1" t="s">
        <v>3966</v>
      </c>
      <c r="AP685" s="1" t="s">
        <v>4219</v>
      </c>
      <c r="AQ685" s="1"/>
      <c r="AR685">
        <v>3158</v>
      </c>
      <c r="AS685">
        <v>1</v>
      </c>
      <c r="AT685" s="1" t="s">
        <v>4235</v>
      </c>
      <c r="AU685">
        <v>26500</v>
      </c>
      <c r="AV685" s="1" t="s">
        <v>4332</v>
      </c>
      <c r="AW685" s="1" t="s">
        <v>3942</v>
      </c>
      <c r="AX685">
        <v>4245</v>
      </c>
      <c r="AY685">
        <v>135715</v>
      </c>
      <c r="AZ685">
        <v>3</v>
      </c>
      <c r="BA685" s="1" t="s">
        <v>3405</v>
      </c>
    </row>
    <row r="686" spans="1:53">
      <c r="A686" s="1" t="s">
        <v>724</v>
      </c>
      <c r="B686">
        <v>0</v>
      </c>
      <c r="C686">
        <v>4583.33</v>
      </c>
      <c r="D686" s="1" t="s">
        <v>1804</v>
      </c>
      <c r="E686">
        <v>20</v>
      </c>
      <c r="F686">
        <v>138968</v>
      </c>
      <c r="G686">
        <v>4</v>
      </c>
      <c r="H686" s="1"/>
      <c r="I686" s="1" t="s">
        <v>2407</v>
      </c>
      <c r="J686" s="1" t="s">
        <v>2462</v>
      </c>
      <c r="K686" s="1" t="s">
        <v>2468</v>
      </c>
      <c r="L686" s="1" t="s">
        <v>2491</v>
      </c>
      <c r="M686" s="1" t="s">
        <v>2468</v>
      </c>
      <c r="N686" s="1" t="s">
        <v>2607</v>
      </c>
      <c r="O686" s="1"/>
      <c r="P686">
        <v>1</v>
      </c>
      <c r="Q686" s="1" t="s">
        <v>2812</v>
      </c>
      <c r="R686" s="1" t="s">
        <v>3107</v>
      </c>
      <c r="S686" s="1"/>
      <c r="T686" s="1" t="s">
        <v>3110</v>
      </c>
      <c r="U686" s="1" t="s">
        <v>3187</v>
      </c>
      <c r="V686" s="1" t="s">
        <v>3333</v>
      </c>
      <c r="W686" s="1" t="s">
        <v>3396</v>
      </c>
      <c r="X686" s="1" t="s">
        <v>3400</v>
      </c>
      <c r="Y686" s="3">
        <v>46216</v>
      </c>
      <c r="Z686" s="1" t="s">
        <v>3405</v>
      </c>
      <c r="AA686" s="3">
        <v>46216</v>
      </c>
      <c r="AB686" s="1" t="s">
        <v>3416</v>
      </c>
      <c r="AC686" s="1" t="s">
        <v>3640</v>
      </c>
      <c r="AD686" s="1" t="s">
        <v>3933</v>
      </c>
      <c r="AE686" s="1" t="s">
        <v>3933</v>
      </c>
      <c r="AF686" s="1" t="s">
        <v>3942</v>
      </c>
      <c r="AG686" s="1" t="s">
        <v>2491</v>
      </c>
      <c r="AH686" s="1" t="s">
        <v>2468</v>
      </c>
      <c r="AI686" s="1" t="s">
        <v>3948</v>
      </c>
      <c r="AJ686" s="1"/>
      <c r="AK686" s="1"/>
      <c r="AL686" s="1" t="s">
        <v>3952</v>
      </c>
      <c r="AM686" s="1" t="s">
        <v>3952</v>
      </c>
      <c r="AN686" s="1" t="s">
        <v>3960</v>
      </c>
      <c r="AO686" s="1" t="s">
        <v>3966</v>
      </c>
      <c r="AP686" s="1" t="s">
        <v>4219</v>
      </c>
      <c r="AQ686" s="1"/>
      <c r="AR686">
        <v>3150</v>
      </c>
      <c r="AS686">
        <v>1</v>
      </c>
      <c r="AT686" s="1" t="s">
        <v>4235</v>
      </c>
      <c r="AU686">
        <v>4583.3333300000004</v>
      </c>
      <c r="AV686" s="1" t="s">
        <v>4333</v>
      </c>
      <c r="AW686" s="1" t="s">
        <v>3942</v>
      </c>
      <c r="AX686">
        <v>4245</v>
      </c>
      <c r="AY686">
        <v>135715</v>
      </c>
      <c r="AZ686">
        <v>4</v>
      </c>
      <c r="BA686" s="1" t="s">
        <v>3405</v>
      </c>
    </row>
    <row r="687" spans="1:53">
      <c r="A687" s="1" t="s">
        <v>725</v>
      </c>
      <c r="B687">
        <v>0</v>
      </c>
      <c r="C687">
        <v>60000</v>
      </c>
      <c r="D687" s="1" t="s">
        <v>1488</v>
      </c>
      <c r="E687">
        <v>20</v>
      </c>
      <c r="F687">
        <v>138968</v>
      </c>
      <c r="G687">
        <v>5</v>
      </c>
      <c r="H687" s="1"/>
      <c r="I687" s="1" t="s">
        <v>2438</v>
      </c>
      <c r="J687" s="1" t="s">
        <v>2462</v>
      </c>
      <c r="K687" s="1" t="s">
        <v>2468</v>
      </c>
      <c r="L687" s="1" t="s">
        <v>2491</v>
      </c>
      <c r="M687" s="1" t="s">
        <v>2468</v>
      </c>
      <c r="N687" s="1" t="s">
        <v>2607</v>
      </c>
      <c r="O687" s="1"/>
      <c r="P687">
        <v>6</v>
      </c>
      <c r="Q687" s="1" t="s">
        <v>1542</v>
      </c>
      <c r="R687" s="1" t="s">
        <v>3107</v>
      </c>
      <c r="S687" s="1"/>
      <c r="T687" s="1" t="s">
        <v>3110</v>
      </c>
      <c r="U687" s="1" t="s">
        <v>3187</v>
      </c>
      <c r="V687" s="1" t="s">
        <v>3333</v>
      </c>
      <c r="W687" s="1" t="s">
        <v>3396</v>
      </c>
      <c r="X687" s="1" t="s">
        <v>3400</v>
      </c>
      <c r="Y687" s="3">
        <v>46216</v>
      </c>
      <c r="Z687" s="1" t="s">
        <v>3405</v>
      </c>
      <c r="AA687" s="3">
        <v>46216</v>
      </c>
      <c r="AB687" s="1" t="s">
        <v>3416</v>
      </c>
      <c r="AC687" s="1" t="s">
        <v>3640</v>
      </c>
      <c r="AD687" s="1" t="s">
        <v>3933</v>
      </c>
      <c r="AE687" s="1" t="s">
        <v>3933</v>
      </c>
      <c r="AF687" s="1" t="s">
        <v>3942</v>
      </c>
      <c r="AG687" s="1" t="s">
        <v>2491</v>
      </c>
      <c r="AH687" s="1" t="s">
        <v>2468</v>
      </c>
      <c r="AI687" s="1" t="s">
        <v>3948</v>
      </c>
      <c r="AJ687" s="1"/>
      <c r="AK687" s="1"/>
      <c r="AL687" s="1" t="s">
        <v>3952</v>
      </c>
      <c r="AM687" s="1" t="s">
        <v>3952</v>
      </c>
      <c r="AN687" s="1" t="s">
        <v>3960</v>
      </c>
      <c r="AO687" s="1" t="s">
        <v>3966</v>
      </c>
      <c r="AP687" s="1" t="s">
        <v>4219</v>
      </c>
      <c r="AQ687" s="1"/>
      <c r="AR687">
        <v>2934</v>
      </c>
      <c r="AS687">
        <v>6</v>
      </c>
      <c r="AT687" s="1" t="s">
        <v>4235</v>
      </c>
      <c r="AU687">
        <v>10000</v>
      </c>
      <c r="AV687" s="1" t="s">
        <v>4334</v>
      </c>
      <c r="AW687" s="1" t="s">
        <v>3942</v>
      </c>
      <c r="AX687">
        <v>4245</v>
      </c>
      <c r="AY687">
        <v>135715</v>
      </c>
      <c r="AZ687">
        <v>5</v>
      </c>
      <c r="BA687" s="1" t="s">
        <v>3405</v>
      </c>
    </row>
    <row r="688" spans="1:53">
      <c r="A688" s="1" t="s">
        <v>726</v>
      </c>
      <c r="B688">
        <v>0</v>
      </c>
      <c r="C688">
        <v>15833.33</v>
      </c>
      <c r="D688" s="1" t="s">
        <v>1805</v>
      </c>
      <c r="E688">
        <v>20</v>
      </c>
      <c r="F688">
        <v>138968</v>
      </c>
      <c r="G688">
        <v>6</v>
      </c>
      <c r="H688" s="1"/>
      <c r="I688" s="1" t="s">
        <v>2407</v>
      </c>
      <c r="J688" s="1" t="s">
        <v>2462</v>
      </c>
      <c r="K688" s="1" t="s">
        <v>2468</v>
      </c>
      <c r="L688" s="1" t="s">
        <v>2491</v>
      </c>
      <c r="M688" s="1" t="s">
        <v>2468</v>
      </c>
      <c r="N688" s="1" t="s">
        <v>2607</v>
      </c>
      <c r="O688" s="1"/>
      <c r="P688">
        <v>2</v>
      </c>
      <c r="Q688" s="1" t="s">
        <v>2813</v>
      </c>
      <c r="R688" s="1" t="s">
        <v>3107</v>
      </c>
      <c r="S688" s="1"/>
      <c r="T688" s="1" t="s">
        <v>3110</v>
      </c>
      <c r="U688" s="1" t="s">
        <v>3187</v>
      </c>
      <c r="V688" s="1" t="s">
        <v>3333</v>
      </c>
      <c r="W688" s="1" t="s">
        <v>3396</v>
      </c>
      <c r="X688" s="1" t="s">
        <v>3400</v>
      </c>
      <c r="Y688" s="3">
        <v>46216</v>
      </c>
      <c r="Z688" s="1" t="s">
        <v>3405</v>
      </c>
      <c r="AA688" s="3">
        <v>46216</v>
      </c>
      <c r="AB688" s="1" t="s">
        <v>3416</v>
      </c>
      <c r="AC688" s="1" t="s">
        <v>3640</v>
      </c>
      <c r="AD688" s="1" t="s">
        <v>3933</v>
      </c>
      <c r="AE688" s="1" t="s">
        <v>3933</v>
      </c>
      <c r="AF688" s="1" t="s">
        <v>3942</v>
      </c>
      <c r="AG688" s="1" t="s">
        <v>2491</v>
      </c>
      <c r="AH688" s="1" t="s">
        <v>2468</v>
      </c>
      <c r="AI688" s="1" t="s">
        <v>3948</v>
      </c>
      <c r="AJ688" s="1"/>
      <c r="AK688" s="1"/>
      <c r="AL688" s="1" t="s">
        <v>3952</v>
      </c>
      <c r="AM688" s="1" t="s">
        <v>3952</v>
      </c>
      <c r="AN688" s="1" t="s">
        <v>3960</v>
      </c>
      <c r="AO688" s="1" t="s">
        <v>3966</v>
      </c>
      <c r="AP688" s="1" t="s">
        <v>4219</v>
      </c>
      <c r="AQ688" s="1"/>
      <c r="AR688">
        <v>3023</v>
      </c>
      <c r="AS688">
        <v>2</v>
      </c>
      <c r="AT688" s="1" t="s">
        <v>4235</v>
      </c>
      <c r="AU688">
        <v>7916.6666599999999</v>
      </c>
      <c r="AV688" s="1" t="s">
        <v>4335</v>
      </c>
      <c r="AW688" s="1" t="s">
        <v>3942</v>
      </c>
      <c r="AX688">
        <v>4245</v>
      </c>
      <c r="AY688">
        <v>135715</v>
      </c>
      <c r="AZ688">
        <v>6</v>
      </c>
      <c r="BA688" s="1" t="s">
        <v>3405</v>
      </c>
    </row>
    <row r="689" spans="1:53">
      <c r="A689" s="1" t="s">
        <v>727</v>
      </c>
      <c r="B689">
        <v>0</v>
      </c>
      <c r="C689">
        <v>22833.33</v>
      </c>
      <c r="D689" s="1" t="s">
        <v>1806</v>
      </c>
      <c r="E689">
        <v>20</v>
      </c>
      <c r="F689">
        <v>138968</v>
      </c>
      <c r="G689">
        <v>7</v>
      </c>
      <c r="H689" s="1"/>
      <c r="I689" s="1" t="s">
        <v>2407</v>
      </c>
      <c r="J689" s="1" t="s">
        <v>2462</v>
      </c>
      <c r="K689" s="1" t="s">
        <v>2468</v>
      </c>
      <c r="L689" s="1" t="s">
        <v>2491</v>
      </c>
      <c r="M689" s="1" t="s">
        <v>2468</v>
      </c>
      <c r="N689" s="1" t="s">
        <v>2607</v>
      </c>
      <c r="O689" s="1"/>
      <c r="P689">
        <v>2</v>
      </c>
      <c r="Q689" s="1" t="s">
        <v>2814</v>
      </c>
      <c r="R689" s="1" t="s">
        <v>3107</v>
      </c>
      <c r="S689" s="1"/>
      <c r="T689" s="1" t="s">
        <v>3110</v>
      </c>
      <c r="U689" s="1" t="s">
        <v>3187</v>
      </c>
      <c r="V689" s="1" t="s">
        <v>3333</v>
      </c>
      <c r="W689" s="1" t="s">
        <v>3396</v>
      </c>
      <c r="X689" s="1" t="s">
        <v>3400</v>
      </c>
      <c r="Y689" s="3">
        <v>46216</v>
      </c>
      <c r="Z689" s="1" t="s">
        <v>3405</v>
      </c>
      <c r="AA689" s="3">
        <v>46216</v>
      </c>
      <c r="AB689" s="1" t="s">
        <v>3416</v>
      </c>
      <c r="AC689" s="1" t="s">
        <v>3640</v>
      </c>
      <c r="AD689" s="1" t="s">
        <v>3933</v>
      </c>
      <c r="AE689" s="1" t="s">
        <v>3933</v>
      </c>
      <c r="AF689" s="1" t="s">
        <v>3942</v>
      </c>
      <c r="AG689" s="1" t="s">
        <v>2491</v>
      </c>
      <c r="AH689" s="1" t="s">
        <v>2468</v>
      </c>
      <c r="AI689" s="1" t="s">
        <v>3948</v>
      </c>
      <c r="AJ689" s="1"/>
      <c r="AK689" s="1"/>
      <c r="AL689" s="1" t="s">
        <v>3952</v>
      </c>
      <c r="AM689" s="1" t="s">
        <v>3952</v>
      </c>
      <c r="AN689" s="1" t="s">
        <v>3960</v>
      </c>
      <c r="AO689" s="1" t="s">
        <v>3966</v>
      </c>
      <c r="AP689" s="1" t="s">
        <v>4219</v>
      </c>
      <c r="AQ689" s="1"/>
      <c r="AR689">
        <v>4188</v>
      </c>
      <c r="AS689">
        <v>2</v>
      </c>
      <c r="AT689" s="1" t="s">
        <v>4235</v>
      </c>
      <c r="AU689">
        <v>11416.666660000001</v>
      </c>
      <c r="AV689" s="1" t="s">
        <v>4336</v>
      </c>
      <c r="AW689" s="1" t="s">
        <v>3942</v>
      </c>
      <c r="AX689">
        <v>4245</v>
      </c>
      <c r="AY689">
        <v>135715</v>
      </c>
      <c r="AZ689">
        <v>7</v>
      </c>
      <c r="BA689" s="1" t="s">
        <v>3405</v>
      </c>
    </row>
    <row r="690" spans="1:53">
      <c r="A690" s="1" t="s">
        <v>728</v>
      </c>
      <c r="B690">
        <v>0</v>
      </c>
      <c r="C690">
        <v>67166.67</v>
      </c>
      <c r="D690" s="1" t="s">
        <v>1807</v>
      </c>
      <c r="E690">
        <v>20</v>
      </c>
      <c r="F690">
        <v>138968</v>
      </c>
      <c r="G690">
        <v>8</v>
      </c>
      <c r="H690" s="1"/>
      <c r="I690" s="1" t="s">
        <v>2426</v>
      </c>
      <c r="J690" s="1" t="s">
        <v>2462</v>
      </c>
      <c r="K690" s="1" t="s">
        <v>2468</v>
      </c>
      <c r="L690" s="1" t="s">
        <v>2491</v>
      </c>
      <c r="M690" s="1" t="s">
        <v>2468</v>
      </c>
      <c r="N690" s="1" t="s">
        <v>2607</v>
      </c>
      <c r="O690" s="1"/>
      <c r="P690">
        <v>2</v>
      </c>
      <c r="Q690" s="1" t="s">
        <v>2815</v>
      </c>
      <c r="R690" s="1" t="s">
        <v>3107</v>
      </c>
      <c r="S690" s="1"/>
      <c r="T690" s="1" t="s">
        <v>3110</v>
      </c>
      <c r="U690" s="1" t="s">
        <v>3187</v>
      </c>
      <c r="V690" s="1" t="s">
        <v>3333</v>
      </c>
      <c r="W690" s="1" t="s">
        <v>3396</v>
      </c>
      <c r="X690" s="1" t="s">
        <v>3400</v>
      </c>
      <c r="Y690" s="3">
        <v>46216</v>
      </c>
      <c r="Z690" s="1" t="s">
        <v>3405</v>
      </c>
      <c r="AA690" s="3">
        <v>46216</v>
      </c>
      <c r="AB690" s="1" t="s">
        <v>3416</v>
      </c>
      <c r="AC690" s="1" t="s">
        <v>3640</v>
      </c>
      <c r="AD690" s="1" t="s">
        <v>3933</v>
      </c>
      <c r="AE690" s="1" t="s">
        <v>3933</v>
      </c>
      <c r="AF690" s="1" t="s">
        <v>3942</v>
      </c>
      <c r="AG690" s="1" t="s">
        <v>2491</v>
      </c>
      <c r="AH690" s="1" t="s">
        <v>2468</v>
      </c>
      <c r="AI690" s="1" t="s">
        <v>3948</v>
      </c>
      <c r="AJ690" s="1"/>
      <c r="AK690" s="1"/>
      <c r="AL690" s="1" t="s">
        <v>3952</v>
      </c>
      <c r="AM690" s="1" t="s">
        <v>3952</v>
      </c>
      <c r="AN690" s="1" t="s">
        <v>3960</v>
      </c>
      <c r="AO690" s="1" t="s">
        <v>3966</v>
      </c>
      <c r="AP690" s="1" t="s">
        <v>4219</v>
      </c>
      <c r="AQ690" s="1"/>
      <c r="AR690">
        <v>6707</v>
      </c>
      <c r="AS690">
        <v>2</v>
      </c>
      <c r="AT690" s="1" t="s">
        <v>4236</v>
      </c>
      <c r="AU690">
        <v>33583.333330000001</v>
      </c>
      <c r="AV690" s="1" t="s">
        <v>4337</v>
      </c>
      <c r="AW690" s="1" t="s">
        <v>3942</v>
      </c>
      <c r="AX690">
        <v>4245</v>
      </c>
      <c r="AY690">
        <v>135715</v>
      </c>
      <c r="AZ690">
        <v>8</v>
      </c>
      <c r="BA690" s="1" t="s">
        <v>3405</v>
      </c>
    </row>
    <row r="691" spans="1:53" ht="28.5">
      <c r="A691" s="2" t="s">
        <v>729</v>
      </c>
      <c r="B691">
        <v>0</v>
      </c>
      <c r="C691">
        <v>260000</v>
      </c>
      <c r="D691" s="1" t="s">
        <v>1808</v>
      </c>
      <c r="E691">
        <v>0</v>
      </c>
      <c r="F691">
        <v>138883</v>
      </c>
      <c r="G691">
        <v>1</v>
      </c>
      <c r="H691" s="1"/>
      <c r="I691" s="1" t="s">
        <v>2411</v>
      </c>
      <c r="J691" s="1" t="s">
        <v>2462</v>
      </c>
      <c r="K691" s="1" t="s">
        <v>1233</v>
      </c>
      <c r="L691" s="1" t="s">
        <v>2504</v>
      </c>
      <c r="M691" s="1" t="s">
        <v>1233</v>
      </c>
      <c r="N691" s="1" t="s">
        <v>2607</v>
      </c>
      <c r="O691" s="1"/>
      <c r="P691">
        <v>1</v>
      </c>
      <c r="Q691" s="1" t="s">
        <v>1808</v>
      </c>
      <c r="R691" s="1" t="s">
        <v>3107</v>
      </c>
      <c r="S691" s="1"/>
      <c r="T691" s="1" t="s">
        <v>3110</v>
      </c>
      <c r="U691" s="1" t="s">
        <v>1808</v>
      </c>
      <c r="V691" s="1" t="s">
        <v>1808</v>
      </c>
      <c r="W691" s="1" t="s">
        <v>3396</v>
      </c>
      <c r="X691" s="1" t="s">
        <v>3400</v>
      </c>
      <c r="Y691" s="3">
        <v>46216</v>
      </c>
      <c r="Z691" s="1" t="s">
        <v>3405</v>
      </c>
      <c r="AA691" s="3">
        <v>46216</v>
      </c>
      <c r="AB691" s="1" t="s">
        <v>3416</v>
      </c>
      <c r="AC691" s="1" t="s">
        <v>3641</v>
      </c>
      <c r="AD691" s="1" t="s">
        <v>3933</v>
      </c>
      <c r="AE691" s="1" t="s">
        <v>3933</v>
      </c>
      <c r="AF691" s="1" t="s">
        <v>3945</v>
      </c>
      <c r="AG691" s="1" t="s">
        <v>2504</v>
      </c>
      <c r="AH691" s="1" t="s">
        <v>1233</v>
      </c>
      <c r="AI691" s="1" t="s">
        <v>3948</v>
      </c>
      <c r="AJ691" s="1"/>
      <c r="AK691" s="1"/>
      <c r="AL691" s="1" t="s">
        <v>3952</v>
      </c>
      <c r="AM691" s="1" t="s">
        <v>3952</v>
      </c>
      <c r="AN691" s="1" t="s">
        <v>3960</v>
      </c>
      <c r="AO691" s="1" t="s">
        <v>4082</v>
      </c>
      <c r="AP691" s="1" t="s">
        <v>4222</v>
      </c>
      <c r="AQ691" s="1"/>
      <c r="AR691">
        <v>26058</v>
      </c>
      <c r="AS691">
        <v>1</v>
      </c>
      <c r="AT691" s="1" t="s">
        <v>4235</v>
      </c>
      <c r="AU691">
        <v>260000</v>
      </c>
      <c r="AV691" s="1" t="s">
        <v>4338</v>
      </c>
      <c r="AW691" s="1" t="s">
        <v>3945</v>
      </c>
      <c r="AX691">
        <v>1127</v>
      </c>
      <c r="AY691">
        <v>135716</v>
      </c>
      <c r="AZ691">
        <v>1</v>
      </c>
      <c r="BA691" s="1" t="s">
        <v>3408</v>
      </c>
    </row>
    <row r="692" spans="1:53">
      <c r="A692" s="1" t="s">
        <v>730</v>
      </c>
      <c r="B692">
        <v>0</v>
      </c>
      <c r="C692">
        <v>319759.37</v>
      </c>
      <c r="D692" s="1" t="s">
        <v>1809</v>
      </c>
      <c r="E692">
        <v>20</v>
      </c>
      <c r="F692">
        <v>138884</v>
      </c>
      <c r="G692">
        <v>1</v>
      </c>
      <c r="H692" s="1"/>
      <c r="I692" s="1" t="s">
        <v>2405</v>
      </c>
      <c r="J692" s="1" t="s">
        <v>2462</v>
      </c>
      <c r="K692" s="1" t="s">
        <v>1233</v>
      </c>
      <c r="L692" s="1" t="s">
        <v>2504</v>
      </c>
      <c r="M692" s="1" t="s">
        <v>1233</v>
      </c>
      <c r="N692" s="1" t="s">
        <v>2607</v>
      </c>
      <c r="O692" s="1"/>
      <c r="P692">
        <v>103</v>
      </c>
      <c r="Q692" s="1" t="s">
        <v>2816</v>
      </c>
      <c r="R692" s="1" t="s">
        <v>3107</v>
      </c>
      <c r="S692" s="1"/>
      <c r="T692" s="1" t="s">
        <v>3110</v>
      </c>
      <c r="U692" s="1" t="s">
        <v>2816</v>
      </c>
      <c r="V692" s="1" t="s">
        <v>1809</v>
      </c>
      <c r="W692" s="1" t="s">
        <v>3396</v>
      </c>
      <c r="X692" s="1" t="s">
        <v>3400</v>
      </c>
      <c r="Y692" s="3">
        <v>46216</v>
      </c>
      <c r="Z692" s="1" t="s">
        <v>3405</v>
      </c>
      <c r="AA692" s="3">
        <v>46216</v>
      </c>
      <c r="AB692" s="1" t="s">
        <v>3416</v>
      </c>
      <c r="AC692" s="1" t="s">
        <v>3642</v>
      </c>
      <c r="AD692" s="1" t="s">
        <v>3933</v>
      </c>
      <c r="AE692" s="1" t="s">
        <v>3933</v>
      </c>
      <c r="AF692" s="1" t="s">
        <v>3945</v>
      </c>
      <c r="AG692" s="1" t="s">
        <v>2504</v>
      </c>
      <c r="AH692" s="1" t="s">
        <v>1233</v>
      </c>
      <c r="AI692" s="1" t="s">
        <v>3948</v>
      </c>
      <c r="AJ692" s="1"/>
      <c r="AK692" s="1"/>
      <c r="AL692" s="1" t="s">
        <v>3952</v>
      </c>
      <c r="AM692" s="1" t="s">
        <v>3952</v>
      </c>
      <c r="AN692" s="1" t="s">
        <v>3960</v>
      </c>
      <c r="AO692" s="1" t="s">
        <v>4083</v>
      </c>
      <c r="AP692" s="1" t="s">
        <v>4222</v>
      </c>
      <c r="AQ692" s="1"/>
      <c r="AR692">
        <v>24205</v>
      </c>
      <c r="AS692">
        <v>103</v>
      </c>
      <c r="AT692" s="1" t="s">
        <v>4235</v>
      </c>
      <c r="AU692">
        <v>3104.4599499999999</v>
      </c>
      <c r="AV692" s="1" t="s">
        <v>4339</v>
      </c>
      <c r="AW692" s="1" t="s">
        <v>3945</v>
      </c>
      <c r="AX692">
        <v>692</v>
      </c>
      <c r="AY692">
        <v>135717</v>
      </c>
      <c r="AZ692">
        <v>1</v>
      </c>
      <c r="BA692" s="1" t="s">
        <v>3408</v>
      </c>
    </row>
    <row r="693" spans="1:53" ht="28.5">
      <c r="A693" s="2" t="s">
        <v>731</v>
      </c>
      <c r="B693">
        <v>0</v>
      </c>
      <c r="C693">
        <v>3156000</v>
      </c>
      <c r="D693" s="1" t="s">
        <v>1810</v>
      </c>
      <c r="E693">
        <v>0</v>
      </c>
      <c r="F693">
        <v>138965</v>
      </c>
      <c r="G693">
        <v>1</v>
      </c>
      <c r="H693" s="1"/>
      <c r="I693" s="1" t="s">
        <v>2405</v>
      </c>
      <c r="J693" s="1" t="s">
        <v>2462</v>
      </c>
      <c r="K693" s="1" t="s">
        <v>2466</v>
      </c>
      <c r="L693" s="1" t="s">
        <v>2485</v>
      </c>
      <c r="M693" s="1" t="s">
        <v>2597</v>
      </c>
      <c r="N693" s="1" t="s">
        <v>2607</v>
      </c>
      <c r="O693" s="1"/>
      <c r="P693">
        <v>12</v>
      </c>
      <c r="Q693" s="1" t="s">
        <v>1810</v>
      </c>
      <c r="R693" s="1" t="s">
        <v>3107</v>
      </c>
      <c r="S693" s="1"/>
      <c r="T693" s="1" t="s">
        <v>3110</v>
      </c>
      <c r="U693" s="1" t="s">
        <v>3188</v>
      </c>
      <c r="V693" s="1" t="s">
        <v>3188</v>
      </c>
      <c r="W693" s="1" t="s">
        <v>3396</v>
      </c>
      <c r="X693" s="1" t="s">
        <v>3400</v>
      </c>
      <c r="Y693" s="3">
        <v>46216</v>
      </c>
      <c r="Z693" s="1" t="s">
        <v>3405</v>
      </c>
      <c r="AA693" s="3">
        <v>46216</v>
      </c>
      <c r="AB693" s="1" t="s">
        <v>3416</v>
      </c>
      <c r="AC693" s="1"/>
      <c r="AD693" s="1" t="s">
        <v>3933</v>
      </c>
      <c r="AE693" s="1" t="s">
        <v>3933</v>
      </c>
      <c r="AF693" s="1" t="s">
        <v>3938</v>
      </c>
      <c r="AG693" s="1" t="s">
        <v>2485</v>
      </c>
      <c r="AH693" s="1" t="s">
        <v>2597</v>
      </c>
      <c r="AI693" s="1" t="s">
        <v>3948</v>
      </c>
      <c r="AJ693" s="1"/>
      <c r="AK693" s="1"/>
      <c r="AL693" s="1" t="s">
        <v>3952</v>
      </c>
      <c r="AM693" s="1" t="s">
        <v>3952</v>
      </c>
      <c r="AN693" s="1" t="s">
        <v>3960</v>
      </c>
      <c r="AO693" s="1" t="s">
        <v>4018</v>
      </c>
      <c r="AP693" s="1" t="s">
        <v>4223</v>
      </c>
      <c r="AQ693" s="1"/>
      <c r="AR693">
        <v>14862</v>
      </c>
      <c r="AS693">
        <v>12</v>
      </c>
      <c r="AT693" s="1" t="s">
        <v>4235</v>
      </c>
      <c r="AU693">
        <v>263000</v>
      </c>
      <c r="AV693" s="1" t="s">
        <v>4244</v>
      </c>
      <c r="AW693" s="1" t="s">
        <v>3938</v>
      </c>
      <c r="AX693">
        <v>6102</v>
      </c>
      <c r="AY693">
        <v>135718</v>
      </c>
      <c r="AZ693">
        <v>1</v>
      </c>
      <c r="BA693" s="1" t="s">
        <v>3413</v>
      </c>
    </row>
    <row r="694" spans="1:53" ht="28.5">
      <c r="A694" s="2" t="s">
        <v>732</v>
      </c>
      <c r="B694">
        <v>0</v>
      </c>
      <c r="C694">
        <v>956000</v>
      </c>
      <c r="D694" s="1" t="s">
        <v>1811</v>
      </c>
      <c r="E694">
        <v>0</v>
      </c>
      <c r="F694">
        <v>138965</v>
      </c>
      <c r="G694">
        <v>2</v>
      </c>
      <c r="H694" s="1"/>
      <c r="I694" s="1" t="s">
        <v>2405</v>
      </c>
      <c r="J694" s="1" t="s">
        <v>2462</v>
      </c>
      <c r="K694" s="1" t="s">
        <v>2466</v>
      </c>
      <c r="L694" s="1" t="s">
        <v>2485</v>
      </c>
      <c r="M694" s="1" t="s">
        <v>2597</v>
      </c>
      <c r="N694" s="1" t="s">
        <v>2607</v>
      </c>
      <c r="O694" s="1"/>
      <c r="P694">
        <v>4</v>
      </c>
      <c r="Q694" s="1" t="s">
        <v>1811</v>
      </c>
      <c r="R694" s="1" t="s">
        <v>3107</v>
      </c>
      <c r="S694" s="1"/>
      <c r="T694" s="1" t="s">
        <v>3110</v>
      </c>
      <c r="U694" s="1" t="s">
        <v>3188</v>
      </c>
      <c r="V694" s="1" t="s">
        <v>3188</v>
      </c>
      <c r="W694" s="1" t="s">
        <v>3396</v>
      </c>
      <c r="X694" s="1" t="s">
        <v>3400</v>
      </c>
      <c r="Y694" s="3">
        <v>46216</v>
      </c>
      <c r="Z694" s="1" t="s">
        <v>3405</v>
      </c>
      <c r="AA694" s="3">
        <v>46216</v>
      </c>
      <c r="AB694" s="1" t="s">
        <v>3416</v>
      </c>
      <c r="AC694" s="1"/>
      <c r="AD694" s="1" t="s">
        <v>3933</v>
      </c>
      <c r="AE694" s="1" t="s">
        <v>3933</v>
      </c>
      <c r="AF694" s="1" t="s">
        <v>3938</v>
      </c>
      <c r="AG694" s="1" t="s">
        <v>2485</v>
      </c>
      <c r="AH694" s="1" t="s">
        <v>2597</v>
      </c>
      <c r="AI694" s="1" t="s">
        <v>3948</v>
      </c>
      <c r="AJ694" s="1"/>
      <c r="AK694" s="1"/>
      <c r="AL694" s="1" t="s">
        <v>3952</v>
      </c>
      <c r="AM694" s="1" t="s">
        <v>3952</v>
      </c>
      <c r="AN694" s="1" t="s">
        <v>3960</v>
      </c>
      <c r="AO694" s="1" t="s">
        <v>4018</v>
      </c>
      <c r="AP694" s="1" t="s">
        <v>4223</v>
      </c>
      <c r="AQ694" s="1"/>
      <c r="AR694">
        <v>14862</v>
      </c>
      <c r="AS694">
        <v>4</v>
      </c>
      <c r="AT694" s="1" t="s">
        <v>4235</v>
      </c>
      <c r="AU694">
        <v>239000</v>
      </c>
      <c r="AV694" s="1" t="s">
        <v>4244</v>
      </c>
      <c r="AW694" s="1" t="s">
        <v>3938</v>
      </c>
      <c r="AX694">
        <v>6102</v>
      </c>
      <c r="AY694">
        <v>135718</v>
      </c>
      <c r="AZ694">
        <v>2</v>
      </c>
      <c r="BA694" s="1" t="s">
        <v>3413</v>
      </c>
    </row>
    <row r="695" spans="1:53">
      <c r="A695" s="1" t="s">
        <v>733</v>
      </c>
      <c r="B695">
        <v>0</v>
      </c>
      <c r="C695">
        <v>12600000</v>
      </c>
      <c r="D695" s="1" t="s">
        <v>1812</v>
      </c>
      <c r="E695">
        <v>20</v>
      </c>
      <c r="F695">
        <v>138804</v>
      </c>
      <c r="G695">
        <v>1</v>
      </c>
      <c r="H695" s="1"/>
      <c r="I695" s="1" t="s">
        <v>2405</v>
      </c>
      <c r="J695" s="1" t="s">
        <v>2462</v>
      </c>
      <c r="K695" s="1" t="s">
        <v>2465</v>
      </c>
      <c r="L695" s="1" t="s">
        <v>2529</v>
      </c>
      <c r="M695" s="1" t="s">
        <v>2465</v>
      </c>
      <c r="N695" s="1" t="s">
        <v>2607</v>
      </c>
      <c r="O695" s="1"/>
      <c r="P695">
        <v>3</v>
      </c>
      <c r="Q695" s="1" t="s">
        <v>2817</v>
      </c>
      <c r="R695" s="1" t="s">
        <v>3107</v>
      </c>
      <c r="S695" s="1"/>
      <c r="T695" s="1" t="s">
        <v>3109</v>
      </c>
      <c r="U695" s="1" t="s">
        <v>2817</v>
      </c>
      <c r="V695" s="1" t="s">
        <v>1812</v>
      </c>
      <c r="W695" s="1" t="s">
        <v>3396</v>
      </c>
      <c r="X695" s="1"/>
      <c r="Y695" s="3">
        <v>46216</v>
      </c>
      <c r="Z695" s="1" t="s">
        <v>3405</v>
      </c>
      <c r="AA695" s="3">
        <v>46216</v>
      </c>
      <c r="AB695" s="1" t="s">
        <v>3416</v>
      </c>
      <c r="AC695" s="1" t="s">
        <v>3643</v>
      </c>
      <c r="AD695" s="1" t="s">
        <v>3933</v>
      </c>
      <c r="AE695" s="1" t="s">
        <v>3933</v>
      </c>
      <c r="AF695" s="1" t="s">
        <v>3937</v>
      </c>
      <c r="AG695" s="1" t="s">
        <v>2529</v>
      </c>
      <c r="AH695" s="1" t="s">
        <v>2465</v>
      </c>
      <c r="AI695" s="1" t="s">
        <v>3948</v>
      </c>
      <c r="AJ695" s="1"/>
      <c r="AK695" s="1"/>
      <c r="AL695" s="1" t="s">
        <v>3952</v>
      </c>
      <c r="AM695" s="1" t="s">
        <v>3952</v>
      </c>
      <c r="AN695" s="1" t="s">
        <v>3959</v>
      </c>
      <c r="AO695" s="1" t="s">
        <v>3972</v>
      </c>
      <c r="AP695" s="1" t="s">
        <v>4221</v>
      </c>
      <c r="AQ695" s="1"/>
      <c r="AR695">
        <v>11532</v>
      </c>
      <c r="AS695">
        <v>3</v>
      </c>
      <c r="AT695" s="1" t="s">
        <v>4237</v>
      </c>
      <c r="AU695">
        <v>4200000</v>
      </c>
      <c r="AV695" s="1" t="s">
        <v>4340</v>
      </c>
      <c r="AW695" s="1" t="s">
        <v>3937</v>
      </c>
      <c r="AX695">
        <v>102</v>
      </c>
      <c r="AY695">
        <v>135719</v>
      </c>
      <c r="AZ695">
        <v>1</v>
      </c>
      <c r="BA695" s="1" t="s">
        <v>3406</v>
      </c>
    </row>
    <row r="696" spans="1:53">
      <c r="A696" s="1" t="s">
        <v>734</v>
      </c>
      <c r="B696">
        <v>0</v>
      </c>
      <c r="C696">
        <v>66460338.990000002</v>
      </c>
      <c r="D696" s="1" t="s">
        <v>1813</v>
      </c>
      <c r="E696">
        <v>20</v>
      </c>
      <c r="F696">
        <v>138967</v>
      </c>
      <c r="G696">
        <v>1</v>
      </c>
      <c r="H696" s="1"/>
      <c r="I696" s="1" t="s">
        <v>2429</v>
      </c>
      <c r="J696" s="1" t="s">
        <v>2462</v>
      </c>
      <c r="K696" s="1" t="s">
        <v>2464</v>
      </c>
      <c r="L696" s="1" t="s">
        <v>2510</v>
      </c>
      <c r="M696" s="1" t="s">
        <v>2599</v>
      </c>
      <c r="N696" s="1" t="s">
        <v>2607</v>
      </c>
      <c r="O696" s="1"/>
      <c r="P696">
        <v>29</v>
      </c>
      <c r="Q696" s="1" t="s">
        <v>2818</v>
      </c>
      <c r="R696" s="1" t="s">
        <v>3107</v>
      </c>
      <c r="S696" s="1"/>
      <c r="T696" s="1" t="s">
        <v>3108</v>
      </c>
      <c r="U696" s="1" t="s">
        <v>2818</v>
      </c>
      <c r="V696" s="1" t="s">
        <v>1813</v>
      </c>
      <c r="W696" s="1" t="s">
        <v>3396</v>
      </c>
      <c r="X696" s="1"/>
      <c r="Y696" s="3">
        <v>46217</v>
      </c>
      <c r="Z696" s="1" t="s">
        <v>3407</v>
      </c>
      <c r="AA696" s="3">
        <v>46217</v>
      </c>
      <c r="AB696" s="1" t="s">
        <v>3416</v>
      </c>
      <c r="AC696" s="1" t="s">
        <v>3644</v>
      </c>
      <c r="AD696" s="1" t="s">
        <v>3933</v>
      </c>
      <c r="AE696" s="1" t="s">
        <v>3934</v>
      </c>
      <c r="AF696" s="1" t="s">
        <v>3943</v>
      </c>
      <c r="AG696" s="1" t="s">
        <v>2510</v>
      </c>
      <c r="AH696" s="1" t="s">
        <v>2599</v>
      </c>
      <c r="AI696" s="1" t="s">
        <v>3948</v>
      </c>
      <c r="AJ696" s="1"/>
      <c r="AK696" s="1"/>
      <c r="AL696" s="1" t="s">
        <v>3952</v>
      </c>
      <c r="AM696" s="1" t="s">
        <v>3952</v>
      </c>
      <c r="AN696" s="1" t="s">
        <v>3958</v>
      </c>
      <c r="AO696" s="1" t="s">
        <v>4050</v>
      </c>
      <c r="AP696" s="1" t="s">
        <v>4212</v>
      </c>
      <c r="AQ696" s="1"/>
      <c r="AR696">
        <v>23072</v>
      </c>
      <c r="AS696">
        <v>29</v>
      </c>
      <c r="AT696" s="1" t="s">
        <v>4235</v>
      </c>
      <c r="AU696">
        <v>2291735.8272000002</v>
      </c>
      <c r="AV696" s="1" t="s">
        <v>4341</v>
      </c>
      <c r="AW696" s="1" t="s">
        <v>3943</v>
      </c>
      <c r="AX696">
        <v>717</v>
      </c>
      <c r="AY696">
        <v>135720</v>
      </c>
      <c r="AZ696">
        <v>1</v>
      </c>
      <c r="BA696" s="1" t="s">
        <v>3405</v>
      </c>
    </row>
    <row r="697" spans="1:53">
      <c r="A697" s="1" t="s">
        <v>735</v>
      </c>
      <c r="B697">
        <v>10</v>
      </c>
      <c r="C697">
        <v>5997000</v>
      </c>
      <c r="D697" s="1" t="s">
        <v>1814</v>
      </c>
      <c r="E697">
        <v>20</v>
      </c>
      <c r="F697">
        <v>138933</v>
      </c>
      <c r="G697">
        <v>1</v>
      </c>
      <c r="H697" s="1"/>
      <c r="I697" s="1" t="s">
        <v>2439</v>
      </c>
      <c r="J697" s="1" t="s">
        <v>2462</v>
      </c>
      <c r="K697" s="1" t="s">
        <v>2464</v>
      </c>
      <c r="L697" s="1" t="s">
        <v>2536</v>
      </c>
      <c r="M697" s="1" t="s">
        <v>2599</v>
      </c>
      <c r="N697" s="1" t="s">
        <v>2607</v>
      </c>
      <c r="O697" s="1"/>
      <c r="P697">
        <v>4</v>
      </c>
      <c r="Q697" s="1" t="s">
        <v>2819</v>
      </c>
      <c r="R697" s="1" t="s">
        <v>3107</v>
      </c>
      <c r="S697" s="1"/>
      <c r="T697" s="1" t="s">
        <v>3108</v>
      </c>
      <c r="U697" s="1" t="s">
        <v>3189</v>
      </c>
      <c r="V697" s="1" t="s">
        <v>3334</v>
      </c>
      <c r="W697" s="1" t="s">
        <v>3396</v>
      </c>
      <c r="X697" s="1" t="s">
        <v>3400</v>
      </c>
      <c r="Y697" s="3">
        <v>46217</v>
      </c>
      <c r="Z697" s="1" t="s">
        <v>3407</v>
      </c>
      <c r="AA697" s="3">
        <v>46217</v>
      </c>
      <c r="AB697" s="1" t="s">
        <v>3416</v>
      </c>
      <c r="AC697" s="1" t="s">
        <v>3645</v>
      </c>
      <c r="AD697" s="1" t="s">
        <v>3933</v>
      </c>
      <c r="AE697" s="1" t="s">
        <v>3933</v>
      </c>
      <c r="AF697" s="1" t="s">
        <v>3943</v>
      </c>
      <c r="AG697" s="1" t="s">
        <v>2536</v>
      </c>
      <c r="AH697" s="1" t="s">
        <v>2599</v>
      </c>
      <c r="AI697" s="1" t="s">
        <v>3948</v>
      </c>
      <c r="AJ697" s="1"/>
      <c r="AK697" s="1"/>
      <c r="AL697" s="1" t="s">
        <v>3952</v>
      </c>
      <c r="AM697" s="1" t="s">
        <v>3952</v>
      </c>
      <c r="AN697" s="1" t="s">
        <v>3958</v>
      </c>
      <c r="AO697" s="1" t="s">
        <v>4050</v>
      </c>
      <c r="AP697" s="1" t="s">
        <v>4212</v>
      </c>
      <c r="AQ697" s="1"/>
      <c r="AR697">
        <v>3520</v>
      </c>
      <c r="AS697">
        <v>4</v>
      </c>
      <c r="AT697" s="1" t="s">
        <v>4235</v>
      </c>
      <c r="AU697">
        <v>1665833.3333300001</v>
      </c>
      <c r="AV697" s="1" t="s">
        <v>4342</v>
      </c>
      <c r="AW697" s="1" t="s">
        <v>3943</v>
      </c>
      <c r="AX697">
        <v>717</v>
      </c>
      <c r="AY697">
        <v>135721</v>
      </c>
      <c r="AZ697">
        <v>1</v>
      </c>
      <c r="BA697" s="1" t="s">
        <v>3406</v>
      </c>
    </row>
    <row r="698" spans="1:53">
      <c r="A698" s="1" t="s">
        <v>736</v>
      </c>
      <c r="B698">
        <v>5</v>
      </c>
      <c r="C698">
        <v>8540499.9199999999</v>
      </c>
      <c r="D698" s="1" t="s">
        <v>1815</v>
      </c>
      <c r="E698">
        <v>20</v>
      </c>
      <c r="F698">
        <v>138933</v>
      </c>
      <c r="G698">
        <v>2</v>
      </c>
      <c r="H698" s="1"/>
      <c r="I698" s="1" t="s">
        <v>2440</v>
      </c>
      <c r="J698" s="1" t="s">
        <v>2462</v>
      </c>
      <c r="K698" s="1" t="s">
        <v>2464</v>
      </c>
      <c r="L698" s="1" t="s">
        <v>2536</v>
      </c>
      <c r="M698" s="1" t="s">
        <v>2599</v>
      </c>
      <c r="N698" s="1" t="s">
        <v>2607</v>
      </c>
      <c r="O698" s="1"/>
      <c r="P698">
        <v>12</v>
      </c>
      <c r="Q698" s="1" t="s">
        <v>2820</v>
      </c>
      <c r="R698" s="1" t="s">
        <v>3107</v>
      </c>
      <c r="S698" s="1"/>
      <c r="T698" s="1" t="s">
        <v>3108</v>
      </c>
      <c r="U698" s="1" t="s">
        <v>3189</v>
      </c>
      <c r="V698" s="1" t="s">
        <v>3334</v>
      </c>
      <c r="W698" s="1" t="s">
        <v>3396</v>
      </c>
      <c r="X698" s="1" t="s">
        <v>3400</v>
      </c>
      <c r="Y698" s="3">
        <v>46217</v>
      </c>
      <c r="Z698" s="1" t="s">
        <v>3407</v>
      </c>
      <c r="AA698" s="3">
        <v>46217</v>
      </c>
      <c r="AB698" s="1" t="s">
        <v>3416</v>
      </c>
      <c r="AC698" s="1" t="s">
        <v>3645</v>
      </c>
      <c r="AD698" s="1" t="s">
        <v>3933</v>
      </c>
      <c r="AE698" s="1" t="s">
        <v>3933</v>
      </c>
      <c r="AF698" s="1" t="s">
        <v>3943</v>
      </c>
      <c r="AG698" s="1" t="s">
        <v>2536</v>
      </c>
      <c r="AH698" s="1" t="s">
        <v>2599</v>
      </c>
      <c r="AI698" s="1" t="s">
        <v>3948</v>
      </c>
      <c r="AJ698" s="1"/>
      <c r="AK698" s="1"/>
      <c r="AL698" s="1" t="s">
        <v>3952</v>
      </c>
      <c r="AM698" s="1" t="s">
        <v>3952</v>
      </c>
      <c r="AN698" s="1" t="s">
        <v>3958</v>
      </c>
      <c r="AO698" s="1" t="s">
        <v>4050</v>
      </c>
      <c r="AP698" s="1" t="s">
        <v>4212</v>
      </c>
      <c r="AQ698" s="1"/>
      <c r="AR698">
        <v>3325</v>
      </c>
      <c r="AS698">
        <v>12</v>
      </c>
      <c r="AT698" s="1" t="s">
        <v>4235</v>
      </c>
      <c r="AU698">
        <v>749166.66</v>
      </c>
      <c r="AV698" s="1" t="s">
        <v>4343</v>
      </c>
      <c r="AW698" s="1" t="s">
        <v>3943</v>
      </c>
      <c r="AX698">
        <v>717</v>
      </c>
      <c r="AY698">
        <v>135721</v>
      </c>
      <c r="AZ698">
        <v>2</v>
      </c>
      <c r="BA698" s="1" t="s">
        <v>3406</v>
      </c>
    </row>
    <row r="699" spans="1:53">
      <c r="A699" s="1" t="s">
        <v>737</v>
      </c>
      <c r="B699">
        <v>0</v>
      </c>
      <c r="C699">
        <v>12800000</v>
      </c>
      <c r="D699" s="1" t="s">
        <v>1609</v>
      </c>
      <c r="E699">
        <v>0</v>
      </c>
      <c r="F699">
        <v>138937</v>
      </c>
      <c r="G699">
        <v>1</v>
      </c>
      <c r="H699" s="1"/>
      <c r="I699" s="1" t="s">
        <v>2408</v>
      </c>
      <c r="J699" s="1" t="s">
        <v>2462</v>
      </c>
      <c r="K699" s="1" t="s">
        <v>2464</v>
      </c>
      <c r="L699" s="1" t="s">
        <v>2546</v>
      </c>
      <c r="M699" s="1" t="s">
        <v>2584</v>
      </c>
      <c r="N699" s="1" t="s">
        <v>2607</v>
      </c>
      <c r="O699" s="1"/>
      <c r="P699">
        <v>16</v>
      </c>
      <c r="Q699" s="1" t="s">
        <v>1609</v>
      </c>
      <c r="R699" s="1" t="s">
        <v>3107</v>
      </c>
      <c r="S699" s="1"/>
      <c r="T699" s="1" t="s">
        <v>3108</v>
      </c>
      <c r="U699" s="1" t="s">
        <v>1609</v>
      </c>
      <c r="V699" s="1" t="s">
        <v>1609</v>
      </c>
      <c r="W699" s="1" t="s">
        <v>3396</v>
      </c>
      <c r="X699" s="1"/>
      <c r="Y699" s="3">
        <v>46217</v>
      </c>
      <c r="Z699" s="1" t="s">
        <v>3412</v>
      </c>
      <c r="AA699" s="3">
        <v>46217</v>
      </c>
      <c r="AB699" s="1" t="s">
        <v>3416</v>
      </c>
      <c r="AC699" s="1" t="s">
        <v>3646</v>
      </c>
      <c r="AD699" s="1" t="s">
        <v>3933</v>
      </c>
      <c r="AE699" s="1" t="s">
        <v>3933</v>
      </c>
      <c r="AF699" s="1" t="s">
        <v>3939</v>
      </c>
      <c r="AG699" s="1" t="s">
        <v>2546</v>
      </c>
      <c r="AH699" s="1" t="s">
        <v>2584</v>
      </c>
      <c r="AI699" s="1" t="s">
        <v>3948</v>
      </c>
      <c r="AJ699" s="1"/>
      <c r="AK699" s="1"/>
      <c r="AL699" s="1" t="s">
        <v>3952</v>
      </c>
      <c r="AM699" s="1" t="s">
        <v>3952</v>
      </c>
      <c r="AN699" s="1" t="s">
        <v>3958</v>
      </c>
      <c r="AO699" s="1" t="s">
        <v>4067</v>
      </c>
      <c r="AP699" s="1" t="s">
        <v>4212</v>
      </c>
      <c r="AQ699" s="1"/>
      <c r="AR699">
        <v>1288</v>
      </c>
      <c r="AS699">
        <v>16</v>
      </c>
      <c r="AT699" s="1" t="s">
        <v>4235</v>
      </c>
      <c r="AU699">
        <v>800000</v>
      </c>
      <c r="AV699" s="1" t="s">
        <v>4319</v>
      </c>
      <c r="AW699" s="1" t="s">
        <v>3939</v>
      </c>
      <c r="AX699">
        <v>7117</v>
      </c>
      <c r="AY699">
        <v>135722</v>
      </c>
      <c r="AZ699">
        <v>1</v>
      </c>
      <c r="BA699" s="1" t="s">
        <v>3406</v>
      </c>
    </row>
    <row r="700" spans="1:53">
      <c r="A700" s="1" t="s">
        <v>738</v>
      </c>
      <c r="B700">
        <v>0</v>
      </c>
      <c r="C700">
        <v>24</v>
      </c>
      <c r="D700" s="1" t="s">
        <v>1816</v>
      </c>
      <c r="E700">
        <v>-10</v>
      </c>
      <c r="F700">
        <v>138923</v>
      </c>
      <c r="G700">
        <v>1</v>
      </c>
      <c r="H700" s="1"/>
      <c r="I700" s="1" t="s">
        <v>2411</v>
      </c>
      <c r="J700" s="1" t="s">
        <v>2463</v>
      </c>
      <c r="K700" s="1" t="s">
        <v>2467</v>
      </c>
      <c r="L700" s="1" t="s">
        <v>2547</v>
      </c>
      <c r="M700" s="1" t="s">
        <v>2467</v>
      </c>
      <c r="N700" s="1" t="s">
        <v>2607</v>
      </c>
      <c r="O700" s="1"/>
      <c r="P700">
        <v>1</v>
      </c>
      <c r="Q700" s="1" t="s">
        <v>2821</v>
      </c>
      <c r="R700" s="1" t="s">
        <v>3107</v>
      </c>
      <c r="S700" s="1"/>
      <c r="T700" s="1" t="s">
        <v>3110</v>
      </c>
      <c r="U700" s="1" t="s">
        <v>3190</v>
      </c>
      <c r="V700" s="1" t="s">
        <v>3335</v>
      </c>
      <c r="W700" s="1" t="s">
        <v>3398</v>
      </c>
      <c r="X700" s="1"/>
      <c r="Y700" s="3">
        <v>46217</v>
      </c>
      <c r="Z700" s="1" t="s">
        <v>3407</v>
      </c>
      <c r="AA700" s="3">
        <v>46217</v>
      </c>
      <c r="AB700" s="1" t="s">
        <v>3416</v>
      </c>
      <c r="AC700" s="1" t="s">
        <v>3647</v>
      </c>
      <c r="AD700" s="1" t="s">
        <v>3933</v>
      </c>
      <c r="AE700" s="1" t="s">
        <v>3933</v>
      </c>
      <c r="AF700" s="1" t="s">
        <v>3940</v>
      </c>
      <c r="AG700" s="1" t="s">
        <v>2547</v>
      </c>
      <c r="AH700" s="1" t="s">
        <v>2467</v>
      </c>
      <c r="AI700" s="1" t="s">
        <v>3950</v>
      </c>
      <c r="AJ700" s="1"/>
      <c r="AK700" s="1"/>
      <c r="AL700" s="1" t="s">
        <v>3952</v>
      </c>
      <c r="AM700" s="1" t="s">
        <v>3952</v>
      </c>
      <c r="AN700" s="1" t="s">
        <v>3960</v>
      </c>
      <c r="AO700" s="1" t="s">
        <v>4084</v>
      </c>
      <c r="AP700" s="1" t="s">
        <v>4216</v>
      </c>
      <c r="AQ700" s="1"/>
      <c r="AR700">
        <v>17513</v>
      </c>
      <c r="AS700">
        <v>1</v>
      </c>
      <c r="AT700" s="1" t="s">
        <v>4237</v>
      </c>
      <c r="AU700">
        <v>24</v>
      </c>
      <c r="AV700" s="1" t="s">
        <v>3572</v>
      </c>
      <c r="AW700" s="1" t="s">
        <v>3940</v>
      </c>
      <c r="AX700">
        <v>6711</v>
      </c>
      <c r="AY700">
        <v>135723</v>
      </c>
      <c r="AZ700">
        <v>1</v>
      </c>
      <c r="BA700" s="1" t="s">
        <v>3410</v>
      </c>
    </row>
    <row r="701" spans="1:53">
      <c r="A701" s="1" t="s">
        <v>739</v>
      </c>
      <c r="B701">
        <v>0</v>
      </c>
      <c r="C701">
        <v>24</v>
      </c>
      <c r="D701" s="1" t="s">
        <v>1816</v>
      </c>
      <c r="E701">
        <v>-10</v>
      </c>
      <c r="F701">
        <v>138923</v>
      </c>
      <c r="G701">
        <v>2</v>
      </c>
      <c r="H701" s="1"/>
      <c r="I701" s="1" t="s">
        <v>2411</v>
      </c>
      <c r="J701" s="1" t="s">
        <v>2463</v>
      </c>
      <c r="K701" s="1" t="s">
        <v>2467</v>
      </c>
      <c r="L701" s="1" t="s">
        <v>2547</v>
      </c>
      <c r="M701" s="1" t="s">
        <v>2467</v>
      </c>
      <c r="N701" s="1" t="s">
        <v>2607</v>
      </c>
      <c r="O701" s="1"/>
      <c r="P701">
        <v>1</v>
      </c>
      <c r="Q701" s="1" t="s">
        <v>2821</v>
      </c>
      <c r="R701" s="1" t="s">
        <v>3107</v>
      </c>
      <c r="S701" s="1"/>
      <c r="T701" s="1" t="s">
        <v>3110</v>
      </c>
      <c r="U701" s="1" t="s">
        <v>3190</v>
      </c>
      <c r="V701" s="1" t="s">
        <v>3335</v>
      </c>
      <c r="W701" s="1" t="s">
        <v>3398</v>
      </c>
      <c r="X701" s="1"/>
      <c r="Y701" s="3">
        <v>46217</v>
      </c>
      <c r="Z701" s="1" t="s">
        <v>3407</v>
      </c>
      <c r="AA701" s="3">
        <v>46217</v>
      </c>
      <c r="AB701" s="1" t="s">
        <v>3416</v>
      </c>
      <c r="AC701" s="1" t="s">
        <v>3647</v>
      </c>
      <c r="AD701" s="1" t="s">
        <v>3933</v>
      </c>
      <c r="AE701" s="1" t="s">
        <v>3933</v>
      </c>
      <c r="AF701" s="1" t="s">
        <v>3940</v>
      </c>
      <c r="AG701" s="1" t="s">
        <v>2547</v>
      </c>
      <c r="AH701" s="1" t="s">
        <v>2467</v>
      </c>
      <c r="AI701" s="1" t="s">
        <v>3950</v>
      </c>
      <c r="AJ701" s="1"/>
      <c r="AK701" s="1"/>
      <c r="AL701" s="1" t="s">
        <v>3952</v>
      </c>
      <c r="AM701" s="1" t="s">
        <v>3952</v>
      </c>
      <c r="AN701" s="1" t="s">
        <v>3960</v>
      </c>
      <c r="AO701" s="1" t="s">
        <v>4084</v>
      </c>
      <c r="AP701" s="1" t="s">
        <v>4216</v>
      </c>
      <c r="AQ701" s="1"/>
      <c r="AR701">
        <v>17513</v>
      </c>
      <c r="AS701">
        <v>1</v>
      </c>
      <c r="AT701" s="1" t="s">
        <v>4237</v>
      </c>
      <c r="AU701">
        <v>24</v>
      </c>
      <c r="AV701" s="1" t="s">
        <v>3572</v>
      </c>
      <c r="AW701" s="1" t="s">
        <v>3940</v>
      </c>
      <c r="AX701">
        <v>6711</v>
      </c>
      <c r="AY701">
        <v>135723</v>
      </c>
      <c r="AZ701">
        <v>2</v>
      </c>
      <c r="BA701" s="1" t="s">
        <v>3410</v>
      </c>
    </row>
    <row r="702" spans="1:53">
      <c r="A702" s="1" t="s">
        <v>740</v>
      </c>
      <c r="B702">
        <v>0</v>
      </c>
      <c r="C702">
        <v>10</v>
      </c>
      <c r="D702" s="1" t="s">
        <v>1817</v>
      </c>
      <c r="E702">
        <v>-10</v>
      </c>
      <c r="F702">
        <v>138923</v>
      </c>
      <c r="G702">
        <v>3</v>
      </c>
      <c r="H702" s="1"/>
      <c r="I702" s="1" t="s">
        <v>2411</v>
      </c>
      <c r="J702" s="1" t="s">
        <v>2463</v>
      </c>
      <c r="K702" s="1" t="s">
        <v>2467</v>
      </c>
      <c r="L702" s="1" t="s">
        <v>2547</v>
      </c>
      <c r="M702" s="1" t="s">
        <v>2467</v>
      </c>
      <c r="N702" s="1" t="s">
        <v>2607</v>
      </c>
      <c r="O702" s="1"/>
      <c r="P702">
        <v>1</v>
      </c>
      <c r="Q702" s="1" t="s">
        <v>2822</v>
      </c>
      <c r="R702" s="1" t="s">
        <v>3107</v>
      </c>
      <c r="S702" s="1"/>
      <c r="T702" s="1" t="s">
        <v>3110</v>
      </c>
      <c r="U702" s="1" t="s">
        <v>3190</v>
      </c>
      <c r="V702" s="1" t="s">
        <v>3335</v>
      </c>
      <c r="W702" s="1" t="s">
        <v>3398</v>
      </c>
      <c r="X702" s="1"/>
      <c r="Y702" s="3">
        <v>46217</v>
      </c>
      <c r="Z702" s="1" t="s">
        <v>3407</v>
      </c>
      <c r="AA702" s="3">
        <v>46217</v>
      </c>
      <c r="AB702" s="1" t="s">
        <v>3416</v>
      </c>
      <c r="AC702" s="1" t="s">
        <v>3647</v>
      </c>
      <c r="AD702" s="1" t="s">
        <v>3933</v>
      </c>
      <c r="AE702" s="1" t="s">
        <v>3933</v>
      </c>
      <c r="AF702" s="1" t="s">
        <v>3940</v>
      </c>
      <c r="AG702" s="1" t="s">
        <v>2547</v>
      </c>
      <c r="AH702" s="1" t="s">
        <v>2467</v>
      </c>
      <c r="AI702" s="1" t="s">
        <v>3950</v>
      </c>
      <c r="AJ702" s="1"/>
      <c r="AK702" s="1"/>
      <c r="AL702" s="1" t="s">
        <v>3952</v>
      </c>
      <c r="AM702" s="1" t="s">
        <v>3952</v>
      </c>
      <c r="AN702" s="1" t="s">
        <v>3960</v>
      </c>
      <c r="AO702" s="1" t="s">
        <v>4084</v>
      </c>
      <c r="AP702" s="1" t="s">
        <v>4216</v>
      </c>
      <c r="AQ702" s="1"/>
      <c r="AR702">
        <v>17513</v>
      </c>
      <c r="AS702">
        <v>1</v>
      </c>
      <c r="AT702" s="1" t="s">
        <v>4237</v>
      </c>
      <c r="AU702">
        <v>10</v>
      </c>
      <c r="AV702" s="1" t="s">
        <v>3572</v>
      </c>
      <c r="AW702" s="1" t="s">
        <v>3940</v>
      </c>
      <c r="AX702">
        <v>6711</v>
      </c>
      <c r="AY702">
        <v>135723</v>
      </c>
      <c r="AZ702">
        <v>3</v>
      </c>
      <c r="BA702" s="1" t="s">
        <v>3410</v>
      </c>
    </row>
    <row r="703" spans="1:53">
      <c r="A703" s="1" t="s">
        <v>741</v>
      </c>
      <c r="B703">
        <v>0</v>
      </c>
      <c r="C703">
        <v>24</v>
      </c>
      <c r="D703" s="1" t="s">
        <v>1816</v>
      </c>
      <c r="E703">
        <v>-10</v>
      </c>
      <c r="F703">
        <v>138923</v>
      </c>
      <c r="G703">
        <v>4</v>
      </c>
      <c r="H703" s="1"/>
      <c r="I703" s="1" t="s">
        <v>2411</v>
      </c>
      <c r="J703" s="1" t="s">
        <v>2463</v>
      </c>
      <c r="K703" s="1" t="s">
        <v>2467</v>
      </c>
      <c r="L703" s="1" t="s">
        <v>2547</v>
      </c>
      <c r="M703" s="1" t="s">
        <v>2467</v>
      </c>
      <c r="N703" s="1" t="s">
        <v>2607</v>
      </c>
      <c r="O703" s="1"/>
      <c r="P703">
        <v>1</v>
      </c>
      <c r="Q703" s="1" t="s">
        <v>2821</v>
      </c>
      <c r="R703" s="1" t="s">
        <v>3107</v>
      </c>
      <c r="S703" s="1"/>
      <c r="T703" s="1" t="s">
        <v>3110</v>
      </c>
      <c r="U703" s="1" t="s">
        <v>3190</v>
      </c>
      <c r="V703" s="1" t="s">
        <v>3335</v>
      </c>
      <c r="W703" s="1" t="s">
        <v>3398</v>
      </c>
      <c r="X703" s="1"/>
      <c r="Y703" s="3">
        <v>46217</v>
      </c>
      <c r="Z703" s="1" t="s">
        <v>3407</v>
      </c>
      <c r="AA703" s="3">
        <v>46217</v>
      </c>
      <c r="AB703" s="1" t="s">
        <v>3416</v>
      </c>
      <c r="AC703" s="1" t="s">
        <v>3647</v>
      </c>
      <c r="AD703" s="1" t="s">
        <v>3933</v>
      </c>
      <c r="AE703" s="1" t="s">
        <v>3933</v>
      </c>
      <c r="AF703" s="1" t="s">
        <v>3940</v>
      </c>
      <c r="AG703" s="1" t="s">
        <v>2547</v>
      </c>
      <c r="AH703" s="1" t="s">
        <v>2467</v>
      </c>
      <c r="AI703" s="1" t="s">
        <v>3950</v>
      </c>
      <c r="AJ703" s="1"/>
      <c r="AK703" s="1"/>
      <c r="AL703" s="1" t="s">
        <v>3952</v>
      </c>
      <c r="AM703" s="1" t="s">
        <v>3952</v>
      </c>
      <c r="AN703" s="1" t="s">
        <v>3960</v>
      </c>
      <c r="AO703" s="1" t="s">
        <v>4084</v>
      </c>
      <c r="AP703" s="1" t="s">
        <v>4216</v>
      </c>
      <c r="AQ703" s="1"/>
      <c r="AR703">
        <v>17513</v>
      </c>
      <c r="AS703">
        <v>1</v>
      </c>
      <c r="AT703" s="1" t="s">
        <v>4237</v>
      </c>
      <c r="AU703">
        <v>24</v>
      </c>
      <c r="AV703" s="1" t="s">
        <v>3572</v>
      </c>
      <c r="AW703" s="1" t="s">
        <v>3940</v>
      </c>
      <c r="AX703">
        <v>6711</v>
      </c>
      <c r="AY703">
        <v>135723</v>
      </c>
      <c r="AZ703">
        <v>4</v>
      </c>
      <c r="BA703" s="1" t="s">
        <v>3410</v>
      </c>
    </row>
    <row r="704" spans="1:53">
      <c r="A704" s="1" t="s">
        <v>742</v>
      </c>
      <c r="B704">
        <v>0</v>
      </c>
      <c r="C704">
        <v>26</v>
      </c>
      <c r="D704" s="1" t="s">
        <v>1818</v>
      </c>
      <c r="E704">
        <v>-10</v>
      </c>
      <c r="F704">
        <v>138923</v>
      </c>
      <c r="G704">
        <v>5</v>
      </c>
      <c r="H704" s="1"/>
      <c r="I704" s="1" t="s">
        <v>2414</v>
      </c>
      <c r="J704" s="1" t="s">
        <v>2463</v>
      </c>
      <c r="K704" s="1" t="s">
        <v>2467</v>
      </c>
      <c r="L704" s="1" t="s">
        <v>2547</v>
      </c>
      <c r="M704" s="1" t="s">
        <v>2467</v>
      </c>
      <c r="N704" s="1" t="s">
        <v>2607</v>
      </c>
      <c r="O704" s="1"/>
      <c r="P704">
        <v>1</v>
      </c>
      <c r="Q704" s="1" t="s">
        <v>2823</v>
      </c>
      <c r="R704" s="1" t="s">
        <v>3107</v>
      </c>
      <c r="S704" s="1"/>
      <c r="T704" s="1" t="s">
        <v>3110</v>
      </c>
      <c r="U704" s="1" t="s">
        <v>3190</v>
      </c>
      <c r="V704" s="1" t="s">
        <v>3335</v>
      </c>
      <c r="W704" s="1" t="s">
        <v>3398</v>
      </c>
      <c r="X704" s="1"/>
      <c r="Y704" s="3">
        <v>46217</v>
      </c>
      <c r="Z704" s="1" t="s">
        <v>3407</v>
      </c>
      <c r="AA704" s="3">
        <v>46217</v>
      </c>
      <c r="AB704" s="1" t="s">
        <v>3416</v>
      </c>
      <c r="AC704" s="1" t="s">
        <v>3647</v>
      </c>
      <c r="AD704" s="1" t="s">
        <v>3933</v>
      </c>
      <c r="AE704" s="1" t="s">
        <v>3933</v>
      </c>
      <c r="AF704" s="1" t="s">
        <v>3940</v>
      </c>
      <c r="AG704" s="1" t="s">
        <v>2547</v>
      </c>
      <c r="AH704" s="1" t="s">
        <v>2467</v>
      </c>
      <c r="AI704" s="1" t="s">
        <v>3950</v>
      </c>
      <c r="AJ704" s="1"/>
      <c r="AK704" s="1"/>
      <c r="AL704" s="1" t="s">
        <v>3952</v>
      </c>
      <c r="AM704" s="1" t="s">
        <v>3952</v>
      </c>
      <c r="AN704" s="1" t="s">
        <v>3960</v>
      </c>
      <c r="AO704" s="1" t="s">
        <v>4084</v>
      </c>
      <c r="AP704" s="1" t="s">
        <v>4216</v>
      </c>
      <c r="AQ704" s="1"/>
      <c r="AR704">
        <v>1250</v>
      </c>
      <c r="AS704">
        <v>1</v>
      </c>
      <c r="AT704" s="1" t="s">
        <v>4235</v>
      </c>
      <c r="AU704">
        <v>26</v>
      </c>
      <c r="AV704" s="1" t="s">
        <v>4259</v>
      </c>
      <c r="AW704" s="1" t="s">
        <v>3940</v>
      </c>
      <c r="AX704">
        <v>6711</v>
      </c>
      <c r="AY704">
        <v>135723</v>
      </c>
      <c r="AZ704">
        <v>5</v>
      </c>
      <c r="BA704" s="1" t="s">
        <v>3410</v>
      </c>
    </row>
    <row r="705" spans="1:53">
      <c r="A705" s="1" t="s">
        <v>743</v>
      </c>
      <c r="B705">
        <v>0</v>
      </c>
      <c r="C705">
        <v>95568</v>
      </c>
      <c r="D705" s="1" t="s">
        <v>1819</v>
      </c>
      <c r="E705">
        <v>20</v>
      </c>
      <c r="F705">
        <v>138935</v>
      </c>
      <c r="G705">
        <v>1</v>
      </c>
      <c r="H705" s="1"/>
      <c r="I705" s="1" t="s">
        <v>2405</v>
      </c>
      <c r="J705" s="1" t="s">
        <v>2462</v>
      </c>
      <c r="K705" s="1" t="s">
        <v>2467</v>
      </c>
      <c r="L705" s="1" t="s">
        <v>2521</v>
      </c>
      <c r="M705" s="1" t="s">
        <v>2467</v>
      </c>
      <c r="N705" s="1" t="s">
        <v>2607</v>
      </c>
      <c r="O705" s="1"/>
      <c r="P705">
        <v>12</v>
      </c>
      <c r="Q705" s="1" t="s">
        <v>2824</v>
      </c>
      <c r="R705" s="1" t="s">
        <v>3107</v>
      </c>
      <c r="S705" s="1"/>
      <c r="T705" s="1" t="s">
        <v>3110</v>
      </c>
      <c r="U705" s="1" t="s">
        <v>2824</v>
      </c>
      <c r="V705" s="1" t="s">
        <v>1819</v>
      </c>
      <c r="W705" s="1" t="s">
        <v>3397</v>
      </c>
      <c r="X705" s="1"/>
      <c r="Y705" s="3">
        <v>46217</v>
      </c>
      <c r="Z705" s="1" t="s">
        <v>3407</v>
      </c>
      <c r="AA705" s="3">
        <v>46217</v>
      </c>
      <c r="AB705" s="1" t="s">
        <v>3416</v>
      </c>
      <c r="AC705" s="1" t="s">
        <v>3648</v>
      </c>
      <c r="AD705" s="1" t="s">
        <v>3933</v>
      </c>
      <c r="AE705" s="1" t="s">
        <v>3933</v>
      </c>
      <c r="AF705" s="1" t="s">
        <v>3940</v>
      </c>
      <c r="AG705" s="1" t="s">
        <v>2521</v>
      </c>
      <c r="AH705" s="1" t="s">
        <v>2467</v>
      </c>
      <c r="AI705" s="1" t="s">
        <v>3948</v>
      </c>
      <c r="AJ705" s="1"/>
      <c r="AK705" s="1"/>
      <c r="AL705" s="1" t="s">
        <v>3952</v>
      </c>
      <c r="AM705" s="1" t="s">
        <v>3952</v>
      </c>
      <c r="AN705" s="1" t="s">
        <v>3960</v>
      </c>
      <c r="AO705" s="1" t="s">
        <v>4025</v>
      </c>
      <c r="AP705" s="1" t="s">
        <v>4216</v>
      </c>
      <c r="AQ705" s="1"/>
      <c r="AR705">
        <v>6965</v>
      </c>
      <c r="AS705">
        <v>12</v>
      </c>
      <c r="AT705" s="1" t="s">
        <v>4235</v>
      </c>
      <c r="AU705">
        <v>7964</v>
      </c>
      <c r="AV705" s="1" t="s">
        <v>4252</v>
      </c>
      <c r="AW705" s="1" t="s">
        <v>3940</v>
      </c>
      <c r="AX705">
        <v>3098</v>
      </c>
      <c r="AY705">
        <v>135724</v>
      </c>
      <c r="AZ705">
        <v>1</v>
      </c>
      <c r="BA705" s="1" t="s">
        <v>3406</v>
      </c>
    </row>
    <row r="706" spans="1:53" ht="42.75">
      <c r="A706" s="2" t="s">
        <v>744</v>
      </c>
      <c r="B706">
        <v>0</v>
      </c>
      <c r="C706">
        <v>26373080</v>
      </c>
      <c r="D706" s="1" t="s">
        <v>1820</v>
      </c>
      <c r="E706">
        <v>20</v>
      </c>
      <c r="F706">
        <v>138961</v>
      </c>
      <c r="G706">
        <v>1</v>
      </c>
      <c r="H706" s="1"/>
      <c r="I706" s="1" t="s">
        <v>2408</v>
      </c>
      <c r="J706" s="1" t="s">
        <v>2462</v>
      </c>
      <c r="K706" s="1" t="s">
        <v>2467</v>
      </c>
      <c r="L706" s="1" t="s">
        <v>2474</v>
      </c>
      <c r="M706" s="1" t="s">
        <v>2467</v>
      </c>
      <c r="N706" s="1" t="s">
        <v>2607</v>
      </c>
      <c r="O706" s="1"/>
      <c r="P706">
        <v>1</v>
      </c>
      <c r="Q706" s="1" t="s">
        <v>2825</v>
      </c>
      <c r="R706" s="1" t="s">
        <v>3107</v>
      </c>
      <c r="S706" s="1"/>
      <c r="T706" s="1" t="s">
        <v>3110</v>
      </c>
      <c r="U706" s="1" t="s">
        <v>2825</v>
      </c>
      <c r="V706" s="1" t="s">
        <v>1820</v>
      </c>
      <c r="W706" s="1" t="s">
        <v>3396</v>
      </c>
      <c r="X706" s="1" t="s">
        <v>3400</v>
      </c>
      <c r="Y706" s="3">
        <v>46217</v>
      </c>
      <c r="Z706" s="1" t="s">
        <v>3407</v>
      </c>
      <c r="AA706" s="3">
        <v>46217</v>
      </c>
      <c r="AB706" s="1" t="s">
        <v>3416</v>
      </c>
      <c r="AC706" s="1" t="s">
        <v>3649</v>
      </c>
      <c r="AD706" s="1" t="s">
        <v>3933</v>
      </c>
      <c r="AE706" s="1" t="s">
        <v>3933</v>
      </c>
      <c r="AF706" s="1" t="s">
        <v>3940</v>
      </c>
      <c r="AG706" s="1" t="s">
        <v>2474</v>
      </c>
      <c r="AH706" s="1" t="s">
        <v>2467</v>
      </c>
      <c r="AI706" s="1" t="s">
        <v>3948</v>
      </c>
      <c r="AJ706" s="1"/>
      <c r="AK706" s="1"/>
      <c r="AL706" s="1" t="s">
        <v>3952</v>
      </c>
      <c r="AM706" s="1" t="s">
        <v>3952</v>
      </c>
      <c r="AN706" s="1" t="s">
        <v>3960</v>
      </c>
      <c r="AO706" s="1" t="s">
        <v>3967</v>
      </c>
      <c r="AP706" s="1" t="s">
        <v>4216</v>
      </c>
      <c r="AQ706" s="1"/>
      <c r="AR706">
        <v>6991</v>
      </c>
      <c r="AS706">
        <v>1</v>
      </c>
      <c r="AT706" s="1" t="s">
        <v>4235</v>
      </c>
      <c r="AU706">
        <v>26373080</v>
      </c>
      <c r="AV706" s="1" t="s">
        <v>4251</v>
      </c>
      <c r="AW706" s="1" t="s">
        <v>3940</v>
      </c>
      <c r="AX706">
        <v>127</v>
      </c>
      <c r="AY706">
        <v>135725</v>
      </c>
      <c r="AZ706">
        <v>1</v>
      </c>
      <c r="BA706" s="1" t="s">
        <v>3405</v>
      </c>
    </row>
    <row r="707" spans="1:53">
      <c r="A707" s="1" t="s">
        <v>745</v>
      </c>
      <c r="B707">
        <v>0</v>
      </c>
      <c r="C707">
        <v>866250</v>
      </c>
      <c r="D707" s="1" t="s">
        <v>1821</v>
      </c>
      <c r="E707">
        <v>20</v>
      </c>
      <c r="F707">
        <v>138985</v>
      </c>
      <c r="G707">
        <v>1</v>
      </c>
      <c r="H707" s="1"/>
      <c r="I707" s="1" t="s">
        <v>2407</v>
      </c>
      <c r="J707" s="1" t="s">
        <v>2462</v>
      </c>
      <c r="K707" s="1" t="s">
        <v>2467</v>
      </c>
      <c r="L707" s="1" t="s">
        <v>2475</v>
      </c>
      <c r="M707" s="1" t="s">
        <v>2467</v>
      </c>
      <c r="N707" s="1" t="s">
        <v>2607</v>
      </c>
      <c r="O707" s="1"/>
      <c r="P707">
        <v>15</v>
      </c>
      <c r="Q707" s="1" t="s">
        <v>2826</v>
      </c>
      <c r="R707" s="1" t="s">
        <v>3107</v>
      </c>
      <c r="S707" s="1"/>
      <c r="T707" s="1" t="s">
        <v>3110</v>
      </c>
      <c r="U707" s="1" t="s">
        <v>3191</v>
      </c>
      <c r="V707" s="1" t="s">
        <v>3336</v>
      </c>
      <c r="W707" s="1" t="s">
        <v>3396</v>
      </c>
      <c r="X707" s="1" t="s">
        <v>3400</v>
      </c>
      <c r="Y707" s="3">
        <v>46217</v>
      </c>
      <c r="Z707" s="1" t="s">
        <v>3407</v>
      </c>
      <c r="AA707" s="3">
        <v>46217</v>
      </c>
      <c r="AB707" s="1" t="s">
        <v>3416</v>
      </c>
      <c r="AC707" s="1" t="s">
        <v>3650</v>
      </c>
      <c r="AD707" s="1" t="s">
        <v>3933</v>
      </c>
      <c r="AE707" s="1" t="s">
        <v>3933</v>
      </c>
      <c r="AF707" s="1" t="s">
        <v>3940</v>
      </c>
      <c r="AG707" s="1" t="s">
        <v>2475</v>
      </c>
      <c r="AH707" s="1" t="s">
        <v>2467</v>
      </c>
      <c r="AI707" s="1" t="s">
        <v>3948</v>
      </c>
      <c r="AJ707" s="1"/>
      <c r="AK707" s="1"/>
      <c r="AL707" s="1" t="s">
        <v>3952</v>
      </c>
      <c r="AM707" s="1" t="s">
        <v>3952</v>
      </c>
      <c r="AN707" s="1" t="s">
        <v>3960</v>
      </c>
      <c r="AO707" s="1" t="s">
        <v>3966</v>
      </c>
      <c r="AP707" s="1" t="s">
        <v>4216</v>
      </c>
      <c r="AQ707" s="1"/>
      <c r="AR707">
        <v>3816</v>
      </c>
      <c r="AS707">
        <v>15</v>
      </c>
      <c r="AT707" s="1" t="s">
        <v>4235</v>
      </c>
      <c r="AU707">
        <v>57750</v>
      </c>
      <c r="AV707" s="1" t="s">
        <v>4248</v>
      </c>
      <c r="AW707" s="1" t="s">
        <v>3940</v>
      </c>
      <c r="AX707">
        <v>4245</v>
      </c>
      <c r="AY707">
        <v>135726</v>
      </c>
      <c r="AZ707">
        <v>1</v>
      </c>
      <c r="BA707" s="1" t="s">
        <v>3405</v>
      </c>
    </row>
    <row r="708" spans="1:53">
      <c r="A708" s="1" t="s">
        <v>746</v>
      </c>
      <c r="B708">
        <v>0</v>
      </c>
      <c r="C708">
        <v>1080000</v>
      </c>
      <c r="D708" s="1" t="s">
        <v>1822</v>
      </c>
      <c r="E708">
        <v>20</v>
      </c>
      <c r="F708">
        <v>138985</v>
      </c>
      <c r="G708">
        <v>2</v>
      </c>
      <c r="H708" s="1"/>
      <c r="I708" s="1" t="s">
        <v>2407</v>
      </c>
      <c r="J708" s="1" t="s">
        <v>2462</v>
      </c>
      <c r="K708" s="1" t="s">
        <v>2467</v>
      </c>
      <c r="L708" s="1" t="s">
        <v>2475</v>
      </c>
      <c r="M708" s="1" t="s">
        <v>2467</v>
      </c>
      <c r="N708" s="1" t="s">
        <v>2607</v>
      </c>
      <c r="O708" s="1"/>
      <c r="P708">
        <v>20</v>
      </c>
      <c r="Q708" s="1" t="s">
        <v>1448</v>
      </c>
      <c r="R708" s="1" t="s">
        <v>3107</v>
      </c>
      <c r="S708" s="1"/>
      <c r="T708" s="1" t="s">
        <v>3110</v>
      </c>
      <c r="U708" s="1" t="s">
        <v>3191</v>
      </c>
      <c r="V708" s="1" t="s">
        <v>3336</v>
      </c>
      <c r="W708" s="1" t="s">
        <v>3396</v>
      </c>
      <c r="X708" s="1" t="s">
        <v>3400</v>
      </c>
      <c r="Y708" s="3">
        <v>46217</v>
      </c>
      <c r="Z708" s="1" t="s">
        <v>3407</v>
      </c>
      <c r="AA708" s="3">
        <v>46217</v>
      </c>
      <c r="AB708" s="1" t="s">
        <v>3416</v>
      </c>
      <c r="AC708" s="1" t="s">
        <v>3650</v>
      </c>
      <c r="AD708" s="1" t="s">
        <v>3933</v>
      </c>
      <c r="AE708" s="1" t="s">
        <v>3933</v>
      </c>
      <c r="AF708" s="1" t="s">
        <v>3940</v>
      </c>
      <c r="AG708" s="1" t="s">
        <v>2475</v>
      </c>
      <c r="AH708" s="1" t="s">
        <v>2467</v>
      </c>
      <c r="AI708" s="1" t="s">
        <v>3948</v>
      </c>
      <c r="AJ708" s="1"/>
      <c r="AK708" s="1"/>
      <c r="AL708" s="1" t="s">
        <v>3952</v>
      </c>
      <c r="AM708" s="1" t="s">
        <v>3952</v>
      </c>
      <c r="AN708" s="1" t="s">
        <v>3960</v>
      </c>
      <c r="AO708" s="1" t="s">
        <v>3966</v>
      </c>
      <c r="AP708" s="1" t="s">
        <v>4216</v>
      </c>
      <c r="AQ708" s="1"/>
      <c r="AR708">
        <v>3816</v>
      </c>
      <c r="AS708">
        <v>20</v>
      </c>
      <c r="AT708" s="1" t="s">
        <v>4235</v>
      </c>
      <c r="AU708">
        <v>54000</v>
      </c>
      <c r="AV708" s="1" t="s">
        <v>4248</v>
      </c>
      <c r="AW708" s="1" t="s">
        <v>3940</v>
      </c>
      <c r="AX708">
        <v>4245</v>
      </c>
      <c r="AY708">
        <v>135726</v>
      </c>
      <c r="AZ708">
        <v>2</v>
      </c>
      <c r="BA708" s="1" t="s">
        <v>3405</v>
      </c>
    </row>
    <row r="709" spans="1:53">
      <c r="A709" s="1" t="s">
        <v>747</v>
      </c>
      <c r="B709">
        <v>0</v>
      </c>
      <c r="C709">
        <v>1080000</v>
      </c>
      <c r="D709" s="1" t="s">
        <v>1822</v>
      </c>
      <c r="E709">
        <v>20</v>
      </c>
      <c r="F709">
        <v>138985</v>
      </c>
      <c r="G709">
        <v>3</v>
      </c>
      <c r="H709" s="1"/>
      <c r="I709" s="1" t="s">
        <v>2407</v>
      </c>
      <c r="J709" s="1" t="s">
        <v>2462</v>
      </c>
      <c r="K709" s="1" t="s">
        <v>2467</v>
      </c>
      <c r="L709" s="1" t="s">
        <v>2475</v>
      </c>
      <c r="M709" s="1" t="s">
        <v>2467</v>
      </c>
      <c r="N709" s="1" t="s">
        <v>2607</v>
      </c>
      <c r="O709" s="1"/>
      <c r="P709">
        <v>20</v>
      </c>
      <c r="Q709" s="1" t="s">
        <v>1448</v>
      </c>
      <c r="R709" s="1" t="s">
        <v>3107</v>
      </c>
      <c r="S709" s="1"/>
      <c r="T709" s="1" t="s">
        <v>3110</v>
      </c>
      <c r="U709" s="1" t="s">
        <v>3191</v>
      </c>
      <c r="V709" s="1" t="s">
        <v>3336</v>
      </c>
      <c r="W709" s="1" t="s">
        <v>3396</v>
      </c>
      <c r="X709" s="1" t="s">
        <v>3400</v>
      </c>
      <c r="Y709" s="3">
        <v>46217</v>
      </c>
      <c r="Z709" s="1" t="s">
        <v>3407</v>
      </c>
      <c r="AA709" s="3">
        <v>46217</v>
      </c>
      <c r="AB709" s="1" t="s">
        <v>3416</v>
      </c>
      <c r="AC709" s="1" t="s">
        <v>3650</v>
      </c>
      <c r="AD709" s="1" t="s">
        <v>3933</v>
      </c>
      <c r="AE709" s="1" t="s">
        <v>3933</v>
      </c>
      <c r="AF709" s="1" t="s">
        <v>3940</v>
      </c>
      <c r="AG709" s="1" t="s">
        <v>2475</v>
      </c>
      <c r="AH709" s="1" t="s">
        <v>2467</v>
      </c>
      <c r="AI709" s="1" t="s">
        <v>3948</v>
      </c>
      <c r="AJ709" s="1"/>
      <c r="AK709" s="1"/>
      <c r="AL709" s="1" t="s">
        <v>3952</v>
      </c>
      <c r="AM709" s="1" t="s">
        <v>3952</v>
      </c>
      <c r="AN709" s="1" t="s">
        <v>3960</v>
      </c>
      <c r="AO709" s="1" t="s">
        <v>3966</v>
      </c>
      <c r="AP709" s="1" t="s">
        <v>4216</v>
      </c>
      <c r="AQ709" s="1"/>
      <c r="AR709">
        <v>3816</v>
      </c>
      <c r="AS709">
        <v>20</v>
      </c>
      <c r="AT709" s="1" t="s">
        <v>4235</v>
      </c>
      <c r="AU709">
        <v>54000</v>
      </c>
      <c r="AV709" s="1" t="s">
        <v>4248</v>
      </c>
      <c r="AW709" s="1" t="s">
        <v>3940</v>
      </c>
      <c r="AX709">
        <v>4245</v>
      </c>
      <c r="AY709">
        <v>135726</v>
      </c>
      <c r="AZ709">
        <v>3</v>
      </c>
      <c r="BA709" s="1" t="s">
        <v>3405</v>
      </c>
    </row>
    <row r="710" spans="1:53">
      <c r="A710" s="1" t="s">
        <v>748</v>
      </c>
      <c r="B710">
        <v>0</v>
      </c>
      <c r="C710">
        <v>1080000</v>
      </c>
      <c r="D710" s="1" t="s">
        <v>1822</v>
      </c>
      <c r="E710">
        <v>20</v>
      </c>
      <c r="F710">
        <v>138985</v>
      </c>
      <c r="G710">
        <v>4</v>
      </c>
      <c r="H710" s="1"/>
      <c r="I710" s="1" t="s">
        <v>2407</v>
      </c>
      <c r="J710" s="1" t="s">
        <v>2462</v>
      </c>
      <c r="K710" s="1" t="s">
        <v>2467</v>
      </c>
      <c r="L710" s="1" t="s">
        <v>2475</v>
      </c>
      <c r="M710" s="1" t="s">
        <v>2467</v>
      </c>
      <c r="N710" s="1" t="s">
        <v>2607</v>
      </c>
      <c r="O710" s="1"/>
      <c r="P710">
        <v>20</v>
      </c>
      <c r="Q710" s="1" t="s">
        <v>1448</v>
      </c>
      <c r="R710" s="1" t="s">
        <v>3107</v>
      </c>
      <c r="S710" s="1"/>
      <c r="T710" s="1" t="s">
        <v>3110</v>
      </c>
      <c r="U710" s="1" t="s">
        <v>3191</v>
      </c>
      <c r="V710" s="1" t="s">
        <v>3336</v>
      </c>
      <c r="W710" s="1" t="s">
        <v>3396</v>
      </c>
      <c r="X710" s="1" t="s">
        <v>3400</v>
      </c>
      <c r="Y710" s="3">
        <v>46217</v>
      </c>
      <c r="Z710" s="1" t="s">
        <v>3407</v>
      </c>
      <c r="AA710" s="3">
        <v>46217</v>
      </c>
      <c r="AB710" s="1" t="s">
        <v>3416</v>
      </c>
      <c r="AC710" s="1" t="s">
        <v>3650</v>
      </c>
      <c r="AD710" s="1" t="s">
        <v>3933</v>
      </c>
      <c r="AE710" s="1" t="s">
        <v>3933</v>
      </c>
      <c r="AF710" s="1" t="s">
        <v>3940</v>
      </c>
      <c r="AG710" s="1" t="s">
        <v>2475</v>
      </c>
      <c r="AH710" s="1" t="s">
        <v>2467</v>
      </c>
      <c r="AI710" s="1" t="s">
        <v>3948</v>
      </c>
      <c r="AJ710" s="1"/>
      <c r="AK710" s="1"/>
      <c r="AL710" s="1" t="s">
        <v>3952</v>
      </c>
      <c r="AM710" s="1" t="s">
        <v>3952</v>
      </c>
      <c r="AN710" s="1" t="s">
        <v>3960</v>
      </c>
      <c r="AO710" s="1" t="s">
        <v>3966</v>
      </c>
      <c r="AP710" s="1" t="s">
        <v>4216</v>
      </c>
      <c r="AQ710" s="1"/>
      <c r="AR710">
        <v>3816</v>
      </c>
      <c r="AS710">
        <v>20</v>
      </c>
      <c r="AT710" s="1" t="s">
        <v>4235</v>
      </c>
      <c r="AU710">
        <v>54000</v>
      </c>
      <c r="AV710" s="1" t="s">
        <v>4248</v>
      </c>
      <c r="AW710" s="1" t="s">
        <v>3940</v>
      </c>
      <c r="AX710">
        <v>4245</v>
      </c>
      <c r="AY710">
        <v>135726</v>
      </c>
      <c r="AZ710">
        <v>4</v>
      </c>
      <c r="BA710" s="1" t="s">
        <v>3405</v>
      </c>
    </row>
    <row r="711" spans="1:53">
      <c r="A711" s="1" t="s">
        <v>749</v>
      </c>
      <c r="B711">
        <v>0</v>
      </c>
      <c r="C711">
        <v>372077462.19999999</v>
      </c>
      <c r="D711" s="1" t="s">
        <v>1823</v>
      </c>
      <c r="E711">
        <v>20</v>
      </c>
      <c r="F711">
        <v>138934</v>
      </c>
      <c r="G711">
        <v>1</v>
      </c>
      <c r="H711" s="1"/>
      <c r="I711" s="1" t="s">
        <v>2405</v>
      </c>
      <c r="J711" s="1" t="s">
        <v>2462</v>
      </c>
      <c r="K711" s="1" t="s">
        <v>2467</v>
      </c>
      <c r="L711" s="1" t="s">
        <v>2521</v>
      </c>
      <c r="M711" s="1" t="s">
        <v>2467</v>
      </c>
      <c r="N711" s="1" t="s">
        <v>2607</v>
      </c>
      <c r="O711" s="1"/>
      <c r="P711">
        <v>1</v>
      </c>
      <c r="Q711" s="1" t="s">
        <v>2827</v>
      </c>
      <c r="R711" s="1" t="s">
        <v>3107</v>
      </c>
      <c r="S711" s="1"/>
      <c r="T711" s="1" t="s">
        <v>3110</v>
      </c>
      <c r="U711" s="1" t="s">
        <v>2827</v>
      </c>
      <c r="V711" s="1" t="s">
        <v>1823</v>
      </c>
      <c r="W711" s="1" t="s">
        <v>3396</v>
      </c>
      <c r="X711" s="1"/>
      <c r="Y711" s="3">
        <v>46217</v>
      </c>
      <c r="Z711" s="1" t="s">
        <v>3413</v>
      </c>
      <c r="AA711" s="3">
        <v>46217</v>
      </c>
      <c r="AB711" s="1" t="s">
        <v>3416</v>
      </c>
      <c r="AC711" s="1" t="s">
        <v>749</v>
      </c>
      <c r="AD711" s="1" t="s">
        <v>3933</v>
      </c>
      <c r="AE711" s="1" t="s">
        <v>3933</v>
      </c>
      <c r="AF711" s="1" t="s">
        <v>3940</v>
      </c>
      <c r="AG711" s="1" t="s">
        <v>2521</v>
      </c>
      <c r="AH711" s="1" t="s">
        <v>2467</v>
      </c>
      <c r="AI711" s="1" t="s">
        <v>3948</v>
      </c>
      <c r="AJ711" s="1"/>
      <c r="AK711" s="1"/>
      <c r="AL711" s="1" t="s">
        <v>3952</v>
      </c>
      <c r="AM711" s="1" t="s">
        <v>3952</v>
      </c>
      <c r="AN711" s="1" t="s">
        <v>3960</v>
      </c>
      <c r="AO711" s="1" t="s">
        <v>4025</v>
      </c>
      <c r="AP711" s="1" t="s">
        <v>4216</v>
      </c>
      <c r="AQ711" s="1"/>
      <c r="AR711">
        <v>6965</v>
      </c>
      <c r="AS711">
        <v>1</v>
      </c>
      <c r="AT711" s="1" t="s">
        <v>4235</v>
      </c>
      <c r="AU711">
        <v>372077462.19999999</v>
      </c>
      <c r="AV711" s="1" t="s">
        <v>4252</v>
      </c>
      <c r="AW711" s="1" t="s">
        <v>3940</v>
      </c>
      <c r="AX711">
        <v>3098</v>
      </c>
      <c r="AY711">
        <v>135727</v>
      </c>
      <c r="AZ711">
        <v>1</v>
      </c>
      <c r="BA711" s="1" t="s">
        <v>3406</v>
      </c>
    </row>
    <row r="712" spans="1:53">
      <c r="A712" s="1" t="s">
        <v>750</v>
      </c>
      <c r="B712">
        <v>0</v>
      </c>
      <c r="C712">
        <v>95568</v>
      </c>
      <c r="D712" s="1" t="s">
        <v>1819</v>
      </c>
      <c r="E712">
        <v>20</v>
      </c>
      <c r="F712">
        <v>138936</v>
      </c>
      <c r="G712">
        <v>1</v>
      </c>
      <c r="H712" s="1"/>
      <c r="I712" s="1" t="s">
        <v>2405</v>
      </c>
      <c r="J712" s="1" t="s">
        <v>2462</v>
      </c>
      <c r="K712" s="1" t="s">
        <v>2467</v>
      </c>
      <c r="L712" s="1" t="s">
        <v>2521</v>
      </c>
      <c r="M712" s="1" t="s">
        <v>2467</v>
      </c>
      <c r="N712" s="1" t="s">
        <v>2607</v>
      </c>
      <c r="O712" s="1"/>
      <c r="P712">
        <v>12</v>
      </c>
      <c r="Q712" s="1" t="s">
        <v>2824</v>
      </c>
      <c r="R712" s="1" t="s">
        <v>3107</v>
      </c>
      <c r="S712" s="1"/>
      <c r="T712" s="1" t="s">
        <v>3110</v>
      </c>
      <c r="U712" s="1" t="s">
        <v>2824</v>
      </c>
      <c r="V712" s="1" t="s">
        <v>1819</v>
      </c>
      <c r="W712" s="1" t="s">
        <v>3397</v>
      </c>
      <c r="X712" s="1"/>
      <c r="Y712" s="3">
        <v>46217</v>
      </c>
      <c r="Z712" s="1" t="s">
        <v>3407</v>
      </c>
      <c r="AA712" s="3">
        <v>46217</v>
      </c>
      <c r="AB712" s="1" t="s">
        <v>3416</v>
      </c>
      <c r="AC712" s="1" t="s">
        <v>750</v>
      </c>
      <c r="AD712" s="1" t="s">
        <v>3933</v>
      </c>
      <c r="AE712" s="1" t="s">
        <v>3933</v>
      </c>
      <c r="AF712" s="1" t="s">
        <v>3940</v>
      </c>
      <c r="AG712" s="1" t="s">
        <v>2521</v>
      </c>
      <c r="AH712" s="1" t="s">
        <v>2467</v>
      </c>
      <c r="AI712" s="1" t="s">
        <v>3948</v>
      </c>
      <c r="AJ712" s="1"/>
      <c r="AK712" s="1"/>
      <c r="AL712" s="1" t="s">
        <v>3952</v>
      </c>
      <c r="AM712" s="1" t="s">
        <v>3952</v>
      </c>
      <c r="AN712" s="1" t="s">
        <v>3960</v>
      </c>
      <c r="AO712" s="1" t="s">
        <v>4025</v>
      </c>
      <c r="AP712" s="1" t="s">
        <v>4216</v>
      </c>
      <c r="AQ712" s="1"/>
      <c r="AR712">
        <v>6965</v>
      </c>
      <c r="AS712">
        <v>12</v>
      </c>
      <c r="AT712" s="1" t="s">
        <v>4235</v>
      </c>
      <c r="AU712">
        <v>7964</v>
      </c>
      <c r="AV712" s="1" t="s">
        <v>4252</v>
      </c>
      <c r="AW712" s="1" t="s">
        <v>3940</v>
      </c>
      <c r="AX712">
        <v>3098</v>
      </c>
      <c r="AY712">
        <v>135728</v>
      </c>
      <c r="AZ712">
        <v>1</v>
      </c>
      <c r="BA712" s="1" t="s">
        <v>3406</v>
      </c>
    </row>
    <row r="713" spans="1:53" ht="57">
      <c r="A713" s="2" t="s">
        <v>751</v>
      </c>
      <c r="B713">
        <v>0</v>
      </c>
      <c r="C713">
        <v>2028</v>
      </c>
      <c r="D713" s="1" t="s">
        <v>1824</v>
      </c>
      <c r="E713">
        <v>20</v>
      </c>
      <c r="F713">
        <v>138988</v>
      </c>
      <c r="G713">
        <v>1</v>
      </c>
      <c r="H713" s="1"/>
      <c r="I713" s="1" t="s">
        <v>2431</v>
      </c>
      <c r="J713" s="1" t="s">
        <v>2462</v>
      </c>
      <c r="K713" s="1" t="s">
        <v>2467</v>
      </c>
      <c r="L713" s="1" t="s">
        <v>2548</v>
      </c>
      <c r="M713" s="1" t="s">
        <v>2467</v>
      </c>
      <c r="N713" s="1" t="s">
        <v>2607</v>
      </c>
      <c r="O713" s="1"/>
      <c r="P713">
        <v>13</v>
      </c>
      <c r="Q713" s="1" t="s">
        <v>2828</v>
      </c>
      <c r="R713" s="1" t="s">
        <v>3107</v>
      </c>
      <c r="S713" s="1"/>
      <c r="T713" s="1" t="s">
        <v>3110</v>
      </c>
      <c r="U713" s="1" t="s">
        <v>2828</v>
      </c>
      <c r="V713" s="1" t="s">
        <v>1824</v>
      </c>
      <c r="W713" s="1" t="s">
        <v>3397</v>
      </c>
      <c r="X713" s="1"/>
      <c r="Y713" s="3">
        <v>46217</v>
      </c>
      <c r="Z713" s="1" t="s">
        <v>3407</v>
      </c>
      <c r="AA713" s="3">
        <v>46217</v>
      </c>
      <c r="AB713" s="1" t="s">
        <v>3416</v>
      </c>
      <c r="AC713" s="1" t="s">
        <v>3651</v>
      </c>
      <c r="AD713" s="1" t="s">
        <v>3933</v>
      </c>
      <c r="AE713" s="1" t="s">
        <v>3933</v>
      </c>
      <c r="AF713" s="1" t="s">
        <v>3940</v>
      </c>
      <c r="AG713" s="1" t="s">
        <v>2548</v>
      </c>
      <c r="AH713" s="1" t="s">
        <v>2467</v>
      </c>
      <c r="AI713" s="1" t="s">
        <v>3948</v>
      </c>
      <c r="AJ713" s="1"/>
      <c r="AK713" s="1"/>
      <c r="AL713" s="1" t="s">
        <v>3952</v>
      </c>
      <c r="AM713" s="1" t="s">
        <v>3952</v>
      </c>
      <c r="AN713" s="1" t="s">
        <v>3960</v>
      </c>
      <c r="AO713" s="1" t="s">
        <v>4025</v>
      </c>
      <c r="AP713" s="1" t="s">
        <v>4216</v>
      </c>
      <c r="AQ713" s="1"/>
      <c r="AR713">
        <v>7130</v>
      </c>
      <c r="AS713">
        <v>13</v>
      </c>
      <c r="AT713" s="1" t="s">
        <v>4235</v>
      </c>
      <c r="AU713">
        <v>156</v>
      </c>
      <c r="AV713" s="1" t="s">
        <v>4301</v>
      </c>
      <c r="AW713" s="1" t="s">
        <v>3940</v>
      </c>
      <c r="AX713">
        <v>3098</v>
      </c>
      <c r="AY713">
        <v>135729</v>
      </c>
      <c r="AZ713">
        <v>1</v>
      </c>
      <c r="BA713" s="1" t="s">
        <v>3407</v>
      </c>
    </row>
    <row r="714" spans="1:53">
      <c r="A714" s="1" t="s">
        <v>752</v>
      </c>
      <c r="B714">
        <v>0</v>
      </c>
      <c r="C714">
        <v>450000</v>
      </c>
      <c r="D714" s="1" t="s">
        <v>1825</v>
      </c>
      <c r="E714">
        <v>20</v>
      </c>
      <c r="F714">
        <v>138912</v>
      </c>
      <c r="G714">
        <v>1</v>
      </c>
      <c r="H714" s="1"/>
      <c r="I714" s="1" t="s">
        <v>2411</v>
      </c>
      <c r="J714" s="1" t="s">
        <v>2462</v>
      </c>
      <c r="K714" s="1" t="s">
        <v>2465</v>
      </c>
      <c r="L714" s="1" t="s">
        <v>2543</v>
      </c>
      <c r="M714" s="1" t="s">
        <v>2605</v>
      </c>
      <c r="N714" s="1" t="s">
        <v>2607</v>
      </c>
      <c r="O714" s="1"/>
      <c r="P714">
        <v>9</v>
      </c>
      <c r="Q714" s="1" t="s">
        <v>2102</v>
      </c>
      <c r="R714" s="1" t="s">
        <v>3107</v>
      </c>
      <c r="S714" s="1"/>
      <c r="T714" s="1" t="s">
        <v>3109</v>
      </c>
      <c r="U714" s="1" t="s">
        <v>2730</v>
      </c>
      <c r="V714" s="1" t="s">
        <v>1670</v>
      </c>
      <c r="W714" s="1" t="s">
        <v>3396</v>
      </c>
      <c r="X714" s="1" t="s">
        <v>3400</v>
      </c>
      <c r="Y714" s="3">
        <v>46217</v>
      </c>
      <c r="Z714" s="1" t="s">
        <v>3407</v>
      </c>
      <c r="AA714" s="3">
        <v>46217</v>
      </c>
      <c r="AB714" s="1" t="s">
        <v>3416</v>
      </c>
      <c r="AC714" s="1" t="s">
        <v>3652</v>
      </c>
      <c r="AD714" s="1" t="s">
        <v>3933</v>
      </c>
      <c r="AE714" s="1" t="s">
        <v>3934</v>
      </c>
      <c r="AF714" s="1" t="s">
        <v>3937</v>
      </c>
      <c r="AG714" s="1" t="s">
        <v>2543</v>
      </c>
      <c r="AH714" s="1" t="s">
        <v>2605</v>
      </c>
      <c r="AI714" s="1" t="s">
        <v>3948</v>
      </c>
      <c r="AJ714" s="1"/>
      <c r="AK714" s="1"/>
      <c r="AL714" s="1" t="s">
        <v>3952</v>
      </c>
      <c r="AM714" s="1" t="s">
        <v>3952</v>
      </c>
      <c r="AN714" s="1" t="s">
        <v>3959</v>
      </c>
      <c r="AO714" s="1" t="s">
        <v>4085</v>
      </c>
      <c r="AP714" s="1" t="s">
        <v>4231</v>
      </c>
      <c r="AQ714" s="1"/>
      <c r="AR714">
        <v>22989</v>
      </c>
      <c r="AS714">
        <v>9</v>
      </c>
      <c r="AT714" s="1" t="s">
        <v>4235</v>
      </c>
      <c r="AU714">
        <v>50000</v>
      </c>
      <c r="AV714" s="1" t="s">
        <v>4344</v>
      </c>
      <c r="AW714" s="1" t="s">
        <v>3937</v>
      </c>
      <c r="AX714">
        <v>116</v>
      </c>
      <c r="AY714">
        <v>135730</v>
      </c>
      <c r="AZ714">
        <v>1</v>
      </c>
      <c r="BA714" s="1" t="s">
        <v>3413</v>
      </c>
    </row>
    <row r="715" spans="1:53">
      <c r="A715" s="1" t="s">
        <v>120</v>
      </c>
      <c r="B715">
        <v>0</v>
      </c>
      <c r="C715">
        <v>-45000</v>
      </c>
      <c r="D715" s="1" t="s">
        <v>1826</v>
      </c>
      <c r="E715">
        <v>20</v>
      </c>
      <c r="F715">
        <v>138912</v>
      </c>
      <c r="G715">
        <v>0</v>
      </c>
      <c r="H715" s="1"/>
      <c r="I715" s="1" t="s">
        <v>2415</v>
      </c>
      <c r="J715" s="1" t="s">
        <v>2462</v>
      </c>
      <c r="K715" s="1" t="s">
        <v>2465</v>
      </c>
      <c r="L715" s="1" t="s">
        <v>2543</v>
      </c>
      <c r="M715" s="1" t="s">
        <v>2605</v>
      </c>
      <c r="N715" s="1" t="s">
        <v>2607</v>
      </c>
      <c r="O715" s="1"/>
      <c r="P715">
        <v>1</v>
      </c>
      <c r="Q715" s="1" t="s">
        <v>2829</v>
      </c>
      <c r="R715" s="1" t="s">
        <v>3107</v>
      </c>
      <c r="S715" s="1"/>
      <c r="T715" s="1" t="s">
        <v>3109</v>
      </c>
      <c r="U715" s="1" t="s">
        <v>2730</v>
      </c>
      <c r="V715" s="1" t="s">
        <v>1670</v>
      </c>
      <c r="W715" s="1" t="s">
        <v>3396</v>
      </c>
      <c r="X715" s="1" t="s">
        <v>3400</v>
      </c>
      <c r="Y715" s="3">
        <v>46217</v>
      </c>
      <c r="Z715" s="1" t="s">
        <v>3407</v>
      </c>
      <c r="AA715" s="3">
        <v>46217</v>
      </c>
      <c r="AB715" s="1" t="s">
        <v>3416</v>
      </c>
      <c r="AC715" s="1" t="s">
        <v>3652</v>
      </c>
      <c r="AD715" s="1" t="s">
        <v>3933</v>
      </c>
      <c r="AE715" s="1" t="s">
        <v>3934</v>
      </c>
      <c r="AF715" s="1" t="s">
        <v>3937</v>
      </c>
      <c r="AG715" s="1" t="s">
        <v>2543</v>
      </c>
      <c r="AH715" s="1" t="s">
        <v>2605</v>
      </c>
      <c r="AI715" s="1" t="s">
        <v>3948</v>
      </c>
      <c r="AJ715" s="1"/>
      <c r="AK715" s="1"/>
      <c r="AL715" s="1" t="s">
        <v>3952</v>
      </c>
      <c r="AM715" s="1" t="s">
        <v>3952</v>
      </c>
      <c r="AN715" s="1" t="s">
        <v>3959</v>
      </c>
      <c r="AO715" s="1" t="s">
        <v>4085</v>
      </c>
      <c r="AP715" s="1" t="s">
        <v>4231</v>
      </c>
      <c r="AQ715" s="1"/>
      <c r="AR715">
        <v>2057</v>
      </c>
      <c r="AS715">
        <v>1</v>
      </c>
      <c r="AT715" s="1" t="s">
        <v>4235</v>
      </c>
      <c r="AU715">
        <v>-45000</v>
      </c>
      <c r="AV715" s="1" t="s">
        <v>120</v>
      </c>
      <c r="AW715" s="1" t="s">
        <v>3937</v>
      </c>
      <c r="AX715">
        <v>116</v>
      </c>
      <c r="AY715">
        <v>135730</v>
      </c>
      <c r="AZ715">
        <v>2</v>
      </c>
      <c r="BA715" s="1" t="s">
        <v>3413</v>
      </c>
    </row>
    <row r="716" spans="1:53">
      <c r="A716" s="1" t="s">
        <v>753</v>
      </c>
      <c r="B716">
        <v>0</v>
      </c>
      <c r="C716">
        <v>1265647.68</v>
      </c>
      <c r="D716" s="1" t="s">
        <v>1827</v>
      </c>
      <c r="E716">
        <v>20</v>
      </c>
      <c r="F716">
        <v>138608</v>
      </c>
      <c r="G716">
        <v>1</v>
      </c>
      <c r="H716" s="1"/>
      <c r="I716" s="1" t="s">
        <v>2411</v>
      </c>
      <c r="J716" s="1" t="s">
        <v>2462</v>
      </c>
      <c r="K716" s="1" t="s">
        <v>2465</v>
      </c>
      <c r="L716" s="1" t="s">
        <v>2471</v>
      </c>
      <c r="M716" s="1" t="s">
        <v>2582</v>
      </c>
      <c r="N716" s="1" t="s">
        <v>2607</v>
      </c>
      <c r="O716" s="1"/>
      <c r="P716">
        <v>1</v>
      </c>
      <c r="Q716" s="1" t="s">
        <v>2830</v>
      </c>
      <c r="R716" s="1" t="s">
        <v>3107</v>
      </c>
      <c r="S716" s="1"/>
      <c r="T716" s="1" t="s">
        <v>3109</v>
      </c>
      <c r="U716" s="1" t="s">
        <v>2830</v>
      </c>
      <c r="V716" s="1" t="s">
        <v>1827</v>
      </c>
      <c r="W716" s="1" t="s">
        <v>3396</v>
      </c>
      <c r="X716" s="1" t="s">
        <v>3400</v>
      </c>
      <c r="Y716" s="3">
        <v>46217</v>
      </c>
      <c r="Z716" s="1" t="s">
        <v>3407</v>
      </c>
      <c r="AA716" s="3">
        <v>46217</v>
      </c>
      <c r="AB716" s="1" t="s">
        <v>3416</v>
      </c>
      <c r="AC716" s="1" t="s">
        <v>3653</v>
      </c>
      <c r="AD716" s="1" t="s">
        <v>3933</v>
      </c>
      <c r="AE716" s="1" t="s">
        <v>3934</v>
      </c>
      <c r="AF716" s="1" t="s">
        <v>3937</v>
      </c>
      <c r="AG716" s="1" t="s">
        <v>2471</v>
      </c>
      <c r="AH716" s="1" t="s">
        <v>2582</v>
      </c>
      <c r="AI716" s="1" t="s">
        <v>3948</v>
      </c>
      <c r="AJ716" s="1"/>
      <c r="AK716" s="1"/>
      <c r="AL716" s="1" t="s">
        <v>3952</v>
      </c>
      <c r="AM716" s="1" t="s">
        <v>3952</v>
      </c>
      <c r="AN716" s="1" t="s">
        <v>3959</v>
      </c>
      <c r="AO716" s="1" t="s">
        <v>4086</v>
      </c>
      <c r="AP716" s="1" t="s">
        <v>4213</v>
      </c>
      <c r="AQ716" s="1"/>
      <c r="AR716">
        <v>21503</v>
      </c>
      <c r="AS716">
        <v>1</v>
      </c>
      <c r="AT716" s="1" t="s">
        <v>4235</v>
      </c>
      <c r="AU716">
        <v>1265647.68</v>
      </c>
      <c r="AV716" s="1" t="s">
        <v>4345</v>
      </c>
      <c r="AW716" s="1" t="s">
        <v>3937</v>
      </c>
      <c r="AX716">
        <v>2320</v>
      </c>
      <c r="AY716">
        <v>135731</v>
      </c>
      <c r="AZ716">
        <v>1</v>
      </c>
      <c r="BA716" s="1" t="s">
        <v>4630</v>
      </c>
    </row>
    <row r="717" spans="1:53">
      <c r="A717" s="1" t="s">
        <v>754</v>
      </c>
      <c r="B717">
        <v>0</v>
      </c>
      <c r="C717">
        <v>1666900</v>
      </c>
      <c r="D717" s="1" t="s">
        <v>1828</v>
      </c>
      <c r="E717">
        <v>0</v>
      </c>
      <c r="F717">
        <v>138991</v>
      </c>
      <c r="G717">
        <v>1</v>
      </c>
      <c r="H717" s="1"/>
      <c r="I717" s="1" t="s">
        <v>2414</v>
      </c>
      <c r="J717" s="1" t="s">
        <v>2463</v>
      </c>
      <c r="K717" s="1" t="s">
        <v>2465</v>
      </c>
      <c r="L717" s="1" t="s">
        <v>2481</v>
      </c>
      <c r="M717" s="1" t="s">
        <v>2593</v>
      </c>
      <c r="N717" s="1" t="s">
        <v>2607</v>
      </c>
      <c r="O717" s="1"/>
      <c r="P717">
        <v>0</v>
      </c>
      <c r="Q717" s="1" t="s">
        <v>2609</v>
      </c>
      <c r="R717" s="1" t="s">
        <v>3107</v>
      </c>
      <c r="S717" s="1"/>
      <c r="T717" s="1" t="s">
        <v>3109</v>
      </c>
      <c r="U717" s="1" t="s">
        <v>1828</v>
      </c>
      <c r="V717" s="1" t="s">
        <v>1828</v>
      </c>
      <c r="W717" s="1" t="s">
        <v>3396</v>
      </c>
      <c r="X717" s="1" t="s">
        <v>3400</v>
      </c>
      <c r="Y717" s="3">
        <v>46217</v>
      </c>
      <c r="Z717" s="1" t="s">
        <v>3407</v>
      </c>
      <c r="AA717" s="3">
        <v>46217</v>
      </c>
      <c r="AB717" s="1" t="s">
        <v>3416</v>
      </c>
      <c r="AC717" s="1" t="s">
        <v>3654</v>
      </c>
      <c r="AD717" s="1" t="s">
        <v>3933</v>
      </c>
      <c r="AE717" s="1" t="s">
        <v>3933</v>
      </c>
      <c r="AF717" s="1" t="s">
        <v>3937</v>
      </c>
      <c r="AG717" s="1" t="s">
        <v>2481</v>
      </c>
      <c r="AH717" s="1" t="s">
        <v>2593</v>
      </c>
      <c r="AI717" s="1" t="s">
        <v>3949</v>
      </c>
      <c r="AJ717" s="1"/>
      <c r="AK717" s="1"/>
      <c r="AL717" s="1" t="s">
        <v>3954</v>
      </c>
      <c r="AM717" s="1" t="s">
        <v>3954</v>
      </c>
      <c r="AN717" s="1" t="s">
        <v>3959</v>
      </c>
      <c r="AO717" s="1" t="s">
        <v>3973</v>
      </c>
      <c r="AP717" s="1" t="s">
        <v>4221</v>
      </c>
      <c r="AQ717" s="1"/>
      <c r="AR717">
        <v>1250</v>
      </c>
      <c r="AS717">
        <v>1</v>
      </c>
      <c r="AT717" s="1" t="s">
        <v>4235</v>
      </c>
      <c r="AU717">
        <v>1666900</v>
      </c>
      <c r="AV717" s="1" t="s">
        <v>4259</v>
      </c>
      <c r="AW717" s="1" t="s">
        <v>3937</v>
      </c>
      <c r="AX717">
        <v>2886</v>
      </c>
      <c r="AY717">
        <v>135732</v>
      </c>
      <c r="AZ717">
        <v>1</v>
      </c>
      <c r="BA717" s="1" t="s">
        <v>3413</v>
      </c>
    </row>
    <row r="718" spans="1:53">
      <c r="A718" s="1" t="s">
        <v>755</v>
      </c>
      <c r="B718">
        <v>0</v>
      </c>
      <c r="C718">
        <v>7800000</v>
      </c>
      <c r="D718" s="1" t="s">
        <v>1829</v>
      </c>
      <c r="E718">
        <v>20</v>
      </c>
      <c r="F718">
        <v>138939</v>
      </c>
      <c r="G718">
        <v>1</v>
      </c>
      <c r="H718" s="1"/>
      <c r="I718" s="1" t="s">
        <v>2425</v>
      </c>
      <c r="J718" s="1" t="s">
        <v>2462</v>
      </c>
      <c r="K718" s="1" t="s">
        <v>2465</v>
      </c>
      <c r="L718" s="1" t="s">
        <v>2519</v>
      </c>
      <c r="M718" s="1" t="s">
        <v>2600</v>
      </c>
      <c r="N718" s="1" t="s">
        <v>2607</v>
      </c>
      <c r="O718" s="1"/>
      <c r="P718">
        <v>2000</v>
      </c>
      <c r="Q718" s="1" t="s">
        <v>2831</v>
      </c>
      <c r="R718" s="1" t="s">
        <v>3107</v>
      </c>
      <c r="S718" s="1"/>
      <c r="T718" s="1" t="s">
        <v>3109</v>
      </c>
      <c r="U718" s="1" t="s">
        <v>3192</v>
      </c>
      <c r="V718" s="1" t="s">
        <v>3337</v>
      </c>
      <c r="W718" s="1" t="s">
        <v>3396</v>
      </c>
      <c r="X718" s="1"/>
      <c r="Y718" s="3">
        <v>46217</v>
      </c>
      <c r="Z718" s="1" t="s">
        <v>3407</v>
      </c>
      <c r="AA718" s="3">
        <v>46217</v>
      </c>
      <c r="AB718" s="1" t="s">
        <v>3416</v>
      </c>
      <c r="AC718" s="1" t="s">
        <v>3655</v>
      </c>
      <c r="AD718" s="1" t="s">
        <v>3933</v>
      </c>
      <c r="AE718" s="1" t="s">
        <v>3934</v>
      </c>
      <c r="AF718" s="1" t="s">
        <v>3937</v>
      </c>
      <c r="AG718" s="1" t="s">
        <v>2519</v>
      </c>
      <c r="AH718" s="1" t="s">
        <v>2600</v>
      </c>
      <c r="AI718" s="1" t="s">
        <v>3948</v>
      </c>
      <c r="AJ718" s="1"/>
      <c r="AK718" s="1"/>
      <c r="AL718" s="1" t="s">
        <v>3952</v>
      </c>
      <c r="AM718" s="1" t="s">
        <v>3952</v>
      </c>
      <c r="AN718" s="1" t="s">
        <v>3959</v>
      </c>
      <c r="AO718" s="1" t="s">
        <v>4053</v>
      </c>
      <c r="AP718" s="1" t="s">
        <v>4221</v>
      </c>
      <c r="AQ718" s="1"/>
      <c r="AR718">
        <v>10903</v>
      </c>
      <c r="AS718">
        <v>2000</v>
      </c>
      <c r="AT718" s="1" t="s">
        <v>4237</v>
      </c>
      <c r="AU718">
        <v>3900</v>
      </c>
      <c r="AV718" s="1" t="s">
        <v>4346</v>
      </c>
      <c r="AW718" s="1" t="s">
        <v>3937</v>
      </c>
      <c r="AX718">
        <v>1817</v>
      </c>
      <c r="AY718">
        <v>135733</v>
      </c>
      <c r="AZ718">
        <v>1</v>
      </c>
      <c r="BA718" s="1" t="s">
        <v>3420</v>
      </c>
    </row>
    <row r="719" spans="1:53">
      <c r="A719" s="1" t="s">
        <v>756</v>
      </c>
      <c r="B719">
        <v>0</v>
      </c>
      <c r="C719">
        <v>-780000</v>
      </c>
      <c r="D719" s="1" t="s">
        <v>1830</v>
      </c>
      <c r="E719">
        <v>20</v>
      </c>
      <c r="F719">
        <v>138939</v>
      </c>
      <c r="G719">
        <v>2</v>
      </c>
      <c r="H719" s="1"/>
      <c r="I719" s="1" t="s">
        <v>2415</v>
      </c>
      <c r="J719" s="1" t="s">
        <v>2462</v>
      </c>
      <c r="K719" s="1" t="s">
        <v>2465</v>
      </c>
      <c r="L719" s="1" t="s">
        <v>2519</v>
      </c>
      <c r="M719" s="1" t="s">
        <v>2600</v>
      </c>
      <c r="N719" s="1" t="s">
        <v>2607</v>
      </c>
      <c r="O719" s="1"/>
      <c r="P719">
        <v>1</v>
      </c>
      <c r="Q719" s="1" t="s">
        <v>2832</v>
      </c>
      <c r="R719" s="1" t="s">
        <v>3107</v>
      </c>
      <c r="S719" s="1"/>
      <c r="T719" s="1" t="s">
        <v>3109</v>
      </c>
      <c r="U719" s="1" t="s">
        <v>3192</v>
      </c>
      <c r="V719" s="1" t="s">
        <v>3337</v>
      </c>
      <c r="W719" s="1" t="s">
        <v>3396</v>
      </c>
      <c r="X719" s="1"/>
      <c r="Y719" s="3">
        <v>46217</v>
      </c>
      <c r="Z719" s="1" t="s">
        <v>3407</v>
      </c>
      <c r="AA719" s="3">
        <v>46217</v>
      </c>
      <c r="AB719" s="1" t="s">
        <v>3416</v>
      </c>
      <c r="AC719" s="1" t="s">
        <v>3655</v>
      </c>
      <c r="AD719" s="1" t="s">
        <v>3933</v>
      </c>
      <c r="AE719" s="1" t="s">
        <v>3934</v>
      </c>
      <c r="AF719" s="1" t="s">
        <v>3937</v>
      </c>
      <c r="AG719" s="1" t="s">
        <v>2519</v>
      </c>
      <c r="AH719" s="1" t="s">
        <v>2600</v>
      </c>
      <c r="AI719" s="1" t="s">
        <v>3948</v>
      </c>
      <c r="AJ719" s="1"/>
      <c r="AK719" s="1"/>
      <c r="AL719" s="1" t="s">
        <v>3952</v>
      </c>
      <c r="AM719" s="1" t="s">
        <v>3952</v>
      </c>
      <c r="AN719" s="1" t="s">
        <v>3959</v>
      </c>
      <c r="AO719" s="1" t="s">
        <v>4053</v>
      </c>
      <c r="AP719" s="1" t="s">
        <v>4221</v>
      </c>
      <c r="AQ719" s="1"/>
      <c r="AR719">
        <v>2057</v>
      </c>
      <c r="AS719">
        <v>1</v>
      </c>
      <c r="AT719" s="1" t="s">
        <v>4235</v>
      </c>
      <c r="AU719">
        <v>-780000</v>
      </c>
      <c r="AV719" s="1" t="s">
        <v>120</v>
      </c>
      <c r="AW719" s="1" t="s">
        <v>3937</v>
      </c>
      <c r="AX719">
        <v>1817</v>
      </c>
      <c r="AY719">
        <v>135733</v>
      </c>
      <c r="AZ719">
        <v>2</v>
      </c>
      <c r="BA719" s="1" t="s">
        <v>3420</v>
      </c>
    </row>
    <row r="720" spans="1:53">
      <c r="A720" s="1" t="s">
        <v>757</v>
      </c>
      <c r="B720">
        <v>0</v>
      </c>
      <c r="C720">
        <v>1648</v>
      </c>
      <c r="D720" s="1" t="s">
        <v>1831</v>
      </c>
      <c r="E720">
        <v>0</v>
      </c>
      <c r="F720">
        <v>138890</v>
      </c>
      <c r="G720">
        <v>1</v>
      </c>
      <c r="H720" s="1"/>
      <c r="I720" s="1" t="s">
        <v>2425</v>
      </c>
      <c r="J720" s="1" t="s">
        <v>2462</v>
      </c>
      <c r="K720" s="1" t="s">
        <v>2465</v>
      </c>
      <c r="L720" s="1" t="s">
        <v>2471</v>
      </c>
      <c r="M720" s="1" t="s">
        <v>2582</v>
      </c>
      <c r="N720" s="1" t="s">
        <v>2607</v>
      </c>
      <c r="O720" s="1"/>
      <c r="P720">
        <v>20</v>
      </c>
      <c r="Q720" s="1" t="s">
        <v>1831</v>
      </c>
      <c r="R720" s="1" t="s">
        <v>3107</v>
      </c>
      <c r="S720" s="1"/>
      <c r="T720" s="1" t="s">
        <v>3109</v>
      </c>
      <c r="U720" s="1" t="s">
        <v>3193</v>
      </c>
      <c r="V720" s="1" t="s">
        <v>3193</v>
      </c>
      <c r="W720" s="1" t="s">
        <v>3398</v>
      </c>
      <c r="X720" s="1" t="s">
        <v>3400</v>
      </c>
      <c r="Y720" s="3">
        <v>46217</v>
      </c>
      <c r="Z720" s="1" t="s">
        <v>3407</v>
      </c>
      <c r="AA720" s="3">
        <v>46217</v>
      </c>
      <c r="AB720" s="1" t="s">
        <v>3416</v>
      </c>
      <c r="AC720" s="1" t="s">
        <v>3656</v>
      </c>
      <c r="AD720" s="1" t="s">
        <v>3933</v>
      </c>
      <c r="AE720" s="1" t="s">
        <v>3934</v>
      </c>
      <c r="AF720" s="1" t="s">
        <v>3937</v>
      </c>
      <c r="AG720" s="1" t="s">
        <v>2471</v>
      </c>
      <c r="AH720" s="1" t="s">
        <v>2582</v>
      </c>
      <c r="AI720" s="1" t="s">
        <v>3950</v>
      </c>
      <c r="AJ720" s="1"/>
      <c r="AK720" s="1"/>
      <c r="AL720" s="1" t="s">
        <v>3952</v>
      </c>
      <c r="AM720" s="1" t="s">
        <v>3952</v>
      </c>
      <c r="AN720" s="1" t="s">
        <v>3959</v>
      </c>
      <c r="AO720" s="1" t="s">
        <v>4087</v>
      </c>
      <c r="AP720" s="1" t="s">
        <v>4213</v>
      </c>
      <c r="AQ720" s="1"/>
      <c r="AR720">
        <v>7578</v>
      </c>
      <c r="AS720">
        <v>20</v>
      </c>
      <c r="AT720" s="1" t="s">
        <v>4235</v>
      </c>
      <c r="AU720">
        <v>82.4</v>
      </c>
      <c r="AV720" s="1" t="s">
        <v>4347</v>
      </c>
      <c r="AW720" s="1" t="s">
        <v>3937</v>
      </c>
      <c r="AX720">
        <v>2242</v>
      </c>
      <c r="AY720">
        <v>135734</v>
      </c>
      <c r="AZ720">
        <v>1</v>
      </c>
      <c r="BA720" s="1" t="s">
        <v>3412</v>
      </c>
    </row>
    <row r="721" spans="1:53">
      <c r="A721" s="1" t="s">
        <v>758</v>
      </c>
      <c r="B721">
        <v>0</v>
      </c>
      <c r="C721">
        <v>3616</v>
      </c>
      <c r="D721" s="1" t="s">
        <v>1832</v>
      </c>
      <c r="E721">
        <v>0</v>
      </c>
      <c r="F721">
        <v>138890</v>
      </c>
      <c r="G721">
        <v>2</v>
      </c>
      <c r="H721" s="1"/>
      <c r="I721" s="1" t="s">
        <v>2425</v>
      </c>
      <c r="J721" s="1" t="s">
        <v>2462</v>
      </c>
      <c r="K721" s="1" t="s">
        <v>2465</v>
      </c>
      <c r="L721" s="1" t="s">
        <v>2471</v>
      </c>
      <c r="M721" s="1" t="s">
        <v>2582</v>
      </c>
      <c r="N721" s="1" t="s">
        <v>2607</v>
      </c>
      <c r="O721" s="1"/>
      <c r="P721">
        <v>10</v>
      </c>
      <c r="Q721" s="1" t="s">
        <v>1832</v>
      </c>
      <c r="R721" s="1" t="s">
        <v>3107</v>
      </c>
      <c r="S721" s="1"/>
      <c r="T721" s="1" t="s">
        <v>3109</v>
      </c>
      <c r="U721" s="1" t="s">
        <v>3193</v>
      </c>
      <c r="V721" s="1" t="s">
        <v>3193</v>
      </c>
      <c r="W721" s="1" t="s">
        <v>3398</v>
      </c>
      <c r="X721" s="1" t="s">
        <v>3400</v>
      </c>
      <c r="Y721" s="3">
        <v>46217</v>
      </c>
      <c r="Z721" s="1" t="s">
        <v>3407</v>
      </c>
      <c r="AA721" s="3">
        <v>46217</v>
      </c>
      <c r="AB721" s="1" t="s">
        <v>3416</v>
      </c>
      <c r="AC721" s="1" t="s">
        <v>3656</v>
      </c>
      <c r="AD721" s="1" t="s">
        <v>3933</v>
      </c>
      <c r="AE721" s="1" t="s">
        <v>3934</v>
      </c>
      <c r="AF721" s="1" t="s">
        <v>3937</v>
      </c>
      <c r="AG721" s="1" t="s">
        <v>2471</v>
      </c>
      <c r="AH721" s="1" t="s">
        <v>2582</v>
      </c>
      <c r="AI721" s="1" t="s">
        <v>3950</v>
      </c>
      <c r="AJ721" s="1"/>
      <c r="AK721" s="1"/>
      <c r="AL721" s="1" t="s">
        <v>3952</v>
      </c>
      <c r="AM721" s="1" t="s">
        <v>3952</v>
      </c>
      <c r="AN721" s="1" t="s">
        <v>3959</v>
      </c>
      <c r="AO721" s="1" t="s">
        <v>4087</v>
      </c>
      <c r="AP721" s="1" t="s">
        <v>4213</v>
      </c>
      <c r="AQ721" s="1"/>
      <c r="AR721">
        <v>7579</v>
      </c>
      <c r="AS721">
        <v>10</v>
      </c>
      <c r="AT721" s="1" t="s">
        <v>4235</v>
      </c>
      <c r="AU721">
        <v>361.6</v>
      </c>
      <c r="AV721" s="1" t="s">
        <v>4348</v>
      </c>
      <c r="AW721" s="1" t="s">
        <v>3937</v>
      </c>
      <c r="AX721">
        <v>2242</v>
      </c>
      <c r="AY721">
        <v>135734</v>
      </c>
      <c r="AZ721">
        <v>2</v>
      </c>
      <c r="BA721" s="1" t="s">
        <v>3412</v>
      </c>
    </row>
    <row r="722" spans="1:53">
      <c r="A722" s="1" t="s">
        <v>759</v>
      </c>
      <c r="B722">
        <v>0</v>
      </c>
      <c r="C722">
        <v>260</v>
      </c>
      <c r="D722" s="1" t="s">
        <v>1833</v>
      </c>
      <c r="E722">
        <v>0</v>
      </c>
      <c r="F722">
        <v>138890</v>
      </c>
      <c r="G722">
        <v>3</v>
      </c>
      <c r="H722" s="1"/>
      <c r="I722" s="1" t="s">
        <v>2417</v>
      </c>
      <c r="J722" s="1" t="s">
        <v>2462</v>
      </c>
      <c r="K722" s="1" t="s">
        <v>2465</v>
      </c>
      <c r="L722" s="1" t="s">
        <v>2471</v>
      </c>
      <c r="M722" s="1" t="s">
        <v>2582</v>
      </c>
      <c r="N722" s="1" t="s">
        <v>2607</v>
      </c>
      <c r="O722" s="1"/>
      <c r="P722">
        <v>1</v>
      </c>
      <c r="Q722" s="1" t="s">
        <v>1833</v>
      </c>
      <c r="R722" s="1" t="s">
        <v>3107</v>
      </c>
      <c r="S722" s="1"/>
      <c r="T722" s="1" t="s">
        <v>3109</v>
      </c>
      <c r="U722" s="1" t="s">
        <v>3193</v>
      </c>
      <c r="V722" s="1" t="s">
        <v>3193</v>
      </c>
      <c r="W722" s="1" t="s">
        <v>3398</v>
      </c>
      <c r="X722" s="1" t="s">
        <v>3400</v>
      </c>
      <c r="Y722" s="3">
        <v>46217</v>
      </c>
      <c r="Z722" s="1" t="s">
        <v>3407</v>
      </c>
      <c r="AA722" s="3">
        <v>46217</v>
      </c>
      <c r="AB722" s="1" t="s">
        <v>3416</v>
      </c>
      <c r="AC722" s="1" t="s">
        <v>3656</v>
      </c>
      <c r="AD722" s="1" t="s">
        <v>3933</v>
      </c>
      <c r="AE722" s="1" t="s">
        <v>3934</v>
      </c>
      <c r="AF722" s="1" t="s">
        <v>3937</v>
      </c>
      <c r="AG722" s="1" t="s">
        <v>2471</v>
      </c>
      <c r="AH722" s="1" t="s">
        <v>2582</v>
      </c>
      <c r="AI722" s="1" t="s">
        <v>3950</v>
      </c>
      <c r="AJ722" s="1"/>
      <c r="AK722" s="1"/>
      <c r="AL722" s="1" t="s">
        <v>3952</v>
      </c>
      <c r="AM722" s="1" t="s">
        <v>3952</v>
      </c>
      <c r="AN722" s="1" t="s">
        <v>3959</v>
      </c>
      <c r="AO722" s="1" t="s">
        <v>4087</v>
      </c>
      <c r="AP722" s="1" t="s">
        <v>4213</v>
      </c>
      <c r="AQ722" s="1"/>
      <c r="AR722">
        <v>1191</v>
      </c>
      <c r="AS722">
        <v>1</v>
      </c>
      <c r="AT722" s="1" t="s">
        <v>4235</v>
      </c>
      <c r="AU722">
        <v>260</v>
      </c>
      <c r="AV722" s="1" t="s">
        <v>4299</v>
      </c>
      <c r="AW722" s="1" t="s">
        <v>3937</v>
      </c>
      <c r="AX722">
        <v>2242</v>
      </c>
      <c r="AY722">
        <v>135734</v>
      </c>
      <c r="AZ722">
        <v>3</v>
      </c>
      <c r="BA722" s="1" t="s">
        <v>3412</v>
      </c>
    </row>
    <row r="723" spans="1:53">
      <c r="A723" s="1" t="s">
        <v>760</v>
      </c>
      <c r="B723">
        <v>0</v>
      </c>
      <c r="C723">
        <v>2230500.06</v>
      </c>
      <c r="D723" s="1" t="s">
        <v>1834</v>
      </c>
      <c r="E723">
        <v>20</v>
      </c>
      <c r="F723">
        <v>138913</v>
      </c>
      <c r="G723">
        <v>1</v>
      </c>
      <c r="H723" s="1"/>
      <c r="I723" s="1" t="s">
        <v>2426</v>
      </c>
      <c r="J723" s="1" t="s">
        <v>2462</v>
      </c>
      <c r="K723" s="1" t="s">
        <v>2465</v>
      </c>
      <c r="L723" s="1" t="s">
        <v>2543</v>
      </c>
      <c r="M723" s="1" t="s">
        <v>2605</v>
      </c>
      <c r="N723" s="1" t="s">
        <v>2607</v>
      </c>
      <c r="O723" s="1"/>
      <c r="P723">
        <v>18</v>
      </c>
      <c r="Q723" s="1" t="s">
        <v>2833</v>
      </c>
      <c r="R723" s="1" t="s">
        <v>3107</v>
      </c>
      <c r="S723" s="1"/>
      <c r="T723" s="1" t="s">
        <v>3109</v>
      </c>
      <c r="U723" s="1" t="s">
        <v>3194</v>
      </c>
      <c r="V723" s="1" t="s">
        <v>3338</v>
      </c>
      <c r="W723" s="1" t="s">
        <v>3396</v>
      </c>
      <c r="X723" s="1"/>
      <c r="Y723" s="3">
        <v>46217</v>
      </c>
      <c r="Z723" s="1" t="s">
        <v>3407</v>
      </c>
      <c r="AA723" s="3">
        <v>46217</v>
      </c>
      <c r="AB723" s="1" t="s">
        <v>3416</v>
      </c>
      <c r="AC723" s="1" t="s">
        <v>3657</v>
      </c>
      <c r="AD723" s="1" t="s">
        <v>3933</v>
      </c>
      <c r="AE723" s="1" t="s">
        <v>3934</v>
      </c>
      <c r="AF723" s="1" t="s">
        <v>3937</v>
      </c>
      <c r="AG723" s="1" t="s">
        <v>2543</v>
      </c>
      <c r="AH723" s="1" t="s">
        <v>2605</v>
      </c>
      <c r="AI723" s="1" t="s">
        <v>3948</v>
      </c>
      <c r="AJ723" s="1"/>
      <c r="AK723" s="1"/>
      <c r="AL723" s="1" t="s">
        <v>3952</v>
      </c>
      <c r="AM723" s="1" t="s">
        <v>3952</v>
      </c>
      <c r="AN723" s="1" t="s">
        <v>3959</v>
      </c>
      <c r="AO723" s="1" t="s">
        <v>4088</v>
      </c>
      <c r="AP723" s="1" t="s">
        <v>4231</v>
      </c>
      <c r="AQ723" s="1"/>
      <c r="AR723">
        <v>866</v>
      </c>
      <c r="AS723">
        <v>18</v>
      </c>
      <c r="AT723" s="1" t="s">
        <v>4235</v>
      </c>
      <c r="AU723">
        <v>123916.67</v>
      </c>
      <c r="AV723" s="1" t="s">
        <v>4349</v>
      </c>
      <c r="AW723" s="1" t="s">
        <v>3937</v>
      </c>
      <c r="AX723">
        <v>1</v>
      </c>
      <c r="AY723">
        <v>135735</v>
      </c>
      <c r="AZ723">
        <v>1</v>
      </c>
      <c r="BA723" s="1" t="s">
        <v>3405</v>
      </c>
    </row>
    <row r="724" spans="1:53">
      <c r="A724" s="1" t="s">
        <v>761</v>
      </c>
      <c r="B724">
        <v>0</v>
      </c>
      <c r="C724">
        <v>-334575.01</v>
      </c>
      <c r="D724" s="1" t="s">
        <v>1835</v>
      </c>
      <c r="E724">
        <v>20</v>
      </c>
      <c r="F724">
        <v>138913</v>
      </c>
      <c r="G724">
        <v>0</v>
      </c>
      <c r="H724" s="1"/>
      <c r="I724" s="1" t="s">
        <v>2415</v>
      </c>
      <c r="J724" s="1" t="s">
        <v>2462</v>
      </c>
      <c r="K724" s="1" t="s">
        <v>2465</v>
      </c>
      <c r="L724" s="1" t="s">
        <v>2543</v>
      </c>
      <c r="M724" s="1" t="s">
        <v>2605</v>
      </c>
      <c r="N724" s="1" t="s">
        <v>2607</v>
      </c>
      <c r="O724" s="1"/>
      <c r="P724">
        <v>1</v>
      </c>
      <c r="Q724" s="1" t="s">
        <v>2834</v>
      </c>
      <c r="R724" s="1" t="s">
        <v>3107</v>
      </c>
      <c r="S724" s="1"/>
      <c r="T724" s="1" t="s">
        <v>3109</v>
      </c>
      <c r="U724" s="1" t="s">
        <v>3194</v>
      </c>
      <c r="V724" s="1" t="s">
        <v>3338</v>
      </c>
      <c r="W724" s="1" t="s">
        <v>3396</v>
      </c>
      <c r="X724" s="1"/>
      <c r="Y724" s="3">
        <v>46217</v>
      </c>
      <c r="Z724" s="1" t="s">
        <v>3407</v>
      </c>
      <c r="AA724" s="3">
        <v>46217</v>
      </c>
      <c r="AB724" s="1" t="s">
        <v>3416</v>
      </c>
      <c r="AC724" s="1" t="s">
        <v>3657</v>
      </c>
      <c r="AD724" s="1" t="s">
        <v>3933</v>
      </c>
      <c r="AE724" s="1" t="s">
        <v>3934</v>
      </c>
      <c r="AF724" s="1" t="s">
        <v>3937</v>
      </c>
      <c r="AG724" s="1" t="s">
        <v>2543</v>
      </c>
      <c r="AH724" s="1" t="s">
        <v>2605</v>
      </c>
      <c r="AI724" s="1" t="s">
        <v>3948</v>
      </c>
      <c r="AJ724" s="1"/>
      <c r="AK724" s="1"/>
      <c r="AL724" s="1" t="s">
        <v>3952</v>
      </c>
      <c r="AM724" s="1" t="s">
        <v>3952</v>
      </c>
      <c r="AN724" s="1" t="s">
        <v>3959</v>
      </c>
      <c r="AO724" s="1" t="s">
        <v>4088</v>
      </c>
      <c r="AP724" s="1" t="s">
        <v>4231</v>
      </c>
      <c r="AQ724" s="1"/>
      <c r="AR724">
        <v>2057</v>
      </c>
      <c r="AS724">
        <v>1</v>
      </c>
      <c r="AT724" s="1" t="s">
        <v>4235</v>
      </c>
      <c r="AU724">
        <v>-334575.00900000002</v>
      </c>
      <c r="AV724" s="1" t="s">
        <v>120</v>
      </c>
      <c r="AW724" s="1" t="s">
        <v>3937</v>
      </c>
      <c r="AX724">
        <v>1</v>
      </c>
      <c r="AY724">
        <v>135735</v>
      </c>
      <c r="AZ724">
        <v>2</v>
      </c>
      <c r="BA724" s="1" t="s">
        <v>3413</v>
      </c>
    </row>
    <row r="725" spans="1:53">
      <c r="A725" s="1" t="s">
        <v>762</v>
      </c>
      <c r="B725">
        <v>0</v>
      </c>
      <c r="C725">
        <v>2559968.16</v>
      </c>
      <c r="D725" s="1" t="s">
        <v>1836</v>
      </c>
      <c r="E725">
        <v>20</v>
      </c>
      <c r="F725">
        <v>138976</v>
      </c>
      <c r="G725">
        <v>1</v>
      </c>
      <c r="H725" s="1"/>
      <c r="I725" s="1" t="s">
        <v>2408</v>
      </c>
      <c r="J725" s="1" t="s">
        <v>2462</v>
      </c>
      <c r="K725" s="1" t="s">
        <v>2465</v>
      </c>
      <c r="L725" s="1" t="s">
        <v>2549</v>
      </c>
      <c r="M725" s="1" t="s">
        <v>2598</v>
      </c>
      <c r="N725" s="1" t="s">
        <v>2607</v>
      </c>
      <c r="O725" s="1"/>
      <c r="P725">
        <v>12</v>
      </c>
      <c r="Q725" s="1" t="s">
        <v>2835</v>
      </c>
      <c r="R725" s="1" t="s">
        <v>3107</v>
      </c>
      <c r="S725" s="1"/>
      <c r="T725" s="1" t="s">
        <v>3109</v>
      </c>
      <c r="U725" s="1" t="s">
        <v>2835</v>
      </c>
      <c r="V725" s="1" t="s">
        <v>1836</v>
      </c>
      <c r="W725" s="1" t="s">
        <v>3396</v>
      </c>
      <c r="X725" s="1"/>
      <c r="Y725" s="3">
        <v>46217</v>
      </c>
      <c r="Z725" s="1" t="s">
        <v>3407</v>
      </c>
      <c r="AA725" s="3">
        <v>46217</v>
      </c>
      <c r="AB725" s="1" t="s">
        <v>3416</v>
      </c>
      <c r="AC725" s="1" t="s">
        <v>3658</v>
      </c>
      <c r="AD725" s="1" t="s">
        <v>3933</v>
      </c>
      <c r="AE725" s="1" t="s">
        <v>3933</v>
      </c>
      <c r="AF725" s="1" t="s">
        <v>3937</v>
      </c>
      <c r="AG725" s="1" t="s">
        <v>2549</v>
      </c>
      <c r="AH725" s="1" t="s">
        <v>2598</v>
      </c>
      <c r="AI725" s="1" t="s">
        <v>3948</v>
      </c>
      <c r="AJ725" s="1"/>
      <c r="AK725" s="1"/>
      <c r="AL725" s="1" t="s">
        <v>3952</v>
      </c>
      <c r="AM725" s="1" t="s">
        <v>3952</v>
      </c>
      <c r="AN725" s="1" t="s">
        <v>3959</v>
      </c>
      <c r="AO725" s="1" t="s">
        <v>4019</v>
      </c>
      <c r="AP725" s="1" t="s">
        <v>4221</v>
      </c>
      <c r="AQ725" s="1"/>
      <c r="AR725">
        <v>1288</v>
      </c>
      <c r="AS725">
        <v>12</v>
      </c>
      <c r="AT725" s="1" t="s">
        <v>4235</v>
      </c>
      <c r="AU725">
        <v>213330.68</v>
      </c>
      <c r="AV725" s="1" t="s">
        <v>4319</v>
      </c>
      <c r="AW725" s="1" t="s">
        <v>3937</v>
      </c>
      <c r="AX725">
        <v>1688</v>
      </c>
      <c r="AY725">
        <v>135736</v>
      </c>
      <c r="AZ725">
        <v>1</v>
      </c>
      <c r="BA725" s="1" t="s">
        <v>3420</v>
      </c>
    </row>
    <row r="726" spans="1:53">
      <c r="A726" s="1" t="s">
        <v>763</v>
      </c>
      <c r="B726">
        <v>0</v>
      </c>
      <c r="C726">
        <v>2000000</v>
      </c>
      <c r="D726" s="1" t="s">
        <v>1837</v>
      </c>
      <c r="E726">
        <v>20</v>
      </c>
      <c r="F726">
        <v>138982</v>
      </c>
      <c r="G726">
        <v>1</v>
      </c>
      <c r="H726" s="1"/>
      <c r="I726" s="1" t="s">
        <v>2405</v>
      </c>
      <c r="J726" s="1" t="s">
        <v>2462</v>
      </c>
      <c r="K726" s="1" t="s">
        <v>2465</v>
      </c>
      <c r="L726" s="1" t="s">
        <v>2511</v>
      </c>
      <c r="M726" s="1" t="s">
        <v>2598</v>
      </c>
      <c r="N726" s="1" t="s">
        <v>2607</v>
      </c>
      <c r="O726" s="1"/>
      <c r="P726">
        <v>0</v>
      </c>
      <c r="Q726" s="1" t="s">
        <v>2609</v>
      </c>
      <c r="R726" s="1" t="s">
        <v>3107</v>
      </c>
      <c r="S726" s="1"/>
      <c r="T726" s="1" t="s">
        <v>3109</v>
      </c>
      <c r="U726" s="1" t="s">
        <v>3195</v>
      </c>
      <c r="V726" s="1" t="s">
        <v>3339</v>
      </c>
      <c r="W726" s="1" t="s">
        <v>3396</v>
      </c>
      <c r="X726" s="1"/>
      <c r="Y726" s="3">
        <v>46217</v>
      </c>
      <c r="Z726" s="1" t="s">
        <v>3407</v>
      </c>
      <c r="AA726" s="3">
        <v>46217</v>
      </c>
      <c r="AB726" s="1" t="s">
        <v>3416</v>
      </c>
      <c r="AC726" s="1" t="s">
        <v>3659</v>
      </c>
      <c r="AD726" s="1" t="s">
        <v>3933</v>
      </c>
      <c r="AE726" s="1" t="s">
        <v>3933</v>
      </c>
      <c r="AF726" s="1" t="s">
        <v>3937</v>
      </c>
      <c r="AG726" s="1" t="s">
        <v>2511</v>
      </c>
      <c r="AH726" s="1" t="s">
        <v>2598</v>
      </c>
      <c r="AI726" s="1" t="s">
        <v>3948</v>
      </c>
      <c r="AJ726" s="1"/>
      <c r="AK726" s="1"/>
      <c r="AL726" s="1" t="s">
        <v>3953</v>
      </c>
      <c r="AM726" s="1" t="s">
        <v>3954</v>
      </c>
      <c r="AN726" s="1" t="s">
        <v>3959</v>
      </c>
      <c r="AO726" s="1" t="s">
        <v>4014</v>
      </c>
      <c r="AP726" s="1" t="s">
        <v>4221</v>
      </c>
      <c r="AQ726" s="1"/>
      <c r="AR726">
        <v>22421</v>
      </c>
      <c r="AS726">
        <v>1</v>
      </c>
      <c r="AT726" s="1" t="s">
        <v>4235</v>
      </c>
      <c r="AU726">
        <v>2000000</v>
      </c>
      <c r="AV726" s="1" t="s">
        <v>4305</v>
      </c>
      <c r="AW726" s="1" t="s">
        <v>3937</v>
      </c>
      <c r="AX726">
        <v>2053</v>
      </c>
      <c r="AY726">
        <v>135737</v>
      </c>
      <c r="AZ726">
        <v>1</v>
      </c>
      <c r="BA726" s="1" t="s">
        <v>3416</v>
      </c>
    </row>
    <row r="727" spans="1:53">
      <c r="A727" s="1" t="s">
        <v>764</v>
      </c>
      <c r="B727">
        <v>0</v>
      </c>
      <c r="C727">
        <v>424928</v>
      </c>
      <c r="D727" s="1" t="s">
        <v>1838</v>
      </c>
      <c r="E727">
        <v>20</v>
      </c>
      <c r="F727">
        <v>138982</v>
      </c>
      <c r="G727">
        <v>2</v>
      </c>
      <c r="H727" s="1"/>
      <c r="I727" s="1" t="s">
        <v>2405</v>
      </c>
      <c r="J727" s="1" t="s">
        <v>2462</v>
      </c>
      <c r="K727" s="1" t="s">
        <v>2465</v>
      </c>
      <c r="L727" s="1" t="s">
        <v>2511</v>
      </c>
      <c r="M727" s="1" t="s">
        <v>2598</v>
      </c>
      <c r="N727" s="1" t="s">
        <v>2607</v>
      </c>
      <c r="O727" s="1"/>
      <c r="P727">
        <v>0</v>
      </c>
      <c r="Q727" s="1" t="s">
        <v>2609</v>
      </c>
      <c r="R727" s="1" t="s">
        <v>3107</v>
      </c>
      <c r="S727" s="1"/>
      <c r="T727" s="1" t="s">
        <v>3109</v>
      </c>
      <c r="U727" s="1" t="s">
        <v>3195</v>
      </c>
      <c r="V727" s="1" t="s">
        <v>3339</v>
      </c>
      <c r="W727" s="1" t="s">
        <v>3396</v>
      </c>
      <c r="X727" s="1"/>
      <c r="Y727" s="3">
        <v>46217</v>
      </c>
      <c r="Z727" s="1" t="s">
        <v>3407</v>
      </c>
      <c r="AA727" s="3">
        <v>46217</v>
      </c>
      <c r="AB727" s="1" t="s">
        <v>3416</v>
      </c>
      <c r="AC727" s="1" t="s">
        <v>3659</v>
      </c>
      <c r="AD727" s="1" t="s">
        <v>3933</v>
      </c>
      <c r="AE727" s="1" t="s">
        <v>3933</v>
      </c>
      <c r="AF727" s="1" t="s">
        <v>3937</v>
      </c>
      <c r="AG727" s="1" t="s">
        <v>2511</v>
      </c>
      <c r="AH727" s="1" t="s">
        <v>2598</v>
      </c>
      <c r="AI727" s="1" t="s">
        <v>3948</v>
      </c>
      <c r="AJ727" s="1"/>
      <c r="AK727" s="1"/>
      <c r="AL727" s="1" t="s">
        <v>3953</v>
      </c>
      <c r="AM727" s="1" t="s">
        <v>3954</v>
      </c>
      <c r="AN727" s="1" t="s">
        <v>3959</v>
      </c>
      <c r="AO727" s="1" t="s">
        <v>4014</v>
      </c>
      <c r="AP727" s="1" t="s">
        <v>4221</v>
      </c>
      <c r="AQ727" s="1"/>
      <c r="AR727">
        <v>22421</v>
      </c>
      <c r="AS727">
        <v>1</v>
      </c>
      <c r="AT727" s="1" t="s">
        <v>4235</v>
      </c>
      <c r="AU727">
        <v>424928</v>
      </c>
      <c r="AV727" s="1" t="s">
        <v>4305</v>
      </c>
      <c r="AW727" s="1" t="s">
        <v>3937</v>
      </c>
      <c r="AX727">
        <v>2053</v>
      </c>
      <c r="AY727">
        <v>135737</v>
      </c>
      <c r="AZ727">
        <v>2</v>
      </c>
      <c r="BA727" s="1" t="s">
        <v>3416</v>
      </c>
    </row>
    <row r="728" spans="1:53">
      <c r="A728" s="1" t="s">
        <v>765</v>
      </c>
      <c r="B728">
        <v>0</v>
      </c>
      <c r="C728">
        <v>3464000</v>
      </c>
      <c r="D728" s="1" t="s">
        <v>1839</v>
      </c>
      <c r="E728">
        <v>20</v>
      </c>
      <c r="F728">
        <v>138982</v>
      </c>
      <c r="G728">
        <v>3</v>
      </c>
      <c r="H728" s="1"/>
      <c r="I728" s="1" t="s">
        <v>2405</v>
      </c>
      <c r="J728" s="1" t="s">
        <v>2462</v>
      </c>
      <c r="K728" s="1" t="s">
        <v>2465</v>
      </c>
      <c r="L728" s="1" t="s">
        <v>2511</v>
      </c>
      <c r="M728" s="1" t="s">
        <v>2598</v>
      </c>
      <c r="N728" s="1" t="s">
        <v>2607</v>
      </c>
      <c r="O728" s="1"/>
      <c r="P728">
        <v>0</v>
      </c>
      <c r="Q728" s="1" t="s">
        <v>2609</v>
      </c>
      <c r="R728" s="1" t="s">
        <v>3107</v>
      </c>
      <c r="S728" s="1"/>
      <c r="T728" s="1" t="s">
        <v>3109</v>
      </c>
      <c r="U728" s="1" t="s">
        <v>3195</v>
      </c>
      <c r="V728" s="1" t="s">
        <v>3339</v>
      </c>
      <c r="W728" s="1" t="s">
        <v>3396</v>
      </c>
      <c r="X728" s="1"/>
      <c r="Y728" s="3">
        <v>46217</v>
      </c>
      <c r="Z728" s="1" t="s">
        <v>3407</v>
      </c>
      <c r="AA728" s="3">
        <v>46217</v>
      </c>
      <c r="AB728" s="1" t="s">
        <v>3416</v>
      </c>
      <c r="AC728" s="1" t="s">
        <v>3659</v>
      </c>
      <c r="AD728" s="1" t="s">
        <v>3933</v>
      </c>
      <c r="AE728" s="1" t="s">
        <v>3933</v>
      </c>
      <c r="AF728" s="1" t="s">
        <v>3937</v>
      </c>
      <c r="AG728" s="1" t="s">
        <v>2511</v>
      </c>
      <c r="AH728" s="1" t="s">
        <v>2598</v>
      </c>
      <c r="AI728" s="1" t="s">
        <v>3948</v>
      </c>
      <c r="AJ728" s="1"/>
      <c r="AK728" s="1"/>
      <c r="AL728" s="1" t="s">
        <v>3953</v>
      </c>
      <c r="AM728" s="1" t="s">
        <v>3954</v>
      </c>
      <c r="AN728" s="1" t="s">
        <v>3959</v>
      </c>
      <c r="AO728" s="1" t="s">
        <v>4014</v>
      </c>
      <c r="AP728" s="1" t="s">
        <v>4221</v>
      </c>
      <c r="AQ728" s="1"/>
      <c r="AR728">
        <v>22421</v>
      </c>
      <c r="AS728">
        <v>1</v>
      </c>
      <c r="AT728" s="1" t="s">
        <v>4235</v>
      </c>
      <c r="AU728">
        <v>3464000</v>
      </c>
      <c r="AV728" s="1" t="s">
        <v>4305</v>
      </c>
      <c r="AW728" s="1" t="s">
        <v>3937</v>
      </c>
      <c r="AX728">
        <v>2053</v>
      </c>
      <c r="AY728">
        <v>135737</v>
      </c>
      <c r="AZ728">
        <v>3</v>
      </c>
      <c r="BA728" s="1" t="s">
        <v>3416</v>
      </c>
    </row>
    <row r="729" spans="1:53">
      <c r="A729" s="1" t="s">
        <v>766</v>
      </c>
      <c r="B729">
        <v>0</v>
      </c>
      <c r="C729">
        <v>845000</v>
      </c>
      <c r="D729" s="1" t="s">
        <v>1840</v>
      </c>
      <c r="E729">
        <v>20</v>
      </c>
      <c r="F729">
        <v>138982</v>
      </c>
      <c r="G729">
        <v>4</v>
      </c>
      <c r="H729" s="1"/>
      <c r="I729" s="1" t="s">
        <v>2405</v>
      </c>
      <c r="J729" s="1" t="s">
        <v>2462</v>
      </c>
      <c r="K729" s="1" t="s">
        <v>2465</v>
      </c>
      <c r="L729" s="1" t="s">
        <v>2511</v>
      </c>
      <c r="M729" s="1" t="s">
        <v>2598</v>
      </c>
      <c r="N729" s="1" t="s">
        <v>2607</v>
      </c>
      <c r="O729" s="1"/>
      <c r="P729">
        <v>1</v>
      </c>
      <c r="Q729" s="1" t="s">
        <v>2836</v>
      </c>
      <c r="R729" s="1" t="s">
        <v>3107</v>
      </c>
      <c r="S729" s="1"/>
      <c r="T729" s="1" t="s">
        <v>3109</v>
      </c>
      <c r="U729" s="1" t="s">
        <v>3195</v>
      </c>
      <c r="V729" s="1" t="s">
        <v>3339</v>
      </c>
      <c r="W729" s="1" t="s">
        <v>3396</v>
      </c>
      <c r="X729" s="1"/>
      <c r="Y729" s="3">
        <v>46217</v>
      </c>
      <c r="Z729" s="1" t="s">
        <v>3407</v>
      </c>
      <c r="AA729" s="3">
        <v>46217</v>
      </c>
      <c r="AB729" s="1" t="s">
        <v>3416</v>
      </c>
      <c r="AC729" s="1" t="s">
        <v>3659</v>
      </c>
      <c r="AD729" s="1" t="s">
        <v>3933</v>
      </c>
      <c r="AE729" s="1" t="s">
        <v>3933</v>
      </c>
      <c r="AF729" s="1" t="s">
        <v>3937</v>
      </c>
      <c r="AG729" s="1" t="s">
        <v>2511</v>
      </c>
      <c r="AH729" s="1" t="s">
        <v>2598</v>
      </c>
      <c r="AI729" s="1" t="s">
        <v>3948</v>
      </c>
      <c r="AJ729" s="1"/>
      <c r="AK729" s="1"/>
      <c r="AL729" s="1" t="s">
        <v>3953</v>
      </c>
      <c r="AM729" s="1" t="s">
        <v>3952</v>
      </c>
      <c r="AN729" s="1" t="s">
        <v>3959</v>
      </c>
      <c r="AO729" s="1" t="s">
        <v>4014</v>
      </c>
      <c r="AP729" s="1" t="s">
        <v>4221</v>
      </c>
      <c r="AQ729" s="1"/>
      <c r="AR729">
        <v>22421</v>
      </c>
      <c r="AS729">
        <v>1</v>
      </c>
      <c r="AT729" s="1" t="s">
        <v>4235</v>
      </c>
      <c r="AU729">
        <v>845000</v>
      </c>
      <c r="AV729" s="1" t="s">
        <v>4305</v>
      </c>
      <c r="AW729" s="1" t="s">
        <v>3937</v>
      </c>
      <c r="AX729">
        <v>2053</v>
      </c>
      <c r="AY729">
        <v>135737</v>
      </c>
      <c r="AZ729">
        <v>4</v>
      </c>
      <c r="BA729" s="1" t="s">
        <v>3416</v>
      </c>
    </row>
    <row r="730" spans="1:53">
      <c r="A730" s="1" t="s">
        <v>767</v>
      </c>
      <c r="B730">
        <v>0</v>
      </c>
      <c r="C730">
        <v>-336696</v>
      </c>
      <c r="D730" s="1" t="s">
        <v>1841</v>
      </c>
      <c r="E730">
        <v>20</v>
      </c>
      <c r="F730">
        <v>138982</v>
      </c>
      <c r="G730">
        <v>5</v>
      </c>
      <c r="H730" s="1"/>
      <c r="I730" s="1" t="s">
        <v>2415</v>
      </c>
      <c r="J730" s="1" t="s">
        <v>2462</v>
      </c>
      <c r="K730" s="1" t="s">
        <v>2465</v>
      </c>
      <c r="L730" s="1" t="s">
        <v>2511</v>
      </c>
      <c r="M730" s="1" t="s">
        <v>2598</v>
      </c>
      <c r="N730" s="1" t="s">
        <v>2607</v>
      </c>
      <c r="O730" s="1"/>
      <c r="P730">
        <v>0</v>
      </c>
      <c r="Q730" s="1" t="s">
        <v>2609</v>
      </c>
      <c r="R730" s="1" t="s">
        <v>3107</v>
      </c>
      <c r="S730" s="1"/>
      <c r="T730" s="1" t="s">
        <v>3109</v>
      </c>
      <c r="U730" s="1" t="s">
        <v>3195</v>
      </c>
      <c r="V730" s="1" t="s">
        <v>3339</v>
      </c>
      <c r="W730" s="1" t="s">
        <v>3396</v>
      </c>
      <c r="X730" s="1"/>
      <c r="Y730" s="3">
        <v>46217</v>
      </c>
      <c r="Z730" s="1" t="s">
        <v>3407</v>
      </c>
      <c r="AA730" s="3">
        <v>46217</v>
      </c>
      <c r="AB730" s="1" t="s">
        <v>3416</v>
      </c>
      <c r="AC730" s="1" t="s">
        <v>3659</v>
      </c>
      <c r="AD730" s="1" t="s">
        <v>3933</v>
      </c>
      <c r="AE730" s="1" t="s">
        <v>3933</v>
      </c>
      <c r="AF730" s="1" t="s">
        <v>3937</v>
      </c>
      <c r="AG730" s="1" t="s">
        <v>2511</v>
      </c>
      <c r="AH730" s="1" t="s">
        <v>2598</v>
      </c>
      <c r="AI730" s="1" t="s">
        <v>3948</v>
      </c>
      <c r="AJ730" s="1"/>
      <c r="AK730" s="1"/>
      <c r="AL730" s="1" t="s">
        <v>3953</v>
      </c>
      <c r="AM730" s="1" t="s">
        <v>3954</v>
      </c>
      <c r="AN730" s="1" t="s">
        <v>3959</v>
      </c>
      <c r="AO730" s="1" t="s">
        <v>4014</v>
      </c>
      <c r="AP730" s="1" t="s">
        <v>4221</v>
      </c>
      <c r="AQ730" s="1"/>
      <c r="AR730">
        <v>2057</v>
      </c>
      <c r="AS730">
        <v>1</v>
      </c>
      <c r="AT730" s="1" t="s">
        <v>4235</v>
      </c>
      <c r="AU730">
        <v>-336696</v>
      </c>
      <c r="AV730" s="1" t="s">
        <v>120</v>
      </c>
      <c r="AW730" s="1" t="s">
        <v>3937</v>
      </c>
      <c r="AX730">
        <v>2053</v>
      </c>
      <c r="AY730">
        <v>135737</v>
      </c>
      <c r="AZ730">
        <v>5</v>
      </c>
      <c r="BA730" s="1" t="s">
        <v>3416</v>
      </c>
    </row>
    <row r="731" spans="1:53">
      <c r="A731" s="1" t="s">
        <v>768</v>
      </c>
      <c r="B731">
        <v>0</v>
      </c>
      <c r="C731">
        <v>9793000</v>
      </c>
      <c r="D731" s="1" t="s">
        <v>1842</v>
      </c>
      <c r="E731">
        <v>20</v>
      </c>
      <c r="F731">
        <v>138979</v>
      </c>
      <c r="G731">
        <v>1</v>
      </c>
      <c r="H731" s="1"/>
      <c r="I731" s="1" t="s">
        <v>2405</v>
      </c>
      <c r="J731" s="1" t="s">
        <v>2462</v>
      </c>
      <c r="K731" s="1" t="s">
        <v>2465</v>
      </c>
      <c r="L731" s="1" t="s">
        <v>2511</v>
      </c>
      <c r="M731" s="1" t="s">
        <v>2598</v>
      </c>
      <c r="N731" s="1" t="s">
        <v>2607</v>
      </c>
      <c r="O731" s="1"/>
      <c r="P731">
        <v>0</v>
      </c>
      <c r="Q731" s="1" t="s">
        <v>2609</v>
      </c>
      <c r="R731" s="1" t="s">
        <v>3107</v>
      </c>
      <c r="S731" s="1"/>
      <c r="T731" s="1" t="s">
        <v>3109</v>
      </c>
      <c r="U731" s="1" t="s">
        <v>3196</v>
      </c>
      <c r="V731" s="1" t="s">
        <v>3340</v>
      </c>
      <c r="W731" s="1" t="s">
        <v>3396</v>
      </c>
      <c r="X731" s="1"/>
      <c r="Y731" s="3">
        <v>46217</v>
      </c>
      <c r="Z731" s="1" t="s">
        <v>3407</v>
      </c>
      <c r="AA731" s="3">
        <v>46217</v>
      </c>
      <c r="AB731" s="1" t="s">
        <v>3416</v>
      </c>
      <c r="AC731" s="1" t="s">
        <v>3660</v>
      </c>
      <c r="AD731" s="1" t="s">
        <v>3933</v>
      </c>
      <c r="AE731" s="1" t="s">
        <v>3933</v>
      </c>
      <c r="AF731" s="1" t="s">
        <v>3937</v>
      </c>
      <c r="AG731" s="1" t="s">
        <v>2511</v>
      </c>
      <c r="AH731" s="1" t="s">
        <v>2598</v>
      </c>
      <c r="AI731" s="1" t="s">
        <v>3948</v>
      </c>
      <c r="AJ731" s="1"/>
      <c r="AK731" s="1"/>
      <c r="AL731" s="1" t="s">
        <v>3954</v>
      </c>
      <c r="AM731" s="1" t="s">
        <v>3954</v>
      </c>
      <c r="AN731" s="1" t="s">
        <v>3959</v>
      </c>
      <c r="AO731" s="1" t="s">
        <v>3982</v>
      </c>
      <c r="AP731" s="1" t="s">
        <v>4221</v>
      </c>
      <c r="AQ731" s="1"/>
      <c r="AR731">
        <v>22421</v>
      </c>
      <c r="AS731">
        <v>1</v>
      </c>
      <c r="AT731" s="1" t="s">
        <v>4235</v>
      </c>
      <c r="AU731">
        <v>9793000</v>
      </c>
      <c r="AV731" s="1" t="s">
        <v>4305</v>
      </c>
      <c r="AW731" s="1" t="s">
        <v>3937</v>
      </c>
      <c r="AX731">
        <v>2633</v>
      </c>
      <c r="AY731">
        <v>135738</v>
      </c>
      <c r="AZ731">
        <v>1</v>
      </c>
      <c r="BA731" s="1" t="s">
        <v>3416</v>
      </c>
    </row>
    <row r="732" spans="1:53">
      <c r="A732" s="1" t="s">
        <v>589</v>
      </c>
      <c r="B732">
        <v>0</v>
      </c>
      <c r="C732">
        <v>-685510</v>
      </c>
      <c r="D732" s="1" t="s">
        <v>1843</v>
      </c>
      <c r="E732">
        <v>20</v>
      </c>
      <c r="F732">
        <v>138979</v>
      </c>
      <c r="G732">
        <v>2</v>
      </c>
      <c r="H732" s="1"/>
      <c r="I732" s="1" t="s">
        <v>2415</v>
      </c>
      <c r="J732" s="1" t="s">
        <v>2462</v>
      </c>
      <c r="K732" s="1" t="s">
        <v>2465</v>
      </c>
      <c r="L732" s="1" t="s">
        <v>2511</v>
      </c>
      <c r="M732" s="1" t="s">
        <v>2598</v>
      </c>
      <c r="N732" s="1" t="s">
        <v>2607</v>
      </c>
      <c r="O732" s="1"/>
      <c r="P732">
        <v>0</v>
      </c>
      <c r="Q732" s="1" t="s">
        <v>2609</v>
      </c>
      <c r="R732" s="1" t="s">
        <v>3107</v>
      </c>
      <c r="S732" s="1"/>
      <c r="T732" s="1" t="s">
        <v>3109</v>
      </c>
      <c r="U732" s="1" t="s">
        <v>3196</v>
      </c>
      <c r="V732" s="1" t="s">
        <v>3340</v>
      </c>
      <c r="W732" s="1" t="s">
        <v>3396</v>
      </c>
      <c r="X732" s="1"/>
      <c r="Y732" s="3">
        <v>46217</v>
      </c>
      <c r="Z732" s="1" t="s">
        <v>3407</v>
      </c>
      <c r="AA732" s="3">
        <v>46217</v>
      </c>
      <c r="AB732" s="1" t="s">
        <v>3416</v>
      </c>
      <c r="AC732" s="1" t="s">
        <v>3660</v>
      </c>
      <c r="AD732" s="1" t="s">
        <v>3933</v>
      </c>
      <c r="AE732" s="1" t="s">
        <v>3933</v>
      </c>
      <c r="AF732" s="1" t="s">
        <v>3937</v>
      </c>
      <c r="AG732" s="1" t="s">
        <v>2511</v>
      </c>
      <c r="AH732" s="1" t="s">
        <v>2598</v>
      </c>
      <c r="AI732" s="1" t="s">
        <v>3948</v>
      </c>
      <c r="AJ732" s="1"/>
      <c r="AK732" s="1"/>
      <c r="AL732" s="1" t="s">
        <v>3954</v>
      </c>
      <c r="AM732" s="1" t="s">
        <v>3954</v>
      </c>
      <c r="AN732" s="1" t="s">
        <v>3959</v>
      </c>
      <c r="AO732" s="1" t="s">
        <v>3982</v>
      </c>
      <c r="AP732" s="1" t="s">
        <v>4221</v>
      </c>
      <c r="AQ732" s="1"/>
      <c r="AR732">
        <v>2057</v>
      </c>
      <c r="AS732">
        <v>1</v>
      </c>
      <c r="AT732" s="1" t="s">
        <v>4235</v>
      </c>
      <c r="AU732">
        <v>-685510</v>
      </c>
      <c r="AV732" s="1" t="s">
        <v>120</v>
      </c>
      <c r="AW732" s="1" t="s">
        <v>3937</v>
      </c>
      <c r="AX732">
        <v>2633</v>
      </c>
      <c r="AY732">
        <v>135738</v>
      </c>
      <c r="AZ732">
        <v>2</v>
      </c>
      <c r="BA732" s="1" t="s">
        <v>3416</v>
      </c>
    </row>
    <row r="733" spans="1:53">
      <c r="A733" s="1" t="s">
        <v>769</v>
      </c>
      <c r="B733">
        <v>0</v>
      </c>
      <c r="C733">
        <v>4151800</v>
      </c>
      <c r="D733" s="1" t="s">
        <v>1844</v>
      </c>
      <c r="E733">
        <v>20</v>
      </c>
      <c r="F733">
        <v>138981</v>
      </c>
      <c r="G733">
        <v>1</v>
      </c>
      <c r="H733" s="1"/>
      <c r="I733" s="1" t="s">
        <v>2405</v>
      </c>
      <c r="J733" s="1" t="s">
        <v>2462</v>
      </c>
      <c r="K733" s="1" t="s">
        <v>2465</v>
      </c>
      <c r="L733" s="1" t="s">
        <v>2511</v>
      </c>
      <c r="M733" s="1" t="s">
        <v>2598</v>
      </c>
      <c r="N733" s="1" t="s">
        <v>2607</v>
      </c>
      <c r="O733" s="1"/>
      <c r="P733">
        <v>1</v>
      </c>
      <c r="Q733" s="1" t="s">
        <v>2837</v>
      </c>
      <c r="R733" s="1" t="s">
        <v>3107</v>
      </c>
      <c r="S733" s="1"/>
      <c r="T733" s="1" t="s">
        <v>3109</v>
      </c>
      <c r="U733" s="1" t="s">
        <v>3197</v>
      </c>
      <c r="V733" s="1" t="s">
        <v>3341</v>
      </c>
      <c r="W733" s="1" t="s">
        <v>3396</v>
      </c>
      <c r="X733" s="1"/>
      <c r="Y733" s="3">
        <v>46217</v>
      </c>
      <c r="Z733" s="1" t="s">
        <v>3407</v>
      </c>
      <c r="AA733" s="3">
        <v>46217</v>
      </c>
      <c r="AB733" s="1" t="s">
        <v>3416</v>
      </c>
      <c r="AC733" s="1" t="s">
        <v>3661</v>
      </c>
      <c r="AD733" s="1" t="s">
        <v>3933</v>
      </c>
      <c r="AE733" s="1" t="s">
        <v>3933</v>
      </c>
      <c r="AF733" s="1" t="s">
        <v>3937</v>
      </c>
      <c r="AG733" s="1" t="s">
        <v>2511</v>
      </c>
      <c r="AH733" s="1" t="s">
        <v>2598</v>
      </c>
      <c r="AI733" s="1" t="s">
        <v>3948</v>
      </c>
      <c r="AJ733" s="1"/>
      <c r="AK733" s="1"/>
      <c r="AL733" s="1" t="s">
        <v>3953</v>
      </c>
      <c r="AM733" s="1" t="s">
        <v>3952</v>
      </c>
      <c r="AN733" s="1" t="s">
        <v>3959</v>
      </c>
      <c r="AO733" s="1" t="s">
        <v>3982</v>
      </c>
      <c r="AP733" s="1" t="s">
        <v>4221</v>
      </c>
      <c r="AQ733" s="1"/>
      <c r="AR733">
        <v>22421</v>
      </c>
      <c r="AS733">
        <v>1</v>
      </c>
      <c r="AT733" s="1" t="s">
        <v>4235</v>
      </c>
      <c r="AU733">
        <v>4151800</v>
      </c>
      <c r="AV733" s="1" t="s">
        <v>4305</v>
      </c>
      <c r="AW733" s="1" t="s">
        <v>3937</v>
      </c>
      <c r="AX733">
        <v>2633</v>
      </c>
      <c r="AY733">
        <v>135739</v>
      </c>
      <c r="AZ733">
        <v>1</v>
      </c>
      <c r="BA733" s="1" t="s">
        <v>3416</v>
      </c>
    </row>
    <row r="734" spans="1:53">
      <c r="A734" s="1" t="s">
        <v>589</v>
      </c>
      <c r="B734">
        <v>0</v>
      </c>
      <c r="C734">
        <v>-290626</v>
      </c>
      <c r="D734" s="1" t="s">
        <v>1845</v>
      </c>
      <c r="E734">
        <v>20</v>
      </c>
      <c r="F734">
        <v>138981</v>
      </c>
      <c r="G734">
        <v>2</v>
      </c>
      <c r="H734" s="1"/>
      <c r="I734" s="1" t="s">
        <v>2415</v>
      </c>
      <c r="J734" s="1" t="s">
        <v>2462</v>
      </c>
      <c r="K734" s="1" t="s">
        <v>2465</v>
      </c>
      <c r="L734" s="1" t="s">
        <v>2511</v>
      </c>
      <c r="M734" s="1" t="s">
        <v>2598</v>
      </c>
      <c r="N734" s="1" t="s">
        <v>2607</v>
      </c>
      <c r="O734" s="1"/>
      <c r="P734">
        <v>0</v>
      </c>
      <c r="Q734" s="1" t="s">
        <v>2609</v>
      </c>
      <c r="R734" s="1" t="s">
        <v>3107</v>
      </c>
      <c r="S734" s="1"/>
      <c r="T734" s="1" t="s">
        <v>3109</v>
      </c>
      <c r="U734" s="1" t="s">
        <v>3197</v>
      </c>
      <c r="V734" s="1" t="s">
        <v>3341</v>
      </c>
      <c r="W734" s="1" t="s">
        <v>3396</v>
      </c>
      <c r="X734" s="1"/>
      <c r="Y734" s="3">
        <v>46217</v>
      </c>
      <c r="Z734" s="1" t="s">
        <v>3407</v>
      </c>
      <c r="AA734" s="3">
        <v>46217</v>
      </c>
      <c r="AB734" s="1" t="s">
        <v>3416</v>
      </c>
      <c r="AC734" s="1" t="s">
        <v>3661</v>
      </c>
      <c r="AD734" s="1" t="s">
        <v>3933</v>
      </c>
      <c r="AE734" s="1" t="s">
        <v>3933</v>
      </c>
      <c r="AF734" s="1" t="s">
        <v>3937</v>
      </c>
      <c r="AG734" s="1" t="s">
        <v>2511</v>
      </c>
      <c r="AH734" s="1" t="s">
        <v>2598</v>
      </c>
      <c r="AI734" s="1" t="s">
        <v>3948</v>
      </c>
      <c r="AJ734" s="1"/>
      <c r="AK734" s="1"/>
      <c r="AL734" s="1" t="s">
        <v>3953</v>
      </c>
      <c r="AM734" s="1" t="s">
        <v>3954</v>
      </c>
      <c r="AN734" s="1" t="s">
        <v>3959</v>
      </c>
      <c r="AO734" s="1" t="s">
        <v>3982</v>
      </c>
      <c r="AP734" s="1" t="s">
        <v>4221</v>
      </c>
      <c r="AQ734" s="1"/>
      <c r="AR734">
        <v>2057</v>
      </c>
      <c r="AS734">
        <v>1</v>
      </c>
      <c r="AT734" s="1" t="s">
        <v>4235</v>
      </c>
      <c r="AU734">
        <v>-290626</v>
      </c>
      <c r="AV734" s="1" t="s">
        <v>120</v>
      </c>
      <c r="AW734" s="1" t="s">
        <v>3937</v>
      </c>
      <c r="AX734">
        <v>2633</v>
      </c>
      <c r="AY734">
        <v>135739</v>
      </c>
      <c r="AZ734">
        <v>2</v>
      </c>
      <c r="BA734" s="1" t="s">
        <v>3416</v>
      </c>
    </row>
    <row r="735" spans="1:53">
      <c r="A735" s="1" t="s">
        <v>770</v>
      </c>
      <c r="B735">
        <v>0</v>
      </c>
      <c r="C735">
        <v>5079165.9000000004</v>
      </c>
      <c r="D735" s="1" t="s">
        <v>1846</v>
      </c>
      <c r="E735">
        <v>20</v>
      </c>
      <c r="F735">
        <v>138962</v>
      </c>
      <c r="G735">
        <v>1</v>
      </c>
      <c r="H735" s="1"/>
      <c r="I735" s="1" t="s">
        <v>2430</v>
      </c>
      <c r="J735" s="1" t="s">
        <v>2462</v>
      </c>
      <c r="K735" s="1" t="s">
        <v>2465</v>
      </c>
      <c r="L735" s="1" t="s">
        <v>2542</v>
      </c>
      <c r="M735" s="1" t="s">
        <v>2465</v>
      </c>
      <c r="N735" s="1" t="s">
        <v>2607</v>
      </c>
      <c r="O735" s="1"/>
      <c r="P735">
        <v>230</v>
      </c>
      <c r="Q735" s="1" t="s">
        <v>2838</v>
      </c>
      <c r="R735" s="1" t="s">
        <v>3107</v>
      </c>
      <c r="S735" s="1"/>
      <c r="T735" s="1" t="s">
        <v>3109</v>
      </c>
      <c r="U735" s="1" t="s">
        <v>2838</v>
      </c>
      <c r="V735" s="1" t="s">
        <v>1846</v>
      </c>
      <c r="W735" s="1" t="s">
        <v>3396</v>
      </c>
      <c r="X735" s="1"/>
      <c r="Y735" s="3">
        <v>46217</v>
      </c>
      <c r="Z735" s="1" t="s">
        <v>3407</v>
      </c>
      <c r="AA735" s="3">
        <v>46217</v>
      </c>
      <c r="AB735" s="1" t="s">
        <v>3416</v>
      </c>
      <c r="AC735" s="1" t="s">
        <v>3662</v>
      </c>
      <c r="AD735" s="1" t="s">
        <v>3933</v>
      </c>
      <c r="AE735" s="1" t="s">
        <v>3933</v>
      </c>
      <c r="AF735" s="1" t="s">
        <v>3937</v>
      </c>
      <c r="AG735" s="1" t="s">
        <v>2542</v>
      </c>
      <c r="AH735" s="1" t="s">
        <v>2465</v>
      </c>
      <c r="AI735" s="1" t="s">
        <v>3948</v>
      </c>
      <c r="AJ735" s="1"/>
      <c r="AK735" s="1"/>
      <c r="AL735" s="1" t="s">
        <v>3952</v>
      </c>
      <c r="AM735" s="1" t="s">
        <v>3952</v>
      </c>
      <c r="AN735" s="1" t="s">
        <v>3959</v>
      </c>
      <c r="AO735" s="1" t="s">
        <v>3966</v>
      </c>
      <c r="AP735" s="1" t="s">
        <v>4221</v>
      </c>
      <c r="AQ735" s="1"/>
      <c r="AR735">
        <v>11648</v>
      </c>
      <c r="AS735">
        <v>230</v>
      </c>
      <c r="AT735" s="1" t="s">
        <v>4237</v>
      </c>
      <c r="AU735">
        <v>22083.33</v>
      </c>
      <c r="AV735" s="1" t="s">
        <v>4350</v>
      </c>
      <c r="AW735" s="1" t="s">
        <v>3937</v>
      </c>
      <c r="AX735">
        <v>4245</v>
      </c>
      <c r="AY735">
        <v>135740</v>
      </c>
      <c r="AZ735">
        <v>1</v>
      </c>
      <c r="BA735" s="1" t="s">
        <v>3420</v>
      </c>
    </row>
    <row r="736" spans="1:53">
      <c r="A736" s="1" t="s">
        <v>771</v>
      </c>
      <c r="B736">
        <v>0</v>
      </c>
      <c r="C736">
        <v>12120025</v>
      </c>
      <c r="D736" s="1" t="s">
        <v>1847</v>
      </c>
      <c r="E736">
        <v>20</v>
      </c>
      <c r="F736">
        <v>138989</v>
      </c>
      <c r="G736">
        <v>1</v>
      </c>
      <c r="H736" s="1"/>
      <c r="I736" s="1" t="s">
        <v>2405</v>
      </c>
      <c r="J736" s="1" t="s">
        <v>2462</v>
      </c>
      <c r="K736" s="1" t="s">
        <v>2465</v>
      </c>
      <c r="L736" s="1" t="s">
        <v>2550</v>
      </c>
      <c r="M736" s="1" t="s">
        <v>2598</v>
      </c>
      <c r="N736" s="1" t="s">
        <v>2607</v>
      </c>
      <c r="O736" s="1"/>
      <c r="P736">
        <v>1</v>
      </c>
      <c r="Q736" s="1" t="s">
        <v>2839</v>
      </c>
      <c r="R736" s="1" t="s">
        <v>3107</v>
      </c>
      <c r="S736" s="1"/>
      <c r="T736" s="1" t="s">
        <v>3109</v>
      </c>
      <c r="U736" s="1" t="s">
        <v>2839</v>
      </c>
      <c r="V736" s="1" t="s">
        <v>1847</v>
      </c>
      <c r="W736" s="1" t="s">
        <v>3396</v>
      </c>
      <c r="X736" s="1"/>
      <c r="Y736" s="3">
        <v>46217</v>
      </c>
      <c r="Z736" s="1" t="s">
        <v>3407</v>
      </c>
      <c r="AA736" s="3">
        <v>46217</v>
      </c>
      <c r="AB736" s="1" t="s">
        <v>3416</v>
      </c>
      <c r="AC736" s="1" t="s">
        <v>3663</v>
      </c>
      <c r="AD736" s="1" t="s">
        <v>3933</v>
      </c>
      <c r="AE736" s="1" t="s">
        <v>3933</v>
      </c>
      <c r="AF736" s="1" t="s">
        <v>3937</v>
      </c>
      <c r="AG736" s="1" t="s">
        <v>2550</v>
      </c>
      <c r="AH736" s="1" t="s">
        <v>2598</v>
      </c>
      <c r="AI736" s="1" t="s">
        <v>3948</v>
      </c>
      <c r="AJ736" s="1"/>
      <c r="AK736" s="1"/>
      <c r="AL736" s="1" t="s">
        <v>3952</v>
      </c>
      <c r="AM736" s="1" t="s">
        <v>3952</v>
      </c>
      <c r="AN736" s="1" t="s">
        <v>3959</v>
      </c>
      <c r="AO736" s="1" t="s">
        <v>4089</v>
      </c>
      <c r="AP736" s="1" t="s">
        <v>4221</v>
      </c>
      <c r="AQ736" s="1"/>
      <c r="AR736">
        <v>22422</v>
      </c>
      <c r="AS736">
        <v>1</v>
      </c>
      <c r="AT736" s="1" t="s">
        <v>4235</v>
      </c>
      <c r="AU736">
        <v>12120025</v>
      </c>
      <c r="AV736" s="1" t="s">
        <v>4287</v>
      </c>
      <c r="AW736" s="1" t="s">
        <v>3937</v>
      </c>
      <c r="AX736">
        <v>6661</v>
      </c>
      <c r="AY736">
        <v>135741</v>
      </c>
      <c r="AZ736">
        <v>1</v>
      </c>
      <c r="BA736" s="1" t="s">
        <v>3420</v>
      </c>
    </row>
    <row r="737" spans="1:53">
      <c r="A737" s="1" t="s">
        <v>772</v>
      </c>
      <c r="B737">
        <v>0</v>
      </c>
      <c r="C737">
        <v>35858400</v>
      </c>
      <c r="D737" s="1" t="s">
        <v>1848</v>
      </c>
      <c r="E737">
        <v>20</v>
      </c>
      <c r="F737">
        <v>139004</v>
      </c>
      <c r="G737">
        <v>1</v>
      </c>
      <c r="H737" s="1"/>
      <c r="I737" s="1" t="s">
        <v>2405</v>
      </c>
      <c r="J737" s="1" t="s">
        <v>2462</v>
      </c>
      <c r="K737" s="1" t="s">
        <v>2465</v>
      </c>
      <c r="L737" s="1" t="s">
        <v>2525</v>
      </c>
      <c r="M737" s="1" t="s">
        <v>2598</v>
      </c>
      <c r="N737" s="1" t="s">
        <v>2607</v>
      </c>
      <c r="O737" s="1"/>
      <c r="P737">
        <v>2</v>
      </c>
      <c r="Q737" s="1" t="s">
        <v>2840</v>
      </c>
      <c r="R737" s="1" t="s">
        <v>3107</v>
      </c>
      <c r="S737" s="1"/>
      <c r="T737" s="1" t="s">
        <v>3109</v>
      </c>
      <c r="U737" s="1" t="s">
        <v>3198</v>
      </c>
      <c r="V737" s="1" t="s">
        <v>3342</v>
      </c>
      <c r="W737" s="1" t="s">
        <v>3396</v>
      </c>
      <c r="X737" s="1"/>
      <c r="Y737" s="3">
        <v>46217</v>
      </c>
      <c r="Z737" s="1" t="s">
        <v>3407</v>
      </c>
      <c r="AA737" s="3">
        <v>46217</v>
      </c>
      <c r="AB737" s="1" t="s">
        <v>3416</v>
      </c>
      <c r="AC737" s="1" t="s">
        <v>3664</v>
      </c>
      <c r="AD737" s="1" t="s">
        <v>3933</v>
      </c>
      <c r="AE737" s="1" t="s">
        <v>3933</v>
      </c>
      <c r="AF737" s="1" t="s">
        <v>3937</v>
      </c>
      <c r="AG737" s="1" t="s">
        <v>2525</v>
      </c>
      <c r="AH737" s="1" t="s">
        <v>2598</v>
      </c>
      <c r="AI737" s="1" t="s">
        <v>3948</v>
      </c>
      <c r="AJ737" s="1"/>
      <c r="AK737" s="1"/>
      <c r="AL737" s="1" t="s">
        <v>3952</v>
      </c>
      <c r="AM737" s="1" t="s">
        <v>3952</v>
      </c>
      <c r="AN737" s="1" t="s">
        <v>3959</v>
      </c>
      <c r="AO737" s="1" t="s">
        <v>4090</v>
      </c>
      <c r="AP737" s="1" t="s">
        <v>4221</v>
      </c>
      <c r="AQ737" s="1"/>
      <c r="AR737">
        <v>22422</v>
      </c>
      <c r="AS737">
        <v>2</v>
      </c>
      <c r="AT737" s="1" t="s">
        <v>4235</v>
      </c>
      <c r="AU737">
        <v>17929200</v>
      </c>
      <c r="AV737" s="1" t="s">
        <v>4287</v>
      </c>
      <c r="AW737" s="1" t="s">
        <v>3937</v>
      </c>
      <c r="AX737">
        <v>3678</v>
      </c>
      <c r="AY737">
        <v>135742</v>
      </c>
      <c r="AZ737">
        <v>1</v>
      </c>
      <c r="BA737" s="1" t="s">
        <v>3420</v>
      </c>
    </row>
    <row r="738" spans="1:53">
      <c r="A738" s="1" t="s">
        <v>1</v>
      </c>
      <c r="B738">
        <v>0</v>
      </c>
      <c r="C738">
        <v>-5378760</v>
      </c>
      <c r="D738" s="1" t="s">
        <v>1849</v>
      </c>
      <c r="E738">
        <v>20</v>
      </c>
      <c r="F738">
        <v>139004</v>
      </c>
      <c r="G738">
        <v>2</v>
      </c>
      <c r="H738" s="1"/>
      <c r="I738" s="1" t="s">
        <v>2415</v>
      </c>
      <c r="J738" s="1" t="s">
        <v>2462</v>
      </c>
      <c r="K738" s="1" t="s">
        <v>2465</v>
      </c>
      <c r="L738" s="1" t="s">
        <v>2525</v>
      </c>
      <c r="M738" s="1" t="s">
        <v>2598</v>
      </c>
      <c r="N738" s="1" t="s">
        <v>2607</v>
      </c>
      <c r="O738" s="1"/>
      <c r="P738">
        <v>1</v>
      </c>
      <c r="Q738" s="1" t="s">
        <v>2841</v>
      </c>
      <c r="R738" s="1" t="s">
        <v>3107</v>
      </c>
      <c r="S738" s="1"/>
      <c r="T738" s="1" t="s">
        <v>3109</v>
      </c>
      <c r="U738" s="1" t="s">
        <v>3198</v>
      </c>
      <c r="V738" s="1" t="s">
        <v>3342</v>
      </c>
      <c r="W738" s="1" t="s">
        <v>3396</v>
      </c>
      <c r="X738" s="1"/>
      <c r="Y738" s="3">
        <v>46217</v>
      </c>
      <c r="Z738" s="1" t="s">
        <v>3407</v>
      </c>
      <c r="AA738" s="3">
        <v>46217</v>
      </c>
      <c r="AB738" s="1" t="s">
        <v>3416</v>
      </c>
      <c r="AC738" s="1" t="s">
        <v>3664</v>
      </c>
      <c r="AD738" s="1" t="s">
        <v>3933</v>
      </c>
      <c r="AE738" s="1" t="s">
        <v>3933</v>
      </c>
      <c r="AF738" s="1" t="s">
        <v>3937</v>
      </c>
      <c r="AG738" s="1" t="s">
        <v>2525</v>
      </c>
      <c r="AH738" s="1" t="s">
        <v>2598</v>
      </c>
      <c r="AI738" s="1" t="s">
        <v>3948</v>
      </c>
      <c r="AJ738" s="1"/>
      <c r="AK738" s="1"/>
      <c r="AL738" s="1" t="s">
        <v>3952</v>
      </c>
      <c r="AM738" s="1" t="s">
        <v>3952</v>
      </c>
      <c r="AN738" s="1" t="s">
        <v>3959</v>
      </c>
      <c r="AO738" s="1" t="s">
        <v>4090</v>
      </c>
      <c r="AP738" s="1" t="s">
        <v>4221</v>
      </c>
      <c r="AQ738" s="1"/>
      <c r="AR738">
        <v>2057</v>
      </c>
      <c r="AS738">
        <v>1</v>
      </c>
      <c r="AT738" s="1" t="s">
        <v>4235</v>
      </c>
      <c r="AU738">
        <v>-5378760</v>
      </c>
      <c r="AV738" s="1" t="s">
        <v>120</v>
      </c>
      <c r="AW738" s="1" t="s">
        <v>3937</v>
      </c>
      <c r="AX738">
        <v>3678</v>
      </c>
      <c r="AY738">
        <v>135742</v>
      </c>
      <c r="AZ738">
        <v>2</v>
      </c>
      <c r="BA738" s="1" t="s">
        <v>3420</v>
      </c>
    </row>
    <row r="739" spans="1:53">
      <c r="A739" s="1" t="s">
        <v>773</v>
      </c>
      <c r="B739">
        <v>0</v>
      </c>
      <c r="C739">
        <v>1500000</v>
      </c>
      <c r="D739" s="1" t="s">
        <v>1533</v>
      </c>
      <c r="E739">
        <v>20</v>
      </c>
      <c r="F739">
        <v>139004</v>
      </c>
      <c r="G739">
        <v>3</v>
      </c>
      <c r="H739" s="1"/>
      <c r="I739" s="1" t="s">
        <v>2405</v>
      </c>
      <c r="J739" s="1" t="s">
        <v>2462</v>
      </c>
      <c r="K739" s="1" t="s">
        <v>2465</v>
      </c>
      <c r="L739" s="1" t="s">
        <v>2525</v>
      </c>
      <c r="M739" s="1" t="s">
        <v>2598</v>
      </c>
      <c r="N739" s="1" t="s">
        <v>2607</v>
      </c>
      <c r="O739" s="1"/>
      <c r="P739">
        <v>1</v>
      </c>
      <c r="Q739" s="1" t="s">
        <v>1497</v>
      </c>
      <c r="R739" s="1" t="s">
        <v>3107</v>
      </c>
      <c r="S739" s="1"/>
      <c r="T739" s="1" t="s">
        <v>3109</v>
      </c>
      <c r="U739" s="1" t="s">
        <v>3198</v>
      </c>
      <c r="V739" s="1" t="s">
        <v>3342</v>
      </c>
      <c r="W739" s="1" t="s">
        <v>3396</v>
      </c>
      <c r="X739" s="1"/>
      <c r="Y739" s="3">
        <v>46217</v>
      </c>
      <c r="Z739" s="1" t="s">
        <v>3407</v>
      </c>
      <c r="AA739" s="3">
        <v>46217</v>
      </c>
      <c r="AB739" s="1" t="s">
        <v>3416</v>
      </c>
      <c r="AC739" s="1" t="s">
        <v>3664</v>
      </c>
      <c r="AD739" s="1" t="s">
        <v>3933</v>
      </c>
      <c r="AE739" s="1" t="s">
        <v>3933</v>
      </c>
      <c r="AF739" s="1" t="s">
        <v>3937</v>
      </c>
      <c r="AG739" s="1" t="s">
        <v>2525</v>
      </c>
      <c r="AH739" s="1" t="s">
        <v>2598</v>
      </c>
      <c r="AI739" s="1" t="s">
        <v>3948</v>
      </c>
      <c r="AJ739" s="1"/>
      <c r="AK739" s="1"/>
      <c r="AL739" s="1" t="s">
        <v>3952</v>
      </c>
      <c r="AM739" s="1" t="s">
        <v>3952</v>
      </c>
      <c r="AN739" s="1" t="s">
        <v>3959</v>
      </c>
      <c r="AO739" s="1" t="s">
        <v>4090</v>
      </c>
      <c r="AP739" s="1" t="s">
        <v>4221</v>
      </c>
      <c r="AQ739" s="1"/>
      <c r="AR739">
        <v>22422</v>
      </c>
      <c r="AS739">
        <v>1</v>
      </c>
      <c r="AT739" s="1" t="s">
        <v>4235</v>
      </c>
      <c r="AU739">
        <v>1500000</v>
      </c>
      <c r="AV739" s="1" t="s">
        <v>4287</v>
      </c>
      <c r="AW739" s="1" t="s">
        <v>3937</v>
      </c>
      <c r="AX739">
        <v>3678</v>
      </c>
      <c r="AY739">
        <v>135742</v>
      </c>
      <c r="AZ739">
        <v>3</v>
      </c>
      <c r="BA739" s="1" t="s">
        <v>3420</v>
      </c>
    </row>
    <row r="740" spans="1:53">
      <c r="A740" s="1" t="s">
        <v>774</v>
      </c>
      <c r="B740">
        <v>0</v>
      </c>
      <c r="C740">
        <v>3300000</v>
      </c>
      <c r="D740" s="1" t="s">
        <v>1850</v>
      </c>
      <c r="E740">
        <v>20</v>
      </c>
      <c r="F740">
        <v>138998</v>
      </c>
      <c r="G740">
        <v>1</v>
      </c>
      <c r="H740" s="1"/>
      <c r="I740" s="1" t="s">
        <v>2405</v>
      </c>
      <c r="J740" s="1" t="s">
        <v>2462</v>
      </c>
      <c r="K740" s="1" t="s">
        <v>2465</v>
      </c>
      <c r="L740" s="1" t="s">
        <v>2488</v>
      </c>
      <c r="M740" s="1" t="s">
        <v>2593</v>
      </c>
      <c r="N740" s="1" t="s">
        <v>2607</v>
      </c>
      <c r="O740" s="1"/>
      <c r="P740">
        <v>1</v>
      </c>
      <c r="Q740" s="1" t="s">
        <v>2842</v>
      </c>
      <c r="R740" s="1" t="s">
        <v>3107</v>
      </c>
      <c r="S740" s="1"/>
      <c r="T740" s="1" t="s">
        <v>3109</v>
      </c>
      <c r="U740" s="1" t="s">
        <v>2842</v>
      </c>
      <c r="V740" s="1" t="s">
        <v>1850</v>
      </c>
      <c r="W740" s="1" t="s">
        <v>3396</v>
      </c>
      <c r="X740" s="1" t="s">
        <v>3400</v>
      </c>
      <c r="Y740" s="3">
        <v>46217</v>
      </c>
      <c r="Z740" s="1" t="s">
        <v>3407</v>
      </c>
      <c r="AA740" s="3">
        <v>46217</v>
      </c>
      <c r="AB740" s="1" t="s">
        <v>3416</v>
      </c>
      <c r="AC740" s="1" t="s">
        <v>3665</v>
      </c>
      <c r="AD740" s="1" t="s">
        <v>3933</v>
      </c>
      <c r="AE740" s="1" t="s">
        <v>3933</v>
      </c>
      <c r="AF740" s="1" t="s">
        <v>3937</v>
      </c>
      <c r="AG740" s="1" t="s">
        <v>2488</v>
      </c>
      <c r="AH740" s="1" t="s">
        <v>2593</v>
      </c>
      <c r="AI740" s="1" t="s">
        <v>3948</v>
      </c>
      <c r="AJ740" s="1"/>
      <c r="AK740" s="1"/>
      <c r="AL740" s="1" t="s">
        <v>3952</v>
      </c>
      <c r="AM740" s="1" t="s">
        <v>3952</v>
      </c>
      <c r="AN740" s="1" t="s">
        <v>3959</v>
      </c>
      <c r="AO740" s="1" t="s">
        <v>4036</v>
      </c>
      <c r="AP740" s="1" t="s">
        <v>4220</v>
      </c>
      <c r="AQ740" s="1"/>
      <c r="AR740">
        <v>22419</v>
      </c>
      <c r="AS740">
        <v>1</v>
      </c>
      <c r="AT740" s="1" t="s">
        <v>4235</v>
      </c>
      <c r="AU740">
        <v>3300000</v>
      </c>
      <c r="AV740" s="1" t="s">
        <v>4351</v>
      </c>
      <c r="AW740" s="1" t="s">
        <v>3937</v>
      </c>
      <c r="AX740">
        <v>3042</v>
      </c>
      <c r="AY740">
        <v>135743</v>
      </c>
      <c r="AZ740">
        <v>1</v>
      </c>
      <c r="BA740" s="1" t="s">
        <v>3420</v>
      </c>
    </row>
    <row r="741" spans="1:53">
      <c r="A741" s="1" t="s">
        <v>775</v>
      </c>
      <c r="B741">
        <v>0</v>
      </c>
      <c r="C741">
        <v>4</v>
      </c>
      <c r="D741" s="1" t="s">
        <v>1851</v>
      </c>
      <c r="E741">
        <v>-10</v>
      </c>
      <c r="F741">
        <v>138964</v>
      </c>
      <c r="G741">
        <v>1</v>
      </c>
      <c r="H741" s="1"/>
      <c r="I741" s="1" t="s">
        <v>2405</v>
      </c>
      <c r="J741" s="1" t="s">
        <v>2463</v>
      </c>
      <c r="K741" s="1" t="s">
        <v>2465</v>
      </c>
      <c r="L741" s="1" t="s">
        <v>2481</v>
      </c>
      <c r="M741" s="1" t="s">
        <v>2593</v>
      </c>
      <c r="N741" s="1" t="s">
        <v>2607</v>
      </c>
      <c r="O741" s="1"/>
      <c r="P741">
        <v>0</v>
      </c>
      <c r="Q741" s="1" t="s">
        <v>2609</v>
      </c>
      <c r="R741" s="1" t="s">
        <v>3107</v>
      </c>
      <c r="S741" s="1"/>
      <c r="T741" s="1" t="s">
        <v>3109</v>
      </c>
      <c r="U741" s="1" t="s">
        <v>3199</v>
      </c>
      <c r="V741" s="1" t="s">
        <v>3343</v>
      </c>
      <c r="W741" s="1" t="s">
        <v>3398</v>
      </c>
      <c r="X741" s="1" t="s">
        <v>3400</v>
      </c>
      <c r="Y741" s="3">
        <v>46217</v>
      </c>
      <c r="Z741" s="1" t="s">
        <v>3414</v>
      </c>
      <c r="AA741" s="3">
        <v>46217</v>
      </c>
      <c r="AB741" s="1" t="s">
        <v>3416</v>
      </c>
      <c r="AC741" s="1" t="s">
        <v>3666</v>
      </c>
      <c r="AD741" s="1" t="s">
        <v>3933</v>
      </c>
      <c r="AE741" s="1" t="s">
        <v>3933</v>
      </c>
      <c r="AF741" s="1" t="s">
        <v>3937</v>
      </c>
      <c r="AG741" s="1" t="s">
        <v>2481</v>
      </c>
      <c r="AH741" s="1" t="s">
        <v>2593</v>
      </c>
      <c r="AI741" s="1" t="s">
        <v>3950</v>
      </c>
      <c r="AJ741" s="1"/>
      <c r="AK741" s="1"/>
      <c r="AL741" s="1" t="s">
        <v>3954</v>
      </c>
      <c r="AM741" s="1" t="s">
        <v>3954</v>
      </c>
      <c r="AN741" s="1" t="s">
        <v>3959</v>
      </c>
      <c r="AO741" s="1" t="s">
        <v>4084</v>
      </c>
      <c r="AP741" s="1" t="s">
        <v>4221</v>
      </c>
      <c r="AQ741" s="1"/>
      <c r="AR741">
        <v>11533</v>
      </c>
      <c r="AS741">
        <v>1</v>
      </c>
      <c r="AT741" s="1" t="s">
        <v>4237</v>
      </c>
      <c r="AU741">
        <v>4</v>
      </c>
      <c r="AV741" s="1" t="s">
        <v>4274</v>
      </c>
      <c r="AW741" s="1" t="s">
        <v>3937</v>
      </c>
      <c r="AX741">
        <v>6711</v>
      </c>
      <c r="AY741">
        <v>135744</v>
      </c>
      <c r="AZ741">
        <v>1</v>
      </c>
      <c r="BA741" s="1" t="s">
        <v>3420</v>
      </c>
    </row>
    <row r="742" spans="1:53">
      <c r="A742" s="1" t="s">
        <v>776</v>
      </c>
      <c r="B742">
        <v>0</v>
      </c>
      <c r="C742">
        <v>40</v>
      </c>
      <c r="D742" s="1" t="s">
        <v>1852</v>
      </c>
      <c r="E742">
        <v>-10</v>
      </c>
      <c r="F742">
        <v>138964</v>
      </c>
      <c r="G742">
        <v>2</v>
      </c>
      <c r="H742" s="1"/>
      <c r="I742" s="1" t="s">
        <v>2405</v>
      </c>
      <c r="J742" s="1" t="s">
        <v>2463</v>
      </c>
      <c r="K742" s="1" t="s">
        <v>2465</v>
      </c>
      <c r="L742" s="1" t="s">
        <v>2481</v>
      </c>
      <c r="M742" s="1" t="s">
        <v>2593</v>
      </c>
      <c r="N742" s="1" t="s">
        <v>2607</v>
      </c>
      <c r="O742" s="1"/>
      <c r="P742">
        <v>0</v>
      </c>
      <c r="Q742" s="1" t="s">
        <v>2609</v>
      </c>
      <c r="R742" s="1" t="s">
        <v>3107</v>
      </c>
      <c r="S742" s="1"/>
      <c r="T742" s="1" t="s">
        <v>3109</v>
      </c>
      <c r="U742" s="1" t="s">
        <v>3199</v>
      </c>
      <c r="V742" s="1" t="s">
        <v>3343</v>
      </c>
      <c r="W742" s="1" t="s">
        <v>3398</v>
      </c>
      <c r="X742" s="1" t="s">
        <v>3400</v>
      </c>
      <c r="Y742" s="3">
        <v>46217</v>
      </c>
      <c r="Z742" s="1" t="s">
        <v>3414</v>
      </c>
      <c r="AA742" s="3">
        <v>46217</v>
      </c>
      <c r="AB742" s="1" t="s">
        <v>3416</v>
      </c>
      <c r="AC742" s="1" t="s">
        <v>3666</v>
      </c>
      <c r="AD742" s="1" t="s">
        <v>3933</v>
      </c>
      <c r="AE742" s="1" t="s">
        <v>3933</v>
      </c>
      <c r="AF742" s="1" t="s">
        <v>3937</v>
      </c>
      <c r="AG742" s="1" t="s">
        <v>2481</v>
      </c>
      <c r="AH742" s="1" t="s">
        <v>2593</v>
      </c>
      <c r="AI742" s="1" t="s">
        <v>3950</v>
      </c>
      <c r="AJ742" s="1"/>
      <c r="AK742" s="1"/>
      <c r="AL742" s="1" t="s">
        <v>3954</v>
      </c>
      <c r="AM742" s="1" t="s">
        <v>3954</v>
      </c>
      <c r="AN742" s="1" t="s">
        <v>3959</v>
      </c>
      <c r="AO742" s="1" t="s">
        <v>4084</v>
      </c>
      <c r="AP742" s="1" t="s">
        <v>4221</v>
      </c>
      <c r="AQ742" s="1"/>
      <c r="AR742">
        <v>11533</v>
      </c>
      <c r="AS742">
        <v>1</v>
      </c>
      <c r="AT742" s="1" t="s">
        <v>4237</v>
      </c>
      <c r="AU742">
        <v>40</v>
      </c>
      <c r="AV742" s="1" t="s">
        <v>4274</v>
      </c>
      <c r="AW742" s="1" t="s">
        <v>3937</v>
      </c>
      <c r="AX742">
        <v>6711</v>
      </c>
      <c r="AY742">
        <v>135744</v>
      </c>
      <c r="AZ742">
        <v>2</v>
      </c>
      <c r="BA742" s="1" t="s">
        <v>3420</v>
      </c>
    </row>
    <row r="743" spans="1:53">
      <c r="A743" s="1" t="s">
        <v>777</v>
      </c>
      <c r="B743">
        <v>0</v>
      </c>
      <c r="C743">
        <v>40</v>
      </c>
      <c r="D743" s="1" t="s">
        <v>1852</v>
      </c>
      <c r="E743">
        <v>-10</v>
      </c>
      <c r="F743">
        <v>138964</v>
      </c>
      <c r="G743">
        <v>3</v>
      </c>
      <c r="H743" s="1"/>
      <c r="I743" s="1" t="s">
        <v>2405</v>
      </c>
      <c r="J743" s="1" t="s">
        <v>2463</v>
      </c>
      <c r="K743" s="1" t="s">
        <v>2465</v>
      </c>
      <c r="L743" s="1" t="s">
        <v>2481</v>
      </c>
      <c r="M743" s="1" t="s">
        <v>2593</v>
      </c>
      <c r="N743" s="1" t="s">
        <v>2607</v>
      </c>
      <c r="O743" s="1"/>
      <c r="P743">
        <v>0</v>
      </c>
      <c r="Q743" s="1" t="s">
        <v>2609</v>
      </c>
      <c r="R743" s="1" t="s">
        <v>3107</v>
      </c>
      <c r="S743" s="1"/>
      <c r="T743" s="1" t="s">
        <v>3109</v>
      </c>
      <c r="U743" s="1" t="s">
        <v>3199</v>
      </c>
      <c r="V743" s="1" t="s">
        <v>3343</v>
      </c>
      <c r="W743" s="1" t="s">
        <v>3398</v>
      </c>
      <c r="X743" s="1" t="s">
        <v>3400</v>
      </c>
      <c r="Y743" s="3">
        <v>46217</v>
      </c>
      <c r="Z743" s="1" t="s">
        <v>3414</v>
      </c>
      <c r="AA743" s="3">
        <v>46217</v>
      </c>
      <c r="AB743" s="1" t="s">
        <v>3416</v>
      </c>
      <c r="AC743" s="1" t="s">
        <v>3666</v>
      </c>
      <c r="AD743" s="1" t="s">
        <v>3933</v>
      </c>
      <c r="AE743" s="1" t="s">
        <v>3933</v>
      </c>
      <c r="AF743" s="1" t="s">
        <v>3937</v>
      </c>
      <c r="AG743" s="1" t="s">
        <v>2481</v>
      </c>
      <c r="AH743" s="1" t="s">
        <v>2593</v>
      </c>
      <c r="AI743" s="1" t="s">
        <v>3950</v>
      </c>
      <c r="AJ743" s="1"/>
      <c r="AK743" s="1"/>
      <c r="AL743" s="1" t="s">
        <v>3954</v>
      </c>
      <c r="AM743" s="1" t="s">
        <v>3954</v>
      </c>
      <c r="AN743" s="1" t="s">
        <v>3959</v>
      </c>
      <c r="AO743" s="1" t="s">
        <v>4084</v>
      </c>
      <c r="AP743" s="1" t="s">
        <v>4221</v>
      </c>
      <c r="AQ743" s="1"/>
      <c r="AR743">
        <v>11533</v>
      </c>
      <c r="AS743">
        <v>1</v>
      </c>
      <c r="AT743" s="1" t="s">
        <v>4237</v>
      </c>
      <c r="AU743">
        <v>40</v>
      </c>
      <c r="AV743" s="1" t="s">
        <v>4274</v>
      </c>
      <c r="AW743" s="1" t="s">
        <v>3937</v>
      </c>
      <c r="AX743">
        <v>6711</v>
      </c>
      <c r="AY743">
        <v>135744</v>
      </c>
      <c r="AZ743">
        <v>3</v>
      </c>
      <c r="BA743" s="1" t="s">
        <v>3420</v>
      </c>
    </row>
    <row r="744" spans="1:53">
      <c r="A744" s="1" t="s">
        <v>778</v>
      </c>
      <c r="B744">
        <v>0</v>
      </c>
      <c r="C744">
        <v>4</v>
      </c>
      <c r="D744" s="1" t="s">
        <v>1851</v>
      </c>
      <c r="E744">
        <v>-10</v>
      </c>
      <c r="F744">
        <v>138964</v>
      </c>
      <c r="G744">
        <v>4</v>
      </c>
      <c r="H744" s="1"/>
      <c r="I744" s="1" t="s">
        <v>2414</v>
      </c>
      <c r="J744" s="1" t="s">
        <v>2463</v>
      </c>
      <c r="K744" s="1" t="s">
        <v>2465</v>
      </c>
      <c r="L744" s="1" t="s">
        <v>2481</v>
      </c>
      <c r="M744" s="1" t="s">
        <v>2593</v>
      </c>
      <c r="N744" s="1" t="s">
        <v>2607</v>
      </c>
      <c r="O744" s="1"/>
      <c r="P744">
        <v>0</v>
      </c>
      <c r="Q744" s="1" t="s">
        <v>2609</v>
      </c>
      <c r="R744" s="1" t="s">
        <v>3107</v>
      </c>
      <c r="S744" s="1"/>
      <c r="T744" s="1" t="s">
        <v>3109</v>
      </c>
      <c r="U744" s="1" t="s">
        <v>3199</v>
      </c>
      <c r="V744" s="1" t="s">
        <v>3343</v>
      </c>
      <c r="W744" s="1" t="s">
        <v>3398</v>
      </c>
      <c r="X744" s="1" t="s">
        <v>3400</v>
      </c>
      <c r="Y744" s="3">
        <v>46217</v>
      </c>
      <c r="Z744" s="1" t="s">
        <v>3414</v>
      </c>
      <c r="AA744" s="3">
        <v>46217</v>
      </c>
      <c r="AB744" s="1" t="s">
        <v>3416</v>
      </c>
      <c r="AC744" s="1" t="s">
        <v>3666</v>
      </c>
      <c r="AD744" s="1" t="s">
        <v>3933</v>
      </c>
      <c r="AE744" s="1" t="s">
        <v>3933</v>
      </c>
      <c r="AF744" s="1" t="s">
        <v>3937</v>
      </c>
      <c r="AG744" s="1" t="s">
        <v>2481</v>
      </c>
      <c r="AH744" s="1" t="s">
        <v>2593</v>
      </c>
      <c r="AI744" s="1" t="s">
        <v>3950</v>
      </c>
      <c r="AJ744" s="1"/>
      <c r="AK744" s="1"/>
      <c r="AL744" s="1" t="s">
        <v>3954</v>
      </c>
      <c r="AM744" s="1" t="s">
        <v>3954</v>
      </c>
      <c r="AN744" s="1" t="s">
        <v>3959</v>
      </c>
      <c r="AO744" s="1" t="s">
        <v>4084</v>
      </c>
      <c r="AP744" s="1" t="s">
        <v>4221</v>
      </c>
      <c r="AQ744" s="1"/>
      <c r="AR744">
        <v>1250</v>
      </c>
      <c r="AS744">
        <v>1</v>
      </c>
      <c r="AT744" s="1" t="s">
        <v>4235</v>
      </c>
      <c r="AU744">
        <v>4</v>
      </c>
      <c r="AV744" s="1" t="s">
        <v>4259</v>
      </c>
      <c r="AW744" s="1" t="s">
        <v>3937</v>
      </c>
      <c r="AX744">
        <v>6711</v>
      </c>
      <c r="AY744">
        <v>135744</v>
      </c>
      <c r="AZ744">
        <v>4</v>
      </c>
      <c r="BA744" s="1" t="s">
        <v>3420</v>
      </c>
    </row>
    <row r="745" spans="1:53">
      <c r="A745" s="1" t="s">
        <v>779</v>
      </c>
      <c r="B745">
        <v>0</v>
      </c>
      <c r="C745">
        <v>4</v>
      </c>
      <c r="D745" s="1" t="s">
        <v>1851</v>
      </c>
      <c r="E745">
        <v>-10</v>
      </c>
      <c r="F745">
        <v>138964</v>
      </c>
      <c r="G745">
        <v>5</v>
      </c>
      <c r="H745" s="1"/>
      <c r="I745" s="1" t="s">
        <v>2414</v>
      </c>
      <c r="J745" s="1" t="s">
        <v>2463</v>
      </c>
      <c r="K745" s="1" t="s">
        <v>2465</v>
      </c>
      <c r="L745" s="1" t="s">
        <v>2481</v>
      </c>
      <c r="M745" s="1" t="s">
        <v>2593</v>
      </c>
      <c r="N745" s="1" t="s">
        <v>2607</v>
      </c>
      <c r="O745" s="1"/>
      <c r="P745">
        <v>0</v>
      </c>
      <c r="Q745" s="1" t="s">
        <v>2609</v>
      </c>
      <c r="R745" s="1" t="s">
        <v>3107</v>
      </c>
      <c r="S745" s="1"/>
      <c r="T745" s="1" t="s">
        <v>3109</v>
      </c>
      <c r="U745" s="1" t="s">
        <v>3199</v>
      </c>
      <c r="V745" s="1" t="s">
        <v>3343</v>
      </c>
      <c r="W745" s="1" t="s">
        <v>3398</v>
      </c>
      <c r="X745" s="1" t="s">
        <v>3400</v>
      </c>
      <c r="Y745" s="3">
        <v>46217</v>
      </c>
      <c r="Z745" s="1" t="s">
        <v>3414</v>
      </c>
      <c r="AA745" s="3">
        <v>46217</v>
      </c>
      <c r="AB745" s="1" t="s">
        <v>3416</v>
      </c>
      <c r="AC745" s="1" t="s">
        <v>3666</v>
      </c>
      <c r="AD745" s="1" t="s">
        <v>3933</v>
      </c>
      <c r="AE745" s="1" t="s">
        <v>3933</v>
      </c>
      <c r="AF745" s="1" t="s">
        <v>3937</v>
      </c>
      <c r="AG745" s="1" t="s">
        <v>2481</v>
      </c>
      <c r="AH745" s="1" t="s">
        <v>2593</v>
      </c>
      <c r="AI745" s="1" t="s">
        <v>3950</v>
      </c>
      <c r="AJ745" s="1"/>
      <c r="AK745" s="1"/>
      <c r="AL745" s="1" t="s">
        <v>3954</v>
      </c>
      <c r="AM745" s="1" t="s">
        <v>3954</v>
      </c>
      <c r="AN745" s="1" t="s">
        <v>3959</v>
      </c>
      <c r="AO745" s="1" t="s">
        <v>4084</v>
      </c>
      <c r="AP745" s="1" t="s">
        <v>4221</v>
      </c>
      <c r="AQ745" s="1"/>
      <c r="AR745">
        <v>1250</v>
      </c>
      <c r="AS745">
        <v>1</v>
      </c>
      <c r="AT745" s="1" t="s">
        <v>4235</v>
      </c>
      <c r="AU745">
        <v>4</v>
      </c>
      <c r="AV745" s="1" t="s">
        <v>4259</v>
      </c>
      <c r="AW745" s="1" t="s">
        <v>3937</v>
      </c>
      <c r="AX745">
        <v>6711</v>
      </c>
      <c r="AY745">
        <v>135744</v>
      </c>
      <c r="AZ745">
        <v>5</v>
      </c>
      <c r="BA745" s="1" t="s">
        <v>3420</v>
      </c>
    </row>
    <row r="746" spans="1:53">
      <c r="A746" s="1" t="s">
        <v>780</v>
      </c>
      <c r="B746">
        <v>0</v>
      </c>
      <c r="C746">
        <v>19624000</v>
      </c>
      <c r="D746" s="1" t="s">
        <v>1853</v>
      </c>
      <c r="E746">
        <v>20</v>
      </c>
      <c r="F746">
        <v>138960</v>
      </c>
      <c r="G746">
        <v>1</v>
      </c>
      <c r="H746" s="1"/>
      <c r="I746" s="1" t="s">
        <v>2405</v>
      </c>
      <c r="J746" s="1" t="s">
        <v>2462</v>
      </c>
      <c r="K746" s="1" t="s">
        <v>2465</v>
      </c>
      <c r="L746" s="1" t="s">
        <v>2527</v>
      </c>
      <c r="M746" s="1" t="s">
        <v>2593</v>
      </c>
      <c r="N746" s="1" t="s">
        <v>2607</v>
      </c>
      <c r="O746" s="1"/>
      <c r="P746">
        <v>1</v>
      </c>
      <c r="Q746" s="1" t="s">
        <v>2843</v>
      </c>
      <c r="R746" s="1" t="s">
        <v>3107</v>
      </c>
      <c r="S746" s="1"/>
      <c r="T746" s="1" t="s">
        <v>3109</v>
      </c>
      <c r="U746" s="1" t="s">
        <v>3200</v>
      </c>
      <c r="V746" s="1" t="s">
        <v>3344</v>
      </c>
      <c r="W746" s="1" t="s">
        <v>3396</v>
      </c>
      <c r="X746" s="1" t="s">
        <v>3400</v>
      </c>
      <c r="Y746" s="3">
        <v>46217</v>
      </c>
      <c r="Z746" s="1" t="s">
        <v>3407</v>
      </c>
      <c r="AA746" s="3">
        <v>46217</v>
      </c>
      <c r="AB746" s="1" t="s">
        <v>3416</v>
      </c>
      <c r="AC746" s="1" t="s">
        <v>3667</v>
      </c>
      <c r="AD746" s="1" t="s">
        <v>3933</v>
      </c>
      <c r="AE746" s="1" t="s">
        <v>3933</v>
      </c>
      <c r="AF746" s="1" t="s">
        <v>3937</v>
      </c>
      <c r="AG746" s="1" t="s">
        <v>2527</v>
      </c>
      <c r="AH746" s="1" t="s">
        <v>2593</v>
      </c>
      <c r="AI746" s="1" t="s">
        <v>3948</v>
      </c>
      <c r="AJ746" s="1"/>
      <c r="AK746" s="1"/>
      <c r="AL746" s="1" t="s">
        <v>3953</v>
      </c>
      <c r="AM746" s="1" t="s">
        <v>3952</v>
      </c>
      <c r="AN746" s="1" t="s">
        <v>3959</v>
      </c>
      <c r="AO746" s="1" t="s">
        <v>3982</v>
      </c>
      <c r="AP746" s="1" t="s">
        <v>4221</v>
      </c>
      <c r="AQ746" s="1"/>
      <c r="AR746">
        <v>22428</v>
      </c>
      <c r="AS746">
        <v>1</v>
      </c>
      <c r="AT746" s="1" t="s">
        <v>4235</v>
      </c>
      <c r="AU746">
        <v>19624000</v>
      </c>
      <c r="AV746" s="1" t="s">
        <v>4352</v>
      </c>
      <c r="AW746" s="1" t="s">
        <v>3937</v>
      </c>
      <c r="AX746">
        <v>2633</v>
      </c>
      <c r="AY746">
        <v>135745</v>
      </c>
      <c r="AZ746">
        <v>1</v>
      </c>
      <c r="BA746" s="1" t="s">
        <v>3416</v>
      </c>
    </row>
    <row r="747" spans="1:53">
      <c r="A747" s="1" t="s">
        <v>251</v>
      </c>
      <c r="B747">
        <v>0</v>
      </c>
      <c r="C747">
        <v>-5887200</v>
      </c>
      <c r="D747" s="1" t="s">
        <v>1854</v>
      </c>
      <c r="E747">
        <v>20</v>
      </c>
      <c r="F747">
        <v>138960</v>
      </c>
      <c r="G747">
        <v>2</v>
      </c>
      <c r="H747" s="1"/>
      <c r="I747" s="1" t="s">
        <v>2415</v>
      </c>
      <c r="J747" s="1" t="s">
        <v>2462</v>
      </c>
      <c r="K747" s="1" t="s">
        <v>2465</v>
      </c>
      <c r="L747" s="1" t="s">
        <v>2527</v>
      </c>
      <c r="M747" s="1" t="s">
        <v>2593</v>
      </c>
      <c r="N747" s="1" t="s">
        <v>2607</v>
      </c>
      <c r="O747" s="1"/>
      <c r="P747">
        <v>0</v>
      </c>
      <c r="Q747" s="1" t="s">
        <v>2609</v>
      </c>
      <c r="R747" s="1" t="s">
        <v>3107</v>
      </c>
      <c r="S747" s="1"/>
      <c r="T747" s="1" t="s">
        <v>3109</v>
      </c>
      <c r="U747" s="1" t="s">
        <v>3200</v>
      </c>
      <c r="V747" s="1" t="s">
        <v>3344</v>
      </c>
      <c r="W747" s="1" t="s">
        <v>3396</v>
      </c>
      <c r="X747" s="1" t="s">
        <v>3400</v>
      </c>
      <c r="Y747" s="3">
        <v>46217</v>
      </c>
      <c r="Z747" s="1" t="s">
        <v>3407</v>
      </c>
      <c r="AA747" s="3">
        <v>46217</v>
      </c>
      <c r="AB747" s="1" t="s">
        <v>3416</v>
      </c>
      <c r="AC747" s="1" t="s">
        <v>3667</v>
      </c>
      <c r="AD747" s="1" t="s">
        <v>3933</v>
      </c>
      <c r="AE747" s="1" t="s">
        <v>3933</v>
      </c>
      <c r="AF747" s="1" t="s">
        <v>3937</v>
      </c>
      <c r="AG747" s="1" t="s">
        <v>2527</v>
      </c>
      <c r="AH747" s="1" t="s">
        <v>2593</v>
      </c>
      <c r="AI747" s="1" t="s">
        <v>3948</v>
      </c>
      <c r="AJ747" s="1"/>
      <c r="AK747" s="1"/>
      <c r="AL747" s="1" t="s">
        <v>3953</v>
      </c>
      <c r="AM747" s="1" t="s">
        <v>3954</v>
      </c>
      <c r="AN747" s="1" t="s">
        <v>3959</v>
      </c>
      <c r="AO747" s="1" t="s">
        <v>3982</v>
      </c>
      <c r="AP747" s="1" t="s">
        <v>4221</v>
      </c>
      <c r="AQ747" s="1"/>
      <c r="AR747">
        <v>2057</v>
      </c>
      <c r="AS747">
        <v>1</v>
      </c>
      <c r="AT747" s="1" t="s">
        <v>4235</v>
      </c>
      <c r="AU747">
        <v>-5887200</v>
      </c>
      <c r="AV747" s="1" t="s">
        <v>120</v>
      </c>
      <c r="AW747" s="1" t="s">
        <v>3937</v>
      </c>
      <c r="AX747">
        <v>2633</v>
      </c>
      <c r="AY747">
        <v>135745</v>
      </c>
      <c r="AZ747">
        <v>2</v>
      </c>
      <c r="BA747" s="1" t="s">
        <v>3416</v>
      </c>
    </row>
    <row r="748" spans="1:53">
      <c r="A748" s="1" t="s">
        <v>781</v>
      </c>
      <c r="B748">
        <v>0</v>
      </c>
      <c r="C748">
        <v>6000000</v>
      </c>
      <c r="D748" s="1" t="s">
        <v>1601</v>
      </c>
      <c r="E748">
        <v>0</v>
      </c>
      <c r="F748">
        <v>138996</v>
      </c>
      <c r="G748">
        <v>1</v>
      </c>
      <c r="H748" s="1"/>
      <c r="I748" s="1" t="s">
        <v>2405</v>
      </c>
      <c r="J748" s="1" t="s">
        <v>2462</v>
      </c>
      <c r="K748" s="1" t="s">
        <v>2465</v>
      </c>
      <c r="L748" s="1" t="s">
        <v>2488</v>
      </c>
      <c r="M748" s="1" t="s">
        <v>2593</v>
      </c>
      <c r="N748" s="1" t="s">
        <v>2607</v>
      </c>
      <c r="O748" s="1"/>
      <c r="P748">
        <v>1</v>
      </c>
      <c r="Q748" s="1" t="s">
        <v>1601</v>
      </c>
      <c r="R748" s="1" t="s">
        <v>3107</v>
      </c>
      <c r="S748" s="1"/>
      <c r="T748" s="1" t="s">
        <v>3109</v>
      </c>
      <c r="U748" s="1" t="s">
        <v>1601</v>
      </c>
      <c r="V748" s="1" t="s">
        <v>1601</v>
      </c>
      <c r="W748" s="1" t="s">
        <v>3396</v>
      </c>
      <c r="X748" s="1" t="s">
        <v>3400</v>
      </c>
      <c r="Y748" s="3">
        <v>46218</v>
      </c>
      <c r="Z748" s="1" t="s">
        <v>3413</v>
      </c>
      <c r="AA748" s="3">
        <v>46218</v>
      </c>
      <c r="AB748" s="1" t="s">
        <v>3416</v>
      </c>
      <c r="AC748" s="1" t="s">
        <v>3668</v>
      </c>
      <c r="AD748" s="1" t="s">
        <v>3933</v>
      </c>
      <c r="AE748" s="1" t="s">
        <v>3933</v>
      </c>
      <c r="AF748" s="1" t="s">
        <v>3937</v>
      </c>
      <c r="AG748" s="1" t="s">
        <v>2488</v>
      </c>
      <c r="AH748" s="1" t="s">
        <v>2593</v>
      </c>
      <c r="AI748" s="1" t="s">
        <v>3948</v>
      </c>
      <c r="AJ748" s="1"/>
      <c r="AK748" s="1"/>
      <c r="AL748" s="1" t="s">
        <v>3952</v>
      </c>
      <c r="AM748" s="1" t="s">
        <v>3952</v>
      </c>
      <c r="AN748" s="1" t="s">
        <v>3959</v>
      </c>
      <c r="AO748" s="1" t="s">
        <v>4049</v>
      </c>
      <c r="AP748" s="1" t="s">
        <v>4220</v>
      </c>
      <c r="AQ748" s="1"/>
      <c r="AR748">
        <v>22417</v>
      </c>
      <c r="AS748">
        <v>1</v>
      </c>
      <c r="AT748" s="1" t="s">
        <v>4235</v>
      </c>
      <c r="AU748">
        <v>6000000</v>
      </c>
      <c r="AV748" s="1" t="s">
        <v>4280</v>
      </c>
      <c r="AW748" s="1" t="s">
        <v>3937</v>
      </c>
      <c r="AX748">
        <v>2328</v>
      </c>
      <c r="AY748">
        <v>135746</v>
      </c>
      <c r="AZ748">
        <v>1</v>
      </c>
      <c r="BA748" s="1" t="s">
        <v>3420</v>
      </c>
    </row>
    <row r="749" spans="1:53">
      <c r="A749" s="1" t="s">
        <v>782</v>
      </c>
      <c r="B749">
        <v>0</v>
      </c>
      <c r="C749">
        <v>1130000</v>
      </c>
      <c r="D749" s="1" t="s">
        <v>1855</v>
      </c>
      <c r="E749">
        <v>0</v>
      </c>
      <c r="F749">
        <v>138995</v>
      </c>
      <c r="G749">
        <v>1</v>
      </c>
      <c r="H749" s="1"/>
      <c r="I749" s="1" t="s">
        <v>2405</v>
      </c>
      <c r="J749" s="1" t="s">
        <v>2462</v>
      </c>
      <c r="K749" s="1" t="s">
        <v>2465</v>
      </c>
      <c r="L749" s="1" t="s">
        <v>2488</v>
      </c>
      <c r="M749" s="1" t="s">
        <v>2593</v>
      </c>
      <c r="N749" s="1" t="s">
        <v>2607</v>
      </c>
      <c r="O749" s="1"/>
      <c r="P749">
        <v>1</v>
      </c>
      <c r="Q749" s="1" t="s">
        <v>1855</v>
      </c>
      <c r="R749" s="1" t="s">
        <v>3107</v>
      </c>
      <c r="S749" s="1"/>
      <c r="T749" s="1" t="s">
        <v>3109</v>
      </c>
      <c r="U749" s="1" t="s">
        <v>1855</v>
      </c>
      <c r="V749" s="1" t="s">
        <v>1855</v>
      </c>
      <c r="W749" s="1" t="s">
        <v>3396</v>
      </c>
      <c r="X749" s="1" t="s">
        <v>3400</v>
      </c>
      <c r="Y749" s="3">
        <v>46218</v>
      </c>
      <c r="Z749" s="1" t="s">
        <v>3413</v>
      </c>
      <c r="AA749" s="3">
        <v>46218</v>
      </c>
      <c r="AB749" s="1" t="s">
        <v>3416</v>
      </c>
      <c r="AC749" s="1" t="s">
        <v>3669</v>
      </c>
      <c r="AD749" s="1" t="s">
        <v>3933</v>
      </c>
      <c r="AE749" s="1" t="s">
        <v>3933</v>
      </c>
      <c r="AF749" s="1" t="s">
        <v>3937</v>
      </c>
      <c r="AG749" s="1" t="s">
        <v>2488</v>
      </c>
      <c r="AH749" s="1" t="s">
        <v>2593</v>
      </c>
      <c r="AI749" s="1" t="s">
        <v>3948</v>
      </c>
      <c r="AJ749" s="1"/>
      <c r="AK749" s="1"/>
      <c r="AL749" s="1" t="s">
        <v>3952</v>
      </c>
      <c r="AM749" s="1" t="s">
        <v>3952</v>
      </c>
      <c r="AN749" s="1" t="s">
        <v>3959</v>
      </c>
      <c r="AO749" s="1" t="s">
        <v>3984</v>
      </c>
      <c r="AP749" s="1" t="s">
        <v>4220</v>
      </c>
      <c r="AQ749" s="1"/>
      <c r="AR749">
        <v>22418</v>
      </c>
      <c r="AS749">
        <v>1</v>
      </c>
      <c r="AT749" s="1" t="s">
        <v>4235</v>
      </c>
      <c r="AU749">
        <v>1130000</v>
      </c>
      <c r="AV749" s="1" t="s">
        <v>4260</v>
      </c>
      <c r="AW749" s="1" t="s">
        <v>3937</v>
      </c>
      <c r="AX749">
        <v>5337</v>
      </c>
      <c r="AY749">
        <v>135747</v>
      </c>
      <c r="AZ749">
        <v>1</v>
      </c>
      <c r="BA749" s="1" t="s">
        <v>3416</v>
      </c>
    </row>
    <row r="750" spans="1:53">
      <c r="A750" s="1" t="s">
        <v>783</v>
      </c>
      <c r="B750">
        <v>0</v>
      </c>
      <c r="C750">
        <v>10348307.26</v>
      </c>
      <c r="D750" s="1" t="s">
        <v>1856</v>
      </c>
      <c r="E750">
        <v>20</v>
      </c>
      <c r="F750">
        <v>138984</v>
      </c>
      <c r="G750">
        <v>1</v>
      </c>
      <c r="H750" s="1"/>
      <c r="I750" s="1" t="s">
        <v>2405</v>
      </c>
      <c r="J750" s="1" t="s">
        <v>2462</v>
      </c>
      <c r="K750" s="1" t="s">
        <v>2464</v>
      </c>
      <c r="L750" s="1" t="s">
        <v>2471</v>
      </c>
      <c r="M750" s="1" t="s">
        <v>2582</v>
      </c>
      <c r="N750" s="1" t="s">
        <v>2607</v>
      </c>
      <c r="O750" s="1"/>
      <c r="P750">
        <v>1</v>
      </c>
      <c r="Q750" s="1" t="s">
        <v>2844</v>
      </c>
      <c r="R750" s="1" t="s">
        <v>3107</v>
      </c>
      <c r="S750" s="1"/>
      <c r="T750" s="1" t="s">
        <v>3109</v>
      </c>
      <c r="U750" s="1" t="s">
        <v>2844</v>
      </c>
      <c r="V750" s="1" t="s">
        <v>1856</v>
      </c>
      <c r="W750" s="1" t="s">
        <v>3396</v>
      </c>
      <c r="X750" s="1"/>
      <c r="Y750" s="3">
        <v>46218</v>
      </c>
      <c r="Z750" s="1" t="s">
        <v>3413</v>
      </c>
      <c r="AA750" s="3">
        <v>46218</v>
      </c>
      <c r="AB750" s="1" t="s">
        <v>3416</v>
      </c>
      <c r="AC750" s="1" t="s">
        <v>3670</v>
      </c>
      <c r="AD750" s="1" t="s">
        <v>3933</v>
      </c>
      <c r="AE750" s="1" t="s">
        <v>3933</v>
      </c>
      <c r="AF750" s="1" t="s">
        <v>3939</v>
      </c>
      <c r="AG750" s="1" t="s">
        <v>2471</v>
      </c>
      <c r="AH750" s="1" t="s">
        <v>2582</v>
      </c>
      <c r="AI750" s="1" t="s">
        <v>3948</v>
      </c>
      <c r="AJ750" s="1"/>
      <c r="AK750" s="1"/>
      <c r="AL750" s="1" t="s">
        <v>3952</v>
      </c>
      <c r="AM750" s="1" t="s">
        <v>3952</v>
      </c>
      <c r="AN750" s="1" t="s">
        <v>3959</v>
      </c>
      <c r="AO750" s="1" t="s">
        <v>4091</v>
      </c>
      <c r="AP750" s="1" t="s">
        <v>4213</v>
      </c>
      <c r="AQ750" s="1"/>
      <c r="AR750">
        <v>10668</v>
      </c>
      <c r="AS750">
        <v>1</v>
      </c>
      <c r="AT750" s="1" t="s">
        <v>4235</v>
      </c>
      <c r="AU750">
        <v>10348307.26</v>
      </c>
      <c r="AV750" s="1" t="s">
        <v>4242</v>
      </c>
      <c r="AW750" s="1" t="s">
        <v>3939</v>
      </c>
      <c r="AX750">
        <v>1175</v>
      </c>
      <c r="AY750">
        <v>135748</v>
      </c>
      <c r="AZ750">
        <v>1</v>
      </c>
      <c r="BA750" s="1" t="s">
        <v>4633</v>
      </c>
    </row>
    <row r="751" spans="1:53">
      <c r="A751" s="1" t="s">
        <v>784</v>
      </c>
      <c r="B751">
        <v>0</v>
      </c>
      <c r="C751">
        <v>50000000</v>
      </c>
      <c r="D751" s="1" t="s">
        <v>1857</v>
      </c>
      <c r="E751">
        <v>0</v>
      </c>
      <c r="F751">
        <v>138941</v>
      </c>
      <c r="G751">
        <v>1</v>
      </c>
      <c r="H751" s="1"/>
      <c r="I751" s="1" t="s">
        <v>2405</v>
      </c>
      <c r="J751" s="1" t="s">
        <v>2463</v>
      </c>
      <c r="K751" s="1" t="s">
        <v>2464</v>
      </c>
      <c r="L751" s="1" t="s">
        <v>2498</v>
      </c>
      <c r="M751" s="1" t="s">
        <v>2589</v>
      </c>
      <c r="N751" s="1" t="s">
        <v>2607</v>
      </c>
      <c r="O751" s="1"/>
      <c r="P751">
        <v>0</v>
      </c>
      <c r="Q751" s="1" t="s">
        <v>2609</v>
      </c>
      <c r="R751" s="1" t="s">
        <v>3107</v>
      </c>
      <c r="S751" s="1"/>
      <c r="T751" s="1" t="s">
        <v>3108</v>
      </c>
      <c r="U751" s="1" t="s">
        <v>1857</v>
      </c>
      <c r="V751" s="1" t="s">
        <v>1857</v>
      </c>
      <c r="W751" s="1" t="s">
        <v>3396</v>
      </c>
      <c r="X751" s="1" t="s">
        <v>3400</v>
      </c>
      <c r="Y751" s="3">
        <v>46218</v>
      </c>
      <c r="Z751" s="1" t="s">
        <v>3413</v>
      </c>
      <c r="AA751" s="3">
        <v>46218</v>
      </c>
      <c r="AB751" s="1" t="s">
        <v>3416</v>
      </c>
      <c r="AC751" s="1" t="s">
        <v>3671</v>
      </c>
      <c r="AD751" s="1" t="s">
        <v>3933</v>
      </c>
      <c r="AE751" s="1" t="s">
        <v>3933</v>
      </c>
      <c r="AF751" s="1" t="s">
        <v>3939</v>
      </c>
      <c r="AG751" s="1" t="s">
        <v>2498</v>
      </c>
      <c r="AH751" s="1" t="s">
        <v>2589</v>
      </c>
      <c r="AI751" s="1" t="s">
        <v>3948</v>
      </c>
      <c r="AJ751" s="1"/>
      <c r="AK751" s="1"/>
      <c r="AL751" s="1" t="s">
        <v>3954</v>
      </c>
      <c r="AM751" s="1" t="s">
        <v>3954</v>
      </c>
      <c r="AN751" s="1" t="s">
        <v>3958</v>
      </c>
      <c r="AO751" s="1" t="s">
        <v>4092</v>
      </c>
      <c r="AP751" s="1" t="s">
        <v>4212</v>
      </c>
      <c r="AQ751" s="1"/>
      <c r="AR751">
        <v>11533</v>
      </c>
      <c r="AS751">
        <v>1</v>
      </c>
      <c r="AT751" s="1" t="s">
        <v>4237</v>
      </c>
      <c r="AU751">
        <v>50000000</v>
      </c>
      <c r="AV751" s="1" t="s">
        <v>4274</v>
      </c>
      <c r="AW751" s="1" t="s">
        <v>3939</v>
      </c>
      <c r="AX751">
        <v>2467</v>
      </c>
      <c r="AY751">
        <v>135749</v>
      </c>
      <c r="AZ751">
        <v>1</v>
      </c>
      <c r="BA751" s="1" t="s">
        <v>3406</v>
      </c>
    </row>
    <row r="752" spans="1:53">
      <c r="A752" s="1" t="s">
        <v>785</v>
      </c>
      <c r="B752">
        <v>0</v>
      </c>
      <c r="C752">
        <v>442500000</v>
      </c>
      <c r="D752" s="1" t="s">
        <v>1858</v>
      </c>
      <c r="E752">
        <v>20</v>
      </c>
      <c r="F752">
        <v>139019</v>
      </c>
      <c r="G752">
        <v>1</v>
      </c>
      <c r="H752" s="1"/>
      <c r="I752" s="1" t="s">
        <v>2410</v>
      </c>
      <c r="J752" s="1" t="s">
        <v>2462</v>
      </c>
      <c r="K752" s="1" t="s">
        <v>2468</v>
      </c>
      <c r="L752" s="1" t="s">
        <v>2479</v>
      </c>
      <c r="M752" s="1" t="s">
        <v>2585</v>
      </c>
      <c r="N752" s="1" t="s">
        <v>2607</v>
      </c>
      <c r="O752" s="1"/>
      <c r="P752">
        <v>60</v>
      </c>
      <c r="Q752" s="1" t="s">
        <v>2845</v>
      </c>
      <c r="R752" s="1" t="s">
        <v>3107</v>
      </c>
      <c r="S752" s="1"/>
      <c r="T752" s="1" t="s">
        <v>3110</v>
      </c>
      <c r="U752" s="1" t="s">
        <v>2845</v>
      </c>
      <c r="V752" s="1" t="s">
        <v>1858</v>
      </c>
      <c r="W752" s="1" t="s">
        <v>3396</v>
      </c>
      <c r="X752" s="1"/>
      <c r="Y752" s="3">
        <v>46218</v>
      </c>
      <c r="Z752" s="1" t="s">
        <v>3413</v>
      </c>
      <c r="AA752" s="3">
        <v>46218</v>
      </c>
      <c r="AB752" s="1" t="s">
        <v>3416</v>
      </c>
      <c r="AC752" s="1"/>
      <c r="AD752" s="1" t="s">
        <v>3933</v>
      </c>
      <c r="AE752" s="1" t="s">
        <v>3933</v>
      </c>
      <c r="AF752" s="1" t="s">
        <v>3941</v>
      </c>
      <c r="AG752" s="1" t="s">
        <v>2479</v>
      </c>
      <c r="AH752" s="1" t="s">
        <v>2585</v>
      </c>
      <c r="AI752" s="1" t="s">
        <v>3948</v>
      </c>
      <c r="AJ752" s="1"/>
      <c r="AK752" s="1"/>
      <c r="AL752" s="1" t="s">
        <v>3952</v>
      </c>
      <c r="AM752" s="1" t="s">
        <v>3952</v>
      </c>
      <c r="AN752" s="1" t="s">
        <v>3960</v>
      </c>
      <c r="AO752" s="1" t="s">
        <v>3976</v>
      </c>
      <c r="AP752" s="1" t="s">
        <v>4217</v>
      </c>
      <c r="AQ752" s="1"/>
      <c r="AR752">
        <v>1247</v>
      </c>
      <c r="AS752">
        <v>60</v>
      </c>
      <c r="AT752" s="1" t="s">
        <v>4235</v>
      </c>
      <c r="AU752">
        <v>7375000</v>
      </c>
      <c r="AV752" s="1" t="s">
        <v>4255</v>
      </c>
      <c r="AW752" s="1" t="s">
        <v>3941</v>
      </c>
      <c r="AX752">
        <v>629</v>
      </c>
      <c r="AY752">
        <v>135750</v>
      </c>
      <c r="AZ752">
        <v>1</v>
      </c>
      <c r="BA752" s="1" t="s">
        <v>3407</v>
      </c>
    </row>
    <row r="753" spans="1:53">
      <c r="A753" s="1" t="s">
        <v>786</v>
      </c>
      <c r="B753">
        <v>0</v>
      </c>
      <c r="C753">
        <v>2250000</v>
      </c>
      <c r="D753" s="1" t="s">
        <v>1859</v>
      </c>
      <c r="E753">
        <v>0</v>
      </c>
      <c r="F753">
        <v>138993</v>
      </c>
      <c r="G753">
        <v>1</v>
      </c>
      <c r="H753" s="1"/>
      <c r="I753" s="1" t="s">
        <v>2405</v>
      </c>
      <c r="J753" s="1" t="s">
        <v>2462</v>
      </c>
      <c r="K753" s="1" t="s">
        <v>2465</v>
      </c>
      <c r="L753" s="1" t="s">
        <v>2488</v>
      </c>
      <c r="M753" s="1" t="s">
        <v>2593</v>
      </c>
      <c r="N753" s="1" t="s">
        <v>2607</v>
      </c>
      <c r="O753" s="1"/>
      <c r="P753">
        <v>0</v>
      </c>
      <c r="Q753" s="1" t="s">
        <v>2609</v>
      </c>
      <c r="R753" s="1" t="s">
        <v>3107</v>
      </c>
      <c r="S753" s="1"/>
      <c r="T753" s="1" t="s">
        <v>3109</v>
      </c>
      <c r="U753" s="1" t="s">
        <v>1859</v>
      </c>
      <c r="V753" s="1" t="s">
        <v>1859</v>
      </c>
      <c r="W753" s="1" t="s">
        <v>3396</v>
      </c>
      <c r="X753" s="1" t="s">
        <v>3400</v>
      </c>
      <c r="Y753" s="3">
        <v>46218</v>
      </c>
      <c r="Z753" s="1" t="s">
        <v>3413</v>
      </c>
      <c r="AA753" s="3">
        <v>46218</v>
      </c>
      <c r="AB753" s="1" t="s">
        <v>3416</v>
      </c>
      <c r="AC753" s="1" t="s">
        <v>3672</v>
      </c>
      <c r="AD753" s="1" t="s">
        <v>3933</v>
      </c>
      <c r="AE753" s="1" t="s">
        <v>3933</v>
      </c>
      <c r="AF753" s="1" t="s">
        <v>3937</v>
      </c>
      <c r="AG753" s="1" t="s">
        <v>2488</v>
      </c>
      <c r="AH753" s="1" t="s">
        <v>2593</v>
      </c>
      <c r="AI753" s="1" t="s">
        <v>3948</v>
      </c>
      <c r="AJ753" s="1"/>
      <c r="AK753" s="1"/>
      <c r="AL753" s="1" t="s">
        <v>3954</v>
      </c>
      <c r="AM753" s="1" t="s">
        <v>3954</v>
      </c>
      <c r="AN753" s="1" t="s">
        <v>3959</v>
      </c>
      <c r="AO753" s="1" t="s">
        <v>3992</v>
      </c>
      <c r="AP753" s="1" t="s">
        <v>4220</v>
      </c>
      <c r="AQ753" s="1"/>
      <c r="AR753">
        <v>22420</v>
      </c>
      <c r="AS753">
        <v>1</v>
      </c>
      <c r="AT753" s="1" t="s">
        <v>4238</v>
      </c>
      <c r="AU753">
        <v>2250000</v>
      </c>
      <c r="AV753" s="1" t="s">
        <v>4283</v>
      </c>
      <c r="AW753" s="1" t="s">
        <v>3937</v>
      </c>
      <c r="AX753">
        <v>3726</v>
      </c>
      <c r="AY753">
        <v>135751</v>
      </c>
      <c r="AZ753">
        <v>1</v>
      </c>
      <c r="BA753" s="1" t="s">
        <v>3416</v>
      </c>
    </row>
    <row r="754" spans="1:53">
      <c r="A754" s="1" t="s">
        <v>787</v>
      </c>
      <c r="B754">
        <v>0</v>
      </c>
      <c r="C754">
        <v>2520000</v>
      </c>
      <c r="D754" s="1" t="s">
        <v>1435</v>
      </c>
      <c r="E754">
        <v>0</v>
      </c>
      <c r="F754">
        <v>138978</v>
      </c>
      <c r="G754">
        <v>1</v>
      </c>
      <c r="H754" s="1"/>
      <c r="I754" s="1" t="s">
        <v>2405</v>
      </c>
      <c r="J754" s="1" t="s">
        <v>2462</v>
      </c>
      <c r="K754" s="1" t="s">
        <v>2464</v>
      </c>
      <c r="L754" s="1" t="s">
        <v>2498</v>
      </c>
      <c r="M754" s="1" t="s">
        <v>2589</v>
      </c>
      <c r="N754" s="1" t="s">
        <v>2607</v>
      </c>
      <c r="O754" s="1"/>
      <c r="P754">
        <v>28</v>
      </c>
      <c r="Q754" s="1" t="s">
        <v>1435</v>
      </c>
      <c r="R754" s="1" t="s">
        <v>3107</v>
      </c>
      <c r="S754" s="1"/>
      <c r="T754" s="1" t="s">
        <v>3108</v>
      </c>
      <c r="U754" s="1" t="s">
        <v>1435</v>
      </c>
      <c r="V754" s="1" t="s">
        <v>1435</v>
      </c>
      <c r="W754" s="1" t="s">
        <v>3396</v>
      </c>
      <c r="X754" s="1"/>
      <c r="Y754" s="3">
        <v>46218</v>
      </c>
      <c r="Z754" s="1" t="s">
        <v>3413</v>
      </c>
      <c r="AA754" s="3">
        <v>46218</v>
      </c>
      <c r="AB754" s="1" t="s">
        <v>3416</v>
      </c>
      <c r="AC754" s="1" t="s">
        <v>3673</v>
      </c>
      <c r="AD754" s="1" t="s">
        <v>3933</v>
      </c>
      <c r="AE754" s="1" t="s">
        <v>3933</v>
      </c>
      <c r="AF754" s="1" t="s">
        <v>3939</v>
      </c>
      <c r="AG754" s="1" t="s">
        <v>2498</v>
      </c>
      <c r="AH754" s="1" t="s">
        <v>2589</v>
      </c>
      <c r="AI754" s="1" t="s">
        <v>3948</v>
      </c>
      <c r="AJ754" s="1"/>
      <c r="AK754" s="1"/>
      <c r="AL754" s="1" t="s">
        <v>3952</v>
      </c>
      <c r="AM754" s="1" t="s">
        <v>3952</v>
      </c>
      <c r="AN754" s="1" t="s">
        <v>3958</v>
      </c>
      <c r="AO754" s="1" t="s">
        <v>4093</v>
      </c>
      <c r="AP754" s="1" t="s">
        <v>4212</v>
      </c>
      <c r="AQ754" s="1"/>
      <c r="AR754">
        <v>14862</v>
      </c>
      <c r="AS754">
        <v>28</v>
      </c>
      <c r="AT754" s="1" t="s">
        <v>4235</v>
      </c>
      <c r="AU754">
        <v>90000</v>
      </c>
      <c r="AV754" s="1" t="s">
        <v>4244</v>
      </c>
      <c r="AW754" s="1" t="s">
        <v>3939</v>
      </c>
      <c r="AX754">
        <v>4606</v>
      </c>
      <c r="AY754">
        <v>135752</v>
      </c>
      <c r="AZ754">
        <v>1</v>
      </c>
      <c r="BA754" s="1" t="s">
        <v>3405</v>
      </c>
    </row>
    <row r="755" spans="1:53">
      <c r="A755" s="1" t="s">
        <v>788</v>
      </c>
      <c r="B755">
        <v>0</v>
      </c>
      <c r="C755">
        <v>1440000</v>
      </c>
      <c r="D755" s="1" t="s">
        <v>1605</v>
      </c>
      <c r="E755">
        <v>0</v>
      </c>
      <c r="F755">
        <v>138950</v>
      </c>
      <c r="G755">
        <v>1</v>
      </c>
      <c r="H755" s="1"/>
      <c r="I755" s="1" t="s">
        <v>2405</v>
      </c>
      <c r="J755" s="1" t="s">
        <v>2462</v>
      </c>
      <c r="K755" s="1" t="s">
        <v>2464</v>
      </c>
      <c r="L755" s="1" t="s">
        <v>2498</v>
      </c>
      <c r="M755" s="1" t="s">
        <v>2589</v>
      </c>
      <c r="N755" s="1" t="s">
        <v>2607</v>
      </c>
      <c r="O755" s="1"/>
      <c r="P755">
        <v>16</v>
      </c>
      <c r="Q755" s="1" t="s">
        <v>1605</v>
      </c>
      <c r="R755" s="1" t="s">
        <v>3107</v>
      </c>
      <c r="S755" s="1"/>
      <c r="T755" s="1" t="s">
        <v>3108</v>
      </c>
      <c r="U755" s="1" t="s">
        <v>1605</v>
      </c>
      <c r="V755" s="1" t="s">
        <v>1605</v>
      </c>
      <c r="W755" s="1" t="s">
        <v>3396</v>
      </c>
      <c r="X755" s="1" t="s">
        <v>3400</v>
      </c>
      <c r="Y755" s="3">
        <v>46218</v>
      </c>
      <c r="Z755" s="1" t="s">
        <v>3413</v>
      </c>
      <c r="AA755" s="3">
        <v>46218</v>
      </c>
      <c r="AB755" s="1" t="s">
        <v>3416</v>
      </c>
      <c r="AC755" s="1" t="s">
        <v>3674</v>
      </c>
      <c r="AD755" s="1" t="s">
        <v>3933</v>
      </c>
      <c r="AE755" s="1" t="s">
        <v>3933</v>
      </c>
      <c r="AF755" s="1" t="s">
        <v>3939</v>
      </c>
      <c r="AG755" s="1" t="s">
        <v>2498</v>
      </c>
      <c r="AH755" s="1" t="s">
        <v>2589</v>
      </c>
      <c r="AI755" s="1" t="s">
        <v>3948</v>
      </c>
      <c r="AJ755" s="1"/>
      <c r="AK755" s="1"/>
      <c r="AL755" s="1" t="s">
        <v>3952</v>
      </c>
      <c r="AM755" s="1" t="s">
        <v>3952</v>
      </c>
      <c r="AN755" s="1" t="s">
        <v>3958</v>
      </c>
      <c r="AO755" s="1" t="s">
        <v>4093</v>
      </c>
      <c r="AP755" s="1" t="s">
        <v>4212</v>
      </c>
      <c r="AQ755" s="1"/>
      <c r="AR755">
        <v>14862</v>
      </c>
      <c r="AS755">
        <v>16</v>
      </c>
      <c r="AT755" s="1" t="s">
        <v>4235</v>
      </c>
      <c r="AU755">
        <v>90000</v>
      </c>
      <c r="AV755" s="1" t="s">
        <v>4244</v>
      </c>
      <c r="AW755" s="1" t="s">
        <v>3939</v>
      </c>
      <c r="AX755">
        <v>4606</v>
      </c>
      <c r="AY755">
        <v>135753</v>
      </c>
      <c r="AZ755">
        <v>1</v>
      </c>
      <c r="BA755" s="1" t="s">
        <v>3406</v>
      </c>
    </row>
    <row r="756" spans="1:53">
      <c r="A756" s="1" t="s">
        <v>789</v>
      </c>
      <c r="B756">
        <v>0</v>
      </c>
      <c r="C756">
        <v>2500000</v>
      </c>
      <c r="D756" s="1" t="s">
        <v>1860</v>
      </c>
      <c r="E756">
        <v>0</v>
      </c>
      <c r="F756">
        <v>138924</v>
      </c>
      <c r="G756">
        <v>1</v>
      </c>
      <c r="H756" s="1"/>
      <c r="I756" s="1" t="s">
        <v>2404</v>
      </c>
      <c r="J756" s="1" t="s">
        <v>2462</v>
      </c>
      <c r="K756" s="1" t="s">
        <v>2464</v>
      </c>
      <c r="L756" s="1" t="s">
        <v>2482</v>
      </c>
      <c r="M756" s="1" t="s">
        <v>2589</v>
      </c>
      <c r="N756" s="1" t="s">
        <v>2607</v>
      </c>
      <c r="O756" s="1"/>
      <c r="P756">
        <v>1</v>
      </c>
      <c r="Q756" s="1" t="s">
        <v>1860</v>
      </c>
      <c r="R756" s="1" t="s">
        <v>3107</v>
      </c>
      <c r="S756" s="1"/>
      <c r="T756" s="1" t="s">
        <v>3108</v>
      </c>
      <c r="U756" s="1" t="s">
        <v>1860</v>
      </c>
      <c r="V756" s="1" t="s">
        <v>1860</v>
      </c>
      <c r="W756" s="1" t="s">
        <v>3396</v>
      </c>
      <c r="X756" s="1" t="s">
        <v>3400</v>
      </c>
      <c r="Y756" s="3">
        <v>46218</v>
      </c>
      <c r="Z756" s="1" t="s">
        <v>3413</v>
      </c>
      <c r="AA756" s="3">
        <v>46218</v>
      </c>
      <c r="AB756" s="1" t="s">
        <v>3416</v>
      </c>
      <c r="AC756" s="1" t="s">
        <v>3675</v>
      </c>
      <c r="AD756" s="1" t="s">
        <v>3933</v>
      </c>
      <c r="AE756" s="1" t="s">
        <v>3933</v>
      </c>
      <c r="AF756" s="1" t="s">
        <v>3939</v>
      </c>
      <c r="AG756" s="1" t="s">
        <v>2482</v>
      </c>
      <c r="AH756" s="1" t="s">
        <v>2589</v>
      </c>
      <c r="AI756" s="1" t="s">
        <v>3948</v>
      </c>
      <c r="AJ756" s="1"/>
      <c r="AK756" s="1"/>
      <c r="AL756" s="1" t="s">
        <v>3952</v>
      </c>
      <c r="AM756" s="1" t="s">
        <v>3952</v>
      </c>
      <c r="AN756" s="1" t="s">
        <v>3958</v>
      </c>
      <c r="AO756" s="1" t="s">
        <v>4094</v>
      </c>
      <c r="AP756" s="1" t="s">
        <v>4212</v>
      </c>
      <c r="AQ756" s="1"/>
      <c r="AR756">
        <v>1267</v>
      </c>
      <c r="AS756">
        <v>1</v>
      </c>
      <c r="AT756" s="1" t="s">
        <v>4235</v>
      </c>
      <c r="AU756">
        <v>2500000</v>
      </c>
      <c r="AV756" s="1" t="s">
        <v>3500</v>
      </c>
      <c r="AW756" s="1" t="s">
        <v>3939</v>
      </c>
      <c r="AX756">
        <v>6221</v>
      </c>
      <c r="AY756">
        <v>135754</v>
      </c>
      <c r="AZ756">
        <v>1</v>
      </c>
      <c r="BA756" s="1" t="s">
        <v>3410</v>
      </c>
    </row>
    <row r="757" spans="1:53">
      <c r="A757" s="1" t="s">
        <v>790</v>
      </c>
      <c r="B757">
        <v>0</v>
      </c>
      <c r="C757">
        <v>3000000</v>
      </c>
      <c r="D757" s="1" t="s">
        <v>1505</v>
      </c>
      <c r="E757">
        <v>0</v>
      </c>
      <c r="F757">
        <v>138894</v>
      </c>
      <c r="G757">
        <v>1</v>
      </c>
      <c r="H757" s="1"/>
      <c r="I757" s="1" t="s">
        <v>2404</v>
      </c>
      <c r="J757" s="1" t="s">
        <v>2462</v>
      </c>
      <c r="K757" s="1" t="s">
        <v>2464</v>
      </c>
      <c r="L757" s="1" t="s">
        <v>2482</v>
      </c>
      <c r="M757" s="1" t="s">
        <v>2589</v>
      </c>
      <c r="N757" s="1" t="s">
        <v>2607</v>
      </c>
      <c r="O757" s="1"/>
      <c r="P757">
        <v>1</v>
      </c>
      <c r="Q757" s="1" t="s">
        <v>1505</v>
      </c>
      <c r="R757" s="1" t="s">
        <v>3107</v>
      </c>
      <c r="S757" s="1"/>
      <c r="T757" s="1" t="s">
        <v>3108</v>
      </c>
      <c r="U757" s="1" t="s">
        <v>1505</v>
      </c>
      <c r="V757" s="1" t="s">
        <v>1505</v>
      </c>
      <c r="W757" s="1" t="s">
        <v>3396</v>
      </c>
      <c r="X757" s="1" t="s">
        <v>3400</v>
      </c>
      <c r="Y757" s="3">
        <v>46218</v>
      </c>
      <c r="Z757" s="1" t="s">
        <v>3413</v>
      </c>
      <c r="AA757" s="3">
        <v>46218</v>
      </c>
      <c r="AB757" s="1" t="s">
        <v>3416</v>
      </c>
      <c r="AC757" s="1" t="s">
        <v>3676</v>
      </c>
      <c r="AD757" s="1" t="s">
        <v>3933</v>
      </c>
      <c r="AE757" s="1" t="s">
        <v>3933</v>
      </c>
      <c r="AF757" s="1" t="s">
        <v>3939</v>
      </c>
      <c r="AG757" s="1" t="s">
        <v>2482</v>
      </c>
      <c r="AH757" s="1" t="s">
        <v>2589</v>
      </c>
      <c r="AI757" s="1" t="s">
        <v>3948</v>
      </c>
      <c r="AJ757" s="1"/>
      <c r="AK757" s="1"/>
      <c r="AL757" s="1" t="s">
        <v>3952</v>
      </c>
      <c r="AM757" s="1" t="s">
        <v>3952</v>
      </c>
      <c r="AN757" s="1" t="s">
        <v>3958</v>
      </c>
      <c r="AO757" s="1" t="s">
        <v>4095</v>
      </c>
      <c r="AP757" s="1" t="s">
        <v>4212</v>
      </c>
      <c r="AQ757" s="1"/>
      <c r="AR757">
        <v>1267</v>
      </c>
      <c r="AS757">
        <v>1</v>
      </c>
      <c r="AT757" s="1" t="s">
        <v>4235</v>
      </c>
      <c r="AU757">
        <v>3000000</v>
      </c>
      <c r="AV757" s="1" t="s">
        <v>3500</v>
      </c>
      <c r="AW757" s="1" t="s">
        <v>3939</v>
      </c>
      <c r="AX757">
        <v>1205</v>
      </c>
      <c r="AY757">
        <v>135755</v>
      </c>
      <c r="AZ757">
        <v>1</v>
      </c>
      <c r="BA757" s="1" t="s">
        <v>3409</v>
      </c>
    </row>
    <row r="758" spans="1:53">
      <c r="A758" s="1" t="s">
        <v>791</v>
      </c>
      <c r="B758">
        <v>0</v>
      </c>
      <c r="C758">
        <v>18750000</v>
      </c>
      <c r="D758" s="1" t="s">
        <v>1861</v>
      </c>
      <c r="E758">
        <v>0</v>
      </c>
      <c r="F758">
        <v>138870</v>
      </c>
      <c r="G758">
        <v>1</v>
      </c>
      <c r="H758" s="1"/>
      <c r="I758" s="1" t="s">
        <v>2405</v>
      </c>
      <c r="J758" s="1" t="s">
        <v>2462</v>
      </c>
      <c r="K758" s="1" t="s">
        <v>2464</v>
      </c>
      <c r="L758" s="1" t="s">
        <v>2497</v>
      </c>
      <c r="M758" s="1" t="s">
        <v>2589</v>
      </c>
      <c r="N758" s="1" t="s">
        <v>2607</v>
      </c>
      <c r="O758" s="1"/>
      <c r="P758">
        <v>1</v>
      </c>
      <c r="Q758" s="1" t="s">
        <v>1861</v>
      </c>
      <c r="R758" s="1" t="s">
        <v>3107</v>
      </c>
      <c r="S758" s="1"/>
      <c r="T758" s="1" t="s">
        <v>3108</v>
      </c>
      <c r="U758" s="1" t="s">
        <v>1861</v>
      </c>
      <c r="V758" s="1" t="s">
        <v>1861</v>
      </c>
      <c r="W758" s="1" t="s">
        <v>3396</v>
      </c>
      <c r="X758" s="1" t="s">
        <v>3400</v>
      </c>
      <c r="Y758" s="3">
        <v>46218</v>
      </c>
      <c r="Z758" s="1" t="s">
        <v>3413</v>
      </c>
      <c r="AA758" s="3">
        <v>46218</v>
      </c>
      <c r="AB758" s="1" t="s">
        <v>3416</v>
      </c>
      <c r="AC758" s="1" t="s">
        <v>3677</v>
      </c>
      <c r="AD758" s="1" t="s">
        <v>3933</v>
      </c>
      <c r="AE758" s="1" t="s">
        <v>3933</v>
      </c>
      <c r="AF758" s="1" t="s">
        <v>3939</v>
      </c>
      <c r="AG758" s="1" t="s">
        <v>2497</v>
      </c>
      <c r="AH758" s="1" t="s">
        <v>2589</v>
      </c>
      <c r="AI758" s="1" t="s">
        <v>3948</v>
      </c>
      <c r="AJ758" s="1"/>
      <c r="AK758" s="1"/>
      <c r="AL758" s="1" t="s">
        <v>3952</v>
      </c>
      <c r="AM758" s="1" t="s">
        <v>3952</v>
      </c>
      <c r="AN758" s="1" t="s">
        <v>3958</v>
      </c>
      <c r="AO758" s="1" t="s">
        <v>4096</v>
      </c>
      <c r="AP758" s="1" t="s">
        <v>4228</v>
      </c>
      <c r="AQ758" s="1"/>
      <c r="AR758">
        <v>14862</v>
      </c>
      <c r="AS758">
        <v>1</v>
      </c>
      <c r="AT758" s="1" t="s">
        <v>4235</v>
      </c>
      <c r="AU758">
        <v>18750000</v>
      </c>
      <c r="AV758" s="1" t="s">
        <v>4244</v>
      </c>
      <c r="AW758" s="1" t="s">
        <v>3939</v>
      </c>
      <c r="AX758">
        <v>4949</v>
      </c>
      <c r="AY758">
        <v>135756</v>
      </c>
      <c r="AZ758">
        <v>1</v>
      </c>
      <c r="BA758" s="1" t="s">
        <v>3408</v>
      </c>
    </row>
    <row r="759" spans="1:53">
      <c r="A759" s="1" t="s">
        <v>792</v>
      </c>
      <c r="B759">
        <v>0</v>
      </c>
      <c r="C759">
        <v>655200</v>
      </c>
      <c r="D759" s="1" t="s">
        <v>1862</v>
      </c>
      <c r="E759">
        <v>20</v>
      </c>
      <c r="F759">
        <v>138954</v>
      </c>
      <c r="G759">
        <v>1</v>
      </c>
      <c r="H759" s="1"/>
      <c r="I759" s="1" t="s">
        <v>2405</v>
      </c>
      <c r="J759" s="1" t="s">
        <v>2462</v>
      </c>
      <c r="K759" s="1" t="s">
        <v>2465</v>
      </c>
      <c r="L759" s="1" t="s">
        <v>2530</v>
      </c>
      <c r="M759" s="1" t="s">
        <v>2593</v>
      </c>
      <c r="N759" s="1" t="s">
        <v>2607</v>
      </c>
      <c r="O759" s="1"/>
      <c r="P759">
        <v>1</v>
      </c>
      <c r="Q759" s="1" t="s">
        <v>2846</v>
      </c>
      <c r="R759" s="1" t="s">
        <v>3107</v>
      </c>
      <c r="S759" s="1"/>
      <c r="T759" s="1" t="s">
        <v>3109</v>
      </c>
      <c r="U759" s="1" t="s">
        <v>2846</v>
      </c>
      <c r="V759" s="1" t="s">
        <v>1862</v>
      </c>
      <c r="W759" s="1" t="s">
        <v>3396</v>
      </c>
      <c r="X759" s="1"/>
      <c r="Y759" s="3">
        <v>46218</v>
      </c>
      <c r="Z759" s="1" t="s">
        <v>3413</v>
      </c>
      <c r="AA759" s="3">
        <v>46218</v>
      </c>
      <c r="AB759" s="1" t="s">
        <v>3416</v>
      </c>
      <c r="AC759" s="1" t="s">
        <v>3678</v>
      </c>
      <c r="AD759" s="1" t="s">
        <v>3933</v>
      </c>
      <c r="AE759" s="1" t="s">
        <v>3933</v>
      </c>
      <c r="AF759" s="1" t="s">
        <v>3937</v>
      </c>
      <c r="AG759" s="1" t="s">
        <v>2530</v>
      </c>
      <c r="AH759" s="1" t="s">
        <v>2593</v>
      </c>
      <c r="AI759" s="1" t="s">
        <v>3948</v>
      </c>
      <c r="AJ759" s="1"/>
      <c r="AK759" s="1"/>
      <c r="AL759" s="1" t="s">
        <v>3952</v>
      </c>
      <c r="AM759" s="1" t="s">
        <v>3952</v>
      </c>
      <c r="AN759" s="1" t="s">
        <v>3959</v>
      </c>
      <c r="AO759" s="1" t="s">
        <v>4025</v>
      </c>
      <c r="AP759" s="1" t="s">
        <v>4221</v>
      </c>
      <c r="AQ759" s="1"/>
      <c r="AR759">
        <v>14862</v>
      </c>
      <c r="AS759">
        <v>1</v>
      </c>
      <c r="AT759" s="1" t="s">
        <v>4235</v>
      </c>
      <c r="AU759">
        <v>655200</v>
      </c>
      <c r="AV759" s="1" t="s">
        <v>4244</v>
      </c>
      <c r="AW759" s="1" t="s">
        <v>3937</v>
      </c>
      <c r="AX759">
        <v>3098</v>
      </c>
      <c r="AY759">
        <v>135757</v>
      </c>
      <c r="AZ759">
        <v>1</v>
      </c>
      <c r="BA759" s="1" t="s">
        <v>3415</v>
      </c>
    </row>
    <row r="760" spans="1:53">
      <c r="A760" s="1" t="s">
        <v>793</v>
      </c>
      <c r="B760">
        <v>0</v>
      </c>
      <c r="C760">
        <v>2300000</v>
      </c>
      <c r="D760" s="1" t="s">
        <v>1863</v>
      </c>
      <c r="E760">
        <v>0</v>
      </c>
      <c r="F760">
        <v>138956</v>
      </c>
      <c r="G760">
        <v>1</v>
      </c>
      <c r="H760" s="1"/>
      <c r="I760" s="1" t="s">
        <v>2405</v>
      </c>
      <c r="J760" s="1" t="s">
        <v>2462</v>
      </c>
      <c r="K760" s="1" t="s">
        <v>2464</v>
      </c>
      <c r="L760" s="1" t="s">
        <v>2512</v>
      </c>
      <c r="M760" s="1" t="s">
        <v>2587</v>
      </c>
      <c r="N760" s="1" t="s">
        <v>2607</v>
      </c>
      <c r="O760" s="1"/>
      <c r="P760">
        <v>1</v>
      </c>
      <c r="Q760" s="1" t="s">
        <v>1863</v>
      </c>
      <c r="R760" s="1" t="s">
        <v>3107</v>
      </c>
      <c r="S760" s="1"/>
      <c r="T760" s="1" t="s">
        <v>3108</v>
      </c>
      <c r="U760" s="1" t="s">
        <v>1863</v>
      </c>
      <c r="V760" s="1" t="s">
        <v>1863</v>
      </c>
      <c r="W760" s="1" t="s">
        <v>3396</v>
      </c>
      <c r="X760" s="1" t="s">
        <v>3400</v>
      </c>
      <c r="Y760" s="3">
        <v>46218</v>
      </c>
      <c r="Z760" s="1" t="s">
        <v>3413</v>
      </c>
      <c r="AA760" s="3">
        <v>46218</v>
      </c>
      <c r="AB760" s="1" t="s">
        <v>3416</v>
      </c>
      <c r="AC760" s="1" t="s">
        <v>3679</v>
      </c>
      <c r="AD760" s="1" t="s">
        <v>3933</v>
      </c>
      <c r="AE760" s="1" t="s">
        <v>3933</v>
      </c>
      <c r="AF760" s="1" t="s">
        <v>3939</v>
      </c>
      <c r="AG760" s="1" t="s">
        <v>2512</v>
      </c>
      <c r="AH760" s="1" t="s">
        <v>2587</v>
      </c>
      <c r="AI760" s="1" t="s">
        <v>3948</v>
      </c>
      <c r="AJ760" s="1"/>
      <c r="AK760" s="1"/>
      <c r="AL760" s="1" t="s">
        <v>3952</v>
      </c>
      <c r="AM760" s="1" t="s">
        <v>3952</v>
      </c>
      <c r="AN760" s="1" t="s">
        <v>3958</v>
      </c>
      <c r="AO760" s="1" t="s">
        <v>4097</v>
      </c>
      <c r="AP760" s="1" t="s">
        <v>4212</v>
      </c>
      <c r="AQ760" s="1"/>
      <c r="AR760">
        <v>14862</v>
      </c>
      <c r="AS760">
        <v>1</v>
      </c>
      <c r="AT760" s="1" t="s">
        <v>4235</v>
      </c>
      <c r="AU760">
        <v>2300000</v>
      </c>
      <c r="AV760" s="1" t="s">
        <v>4244</v>
      </c>
      <c r="AW760" s="1" t="s">
        <v>3939</v>
      </c>
      <c r="AX760">
        <v>5269</v>
      </c>
      <c r="AY760">
        <v>135758</v>
      </c>
      <c r="AZ760">
        <v>1</v>
      </c>
      <c r="BA760" s="1" t="s">
        <v>3405</v>
      </c>
    </row>
    <row r="761" spans="1:53">
      <c r="A761" s="1" t="s">
        <v>794</v>
      </c>
      <c r="B761">
        <v>0</v>
      </c>
      <c r="C761">
        <v>1700000</v>
      </c>
      <c r="D761" s="1" t="s">
        <v>1864</v>
      </c>
      <c r="E761">
        <v>0</v>
      </c>
      <c r="F761">
        <v>138966</v>
      </c>
      <c r="G761">
        <v>1</v>
      </c>
      <c r="H761" s="1"/>
      <c r="I761" s="1" t="s">
        <v>2405</v>
      </c>
      <c r="J761" s="1" t="s">
        <v>2462</v>
      </c>
      <c r="K761" s="1" t="s">
        <v>2464</v>
      </c>
      <c r="L761" s="1" t="s">
        <v>2512</v>
      </c>
      <c r="M761" s="1" t="s">
        <v>2587</v>
      </c>
      <c r="N761" s="1" t="s">
        <v>2607</v>
      </c>
      <c r="O761" s="1"/>
      <c r="P761">
        <v>1</v>
      </c>
      <c r="Q761" s="1" t="s">
        <v>1864</v>
      </c>
      <c r="R761" s="1" t="s">
        <v>3107</v>
      </c>
      <c r="S761" s="1"/>
      <c r="T761" s="1" t="s">
        <v>3108</v>
      </c>
      <c r="U761" s="1" t="s">
        <v>1864</v>
      </c>
      <c r="V761" s="1" t="s">
        <v>1864</v>
      </c>
      <c r="W761" s="1" t="s">
        <v>3396</v>
      </c>
      <c r="X761" s="1" t="s">
        <v>3400</v>
      </c>
      <c r="Y761" s="3">
        <v>46218</v>
      </c>
      <c r="Z761" s="1" t="s">
        <v>3415</v>
      </c>
      <c r="AA761" s="3">
        <v>46218</v>
      </c>
      <c r="AB761" s="1" t="s">
        <v>3416</v>
      </c>
      <c r="AC761" s="1" t="s">
        <v>3680</v>
      </c>
      <c r="AD761" s="1" t="s">
        <v>3933</v>
      </c>
      <c r="AE761" s="1" t="s">
        <v>3933</v>
      </c>
      <c r="AF761" s="1" t="s">
        <v>3939</v>
      </c>
      <c r="AG761" s="1" t="s">
        <v>2512</v>
      </c>
      <c r="AH761" s="1" t="s">
        <v>2587</v>
      </c>
      <c r="AI761" s="1" t="s">
        <v>3948</v>
      </c>
      <c r="AJ761" s="1"/>
      <c r="AK761" s="1"/>
      <c r="AL761" s="1" t="s">
        <v>3952</v>
      </c>
      <c r="AM761" s="1" t="s">
        <v>3952</v>
      </c>
      <c r="AN761" s="1" t="s">
        <v>3958</v>
      </c>
      <c r="AO761" s="1" t="s">
        <v>4098</v>
      </c>
      <c r="AP761" s="1" t="s">
        <v>4212</v>
      </c>
      <c r="AQ761" s="1"/>
      <c r="AR761">
        <v>14862</v>
      </c>
      <c r="AS761">
        <v>1</v>
      </c>
      <c r="AT761" s="1" t="s">
        <v>4235</v>
      </c>
      <c r="AU761">
        <v>1700000</v>
      </c>
      <c r="AV761" s="1" t="s">
        <v>4244</v>
      </c>
      <c r="AW761" s="1" t="s">
        <v>3939</v>
      </c>
      <c r="AX761">
        <v>5876</v>
      </c>
      <c r="AY761">
        <v>135759</v>
      </c>
      <c r="AZ761">
        <v>1</v>
      </c>
      <c r="BA761" s="1" t="s">
        <v>3405</v>
      </c>
    </row>
    <row r="762" spans="1:53">
      <c r="A762" s="1" t="s">
        <v>795</v>
      </c>
      <c r="B762">
        <v>0</v>
      </c>
      <c r="C762">
        <v>1400000</v>
      </c>
      <c r="D762" s="1" t="s">
        <v>1865</v>
      </c>
      <c r="E762">
        <v>0</v>
      </c>
      <c r="F762">
        <v>138963</v>
      </c>
      <c r="G762">
        <v>1</v>
      </c>
      <c r="H762" s="1"/>
      <c r="I762" s="1" t="s">
        <v>2405</v>
      </c>
      <c r="J762" s="1" t="s">
        <v>2462</v>
      </c>
      <c r="K762" s="1" t="s">
        <v>2464</v>
      </c>
      <c r="L762" s="1" t="s">
        <v>2512</v>
      </c>
      <c r="M762" s="1" t="s">
        <v>2587</v>
      </c>
      <c r="N762" s="1" t="s">
        <v>2607</v>
      </c>
      <c r="O762" s="1"/>
      <c r="P762">
        <v>1</v>
      </c>
      <c r="Q762" s="1" t="s">
        <v>1865</v>
      </c>
      <c r="R762" s="1" t="s">
        <v>3107</v>
      </c>
      <c r="S762" s="1"/>
      <c r="T762" s="1" t="s">
        <v>3108</v>
      </c>
      <c r="U762" s="1" t="s">
        <v>1865</v>
      </c>
      <c r="V762" s="1" t="s">
        <v>1865</v>
      </c>
      <c r="W762" s="1" t="s">
        <v>3396</v>
      </c>
      <c r="X762" s="1" t="s">
        <v>3400</v>
      </c>
      <c r="Y762" s="3">
        <v>46218</v>
      </c>
      <c r="Z762" s="1" t="s">
        <v>3413</v>
      </c>
      <c r="AA762" s="3">
        <v>46218</v>
      </c>
      <c r="AB762" s="1" t="s">
        <v>3416</v>
      </c>
      <c r="AC762" s="1" t="s">
        <v>3681</v>
      </c>
      <c r="AD762" s="1" t="s">
        <v>3933</v>
      </c>
      <c r="AE762" s="1" t="s">
        <v>3933</v>
      </c>
      <c r="AF762" s="1" t="s">
        <v>3939</v>
      </c>
      <c r="AG762" s="1" t="s">
        <v>2512</v>
      </c>
      <c r="AH762" s="1" t="s">
        <v>2587</v>
      </c>
      <c r="AI762" s="1" t="s">
        <v>3948</v>
      </c>
      <c r="AJ762" s="1"/>
      <c r="AK762" s="1"/>
      <c r="AL762" s="1" t="s">
        <v>3952</v>
      </c>
      <c r="AM762" s="1" t="s">
        <v>3952</v>
      </c>
      <c r="AN762" s="1" t="s">
        <v>3958</v>
      </c>
      <c r="AO762" s="1" t="s">
        <v>4099</v>
      </c>
      <c r="AP762" s="1" t="s">
        <v>4212</v>
      </c>
      <c r="AQ762" s="1"/>
      <c r="AR762">
        <v>14862</v>
      </c>
      <c r="AS762">
        <v>1</v>
      </c>
      <c r="AT762" s="1" t="s">
        <v>4235</v>
      </c>
      <c r="AU762">
        <v>1400000</v>
      </c>
      <c r="AV762" s="1" t="s">
        <v>4244</v>
      </c>
      <c r="AW762" s="1" t="s">
        <v>3939</v>
      </c>
      <c r="AX762">
        <v>5332</v>
      </c>
      <c r="AY762">
        <v>135760</v>
      </c>
      <c r="AZ762">
        <v>1</v>
      </c>
      <c r="BA762" s="1" t="s">
        <v>3405</v>
      </c>
    </row>
    <row r="763" spans="1:53">
      <c r="A763" s="1" t="s">
        <v>796</v>
      </c>
      <c r="B763">
        <v>0</v>
      </c>
      <c r="C763">
        <v>5068800</v>
      </c>
      <c r="D763" s="1" t="s">
        <v>1866</v>
      </c>
      <c r="E763">
        <v>0</v>
      </c>
      <c r="F763">
        <v>138955</v>
      </c>
      <c r="G763">
        <v>1</v>
      </c>
      <c r="H763" s="1"/>
      <c r="I763" s="1" t="s">
        <v>2421</v>
      </c>
      <c r="J763" s="1" t="s">
        <v>2462</v>
      </c>
      <c r="K763" s="1" t="s">
        <v>2464</v>
      </c>
      <c r="L763" s="1" t="s">
        <v>2493</v>
      </c>
      <c r="M763" s="1" t="s">
        <v>2594</v>
      </c>
      <c r="N763" s="1" t="s">
        <v>2607</v>
      </c>
      <c r="O763" s="1"/>
      <c r="P763">
        <v>48</v>
      </c>
      <c r="Q763" s="1" t="s">
        <v>1866</v>
      </c>
      <c r="R763" s="1" t="s">
        <v>3107</v>
      </c>
      <c r="S763" s="1"/>
      <c r="T763" s="1" t="s">
        <v>3108</v>
      </c>
      <c r="U763" s="1" t="s">
        <v>3201</v>
      </c>
      <c r="V763" s="1" t="s">
        <v>3201</v>
      </c>
      <c r="W763" s="1" t="s">
        <v>3396</v>
      </c>
      <c r="X763" s="1"/>
      <c r="Y763" s="3">
        <v>46218</v>
      </c>
      <c r="Z763" s="1" t="s">
        <v>3413</v>
      </c>
      <c r="AA763" s="3">
        <v>46218</v>
      </c>
      <c r="AB763" s="1" t="s">
        <v>3416</v>
      </c>
      <c r="AC763" s="1" t="s">
        <v>3682</v>
      </c>
      <c r="AD763" s="1" t="s">
        <v>3933</v>
      </c>
      <c r="AE763" s="1" t="s">
        <v>3933</v>
      </c>
      <c r="AF763" s="1" t="s">
        <v>3939</v>
      </c>
      <c r="AG763" s="1" t="s">
        <v>2493</v>
      </c>
      <c r="AH763" s="1" t="s">
        <v>2594</v>
      </c>
      <c r="AI763" s="1" t="s">
        <v>3948</v>
      </c>
      <c r="AJ763" s="1"/>
      <c r="AK763" s="1"/>
      <c r="AL763" s="1" t="s">
        <v>3952</v>
      </c>
      <c r="AM763" s="1" t="s">
        <v>3952</v>
      </c>
      <c r="AN763" s="1" t="s">
        <v>3958</v>
      </c>
      <c r="AO763" s="1" t="s">
        <v>4100</v>
      </c>
      <c r="AP763" s="1" t="s">
        <v>4212</v>
      </c>
      <c r="AQ763" s="1"/>
      <c r="AR763">
        <v>1265</v>
      </c>
      <c r="AS763">
        <v>48</v>
      </c>
      <c r="AT763" s="1" t="s">
        <v>4235</v>
      </c>
      <c r="AU763">
        <v>105600</v>
      </c>
      <c r="AV763" s="1" t="s">
        <v>4270</v>
      </c>
      <c r="AW763" s="1" t="s">
        <v>3939</v>
      </c>
      <c r="AX763">
        <v>6201</v>
      </c>
      <c r="AY763">
        <v>135761</v>
      </c>
      <c r="AZ763">
        <v>1</v>
      </c>
      <c r="BA763" s="1" t="s">
        <v>3405</v>
      </c>
    </row>
    <row r="764" spans="1:53">
      <c r="A764" s="1" t="s">
        <v>797</v>
      </c>
      <c r="B764">
        <v>0</v>
      </c>
      <c r="C764">
        <v>3594240</v>
      </c>
      <c r="D764" s="1" t="s">
        <v>1867</v>
      </c>
      <c r="E764">
        <v>0</v>
      </c>
      <c r="F764">
        <v>138955</v>
      </c>
      <c r="G764">
        <v>2</v>
      </c>
      <c r="H764" s="1"/>
      <c r="I764" s="1" t="s">
        <v>2421</v>
      </c>
      <c r="J764" s="1" t="s">
        <v>2462</v>
      </c>
      <c r="K764" s="1" t="s">
        <v>2464</v>
      </c>
      <c r="L764" s="1" t="s">
        <v>2493</v>
      </c>
      <c r="M764" s="1" t="s">
        <v>2594</v>
      </c>
      <c r="N764" s="1" t="s">
        <v>2607</v>
      </c>
      <c r="O764" s="1"/>
      <c r="P764">
        <v>48</v>
      </c>
      <c r="Q764" s="1" t="s">
        <v>1867</v>
      </c>
      <c r="R764" s="1" t="s">
        <v>3107</v>
      </c>
      <c r="S764" s="1"/>
      <c r="T764" s="1" t="s">
        <v>3108</v>
      </c>
      <c r="U764" s="1" t="s">
        <v>3201</v>
      </c>
      <c r="V764" s="1" t="s">
        <v>3201</v>
      </c>
      <c r="W764" s="1" t="s">
        <v>3396</v>
      </c>
      <c r="X764" s="1"/>
      <c r="Y764" s="3">
        <v>46218</v>
      </c>
      <c r="Z764" s="1" t="s">
        <v>3413</v>
      </c>
      <c r="AA764" s="3">
        <v>46218</v>
      </c>
      <c r="AB764" s="1" t="s">
        <v>3416</v>
      </c>
      <c r="AC764" s="1" t="s">
        <v>3682</v>
      </c>
      <c r="AD764" s="1" t="s">
        <v>3933</v>
      </c>
      <c r="AE764" s="1" t="s">
        <v>3933</v>
      </c>
      <c r="AF764" s="1" t="s">
        <v>3939</v>
      </c>
      <c r="AG764" s="1" t="s">
        <v>2493</v>
      </c>
      <c r="AH764" s="1" t="s">
        <v>2594</v>
      </c>
      <c r="AI764" s="1" t="s">
        <v>3948</v>
      </c>
      <c r="AJ764" s="1"/>
      <c r="AK764" s="1"/>
      <c r="AL764" s="1" t="s">
        <v>3952</v>
      </c>
      <c r="AM764" s="1" t="s">
        <v>3952</v>
      </c>
      <c r="AN764" s="1" t="s">
        <v>3958</v>
      </c>
      <c r="AO764" s="1" t="s">
        <v>4100</v>
      </c>
      <c r="AP764" s="1" t="s">
        <v>4212</v>
      </c>
      <c r="AQ764" s="1"/>
      <c r="AR764">
        <v>1265</v>
      </c>
      <c r="AS764">
        <v>48</v>
      </c>
      <c r="AT764" s="1" t="s">
        <v>4235</v>
      </c>
      <c r="AU764">
        <v>74880</v>
      </c>
      <c r="AV764" s="1" t="s">
        <v>4270</v>
      </c>
      <c r="AW764" s="1" t="s">
        <v>3939</v>
      </c>
      <c r="AX764">
        <v>6201</v>
      </c>
      <c r="AY764">
        <v>135761</v>
      </c>
      <c r="AZ764">
        <v>2</v>
      </c>
      <c r="BA764" s="1" t="s">
        <v>3405</v>
      </c>
    </row>
    <row r="765" spans="1:53">
      <c r="A765" s="1" t="s">
        <v>798</v>
      </c>
      <c r="B765">
        <v>0</v>
      </c>
      <c r="C765">
        <v>6630000</v>
      </c>
      <c r="D765" s="1" t="s">
        <v>1868</v>
      </c>
      <c r="E765">
        <v>20</v>
      </c>
      <c r="F765">
        <v>138946</v>
      </c>
      <c r="G765">
        <v>1</v>
      </c>
      <c r="H765" s="1"/>
      <c r="I765" s="1" t="s">
        <v>2408</v>
      </c>
      <c r="J765" s="1" t="s">
        <v>2462</v>
      </c>
      <c r="K765" s="1" t="s">
        <v>2464</v>
      </c>
      <c r="L765" s="1" t="s">
        <v>2515</v>
      </c>
      <c r="M765" s="1" t="s">
        <v>2587</v>
      </c>
      <c r="N765" s="1" t="s">
        <v>2607</v>
      </c>
      <c r="O765" s="1"/>
      <c r="P765">
        <v>13</v>
      </c>
      <c r="Q765" s="1" t="s">
        <v>2847</v>
      </c>
      <c r="R765" s="1" t="s">
        <v>3107</v>
      </c>
      <c r="S765" s="1"/>
      <c r="T765" s="1" t="s">
        <v>3108</v>
      </c>
      <c r="U765" s="1" t="s">
        <v>3202</v>
      </c>
      <c r="V765" s="1" t="s">
        <v>3345</v>
      </c>
      <c r="W765" s="1" t="s">
        <v>3396</v>
      </c>
      <c r="X765" s="1" t="s">
        <v>3400</v>
      </c>
      <c r="Y765" s="3">
        <v>46218</v>
      </c>
      <c r="Z765" s="1" t="s">
        <v>3413</v>
      </c>
      <c r="AA765" s="3">
        <v>46218</v>
      </c>
      <c r="AB765" s="1" t="s">
        <v>3416</v>
      </c>
      <c r="AC765" s="1" t="s">
        <v>3683</v>
      </c>
      <c r="AD765" s="1" t="s">
        <v>3933</v>
      </c>
      <c r="AE765" s="1" t="s">
        <v>3933</v>
      </c>
      <c r="AF765" s="1" t="s">
        <v>3939</v>
      </c>
      <c r="AG765" s="1" t="s">
        <v>2515</v>
      </c>
      <c r="AH765" s="1" t="s">
        <v>2587</v>
      </c>
      <c r="AI765" s="1" t="s">
        <v>3948</v>
      </c>
      <c r="AJ765" s="1"/>
      <c r="AK765" s="1"/>
      <c r="AL765" s="1" t="s">
        <v>3952</v>
      </c>
      <c r="AM765" s="1" t="s">
        <v>3952</v>
      </c>
      <c r="AN765" s="1" t="s">
        <v>3958</v>
      </c>
      <c r="AO765" s="1" t="s">
        <v>4101</v>
      </c>
      <c r="AP765" s="1" t="s">
        <v>4228</v>
      </c>
      <c r="AQ765" s="1"/>
      <c r="AR765">
        <v>14417</v>
      </c>
      <c r="AS765">
        <v>13</v>
      </c>
      <c r="AT765" s="1" t="s">
        <v>4235</v>
      </c>
      <c r="AU765">
        <v>510000</v>
      </c>
      <c r="AV765" s="1" t="s">
        <v>4266</v>
      </c>
      <c r="AW765" s="1" t="s">
        <v>3939</v>
      </c>
      <c r="AX765">
        <v>80</v>
      </c>
      <c r="AY765">
        <v>135762</v>
      </c>
      <c r="AZ765">
        <v>1</v>
      </c>
      <c r="BA765" s="1" t="s">
        <v>3406</v>
      </c>
    </row>
    <row r="766" spans="1:53">
      <c r="A766" s="1" t="s">
        <v>799</v>
      </c>
      <c r="B766">
        <v>0</v>
      </c>
      <c r="C766">
        <v>4590000</v>
      </c>
      <c r="D766" s="1" t="s">
        <v>1869</v>
      </c>
      <c r="E766">
        <v>20</v>
      </c>
      <c r="F766">
        <v>138946</v>
      </c>
      <c r="G766">
        <v>2</v>
      </c>
      <c r="H766" s="1"/>
      <c r="I766" s="1" t="s">
        <v>2408</v>
      </c>
      <c r="J766" s="1" t="s">
        <v>2462</v>
      </c>
      <c r="K766" s="1" t="s">
        <v>2464</v>
      </c>
      <c r="L766" s="1" t="s">
        <v>2515</v>
      </c>
      <c r="M766" s="1" t="s">
        <v>2587</v>
      </c>
      <c r="N766" s="1" t="s">
        <v>2607</v>
      </c>
      <c r="O766" s="1"/>
      <c r="P766">
        <v>9</v>
      </c>
      <c r="Q766" s="1" t="s">
        <v>2848</v>
      </c>
      <c r="R766" s="1" t="s">
        <v>3107</v>
      </c>
      <c r="S766" s="1"/>
      <c r="T766" s="1" t="s">
        <v>3108</v>
      </c>
      <c r="U766" s="1" t="s">
        <v>3202</v>
      </c>
      <c r="V766" s="1" t="s">
        <v>3345</v>
      </c>
      <c r="W766" s="1" t="s">
        <v>3396</v>
      </c>
      <c r="X766" s="1" t="s">
        <v>3400</v>
      </c>
      <c r="Y766" s="3">
        <v>46218</v>
      </c>
      <c r="Z766" s="1" t="s">
        <v>3413</v>
      </c>
      <c r="AA766" s="3">
        <v>46218</v>
      </c>
      <c r="AB766" s="1" t="s">
        <v>3416</v>
      </c>
      <c r="AC766" s="1" t="s">
        <v>3683</v>
      </c>
      <c r="AD766" s="1" t="s">
        <v>3933</v>
      </c>
      <c r="AE766" s="1" t="s">
        <v>3933</v>
      </c>
      <c r="AF766" s="1" t="s">
        <v>3939</v>
      </c>
      <c r="AG766" s="1" t="s">
        <v>2515</v>
      </c>
      <c r="AH766" s="1" t="s">
        <v>2587</v>
      </c>
      <c r="AI766" s="1" t="s">
        <v>3948</v>
      </c>
      <c r="AJ766" s="1"/>
      <c r="AK766" s="1"/>
      <c r="AL766" s="1" t="s">
        <v>3952</v>
      </c>
      <c r="AM766" s="1" t="s">
        <v>3952</v>
      </c>
      <c r="AN766" s="1" t="s">
        <v>3958</v>
      </c>
      <c r="AO766" s="1" t="s">
        <v>4101</v>
      </c>
      <c r="AP766" s="1" t="s">
        <v>4228</v>
      </c>
      <c r="AQ766" s="1"/>
      <c r="AR766">
        <v>14417</v>
      </c>
      <c r="AS766">
        <v>9</v>
      </c>
      <c r="AT766" s="1" t="s">
        <v>4235</v>
      </c>
      <c r="AU766">
        <v>510000</v>
      </c>
      <c r="AV766" s="1" t="s">
        <v>4266</v>
      </c>
      <c r="AW766" s="1" t="s">
        <v>3939</v>
      </c>
      <c r="AX766">
        <v>80</v>
      </c>
      <c r="AY766">
        <v>135762</v>
      </c>
      <c r="AZ766">
        <v>2</v>
      </c>
      <c r="BA766" s="1" t="s">
        <v>3406</v>
      </c>
    </row>
    <row r="767" spans="1:53">
      <c r="A767" s="1" t="s">
        <v>800</v>
      </c>
      <c r="B767">
        <v>0</v>
      </c>
      <c r="C767">
        <v>318671.40999999997</v>
      </c>
      <c r="D767" s="1" t="s">
        <v>1870</v>
      </c>
      <c r="E767">
        <v>20</v>
      </c>
      <c r="F767">
        <v>138951</v>
      </c>
      <c r="G767">
        <v>1</v>
      </c>
      <c r="H767" s="1"/>
      <c r="I767" s="1" t="s">
        <v>2412</v>
      </c>
      <c r="J767" s="1" t="s">
        <v>2462</v>
      </c>
      <c r="K767" s="1" t="s">
        <v>2465</v>
      </c>
      <c r="L767" s="1" t="s">
        <v>2540</v>
      </c>
      <c r="M767" s="1" t="s">
        <v>2465</v>
      </c>
      <c r="N767" s="1" t="s">
        <v>2607</v>
      </c>
      <c r="O767" s="1"/>
      <c r="P767">
        <v>1</v>
      </c>
      <c r="Q767" s="1" t="s">
        <v>2849</v>
      </c>
      <c r="R767" s="1" t="s">
        <v>3107</v>
      </c>
      <c r="S767" s="1"/>
      <c r="T767" s="1" t="s">
        <v>3109</v>
      </c>
      <c r="U767" s="1" t="s">
        <v>3203</v>
      </c>
      <c r="V767" s="1" t="s">
        <v>3346</v>
      </c>
      <c r="W767" s="1" t="s">
        <v>3396</v>
      </c>
      <c r="X767" s="1" t="s">
        <v>3400</v>
      </c>
      <c r="Y767" s="3">
        <v>46218</v>
      </c>
      <c r="Z767" s="1" t="s">
        <v>3413</v>
      </c>
      <c r="AA767" s="3">
        <v>46218</v>
      </c>
      <c r="AB767" s="1" t="s">
        <v>3416</v>
      </c>
      <c r="AC767" s="1" t="s">
        <v>3684</v>
      </c>
      <c r="AD767" s="1" t="s">
        <v>3933</v>
      </c>
      <c r="AE767" s="1" t="s">
        <v>3933</v>
      </c>
      <c r="AF767" s="1" t="s">
        <v>3937</v>
      </c>
      <c r="AG767" s="1" t="s">
        <v>2540</v>
      </c>
      <c r="AH767" s="1" t="s">
        <v>2465</v>
      </c>
      <c r="AI767" s="1" t="s">
        <v>3948</v>
      </c>
      <c r="AJ767" s="1"/>
      <c r="AK767" s="1"/>
      <c r="AL767" s="1" t="s">
        <v>3952</v>
      </c>
      <c r="AM767" s="1" t="s">
        <v>3952</v>
      </c>
      <c r="AN767" s="1" t="s">
        <v>3959</v>
      </c>
      <c r="AO767" s="1" t="s">
        <v>4102</v>
      </c>
      <c r="AP767" s="1" t="s">
        <v>4221</v>
      </c>
      <c r="AQ767" s="1"/>
      <c r="AR767">
        <v>1185</v>
      </c>
      <c r="AS767">
        <v>1</v>
      </c>
      <c r="AT767" s="1" t="s">
        <v>4235</v>
      </c>
      <c r="AU767">
        <v>318671.40999999997</v>
      </c>
      <c r="AV767" s="1" t="s">
        <v>4296</v>
      </c>
      <c r="AW767" s="1" t="s">
        <v>3937</v>
      </c>
      <c r="AX767">
        <v>126</v>
      </c>
      <c r="AY767">
        <v>135763</v>
      </c>
      <c r="AZ767">
        <v>1</v>
      </c>
      <c r="BA767" s="1" t="s">
        <v>3420</v>
      </c>
    </row>
    <row r="768" spans="1:53">
      <c r="A768" s="1" t="s">
        <v>801</v>
      </c>
      <c r="B768">
        <v>0</v>
      </c>
      <c r="C768">
        <v>318671.40999999997</v>
      </c>
      <c r="D768" s="1" t="s">
        <v>1870</v>
      </c>
      <c r="E768">
        <v>20</v>
      </c>
      <c r="F768">
        <v>138951</v>
      </c>
      <c r="G768">
        <v>2</v>
      </c>
      <c r="H768" s="1"/>
      <c r="I768" s="1" t="s">
        <v>2412</v>
      </c>
      <c r="J768" s="1" t="s">
        <v>2462</v>
      </c>
      <c r="K768" s="1" t="s">
        <v>2465</v>
      </c>
      <c r="L768" s="1" t="s">
        <v>2540</v>
      </c>
      <c r="M768" s="1" t="s">
        <v>2465</v>
      </c>
      <c r="N768" s="1" t="s">
        <v>2607</v>
      </c>
      <c r="O768" s="1"/>
      <c r="P768">
        <v>1</v>
      </c>
      <c r="Q768" s="1" t="s">
        <v>2849</v>
      </c>
      <c r="R768" s="1" t="s">
        <v>3107</v>
      </c>
      <c r="S768" s="1"/>
      <c r="T768" s="1" t="s">
        <v>3109</v>
      </c>
      <c r="U768" s="1" t="s">
        <v>3203</v>
      </c>
      <c r="V768" s="1" t="s">
        <v>3346</v>
      </c>
      <c r="W768" s="1" t="s">
        <v>3396</v>
      </c>
      <c r="X768" s="1" t="s">
        <v>3400</v>
      </c>
      <c r="Y768" s="3">
        <v>46218</v>
      </c>
      <c r="Z768" s="1" t="s">
        <v>3413</v>
      </c>
      <c r="AA768" s="3">
        <v>46218</v>
      </c>
      <c r="AB768" s="1" t="s">
        <v>3416</v>
      </c>
      <c r="AC768" s="1" t="s">
        <v>3684</v>
      </c>
      <c r="AD768" s="1" t="s">
        <v>3933</v>
      </c>
      <c r="AE768" s="1" t="s">
        <v>3933</v>
      </c>
      <c r="AF768" s="1" t="s">
        <v>3937</v>
      </c>
      <c r="AG768" s="1" t="s">
        <v>2540</v>
      </c>
      <c r="AH768" s="1" t="s">
        <v>2465</v>
      </c>
      <c r="AI768" s="1" t="s">
        <v>3948</v>
      </c>
      <c r="AJ768" s="1"/>
      <c r="AK768" s="1"/>
      <c r="AL768" s="1" t="s">
        <v>3952</v>
      </c>
      <c r="AM768" s="1" t="s">
        <v>3952</v>
      </c>
      <c r="AN768" s="1" t="s">
        <v>3959</v>
      </c>
      <c r="AO768" s="1" t="s">
        <v>4102</v>
      </c>
      <c r="AP768" s="1" t="s">
        <v>4221</v>
      </c>
      <c r="AQ768" s="1"/>
      <c r="AR768">
        <v>1185</v>
      </c>
      <c r="AS768">
        <v>1</v>
      </c>
      <c r="AT768" s="1" t="s">
        <v>4235</v>
      </c>
      <c r="AU768">
        <v>318671.40999999997</v>
      </c>
      <c r="AV768" s="1" t="s">
        <v>4296</v>
      </c>
      <c r="AW768" s="1" t="s">
        <v>3937</v>
      </c>
      <c r="AX768">
        <v>126</v>
      </c>
      <c r="AY768">
        <v>135763</v>
      </c>
      <c r="AZ768">
        <v>2</v>
      </c>
      <c r="BA768" s="1" t="s">
        <v>3420</v>
      </c>
    </row>
    <row r="769" spans="1:53">
      <c r="A769" s="1" t="s">
        <v>802</v>
      </c>
      <c r="B769">
        <v>0</v>
      </c>
      <c r="C769">
        <v>2460000</v>
      </c>
      <c r="D769" s="1" t="s">
        <v>1871</v>
      </c>
      <c r="E769">
        <v>20</v>
      </c>
      <c r="F769">
        <v>138930</v>
      </c>
      <c r="G769">
        <v>1</v>
      </c>
      <c r="H769" s="1"/>
      <c r="I769" s="1" t="s">
        <v>2433</v>
      </c>
      <c r="J769" s="1" t="s">
        <v>2462</v>
      </c>
      <c r="K769" s="1" t="s">
        <v>2464</v>
      </c>
      <c r="L769" s="1" t="s">
        <v>2498</v>
      </c>
      <c r="M769" s="1" t="s">
        <v>2587</v>
      </c>
      <c r="N769" s="1" t="s">
        <v>2607</v>
      </c>
      <c r="O769" s="1"/>
      <c r="P769">
        <v>60000</v>
      </c>
      <c r="Q769" s="1" t="s">
        <v>2850</v>
      </c>
      <c r="R769" s="1" t="s">
        <v>3107</v>
      </c>
      <c r="S769" s="1"/>
      <c r="T769" s="1" t="s">
        <v>3108</v>
      </c>
      <c r="U769" s="1" t="s">
        <v>3204</v>
      </c>
      <c r="V769" s="1" t="s">
        <v>3347</v>
      </c>
      <c r="W769" s="1" t="s">
        <v>3396</v>
      </c>
      <c r="X769" s="1"/>
      <c r="Y769" s="3">
        <v>46218</v>
      </c>
      <c r="Z769" s="1" t="s">
        <v>3413</v>
      </c>
      <c r="AA769" s="3">
        <v>46218</v>
      </c>
      <c r="AB769" s="1" t="s">
        <v>3416</v>
      </c>
      <c r="AC769" s="1" t="s">
        <v>3685</v>
      </c>
      <c r="AD769" s="1" t="s">
        <v>3933</v>
      </c>
      <c r="AE769" s="1" t="s">
        <v>3934</v>
      </c>
      <c r="AF769" s="1" t="s">
        <v>3939</v>
      </c>
      <c r="AG769" s="1" t="s">
        <v>2498</v>
      </c>
      <c r="AH769" s="1" t="s">
        <v>2587</v>
      </c>
      <c r="AI769" s="1" t="s">
        <v>3948</v>
      </c>
      <c r="AJ769" s="1"/>
      <c r="AK769" s="1"/>
      <c r="AL769" s="1" t="s">
        <v>3952</v>
      </c>
      <c r="AM769" s="1" t="s">
        <v>3952</v>
      </c>
      <c r="AN769" s="1" t="s">
        <v>3958</v>
      </c>
      <c r="AO769" s="1" t="s">
        <v>4103</v>
      </c>
      <c r="AP769" s="1" t="s">
        <v>4212</v>
      </c>
      <c r="AQ769" s="1"/>
      <c r="AR769">
        <v>27711</v>
      </c>
      <c r="AS769">
        <v>60000</v>
      </c>
      <c r="AT769" s="1" t="s">
        <v>4235</v>
      </c>
      <c r="AU769">
        <v>41</v>
      </c>
      <c r="AV769" s="1" t="s">
        <v>4353</v>
      </c>
      <c r="AW769" s="1" t="s">
        <v>3939</v>
      </c>
      <c r="AX769">
        <v>88</v>
      </c>
      <c r="AY769">
        <v>135764</v>
      </c>
      <c r="AZ769">
        <v>1</v>
      </c>
      <c r="BA769" s="1" t="s">
        <v>3406</v>
      </c>
    </row>
    <row r="770" spans="1:53">
      <c r="A770" s="1" t="s">
        <v>803</v>
      </c>
      <c r="B770">
        <v>0</v>
      </c>
      <c r="C770">
        <v>4700000</v>
      </c>
      <c r="D770" s="1" t="s">
        <v>1872</v>
      </c>
      <c r="E770">
        <v>20</v>
      </c>
      <c r="F770">
        <v>138930</v>
      </c>
      <c r="G770">
        <v>2</v>
      </c>
      <c r="H770" s="1"/>
      <c r="I770" s="1" t="s">
        <v>2433</v>
      </c>
      <c r="J770" s="1" t="s">
        <v>2462</v>
      </c>
      <c r="K770" s="1" t="s">
        <v>2464</v>
      </c>
      <c r="L770" s="1" t="s">
        <v>2498</v>
      </c>
      <c r="M770" s="1" t="s">
        <v>2587</v>
      </c>
      <c r="N770" s="1" t="s">
        <v>2607</v>
      </c>
      <c r="O770" s="1"/>
      <c r="P770">
        <v>10000</v>
      </c>
      <c r="Q770" s="1" t="s">
        <v>2851</v>
      </c>
      <c r="R770" s="1" t="s">
        <v>3107</v>
      </c>
      <c r="S770" s="1"/>
      <c r="T770" s="1" t="s">
        <v>3108</v>
      </c>
      <c r="U770" s="1" t="s">
        <v>3204</v>
      </c>
      <c r="V770" s="1" t="s">
        <v>3347</v>
      </c>
      <c r="W770" s="1" t="s">
        <v>3396</v>
      </c>
      <c r="X770" s="1"/>
      <c r="Y770" s="3">
        <v>46218</v>
      </c>
      <c r="Z770" s="1" t="s">
        <v>3413</v>
      </c>
      <c r="AA770" s="3">
        <v>46218</v>
      </c>
      <c r="AB770" s="1" t="s">
        <v>3416</v>
      </c>
      <c r="AC770" s="1" t="s">
        <v>3685</v>
      </c>
      <c r="AD770" s="1" t="s">
        <v>3933</v>
      </c>
      <c r="AE770" s="1" t="s">
        <v>3934</v>
      </c>
      <c r="AF770" s="1" t="s">
        <v>3939</v>
      </c>
      <c r="AG770" s="1" t="s">
        <v>2498</v>
      </c>
      <c r="AH770" s="1" t="s">
        <v>2587</v>
      </c>
      <c r="AI770" s="1" t="s">
        <v>3948</v>
      </c>
      <c r="AJ770" s="1"/>
      <c r="AK770" s="1"/>
      <c r="AL770" s="1" t="s">
        <v>3952</v>
      </c>
      <c r="AM770" s="1" t="s">
        <v>3952</v>
      </c>
      <c r="AN770" s="1" t="s">
        <v>3958</v>
      </c>
      <c r="AO770" s="1" t="s">
        <v>4103</v>
      </c>
      <c r="AP770" s="1" t="s">
        <v>4212</v>
      </c>
      <c r="AQ770" s="1"/>
      <c r="AR770">
        <v>27709</v>
      </c>
      <c r="AS770">
        <v>10000</v>
      </c>
      <c r="AT770" s="1" t="s">
        <v>4235</v>
      </c>
      <c r="AU770">
        <v>470</v>
      </c>
      <c r="AV770" s="1" t="s">
        <v>4354</v>
      </c>
      <c r="AW770" s="1" t="s">
        <v>3939</v>
      </c>
      <c r="AX770">
        <v>88</v>
      </c>
      <c r="AY770">
        <v>135764</v>
      </c>
      <c r="AZ770">
        <v>2</v>
      </c>
      <c r="BA770" s="1" t="s">
        <v>3406</v>
      </c>
    </row>
    <row r="771" spans="1:53">
      <c r="A771" s="1" t="s">
        <v>804</v>
      </c>
      <c r="B771">
        <v>0</v>
      </c>
      <c r="C771">
        <v>3160000</v>
      </c>
      <c r="D771" s="1" t="s">
        <v>1873</v>
      </c>
      <c r="E771">
        <v>20</v>
      </c>
      <c r="F771">
        <v>138930</v>
      </c>
      <c r="G771">
        <v>3</v>
      </c>
      <c r="H771" s="1"/>
      <c r="I771" s="1" t="s">
        <v>2433</v>
      </c>
      <c r="J771" s="1" t="s">
        <v>2462</v>
      </c>
      <c r="K771" s="1" t="s">
        <v>2464</v>
      </c>
      <c r="L771" s="1" t="s">
        <v>2498</v>
      </c>
      <c r="M771" s="1" t="s">
        <v>2587</v>
      </c>
      <c r="N771" s="1" t="s">
        <v>2607</v>
      </c>
      <c r="O771" s="1"/>
      <c r="P771">
        <v>20000</v>
      </c>
      <c r="Q771" s="1" t="s">
        <v>2852</v>
      </c>
      <c r="R771" s="1" t="s">
        <v>3107</v>
      </c>
      <c r="S771" s="1"/>
      <c r="T771" s="1" t="s">
        <v>3108</v>
      </c>
      <c r="U771" s="1" t="s">
        <v>3204</v>
      </c>
      <c r="V771" s="1" t="s">
        <v>3347</v>
      </c>
      <c r="W771" s="1" t="s">
        <v>3396</v>
      </c>
      <c r="X771" s="1"/>
      <c r="Y771" s="3">
        <v>46218</v>
      </c>
      <c r="Z771" s="1" t="s">
        <v>3413</v>
      </c>
      <c r="AA771" s="3">
        <v>46218</v>
      </c>
      <c r="AB771" s="1" t="s">
        <v>3416</v>
      </c>
      <c r="AC771" s="1" t="s">
        <v>3685</v>
      </c>
      <c r="AD771" s="1" t="s">
        <v>3933</v>
      </c>
      <c r="AE771" s="1" t="s">
        <v>3934</v>
      </c>
      <c r="AF771" s="1" t="s">
        <v>3939</v>
      </c>
      <c r="AG771" s="1" t="s">
        <v>2498</v>
      </c>
      <c r="AH771" s="1" t="s">
        <v>2587</v>
      </c>
      <c r="AI771" s="1" t="s">
        <v>3948</v>
      </c>
      <c r="AJ771" s="1"/>
      <c r="AK771" s="1"/>
      <c r="AL771" s="1" t="s">
        <v>3952</v>
      </c>
      <c r="AM771" s="1" t="s">
        <v>3952</v>
      </c>
      <c r="AN771" s="1" t="s">
        <v>3958</v>
      </c>
      <c r="AO771" s="1" t="s">
        <v>4103</v>
      </c>
      <c r="AP771" s="1" t="s">
        <v>4212</v>
      </c>
      <c r="AQ771" s="1"/>
      <c r="AR771">
        <v>27710</v>
      </c>
      <c r="AS771">
        <v>20000</v>
      </c>
      <c r="AT771" s="1" t="s">
        <v>4235</v>
      </c>
      <c r="AU771">
        <v>158</v>
      </c>
      <c r="AV771" s="1" t="s">
        <v>4355</v>
      </c>
      <c r="AW771" s="1" t="s">
        <v>3939</v>
      </c>
      <c r="AX771">
        <v>88</v>
      </c>
      <c r="AY771">
        <v>135764</v>
      </c>
      <c r="AZ771">
        <v>3</v>
      </c>
      <c r="BA771" s="1" t="s">
        <v>3406</v>
      </c>
    </row>
    <row r="772" spans="1:53">
      <c r="A772" s="1" t="s">
        <v>805</v>
      </c>
      <c r="B772">
        <v>0</v>
      </c>
      <c r="C772">
        <v>2740000</v>
      </c>
      <c r="D772" s="1" t="s">
        <v>1874</v>
      </c>
      <c r="E772">
        <v>0</v>
      </c>
      <c r="F772">
        <v>138922</v>
      </c>
      <c r="G772">
        <v>1</v>
      </c>
      <c r="H772" s="1"/>
      <c r="I772" s="1" t="s">
        <v>2408</v>
      </c>
      <c r="J772" s="1" t="s">
        <v>2462</v>
      </c>
      <c r="K772" s="1" t="s">
        <v>2464</v>
      </c>
      <c r="L772" s="1" t="s">
        <v>2498</v>
      </c>
      <c r="M772" s="1" t="s">
        <v>2587</v>
      </c>
      <c r="N772" s="1" t="s">
        <v>2607</v>
      </c>
      <c r="O772" s="1"/>
      <c r="P772">
        <v>2</v>
      </c>
      <c r="Q772" s="1" t="s">
        <v>1874</v>
      </c>
      <c r="R772" s="1" t="s">
        <v>3107</v>
      </c>
      <c r="S772" s="1"/>
      <c r="T772" s="1" t="s">
        <v>3108</v>
      </c>
      <c r="U772" s="1" t="s">
        <v>1874</v>
      </c>
      <c r="V772" s="1" t="s">
        <v>1874</v>
      </c>
      <c r="W772" s="1" t="s">
        <v>3396</v>
      </c>
      <c r="X772" s="1" t="s">
        <v>3400</v>
      </c>
      <c r="Y772" s="3">
        <v>46218</v>
      </c>
      <c r="Z772" s="1" t="s">
        <v>3413</v>
      </c>
      <c r="AA772" s="3">
        <v>46218</v>
      </c>
      <c r="AB772" s="1" t="s">
        <v>3416</v>
      </c>
      <c r="AC772" s="1" t="s">
        <v>3686</v>
      </c>
      <c r="AD772" s="1" t="s">
        <v>3933</v>
      </c>
      <c r="AE772" s="1" t="s">
        <v>3933</v>
      </c>
      <c r="AF772" s="1" t="s">
        <v>3939</v>
      </c>
      <c r="AG772" s="1" t="s">
        <v>2498</v>
      </c>
      <c r="AH772" s="1" t="s">
        <v>2587</v>
      </c>
      <c r="AI772" s="1" t="s">
        <v>3948</v>
      </c>
      <c r="AJ772" s="1"/>
      <c r="AK772" s="1"/>
      <c r="AL772" s="1" t="s">
        <v>3952</v>
      </c>
      <c r="AM772" s="1" t="s">
        <v>3952</v>
      </c>
      <c r="AN772" s="1" t="s">
        <v>3958</v>
      </c>
      <c r="AO772" s="1" t="s">
        <v>4104</v>
      </c>
      <c r="AP772" s="1" t="s">
        <v>4212</v>
      </c>
      <c r="AQ772" s="1"/>
      <c r="AR772">
        <v>14417</v>
      </c>
      <c r="AS772">
        <v>2</v>
      </c>
      <c r="AT772" s="1" t="s">
        <v>4235</v>
      </c>
      <c r="AU772">
        <v>1370000</v>
      </c>
      <c r="AV772" s="1" t="s">
        <v>4266</v>
      </c>
      <c r="AW772" s="1" t="s">
        <v>3939</v>
      </c>
      <c r="AX772">
        <v>7163</v>
      </c>
      <c r="AY772">
        <v>135765</v>
      </c>
      <c r="AZ772">
        <v>1</v>
      </c>
      <c r="BA772" s="1" t="s">
        <v>3410</v>
      </c>
    </row>
    <row r="773" spans="1:53">
      <c r="A773" s="1" t="s">
        <v>806</v>
      </c>
      <c r="B773">
        <v>0</v>
      </c>
      <c r="C773">
        <v>2100000</v>
      </c>
      <c r="D773" s="1" t="s">
        <v>1435</v>
      </c>
      <c r="E773">
        <v>20</v>
      </c>
      <c r="F773">
        <v>138896</v>
      </c>
      <c r="G773">
        <v>1</v>
      </c>
      <c r="H773" s="1"/>
      <c r="I773" s="1" t="s">
        <v>2405</v>
      </c>
      <c r="J773" s="1" t="s">
        <v>2462</v>
      </c>
      <c r="K773" s="1" t="s">
        <v>2464</v>
      </c>
      <c r="L773" s="1" t="s">
        <v>2498</v>
      </c>
      <c r="M773" s="1" t="s">
        <v>2587</v>
      </c>
      <c r="N773" s="1" t="s">
        <v>2607</v>
      </c>
      <c r="O773" s="1"/>
      <c r="P773">
        <v>1</v>
      </c>
      <c r="Q773" s="1" t="s">
        <v>1436</v>
      </c>
      <c r="R773" s="1" t="s">
        <v>3107</v>
      </c>
      <c r="S773" s="1"/>
      <c r="T773" s="1" t="s">
        <v>3108</v>
      </c>
      <c r="U773" s="1" t="s">
        <v>1436</v>
      </c>
      <c r="V773" s="1" t="s">
        <v>1435</v>
      </c>
      <c r="W773" s="1" t="s">
        <v>3396</v>
      </c>
      <c r="X773" s="1" t="s">
        <v>3400</v>
      </c>
      <c r="Y773" s="3">
        <v>46218</v>
      </c>
      <c r="Z773" s="1" t="s">
        <v>3413</v>
      </c>
      <c r="AA773" s="3">
        <v>46218</v>
      </c>
      <c r="AB773" s="1" t="s">
        <v>3416</v>
      </c>
      <c r="AC773" s="1" t="s">
        <v>3687</v>
      </c>
      <c r="AD773" s="1" t="s">
        <v>3933</v>
      </c>
      <c r="AE773" s="1" t="s">
        <v>3933</v>
      </c>
      <c r="AF773" s="1" t="s">
        <v>3939</v>
      </c>
      <c r="AG773" s="1" t="s">
        <v>2498</v>
      </c>
      <c r="AH773" s="1" t="s">
        <v>2587</v>
      </c>
      <c r="AI773" s="1" t="s">
        <v>3948</v>
      </c>
      <c r="AJ773" s="1"/>
      <c r="AK773" s="1"/>
      <c r="AL773" s="1" t="s">
        <v>3952</v>
      </c>
      <c r="AM773" s="1" t="s">
        <v>3952</v>
      </c>
      <c r="AN773" s="1" t="s">
        <v>3958</v>
      </c>
      <c r="AO773" s="1" t="s">
        <v>4105</v>
      </c>
      <c r="AP773" s="1" t="s">
        <v>4212</v>
      </c>
      <c r="AQ773" s="1"/>
      <c r="AR773">
        <v>14862</v>
      </c>
      <c r="AS773">
        <v>1</v>
      </c>
      <c r="AT773" s="1" t="s">
        <v>4235</v>
      </c>
      <c r="AU773">
        <v>2100000</v>
      </c>
      <c r="AV773" s="1" t="s">
        <v>4244</v>
      </c>
      <c r="AW773" s="1" t="s">
        <v>3939</v>
      </c>
      <c r="AX773">
        <v>3730</v>
      </c>
      <c r="AY773">
        <v>135766</v>
      </c>
      <c r="AZ773">
        <v>1</v>
      </c>
      <c r="BA773" s="1" t="s">
        <v>3409</v>
      </c>
    </row>
    <row r="774" spans="1:53">
      <c r="A774" s="1" t="s">
        <v>807</v>
      </c>
      <c r="B774">
        <v>0</v>
      </c>
      <c r="C774">
        <v>762750</v>
      </c>
      <c r="D774" s="1" t="s">
        <v>1875</v>
      </c>
      <c r="E774">
        <v>0</v>
      </c>
      <c r="F774">
        <v>138895</v>
      </c>
      <c r="G774">
        <v>1</v>
      </c>
      <c r="H774" s="1"/>
      <c r="I774" s="1" t="s">
        <v>2405</v>
      </c>
      <c r="J774" s="1" t="s">
        <v>2462</v>
      </c>
      <c r="K774" s="1" t="s">
        <v>2464</v>
      </c>
      <c r="L774" s="1" t="s">
        <v>2498</v>
      </c>
      <c r="M774" s="1" t="s">
        <v>2587</v>
      </c>
      <c r="N774" s="1" t="s">
        <v>2607</v>
      </c>
      <c r="O774" s="1"/>
      <c r="P774">
        <v>1</v>
      </c>
      <c r="Q774" s="1" t="s">
        <v>1875</v>
      </c>
      <c r="R774" s="1" t="s">
        <v>3107</v>
      </c>
      <c r="S774" s="1"/>
      <c r="T774" s="1" t="s">
        <v>3108</v>
      </c>
      <c r="U774" s="1" t="s">
        <v>1875</v>
      </c>
      <c r="V774" s="1" t="s">
        <v>1875</v>
      </c>
      <c r="W774" s="1" t="s">
        <v>3396</v>
      </c>
      <c r="X774" s="1" t="s">
        <v>3400</v>
      </c>
      <c r="Y774" s="3">
        <v>46218</v>
      </c>
      <c r="Z774" s="1" t="s">
        <v>3413</v>
      </c>
      <c r="AA774" s="3">
        <v>46218</v>
      </c>
      <c r="AB774" s="1" t="s">
        <v>3416</v>
      </c>
      <c r="AC774" s="1" t="s">
        <v>3688</v>
      </c>
      <c r="AD774" s="1" t="s">
        <v>3933</v>
      </c>
      <c r="AE774" s="1" t="s">
        <v>3933</v>
      </c>
      <c r="AF774" s="1" t="s">
        <v>3939</v>
      </c>
      <c r="AG774" s="1" t="s">
        <v>2498</v>
      </c>
      <c r="AH774" s="1" t="s">
        <v>2587</v>
      </c>
      <c r="AI774" s="1" t="s">
        <v>3948</v>
      </c>
      <c r="AJ774" s="1"/>
      <c r="AK774" s="1"/>
      <c r="AL774" s="1" t="s">
        <v>3952</v>
      </c>
      <c r="AM774" s="1" t="s">
        <v>3952</v>
      </c>
      <c r="AN774" s="1" t="s">
        <v>3958</v>
      </c>
      <c r="AO774" s="1" t="s">
        <v>4106</v>
      </c>
      <c r="AP774" s="1" t="s">
        <v>4212</v>
      </c>
      <c r="AQ774" s="1"/>
      <c r="AR774">
        <v>14862</v>
      </c>
      <c r="AS774">
        <v>1</v>
      </c>
      <c r="AT774" s="1" t="s">
        <v>4235</v>
      </c>
      <c r="AU774">
        <v>762750</v>
      </c>
      <c r="AV774" s="1" t="s">
        <v>4244</v>
      </c>
      <c r="AW774" s="1" t="s">
        <v>3939</v>
      </c>
      <c r="AX774">
        <v>1136</v>
      </c>
      <c r="AY774">
        <v>135767</v>
      </c>
      <c r="AZ774">
        <v>1</v>
      </c>
      <c r="BA774" s="1" t="s">
        <v>3409</v>
      </c>
    </row>
    <row r="775" spans="1:53">
      <c r="A775" s="1" t="s">
        <v>808</v>
      </c>
      <c r="B775">
        <v>0</v>
      </c>
      <c r="C775">
        <v>9342336.9399999995</v>
      </c>
      <c r="D775" s="1" t="s">
        <v>1876</v>
      </c>
      <c r="E775">
        <v>20</v>
      </c>
      <c r="F775">
        <v>138983</v>
      </c>
      <c r="G775">
        <v>1</v>
      </c>
      <c r="H775" s="1"/>
      <c r="I775" s="1" t="s">
        <v>2405</v>
      </c>
      <c r="J775" s="1" t="s">
        <v>2462</v>
      </c>
      <c r="K775" s="1" t="s">
        <v>2465</v>
      </c>
      <c r="L775" s="1" t="s">
        <v>2471</v>
      </c>
      <c r="M775" s="1" t="s">
        <v>2582</v>
      </c>
      <c r="N775" s="1" t="s">
        <v>2607</v>
      </c>
      <c r="O775" s="1"/>
      <c r="P775">
        <v>1</v>
      </c>
      <c r="Q775" s="1" t="s">
        <v>2853</v>
      </c>
      <c r="R775" s="1" t="s">
        <v>3107</v>
      </c>
      <c r="S775" s="1"/>
      <c r="T775" s="1" t="s">
        <v>3109</v>
      </c>
      <c r="U775" s="1" t="s">
        <v>2853</v>
      </c>
      <c r="V775" s="1" t="s">
        <v>1876</v>
      </c>
      <c r="W775" s="1" t="s">
        <v>3396</v>
      </c>
      <c r="X775" s="1"/>
      <c r="Y775" s="3">
        <v>46218</v>
      </c>
      <c r="Z775" s="1" t="s">
        <v>3413</v>
      </c>
      <c r="AA775" s="3">
        <v>46218</v>
      </c>
      <c r="AB775" s="1" t="s">
        <v>3416</v>
      </c>
      <c r="AC775" s="1" t="s">
        <v>3689</v>
      </c>
      <c r="AD775" s="1" t="s">
        <v>3933</v>
      </c>
      <c r="AE775" s="1" t="s">
        <v>3933</v>
      </c>
      <c r="AF775" s="1" t="s">
        <v>3937</v>
      </c>
      <c r="AG775" s="1" t="s">
        <v>2471</v>
      </c>
      <c r="AH775" s="1" t="s">
        <v>2582</v>
      </c>
      <c r="AI775" s="1" t="s">
        <v>3948</v>
      </c>
      <c r="AJ775" s="1"/>
      <c r="AK775" s="1"/>
      <c r="AL775" s="1" t="s">
        <v>3952</v>
      </c>
      <c r="AM775" s="1" t="s">
        <v>3952</v>
      </c>
      <c r="AN775" s="1" t="s">
        <v>3959</v>
      </c>
      <c r="AO775" s="1" t="s">
        <v>4091</v>
      </c>
      <c r="AP775" s="1" t="s">
        <v>4213</v>
      </c>
      <c r="AQ775" s="1"/>
      <c r="AR775">
        <v>10668</v>
      </c>
      <c r="AS775">
        <v>1</v>
      </c>
      <c r="AT775" s="1" t="s">
        <v>4235</v>
      </c>
      <c r="AU775">
        <v>9342336.9399999995</v>
      </c>
      <c r="AV775" s="1" t="s">
        <v>4242</v>
      </c>
      <c r="AW775" s="1" t="s">
        <v>3937</v>
      </c>
      <c r="AX775">
        <v>1175</v>
      </c>
      <c r="AY775">
        <v>135768</v>
      </c>
      <c r="AZ775">
        <v>1</v>
      </c>
      <c r="BA775" s="1" t="s">
        <v>4633</v>
      </c>
    </row>
    <row r="776" spans="1:53">
      <c r="A776" s="1" t="s">
        <v>809</v>
      </c>
      <c r="B776">
        <v>0</v>
      </c>
      <c r="C776">
        <v>51937848</v>
      </c>
      <c r="D776" s="1" t="s">
        <v>1877</v>
      </c>
      <c r="E776">
        <v>0</v>
      </c>
      <c r="F776">
        <v>139031</v>
      </c>
      <c r="G776">
        <v>1</v>
      </c>
      <c r="H776" s="1"/>
      <c r="I776" s="1" t="s">
        <v>2405</v>
      </c>
      <c r="J776" s="1" t="s">
        <v>2462</v>
      </c>
      <c r="K776" s="1" t="s">
        <v>2468</v>
      </c>
      <c r="L776" s="1" t="s">
        <v>2478</v>
      </c>
      <c r="M776" s="1" t="s">
        <v>2585</v>
      </c>
      <c r="N776" s="1" t="s">
        <v>2607</v>
      </c>
      <c r="O776" s="1"/>
      <c r="P776">
        <v>1</v>
      </c>
      <c r="Q776" s="1" t="s">
        <v>1877</v>
      </c>
      <c r="R776" s="1" t="s">
        <v>3107</v>
      </c>
      <c r="S776" s="1"/>
      <c r="T776" s="1" t="s">
        <v>3110</v>
      </c>
      <c r="U776" s="1" t="s">
        <v>1877</v>
      </c>
      <c r="V776" s="1" t="s">
        <v>1877</v>
      </c>
      <c r="W776" s="1" t="s">
        <v>3396</v>
      </c>
      <c r="X776" s="1"/>
      <c r="Y776" s="3">
        <v>46218</v>
      </c>
      <c r="Z776" s="1" t="s">
        <v>3416</v>
      </c>
      <c r="AA776" s="3">
        <v>46218</v>
      </c>
      <c r="AB776" s="1" t="s">
        <v>3416</v>
      </c>
      <c r="AC776" s="1"/>
      <c r="AD776" s="1" t="s">
        <v>3933</v>
      </c>
      <c r="AE776" s="1" t="s">
        <v>3933</v>
      </c>
      <c r="AF776" s="1" t="s">
        <v>3941</v>
      </c>
      <c r="AG776" s="1" t="s">
        <v>2478</v>
      </c>
      <c r="AH776" s="1" t="s">
        <v>2585</v>
      </c>
      <c r="AI776" s="1" t="s">
        <v>3948</v>
      </c>
      <c r="AJ776" s="1"/>
      <c r="AK776" s="1"/>
      <c r="AL776" s="1" t="s">
        <v>3957</v>
      </c>
      <c r="AM776" s="1" t="s">
        <v>3957</v>
      </c>
      <c r="AN776" s="1" t="s">
        <v>3960</v>
      </c>
      <c r="AO776" s="1" t="s">
        <v>4107</v>
      </c>
      <c r="AP776" s="1" t="s">
        <v>4217</v>
      </c>
      <c r="AQ776" s="1"/>
      <c r="AR776">
        <v>14862</v>
      </c>
      <c r="AS776">
        <v>1</v>
      </c>
      <c r="AT776" s="1" t="s">
        <v>4235</v>
      </c>
      <c r="AU776">
        <v>51937848</v>
      </c>
      <c r="AV776" s="1" t="s">
        <v>4244</v>
      </c>
      <c r="AW776" s="1" t="s">
        <v>3941</v>
      </c>
      <c r="AX776">
        <v>6376</v>
      </c>
      <c r="AY776">
        <v>135769</v>
      </c>
      <c r="AZ776">
        <v>1</v>
      </c>
      <c r="BA776" s="1" t="s">
        <v>3413</v>
      </c>
    </row>
    <row r="777" spans="1:53">
      <c r="A777" s="1" t="s">
        <v>810</v>
      </c>
      <c r="B777">
        <v>0</v>
      </c>
      <c r="C777">
        <v>9000</v>
      </c>
      <c r="D777" s="1" t="s">
        <v>1878</v>
      </c>
      <c r="E777">
        <v>20</v>
      </c>
      <c r="F777">
        <v>139032</v>
      </c>
      <c r="G777">
        <v>1</v>
      </c>
      <c r="H777" s="1"/>
      <c r="I777" s="1" t="s">
        <v>2405</v>
      </c>
      <c r="J777" s="1" t="s">
        <v>2462</v>
      </c>
      <c r="K777" s="1" t="s">
        <v>2468</v>
      </c>
      <c r="L777" s="1" t="s">
        <v>2478</v>
      </c>
      <c r="M777" s="1" t="s">
        <v>2585</v>
      </c>
      <c r="N777" s="1" t="s">
        <v>2607</v>
      </c>
      <c r="O777" s="1"/>
      <c r="P777">
        <v>1</v>
      </c>
      <c r="Q777" s="1" t="s">
        <v>2352</v>
      </c>
      <c r="R777" s="1" t="s">
        <v>3107</v>
      </c>
      <c r="S777" s="1"/>
      <c r="T777" s="1" t="s">
        <v>3110</v>
      </c>
      <c r="U777" s="1" t="s">
        <v>2352</v>
      </c>
      <c r="V777" s="1" t="s">
        <v>1878</v>
      </c>
      <c r="W777" s="1" t="s">
        <v>3398</v>
      </c>
      <c r="X777" s="1"/>
      <c r="Y777" s="3">
        <v>46218</v>
      </c>
      <c r="Z777" s="1" t="s">
        <v>3416</v>
      </c>
      <c r="AA777" s="3">
        <v>46218</v>
      </c>
      <c r="AB777" s="1" t="s">
        <v>3416</v>
      </c>
      <c r="AC777" s="1"/>
      <c r="AD777" s="1" t="s">
        <v>3933</v>
      </c>
      <c r="AE777" s="1" t="s">
        <v>3933</v>
      </c>
      <c r="AF777" s="1" t="s">
        <v>3941</v>
      </c>
      <c r="AG777" s="1" t="s">
        <v>2478</v>
      </c>
      <c r="AH777" s="1" t="s">
        <v>2585</v>
      </c>
      <c r="AI777" s="1" t="s">
        <v>3948</v>
      </c>
      <c r="AJ777" s="1"/>
      <c r="AK777" s="1"/>
      <c r="AL777" s="1" t="s">
        <v>3957</v>
      </c>
      <c r="AM777" s="1" t="s">
        <v>3957</v>
      </c>
      <c r="AN777" s="1" t="s">
        <v>3960</v>
      </c>
      <c r="AO777" s="1" t="s">
        <v>4108</v>
      </c>
      <c r="AP777" s="1" t="s">
        <v>4217</v>
      </c>
      <c r="AQ777" s="1"/>
      <c r="AR777">
        <v>14862</v>
      </c>
      <c r="AS777">
        <v>1</v>
      </c>
      <c r="AT777" s="1" t="s">
        <v>4235</v>
      </c>
      <c r="AU777">
        <v>9000</v>
      </c>
      <c r="AV777" s="1" t="s">
        <v>4244</v>
      </c>
      <c r="AW777" s="1" t="s">
        <v>3941</v>
      </c>
      <c r="AX777">
        <v>6162</v>
      </c>
      <c r="AY777">
        <v>135770</v>
      </c>
      <c r="AZ777">
        <v>1</v>
      </c>
      <c r="BA777" s="1" t="s">
        <v>3413</v>
      </c>
    </row>
    <row r="778" spans="1:53">
      <c r="A778" s="1" t="s">
        <v>811</v>
      </c>
      <c r="B778">
        <v>0</v>
      </c>
      <c r="C778">
        <v>9902300</v>
      </c>
      <c r="D778" s="1" t="s">
        <v>1879</v>
      </c>
      <c r="E778">
        <v>0</v>
      </c>
      <c r="F778">
        <v>138451</v>
      </c>
      <c r="G778">
        <v>1</v>
      </c>
      <c r="H778" s="1"/>
      <c r="I778" s="1" t="s">
        <v>2405</v>
      </c>
      <c r="J778" s="1" t="s">
        <v>2462</v>
      </c>
      <c r="K778" s="1" t="s">
        <v>2465</v>
      </c>
      <c r="L778" s="1" t="s">
        <v>2529</v>
      </c>
      <c r="M778" s="1" t="s">
        <v>2588</v>
      </c>
      <c r="N778" s="1" t="s">
        <v>2607</v>
      </c>
      <c r="O778" s="1"/>
      <c r="P778">
        <v>1</v>
      </c>
      <c r="Q778" s="1" t="s">
        <v>1879</v>
      </c>
      <c r="R778" s="1" t="s">
        <v>3107</v>
      </c>
      <c r="S778" s="1"/>
      <c r="T778" s="1" t="s">
        <v>3110</v>
      </c>
      <c r="U778" s="1" t="s">
        <v>1879</v>
      </c>
      <c r="V778" s="1" t="s">
        <v>1879</v>
      </c>
      <c r="W778" s="1" t="s">
        <v>3396</v>
      </c>
      <c r="X778" s="1" t="s">
        <v>3400</v>
      </c>
      <c r="Y778" s="3">
        <v>46218</v>
      </c>
      <c r="Z778" s="1" t="s">
        <v>3413</v>
      </c>
      <c r="AA778" s="3">
        <v>46218</v>
      </c>
      <c r="AB778" s="1" t="s">
        <v>3416</v>
      </c>
      <c r="AC778" s="1"/>
      <c r="AD778" s="1" t="s">
        <v>3933</v>
      </c>
      <c r="AE778" s="1" t="s">
        <v>3933</v>
      </c>
      <c r="AF778" s="1" t="s">
        <v>3937</v>
      </c>
      <c r="AG778" s="1" t="s">
        <v>2529</v>
      </c>
      <c r="AH778" s="1" t="s">
        <v>2588</v>
      </c>
      <c r="AI778" s="1" t="s">
        <v>3948</v>
      </c>
      <c r="AJ778" s="1"/>
      <c r="AK778" s="1"/>
      <c r="AL778" s="1" t="s">
        <v>3952</v>
      </c>
      <c r="AM778" s="1" t="s">
        <v>3952</v>
      </c>
      <c r="AN778" s="1" t="s">
        <v>3960</v>
      </c>
      <c r="AO778" s="1" t="s">
        <v>3996</v>
      </c>
      <c r="AP778" s="1" t="s">
        <v>4218</v>
      </c>
      <c r="AQ778" s="1"/>
      <c r="AR778">
        <v>14862</v>
      </c>
      <c r="AS778">
        <v>1</v>
      </c>
      <c r="AT778" s="1" t="s">
        <v>4235</v>
      </c>
      <c r="AU778">
        <v>9902300</v>
      </c>
      <c r="AV778" s="1" t="s">
        <v>4244</v>
      </c>
      <c r="AW778" s="1" t="s">
        <v>3937</v>
      </c>
      <c r="AX778">
        <v>2490</v>
      </c>
      <c r="AY778">
        <v>135771</v>
      </c>
      <c r="AZ778">
        <v>1</v>
      </c>
      <c r="BA778" s="1" t="s">
        <v>4627</v>
      </c>
    </row>
    <row r="779" spans="1:53">
      <c r="A779" s="1" t="s">
        <v>812</v>
      </c>
      <c r="B779">
        <v>0</v>
      </c>
      <c r="C779">
        <v>1573000</v>
      </c>
      <c r="D779" s="1" t="s">
        <v>1880</v>
      </c>
      <c r="E779">
        <v>0</v>
      </c>
      <c r="F779">
        <v>138558</v>
      </c>
      <c r="G779">
        <v>1</v>
      </c>
      <c r="H779" s="1"/>
      <c r="I779" s="1" t="s">
        <v>2405</v>
      </c>
      <c r="J779" s="1" t="s">
        <v>2462</v>
      </c>
      <c r="K779" s="1" t="s">
        <v>2465</v>
      </c>
      <c r="L779" s="1" t="s">
        <v>2529</v>
      </c>
      <c r="M779" s="1" t="s">
        <v>2588</v>
      </c>
      <c r="N779" s="1" t="s">
        <v>2607</v>
      </c>
      <c r="O779" s="1"/>
      <c r="P779">
        <v>1</v>
      </c>
      <c r="Q779" s="1" t="s">
        <v>1880</v>
      </c>
      <c r="R779" s="1" t="s">
        <v>3107</v>
      </c>
      <c r="S779" s="1"/>
      <c r="T779" s="1" t="s">
        <v>3110</v>
      </c>
      <c r="U779" s="1" t="s">
        <v>1880</v>
      </c>
      <c r="V779" s="1" t="s">
        <v>1880</v>
      </c>
      <c r="W779" s="1" t="s">
        <v>3396</v>
      </c>
      <c r="X779" s="1" t="s">
        <v>3400</v>
      </c>
      <c r="Y779" s="3">
        <v>46218</v>
      </c>
      <c r="Z779" s="1" t="s">
        <v>3413</v>
      </c>
      <c r="AA779" s="3">
        <v>46218</v>
      </c>
      <c r="AB779" s="1" t="s">
        <v>3416</v>
      </c>
      <c r="AC779" s="1"/>
      <c r="AD779" s="1" t="s">
        <v>3933</v>
      </c>
      <c r="AE779" s="1" t="s">
        <v>3933</v>
      </c>
      <c r="AF779" s="1" t="s">
        <v>3937</v>
      </c>
      <c r="AG779" s="1" t="s">
        <v>2529</v>
      </c>
      <c r="AH779" s="1" t="s">
        <v>2588</v>
      </c>
      <c r="AI779" s="1" t="s">
        <v>3948</v>
      </c>
      <c r="AJ779" s="1"/>
      <c r="AK779" s="1"/>
      <c r="AL779" s="1" t="s">
        <v>3952</v>
      </c>
      <c r="AM779" s="1" t="s">
        <v>3952</v>
      </c>
      <c r="AN779" s="1" t="s">
        <v>3960</v>
      </c>
      <c r="AO779" s="1" t="s">
        <v>3996</v>
      </c>
      <c r="AP779" s="1" t="s">
        <v>4218</v>
      </c>
      <c r="AQ779" s="1"/>
      <c r="AR779">
        <v>14862</v>
      </c>
      <c r="AS779">
        <v>1</v>
      </c>
      <c r="AT779" s="1" t="s">
        <v>4235</v>
      </c>
      <c r="AU779">
        <v>1573000</v>
      </c>
      <c r="AV779" s="1" t="s">
        <v>4244</v>
      </c>
      <c r="AW779" s="1" t="s">
        <v>3937</v>
      </c>
      <c r="AX779">
        <v>2490</v>
      </c>
      <c r="AY779">
        <v>135772</v>
      </c>
      <c r="AZ779">
        <v>1</v>
      </c>
      <c r="BA779" s="1" t="s">
        <v>4621</v>
      </c>
    </row>
    <row r="780" spans="1:53">
      <c r="A780" s="1" t="s">
        <v>813</v>
      </c>
      <c r="B780">
        <v>0</v>
      </c>
      <c r="C780">
        <v>6313</v>
      </c>
      <c r="D780" s="1" t="s">
        <v>1881</v>
      </c>
      <c r="E780">
        <v>0</v>
      </c>
      <c r="F780">
        <v>138587</v>
      </c>
      <c r="G780">
        <v>1</v>
      </c>
      <c r="H780" s="1"/>
      <c r="I780" s="1" t="s">
        <v>2441</v>
      </c>
      <c r="J780" s="1" t="s">
        <v>2462</v>
      </c>
      <c r="K780" s="1" t="s">
        <v>2469</v>
      </c>
      <c r="L780" s="1" t="s">
        <v>2551</v>
      </c>
      <c r="M780" s="1" t="s">
        <v>2588</v>
      </c>
      <c r="N780" s="1" t="s">
        <v>2607</v>
      </c>
      <c r="O780" s="1"/>
      <c r="P780">
        <v>1</v>
      </c>
      <c r="Q780" s="1" t="s">
        <v>1881</v>
      </c>
      <c r="R780" s="1" t="s">
        <v>3107</v>
      </c>
      <c r="S780" s="1"/>
      <c r="T780" s="1" t="s">
        <v>3110</v>
      </c>
      <c r="U780" s="1" t="s">
        <v>1881</v>
      </c>
      <c r="V780" s="1" t="s">
        <v>1881</v>
      </c>
      <c r="W780" s="1" t="s">
        <v>3399</v>
      </c>
      <c r="X780" s="1" t="s">
        <v>3400</v>
      </c>
      <c r="Y780" s="3">
        <v>46218</v>
      </c>
      <c r="Z780" s="1" t="s">
        <v>3414</v>
      </c>
      <c r="AA780" s="3">
        <v>46218</v>
      </c>
      <c r="AB780" s="1" t="s">
        <v>3416</v>
      </c>
      <c r="AC780" s="1"/>
      <c r="AD780" s="1" t="s">
        <v>3933</v>
      </c>
      <c r="AE780" s="1" t="s">
        <v>3933</v>
      </c>
      <c r="AF780" s="1" t="s">
        <v>3946</v>
      </c>
      <c r="AG780" s="1" t="s">
        <v>2551</v>
      </c>
      <c r="AH780" s="1" t="s">
        <v>2588</v>
      </c>
      <c r="AI780" s="1" t="s">
        <v>3950</v>
      </c>
      <c r="AJ780" s="1"/>
      <c r="AK780" s="1"/>
      <c r="AL780" s="1" t="s">
        <v>3952</v>
      </c>
      <c r="AM780" s="1" t="s">
        <v>3952</v>
      </c>
      <c r="AN780" s="1" t="s">
        <v>3960</v>
      </c>
      <c r="AO780" s="1" t="s">
        <v>4109</v>
      </c>
      <c r="AP780" s="1" t="s">
        <v>4218</v>
      </c>
      <c r="AQ780" s="1"/>
      <c r="AR780">
        <v>2967</v>
      </c>
      <c r="AS780">
        <v>1</v>
      </c>
      <c r="AT780" s="1" t="s">
        <v>4240</v>
      </c>
      <c r="AU780">
        <v>6313</v>
      </c>
      <c r="AV780" s="1" t="s">
        <v>4356</v>
      </c>
      <c r="AW780" s="1" t="s">
        <v>3946</v>
      </c>
      <c r="AX780">
        <v>6316</v>
      </c>
      <c r="AY780">
        <v>135773</v>
      </c>
      <c r="AZ780">
        <v>1</v>
      </c>
      <c r="BA780" s="1" t="s">
        <v>4628</v>
      </c>
    </row>
    <row r="781" spans="1:53">
      <c r="A781" s="1" t="s">
        <v>814</v>
      </c>
      <c r="B781">
        <v>0</v>
      </c>
      <c r="C781">
        <v>1573000</v>
      </c>
      <c r="D781" s="1" t="s">
        <v>1880</v>
      </c>
      <c r="E781">
        <v>0</v>
      </c>
      <c r="F781">
        <v>138614</v>
      </c>
      <c r="G781">
        <v>1</v>
      </c>
      <c r="H781" s="1"/>
      <c r="I781" s="1" t="s">
        <v>2405</v>
      </c>
      <c r="J781" s="1" t="s">
        <v>2462</v>
      </c>
      <c r="K781" s="1" t="s">
        <v>2465</v>
      </c>
      <c r="L781" s="1" t="s">
        <v>2529</v>
      </c>
      <c r="M781" s="1" t="s">
        <v>2588</v>
      </c>
      <c r="N781" s="1" t="s">
        <v>2607</v>
      </c>
      <c r="O781" s="1"/>
      <c r="P781">
        <v>1</v>
      </c>
      <c r="Q781" s="1" t="s">
        <v>1880</v>
      </c>
      <c r="R781" s="1" t="s">
        <v>3107</v>
      </c>
      <c r="S781" s="1"/>
      <c r="T781" s="1" t="s">
        <v>3110</v>
      </c>
      <c r="U781" s="1" t="s">
        <v>1880</v>
      </c>
      <c r="V781" s="1" t="s">
        <v>1880</v>
      </c>
      <c r="W781" s="1" t="s">
        <v>3396</v>
      </c>
      <c r="X781" s="1" t="s">
        <v>3400</v>
      </c>
      <c r="Y781" s="3">
        <v>46218</v>
      </c>
      <c r="Z781" s="1" t="s">
        <v>3413</v>
      </c>
      <c r="AA781" s="3">
        <v>46218</v>
      </c>
      <c r="AB781" s="1" t="s">
        <v>3416</v>
      </c>
      <c r="AC781" s="1"/>
      <c r="AD781" s="1" t="s">
        <v>3933</v>
      </c>
      <c r="AE781" s="1" t="s">
        <v>3933</v>
      </c>
      <c r="AF781" s="1" t="s">
        <v>3937</v>
      </c>
      <c r="AG781" s="1" t="s">
        <v>2529</v>
      </c>
      <c r="AH781" s="1" t="s">
        <v>2588</v>
      </c>
      <c r="AI781" s="1" t="s">
        <v>3948</v>
      </c>
      <c r="AJ781" s="1"/>
      <c r="AK781" s="1"/>
      <c r="AL781" s="1" t="s">
        <v>3952</v>
      </c>
      <c r="AM781" s="1" t="s">
        <v>3952</v>
      </c>
      <c r="AN781" s="1" t="s">
        <v>3960</v>
      </c>
      <c r="AO781" s="1" t="s">
        <v>3996</v>
      </c>
      <c r="AP781" s="1" t="s">
        <v>4218</v>
      </c>
      <c r="AQ781" s="1"/>
      <c r="AR781">
        <v>14862</v>
      </c>
      <c r="AS781">
        <v>1</v>
      </c>
      <c r="AT781" s="1" t="s">
        <v>4235</v>
      </c>
      <c r="AU781">
        <v>1573000</v>
      </c>
      <c r="AV781" s="1" t="s">
        <v>4244</v>
      </c>
      <c r="AW781" s="1" t="s">
        <v>3937</v>
      </c>
      <c r="AX781">
        <v>2490</v>
      </c>
      <c r="AY781">
        <v>135774</v>
      </c>
      <c r="AZ781">
        <v>1</v>
      </c>
      <c r="BA781" s="1" t="s">
        <v>4620</v>
      </c>
    </row>
    <row r="782" spans="1:53">
      <c r="A782" s="1" t="s">
        <v>815</v>
      </c>
      <c r="B782">
        <v>0</v>
      </c>
      <c r="C782">
        <v>140000</v>
      </c>
      <c r="D782" s="1" t="s">
        <v>1769</v>
      </c>
      <c r="E782">
        <v>0</v>
      </c>
      <c r="F782">
        <v>138565</v>
      </c>
      <c r="G782">
        <v>1</v>
      </c>
      <c r="H782" s="1"/>
      <c r="I782" s="1" t="s">
        <v>2405</v>
      </c>
      <c r="J782" s="1" t="s">
        <v>2462</v>
      </c>
      <c r="K782" s="1" t="s">
        <v>2465</v>
      </c>
      <c r="L782" s="1" t="s">
        <v>2529</v>
      </c>
      <c r="M782" s="1" t="s">
        <v>2588</v>
      </c>
      <c r="N782" s="1" t="s">
        <v>2607</v>
      </c>
      <c r="O782" s="1"/>
      <c r="P782">
        <v>1</v>
      </c>
      <c r="Q782" s="1" t="s">
        <v>1769</v>
      </c>
      <c r="R782" s="1" t="s">
        <v>3107</v>
      </c>
      <c r="S782" s="1"/>
      <c r="T782" s="1" t="s">
        <v>3110</v>
      </c>
      <c r="U782" s="1" t="s">
        <v>1769</v>
      </c>
      <c r="V782" s="1" t="s">
        <v>1769</v>
      </c>
      <c r="W782" s="1" t="s">
        <v>3396</v>
      </c>
      <c r="X782" s="1" t="s">
        <v>3400</v>
      </c>
      <c r="Y782" s="3">
        <v>46218</v>
      </c>
      <c r="Z782" s="1" t="s">
        <v>3413</v>
      </c>
      <c r="AA782" s="3">
        <v>46218</v>
      </c>
      <c r="AB782" s="1" t="s">
        <v>3416</v>
      </c>
      <c r="AC782" s="1"/>
      <c r="AD782" s="1" t="s">
        <v>3933</v>
      </c>
      <c r="AE782" s="1" t="s">
        <v>3933</v>
      </c>
      <c r="AF782" s="1" t="s">
        <v>3937</v>
      </c>
      <c r="AG782" s="1" t="s">
        <v>2529</v>
      </c>
      <c r="AH782" s="1" t="s">
        <v>2588</v>
      </c>
      <c r="AI782" s="1" t="s">
        <v>3948</v>
      </c>
      <c r="AJ782" s="1"/>
      <c r="AK782" s="1"/>
      <c r="AL782" s="1" t="s">
        <v>3952</v>
      </c>
      <c r="AM782" s="1" t="s">
        <v>3952</v>
      </c>
      <c r="AN782" s="1" t="s">
        <v>3960</v>
      </c>
      <c r="AO782" s="1" t="s">
        <v>3996</v>
      </c>
      <c r="AP782" s="1" t="s">
        <v>4218</v>
      </c>
      <c r="AQ782" s="1"/>
      <c r="AR782">
        <v>14862</v>
      </c>
      <c r="AS782">
        <v>1</v>
      </c>
      <c r="AT782" s="1" t="s">
        <v>4235</v>
      </c>
      <c r="AU782">
        <v>140000</v>
      </c>
      <c r="AV782" s="1" t="s">
        <v>4244</v>
      </c>
      <c r="AW782" s="1" t="s">
        <v>3937</v>
      </c>
      <c r="AX782">
        <v>2490</v>
      </c>
      <c r="AY782">
        <v>135775</v>
      </c>
      <c r="AZ782">
        <v>1</v>
      </c>
      <c r="BA782" s="1" t="s">
        <v>4621</v>
      </c>
    </row>
    <row r="783" spans="1:53">
      <c r="A783" s="1" t="s">
        <v>816</v>
      </c>
      <c r="B783">
        <v>0</v>
      </c>
      <c r="C783">
        <v>70900</v>
      </c>
      <c r="D783" s="1" t="s">
        <v>1882</v>
      </c>
      <c r="E783">
        <v>0</v>
      </c>
      <c r="F783">
        <v>138580</v>
      </c>
      <c r="G783">
        <v>1</v>
      </c>
      <c r="H783" s="1"/>
      <c r="I783" s="1" t="s">
        <v>2427</v>
      </c>
      <c r="J783" s="1" t="s">
        <v>2462</v>
      </c>
      <c r="K783" s="1" t="s">
        <v>2469</v>
      </c>
      <c r="L783" s="1" t="s">
        <v>2552</v>
      </c>
      <c r="M783" s="1" t="s">
        <v>2588</v>
      </c>
      <c r="N783" s="1" t="s">
        <v>2607</v>
      </c>
      <c r="O783" s="1"/>
      <c r="P783">
        <v>1</v>
      </c>
      <c r="Q783" s="1" t="s">
        <v>1882</v>
      </c>
      <c r="R783" s="1" t="s">
        <v>3107</v>
      </c>
      <c r="S783" s="1"/>
      <c r="T783" s="1" t="s">
        <v>3110</v>
      </c>
      <c r="U783" s="1" t="s">
        <v>1882</v>
      </c>
      <c r="V783" s="1" t="s">
        <v>1882</v>
      </c>
      <c r="W783" s="1" t="s">
        <v>3396</v>
      </c>
      <c r="X783" s="1" t="s">
        <v>3400</v>
      </c>
      <c r="Y783" s="3">
        <v>46218</v>
      </c>
      <c r="Z783" s="1" t="s">
        <v>3413</v>
      </c>
      <c r="AA783" s="3">
        <v>46218</v>
      </c>
      <c r="AB783" s="1" t="s">
        <v>3416</v>
      </c>
      <c r="AC783" s="1"/>
      <c r="AD783" s="1" t="s">
        <v>3933</v>
      </c>
      <c r="AE783" s="1" t="s">
        <v>3933</v>
      </c>
      <c r="AF783" s="1" t="s">
        <v>3946</v>
      </c>
      <c r="AG783" s="1" t="s">
        <v>2552</v>
      </c>
      <c r="AH783" s="1" t="s">
        <v>2588</v>
      </c>
      <c r="AI783" s="1" t="s">
        <v>3948</v>
      </c>
      <c r="AJ783" s="1"/>
      <c r="AK783" s="1"/>
      <c r="AL783" s="1" t="s">
        <v>3952</v>
      </c>
      <c r="AM783" s="1" t="s">
        <v>3952</v>
      </c>
      <c r="AN783" s="1" t="s">
        <v>3960</v>
      </c>
      <c r="AO783" s="1" t="s">
        <v>4110</v>
      </c>
      <c r="AP783" s="1" t="s">
        <v>4218</v>
      </c>
      <c r="AQ783" s="1"/>
      <c r="AR783">
        <v>3307</v>
      </c>
      <c r="AS783">
        <v>1</v>
      </c>
      <c r="AT783" s="1" t="s">
        <v>4237</v>
      </c>
      <c r="AU783">
        <v>70900</v>
      </c>
      <c r="AV783" s="1" t="s">
        <v>4357</v>
      </c>
      <c r="AW783" s="1" t="s">
        <v>3946</v>
      </c>
      <c r="AX783">
        <v>4680</v>
      </c>
      <c r="AY783">
        <v>135776</v>
      </c>
      <c r="AZ783">
        <v>1</v>
      </c>
      <c r="BA783" s="1" t="s">
        <v>3420</v>
      </c>
    </row>
    <row r="784" spans="1:53">
      <c r="A784" s="1" t="s">
        <v>817</v>
      </c>
      <c r="B784">
        <v>0</v>
      </c>
      <c r="C784">
        <v>500000</v>
      </c>
      <c r="D784" s="1" t="s">
        <v>1760</v>
      </c>
      <c r="E784">
        <v>0</v>
      </c>
      <c r="F784">
        <v>138638</v>
      </c>
      <c r="G784">
        <v>1</v>
      </c>
      <c r="H784" s="1"/>
      <c r="I784" s="1" t="s">
        <v>2405</v>
      </c>
      <c r="J784" s="1" t="s">
        <v>2462</v>
      </c>
      <c r="K784" s="1" t="s">
        <v>2464</v>
      </c>
      <c r="L784" s="1" t="s">
        <v>2513</v>
      </c>
      <c r="M784" s="1" t="s">
        <v>2588</v>
      </c>
      <c r="N784" s="1" t="s">
        <v>2607</v>
      </c>
      <c r="O784" s="1"/>
      <c r="P784">
        <v>1</v>
      </c>
      <c r="Q784" s="1" t="s">
        <v>1760</v>
      </c>
      <c r="R784" s="1" t="s">
        <v>3107</v>
      </c>
      <c r="S784" s="1"/>
      <c r="T784" s="1" t="s">
        <v>3110</v>
      </c>
      <c r="U784" s="1" t="s">
        <v>1760</v>
      </c>
      <c r="V784" s="1" t="s">
        <v>1760</v>
      </c>
      <c r="W784" s="1" t="s">
        <v>3396</v>
      </c>
      <c r="X784" s="1" t="s">
        <v>3400</v>
      </c>
      <c r="Y784" s="3">
        <v>46218</v>
      </c>
      <c r="Z784" s="1" t="s">
        <v>3413</v>
      </c>
      <c r="AA784" s="3">
        <v>46218</v>
      </c>
      <c r="AB784" s="1" t="s">
        <v>3416</v>
      </c>
      <c r="AC784" s="1"/>
      <c r="AD784" s="1" t="s">
        <v>3933</v>
      </c>
      <c r="AE784" s="1" t="s">
        <v>3933</v>
      </c>
      <c r="AF784" s="1" t="s">
        <v>3939</v>
      </c>
      <c r="AG784" s="1" t="s">
        <v>2513</v>
      </c>
      <c r="AH784" s="1" t="s">
        <v>2588</v>
      </c>
      <c r="AI784" s="1" t="s">
        <v>3948</v>
      </c>
      <c r="AJ784" s="1"/>
      <c r="AK784" s="1"/>
      <c r="AL784" s="1" t="s">
        <v>3952</v>
      </c>
      <c r="AM784" s="1" t="s">
        <v>3952</v>
      </c>
      <c r="AN784" s="1" t="s">
        <v>3960</v>
      </c>
      <c r="AO784" s="1" t="s">
        <v>3996</v>
      </c>
      <c r="AP784" s="1" t="s">
        <v>4218</v>
      </c>
      <c r="AQ784" s="1"/>
      <c r="AR784">
        <v>14862</v>
      </c>
      <c r="AS784">
        <v>1</v>
      </c>
      <c r="AT784" s="1" t="s">
        <v>4235</v>
      </c>
      <c r="AU784">
        <v>500000</v>
      </c>
      <c r="AV784" s="1" t="s">
        <v>4244</v>
      </c>
      <c r="AW784" s="1" t="s">
        <v>3939</v>
      </c>
      <c r="AX784">
        <v>2490</v>
      </c>
      <c r="AY784">
        <v>135777</v>
      </c>
      <c r="AZ784">
        <v>1</v>
      </c>
      <c r="BA784" s="1" t="s">
        <v>4622</v>
      </c>
    </row>
    <row r="785" spans="1:53">
      <c r="A785" s="1" t="s">
        <v>818</v>
      </c>
      <c r="B785">
        <v>0</v>
      </c>
      <c r="C785">
        <v>1902100</v>
      </c>
      <c r="D785" s="1" t="s">
        <v>1883</v>
      </c>
      <c r="E785">
        <v>0</v>
      </c>
      <c r="F785">
        <v>138648</v>
      </c>
      <c r="G785">
        <v>1</v>
      </c>
      <c r="H785" s="1"/>
      <c r="I785" s="1" t="s">
        <v>2405</v>
      </c>
      <c r="J785" s="1" t="s">
        <v>2462</v>
      </c>
      <c r="K785" s="1" t="s">
        <v>2465</v>
      </c>
      <c r="L785" s="1" t="s">
        <v>2529</v>
      </c>
      <c r="M785" s="1" t="s">
        <v>2588</v>
      </c>
      <c r="N785" s="1" t="s">
        <v>2607</v>
      </c>
      <c r="O785" s="1"/>
      <c r="P785">
        <v>1</v>
      </c>
      <c r="Q785" s="1" t="s">
        <v>1883</v>
      </c>
      <c r="R785" s="1" t="s">
        <v>3107</v>
      </c>
      <c r="S785" s="1"/>
      <c r="T785" s="1" t="s">
        <v>3110</v>
      </c>
      <c r="U785" s="1" t="s">
        <v>1883</v>
      </c>
      <c r="V785" s="1" t="s">
        <v>1883</v>
      </c>
      <c r="W785" s="1" t="s">
        <v>3396</v>
      </c>
      <c r="X785" s="1"/>
      <c r="Y785" s="3">
        <v>46218</v>
      </c>
      <c r="Z785" s="1" t="s">
        <v>3413</v>
      </c>
      <c r="AA785" s="3">
        <v>46218</v>
      </c>
      <c r="AB785" s="1" t="s">
        <v>3416</v>
      </c>
      <c r="AC785" s="1"/>
      <c r="AD785" s="1" t="s">
        <v>3933</v>
      </c>
      <c r="AE785" s="1" t="s">
        <v>3933</v>
      </c>
      <c r="AF785" s="1" t="s">
        <v>3937</v>
      </c>
      <c r="AG785" s="1" t="s">
        <v>2529</v>
      </c>
      <c r="AH785" s="1" t="s">
        <v>2588</v>
      </c>
      <c r="AI785" s="1" t="s">
        <v>3948</v>
      </c>
      <c r="AJ785" s="1"/>
      <c r="AK785" s="1"/>
      <c r="AL785" s="1" t="s">
        <v>3952</v>
      </c>
      <c r="AM785" s="1" t="s">
        <v>3952</v>
      </c>
      <c r="AN785" s="1" t="s">
        <v>3960</v>
      </c>
      <c r="AO785" s="1" t="s">
        <v>3996</v>
      </c>
      <c r="AP785" s="1" t="s">
        <v>4218</v>
      </c>
      <c r="AQ785" s="1"/>
      <c r="AR785">
        <v>14862</v>
      </c>
      <c r="AS785">
        <v>1</v>
      </c>
      <c r="AT785" s="1" t="s">
        <v>4235</v>
      </c>
      <c r="AU785">
        <v>1902100</v>
      </c>
      <c r="AV785" s="1" t="s">
        <v>4244</v>
      </c>
      <c r="AW785" s="1" t="s">
        <v>3937</v>
      </c>
      <c r="AX785">
        <v>2490</v>
      </c>
      <c r="AY785">
        <v>135778</v>
      </c>
      <c r="AZ785">
        <v>1</v>
      </c>
      <c r="BA785" s="1" t="s">
        <v>4623</v>
      </c>
    </row>
    <row r="786" spans="1:53">
      <c r="A786" s="1" t="s">
        <v>819</v>
      </c>
      <c r="B786">
        <v>10</v>
      </c>
      <c r="C786">
        <v>440064</v>
      </c>
      <c r="D786" s="1" t="s">
        <v>1884</v>
      </c>
      <c r="E786">
        <v>0</v>
      </c>
      <c r="F786">
        <v>138668</v>
      </c>
      <c r="G786">
        <v>1</v>
      </c>
      <c r="H786" s="1"/>
      <c r="I786" s="1" t="s">
        <v>2407</v>
      </c>
      <c r="J786" s="1" t="s">
        <v>2462</v>
      </c>
      <c r="K786" s="1" t="s">
        <v>2469</v>
      </c>
      <c r="L786" s="1" t="s">
        <v>2517</v>
      </c>
      <c r="M786" s="1" t="s">
        <v>2601</v>
      </c>
      <c r="N786" s="1" t="s">
        <v>2607</v>
      </c>
      <c r="O786" s="1"/>
      <c r="P786">
        <v>80</v>
      </c>
      <c r="Q786" s="1" t="s">
        <v>1884</v>
      </c>
      <c r="R786" s="1" t="s">
        <v>3107</v>
      </c>
      <c r="S786" s="1"/>
      <c r="T786" s="1" t="s">
        <v>3110</v>
      </c>
      <c r="U786" s="1" t="s">
        <v>3205</v>
      </c>
      <c r="V786" s="1" t="s">
        <v>3205</v>
      </c>
      <c r="W786" s="1" t="s">
        <v>3396</v>
      </c>
      <c r="X786" s="1" t="s">
        <v>3400</v>
      </c>
      <c r="Y786" s="3">
        <v>46218</v>
      </c>
      <c r="Z786" s="1" t="s">
        <v>3413</v>
      </c>
      <c r="AA786" s="3">
        <v>46218</v>
      </c>
      <c r="AB786" s="1" t="s">
        <v>3416</v>
      </c>
      <c r="AC786" s="1" t="s">
        <v>3690</v>
      </c>
      <c r="AD786" s="1" t="s">
        <v>3933</v>
      </c>
      <c r="AE786" s="1" t="s">
        <v>3933</v>
      </c>
      <c r="AF786" s="1" t="s">
        <v>3946</v>
      </c>
      <c r="AG786" s="1" t="s">
        <v>2517</v>
      </c>
      <c r="AH786" s="1" t="s">
        <v>2601</v>
      </c>
      <c r="AI786" s="1" t="s">
        <v>3948</v>
      </c>
      <c r="AJ786" s="1"/>
      <c r="AK786" s="1"/>
      <c r="AL786" s="1" t="s">
        <v>3952</v>
      </c>
      <c r="AM786" s="1" t="s">
        <v>3952</v>
      </c>
      <c r="AN786" s="1" t="s">
        <v>3960</v>
      </c>
      <c r="AO786" s="1" t="s">
        <v>4111</v>
      </c>
      <c r="AP786" s="1" t="s">
        <v>4232</v>
      </c>
      <c r="AQ786" s="1"/>
      <c r="AR786">
        <v>3698</v>
      </c>
      <c r="AS786">
        <v>80</v>
      </c>
      <c r="AT786" s="1" t="s">
        <v>4235</v>
      </c>
      <c r="AU786">
        <v>6112</v>
      </c>
      <c r="AV786" s="1" t="s">
        <v>4358</v>
      </c>
      <c r="AW786" s="1" t="s">
        <v>3946</v>
      </c>
      <c r="AX786">
        <v>7092</v>
      </c>
      <c r="AY786">
        <v>135779</v>
      </c>
      <c r="AZ786">
        <v>1</v>
      </c>
      <c r="BA786" s="1" t="s">
        <v>4616</v>
      </c>
    </row>
    <row r="787" spans="1:53">
      <c r="A787" s="1" t="s">
        <v>820</v>
      </c>
      <c r="B787">
        <v>10</v>
      </c>
      <c r="C787">
        <v>840024</v>
      </c>
      <c r="D787" s="1" t="s">
        <v>1885</v>
      </c>
      <c r="E787">
        <v>0</v>
      </c>
      <c r="F787">
        <v>138668</v>
      </c>
      <c r="G787">
        <v>2</v>
      </c>
      <c r="H787" s="1"/>
      <c r="I787" s="1" t="s">
        <v>2407</v>
      </c>
      <c r="J787" s="1" t="s">
        <v>2462</v>
      </c>
      <c r="K787" s="1" t="s">
        <v>2469</v>
      </c>
      <c r="L787" s="1" t="s">
        <v>2517</v>
      </c>
      <c r="M787" s="1" t="s">
        <v>2601</v>
      </c>
      <c r="N787" s="1" t="s">
        <v>2607</v>
      </c>
      <c r="O787" s="1"/>
      <c r="P787">
        <v>80</v>
      </c>
      <c r="Q787" s="1" t="s">
        <v>1885</v>
      </c>
      <c r="R787" s="1" t="s">
        <v>3107</v>
      </c>
      <c r="S787" s="1"/>
      <c r="T787" s="1" t="s">
        <v>3110</v>
      </c>
      <c r="U787" s="1" t="s">
        <v>3205</v>
      </c>
      <c r="V787" s="1" t="s">
        <v>3205</v>
      </c>
      <c r="W787" s="1" t="s">
        <v>3396</v>
      </c>
      <c r="X787" s="1" t="s">
        <v>3400</v>
      </c>
      <c r="Y787" s="3">
        <v>46218</v>
      </c>
      <c r="Z787" s="1" t="s">
        <v>3413</v>
      </c>
      <c r="AA787" s="3">
        <v>46218</v>
      </c>
      <c r="AB787" s="1" t="s">
        <v>3416</v>
      </c>
      <c r="AC787" s="1" t="s">
        <v>3690</v>
      </c>
      <c r="AD787" s="1" t="s">
        <v>3933</v>
      </c>
      <c r="AE787" s="1" t="s">
        <v>3933</v>
      </c>
      <c r="AF787" s="1" t="s">
        <v>3946</v>
      </c>
      <c r="AG787" s="1" t="s">
        <v>2517</v>
      </c>
      <c r="AH787" s="1" t="s">
        <v>2601</v>
      </c>
      <c r="AI787" s="1" t="s">
        <v>3948</v>
      </c>
      <c r="AJ787" s="1"/>
      <c r="AK787" s="1"/>
      <c r="AL787" s="1" t="s">
        <v>3952</v>
      </c>
      <c r="AM787" s="1" t="s">
        <v>3952</v>
      </c>
      <c r="AN787" s="1" t="s">
        <v>3960</v>
      </c>
      <c r="AO787" s="1" t="s">
        <v>4111</v>
      </c>
      <c r="AP787" s="1" t="s">
        <v>4232</v>
      </c>
      <c r="AQ787" s="1"/>
      <c r="AR787">
        <v>3516</v>
      </c>
      <c r="AS787">
        <v>80</v>
      </c>
      <c r="AT787" s="1" t="s">
        <v>4235</v>
      </c>
      <c r="AU787">
        <v>11667</v>
      </c>
      <c r="AV787" s="1" t="s">
        <v>4359</v>
      </c>
      <c r="AW787" s="1" t="s">
        <v>3946</v>
      </c>
      <c r="AX787">
        <v>7092</v>
      </c>
      <c r="AY787">
        <v>135779</v>
      </c>
      <c r="AZ787">
        <v>2</v>
      </c>
      <c r="BA787" s="1" t="s">
        <v>4616</v>
      </c>
    </row>
    <row r="788" spans="1:53">
      <c r="A788" s="1" t="s">
        <v>821</v>
      </c>
      <c r="B788">
        <v>0</v>
      </c>
      <c r="C788">
        <v>1750000</v>
      </c>
      <c r="D788" s="1" t="s">
        <v>1436</v>
      </c>
      <c r="E788">
        <v>20</v>
      </c>
      <c r="F788">
        <v>138666</v>
      </c>
      <c r="G788">
        <v>1</v>
      </c>
      <c r="H788" s="1"/>
      <c r="I788" s="1" t="s">
        <v>2405</v>
      </c>
      <c r="J788" s="1" t="s">
        <v>2462</v>
      </c>
      <c r="K788" s="1" t="s">
        <v>2469</v>
      </c>
      <c r="L788" s="1" t="s">
        <v>2517</v>
      </c>
      <c r="M788" s="1" t="s">
        <v>2601</v>
      </c>
      <c r="N788" s="1" t="s">
        <v>2607</v>
      </c>
      <c r="O788" s="1"/>
      <c r="P788">
        <v>1</v>
      </c>
      <c r="Q788" s="1" t="s">
        <v>2068</v>
      </c>
      <c r="R788" s="1" t="s">
        <v>3107</v>
      </c>
      <c r="S788" s="1"/>
      <c r="T788" s="1" t="s">
        <v>3110</v>
      </c>
      <c r="U788" s="1" t="s">
        <v>2068</v>
      </c>
      <c r="V788" s="1" t="s">
        <v>1436</v>
      </c>
      <c r="W788" s="1" t="s">
        <v>3396</v>
      </c>
      <c r="X788" s="1" t="s">
        <v>3400</v>
      </c>
      <c r="Y788" s="3">
        <v>46218</v>
      </c>
      <c r="Z788" s="1" t="s">
        <v>3413</v>
      </c>
      <c r="AA788" s="3">
        <v>46218</v>
      </c>
      <c r="AB788" s="1" t="s">
        <v>3416</v>
      </c>
      <c r="AC788" s="1" t="s">
        <v>3691</v>
      </c>
      <c r="AD788" s="1" t="s">
        <v>3933</v>
      </c>
      <c r="AE788" s="1" t="s">
        <v>3933</v>
      </c>
      <c r="AF788" s="1" t="s">
        <v>3946</v>
      </c>
      <c r="AG788" s="1" t="s">
        <v>2517</v>
      </c>
      <c r="AH788" s="1" t="s">
        <v>2601</v>
      </c>
      <c r="AI788" s="1" t="s">
        <v>3948</v>
      </c>
      <c r="AJ788" s="1"/>
      <c r="AK788" s="1"/>
      <c r="AL788" s="1" t="s">
        <v>3952</v>
      </c>
      <c r="AM788" s="1" t="s">
        <v>3952</v>
      </c>
      <c r="AN788" s="1" t="s">
        <v>3960</v>
      </c>
      <c r="AO788" s="1" t="s">
        <v>3968</v>
      </c>
      <c r="AP788" s="1" t="s">
        <v>4232</v>
      </c>
      <c r="AQ788" s="1"/>
      <c r="AR788">
        <v>22412</v>
      </c>
      <c r="AS788">
        <v>1</v>
      </c>
      <c r="AT788" s="1" t="s">
        <v>4235</v>
      </c>
      <c r="AU788">
        <v>1750000</v>
      </c>
      <c r="AV788" s="1" t="s">
        <v>4360</v>
      </c>
      <c r="AW788" s="1" t="s">
        <v>3946</v>
      </c>
      <c r="AX788">
        <v>119</v>
      </c>
      <c r="AY788">
        <v>135780</v>
      </c>
      <c r="AZ788">
        <v>1</v>
      </c>
      <c r="BA788" s="1" t="s">
        <v>4616</v>
      </c>
    </row>
    <row r="789" spans="1:53">
      <c r="A789" s="1" t="s">
        <v>822</v>
      </c>
      <c r="B789">
        <v>0</v>
      </c>
      <c r="C789">
        <v>400000</v>
      </c>
      <c r="D789" s="1" t="s">
        <v>1886</v>
      </c>
      <c r="E789">
        <v>0</v>
      </c>
      <c r="F789">
        <v>138620</v>
      </c>
      <c r="G789">
        <v>1</v>
      </c>
      <c r="H789" s="1"/>
      <c r="I789" s="1" t="s">
        <v>2417</v>
      </c>
      <c r="J789" s="1" t="s">
        <v>2462</v>
      </c>
      <c r="K789" s="1" t="s">
        <v>2469</v>
      </c>
      <c r="L789" s="1" t="s">
        <v>2517</v>
      </c>
      <c r="M789" s="1" t="s">
        <v>2601</v>
      </c>
      <c r="N789" s="1" t="s">
        <v>2607</v>
      </c>
      <c r="O789" s="1"/>
      <c r="P789">
        <v>1</v>
      </c>
      <c r="Q789" s="1" t="s">
        <v>1886</v>
      </c>
      <c r="R789" s="1" t="s">
        <v>3107</v>
      </c>
      <c r="S789" s="1"/>
      <c r="T789" s="1" t="s">
        <v>3110</v>
      </c>
      <c r="U789" s="1" t="s">
        <v>1886</v>
      </c>
      <c r="V789" s="1" t="s">
        <v>1886</v>
      </c>
      <c r="W789" s="1" t="s">
        <v>3396</v>
      </c>
      <c r="X789" s="1" t="s">
        <v>3400</v>
      </c>
      <c r="Y789" s="3">
        <v>46218</v>
      </c>
      <c r="Z789" s="1" t="s">
        <v>3413</v>
      </c>
      <c r="AA789" s="3">
        <v>46218</v>
      </c>
      <c r="AB789" s="1" t="s">
        <v>3416</v>
      </c>
      <c r="AC789" s="1" t="s">
        <v>3692</v>
      </c>
      <c r="AD789" s="1" t="s">
        <v>3933</v>
      </c>
      <c r="AE789" s="1" t="s">
        <v>3933</v>
      </c>
      <c r="AF789" s="1" t="s">
        <v>3946</v>
      </c>
      <c r="AG789" s="1" t="s">
        <v>2517</v>
      </c>
      <c r="AH789" s="1" t="s">
        <v>2601</v>
      </c>
      <c r="AI789" s="1" t="s">
        <v>3948</v>
      </c>
      <c r="AJ789" s="1"/>
      <c r="AK789" s="1"/>
      <c r="AL789" s="1" t="s">
        <v>3952</v>
      </c>
      <c r="AM789" s="1" t="s">
        <v>3952</v>
      </c>
      <c r="AN789" s="1" t="s">
        <v>3960</v>
      </c>
      <c r="AO789" s="1" t="s">
        <v>4111</v>
      </c>
      <c r="AP789" s="1" t="s">
        <v>4232</v>
      </c>
      <c r="AQ789" s="1"/>
      <c r="AR789">
        <v>4276</v>
      </c>
      <c r="AS789">
        <v>1</v>
      </c>
      <c r="AT789" s="1" t="s">
        <v>4235</v>
      </c>
      <c r="AU789">
        <v>400000</v>
      </c>
      <c r="AV789" s="1" t="s">
        <v>4272</v>
      </c>
      <c r="AW789" s="1" t="s">
        <v>3946</v>
      </c>
      <c r="AX789">
        <v>7092</v>
      </c>
      <c r="AY789">
        <v>135781</v>
      </c>
      <c r="AZ789">
        <v>1</v>
      </c>
      <c r="BA789" s="1" t="s">
        <v>4622</v>
      </c>
    </row>
    <row r="790" spans="1:53">
      <c r="A790" s="1" t="s">
        <v>823</v>
      </c>
      <c r="B790">
        <v>0</v>
      </c>
      <c r="C790">
        <v>190000</v>
      </c>
      <c r="D790" s="1" t="s">
        <v>1887</v>
      </c>
      <c r="E790">
        <v>0</v>
      </c>
      <c r="F790">
        <v>138626</v>
      </c>
      <c r="G790">
        <v>1</v>
      </c>
      <c r="H790" s="1"/>
      <c r="I790" s="1" t="s">
        <v>2417</v>
      </c>
      <c r="J790" s="1" t="s">
        <v>2462</v>
      </c>
      <c r="K790" s="1" t="s">
        <v>2469</v>
      </c>
      <c r="L790" s="1" t="s">
        <v>2517</v>
      </c>
      <c r="M790" s="1" t="s">
        <v>2601</v>
      </c>
      <c r="N790" s="1" t="s">
        <v>2607</v>
      </c>
      <c r="O790" s="1"/>
      <c r="P790">
        <v>1</v>
      </c>
      <c r="Q790" s="1" t="s">
        <v>1887</v>
      </c>
      <c r="R790" s="1" t="s">
        <v>3107</v>
      </c>
      <c r="S790" s="1"/>
      <c r="T790" s="1" t="s">
        <v>3110</v>
      </c>
      <c r="U790" s="1" t="s">
        <v>1887</v>
      </c>
      <c r="V790" s="1" t="s">
        <v>1887</v>
      </c>
      <c r="W790" s="1" t="s">
        <v>3396</v>
      </c>
      <c r="X790" s="1" t="s">
        <v>3400</v>
      </c>
      <c r="Y790" s="3">
        <v>46218</v>
      </c>
      <c r="Z790" s="1" t="s">
        <v>3413</v>
      </c>
      <c r="AA790" s="3">
        <v>46218</v>
      </c>
      <c r="AB790" s="1" t="s">
        <v>3416</v>
      </c>
      <c r="AC790" s="1" t="s">
        <v>3693</v>
      </c>
      <c r="AD790" s="1" t="s">
        <v>3933</v>
      </c>
      <c r="AE790" s="1" t="s">
        <v>3933</v>
      </c>
      <c r="AF790" s="1" t="s">
        <v>3946</v>
      </c>
      <c r="AG790" s="1" t="s">
        <v>2517</v>
      </c>
      <c r="AH790" s="1" t="s">
        <v>2601</v>
      </c>
      <c r="AI790" s="1" t="s">
        <v>3948</v>
      </c>
      <c r="AJ790" s="1"/>
      <c r="AK790" s="1"/>
      <c r="AL790" s="1" t="s">
        <v>3952</v>
      </c>
      <c r="AM790" s="1" t="s">
        <v>3952</v>
      </c>
      <c r="AN790" s="1" t="s">
        <v>3960</v>
      </c>
      <c r="AO790" s="1" t="s">
        <v>3995</v>
      </c>
      <c r="AP790" s="1" t="s">
        <v>4232</v>
      </c>
      <c r="AQ790" s="1"/>
      <c r="AR790">
        <v>4276</v>
      </c>
      <c r="AS790">
        <v>1</v>
      </c>
      <c r="AT790" s="1" t="s">
        <v>4235</v>
      </c>
      <c r="AU790">
        <v>190000</v>
      </c>
      <c r="AV790" s="1" t="s">
        <v>4272</v>
      </c>
      <c r="AW790" s="1" t="s">
        <v>3946</v>
      </c>
      <c r="AX790">
        <v>1104</v>
      </c>
      <c r="AY790">
        <v>135782</v>
      </c>
      <c r="AZ790">
        <v>1</v>
      </c>
      <c r="BA790" s="1" t="s">
        <v>4622</v>
      </c>
    </row>
    <row r="791" spans="1:53">
      <c r="A791" s="1" t="s">
        <v>824</v>
      </c>
      <c r="B791">
        <v>0</v>
      </c>
      <c r="C791">
        <v>200000</v>
      </c>
      <c r="D791" s="1" t="s">
        <v>1888</v>
      </c>
      <c r="E791">
        <v>0</v>
      </c>
      <c r="F791">
        <v>138622</v>
      </c>
      <c r="G791">
        <v>1</v>
      </c>
      <c r="H791" s="1"/>
      <c r="I791" s="1" t="s">
        <v>2417</v>
      </c>
      <c r="J791" s="1" t="s">
        <v>2462</v>
      </c>
      <c r="K791" s="1" t="s">
        <v>2469</v>
      </c>
      <c r="L791" s="1" t="s">
        <v>2517</v>
      </c>
      <c r="M791" s="1" t="s">
        <v>2601</v>
      </c>
      <c r="N791" s="1" t="s">
        <v>2607</v>
      </c>
      <c r="O791" s="1"/>
      <c r="P791">
        <v>1</v>
      </c>
      <c r="Q791" s="1" t="s">
        <v>1888</v>
      </c>
      <c r="R791" s="1" t="s">
        <v>3107</v>
      </c>
      <c r="S791" s="1"/>
      <c r="T791" s="1" t="s">
        <v>3110</v>
      </c>
      <c r="U791" s="1" t="s">
        <v>1888</v>
      </c>
      <c r="V791" s="1" t="s">
        <v>1888</v>
      </c>
      <c r="W791" s="1" t="s">
        <v>3396</v>
      </c>
      <c r="X791" s="1" t="s">
        <v>3400</v>
      </c>
      <c r="Y791" s="3">
        <v>46218</v>
      </c>
      <c r="Z791" s="1" t="s">
        <v>3413</v>
      </c>
      <c r="AA791" s="3">
        <v>46218</v>
      </c>
      <c r="AB791" s="1" t="s">
        <v>3416</v>
      </c>
      <c r="AC791" s="1" t="s">
        <v>3694</v>
      </c>
      <c r="AD791" s="1" t="s">
        <v>3933</v>
      </c>
      <c r="AE791" s="1" t="s">
        <v>3933</v>
      </c>
      <c r="AF791" s="1" t="s">
        <v>3946</v>
      </c>
      <c r="AG791" s="1" t="s">
        <v>2517</v>
      </c>
      <c r="AH791" s="1" t="s">
        <v>2601</v>
      </c>
      <c r="AI791" s="1" t="s">
        <v>3948</v>
      </c>
      <c r="AJ791" s="1"/>
      <c r="AK791" s="1"/>
      <c r="AL791" s="1" t="s">
        <v>3952</v>
      </c>
      <c r="AM791" s="1" t="s">
        <v>3952</v>
      </c>
      <c r="AN791" s="1" t="s">
        <v>3960</v>
      </c>
      <c r="AO791" s="1" t="s">
        <v>3995</v>
      </c>
      <c r="AP791" s="1" t="s">
        <v>4232</v>
      </c>
      <c r="AQ791" s="1"/>
      <c r="AR791">
        <v>4276</v>
      </c>
      <c r="AS791">
        <v>1</v>
      </c>
      <c r="AT791" s="1" t="s">
        <v>4235</v>
      </c>
      <c r="AU791">
        <v>200000</v>
      </c>
      <c r="AV791" s="1" t="s">
        <v>4272</v>
      </c>
      <c r="AW791" s="1" t="s">
        <v>3946</v>
      </c>
      <c r="AX791">
        <v>1104</v>
      </c>
      <c r="AY791">
        <v>135783</v>
      </c>
      <c r="AZ791">
        <v>1</v>
      </c>
      <c r="BA791" s="1" t="s">
        <v>4622</v>
      </c>
    </row>
    <row r="792" spans="1:53">
      <c r="A792" s="1" t="s">
        <v>825</v>
      </c>
      <c r="B792">
        <v>0</v>
      </c>
      <c r="C792">
        <v>1728500</v>
      </c>
      <c r="D792" s="1" t="s">
        <v>1889</v>
      </c>
      <c r="E792">
        <v>0</v>
      </c>
      <c r="F792">
        <v>138669</v>
      </c>
      <c r="G792">
        <v>1</v>
      </c>
      <c r="H792" s="1"/>
      <c r="I792" s="1" t="s">
        <v>2405</v>
      </c>
      <c r="J792" s="1" t="s">
        <v>2462</v>
      </c>
      <c r="K792" s="1" t="s">
        <v>2466</v>
      </c>
      <c r="L792" s="1" t="s">
        <v>2553</v>
      </c>
      <c r="M792" s="1" t="s">
        <v>2588</v>
      </c>
      <c r="N792" s="1" t="s">
        <v>2607</v>
      </c>
      <c r="O792" s="1"/>
      <c r="P792">
        <v>1</v>
      </c>
      <c r="Q792" s="1" t="s">
        <v>1889</v>
      </c>
      <c r="R792" s="1" t="s">
        <v>3107</v>
      </c>
      <c r="S792" s="1"/>
      <c r="T792" s="1" t="s">
        <v>3110</v>
      </c>
      <c r="U792" s="1" t="s">
        <v>1889</v>
      </c>
      <c r="V792" s="1" t="s">
        <v>1889</v>
      </c>
      <c r="W792" s="1" t="s">
        <v>3396</v>
      </c>
      <c r="X792" s="1" t="s">
        <v>3400</v>
      </c>
      <c r="Y792" s="3">
        <v>46218</v>
      </c>
      <c r="Z792" s="1" t="s">
        <v>3413</v>
      </c>
      <c r="AA792" s="3">
        <v>46218</v>
      </c>
      <c r="AB792" s="1" t="s">
        <v>3416</v>
      </c>
      <c r="AC792" s="1"/>
      <c r="AD792" s="1" t="s">
        <v>3933</v>
      </c>
      <c r="AE792" s="1" t="s">
        <v>3933</v>
      </c>
      <c r="AF792" s="1" t="s">
        <v>3938</v>
      </c>
      <c r="AG792" s="1" t="s">
        <v>2553</v>
      </c>
      <c r="AH792" s="1" t="s">
        <v>2588</v>
      </c>
      <c r="AI792" s="1" t="s">
        <v>3948</v>
      </c>
      <c r="AJ792" s="1"/>
      <c r="AK792" s="1"/>
      <c r="AL792" s="1" t="s">
        <v>3952</v>
      </c>
      <c r="AM792" s="1" t="s">
        <v>3952</v>
      </c>
      <c r="AN792" s="1" t="s">
        <v>3960</v>
      </c>
      <c r="AO792" s="1" t="s">
        <v>4002</v>
      </c>
      <c r="AP792" s="1" t="s">
        <v>4218</v>
      </c>
      <c r="AQ792" s="1"/>
      <c r="AR792">
        <v>14862</v>
      </c>
      <c r="AS792">
        <v>1</v>
      </c>
      <c r="AT792" s="1" t="s">
        <v>4235</v>
      </c>
      <c r="AU792">
        <v>1728500</v>
      </c>
      <c r="AV792" s="1" t="s">
        <v>4244</v>
      </c>
      <c r="AW792" s="1" t="s">
        <v>3938</v>
      </c>
      <c r="AX792">
        <v>723</v>
      </c>
      <c r="AY792">
        <v>135784</v>
      </c>
      <c r="AZ792">
        <v>1</v>
      </c>
      <c r="BA792" s="1" t="s">
        <v>4623</v>
      </c>
    </row>
    <row r="793" spans="1:53">
      <c r="A793" s="1" t="s">
        <v>826</v>
      </c>
      <c r="B793">
        <v>0</v>
      </c>
      <c r="C793">
        <v>18196400</v>
      </c>
      <c r="D793" s="1" t="s">
        <v>1890</v>
      </c>
      <c r="E793">
        <v>0</v>
      </c>
      <c r="F793">
        <v>138707</v>
      </c>
      <c r="G793">
        <v>1</v>
      </c>
      <c r="H793" s="1"/>
      <c r="I793" s="1" t="s">
        <v>2405</v>
      </c>
      <c r="J793" s="1" t="s">
        <v>2462</v>
      </c>
      <c r="K793" s="1" t="s">
        <v>2465</v>
      </c>
      <c r="L793" s="1" t="s">
        <v>2529</v>
      </c>
      <c r="M793" s="1" t="s">
        <v>2588</v>
      </c>
      <c r="N793" s="1" t="s">
        <v>2607</v>
      </c>
      <c r="O793" s="1"/>
      <c r="P793">
        <v>1</v>
      </c>
      <c r="Q793" s="1" t="s">
        <v>1890</v>
      </c>
      <c r="R793" s="1" t="s">
        <v>3107</v>
      </c>
      <c r="S793" s="1"/>
      <c r="T793" s="1" t="s">
        <v>3110</v>
      </c>
      <c r="U793" s="1" t="s">
        <v>1890</v>
      </c>
      <c r="V793" s="1" t="s">
        <v>1890</v>
      </c>
      <c r="W793" s="1" t="s">
        <v>3396</v>
      </c>
      <c r="X793" s="1" t="s">
        <v>3400</v>
      </c>
      <c r="Y793" s="3">
        <v>46218</v>
      </c>
      <c r="Z793" s="1" t="s">
        <v>3413</v>
      </c>
      <c r="AA793" s="3">
        <v>46218</v>
      </c>
      <c r="AB793" s="1" t="s">
        <v>3416</v>
      </c>
      <c r="AC793" s="1"/>
      <c r="AD793" s="1" t="s">
        <v>3933</v>
      </c>
      <c r="AE793" s="1" t="s">
        <v>3933</v>
      </c>
      <c r="AF793" s="1" t="s">
        <v>3937</v>
      </c>
      <c r="AG793" s="1" t="s">
        <v>2529</v>
      </c>
      <c r="AH793" s="1" t="s">
        <v>2588</v>
      </c>
      <c r="AI793" s="1" t="s">
        <v>3948</v>
      </c>
      <c r="AJ793" s="1"/>
      <c r="AK793" s="1"/>
      <c r="AL793" s="1" t="s">
        <v>3952</v>
      </c>
      <c r="AM793" s="1" t="s">
        <v>3952</v>
      </c>
      <c r="AN793" s="1" t="s">
        <v>3960</v>
      </c>
      <c r="AO793" s="1" t="s">
        <v>3996</v>
      </c>
      <c r="AP793" s="1" t="s">
        <v>4218</v>
      </c>
      <c r="AQ793" s="1"/>
      <c r="AR793">
        <v>14862</v>
      </c>
      <c r="AS793">
        <v>1</v>
      </c>
      <c r="AT793" s="1" t="s">
        <v>4235</v>
      </c>
      <c r="AU793">
        <v>18196400</v>
      </c>
      <c r="AV793" s="1" t="s">
        <v>4244</v>
      </c>
      <c r="AW793" s="1" t="s">
        <v>3937</v>
      </c>
      <c r="AX793">
        <v>2490</v>
      </c>
      <c r="AY793">
        <v>135785</v>
      </c>
      <c r="AZ793">
        <v>1</v>
      </c>
      <c r="BA793" s="1" t="s">
        <v>4619</v>
      </c>
    </row>
    <row r="794" spans="1:53">
      <c r="A794" s="1" t="s">
        <v>827</v>
      </c>
      <c r="B794">
        <v>0</v>
      </c>
      <c r="C794">
        <v>7925000</v>
      </c>
      <c r="D794" s="1" t="s">
        <v>1891</v>
      </c>
      <c r="E794">
        <v>0</v>
      </c>
      <c r="F794">
        <v>138721</v>
      </c>
      <c r="G794">
        <v>1</v>
      </c>
      <c r="H794" s="1"/>
      <c r="I794" s="1" t="s">
        <v>2405</v>
      </c>
      <c r="J794" s="1" t="s">
        <v>2462</v>
      </c>
      <c r="K794" s="1" t="s">
        <v>2465</v>
      </c>
      <c r="L794" s="1" t="s">
        <v>2529</v>
      </c>
      <c r="M794" s="1" t="s">
        <v>2588</v>
      </c>
      <c r="N794" s="1" t="s">
        <v>2607</v>
      </c>
      <c r="O794" s="1"/>
      <c r="P794">
        <v>1</v>
      </c>
      <c r="Q794" s="1" t="s">
        <v>1891</v>
      </c>
      <c r="R794" s="1" t="s">
        <v>3107</v>
      </c>
      <c r="S794" s="1"/>
      <c r="T794" s="1" t="s">
        <v>3110</v>
      </c>
      <c r="U794" s="1" t="s">
        <v>1891</v>
      </c>
      <c r="V794" s="1" t="s">
        <v>1891</v>
      </c>
      <c r="W794" s="1" t="s">
        <v>3396</v>
      </c>
      <c r="X794" s="1" t="s">
        <v>3400</v>
      </c>
      <c r="Y794" s="3">
        <v>46218</v>
      </c>
      <c r="Z794" s="1" t="s">
        <v>3413</v>
      </c>
      <c r="AA794" s="3">
        <v>46218</v>
      </c>
      <c r="AB794" s="1" t="s">
        <v>3416</v>
      </c>
      <c r="AC794" s="1"/>
      <c r="AD794" s="1" t="s">
        <v>3933</v>
      </c>
      <c r="AE794" s="1" t="s">
        <v>3933</v>
      </c>
      <c r="AF794" s="1" t="s">
        <v>3937</v>
      </c>
      <c r="AG794" s="1" t="s">
        <v>2529</v>
      </c>
      <c r="AH794" s="1" t="s">
        <v>2588</v>
      </c>
      <c r="AI794" s="1" t="s">
        <v>3948</v>
      </c>
      <c r="AJ794" s="1"/>
      <c r="AK794" s="1"/>
      <c r="AL794" s="1" t="s">
        <v>3952</v>
      </c>
      <c r="AM794" s="1" t="s">
        <v>3952</v>
      </c>
      <c r="AN794" s="1" t="s">
        <v>3960</v>
      </c>
      <c r="AO794" s="1" t="s">
        <v>3996</v>
      </c>
      <c r="AP794" s="1" t="s">
        <v>4218</v>
      </c>
      <c r="AQ794" s="1"/>
      <c r="AR794">
        <v>14862</v>
      </c>
      <c r="AS794">
        <v>1</v>
      </c>
      <c r="AT794" s="1" t="s">
        <v>4235</v>
      </c>
      <c r="AU794">
        <v>7925000</v>
      </c>
      <c r="AV794" s="1" t="s">
        <v>4244</v>
      </c>
      <c r="AW794" s="1" t="s">
        <v>3937</v>
      </c>
      <c r="AX794">
        <v>2490</v>
      </c>
      <c r="AY794">
        <v>135786</v>
      </c>
      <c r="AZ794">
        <v>1</v>
      </c>
      <c r="BA794" s="1" t="s">
        <v>4619</v>
      </c>
    </row>
    <row r="795" spans="1:53">
      <c r="A795" s="1" t="s">
        <v>828</v>
      </c>
      <c r="B795">
        <v>0</v>
      </c>
      <c r="C795">
        <v>1827125</v>
      </c>
      <c r="D795" s="1" t="s">
        <v>1892</v>
      </c>
      <c r="E795">
        <v>20</v>
      </c>
      <c r="F795">
        <v>138723</v>
      </c>
      <c r="G795">
        <v>1</v>
      </c>
      <c r="H795" s="1"/>
      <c r="I795" s="1" t="s">
        <v>2405</v>
      </c>
      <c r="J795" s="1" t="s">
        <v>2462</v>
      </c>
      <c r="K795" s="1" t="s">
        <v>2464</v>
      </c>
      <c r="L795" s="1" t="s">
        <v>2492</v>
      </c>
      <c r="M795" s="1" t="s">
        <v>2588</v>
      </c>
      <c r="N795" s="1" t="s">
        <v>2607</v>
      </c>
      <c r="O795" s="1"/>
      <c r="P795">
        <v>1</v>
      </c>
      <c r="Q795" s="1" t="s">
        <v>2854</v>
      </c>
      <c r="R795" s="1" t="s">
        <v>3107</v>
      </c>
      <c r="S795" s="1"/>
      <c r="T795" s="1" t="s">
        <v>3110</v>
      </c>
      <c r="U795" s="1" t="s">
        <v>1497</v>
      </c>
      <c r="V795" s="1" t="s">
        <v>1533</v>
      </c>
      <c r="W795" s="1" t="s">
        <v>3396</v>
      </c>
      <c r="X795" s="1"/>
      <c r="Y795" s="3">
        <v>46218</v>
      </c>
      <c r="Z795" s="1" t="s">
        <v>3413</v>
      </c>
      <c r="AA795" s="3">
        <v>46218</v>
      </c>
      <c r="AB795" s="1" t="s">
        <v>3416</v>
      </c>
      <c r="AC795" s="1"/>
      <c r="AD795" s="1" t="s">
        <v>3933</v>
      </c>
      <c r="AE795" s="1" t="s">
        <v>3933</v>
      </c>
      <c r="AF795" s="1" t="s">
        <v>3943</v>
      </c>
      <c r="AG795" s="1" t="s">
        <v>2492</v>
      </c>
      <c r="AH795" s="1" t="s">
        <v>2588</v>
      </c>
      <c r="AI795" s="1" t="s">
        <v>3948</v>
      </c>
      <c r="AJ795" s="1"/>
      <c r="AK795" s="1"/>
      <c r="AL795" s="1" t="s">
        <v>3952</v>
      </c>
      <c r="AM795" s="1" t="s">
        <v>3952</v>
      </c>
      <c r="AN795" s="1" t="s">
        <v>3960</v>
      </c>
      <c r="AO795" s="1" t="s">
        <v>3999</v>
      </c>
      <c r="AP795" s="1" t="s">
        <v>4218</v>
      </c>
      <c r="AQ795" s="1"/>
      <c r="AR795">
        <v>14862</v>
      </c>
      <c r="AS795">
        <v>1</v>
      </c>
      <c r="AT795" s="1" t="s">
        <v>4235</v>
      </c>
      <c r="AU795">
        <v>1827125</v>
      </c>
      <c r="AV795" s="1" t="s">
        <v>4244</v>
      </c>
      <c r="AW795" s="1" t="s">
        <v>3943</v>
      </c>
      <c r="AX795">
        <v>30</v>
      </c>
      <c r="AY795">
        <v>135787</v>
      </c>
      <c r="AZ795">
        <v>1</v>
      </c>
      <c r="BA795" s="1" t="s">
        <v>4619</v>
      </c>
    </row>
    <row r="796" spans="1:53">
      <c r="A796" s="1"/>
      <c r="B796">
        <v>0</v>
      </c>
      <c r="C796">
        <v>-327125</v>
      </c>
      <c r="D796" s="1" t="s">
        <v>1893</v>
      </c>
      <c r="E796">
        <v>20</v>
      </c>
      <c r="F796">
        <v>0</v>
      </c>
      <c r="G796">
        <v>0</v>
      </c>
      <c r="H796" s="1"/>
      <c r="I796" s="1" t="s">
        <v>2415</v>
      </c>
      <c r="J796" s="1" t="s">
        <v>2462</v>
      </c>
      <c r="K796" s="1" t="s">
        <v>2464</v>
      </c>
      <c r="L796" s="1" t="s">
        <v>2492</v>
      </c>
      <c r="M796" s="1" t="s">
        <v>2588</v>
      </c>
      <c r="N796" s="1" t="s">
        <v>2607</v>
      </c>
      <c r="O796" s="1"/>
      <c r="P796">
        <v>1</v>
      </c>
      <c r="Q796" s="1" t="s">
        <v>2855</v>
      </c>
      <c r="R796" s="1" t="s">
        <v>3107</v>
      </c>
      <c r="S796" s="1"/>
      <c r="T796" s="1" t="s">
        <v>3110</v>
      </c>
      <c r="U796" s="1" t="s">
        <v>1497</v>
      </c>
      <c r="V796" s="1" t="s">
        <v>1533</v>
      </c>
      <c r="W796" s="1" t="s">
        <v>3396</v>
      </c>
      <c r="X796" s="1"/>
      <c r="Y796" s="3">
        <v>46218</v>
      </c>
      <c r="Z796" s="1" t="s">
        <v>3413</v>
      </c>
      <c r="AA796" s="3">
        <v>46218</v>
      </c>
      <c r="AB796" s="1" t="s">
        <v>3416</v>
      </c>
      <c r="AC796" s="1"/>
      <c r="AD796" s="1" t="s">
        <v>3933</v>
      </c>
      <c r="AE796" s="1" t="s">
        <v>3933</v>
      </c>
      <c r="AF796" s="1" t="s">
        <v>3943</v>
      </c>
      <c r="AG796" s="1" t="s">
        <v>2492</v>
      </c>
      <c r="AH796" s="1" t="s">
        <v>2588</v>
      </c>
      <c r="AI796" s="1" t="s">
        <v>3948</v>
      </c>
      <c r="AJ796" s="1"/>
      <c r="AK796" s="1"/>
      <c r="AL796" s="1" t="s">
        <v>3952</v>
      </c>
      <c r="AM796" s="1" t="s">
        <v>3952</v>
      </c>
      <c r="AN796" s="1" t="s">
        <v>3960</v>
      </c>
      <c r="AO796" s="1" t="s">
        <v>3999</v>
      </c>
      <c r="AP796" s="1"/>
      <c r="AQ796" s="1"/>
      <c r="AR796">
        <v>2057</v>
      </c>
      <c r="AS796">
        <v>1</v>
      </c>
      <c r="AT796" s="1" t="s">
        <v>4235</v>
      </c>
      <c r="AU796">
        <v>-327125</v>
      </c>
      <c r="AV796" s="1" t="s">
        <v>120</v>
      </c>
      <c r="AW796" s="1" t="s">
        <v>3943</v>
      </c>
      <c r="AX796">
        <v>30</v>
      </c>
      <c r="AY796">
        <v>135787</v>
      </c>
      <c r="AZ796">
        <v>2</v>
      </c>
      <c r="BA796" s="1" t="s">
        <v>4619</v>
      </c>
    </row>
    <row r="797" spans="1:53">
      <c r="A797" s="1" t="s">
        <v>829</v>
      </c>
      <c r="B797">
        <v>0</v>
      </c>
      <c r="C797">
        <v>1800000</v>
      </c>
      <c r="D797" s="1" t="s">
        <v>1533</v>
      </c>
      <c r="E797">
        <v>0</v>
      </c>
      <c r="F797">
        <v>138731</v>
      </c>
      <c r="G797">
        <v>1</v>
      </c>
      <c r="H797" s="1"/>
      <c r="I797" s="1" t="s">
        <v>2405</v>
      </c>
      <c r="J797" s="1" t="s">
        <v>2462</v>
      </c>
      <c r="K797" s="1" t="s">
        <v>2464</v>
      </c>
      <c r="L797" s="1" t="s">
        <v>2492</v>
      </c>
      <c r="M797" s="1" t="s">
        <v>2588</v>
      </c>
      <c r="N797" s="1" t="s">
        <v>2607</v>
      </c>
      <c r="O797" s="1"/>
      <c r="P797">
        <v>1</v>
      </c>
      <c r="Q797" s="1" t="s">
        <v>1533</v>
      </c>
      <c r="R797" s="1" t="s">
        <v>3107</v>
      </c>
      <c r="S797" s="1"/>
      <c r="T797" s="1" t="s">
        <v>3110</v>
      </c>
      <c r="U797" s="1" t="s">
        <v>1533</v>
      </c>
      <c r="V797" s="1" t="s">
        <v>1533</v>
      </c>
      <c r="W797" s="1" t="s">
        <v>3396</v>
      </c>
      <c r="X797" s="1" t="s">
        <v>3400</v>
      </c>
      <c r="Y797" s="3">
        <v>46218</v>
      </c>
      <c r="Z797" s="1" t="s">
        <v>3413</v>
      </c>
      <c r="AA797" s="3">
        <v>46218</v>
      </c>
      <c r="AB797" s="1" t="s">
        <v>3416</v>
      </c>
      <c r="AC797" s="1"/>
      <c r="AD797" s="1" t="s">
        <v>3933</v>
      </c>
      <c r="AE797" s="1" t="s">
        <v>3933</v>
      </c>
      <c r="AF797" s="1" t="s">
        <v>3939</v>
      </c>
      <c r="AG797" s="1" t="s">
        <v>2492</v>
      </c>
      <c r="AH797" s="1" t="s">
        <v>2588</v>
      </c>
      <c r="AI797" s="1" t="s">
        <v>3948</v>
      </c>
      <c r="AJ797" s="1"/>
      <c r="AK797" s="1"/>
      <c r="AL797" s="1" t="s">
        <v>3952</v>
      </c>
      <c r="AM797" s="1" t="s">
        <v>3952</v>
      </c>
      <c r="AN797" s="1" t="s">
        <v>3960</v>
      </c>
      <c r="AO797" s="1" t="s">
        <v>4112</v>
      </c>
      <c r="AP797" s="1" t="s">
        <v>4218</v>
      </c>
      <c r="AQ797" s="1"/>
      <c r="AR797">
        <v>14862</v>
      </c>
      <c r="AS797">
        <v>1</v>
      </c>
      <c r="AT797" s="1" t="s">
        <v>4235</v>
      </c>
      <c r="AU797">
        <v>1800000</v>
      </c>
      <c r="AV797" s="1" t="s">
        <v>4244</v>
      </c>
      <c r="AW797" s="1" t="s">
        <v>3939</v>
      </c>
      <c r="AX797">
        <v>6497</v>
      </c>
      <c r="AY797">
        <v>135788</v>
      </c>
      <c r="AZ797">
        <v>1</v>
      </c>
      <c r="BA797" s="1" t="s">
        <v>4618</v>
      </c>
    </row>
    <row r="798" spans="1:53" ht="57">
      <c r="A798" s="2" t="s">
        <v>830</v>
      </c>
      <c r="B798">
        <v>0</v>
      </c>
      <c r="C798">
        <v>90000</v>
      </c>
      <c r="D798" s="1" t="s">
        <v>1562</v>
      </c>
      <c r="E798">
        <v>0</v>
      </c>
      <c r="F798">
        <v>138741</v>
      </c>
      <c r="G798">
        <v>1</v>
      </c>
      <c r="H798" s="1"/>
      <c r="I798" s="1" t="s">
        <v>2436</v>
      </c>
      <c r="J798" s="1" t="s">
        <v>2462</v>
      </c>
      <c r="K798" s="1" t="s">
        <v>2469</v>
      </c>
      <c r="L798" s="1" t="s">
        <v>2517</v>
      </c>
      <c r="M798" s="1" t="s">
        <v>2601</v>
      </c>
      <c r="N798" s="1" t="s">
        <v>2607</v>
      </c>
      <c r="O798" s="1"/>
      <c r="P798">
        <v>1</v>
      </c>
      <c r="Q798" s="1" t="s">
        <v>1562</v>
      </c>
      <c r="R798" s="1" t="s">
        <v>3107</v>
      </c>
      <c r="S798" s="1"/>
      <c r="T798" s="1" t="s">
        <v>3110</v>
      </c>
      <c r="U798" s="1" t="s">
        <v>3206</v>
      </c>
      <c r="V798" s="1" t="s">
        <v>3206</v>
      </c>
      <c r="W798" s="1" t="s">
        <v>3396</v>
      </c>
      <c r="X798" s="1"/>
      <c r="Y798" s="3">
        <v>46218</v>
      </c>
      <c r="Z798" s="1" t="s">
        <v>3413</v>
      </c>
      <c r="AA798" s="3">
        <v>46218</v>
      </c>
      <c r="AB798" s="1" t="s">
        <v>3416</v>
      </c>
      <c r="AC798" s="1" t="s">
        <v>3695</v>
      </c>
      <c r="AD798" s="1" t="s">
        <v>3933</v>
      </c>
      <c r="AE798" s="1" t="s">
        <v>3933</v>
      </c>
      <c r="AF798" s="1" t="s">
        <v>3946</v>
      </c>
      <c r="AG798" s="1" t="s">
        <v>2517</v>
      </c>
      <c r="AH798" s="1" t="s">
        <v>2601</v>
      </c>
      <c r="AI798" s="1" t="s">
        <v>3948</v>
      </c>
      <c r="AJ798" s="1"/>
      <c r="AK798" s="1"/>
      <c r="AL798" s="1" t="s">
        <v>3952</v>
      </c>
      <c r="AM798" s="1" t="s">
        <v>3952</v>
      </c>
      <c r="AN798" s="1" t="s">
        <v>3960</v>
      </c>
      <c r="AO798" s="1" t="s">
        <v>4113</v>
      </c>
      <c r="AP798" s="1" t="s">
        <v>4232</v>
      </c>
      <c r="AQ798" s="1"/>
      <c r="AR798">
        <v>3550</v>
      </c>
      <c r="AS798">
        <v>1</v>
      </c>
      <c r="AT798" s="1" t="s">
        <v>4235</v>
      </c>
      <c r="AU798">
        <v>90000</v>
      </c>
      <c r="AV798" s="1" t="s">
        <v>4361</v>
      </c>
      <c r="AW798" s="1" t="s">
        <v>3946</v>
      </c>
      <c r="AX798">
        <v>3501</v>
      </c>
      <c r="AY798">
        <v>135789</v>
      </c>
      <c r="AZ798">
        <v>1</v>
      </c>
      <c r="BA798" s="1" t="s">
        <v>3404</v>
      </c>
    </row>
    <row r="799" spans="1:53" ht="42.75">
      <c r="A799" s="2" t="s">
        <v>831</v>
      </c>
      <c r="B799">
        <v>0</v>
      </c>
      <c r="C799">
        <v>284960</v>
      </c>
      <c r="D799" s="1" t="s">
        <v>1894</v>
      </c>
      <c r="E799">
        <v>0</v>
      </c>
      <c r="F799">
        <v>138741</v>
      </c>
      <c r="G799">
        <v>2</v>
      </c>
      <c r="H799" s="1"/>
      <c r="I799" s="1" t="s">
        <v>2405</v>
      </c>
      <c r="J799" s="1" t="s">
        <v>2462</v>
      </c>
      <c r="K799" s="1" t="s">
        <v>2469</v>
      </c>
      <c r="L799" s="1" t="s">
        <v>2517</v>
      </c>
      <c r="M799" s="1" t="s">
        <v>2601</v>
      </c>
      <c r="N799" s="1" t="s">
        <v>2607</v>
      </c>
      <c r="O799" s="1"/>
      <c r="P799">
        <v>1</v>
      </c>
      <c r="Q799" s="1" t="s">
        <v>1894</v>
      </c>
      <c r="R799" s="1" t="s">
        <v>3107</v>
      </c>
      <c r="S799" s="1"/>
      <c r="T799" s="1" t="s">
        <v>3110</v>
      </c>
      <c r="U799" s="1" t="s">
        <v>3206</v>
      </c>
      <c r="V799" s="1" t="s">
        <v>3206</v>
      </c>
      <c r="W799" s="1" t="s">
        <v>3396</v>
      </c>
      <c r="X799" s="1"/>
      <c r="Y799" s="3">
        <v>46218</v>
      </c>
      <c r="Z799" s="1" t="s">
        <v>3413</v>
      </c>
      <c r="AA799" s="3">
        <v>46218</v>
      </c>
      <c r="AB799" s="1" t="s">
        <v>3416</v>
      </c>
      <c r="AC799" s="1" t="s">
        <v>3695</v>
      </c>
      <c r="AD799" s="1" t="s">
        <v>3933</v>
      </c>
      <c r="AE799" s="1" t="s">
        <v>3933</v>
      </c>
      <c r="AF799" s="1" t="s">
        <v>3946</v>
      </c>
      <c r="AG799" s="1" t="s">
        <v>2517</v>
      </c>
      <c r="AH799" s="1" t="s">
        <v>2601</v>
      </c>
      <c r="AI799" s="1" t="s">
        <v>3948</v>
      </c>
      <c r="AJ799" s="1"/>
      <c r="AK799" s="1"/>
      <c r="AL799" s="1" t="s">
        <v>3952</v>
      </c>
      <c r="AM799" s="1" t="s">
        <v>3952</v>
      </c>
      <c r="AN799" s="1" t="s">
        <v>3960</v>
      </c>
      <c r="AO799" s="1" t="s">
        <v>4113</v>
      </c>
      <c r="AP799" s="1" t="s">
        <v>4232</v>
      </c>
      <c r="AQ799" s="1"/>
      <c r="AR799">
        <v>22422</v>
      </c>
      <c r="AS799">
        <v>1</v>
      </c>
      <c r="AT799" s="1" t="s">
        <v>4235</v>
      </c>
      <c r="AU799">
        <v>284960</v>
      </c>
      <c r="AV799" s="1" t="s">
        <v>4287</v>
      </c>
      <c r="AW799" s="1" t="s">
        <v>3946</v>
      </c>
      <c r="AX799">
        <v>3501</v>
      </c>
      <c r="AY799">
        <v>135789</v>
      </c>
      <c r="AZ799">
        <v>2</v>
      </c>
      <c r="BA799" s="1" t="s">
        <v>3404</v>
      </c>
    </row>
    <row r="800" spans="1:53" ht="28.5">
      <c r="A800" s="2" t="s">
        <v>832</v>
      </c>
      <c r="B800">
        <v>0</v>
      </c>
      <c r="C800">
        <v>50000</v>
      </c>
      <c r="D800" s="1" t="s">
        <v>1895</v>
      </c>
      <c r="E800">
        <v>0</v>
      </c>
      <c r="F800">
        <v>138741</v>
      </c>
      <c r="G800">
        <v>3</v>
      </c>
      <c r="H800" s="1"/>
      <c r="I800" s="1" t="s">
        <v>2406</v>
      </c>
      <c r="J800" s="1" t="s">
        <v>2462</v>
      </c>
      <c r="K800" s="1" t="s">
        <v>2469</v>
      </c>
      <c r="L800" s="1" t="s">
        <v>2517</v>
      </c>
      <c r="M800" s="1" t="s">
        <v>2601</v>
      </c>
      <c r="N800" s="1" t="s">
        <v>2607</v>
      </c>
      <c r="O800" s="1"/>
      <c r="P800">
        <v>1</v>
      </c>
      <c r="Q800" s="1" t="s">
        <v>1895</v>
      </c>
      <c r="R800" s="1" t="s">
        <v>3107</v>
      </c>
      <c r="S800" s="1"/>
      <c r="T800" s="1" t="s">
        <v>3110</v>
      </c>
      <c r="U800" s="1" t="s">
        <v>3206</v>
      </c>
      <c r="V800" s="1" t="s">
        <v>3206</v>
      </c>
      <c r="W800" s="1" t="s">
        <v>3396</v>
      </c>
      <c r="X800" s="1"/>
      <c r="Y800" s="3">
        <v>46218</v>
      </c>
      <c r="Z800" s="1" t="s">
        <v>3413</v>
      </c>
      <c r="AA800" s="3">
        <v>46218</v>
      </c>
      <c r="AB800" s="1" t="s">
        <v>3416</v>
      </c>
      <c r="AC800" s="1" t="s">
        <v>3695</v>
      </c>
      <c r="AD800" s="1" t="s">
        <v>3933</v>
      </c>
      <c r="AE800" s="1" t="s">
        <v>3933</v>
      </c>
      <c r="AF800" s="1" t="s">
        <v>3946</v>
      </c>
      <c r="AG800" s="1" t="s">
        <v>2517</v>
      </c>
      <c r="AH800" s="1" t="s">
        <v>2601</v>
      </c>
      <c r="AI800" s="1" t="s">
        <v>3948</v>
      </c>
      <c r="AJ800" s="1"/>
      <c r="AK800" s="1"/>
      <c r="AL800" s="1" t="s">
        <v>3952</v>
      </c>
      <c r="AM800" s="1" t="s">
        <v>3952</v>
      </c>
      <c r="AN800" s="1" t="s">
        <v>3960</v>
      </c>
      <c r="AO800" s="1" t="s">
        <v>4113</v>
      </c>
      <c r="AP800" s="1" t="s">
        <v>4232</v>
      </c>
      <c r="AQ800" s="1"/>
      <c r="AR800">
        <v>4323</v>
      </c>
      <c r="AS800">
        <v>1</v>
      </c>
      <c r="AT800" s="1" t="s">
        <v>4235</v>
      </c>
      <c r="AU800">
        <v>50000</v>
      </c>
      <c r="AV800" s="1" t="s">
        <v>4282</v>
      </c>
      <c r="AW800" s="1" t="s">
        <v>3946</v>
      </c>
      <c r="AX800">
        <v>3501</v>
      </c>
      <c r="AY800">
        <v>135789</v>
      </c>
      <c r="AZ800">
        <v>3</v>
      </c>
      <c r="BA800" s="1" t="s">
        <v>3404</v>
      </c>
    </row>
    <row r="801" spans="1:53">
      <c r="A801" s="1" t="s">
        <v>833</v>
      </c>
      <c r="B801">
        <v>0</v>
      </c>
      <c r="C801">
        <v>3000000</v>
      </c>
      <c r="D801" s="1" t="s">
        <v>1505</v>
      </c>
      <c r="E801">
        <v>0</v>
      </c>
      <c r="F801">
        <v>138774</v>
      </c>
      <c r="G801">
        <v>1</v>
      </c>
      <c r="H801" s="1"/>
      <c r="I801" s="1" t="s">
        <v>2405</v>
      </c>
      <c r="J801" s="1" t="s">
        <v>2462</v>
      </c>
      <c r="K801" s="1" t="s">
        <v>2465</v>
      </c>
      <c r="L801" s="1" t="s">
        <v>2554</v>
      </c>
      <c r="M801" s="1" t="s">
        <v>2588</v>
      </c>
      <c r="N801" s="1" t="s">
        <v>2607</v>
      </c>
      <c r="O801" s="1"/>
      <c r="P801">
        <v>1</v>
      </c>
      <c r="Q801" s="1" t="s">
        <v>1505</v>
      </c>
      <c r="R801" s="1" t="s">
        <v>3107</v>
      </c>
      <c r="S801" s="1"/>
      <c r="T801" s="1" t="s">
        <v>3110</v>
      </c>
      <c r="U801" s="1" t="s">
        <v>1505</v>
      </c>
      <c r="V801" s="1" t="s">
        <v>1505</v>
      </c>
      <c r="W801" s="1" t="s">
        <v>3396</v>
      </c>
      <c r="X801" s="1" t="s">
        <v>3400</v>
      </c>
      <c r="Y801" s="3">
        <v>46218</v>
      </c>
      <c r="Z801" s="1" t="s">
        <v>3413</v>
      </c>
      <c r="AA801" s="3">
        <v>46218</v>
      </c>
      <c r="AB801" s="1" t="s">
        <v>3416</v>
      </c>
      <c r="AC801" s="1"/>
      <c r="AD801" s="1" t="s">
        <v>3933</v>
      </c>
      <c r="AE801" s="1" t="s">
        <v>3933</v>
      </c>
      <c r="AF801" s="1" t="s">
        <v>3937</v>
      </c>
      <c r="AG801" s="1" t="s">
        <v>2554</v>
      </c>
      <c r="AH801" s="1" t="s">
        <v>2588</v>
      </c>
      <c r="AI801" s="1" t="s">
        <v>3948</v>
      </c>
      <c r="AJ801" s="1"/>
      <c r="AK801" s="1"/>
      <c r="AL801" s="1" t="s">
        <v>3952</v>
      </c>
      <c r="AM801" s="1" t="s">
        <v>3952</v>
      </c>
      <c r="AN801" s="1" t="s">
        <v>3960</v>
      </c>
      <c r="AO801" s="1" t="s">
        <v>4114</v>
      </c>
      <c r="AP801" s="1" t="s">
        <v>4218</v>
      </c>
      <c r="AQ801" s="1"/>
      <c r="AR801">
        <v>14862</v>
      </c>
      <c r="AS801">
        <v>1</v>
      </c>
      <c r="AT801" s="1" t="s">
        <v>4235</v>
      </c>
      <c r="AU801">
        <v>3000000</v>
      </c>
      <c r="AV801" s="1" t="s">
        <v>4244</v>
      </c>
      <c r="AW801" s="1" t="s">
        <v>3937</v>
      </c>
      <c r="AX801">
        <v>7075</v>
      </c>
      <c r="AY801">
        <v>135790</v>
      </c>
      <c r="AZ801">
        <v>1</v>
      </c>
      <c r="BA801" s="1" t="s">
        <v>3401</v>
      </c>
    </row>
    <row r="802" spans="1:53">
      <c r="A802" s="1" t="s">
        <v>834</v>
      </c>
      <c r="B802">
        <v>0</v>
      </c>
      <c r="C802">
        <v>1533000</v>
      </c>
      <c r="D802" s="1" t="s">
        <v>1896</v>
      </c>
      <c r="E802">
        <v>0</v>
      </c>
      <c r="F802">
        <v>138779</v>
      </c>
      <c r="G802">
        <v>1</v>
      </c>
      <c r="H802" s="1"/>
      <c r="I802" s="1" t="s">
        <v>2405</v>
      </c>
      <c r="J802" s="1" t="s">
        <v>2462</v>
      </c>
      <c r="K802" s="1" t="s">
        <v>2465</v>
      </c>
      <c r="L802" s="1" t="s">
        <v>2529</v>
      </c>
      <c r="M802" s="1" t="s">
        <v>2588</v>
      </c>
      <c r="N802" s="1" t="s">
        <v>2607</v>
      </c>
      <c r="O802" s="1"/>
      <c r="P802">
        <v>1</v>
      </c>
      <c r="Q802" s="1" t="s">
        <v>1896</v>
      </c>
      <c r="R802" s="1" t="s">
        <v>3107</v>
      </c>
      <c r="S802" s="1"/>
      <c r="T802" s="1" t="s">
        <v>3110</v>
      </c>
      <c r="U802" s="1" t="s">
        <v>1896</v>
      </c>
      <c r="V802" s="1" t="s">
        <v>1896</v>
      </c>
      <c r="W802" s="1" t="s">
        <v>3396</v>
      </c>
      <c r="X802" s="1" t="s">
        <v>3400</v>
      </c>
      <c r="Y802" s="3">
        <v>46218</v>
      </c>
      <c r="Z802" s="1" t="s">
        <v>3413</v>
      </c>
      <c r="AA802" s="3">
        <v>46218</v>
      </c>
      <c r="AB802" s="1" t="s">
        <v>3416</v>
      </c>
      <c r="AC802" s="1"/>
      <c r="AD802" s="1" t="s">
        <v>3933</v>
      </c>
      <c r="AE802" s="1" t="s">
        <v>3933</v>
      </c>
      <c r="AF802" s="1" t="s">
        <v>3937</v>
      </c>
      <c r="AG802" s="1" t="s">
        <v>2529</v>
      </c>
      <c r="AH802" s="1" t="s">
        <v>2588</v>
      </c>
      <c r="AI802" s="1" t="s">
        <v>3948</v>
      </c>
      <c r="AJ802" s="1"/>
      <c r="AK802" s="1"/>
      <c r="AL802" s="1" t="s">
        <v>3952</v>
      </c>
      <c r="AM802" s="1" t="s">
        <v>3952</v>
      </c>
      <c r="AN802" s="1" t="s">
        <v>3960</v>
      </c>
      <c r="AO802" s="1" t="s">
        <v>3996</v>
      </c>
      <c r="AP802" s="1" t="s">
        <v>4218</v>
      </c>
      <c r="AQ802" s="1"/>
      <c r="AR802">
        <v>14862</v>
      </c>
      <c r="AS802">
        <v>1</v>
      </c>
      <c r="AT802" s="1" t="s">
        <v>4235</v>
      </c>
      <c r="AU802">
        <v>1533000</v>
      </c>
      <c r="AV802" s="1" t="s">
        <v>4244</v>
      </c>
      <c r="AW802" s="1" t="s">
        <v>3937</v>
      </c>
      <c r="AX802">
        <v>2490</v>
      </c>
      <c r="AY802">
        <v>135791</v>
      </c>
      <c r="AZ802">
        <v>1</v>
      </c>
      <c r="BA802" s="1" t="s">
        <v>3401</v>
      </c>
    </row>
    <row r="803" spans="1:53">
      <c r="A803" s="1" t="s">
        <v>835</v>
      </c>
      <c r="B803">
        <v>0</v>
      </c>
      <c r="C803">
        <v>1686750</v>
      </c>
      <c r="D803" s="1" t="s">
        <v>1897</v>
      </c>
      <c r="E803">
        <v>20</v>
      </c>
      <c r="F803">
        <v>138825</v>
      </c>
      <c r="G803">
        <v>1</v>
      </c>
      <c r="H803" s="1"/>
      <c r="I803" s="1" t="s">
        <v>2405</v>
      </c>
      <c r="J803" s="1" t="s">
        <v>2462</v>
      </c>
      <c r="K803" s="1" t="s">
        <v>2464</v>
      </c>
      <c r="L803" s="1" t="s">
        <v>2496</v>
      </c>
      <c r="M803" s="1" t="s">
        <v>2588</v>
      </c>
      <c r="N803" s="1" t="s">
        <v>2607</v>
      </c>
      <c r="O803" s="1"/>
      <c r="P803">
        <v>1</v>
      </c>
      <c r="Q803" s="1" t="s">
        <v>2856</v>
      </c>
      <c r="R803" s="1" t="s">
        <v>3107</v>
      </c>
      <c r="S803" s="1"/>
      <c r="T803" s="1" t="s">
        <v>3110</v>
      </c>
      <c r="U803" s="1" t="s">
        <v>2856</v>
      </c>
      <c r="V803" s="1" t="s">
        <v>1897</v>
      </c>
      <c r="W803" s="1" t="s">
        <v>3396</v>
      </c>
      <c r="X803" s="1"/>
      <c r="Y803" s="3">
        <v>46218</v>
      </c>
      <c r="Z803" s="1" t="s">
        <v>3413</v>
      </c>
      <c r="AA803" s="3">
        <v>46218</v>
      </c>
      <c r="AB803" s="1" t="s">
        <v>3416</v>
      </c>
      <c r="AC803" s="1"/>
      <c r="AD803" s="1" t="s">
        <v>3933</v>
      </c>
      <c r="AE803" s="1" t="s">
        <v>3933</v>
      </c>
      <c r="AF803" s="1" t="s">
        <v>3936</v>
      </c>
      <c r="AG803" s="1" t="s">
        <v>2496</v>
      </c>
      <c r="AH803" s="1" t="s">
        <v>2588</v>
      </c>
      <c r="AI803" s="1" t="s">
        <v>3948</v>
      </c>
      <c r="AJ803" s="1"/>
      <c r="AK803" s="1"/>
      <c r="AL803" s="1" t="s">
        <v>3952</v>
      </c>
      <c r="AM803" s="1" t="s">
        <v>3952</v>
      </c>
      <c r="AN803" s="1" t="s">
        <v>3960</v>
      </c>
      <c r="AO803" s="1" t="s">
        <v>3996</v>
      </c>
      <c r="AP803" s="1" t="s">
        <v>4218</v>
      </c>
      <c r="AQ803" s="1"/>
      <c r="AR803">
        <v>14862</v>
      </c>
      <c r="AS803">
        <v>1</v>
      </c>
      <c r="AT803" s="1" t="s">
        <v>4235</v>
      </c>
      <c r="AU803">
        <v>1686750</v>
      </c>
      <c r="AV803" s="1" t="s">
        <v>4244</v>
      </c>
      <c r="AW803" s="1" t="s">
        <v>3936</v>
      </c>
      <c r="AX803">
        <v>2490</v>
      </c>
      <c r="AY803">
        <v>135792</v>
      </c>
      <c r="AZ803">
        <v>1</v>
      </c>
      <c r="BA803" s="1" t="s">
        <v>3402</v>
      </c>
    </row>
    <row r="804" spans="1:53">
      <c r="A804" s="1" t="s">
        <v>836</v>
      </c>
      <c r="B804">
        <v>0</v>
      </c>
      <c r="C804">
        <v>275000</v>
      </c>
      <c r="D804" s="1" t="s">
        <v>1558</v>
      </c>
      <c r="E804">
        <v>20</v>
      </c>
      <c r="F804">
        <v>138857</v>
      </c>
      <c r="G804">
        <v>1</v>
      </c>
      <c r="H804" s="1"/>
      <c r="I804" s="1" t="s">
        <v>2418</v>
      </c>
      <c r="J804" s="1" t="s">
        <v>2462</v>
      </c>
      <c r="K804" s="1" t="s">
        <v>2469</v>
      </c>
      <c r="L804" s="1" t="s">
        <v>2517</v>
      </c>
      <c r="M804" s="1" t="s">
        <v>2601</v>
      </c>
      <c r="N804" s="1" t="s">
        <v>2607</v>
      </c>
      <c r="O804" s="1"/>
      <c r="P804">
        <v>11</v>
      </c>
      <c r="Q804" s="1" t="s">
        <v>2672</v>
      </c>
      <c r="R804" s="1" t="s">
        <v>3107</v>
      </c>
      <c r="S804" s="1"/>
      <c r="T804" s="1" t="s">
        <v>3110</v>
      </c>
      <c r="U804" s="1" t="s">
        <v>2672</v>
      </c>
      <c r="V804" s="1" t="s">
        <v>1558</v>
      </c>
      <c r="W804" s="1" t="s">
        <v>3396</v>
      </c>
      <c r="X804" s="1" t="s">
        <v>3400</v>
      </c>
      <c r="Y804" s="3">
        <v>46218</v>
      </c>
      <c r="Z804" s="1" t="s">
        <v>3413</v>
      </c>
      <c r="AA804" s="3">
        <v>46218</v>
      </c>
      <c r="AB804" s="1" t="s">
        <v>3416</v>
      </c>
      <c r="AC804" s="1"/>
      <c r="AD804" s="1" t="s">
        <v>3933</v>
      </c>
      <c r="AE804" s="1" t="s">
        <v>3933</v>
      </c>
      <c r="AF804" s="1" t="s">
        <v>3946</v>
      </c>
      <c r="AG804" s="1" t="s">
        <v>2517</v>
      </c>
      <c r="AH804" s="1" t="s">
        <v>2601</v>
      </c>
      <c r="AI804" s="1" t="s">
        <v>3948</v>
      </c>
      <c r="AJ804" s="1"/>
      <c r="AK804" s="1"/>
      <c r="AL804" s="1" t="s">
        <v>3952</v>
      </c>
      <c r="AM804" s="1" t="s">
        <v>3952</v>
      </c>
      <c r="AN804" s="1" t="s">
        <v>3960</v>
      </c>
      <c r="AO804" s="1" t="s">
        <v>3968</v>
      </c>
      <c r="AP804" s="1" t="s">
        <v>4233</v>
      </c>
      <c r="AQ804" s="1"/>
      <c r="AR804">
        <v>12682</v>
      </c>
      <c r="AS804">
        <v>11</v>
      </c>
      <c r="AT804" s="1" t="s">
        <v>4235</v>
      </c>
      <c r="AU804">
        <v>25000</v>
      </c>
      <c r="AV804" s="1" t="s">
        <v>4267</v>
      </c>
      <c r="AW804" s="1" t="s">
        <v>3946</v>
      </c>
      <c r="AX804">
        <v>119</v>
      </c>
      <c r="AY804">
        <v>135793</v>
      </c>
      <c r="AZ804">
        <v>1</v>
      </c>
      <c r="BA804" s="1" t="s">
        <v>3402</v>
      </c>
    </row>
    <row r="805" spans="1:53">
      <c r="A805" s="1" t="s">
        <v>837</v>
      </c>
      <c r="B805">
        <v>0</v>
      </c>
      <c r="C805">
        <v>2637100</v>
      </c>
      <c r="D805" s="1" t="s">
        <v>1898</v>
      </c>
      <c r="E805">
        <v>20</v>
      </c>
      <c r="F805">
        <v>138838</v>
      </c>
      <c r="G805">
        <v>1</v>
      </c>
      <c r="H805" s="1"/>
      <c r="I805" s="1" t="s">
        <v>2405</v>
      </c>
      <c r="J805" s="1" t="s">
        <v>2462</v>
      </c>
      <c r="K805" s="1" t="s">
        <v>2465</v>
      </c>
      <c r="L805" s="1" t="s">
        <v>2529</v>
      </c>
      <c r="M805" s="1" t="s">
        <v>2588</v>
      </c>
      <c r="N805" s="1" t="s">
        <v>2607</v>
      </c>
      <c r="O805" s="1"/>
      <c r="P805">
        <v>1</v>
      </c>
      <c r="Q805" s="1" t="s">
        <v>2857</v>
      </c>
      <c r="R805" s="1" t="s">
        <v>3107</v>
      </c>
      <c r="S805" s="1"/>
      <c r="T805" s="1" t="s">
        <v>3110</v>
      </c>
      <c r="U805" s="1" t="s">
        <v>2857</v>
      </c>
      <c r="V805" s="1" t="s">
        <v>1898</v>
      </c>
      <c r="W805" s="1" t="s">
        <v>3396</v>
      </c>
      <c r="X805" s="1"/>
      <c r="Y805" s="3">
        <v>46218</v>
      </c>
      <c r="Z805" s="1" t="s">
        <v>3413</v>
      </c>
      <c r="AA805" s="3">
        <v>46218</v>
      </c>
      <c r="AB805" s="1" t="s">
        <v>3416</v>
      </c>
      <c r="AC805" s="1"/>
      <c r="AD805" s="1" t="s">
        <v>3933</v>
      </c>
      <c r="AE805" s="1" t="s">
        <v>3933</v>
      </c>
      <c r="AF805" s="1" t="s">
        <v>3937</v>
      </c>
      <c r="AG805" s="1" t="s">
        <v>2529</v>
      </c>
      <c r="AH805" s="1" t="s">
        <v>2588</v>
      </c>
      <c r="AI805" s="1" t="s">
        <v>3948</v>
      </c>
      <c r="AJ805" s="1"/>
      <c r="AK805" s="1"/>
      <c r="AL805" s="1" t="s">
        <v>3952</v>
      </c>
      <c r="AM805" s="1" t="s">
        <v>3952</v>
      </c>
      <c r="AN805" s="1" t="s">
        <v>3960</v>
      </c>
      <c r="AO805" s="1" t="s">
        <v>3996</v>
      </c>
      <c r="AP805" s="1" t="s">
        <v>4218</v>
      </c>
      <c r="AQ805" s="1"/>
      <c r="AR805">
        <v>14862</v>
      </c>
      <c r="AS805">
        <v>1</v>
      </c>
      <c r="AT805" s="1" t="s">
        <v>4235</v>
      </c>
      <c r="AU805">
        <v>2637100</v>
      </c>
      <c r="AV805" s="1" t="s">
        <v>4244</v>
      </c>
      <c r="AW805" s="1" t="s">
        <v>3937</v>
      </c>
      <c r="AX805">
        <v>2490</v>
      </c>
      <c r="AY805">
        <v>135794</v>
      </c>
      <c r="AZ805">
        <v>1</v>
      </c>
      <c r="BA805" s="1" t="s">
        <v>3402</v>
      </c>
    </row>
    <row r="806" spans="1:53">
      <c r="A806" s="1" t="s">
        <v>838</v>
      </c>
      <c r="B806">
        <v>0</v>
      </c>
      <c r="C806">
        <v>2663166.67</v>
      </c>
      <c r="D806" s="1" t="s">
        <v>1899</v>
      </c>
      <c r="E806">
        <v>20</v>
      </c>
      <c r="F806">
        <v>138633</v>
      </c>
      <c r="G806">
        <v>1</v>
      </c>
      <c r="H806" s="1"/>
      <c r="I806" s="1" t="s">
        <v>2412</v>
      </c>
      <c r="J806" s="1" t="s">
        <v>2462</v>
      </c>
      <c r="K806" s="1" t="s">
        <v>2464</v>
      </c>
      <c r="L806" s="1" t="s">
        <v>2515</v>
      </c>
      <c r="M806" s="1" t="s">
        <v>2599</v>
      </c>
      <c r="N806" s="1" t="s">
        <v>2607</v>
      </c>
      <c r="O806" s="1"/>
      <c r="P806">
        <v>1</v>
      </c>
      <c r="Q806" s="1" t="s">
        <v>2858</v>
      </c>
      <c r="R806" s="1" t="s">
        <v>3107</v>
      </c>
      <c r="S806" s="1"/>
      <c r="T806" s="1" t="s">
        <v>3108</v>
      </c>
      <c r="U806" s="1" t="s">
        <v>3207</v>
      </c>
      <c r="V806" s="1" t="s">
        <v>3348</v>
      </c>
      <c r="W806" s="1" t="s">
        <v>3396</v>
      </c>
      <c r="X806" s="1"/>
      <c r="Y806" s="3">
        <v>46218</v>
      </c>
      <c r="Z806" s="1" t="s">
        <v>3415</v>
      </c>
      <c r="AA806" s="3">
        <v>46218</v>
      </c>
      <c r="AB806" s="1" t="s">
        <v>3416</v>
      </c>
      <c r="AC806" s="1" t="s">
        <v>3696</v>
      </c>
      <c r="AD806" s="1" t="s">
        <v>3933</v>
      </c>
      <c r="AE806" s="1" t="s">
        <v>3933</v>
      </c>
      <c r="AF806" s="1" t="s">
        <v>3943</v>
      </c>
      <c r="AG806" s="1" t="s">
        <v>2515</v>
      </c>
      <c r="AH806" s="1" t="s">
        <v>2599</v>
      </c>
      <c r="AI806" s="1" t="s">
        <v>3948</v>
      </c>
      <c r="AJ806" s="1"/>
      <c r="AK806" s="1"/>
      <c r="AL806" s="1" t="s">
        <v>3952</v>
      </c>
      <c r="AM806" s="1" t="s">
        <v>3952</v>
      </c>
      <c r="AN806" s="1" t="s">
        <v>3958</v>
      </c>
      <c r="AO806" s="1" t="s">
        <v>4115</v>
      </c>
      <c r="AP806" s="1" t="s">
        <v>4215</v>
      </c>
      <c r="AQ806" s="1"/>
      <c r="AR806">
        <v>1185</v>
      </c>
      <c r="AS806">
        <v>1</v>
      </c>
      <c r="AT806" s="1" t="s">
        <v>4235</v>
      </c>
      <c r="AU806">
        <v>2663166.67</v>
      </c>
      <c r="AV806" s="1" t="s">
        <v>4296</v>
      </c>
      <c r="AW806" s="1" t="s">
        <v>3943</v>
      </c>
      <c r="AX806">
        <v>4701</v>
      </c>
      <c r="AY806">
        <v>135795</v>
      </c>
      <c r="AZ806">
        <v>1</v>
      </c>
      <c r="BA806" s="1" t="s">
        <v>4622</v>
      </c>
    </row>
    <row r="807" spans="1:53">
      <c r="A807" s="1" t="s">
        <v>839</v>
      </c>
      <c r="B807">
        <v>0</v>
      </c>
      <c r="C807">
        <v>5819500</v>
      </c>
      <c r="D807" s="1" t="s">
        <v>1900</v>
      </c>
      <c r="E807">
        <v>20</v>
      </c>
      <c r="F807">
        <v>138633</v>
      </c>
      <c r="G807">
        <v>2</v>
      </c>
      <c r="H807" s="1"/>
      <c r="I807" s="1" t="s">
        <v>2412</v>
      </c>
      <c r="J807" s="1" t="s">
        <v>2462</v>
      </c>
      <c r="K807" s="1" t="s">
        <v>2464</v>
      </c>
      <c r="L807" s="1" t="s">
        <v>2515</v>
      </c>
      <c r="M807" s="1" t="s">
        <v>2599</v>
      </c>
      <c r="N807" s="1" t="s">
        <v>2607</v>
      </c>
      <c r="O807" s="1"/>
      <c r="P807">
        <v>1</v>
      </c>
      <c r="Q807" s="1" t="s">
        <v>2859</v>
      </c>
      <c r="R807" s="1" t="s">
        <v>3107</v>
      </c>
      <c r="S807" s="1"/>
      <c r="T807" s="1" t="s">
        <v>3108</v>
      </c>
      <c r="U807" s="1" t="s">
        <v>3207</v>
      </c>
      <c r="V807" s="1" t="s">
        <v>3348</v>
      </c>
      <c r="W807" s="1" t="s">
        <v>3396</v>
      </c>
      <c r="X807" s="1"/>
      <c r="Y807" s="3">
        <v>46218</v>
      </c>
      <c r="Z807" s="1" t="s">
        <v>3415</v>
      </c>
      <c r="AA807" s="3">
        <v>46218</v>
      </c>
      <c r="AB807" s="1" t="s">
        <v>3416</v>
      </c>
      <c r="AC807" s="1" t="s">
        <v>3696</v>
      </c>
      <c r="AD807" s="1" t="s">
        <v>3933</v>
      </c>
      <c r="AE807" s="1" t="s">
        <v>3933</v>
      </c>
      <c r="AF807" s="1" t="s">
        <v>3943</v>
      </c>
      <c r="AG807" s="1" t="s">
        <v>2515</v>
      </c>
      <c r="AH807" s="1" t="s">
        <v>2599</v>
      </c>
      <c r="AI807" s="1" t="s">
        <v>3948</v>
      </c>
      <c r="AJ807" s="1"/>
      <c r="AK807" s="1"/>
      <c r="AL807" s="1" t="s">
        <v>3952</v>
      </c>
      <c r="AM807" s="1" t="s">
        <v>3952</v>
      </c>
      <c r="AN807" s="1" t="s">
        <v>3958</v>
      </c>
      <c r="AO807" s="1" t="s">
        <v>4115</v>
      </c>
      <c r="AP807" s="1" t="s">
        <v>4215</v>
      </c>
      <c r="AQ807" s="1"/>
      <c r="AR807">
        <v>1185</v>
      </c>
      <c r="AS807">
        <v>1</v>
      </c>
      <c r="AT807" s="1" t="s">
        <v>4235</v>
      </c>
      <c r="AU807">
        <v>5819500</v>
      </c>
      <c r="AV807" s="1" t="s">
        <v>4296</v>
      </c>
      <c r="AW807" s="1" t="s">
        <v>3943</v>
      </c>
      <c r="AX807">
        <v>4701</v>
      </c>
      <c r="AY807">
        <v>135795</v>
      </c>
      <c r="AZ807">
        <v>2</v>
      </c>
      <c r="BA807" s="1" t="s">
        <v>4622</v>
      </c>
    </row>
    <row r="808" spans="1:53">
      <c r="A808" s="1" t="s">
        <v>840</v>
      </c>
      <c r="B808">
        <v>0</v>
      </c>
      <c r="C808">
        <v>1501800</v>
      </c>
      <c r="D808" s="1" t="s">
        <v>1901</v>
      </c>
      <c r="E808">
        <v>20</v>
      </c>
      <c r="F808">
        <v>138948</v>
      </c>
      <c r="G808">
        <v>1</v>
      </c>
      <c r="H808" s="1"/>
      <c r="I808" s="1" t="s">
        <v>2435</v>
      </c>
      <c r="J808" s="1" t="s">
        <v>2462</v>
      </c>
      <c r="K808" s="1" t="s">
        <v>2464</v>
      </c>
      <c r="L808" s="1" t="s">
        <v>2515</v>
      </c>
      <c r="M808" s="1" t="s">
        <v>2599</v>
      </c>
      <c r="N808" s="1" t="s">
        <v>2607</v>
      </c>
      <c r="O808" s="1"/>
      <c r="P808">
        <v>1</v>
      </c>
      <c r="Q808" s="1" t="s">
        <v>2860</v>
      </c>
      <c r="R808" s="1" t="s">
        <v>3107</v>
      </c>
      <c r="S808" s="1"/>
      <c r="T808" s="1" t="s">
        <v>3108</v>
      </c>
      <c r="U808" s="1" t="s">
        <v>2860</v>
      </c>
      <c r="V808" s="1" t="s">
        <v>1901</v>
      </c>
      <c r="W808" s="1" t="s">
        <v>3396</v>
      </c>
      <c r="X808" s="1" t="s">
        <v>3400</v>
      </c>
      <c r="Y808" s="3">
        <v>46218</v>
      </c>
      <c r="Z808" s="1" t="s">
        <v>3413</v>
      </c>
      <c r="AA808" s="3">
        <v>46218</v>
      </c>
      <c r="AB808" s="1" t="s">
        <v>3416</v>
      </c>
      <c r="AC808" s="1" t="s">
        <v>3697</v>
      </c>
      <c r="AD808" s="1" t="s">
        <v>3933</v>
      </c>
      <c r="AE808" s="1" t="s">
        <v>3933</v>
      </c>
      <c r="AF808" s="1" t="s">
        <v>3943</v>
      </c>
      <c r="AG808" s="1" t="s">
        <v>2515</v>
      </c>
      <c r="AH808" s="1" t="s">
        <v>2599</v>
      </c>
      <c r="AI808" s="1" t="s">
        <v>3948</v>
      </c>
      <c r="AJ808" s="1"/>
      <c r="AK808" s="1"/>
      <c r="AL808" s="1" t="s">
        <v>3952</v>
      </c>
      <c r="AM808" s="1" t="s">
        <v>3952</v>
      </c>
      <c r="AN808" s="1" t="s">
        <v>3958</v>
      </c>
      <c r="AO808" s="1" t="s">
        <v>4008</v>
      </c>
      <c r="AP808" s="1" t="s">
        <v>4228</v>
      </c>
      <c r="AQ808" s="1"/>
      <c r="AR808">
        <v>11723</v>
      </c>
      <c r="AS808">
        <v>1</v>
      </c>
      <c r="AT808" s="1" t="s">
        <v>4237</v>
      </c>
      <c r="AU808">
        <v>1501800</v>
      </c>
      <c r="AV808" s="1" t="s">
        <v>4322</v>
      </c>
      <c r="AW808" s="1" t="s">
        <v>3943</v>
      </c>
      <c r="AX808">
        <v>1184</v>
      </c>
      <c r="AY808">
        <v>135796</v>
      </c>
      <c r="AZ808">
        <v>1</v>
      </c>
      <c r="BA808" s="1" t="s">
        <v>3406</v>
      </c>
    </row>
    <row r="809" spans="1:53">
      <c r="A809" s="1" t="s">
        <v>841</v>
      </c>
      <c r="B809">
        <v>0</v>
      </c>
      <c r="C809">
        <v>639000</v>
      </c>
      <c r="D809" s="1" t="s">
        <v>1902</v>
      </c>
      <c r="E809">
        <v>0</v>
      </c>
      <c r="F809">
        <v>138942</v>
      </c>
      <c r="G809">
        <v>1</v>
      </c>
      <c r="H809" s="1"/>
      <c r="I809" s="1" t="s">
        <v>2435</v>
      </c>
      <c r="J809" s="1" t="s">
        <v>2462</v>
      </c>
      <c r="K809" s="1" t="s">
        <v>2464</v>
      </c>
      <c r="L809" s="1" t="s">
        <v>2515</v>
      </c>
      <c r="M809" s="1" t="s">
        <v>2599</v>
      </c>
      <c r="N809" s="1" t="s">
        <v>2607</v>
      </c>
      <c r="O809" s="1"/>
      <c r="P809">
        <v>1</v>
      </c>
      <c r="Q809" s="1" t="s">
        <v>1902</v>
      </c>
      <c r="R809" s="1" t="s">
        <v>3107</v>
      </c>
      <c r="S809" s="1"/>
      <c r="T809" s="1" t="s">
        <v>3108</v>
      </c>
      <c r="U809" s="1" t="s">
        <v>1902</v>
      </c>
      <c r="V809" s="1" t="s">
        <v>1902</v>
      </c>
      <c r="W809" s="1" t="s">
        <v>3396</v>
      </c>
      <c r="X809" s="1" t="s">
        <v>3400</v>
      </c>
      <c r="Y809" s="3">
        <v>46218</v>
      </c>
      <c r="Z809" s="1" t="s">
        <v>3413</v>
      </c>
      <c r="AA809" s="3">
        <v>46218</v>
      </c>
      <c r="AB809" s="1" t="s">
        <v>3416</v>
      </c>
      <c r="AC809" s="1" t="s">
        <v>3698</v>
      </c>
      <c r="AD809" s="1" t="s">
        <v>3933</v>
      </c>
      <c r="AE809" s="1" t="s">
        <v>3933</v>
      </c>
      <c r="AF809" s="1" t="s">
        <v>3943</v>
      </c>
      <c r="AG809" s="1" t="s">
        <v>2515</v>
      </c>
      <c r="AH809" s="1" t="s">
        <v>2599</v>
      </c>
      <c r="AI809" s="1" t="s">
        <v>3948</v>
      </c>
      <c r="AJ809" s="1"/>
      <c r="AK809" s="1"/>
      <c r="AL809" s="1" t="s">
        <v>3952</v>
      </c>
      <c r="AM809" s="1" t="s">
        <v>3952</v>
      </c>
      <c r="AN809" s="1" t="s">
        <v>3958</v>
      </c>
      <c r="AO809" s="1" t="s">
        <v>4116</v>
      </c>
      <c r="AP809" s="1" t="s">
        <v>4228</v>
      </c>
      <c r="AQ809" s="1"/>
      <c r="AR809">
        <v>11723</v>
      </c>
      <c r="AS809">
        <v>1</v>
      </c>
      <c r="AT809" s="1" t="s">
        <v>4237</v>
      </c>
      <c r="AU809">
        <v>639000</v>
      </c>
      <c r="AV809" s="1" t="s">
        <v>4322</v>
      </c>
      <c r="AW809" s="1" t="s">
        <v>3943</v>
      </c>
      <c r="AX809">
        <v>7160</v>
      </c>
      <c r="AY809">
        <v>135797</v>
      </c>
      <c r="AZ809">
        <v>1</v>
      </c>
      <c r="BA809" s="1" t="s">
        <v>3406</v>
      </c>
    </row>
    <row r="810" spans="1:53">
      <c r="A810" s="1" t="s">
        <v>842</v>
      </c>
      <c r="B810">
        <v>0</v>
      </c>
      <c r="C810">
        <v>5039999.28</v>
      </c>
      <c r="D810" s="1" t="s">
        <v>1903</v>
      </c>
      <c r="E810">
        <v>20</v>
      </c>
      <c r="F810">
        <v>138861</v>
      </c>
      <c r="G810">
        <v>1</v>
      </c>
      <c r="H810" s="1"/>
      <c r="I810" s="1" t="s">
        <v>2408</v>
      </c>
      <c r="J810" s="1" t="s">
        <v>2462</v>
      </c>
      <c r="K810" s="1" t="s">
        <v>2464</v>
      </c>
      <c r="L810" s="1" t="s">
        <v>2515</v>
      </c>
      <c r="M810" s="1" t="s">
        <v>2464</v>
      </c>
      <c r="N810" s="1" t="s">
        <v>2607</v>
      </c>
      <c r="O810" s="1"/>
      <c r="P810">
        <v>1</v>
      </c>
      <c r="Q810" s="1" t="s">
        <v>2861</v>
      </c>
      <c r="R810" s="1" t="s">
        <v>3107</v>
      </c>
      <c r="S810" s="1"/>
      <c r="T810" s="1" t="s">
        <v>3108</v>
      </c>
      <c r="U810" s="1" t="s">
        <v>3208</v>
      </c>
      <c r="V810" s="1" t="s">
        <v>3349</v>
      </c>
      <c r="W810" s="1" t="s">
        <v>3396</v>
      </c>
      <c r="X810" s="1"/>
      <c r="Y810" s="3">
        <v>46218</v>
      </c>
      <c r="Z810" s="1" t="s">
        <v>3413</v>
      </c>
      <c r="AA810" s="3">
        <v>46218</v>
      </c>
      <c r="AB810" s="1" t="s">
        <v>3416</v>
      </c>
      <c r="AC810" s="1" t="s">
        <v>3699</v>
      </c>
      <c r="AD810" s="1" t="s">
        <v>3933</v>
      </c>
      <c r="AE810" s="1" t="s">
        <v>3933</v>
      </c>
      <c r="AF810" s="1" t="s">
        <v>3939</v>
      </c>
      <c r="AG810" s="1" t="s">
        <v>2515</v>
      </c>
      <c r="AH810" s="1" t="s">
        <v>2464</v>
      </c>
      <c r="AI810" s="1" t="s">
        <v>3948</v>
      </c>
      <c r="AJ810" s="1"/>
      <c r="AK810" s="1"/>
      <c r="AL810" s="1" t="s">
        <v>3952</v>
      </c>
      <c r="AM810" s="1" t="s">
        <v>3952</v>
      </c>
      <c r="AN810" s="1" t="s">
        <v>3958</v>
      </c>
      <c r="AO810" s="1" t="s">
        <v>3972</v>
      </c>
      <c r="AP810" s="1" t="s">
        <v>4228</v>
      </c>
      <c r="AQ810" s="1"/>
      <c r="AR810">
        <v>14417</v>
      </c>
      <c r="AS810">
        <v>1</v>
      </c>
      <c r="AT810" s="1" t="s">
        <v>4235</v>
      </c>
      <c r="AU810">
        <v>5039999.28</v>
      </c>
      <c r="AV810" s="1" t="s">
        <v>4266</v>
      </c>
      <c r="AW810" s="1" t="s">
        <v>3939</v>
      </c>
      <c r="AX810">
        <v>102</v>
      </c>
      <c r="AY810">
        <v>135798</v>
      </c>
      <c r="AZ810">
        <v>1</v>
      </c>
      <c r="BA810" s="1" t="s">
        <v>3408</v>
      </c>
    </row>
    <row r="811" spans="1:53">
      <c r="A811" s="1" t="s">
        <v>843</v>
      </c>
      <c r="B811">
        <v>0</v>
      </c>
      <c r="C811">
        <v>2339999.2799999998</v>
      </c>
      <c r="D811" s="1" t="s">
        <v>1904</v>
      </c>
      <c r="E811">
        <v>20</v>
      </c>
      <c r="F811">
        <v>138861</v>
      </c>
      <c r="G811">
        <v>2</v>
      </c>
      <c r="H811" s="1"/>
      <c r="I811" s="1" t="s">
        <v>2405</v>
      </c>
      <c r="J811" s="1" t="s">
        <v>2462</v>
      </c>
      <c r="K811" s="1" t="s">
        <v>2464</v>
      </c>
      <c r="L811" s="1" t="s">
        <v>2515</v>
      </c>
      <c r="M811" s="1" t="s">
        <v>2464</v>
      </c>
      <c r="N811" s="1" t="s">
        <v>2607</v>
      </c>
      <c r="O811" s="1"/>
      <c r="P811">
        <v>1</v>
      </c>
      <c r="Q811" s="1" t="s">
        <v>2862</v>
      </c>
      <c r="R811" s="1" t="s">
        <v>3107</v>
      </c>
      <c r="S811" s="1"/>
      <c r="T811" s="1" t="s">
        <v>3108</v>
      </c>
      <c r="U811" s="1" t="s">
        <v>3208</v>
      </c>
      <c r="V811" s="1" t="s">
        <v>3349</v>
      </c>
      <c r="W811" s="1" t="s">
        <v>3396</v>
      </c>
      <c r="X811" s="1"/>
      <c r="Y811" s="3">
        <v>46218</v>
      </c>
      <c r="Z811" s="1" t="s">
        <v>3413</v>
      </c>
      <c r="AA811" s="3">
        <v>46218</v>
      </c>
      <c r="AB811" s="1" t="s">
        <v>3416</v>
      </c>
      <c r="AC811" s="1" t="s">
        <v>3699</v>
      </c>
      <c r="AD811" s="1" t="s">
        <v>3933</v>
      </c>
      <c r="AE811" s="1" t="s">
        <v>3933</v>
      </c>
      <c r="AF811" s="1" t="s">
        <v>3939</v>
      </c>
      <c r="AG811" s="1" t="s">
        <v>2515</v>
      </c>
      <c r="AH811" s="1" t="s">
        <v>2464</v>
      </c>
      <c r="AI811" s="1" t="s">
        <v>3948</v>
      </c>
      <c r="AJ811" s="1"/>
      <c r="AK811" s="1"/>
      <c r="AL811" s="1" t="s">
        <v>3952</v>
      </c>
      <c r="AM811" s="1" t="s">
        <v>3952</v>
      </c>
      <c r="AN811" s="1" t="s">
        <v>3958</v>
      </c>
      <c r="AO811" s="1" t="s">
        <v>3972</v>
      </c>
      <c r="AP811" s="1" t="s">
        <v>4228</v>
      </c>
      <c r="AQ811" s="1"/>
      <c r="AR811">
        <v>11532</v>
      </c>
      <c r="AS811">
        <v>1</v>
      </c>
      <c r="AT811" s="1" t="s">
        <v>4237</v>
      </c>
      <c r="AU811">
        <v>2339999.2799999998</v>
      </c>
      <c r="AV811" s="1" t="s">
        <v>4340</v>
      </c>
      <c r="AW811" s="1" t="s">
        <v>3939</v>
      </c>
      <c r="AX811">
        <v>102</v>
      </c>
      <c r="AY811">
        <v>135798</v>
      </c>
      <c r="AZ811">
        <v>2</v>
      </c>
      <c r="BA811" s="1" t="s">
        <v>3408</v>
      </c>
    </row>
    <row r="812" spans="1:53">
      <c r="A812" s="1" t="s">
        <v>844</v>
      </c>
      <c r="B812">
        <v>0</v>
      </c>
      <c r="C812">
        <v>5739999.8799999999</v>
      </c>
      <c r="D812" s="1" t="s">
        <v>1905</v>
      </c>
      <c r="E812">
        <v>20</v>
      </c>
      <c r="F812">
        <v>138861</v>
      </c>
      <c r="G812">
        <v>3</v>
      </c>
      <c r="H812" s="1"/>
      <c r="I812" s="1" t="s">
        <v>2408</v>
      </c>
      <c r="J812" s="1" t="s">
        <v>2462</v>
      </c>
      <c r="K812" s="1" t="s">
        <v>2464</v>
      </c>
      <c r="L812" s="1" t="s">
        <v>2515</v>
      </c>
      <c r="M812" s="1" t="s">
        <v>2464</v>
      </c>
      <c r="N812" s="1" t="s">
        <v>2607</v>
      </c>
      <c r="O812" s="1"/>
      <c r="P812">
        <v>1</v>
      </c>
      <c r="Q812" s="1" t="s">
        <v>2863</v>
      </c>
      <c r="R812" s="1" t="s">
        <v>3107</v>
      </c>
      <c r="S812" s="1"/>
      <c r="T812" s="1" t="s">
        <v>3108</v>
      </c>
      <c r="U812" s="1" t="s">
        <v>3208</v>
      </c>
      <c r="V812" s="1" t="s">
        <v>3349</v>
      </c>
      <c r="W812" s="1" t="s">
        <v>3396</v>
      </c>
      <c r="X812" s="1"/>
      <c r="Y812" s="3">
        <v>46218</v>
      </c>
      <c r="Z812" s="1" t="s">
        <v>3413</v>
      </c>
      <c r="AA812" s="3">
        <v>46218</v>
      </c>
      <c r="AB812" s="1" t="s">
        <v>3416</v>
      </c>
      <c r="AC812" s="1" t="s">
        <v>3699</v>
      </c>
      <c r="AD812" s="1" t="s">
        <v>3933</v>
      </c>
      <c r="AE812" s="1" t="s">
        <v>3933</v>
      </c>
      <c r="AF812" s="1" t="s">
        <v>3939</v>
      </c>
      <c r="AG812" s="1" t="s">
        <v>2515</v>
      </c>
      <c r="AH812" s="1" t="s">
        <v>2464</v>
      </c>
      <c r="AI812" s="1" t="s">
        <v>3948</v>
      </c>
      <c r="AJ812" s="1"/>
      <c r="AK812" s="1"/>
      <c r="AL812" s="1" t="s">
        <v>3952</v>
      </c>
      <c r="AM812" s="1" t="s">
        <v>3952</v>
      </c>
      <c r="AN812" s="1" t="s">
        <v>3958</v>
      </c>
      <c r="AO812" s="1" t="s">
        <v>3972</v>
      </c>
      <c r="AP812" s="1" t="s">
        <v>4228</v>
      </c>
      <c r="AQ812" s="1"/>
      <c r="AR812">
        <v>14417</v>
      </c>
      <c r="AS812">
        <v>1</v>
      </c>
      <c r="AT812" s="1" t="s">
        <v>4235</v>
      </c>
      <c r="AU812">
        <v>5739999.8799999999</v>
      </c>
      <c r="AV812" s="1" t="s">
        <v>4266</v>
      </c>
      <c r="AW812" s="1" t="s">
        <v>3939</v>
      </c>
      <c r="AX812">
        <v>102</v>
      </c>
      <c r="AY812">
        <v>135798</v>
      </c>
      <c r="AZ812">
        <v>3</v>
      </c>
      <c r="BA812" s="1" t="s">
        <v>3408</v>
      </c>
    </row>
    <row r="813" spans="1:53">
      <c r="A813" s="1" t="s">
        <v>845</v>
      </c>
      <c r="B813">
        <v>0</v>
      </c>
      <c r="C813">
        <v>2664999.1800000002</v>
      </c>
      <c r="D813" s="1" t="s">
        <v>1906</v>
      </c>
      <c r="E813">
        <v>20</v>
      </c>
      <c r="F813">
        <v>138861</v>
      </c>
      <c r="G813">
        <v>4</v>
      </c>
      <c r="H813" s="1"/>
      <c r="I813" s="1" t="s">
        <v>2405</v>
      </c>
      <c r="J813" s="1" t="s">
        <v>2462</v>
      </c>
      <c r="K813" s="1" t="s">
        <v>2464</v>
      </c>
      <c r="L813" s="1" t="s">
        <v>2515</v>
      </c>
      <c r="M813" s="1" t="s">
        <v>2464</v>
      </c>
      <c r="N813" s="1" t="s">
        <v>2607</v>
      </c>
      <c r="O813" s="1"/>
      <c r="P813">
        <v>1</v>
      </c>
      <c r="Q813" s="1" t="s">
        <v>2864</v>
      </c>
      <c r="R813" s="1" t="s">
        <v>3107</v>
      </c>
      <c r="S813" s="1"/>
      <c r="T813" s="1" t="s">
        <v>3108</v>
      </c>
      <c r="U813" s="1" t="s">
        <v>3208</v>
      </c>
      <c r="V813" s="1" t="s">
        <v>3349</v>
      </c>
      <c r="W813" s="1" t="s">
        <v>3396</v>
      </c>
      <c r="X813" s="1"/>
      <c r="Y813" s="3">
        <v>46218</v>
      </c>
      <c r="Z813" s="1" t="s">
        <v>3413</v>
      </c>
      <c r="AA813" s="3">
        <v>46218</v>
      </c>
      <c r="AB813" s="1" t="s">
        <v>3416</v>
      </c>
      <c r="AC813" s="1" t="s">
        <v>3699</v>
      </c>
      <c r="AD813" s="1" t="s">
        <v>3933</v>
      </c>
      <c r="AE813" s="1" t="s">
        <v>3933</v>
      </c>
      <c r="AF813" s="1" t="s">
        <v>3939</v>
      </c>
      <c r="AG813" s="1" t="s">
        <v>2515</v>
      </c>
      <c r="AH813" s="1" t="s">
        <v>2464</v>
      </c>
      <c r="AI813" s="1" t="s">
        <v>3948</v>
      </c>
      <c r="AJ813" s="1"/>
      <c r="AK813" s="1"/>
      <c r="AL813" s="1" t="s">
        <v>3952</v>
      </c>
      <c r="AM813" s="1" t="s">
        <v>3952</v>
      </c>
      <c r="AN813" s="1" t="s">
        <v>3958</v>
      </c>
      <c r="AO813" s="1" t="s">
        <v>3972</v>
      </c>
      <c r="AP813" s="1" t="s">
        <v>4228</v>
      </c>
      <c r="AQ813" s="1"/>
      <c r="AR813">
        <v>11532</v>
      </c>
      <c r="AS813">
        <v>1</v>
      </c>
      <c r="AT813" s="1" t="s">
        <v>4237</v>
      </c>
      <c r="AU813">
        <v>2664999.1800000002</v>
      </c>
      <c r="AV813" s="1" t="s">
        <v>4340</v>
      </c>
      <c r="AW813" s="1" t="s">
        <v>3939</v>
      </c>
      <c r="AX813">
        <v>102</v>
      </c>
      <c r="AY813">
        <v>135798</v>
      </c>
      <c r="AZ813">
        <v>4</v>
      </c>
      <c r="BA813" s="1" t="s">
        <v>3408</v>
      </c>
    </row>
    <row r="814" spans="1:53">
      <c r="A814" s="1" t="s">
        <v>846</v>
      </c>
      <c r="B814">
        <v>0</v>
      </c>
      <c r="C814">
        <v>4550000</v>
      </c>
      <c r="D814" s="1" t="s">
        <v>1907</v>
      </c>
      <c r="E814">
        <v>20</v>
      </c>
      <c r="F814">
        <v>138859</v>
      </c>
      <c r="G814">
        <v>1</v>
      </c>
      <c r="H814" s="1"/>
      <c r="I814" s="1" t="s">
        <v>2427</v>
      </c>
      <c r="J814" s="1" t="s">
        <v>2462</v>
      </c>
      <c r="K814" s="1" t="s">
        <v>2464</v>
      </c>
      <c r="L814" s="1" t="s">
        <v>2510</v>
      </c>
      <c r="M814" s="1" t="s">
        <v>2587</v>
      </c>
      <c r="N814" s="1" t="s">
        <v>2607</v>
      </c>
      <c r="O814" s="1"/>
      <c r="P814">
        <v>1</v>
      </c>
      <c r="Q814" s="1" t="s">
        <v>2865</v>
      </c>
      <c r="R814" s="1" t="s">
        <v>3107</v>
      </c>
      <c r="S814" s="1"/>
      <c r="T814" s="1" t="s">
        <v>3108</v>
      </c>
      <c r="U814" s="1" t="s">
        <v>2865</v>
      </c>
      <c r="V814" s="1" t="s">
        <v>1907</v>
      </c>
      <c r="W814" s="1" t="s">
        <v>3396</v>
      </c>
      <c r="X814" s="1"/>
      <c r="Y814" s="3">
        <v>46218</v>
      </c>
      <c r="Z814" s="1" t="s">
        <v>3413</v>
      </c>
      <c r="AA814" s="3">
        <v>46218</v>
      </c>
      <c r="AB814" s="1" t="s">
        <v>3416</v>
      </c>
      <c r="AC814" s="1" t="s">
        <v>3700</v>
      </c>
      <c r="AD814" s="1" t="s">
        <v>3933</v>
      </c>
      <c r="AE814" s="1" t="s">
        <v>3933</v>
      </c>
      <c r="AF814" s="1" t="s">
        <v>3939</v>
      </c>
      <c r="AG814" s="1" t="s">
        <v>2510</v>
      </c>
      <c r="AH814" s="1" t="s">
        <v>2587</v>
      </c>
      <c r="AI814" s="1" t="s">
        <v>3948</v>
      </c>
      <c r="AJ814" s="1"/>
      <c r="AK814" s="1"/>
      <c r="AL814" s="1" t="s">
        <v>3952</v>
      </c>
      <c r="AM814" s="1" t="s">
        <v>3952</v>
      </c>
      <c r="AN814" s="1" t="s">
        <v>3958</v>
      </c>
      <c r="AO814" s="1" t="s">
        <v>3972</v>
      </c>
      <c r="AP814" s="1" t="s">
        <v>4228</v>
      </c>
      <c r="AQ814" s="1"/>
      <c r="AR814">
        <v>27696</v>
      </c>
      <c r="AS814">
        <v>1</v>
      </c>
      <c r="AT814" s="1" t="s">
        <v>4235</v>
      </c>
      <c r="AU814">
        <v>4550000</v>
      </c>
      <c r="AV814" s="1" t="s">
        <v>4362</v>
      </c>
      <c r="AW814" s="1" t="s">
        <v>3939</v>
      </c>
      <c r="AX814">
        <v>102</v>
      </c>
      <c r="AY814">
        <v>135799</v>
      </c>
      <c r="AZ814">
        <v>1</v>
      </c>
      <c r="BA814" s="1" t="s">
        <v>3408</v>
      </c>
    </row>
    <row r="815" spans="1:53">
      <c r="A815" s="1" t="s">
        <v>847</v>
      </c>
      <c r="B815">
        <v>0</v>
      </c>
      <c r="C815">
        <v>14139997.98</v>
      </c>
      <c r="D815" s="1" t="s">
        <v>1908</v>
      </c>
      <c r="E815">
        <v>20</v>
      </c>
      <c r="F815">
        <v>138840</v>
      </c>
      <c r="G815">
        <v>1</v>
      </c>
      <c r="H815" s="1"/>
      <c r="I815" s="1" t="s">
        <v>2408</v>
      </c>
      <c r="J815" s="1" t="s">
        <v>2462</v>
      </c>
      <c r="K815" s="1" t="s">
        <v>2464</v>
      </c>
      <c r="L815" s="1" t="s">
        <v>2515</v>
      </c>
      <c r="M815" s="1" t="s">
        <v>2464</v>
      </c>
      <c r="N815" s="1" t="s">
        <v>2607</v>
      </c>
      <c r="O815" s="1"/>
      <c r="P815">
        <v>3</v>
      </c>
      <c r="Q815" s="1" t="s">
        <v>2866</v>
      </c>
      <c r="R815" s="1" t="s">
        <v>3107</v>
      </c>
      <c r="S815" s="1"/>
      <c r="T815" s="1" t="s">
        <v>3108</v>
      </c>
      <c r="U815" s="1" t="s">
        <v>3209</v>
      </c>
      <c r="V815" s="1" t="s">
        <v>3350</v>
      </c>
      <c r="W815" s="1" t="s">
        <v>3396</v>
      </c>
      <c r="X815" s="1"/>
      <c r="Y815" s="3">
        <v>46218</v>
      </c>
      <c r="Z815" s="1" t="s">
        <v>3413</v>
      </c>
      <c r="AA815" s="3">
        <v>46218</v>
      </c>
      <c r="AB815" s="1" t="s">
        <v>3416</v>
      </c>
      <c r="AC815" s="1" t="s">
        <v>3701</v>
      </c>
      <c r="AD815" s="1" t="s">
        <v>3933</v>
      </c>
      <c r="AE815" s="1" t="s">
        <v>3933</v>
      </c>
      <c r="AF815" s="1" t="s">
        <v>3939</v>
      </c>
      <c r="AG815" s="1" t="s">
        <v>2515</v>
      </c>
      <c r="AH815" s="1" t="s">
        <v>2464</v>
      </c>
      <c r="AI815" s="1" t="s">
        <v>3948</v>
      </c>
      <c r="AJ815" s="1"/>
      <c r="AK815" s="1"/>
      <c r="AL815" s="1" t="s">
        <v>3952</v>
      </c>
      <c r="AM815" s="1" t="s">
        <v>3952</v>
      </c>
      <c r="AN815" s="1" t="s">
        <v>3958</v>
      </c>
      <c r="AO815" s="1" t="s">
        <v>3972</v>
      </c>
      <c r="AP815" s="1" t="s">
        <v>4228</v>
      </c>
      <c r="AQ815" s="1"/>
      <c r="AR815">
        <v>14417</v>
      </c>
      <c r="AS815">
        <v>3</v>
      </c>
      <c r="AT815" s="1" t="s">
        <v>4235</v>
      </c>
      <c r="AU815">
        <v>4713332.66</v>
      </c>
      <c r="AV815" s="1" t="s">
        <v>4266</v>
      </c>
      <c r="AW815" s="1" t="s">
        <v>3939</v>
      </c>
      <c r="AX815">
        <v>102</v>
      </c>
      <c r="AY815">
        <v>135800</v>
      </c>
      <c r="AZ815">
        <v>1</v>
      </c>
      <c r="BA815" s="1" t="s">
        <v>3402</v>
      </c>
    </row>
    <row r="816" spans="1:53">
      <c r="A816" s="1" t="s">
        <v>848</v>
      </c>
      <c r="B816">
        <v>0</v>
      </c>
      <c r="C816">
        <v>6564997.9800000004</v>
      </c>
      <c r="D816" s="1" t="s">
        <v>1909</v>
      </c>
      <c r="E816">
        <v>20</v>
      </c>
      <c r="F816">
        <v>138840</v>
      </c>
      <c r="G816">
        <v>2</v>
      </c>
      <c r="H816" s="1"/>
      <c r="I816" s="1" t="s">
        <v>2405</v>
      </c>
      <c r="J816" s="1" t="s">
        <v>2462</v>
      </c>
      <c r="K816" s="1" t="s">
        <v>2464</v>
      </c>
      <c r="L816" s="1" t="s">
        <v>2515</v>
      </c>
      <c r="M816" s="1" t="s">
        <v>2464</v>
      </c>
      <c r="N816" s="1" t="s">
        <v>2607</v>
      </c>
      <c r="O816" s="1"/>
      <c r="P816">
        <v>3</v>
      </c>
      <c r="Q816" s="1" t="s">
        <v>2867</v>
      </c>
      <c r="R816" s="1" t="s">
        <v>3107</v>
      </c>
      <c r="S816" s="1"/>
      <c r="T816" s="1" t="s">
        <v>3108</v>
      </c>
      <c r="U816" s="1" t="s">
        <v>3209</v>
      </c>
      <c r="V816" s="1" t="s">
        <v>3350</v>
      </c>
      <c r="W816" s="1" t="s">
        <v>3396</v>
      </c>
      <c r="X816" s="1"/>
      <c r="Y816" s="3">
        <v>46218</v>
      </c>
      <c r="Z816" s="1" t="s">
        <v>3413</v>
      </c>
      <c r="AA816" s="3">
        <v>46218</v>
      </c>
      <c r="AB816" s="1" t="s">
        <v>3416</v>
      </c>
      <c r="AC816" s="1" t="s">
        <v>3701</v>
      </c>
      <c r="AD816" s="1" t="s">
        <v>3933</v>
      </c>
      <c r="AE816" s="1" t="s">
        <v>3933</v>
      </c>
      <c r="AF816" s="1" t="s">
        <v>3939</v>
      </c>
      <c r="AG816" s="1" t="s">
        <v>2515</v>
      </c>
      <c r="AH816" s="1" t="s">
        <v>2464</v>
      </c>
      <c r="AI816" s="1" t="s">
        <v>3948</v>
      </c>
      <c r="AJ816" s="1"/>
      <c r="AK816" s="1"/>
      <c r="AL816" s="1" t="s">
        <v>3952</v>
      </c>
      <c r="AM816" s="1" t="s">
        <v>3952</v>
      </c>
      <c r="AN816" s="1" t="s">
        <v>3958</v>
      </c>
      <c r="AO816" s="1" t="s">
        <v>3972</v>
      </c>
      <c r="AP816" s="1" t="s">
        <v>4228</v>
      </c>
      <c r="AQ816" s="1"/>
      <c r="AR816">
        <v>11532</v>
      </c>
      <c r="AS816">
        <v>3</v>
      </c>
      <c r="AT816" s="1" t="s">
        <v>4237</v>
      </c>
      <c r="AU816">
        <v>2188332.66</v>
      </c>
      <c r="AV816" s="1" t="s">
        <v>4340</v>
      </c>
      <c r="AW816" s="1" t="s">
        <v>3939</v>
      </c>
      <c r="AX816">
        <v>102</v>
      </c>
      <c r="AY816">
        <v>135800</v>
      </c>
      <c r="AZ816">
        <v>2</v>
      </c>
      <c r="BA816" s="1" t="s">
        <v>3402</v>
      </c>
    </row>
    <row r="817" spans="1:53">
      <c r="A817" s="1" t="s">
        <v>849</v>
      </c>
      <c r="B817">
        <v>0</v>
      </c>
      <c r="C817">
        <v>11705750</v>
      </c>
      <c r="D817" s="1" t="s">
        <v>1910</v>
      </c>
      <c r="E817">
        <v>20</v>
      </c>
      <c r="F817">
        <v>138926</v>
      </c>
      <c r="G817">
        <v>1</v>
      </c>
      <c r="H817" s="1"/>
      <c r="I817" s="1" t="s">
        <v>2405</v>
      </c>
      <c r="J817" s="1" t="s">
        <v>2462</v>
      </c>
      <c r="K817" s="1" t="s">
        <v>2469</v>
      </c>
      <c r="L817" s="1" t="s">
        <v>2517</v>
      </c>
      <c r="M817" s="1" t="s">
        <v>2601</v>
      </c>
      <c r="N817" s="1" t="s">
        <v>2607</v>
      </c>
      <c r="O817" s="1"/>
      <c r="P817">
        <v>1</v>
      </c>
      <c r="Q817" s="1" t="s">
        <v>2868</v>
      </c>
      <c r="R817" s="1" t="s">
        <v>3107</v>
      </c>
      <c r="S817" s="1"/>
      <c r="T817" s="1" t="s">
        <v>3110</v>
      </c>
      <c r="U817" s="1" t="s">
        <v>2868</v>
      </c>
      <c r="V817" s="1" t="s">
        <v>1910</v>
      </c>
      <c r="W817" s="1" t="s">
        <v>3396</v>
      </c>
      <c r="X817" s="1"/>
      <c r="Y817" s="3">
        <v>46218</v>
      </c>
      <c r="Z817" s="1" t="s">
        <v>3413</v>
      </c>
      <c r="AA817" s="3">
        <v>46218</v>
      </c>
      <c r="AB817" s="1" t="s">
        <v>3416</v>
      </c>
      <c r="AC817" s="1" t="s">
        <v>3702</v>
      </c>
      <c r="AD817" s="1" t="s">
        <v>3933</v>
      </c>
      <c r="AE817" s="1" t="s">
        <v>3933</v>
      </c>
      <c r="AF817" s="1" t="s">
        <v>3946</v>
      </c>
      <c r="AG817" s="1" t="s">
        <v>2517</v>
      </c>
      <c r="AH817" s="1" t="s">
        <v>2601</v>
      </c>
      <c r="AI817" s="1" t="s">
        <v>3948</v>
      </c>
      <c r="AJ817" s="1"/>
      <c r="AK817" s="1"/>
      <c r="AL817" s="1" t="s">
        <v>3952</v>
      </c>
      <c r="AM817" s="1" t="s">
        <v>3952</v>
      </c>
      <c r="AN817" s="1" t="s">
        <v>3960</v>
      </c>
      <c r="AO817" s="1" t="s">
        <v>4117</v>
      </c>
      <c r="AP817" s="1" t="s">
        <v>4232</v>
      </c>
      <c r="AQ817" s="1"/>
      <c r="AR817">
        <v>22422</v>
      </c>
      <c r="AS817">
        <v>1</v>
      </c>
      <c r="AT817" s="1" t="s">
        <v>4235</v>
      </c>
      <c r="AU817">
        <v>11705750</v>
      </c>
      <c r="AV817" s="1" t="s">
        <v>4287</v>
      </c>
      <c r="AW817" s="1" t="s">
        <v>3946</v>
      </c>
      <c r="AX817">
        <v>7167</v>
      </c>
      <c r="AY817">
        <v>135801</v>
      </c>
      <c r="AZ817">
        <v>1</v>
      </c>
      <c r="BA817" s="1" t="s">
        <v>3405</v>
      </c>
    </row>
    <row r="818" spans="1:53">
      <c r="A818" s="1" t="s">
        <v>850</v>
      </c>
      <c r="B818">
        <v>0</v>
      </c>
      <c r="C818">
        <v>215460000</v>
      </c>
      <c r="D818" s="1" t="s">
        <v>1911</v>
      </c>
      <c r="E818">
        <v>20</v>
      </c>
      <c r="F818">
        <v>138836</v>
      </c>
      <c r="G818">
        <v>1</v>
      </c>
      <c r="H818" s="1"/>
      <c r="I818" s="1" t="s">
        <v>2410</v>
      </c>
      <c r="J818" s="1" t="s">
        <v>2462</v>
      </c>
      <c r="K818" s="1" t="s">
        <v>2464</v>
      </c>
      <c r="L818" s="1" t="s">
        <v>2507</v>
      </c>
      <c r="M818" s="1" t="s">
        <v>2587</v>
      </c>
      <c r="N818" s="1" t="s">
        <v>2607</v>
      </c>
      <c r="O818" s="1"/>
      <c r="P818">
        <v>60</v>
      </c>
      <c r="Q818" s="1" t="s">
        <v>2869</v>
      </c>
      <c r="R818" s="1" t="s">
        <v>3107</v>
      </c>
      <c r="S818" s="1"/>
      <c r="T818" s="1" t="s">
        <v>3108</v>
      </c>
      <c r="U818" s="1" t="s">
        <v>2869</v>
      </c>
      <c r="V818" s="1" t="s">
        <v>1911</v>
      </c>
      <c r="W818" s="1" t="s">
        <v>3396</v>
      </c>
      <c r="X818" s="1" t="s">
        <v>3400</v>
      </c>
      <c r="Y818" s="3">
        <v>46218</v>
      </c>
      <c r="Z818" s="1" t="s">
        <v>3413</v>
      </c>
      <c r="AA818" s="3">
        <v>46218</v>
      </c>
      <c r="AB818" s="1" t="s">
        <v>3416</v>
      </c>
      <c r="AC818" s="1" t="s">
        <v>3703</v>
      </c>
      <c r="AD818" s="1" t="s">
        <v>3933</v>
      </c>
      <c r="AE818" s="1" t="s">
        <v>3933</v>
      </c>
      <c r="AF818" s="1" t="s">
        <v>3939</v>
      </c>
      <c r="AG818" s="1" t="s">
        <v>2507</v>
      </c>
      <c r="AH818" s="1" t="s">
        <v>2587</v>
      </c>
      <c r="AI818" s="1" t="s">
        <v>3948</v>
      </c>
      <c r="AJ818" s="1"/>
      <c r="AK818" s="1"/>
      <c r="AL818" s="1" t="s">
        <v>3952</v>
      </c>
      <c r="AM818" s="1" t="s">
        <v>3952</v>
      </c>
      <c r="AN818" s="1" t="s">
        <v>3958</v>
      </c>
      <c r="AO818" s="1" t="s">
        <v>3972</v>
      </c>
      <c r="AP818" s="1" t="s">
        <v>4228</v>
      </c>
      <c r="AQ818" s="1"/>
      <c r="AR818">
        <v>1247</v>
      </c>
      <c r="AS818">
        <v>60</v>
      </c>
      <c r="AT818" s="1" t="s">
        <v>4235</v>
      </c>
      <c r="AU818">
        <v>3591000</v>
      </c>
      <c r="AV818" s="1" t="s">
        <v>4255</v>
      </c>
      <c r="AW818" s="1" t="s">
        <v>3939</v>
      </c>
      <c r="AX818">
        <v>102</v>
      </c>
      <c r="AY818">
        <v>135802</v>
      </c>
      <c r="AZ818">
        <v>1</v>
      </c>
      <c r="BA818" s="1" t="s">
        <v>3402</v>
      </c>
    </row>
    <row r="819" spans="1:53">
      <c r="A819" s="1" t="s">
        <v>851</v>
      </c>
      <c r="B819">
        <v>0</v>
      </c>
      <c r="C819">
        <v>675000</v>
      </c>
      <c r="D819" s="1" t="s">
        <v>1912</v>
      </c>
      <c r="E819">
        <v>20</v>
      </c>
      <c r="F819">
        <v>138832</v>
      </c>
      <c r="G819">
        <v>1</v>
      </c>
      <c r="H819" s="1"/>
      <c r="I819" s="1" t="s">
        <v>2405</v>
      </c>
      <c r="J819" s="1" t="s">
        <v>2462</v>
      </c>
      <c r="K819" s="1" t="s">
        <v>2464</v>
      </c>
      <c r="L819" s="1" t="s">
        <v>2483</v>
      </c>
      <c r="M819" s="1" t="s">
        <v>2581</v>
      </c>
      <c r="N819" s="1" t="s">
        <v>2607</v>
      </c>
      <c r="O819" s="1"/>
      <c r="P819">
        <v>15</v>
      </c>
      <c r="Q819" s="1" t="s">
        <v>2870</v>
      </c>
      <c r="R819" s="1" t="s">
        <v>3107</v>
      </c>
      <c r="S819" s="1"/>
      <c r="T819" s="1" t="s">
        <v>3108</v>
      </c>
      <c r="U819" s="1" t="s">
        <v>2870</v>
      </c>
      <c r="V819" s="1" t="s">
        <v>1912</v>
      </c>
      <c r="W819" s="1" t="s">
        <v>3396</v>
      </c>
      <c r="X819" s="1" t="s">
        <v>3400</v>
      </c>
      <c r="Y819" s="3">
        <v>46218</v>
      </c>
      <c r="Z819" s="1" t="s">
        <v>3413</v>
      </c>
      <c r="AA819" s="3">
        <v>46218</v>
      </c>
      <c r="AB819" s="1" t="s">
        <v>3416</v>
      </c>
      <c r="AC819" s="1" t="s">
        <v>3704</v>
      </c>
      <c r="AD819" s="1" t="s">
        <v>3933</v>
      </c>
      <c r="AE819" s="1" t="s">
        <v>3933</v>
      </c>
      <c r="AF819" s="1" t="s">
        <v>3936</v>
      </c>
      <c r="AG819" s="1" t="s">
        <v>2483</v>
      </c>
      <c r="AH819" s="1" t="s">
        <v>2581</v>
      </c>
      <c r="AI819" s="1" t="s">
        <v>3948</v>
      </c>
      <c r="AJ819" s="1"/>
      <c r="AK819" s="1"/>
      <c r="AL819" s="1" t="s">
        <v>3952</v>
      </c>
      <c r="AM819" s="1" t="s">
        <v>3952</v>
      </c>
      <c r="AN819" s="1" t="s">
        <v>3958</v>
      </c>
      <c r="AO819" s="1" t="s">
        <v>3975</v>
      </c>
      <c r="AP819" s="1" t="s">
        <v>4212</v>
      </c>
      <c r="AQ819" s="1"/>
      <c r="AR819">
        <v>14862</v>
      </c>
      <c r="AS819">
        <v>15</v>
      </c>
      <c r="AT819" s="1" t="s">
        <v>4235</v>
      </c>
      <c r="AU819">
        <v>45000</v>
      </c>
      <c r="AV819" s="1" t="s">
        <v>4244</v>
      </c>
      <c r="AW819" s="1" t="s">
        <v>3936</v>
      </c>
      <c r="AX819">
        <v>2145</v>
      </c>
      <c r="AY819">
        <v>135803</v>
      </c>
      <c r="AZ819">
        <v>1</v>
      </c>
      <c r="BA819" s="1" t="s">
        <v>3402</v>
      </c>
    </row>
    <row r="820" spans="1:53">
      <c r="A820" s="1" t="s">
        <v>852</v>
      </c>
      <c r="B820">
        <v>0</v>
      </c>
      <c r="C820">
        <v>784000</v>
      </c>
      <c r="D820" s="1" t="s">
        <v>1913</v>
      </c>
      <c r="E820">
        <v>0</v>
      </c>
      <c r="F820">
        <v>138928</v>
      </c>
      <c r="G820">
        <v>1</v>
      </c>
      <c r="H820" s="1"/>
      <c r="I820" s="1" t="s">
        <v>2404</v>
      </c>
      <c r="J820" s="1" t="s">
        <v>2462</v>
      </c>
      <c r="K820" s="1" t="s">
        <v>2464</v>
      </c>
      <c r="L820" s="1" t="s">
        <v>2555</v>
      </c>
      <c r="M820" s="1" t="s">
        <v>2592</v>
      </c>
      <c r="N820" s="1" t="s">
        <v>2607</v>
      </c>
      <c r="O820" s="1"/>
      <c r="P820">
        <v>1</v>
      </c>
      <c r="Q820" s="1" t="s">
        <v>1913</v>
      </c>
      <c r="R820" s="1" t="s">
        <v>3107</v>
      </c>
      <c r="S820" s="1"/>
      <c r="T820" s="1" t="s">
        <v>3108</v>
      </c>
      <c r="U820" s="1" t="s">
        <v>1913</v>
      </c>
      <c r="V820" s="1" t="s">
        <v>1913</v>
      </c>
      <c r="W820" s="1" t="s">
        <v>3396</v>
      </c>
      <c r="X820" s="1" t="s">
        <v>3400</v>
      </c>
      <c r="Y820" s="3">
        <v>46218</v>
      </c>
      <c r="Z820" s="1" t="s">
        <v>3413</v>
      </c>
      <c r="AA820" s="3">
        <v>46218</v>
      </c>
      <c r="AB820" s="1" t="s">
        <v>3416</v>
      </c>
      <c r="AC820" s="1" t="s">
        <v>3705</v>
      </c>
      <c r="AD820" s="1" t="s">
        <v>3933</v>
      </c>
      <c r="AE820" s="1" t="s">
        <v>3933</v>
      </c>
      <c r="AF820" s="1" t="s">
        <v>3944</v>
      </c>
      <c r="AG820" s="1" t="s">
        <v>2555</v>
      </c>
      <c r="AH820" s="1" t="s">
        <v>2592</v>
      </c>
      <c r="AI820" s="1" t="s">
        <v>3948</v>
      </c>
      <c r="AJ820" s="1"/>
      <c r="AK820" s="1"/>
      <c r="AL820" s="1" t="s">
        <v>3955</v>
      </c>
      <c r="AM820" s="1" t="s">
        <v>3955</v>
      </c>
      <c r="AN820" s="1" t="s">
        <v>3958</v>
      </c>
      <c r="AO820" s="1" t="s">
        <v>4118</v>
      </c>
      <c r="AP820" s="1" t="s">
        <v>4212</v>
      </c>
      <c r="AQ820" s="1"/>
      <c r="AR820">
        <v>1267</v>
      </c>
      <c r="AS820">
        <v>1</v>
      </c>
      <c r="AT820" s="1" t="s">
        <v>4235</v>
      </c>
      <c r="AU820">
        <v>784000</v>
      </c>
      <c r="AV820" s="1" t="s">
        <v>3500</v>
      </c>
      <c r="AW820" s="1" t="s">
        <v>3944</v>
      </c>
      <c r="AX820">
        <v>7170</v>
      </c>
      <c r="AY820">
        <v>135804</v>
      </c>
      <c r="AZ820">
        <v>1</v>
      </c>
      <c r="BA820" s="1" t="s">
        <v>3410</v>
      </c>
    </row>
    <row r="821" spans="1:53">
      <c r="A821" s="1" t="s">
        <v>853</v>
      </c>
      <c r="B821">
        <v>0</v>
      </c>
      <c r="C821">
        <v>12500000</v>
      </c>
      <c r="D821" s="1" t="s">
        <v>1914</v>
      </c>
      <c r="E821">
        <v>0</v>
      </c>
      <c r="F821">
        <v>138925</v>
      </c>
      <c r="G821">
        <v>1</v>
      </c>
      <c r="H821" s="1"/>
      <c r="I821" s="1" t="s">
        <v>2404</v>
      </c>
      <c r="J821" s="1" t="s">
        <v>2462</v>
      </c>
      <c r="K821" s="1" t="s">
        <v>2464</v>
      </c>
      <c r="L821" s="1" t="s">
        <v>2501</v>
      </c>
      <c r="M821" s="1" t="s">
        <v>2595</v>
      </c>
      <c r="N821" s="1" t="s">
        <v>2607</v>
      </c>
      <c r="O821" s="1"/>
      <c r="P821">
        <v>1</v>
      </c>
      <c r="Q821" s="1" t="s">
        <v>1914</v>
      </c>
      <c r="R821" s="1" t="s">
        <v>3107</v>
      </c>
      <c r="S821" s="1"/>
      <c r="T821" s="1" t="s">
        <v>3108</v>
      </c>
      <c r="U821" s="1" t="s">
        <v>1914</v>
      </c>
      <c r="V821" s="1" t="s">
        <v>1914</v>
      </c>
      <c r="W821" s="1" t="s">
        <v>3396</v>
      </c>
      <c r="X821" s="1" t="s">
        <v>3400</v>
      </c>
      <c r="Y821" s="3">
        <v>46218</v>
      </c>
      <c r="Z821" s="1" t="s">
        <v>3413</v>
      </c>
      <c r="AA821" s="3">
        <v>46218</v>
      </c>
      <c r="AB821" s="1" t="s">
        <v>3416</v>
      </c>
      <c r="AC821" s="1" t="s">
        <v>3706</v>
      </c>
      <c r="AD821" s="1" t="s">
        <v>3933</v>
      </c>
      <c r="AE821" s="1" t="s">
        <v>3933</v>
      </c>
      <c r="AF821" s="1" t="s">
        <v>3939</v>
      </c>
      <c r="AG821" s="1" t="s">
        <v>2501</v>
      </c>
      <c r="AH821" s="1" t="s">
        <v>2595</v>
      </c>
      <c r="AI821" s="1" t="s">
        <v>3948</v>
      </c>
      <c r="AJ821" s="1"/>
      <c r="AK821" s="1"/>
      <c r="AL821" s="1" t="s">
        <v>3952</v>
      </c>
      <c r="AM821" s="1" t="s">
        <v>3952</v>
      </c>
      <c r="AN821" s="1" t="s">
        <v>3958</v>
      </c>
      <c r="AO821" s="1" t="s">
        <v>4119</v>
      </c>
      <c r="AP821" s="1" t="s">
        <v>4212</v>
      </c>
      <c r="AQ821" s="1"/>
      <c r="AR821">
        <v>1267</v>
      </c>
      <c r="AS821">
        <v>1</v>
      </c>
      <c r="AT821" s="1" t="s">
        <v>4235</v>
      </c>
      <c r="AU821">
        <v>12500000</v>
      </c>
      <c r="AV821" s="1" t="s">
        <v>3500</v>
      </c>
      <c r="AW821" s="1" t="s">
        <v>3939</v>
      </c>
      <c r="AX821">
        <v>7169</v>
      </c>
      <c r="AY821">
        <v>135805</v>
      </c>
      <c r="AZ821">
        <v>1</v>
      </c>
      <c r="BA821" s="1" t="s">
        <v>3410</v>
      </c>
    </row>
    <row r="822" spans="1:53">
      <c r="A822" s="1" t="s">
        <v>854</v>
      </c>
      <c r="B822">
        <v>0</v>
      </c>
      <c r="C822">
        <v>5000000</v>
      </c>
      <c r="D822" s="1" t="s">
        <v>1447</v>
      </c>
      <c r="E822">
        <v>0</v>
      </c>
      <c r="F822">
        <v>138921</v>
      </c>
      <c r="G822">
        <v>1</v>
      </c>
      <c r="H822" s="1"/>
      <c r="I822" s="1" t="s">
        <v>2404</v>
      </c>
      <c r="J822" s="1" t="s">
        <v>2462</v>
      </c>
      <c r="K822" s="1" t="s">
        <v>2464</v>
      </c>
      <c r="L822" s="1" t="s">
        <v>2482</v>
      </c>
      <c r="M822" s="1" t="s">
        <v>2587</v>
      </c>
      <c r="N822" s="1" t="s">
        <v>2607</v>
      </c>
      <c r="O822" s="1"/>
      <c r="P822">
        <v>1</v>
      </c>
      <c r="Q822" s="1" t="s">
        <v>1447</v>
      </c>
      <c r="R822" s="1" t="s">
        <v>3107</v>
      </c>
      <c r="S822" s="1"/>
      <c r="T822" s="1" t="s">
        <v>3108</v>
      </c>
      <c r="U822" s="1" t="s">
        <v>1447</v>
      </c>
      <c r="V822" s="1" t="s">
        <v>1447</v>
      </c>
      <c r="W822" s="1" t="s">
        <v>3396</v>
      </c>
      <c r="X822" s="1" t="s">
        <v>3400</v>
      </c>
      <c r="Y822" s="3">
        <v>46218</v>
      </c>
      <c r="Z822" s="1" t="s">
        <v>3413</v>
      </c>
      <c r="AA822" s="3">
        <v>46218</v>
      </c>
      <c r="AB822" s="1" t="s">
        <v>3416</v>
      </c>
      <c r="AC822" s="1" t="s">
        <v>3707</v>
      </c>
      <c r="AD822" s="1" t="s">
        <v>3933</v>
      </c>
      <c r="AE822" s="1" t="s">
        <v>3933</v>
      </c>
      <c r="AF822" s="1" t="s">
        <v>3939</v>
      </c>
      <c r="AG822" s="1" t="s">
        <v>2482</v>
      </c>
      <c r="AH822" s="1" t="s">
        <v>2587</v>
      </c>
      <c r="AI822" s="1" t="s">
        <v>3948</v>
      </c>
      <c r="AJ822" s="1"/>
      <c r="AK822" s="1"/>
      <c r="AL822" s="1" t="s">
        <v>3952</v>
      </c>
      <c r="AM822" s="1" t="s">
        <v>3952</v>
      </c>
      <c r="AN822" s="1" t="s">
        <v>3958</v>
      </c>
      <c r="AO822" s="1" t="s">
        <v>4120</v>
      </c>
      <c r="AP822" s="1" t="s">
        <v>4212</v>
      </c>
      <c r="AQ822" s="1"/>
      <c r="AR822">
        <v>1267</v>
      </c>
      <c r="AS822">
        <v>1</v>
      </c>
      <c r="AT822" s="1" t="s">
        <v>4235</v>
      </c>
      <c r="AU822">
        <v>5000000</v>
      </c>
      <c r="AV822" s="1" t="s">
        <v>3500</v>
      </c>
      <c r="AW822" s="1" t="s">
        <v>3939</v>
      </c>
      <c r="AX822">
        <v>5514</v>
      </c>
      <c r="AY822">
        <v>135806</v>
      </c>
      <c r="AZ822">
        <v>1</v>
      </c>
      <c r="BA822" s="1" t="s">
        <v>3410</v>
      </c>
    </row>
    <row r="823" spans="1:53">
      <c r="A823" s="1" t="s">
        <v>855</v>
      </c>
      <c r="B823">
        <v>0</v>
      </c>
      <c r="C823">
        <v>5544000</v>
      </c>
      <c r="D823" s="1" t="s">
        <v>1915</v>
      </c>
      <c r="E823">
        <v>20</v>
      </c>
      <c r="F823">
        <v>138919</v>
      </c>
      <c r="G823">
        <v>1</v>
      </c>
      <c r="H823" s="1"/>
      <c r="I823" s="1" t="s">
        <v>2421</v>
      </c>
      <c r="J823" s="1" t="s">
        <v>2462</v>
      </c>
      <c r="K823" s="1" t="s">
        <v>2464</v>
      </c>
      <c r="L823" s="1" t="s">
        <v>2493</v>
      </c>
      <c r="M823" s="1" t="s">
        <v>2594</v>
      </c>
      <c r="N823" s="1" t="s">
        <v>2607</v>
      </c>
      <c r="O823" s="1"/>
      <c r="P823">
        <v>84</v>
      </c>
      <c r="Q823" s="1" t="s">
        <v>2871</v>
      </c>
      <c r="R823" s="1" t="s">
        <v>3107</v>
      </c>
      <c r="S823" s="1"/>
      <c r="T823" s="1" t="s">
        <v>3108</v>
      </c>
      <c r="U823" s="1" t="s">
        <v>3210</v>
      </c>
      <c r="V823" s="1" t="s">
        <v>3351</v>
      </c>
      <c r="W823" s="1" t="s">
        <v>3396</v>
      </c>
      <c r="X823" s="1"/>
      <c r="Y823" s="3">
        <v>46218</v>
      </c>
      <c r="Z823" s="1" t="s">
        <v>3413</v>
      </c>
      <c r="AA823" s="3">
        <v>46218</v>
      </c>
      <c r="AB823" s="1" t="s">
        <v>3416</v>
      </c>
      <c r="AC823" s="1" t="s">
        <v>3708</v>
      </c>
      <c r="AD823" s="1" t="s">
        <v>3933</v>
      </c>
      <c r="AE823" s="1" t="s">
        <v>3933</v>
      </c>
      <c r="AF823" s="1" t="s">
        <v>3939</v>
      </c>
      <c r="AG823" s="1" t="s">
        <v>2493</v>
      </c>
      <c r="AH823" s="1" t="s">
        <v>2594</v>
      </c>
      <c r="AI823" s="1" t="s">
        <v>3948</v>
      </c>
      <c r="AJ823" s="1"/>
      <c r="AK823" s="1"/>
      <c r="AL823" s="1" t="s">
        <v>3952</v>
      </c>
      <c r="AM823" s="1" t="s">
        <v>3952</v>
      </c>
      <c r="AN823" s="1" t="s">
        <v>3958</v>
      </c>
      <c r="AO823" s="1" t="s">
        <v>4027</v>
      </c>
      <c r="AP823" s="1" t="s">
        <v>4212</v>
      </c>
      <c r="AQ823" s="1"/>
      <c r="AR823">
        <v>1265</v>
      </c>
      <c r="AS823">
        <v>84</v>
      </c>
      <c r="AT823" s="1" t="s">
        <v>4235</v>
      </c>
      <c r="AU823">
        <v>66000</v>
      </c>
      <c r="AV823" s="1" t="s">
        <v>4270</v>
      </c>
      <c r="AW823" s="1" t="s">
        <v>3939</v>
      </c>
      <c r="AX823">
        <v>2703</v>
      </c>
      <c r="AY823">
        <v>135807</v>
      </c>
      <c r="AZ823">
        <v>1</v>
      </c>
      <c r="BA823" s="1" t="s">
        <v>3410</v>
      </c>
    </row>
    <row r="824" spans="1:53">
      <c r="A824" s="1" t="s">
        <v>856</v>
      </c>
      <c r="B824">
        <v>0</v>
      </c>
      <c r="C824">
        <v>2170000</v>
      </c>
      <c r="D824" s="1" t="s">
        <v>1916</v>
      </c>
      <c r="E824">
        <v>20</v>
      </c>
      <c r="F824">
        <v>138919</v>
      </c>
      <c r="G824">
        <v>2</v>
      </c>
      <c r="H824" s="1"/>
      <c r="I824" s="1" t="s">
        <v>2421</v>
      </c>
      <c r="J824" s="1" t="s">
        <v>2462</v>
      </c>
      <c r="K824" s="1" t="s">
        <v>2464</v>
      </c>
      <c r="L824" s="1" t="s">
        <v>2493</v>
      </c>
      <c r="M824" s="1" t="s">
        <v>2594</v>
      </c>
      <c r="N824" s="1" t="s">
        <v>2607</v>
      </c>
      <c r="O824" s="1"/>
      <c r="P824">
        <v>31</v>
      </c>
      <c r="Q824" s="1" t="s">
        <v>2872</v>
      </c>
      <c r="R824" s="1" t="s">
        <v>3107</v>
      </c>
      <c r="S824" s="1"/>
      <c r="T824" s="1" t="s">
        <v>3108</v>
      </c>
      <c r="U824" s="1" t="s">
        <v>3210</v>
      </c>
      <c r="V824" s="1" t="s">
        <v>3351</v>
      </c>
      <c r="W824" s="1" t="s">
        <v>3396</v>
      </c>
      <c r="X824" s="1"/>
      <c r="Y824" s="3">
        <v>46218</v>
      </c>
      <c r="Z824" s="1" t="s">
        <v>3413</v>
      </c>
      <c r="AA824" s="3">
        <v>46218</v>
      </c>
      <c r="AB824" s="1" t="s">
        <v>3416</v>
      </c>
      <c r="AC824" s="1" t="s">
        <v>3708</v>
      </c>
      <c r="AD824" s="1" t="s">
        <v>3933</v>
      </c>
      <c r="AE824" s="1" t="s">
        <v>3933</v>
      </c>
      <c r="AF824" s="1" t="s">
        <v>3939</v>
      </c>
      <c r="AG824" s="1" t="s">
        <v>2493</v>
      </c>
      <c r="AH824" s="1" t="s">
        <v>2594</v>
      </c>
      <c r="AI824" s="1" t="s">
        <v>3948</v>
      </c>
      <c r="AJ824" s="1"/>
      <c r="AK824" s="1"/>
      <c r="AL824" s="1" t="s">
        <v>3952</v>
      </c>
      <c r="AM824" s="1" t="s">
        <v>3952</v>
      </c>
      <c r="AN824" s="1" t="s">
        <v>3958</v>
      </c>
      <c r="AO824" s="1" t="s">
        <v>4027</v>
      </c>
      <c r="AP824" s="1" t="s">
        <v>4212</v>
      </c>
      <c r="AQ824" s="1"/>
      <c r="AR824">
        <v>1265</v>
      </c>
      <c r="AS824">
        <v>31</v>
      </c>
      <c r="AT824" s="1" t="s">
        <v>4235</v>
      </c>
      <c r="AU824">
        <v>70000</v>
      </c>
      <c r="AV824" s="1" t="s">
        <v>4270</v>
      </c>
      <c r="AW824" s="1" t="s">
        <v>3939</v>
      </c>
      <c r="AX824">
        <v>2703</v>
      </c>
      <c r="AY824">
        <v>135807</v>
      </c>
      <c r="AZ824">
        <v>2</v>
      </c>
      <c r="BA824" s="1" t="s">
        <v>3410</v>
      </c>
    </row>
    <row r="825" spans="1:53">
      <c r="A825" s="1" t="s">
        <v>857</v>
      </c>
      <c r="B825">
        <v>0</v>
      </c>
      <c r="C825">
        <v>1680000</v>
      </c>
      <c r="D825" s="1" t="s">
        <v>1917</v>
      </c>
      <c r="E825">
        <v>20</v>
      </c>
      <c r="F825">
        <v>138919</v>
      </c>
      <c r="G825">
        <v>3</v>
      </c>
      <c r="H825" s="1"/>
      <c r="I825" s="1" t="s">
        <v>2421</v>
      </c>
      <c r="J825" s="1" t="s">
        <v>2462</v>
      </c>
      <c r="K825" s="1" t="s">
        <v>2464</v>
      </c>
      <c r="L825" s="1" t="s">
        <v>2493</v>
      </c>
      <c r="M825" s="1" t="s">
        <v>2594</v>
      </c>
      <c r="N825" s="1" t="s">
        <v>2607</v>
      </c>
      <c r="O825" s="1"/>
      <c r="P825">
        <v>24</v>
      </c>
      <c r="Q825" s="1" t="s">
        <v>2873</v>
      </c>
      <c r="R825" s="1" t="s">
        <v>3107</v>
      </c>
      <c r="S825" s="1"/>
      <c r="T825" s="1" t="s">
        <v>3108</v>
      </c>
      <c r="U825" s="1" t="s">
        <v>3210</v>
      </c>
      <c r="V825" s="1" t="s">
        <v>3351</v>
      </c>
      <c r="W825" s="1" t="s">
        <v>3396</v>
      </c>
      <c r="X825" s="1"/>
      <c r="Y825" s="3">
        <v>46218</v>
      </c>
      <c r="Z825" s="1" t="s">
        <v>3413</v>
      </c>
      <c r="AA825" s="3">
        <v>46218</v>
      </c>
      <c r="AB825" s="1" t="s">
        <v>3416</v>
      </c>
      <c r="AC825" s="1" t="s">
        <v>3708</v>
      </c>
      <c r="AD825" s="1" t="s">
        <v>3933</v>
      </c>
      <c r="AE825" s="1" t="s">
        <v>3933</v>
      </c>
      <c r="AF825" s="1" t="s">
        <v>3939</v>
      </c>
      <c r="AG825" s="1" t="s">
        <v>2493</v>
      </c>
      <c r="AH825" s="1" t="s">
        <v>2594</v>
      </c>
      <c r="AI825" s="1" t="s">
        <v>3948</v>
      </c>
      <c r="AJ825" s="1"/>
      <c r="AK825" s="1"/>
      <c r="AL825" s="1" t="s">
        <v>3952</v>
      </c>
      <c r="AM825" s="1" t="s">
        <v>3952</v>
      </c>
      <c r="AN825" s="1" t="s">
        <v>3958</v>
      </c>
      <c r="AO825" s="1" t="s">
        <v>4027</v>
      </c>
      <c r="AP825" s="1" t="s">
        <v>4212</v>
      </c>
      <c r="AQ825" s="1"/>
      <c r="AR825">
        <v>1265</v>
      </c>
      <c r="AS825">
        <v>24</v>
      </c>
      <c r="AT825" s="1" t="s">
        <v>4235</v>
      </c>
      <c r="AU825">
        <v>70000</v>
      </c>
      <c r="AV825" s="1" t="s">
        <v>4270</v>
      </c>
      <c r="AW825" s="1" t="s">
        <v>3939</v>
      </c>
      <c r="AX825">
        <v>2703</v>
      </c>
      <c r="AY825">
        <v>135807</v>
      </c>
      <c r="AZ825">
        <v>3</v>
      </c>
      <c r="BA825" s="1" t="s">
        <v>3410</v>
      </c>
    </row>
    <row r="826" spans="1:53">
      <c r="A826" s="1" t="s">
        <v>858</v>
      </c>
      <c r="B826">
        <v>0</v>
      </c>
      <c r="C826">
        <v>3240000</v>
      </c>
      <c r="D826" s="1" t="s">
        <v>1918</v>
      </c>
      <c r="E826">
        <v>20</v>
      </c>
      <c r="F826">
        <v>138919</v>
      </c>
      <c r="G826">
        <v>4</v>
      </c>
      <c r="H826" s="1"/>
      <c r="I826" s="1" t="s">
        <v>2421</v>
      </c>
      <c r="J826" s="1" t="s">
        <v>2462</v>
      </c>
      <c r="K826" s="1" t="s">
        <v>2464</v>
      </c>
      <c r="L826" s="1" t="s">
        <v>2493</v>
      </c>
      <c r="M826" s="1" t="s">
        <v>2594</v>
      </c>
      <c r="N826" s="1" t="s">
        <v>2607</v>
      </c>
      <c r="O826" s="1"/>
      <c r="P826">
        <v>36</v>
      </c>
      <c r="Q826" s="1" t="s">
        <v>2874</v>
      </c>
      <c r="R826" s="1" t="s">
        <v>3107</v>
      </c>
      <c r="S826" s="1"/>
      <c r="T826" s="1" t="s">
        <v>3108</v>
      </c>
      <c r="U826" s="1" t="s">
        <v>3210</v>
      </c>
      <c r="V826" s="1" t="s">
        <v>3351</v>
      </c>
      <c r="W826" s="1" t="s">
        <v>3396</v>
      </c>
      <c r="X826" s="1"/>
      <c r="Y826" s="3">
        <v>46218</v>
      </c>
      <c r="Z826" s="1" t="s">
        <v>3413</v>
      </c>
      <c r="AA826" s="3">
        <v>46218</v>
      </c>
      <c r="AB826" s="1" t="s">
        <v>3416</v>
      </c>
      <c r="AC826" s="1" t="s">
        <v>3708</v>
      </c>
      <c r="AD826" s="1" t="s">
        <v>3933</v>
      </c>
      <c r="AE826" s="1" t="s">
        <v>3933</v>
      </c>
      <c r="AF826" s="1" t="s">
        <v>3939</v>
      </c>
      <c r="AG826" s="1" t="s">
        <v>2493</v>
      </c>
      <c r="AH826" s="1" t="s">
        <v>2594</v>
      </c>
      <c r="AI826" s="1" t="s">
        <v>3948</v>
      </c>
      <c r="AJ826" s="1"/>
      <c r="AK826" s="1"/>
      <c r="AL826" s="1" t="s">
        <v>3952</v>
      </c>
      <c r="AM826" s="1" t="s">
        <v>3952</v>
      </c>
      <c r="AN826" s="1" t="s">
        <v>3958</v>
      </c>
      <c r="AO826" s="1" t="s">
        <v>4027</v>
      </c>
      <c r="AP826" s="1" t="s">
        <v>4212</v>
      </c>
      <c r="AQ826" s="1"/>
      <c r="AR826">
        <v>1265</v>
      </c>
      <c r="AS826">
        <v>36</v>
      </c>
      <c r="AT826" s="1" t="s">
        <v>4235</v>
      </c>
      <c r="AU826">
        <v>90000</v>
      </c>
      <c r="AV826" s="1" t="s">
        <v>4270</v>
      </c>
      <c r="AW826" s="1" t="s">
        <v>3939</v>
      </c>
      <c r="AX826">
        <v>2703</v>
      </c>
      <c r="AY826">
        <v>135807</v>
      </c>
      <c r="AZ826">
        <v>4</v>
      </c>
      <c r="BA826" s="1" t="s">
        <v>3410</v>
      </c>
    </row>
    <row r="827" spans="1:53">
      <c r="A827" s="1" t="s">
        <v>859</v>
      </c>
      <c r="B827">
        <v>0</v>
      </c>
      <c r="C827">
        <v>70000</v>
      </c>
      <c r="D827" s="1" t="s">
        <v>1541</v>
      </c>
      <c r="E827">
        <v>20</v>
      </c>
      <c r="F827">
        <v>138919</v>
      </c>
      <c r="G827">
        <v>5</v>
      </c>
      <c r="H827" s="1"/>
      <c r="I827" s="1" t="s">
        <v>2421</v>
      </c>
      <c r="J827" s="1" t="s">
        <v>2462</v>
      </c>
      <c r="K827" s="1" t="s">
        <v>2464</v>
      </c>
      <c r="L827" s="1" t="s">
        <v>2493</v>
      </c>
      <c r="M827" s="1" t="s">
        <v>2594</v>
      </c>
      <c r="N827" s="1" t="s">
        <v>2607</v>
      </c>
      <c r="O827" s="1"/>
      <c r="P827">
        <v>1</v>
      </c>
      <c r="Q827" s="1" t="s">
        <v>2660</v>
      </c>
      <c r="R827" s="1" t="s">
        <v>3107</v>
      </c>
      <c r="S827" s="1"/>
      <c r="T827" s="1" t="s">
        <v>3108</v>
      </c>
      <c r="U827" s="1" t="s">
        <v>3210</v>
      </c>
      <c r="V827" s="1" t="s">
        <v>3351</v>
      </c>
      <c r="W827" s="1" t="s">
        <v>3396</v>
      </c>
      <c r="X827" s="1"/>
      <c r="Y827" s="3">
        <v>46218</v>
      </c>
      <c r="Z827" s="1" t="s">
        <v>3413</v>
      </c>
      <c r="AA827" s="3">
        <v>46218</v>
      </c>
      <c r="AB827" s="1" t="s">
        <v>3416</v>
      </c>
      <c r="AC827" s="1" t="s">
        <v>3708</v>
      </c>
      <c r="AD827" s="1" t="s">
        <v>3933</v>
      </c>
      <c r="AE827" s="1" t="s">
        <v>3933</v>
      </c>
      <c r="AF827" s="1" t="s">
        <v>3939</v>
      </c>
      <c r="AG827" s="1" t="s">
        <v>2493</v>
      </c>
      <c r="AH827" s="1" t="s">
        <v>2594</v>
      </c>
      <c r="AI827" s="1" t="s">
        <v>3948</v>
      </c>
      <c r="AJ827" s="1"/>
      <c r="AK827" s="1"/>
      <c r="AL827" s="1" t="s">
        <v>3952</v>
      </c>
      <c r="AM827" s="1" t="s">
        <v>3952</v>
      </c>
      <c r="AN827" s="1" t="s">
        <v>3958</v>
      </c>
      <c r="AO827" s="1" t="s">
        <v>4027</v>
      </c>
      <c r="AP827" s="1" t="s">
        <v>4212</v>
      </c>
      <c r="AQ827" s="1"/>
      <c r="AR827">
        <v>1265</v>
      </c>
      <c r="AS827">
        <v>1</v>
      </c>
      <c r="AT827" s="1" t="s">
        <v>4235</v>
      </c>
      <c r="AU827">
        <v>70000</v>
      </c>
      <c r="AV827" s="1" t="s">
        <v>4270</v>
      </c>
      <c r="AW827" s="1" t="s">
        <v>3939</v>
      </c>
      <c r="AX827">
        <v>2703</v>
      </c>
      <c r="AY827">
        <v>135807</v>
      </c>
      <c r="AZ827">
        <v>5</v>
      </c>
      <c r="BA827" s="1" t="s">
        <v>3410</v>
      </c>
    </row>
    <row r="828" spans="1:53">
      <c r="A828" s="1" t="s">
        <v>860</v>
      </c>
      <c r="B828">
        <v>0</v>
      </c>
      <c r="C828">
        <v>280000</v>
      </c>
      <c r="D828" s="1" t="s">
        <v>1534</v>
      </c>
      <c r="E828">
        <v>20</v>
      </c>
      <c r="F828">
        <v>138919</v>
      </c>
      <c r="G828">
        <v>6</v>
      </c>
      <c r="H828" s="1"/>
      <c r="I828" s="1" t="s">
        <v>2421</v>
      </c>
      <c r="J828" s="1" t="s">
        <v>2462</v>
      </c>
      <c r="K828" s="1" t="s">
        <v>2464</v>
      </c>
      <c r="L828" s="1" t="s">
        <v>2493</v>
      </c>
      <c r="M828" s="1" t="s">
        <v>2594</v>
      </c>
      <c r="N828" s="1" t="s">
        <v>2607</v>
      </c>
      <c r="O828" s="1"/>
      <c r="P828">
        <v>4</v>
      </c>
      <c r="Q828" s="1" t="s">
        <v>2656</v>
      </c>
      <c r="R828" s="1" t="s">
        <v>3107</v>
      </c>
      <c r="S828" s="1"/>
      <c r="T828" s="1" t="s">
        <v>3108</v>
      </c>
      <c r="U828" s="1" t="s">
        <v>3210</v>
      </c>
      <c r="V828" s="1" t="s">
        <v>3351</v>
      </c>
      <c r="W828" s="1" t="s">
        <v>3396</v>
      </c>
      <c r="X828" s="1"/>
      <c r="Y828" s="3">
        <v>46218</v>
      </c>
      <c r="Z828" s="1" t="s">
        <v>3413</v>
      </c>
      <c r="AA828" s="3">
        <v>46218</v>
      </c>
      <c r="AB828" s="1" t="s">
        <v>3416</v>
      </c>
      <c r="AC828" s="1" t="s">
        <v>3708</v>
      </c>
      <c r="AD828" s="1" t="s">
        <v>3933</v>
      </c>
      <c r="AE828" s="1" t="s">
        <v>3933</v>
      </c>
      <c r="AF828" s="1" t="s">
        <v>3939</v>
      </c>
      <c r="AG828" s="1" t="s">
        <v>2493</v>
      </c>
      <c r="AH828" s="1" t="s">
        <v>2594</v>
      </c>
      <c r="AI828" s="1" t="s">
        <v>3948</v>
      </c>
      <c r="AJ828" s="1"/>
      <c r="AK828" s="1"/>
      <c r="AL828" s="1" t="s">
        <v>3952</v>
      </c>
      <c r="AM828" s="1" t="s">
        <v>3952</v>
      </c>
      <c r="AN828" s="1" t="s">
        <v>3958</v>
      </c>
      <c r="AO828" s="1" t="s">
        <v>4027</v>
      </c>
      <c r="AP828" s="1" t="s">
        <v>4212</v>
      </c>
      <c r="AQ828" s="1"/>
      <c r="AR828">
        <v>1265</v>
      </c>
      <c r="AS828">
        <v>4</v>
      </c>
      <c r="AT828" s="1" t="s">
        <v>4235</v>
      </c>
      <c r="AU828">
        <v>70000</v>
      </c>
      <c r="AV828" s="1" t="s">
        <v>4270</v>
      </c>
      <c r="AW828" s="1" t="s">
        <v>3939</v>
      </c>
      <c r="AX828">
        <v>2703</v>
      </c>
      <c r="AY828">
        <v>135807</v>
      </c>
      <c r="AZ828">
        <v>6</v>
      </c>
      <c r="BA828" s="1" t="s">
        <v>3410</v>
      </c>
    </row>
    <row r="829" spans="1:53">
      <c r="A829" s="1" t="s">
        <v>861</v>
      </c>
      <c r="B829">
        <v>0</v>
      </c>
      <c r="C829">
        <v>693000</v>
      </c>
      <c r="D829" s="1" t="s">
        <v>1919</v>
      </c>
      <c r="E829">
        <v>20</v>
      </c>
      <c r="F829">
        <v>139030</v>
      </c>
      <c r="G829">
        <v>1</v>
      </c>
      <c r="H829" s="1"/>
      <c r="I829" s="1" t="s">
        <v>2405</v>
      </c>
      <c r="J829" s="1" t="s">
        <v>2462</v>
      </c>
      <c r="K829" s="1" t="s">
        <v>2469</v>
      </c>
      <c r="L829" s="1" t="s">
        <v>2517</v>
      </c>
      <c r="M829" s="1" t="s">
        <v>2601</v>
      </c>
      <c r="N829" s="1" t="s">
        <v>2607</v>
      </c>
      <c r="O829" s="1"/>
      <c r="P829">
        <v>1</v>
      </c>
      <c r="Q829" s="1" t="s">
        <v>2875</v>
      </c>
      <c r="R829" s="1" t="s">
        <v>3107</v>
      </c>
      <c r="S829" s="1"/>
      <c r="T829" s="1" t="s">
        <v>3110</v>
      </c>
      <c r="U829" s="1" t="s">
        <v>2875</v>
      </c>
      <c r="V829" s="1" t="s">
        <v>1919</v>
      </c>
      <c r="W829" s="1" t="s">
        <v>3396</v>
      </c>
      <c r="X829" s="1"/>
      <c r="Y829" s="3">
        <v>46218</v>
      </c>
      <c r="Z829" s="1" t="s">
        <v>3413</v>
      </c>
      <c r="AA829" s="3">
        <v>46218</v>
      </c>
      <c r="AB829" s="1" t="s">
        <v>3416</v>
      </c>
      <c r="AC829" s="1" t="s">
        <v>3709</v>
      </c>
      <c r="AD829" s="1" t="s">
        <v>3933</v>
      </c>
      <c r="AE829" s="1" t="s">
        <v>3933</v>
      </c>
      <c r="AF829" s="1" t="s">
        <v>3946</v>
      </c>
      <c r="AG829" s="1" t="s">
        <v>2517</v>
      </c>
      <c r="AH829" s="1" t="s">
        <v>2601</v>
      </c>
      <c r="AI829" s="1" t="s">
        <v>3948</v>
      </c>
      <c r="AJ829" s="1"/>
      <c r="AK829" s="1"/>
      <c r="AL829" s="1" t="s">
        <v>3952</v>
      </c>
      <c r="AM829" s="1" t="s">
        <v>3952</v>
      </c>
      <c r="AN829" s="1" t="s">
        <v>3960</v>
      </c>
      <c r="AO829" s="1" t="s">
        <v>4117</v>
      </c>
      <c r="AP829" s="1" t="s">
        <v>4232</v>
      </c>
      <c r="AQ829" s="1"/>
      <c r="AR829">
        <v>22422</v>
      </c>
      <c r="AS829">
        <v>1</v>
      </c>
      <c r="AT829" s="1" t="s">
        <v>4235</v>
      </c>
      <c r="AU829">
        <v>693000</v>
      </c>
      <c r="AV829" s="1" t="s">
        <v>4287</v>
      </c>
      <c r="AW829" s="1" t="s">
        <v>3946</v>
      </c>
      <c r="AX829">
        <v>7167</v>
      </c>
      <c r="AY829">
        <v>135808</v>
      </c>
      <c r="AZ829">
        <v>1</v>
      </c>
      <c r="BA829" s="1" t="s">
        <v>3412</v>
      </c>
    </row>
    <row r="830" spans="1:53">
      <c r="A830" s="1" t="s">
        <v>862</v>
      </c>
      <c r="B830">
        <v>0</v>
      </c>
      <c r="C830">
        <v>178160</v>
      </c>
      <c r="D830" s="1" t="s">
        <v>1920</v>
      </c>
      <c r="E830">
        <v>20</v>
      </c>
      <c r="F830">
        <v>139022</v>
      </c>
      <c r="G830">
        <v>1</v>
      </c>
      <c r="H830" s="1"/>
      <c r="I830" s="1" t="s">
        <v>2433</v>
      </c>
      <c r="J830" s="1" t="s">
        <v>2462</v>
      </c>
      <c r="K830" s="1" t="s">
        <v>2469</v>
      </c>
      <c r="L830" s="1" t="s">
        <v>2517</v>
      </c>
      <c r="M830" s="1" t="s">
        <v>2601</v>
      </c>
      <c r="N830" s="1" t="s">
        <v>2607</v>
      </c>
      <c r="O830" s="1"/>
      <c r="P830">
        <v>1</v>
      </c>
      <c r="Q830" s="1" t="s">
        <v>2876</v>
      </c>
      <c r="R830" s="1" t="s">
        <v>3107</v>
      </c>
      <c r="S830" s="1"/>
      <c r="T830" s="1" t="s">
        <v>3110</v>
      </c>
      <c r="U830" s="1" t="s">
        <v>2876</v>
      </c>
      <c r="V830" s="1" t="s">
        <v>1920</v>
      </c>
      <c r="W830" s="1" t="s">
        <v>3396</v>
      </c>
      <c r="X830" s="1"/>
      <c r="Y830" s="3">
        <v>46218</v>
      </c>
      <c r="Z830" s="1" t="s">
        <v>3413</v>
      </c>
      <c r="AA830" s="3">
        <v>46218</v>
      </c>
      <c r="AB830" s="1" t="s">
        <v>3416</v>
      </c>
      <c r="AC830" s="1" t="s">
        <v>3710</v>
      </c>
      <c r="AD830" s="1" t="s">
        <v>3933</v>
      </c>
      <c r="AE830" s="1" t="s">
        <v>3933</v>
      </c>
      <c r="AF830" s="1" t="s">
        <v>3946</v>
      </c>
      <c r="AG830" s="1" t="s">
        <v>2517</v>
      </c>
      <c r="AH830" s="1" t="s">
        <v>2601</v>
      </c>
      <c r="AI830" s="1" t="s">
        <v>3948</v>
      </c>
      <c r="AJ830" s="1"/>
      <c r="AK830" s="1"/>
      <c r="AL830" s="1" t="s">
        <v>3952</v>
      </c>
      <c r="AM830" s="1" t="s">
        <v>3952</v>
      </c>
      <c r="AN830" s="1" t="s">
        <v>3960</v>
      </c>
      <c r="AO830" s="1" t="s">
        <v>4121</v>
      </c>
      <c r="AP830" s="1" t="s">
        <v>4232</v>
      </c>
      <c r="AQ830" s="1"/>
      <c r="AR830">
        <v>27561</v>
      </c>
      <c r="AS830">
        <v>1</v>
      </c>
      <c r="AT830" s="1" t="s">
        <v>4235</v>
      </c>
      <c r="AU830">
        <v>178160</v>
      </c>
      <c r="AV830" s="1" t="s">
        <v>4363</v>
      </c>
      <c r="AW830" s="1" t="s">
        <v>3946</v>
      </c>
      <c r="AX830">
        <v>1133</v>
      </c>
      <c r="AY830">
        <v>135809</v>
      </c>
      <c r="AZ830">
        <v>1</v>
      </c>
      <c r="BA830" s="1" t="s">
        <v>3415</v>
      </c>
    </row>
    <row r="831" spans="1:53">
      <c r="A831" s="1" t="s">
        <v>863</v>
      </c>
      <c r="B831">
        <v>0</v>
      </c>
      <c r="C831">
        <v>325000</v>
      </c>
      <c r="D831" s="1" t="s">
        <v>1921</v>
      </c>
      <c r="E831">
        <v>0</v>
      </c>
      <c r="F831">
        <v>138903</v>
      </c>
      <c r="G831">
        <v>1</v>
      </c>
      <c r="H831" s="1"/>
      <c r="I831" s="1" t="s">
        <v>2405</v>
      </c>
      <c r="J831" s="1" t="s">
        <v>2462</v>
      </c>
      <c r="K831" s="1" t="s">
        <v>2464</v>
      </c>
      <c r="L831" s="1" t="s">
        <v>2502</v>
      </c>
      <c r="M831" s="1" t="s">
        <v>2584</v>
      </c>
      <c r="N831" s="1" t="s">
        <v>2607</v>
      </c>
      <c r="O831" s="1"/>
      <c r="P831">
        <v>1</v>
      </c>
      <c r="Q831" s="1" t="s">
        <v>1921</v>
      </c>
      <c r="R831" s="1" t="s">
        <v>3107</v>
      </c>
      <c r="S831" s="1"/>
      <c r="T831" s="1" t="s">
        <v>3108</v>
      </c>
      <c r="U831" s="1" t="s">
        <v>3211</v>
      </c>
      <c r="V831" s="1" t="s">
        <v>3211</v>
      </c>
      <c r="W831" s="1" t="s">
        <v>3396</v>
      </c>
      <c r="X831" s="1" t="s">
        <v>3400</v>
      </c>
      <c r="Y831" s="3">
        <v>46218</v>
      </c>
      <c r="Z831" s="1" t="s">
        <v>3415</v>
      </c>
      <c r="AA831" s="3">
        <v>46218</v>
      </c>
      <c r="AB831" s="1" t="s">
        <v>3416</v>
      </c>
      <c r="AC831" s="1" t="s">
        <v>3711</v>
      </c>
      <c r="AD831" s="1" t="s">
        <v>3933</v>
      </c>
      <c r="AE831" s="1" t="s">
        <v>3933</v>
      </c>
      <c r="AF831" s="1" t="s">
        <v>3939</v>
      </c>
      <c r="AG831" s="1" t="s">
        <v>2502</v>
      </c>
      <c r="AH831" s="1" t="s">
        <v>2584</v>
      </c>
      <c r="AI831" s="1" t="s">
        <v>3948</v>
      </c>
      <c r="AJ831" s="1"/>
      <c r="AK831" s="1"/>
      <c r="AL831" s="1" t="s">
        <v>3952</v>
      </c>
      <c r="AM831" s="1" t="s">
        <v>3952</v>
      </c>
      <c r="AN831" s="1" t="s">
        <v>3958</v>
      </c>
      <c r="AO831" s="1" t="s">
        <v>4122</v>
      </c>
      <c r="AP831" s="1" t="s">
        <v>4212</v>
      </c>
      <c r="AQ831" s="1"/>
      <c r="AR831">
        <v>14862</v>
      </c>
      <c r="AS831">
        <v>1</v>
      </c>
      <c r="AT831" s="1" t="s">
        <v>4235</v>
      </c>
      <c r="AU831">
        <v>325000</v>
      </c>
      <c r="AV831" s="1" t="s">
        <v>4244</v>
      </c>
      <c r="AW831" s="1" t="s">
        <v>3939</v>
      </c>
      <c r="AX831">
        <v>2630</v>
      </c>
      <c r="AY831">
        <v>135810</v>
      </c>
      <c r="AZ831">
        <v>1</v>
      </c>
      <c r="BA831" s="1" t="s">
        <v>3410</v>
      </c>
    </row>
    <row r="832" spans="1:53">
      <c r="A832" s="1" t="s">
        <v>864</v>
      </c>
      <c r="B832">
        <v>0</v>
      </c>
      <c r="C832">
        <v>425000</v>
      </c>
      <c r="D832" s="1" t="s">
        <v>1922</v>
      </c>
      <c r="E832">
        <v>0</v>
      </c>
      <c r="F832">
        <v>138903</v>
      </c>
      <c r="G832">
        <v>2</v>
      </c>
      <c r="H832" s="1"/>
      <c r="I832" s="1" t="s">
        <v>2405</v>
      </c>
      <c r="J832" s="1" t="s">
        <v>2462</v>
      </c>
      <c r="K832" s="1" t="s">
        <v>2464</v>
      </c>
      <c r="L832" s="1" t="s">
        <v>2502</v>
      </c>
      <c r="M832" s="1" t="s">
        <v>2584</v>
      </c>
      <c r="N832" s="1" t="s">
        <v>2607</v>
      </c>
      <c r="O832" s="1"/>
      <c r="P832">
        <v>1</v>
      </c>
      <c r="Q832" s="1" t="s">
        <v>1922</v>
      </c>
      <c r="R832" s="1" t="s">
        <v>3107</v>
      </c>
      <c r="S832" s="1"/>
      <c r="T832" s="1" t="s">
        <v>3108</v>
      </c>
      <c r="U832" s="1" t="s">
        <v>3211</v>
      </c>
      <c r="V832" s="1" t="s">
        <v>3211</v>
      </c>
      <c r="W832" s="1" t="s">
        <v>3396</v>
      </c>
      <c r="X832" s="1" t="s">
        <v>3400</v>
      </c>
      <c r="Y832" s="3">
        <v>46218</v>
      </c>
      <c r="Z832" s="1" t="s">
        <v>3415</v>
      </c>
      <c r="AA832" s="3">
        <v>46218</v>
      </c>
      <c r="AB832" s="1" t="s">
        <v>3416</v>
      </c>
      <c r="AC832" s="1" t="s">
        <v>3711</v>
      </c>
      <c r="AD832" s="1" t="s">
        <v>3933</v>
      </c>
      <c r="AE832" s="1" t="s">
        <v>3933</v>
      </c>
      <c r="AF832" s="1" t="s">
        <v>3939</v>
      </c>
      <c r="AG832" s="1" t="s">
        <v>2502</v>
      </c>
      <c r="AH832" s="1" t="s">
        <v>2584</v>
      </c>
      <c r="AI832" s="1" t="s">
        <v>3948</v>
      </c>
      <c r="AJ832" s="1"/>
      <c r="AK832" s="1"/>
      <c r="AL832" s="1" t="s">
        <v>3952</v>
      </c>
      <c r="AM832" s="1" t="s">
        <v>3952</v>
      </c>
      <c r="AN832" s="1" t="s">
        <v>3958</v>
      </c>
      <c r="AO832" s="1" t="s">
        <v>4122</v>
      </c>
      <c r="AP832" s="1" t="s">
        <v>4212</v>
      </c>
      <c r="AQ832" s="1"/>
      <c r="AR832">
        <v>14862</v>
      </c>
      <c r="AS832">
        <v>1</v>
      </c>
      <c r="AT832" s="1" t="s">
        <v>4235</v>
      </c>
      <c r="AU832">
        <v>425000</v>
      </c>
      <c r="AV832" s="1" t="s">
        <v>4244</v>
      </c>
      <c r="AW832" s="1" t="s">
        <v>3939</v>
      </c>
      <c r="AX832">
        <v>2630</v>
      </c>
      <c r="AY832">
        <v>135810</v>
      </c>
      <c r="AZ832">
        <v>2</v>
      </c>
      <c r="BA832" s="1" t="s">
        <v>3410</v>
      </c>
    </row>
    <row r="833" spans="1:53">
      <c r="A833" s="1" t="s">
        <v>865</v>
      </c>
      <c r="B833">
        <v>0</v>
      </c>
      <c r="C833">
        <v>425000</v>
      </c>
      <c r="D833" s="1" t="s">
        <v>1922</v>
      </c>
      <c r="E833">
        <v>0</v>
      </c>
      <c r="F833">
        <v>138903</v>
      </c>
      <c r="G833">
        <v>3</v>
      </c>
      <c r="H833" s="1"/>
      <c r="I833" s="1" t="s">
        <v>2405</v>
      </c>
      <c r="J833" s="1" t="s">
        <v>2462</v>
      </c>
      <c r="K833" s="1" t="s">
        <v>2464</v>
      </c>
      <c r="L833" s="1" t="s">
        <v>2502</v>
      </c>
      <c r="M833" s="1" t="s">
        <v>2584</v>
      </c>
      <c r="N833" s="1" t="s">
        <v>2607</v>
      </c>
      <c r="O833" s="1"/>
      <c r="P833">
        <v>1</v>
      </c>
      <c r="Q833" s="1" t="s">
        <v>1922</v>
      </c>
      <c r="R833" s="1" t="s">
        <v>3107</v>
      </c>
      <c r="S833" s="1"/>
      <c r="T833" s="1" t="s">
        <v>3108</v>
      </c>
      <c r="U833" s="1" t="s">
        <v>3211</v>
      </c>
      <c r="V833" s="1" t="s">
        <v>3211</v>
      </c>
      <c r="W833" s="1" t="s">
        <v>3396</v>
      </c>
      <c r="X833" s="1" t="s">
        <v>3400</v>
      </c>
      <c r="Y833" s="3">
        <v>46218</v>
      </c>
      <c r="Z833" s="1" t="s">
        <v>3415</v>
      </c>
      <c r="AA833" s="3">
        <v>46218</v>
      </c>
      <c r="AB833" s="1" t="s">
        <v>3416</v>
      </c>
      <c r="AC833" s="1" t="s">
        <v>3711</v>
      </c>
      <c r="AD833" s="1" t="s">
        <v>3933</v>
      </c>
      <c r="AE833" s="1" t="s">
        <v>3933</v>
      </c>
      <c r="AF833" s="1" t="s">
        <v>3939</v>
      </c>
      <c r="AG833" s="1" t="s">
        <v>2502</v>
      </c>
      <c r="AH833" s="1" t="s">
        <v>2584</v>
      </c>
      <c r="AI833" s="1" t="s">
        <v>3948</v>
      </c>
      <c r="AJ833" s="1"/>
      <c r="AK833" s="1"/>
      <c r="AL833" s="1" t="s">
        <v>3952</v>
      </c>
      <c r="AM833" s="1" t="s">
        <v>3952</v>
      </c>
      <c r="AN833" s="1" t="s">
        <v>3958</v>
      </c>
      <c r="AO833" s="1" t="s">
        <v>4122</v>
      </c>
      <c r="AP833" s="1" t="s">
        <v>4212</v>
      </c>
      <c r="AQ833" s="1"/>
      <c r="AR833">
        <v>14862</v>
      </c>
      <c r="AS833">
        <v>1</v>
      </c>
      <c r="AT833" s="1" t="s">
        <v>4235</v>
      </c>
      <c r="AU833">
        <v>425000</v>
      </c>
      <c r="AV833" s="1" t="s">
        <v>4244</v>
      </c>
      <c r="AW833" s="1" t="s">
        <v>3939</v>
      </c>
      <c r="AX833">
        <v>2630</v>
      </c>
      <c r="AY833">
        <v>135810</v>
      </c>
      <c r="AZ833">
        <v>3</v>
      </c>
      <c r="BA833" s="1" t="s">
        <v>3410</v>
      </c>
    </row>
    <row r="834" spans="1:53">
      <c r="A834" s="1" t="s">
        <v>866</v>
      </c>
      <c r="B834">
        <v>0</v>
      </c>
      <c r="C834">
        <v>425000</v>
      </c>
      <c r="D834" s="1" t="s">
        <v>1922</v>
      </c>
      <c r="E834">
        <v>0</v>
      </c>
      <c r="F834">
        <v>138903</v>
      </c>
      <c r="G834">
        <v>4</v>
      </c>
      <c r="H834" s="1"/>
      <c r="I834" s="1" t="s">
        <v>2405</v>
      </c>
      <c r="J834" s="1" t="s">
        <v>2462</v>
      </c>
      <c r="K834" s="1" t="s">
        <v>2464</v>
      </c>
      <c r="L834" s="1" t="s">
        <v>2502</v>
      </c>
      <c r="M834" s="1" t="s">
        <v>2584</v>
      </c>
      <c r="N834" s="1" t="s">
        <v>2607</v>
      </c>
      <c r="O834" s="1"/>
      <c r="P834">
        <v>1</v>
      </c>
      <c r="Q834" s="1" t="s">
        <v>1922</v>
      </c>
      <c r="R834" s="1" t="s">
        <v>3107</v>
      </c>
      <c r="S834" s="1"/>
      <c r="T834" s="1" t="s">
        <v>3108</v>
      </c>
      <c r="U834" s="1" t="s">
        <v>3211</v>
      </c>
      <c r="V834" s="1" t="s">
        <v>3211</v>
      </c>
      <c r="W834" s="1" t="s">
        <v>3396</v>
      </c>
      <c r="X834" s="1" t="s">
        <v>3400</v>
      </c>
      <c r="Y834" s="3">
        <v>46218</v>
      </c>
      <c r="Z834" s="1" t="s">
        <v>3415</v>
      </c>
      <c r="AA834" s="3">
        <v>46218</v>
      </c>
      <c r="AB834" s="1" t="s">
        <v>3416</v>
      </c>
      <c r="AC834" s="1" t="s">
        <v>3711</v>
      </c>
      <c r="AD834" s="1" t="s">
        <v>3933</v>
      </c>
      <c r="AE834" s="1" t="s">
        <v>3933</v>
      </c>
      <c r="AF834" s="1" t="s">
        <v>3939</v>
      </c>
      <c r="AG834" s="1" t="s">
        <v>2502</v>
      </c>
      <c r="AH834" s="1" t="s">
        <v>2584</v>
      </c>
      <c r="AI834" s="1" t="s">
        <v>3948</v>
      </c>
      <c r="AJ834" s="1"/>
      <c r="AK834" s="1"/>
      <c r="AL834" s="1" t="s">
        <v>3952</v>
      </c>
      <c r="AM834" s="1" t="s">
        <v>3952</v>
      </c>
      <c r="AN834" s="1" t="s">
        <v>3958</v>
      </c>
      <c r="AO834" s="1" t="s">
        <v>4122</v>
      </c>
      <c r="AP834" s="1" t="s">
        <v>4212</v>
      </c>
      <c r="AQ834" s="1"/>
      <c r="AR834">
        <v>14862</v>
      </c>
      <c r="AS834">
        <v>1</v>
      </c>
      <c r="AT834" s="1" t="s">
        <v>4235</v>
      </c>
      <c r="AU834">
        <v>425000</v>
      </c>
      <c r="AV834" s="1" t="s">
        <v>4244</v>
      </c>
      <c r="AW834" s="1" t="s">
        <v>3939</v>
      </c>
      <c r="AX834">
        <v>2630</v>
      </c>
      <c r="AY834">
        <v>135810</v>
      </c>
      <c r="AZ834">
        <v>4</v>
      </c>
      <c r="BA834" s="1" t="s">
        <v>3410</v>
      </c>
    </row>
    <row r="835" spans="1:53">
      <c r="A835" s="1" t="s">
        <v>867</v>
      </c>
      <c r="B835">
        <v>0</v>
      </c>
      <c r="C835">
        <v>425000</v>
      </c>
      <c r="D835" s="1" t="s">
        <v>1922</v>
      </c>
      <c r="E835">
        <v>0</v>
      </c>
      <c r="F835">
        <v>138903</v>
      </c>
      <c r="G835">
        <v>5</v>
      </c>
      <c r="H835" s="1"/>
      <c r="I835" s="1" t="s">
        <v>2405</v>
      </c>
      <c r="J835" s="1" t="s">
        <v>2462</v>
      </c>
      <c r="K835" s="1" t="s">
        <v>2464</v>
      </c>
      <c r="L835" s="1" t="s">
        <v>2502</v>
      </c>
      <c r="M835" s="1" t="s">
        <v>2584</v>
      </c>
      <c r="N835" s="1" t="s">
        <v>2607</v>
      </c>
      <c r="O835" s="1"/>
      <c r="P835">
        <v>1</v>
      </c>
      <c r="Q835" s="1" t="s">
        <v>1922</v>
      </c>
      <c r="R835" s="1" t="s">
        <v>3107</v>
      </c>
      <c r="S835" s="1"/>
      <c r="T835" s="1" t="s">
        <v>3108</v>
      </c>
      <c r="U835" s="1" t="s">
        <v>3211</v>
      </c>
      <c r="V835" s="1" t="s">
        <v>3211</v>
      </c>
      <c r="W835" s="1" t="s">
        <v>3396</v>
      </c>
      <c r="X835" s="1" t="s">
        <v>3400</v>
      </c>
      <c r="Y835" s="3">
        <v>46218</v>
      </c>
      <c r="Z835" s="1" t="s">
        <v>3415</v>
      </c>
      <c r="AA835" s="3">
        <v>46218</v>
      </c>
      <c r="AB835" s="1" t="s">
        <v>3416</v>
      </c>
      <c r="AC835" s="1" t="s">
        <v>3711</v>
      </c>
      <c r="AD835" s="1" t="s">
        <v>3933</v>
      </c>
      <c r="AE835" s="1" t="s">
        <v>3933</v>
      </c>
      <c r="AF835" s="1" t="s">
        <v>3939</v>
      </c>
      <c r="AG835" s="1" t="s">
        <v>2502</v>
      </c>
      <c r="AH835" s="1" t="s">
        <v>2584</v>
      </c>
      <c r="AI835" s="1" t="s">
        <v>3948</v>
      </c>
      <c r="AJ835" s="1"/>
      <c r="AK835" s="1"/>
      <c r="AL835" s="1" t="s">
        <v>3952</v>
      </c>
      <c r="AM835" s="1" t="s">
        <v>3952</v>
      </c>
      <c r="AN835" s="1" t="s">
        <v>3958</v>
      </c>
      <c r="AO835" s="1" t="s">
        <v>4122</v>
      </c>
      <c r="AP835" s="1" t="s">
        <v>4212</v>
      </c>
      <c r="AQ835" s="1"/>
      <c r="AR835">
        <v>14862</v>
      </c>
      <c r="AS835">
        <v>1</v>
      </c>
      <c r="AT835" s="1" t="s">
        <v>4235</v>
      </c>
      <c r="AU835">
        <v>425000</v>
      </c>
      <c r="AV835" s="1" t="s">
        <v>4244</v>
      </c>
      <c r="AW835" s="1" t="s">
        <v>3939</v>
      </c>
      <c r="AX835">
        <v>2630</v>
      </c>
      <c r="AY835">
        <v>135810</v>
      </c>
      <c r="AZ835">
        <v>5</v>
      </c>
      <c r="BA835" s="1" t="s">
        <v>3410</v>
      </c>
    </row>
    <row r="836" spans="1:53">
      <c r="A836" s="1" t="s">
        <v>868</v>
      </c>
      <c r="B836">
        <v>0</v>
      </c>
      <c r="C836">
        <v>425000</v>
      </c>
      <c r="D836" s="1" t="s">
        <v>1922</v>
      </c>
      <c r="E836">
        <v>0</v>
      </c>
      <c r="F836">
        <v>138903</v>
      </c>
      <c r="G836">
        <v>6</v>
      </c>
      <c r="H836" s="1"/>
      <c r="I836" s="1" t="s">
        <v>2405</v>
      </c>
      <c r="J836" s="1" t="s">
        <v>2462</v>
      </c>
      <c r="K836" s="1" t="s">
        <v>2464</v>
      </c>
      <c r="L836" s="1" t="s">
        <v>2502</v>
      </c>
      <c r="M836" s="1" t="s">
        <v>2584</v>
      </c>
      <c r="N836" s="1" t="s">
        <v>2607</v>
      </c>
      <c r="O836" s="1"/>
      <c r="P836">
        <v>1</v>
      </c>
      <c r="Q836" s="1" t="s">
        <v>1922</v>
      </c>
      <c r="R836" s="1" t="s">
        <v>3107</v>
      </c>
      <c r="S836" s="1"/>
      <c r="T836" s="1" t="s">
        <v>3108</v>
      </c>
      <c r="U836" s="1" t="s">
        <v>3211</v>
      </c>
      <c r="V836" s="1" t="s">
        <v>3211</v>
      </c>
      <c r="W836" s="1" t="s">
        <v>3396</v>
      </c>
      <c r="X836" s="1" t="s">
        <v>3400</v>
      </c>
      <c r="Y836" s="3">
        <v>46218</v>
      </c>
      <c r="Z836" s="1" t="s">
        <v>3415</v>
      </c>
      <c r="AA836" s="3">
        <v>46218</v>
      </c>
      <c r="AB836" s="1" t="s">
        <v>3416</v>
      </c>
      <c r="AC836" s="1" t="s">
        <v>3711</v>
      </c>
      <c r="AD836" s="1" t="s">
        <v>3933</v>
      </c>
      <c r="AE836" s="1" t="s">
        <v>3933</v>
      </c>
      <c r="AF836" s="1" t="s">
        <v>3939</v>
      </c>
      <c r="AG836" s="1" t="s">
        <v>2502</v>
      </c>
      <c r="AH836" s="1" t="s">
        <v>2584</v>
      </c>
      <c r="AI836" s="1" t="s">
        <v>3948</v>
      </c>
      <c r="AJ836" s="1"/>
      <c r="AK836" s="1"/>
      <c r="AL836" s="1" t="s">
        <v>3952</v>
      </c>
      <c r="AM836" s="1" t="s">
        <v>3952</v>
      </c>
      <c r="AN836" s="1" t="s">
        <v>3958</v>
      </c>
      <c r="AO836" s="1" t="s">
        <v>4122</v>
      </c>
      <c r="AP836" s="1" t="s">
        <v>4212</v>
      </c>
      <c r="AQ836" s="1"/>
      <c r="AR836">
        <v>14862</v>
      </c>
      <c r="AS836">
        <v>1</v>
      </c>
      <c r="AT836" s="1" t="s">
        <v>4235</v>
      </c>
      <c r="AU836">
        <v>425000</v>
      </c>
      <c r="AV836" s="1" t="s">
        <v>4244</v>
      </c>
      <c r="AW836" s="1" t="s">
        <v>3939</v>
      </c>
      <c r="AX836">
        <v>2630</v>
      </c>
      <c r="AY836">
        <v>135810</v>
      </c>
      <c r="AZ836">
        <v>6</v>
      </c>
      <c r="BA836" s="1" t="s">
        <v>3410</v>
      </c>
    </row>
    <row r="837" spans="1:53">
      <c r="A837" s="1" t="s">
        <v>869</v>
      </c>
      <c r="B837">
        <v>0</v>
      </c>
      <c r="C837">
        <v>425000</v>
      </c>
      <c r="D837" s="1" t="s">
        <v>1922</v>
      </c>
      <c r="E837">
        <v>0</v>
      </c>
      <c r="F837">
        <v>138903</v>
      </c>
      <c r="G837">
        <v>7</v>
      </c>
      <c r="H837" s="1"/>
      <c r="I837" s="1" t="s">
        <v>2405</v>
      </c>
      <c r="J837" s="1" t="s">
        <v>2462</v>
      </c>
      <c r="K837" s="1" t="s">
        <v>2464</v>
      </c>
      <c r="L837" s="1" t="s">
        <v>2502</v>
      </c>
      <c r="M837" s="1" t="s">
        <v>2584</v>
      </c>
      <c r="N837" s="1" t="s">
        <v>2607</v>
      </c>
      <c r="O837" s="1"/>
      <c r="P837">
        <v>1</v>
      </c>
      <c r="Q837" s="1" t="s">
        <v>1922</v>
      </c>
      <c r="R837" s="1" t="s">
        <v>3107</v>
      </c>
      <c r="S837" s="1"/>
      <c r="T837" s="1" t="s">
        <v>3108</v>
      </c>
      <c r="U837" s="1" t="s">
        <v>3211</v>
      </c>
      <c r="V837" s="1" t="s">
        <v>3211</v>
      </c>
      <c r="W837" s="1" t="s">
        <v>3396</v>
      </c>
      <c r="X837" s="1" t="s">
        <v>3400</v>
      </c>
      <c r="Y837" s="3">
        <v>46218</v>
      </c>
      <c r="Z837" s="1" t="s">
        <v>3415</v>
      </c>
      <c r="AA837" s="3">
        <v>46218</v>
      </c>
      <c r="AB837" s="1" t="s">
        <v>3416</v>
      </c>
      <c r="AC837" s="1" t="s">
        <v>3711</v>
      </c>
      <c r="AD837" s="1" t="s">
        <v>3933</v>
      </c>
      <c r="AE837" s="1" t="s">
        <v>3933</v>
      </c>
      <c r="AF837" s="1" t="s">
        <v>3939</v>
      </c>
      <c r="AG837" s="1" t="s">
        <v>2502</v>
      </c>
      <c r="AH837" s="1" t="s">
        <v>2584</v>
      </c>
      <c r="AI837" s="1" t="s">
        <v>3948</v>
      </c>
      <c r="AJ837" s="1"/>
      <c r="AK837" s="1"/>
      <c r="AL837" s="1" t="s">
        <v>3952</v>
      </c>
      <c r="AM837" s="1" t="s">
        <v>3952</v>
      </c>
      <c r="AN837" s="1" t="s">
        <v>3958</v>
      </c>
      <c r="AO837" s="1" t="s">
        <v>4122</v>
      </c>
      <c r="AP837" s="1" t="s">
        <v>4212</v>
      </c>
      <c r="AQ837" s="1"/>
      <c r="AR837">
        <v>14862</v>
      </c>
      <c r="AS837">
        <v>1</v>
      </c>
      <c r="AT837" s="1" t="s">
        <v>4235</v>
      </c>
      <c r="AU837">
        <v>425000</v>
      </c>
      <c r="AV837" s="1" t="s">
        <v>4244</v>
      </c>
      <c r="AW837" s="1" t="s">
        <v>3939</v>
      </c>
      <c r="AX837">
        <v>2630</v>
      </c>
      <c r="AY837">
        <v>135810</v>
      </c>
      <c r="AZ837">
        <v>7</v>
      </c>
      <c r="BA837" s="1" t="s">
        <v>3410</v>
      </c>
    </row>
    <row r="838" spans="1:53">
      <c r="A838" s="1" t="s">
        <v>870</v>
      </c>
      <c r="B838">
        <v>0</v>
      </c>
      <c r="C838">
        <v>325000</v>
      </c>
      <c r="D838" s="1" t="s">
        <v>1921</v>
      </c>
      <c r="E838">
        <v>0</v>
      </c>
      <c r="F838">
        <v>138903</v>
      </c>
      <c r="G838">
        <v>8</v>
      </c>
      <c r="H838" s="1"/>
      <c r="I838" s="1" t="s">
        <v>2405</v>
      </c>
      <c r="J838" s="1" t="s">
        <v>2462</v>
      </c>
      <c r="K838" s="1" t="s">
        <v>2464</v>
      </c>
      <c r="L838" s="1" t="s">
        <v>2502</v>
      </c>
      <c r="M838" s="1" t="s">
        <v>2584</v>
      </c>
      <c r="N838" s="1" t="s">
        <v>2607</v>
      </c>
      <c r="O838" s="1"/>
      <c r="P838">
        <v>1</v>
      </c>
      <c r="Q838" s="1" t="s">
        <v>1921</v>
      </c>
      <c r="R838" s="1" t="s">
        <v>3107</v>
      </c>
      <c r="S838" s="1"/>
      <c r="T838" s="1" t="s">
        <v>3108</v>
      </c>
      <c r="U838" s="1" t="s">
        <v>3211</v>
      </c>
      <c r="V838" s="1" t="s">
        <v>3211</v>
      </c>
      <c r="W838" s="1" t="s">
        <v>3396</v>
      </c>
      <c r="X838" s="1" t="s">
        <v>3400</v>
      </c>
      <c r="Y838" s="3">
        <v>46218</v>
      </c>
      <c r="Z838" s="1" t="s">
        <v>3415</v>
      </c>
      <c r="AA838" s="3">
        <v>46218</v>
      </c>
      <c r="AB838" s="1" t="s">
        <v>3416</v>
      </c>
      <c r="AC838" s="1" t="s">
        <v>3711</v>
      </c>
      <c r="AD838" s="1" t="s">
        <v>3933</v>
      </c>
      <c r="AE838" s="1" t="s">
        <v>3933</v>
      </c>
      <c r="AF838" s="1" t="s">
        <v>3939</v>
      </c>
      <c r="AG838" s="1" t="s">
        <v>2502</v>
      </c>
      <c r="AH838" s="1" t="s">
        <v>2584</v>
      </c>
      <c r="AI838" s="1" t="s">
        <v>3948</v>
      </c>
      <c r="AJ838" s="1"/>
      <c r="AK838" s="1"/>
      <c r="AL838" s="1" t="s">
        <v>3952</v>
      </c>
      <c r="AM838" s="1" t="s">
        <v>3952</v>
      </c>
      <c r="AN838" s="1" t="s">
        <v>3958</v>
      </c>
      <c r="AO838" s="1" t="s">
        <v>4122</v>
      </c>
      <c r="AP838" s="1" t="s">
        <v>4212</v>
      </c>
      <c r="AQ838" s="1"/>
      <c r="AR838">
        <v>14862</v>
      </c>
      <c r="AS838">
        <v>1</v>
      </c>
      <c r="AT838" s="1" t="s">
        <v>4235</v>
      </c>
      <c r="AU838">
        <v>325000</v>
      </c>
      <c r="AV838" s="1" t="s">
        <v>4244</v>
      </c>
      <c r="AW838" s="1" t="s">
        <v>3939</v>
      </c>
      <c r="AX838">
        <v>2630</v>
      </c>
      <c r="AY838">
        <v>135810</v>
      </c>
      <c r="AZ838">
        <v>8</v>
      </c>
      <c r="BA838" s="1" t="s">
        <v>3410</v>
      </c>
    </row>
    <row r="839" spans="1:53">
      <c r="A839" s="1" t="s">
        <v>871</v>
      </c>
      <c r="B839">
        <v>0</v>
      </c>
      <c r="C839">
        <v>325000</v>
      </c>
      <c r="D839" s="1" t="s">
        <v>1921</v>
      </c>
      <c r="E839">
        <v>0</v>
      </c>
      <c r="F839">
        <v>138903</v>
      </c>
      <c r="G839">
        <v>9</v>
      </c>
      <c r="H839" s="1"/>
      <c r="I839" s="1" t="s">
        <v>2405</v>
      </c>
      <c r="J839" s="1" t="s">
        <v>2462</v>
      </c>
      <c r="K839" s="1" t="s">
        <v>2464</v>
      </c>
      <c r="L839" s="1" t="s">
        <v>2502</v>
      </c>
      <c r="M839" s="1" t="s">
        <v>2584</v>
      </c>
      <c r="N839" s="1" t="s">
        <v>2607</v>
      </c>
      <c r="O839" s="1"/>
      <c r="P839">
        <v>1</v>
      </c>
      <c r="Q839" s="1" t="s">
        <v>1921</v>
      </c>
      <c r="R839" s="1" t="s">
        <v>3107</v>
      </c>
      <c r="S839" s="1"/>
      <c r="T839" s="1" t="s">
        <v>3108</v>
      </c>
      <c r="U839" s="1" t="s">
        <v>3211</v>
      </c>
      <c r="V839" s="1" t="s">
        <v>3211</v>
      </c>
      <c r="W839" s="1" t="s">
        <v>3396</v>
      </c>
      <c r="X839" s="1" t="s">
        <v>3400</v>
      </c>
      <c r="Y839" s="3">
        <v>46218</v>
      </c>
      <c r="Z839" s="1" t="s">
        <v>3415</v>
      </c>
      <c r="AA839" s="3">
        <v>46218</v>
      </c>
      <c r="AB839" s="1" t="s">
        <v>3416</v>
      </c>
      <c r="AC839" s="1" t="s">
        <v>3711</v>
      </c>
      <c r="AD839" s="1" t="s">
        <v>3933</v>
      </c>
      <c r="AE839" s="1" t="s">
        <v>3933</v>
      </c>
      <c r="AF839" s="1" t="s">
        <v>3939</v>
      </c>
      <c r="AG839" s="1" t="s">
        <v>2502</v>
      </c>
      <c r="AH839" s="1" t="s">
        <v>2584</v>
      </c>
      <c r="AI839" s="1" t="s">
        <v>3948</v>
      </c>
      <c r="AJ839" s="1"/>
      <c r="AK839" s="1"/>
      <c r="AL839" s="1" t="s">
        <v>3952</v>
      </c>
      <c r="AM839" s="1" t="s">
        <v>3952</v>
      </c>
      <c r="AN839" s="1" t="s">
        <v>3958</v>
      </c>
      <c r="AO839" s="1" t="s">
        <v>4122</v>
      </c>
      <c r="AP839" s="1" t="s">
        <v>4212</v>
      </c>
      <c r="AQ839" s="1"/>
      <c r="AR839">
        <v>14862</v>
      </c>
      <c r="AS839">
        <v>1</v>
      </c>
      <c r="AT839" s="1" t="s">
        <v>4235</v>
      </c>
      <c r="AU839">
        <v>325000</v>
      </c>
      <c r="AV839" s="1" t="s">
        <v>4244</v>
      </c>
      <c r="AW839" s="1" t="s">
        <v>3939</v>
      </c>
      <c r="AX839">
        <v>2630</v>
      </c>
      <c r="AY839">
        <v>135810</v>
      </c>
      <c r="AZ839">
        <v>9</v>
      </c>
      <c r="BA839" s="1" t="s">
        <v>3410</v>
      </c>
    </row>
    <row r="840" spans="1:53">
      <c r="A840" s="1" t="s">
        <v>872</v>
      </c>
      <c r="B840">
        <v>0</v>
      </c>
      <c r="C840">
        <v>325000</v>
      </c>
      <c r="D840" s="1" t="s">
        <v>1921</v>
      </c>
      <c r="E840">
        <v>0</v>
      </c>
      <c r="F840">
        <v>138903</v>
      </c>
      <c r="G840">
        <v>10</v>
      </c>
      <c r="H840" s="1"/>
      <c r="I840" s="1" t="s">
        <v>2405</v>
      </c>
      <c r="J840" s="1" t="s">
        <v>2462</v>
      </c>
      <c r="K840" s="1" t="s">
        <v>2464</v>
      </c>
      <c r="L840" s="1" t="s">
        <v>2502</v>
      </c>
      <c r="M840" s="1" t="s">
        <v>2584</v>
      </c>
      <c r="N840" s="1" t="s">
        <v>2607</v>
      </c>
      <c r="O840" s="1"/>
      <c r="P840">
        <v>1</v>
      </c>
      <c r="Q840" s="1" t="s">
        <v>1921</v>
      </c>
      <c r="R840" s="1" t="s">
        <v>3107</v>
      </c>
      <c r="S840" s="1"/>
      <c r="T840" s="1" t="s">
        <v>3108</v>
      </c>
      <c r="U840" s="1" t="s">
        <v>3211</v>
      </c>
      <c r="V840" s="1" t="s">
        <v>3211</v>
      </c>
      <c r="W840" s="1" t="s">
        <v>3396</v>
      </c>
      <c r="X840" s="1" t="s">
        <v>3400</v>
      </c>
      <c r="Y840" s="3">
        <v>46218</v>
      </c>
      <c r="Z840" s="1" t="s">
        <v>3415</v>
      </c>
      <c r="AA840" s="3">
        <v>46218</v>
      </c>
      <c r="AB840" s="1" t="s">
        <v>3416</v>
      </c>
      <c r="AC840" s="1" t="s">
        <v>3711</v>
      </c>
      <c r="AD840" s="1" t="s">
        <v>3933</v>
      </c>
      <c r="AE840" s="1" t="s">
        <v>3933</v>
      </c>
      <c r="AF840" s="1" t="s">
        <v>3939</v>
      </c>
      <c r="AG840" s="1" t="s">
        <v>2502</v>
      </c>
      <c r="AH840" s="1" t="s">
        <v>2584</v>
      </c>
      <c r="AI840" s="1" t="s">
        <v>3948</v>
      </c>
      <c r="AJ840" s="1"/>
      <c r="AK840" s="1"/>
      <c r="AL840" s="1" t="s">
        <v>3952</v>
      </c>
      <c r="AM840" s="1" t="s">
        <v>3952</v>
      </c>
      <c r="AN840" s="1" t="s">
        <v>3958</v>
      </c>
      <c r="AO840" s="1" t="s">
        <v>4122</v>
      </c>
      <c r="AP840" s="1" t="s">
        <v>4212</v>
      </c>
      <c r="AQ840" s="1"/>
      <c r="AR840">
        <v>14862</v>
      </c>
      <c r="AS840">
        <v>1</v>
      </c>
      <c r="AT840" s="1" t="s">
        <v>4235</v>
      </c>
      <c r="AU840">
        <v>325000</v>
      </c>
      <c r="AV840" s="1" t="s">
        <v>4244</v>
      </c>
      <c r="AW840" s="1" t="s">
        <v>3939</v>
      </c>
      <c r="AX840">
        <v>2630</v>
      </c>
      <c r="AY840">
        <v>135810</v>
      </c>
      <c r="AZ840">
        <v>10</v>
      </c>
      <c r="BA840" s="1" t="s">
        <v>3410</v>
      </c>
    </row>
    <row r="841" spans="1:53">
      <c r="A841" s="1" t="s">
        <v>873</v>
      </c>
      <c r="B841">
        <v>0</v>
      </c>
      <c r="C841">
        <v>325000</v>
      </c>
      <c r="D841" s="1" t="s">
        <v>1921</v>
      </c>
      <c r="E841">
        <v>0</v>
      </c>
      <c r="F841">
        <v>138903</v>
      </c>
      <c r="G841">
        <v>11</v>
      </c>
      <c r="H841" s="1"/>
      <c r="I841" s="1" t="s">
        <v>2405</v>
      </c>
      <c r="J841" s="1" t="s">
        <v>2462</v>
      </c>
      <c r="K841" s="1" t="s">
        <v>2464</v>
      </c>
      <c r="L841" s="1" t="s">
        <v>2502</v>
      </c>
      <c r="M841" s="1" t="s">
        <v>2584</v>
      </c>
      <c r="N841" s="1" t="s">
        <v>2607</v>
      </c>
      <c r="O841" s="1"/>
      <c r="P841">
        <v>1</v>
      </c>
      <c r="Q841" s="1" t="s">
        <v>1921</v>
      </c>
      <c r="R841" s="1" t="s">
        <v>3107</v>
      </c>
      <c r="S841" s="1"/>
      <c r="T841" s="1" t="s">
        <v>3108</v>
      </c>
      <c r="U841" s="1" t="s">
        <v>3211</v>
      </c>
      <c r="V841" s="1" t="s">
        <v>3211</v>
      </c>
      <c r="W841" s="1" t="s">
        <v>3396</v>
      </c>
      <c r="X841" s="1" t="s">
        <v>3400</v>
      </c>
      <c r="Y841" s="3">
        <v>46218</v>
      </c>
      <c r="Z841" s="1" t="s">
        <v>3415</v>
      </c>
      <c r="AA841" s="3">
        <v>46218</v>
      </c>
      <c r="AB841" s="1" t="s">
        <v>3416</v>
      </c>
      <c r="AC841" s="1" t="s">
        <v>3711</v>
      </c>
      <c r="AD841" s="1" t="s">
        <v>3933</v>
      </c>
      <c r="AE841" s="1" t="s">
        <v>3933</v>
      </c>
      <c r="AF841" s="1" t="s">
        <v>3939</v>
      </c>
      <c r="AG841" s="1" t="s">
        <v>2502</v>
      </c>
      <c r="AH841" s="1" t="s">
        <v>2584</v>
      </c>
      <c r="AI841" s="1" t="s">
        <v>3948</v>
      </c>
      <c r="AJ841" s="1"/>
      <c r="AK841" s="1"/>
      <c r="AL841" s="1" t="s">
        <v>3952</v>
      </c>
      <c r="AM841" s="1" t="s">
        <v>3952</v>
      </c>
      <c r="AN841" s="1" t="s">
        <v>3958</v>
      </c>
      <c r="AO841" s="1" t="s">
        <v>4122</v>
      </c>
      <c r="AP841" s="1" t="s">
        <v>4212</v>
      </c>
      <c r="AQ841" s="1"/>
      <c r="AR841">
        <v>14862</v>
      </c>
      <c r="AS841">
        <v>1</v>
      </c>
      <c r="AT841" s="1" t="s">
        <v>4235</v>
      </c>
      <c r="AU841">
        <v>325000</v>
      </c>
      <c r="AV841" s="1" t="s">
        <v>4244</v>
      </c>
      <c r="AW841" s="1" t="s">
        <v>3939</v>
      </c>
      <c r="AX841">
        <v>2630</v>
      </c>
      <c r="AY841">
        <v>135810</v>
      </c>
      <c r="AZ841">
        <v>11</v>
      </c>
      <c r="BA841" s="1" t="s">
        <v>3410</v>
      </c>
    </row>
    <row r="842" spans="1:53">
      <c r="A842" s="1" t="s">
        <v>874</v>
      </c>
      <c r="B842">
        <v>0</v>
      </c>
      <c r="C842">
        <v>175000</v>
      </c>
      <c r="D842" s="1" t="s">
        <v>1923</v>
      </c>
      <c r="E842">
        <v>0</v>
      </c>
      <c r="F842">
        <v>138903</v>
      </c>
      <c r="G842">
        <v>12</v>
      </c>
      <c r="H842" s="1"/>
      <c r="I842" s="1" t="s">
        <v>2405</v>
      </c>
      <c r="J842" s="1" t="s">
        <v>2462</v>
      </c>
      <c r="K842" s="1" t="s">
        <v>2464</v>
      </c>
      <c r="L842" s="1" t="s">
        <v>2502</v>
      </c>
      <c r="M842" s="1" t="s">
        <v>2584</v>
      </c>
      <c r="N842" s="1" t="s">
        <v>2607</v>
      </c>
      <c r="O842" s="1"/>
      <c r="P842">
        <v>1</v>
      </c>
      <c r="Q842" s="1" t="s">
        <v>1923</v>
      </c>
      <c r="R842" s="1" t="s">
        <v>3107</v>
      </c>
      <c r="S842" s="1"/>
      <c r="T842" s="1" t="s">
        <v>3108</v>
      </c>
      <c r="U842" s="1" t="s">
        <v>3211</v>
      </c>
      <c r="V842" s="1" t="s">
        <v>3211</v>
      </c>
      <c r="W842" s="1" t="s">
        <v>3396</v>
      </c>
      <c r="X842" s="1" t="s">
        <v>3400</v>
      </c>
      <c r="Y842" s="3">
        <v>46218</v>
      </c>
      <c r="Z842" s="1" t="s">
        <v>3415</v>
      </c>
      <c r="AA842" s="3">
        <v>46218</v>
      </c>
      <c r="AB842" s="1" t="s">
        <v>3416</v>
      </c>
      <c r="AC842" s="1" t="s">
        <v>3711</v>
      </c>
      <c r="AD842" s="1" t="s">
        <v>3933</v>
      </c>
      <c r="AE842" s="1" t="s">
        <v>3933</v>
      </c>
      <c r="AF842" s="1" t="s">
        <v>3939</v>
      </c>
      <c r="AG842" s="1" t="s">
        <v>2502</v>
      </c>
      <c r="AH842" s="1" t="s">
        <v>2584</v>
      </c>
      <c r="AI842" s="1" t="s">
        <v>3948</v>
      </c>
      <c r="AJ842" s="1"/>
      <c r="AK842" s="1"/>
      <c r="AL842" s="1" t="s">
        <v>3952</v>
      </c>
      <c r="AM842" s="1" t="s">
        <v>3952</v>
      </c>
      <c r="AN842" s="1" t="s">
        <v>3958</v>
      </c>
      <c r="AO842" s="1" t="s">
        <v>4122</v>
      </c>
      <c r="AP842" s="1" t="s">
        <v>4212</v>
      </c>
      <c r="AQ842" s="1"/>
      <c r="AR842">
        <v>14862</v>
      </c>
      <c r="AS842">
        <v>1</v>
      </c>
      <c r="AT842" s="1" t="s">
        <v>4235</v>
      </c>
      <c r="AU842">
        <v>175000</v>
      </c>
      <c r="AV842" s="1" t="s">
        <v>4244</v>
      </c>
      <c r="AW842" s="1" t="s">
        <v>3939</v>
      </c>
      <c r="AX842">
        <v>2630</v>
      </c>
      <c r="AY842">
        <v>135810</v>
      </c>
      <c r="AZ842">
        <v>12</v>
      </c>
      <c r="BA842" s="1" t="s">
        <v>3410</v>
      </c>
    </row>
    <row r="843" spans="1:53">
      <c r="A843" s="1" t="s">
        <v>875</v>
      </c>
      <c r="B843">
        <v>0</v>
      </c>
      <c r="C843">
        <v>37500000</v>
      </c>
      <c r="D843" s="1" t="s">
        <v>1924</v>
      </c>
      <c r="E843">
        <v>0</v>
      </c>
      <c r="F843">
        <v>138771</v>
      </c>
      <c r="G843">
        <v>1</v>
      </c>
      <c r="H843" s="1"/>
      <c r="I843" s="1" t="s">
        <v>2441</v>
      </c>
      <c r="J843" s="1" t="s">
        <v>2462</v>
      </c>
      <c r="K843" s="1" t="s">
        <v>2469</v>
      </c>
      <c r="L843" s="1" t="s">
        <v>2551</v>
      </c>
      <c r="M843" s="1" t="s">
        <v>2601</v>
      </c>
      <c r="N843" s="1" t="s">
        <v>2607</v>
      </c>
      <c r="O843" s="1"/>
      <c r="P843">
        <v>0</v>
      </c>
      <c r="Q843" s="1" t="s">
        <v>2609</v>
      </c>
      <c r="R843" s="1" t="s">
        <v>3107</v>
      </c>
      <c r="S843" s="1"/>
      <c r="T843" s="1" t="s">
        <v>3110</v>
      </c>
      <c r="U843" s="1" t="s">
        <v>1924</v>
      </c>
      <c r="V843" s="1" t="s">
        <v>1924</v>
      </c>
      <c r="W843" s="1" t="s">
        <v>3396</v>
      </c>
      <c r="X843" s="1" t="s">
        <v>3400</v>
      </c>
      <c r="Y843" s="3">
        <v>46218</v>
      </c>
      <c r="Z843" s="1" t="s">
        <v>3413</v>
      </c>
      <c r="AA843" s="3">
        <v>46218</v>
      </c>
      <c r="AB843" s="1" t="s">
        <v>3416</v>
      </c>
      <c r="AC843" s="1" t="s">
        <v>3712</v>
      </c>
      <c r="AD843" s="1" t="s">
        <v>3933</v>
      </c>
      <c r="AE843" s="1" t="s">
        <v>3933</v>
      </c>
      <c r="AF843" s="1" t="s">
        <v>3946</v>
      </c>
      <c r="AG843" s="1" t="s">
        <v>2551</v>
      </c>
      <c r="AH843" s="1" t="s">
        <v>2601</v>
      </c>
      <c r="AI843" s="1" t="s">
        <v>3948</v>
      </c>
      <c r="AJ843" s="1"/>
      <c r="AK843" s="1"/>
      <c r="AL843" s="1" t="s">
        <v>3954</v>
      </c>
      <c r="AM843" s="1" t="s">
        <v>3954</v>
      </c>
      <c r="AN843" s="1" t="s">
        <v>3960</v>
      </c>
      <c r="AO843" s="1" t="s">
        <v>4123</v>
      </c>
      <c r="AP843" s="1" t="s">
        <v>4232</v>
      </c>
      <c r="AQ843" s="1"/>
      <c r="AR843">
        <v>2967</v>
      </c>
      <c r="AS843">
        <v>3</v>
      </c>
      <c r="AT843" s="1" t="s">
        <v>4240</v>
      </c>
      <c r="AU843">
        <v>12500000</v>
      </c>
      <c r="AV843" s="1" t="s">
        <v>4356</v>
      </c>
      <c r="AW843" s="1" t="s">
        <v>3946</v>
      </c>
      <c r="AX843">
        <v>5461</v>
      </c>
      <c r="AY843">
        <v>135811</v>
      </c>
      <c r="AZ843">
        <v>1</v>
      </c>
      <c r="BA843" s="1" t="s">
        <v>3416</v>
      </c>
    </row>
    <row r="844" spans="1:53">
      <c r="A844" s="1" t="s">
        <v>876</v>
      </c>
      <c r="B844">
        <v>0</v>
      </c>
      <c r="C844">
        <v>5229600</v>
      </c>
      <c r="D844" s="1" t="s">
        <v>1925</v>
      </c>
      <c r="E844">
        <v>20</v>
      </c>
      <c r="F844">
        <v>138469</v>
      </c>
      <c r="G844">
        <v>1</v>
      </c>
      <c r="H844" s="1"/>
      <c r="I844" s="1" t="s">
        <v>2405</v>
      </c>
      <c r="J844" s="1" t="s">
        <v>2462</v>
      </c>
      <c r="K844" s="1" t="s">
        <v>2464</v>
      </c>
      <c r="L844" s="1" t="s">
        <v>2496</v>
      </c>
      <c r="M844" s="1" t="s">
        <v>2588</v>
      </c>
      <c r="N844" s="1" t="s">
        <v>2607</v>
      </c>
      <c r="O844" s="1"/>
      <c r="P844">
        <v>1</v>
      </c>
      <c r="Q844" s="1" t="s">
        <v>2877</v>
      </c>
      <c r="R844" s="1" t="s">
        <v>3107</v>
      </c>
      <c r="S844" s="1"/>
      <c r="T844" s="1" t="s">
        <v>3110</v>
      </c>
      <c r="U844" s="1" t="s">
        <v>2877</v>
      </c>
      <c r="V844" s="1" t="s">
        <v>1925</v>
      </c>
      <c r="W844" s="1" t="s">
        <v>3396</v>
      </c>
      <c r="X844" s="1"/>
      <c r="Y844" s="3">
        <v>46218</v>
      </c>
      <c r="Z844" s="1" t="s">
        <v>3413</v>
      </c>
      <c r="AA844" s="3">
        <v>46218</v>
      </c>
      <c r="AB844" s="1" t="s">
        <v>3416</v>
      </c>
      <c r="AC844" s="1"/>
      <c r="AD844" s="1" t="s">
        <v>3933</v>
      </c>
      <c r="AE844" s="1" t="s">
        <v>3933</v>
      </c>
      <c r="AF844" s="1" t="s">
        <v>3936</v>
      </c>
      <c r="AG844" s="1" t="s">
        <v>2496</v>
      </c>
      <c r="AH844" s="1" t="s">
        <v>2588</v>
      </c>
      <c r="AI844" s="1" t="s">
        <v>3948</v>
      </c>
      <c r="AJ844" s="1"/>
      <c r="AK844" s="1"/>
      <c r="AL844" s="1" t="s">
        <v>3952</v>
      </c>
      <c r="AM844" s="1" t="s">
        <v>3952</v>
      </c>
      <c r="AN844" s="1" t="s">
        <v>3960</v>
      </c>
      <c r="AO844" s="1" t="s">
        <v>4002</v>
      </c>
      <c r="AP844" s="1" t="s">
        <v>4218</v>
      </c>
      <c r="AQ844" s="1"/>
      <c r="AR844">
        <v>14862</v>
      </c>
      <c r="AS844">
        <v>1</v>
      </c>
      <c r="AT844" s="1" t="s">
        <v>4235</v>
      </c>
      <c r="AU844">
        <v>5229600</v>
      </c>
      <c r="AV844" s="1" t="s">
        <v>4244</v>
      </c>
      <c r="AW844" s="1" t="s">
        <v>3936</v>
      </c>
      <c r="AX844">
        <v>723</v>
      </c>
      <c r="AY844">
        <v>135812</v>
      </c>
      <c r="AZ844">
        <v>1</v>
      </c>
      <c r="BA844" s="1" t="s">
        <v>4627</v>
      </c>
    </row>
    <row r="845" spans="1:53">
      <c r="A845" s="1" t="s">
        <v>877</v>
      </c>
      <c r="B845">
        <v>0</v>
      </c>
      <c r="C845">
        <v>7210000</v>
      </c>
      <c r="D845" s="1" t="s">
        <v>1926</v>
      </c>
      <c r="E845">
        <v>0</v>
      </c>
      <c r="F845">
        <v>138699</v>
      </c>
      <c r="G845">
        <v>1</v>
      </c>
      <c r="H845" s="1"/>
      <c r="I845" s="1" t="s">
        <v>2405</v>
      </c>
      <c r="J845" s="1" t="s">
        <v>2462</v>
      </c>
      <c r="K845" s="1" t="s">
        <v>2469</v>
      </c>
      <c r="L845" s="1" t="s">
        <v>2517</v>
      </c>
      <c r="M845" s="1" t="s">
        <v>2601</v>
      </c>
      <c r="N845" s="1" t="s">
        <v>2607</v>
      </c>
      <c r="O845" s="1"/>
      <c r="P845">
        <v>1</v>
      </c>
      <c r="Q845" s="1" t="s">
        <v>1926</v>
      </c>
      <c r="R845" s="1" t="s">
        <v>3107</v>
      </c>
      <c r="S845" s="1"/>
      <c r="T845" s="1" t="s">
        <v>3110</v>
      </c>
      <c r="U845" s="1" t="s">
        <v>1926</v>
      </c>
      <c r="V845" s="1" t="s">
        <v>1926</v>
      </c>
      <c r="W845" s="1" t="s">
        <v>3396</v>
      </c>
      <c r="X845" s="1" t="s">
        <v>3400</v>
      </c>
      <c r="Y845" s="3">
        <v>46218</v>
      </c>
      <c r="Z845" s="1" t="s">
        <v>3413</v>
      </c>
      <c r="AA845" s="3">
        <v>46218</v>
      </c>
      <c r="AB845" s="1" t="s">
        <v>3416</v>
      </c>
      <c r="AC845" s="1" t="s">
        <v>3713</v>
      </c>
      <c r="AD845" s="1" t="s">
        <v>3933</v>
      </c>
      <c r="AE845" s="1" t="s">
        <v>3933</v>
      </c>
      <c r="AF845" s="1" t="s">
        <v>3946</v>
      </c>
      <c r="AG845" s="1" t="s">
        <v>2517</v>
      </c>
      <c r="AH845" s="1" t="s">
        <v>2601</v>
      </c>
      <c r="AI845" s="1" t="s">
        <v>3948</v>
      </c>
      <c r="AJ845" s="1"/>
      <c r="AK845" s="1"/>
      <c r="AL845" s="1" t="s">
        <v>3952</v>
      </c>
      <c r="AM845" s="1" t="s">
        <v>3952</v>
      </c>
      <c r="AN845" s="1" t="s">
        <v>3960</v>
      </c>
      <c r="AO845" s="1" t="s">
        <v>4124</v>
      </c>
      <c r="AP845" s="1" t="s">
        <v>4232</v>
      </c>
      <c r="AQ845" s="1"/>
      <c r="AR845">
        <v>14862</v>
      </c>
      <c r="AS845">
        <v>1</v>
      </c>
      <c r="AT845" s="1" t="s">
        <v>4235</v>
      </c>
      <c r="AU845">
        <v>7210000</v>
      </c>
      <c r="AV845" s="1" t="s">
        <v>4244</v>
      </c>
      <c r="AW845" s="1" t="s">
        <v>3946</v>
      </c>
      <c r="AX845">
        <v>7042</v>
      </c>
      <c r="AY845">
        <v>135813</v>
      </c>
      <c r="AZ845">
        <v>1</v>
      </c>
      <c r="BA845" s="1" t="s">
        <v>4618</v>
      </c>
    </row>
    <row r="846" spans="1:53">
      <c r="A846" s="1" t="s">
        <v>878</v>
      </c>
      <c r="B846">
        <v>0</v>
      </c>
      <c r="C846">
        <v>38705000</v>
      </c>
      <c r="D846" s="1" t="s">
        <v>1927</v>
      </c>
      <c r="E846">
        <v>20</v>
      </c>
      <c r="F846">
        <v>138715</v>
      </c>
      <c r="G846">
        <v>1</v>
      </c>
      <c r="H846" s="1"/>
      <c r="I846" s="1" t="s">
        <v>2405</v>
      </c>
      <c r="J846" s="1" t="s">
        <v>2462</v>
      </c>
      <c r="K846" s="1" t="s">
        <v>2469</v>
      </c>
      <c r="L846" s="1" t="s">
        <v>2517</v>
      </c>
      <c r="M846" s="1" t="s">
        <v>2601</v>
      </c>
      <c r="N846" s="1" t="s">
        <v>2607</v>
      </c>
      <c r="O846" s="1"/>
      <c r="P846">
        <v>1</v>
      </c>
      <c r="Q846" s="1" t="s">
        <v>2878</v>
      </c>
      <c r="R846" s="1" t="s">
        <v>3107</v>
      </c>
      <c r="S846" s="1"/>
      <c r="T846" s="1" t="s">
        <v>3110</v>
      </c>
      <c r="U846" s="1" t="s">
        <v>2878</v>
      </c>
      <c r="V846" s="1" t="s">
        <v>1927</v>
      </c>
      <c r="W846" s="1" t="s">
        <v>3396</v>
      </c>
      <c r="X846" s="1"/>
      <c r="Y846" s="3">
        <v>46218</v>
      </c>
      <c r="Z846" s="1" t="s">
        <v>3417</v>
      </c>
      <c r="AA846" s="3">
        <v>46218</v>
      </c>
      <c r="AB846" s="1" t="s">
        <v>3416</v>
      </c>
      <c r="AC846" s="1" t="s">
        <v>3714</v>
      </c>
      <c r="AD846" s="1" t="s">
        <v>3933</v>
      </c>
      <c r="AE846" s="1" t="s">
        <v>3933</v>
      </c>
      <c r="AF846" s="1" t="s">
        <v>3946</v>
      </c>
      <c r="AG846" s="1" t="s">
        <v>2517</v>
      </c>
      <c r="AH846" s="1" t="s">
        <v>2601</v>
      </c>
      <c r="AI846" s="1" t="s">
        <v>3948</v>
      </c>
      <c r="AJ846" s="1"/>
      <c r="AK846" s="1"/>
      <c r="AL846" s="1" t="s">
        <v>3952</v>
      </c>
      <c r="AM846" s="1" t="s">
        <v>3952</v>
      </c>
      <c r="AN846" s="1" t="s">
        <v>3960</v>
      </c>
      <c r="AO846" s="1" t="s">
        <v>3968</v>
      </c>
      <c r="AP846" s="1" t="s">
        <v>4233</v>
      </c>
      <c r="AQ846" s="1"/>
      <c r="AR846">
        <v>14862</v>
      </c>
      <c r="AS846">
        <v>1</v>
      </c>
      <c r="AT846" s="1" t="s">
        <v>4235</v>
      </c>
      <c r="AU846">
        <v>38705000</v>
      </c>
      <c r="AV846" s="1" t="s">
        <v>4244</v>
      </c>
      <c r="AW846" s="1" t="s">
        <v>3946</v>
      </c>
      <c r="AX846">
        <v>119</v>
      </c>
      <c r="AY846">
        <v>135814</v>
      </c>
      <c r="AZ846">
        <v>1</v>
      </c>
      <c r="BA846" s="1" t="s">
        <v>4619</v>
      </c>
    </row>
    <row r="847" spans="1:53">
      <c r="A847" s="1" t="s">
        <v>879</v>
      </c>
      <c r="B847">
        <v>0</v>
      </c>
      <c r="C847">
        <v>1600000</v>
      </c>
      <c r="D847" s="1" t="s">
        <v>1470</v>
      </c>
      <c r="E847">
        <v>0</v>
      </c>
      <c r="F847">
        <v>138709</v>
      </c>
      <c r="G847">
        <v>1</v>
      </c>
      <c r="H847" s="1"/>
      <c r="I847" s="1" t="s">
        <v>2405</v>
      </c>
      <c r="J847" s="1" t="s">
        <v>2462</v>
      </c>
      <c r="K847" s="1" t="s">
        <v>2464</v>
      </c>
      <c r="L847" s="1" t="s">
        <v>2492</v>
      </c>
      <c r="M847" s="1" t="s">
        <v>2588</v>
      </c>
      <c r="N847" s="1" t="s">
        <v>2607</v>
      </c>
      <c r="O847" s="1"/>
      <c r="P847">
        <v>1</v>
      </c>
      <c r="Q847" s="1" t="s">
        <v>1470</v>
      </c>
      <c r="R847" s="1" t="s">
        <v>3107</v>
      </c>
      <c r="S847" s="1"/>
      <c r="T847" s="1" t="s">
        <v>3110</v>
      </c>
      <c r="U847" s="1" t="s">
        <v>1470</v>
      </c>
      <c r="V847" s="1" t="s">
        <v>1470</v>
      </c>
      <c r="W847" s="1" t="s">
        <v>3396</v>
      </c>
      <c r="X847" s="1" t="s">
        <v>3400</v>
      </c>
      <c r="Y847" s="3">
        <v>46218</v>
      </c>
      <c r="Z847" s="1" t="s">
        <v>3413</v>
      </c>
      <c r="AA847" s="3">
        <v>46218</v>
      </c>
      <c r="AB847" s="1" t="s">
        <v>3416</v>
      </c>
      <c r="AC847" s="1"/>
      <c r="AD847" s="1" t="s">
        <v>3933</v>
      </c>
      <c r="AE847" s="1" t="s">
        <v>3933</v>
      </c>
      <c r="AF847" s="1" t="s">
        <v>3939</v>
      </c>
      <c r="AG847" s="1" t="s">
        <v>2492</v>
      </c>
      <c r="AH847" s="1" t="s">
        <v>2588</v>
      </c>
      <c r="AI847" s="1" t="s">
        <v>3948</v>
      </c>
      <c r="AJ847" s="1"/>
      <c r="AK847" s="1"/>
      <c r="AL847" s="1" t="s">
        <v>3952</v>
      </c>
      <c r="AM847" s="1" t="s">
        <v>3952</v>
      </c>
      <c r="AN847" s="1" t="s">
        <v>3960</v>
      </c>
      <c r="AO847" s="1" t="s">
        <v>4125</v>
      </c>
      <c r="AP847" s="1" t="s">
        <v>4218</v>
      </c>
      <c r="AQ847" s="1"/>
      <c r="AR847">
        <v>14862</v>
      </c>
      <c r="AS847">
        <v>1</v>
      </c>
      <c r="AT847" s="1" t="s">
        <v>4235</v>
      </c>
      <c r="AU847">
        <v>1600000</v>
      </c>
      <c r="AV847" s="1" t="s">
        <v>4244</v>
      </c>
      <c r="AW847" s="1" t="s">
        <v>3939</v>
      </c>
      <c r="AX847">
        <v>7143</v>
      </c>
      <c r="AY847">
        <v>135815</v>
      </c>
      <c r="AZ847">
        <v>1</v>
      </c>
      <c r="BA847" s="1" t="s">
        <v>4619</v>
      </c>
    </row>
    <row r="848" spans="1:53">
      <c r="A848" s="1" t="s">
        <v>880</v>
      </c>
      <c r="B848">
        <v>0</v>
      </c>
      <c r="C848">
        <v>1875015</v>
      </c>
      <c r="D848" s="1" t="s">
        <v>1928</v>
      </c>
      <c r="E848">
        <v>0</v>
      </c>
      <c r="F848">
        <v>138783</v>
      </c>
      <c r="G848">
        <v>1</v>
      </c>
      <c r="H848" s="1"/>
      <c r="I848" s="1" t="s">
        <v>2427</v>
      </c>
      <c r="J848" s="1" t="s">
        <v>2462</v>
      </c>
      <c r="K848" s="1" t="s">
        <v>2469</v>
      </c>
      <c r="L848" s="1" t="s">
        <v>2517</v>
      </c>
      <c r="M848" s="1" t="s">
        <v>2601</v>
      </c>
      <c r="N848" s="1" t="s">
        <v>2607</v>
      </c>
      <c r="O848" s="1"/>
      <c r="P848">
        <v>1</v>
      </c>
      <c r="Q848" s="1" t="s">
        <v>1928</v>
      </c>
      <c r="R848" s="1" t="s">
        <v>3107</v>
      </c>
      <c r="S848" s="1"/>
      <c r="T848" s="1" t="s">
        <v>3110</v>
      </c>
      <c r="U848" s="1" t="s">
        <v>1928</v>
      </c>
      <c r="V848" s="1" t="s">
        <v>1928</v>
      </c>
      <c r="W848" s="1" t="s">
        <v>3396</v>
      </c>
      <c r="X848" s="1" t="s">
        <v>3400</v>
      </c>
      <c r="Y848" s="3">
        <v>46218</v>
      </c>
      <c r="Z848" s="1" t="s">
        <v>3413</v>
      </c>
      <c r="AA848" s="3">
        <v>46218</v>
      </c>
      <c r="AB848" s="1" t="s">
        <v>3416</v>
      </c>
      <c r="AC848" s="1"/>
      <c r="AD848" s="1" t="s">
        <v>3933</v>
      </c>
      <c r="AE848" s="1" t="s">
        <v>3933</v>
      </c>
      <c r="AF848" s="1" t="s">
        <v>3946</v>
      </c>
      <c r="AG848" s="1" t="s">
        <v>2517</v>
      </c>
      <c r="AH848" s="1" t="s">
        <v>2601</v>
      </c>
      <c r="AI848" s="1" t="s">
        <v>3948</v>
      </c>
      <c r="AJ848" s="1"/>
      <c r="AK848" s="1"/>
      <c r="AL848" s="1" t="s">
        <v>3952</v>
      </c>
      <c r="AM848" s="1" t="s">
        <v>3952</v>
      </c>
      <c r="AN848" s="1" t="s">
        <v>3960</v>
      </c>
      <c r="AO848" s="1" t="s">
        <v>4111</v>
      </c>
      <c r="AP848" s="1" t="s">
        <v>4233</v>
      </c>
      <c r="AQ848" s="1"/>
      <c r="AR848">
        <v>27665</v>
      </c>
      <c r="AS848">
        <v>1</v>
      </c>
      <c r="AT848" s="1" t="s">
        <v>4235</v>
      </c>
      <c r="AU848">
        <v>1875015</v>
      </c>
      <c r="AV848" s="1" t="s">
        <v>4364</v>
      </c>
      <c r="AW848" s="1" t="s">
        <v>3946</v>
      </c>
      <c r="AX848">
        <v>7092</v>
      </c>
      <c r="AY848">
        <v>135816</v>
      </c>
      <c r="AZ848">
        <v>1</v>
      </c>
      <c r="BA848" s="1" t="s">
        <v>3401</v>
      </c>
    </row>
    <row r="849" spans="1:53" ht="57">
      <c r="A849" s="2" t="s">
        <v>881</v>
      </c>
      <c r="B849">
        <v>0</v>
      </c>
      <c r="C849">
        <v>4966666</v>
      </c>
      <c r="D849" s="1" t="s">
        <v>1929</v>
      </c>
      <c r="E849">
        <v>20</v>
      </c>
      <c r="F849">
        <v>139037</v>
      </c>
      <c r="G849">
        <v>1</v>
      </c>
      <c r="H849" s="1"/>
      <c r="I849" s="1" t="s">
        <v>2408</v>
      </c>
      <c r="J849" s="1" t="s">
        <v>2462</v>
      </c>
      <c r="K849" s="1" t="s">
        <v>2466</v>
      </c>
      <c r="L849" s="1" t="s">
        <v>2556</v>
      </c>
      <c r="M849" s="1" t="s">
        <v>2603</v>
      </c>
      <c r="N849" s="1" t="s">
        <v>2607</v>
      </c>
      <c r="O849" s="1"/>
      <c r="P849">
        <v>1</v>
      </c>
      <c r="Q849" s="1" t="s">
        <v>2879</v>
      </c>
      <c r="R849" s="1" t="s">
        <v>3107</v>
      </c>
      <c r="S849" s="1"/>
      <c r="T849" s="1" t="s">
        <v>3110</v>
      </c>
      <c r="U849" s="1" t="s">
        <v>3212</v>
      </c>
      <c r="V849" s="1" t="s">
        <v>3352</v>
      </c>
      <c r="W849" s="1" t="s">
        <v>3396</v>
      </c>
      <c r="X849" s="1"/>
      <c r="Y849" s="3">
        <v>46219</v>
      </c>
      <c r="Z849" s="1" t="s">
        <v>3415</v>
      </c>
      <c r="AA849" s="3">
        <v>46219</v>
      </c>
      <c r="AB849" s="1" t="s">
        <v>3416</v>
      </c>
      <c r="AC849" s="1" t="s">
        <v>3715</v>
      </c>
      <c r="AD849" s="1" t="s">
        <v>3933</v>
      </c>
      <c r="AE849" s="1" t="s">
        <v>3933</v>
      </c>
      <c r="AF849" s="1" t="s">
        <v>3938</v>
      </c>
      <c r="AG849" s="1" t="s">
        <v>2556</v>
      </c>
      <c r="AH849" s="1" t="s">
        <v>2603</v>
      </c>
      <c r="AI849" s="1" t="s">
        <v>3948</v>
      </c>
      <c r="AJ849" s="1"/>
      <c r="AK849" s="1"/>
      <c r="AL849" s="1" t="s">
        <v>3952</v>
      </c>
      <c r="AM849" s="1" t="s">
        <v>3952</v>
      </c>
      <c r="AN849" s="1" t="s">
        <v>3960</v>
      </c>
      <c r="AO849" s="1" t="s">
        <v>3972</v>
      </c>
      <c r="AP849" s="1" t="s">
        <v>4225</v>
      </c>
      <c r="AQ849" s="1"/>
      <c r="AR849">
        <v>2144</v>
      </c>
      <c r="AS849">
        <v>1</v>
      </c>
      <c r="AT849" s="1" t="s">
        <v>4235</v>
      </c>
      <c r="AU849">
        <v>4966666</v>
      </c>
      <c r="AV849" s="1" t="s">
        <v>4365</v>
      </c>
      <c r="AW849" s="1" t="s">
        <v>3938</v>
      </c>
      <c r="AX849">
        <v>102</v>
      </c>
      <c r="AY849">
        <v>135817</v>
      </c>
      <c r="AZ849">
        <v>1</v>
      </c>
      <c r="BA849" s="1" t="s">
        <v>3412</v>
      </c>
    </row>
    <row r="850" spans="1:53">
      <c r="A850" s="1"/>
      <c r="B850">
        <v>0</v>
      </c>
      <c r="C850">
        <v>2166666</v>
      </c>
      <c r="D850" s="1" t="s">
        <v>1930</v>
      </c>
      <c r="E850">
        <v>20</v>
      </c>
      <c r="F850">
        <v>0</v>
      </c>
      <c r="G850">
        <v>0</v>
      </c>
      <c r="H850" s="1"/>
      <c r="I850" s="1" t="s">
        <v>2405</v>
      </c>
      <c r="J850" s="1" t="s">
        <v>2462</v>
      </c>
      <c r="K850" s="1" t="s">
        <v>2466</v>
      </c>
      <c r="L850" s="1" t="s">
        <v>2556</v>
      </c>
      <c r="M850" s="1" t="s">
        <v>2603</v>
      </c>
      <c r="N850" s="1" t="s">
        <v>2607</v>
      </c>
      <c r="O850" s="1"/>
      <c r="P850">
        <v>1</v>
      </c>
      <c r="Q850" s="1" t="s">
        <v>2880</v>
      </c>
      <c r="R850" s="1" t="s">
        <v>3107</v>
      </c>
      <c r="S850" s="1"/>
      <c r="T850" s="1" t="s">
        <v>3110</v>
      </c>
      <c r="U850" s="1" t="s">
        <v>3212</v>
      </c>
      <c r="V850" s="1" t="s">
        <v>3352</v>
      </c>
      <c r="W850" s="1" t="s">
        <v>3396</v>
      </c>
      <c r="X850" s="1"/>
      <c r="Y850" s="3">
        <v>46219</v>
      </c>
      <c r="Z850" s="1" t="s">
        <v>3415</v>
      </c>
      <c r="AA850" s="3">
        <v>46219</v>
      </c>
      <c r="AB850" s="1" t="s">
        <v>3416</v>
      </c>
      <c r="AC850" s="1" t="s">
        <v>3715</v>
      </c>
      <c r="AD850" s="1" t="s">
        <v>3933</v>
      </c>
      <c r="AE850" s="1" t="s">
        <v>3933</v>
      </c>
      <c r="AF850" s="1" t="s">
        <v>3938</v>
      </c>
      <c r="AG850" s="1" t="s">
        <v>2556</v>
      </c>
      <c r="AH850" s="1" t="s">
        <v>2603</v>
      </c>
      <c r="AI850" s="1" t="s">
        <v>3948</v>
      </c>
      <c r="AJ850" s="1"/>
      <c r="AK850" s="1"/>
      <c r="AL850" s="1" t="s">
        <v>3952</v>
      </c>
      <c r="AM850" s="1" t="s">
        <v>3952</v>
      </c>
      <c r="AN850" s="1" t="s">
        <v>3960</v>
      </c>
      <c r="AO850" s="1" t="s">
        <v>3972</v>
      </c>
      <c r="AP850" s="1"/>
      <c r="AQ850" s="1"/>
      <c r="AR850">
        <v>11532</v>
      </c>
      <c r="AS850">
        <v>1</v>
      </c>
      <c r="AT850" s="1" t="s">
        <v>4237</v>
      </c>
      <c r="AU850">
        <v>2166666</v>
      </c>
      <c r="AV850" s="1" t="s">
        <v>4340</v>
      </c>
      <c r="AW850" s="1" t="s">
        <v>3938</v>
      </c>
      <c r="AX850">
        <v>102</v>
      </c>
      <c r="AY850">
        <v>135817</v>
      </c>
      <c r="AZ850">
        <v>2</v>
      </c>
      <c r="BA850" s="1" t="s">
        <v>3412</v>
      </c>
    </row>
    <row r="851" spans="1:53" ht="57">
      <c r="A851" s="2" t="s">
        <v>882</v>
      </c>
      <c r="B851">
        <v>0</v>
      </c>
      <c r="C851">
        <v>179400000</v>
      </c>
      <c r="D851" s="1" t="s">
        <v>1443</v>
      </c>
      <c r="E851">
        <v>20</v>
      </c>
      <c r="F851">
        <v>139013</v>
      </c>
      <c r="G851">
        <v>1</v>
      </c>
      <c r="H851" s="1"/>
      <c r="I851" s="1" t="s">
        <v>2410</v>
      </c>
      <c r="J851" s="1" t="s">
        <v>2462</v>
      </c>
      <c r="K851" s="1" t="s">
        <v>2466</v>
      </c>
      <c r="L851" s="1" t="s">
        <v>2557</v>
      </c>
      <c r="M851" s="1" t="s">
        <v>2603</v>
      </c>
      <c r="N851" s="1" t="s">
        <v>2607</v>
      </c>
      <c r="O851" s="1"/>
      <c r="P851">
        <v>60</v>
      </c>
      <c r="Q851" s="1" t="s">
        <v>2616</v>
      </c>
      <c r="R851" s="1" t="s">
        <v>3107</v>
      </c>
      <c r="S851" s="1"/>
      <c r="T851" s="1" t="s">
        <v>3110</v>
      </c>
      <c r="U851" s="1" t="s">
        <v>2616</v>
      </c>
      <c r="V851" s="1" t="s">
        <v>1443</v>
      </c>
      <c r="W851" s="1" t="s">
        <v>3396</v>
      </c>
      <c r="X851" s="1" t="s">
        <v>3400</v>
      </c>
      <c r="Y851" s="3">
        <v>46219</v>
      </c>
      <c r="Z851" s="1" t="s">
        <v>3415</v>
      </c>
      <c r="AA851" s="3">
        <v>46219</v>
      </c>
      <c r="AB851" s="1" t="s">
        <v>3416</v>
      </c>
      <c r="AC851" s="1" t="s">
        <v>3716</v>
      </c>
      <c r="AD851" s="1" t="s">
        <v>3933</v>
      </c>
      <c r="AE851" s="1" t="s">
        <v>3933</v>
      </c>
      <c r="AF851" s="1" t="s">
        <v>3938</v>
      </c>
      <c r="AG851" s="1" t="s">
        <v>2557</v>
      </c>
      <c r="AH851" s="1" t="s">
        <v>2603</v>
      </c>
      <c r="AI851" s="1" t="s">
        <v>3948</v>
      </c>
      <c r="AJ851" s="1"/>
      <c r="AK851" s="1"/>
      <c r="AL851" s="1" t="s">
        <v>3952</v>
      </c>
      <c r="AM851" s="1" t="s">
        <v>3952</v>
      </c>
      <c r="AN851" s="1" t="s">
        <v>3960</v>
      </c>
      <c r="AO851" s="1" t="s">
        <v>3972</v>
      </c>
      <c r="AP851" s="1" t="s">
        <v>4225</v>
      </c>
      <c r="AQ851" s="1"/>
      <c r="AR851">
        <v>1247</v>
      </c>
      <c r="AS851">
        <v>60</v>
      </c>
      <c r="AT851" s="1" t="s">
        <v>4235</v>
      </c>
      <c r="AU851">
        <v>2990000</v>
      </c>
      <c r="AV851" s="1" t="s">
        <v>4255</v>
      </c>
      <c r="AW851" s="1" t="s">
        <v>3938</v>
      </c>
      <c r="AX851">
        <v>102</v>
      </c>
      <c r="AY851">
        <v>135818</v>
      </c>
      <c r="AZ851">
        <v>1</v>
      </c>
      <c r="BA851" s="1" t="s">
        <v>3412</v>
      </c>
    </row>
    <row r="852" spans="1:53">
      <c r="A852" s="1" t="s">
        <v>883</v>
      </c>
      <c r="B852">
        <v>0</v>
      </c>
      <c r="C852">
        <v>42240000</v>
      </c>
      <c r="D852" s="1" t="s">
        <v>1931</v>
      </c>
      <c r="E852">
        <v>0</v>
      </c>
      <c r="F852">
        <v>138972</v>
      </c>
      <c r="G852">
        <v>1</v>
      </c>
      <c r="H852" s="1"/>
      <c r="I852" s="1" t="s">
        <v>2442</v>
      </c>
      <c r="J852" s="1" t="s">
        <v>2462</v>
      </c>
      <c r="K852" s="1" t="s">
        <v>2466</v>
      </c>
      <c r="L852" s="1" t="s">
        <v>2472</v>
      </c>
      <c r="M852" s="1" t="s">
        <v>2583</v>
      </c>
      <c r="N852" s="1" t="s">
        <v>2607</v>
      </c>
      <c r="O852" s="1"/>
      <c r="P852">
        <v>12</v>
      </c>
      <c r="Q852" s="1" t="s">
        <v>1931</v>
      </c>
      <c r="R852" s="1" t="s">
        <v>3107</v>
      </c>
      <c r="S852" s="1"/>
      <c r="T852" s="1" t="s">
        <v>3110</v>
      </c>
      <c r="U852" s="1" t="s">
        <v>3213</v>
      </c>
      <c r="V852" s="1" t="s">
        <v>3213</v>
      </c>
      <c r="W852" s="1" t="s">
        <v>3396</v>
      </c>
      <c r="X852" s="1"/>
      <c r="Y852" s="3">
        <v>46219</v>
      </c>
      <c r="Z852" s="1" t="s">
        <v>3415</v>
      </c>
      <c r="AA852" s="3">
        <v>46219</v>
      </c>
      <c r="AB852" s="1" t="s">
        <v>3416</v>
      </c>
      <c r="AC852" s="1" t="s">
        <v>3717</v>
      </c>
      <c r="AD852" s="1" t="s">
        <v>3933</v>
      </c>
      <c r="AE852" s="1" t="s">
        <v>3933</v>
      </c>
      <c r="AF852" s="1" t="s">
        <v>3938</v>
      </c>
      <c r="AG852" s="1" t="s">
        <v>2472</v>
      </c>
      <c r="AH852" s="1" t="s">
        <v>2583</v>
      </c>
      <c r="AI852" s="1" t="s">
        <v>3948</v>
      </c>
      <c r="AJ852" s="1"/>
      <c r="AK852" s="1"/>
      <c r="AL852" s="1" t="s">
        <v>3952</v>
      </c>
      <c r="AM852" s="1" t="s">
        <v>3952</v>
      </c>
      <c r="AN852" s="1" t="s">
        <v>3960</v>
      </c>
      <c r="AO852" s="1" t="s">
        <v>4126</v>
      </c>
      <c r="AP852" s="1" t="s">
        <v>4214</v>
      </c>
      <c r="AQ852" s="1"/>
      <c r="AR852">
        <v>3072</v>
      </c>
      <c r="AS852">
        <v>12</v>
      </c>
      <c r="AT852" s="1" t="s">
        <v>4235</v>
      </c>
      <c r="AU852">
        <v>3520000</v>
      </c>
      <c r="AV852" s="1" t="s">
        <v>4366</v>
      </c>
      <c r="AW852" s="1" t="s">
        <v>3938</v>
      </c>
      <c r="AX852">
        <v>5623</v>
      </c>
      <c r="AY852">
        <v>135819</v>
      </c>
      <c r="AZ852">
        <v>1</v>
      </c>
      <c r="BA852" s="1" t="s">
        <v>3407</v>
      </c>
    </row>
    <row r="853" spans="1:53">
      <c r="A853" s="1" t="s">
        <v>884</v>
      </c>
      <c r="B853">
        <v>0</v>
      </c>
      <c r="C853">
        <v>47520000</v>
      </c>
      <c r="D853" s="1" t="s">
        <v>1932</v>
      </c>
      <c r="E853">
        <v>0</v>
      </c>
      <c r="F853">
        <v>0</v>
      </c>
      <c r="G853">
        <v>0</v>
      </c>
      <c r="H853" s="1"/>
      <c r="I853" s="1" t="s">
        <v>2442</v>
      </c>
      <c r="J853" s="1" t="s">
        <v>2462</v>
      </c>
      <c r="K853" s="1" t="s">
        <v>2466</v>
      </c>
      <c r="L853" s="1" t="s">
        <v>2472</v>
      </c>
      <c r="M853" s="1" t="s">
        <v>2583</v>
      </c>
      <c r="N853" s="1" t="s">
        <v>2607</v>
      </c>
      <c r="O853" s="1"/>
      <c r="P853">
        <v>12</v>
      </c>
      <c r="Q853" s="1" t="s">
        <v>1932</v>
      </c>
      <c r="R853" s="1" t="s">
        <v>3107</v>
      </c>
      <c r="S853" s="1"/>
      <c r="T853" s="1" t="s">
        <v>3110</v>
      </c>
      <c r="U853" s="1" t="s">
        <v>3213</v>
      </c>
      <c r="V853" s="1" t="s">
        <v>3213</v>
      </c>
      <c r="W853" s="1" t="s">
        <v>3396</v>
      </c>
      <c r="X853" s="1"/>
      <c r="Y853" s="3">
        <v>46219</v>
      </c>
      <c r="Z853" s="1" t="s">
        <v>3415</v>
      </c>
      <c r="AA853" s="3">
        <v>46219</v>
      </c>
      <c r="AB853" s="1" t="s">
        <v>3416</v>
      </c>
      <c r="AC853" s="1" t="s">
        <v>3717</v>
      </c>
      <c r="AD853" s="1" t="s">
        <v>3933</v>
      </c>
      <c r="AE853" s="1" t="s">
        <v>3933</v>
      </c>
      <c r="AF853" s="1" t="s">
        <v>3938</v>
      </c>
      <c r="AG853" s="1" t="s">
        <v>2472</v>
      </c>
      <c r="AH853" s="1" t="s">
        <v>2583</v>
      </c>
      <c r="AI853" s="1" t="s">
        <v>3948</v>
      </c>
      <c r="AJ853" s="1"/>
      <c r="AK853" s="1"/>
      <c r="AL853" s="1" t="s">
        <v>3952</v>
      </c>
      <c r="AM853" s="1" t="s">
        <v>3952</v>
      </c>
      <c r="AN853" s="1" t="s">
        <v>3960</v>
      </c>
      <c r="AO853" s="1" t="s">
        <v>4126</v>
      </c>
      <c r="AP853" s="1"/>
      <c r="AQ853" s="1"/>
      <c r="AR853">
        <v>3072</v>
      </c>
      <c r="AS853">
        <v>12</v>
      </c>
      <c r="AT853" s="1" t="s">
        <v>4235</v>
      </c>
      <c r="AU853">
        <v>3960000</v>
      </c>
      <c r="AV853" s="1" t="s">
        <v>4366</v>
      </c>
      <c r="AW853" s="1" t="s">
        <v>3938</v>
      </c>
      <c r="AX853">
        <v>5623</v>
      </c>
      <c r="AY853">
        <v>135819</v>
      </c>
      <c r="AZ853">
        <v>2</v>
      </c>
      <c r="BA853" s="1" t="s">
        <v>3407</v>
      </c>
    </row>
    <row r="854" spans="1:53">
      <c r="A854" s="1" t="s">
        <v>885</v>
      </c>
      <c r="B854">
        <v>0</v>
      </c>
      <c r="C854">
        <v>39840000</v>
      </c>
      <c r="D854" s="1" t="s">
        <v>1933</v>
      </c>
      <c r="E854">
        <v>0</v>
      </c>
      <c r="F854">
        <v>0</v>
      </c>
      <c r="G854">
        <v>0</v>
      </c>
      <c r="H854" s="1"/>
      <c r="I854" s="1" t="s">
        <v>2442</v>
      </c>
      <c r="J854" s="1" t="s">
        <v>2462</v>
      </c>
      <c r="K854" s="1" t="s">
        <v>2466</v>
      </c>
      <c r="L854" s="1" t="s">
        <v>2472</v>
      </c>
      <c r="M854" s="1" t="s">
        <v>2583</v>
      </c>
      <c r="N854" s="1" t="s">
        <v>2607</v>
      </c>
      <c r="O854" s="1"/>
      <c r="P854">
        <v>12</v>
      </c>
      <c r="Q854" s="1" t="s">
        <v>1933</v>
      </c>
      <c r="R854" s="1" t="s">
        <v>3107</v>
      </c>
      <c r="S854" s="1"/>
      <c r="T854" s="1" t="s">
        <v>3110</v>
      </c>
      <c r="U854" s="1" t="s">
        <v>3213</v>
      </c>
      <c r="V854" s="1" t="s">
        <v>3213</v>
      </c>
      <c r="W854" s="1" t="s">
        <v>3396</v>
      </c>
      <c r="X854" s="1"/>
      <c r="Y854" s="3">
        <v>46219</v>
      </c>
      <c r="Z854" s="1" t="s">
        <v>3415</v>
      </c>
      <c r="AA854" s="3">
        <v>46219</v>
      </c>
      <c r="AB854" s="1" t="s">
        <v>3416</v>
      </c>
      <c r="AC854" s="1" t="s">
        <v>3717</v>
      </c>
      <c r="AD854" s="1" t="s">
        <v>3933</v>
      </c>
      <c r="AE854" s="1" t="s">
        <v>3933</v>
      </c>
      <c r="AF854" s="1" t="s">
        <v>3938</v>
      </c>
      <c r="AG854" s="1" t="s">
        <v>2472</v>
      </c>
      <c r="AH854" s="1" t="s">
        <v>2583</v>
      </c>
      <c r="AI854" s="1" t="s">
        <v>3948</v>
      </c>
      <c r="AJ854" s="1"/>
      <c r="AK854" s="1"/>
      <c r="AL854" s="1" t="s">
        <v>3952</v>
      </c>
      <c r="AM854" s="1" t="s">
        <v>3952</v>
      </c>
      <c r="AN854" s="1" t="s">
        <v>3960</v>
      </c>
      <c r="AO854" s="1" t="s">
        <v>4126</v>
      </c>
      <c r="AP854" s="1"/>
      <c r="AQ854" s="1"/>
      <c r="AR854">
        <v>3072</v>
      </c>
      <c r="AS854">
        <v>12</v>
      </c>
      <c r="AT854" s="1" t="s">
        <v>4235</v>
      </c>
      <c r="AU854">
        <v>3320000</v>
      </c>
      <c r="AV854" s="1" t="s">
        <v>4366</v>
      </c>
      <c r="AW854" s="1" t="s">
        <v>3938</v>
      </c>
      <c r="AX854">
        <v>5623</v>
      </c>
      <c r="AY854">
        <v>135819</v>
      </c>
      <c r="AZ854">
        <v>3</v>
      </c>
      <c r="BA854" s="1" t="s">
        <v>3407</v>
      </c>
    </row>
    <row r="855" spans="1:53">
      <c r="A855" s="1" t="s">
        <v>886</v>
      </c>
      <c r="B855">
        <v>0</v>
      </c>
      <c r="C855">
        <v>45000000</v>
      </c>
      <c r="D855" s="1" t="s">
        <v>1493</v>
      </c>
      <c r="E855">
        <v>0</v>
      </c>
      <c r="F855">
        <v>139036</v>
      </c>
      <c r="G855">
        <v>1</v>
      </c>
      <c r="H855" s="1"/>
      <c r="I855" s="1" t="s">
        <v>2415</v>
      </c>
      <c r="J855" s="1" t="s">
        <v>2462</v>
      </c>
      <c r="K855" s="1" t="s">
        <v>2464</v>
      </c>
      <c r="L855" s="1" t="s">
        <v>2500</v>
      </c>
      <c r="M855" s="1" t="s">
        <v>2581</v>
      </c>
      <c r="N855" s="1" t="s">
        <v>2607</v>
      </c>
      <c r="O855" s="1"/>
      <c r="P855">
        <v>1000</v>
      </c>
      <c r="Q855" s="1" t="s">
        <v>1493</v>
      </c>
      <c r="R855" s="1" t="s">
        <v>3107</v>
      </c>
      <c r="S855" s="1"/>
      <c r="T855" s="1" t="s">
        <v>3108</v>
      </c>
      <c r="U855" s="1" t="s">
        <v>3214</v>
      </c>
      <c r="V855" s="1" t="s">
        <v>3214</v>
      </c>
      <c r="W855" s="1" t="s">
        <v>3396</v>
      </c>
      <c r="X855" s="1" t="s">
        <v>3400</v>
      </c>
      <c r="Y855" s="3">
        <v>46219</v>
      </c>
      <c r="Z855" s="1" t="s">
        <v>3415</v>
      </c>
      <c r="AA855" s="3">
        <v>46219</v>
      </c>
      <c r="AB855" s="1" t="s">
        <v>3416</v>
      </c>
      <c r="AC855" s="1" t="s">
        <v>3718</v>
      </c>
      <c r="AD855" s="1" t="s">
        <v>3933</v>
      </c>
      <c r="AE855" s="1" t="s">
        <v>3934</v>
      </c>
      <c r="AF855" s="1" t="s">
        <v>3936</v>
      </c>
      <c r="AG855" s="1" t="s">
        <v>2500</v>
      </c>
      <c r="AH855" s="1" t="s">
        <v>2581</v>
      </c>
      <c r="AI855" s="1" t="s">
        <v>3948</v>
      </c>
      <c r="AJ855" s="1"/>
      <c r="AK855" s="1"/>
      <c r="AL855" s="1" t="s">
        <v>3952</v>
      </c>
      <c r="AM855" s="1" t="s">
        <v>3952</v>
      </c>
      <c r="AN855" s="1" t="s">
        <v>3958</v>
      </c>
      <c r="AO855" s="1" t="s">
        <v>4064</v>
      </c>
      <c r="AP855" s="1" t="s">
        <v>4228</v>
      </c>
      <c r="AQ855" s="1"/>
      <c r="AR855">
        <v>26203</v>
      </c>
      <c r="AS855">
        <v>1000</v>
      </c>
      <c r="AT855" s="1" t="s">
        <v>4235</v>
      </c>
      <c r="AU855">
        <v>45000</v>
      </c>
      <c r="AV855" s="1" t="s">
        <v>4367</v>
      </c>
      <c r="AW855" s="1" t="s">
        <v>3936</v>
      </c>
      <c r="AX855">
        <v>820</v>
      </c>
      <c r="AY855">
        <v>135820</v>
      </c>
      <c r="AZ855">
        <v>1</v>
      </c>
      <c r="BA855" s="1" t="s">
        <v>3413</v>
      </c>
    </row>
    <row r="856" spans="1:53">
      <c r="A856" s="1" t="s">
        <v>887</v>
      </c>
      <c r="B856">
        <v>0</v>
      </c>
      <c r="C856">
        <v>37500000</v>
      </c>
      <c r="D856" s="1" t="s">
        <v>1924</v>
      </c>
      <c r="E856">
        <v>0</v>
      </c>
      <c r="F856">
        <v>139036</v>
      </c>
      <c r="G856">
        <v>2</v>
      </c>
      <c r="H856" s="1"/>
      <c r="I856" s="1" t="s">
        <v>2423</v>
      </c>
      <c r="J856" s="1" t="s">
        <v>2462</v>
      </c>
      <c r="K856" s="1" t="s">
        <v>2464</v>
      </c>
      <c r="L856" s="1" t="s">
        <v>2500</v>
      </c>
      <c r="M856" s="1" t="s">
        <v>2581</v>
      </c>
      <c r="N856" s="1" t="s">
        <v>2607</v>
      </c>
      <c r="O856" s="1"/>
      <c r="P856">
        <v>300</v>
      </c>
      <c r="Q856" s="1" t="s">
        <v>1924</v>
      </c>
      <c r="R856" s="1" t="s">
        <v>3107</v>
      </c>
      <c r="S856" s="1"/>
      <c r="T856" s="1" t="s">
        <v>3108</v>
      </c>
      <c r="U856" s="1" t="s">
        <v>3214</v>
      </c>
      <c r="V856" s="1" t="s">
        <v>3214</v>
      </c>
      <c r="W856" s="1" t="s">
        <v>3396</v>
      </c>
      <c r="X856" s="1" t="s">
        <v>3400</v>
      </c>
      <c r="Y856" s="3">
        <v>46219</v>
      </c>
      <c r="Z856" s="1" t="s">
        <v>3415</v>
      </c>
      <c r="AA856" s="3">
        <v>46219</v>
      </c>
      <c r="AB856" s="1" t="s">
        <v>3416</v>
      </c>
      <c r="AC856" s="1" t="s">
        <v>3718</v>
      </c>
      <c r="AD856" s="1" t="s">
        <v>3933</v>
      </c>
      <c r="AE856" s="1" t="s">
        <v>3934</v>
      </c>
      <c r="AF856" s="1" t="s">
        <v>3936</v>
      </c>
      <c r="AG856" s="1" t="s">
        <v>2500</v>
      </c>
      <c r="AH856" s="1" t="s">
        <v>2581</v>
      </c>
      <c r="AI856" s="1" t="s">
        <v>3948</v>
      </c>
      <c r="AJ856" s="1"/>
      <c r="AK856" s="1"/>
      <c r="AL856" s="1" t="s">
        <v>3952</v>
      </c>
      <c r="AM856" s="1" t="s">
        <v>3952</v>
      </c>
      <c r="AN856" s="1" t="s">
        <v>3958</v>
      </c>
      <c r="AO856" s="1" t="s">
        <v>4064</v>
      </c>
      <c r="AP856" s="1" t="s">
        <v>4228</v>
      </c>
      <c r="AQ856" s="1"/>
      <c r="AR856">
        <v>22477</v>
      </c>
      <c r="AS856">
        <v>300</v>
      </c>
      <c r="AT856" s="1" t="s">
        <v>4235</v>
      </c>
      <c r="AU856">
        <v>125000</v>
      </c>
      <c r="AV856" s="1" t="s">
        <v>4368</v>
      </c>
      <c r="AW856" s="1" t="s">
        <v>3936</v>
      </c>
      <c r="AX856">
        <v>820</v>
      </c>
      <c r="AY856">
        <v>135820</v>
      </c>
      <c r="AZ856">
        <v>2</v>
      </c>
      <c r="BA856" s="1" t="s">
        <v>3413</v>
      </c>
    </row>
    <row r="857" spans="1:53">
      <c r="A857" s="1" t="s">
        <v>888</v>
      </c>
      <c r="B857">
        <v>0</v>
      </c>
      <c r="C857">
        <v>17500000</v>
      </c>
      <c r="D857" s="1" t="s">
        <v>1934</v>
      </c>
      <c r="E857">
        <v>0</v>
      </c>
      <c r="F857">
        <v>139036</v>
      </c>
      <c r="G857">
        <v>3</v>
      </c>
      <c r="H857" s="1"/>
      <c r="I857" s="1" t="s">
        <v>2415</v>
      </c>
      <c r="J857" s="1" t="s">
        <v>2462</v>
      </c>
      <c r="K857" s="1" t="s">
        <v>2464</v>
      </c>
      <c r="L857" s="1" t="s">
        <v>2500</v>
      </c>
      <c r="M857" s="1" t="s">
        <v>2581</v>
      </c>
      <c r="N857" s="1" t="s">
        <v>2607</v>
      </c>
      <c r="O857" s="1"/>
      <c r="P857">
        <v>500</v>
      </c>
      <c r="Q857" s="1" t="s">
        <v>1934</v>
      </c>
      <c r="R857" s="1" t="s">
        <v>3107</v>
      </c>
      <c r="S857" s="1"/>
      <c r="T857" s="1" t="s">
        <v>3108</v>
      </c>
      <c r="U857" s="1" t="s">
        <v>3214</v>
      </c>
      <c r="V857" s="1" t="s">
        <v>3214</v>
      </c>
      <c r="W857" s="1" t="s">
        <v>3396</v>
      </c>
      <c r="X857" s="1" t="s">
        <v>3400</v>
      </c>
      <c r="Y857" s="3">
        <v>46219</v>
      </c>
      <c r="Z857" s="1" t="s">
        <v>3415</v>
      </c>
      <c r="AA857" s="3">
        <v>46219</v>
      </c>
      <c r="AB857" s="1" t="s">
        <v>3416</v>
      </c>
      <c r="AC857" s="1" t="s">
        <v>3718</v>
      </c>
      <c r="AD857" s="1" t="s">
        <v>3933</v>
      </c>
      <c r="AE857" s="1" t="s">
        <v>3934</v>
      </c>
      <c r="AF857" s="1" t="s">
        <v>3936</v>
      </c>
      <c r="AG857" s="1" t="s">
        <v>2500</v>
      </c>
      <c r="AH857" s="1" t="s">
        <v>2581</v>
      </c>
      <c r="AI857" s="1" t="s">
        <v>3948</v>
      </c>
      <c r="AJ857" s="1"/>
      <c r="AK857" s="1"/>
      <c r="AL857" s="1" t="s">
        <v>3952</v>
      </c>
      <c r="AM857" s="1" t="s">
        <v>3952</v>
      </c>
      <c r="AN857" s="1" t="s">
        <v>3958</v>
      </c>
      <c r="AO857" s="1" t="s">
        <v>4064</v>
      </c>
      <c r="AP857" s="1" t="s">
        <v>4228</v>
      </c>
      <c r="AQ857" s="1"/>
      <c r="AR857">
        <v>24380</v>
      </c>
      <c r="AS857">
        <v>500</v>
      </c>
      <c r="AT857" s="1" t="s">
        <v>4235</v>
      </c>
      <c r="AU857">
        <v>35000</v>
      </c>
      <c r="AV857" s="1" t="s">
        <v>4369</v>
      </c>
      <c r="AW857" s="1" t="s">
        <v>3936</v>
      </c>
      <c r="AX857">
        <v>820</v>
      </c>
      <c r="AY857">
        <v>135820</v>
      </c>
      <c r="AZ857">
        <v>3</v>
      </c>
      <c r="BA857" s="1" t="s">
        <v>3413</v>
      </c>
    </row>
    <row r="858" spans="1:53">
      <c r="A858" s="1" t="s">
        <v>889</v>
      </c>
      <c r="B858">
        <v>0</v>
      </c>
      <c r="C858">
        <v>3250000</v>
      </c>
      <c r="D858" s="1" t="s">
        <v>1935</v>
      </c>
      <c r="E858">
        <v>0</v>
      </c>
      <c r="F858">
        <v>139036</v>
      </c>
      <c r="G858">
        <v>4</v>
      </c>
      <c r="H858" s="1"/>
      <c r="I858" s="1" t="s">
        <v>2415</v>
      </c>
      <c r="J858" s="1" t="s">
        <v>2462</v>
      </c>
      <c r="K858" s="1" t="s">
        <v>2464</v>
      </c>
      <c r="L858" s="1" t="s">
        <v>2500</v>
      </c>
      <c r="M858" s="1" t="s">
        <v>2581</v>
      </c>
      <c r="N858" s="1" t="s">
        <v>2607</v>
      </c>
      <c r="O858" s="1"/>
      <c r="P858">
        <v>500</v>
      </c>
      <c r="Q858" s="1" t="s">
        <v>1935</v>
      </c>
      <c r="R858" s="1" t="s">
        <v>3107</v>
      </c>
      <c r="S858" s="1"/>
      <c r="T858" s="1" t="s">
        <v>3108</v>
      </c>
      <c r="U858" s="1" t="s">
        <v>3214</v>
      </c>
      <c r="V858" s="1" t="s">
        <v>3214</v>
      </c>
      <c r="W858" s="1" t="s">
        <v>3396</v>
      </c>
      <c r="X858" s="1" t="s">
        <v>3400</v>
      </c>
      <c r="Y858" s="3">
        <v>46219</v>
      </c>
      <c r="Z858" s="1" t="s">
        <v>3415</v>
      </c>
      <c r="AA858" s="3">
        <v>46219</v>
      </c>
      <c r="AB858" s="1" t="s">
        <v>3416</v>
      </c>
      <c r="AC858" s="1" t="s">
        <v>3718</v>
      </c>
      <c r="AD858" s="1" t="s">
        <v>3933</v>
      </c>
      <c r="AE858" s="1" t="s">
        <v>3934</v>
      </c>
      <c r="AF858" s="1" t="s">
        <v>3936</v>
      </c>
      <c r="AG858" s="1" t="s">
        <v>2500</v>
      </c>
      <c r="AH858" s="1" t="s">
        <v>2581</v>
      </c>
      <c r="AI858" s="1" t="s">
        <v>3948</v>
      </c>
      <c r="AJ858" s="1"/>
      <c r="AK858" s="1"/>
      <c r="AL858" s="1" t="s">
        <v>3952</v>
      </c>
      <c r="AM858" s="1" t="s">
        <v>3952</v>
      </c>
      <c r="AN858" s="1" t="s">
        <v>3958</v>
      </c>
      <c r="AO858" s="1" t="s">
        <v>4064</v>
      </c>
      <c r="AP858" s="1" t="s">
        <v>4228</v>
      </c>
      <c r="AQ858" s="1"/>
      <c r="AR858">
        <v>24379</v>
      </c>
      <c r="AS858">
        <v>500</v>
      </c>
      <c r="AT858" s="1" t="s">
        <v>4235</v>
      </c>
      <c r="AU858">
        <v>6500</v>
      </c>
      <c r="AV858" s="1" t="s">
        <v>4370</v>
      </c>
      <c r="AW858" s="1" t="s">
        <v>3936</v>
      </c>
      <c r="AX858">
        <v>820</v>
      </c>
      <c r="AY858">
        <v>135820</v>
      </c>
      <c r="AZ858">
        <v>4</v>
      </c>
      <c r="BA858" s="1" t="s">
        <v>3413</v>
      </c>
    </row>
    <row r="859" spans="1:53">
      <c r="A859" s="1" t="s">
        <v>890</v>
      </c>
      <c r="B859">
        <v>0</v>
      </c>
      <c r="C859">
        <v>4800000</v>
      </c>
      <c r="D859" s="1" t="s">
        <v>1623</v>
      </c>
      <c r="E859">
        <v>20</v>
      </c>
      <c r="F859">
        <v>138999</v>
      </c>
      <c r="G859">
        <v>1</v>
      </c>
      <c r="H859" s="1"/>
      <c r="I859" s="1" t="s">
        <v>2406</v>
      </c>
      <c r="J859" s="1" t="s">
        <v>2462</v>
      </c>
      <c r="K859" s="1" t="s">
        <v>2466</v>
      </c>
      <c r="L859" s="1" t="s">
        <v>2472</v>
      </c>
      <c r="M859" s="1" t="s">
        <v>2583</v>
      </c>
      <c r="N859" s="1" t="s">
        <v>2607</v>
      </c>
      <c r="O859" s="1"/>
      <c r="P859">
        <v>3</v>
      </c>
      <c r="Q859" s="1" t="s">
        <v>2248</v>
      </c>
      <c r="R859" s="1" t="s">
        <v>3107</v>
      </c>
      <c r="S859" s="1"/>
      <c r="T859" s="1" t="s">
        <v>3110</v>
      </c>
      <c r="U859" s="1" t="s">
        <v>2248</v>
      </c>
      <c r="V859" s="1" t="s">
        <v>1623</v>
      </c>
      <c r="W859" s="1" t="s">
        <v>3396</v>
      </c>
      <c r="X859" s="1"/>
      <c r="Y859" s="3">
        <v>46219</v>
      </c>
      <c r="Z859" s="1" t="s">
        <v>3415</v>
      </c>
      <c r="AA859" s="3">
        <v>46219</v>
      </c>
      <c r="AB859" s="1" t="s">
        <v>3416</v>
      </c>
      <c r="AC859" s="1" t="s">
        <v>3719</v>
      </c>
      <c r="AD859" s="1" t="s">
        <v>3933</v>
      </c>
      <c r="AE859" s="1" t="s">
        <v>3933</v>
      </c>
      <c r="AF859" s="1" t="s">
        <v>3938</v>
      </c>
      <c r="AG859" s="1" t="s">
        <v>2472</v>
      </c>
      <c r="AH859" s="1" t="s">
        <v>2583</v>
      </c>
      <c r="AI859" s="1" t="s">
        <v>3948</v>
      </c>
      <c r="AJ859" s="1"/>
      <c r="AK859" s="1"/>
      <c r="AL859" s="1" t="s">
        <v>3952</v>
      </c>
      <c r="AM859" s="1" t="s">
        <v>3952</v>
      </c>
      <c r="AN859" s="1" t="s">
        <v>3960</v>
      </c>
      <c r="AO859" s="1" t="s">
        <v>4003</v>
      </c>
      <c r="AP859" s="1" t="s">
        <v>4214</v>
      </c>
      <c r="AQ859" s="1"/>
      <c r="AR859">
        <v>22111</v>
      </c>
      <c r="AS859">
        <v>3</v>
      </c>
      <c r="AT859" s="1" t="s">
        <v>4235</v>
      </c>
      <c r="AU859">
        <v>1600000</v>
      </c>
      <c r="AV859" s="1" t="s">
        <v>4243</v>
      </c>
      <c r="AW859" s="1" t="s">
        <v>3938</v>
      </c>
      <c r="AX859">
        <v>14</v>
      </c>
      <c r="AY859">
        <v>135821</v>
      </c>
      <c r="AZ859">
        <v>1</v>
      </c>
      <c r="BA859" s="1" t="s">
        <v>3413</v>
      </c>
    </row>
    <row r="860" spans="1:53">
      <c r="A860" s="1" t="s">
        <v>891</v>
      </c>
      <c r="B860">
        <v>0</v>
      </c>
      <c r="C860">
        <v>74166.7</v>
      </c>
      <c r="D860" s="1" t="s">
        <v>1936</v>
      </c>
      <c r="E860">
        <v>20</v>
      </c>
      <c r="F860">
        <v>139029</v>
      </c>
      <c r="G860">
        <v>1</v>
      </c>
      <c r="H860" s="1"/>
      <c r="I860" s="1" t="s">
        <v>2436</v>
      </c>
      <c r="J860" s="1" t="s">
        <v>2462</v>
      </c>
      <c r="K860" s="1" t="s">
        <v>2466</v>
      </c>
      <c r="L860" s="1" t="s">
        <v>2472</v>
      </c>
      <c r="M860" s="1" t="s">
        <v>2583</v>
      </c>
      <c r="N860" s="1" t="s">
        <v>2607</v>
      </c>
      <c r="O860" s="1"/>
      <c r="P860">
        <v>10</v>
      </c>
      <c r="Q860" s="1" t="s">
        <v>2881</v>
      </c>
      <c r="R860" s="1" t="s">
        <v>3107</v>
      </c>
      <c r="S860" s="1"/>
      <c r="T860" s="1" t="s">
        <v>3110</v>
      </c>
      <c r="U860" s="1" t="s">
        <v>3215</v>
      </c>
      <c r="V860" s="1" t="s">
        <v>3353</v>
      </c>
      <c r="W860" s="1" t="s">
        <v>3396</v>
      </c>
      <c r="X860" s="1"/>
      <c r="Y860" s="3">
        <v>46219</v>
      </c>
      <c r="Z860" s="1" t="s">
        <v>3415</v>
      </c>
      <c r="AA860" s="3">
        <v>46219</v>
      </c>
      <c r="AB860" s="1" t="s">
        <v>3416</v>
      </c>
      <c r="AC860" s="1" t="s">
        <v>3720</v>
      </c>
      <c r="AD860" s="1" t="s">
        <v>3933</v>
      </c>
      <c r="AE860" s="1" t="s">
        <v>3934</v>
      </c>
      <c r="AF860" s="1" t="s">
        <v>3938</v>
      </c>
      <c r="AG860" s="1" t="s">
        <v>2472</v>
      </c>
      <c r="AH860" s="1" t="s">
        <v>2583</v>
      </c>
      <c r="AI860" s="1" t="s">
        <v>3948</v>
      </c>
      <c r="AJ860" s="1"/>
      <c r="AK860" s="1"/>
      <c r="AL860" s="1" t="s">
        <v>3952</v>
      </c>
      <c r="AM860" s="1" t="s">
        <v>3952</v>
      </c>
      <c r="AN860" s="1" t="s">
        <v>3960</v>
      </c>
      <c r="AO860" s="1" t="s">
        <v>4127</v>
      </c>
      <c r="AP860" s="1" t="s">
        <v>4214</v>
      </c>
      <c r="AQ860" s="1"/>
      <c r="AR860">
        <v>3110</v>
      </c>
      <c r="AS860">
        <v>10</v>
      </c>
      <c r="AT860" s="1" t="s">
        <v>4235</v>
      </c>
      <c r="AU860">
        <v>7416.67</v>
      </c>
      <c r="AV860" s="1" t="s">
        <v>4371</v>
      </c>
      <c r="AW860" s="1" t="s">
        <v>3938</v>
      </c>
      <c r="AX860">
        <v>2142</v>
      </c>
      <c r="AY860">
        <v>135822</v>
      </c>
      <c r="AZ860">
        <v>1</v>
      </c>
      <c r="BA860" s="1" t="s">
        <v>3415</v>
      </c>
    </row>
    <row r="861" spans="1:53">
      <c r="A861" s="1" t="s">
        <v>892</v>
      </c>
      <c r="B861">
        <v>0</v>
      </c>
      <c r="C861">
        <v>210000</v>
      </c>
      <c r="D861" s="1" t="s">
        <v>1537</v>
      </c>
      <c r="E861">
        <v>20</v>
      </c>
      <c r="F861">
        <v>139029</v>
      </c>
      <c r="G861">
        <v>2</v>
      </c>
      <c r="H861" s="1"/>
      <c r="I861" s="1" t="s">
        <v>2438</v>
      </c>
      <c r="J861" s="1" t="s">
        <v>2462</v>
      </c>
      <c r="K861" s="1" t="s">
        <v>2466</v>
      </c>
      <c r="L861" s="1" t="s">
        <v>2472</v>
      </c>
      <c r="M861" s="1" t="s">
        <v>2583</v>
      </c>
      <c r="N861" s="1" t="s">
        <v>2607</v>
      </c>
      <c r="O861" s="1"/>
      <c r="P861">
        <v>30</v>
      </c>
      <c r="Q861" s="1" t="s">
        <v>1538</v>
      </c>
      <c r="R861" s="1" t="s">
        <v>3107</v>
      </c>
      <c r="S861" s="1"/>
      <c r="T861" s="1" t="s">
        <v>3110</v>
      </c>
      <c r="U861" s="1" t="s">
        <v>3215</v>
      </c>
      <c r="V861" s="1" t="s">
        <v>3353</v>
      </c>
      <c r="W861" s="1" t="s">
        <v>3396</v>
      </c>
      <c r="X861" s="1"/>
      <c r="Y861" s="3">
        <v>46219</v>
      </c>
      <c r="Z861" s="1" t="s">
        <v>3415</v>
      </c>
      <c r="AA861" s="3">
        <v>46219</v>
      </c>
      <c r="AB861" s="1" t="s">
        <v>3416</v>
      </c>
      <c r="AC861" s="1" t="s">
        <v>3720</v>
      </c>
      <c r="AD861" s="1" t="s">
        <v>3933</v>
      </c>
      <c r="AE861" s="1" t="s">
        <v>3934</v>
      </c>
      <c r="AF861" s="1" t="s">
        <v>3938</v>
      </c>
      <c r="AG861" s="1" t="s">
        <v>2472</v>
      </c>
      <c r="AH861" s="1" t="s">
        <v>2583</v>
      </c>
      <c r="AI861" s="1" t="s">
        <v>3948</v>
      </c>
      <c r="AJ861" s="1"/>
      <c r="AK861" s="1"/>
      <c r="AL861" s="1" t="s">
        <v>3952</v>
      </c>
      <c r="AM861" s="1" t="s">
        <v>3952</v>
      </c>
      <c r="AN861" s="1" t="s">
        <v>3960</v>
      </c>
      <c r="AO861" s="1" t="s">
        <v>4127</v>
      </c>
      <c r="AP861" s="1" t="s">
        <v>4214</v>
      </c>
      <c r="AQ861" s="1"/>
      <c r="AR861">
        <v>4215</v>
      </c>
      <c r="AS861">
        <v>30</v>
      </c>
      <c r="AT861" s="1" t="s">
        <v>4237</v>
      </c>
      <c r="AU861">
        <v>7000</v>
      </c>
      <c r="AV861" s="1" t="s">
        <v>4372</v>
      </c>
      <c r="AW861" s="1" t="s">
        <v>3938</v>
      </c>
      <c r="AX861">
        <v>2142</v>
      </c>
      <c r="AY861">
        <v>135822</v>
      </c>
      <c r="AZ861">
        <v>2</v>
      </c>
      <c r="BA861" s="1" t="s">
        <v>3415</v>
      </c>
    </row>
    <row r="862" spans="1:53">
      <c r="A862" s="1" t="s">
        <v>893</v>
      </c>
      <c r="B862">
        <v>0</v>
      </c>
      <c r="C862">
        <v>6352880</v>
      </c>
      <c r="D862" s="1" t="s">
        <v>1937</v>
      </c>
      <c r="E862">
        <v>20</v>
      </c>
      <c r="F862">
        <v>138852</v>
      </c>
      <c r="G862">
        <v>1</v>
      </c>
      <c r="H862" s="1"/>
      <c r="I862" s="1" t="s">
        <v>2405</v>
      </c>
      <c r="J862" s="1" t="s">
        <v>2462</v>
      </c>
      <c r="K862" s="1" t="s">
        <v>2464</v>
      </c>
      <c r="L862" s="1" t="s">
        <v>2513</v>
      </c>
      <c r="M862" s="1" t="s">
        <v>2584</v>
      </c>
      <c r="N862" s="1" t="s">
        <v>2607</v>
      </c>
      <c r="O862" s="1"/>
      <c r="P862">
        <v>20</v>
      </c>
      <c r="Q862" s="1" t="s">
        <v>2882</v>
      </c>
      <c r="R862" s="1" t="s">
        <v>3107</v>
      </c>
      <c r="S862" s="1"/>
      <c r="T862" s="1" t="s">
        <v>3108</v>
      </c>
      <c r="U862" s="1" t="s">
        <v>2882</v>
      </c>
      <c r="V862" s="1" t="s">
        <v>1937</v>
      </c>
      <c r="W862" s="1" t="s">
        <v>3396</v>
      </c>
      <c r="X862" s="1" t="s">
        <v>3400</v>
      </c>
      <c r="Y862" s="3">
        <v>46219</v>
      </c>
      <c r="Z862" s="1" t="s">
        <v>3415</v>
      </c>
      <c r="AA862" s="3">
        <v>46219</v>
      </c>
      <c r="AB862" s="1" t="s">
        <v>3416</v>
      </c>
      <c r="AC862" s="1" t="s">
        <v>3721</v>
      </c>
      <c r="AD862" s="1" t="s">
        <v>3933</v>
      </c>
      <c r="AE862" s="1" t="s">
        <v>3933</v>
      </c>
      <c r="AF862" s="1" t="s">
        <v>3939</v>
      </c>
      <c r="AG862" s="1" t="s">
        <v>2513</v>
      </c>
      <c r="AH862" s="1" t="s">
        <v>2584</v>
      </c>
      <c r="AI862" s="1" t="s">
        <v>3948</v>
      </c>
      <c r="AJ862" s="1"/>
      <c r="AK862" s="1"/>
      <c r="AL862" s="1" t="s">
        <v>3952</v>
      </c>
      <c r="AM862" s="1" t="s">
        <v>3952</v>
      </c>
      <c r="AN862" s="1" t="s">
        <v>3958</v>
      </c>
      <c r="AO862" s="1" t="s">
        <v>4002</v>
      </c>
      <c r="AP862" s="1" t="s">
        <v>4212</v>
      </c>
      <c r="AQ862" s="1"/>
      <c r="AR862">
        <v>1264</v>
      </c>
      <c r="AS862">
        <v>20</v>
      </c>
      <c r="AT862" s="1" t="s">
        <v>4235</v>
      </c>
      <c r="AU862">
        <v>317644</v>
      </c>
      <c r="AV862" s="1" t="s">
        <v>4271</v>
      </c>
      <c r="AW862" s="1" t="s">
        <v>3939</v>
      </c>
      <c r="AX862">
        <v>723</v>
      </c>
      <c r="AY862">
        <v>135823</v>
      </c>
      <c r="AZ862">
        <v>1</v>
      </c>
      <c r="BA862" s="1" t="s">
        <v>3402</v>
      </c>
    </row>
    <row r="863" spans="1:53">
      <c r="A863" s="1" t="s">
        <v>894</v>
      </c>
      <c r="B863">
        <v>0</v>
      </c>
      <c r="C863">
        <v>348975000</v>
      </c>
      <c r="D863" s="1" t="s">
        <v>1938</v>
      </c>
      <c r="E863">
        <v>20</v>
      </c>
      <c r="F863">
        <v>138994</v>
      </c>
      <c r="G863">
        <v>1</v>
      </c>
      <c r="H863" s="1"/>
      <c r="I863" s="1" t="s">
        <v>2442</v>
      </c>
      <c r="J863" s="1" t="s">
        <v>2462</v>
      </c>
      <c r="K863" s="1" t="s">
        <v>2466</v>
      </c>
      <c r="L863" s="1" t="s">
        <v>2472</v>
      </c>
      <c r="M863" s="1" t="s">
        <v>2583</v>
      </c>
      <c r="N863" s="1" t="s">
        <v>2607</v>
      </c>
      <c r="O863" s="1"/>
      <c r="P863">
        <v>9</v>
      </c>
      <c r="Q863" s="1" t="s">
        <v>2883</v>
      </c>
      <c r="R863" s="1" t="s">
        <v>3107</v>
      </c>
      <c r="S863" s="1"/>
      <c r="T863" s="1" t="s">
        <v>3110</v>
      </c>
      <c r="U863" s="1" t="s">
        <v>2883</v>
      </c>
      <c r="V863" s="1" t="s">
        <v>1938</v>
      </c>
      <c r="W863" s="1" t="s">
        <v>3396</v>
      </c>
      <c r="X863" s="1"/>
      <c r="Y863" s="3">
        <v>46219</v>
      </c>
      <c r="Z863" s="1" t="s">
        <v>3418</v>
      </c>
      <c r="AA863" s="3">
        <v>46219</v>
      </c>
      <c r="AB863" s="1" t="s">
        <v>3416</v>
      </c>
      <c r="AC863" s="1" t="s">
        <v>3722</v>
      </c>
      <c r="AD863" s="1" t="s">
        <v>3933</v>
      </c>
      <c r="AE863" s="1" t="s">
        <v>3933</v>
      </c>
      <c r="AF863" s="1" t="s">
        <v>3938</v>
      </c>
      <c r="AG863" s="1" t="s">
        <v>2472</v>
      </c>
      <c r="AH863" s="1" t="s">
        <v>2583</v>
      </c>
      <c r="AI863" s="1" t="s">
        <v>3948</v>
      </c>
      <c r="AJ863" s="1"/>
      <c r="AK863" s="1"/>
      <c r="AL863" s="1" t="s">
        <v>3952</v>
      </c>
      <c r="AM863" s="1" t="s">
        <v>3952</v>
      </c>
      <c r="AN863" s="1" t="s">
        <v>3960</v>
      </c>
      <c r="AO863" s="1" t="s">
        <v>4003</v>
      </c>
      <c r="AP863" s="1" t="s">
        <v>4214</v>
      </c>
      <c r="AQ863" s="1"/>
      <c r="AR863">
        <v>3072</v>
      </c>
      <c r="AS863">
        <v>9</v>
      </c>
      <c r="AT863" s="1" t="s">
        <v>4235</v>
      </c>
      <c r="AU863">
        <v>38775000</v>
      </c>
      <c r="AV863" s="1" t="s">
        <v>4366</v>
      </c>
      <c r="AW863" s="1" t="s">
        <v>3938</v>
      </c>
      <c r="AX863">
        <v>14</v>
      </c>
      <c r="AY863">
        <v>135824</v>
      </c>
      <c r="AZ863">
        <v>1</v>
      </c>
      <c r="BA863" s="1" t="s">
        <v>3413</v>
      </c>
    </row>
    <row r="864" spans="1:53">
      <c r="A864" s="1" t="s">
        <v>895</v>
      </c>
      <c r="B864">
        <v>10</v>
      </c>
      <c r="C864">
        <v>186300</v>
      </c>
      <c r="D864" s="1" t="s">
        <v>1939</v>
      </c>
      <c r="E864">
        <v>20</v>
      </c>
      <c r="F864">
        <v>139027</v>
      </c>
      <c r="G864">
        <v>1</v>
      </c>
      <c r="H864" s="1"/>
      <c r="I864" s="1" t="s">
        <v>2443</v>
      </c>
      <c r="J864" s="1" t="s">
        <v>2462</v>
      </c>
      <c r="K864" s="1" t="s">
        <v>2466</v>
      </c>
      <c r="L864" s="1" t="s">
        <v>2472</v>
      </c>
      <c r="M864" s="1" t="s">
        <v>2583</v>
      </c>
      <c r="N864" s="1" t="s">
        <v>2607</v>
      </c>
      <c r="O864" s="1"/>
      <c r="P864">
        <v>3</v>
      </c>
      <c r="Q864" s="1" t="s">
        <v>2884</v>
      </c>
      <c r="R864" s="1" t="s">
        <v>3107</v>
      </c>
      <c r="S864" s="1"/>
      <c r="T864" s="1" t="s">
        <v>3110</v>
      </c>
      <c r="U864" s="1" t="s">
        <v>3216</v>
      </c>
      <c r="V864" s="1" t="s">
        <v>3354</v>
      </c>
      <c r="W864" s="1" t="s">
        <v>3396</v>
      </c>
      <c r="X864" s="1"/>
      <c r="Y864" s="3">
        <v>46219</v>
      </c>
      <c r="Z864" s="1" t="s">
        <v>3415</v>
      </c>
      <c r="AA864" s="3">
        <v>46219</v>
      </c>
      <c r="AB864" s="1" t="s">
        <v>3416</v>
      </c>
      <c r="AC864" s="1" t="s">
        <v>3723</v>
      </c>
      <c r="AD864" s="1" t="s">
        <v>3933</v>
      </c>
      <c r="AE864" s="1" t="s">
        <v>3934</v>
      </c>
      <c r="AF864" s="1" t="s">
        <v>3938</v>
      </c>
      <c r="AG864" s="1" t="s">
        <v>2472</v>
      </c>
      <c r="AH864" s="1" t="s">
        <v>2583</v>
      </c>
      <c r="AI864" s="1" t="s">
        <v>3948</v>
      </c>
      <c r="AJ864" s="1"/>
      <c r="AK864" s="1"/>
      <c r="AL864" s="1" t="s">
        <v>3952</v>
      </c>
      <c r="AM864" s="1" t="s">
        <v>3952</v>
      </c>
      <c r="AN864" s="1" t="s">
        <v>3960</v>
      </c>
      <c r="AO864" s="1" t="s">
        <v>4053</v>
      </c>
      <c r="AP864" s="1" t="s">
        <v>4214</v>
      </c>
      <c r="AQ864" s="1"/>
      <c r="AR864">
        <v>2787</v>
      </c>
      <c r="AS864">
        <v>3</v>
      </c>
      <c r="AT864" s="1" t="s">
        <v>4235</v>
      </c>
      <c r="AU864">
        <v>69000</v>
      </c>
      <c r="AV864" s="1" t="s">
        <v>4373</v>
      </c>
      <c r="AW864" s="1" t="s">
        <v>3938</v>
      </c>
      <c r="AX864">
        <v>1817</v>
      </c>
      <c r="AY864">
        <v>135825</v>
      </c>
      <c r="AZ864">
        <v>1</v>
      </c>
      <c r="BA864" s="1" t="s">
        <v>3415</v>
      </c>
    </row>
    <row r="865" spans="1:53">
      <c r="A865" s="1" t="s">
        <v>896</v>
      </c>
      <c r="B865">
        <v>10</v>
      </c>
      <c r="C865">
        <v>4500</v>
      </c>
      <c r="D865" s="1" t="s">
        <v>1940</v>
      </c>
      <c r="E865">
        <v>20</v>
      </c>
      <c r="F865">
        <v>0</v>
      </c>
      <c r="G865">
        <v>0</v>
      </c>
      <c r="H865" s="1"/>
      <c r="I865" s="1" t="s">
        <v>2443</v>
      </c>
      <c r="J865" s="1" t="s">
        <v>2462</v>
      </c>
      <c r="K865" s="1" t="s">
        <v>2466</v>
      </c>
      <c r="L865" s="1" t="s">
        <v>2472</v>
      </c>
      <c r="M865" s="1" t="s">
        <v>2583</v>
      </c>
      <c r="N865" s="1" t="s">
        <v>2607</v>
      </c>
      <c r="O865" s="1"/>
      <c r="P865">
        <v>2</v>
      </c>
      <c r="Q865" s="1" t="s">
        <v>2885</v>
      </c>
      <c r="R865" s="1" t="s">
        <v>3107</v>
      </c>
      <c r="S865" s="1"/>
      <c r="T865" s="1" t="s">
        <v>3110</v>
      </c>
      <c r="U865" s="1" t="s">
        <v>3216</v>
      </c>
      <c r="V865" s="1" t="s">
        <v>3354</v>
      </c>
      <c r="W865" s="1" t="s">
        <v>3396</v>
      </c>
      <c r="X865" s="1"/>
      <c r="Y865" s="3">
        <v>46219</v>
      </c>
      <c r="Z865" s="1" t="s">
        <v>3415</v>
      </c>
      <c r="AA865" s="3">
        <v>46219</v>
      </c>
      <c r="AB865" s="1" t="s">
        <v>3416</v>
      </c>
      <c r="AC865" s="1" t="s">
        <v>3723</v>
      </c>
      <c r="AD865" s="1" t="s">
        <v>3933</v>
      </c>
      <c r="AE865" s="1" t="s">
        <v>3934</v>
      </c>
      <c r="AF865" s="1" t="s">
        <v>3938</v>
      </c>
      <c r="AG865" s="1" t="s">
        <v>2472</v>
      </c>
      <c r="AH865" s="1" t="s">
        <v>2583</v>
      </c>
      <c r="AI865" s="1" t="s">
        <v>3948</v>
      </c>
      <c r="AJ865" s="1"/>
      <c r="AK865" s="1"/>
      <c r="AL865" s="1" t="s">
        <v>3952</v>
      </c>
      <c r="AM865" s="1" t="s">
        <v>3952</v>
      </c>
      <c r="AN865" s="1" t="s">
        <v>3960</v>
      </c>
      <c r="AO865" s="1" t="s">
        <v>4053</v>
      </c>
      <c r="AP865" s="1"/>
      <c r="AQ865" s="1"/>
      <c r="AR865">
        <v>5086</v>
      </c>
      <c r="AS865">
        <v>2</v>
      </c>
      <c r="AT865" s="1" t="s">
        <v>4236</v>
      </c>
      <c r="AU865">
        <v>2500</v>
      </c>
      <c r="AV865" s="1" t="s">
        <v>4374</v>
      </c>
      <c r="AW865" s="1" t="s">
        <v>3938</v>
      </c>
      <c r="AX865">
        <v>1817</v>
      </c>
      <c r="AY865">
        <v>135825</v>
      </c>
      <c r="AZ865">
        <v>2</v>
      </c>
      <c r="BA865" s="1" t="s">
        <v>3420</v>
      </c>
    </row>
    <row r="866" spans="1:53">
      <c r="A866" s="1" t="s">
        <v>897</v>
      </c>
      <c r="B866">
        <v>10</v>
      </c>
      <c r="C866">
        <v>2520</v>
      </c>
      <c r="D866" s="1" t="s">
        <v>1941</v>
      </c>
      <c r="E866">
        <v>20</v>
      </c>
      <c r="F866">
        <v>0</v>
      </c>
      <c r="G866">
        <v>0</v>
      </c>
      <c r="H866" s="1"/>
      <c r="I866" s="1" t="s">
        <v>2443</v>
      </c>
      <c r="J866" s="1" t="s">
        <v>2462</v>
      </c>
      <c r="K866" s="1" t="s">
        <v>2466</v>
      </c>
      <c r="L866" s="1" t="s">
        <v>2472</v>
      </c>
      <c r="M866" s="1" t="s">
        <v>2583</v>
      </c>
      <c r="N866" s="1" t="s">
        <v>2607</v>
      </c>
      <c r="O866" s="1"/>
      <c r="P866">
        <v>2</v>
      </c>
      <c r="Q866" s="1" t="s">
        <v>2886</v>
      </c>
      <c r="R866" s="1" t="s">
        <v>3107</v>
      </c>
      <c r="S866" s="1"/>
      <c r="T866" s="1" t="s">
        <v>3110</v>
      </c>
      <c r="U866" s="1" t="s">
        <v>3216</v>
      </c>
      <c r="V866" s="1" t="s">
        <v>3354</v>
      </c>
      <c r="W866" s="1" t="s">
        <v>3396</v>
      </c>
      <c r="X866" s="1"/>
      <c r="Y866" s="3">
        <v>46219</v>
      </c>
      <c r="Z866" s="1" t="s">
        <v>3415</v>
      </c>
      <c r="AA866" s="3">
        <v>46219</v>
      </c>
      <c r="AB866" s="1" t="s">
        <v>3416</v>
      </c>
      <c r="AC866" s="1" t="s">
        <v>3723</v>
      </c>
      <c r="AD866" s="1" t="s">
        <v>3933</v>
      </c>
      <c r="AE866" s="1" t="s">
        <v>3934</v>
      </c>
      <c r="AF866" s="1" t="s">
        <v>3938</v>
      </c>
      <c r="AG866" s="1" t="s">
        <v>2472</v>
      </c>
      <c r="AH866" s="1" t="s">
        <v>2583</v>
      </c>
      <c r="AI866" s="1" t="s">
        <v>3948</v>
      </c>
      <c r="AJ866" s="1"/>
      <c r="AK866" s="1"/>
      <c r="AL866" s="1" t="s">
        <v>3952</v>
      </c>
      <c r="AM866" s="1" t="s">
        <v>3952</v>
      </c>
      <c r="AN866" s="1" t="s">
        <v>3960</v>
      </c>
      <c r="AO866" s="1" t="s">
        <v>4053</v>
      </c>
      <c r="AP866" s="1"/>
      <c r="AQ866" s="1"/>
      <c r="AR866">
        <v>5086</v>
      </c>
      <c r="AS866">
        <v>2</v>
      </c>
      <c r="AT866" s="1" t="s">
        <v>4236</v>
      </c>
      <c r="AU866">
        <v>1400</v>
      </c>
      <c r="AV866" s="1" t="s">
        <v>4374</v>
      </c>
      <c r="AW866" s="1" t="s">
        <v>3938</v>
      </c>
      <c r="AX866">
        <v>1817</v>
      </c>
      <c r="AY866">
        <v>135825</v>
      </c>
      <c r="AZ866">
        <v>3</v>
      </c>
      <c r="BA866" s="1" t="s">
        <v>3420</v>
      </c>
    </row>
    <row r="867" spans="1:53">
      <c r="A867" s="1" t="s">
        <v>898</v>
      </c>
      <c r="B867">
        <v>10</v>
      </c>
      <c r="C867">
        <v>45000</v>
      </c>
      <c r="D867" s="1" t="s">
        <v>1942</v>
      </c>
      <c r="E867">
        <v>20</v>
      </c>
      <c r="F867">
        <v>0</v>
      </c>
      <c r="G867">
        <v>0</v>
      </c>
      <c r="H867" s="1"/>
      <c r="I867" s="1" t="s">
        <v>2443</v>
      </c>
      <c r="J867" s="1" t="s">
        <v>2462</v>
      </c>
      <c r="K867" s="1" t="s">
        <v>2466</v>
      </c>
      <c r="L867" s="1" t="s">
        <v>2472</v>
      </c>
      <c r="M867" s="1" t="s">
        <v>2583</v>
      </c>
      <c r="N867" s="1" t="s">
        <v>2607</v>
      </c>
      <c r="O867" s="1"/>
      <c r="P867">
        <v>2</v>
      </c>
      <c r="Q867" s="1" t="s">
        <v>2887</v>
      </c>
      <c r="R867" s="1" t="s">
        <v>3107</v>
      </c>
      <c r="S867" s="1"/>
      <c r="T867" s="1" t="s">
        <v>3110</v>
      </c>
      <c r="U867" s="1" t="s">
        <v>3216</v>
      </c>
      <c r="V867" s="1" t="s">
        <v>3354</v>
      </c>
      <c r="W867" s="1" t="s">
        <v>3396</v>
      </c>
      <c r="X867" s="1"/>
      <c r="Y867" s="3">
        <v>46219</v>
      </c>
      <c r="Z867" s="1" t="s">
        <v>3415</v>
      </c>
      <c r="AA867" s="3">
        <v>46219</v>
      </c>
      <c r="AB867" s="1" t="s">
        <v>3416</v>
      </c>
      <c r="AC867" s="1" t="s">
        <v>3723</v>
      </c>
      <c r="AD867" s="1" t="s">
        <v>3933</v>
      </c>
      <c r="AE867" s="1" t="s">
        <v>3934</v>
      </c>
      <c r="AF867" s="1" t="s">
        <v>3938</v>
      </c>
      <c r="AG867" s="1" t="s">
        <v>2472</v>
      </c>
      <c r="AH867" s="1" t="s">
        <v>2583</v>
      </c>
      <c r="AI867" s="1" t="s">
        <v>3948</v>
      </c>
      <c r="AJ867" s="1"/>
      <c r="AK867" s="1"/>
      <c r="AL867" s="1" t="s">
        <v>3952</v>
      </c>
      <c r="AM867" s="1" t="s">
        <v>3952</v>
      </c>
      <c r="AN867" s="1" t="s">
        <v>3960</v>
      </c>
      <c r="AO867" s="1" t="s">
        <v>4053</v>
      </c>
      <c r="AP867" s="1"/>
      <c r="AQ867" s="1"/>
      <c r="AR867">
        <v>2787</v>
      </c>
      <c r="AS867">
        <v>2</v>
      </c>
      <c r="AT867" s="1" t="s">
        <v>4235</v>
      </c>
      <c r="AU867">
        <v>25000</v>
      </c>
      <c r="AV867" s="1" t="s">
        <v>4373</v>
      </c>
      <c r="AW867" s="1" t="s">
        <v>3938</v>
      </c>
      <c r="AX867">
        <v>1817</v>
      </c>
      <c r="AY867">
        <v>135825</v>
      </c>
      <c r="AZ867">
        <v>4</v>
      </c>
      <c r="BA867" s="1" t="s">
        <v>3420</v>
      </c>
    </row>
    <row r="868" spans="1:53">
      <c r="A868" s="1" t="s">
        <v>899</v>
      </c>
      <c r="B868">
        <v>10</v>
      </c>
      <c r="C868">
        <v>11610</v>
      </c>
      <c r="D868" s="1" t="s">
        <v>1943</v>
      </c>
      <c r="E868">
        <v>20</v>
      </c>
      <c r="F868">
        <v>0</v>
      </c>
      <c r="G868">
        <v>0</v>
      </c>
      <c r="H868" s="1"/>
      <c r="I868" s="1" t="s">
        <v>2443</v>
      </c>
      <c r="J868" s="1" t="s">
        <v>2462</v>
      </c>
      <c r="K868" s="1" t="s">
        <v>2466</v>
      </c>
      <c r="L868" s="1" t="s">
        <v>2472</v>
      </c>
      <c r="M868" s="1" t="s">
        <v>2583</v>
      </c>
      <c r="N868" s="1" t="s">
        <v>2607</v>
      </c>
      <c r="O868" s="1"/>
      <c r="P868">
        <v>1</v>
      </c>
      <c r="Q868" s="1" t="s">
        <v>2888</v>
      </c>
      <c r="R868" s="1" t="s">
        <v>3107</v>
      </c>
      <c r="S868" s="1"/>
      <c r="T868" s="1" t="s">
        <v>3110</v>
      </c>
      <c r="U868" s="1" t="s">
        <v>3216</v>
      </c>
      <c r="V868" s="1" t="s">
        <v>3354</v>
      </c>
      <c r="W868" s="1" t="s">
        <v>3396</v>
      </c>
      <c r="X868" s="1"/>
      <c r="Y868" s="3">
        <v>46219</v>
      </c>
      <c r="Z868" s="1" t="s">
        <v>3415</v>
      </c>
      <c r="AA868" s="3">
        <v>46219</v>
      </c>
      <c r="AB868" s="1" t="s">
        <v>3416</v>
      </c>
      <c r="AC868" s="1" t="s">
        <v>3723</v>
      </c>
      <c r="AD868" s="1" t="s">
        <v>3933</v>
      </c>
      <c r="AE868" s="1" t="s">
        <v>3934</v>
      </c>
      <c r="AF868" s="1" t="s">
        <v>3938</v>
      </c>
      <c r="AG868" s="1" t="s">
        <v>2472</v>
      </c>
      <c r="AH868" s="1" t="s">
        <v>2583</v>
      </c>
      <c r="AI868" s="1" t="s">
        <v>3948</v>
      </c>
      <c r="AJ868" s="1"/>
      <c r="AK868" s="1"/>
      <c r="AL868" s="1" t="s">
        <v>3952</v>
      </c>
      <c r="AM868" s="1" t="s">
        <v>3952</v>
      </c>
      <c r="AN868" s="1" t="s">
        <v>3960</v>
      </c>
      <c r="AO868" s="1" t="s">
        <v>4053</v>
      </c>
      <c r="AP868" s="1"/>
      <c r="AQ868" s="1"/>
      <c r="AR868">
        <v>4270</v>
      </c>
      <c r="AS868">
        <v>1</v>
      </c>
      <c r="AT868" s="1" t="s">
        <v>4235</v>
      </c>
      <c r="AU868">
        <v>12900</v>
      </c>
      <c r="AV868" s="1" t="s">
        <v>4375</v>
      </c>
      <c r="AW868" s="1" t="s">
        <v>3938</v>
      </c>
      <c r="AX868">
        <v>1817</v>
      </c>
      <c r="AY868">
        <v>135825</v>
      </c>
      <c r="AZ868">
        <v>5</v>
      </c>
      <c r="BA868" s="1" t="s">
        <v>3420</v>
      </c>
    </row>
    <row r="869" spans="1:53" ht="28.5">
      <c r="A869" s="2" t="s">
        <v>900</v>
      </c>
      <c r="B869">
        <v>0</v>
      </c>
      <c r="C869">
        <v>3766400</v>
      </c>
      <c r="D869" s="1" t="s">
        <v>1944</v>
      </c>
      <c r="E869">
        <v>20</v>
      </c>
      <c r="F869">
        <v>138997</v>
      </c>
      <c r="G869">
        <v>1</v>
      </c>
      <c r="H869" s="1"/>
      <c r="I869" s="1" t="s">
        <v>2406</v>
      </c>
      <c r="J869" s="1" t="s">
        <v>2462</v>
      </c>
      <c r="K869" s="1" t="s">
        <v>2466</v>
      </c>
      <c r="L869" s="1" t="s">
        <v>2472</v>
      </c>
      <c r="M869" s="1" t="s">
        <v>2583</v>
      </c>
      <c r="N869" s="1" t="s">
        <v>2607</v>
      </c>
      <c r="O869" s="1"/>
      <c r="P869">
        <v>4</v>
      </c>
      <c r="Q869" s="1" t="s">
        <v>2889</v>
      </c>
      <c r="R869" s="1" t="s">
        <v>3107</v>
      </c>
      <c r="S869" s="1"/>
      <c r="T869" s="1" t="s">
        <v>3110</v>
      </c>
      <c r="U869" s="1" t="s">
        <v>2889</v>
      </c>
      <c r="V869" s="1" t="s">
        <v>1944</v>
      </c>
      <c r="W869" s="1" t="s">
        <v>3396</v>
      </c>
      <c r="X869" s="1"/>
      <c r="Y869" s="3">
        <v>46219</v>
      </c>
      <c r="Z869" s="1" t="s">
        <v>3415</v>
      </c>
      <c r="AA869" s="3">
        <v>46219</v>
      </c>
      <c r="AB869" s="1" t="s">
        <v>3416</v>
      </c>
      <c r="AC869" s="1" t="s">
        <v>3724</v>
      </c>
      <c r="AD869" s="1" t="s">
        <v>3933</v>
      </c>
      <c r="AE869" s="1" t="s">
        <v>3933</v>
      </c>
      <c r="AF869" s="1" t="s">
        <v>3938</v>
      </c>
      <c r="AG869" s="1" t="s">
        <v>2472</v>
      </c>
      <c r="AH869" s="1" t="s">
        <v>2583</v>
      </c>
      <c r="AI869" s="1" t="s">
        <v>3948</v>
      </c>
      <c r="AJ869" s="1"/>
      <c r="AK869" s="1"/>
      <c r="AL869" s="1" t="s">
        <v>3952</v>
      </c>
      <c r="AM869" s="1" t="s">
        <v>3952</v>
      </c>
      <c r="AN869" s="1" t="s">
        <v>3960</v>
      </c>
      <c r="AO869" s="1" t="s">
        <v>4003</v>
      </c>
      <c r="AP869" s="1" t="s">
        <v>4214</v>
      </c>
      <c r="AQ869" s="1"/>
      <c r="AR869">
        <v>22111</v>
      </c>
      <c r="AS869">
        <v>4</v>
      </c>
      <c r="AT869" s="1" t="s">
        <v>4235</v>
      </c>
      <c r="AU869">
        <v>941600</v>
      </c>
      <c r="AV869" s="1" t="s">
        <v>4243</v>
      </c>
      <c r="AW869" s="1" t="s">
        <v>3938</v>
      </c>
      <c r="AX869">
        <v>14</v>
      </c>
      <c r="AY869">
        <v>135826</v>
      </c>
      <c r="AZ869">
        <v>1</v>
      </c>
      <c r="BA869" s="1" t="s">
        <v>3413</v>
      </c>
    </row>
    <row r="870" spans="1:53" ht="28.5">
      <c r="A870" s="2" t="s">
        <v>901</v>
      </c>
      <c r="B870">
        <v>0</v>
      </c>
      <c r="C870">
        <v>153060000</v>
      </c>
      <c r="D870" s="1" t="s">
        <v>1945</v>
      </c>
      <c r="E870">
        <v>0</v>
      </c>
      <c r="F870">
        <v>138970</v>
      </c>
      <c r="G870">
        <v>1</v>
      </c>
      <c r="H870" s="1"/>
      <c r="I870" s="1" t="s">
        <v>2442</v>
      </c>
      <c r="J870" s="1" t="s">
        <v>2462</v>
      </c>
      <c r="K870" s="1" t="s">
        <v>2466</v>
      </c>
      <c r="L870" s="1" t="s">
        <v>2472</v>
      </c>
      <c r="M870" s="1" t="s">
        <v>2583</v>
      </c>
      <c r="N870" s="1" t="s">
        <v>2607</v>
      </c>
      <c r="O870" s="1"/>
      <c r="P870">
        <v>12</v>
      </c>
      <c r="Q870" s="1" t="s">
        <v>1945</v>
      </c>
      <c r="R870" s="1" t="s">
        <v>3107</v>
      </c>
      <c r="S870" s="1"/>
      <c r="T870" s="1" t="s">
        <v>3110</v>
      </c>
      <c r="U870" s="1" t="s">
        <v>1945</v>
      </c>
      <c r="V870" s="1" t="s">
        <v>1945</v>
      </c>
      <c r="W870" s="1" t="s">
        <v>3396</v>
      </c>
      <c r="X870" s="1"/>
      <c r="Y870" s="3">
        <v>46219</v>
      </c>
      <c r="Z870" s="1" t="s">
        <v>3415</v>
      </c>
      <c r="AA870" s="3">
        <v>46219</v>
      </c>
      <c r="AB870" s="1" t="s">
        <v>3416</v>
      </c>
      <c r="AC870" s="1" t="s">
        <v>3725</v>
      </c>
      <c r="AD870" s="1" t="s">
        <v>3933</v>
      </c>
      <c r="AE870" s="1" t="s">
        <v>3933</v>
      </c>
      <c r="AF870" s="1" t="s">
        <v>3938</v>
      </c>
      <c r="AG870" s="1" t="s">
        <v>2472</v>
      </c>
      <c r="AH870" s="1" t="s">
        <v>2583</v>
      </c>
      <c r="AI870" s="1" t="s">
        <v>3948</v>
      </c>
      <c r="AJ870" s="1"/>
      <c r="AK870" s="1"/>
      <c r="AL870" s="1" t="s">
        <v>3952</v>
      </c>
      <c r="AM870" s="1" t="s">
        <v>3952</v>
      </c>
      <c r="AN870" s="1" t="s">
        <v>3960</v>
      </c>
      <c r="AO870" s="1" t="s">
        <v>4126</v>
      </c>
      <c r="AP870" s="1" t="s">
        <v>4214</v>
      </c>
      <c r="AQ870" s="1"/>
      <c r="AR870">
        <v>3072</v>
      </c>
      <c r="AS870">
        <v>12</v>
      </c>
      <c r="AT870" s="1" t="s">
        <v>4235</v>
      </c>
      <c r="AU870">
        <v>12755000</v>
      </c>
      <c r="AV870" s="1" t="s">
        <v>4366</v>
      </c>
      <c r="AW870" s="1" t="s">
        <v>3938</v>
      </c>
      <c r="AX870">
        <v>5623</v>
      </c>
      <c r="AY870">
        <v>135827</v>
      </c>
      <c r="AZ870">
        <v>1</v>
      </c>
      <c r="BA870" s="1" t="s">
        <v>3407</v>
      </c>
    </row>
    <row r="871" spans="1:53" ht="28.5">
      <c r="A871" s="2" t="s">
        <v>902</v>
      </c>
      <c r="B871">
        <v>0</v>
      </c>
      <c r="C871">
        <v>18600000</v>
      </c>
      <c r="D871" s="1" t="s">
        <v>1946</v>
      </c>
      <c r="E871">
        <v>0</v>
      </c>
      <c r="F871">
        <v>138973</v>
      </c>
      <c r="G871">
        <v>1</v>
      </c>
      <c r="H871" s="1"/>
      <c r="I871" s="1" t="s">
        <v>2442</v>
      </c>
      <c r="J871" s="1" t="s">
        <v>2462</v>
      </c>
      <c r="K871" s="1" t="s">
        <v>2466</v>
      </c>
      <c r="L871" s="1" t="s">
        <v>2472</v>
      </c>
      <c r="M871" s="1" t="s">
        <v>2583</v>
      </c>
      <c r="N871" s="1" t="s">
        <v>2607</v>
      </c>
      <c r="O871" s="1"/>
      <c r="P871">
        <v>12</v>
      </c>
      <c r="Q871" s="1" t="s">
        <v>1946</v>
      </c>
      <c r="R871" s="1" t="s">
        <v>3107</v>
      </c>
      <c r="S871" s="1"/>
      <c r="T871" s="1" t="s">
        <v>3110</v>
      </c>
      <c r="U871" s="1" t="s">
        <v>1946</v>
      </c>
      <c r="V871" s="1" t="s">
        <v>1946</v>
      </c>
      <c r="W871" s="1" t="s">
        <v>3396</v>
      </c>
      <c r="X871" s="1"/>
      <c r="Y871" s="3">
        <v>46219</v>
      </c>
      <c r="Z871" s="1" t="s">
        <v>3419</v>
      </c>
      <c r="AA871" s="3">
        <v>46219</v>
      </c>
      <c r="AB871" s="1" t="s">
        <v>3416</v>
      </c>
      <c r="AC871" s="1" t="s">
        <v>3726</v>
      </c>
      <c r="AD871" s="1" t="s">
        <v>3933</v>
      </c>
      <c r="AE871" s="1" t="s">
        <v>3933</v>
      </c>
      <c r="AF871" s="1" t="s">
        <v>3938</v>
      </c>
      <c r="AG871" s="1" t="s">
        <v>2472</v>
      </c>
      <c r="AH871" s="1" t="s">
        <v>2583</v>
      </c>
      <c r="AI871" s="1" t="s">
        <v>3948</v>
      </c>
      <c r="AJ871" s="1"/>
      <c r="AK871" s="1"/>
      <c r="AL871" s="1" t="s">
        <v>3952</v>
      </c>
      <c r="AM871" s="1" t="s">
        <v>3952</v>
      </c>
      <c r="AN871" s="1" t="s">
        <v>3960</v>
      </c>
      <c r="AO871" s="1" t="s">
        <v>4126</v>
      </c>
      <c r="AP871" s="1" t="s">
        <v>4214</v>
      </c>
      <c r="AQ871" s="1"/>
      <c r="AR871">
        <v>3072</v>
      </c>
      <c r="AS871">
        <v>12</v>
      </c>
      <c r="AT871" s="1" t="s">
        <v>4235</v>
      </c>
      <c r="AU871">
        <v>1550000</v>
      </c>
      <c r="AV871" s="1" t="s">
        <v>4366</v>
      </c>
      <c r="AW871" s="1" t="s">
        <v>3938</v>
      </c>
      <c r="AX871">
        <v>5623</v>
      </c>
      <c r="AY871">
        <v>135828</v>
      </c>
      <c r="AZ871">
        <v>1</v>
      </c>
      <c r="BA871" s="1" t="s">
        <v>3407</v>
      </c>
    </row>
    <row r="872" spans="1:53" ht="42.75">
      <c r="A872" s="2" t="s">
        <v>903</v>
      </c>
      <c r="B872">
        <v>0</v>
      </c>
      <c r="C872">
        <v>578196.07999999996</v>
      </c>
      <c r="D872" s="1" t="s">
        <v>1947</v>
      </c>
      <c r="E872">
        <v>20</v>
      </c>
      <c r="F872">
        <v>139035</v>
      </c>
      <c r="G872">
        <v>1</v>
      </c>
      <c r="H872" s="1"/>
      <c r="I872" s="1" t="s">
        <v>2405</v>
      </c>
      <c r="J872" s="1" t="s">
        <v>2462</v>
      </c>
      <c r="K872" s="1" t="s">
        <v>2466</v>
      </c>
      <c r="L872" s="1" t="s">
        <v>2485</v>
      </c>
      <c r="M872" s="1" t="s">
        <v>2583</v>
      </c>
      <c r="N872" s="1" t="s">
        <v>2607</v>
      </c>
      <c r="O872" s="1"/>
      <c r="P872">
        <v>12</v>
      </c>
      <c r="Q872" s="1" t="s">
        <v>2890</v>
      </c>
      <c r="R872" s="1" t="s">
        <v>3107</v>
      </c>
      <c r="S872" s="1"/>
      <c r="T872" s="1" t="s">
        <v>3110</v>
      </c>
      <c r="U872" s="1" t="s">
        <v>2890</v>
      </c>
      <c r="V872" s="1" t="s">
        <v>1947</v>
      </c>
      <c r="W872" s="1" t="s">
        <v>3396</v>
      </c>
      <c r="X872" s="1"/>
      <c r="Y872" s="3">
        <v>46219</v>
      </c>
      <c r="Z872" s="1" t="s">
        <v>3415</v>
      </c>
      <c r="AA872" s="3">
        <v>46219</v>
      </c>
      <c r="AB872" s="1" t="s">
        <v>3416</v>
      </c>
      <c r="AC872" s="1" t="s">
        <v>3727</v>
      </c>
      <c r="AD872" s="1" t="s">
        <v>3933</v>
      </c>
      <c r="AE872" s="1" t="s">
        <v>3933</v>
      </c>
      <c r="AF872" s="1" t="s">
        <v>3938</v>
      </c>
      <c r="AG872" s="1" t="s">
        <v>2485</v>
      </c>
      <c r="AH872" s="1" t="s">
        <v>2583</v>
      </c>
      <c r="AI872" s="1" t="s">
        <v>3948</v>
      </c>
      <c r="AJ872" s="1"/>
      <c r="AK872" s="1"/>
      <c r="AL872" s="1" t="s">
        <v>3952</v>
      </c>
      <c r="AM872" s="1" t="s">
        <v>3952</v>
      </c>
      <c r="AN872" s="1" t="s">
        <v>3960</v>
      </c>
      <c r="AO872" s="1" t="s">
        <v>4021</v>
      </c>
      <c r="AP872" s="1" t="s">
        <v>4214</v>
      </c>
      <c r="AQ872" s="1"/>
      <c r="AR872">
        <v>22414</v>
      </c>
      <c r="AS872">
        <v>12</v>
      </c>
      <c r="AT872" s="1" t="s">
        <v>4235</v>
      </c>
      <c r="AU872">
        <v>48183.006939999999</v>
      </c>
      <c r="AV872" s="1" t="s">
        <v>4376</v>
      </c>
      <c r="AW872" s="1" t="s">
        <v>3938</v>
      </c>
      <c r="AX872">
        <v>2426</v>
      </c>
      <c r="AY872">
        <v>135829</v>
      </c>
      <c r="AZ872">
        <v>1</v>
      </c>
      <c r="BA872" s="1" t="s">
        <v>3415</v>
      </c>
    </row>
    <row r="873" spans="1:53">
      <c r="A873" s="1" t="s">
        <v>904</v>
      </c>
      <c r="B873">
        <v>0</v>
      </c>
      <c r="C873">
        <v>4173000</v>
      </c>
      <c r="D873" s="1" t="s">
        <v>1948</v>
      </c>
      <c r="E873">
        <v>20</v>
      </c>
      <c r="F873">
        <v>139033</v>
      </c>
      <c r="G873">
        <v>1</v>
      </c>
      <c r="H873" s="1"/>
      <c r="I873" s="1" t="s">
        <v>2442</v>
      </c>
      <c r="J873" s="1" t="s">
        <v>2462</v>
      </c>
      <c r="K873" s="1" t="s">
        <v>2466</v>
      </c>
      <c r="L873" s="1" t="s">
        <v>2472</v>
      </c>
      <c r="M873" s="1" t="s">
        <v>2583</v>
      </c>
      <c r="N873" s="1" t="s">
        <v>2607</v>
      </c>
      <c r="O873" s="1"/>
      <c r="P873">
        <v>1</v>
      </c>
      <c r="Q873" s="1" t="s">
        <v>2891</v>
      </c>
      <c r="R873" s="1" t="s">
        <v>3107</v>
      </c>
      <c r="S873" s="1"/>
      <c r="T873" s="1" t="s">
        <v>3110</v>
      </c>
      <c r="U873" s="1" t="s">
        <v>2891</v>
      </c>
      <c r="V873" s="1" t="s">
        <v>1948</v>
      </c>
      <c r="W873" s="1" t="s">
        <v>3396</v>
      </c>
      <c r="X873" s="1"/>
      <c r="Y873" s="3">
        <v>46219</v>
      </c>
      <c r="Z873" s="1" t="s">
        <v>3415</v>
      </c>
      <c r="AA873" s="3">
        <v>46219</v>
      </c>
      <c r="AB873" s="1" t="s">
        <v>3416</v>
      </c>
      <c r="AC873" s="1" t="s">
        <v>3728</v>
      </c>
      <c r="AD873" s="1" t="s">
        <v>3933</v>
      </c>
      <c r="AE873" s="1" t="s">
        <v>3933</v>
      </c>
      <c r="AF873" s="1" t="s">
        <v>3938</v>
      </c>
      <c r="AG873" s="1" t="s">
        <v>2472</v>
      </c>
      <c r="AH873" s="1" t="s">
        <v>2583</v>
      </c>
      <c r="AI873" s="1" t="s">
        <v>3948</v>
      </c>
      <c r="AJ873" s="1"/>
      <c r="AK873" s="1"/>
      <c r="AL873" s="1" t="s">
        <v>3952</v>
      </c>
      <c r="AM873" s="1" t="s">
        <v>3952</v>
      </c>
      <c r="AN873" s="1" t="s">
        <v>3960</v>
      </c>
      <c r="AO873" s="1" t="s">
        <v>4128</v>
      </c>
      <c r="AP873" s="1" t="s">
        <v>4214</v>
      </c>
      <c r="AQ873" s="1"/>
      <c r="AR873">
        <v>3072</v>
      </c>
      <c r="AS873">
        <v>1</v>
      </c>
      <c r="AT873" s="1" t="s">
        <v>4235</v>
      </c>
      <c r="AU873">
        <v>4173000</v>
      </c>
      <c r="AV873" s="1" t="s">
        <v>4366</v>
      </c>
      <c r="AW873" s="1" t="s">
        <v>3938</v>
      </c>
      <c r="AX873">
        <v>4740</v>
      </c>
      <c r="AY873">
        <v>135830</v>
      </c>
      <c r="AZ873">
        <v>1</v>
      </c>
      <c r="BA873" s="1" t="s">
        <v>3415</v>
      </c>
    </row>
    <row r="874" spans="1:53" ht="28.5">
      <c r="A874" s="2" t="s">
        <v>905</v>
      </c>
      <c r="B874">
        <v>0</v>
      </c>
      <c r="C874">
        <v>7796115</v>
      </c>
      <c r="D874" s="1" t="s">
        <v>1949</v>
      </c>
      <c r="E874">
        <v>20</v>
      </c>
      <c r="F874">
        <v>139011</v>
      </c>
      <c r="G874">
        <v>1</v>
      </c>
      <c r="H874" s="1"/>
      <c r="I874" s="1" t="s">
        <v>2444</v>
      </c>
      <c r="J874" s="1" t="s">
        <v>2462</v>
      </c>
      <c r="K874" s="1" t="s">
        <v>2466</v>
      </c>
      <c r="L874" s="1" t="s">
        <v>2485</v>
      </c>
      <c r="M874" s="1" t="s">
        <v>2603</v>
      </c>
      <c r="N874" s="1" t="s">
        <v>2607</v>
      </c>
      <c r="O874" s="1"/>
      <c r="P874">
        <v>1</v>
      </c>
      <c r="Q874" s="1" t="s">
        <v>2892</v>
      </c>
      <c r="R874" s="1" t="s">
        <v>3107</v>
      </c>
      <c r="S874" s="1"/>
      <c r="T874" s="1" t="s">
        <v>3110</v>
      </c>
      <c r="U874" s="1" t="s">
        <v>2892</v>
      </c>
      <c r="V874" s="1" t="s">
        <v>1949</v>
      </c>
      <c r="W874" s="1" t="s">
        <v>3396</v>
      </c>
      <c r="X874" s="1" t="s">
        <v>3400</v>
      </c>
      <c r="Y874" s="3">
        <v>46219</v>
      </c>
      <c r="Z874" s="1" t="s">
        <v>3415</v>
      </c>
      <c r="AA874" s="3">
        <v>46219</v>
      </c>
      <c r="AB874" s="1" t="s">
        <v>3416</v>
      </c>
      <c r="AC874" s="1" t="s">
        <v>3729</v>
      </c>
      <c r="AD874" s="1" t="s">
        <v>3933</v>
      </c>
      <c r="AE874" s="1" t="s">
        <v>3933</v>
      </c>
      <c r="AF874" s="1" t="s">
        <v>3938</v>
      </c>
      <c r="AG874" s="1" t="s">
        <v>2485</v>
      </c>
      <c r="AH874" s="1" t="s">
        <v>2603</v>
      </c>
      <c r="AI874" s="1" t="s">
        <v>3948</v>
      </c>
      <c r="AJ874" s="1"/>
      <c r="AK874" s="1"/>
      <c r="AL874" s="1" t="s">
        <v>3952</v>
      </c>
      <c r="AM874" s="1" t="s">
        <v>3952</v>
      </c>
      <c r="AN874" s="1" t="s">
        <v>3960</v>
      </c>
      <c r="AO874" s="1" t="s">
        <v>4129</v>
      </c>
      <c r="AP874" s="1" t="s">
        <v>4225</v>
      </c>
      <c r="AQ874" s="1"/>
      <c r="AR874">
        <v>2045</v>
      </c>
      <c r="AS874">
        <v>1</v>
      </c>
      <c r="AT874" s="1" t="s">
        <v>4235</v>
      </c>
      <c r="AU874">
        <v>7796115</v>
      </c>
      <c r="AV874" s="1" t="s">
        <v>4377</v>
      </c>
      <c r="AW874" s="1" t="s">
        <v>3938</v>
      </c>
      <c r="AX874">
        <v>1994</v>
      </c>
      <c r="AY874">
        <v>135831</v>
      </c>
      <c r="AZ874">
        <v>1</v>
      </c>
      <c r="BA874" s="1" t="s">
        <v>3416</v>
      </c>
    </row>
    <row r="875" spans="1:53" ht="42.75">
      <c r="A875" s="2" t="s">
        <v>906</v>
      </c>
      <c r="B875">
        <v>0</v>
      </c>
      <c r="C875">
        <v>1083333.33</v>
      </c>
      <c r="D875" s="1" t="s">
        <v>1950</v>
      </c>
      <c r="E875">
        <v>20</v>
      </c>
      <c r="F875">
        <v>139009</v>
      </c>
      <c r="G875">
        <v>1</v>
      </c>
      <c r="H875" s="1"/>
      <c r="I875" s="1" t="s">
        <v>2431</v>
      </c>
      <c r="J875" s="1" t="s">
        <v>2462</v>
      </c>
      <c r="K875" s="1" t="s">
        <v>2466</v>
      </c>
      <c r="L875" s="1" t="s">
        <v>2558</v>
      </c>
      <c r="M875" s="1" t="s">
        <v>2603</v>
      </c>
      <c r="N875" s="1" t="s">
        <v>2607</v>
      </c>
      <c r="O875" s="1"/>
      <c r="P875">
        <v>1</v>
      </c>
      <c r="Q875" s="1" t="s">
        <v>2893</v>
      </c>
      <c r="R875" s="1" t="s">
        <v>3107</v>
      </c>
      <c r="S875" s="1"/>
      <c r="T875" s="1" t="s">
        <v>3110</v>
      </c>
      <c r="U875" s="1" t="s">
        <v>2893</v>
      </c>
      <c r="V875" s="1" t="s">
        <v>1950</v>
      </c>
      <c r="W875" s="1" t="s">
        <v>3396</v>
      </c>
      <c r="X875" s="1"/>
      <c r="Y875" s="3">
        <v>46219</v>
      </c>
      <c r="Z875" s="1" t="s">
        <v>3415</v>
      </c>
      <c r="AA875" s="3">
        <v>46219</v>
      </c>
      <c r="AB875" s="1" t="s">
        <v>3416</v>
      </c>
      <c r="AC875" s="1" t="s">
        <v>3730</v>
      </c>
      <c r="AD875" s="1" t="s">
        <v>3933</v>
      </c>
      <c r="AE875" s="1" t="s">
        <v>3933</v>
      </c>
      <c r="AF875" s="1" t="s">
        <v>3938</v>
      </c>
      <c r="AG875" s="1" t="s">
        <v>2558</v>
      </c>
      <c r="AH875" s="1" t="s">
        <v>2603</v>
      </c>
      <c r="AI875" s="1" t="s">
        <v>3948</v>
      </c>
      <c r="AJ875" s="1"/>
      <c r="AK875" s="1"/>
      <c r="AL875" s="1" t="s">
        <v>3952</v>
      </c>
      <c r="AM875" s="1" t="s">
        <v>3952</v>
      </c>
      <c r="AN875" s="1" t="s">
        <v>3960</v>
      </c>
      <c r="AO875" s="1" t="s">
        <v>3968</v>
      </c>
      <c r="AP875" s="1" t="s">
        <v>4225</v>
      </c>
      <c r="AQ875" s="1"/>
      <c r="AR875">
        <v>1182</v>
      </c>
      <c r="AS875">
        <v>1</v>
      </c>
      <c r="AT875" s="1" t="s">
        <v>4235</v>
      </c>
      <c r="AU875">
        <v>1083333.33</v>
      </c>
      <c r="AV875" s="1" t="s">
        <v>4378</v>
      </c>
      <c r="AW875" s="1" t="s">
        <v>3938</v>
      </c>
      <c r="AX875">
        <v>119</v>
      </c>
      <c r="AY875">
        <v>135832</v>
      </c>
      <c r="AZ875">
        <v>1</v>
      </c>
      <c r="BA875" s="1" t="s">
        <v>3415</v>
      </c>
    </row>
    <row r="876" spans="1:53">
      <c r="A876" s="1" t="s">
        <v>907</v>
      </c>
      <c r="B876">
        <v>0</v>
      </c>
      <c r="C876">
        <v>3200000</v>
      </c>
      <c r="D876" s="1" t="s">
        <v>1647</v>
      </c>
      <c r="E876">
        <v>0</v>
      </c>
      <c r="F876">
        <v>139044</v>
      </c>
      <c r="G876">
        <v>1</v>
      </c>
      <c r="H876" s="1"/>
      <c r="I876" s="1" t="s">
        <v>2405</v>
      </c>
      <c r="J876" s="1" t="s">
        <v>2462</v>
      </c>
      <c r="K876" s="1" t="s">
        <v>2468</v>
      </c>
      <c r="L876" s="1" t="s">
        <v>2478</v>
      </c>
      <c r="M876" s="1" t="s">
        <v>2585</v>
      </c>
      <c r="N876" s="1" t="s">
        <v>2607</v>
      </c>
      <c r="O876" s="1"/>
      <c r="P876">
        <v>1</v>
      </c>
      <c r="Q876" s="1" t="s">
        <v>1647</v>
      </c>
      <c r="R876" s="1" t="s">
        <v>3107</v>
      </c>
      <c r="S876" s="1"/>
      <c r="T876" s="1" t="s">
        <v>3110</v>
      </c>
      <c r="U876" s="1" t="s">
        <v>1647</v>
      </c>
      <c r="V876" s="1" t="s">
        <v>1647</v>
      </c>
      <c r="W876" s="1" t="s">
        <v>3396</v>
      </c>
      <c r="X876" s="1" t="s">
        <v>3400</v>
      </c>
      <c r="Y876" s="3">
        <v>46219</v>
      </c>
      <c r="Z876" s="1" t="s">
        <v>3415</v>
      </c>
      <c r="AA876" s="3">
        <v>46219</v>
      </c>
      <c r="AB876" s="1" t="s">
        <v>3416</v>
      </c>
      <c r="AC876" s="1"/>
      <c r="AD876" s="1" t="s">
        <v>3933</v>
      </c>
      <c r="AE876" s="1" t="s">
        <v>3933</v>
      </c>
      <c r="AF876" s="1" t="s">
        <v>3941</v>
      </c>
      <c r="AG876" s="1" t="s">
        <v>2478</v>
      </c>
      <c r="AH876" s="1" t="s">
        <v>2585</v>
      </c>
      <c r="AI876" s="1" t="s">
        <v>3948</v>
      </c>
      <c r="AJ876" s="1"/>
      <c r="AK876" s="1"/>
      <c r="AL876" s="1" t="s">
        <v>3952</v>
      </c>
      <c r="AM876" s="1" t="s">
        <v>3952</v>
      </c>
      <c r="AN876" s="1" t="s">
        <v>3960</v>
      </c>
      <c r="AO876" s="1" t="s">
        <v>4046</v>
      </c>
      <c r="AP876" s="1" t="s">
        <v>4217</v>
      </c>
      <c r="AQ876" s="1"/>
      <c r="AR876">
        <v>14862</v>
      </c>
      <c r="AS876">
        <v>1</v>
      </c>
      <c r="AT876" s="1" t="s">
        <v>4235</v>
      </c>
      <c r="AU876">
        <v>3200000</v>
      </c>
      <c r="AV876" s="1" t="s">
        <v>4244</v>
      </c>
      <c r="AW876" s="1" t="s">
        <v>3941</v>
      </c>
      <c r="AX876">
        <v>6555</v>
      </c>
      <c r="AY876">
        <v>135833</v>
      </c>
      <c r="AZ876">
        <v>1</v>
      </c>
      <c r="BA876" s="1" t="s">
        <v>3415</v>
      </c>
    </row>
    <row r="877" spans="1:53">
      <c r="A877" s="1" t="s">
        <v>908</v>
      </c>
      <c r="B877">
        <v>0</v>
      </c>
      <c r="C877">
        <v>2100</v>
      </c>
      <c r="D877" s="1" t="s">
        <v>1951</v>
      </c>
      <c r="E877">
        <v>0</v>
      </c>
      <c r="F877">
        <v>139046</v>
      </c>
      <c r="G877">
        <v>1</v>
      </c>
      <c r="H877" s="1"/>
      <c r="I877" s="1" t="s">
        <v>2405</v>
      </c>
      <c r="J877" s="1" t="s">
        <v>2462</v>
      </c>
      <c r="K877" s="1" t="s">
        <v>2468</v>
      </c>
      <c r="L877" s="1" t="s">
        <v>2478</v>
      </c>
      <c r="M877" s="1" t="s">
        <v>2585</v>
      </c>
      <c r="N877" s="1" t="s">
        <v>2607</v>
      </c>
      <c r="O877" s="1"/>
      <c r="P877">
        <v>1</v>
      </c>
      <c r="Q877" s="1" t="s">
        <v>1951</v>
      </c>
      <c r="R877" s="1" t="s">
        <v>3107</v>
      </c>
      <c r="S877" s="1"/>
      <c r="T877" s="1" t="s">
        <v>3110</v>
      </c>
      <c r="U877" s="1" t="s">
        <v>1951</v>
      </c>
      <c r="V877" s="1" t="s">
        <v>1951</v>
      </c>
      <c r="W877" s="1" t="s">
        <v>3398</v>
      </c>
      <c r="X877" s="1" t="s">
        <v>3400</v>
      </c>
      <c r="Y877" s="3">
        <v>46219</v>
      </c>
      <c r="Z877" s="1" t="s">
        <v>3415</v>
      </c>
      <c r="AA877" s="3">
        <v>46219</v>
      </c>
      <c r="AB877" s="1" t="s">
        <v>3416</v>
      </c>
      <c r="AC877" s="1"/>
      <c r="AD877" s="1" t="s">
        <v>3933</v>
      </c>
      <c r="AE877" s="1" t="s">
        <v>3933</v>
      </c>
      <c r="AF877" s="1" t="s">
        <v>3941</v>
      </c>
      <c r="AG877" s="1" t="s">
        <v>2478</v>
      </c>
      <c r="AH877" s="1" t="s">
        <v>2585</v>
      </c>
      <c r="AI877" s="1" t="s">
        <v>3950</v>
      </c>
      <c r="AJ877" s="1"/>
      <c r="AK877" s="1"/>
      <c r="AL877" s="1" t="s">
        <v>3952</v>
      </c>
      <c r="AM877" s="1" t="s">
        <v>3952</v>
      </c>
      <c r="AN877" s="1" t="s">
        <v>3960</v>
      </c>
      <c r="AO877" s="1" t="s">
        <v>4130</v>
      </c>
      <c r="AP877" s="1" t="s">
        <v>4217</v>
      </c>
      <c r="AQ877" s="1"/>
      <c r="AR877">
        <v>14862</v>
      </c>
      <c r="AS877">
        <v>1</v>
      </c>
      <c r="AT877" s="1" t="s">
        <v>4235</v>
      </c>
      <c r="AU877">
        <v>2100</v>
      </c>
      <c r="AV877" s="1" t="s">
        <v>4244</v>
      </c>
      <c r="AW877" s="1" t="s">
        <v>3941</v>
      </c>
      <c r="AX877">
        <v>6527</v>
      </c>
      <c r="AY877">
        <v>135834</v>
      </c>
      <c r="AZ877">
        <v>1</v>
      </c>
      <c r="BA877" s="1" t="s">
        <v>3415</v>
      </c>
    </row>
    <row r="878" spans="1:53">
      <c r="A878" s="1" t="s">
        <v>909</v>
      </c>
      <c r="B878">
        <v>0</v>
      </c>
      <c r="C878">
        <v>7709440</v>
      </c>
      <c r="D878" s="1" t="s">
        <v>1952</v>
      </c>
      <c r="E878">
        <v>0</v>
      </c>
      <c r="F878">
        <v>139047</v>
      </c>
      <c r="G878">
        <v>1</v>
      </c>
      <c r="H878" s="1"/>
      <c r="I878" s="1" t="s">
        <v>2405</v>
      </c>
      <c r="J878" s="1" t="s">
        <v>2462</v>
      </c>
      <c r="K878" s="1" t="s">
        <v>2468</v>
      </c>
      <c r="L878" s="1" t="s">
        <v>2478</v>
      </c>
      <c r="M878" s="1" t="s">
        <v>2585</v>
      </c>
      <c r="N878" s="1" t="s">
        <v>2607</v>
      </c>
      <c r="O878" s="1"/>
      <c r="P878">
        <v>1</v>
      </c>
      <c r="Q878" s="1" t="s">
        <v>1952</v>
      </c>
      <c r="R878" s="1" t="s">
        <v>3107</v>
      </c>
      <c r="S878" s="1"/>
      <c r="T878" s="1" t="s">
        <v>3110</v>
      </c>
      <c r="U878" s="1" t="s">
        <v>1952</v>
      </c>
      <c r="V878" s="1" t="s">
        <v>1952</v>
      </c>
      <c r="W878" s="1" t="s">
        <v>3396</v>
      </c>
      <c r="X878" s="1" t="s">
        <v>3400</v>
      </c>
      <c r="Y878" s="3">
        <v>46219</v>
      </c>
      <c r="Z878" s="1" t="s">
        <v>3415</v>
      </c>
      <c r="AA878" s="3">
        <v>46219</v>
      </c>
      <c r="AB878" s="1" t="s">
        <v>3416</v>
      </c>
      <c r="AC878" s="1"/>
      <c r="AD878" s="1" t="s">
        <v>3933</v>
      </c>
      <c r="AE878" s="1" t="s">
        <v>3933</v>
      </c>
      <c r="AF878" s="1" t="s">
        <v>3941</v>
      </c>
      <c r="AG878" s="1" t="s">
        <v>2478</v>
      </c>
      <c r="AH878" s="1" t="s">
        <v>2585</v>
      </c>
      <c r="AI878" s="1" t="s">
        <v>3948</v>
      </c>
      <c r="AJ878" s="1"/>
      <c r="AK878" s="1"/>
      <c r="AL878" s="1" t="s">
        <v>3952</v>
      </c>
      <c r="AM878" s="1" t="s">
        <v>3952</v>
      </c>
      <c r="AN878" s="1" t="s">
        <v>3960</v>
      </c>
      <c r="AO878" s="1" t="s">
        <v>3971</v>
      </c>
      <c r="AP878" s="1" t="s">
        <v>4217</v>
      </c>
      <c r="AQ878" s="1"/>
      <c r="AR878">
        <v>14862</v>
      </c>
      <c r="AS878">
        <v>1</v>
      </c>
      <c r="AT878" s="1" t="s">
        <v>4235</v>
      </c>
      <c r="AU878">
        <v>7709440</v>
      </c>
      <c r="AV878" s="1" t="s">
        <v>4244</v>
      </c>
      <c r="AW878" s="1" t="s">
        <v>3941</v>
      </c>
      <c r="AX878">
        <v>6519</v>
      </c>
      <c r="AY878">
        <v>135835</v>
      </c>
      <c r="AZ878">
        <v>1</v>
      </c>
      <c r="BA878" s="1" t="s">
        <v>3415</v>
      </c>
    </row>
    <row r="879" spans="1:53">
      <c r="A879" s="1" t="s">
        <v>910</v>
      </c>
      <c r="B879">
        <v>0</v>
      </c>
      <c r="C879">
        <v>8100000</v>
      </c>
      <c r="D879" s="1" t="s">
        <v>1953</v>
      </c>
      <c r="E879">
        <v>0</v>
      </c>
      <c r="F879">
        <v>139048</v>
      </c>
      <c r="G879">
        <v>1</v>
      </c>
      <c r="H879" s="1"/>
      <c r="I879" s="1" t="s">
        <v>2405</v>
      </c>
      <c r="J879" s="1" t="s">
        <v>2462</v>
      </c>
      <c r="K879" s="1" t="s">
        <v>2468</v>
      </c>
      <c r="L879" s="1" t="s">
        <v>2478</v>
      </c>
      <c r="M879" s="1" t="s">
        <v>2585</v>
      </c>
      <c r="N879" s="1" t="s">
        <v>2607</v>
      </c>
      <c r="O879" s="1"/>
      <c r="P879">
        <v>1</v>
      </c>
      <c r="Q879" s="1" t="s">
        <v>1953</v>
      </c>
      <c r="R879" s="1" t="s">
        <v>3107</v>
      </c>
      <c r="S879" s="1"/>
      <c r="T879" s="1" t="s">
        <v>3110</v>
      </c>
      <c r="U879" s="1" t="s">
        <v>1953</v>
      </c>
      <c r="V879" s="1" t="s">
        <v>1953</v>
      </c>
      <c r="W879" s="1" t="s">
        <v>3396</v>
      </c>
      <c r="X879" s="1" t="s">
        <v>3400</v>
      </c>
      <c r="Y879" s="3">
        <v>46219</v>
      </c>
      <c r="Z879" s="1" t="s">
        <v>3415</v>
      </c>
      <c r="AA879" s="3">
        <v>46219</v>
      </c>
      <c r="AB879" s="1" t="s">
        <v>3416</v>
      </c>
      <c r="AC879" s="1"/>
      <c r="AD879" s="1" t="s">
        <v>3933</v>
      </c>
      <c r="AE879" s="1" t="s">
        <v>3933</v>
      </c>
      <c r="AF879" s="1" t="s">
        <v>3941</v>
      </c>
      <c r="AG879" s="1" t="s">
        <v>2478</v>
      </c>
      <c r="AH879" s="1" t="s">
        <v>2585</v>
      </c>
      <c r="AI879" s="1" t="s">
        <v>3948</v>
      </c>
      <c r="AJ879" s="1"/>
      <c r="AK879" s="1"/>
      <c r="AL879" s="1" t="s">
        <v>3952</v>
      </c>
      <c r="AM879" s="1" t="s">
        <v>3952</v>
      </c>
      <c r="AN879" s="1" t="s">
        <v>3960</v>
      </c>
      <c r="AO879" s="1" t="s">
        <v>4131</v>
      </c>
      <c r="AP879" s="1" t="s">
        <v>4217</v>
      </c>
      <c r="AQ879" s="1"/>
      <c r="AR879">
        <v>14862</v>
      </c>
      <c r="AS879">
        <v>1</v>
      </c>
      <c r="AT879" s="1" t="s">
        <v>4235</v>
      </c>
      <c r="AU879">
        <v>8100000</v>
      </c>
      <c r="AV879" s="1" t="s">
        <v>4244</v>
      </c>
      <c r="AW879" s="1" t="s">
        <v>3941</v>
      </c>
      <c r="AX879">
        <v>6477</v>
      </c>
      <c r="AY879">
        <v>135836</v>
      </c>
      <c r="AZ879">
        <v>1</v>
      </c>
      <c r="BA879" s="1" t="s">
        <v>3415</v>
      </c>
    </row>
    <row r="880" spans="1:53">
      <c r="A880" s="1" t="s">
        <v>911</v>
      </c>
      <c r="B880">
        <v>0</v>
      </c>
      <c r="C880">
        <v>4640250</v>
      </c>
      <c r="D880" s="1" t="s">
        <v>1954</v>
      </c>
      <c r="E880">
        <v>0</v>
      </c>
      <c r="F880">
        <v>139020</v>
      </c>
      <c r="G880">
        <v>1</v>
      </c>
      <c r="H880" s="1"/>
      <c r="I880" s="1" t="s">
        <v>2417</v>
      </c>
      <c r="J880" s="1" t="s">
        <v>2462</v>
      </c>
      <c r="K880" s="1" t="s">
        <v>2464</v>
      </c>
      <c r="L880" s="1" t="s">
        <v>2492</v>
      </c>
      <c r="M880" s="1" t="s">
        <v>2591</v>
      </c>
      <c r="N880" s="1" t="s">
        <v>2607</v>
      </c>
      <c r="O880" s="1"/>
      <c r="P880">
        <v>0</v>
      </c>
      <c r="Q880" s="1" t="s">
        <v>2609</v>
      </c>
      <c r="R880" s="1" t="s">
        <v>3107</v>
      </c>
      <c r="S880" s="1"/>
      <c r="T880" s="1" t="s">
        <v>3108</v>
      </c>
      <c r="U880" s="1" t="s">
        <v>1954</v>
      </c>
      <c r="V880" s="1" t="s">
        <v>1954</v>
      </c>
      <c r="W880" s="1" t="s">
        <v>3396</v>
      </c>
      <c r="X880" s="1"/>
      <c r="Y880" s="3">
        <v>46219</v>
      </c>
      <c r="Z880" s="1" t="s">
        <v>3415</v>
      </c>
      <c r="AA880" s="3">
        <v>46219</v>
      </c>
      <c r="AB880" s="1" t="s">
        <v>3416</v>
      </c>
      <c r="AC880" s="1" t="s">
        <v>3731</v>
      </c>
      <c r="AD880" s="1" t="s">
        <v>3933</v>
      </c>
      <c r="AE880" s="1" t="s">
        <v>3933</v>
      </c>
      <c r="AF880" s="1" t="s">
        <v>3943</v>
      </c>
      <c r="AG880" s="1" t="s">
        <v>2492</v>
      </c>
      <c r="AH880" s="1" t="s">
        <v>2591</v>
      </c>
      <c r="AI880" s="1" t="s">
        <v>3948</v>
      </c>
      <c r="AJ880" s="1"/>
      <c r="AK880" s="1"/>
      <c r="AL880" s="1" t="s">
        <v>3954</v>
      </c>
      <c r="AM880" s="1" t="s">
        <v>3954</v>
      </c>
      <c r="AN880" s="1" t="s">
        <v>3958</v>
      </c>
      <c r="AO880" s="1" t="s">
        <v>3992</v>
      </c>
      <c r="AP880" s="1" t="s">
        <v>4212</v>
      </c>
      <c r="AQ880" s="1"/>
      <c r="AR880">
        <v>4276</v>
      </c>
      <c r="AS880">
        <v>1</v>
      </c>
      <c r="AT880" s="1" t="s">
        <v>4235</v>
      </c>
      <c r="AU880">
        <v>4640250</v>
      </c>
      <c r="AV880" s="1" t="s">
        <v>4272</v>
      </c>
      <c r="AW880" s="1" t="s">
        <v>3943</v>
      </c>
      <c r="AX880">
        <v>3726</v>
      </c>
      <c r="AY880">
        <v>135837</v>
      </c>
      <c r="AZ880">
        <v>1</v>
      </c>
      <c r="BA880" s="1" t="s">
        <v>3416</v>
      </c>
    </row>
    <row r="881" spans="1:53">
      <c r="A881" s="1" t="s">
        <v>912</v>
      </c>
      <c r="B881">
        <v>0</v>
      </c>
      <c r="C881">
        <v>2189100</v>
      </c>
      <c r="D881" s="1" t="s">
        <v>1955</v>
      </c>
      <c r="E881">
        <v>0</v>
      </c>
      <c r="F881">
        <v>139052</v>
      </c>
      <c r="G881">
        <v>1</v>
      </c>
      <c r="H881" s="1"/>
      <c r="I881" s="1" t="s">
        <v>2411</v>
      </c>
      <c r="J881" s="1" t="s">
        <v>2463</v>
      </c>
      <c r="K881" s="1" t="s">
        <v>2464</v>
      </c>
      <c r="L881" s="1" t="s">
        <v>2480</v>
      </c>
      <c r="M881" s="1" t="s">
        <v>2592</v>
      </c>
      <c r="N881" s="1" t="s">
        <v>2607</v>
      </c>
      <c r="O881" s="1"/>
      <c r="P881">
        <v>0</v>
      </c>
      <c r="Q881" s="1" t="s">
        <v>2609</v>
      </c>
      <c r="R881" s="1" t="s">
        <v>3107</v>
      </c>
      <c r="S881" s="1"/>
      <c r="T881" s="1" t="s">
        <v>3108</v>
      </c>
      <c r="U881" s="1" t="s">
        <v>1955</v>
      </c>
      <c r="V881" s="1" t="s">
        <v>1955</v>
      </c>
      <c r="W881" s="1" t="s">
        <v>3396</v>
      </c>
      <c r="X881" s="1" t="s">
        <v>3400</v>
      </c>
      <c r="Y881" s="3">
        <v>46219</v>
      </c>
      <c r="Z881" s="1" t="s">
        <v>3415</v>
      </c>
      <c r="AA881" s="3">
        <v>46219</v>
      </c>
      <c r="AB881" s="1" t="s">
        <v>3416</v>
      </c>
      <c r="AC881" s="1" t="s">
        <v>3732</v>
      </c>
      <c r="AD881" s="1" t="s">
        <v>3933</v>
      </c>
      <c r="AE881" s="1" t="s">
        <v>3933</v>
      </c>
      <c r="AF881" s="1" t="s">
        <v>3944</v>
      </c>
      <c r="AG881" s="1" t="s">
        <v>2480</v>
      </c>
      <c r="AH881" s="1" t="s">
        <v>2592</v>
      </c>
      <c r="AI881" s="1" t="s">
        <v>3949</v>
      </c>
      <c r="AJ881" s="1"/>
      <c r="AK881" s="1"/>
      <c r="AL881" s="1" t="s">
        <v>3954</v>
      </c>
      <c r="AM881" s="1" t="s">
        <v>3954</v>
      </c>
      <c r="AN881" s="1" t="s">
        <v>3958</v>
      </c>
      <c r="AO881" s="1" t="s">
        <v>3973</v>
      </c>
      <c r="AP881" s="1" t="s">
        <v>4215</v>
      </c>
      <c r="AQ881" s="1"/>
      <c r="AR881">
        <v>17513</v>
      </c>
      <c r="AS881">
        <v>1</v>
      </c>
      <c r="AT881" s="1" t="s">
        <v>4237</v>
      </c>
      <c r="AU881">
        <v>2189100</v>
      </c>
      <c r="AV881" s="1" t="s">
        <v>3572</v>
      </c>
      <c r="AW881" s="1" t="s">
        <v>3944</v>
      </c>
      <c r="AX881">
        <v>2886</v>
      </c>
      <c r="AY881">
        <v>135838</v>
      </c>
      <c r="AZ881">
        <v>1</v>
      </c>
      <c r="BA881" s="1" t="s">
        <v>3415</v>
      </c>
    </row>
    <row r="882" spans="1:53">
      <c r="A882" s="1" t="s">
        <v>913</v>
      </c>
      <c r="B882">
        <v>0</v>
      </c>
      <c r="C882">
        <v>2513600</v>
      </c>
      <c r="D882" s="1" t="s">
        <v>1956</v>
      </c>
      <c r="E882">
        <v>0</v>
      </c>
      <c r="F882">
        <v>139050</v>
      </c>
      <c r="G882">
        <v>1</v>
      </c>
      <c r="H882" s="1"/>
      <c r="I882" s="1" t="s">
        <v>2411</v>
      </c>
      <c r="J882" s="1" t="s">
        <v>2463</v>
      </c>
      <c r="K882" s="1" t="s">
        <v>2464</v>
      </c>
      <c r="L882" s="1" t="s">
        <v>2480</v>
      </c>
      <c r="M882" s="1" t="s">
        <v>2599</v>
      </c>
      <c r="N882" s="1" t="s">
        <v>2607</v>
      </c>
      <c r="O882" s="1"/>
      <c r="P882">
        <v>0</v>
      </c>
      <c r="Q882" s="1" t="s">
        <v>2609</v>
      </c>
      <c r="R882" s="1" t="s">
        <v>3107</v>
      </c>
      <c r="S882" s="1"/>
      <c r="T882" s="1" t="s">
        <v>3108</v>
      </c>
      <c r="U882" s="1" t="s">
        <v>1956</v>
      </c>
      <c r="V882" s="1" t="s">
        <v>1956</v>
      </c>
      <c r="W882" s="1" t="s">
        <v>3396</v>
      </c>
      <c r="X882" s="1" t="s">
        <v>3400</v>
      </c>
      <c r="Y882" s="3">
        <v>46220</v>
      </c>
      <c r="Z882" s="1" t="s">
        <v>3412</v>
      </c>
      <c r="AA882" s="3">
        <v>46220</v>
      </c>
      <c r="AB882" s="1" t="s">
        <v>3416</v>
      </c>
      <c r="AC882" s="1" t="s">
        <v>3733</v>
      </c>
      <c r="AD882" s="1" t="s">
        <v>3933</v>
      </c>
      <c r="AE882" s="1" t="s">
        <v>3933</v>
      </c>
      <c r="AF882" s="1" t="s">
        <v>3943</v>
      </c>
      <c r="AG882" s="1" t="s">
        <v>2480</v>
      </c>
      <c r="AH882" s="1" t="s">
        <v>2599</v>
      </c>
      <c r="AI882" s="1" t="s">
        <v>3949</v>
      </c>
      <c r="AJ882" s="1"/>
      <c r="AK882" s="1"/>
      <c r="AL882" s="1" t="s">
        <v>3954</v>
      </c>
      <c r="AM882" s="1" t="s">
        <v>3954</v>
      </c>
      <c r="AN882" s="1" t="s">
        <v>3958</v>
      </c>
      <c r="AO882" s="1" t="s">
        <v>3973</v>
      </c>
      <c r="AP882" s="1" t="s">
        <v>4215</v>
      </c>
      <c r="AQ882" s="1"/>
      <c r="AR882">
        <v>17513</v>
      </c>
      <c r="AS882">
        <v>1</v>
      </c>
      <c r="AT882" s="1" t="s">
        <v>4237</v>
      </c>
      <c r="AU882">
        <v>2513600</v>
      </c>
      <c r="AV882" s="1" t="s">
        <v>3572</v>
      </c>
      <c r="AW882" s="1" t="s">
        <v>3943</v>
      </c>
      <c r="AX882">
        <v>2886</v>
      </c>
      <c r="AY882">
        <v>135839</v>
      </c>
      <c r="AZ882">
        <v>1</v>
      </c>
      <c r="BA882" s="1" t="s">
        <v>3415</v>
      </c>
    </row>
    <row r="883" spans="1:53">
      <c r="A883" s="1" t="s">
        <v>914</v>
      </c>
      <c r="B883">
        <v>0</v>
      </c>
      <c r="C883">
        <v>1000000</v>
      </c>
      <c r="D883" s="1" t="s">
        <v>1957</v>
      </c>
      <c r="E883">
        <v>20</v>
      </c>
      <c r="F883">
        <v>139059</v>
      </c>
      <c r="G883">
        <v>1</v>
      </c>
      <c r="H883" s="1"/>
      <c r="I883" s="1" t="s">
        <v>2405</v>
      </c>
      <c r="J883" s="1" t="s">
        <v>2462</v>
      </c>
      <c r="K883" s="1" t="s">
        <v>2466</v>
      </c>
      <c r="L883" s="1" t="s">
        <v>2522</v>
      </c>
      <c r="M883" s="1" t="s">
        <v>2583</v>
      </c>
      <c r="N883" s="1" t="s">
        <v>2607</v>
      </c>
      <c r="O883" s="1"/>
      <c r="P883">
        <v>1</v>
      </c>
      <c r="Q883" s="1" t="s">
        <v>1438</v>
      </c>
      <c r="R883" s="1" t="s">
        <v>3107</v>
      </c>
      <c r="S883" s="1"/>
      <c r="T883" s="1" t="s">
        <v>3110</v>
      </c>
      <c r="U883" s="1" t="s">
        <v>3217</v>
      </c>
      <c r="V883" s="1" t="s">
        <v>3355</v>
      </c>
      <c r="W883" s="1" t="s">
        <v>3396</v>
      </c>
      <c r="X883" s="1" t="s">
        <v>3400</v>
      </c>
      <c r="Y883" s="3">
        <v>46220</v>
      </c>
      <c r="Z883" s="1" t="s">
        <v>3412</v>
      </c>
      <c r="AA883" s="3">
        <v>46220</v>
      </c>
      <c r="AB883" s="1" t="s">
        <v>3416</v>
      </c>
      <c r="AC883" s="1" t="s">
        <v>3734</v>
      </c>
      <c r="AD883" s="1" t="s">
        <v>3933</v>
      </c>
      <c r="AE883" s="1" t="s">
        <v>3933</v>
      </c>
      <c r="AF883" s="1" t="s">
        <v>3938</v>
      </c>
      <c r="AG883" s="1" t="s">
        <v>2522</v>
      </c>
      <c r="AH883" s="1" t="s">
        <v>2583</v>
      </c>
      <c r="AI883" s="1" t="s">
        <v>3948</v>
      </c>
      <c r="AJ883" s="1"/>
      <c r="AK883" s="1"/>
      <c r="AL883" s="1" t="s">
        <v>3952</v>
      </c>
      <c r="AM883" s="1" t="s">
        <v>3952</v>
      </c>
      <c r="AN883" s="1" t="s">
        <v>3960</v>
      </c>
      <c r="AO883" s="1" t="s">
        <v>4011</v>
      </c>
      <c r="AP883" s="1" t="s">
        <v>4214</v>
      </c>
      <c r="AQ883" s="1"/>
      <c r="AR883">
        <v>6965</v>
      </c>
      <c r="AS883">
        <v>1</v>
      </c>
      <c r="AT883" s="1" t="s">
        <v>4235</v>
      </c>
      <c r="AU883">
        <v>1000000</v>
      </c>
      <c r="AV883" s="1" t="s">
        <v>4252</v>
      </c>
      <c r="AW883" s="1" t="s">
        <v>3938</v>
      </c>
      <c r="AX883">
        <v>2707</v>
      </c>
      <c r="AY883">
        <v>135840</v>
      </c>
      <c r="AZ883">
        <v>1</v>
      </c>
      <c r="BA883" s="1" t="s">
        <v>3412</v>
      </c>
    </row>
    <row r="884" spans="1:53" ht="42.75">
      <c r="A884" s="2" t="s">
        <v>915</v>
      </c>
      <c r="B884">
        <v>0</v>
      </c>
      <c r="C884">
        <v>1016666.67</v>
      </c>
      <c r="D884" s="1" t="s">
        <v>1958</v>
      </c>
      <c r="E884">
        <v>20</v>
      </c>
      <c r="F884">
        <v>139059</v>
      </c>
      <c r="G884">
        <v>2</v>
      </c>
      <c r="H884" s="1"/>
      <c r="I884" s="1" t="s">
        <v>2405</v>
      </c>
      <c r="J884" s="1" t="s">
        <v>2462</v>
      </c>
      <c r="K884" s="1" t="s">
        <v>2466</v>
      </c>
      <c r="L884" s="1" t="s">
        <v>2522</v>
      </c>
      <c r="M884" s="1" t="s">
        <v>2583</v>
      </c>
      <c r="N884" s="1" t="s">
        <v>2607</v>
      </c>
      <c r="O884" s="1"/>
      <c r="P884">
        <v>1</v>
      </c>
      <c r="Q884" s="1" t="s">
        <v>2894</v>
      </c>
      <c r="R884" s="1" t="s">
        <v>3107</v>
      </c>
      <c r="S884" s="1"/>
      <c r="T884" s="1" t="s">
        <v>3110</v>
      </c>
      <c r="U884" s="1" t="s">
        <v>3217</v>
      </c>
      <c r="V884" s="1" t="s">
        <v>3355</v>
      </c>
      <c r="W884" s="1" t="s">
        <v>3396</v>
      </c>
      <c r="X884" s="1" t="s">
        <v>3400</v>
      </c>
      <c r="Y884" s="3">
        <v>46220</v>
      </c>
      <c r="Z884" s="1" t="s">
        <v>3412</v>
      </c>
      <c r="AA884" s="3">
        <v>46220</v>
      </c>
      <c r="AB884" s="1" t="s">
        <v>3416</v>
      </c>
      <c r="AC884" s="1" t="s">
        <v>3734</v>
      </c>
      <c r="AD884" s="1" t="s">
        <v>3933</v>
      </c>
      <c r="AE884" s="1" t="s">
        <v>3933</v>
      </c>
      <c r="AF884" s="1" t="s">
        <v>3938</v>
      </c>
      <c r="AG884" s="1" t="s">
        <v>2522</v>
      </c>
      <c r="AH884" s="1" t="s">
        <v>2583</v>
      </c>
      <c r="AI884" s="1" t="s">
        <v>3948</v>
      </c>
      <c r="AJ884" s="1"/>
      <c r="AK884" s="1"/>
      <c r="AL884" s="1" t="s">
        <v>3952</v>
      </c>
      <c r="AM884" s="1" t="s">
        <v>3952</v>
      </c>
      <c r="AN884" s="1" t="s">
        <v>3960</v>
      </c>
      <c r="AO884" s="1" t="s">
        <v>4011</v>
      </c>
      <c r="AP884" s="1" t="s">
        <v>4214</v>
      </c>
      <c r="AQ884" s="1"/>
      <c r="AR884">
        <v>6965</v>
      </c>
      <c r="AS884">
        <v>1</v>
      </c>
      <c r="AT884" s="1" t="s">
        <v>4235</v>
      </c>
      <c r="AU884">
        <v>1016666.67</v>
      </c>
      <c r="AV884" s="1" t="s">
        <v>4252</v>
      </c>
      <c r="AW884" s="1" t="s">
        <v>3938</v>
      </c>
      <c r="AX884">
        <v>2707</v>
      </c>
      <c r="AY884">
        <v>135840</v>
      </c>
      <c r="AZ884">
        <v>2</v>
      </c>
      <c r="BA884" s="1" t="s">
        <v>3412</v>
      </c>
    </row>
    <row r="885" spans="1:53" ht="28.5">
      <c r="A885" s="2" t="s">
        <v>916</v>
      </c>
      <c r="B885">
        <v>0</v>
      </c>
      <c r="C885">
        <v>41667</v>
      </c>
      <c r="D885" s="1" t="s">
        <v>1959</v>
      </c>
      <c r="E885">
        <v>20</v>
      </c>
      <c r="F885">
        <v>139088</v>
      </c>
      <c r="G885">
        <v>1</v>
      </c>
      <c r="H885" s="1"/>
      <c r="I885" s="1" t="s">
        <v>2405</v>
      </c>
      <c r="J885" s="1" t="s">
        <v>2462</v>
      </c>
      <c r="K885" s="1" t="s">
        <v>1233</v>
      </c>
      <c r="L885" s="1" t="s">
        <v>2504</v>
      </c>
      <c r="M885" s="1" t="s">
        <v>1233</v>
      </c>
      <c r="N885" s="1" t="s">
        <v>2607</v>
      </c>
      <c r="O885" s="1"/>
      <c r="P885">
        <v>1</v>
      </c>
      <c r="Q885" s="1" t="s">
        <v>2895</v>
      </c>
      <c r="R885" s="1" t="s">
        <v>3107</v>
      </c>
      <c r="S885" s="1"/>
      <c r="T885" s="1" t="s">
        <v>3110</v>
      </c>
      <c r="U885" s="1" t="s">
        <v>3218</v>
      </c>
      <c r="V885" s="1" t="s">
        <v>3356</v>
      </c>
      <c r="W885" s="1" t="s">
        <v>3396</v>
      </c>
      <c r="X885" s="1"/>
      <c r="Y885" s="3">
        <v>46220</v>
      </c>
      <c r="Z885" s="1" t="s">
        <v>3414</v>
      </c>
      <c r="AA885" s="3">
        <v>46220</v>
      </c>
      <c r="AB885" s="1" t="s">
        <v>3416</v>
      </c>
      <c r="AC885" s="1" t="s">
        <v>3735</v>
      </c>
      <c r="AD885" s="1" t="s">
        <v>3933</v>
      </c>
      <c r="AE885" s="1" t="s">
        <v>3933</v>
      </c>
      <c r="AF885" s="1" t="s">
        <v>3945</v>
      </c>
      <c r="AG885" s="1" t="s">
        <v>2504</v>
      </c>
      <c r="AH885" s="1" t="s">
        <v>1233</v>
      </c>
      <c r="AI885" s="1" t="s">
        <v>3948</v>
      </c>
      <c r="AJ885" s="1"/>
      <c r="AK885" s="1"/>
      <c r="AL885" s="1" t="s">
        <v>3952</v>
      </c>
      <c r="AM885" s="1" t="s">
        <v>3952</v>
      </c>
      <c r="AN885" s="1" t="s">
        <v>3960</v>
      </c>
      <c r="AO885" s="1" t="s">
        <v>4132</v>
      </c>
      <c r="AP885" s="1" t="s">
        <v>4222</v>
      </c>
      <c r="AQ885" s="1"/>
      <c r="AR885">
        <v>22995</v>
      </c>
      <c r="AS885">
        <v>1</v>
      </c>
      <c r="AT885" s="1" t="s">
        <v>4235</v>
      </c>
      <c r="AU885">
        <v>41667</v>
      </c>
      <c r="AV885" s="1" t="s">
        <v>4379</v>
      </c>
      <c r="AW885" s="1" t="s">
        <v>3945</v>
      </c>
      <c r="AX885">
        <v>4442</v>
      </c>
      <c r="AY885">
        <v>135841</v>
      </c>
      <c r="AZ885">
        <v>1</v>
      </c>
      <c r="BA885" s="1" t="s">
        <v>3412</v>
      </c>
    </row>
    <row r="886" spans="1:53" ht="42.75">
      <c r="A886" s="2" t="s">
        <v>917</v>
      </c>
      <c r="B886">
        <v>0</v>
      </c>
      <c r="C886">
        <v>780000</v>
      </c>
      <c r="D886" s="1" t="s">
        <v>1960</v>
      </c>
      <c r="E886">
        <v>20</v>
      </c>
      <c r="F886">
        <v>139088</v>
      </c>
      <c r="G886">
        <v>2</v>
      </c>
      <c r="H886" s="1"/>
      <c r="I886" s="1" t="s">
        <v>2405</v>
      </c>
      <c r="J886" s="1" t="s">
        <v>2462</v>
      </c>
      <c r="K886" s="1" t="s">
        <v>1233</v>
      </c>
      <c r="L886" s="1" t="s">
        <v>2504</v>
      </c>
      <c r="M886" s="1" t="s">
        <v>1233</v>
      </c>
      <c r="N886" s="1" t="s">
        <v>2607</v>
      </c>
      <c r="O886" s="1"/>
      <c r="P886">
        <v>1</v>
      </c>
      <c r="Q886" s="1" t="s">
        <v>1550</v>
      </c>
      <c r="R886" s="1" t="s">
        <v>3107</v>
      </c>
      <c r="S886" s="1"/>
      <c r="T886" s="1" t="s">
        <v>3110</v>
      </c>
      <c r="U886" s="1" t="s">
        <v>3218</v>
      </c>
      <c r="V886" s="1" t="s">
        <v>3356</v>
      </c>
      <c r="W886" s="1" t="s">
        <v>3396</v>
      </c>
      <c r="X886" s="1"/>
      <c r="Y886" s="3">
        <v>46220</v>
      </c>
      <c r="Z886" s="1" t="s">
        <v>3414</v>
      </c>
      <c r="AA886" s="3">
        <v>46220</v>
      </c>
      <c r="AB886" s="1" t="s">
        <v>3416</v>
      </c>
      <c r="AC886" s="1" t="s">
        <v>3735</v>
      </c>
      <c r="AD886" s="1" t="s">
        <v>3933</v>
      </c>
      <c r="AE886" s="1" t="s">
        <v>3933</v>
      </c>
      <c r="AF886" s="1" t="s">
        <v>3945</v>
      </c>
      <c r="AG886" s="1" t="s">
        <v>2504</v>
      </c>
      <c r="AH886" s="1" t="s">
        <v>1233</v>
      </c>
      <c r="AI886" s="1" t="s">
        <v>3948</v>
      </c>
      <c r="AJ886" s="1"/>
      <c r="AK886" s="1"/>
      <c r="AL886" s="1" t="s">
        <v>3952</v>
      </c>
      <c r="AM886" s="1" t="s">
        <v>3952</v>
      </c>
      <c r="AN886" s="1" t="s">
        <v>3960</v>
      </c>
      <c r="AO886" s="1" t="s">
        <v>4132</v>
      </c>
      <c r="AP886" s="1" t="s">
        <v>4222</v>
      </c>
      <c r="AQ886" s="1"/>
      <c r="AR886">
        <v>22995</v>
      </c>
      <c r="AS886">
        <v>1</v>
      </c>
      <c r="AT886" s="1" t="s">
        <v>4235</v>
      </c>
      <c r="AU886">
        <v>780000</v>
      </c>
      <c r="AV886" s="1" t="s">
        <v>4379</v>
      </c>
      <c r="AW886" s="1" t="s">
        <v>3945</v>
      </c>
      <c r="AX886">
        <v>4442</v>
      </c>
      <c r="AY886">
        <v>135841</v>
      </c>
      <c r="AZ886">
        <v>2</v>
      </c>
      <c r="BA886" s="1" t="s">
        <v>3412</v>
      </c>
    </row>
    <row r="887" spans="1:53">
      <c r="A887" s="1" t="s">
        <v>918</v>
      </c>
      <c r="B887">
        <v>0</v>
      </c>
      <c r="C887">
        <v>2129700</v>
      </c>
      <c r="D887" s="1" t="s">
        <v>1961</v>
      </c>
      <c r="E887">
        <v>0</v>
      </c>
      <c r="F887">
        <v>139086</v>
      </c>
      <c r="G887">
        <v>1</v>
      </c>
      <c r="H887" s="1"/>
      <c r="I887" s="1" t="s">
        <v>2411</v>
      </c>
      <c r="J887" s="1" t="s">
        <v>2463</v>
      </c>
      <c r="K887" s="1" t="s">
        <v>2464</v>
      </c>
      <c r="L887" s="1" t="s">
        <v>2480</v>
      </c>
      <c r="M887" s="1" t="s">
        <v>2586</v>
      </c>
      <c r="N887" s="1" t="s">
        <v>2607</v>
      </c>
      <c r="O887" s="1"/>
      <c r="P887">
        <v>0</v>
      </c>
      <c r="Q887" s="1" t="s">
        <v>2609</v>
      </c>
      <c r="R887" s="1" t="s">
        <v>3107</v>
      </c>
      <c r="S887" s="1"/>
      <c r="T887" s="1" t="s">
        <v>3108</v>
      </c>
      <c r="U887" s="1" t="s">
        <v>1961</v>
      </c>
      <c r="V887" s="1" t="s">
        <v>1961</v>
      </c>
      <c r="W887" s="1" t="s">
        <v>3396</v>
      </c>
      <c r="X887" s="1" t="s">
        <v>3400</v>
      </c>
      <c r="Y887" s="3">
        <v>46220</v>
      </c>
      <c r="Z887" s="1" t="s">
        <v>3412</v>
      </c>
      <c r="AA887" s="3">
        <v>46220</v>
      </c>
      <c r="AB887" s="1" t="s">
        <v>3416</v>
      </c>
      <c r="AC887" s="1" t="s">
        <v>3736</v>
      </c>
      <c r="AD887" s="1" t="s">
        <v>3933</v>
      </c>
      <c r="AE887" s="1" t="s">
        <v>3933</v>
      </c>
      <c r="AF887" s="1" t="s">
        <v>3939</v>
      </c>
      <c r="AG887" s="1" t="s">
        <v>2480</v>
      </c>
      <c r="AH887" s="1" t="s">
        <v>2586</v>
      </c>
      <c r="AI887" s="1" t="s">
        <v>3949</v>
      </c>
      <c r="AJ887" s="1"/>
      <c r="AK887" s="1"/>
      <c r="AL887" s="1" t="s">
        <v>3954</v>
      </c>
      <c r="AM887" s="1" t="s">
        <v>3954</v>
      </c>
      <c r="AN887" s="1" t="s">
        <v>3958</v>
      </c>
      <c r="AO887" s="1" t="s">
        <v>3973</v>
      </c>
      <c r="AP887" s="1" t="s">
        <v>4215</v>
      </c>
      <c r="AQ887" s="1"/>
      <c r="AR887">
        <v>17513</v>
      </c>
      <c r="AS887">
        <v>1</v>
      </c>
      <c r="AT887" s="1" t="s">
        <v>4237</v>
      </c>
      <c r="AU887">
        <v>2129700</v>
      </c>
      <c r="AV887" s="1" t="s">
        <v>3572</v>
      </c>
      <c r="AW887" s="1" t="s">
        <v>3939</v>
      </c>
      <c r="AX887">
        <v>2886</v>
      </c>
      <c r="AY887">
        <v>135842</v>
      </c>
      <c r="AZ887">
        <v>1</v>
      </c>
      <c r="BA887" s="1" t="s">
        <v>3412</v>
      </c>
    </row>
    <row r="888" spans="1:53">
      <c r="A888" s="1" t="s">
        <v>919</v>
      </c>
      <c r="B888">
        <v>0</v>
      </c>
      <c r="C888">
        <v>12000000</v>
      </c>
      <c r="D888" s="1" t="s">
        <v>1603</v>
      </c>
      <c r="E888">
        <v>0</v>
      </c>
      <c r="F888">
        <v>139075</v>
      </c>
      <c r="G888">
        <v>1</v>
      </c>
      <c r="H888" s="1"/>
      <c r="I888" s="1" t="s">
        <v>2408</v>
      </c>
      <c r="J888" s="1" t="s">
        <v>2462</v>
      </c>
      <c r="K888" s="1" t="s">
        <v>2464</v>
      </c>
      <c r="L888" s="1" t="s">
        <v>2502</v>
      </c>
      <c r="M888" s="1" t="s">
        <v>2599</v>
      </c>
      <c r="N888" s="1" t="s">
        <v>2607</v>
      </c>
      <c r="O888" s="1"/>
      <c r="P888">
        <v>40</v>
      </c>
      <c r="Q888" s="1" t="s">
        <v>1603</v>
      </c>
      <c r="R888" s="1" t="s">
        <v>3107</v>
      </c>
      <c r="S888" s="1"/>
      <c r="T888" s="1" t="s">
        <v>3108</v>
      </c>
      <c r="U888" s="1" t="s">
        <v>1603</v>
      </c>
      <c r="V888" s="1" t="s">
        <v>1603</v>
      </c>
      <c r="W888" s="1" t="s">
        <v>3396</v>
      </c>
      <c r="X888" s="1"/>
      <c r="Y888" s="3">
        <v>46220</v>
      </c>
      <c r="Z888" s="1" t="s">
        <v>3412</v>
      </c>
      <c r="AA888" s="3">
        <v>46220</v>
      </c>
      <c r="AB888" s="1" t="s">
        <v>3416</v>
      </c>
      <c r="AC888" s="1" t="s">
        <v>3737</v>
      </c>
      <c r="AD888" s="1" t="s">
        <v>3933</v>
      </c>
      <c r="AE888" s="1" t="s">
        <v>3933</v>
      </c>
      <c r="AF888" s="1" t="s">
        <v>3943</v>
      </c>
      <c r="AG888" s="1" t="s">
        <v>2502</v>
      </c>
      <c r="AH888" s="1" t="s">
        <v>2599</v>
      </c>
      <c r="AI888" s="1" t="s">
        <v>3948</v>
      </c>
      <c r="AJ888" s="1"/>
      <c r="AK888" s="1"/>
      <c r="AL888" s="1" t="s">
        <v>3952</v>
      </c>
      <c r="AM888" s="1" t="s">
        <v>3952</v>
      </c>
      <c r="AN888" s="1" t="s">
        <v>3958</v>
      </c>
      <c r="AO888" s="1" t="s">
        <v>4004</v>
      </c>
      <c r="AP888" s="1" t="s">
        <v>4215</v>
      </c>
      <c r="AQ888" s="1"/>
      <c r="AR888">
        <v>14417</v>
      </c>
      <c r="AS888">
        <v>40</v>
      </c>
      <c r="AT888" s="1" t="s">
        <v>4235</v>
      </c>
      <c r="AU888">
        <v>300000</v>
      </c>
      <c r="AV888" s="1" t="s">
        <v>4266</v>
      </c>
      <c r="AW888" s="1" t="s">
        <v>3943</v>
      </c>
      <c r="AX888">
        <v>3278</v>
      </c>
      <c r="AY888">
        <v>135843</v>
      </c>
      <c r="AZ888">
        <v>1</v>
      </c>
      <c r="BA888" s="1" t="s">
        <v>3412</v>
      </c>
    </row>
    <row r="889" spans="1:53">
      <c r="A889" s="1" t="s">
        <v>920</v>
      </c>
      <c r="B889">
        <v>0</v>
      </c>
      <c r="C889">
        <v>22100000</v>
      </c>
      <c r="D889" s="1" t="s">
        <v>1962</v>
      </c>
      <c r="E889">
        <v>20</v>
      </c>
      <c r="F889">
        <v>138911</v>
      </c>
      <c r="G889">
        <v>1</v>
      </c>
      <c r="H889" s="1"/>
      <c r="I889" s="1" t="s">
        <v>2405</v>
      </c>
      <c r="J889" s="1" t="s">
        <v>2462</v>
      </c>
      <c r="K889" s="1" t="s">
        <v>2465</v>
      </c>
      <c r="L889" s="1" t="s">
        <v>2541</v>
      </c>
      <c r="M889" s="1" t="s">
        <v>2598</v>
      </c>
      <c r="N889" s="1" t="s">
        <v>2607</v>
      </c>
      <c r="O889" s="1"/>
      <c r="P889">
        <v>1</v>
      </c>
      <c r="Q889" s="1" t="s">
        <v>2896</v>
      </c>
      <c r="R889" s="1" t="s">
        <v>3107</v>
      </c>
      <c r="S889" s="1"/>
      <c r="T889" s="1" t="s">
        <v>3109</v>
      </c>
      <c r="U889" s="1" t="s">
        <v>2896</v>
      </c>
      <c r="V889" s="1" t="s">
        <v>1962</v>
      </c>
      <c r="W889" s="1" t="s">
        <v>3396</v>
      </c>
      <c r="X889" s="1" t="s">
        <v>3400</v>
      </c>
      <c r="Y889" s="3">
        <v>46220</v>
      </c>
      <c r="Z889" s="1" t="s">
        <v>3412</v>
      </c>
      <c r="AA889" s="3">
        <v>46220</v>
      </c>
      <c r="AB889" s="1" t="s">
        <v>3416</v>
      </c>
      <c r="AC889" s="1" t="s">
        <v>3738</v>
      </c>
      <c r="AD889" s="1" t="s">
        <v>3933</v>
      </c>
      <c r="AE889" s="1" t="s">
        <v>3933</v>
      </c>
      <c r="AF889" s="1" t="s">
        <v>3937</v>
      </c>
      <c r="AG889" s="1" t="s">
        <v>2541</v>
      </c>
      <c r="AH889" s="1" t="s">
        <v>2598</v>
      </c>
      <c r="AI889" s="1" t="s">
        <v>3948</v>
      </c>
      <c r="AJ889" s="1"/>
      <c r="AK889" s="1"/>
      <c r="AL889" s="1" t="s">
        <v>3952</v>
      </c>
      <c r="AM889" s="1" t="s">
        <v>3952</v>
      </c>
      <c r="AN889" s="1" t="s">
        <v>3959</v>
      </c>
      <c r="AO889" s="1" t="s">
        <v>4076</v>
      </c>
      <c r="AP889" s="1" t="s">
        <v>4230</v>
      </c>
      <c r="AQ889" s="1"/>
      <c r="AR889">
        <v>14862</v>
      </c>
      <c r="AS889">
        <v>1</v>
      </c>
      <c r="AT889" s="1" t="s">
        <v>4235</v>
      </c>
      <c r="AU889">
        <v>22100000</v>
      </c>
      <c r="AV889" s="1" t="s">
        <v>4244</v>
      </c>
      <c r="AW889" s="1" t="s">
        <v>3937</v>
      </c>
      <c r="AX889">
        <v>2025</v>
      </c>
      <c r="AY889">
        <v>135844</v>
      </c>
      <c r="AZ889">
        <v>1</v>
      </c>
      <c r="BA889" s="1" t="s">
        <v>3412</v>
      </c>
    </row>
    <row r="890" spans="1:53">
      <c r="A890" s="1" t="s">
        <v>921</v>
      </c>
      <c r="B890">
        <v>0</v>
      </c>
      <c r="C890">
        <v>38250000</v>
      </c>
      <c r="D890" s="1" t="s">
        <v>1963</v>
      </c>
      <c r="E890">
        <v>20</v>
      </c>
      <c r="F890">
        <v>138892</v>
      </c>
      <c r="G890">
        <v>1</v>
      </c>
      <c r="H890" s="1"/>
      <c r="I890" s="1" t="s">
        <v>2405</v>
      </c>
      <c r="J890" s="1" t="s">
        <v>2462</v>
      </c>
      <c r="K890" s="1" t="s">
        <v>2465</v>
      </c>
      <c r="L890" s="1" t="s">
        <v>2541</v>
      </c>
      <c r="M890" s="1" t="s">
        <v>2598</v>
      </c>
      <c r="N890" s="1" t="s">
        <v>2607</v>
      </c>
      <c r="O890" s="1"/>
      <c r="P890">
        <v>1</v>
      </c>
      <c r="Q890" s="1" t="s">
        <v>2897</v>
      </c>
      <c r="R890" s="1" t="s">
        <v>3107</v>
      </c>
      <c r="S890" s="1"/>
      <c r="T890" s="1" t="s">
        <v>3109</v>
      </c>
      <c r="U890" s="1" t="s">
        <v>2897</v>
      </c>
      <c r="V890" s="1" t="s">
        <v>1963</v>
      </c>
      <c r="W890" s="1" t="s">
        <v>3396</v>
      </c>
      <c r="X890" s="1" t="s">
        <v>3400</v>
      </c>
      <c r="Y890" s="3">
        <v>46220</v>
      </c>
      <c r="Z890" s="1" t="s">
        <v>3412</v>
      </c>
      <c r="AA890" s="3">
        <v>46220</v>
      </c>
      <c r="AB890" s="1" t="s">
        <v>3416</v>
      </c>
      <c r="AC890" s="1" t="s">
        <v>3739</v>
      </c>
      <c r="AD890" s="1" t="s">
        <v>3933</v>
      </c>
      <c r="AE890" s="1" t="s">
        <v>3933</v>
      </c>
      <c r="AF890" s="1" t="s">
        <v>3937</v>
      </c>
      <c r="AG890" s="1" t="s">
        <v>2541</v>
      </c>
      <c r="AH890" s="1" t="s">
        <v>2598</v>
      </c>
      <c r="AI890" s="1" t="s">
        <v>3948</v>
      </c>
      <c r="AJ890" s="1"/>
      <c r="AK890" s="1"/>
      <c r="AL890" s="1" t="s">
        <v>3952</v>
      </c>
      <c r="AM890" s="1" t="s">
        <v>3952</v>
      </c>
      <c r="AN890" s="1" t="s">
        <v>3959</v>
      </c>
      <c r="AO890" s="1" t="s">
        <v>4133</v>
      </c>
      <c r="AP890" s="1" t="s">
        <v>4230</v>
      </c>
      <c r="AQ890" s="1"/>
      <c r="AR890">
        <v>14862</v>
      </c>
      <c r="AS890">
        <v>1</v>
      </c>
      <c r="AT890" s="1" t="s">
        <v>4235</v>
      </c>
      <c r="AU890">
        <v>38250000</v>
      </c>
      <c r="AV890" s="1" t="s">
        <v>4244</v>
      </c>
      <c r="AW890" s="1" t="s">
        <v>3937</v>
      </c>
      <c r="AX890">
        <v>2599</v>
      </c>
      <c r="AY890">
        <v>135845</v>
      </c>
      <c r="AZ890">
        <v>1</v>
      </c>
      <c r="BA890" s="1" t="s">
        <v>3412</v>
      </c>
    </row>
    <row r="891" spans="1:53">
      <c r="A891" s="1" t="s">
        <v>922</v>
      </c>
      <c r="B891">
        <v>7</v>
      </c>
      <c r="C891">
        <v>5812500.1900000004</v>
      </c>
      <c r="D891" s="1" t="s">
        <v>1964</v>
      </c>
      <c r="E891">
        <v>20</v>
      </c>
      <c r="F891">
        <v>138753</v>
      </c>
      <c r="G891">
        <v>1</v>
      </c>
      <c r="H891" s="1"/>
      <c r="I891" s="1" t="s">
        <v>2430</v>
      </c>
      <c r="J891" s="1" t="s">
        <v>2462</v>
      </c>
      <c r="K891" s="1" t="s">
        <v>1233</v>
      </c>
      <c r="L891" s="1" t="s">
        <v>2535</v>
      </c>
      <c r="M891" s="1" t="s">
        <v>1233</v>
      </c>
      <c r="N891" s="1" t="s">
        <v>2607</v>
      </c>
      <c r="O891" s="1"/>
      <c r="P891">
        <v>60</v>
      </c>
      <c r="Q891" s="1" t="s">
        <v>2898</v>
      </c>
      <c r="R891" s="1" t="s">
        <v>3107</v>
      </c>
      <c r="S891" s="1"/>
      <c r="T891" s="1" t="s">
        <v>3110</v>
      </c>
      <c r="U891" s="1" t="s">
        <v>2898</v>
      </c>
      <c r="V891" s="1" t="s">
        <v>1964</v>
      </c>
      <c r="W891" s="1" t="s">
        <v>3396</v>
      </c>
      <c r="X891" s="1"/>
      <c r="Y891" s="3">
        <v>46220</v>
      </c>
      <c r="Z891" s="1" t="s">
        <v>3412</v>
      </c>
      <c r="AA891" s="3">
        <v>46220</v>
      </c>
      <c r="AB891" s="1" t="s">
        <v>3416</v>
      </c>
      <c r="AC891" s="1" t="s">
        <v>3740</v>
      </c>
      <c r="AD891" s="1" t="s">
        <v>3933</v>
      </c>
      <c r="AE891" s="1" t="s">
        <v>3934</v>
      </c>
      <c r="AF891" s="1" t="s">
        <v>3945</v>
      </c>
      <c r="AG891" s="1" t="s">
        <v>2535</v>
      </c>
      <c r="AH891" s="1" t="s">
        <v>1233</v>
      </c>
      <c r="AI891" s="1" t="s">
        <v>3948</v>
      </c>
      <c r="AJ891" s="1"/>
      <c r="AK891" s="1"/>
      <c r="AL891" s="1" t="s">
        <v>3952</v>
      </c>
      <c r="AM891" s="1" t="s">
        <v>3952</v>
      </c>
      <c r="AN891" s="1" t="s">
        <v>3960</v>
      </c>
      <c r="AO891" s="1" t="s">
        <v>4134</v>
      </c>
      <c r="AP891" s="1" t="s">
        <v>4222</v>
      </c>
      <c r="AQ891" s="1"/>
      <c r="AR891">
        <v>12298</v>
      </c>
      <c r="AS891">
        <v>60</v>
      </c>
      <c r="AT891" s="1" t="s">
        <v>4237</v>
      </c>
      <c r="AU891">
        <v>104166.67009</v>
      </c>
      <c r="AV891" s="1" t="s">
        <v>4380</v>
      </c>
      <c r="AW891" s="1" t="s">
        <v>3945</v>
      </c>
      <c r="AX891">
        <v>5085</v>
      </c>
      <c r="AY891">
        <v>135846</v>
      </c>
      <c r="AZ891">
        <v>1</v>
      </c>
      <c r="BA891" s="1" t="s">
        <v>4618</v>
      </c>
    </row>
    <row r="892" spans="1:53">
      <c r="A892" s="1" t="s">
        <v>923</v>
      </c>
      <c r="B892">
        <v>0</v>
      </c>
      <c r="C892">
        <v>11400000</v>
      </c>
      <c r="D892" s="1" t="s">
        <v>1646</v>
      </c>
      <c r="E892">
        <v>0</v>
      </c>
      <c r="F892">
        <v>139074</v>
      </c>
      <c r="G892">
        <v>1</v>
      </c>
      <c r="H892" s="1"/>
      <c r="I892" s="1" t="s">
        <v>2417</v>
      </c>
      <c r="J892" s="1" t="s">
        <v>2462</v>
      </c>
      <c r="K892" s="1" t="s">
        <v>2464</v>
      </c>
      <c r="L892" s="1" t="s">
        <v>2492</v>
      </c>
      <c r="M892" s="1" t="s">
        <v>2599</v>
      </c>
      <c r="N892" s="1" t="s">
        <v>2607</v>
      </c>
      <c r="O892" s="1"/>
      <c r="P892">
        <v>38</v>
      </c>
      <c r="Q892" s="1" t="s">
        <v>1646</v>
      </c>
      <c r="R892" s="1" t="s">
        <v>3107</v>
      </c>
      <c r="S892" s="1"/>
      <c r="T892" s="1" t="s">
        <v>3108</v>
      </c>
      <c r="U892" s="1" t="s">
        <v>1646</v>
      </c>
      <c r="V892" s="1" t="s">
        <v>1646</v>
      </c>
      <c r="W892" s="1" t="s">
        <v>3396</v>
      </c>
      <c r="X892" s="1" t="s">
        <v>3400</v>
      </c>
      <c r="Y892" s="3">
        <v>46220</v>
      </c>
      <c r="Z892" s="1" t="s">
        <v>3412</v>
      </c>
      <c r="AA892" s="3">
        <v>46220</v>
      </c>
      <c r="AB892" s="1" t="s">
        <v>3416</v>
      </c>
      <c r="AC892" s="1" t="s">
        <v>3737</v>
      </c>
      <c r="AD892" s="1" t="s">
        <v>3933</v>
      </c>
      <c r="AE892" s="1" t="s">
        <v>3933</v>
      </c>
      <c r="AF892" s="1" t="s">
        <v>3943</v>
      </c>
      <c r="AG892" s="1" t="s">
        <v>2492</v>
      </c>
      <c r="AH892" s="1" t="s">
        <v>2599</v>
      </c>
      <c r="AI892" s="1" t="s">
        <v>3948</v>
      </c>
      <c r="AJ892" s="1"/>
      <c r="AK892" s="1"/>
      <c r="AL892" s="1" t="s">
        <v>3952</v>
      </c>
      <c r="AM892" s="1" t="s">
        <v>3952</v>
      </c>
      <c r="AN892" s="1" t="s">
        <v>3958</v>
      </c>
      <c r="AO892" s="1" t="s">
        <v>4135</v>
      </c>
      <c r="AP892" s="1" t="s">
        <v>4215</v>
      </c>
      <c r="AQ892" s="1"/>
      <c r="AR892">
        <v>4276</v>
      </c>
      <c r="AS892">
        <v>38</v>
      </c>
      <c r="AT892" s="1" t="s">
        <v>4235</v>
      </c>
      <c r="AU892">
        <v>300000</v>
      </c>
      <c r="AV892" s="1" t="s">
        <v>4272</v>
      </c>
      <c r="AW892" s="1" t="s">
        <v>3943</v>
      </c>
      <c r="AX892">
        <v>7188</v>
      </c>
      <c r="AY892">
        <v>135847</v>
      </c>
      <c r="AZ892">
        <v>1</v>
      </c>
      <c r="BA892" s="1" t="s">
        <v>3412</v>
      </c>
    </row>
    <row r="893" spans="1:53">
      <c r="A893" s="1" t="s">
        <v>924</v>
      </c>
      <c r="B893">
        <v>0</v>
      </c>
      <c r="C893">
        <v>165024.97</v>
      </c>
      <c r="D893" s="1" t="s">
        <v>1965</v>
      </c>
      <c r="E893">
        <v>0</v>
      </c>
      <c r="F893">
        <v>139080</v>
      </c>
      <c r="G893">
        <v>1</v>
      </c>
      <c r="H893" s="1"/>
      <c r="I893" s="1" t="s">
        <v>2427</v>
      </c>
      <c r="J893" s="1" t="s">
        <v>2462</v>
      </c>
      <c r="K893" s="1" t="s">
        <v>2464</v>
      </c>
      <c r="L893" s="1" t="s">
        <v>2498</v>
      </c>
      <c r="M893" s="1" t="s">
        <v>2587</v>
      </c>
      <c r="N893" s="1" t="s">
        <v>2607</v>
      </c>
      <c r="O893" s="1"/>
      <c r="P893">
        <v>10793</v>
      </c>
      <c r="Q893" s="1" t="s">
        <v>1965</v>
      </c>
      <c r="R893" s="1" t="s">
        <v>3107</v>
      </c>
      <c r="S893" s="1"/>
      <c r="T893" s="1" t="s">
        <v>3108</v>
      </c>
      <c r="U893" s="1" t="s">
        <v>3219</v>
      </c>
      <c r="V893" s="1" t="s">
        <v>3219</v>
      </c>
      <c r="W893" s="1" t="s">
        <v>3397</v>
      </c>
      <c r="X893" s="1"/>
      <c r="Y893" s="3">
        <v>46223</v>
      </c>
      <c r="Z893" s="1" t="s">
        <v>3414</v>
      </c>
      <c r="AA893" s="3">
        <v>46223</v>
      </c>
      <c r="AB893" s="1" t="s">
        <v>3416</v>
      </c>
      <c r="AC893" s="1" t="s">
        <v>3741</v>
      </c>
      <c r="AD893" s="1" t="s">
        <v>3933</v>
      </c>
      <c r="AE893" s="1" t="s">
        <v>3934</v>
      </c>
      <c r="AF893" s="1" t="s">
        <v>3939</v>
      </c>
      <c r="AG893" s="1" t="s">
        <v>2498</v>
      </c>
      <c r="AH893" s="1" t="s">
        <v>2587</v>
      </c>
      <c r="AI893" s="1" t="s">
        <v>3950</v>
      </c>
      <c r="AJ893" s="1"/>
      <c r="AK893" s="1"/>
      <c r="AL893" s="1" t="s">
        <v>3952</v>
      </c>
      <c r="AM893" s="1" t="s">
        <v>3952</v>
      </c>
      <c r="AN893" s="1" t="s">
        <v>3958</v>
      </c>
      <c r="AO893" s="1" t="s">
        <v>4136</v>
      </c>
      <c r="AP893" s="1" t="s">
        <v>4212</v>
      </c>
      <c r="AQ893" s="1"/>
      <c r="AR893">
        <v>27745</v>
      </c>
      <c r="AS893">
        <v>10793</v>
      </c>
      <c r="AT893" s="1" t="s">
        <v>4235</v>
      </c>
      <c r="AU893">
        <v>15.29</v>
      </c>
      <c r="AV893" s="1" t="s">
        <v>4381</v>
      </c>
      <c r="AW893" s="1" t="s">
        <v>3939</v>
      </c>
      <c r="AX893">
        <v>5176</v>
      </c>
      <c r="AY893">
        <v>135848</v>
      </c>
      <c r="AZ893">
        <v>1</v>
      </c>
      <c r="BA893" s="1" t="s">
        <v>3429</v>
      </c>
    </row>
    <row r="894" spans="1:53">
      <c r="A894" s="1" t="s">
        <v>925</v>
      </c>
      <c r="B894">
        <v>0</v>
      </c>
      <c r="C894">
        <v>210</v>
      </c>
      <c r="D894" s="1" t="s">
        <v>1966</v>
      </c>
      <c r="E894">
        <v>0</v>
      </c>
      <c r="F894">
        <v>139080</v>
      </c>
      <c r="G894">
        <v>2</v>
      </c>
      <c r="H894" s="1"/>
      <c r="I894" s="1" t="s">
        <v>2427</v>
      </c>
      <c r="J894" s="1" t="s">
        <v>2462</v>
      </c>
      <c r="K894" s="1" t="s">
        <v>2464</v>
      </c>
      <c r="L894" s="1" t="s">
        <v>2498</v>
      </c>
      <c r="M894" s="1" t="s">
        <v>2587</v>
      </c>
      <c r="N894" s="1" t="s">
        <v>2607</v>
      </c>
      <c r="O894" s="1"/>
      <c r="P894">
        <v>1000</v>
      </c>
      <c r="Q894" s="1" t="s">
        <v>1966</v>
      </c>
      <c r="R894" s="1" t="s">
        <v>3107</v>
      </c>
      <c r="S894" s="1"/>
      <c r="T894" s="1" t="s">
        <v>3108</v>
      </c>
      <c r="U894" s="1" t="s">
        <v>3219</v>
      </c>
      <c r="V894" s="1" t="s">
        <v>3219</v>
      </c>
      <c r="W894" s="1" t="s">
        <v>3397</v>
      </c>
      <c r="X894" s="1"/>
      <c r="Y894" s="3">
        <v>46223</v>
      </c>
      <c r="Z894" s="1" t="s">
        <v>3414</v>
      </c>
      <c r="AA894" s="3">
        <v>46223</v>
      </c>
      <c r="AB894" s="1" t="s">
        <v>3416</v>
      </c>
      <c r="AC894" s="1" t="s">
        <v>3741</v>
      </c>
      <c r="AD894" s="1" t="s">
        <v>3933</v>
      </c>
      <c r="AE894" s="1" t="s">
        <v>3934</v>
      </c>
      <c r="AF894" s="1" t="s">
        <v>3939</v>
      </c>
      <c r="AG894" s="1" t="s">
        <v>2498</v>
      </c>
      <c r="AH894" s="1" t="s">
        <v>2587</v>
      </c>
      <c r="AI894" s="1" t="s">
        <v>3950</v>
      </c>
      <c r="AJ894" s="1"/>
      <c r="AK894" s="1"/>
      <c r="AL894" s="1" t="s">
        <v>3952</v>
      </c>
      <c r="AM894" s="1" t="s">
        <v>3952</v>
      </c>
      <c r="AN894" s="1" t="s">
        <v>3958</v>
      </c>
      <c r="AO894" s="1" t="s">
        <v>4136</v>
      </c>
      <c r="AP894" s="1" t="s">
        <v>4212</v>
      </c>
      <c r="AQ894" s="1"/>
      <c r="AR894">
        <v>27746</v>
      </c>
      <c r="AS894">
        <v>1000</v>
      </c>
      <c r="AT894" s="1" t="s">
        <v>4235</v>
      </c>
      <c r="AU894">
        <v>0.21</v>
      </c>
      <c r="AV894" s="1" t="s">
        <v>4382</v>
      </c>
      <c r="AW894" s="1" t="s">
        <v>3939</v>
      </c>
      <c r="AX894">
        <v>5176</v>
      </c>
      <c r="AY894">
        <v>135848</v>
      </c>
      <c r="AZ894">
        <v>2</v>
      </c>
      <c r="BA894" s="1" t="s">
        <v>3429</v>
      </c>
    </row>
    <row r="895" spans="1:53">
      <c r="A895" s="1" t="s">
        <v>926</v>
      </c>
      <c r="B895">
        <v>0</v>
      </c>
      <c r="C895">
        <v>180</v>
      </c>
      <c r="D895" s="1" t="s">
        <v>1967</v>
      </c>
      <c r="E895">
        <v>0</v>
      </c>
      <c r="F895">
        <v>139080</v>
      </c>
      <c r="G895">
        <v>3</v>
      </c>
      <c r="H895" s="1"/>
      <c r="I895" s="1" t="s">
        <v>2427</v>
      </c>
      <c r="J895" s="1" t="s">
        <v>2462</v>
      </c>
      <c r="K895" s="1" t="s">
        <v>2464</v>
      </c>
      <c r="L895" s="1" t="s">
        <v>2498</v>
      </c>
      <c r="M895" s="1" t="s">
        <v>2587</v>
      </c>
      <c r="N895" s="1" t="s">
        <v>2607</v>
      </c>
      <c r="O895" s="1"/>
      <c r="P895">
        <v>1000</v>
      </c>
      <c r="Q895" s="1" t="s">
        <v>1967</v>
      </c>
      <c r="R895" s="1" t="s">
        <v>3107</v>
      </c>
      <c r="S895" s="1"/>
      <c r="T895" s="1" t="s">
        <v>3108</v>
      </c>
      <c r="U895" s="1" t="s">
        <v>3219</v>
      </c>
      <c r="V895" s="1" t="s">
        <v>3219</v>
      </c>
      <c r="W895" s="1" t="s">
        <v>3397</v>
      </c>
      <c r="X895" s="1"/>
      <c r="Y895" s="3">
        <v>46223</v>
      </c>
      <c r="Z895" s="1" t="s">
        <v>3414</v>
      </c>
      <c r="AA895" s="3">
        <v>46223</v>
      </c>
      <c r="AB895" s="1" t="s">
        <v>3416</v>
      </c>
      <c r="AC895" s="1" t="s">
        <v>3741</v>
      </c>
      <c r="AD895" s="1" t="s">
        <v>3933</v>
      </c>
      <c r="AE895" s="1" t="s">
        <v>3934</v>
      </c>
      <c r="AF895" s="1" t="s">
        <v>3939</v>
      </c>
      <c r="AG895" s="1" t="s">
        <v>2498</v>
      </c>
      <c r="AH895" s="1" t="s">
        <v>2587</v>
      </c>
      <c r="AI895" s="1" t="s">
        <v>3950</v>
      </c>
      <c r="AJ895" s="1"/>
      <c r="AK895" s="1"/>
      <c r="AL895" s="1" t="s">
        <v>3952</v>
      </c>
      <c r="AM895" s="1" t="s">
        <v>3952</v>
      </c>
      <c r="AN895" s="1" t="s">
        <v>3958</v>
      </c>
      <c r="AO895" s="1" t="s">
        <v>4136</v>
      </c>
      <c r="AP895" s="1" t="s">
        <v>4212</v>
      </c>
      <c r="AQ895" s="1"/>
      <c r="AR895">
        <v>27747</v>
      </c>
      <c r="AS895">
        <v>1000</v>
      </c>
      <c r="AT895" s="1" t="s">
        <v>4235</v>
      </c>
      <c r="AU895">
        <v>0.18</v>
      </c>
      <c r="AV895" s="1" t="s">
        <v>4383</v>
      </c>
      <c r="AW895" s="1" t="s">
        <v>3939</v>
      </c>
      <c r="AX895">
        <v>5176</v>
      </c>
      <c r="AY895">
        <v>135848</v>
      </c>
      <c r="AZ895">
        <v>3</v>
      </c>
      <c r="BA895" s="1" t="s">
        <v>3429</v>
      </c>
    </row>
    <row r="896" spans="1:53">
      <c r="A896" s="1" t="s">
        <v>927</v>
      </c>
      <c r="B896">
        <v>0</v>
      </c>
      <c r="C896">
        <v>128360.25</v>
      </c>
      <c r="D896" s="1" t="s">
        <v>1968</v>
      </c>
      <c r="E896">
        <v>0</v>
      </c>
      <c r="F896">
        <v>139080</v>
      </c>
      <c r="G896">
        <v>4</v>
      </c>
      <c r="H896" s="1"/>
      <c r="I896" s="1" t="s">
        <v>2427</v>
      </c>
      <c r="J896" s="1" t="s">
        <v>2462</v>
      </c>
      <c r="K896" s="1" t="s">
        <v>2464</v>
      </c>
      <c r="L896" s="1" t="s">
        <v>2498</v>
      </c>
      <c r="M896" s="1" t="s">
        <v>2587</v>
      </c>
      <c r="N896" s="1" t="s">
        <v>2607</v>
      </c>
      <c r="O896" s="1"/>
      <c r="P896">
        <v>20025</v>
      </c>
      <c r="Q896" s="1" t="s">
        <v>1968</v>
      </c>
      <c r="R896" s="1" t="s">
        <v>3107</v>
      </c>
      <c r="S896" s="1"/>
      <c r="T896" s="1" t="s">
        <v>3108</v>
      </c>
      <c r="U896" s="1" t="s">
        <v>3219</v>
      </c>
      <c r="V896" s="1" t="s">
        <v>3219</v>
      </c>
      <c r="W896" s="1" t="s">
        <v>3397</v>
      </c>
      <c r="X896" s="1"/>
      <c r="Y896" s="3">
        <v>46223</v>
      </c>
      <c r="Z896" s="1" t="s">
        <v>3414</v>
      </c>
      <c r="AA896" s="3">
        <v>46223</v>
      </c>
      <c r="AB896" s="1" t="s">
        <v>3416</v>
      </c>
      <c r="AC896" s="1" t="s">
        <v>3741</v>
      </c>
      <c r="AD896" s="1" t="s">
        <v>3933</v>
      </c>
      <c r="AE896" s="1" t="s">
        <v>3934</v>
      </c>
      <c r="AF896" s="1" t="s">
        <v>3939</v>
      </c>
      <c r="AG896" s="1" t="s">
        <v>2498</v>
      </c>
      <c r="AH896" s="1" t="s">
        <v>2587</v>
      </c>
      <c r="AI896" s="1" t="s">
        <v>3950</v>
      </c>
      <c r="AJ896" s="1"/>
      <c r="AK896" s="1"/>
      <c r="AL896" s="1" t="s">
        <v>3952</v>
      </c>
      <c r="AM896" s="1" t="s">
        <v>3952</v>
      </c>
      <c r="AN896" s="1" t="s">
        <v>3958</v>
      </c>
      <c r="AO896" s="1" t="s">
        <v>4136</v>
      </c>
      <c r="AP896" s="1" t="s">
        <v>4212</v>
      </c>
      <c r="AQ896" s="1"/>
      <c r="AR896">
        <v>27748</v>
      </c>
      <c r="AS896">
        <v>20025</v>
      </c>
      <c r="AT896" s="1" t="s">
        <v>4235</v>
      </c>
      <c r="AU896">
        <v>6.41</v>
      </c>
      <c r="AV896" s="1" t="s">
        <v>4384</v>
      </c>
      <c r="AW896" s="1" t="s">
        <v>3939</v>
      </c>
      <c r="AX896">
        <v>5176</v>
      </c>
      <c r="AY896">
        <v>135848</v>
      </c>
      <c r="AZ896">
        <v>4</v>
      </c>
      <c r="BA896" s="1" t="s">
        <v>3429</v>
      </c>
    </row>
    <row r="897" spans="1:53">
      <c r="A897" s="1" t="s">
        <v>928</v>
      </c>
      <c r="B897">
        <v>0</v>
      </c>
      <c r="C897">
        <v>19634.3</v>
      </c>
      <c r="D897" s="1" t="s">
        <v>1969</v>
      </c>
      <c r="E897">
        <v>0</v>
      </c>
      <c r="F897">
        <v>139080</v>
      </c>
      <c r="G897">
        <v>5</v>
      </c>
      <c r="H897" s="1"/>
      <c r="I897" s="1" t="s">
        <v>2427</v>
      </c>
      <c r="J897" s="1" t="s">
        <v>2462</v>
      </c>
      <c r="K897" s="1" t="s">
        <v>2464</v>
      </c>
      <c r="L897" s="1" t="s">
        <v>2498</v>
      </c>
      <c r="M897" s="1" t="s">
        <v>2587</v>
      </c>
      <c r="N897" s="1" t="s">
        <v>2607</v>
      </c>
      <c r="O897" s="1"/>
      <c r="P897">
        <v>20035</v>
      </c>
      <c r="Q897" s="1" t="s">
        <v>1969</v>
      </c>
      <c r="R897" s="1" t="s">
        <v>3107</v>
      </c>
      <c r="S897" s="1"/>
      <c r="T897" s="1" t="s">
        <v>3108</v>
      </c>
      <c r="U897" s="1" t="s">
        <v>3219</v>
      </c>
      <c r="V897" s="1" t="s">
        <v>3219</v>
      </c>
      <c r="W897" s="1" t="s">
        <v>3397</v>
      </c>
      <c r="X897" s="1"/>
      <c r="Y897" s="3">
        <v>46223</v>
      </c>
      <c r="Z897" s="1" t="s">
        <v>3414</v>
      </c>
      <c r="AA897" s="3">
        <v>46223</v>
      </c>
      <c r="AB897" s="1" t="s">
        <v>3416</v>
      </c>
      <c r="AC897" s="1" t="s">
        <v>3741</v>
      </c>
      <c r="AD897" s="1" t="s">
        <v>3933</v>
      </c>
      <c r="AE897" s="1" t="s">
        <v>3934</v>
      </c>
      <c r="AF897" s="1" t="s">
        <v>3939</v>
      </c>
      <c r="AG897" s="1" t="s">
        <v>2498</v>
      </c>
      <c r="AH897" s="1" t="s">
        <v>2587</v>
      </c>
      <c r="AI897" s="1" t="s">
        <v>3950</v>
      </c>
      <c r="AJ897" s="1"/>
      <c r="AK897" s="1"/>
      <c r="AL897" s="1" t="s">
        <v>3952</v>
      </c>
      <c r="AM897" s="1" t="s">
        <v>3952</v>
      </c>
      <c r="AN897" s="1" t="s">
        <v>3958</v>
      </c>
      <c r="AO897" s="1" t="s">
        <v>4136</v>
      </c>
      <c r="AP897" s="1" t="s">
        <v>4212</v>
      </c>
      <c r="AQ897" s="1"/>
      <c r="AR897">
        <v>27749</v>
      </c>
      <c r="AS897">
        <v>20035</v>
      </c>
      <c r="AT897" s="1" t="s">
        <v>4235</v>
      </c>
      <c r="AU897">
        <v>0.98</v>
      </c>
      <c r="AV897" s="1" t="s">
        <v>4385</v>
      </c>
      <c r="AW897" s="1" t="s">
        <v>3939</v>
      </c>
      <c r="AX897">
        <v>5176</v>
      </c>
      <c r="AY897">
        <v>135848</v>
      </c>
      <c r="AZ897">
        <v>5</v>
      </c>
      <c r="BA897" s="1" t="s">
        <v>3429</v>
      </c>
    </row>
    <row r="898" spans="1:53">
      <c r="A898" s="1" t="s">
        <v>929</v>
      </c>
      <c r="B898">
        <v>0</v>
      </c>
      <c r="C898">
        <v>31639.5</v>
      </c>
      <c r="D898" s="1" t="s">
        <v>1970</v>
      </c>
      <c r="E898">
        <v>0</v>
      </c>
      <c r="F898">
        <v>139080</v>
      </c>
      <c r="G898">
        <v>6</v>
      </c>
      <c r="H898" s="1"/>
      <c r="I898" s="1" t="s">
        <v>2427</v>
      </c>
      <c r="J898" s="1" t="s">
        <v>2462</v>
      </c>
      <c r="K898" s="1" t="s">
        <v>2464</v>
      </c>
      <c r="L898" s="1" t="s">
        <v>2498</v>
      </c>
      <c r="M898" s="1" t="s">
        <v>2587</v>
      </c>
      <c r="N898" s="1" t="s">
        <v>2607</v>
      </c>
      <c r="O898" s="1"/>
      <c r="P898">
        <v>20025</v>
      </c>
      <c r="Q898" s="1" t="s">
        <v>1970</v>
      </c>
      <c r="R898" s="1" t="s">
        <v>3107</v>
      </c>
      <c r="S898" s="1"/>
      <c r="T898" s="1" t="s">
        <v>3108</v>
      </c>
      <c r="U898" s="1" t="s">
        <v>3219</v>
      </c>
      <c r="V898" s="1" t="s">
        <v>3219</v>
      </c>
      <c r="W898" s="1" t="s">
        <v>3397</v>
      </c>
      <c r="X898" s="1"/>
      <c r="Y898" s="3">
        <v>46223</v>
      </c>
      <c r="Z898" s="1" t="s">
        <v>3414</v>
      </c>
      <c r="AA898" s="3">
        <v>46223</v>
      </c>
      <c r="AB898" s="1" t="s">
        <v>3416</v>
      </c>
      <c r="AC898" s="1" t="s">
        <v>3741</v>
      </c>
      <c r="AD898" s="1" t="s">
        <v>3933</v>
      </c>
      <c r="AE898" s="1" t="s">
        <v>3934</v>
      </c>
      <c r="AF898" s="1" t="s">
        <v>3939</v>
      </c>
      <c r="AG898" s="1" t="s">
        <v>2498</v>
      </c>
      <c r="AH898" s="1" t="s">
        <v>2587</v>
      </c>
      <c r="AI898" s="1" t="s">
        <v>3950</v>
      </c>
      <c r="AJ898" s="1"/>
      <c r="AK898" s="1"/>
      <c r="AL898" s="1" t="s">
        <v>3952</v>
      </c>
      <c r="AM898" s="1" t="s">
        <v>3952</v>
      </c>
      <c r="AN898" s="1" t="s">
        <v>3958</v>
      </c>
      <c r="AO898" s="1" t="s">
        <v>4136</v>
      </c>
      <c r="AP898" s="1" t="s">
        <v>4212</v>
      </c>
      <c r="AQ898" s="1"/>
      <c r="AR898">
        <v>27750</v>
      </c>
      <c r="AS898">
        <v>20025</v>
      </c>
      <c r="AT898" s="1" t="s">
        <v>4235</v>
      </c>
      <c r="AU898">
        <v>1.58</v>
      </c>
      <c r="AV898" s="1" t="s">
        <v>4386</v>
      </c>
      <c r="AW898" s="1" t="s">
        <v>3939</v>
      </c>
      <c r="AX898">
        <v>5176</v>
      </c>
      <c r="AY898">
        <v>135848</v>
      </c>
      <c r="AZ898">
        <v>6</v>
      </c>
      <c r="BA898" s="1" t="s">
        <v>3429</v>
      </c>
    </row>
    <row r="899" spans="1:53">
      <c r="A899" s="1" t="s">
        <v>930</v>
      </c>
      <c r="B899">
        <v>0</v>
      </c>
      <c r="C899">
        <v>7165.2</v>
      </c>
      <c r="D899" s="1" t="s">
        <v>1971</v>
      </c>
      <c r="E899">
        <v>0</v>
      </c>
      <c r="F899">
        <v>139080</v>
      </c>
      <c r="G899">
        <v>7</v>
      </c>
      <c r="H899" s="1"/>
      <c r="I899" s="1" t="s">
        <v>2427</v>
      </c>
      <c r="J899" s="1" t="s">
        <v>2462</v>
      </c>
      <c r="K899" s="1" t="s">
        <v>2464</v>
      </c>
      <c r="L899" s="1" t="s">
        <v>2498</v>
      </c>
      <c r="M899" s="1" t="s">
        <v>2587</v>
      </c>
      <c r="N899" s="1" t="s">
        <v>2607</v>
      </c>
      <c r="O899" s="1"/>
      <c r="P899">
        <v>210</v>
      </c>
      <c r="Q899" s="1" t="s">
        <v>1971</v>
      </c>
      <c r="R899" s="1" t="s">
        <v>3107</v>
      </c>
      <c r="S899" s="1"/>
      <c r="T899" s="1" t="s">
        <v>3108</v>
      </c>
      <c r="U899" s="1" t="s">
        <v>3219</v>
      </c>
      <c r="V899" s="1" t="s">
        <v>3219</v>
      </c>
      <c r="W899" s="1" t="s">
        <v>3397</v>
      </c>
      <c r="X899" s="1"/>
      <c r="Y899" s="3">
        <v>46223</v>
      </c>
      <c r="Z899" s="1" t="s">
        <v>3414</v>
      </c>
      <c r="AA899" s="3">
        <v>46223</v>
      </c>
      <c r="AB899" s="1" t="s">
        <v>3416</v>
      </c>
      <c r="AC899" s="1" t="s">
        <v>3741</v>
      </c>
      <c r="AD899" s="1" t="s">
        <v>3933</v>
      </c>
      <c r="AE899" s="1" t="s">
        <v>3934</v>
      </c>
      <c r="AF899" s="1" t="s">
        <v>3939</v>
      </c>
      <c r="AG899" s="1" t="s">
        <v>2498</v>
      </c>
      <c r="AH899" s="1" t="s">
        <v>2587</v>
      </c>
      <c r="AI899" s="1" t="s">
        <v>3950</v>
      </c>
      <c r="AJ899" s="1"/>
      <c r="AK899" s="1"/>
      <c r="AL899" s="1" t="s">
        <v>3952</v>
      </c>
      <c r="AM899" s="1" t="s">
        <v>3952</v>
      </c>
      <c r="AN899" s="1" t="s">
        <v>3958</v>
      </c>
      <c r="AO899" s="1" t="s">
        <v>4136</v>
      </c>
      <c r="AP899" s="1" t="s">
        <v>4212</v>
      </c>
      <c r="AQ899" s="1"/>
      <c r="AR899">
        <v>27751</v>
      </c>
      <c r="AS899">
        <v>210</v>
      </c>
      <c r="AT899" s="1" t="s">
        <v>4235</v>
      </c>
      <c r="AU899">
        <v>34.119999999999997</v>
      </c>
      <c r="AV899" s="1" t="s">
        <v>4387</v>
      </c>
      <c r="AW899" s="1" t="s">
        <v>3939</v>
      </c>
      <c r="AX899">
        <v>5176</v>
      </c>
      <c r="AY899">
        <v>135848</v>
      </c>
      <c r="AZ899">
        <v>7</v>
      </c>
      <c r="BA899" s="1" t="s">
        <v>3429</v>
      </c>
    </row>
    <row r="900" spans="1:53">
      <c r="A900" s="1" t="s">
        <v>931</v>
      </c>
      <c r="B900">
        <v>0</v>
      </c>
      <c r="C900">
        <v>9411.76</v>
      </c>
      <c r="D900" s="1" t="s">
        <v>1972</v>
      </c>
      <c r="E900">
        <v>0</v>
      </c>
      <c r="F900">
        <v>139080</v>
      </c>
      <c r="G900">
        <v>8</v>
      </c>
      <c r="H900" s="1"/>
      <c r="I900" s="1" t="s">
        <v>2427</v>
      </c>
      <c r="J900" s="1" t="s">
        <v>2462</v>
      </c>
      <c r="K900" s="1" t="s">
        <v>2464</v>
      </c>
      <c r="L900" s="1" t="s">
        <v>2498</v>
      </c>
      <c r="M900" s="1" t="s">
        <v>2587</v>
      </c>
      <c r="N900" s="1" t="s">
        <v>2607</v>
      </c>
      <c r="O900" s="1"/>
      <c r="P900">
        <v>2</v>
      </c>
      <c r="Q900" s="1" t="s">
        <v>1972</v>
      </c>
      <c r="R900" s="1" t="s">
        <v>3107</v>
      </c>
      <c r="S900" s="1"/>
      <c r="T900" s="1" t="s">
        <v>3108</v>
      </c>
      <c r="U900" s="1" t="s">
        <v>3219</v>
      </c>
      <c r="V900" s="1" t="s">
        <v>3219</v>
      </c>
      <c r="W900" s="1" t="s">
        <v>3397</v>
      </c>
      <c r="X900" s="1"/>
      <c r="Y900" s="3">
        <v>46223</v>
      </c>
      <c r="Z900" s="1" t="s">
        <v>3414</v>
      </c>
      <c r="AA900" s="3">
        <v>46223</v>
      </c>
      <c r="AB900" s="1" t="s">
        <v>3416</v>
      </c>
      <c r="AC900" s="1" t="s">
        <v>3741</v>
      </c>
      <c r="AD900" s="1" t="s">
        <v>3933</v>
      </c>
      <c r="AE900" s="1" t="s">
        <v>3934</v>
      </c>
      <c r="AF900" s="1" t="s">
        <v>3939</v>
      </c>
      <c r="AG900" s="1" t="s">
        <v>2498</v>
      </c>
      <c r="AH900" s="1" t="s">
        <v>2587</v>
      </c>
      <c r="AI900" s="1" t="s">
        <v>3950</v>
      </c>
      <c r="AJ900" s="1"/>
      <c r="AK900" s="1"/>
      <c r="AL900" s="1" t="s">
        <v>3952</v>
      </c>
      <c r="AM900" s="1" t="s">
        <v>3952</v>
      </c>
      <c r="AN900" s="1" t="s">
        <v>3958</v>
      </c>
      <c r="AO900" s="1" t="s">
        <v>4136</v>
      </c>
      <c r="AP900" s="1" t="s">
        <v>4212</v>
      </c>
      <c r="AQ900" s="1"/>
      <c r="AR900">
        <v>27752</v>
      </c>
      <c r="AS900">
        <v>2</v>
      </c>
      <c r="AT900" s="1" t="s">
        <v>4235</v>
      </c>
      <c r="AU900">
        <v>4705.88</v>
      </c>
      <c r="AV900" s="1" t="s">
        <v>4388</v>
      </c>
      <c r="AW900" s="1" t="s">
        <v>3939</v>
      </c>
      <c r="AX900">
        <v>5176</v>
      </c>
      <c r="AY900">
        <v>135848</v>
      </c>
      <c r="AZ900">
        <v>8</v>
      </c>
      <c r="BA900" s="1" t="s">
        <v>3429</v>
      </c>
    </row>
    <row r="901" spans="1:53">
      <c r="A901" s="1" t="s">
        <v>932</v>
      </c>
      <c r="B901">
        <v>0</v>
      </c>
      <c r="C901">
        <v>1129.4000000000001</v>
      </c>
      <c r="D901" s="1" t="s">
        <v>1973</v>
      </c>
      <c r="E901">
        <v>0</v>
      </c>
      <c r="F901">
        <v>139080</v>
      </c>
      <c r="G901">
        <v>9</v>
      </c>
      <c r="H901" s="1"/>
      <c r="I901" s="1" t="s">
        <v>2427</v>
      </c>
      <c r="J901" s="1" t="s">
        <v>2462</v>
      </c>
      <c r="K901" s="1" t="s">
        <v>2464</v>
      </c>
      <c r="L901" s="1" t="s">
        <v>2498</v>
      </c>
      <c r="M901" s="1" t="s">
        <v>2587</v>
      </c>
      <c r="N901" s="1" t="s">
        <v>2607</v>
      </c>
      <c r="O901" s="1"/>
      <c r="P901">
        <v>5</v>
      </c>
      <c r="Q901" s="1" t="s">
        <v>1973</v>
      </c>
      <c r="R901" s="1" t="s">
        <v>3107</v>
      </c>
      <c r="S901" s="1"/>
      <c r="T901" s="1" t="s">
        <v>3108</v>
      </c>
      <c r="U901" s="1" t="s">
        <v>3219</v>
      </c>
      <c r="V901" s="1" t="s">
        <v>3219</v>
      </c>
      <c r="W901" s="1" t="s">
        <v>3397</v>
      </c>
      <c r="X901" s="1"/>
      <c r="Y901" s="3">
        <v>46223</v>
      </c>
      <c r="Z901" s="1" t="s">
        <v>3414</v>
      </c>
      <c r="AA901" s="3">
        <v>46223</v>
      </c>
      <c r="AB901" s="1" t="s">
        <v>3416</v>
      </c>
      <c r="AC901" s="1" t="s">
        <v>3741</v>
      </c>
      <c r="AD901" s="1" t="s">
        <v>3933</v>
      </c>
      <c r="AE901" s="1" t="s">
        <v>3934</v>
      </c>
      <c r="AF901" s="1" t="s">
        <v>3939</v>
      </c>
      <c r="AG901" s="1" t="s">
        <v>2498</v>
      </c>
      <c r="AH901" s="1" t="s">
        <v>2587</v>
      </c>
      <c r="AI901" s="1" t="s">
        <v>3950</v>
      </c>
      <c r="AJ901" s="1"/>
      <c r="AK901" s="1"/>
      <c r="AL901" s="1" t="s">
        <v>3952</v>
      </c>
      <c r="AM901" s="1" t="s">
        <v>3952</v>
      </c>
      <c r="AN901" s="1" t="s">
        <v>3958</v>
      </c>
      <c r="AO901" s="1" t="s">
        <v>4136</v>
      </c>
      <c r="AP901" s="1" t="s">
        <v>4212</v>
      </c>
      <c r="AQ901" s="1"/>
      <c r="AR901">
        <v>27753</v>
      </c>
      <c r="AS901">
        <v>5</v>
      </c>
      <c r="AT901" s="1" t="s">
        <v>4235</v>
      </c>
      <c r="AU901">
        <v>225.88</v>
      </c>
      <c r="AV901" s="1" t="s">
        <v>4389</v>
      </c>
      <c r="AW901" s="1" t="s">
        <v>3939</v>
      </c>
      <c r="AX901">
        <v>5176</v>
      </c>
      <c r="AY901">
        <v>135848</v>
      </c>
      <c r="AZ901">
        <v>9</v>
      </c>
      <c r="BA901" s="1" t="s">
        <v>3429</v>
      </c>
    </row>
    <row r="902" spans="1:53">
      <c r="A902" s="1" t="s">
        <v>933</v>
      </c>
      <c r="B902">
        <v>0</v>
      </c>
      <c r="C902">
        <v>43584.98</v>
      </c>
      <c r="D902" s="1" t="s">
        <v>1974</v>
      </c>
      <c r="E902">
        <v>0</v>
      </c>
      <c r="F902">
        <v>139080</v>
      </c>
      <c r="G902">
        <v>10</v>
      </c>
      <c r="H902" s="1"/>
      <c r="I902" s="1" t="s">
        <v>2427</v>
      </c>
      <c r="J902" s="1" t="s">
        <v>2462</v>
      </c>
      <c r="K902" s="1" t="s">
        <v>2464</v>
      </c>
      <c r="L902" s="1" t="s">
        <v>2498</v>
      </c>
      <c r="M902" s="1" t="s">
        <v>2587</v>
      </c>
      <c r="N902" s="1" t="s">
        <v>2607</v>
      </c>
      <c r="O902" s="1"/>
      <c r="P902">
        <v>233</v>
      </c>
      <c r="Q902" s="1" t="s">
        <v>1974</v>
      </c>
      <c r="R902" s="1" t="s">
        <v>3107</v>
      </c>
      <c r="S902" s="1"/>
      <c r="T902" s="1" t="s">
        <v>3108</v>
      </c>
      <c r="U902" s="1" t="s">
        <v>3219</v>
      </c>
      <c r="V902" s="1" t="s">
        <v>3219</v>
      </c>
      <c r="W902" s="1" t="s">
        <v>3397</v>
      </c>
      <c r="X902" s="1"/>
      <c r="Y902" s="3">
        <v>46223</v>
      </c>
      <c r="Z902" s="1" t="s">
        <v>3414</v>
      </c>
      <c r="AA902" s="3">
        <v>46223</v>
      </c>
      <c r="AB902" s="1" t="s">
        <v>3416</v>
      </c>
      <c r="AC902" s="1" t="s">
        <v>3741</v>
      </c>
      <c r="AD902" s="1" t="s">
        <v>3933</v>
      </c>
      <c r="AE902" s="1" t="s">
        <v>3934</v>
      </c>
      <c r="AF902" s="1" t="s">
        <v>3939</v>
      </c>
      <c r="AG902" s="1" t="s">
        <v>2498</v>
      </c>
      <c r="AH902" s="1" t="s">
        <v>2587</v>
      </c>
      <c r="AI902" s="1" t="s">
        <v>3950</v>
      </c>
      <c r="AJ902" s="1"/>
      <c r="AK902" s="1"/>
      <c r="AL902" s="1" t="s">
        <v>3952</v>
      </c>
      <c r="AM902" s="1" t="s">
        <v>3952</v>
      </c>
      <c r="AN902" s="1" t="s">
        <v>3958</v>
      </c>
      <c r="AO902" s="1" t="s">
        <v>4136</v>
      </c>
      <c r="AP902" s="1" t="s">
        <v>4212</v>
      </c>
      <c r="AQ902" s="1"/>
      <c r="AR902">
        <v>27754</v>
      </c>
      <c r="AS902">
        <v>233</v>
      </c>
      <c r="AT902" s="1" t="s">
        <v>4235</v>
      </c>
      <c r="AU902">
        <v>187.06</v>
      </c>
      <c r="AV902" s="1" t="s">
        <v>4390</v>
      </c>
      <c r="AW902" s="1" t="s">
        <v>3939</v>
      </c>
      <c r="AX902">
        <v>5176</v>
      </c>
      <c r="AY902">
        <v>135848</v>
      </c>
      <c r="AZ902">
        <v>10</v>
      </c>
      <c r="BA902" s="1" t="s">
        <v>3429</v>
      </c>
    </row>
    <row r="903" spans="1:53">
      <c r="A903" s="1" t="s">
        <v>934</v>
      </c>
      <c r="B903">
        <v>0</v>
      </c>
      <c r="C903">
        <v>59647.25</v>
      </c>
      <c r="D903" s="1" t="s">
        <v>1975</v>
      </c>
      <c r="E903">
        <v>0</v>
      </c>
      <c r="F903">
        <v>139080</v>
      </c>
      <c r="G903">
        <v>11</v>
      </c>
      <c r="H903" s="1"/>
      <c r="I903" s="1" t="s">
        <v>2427</v>
      </c>
      <c r="J903" s="1" t="s">
        <v>2462</v>
      </c>
      <c r="K903" s="1" t="s">
        <v>2464</v>
      </c>
      <c r="L903" s="1" t="s">
        <v>2498</v>
      </c>
      <c r="M903" s="1" t="s">
        <v>2587</v>
      </c>
      <c r="N903" s="1" t="s">
        <v>2607</v>
      </c>
      <c r="O903" s="1"/>
      <c r="P903">
        <v>65</v>
      </c>
      <c r="Q903" s="1" t="s">
        <v>1975</v>
      </c>
      <c r="R903" s="1" t="s">
        <v>3107</v>
      </c>
      <c r="S903" s="1"/>
      <c r="T903" s="1" t="s">
        <v>3108</v>
      </c>
      <c r="U903" s="1" t="s">
        <v>3219</v>
      </c>
      <c r="V903" s="1" t="s">
        <v>3219</v>
      </c>
      <c r="W903" s="1" t="s">
        <v>3397</v>
      </c>
      <c r="X903" s="1"/>
      <c r="Y903" s="3">
        <v>46223</v>
      </c>
      <c r="Z903" s="1" t="s">
        <v>3414</v>
      </c>
      <c r="AA903" s="3">
        <v>46223</v>
      </c>
      <c r="AB903" s="1" t="s">
        <v>3416</v>
      </c>
      <c r="AC903" s="1" t="s">
        <v>3741</v>
      </c>
      <c r="AD903" s="1" t="s">
        <v>3933</v>
      </c>
      <c r="AE903" s="1" t="s">
        <v>3934</v>
      </c>
      <c r="AF903" s="1" t="s">
        <v>3939</v>
      </c>
      <c r="AG903" s="1" t="s">
        <v>2498</v>
      </c>
      <c r="AH903" s="1" t="s">
        <v>2587</v>
      </c>
      <c r="AI903" s="1" t="s">
        <v>3950</v>
      </c>
      <c r="AJ903" s="1"/>
      <c r="AK903" s="1"/>
      <c r="AL903" s="1" t="s">
        <v>3952</v>
      </c>
      <c r="AM903" s="1" t="s">
        <v>3952</v>
      </c>
      <c r="AN903" s="1" t="s">
        <v>3958</v>
      </c>
      <c r="AO903" s="1" t="s">
        <v>4136</v>
      </c>
      <c r="AP903" s="1" t="s">
        <v>4212</v>
      </c>
      <c r="AQ903" s="1"/>
      <c r="AR903">
        <v>27755</v>
      </c>
      <c r="AS903">
        <v>65</v>
      </c>
      <c r="AT903" s="1" t="s">
        <v>4235</v>
      </c>
      <c r="AU903">
        <v>917.65</v>
      </c>
      <c r="AV903" s="1" t="s">
        <v>4391</v>
      </c>
      <c r="AW903" s="1" t="s">
        <v>3939</v>
      </c>
      <c r="AX903">
        <v>5176</v>
      </c>
      <c r="AY903">
        <v>135848</v>
      </c>
      <c r="AZ903">
        <v>11</v>
      </c>
      <c r="BA903" s="1" t="s">
        <v>3429</v>
      </c>
    </row>
    <row r="904" spans="1:53">
      <c r="A904" s="1" t="s">
        <v>935</v>
      </c>
      <c r="B904">
        <v>0</v>
      </c>
      <c r="C904">
        <v>6700.04</v>
      </c>
      <c r="D904" s="1" t="s">
        <v>1976</v>
      </c>
      <c r="E904">
        <v>0</v>
      </c>
      <c r="F904">
        <v>139080</v>
      </c>
      <c r="G904">
        <v>12</v>
      </c>
      <c r="H904" s="1"/>
      <c r="I904" s="1" t="s">
        <v>2427</v>
      </c>
      <c r="J904" s="1" t="s">
        <v>2462</v>
      </c>
      <c r="K904" s="1" t="s">
        <v>2464</v>
      </c>
      <c r="L904" s="1" t="s">
        <v>2498</v>
      </c>
      <c r="M904" s="1" t="s">
        <v>2587</v>
      </c>
      <c r="N904" s="1" t="s">
        <v>2607</v>
      </c>
      <c r="O904" s="1"/>
      <c r="P904">
        <v>17</v>
      </c>
      <c r="Q904" s="1" t="s">
        <v>1976</v>
      </c>
      <c r="R904" s="1" t="s">
        <v>3107</v>
      </c>
      <c r="S904" s="1"/>
      <c r="T904" s="1" t="s">
        <v>3108</v>
      </c>
      <c r="U904" s="1" t="s">
        <v>3219</v>
      </c>
      <c r="V904" s="1" t="s">
        <v>3219</v>
      </c>
      <c r="W904" s="1" t="s">
        <v>3397</v>
      </c>
      <c r="X904" s="1"/>
      <c r="Y904" s="3">
        <v>46223</v>
      </c>
      <c r="Z904" s="1" t="s">
        <v>3414</v>
      </c>
      <c r="AA904" s="3">
        <v>46223</v>
      </c>
      <c r="AB904" s="1" t="s">
        <v>3416</v>
      </c>
      <c r="AC904" s="1" t="s">
        <v>3741</v>
      </c>
      <c r="AD904" s="1" t="s">
        <v>3933</v>
      </c>
      <c r="AE904" s="1" t="s">
        <v>3934</v>
      </c>
      <c r="AF904" s="1" t="s">
        <v>3939</v>
      </c>
      <c r="AG904" s="1" t="s">
        <v>2498</v>
      </c>
      <c r="AH904" s="1" t="s">
        <v>2587</v>
      </c>
      <c r="AI904" s="1" t="s">
        <v>3950</v>
      </c>
      <c r="AJ904" s="1"/>
      <c r="AK904" s="1"/>
      <c r="AL904" s="1" t="s">
        <v>3952</v>
      </c>
      <c r="AM904" s="1" t="s">
        <v>3952</v>
      </c>
      <c r="AN904" s="1" t="s">
        <v>3958</v>
      </c>
      <c r="AO904" s="1" t="s">
        <v>4136</v>
      </c>
      <c r="AP904" s="1" t="s">
        <v>4212</v>
      </c>
      <c r="AQ904" s="1"/>
      <c r="AR904">
        <v>27756</v>
      </c>
      <c r="AS904">
        <v>17</v>
      </c>
      <c r="AT904" s="1" t="s">
        <v>4235</v>
      </c>
      <c r="AU904">
        <v>394.12</v>
      </c>
      <c r="AV904" s="1" t="s">
        <v>4392</v>
      </c>
      <c r="AW904" s="1" t="s">
        <v>3939</v>
      </c>
      <c r="AX904">
        <v>5176</v>
      </c>
      <c r="AY904">
        <v>135848</v>
      </c>
      <c r="AZ904">
        <v>12</v>
      </c>
      <c r="BA904" s="1" t="s">
        <v>3429</v>
      </c>
    </row>
    <row r="905" spans="1:53">
      <c r="A905" s="1" t="s">
        <v>936</v>
      </c>
      <c r="B905">
        <v>0</v>
      </c>
      <c r="C905">
        <v>6299.86</v>
      </c>
      <c r="D905" s="1" t="s">
        <v>1977</v>
      </c>
      <c r="E905">
        <v>0</v>
      </c>
      <c r="F905">
        <v>139080</v>
      </c>
      <c r="G905">
        <v>13</v>
      </c>
      <c r="H905" s="1"/>
      <c r="I905" s="1" t="s">
        <v>2427</v>
      </c>
      <c r="J905" s="1" t="s">
        <v>2462</v>
      </c>
      <c r="K905" s="1" t="s">
        <v>2464</v>
      </c>
      <c r="L905" s="1" t="s">
        <v>2498</v>
      </c>
      <c r="M905" s="1" t="s">
        <v>2587</v>
      </c>
      <c r="N905" s="1" t="s">
        <v>2607</v>
      </c>
      <c r="O905" s="1"/>
      <c r="P905">
        <v>119</v>
      </c>
      <c r="Q905" s="1" t="s">
        <v>1977</v>
      </c>
      <c r="R905" s="1" t="s">
        <v>3107</v>
      </c>
      <c r="S905" s="1"/>
      <c r="T905" s="1" t="s">
        <v>3108</v>
      </c>
      <c r="U905" s="1" t="s">
        <v>3219</v>
      </c>
      <c r="V905" s="1" t="s">
        <v>3219</v>
      </c>
      <c r="W905" s="1" t="s">
        <v>3397</v>
      </c>
      <c r="X905" s="1"/>
      <c r="Y905" s="3">
        <v>46223</v>
      </c>
      <c r="Z905" s="1" t="s">
        <v>3414</v>
      </c>
      <c r="AA905" s="3">
        <v>46223</v>
      </c>
      <c r="AB905" s="1" t="s">
        <v>3416</v>
      </c>
      <c r="AC905" s="1" t="s">
        <v>3741</v>
      </c>
      <c r="AD905" s="1" t="s">
        <v>3933</v>
      </c>
      <c r="AE905" s="1" t="s">
        <v>3934</v>
      </c>
      <c r="AF905" s="1" t="s">
        <v>3939</v>
      </c>
      <c r="AG905" s="1" t="s">
        <v>2498</v>
      </c>
      <c r="AH905" s="1" t="s">
        <v>2587</v>
      </c>
      <c r="AI905" s="1" t="s">
        <v>3950</v>
      </c>
      <c r="AJ905" s="1"/>
      <c r="AK905" s="1"/>
      <c r="AL905" s="1" t="s">
        <v>3952</v>
      </c>
      <c r="AM905" s="1" t="s">
        <v>3952</v>
      </c>
      <c r="AN905" s="1" t="s">
        <v>3958</v>
      </c>
      <c r="AO905" s="1" t="s">
        <v>4136</v>
      </c>
      <c r="AP905" s="1" t="s">
        <v>4212</v>
      </c>
      <c r="AQ905" s="1"/>
      <c r="AR905">
        <v>27757</v>
      </c>
      <c r="AS905">
        <v>119</v>
      </c>
      <c r="AT905" s="1" t="s">
        <v>4235</v>
      </c>
      <c r="AU905">
        <v>52.94</v>
      </c>
      <c r="AV905" s="1" t="s">
        <v>4393</v>
      </c>
      <c r="AW905" s="1" t="s">
        <v>3939</v>
      </c>
      <c r="AX905">
        <v>5176</v>
      </c>
      <c r="AY905">
        <v>135848</v>
      </c>
      <c r="AZ905">
        <v>13</v>
      </c>
      <c r="BA905" s="1" t="s">
        <v>3429</v>
      </c>
    </row>
    <row r="906" spans="1:53">
      <c r="A906" s="1" t="s">
        <v>937</v>
      </c>
      <c r="B906">
        <v>0</v>
      </c>
      <c r="C906">
        <v>258.8</v>
      </c>
      <c r="D906" s="1" t="s">
        <v>1978</v>
      </c>
      <c r="E906">
        <v>0</v>
      </c>
      <c r="F906">
        <v>139080</v>
      </c>
      <c r="G906">
        <v>14</v>
      </c>
      <c r="H906" s="1"/>
      <c r="I906" s="1" t="s">
        <v>2427</v>
      </c>
      <c r="J906" s="1" t="s">
        <v>2462</v>
      </c>
      <c r="K906" s="1" t="s">
        <v>2464</v>
      </c>
      <c r="L906" s="1" t="s">
        <v>2498</v>
      </c>
      <c r="M906" s="1" t="s">
        <v>2587</v>
      </c>
      <c r="N906" s="1" t="s">
        <v>2607</v>
      </c>
      <c r="O906" s="1"/>
      <c r="P906">
        <v>10</v>
      </c>
      <c r="Q906" s="1" t="s">
        <v>1978</v>
      </c>
      <c r="R906" s="1" t="s">
        <v>3107</v>
      </c>
      <c r="S906" s="1"/>
      <c r="T906" s="1" t="s">
        <v>3108</v>
      </c>
      <c r="U906" s="1" t="s">
        <v>3219</v>
      </c>
      <c r="V906" s="1" t="s">
        <v>3219</v>
      </c>
      <c r="W906" s="1" t="s">
        <v>3397</v>
      </c>
      <c r="X906" s="1"/>
      <c r="Y906" s="3">
        <v>46223</v>
      </c>
      <c r="Z906" s="1" t="s">
        <v>3414</v>
      </c>
      <c r="AA906" s="3">
        <v>46223</v>
      </c>
      <c r="AB906" s="1" t="s">
        <v>3416</v>
      </c>
      <c r="AC906" s="1" t="s">
        <v>3741</v>
      </c>
      <c r="AD906" s="1" t="s">
        <v>3933</v>
      </c>
      <c r="AE906" s="1" t="s">
        <v>3934</v>
      </c>
      <c r="AF906" s="1" t="s">
        <v>3939</v>
      </c>
      <c r="AG906" s="1" t="s">
        <v>2498</v>
      </c>
      <c r="AH906" s="1" t="s">
        <v>2587</v>
      </c>
      <c r="AI906" s="1" t="s">
        <v>3950</v>
      </c>
      <c r="AJ906" s="1"/>
      <c r="AK906" s="1"/>
      <c r="AL906" s="1" t="s">
        <v>3952</v>
      </c>
      <c r="AM906" s="1" t="s">
        <v>3952</v>
      </c>
      <c r="AN906" s="1" t="s">
        <v>3958</v>
      </c>
      <c r="AO906" s="1" t="s">
        <v>4136</v>
      </c>
      <c r="AP906" s="1" t="s">
        <v>4212</v>
      </c>
      <c r="AQ906" s="1"/>
      <c r="AR906">
        <v>27758</v>
      </c>
      <c r="AS906">
        <v>10</v>
      </c>
      <c r="AT906" s="1" t="s">
        <v>4235</v>
      </c>
      <c r="AU906">
        <v>25.88</v>
      </c>
      <c r="AV906" s="1" t="s">
        <v>4394</v>
      </c>
      <c r="AW906" s="1" t="s">
        <v>3939</v>
      </c>
      <c r="AX906">
        <v>5176</v>
      </c>
      <c r="AY906">
        <v>135848</v>
      </c>
      <c r="AZ906">
        <v>14</v>
      </c>
      <c r="BA906" s="1" t="s">
        <v>3429</v>
      </c>
    </row>
    <row r="907" spans="1:53">
      <c r="A907" s="1" t="s">
        <v>938</v>
      </c>
      <c r="B907">
        <v>0</v>
      </c>
      <c r="C907">
        <v>5383.04</v>
      </c>
      <c r="D907" s="1" t="s">
        <v>1979</v>
      </c>
      <c r="E907">
        <v>0</v>
      </c>
      <c r="F907">
        <v>139080</v>
      </c>
      <c r="G907">
        <v>15</v>
      </c>
      <c r="H907" s="1"/>
      <c r="I907" s="1" t="s">
        <v>2427</v>
      </c>
      <c r="J907" s="1" t="s">
        <v>2462</v>
      </c>
      <c r="K907" s="1" t="s">
        <v>2464</v>
      </c>
      <c r="L907" s="1" t="s">
        <v>2498</v>
      </c>
      <c r="M907" s="1" t="s">
        <v>2587</v>
      </c>
      <c r="N907" s="1" t="s">
        <v>2607</v>
      </c>
      <c r="O907" s="1"/>
      <c r="P907">
        <v>208</v>
      </c>
      <c r="Q907" s="1" t="s">
        <v>1979</v>
      </c>
      <c r="R907" s="1" t="s">
        <v>3107</v>
      </c>
      <c r="S907" s="1"/>
      <c r="T907" s="1" t="s">
        <v>3108</v>
      </c>
      <c r="U907" s="1" t="s">
        <v>3219</v>
      </c>
      <c r="V907" s="1" t="s">
        <v>3219</v>
      </c>
      <c r="W907" s="1" t="s">
        <v>3397</v>
      </c>
      <c r="X907" s="1"/>
      <c r="Y907" s="3">
        <v>46223</v>
      </c>
      <c r="Z907" s="1" t="s">
        <v>3414</v>
      </c>
      <c r="AA907" s="3">
        <v>46223</v>
      </c>
      <c r="AB907" s="1" t="s">
        <v>3416</v>
      </c>
      <c r="AC907" s="1" t="s">
        <v>3741</v>
      </c>
      <c r="AD907" s="1" t="s">
        <v>3933</v>
      </c>
      <c r="AE907" s="1" t="s">
        <v>3934</v>
      </c>
      <c r="AF907" s="1" t="s">
        <v>3939</v>
      </c>
      <c r="AG907" s="1" t="s">
        <v>2498</v>
      </c>
      <c r="AH907" s="1" t="s">
        <v>2587</v>
      </c>
      <c r="AI907" s="1" t="s">
        <v>3950</v>
      </c>
      <c r="AJ907" s="1"/>
      <c r="AK907" s="1"/>
      <c r="AL907" s="1" t="s">
        <v>3952</v>
      </c>
      <c r="AM907" s="1" t="s">
        <v>3952</v>
      </c>
      <c r="AN907" s="1" t="s">
        <v>3958</v>
      </c>
      <c r="AO907" s="1" t="s">
        <v>4136</v>
      </c>
      <c r="AP907" s="1" t="s">
        <v>4212</v>
      </c>
      <c r="AQ907" s="1"/>
      <c r="AR907">
        <v>27759</v>
      </c>
      <c r="AS907">
        <v>208</v>
      </c>
      <c r="AT907" s="1" t="s">
        <v>4235</v>
      </c>
      <c r="AU907">
        <v>25.88</v>
      </c>
      <c r="AV907" s="1" t="s">
        <v>4395</v>
      </c>
      <c r="AW907" s="1" t="s">
        <v>3939</v>
      </c>
      <c r="AX907">
        <v>5176</v>
      </c>
      <c r="AY907">
        <v>135848</v>
      </c>
      <c r="AZ907">
        <v>15</v>
      </c>
      <c r="BA907" s="1" t="s">
        <v>3429</v>
      </c>
    </row>
    <row r="908" spans="1:53">
      <c r="A908" s="1" t="s">
        <v>939</v>
      </c>
      <c r="B908">
        <v>0</v>
      </c>
      <c r="C908">
        <v>465.84</v>
      </c>
      <c r="D908" s="1" t="s">
        <v>1980</v>
      </c>
      <c r="E908">
        <v>0</v>
      </c>
      <c r="F908">
        <v>139080</v>
      </c>
      <c r="G908">
        <v>16</v>
      </c>
      <c r="H908" s="1"/>
      <c r="I908" s="1" t="s">
        <v>2427</v>
      </c>
      <c r="J908" s="1" t="s">
        <v>2462</v>
      </c>
      <c r="K908" s="1" t="s">
        <v>2464</v>
      </c>
      <c r="L908" s="1" t="s">
        <v>2498</v>
      </c>
      <c r="M908" s="1" t="s">
        <v>2587</v>
      </c>
      <c r="N908" s="1" t="s">
        <v>2607</v>
      </c>
      <c r="O908" s="1"/>
      <c r="P908">
        <v>18</v>
      </c>
      <c r="Q908" s="1" t="s">
        <v>1980</v>
      </c>
      <c r="R908" s="1" t="s">
        <v>3107</v>
      </c>
      <c r="S908" s="1"/>
      <c r="T908" s="1" t="s">
        <v>3108</v>
      </c>
      <c r="U908" s="1" t="s">
        <v>3219</v>
      </c>
      <c r="V908" s="1" t="s">
        <v>3219</v>
      </c>
      <c r="W908" s="1" t="s">
        <v>3397</v>
      </c>
      <c r="X908" s="1"/>
      <c r="Y908" s="3">
        <v>46223</v>
      </c>
      <c r="Z908" s="1" t="s">
        <v>3414</v>
      </c>
      <c r="AA908" s="3">
        <v>46223</v>
      </c>
      <c r="AB908" s="1" t="s">
        <v>3416</v>
      </c>
      <c r="AC908" s="1" t="s">
        <v>3741</v>
      </c>
      <c r="AD908" s="1" t="s">
        <v>3933</v>
      </c>
      <c r="AE908" s="1" t="s">
        <v>3934</v>
      </c>
      <c r="AF908" s="1" t="s">
        <v>3939</v>
      </c>
      <c r="AG908" s="1" t="s">
        <v>2498</v>
      </c>
      <c r="AH908" s="1" t="s">
        <v>2587</v>
      </c>
      <c r="AI908" s="1" t="s">
        <v>3950</v>
      </c>
      <c r="AJ908" s="1"/>
      <c r="AK908" s="1"/>
      <c r="AL908" s="1" t="s">
        <v>3952</v>
      </c>
      <c r="AM908" s="1" t="s">
        <v>3952</v>
      </c>
      <c r="AN908" s="1" t="s">
        <v>3958</v>
      </c>
      <c r="AO908" s="1" t="s">
        <v>4136</v>
      </c>
      <c r="AP908" s="1" t="s">
        <v>4212</v>
      </c>
      <c r="AQ908" s="1"/>
      <c r="AR908">
        <v>27760</v>
      </c>
      <c r="AS908">
        <v>18</v>
      </c>
      <c r="AT908" s="1" t="s">
        <v>4235</v>
      </c>
      <c r="AU908">
        <v>25.88</v>
      </c>
      <c r="AV908" s="1" t="s">
        <v>4396</v>
      </c>
      <c r="AW908" s="1" t="s">
        <v>3939</v>
      </c>
      <c r="AX908">
        <v>5176</v>
      </c>
      <c r="AY908">
        <v>135848</v>
      </c>
      <c r="AZ908">
        <v>16</v>
      </c>
      <c r="BA908" s="1" t="s">
        <v>3429</v>
      </c>
    </row>
    <row r="909" spans="1:53">
      <c r="A909" s="1" t="s">
        <v>940</v>
      </c>
      <c r="B909">
        <v>0</v>
      </c>
      <c r="C909">
        <v>745.28</v>
      </c>
      <c r="D909" s="1" t="s">
        <v>1981</v>
      </c>
      <c r="E909">
        <v>0</v>
      </c>
      <c r="F909">
        <v>139080</v>
      </c>
      <c r="G909">
        <v>17</v>
      </c>
      <c r="H909" s="1"/>
      <c r="I909" s="1" t="s">
        <v>2427</v>
      </c>
      <c r="J909" s="1" t="s">
        <v>2462</v>
      </c>
      <c r="K909" s="1" t="s">
        <v>2464</v>
      </c>
      <c r="L909" s="1" t="s">
        <v>2498</v>
      </c>
      <c r="M909" s="1" t="s">
        <v>2587</v>
      </c>
      <c r="N909" s="1" t="s">
        <v>2607</v>
      </c>
      <c r="O909" s="1"/>
      <c r="P909">
        <v>32</v>
      </c>
      <c r="Q909" s="1" t="s">
        <v>1981</v>
      </c>
      <c r="R909" s="1" t="s">
        <v>3107</v>
      </c>
      <c r="S909" s="1"/>
      <c r="T909" s="1" t="s">
        <v>3108</v>
      </c>
      <c r="U909" s="1" t="s">
        <v>3219</v>
      </c>
      <c r="V909" s="1" t="s">
        <v>3219</v>
      </c>
      <c r="W909" s="1" t="s">
        <v>3397</v>
      </c>
      <c r="X909" s="1"/>
      <c r="Y909" s="3">
        <v>46223</v>
      </c>
      <c r="Z909" s="1" t="s">
        <v>3414</v>
      </c>
      <c r="AA909" s="3">
        <v>46223</v>
      </c>
      <c r="AB909" s="1" t="s">
        <v>3416</v>
      </c>
      <c r="AC909" s="1" t="s">
        <v>3741</v>
      </c>
      <c r="AD909" s="1" t="s">
        <v>3933</v>
      </c>
      <c r="AE909" s="1" t="s">
        <v>3934</v>
      </c>
      <c r="AF909" s="1" t="s">
        <v>3939</v>
      </c>
      <c r="AG909" s="1" t="s">
        <v>2498</v>
      </c>
      <c r="AH909" s="1" t="s">
        <v>2587</v>
      </c>
      <c r="AI909" s="1" t="s">
        <v>3950</v>
      </c>
      <c r="AJ909" s="1"/>
      <c r="AK909" s="1"/>
      <c r="AL909" s="1" t="s">
        <v>3952</v>
      </c>
      <c r="AM909" s="1" t="s">
        <v>3952</v>
      </c>
      <c r="AN909" s="1" t="s">
        <v>3958</v>
      </c>
      <c r="AO909" s="1" t="s">
        <v>4136</v>
      </c>
      <c r="AP909" s="1" t="s">
        <v>4212</v>
      </c>
      <c r="AQ909" s="1"/>
      <c r="AR909">
        <v>27761</v>
      </c>
      <c r="AS909">
        <v>32</v>
      </c>
      <c r="AT909" s="1" t="s">
        <v>4235</v>
      </c>
      <c r="AU909">
        <v>23.29</v>
      </c>
      <c r="AV909" s="1" t="s">
        <v>4397</v>
      </c>
      <c r="AW909" s="1" t="s">
        <v>3939</v>
      </c>
      <c r="AX909">
        <v>5176</v>
      </c>
      <c r="AY909">
        <v>135848</v>
      </c>
      <c r="AZ909">
        <v>17</v>
      </c>
      <c r="BA909" s="1" t="s">
        <v>3429</v>
      </c>
    </row>
    <row r="910" spans="1:53">
      <c r="A910" s="1" t="s">
        <v>941</v>
      </c>
      <c r="B910">
        <v>0</v>
      </c>
      <c r="C910">
        <v>1397.4</v>
      </c>
      <c r="D910" s="1" t="s">
        <v>1982</v>
      </c>
      <c r="E910">
        <v>0</v>
      </c>
      <c r="F910">
        <v>139080</v>
      </c>
      <c r="G910">
        <v>18</v>
      </c>
      <c r="H910" s="1"/>
      <c r="I910" s="1" t="s">
        <v>2427</v>
      </c>
      <c r="J910" s="1" t="s">
        <v>2462</v>
      </c>
      <c r="K910" s="1" t="s">
        <v>2464</v>
      </c>
      <c r="L910" s="1" t="s">
        <v>2498</v>
      </c>
      <c r="M910" s="1" t="s">
        <v>2587</v>
      </c>
      <c r="N910" s="1" t="s">
        <v>2607</v>
      </c>
      <c r="O910" s="1"/>
      <c r="P910">
        <v>60</v>
      </c>
      <c r="Q910" s="1" t="s">
        <v>1982</v>
      </c>
      <c r="R910" s="1" t="s">
        <v>3107</v>
      </c>
      <c r="S910" s="1"/>
      <c r="T910" s="1" t="s">
        <v>3108</v>
      </c>
      <c r="U910" s="1" t="s">
        <v>3219</v>
      </c>
      <c r="V910" s="1" t="s">
        <v>3219</v>
      </c>
      <c r="W910" s="1" t="s">
        <v>3397</v>
      </c>
      <c r="X910" s="1"/>
      <c r="Y910" s="3">
        <v>46223</v>
      </c>
      <c r="Z910" s="1" t="s">
        <v>3414</v>
      </c>
      <c r="AA910" s="3">
        <v>46223</v>
      </c>
      <c r="AB910" s="1" t="s">
        <v>3416</v>
      </c>
      <c r="AC910" s="1" t="s">
        <v>3741</v>
      </c>
      <c r="AD910" s="1" t="s">
        <v>3933</v>
      </c>
      <c r="AE910" s="1" t="s">
        <v>3934</v>
      </c>
      <c r="AF910" s="1" t="s">
        <v>3939</v>
      </c>
      <c r="AG910" s="1" t="s">
        <v>2498</v>
      </c>
      <c r="AH910" s="1" t="s">
        <v>2587</v>
      </c>
      <c r="AI910" s="1" t="s">
        <v>3950</v>
      </c>
      <c r="AJ910" s="1"/>
      <c r="AK910" s="1"/>
      <c r="AL910" s="1" t="s">
        <v>3952</v>
      </c>
      <c r="AM910" s="1" t="s">
        <v>3952</v>
      </c>
      <c r="AN910" s="1" t="s">
        <v>3958</v>
      </c>
      <c r="AO910" s="1" t="s">
        <v>4136</v>
      </c>
      <c r="AP910" s="1" t="s">
        <v>4212</v>
      </c>
      <c r="AQ910" s="1"/>
      <c r="AR910">
        <v>27762</v>
      </c>
      <c r="AS910">
        <v>60</v>
      </c>
      <c r="AT910" s="1" t="s">
        <v>4235</v>
      </c>
      <c r="AU910">
        <v>23.29</v>
      </c>
      <c r="AV910" s="1" t="s">
        <v>4398</v>
      </c>
      <c r="AW910" s="1" t="s">
        <v>3939</v>
      </c>
      <c r="AX910">
        <v>5176</v>
      </c>
      <c r="AY910">
        <v>135848</v>
      </c>
      <c r="AZ910">
        <v>18</v>
      </c>
      <c r="BA910" s="1" t="s">
        <v>3429</v>
      </c>
    </row>
    <row r="911" spans="1:53">
      <c r="A911" s="1" t="s">
        <v>942</v>
      </c>
      <c r="B911">
        <v>0</v>
      </c>
      <c r="C911">
        <v>4588.2</v>
      </c>
      <c r="D911" s="1" t="s">
        <v>1983</v>
      </c>
      <c r="E911">
        <v>0</v>
      </c>
      <c r="F911">
        <v>139080</v>
      </c>
      <c r="G911">
        <v>19</v>
      </c>
      <c r="H911" s="1"/>
      <c r="I911" s="1" t="s">
        <v>2427</v>
      </c>
      <c r="J911" s="1" t="s">
        <v>2462</v>
      </c>
      <c r="K911" s="1" t="s">
        <v>2464</v>
      </c>
      <c r="L911" s="1" t="s">
        <v>2498</v>
      </c>
      <c r="M911" s="1" t="s">
        <v>2587</v>
      </c>
      <c r="N911" s="1" t="s">
        <v>2607</v>
      </c>
      <c r="O911" s="1"/>
      <c r="P911">
        <v>60</v>
      </c>
      <c r="Q911" s="1" t="s">
        <v>1983</v>
      </c>
      <c r="R911" s="1" t="s">
        <v>3107</v>
      </c>
      <c r="S911" s="1"/>
      <c r="T911" s="1" t="s">
        <v>3108</v>
      </c>
      <c r="U911" s="1" t="s">
        <v>3219</v>
      </c>
      <c r="V911" s="1" t="s">
        <v>3219</v>
      </c>
      <c r="W911" s="1" t="s">
        <v>3397</v>
      </c>
      <c r="X911" s="1"/>
      <c r="Y911" s="3">
        <v>46223</v>
      </c>
      <c r="Z911" s="1" t="s">
        <v>3414</v>
      </c>
      <c r="AA911" s="3">
        <v>46223</v>
      </c>
      <c r="AB911" s="1" t="s">
        <v>3416</v>
      </c>
      <c r="AC911" s="1" t="s">
        <v>3741</v>
      </c>
      <c r="AD911" s="1" t="s">
        <v>3933</v>
      </c>
      <c r="AE911" s="1" t="s">
        <v>3934</v>
      </c>
      <c r="AF911" s="1" t="s">
        <v>3939</v>
      </c>
      <c r="AG911" s="1" t="s">
        <v>2498</v>
      </c>
      <c r="AH911" s="1" t="s">
        <v>2587</v>
      </c>
      <c r="AI911" s="1" t="s">
        <v>3950</v>
      </c>
      <c r="AJ911" s="1"/>
      <c r="AK911" s="1"/>
      <c r="AL911" s="1" t="s">
        <v>3952</v>
      </c>
      <c r="AM911" s="1" t="s">
        <v>3952</v>
      </c>
      <c r="AN911" s="1" t="s">
        <v>3958</v>
      </c>
      <c r="AO911" s="1" t="s">
        <v>4136</v>
      </c>
      <c r="AP911" s="1" t="s">
        <v>4212</v>
      </c>
      <c r="AQ911" s="1"/>
      <c r="AR911">
        <v>27763</v>
      </c>
      <c r="AS911">
        <v>60</v>
      </c>
      <c r="AT911" s="1" t="s">
        <v>4235</v>
      </c>
      <c r="AU911">
        <v>76.47</v>
      </c>
      <c r="AV911" s="1" t="s">
        <v>4399</v>
      </c>
      <c r="AW911" s="1" t="s">
        <v>3939</v>
      </c>
      <c r="AX911">
        <v>5176</v>
      </c>
      <c r="AY911">
        <v>135848</v>
      </c>
      <c r="AZ911">
        <v>19</v>
      </c>
      <c r="BA911" s="1" t="s">
        <v>3429</v>
      </c>
    </row>
    <row r="912" spans="1:53">
      <c r="A912" s="1" t="s">
        <v>943</v>
      </c>
      <c r="B912">
        <v>0</v>
      </c>
      <c r="C912">
        <v>372.5</v>
      </c>
      <c r="D912" s="1" t="s">
        <v>1984</v>
      </c>
      <c r="E912">
        <v>0</v>
      </c>
      <c r="F912">
        <v>139080</v>
      </c>
      <c r="G912">
        <v>20</v>
      </c>
      <c r="H912" s="1"/>
      <c r="I912" s="1" t="s">
        <v>2427</v>
      </c>
      <c r="J912" s="1" t="s">
        <v>2462</v>
      </c>
      <c r="K912" s="1" t="s">
        <v>2464</v>
      </c>
      <c r="L912" s="1" t="s">
        <v>2498</v>
      </c>
      <c r="M912" s="1" t="s">
        <v>2587</v>
      </c>
      <c r="N912" s="1" t="s">
        <v>2607</v>
      </c>
      <c r="O912" s="1"/>
      <c r="P912">
        <v>50</v>
      </c>
      <c r="Q912" s="1" t="s">
        <v>1984</v>
      </c>
      <c r="R912" s="1" t="s">
        <v>3107</v>
      </c>
      <c r="S912" s="1"/>
      <c r="T912" s="1" t="s">
        <v>3108</v>
      </c>
      <c r="U912" s="1" t="s">
        <v>3219</v>
      </c>
      <c r="V912" s="1" t="s">
        <v>3219</v>
      </c>
      <c r="W912" s="1" t="s">
        <v>3397</v>
      </c>
      <c r="X912" s="1"/>
      <c r="Y912" s="3">
        <v>46223</v>
      </c>
      <c r="Z912" s="1" t="s">
        <v>3414</v>
      </c>
      <c r="AA912" s="3">
        <v>46223</v>
      </c>
      <c r="AB912" s="1" t="s">
        <v>3416</v>
      </c>
      <c r="AC912" s="1" t="s">
        <v>3741</v>
      </c>
      <c r="AD912" s="1" t="s">
        <v>3933</v>
      </c>
      <c r="AE912" s="1" t="s">
        <v>3934</v>
      </c>
      <c r="AF912" s="1" t="s">
        <v>3939</v>
      </c>
      <c r="AG912" s="1" t="s">
        <v>2498</v>
      </c>
      <c r="AH912" s="1" t="s">
        <v>2587</v>
      </c>
      <c r="AI912" s="1" t="s">
        <v>3950</v>
      </c>
      <c r="AJ912" s="1"/>
      <c r="AK912" s="1"/>
      <c r="AL912" s="1" t="s">
        <v>3952</v>
      </c>
      <c r="AM912" s="1" t="s">
        <v>3952</v>
      </c>
      <c r="AN912" s="1" t="s">
        <v>3958</v>
      </c>
      <c r="AO912" s="1" t="s">
        <v>4136</v>
      </c>
      <c r="AP912" s="1" t="s">
        <v>4212</v>
      </c>
      <c r="AQ912" s="1"/>
      <c r="AR912">
        <v>27764</v>
      </c>
      <c r="AS912">
        <v>50</v>
      </c>
      <c r="AT912" s="1" t="s">
        <v>4235</v>
      </c>
      <c r="AU912">
        <v>7.45</v>
      </c>
      <c r="AV912" s="1" t="s">
        <v>4400</v>
      </c>
      <c r="AW912" s="1" t="s">
        <v>3939</v>
      </c>
      <c r="AX912">
        <v>5176</v>
      </c>
      <c r="AY912">
        <v>135848</v>
      </c>
      <c r="AZ912">
        <v>20</v>
      </c>
      <c r="BA912" s="1" t="s">
        <v>3429</v>
      </c>
    </row>
    <row r="913" spans="1:53">
      <c r="A913" s="1" t="s">
        <v>944</v>
      </c>
      <c r="B913">
        <v>0</v>
      </c>
      <c r="C913">
        <v>5995.08</v>
      </c>
      <c r="D913" s="1" t="s">
        <v>1985</v>
      </c>
      <c r="E913">
        <v>0</v>
      </c>
      <c r="F913">
        <v>139080</v>
      </c>
      <c r="G913">
        <v>21</v>
      </c>
      <c r="H913" s="1"/>
      <c r="I913" s="1" t="s">
        <v>2427</v>
      </c>
      <c r="J913" s="1" t="s">
        <v>2462</v>
      </c>
      <c r="K913" s="1" t="s">
        <v>2464</v>
      </c>
      <c r="L913" s="1" t="s">
        <v>2498</v>
      </c>
      <c r="M913" s="1" t="s">
        <v>2587</v>
      </c>
      <c r="N913" s="1" t="s">
        <v>2607</v>
      </c>
      <c r="O913" s="1"/>
      <c r="P913">
        <v>91</v>
      </c>
      <c r="Q913" s="1" t="s">
        <v>1985</v>
      </c>
      <c r="R913" s="1" t="s">
        <v>3107</v>
      </c>
      <c r="S913" s="1"/>
      <c r="T913" s="1" t="s">
        <v>3108</v>
      </c>
      <c r="U913" s="1" t="s">
        <v>3219</v>
      </c>
      <c r="V913" s="1" t="s">
        <v>3219</v>
      </c>
      <c r="W913" s="1" t="s">
        <v>3397</v>
      </c>
      <c r="X913" s="1"/>
      <c r="Y913" s="3">
        <v>46223</v>
      </c>
      <c r="Z913" s="1" t="s">
        <v>3414</v>
      </c>
      <c r="AA913" s="3">
        <v>46223</v>
      </c>
      <c r="AB913" s="1" t="s">
        <v>3416</v>
      </c>
      <c r="AC913" s="1" t="s">
        <v>3741</v>
      </c>
      <c r="AD913" s="1" t="s">
        <v>3933</v>
      </c>
      <c r="AE913" s="1" t="s">
        <v>3934</v>
      </c>
      <c r="AF913" s="1" t="s">
        <v>3939</v>
      </c>
      <c r="AG913" s="1" t="s">
        <v>2498</v>
      </c>
      <c r="AH913" s="1" t="s">
        <v>2587</v>
      </c>
      <c r="AI913" s="1" t="s">
        <v>3950</v>
      </c>
      <c r="AJ913" s="1"/>
      <c r="AK913" s="1"/>
      <c r="AL913" s="1" t="s">
        <v>3952</v>
      </c>
      <c r="AM913" s="1" t="s">
        <v>3952</v>
      </c>
      <c r="AN913" s="1" t="s">
        <v>3958</v>
      </c>
      <c r="AO913" s="1" t="s">
        <v>4136</v>
      </c>
      <c r="AP913" s="1" t="s">
        <v>4212</v>
      </c>
      <c r="AQ913" s="1"/>
      <c r="AR913">
        <v>27765</v>
      </c>
      <c r="AS913">
        <v>91</v>
      </c>
      <c r="AT913" s="1" t="s">
        <v>4235</v>
      </c>
      <c r="AU913">
        <v>65.88</v>
      </c>
      <c r="AV913" s="1" t="s">
        <v>4401</v>
      </c>
      <c r="AW913" s="1" t="s">
        <v>3939</v>
      </c>
      <c r="AX913">
        <v>5176</v>
      </c>
      <c r="AY913">
        <v>135848</v>
      </c>
      <c r="AZ913">
        <v>21</v>
      </c>
      <c r="BA913" s="1" t="s">
        <v>3429</v>
      </c>
    </row>
    <row r="914" spans="1:53">
      <c r="A914" s="1" t="s">
        <v>930</v>
      </c>
      <c r="B914">
        <v>0</v>
      </c>
      <c r="C914">
        <v>13136.2</v>
      </c>
      <c r="D914" s="1" t="s">
        <v>1986</v>
      </c>
      <c r="E914">
        <v>0</v>
      </c>
      <c r="F914">
        <v>139080</v>
      </c>
      <c r="G914">
        <v>108</v>
      </c>
      <c r="H914" s="1"/>
      <c r="I914" s="1" t="s">
        <v>2427</v>
      </c>
      <c r="J914" s="1" t="s">
        <v>2462</v>
      </c>
      <c r="K914" s="1" t="s">
        <v>2464</v>
      </c>
      <c r="L914" s="1" t="s">
        <v>2498</v>
      </c>
      <c r="M914" s="1" t="s">
        <v>2587</v>
      </c>
      <c r="N914" s="1" t="s">
        <v>2607</v>
      </c>
      <c r="O914" s="1"/>
      <c r="P914">
        <v>385</v>
      </c>
      <c r="Q914" s="1" t="s">
        <v>1986</v>
      </c>
      <c r="R914" s="1" t="s">
        <v>3107</v>
      </c>
      <c r="S914" s="1"/>
      <c r="T914" s="1" t="s">
        <v>3108</v>
      </c>
      <c r="U914" s="1" t="s">
        <v>3219</v>
      </c>
      <c r="V914" s="1" t="s">
        <v>3219</v>
      </c>
      <c r="W914" s="1" t="s">
        <v>3397</v>
      </c>
      <c r="X914" s="1"/>
      <c r="Y914" s="3">
        <v>46223</v>
      </c>
      <c r="Z914" s="1" t="s">
        <v>3414</v>
      </c>
      <c r="AA914" s="3">
        <v>46223</v>
      </c>
      <c r="AB914" s="1" t="s">
        <v>3416</v>
      </c>
      <c r="AC914" s="1" t="s">
        <v>3741</v>
      </c>
      <c r="AD914" s="1" t="s">
        <v>3933</v>
      </c>
      <c r="AE914" s="1" t="s">
        <v>3934</v>
      </c>
      <c r="AF914" s="1" t="s">
        <v>3939</v>
      </c>
      <c r="AG914" s="1" t="s">
        <v>2498</v>
      </c>
      <c r="AH914" s="1" t="s">
        <v>2587</v>
      </c>
      <c r="AI914" s="1" t="s">
        <v>3950</v>
      </c>
      <c r="AJ914" s="1"/>
      <c r="AK914" s="1"/>
      <c r="AL914" s="1" t="s">
        <v>3952</v>
      </c>
      <c r="AM914" s="1" t="s">
        <v>3952</v>
      </c>
      <c r="AN914" s="1" t="s">
        <v>3958</v>
      </c>
      <c r="AO914" s="1" t="s">
        <v>4136</v>
      </c>
      <c r="AP914" s="1" t="s">
        <v>4212</v>
      </c>
      <c r="AQ914" s="1"/>
      <c r="AR914">
        <v>27751</v>
      </c>
      <c r="AS914">
        <v>385</v>
      </c>
      <c r="AT914" s="1" t="s">
        <v>4235</v>
      </c>
      <c r="AU914">
        <v>34.119999999999997</v>
      </c>
      <c r="AV914" s="1" t="s">
        <v>4387</v>
      </c>
      <c r="AW914" s="1" t="s">
        <v>3939</v>
      </c>
      <c r="AX914">
        <v>5176</v>
      </c>
      <c r="AY914">
        <v>135848</v>
      </c>
      <c r="AZ914">
        <v>22</v>
      </c>
      <c r="BA914" s="1" t="s">
        <v>3429</v>
      </c>
    </row>
    <row r="915" spans="1:53">
      <c r="A915" s="1" t="s">
        <v>945</v>
      </c>
      <c r="B915">
        <v>0</v>
      </c>
      <c r="C915">
        <v>2529.4</v>
      </c>
      <c r="D915" s="1" t="s">
        <v>1987</v>
      </c>
      <c r="E915">
        <v>0</v>
      </c>
      <c r="F915">
        <v>139080</v>
      </c>
      <c r="G915">
        <v>109</v>
      </c>
      <c r="H915" s="1"/>
      <c r="I915" s="1" t="s">
        <v>2427</v>
      </c>
      <c r="J915" s="1" t="s">
        <v>2462</v>
      </c>
      <c r="K915" s="1" t="s">
        <v>2464</v>
      </c>
      <c r="L915" s="1" t="s">
        <v>2498</v>
      </c>
      <c r="M915" s="1" t="s">
        <v>2587</v>
      </c>
      <c r="N915" s="1" t="s">
        <v>2607</v>
      </c>
      <c r="O915" s="1"/>
      <c r="P915">
        <v>10</v>
      </c>
      <c r="Q915" s="1" t="s">
        <v>1987</v>
      </c>
      <c r="R915" s="1" t="s">
        <v>3107</v>
      </c>
      <c r="S915" s="1"/>
      <c r="T915" s="1" t="s">
        <v>3108</v>
      </c>
      <c r="U915" s="1" t="s">
        <v>3219</v>
      </c>
      <c r="V915" s="1" t="s">
        <v>3219</v>
      </c>
      <c r="W915" s="1" t="s">
        <v>3397</v>
      </c>
      <c r="X915" s="1"/>
      <c r="Y915" s="3">
        <v>46223</v>
      </c>
      <c r="Z915" s="1" t="s">
        <v>3414</v>
      </c>
      <c r="AA915" s="3">
        <v>46223</v>
      </c>
      <c r="AB915" s="1" t="s">
        <v>3416</v>
      </c>
      <c r="AC915" s="1" t="s">
        <v>3741</v>
      </c>
      <c r="AD915" s="1" t="s">
        <v>3933</v>
      </c>
      <c r="AE915" s="1" t="s">
        <v>3934</v>
      </c>
      <c r="AF915" s="1" t="s">
        <v>3939</v>
      </c>
      <c r="AG915" s="1" t="s">
        <v>2498</v>
      </c>
      <c r="AH915" s="1" t="s">
        <v>2587</v>
      </c>
      <c r="AI915" s="1" t="s">
        <v>3950</v>
      </c>
      <c r="AJ915" s="1"/>
      <c r="AK915" s="1"/>
      <c r="AL915" s="1" t="s">
        <v>3952</v>
      </c>
      <c r="AM915" s="1" t="s">
        <v>3952</v>
      </c>
      <c r="AN915" s="1" t="s">
        <v>3958</v>
      </c>
      <c r="AO915" s="1" t="s">
        <v>4136</v>
      </c>
      <c r="AP915" s="1" t="s">
        <v>4212</v>
      </c>
      <c r="AQ915" s="1"/>
      <c r="AR915">
        <v>27766</v>
      </c>
      <c r="AS915">
        <v>10</v>
      </c>
      <c r="AT915" s="1" t="s">
        <v>4235</v>
      </c>
      <c r="AU915">
        <v>252.94</v>
      </c>
      <c r="AV915" s="1" t="s">
        <v>4402</v>
      </c>
      <c r="AW915" s="1" t="s">
        <v>3939</v>
      </c>
      <c r="AX915">
        <v>5176</v>
      </c>
      <c r="AY915">
        <v>135848</v>
      </c>
      <c r="AZ915">
        <v>23</v>
      </c>
      <c r="BA915" s="1" t="s">
        <v>3429</v>
      </c>
    </row>
    <row r="916" spans="1:53">
      <c r="A916" s="1" t="s">
        <v>946</v>
      </c>
      <c r="B916">
        <v>0</v>
      </c>
      <c r="C916">
        <v>2794.1</v>
      </c>
      <c r="D916" s="1" t="s">
        <v>1988</v>
      </c>
      <c r="E916">
        <v>0</v>
      </c>
      <c r="F916">
        <v>139080</v>
      </c>
      <c r="G916">
        <v>110</v>
      </c>
      <c r="H916" s="1"/>
      <c r="I916" s="1" t="s">
        <v>2427</v>
      </c>
      <c r="J916" s="1" t="s">
        <v>2462</v>
      </c>
      <c r="K916" s="1" t="s">
        <v>2464</v>
      </c>
      <c r="L916" s="1" t="s">
        <v>2498</v>
      </c>
      <c r="M916" s="1" t="s">
        <v>2587</v>
      </c>
      <c r="N916" s="1" t="s">
        <v>2607</v>
      </c>
      <c r="O916" s="1"/>
      <c r="P916">
        <v>5</v>
      </c>
      <c r="Q916" s="1" t="s">
        <v>1988</v>
      </c>
      <c r="R916" s="1" t="s">
        <v>3107</v>
      </c>
      <c r="S916" s="1"/>
      <c r="T916" s="1" t="s">
        <v>3108</v>
      </c>
      <c r="U916" s="1" t="s">
        <v>3219</v>
      </c>
      <c r="V916" s="1" t="s">
        <v>3219</v>
      </c>
      <c r="W916" s="1" t="s">
        <v>3397</v>
      </c>
      <c r="X916" s="1"/>
      <c r="Y916" s="3">
        <v>46223</v>
      </c>
      <c r="Z916" s="1" t="s">
        <v>3414</v>
      </c>
      <c r="AA916" s="3">
        <v>46223</v>
      </c>
      <c r="AB916" s="1" t="s">
        <v>3416</v>
      </c>
      <c r="AC916" s="1" t="s">
        <v>3741</v>
      </c>
      <c r="AD916" s="1" t="s">
        <v>3933</v>
      </c>
      <c r="AE916" s="1" t="s">
        <v>3934</v>
      </c>
      <c r="AF916" s="1" t="s">
        <v>3939</v>
      </c>
      <c r="AG916" s="1" t="s">
        <v>2498</v>
      </c>
      <c r="AH916" s="1" t="s">
        <v>2587</v>
      </c>
      <c r="AI916" s="1" t="s">
        <v>3950</v>
      </c>
      <c r="AJ916" s="1"/>
      <c r="AK916" s="1"/>
      <c r="AL916" s="1" t="s">
        <v>3952</v>
      </c>
      <c r="AM916" s="1" t="s">
        <v>3952</v>
      </c>
      <c r="AN916" s="1" t="s">
        <v>3958</v>
      </c>
      <c r="AO916" s="1" t="s">
        <v>4136</v>
      </c>
      <c r="AP916" s="1" t="s">
        <v>4212</v>
      </c>
      <c r="AQ916" s="1"/>
      <c r="AR916">
        <v>27767</v>
      </c>
      <c r="AS916">
        <v>5</v>
      </c>
      <c r="AT916" s="1" t="s">
        <v>4235</v>
      </c>
      <c r="AU916">
        <v>558.82000000000005</v>
      </c>
      <c r="AV916" s="1" t="s">
        <v>4403</v>
      </c>
      <c r="AW916" s="1" t="s">
        <v>3939</v>
      </c>
      <c r="AX916">
        <v>5176</v>
      </c>
      <c r="AY916">
        <v>135848</v>
      </c>
      <c r="AZ916">
        <v>24</v>
      </c>
      <c r="BA916" s="1" t="s">
        <v>3429</v>
      </c>
    </row>
    <row r="917" spans="1:53">
      <c r="A917" s="1" t="s">
        <v>947</v>
      </c>
      <c r="B917">
        <v>0</v>
      </c>
      <c r="C917">
        <v>323.55</v>
      </c>
      <c r="D917" s="1" t="s">
        <v>1989</v>
      </c>
      <c r="E917">
        <v>0</v>
      </c>
      <c r="F917">
        <v>139080</v>
      </c>
      <c r="G917">
        <v>111</v>
      </c>
      <c r="H917" s="1"/>
      <c r="I917" s="1" t="s">
        <v>2427</v>
      </c>
      <c r="J917" s="1" t="s">
        <v>2462</v>
      </c>
      <c r="K917" s="1" t="s">
        <v>2464</v>
      </c>
      <c r="L917" s="1" t="s">
        <v>2498</v>
      </c>
      <c r="M917" s="1" t="s">
        <v>2587</v>
      </c>
      <c r="N917" s="1" t="s">
        <v>2607</v>
      </c>
      <c r="O917" s="1"/>
      <c r="P917">
        <v>5</v>
      </c>
      <c r="Q917" s="1" t="s">
        <v>1989</v>
      </c>
      <c r="R917" s="1" t="s">
        <v>3107</v>
      </c>
      <c r="S917" s="1"/>
      <c r="T917" s="1" t="s">
        <v>3108</v>
      </c>
      <c r="U917" s="1" t="s">
        <v>3219</v>
      </c>
      <c r="V917" s="1" t="s">
        <v>3219</v>
      </c>
      <c r="W917" s="1" t="s">
        <v>3397</v>
      </c>
      <c r="X917" s="1"/>
      <c r="Y917" s="3">
        <v>46223</v>
      </c>
      <c r="Z917" s="1" t="s">
        <v>3414</v>
      </c>
      <c r="AA917" s="3">
        <v>46223</v>
      </c>
      <c r="AB917" s="1" t="s">
        <v>3416</v>
      </c>
      <c r="AC917" s="1" t="s">
        <v>3741</v>
      </c>
      <c r="AD917" s="1" t="s">
        <v>3933</v>
      </c>
      <c r="AE917" s="1" t="s">
        <v>3934</v>
      </c>
      <c r="AF917" s="1" t="s">
        <v>3939</v>
      </c>
      <c r="AG917" s="1" t="s">
        <v>2498</v>
      </c>
      <c r="AH917" s="1" t="s">
        <v>2587</v>
      </c>
      <c r="AI917" s="1" t="s">
        <v>3950</v>
      </c>
      <c r="AJ917" s="1"/>
      <c r="AK917" s="1"/>
      <c r="AL917" s="1" t="s">
        <v>3952</v>
      </c>
      <c r="AM917" s="1" t="s">
        <v>3952</v>
      </c>
      <c r="AN917" s="1" t="s">
        <v>3958</v>
      </c>
      <c r="AO917" s="1" t="s">
        <v>4136</v>
      </c>
      <c r="AP917" s="1" t="s">
        <v>4212</v>
      </c>
      <c r="AQ917" s="1"/>
      <c r="AR917">
        <v>27768</v>
      </c>
      <c r="AS917">
        <v>5</v>
      </c>
      <c r="AT917" s="1" t="s">
        <v>4235</v>
      </c>
      <c r="AU917">
        <v>64.709999999999994</v>
      </c>
      <c r="AV917" s="1" t="s">
        <v>4404</v>
      </c>
      <c r="AW917" s="1" t="s">
        <v>3939</v>
      </c>
      <c r="AX917">
        <v>5176</v>
      </c>
      <c r="AY917">
        <v>135848</v>
      </c>
      <c r="AZ917">
        <v>25</v>
      </c>
      <c r="BA917" s="1" t="s">
        <v>3429</v>
      </c>
    </row>
    <row r="918" spans="1:53">
      <c r="A918" s="1" t="s">
        <v>948</v>
      </c>
      <c r="B918">
        <v>0</v>
      </c>
      <c r="C918">
        <v>2235.3000000000002</v>
      </c>
      <c r="D918" s="1" t="s">
        <v>1990</v>
      </c>
      <c r="E918">
        <v>0</v>
      </c>
      <c r="F918">
        <v>139080</v>
      </c>
      <c r="G918">
        <v>112</v>
      </c>
      <c r="H918" s="1"/>
      <c r="I918" s="1" t="s">
        <v>2427</v>
      </c>
      <c r="J918" s="1" t="s">
        <v>2462</v>
      </c>
      <c r="K918" s="1" t="s">
        <v>2464</v>
      </c>
      <c r="L918" s="1" t="s">
        <v>2498</v>
      </c>
      <c r="M918" s="1" t="s">
        <v>2587</v>
      </c>
      <c r="N918" s="1" t="s">
        <v>2607</v>
      </c>
      <c r="O918" s="1"/>
      <c r="P918">
        <v>2</v>
      </c>
      <c r="Q918" s="1" t="s">
        <v>1990</v>
      </c>
      <c r="R918" s="1" t="s">
        <v>3107</v>
      </c>
      <c r="S918" s="1"/>
      <c r="T918" s="1" t="s">
        <v>3108</v>
      </c>
      <c r="U918" s="1" t="s">
        <v>3219</v>
      </c>
      <c r="V918" s="1" t="s">
        <v>3219</v>
      </c>
      <c r="W918" s="1" t="s">
        <v>3397</v>
      </c>
      <c r="X918" s="1"/>
      <c r="Y918" s="3">
        <v>46223</v>
      </c>
      <c r="Z918" s="1" t="s">
        <v>3414</v>
      </c>
      <c r="AA918" s="3">
        <v>46223</v>
      </c>
      <c r="AB918" s="1" t="s">
        <v>3416</v>
      </c>
      <c r="AC918" s="1" t="s">
        <v>3741</v>
      </c>
      <c r="AD918" s="1" t="s">
        <v>3933</v>
      </c>
      <c r="AE918" s="1" t="s">
        <v>3934</v>
      </c>
      <c r="AF918" s="1" t="s">
        <v>3939</v>
      </c>
      <c r="AG918" s="1" t="s">
        <v>2498</v>
      </c>
      <c r="AH918" s="1" t="s">
        <v>2587</v>
      </c>
      <c r="AI918" s="1" t="s">
        <v>3950</v>
      </c>
      <c r="AJ918" s="1"/>
      <c r="AK918" s="1"/>
      <c r="AL918" s="1" t="s">
        <v>3952</v>
      </c>
      <c r="AM918" s="1" t="s">
        <v>3952</v>
      </c>
      <c r="AN918" s="1" t="s">
        <v>3958</v>
      </c>
      <c r="AO918" s="1" t="s">
        <v>4136</v>
      </c>
      <c r="AP918" s="1" t="s">
        <v>4212</v>
      </c>
      <c r="AQ918" s="1"/>
      <c r="AR918">
        <v>27769</v>
      </c>
      <c r="AS918">
        <v>2</v>
      </c>
      <c r="AT918" s="1" t="s">
        <v>4235</v>
      </c>
      <c r="AU918">
        <v>1117.6500000000001</v>
      </c>
      <c r="AV918" s="1" t="s">
        <v>4405</v>
      </c>
      <c r="AW918" s="1" t="s">
        <v>3939</v>
      </c>
      <c r="AX918">
        <v>5176</v>
      </c>
      <c r="AY918">
        <v>135848</v>
      </c>
      <c r="AZ918">
        <v>26</v>
      </c>
      <c r="BA918" s="1" t="s">
        <v>3429</v>
      </c>
    </row>
    <row r="919" spans="1:53">
      <c r="A919" s="1" t="s">
        <v>949</v>
      </c>
      <c r="B919">
        <v>0</v>
      </c>
      <c r="C919">
        <v>1550</v>
      </c>
      <c r="D919" s="1" t="s">
        <v>1991</v>
      </c>
      <c r="E919">
        <v>0</v>
      </c>
      <c r="F919">
        <v>139080</v>
      </c>
      <c r="G919">
        <v>113</v>
      </c>
      <c r="H919" s="1"/>
      <c r="I919" s="1" t="s">
        <v>2427</v>
      </c>
      <c r="J919" s="1" t="s">
        <v>2462</v>
      </c>
      <c r="K919" s="1" t="s">
        <v>2464</v>
      </c>
      <c r="L919" s="1" t="s">
        <v>2498</v>
      </c>
      <c r="M919" s="1" t="s">
        <v>2587</v>
      </c>
      <c r="N919" s="1" t="s">
        <v>2607</v>
      </c>
      <c r="O919" s="1"/>
      <c r="P919">
        <v>5000</v>
      </c>
      <c r="Q919" s="1" t="s">
        <v>1991</v>
      </c>
      <c r="R919" s="1" t="s">
        <v>3107</v>
      </c>
      <c r="S919" s="1"/>
      <c r="T919" s="1" t="s">
        <v>3108</v>
      </c>
      <c r="U919" s="1" t="s">
        <v>3219</v>
      </c>
      <c r="V919" s="1" t="s">
        <v>3219</v>
      </c>
      <c r="W919" s="1" t="s">
        <v>3397</v>
      </c>
      <c r="X919" s="1"/>
      <c r="Y919" s="3">
        <v>46223</v>
      </c>
      <c r="Z919" s="1" t="s">
        <v>3414</v>
      </c>
      <c r="AA919" s="3">
        <v>46223</v>
      </c>
      <c r="AB919" s="1" t="s">
        <v>3416</v>
      </c>
      <c r="AC919" s="1" t="s">
        <v>3741</v>
      </c>
      <c r="AD919" s="1" t="s">
        <v>3933</v>
      </c>
      <c r="AE919" s="1" t="s">
        <v>3934</v>
      </c>
      <c r="AF919" s="1" t="s">
        <v>3939</v>
      </c>
      <c r="AG919" s="1" t="s">
        <v>2498</v>
      </c>
      <c r="AH919" s="1" t="s">
        <v>2587</v>
      </c>
      <c r="AI919" s="1" t="s">
        <v>3950</v>
      </c>
      <c r="AJ919" s="1"/>
      <c r="AK919" s="1"/>
      <c r="AL919" s="1" t="s">
        <v>3952</v>
      </c>
      <c r="AM919" s="1" t="s">
        <v>3952</v>
      </c>
      <c r="AN919" s="1" t="s">
        <v>3958</v>
      </c>
      <c r="AO919" s="1" t="s">
        <v>4136</v>
      </c>
      <c r="AP919" s="1" t="s">
        <v>4212</v>
      </c>
      <c r="AQ919" s="1"/>
      <c r="AR919">
        <v>27770</v>
      </c>
      <c r="AS919">
        <v>5000</v>
      </c>
      <c r="AT919" s="1" t="s">
        <v>4235</v>
      </c>
      <c r="AU919">
        <v>0.31</v>
      </c>
      <c r="AV919" s="1" t="s">
        <v>4406</v>
      </c>
      <c r="AW919" s="1" t="s">
        <v>3939</v>
      </c>
      <c r="AX919">
        <v>5176</v>
      </c>
      <c r="AY919">
        <v>135848</v>
      </c>
      <c r="AZ919">
        <v>27</v>
      </c>
      <c r="BA919" s="1" t="s">
        <v>3429</v>
      </c>
    </row>
    <row r="920" spans="1:53">
      <c r="A920" s="1" t="s">
        <v>950</v>
      </c>
      <c r="B920">
        <v>0</v>
      </c>
      <c r="C920">
        <v>607</v>
      </c>
      <c r="D920" s="1" t="s">
        <v>1992</v>
      </c>
      <c r="E920">
        <v>0</v>
      </c>
      <c r="F920">
        <v>139080</v>
      </c>
      <c r="G920">
        <v>114</v>
      </c>
      <c r="H920" s="1"/>
      <c r="I920" s="1" t="s">
        <v>2427</v>
      </c>
      <c r="J920" s="1" t="s">
        <v>2462</v>
      </c>
      <c r="K920" s="1" t="s">
        <v>2464</v>
      </c>
      <c r="L920" s="1" t="s">
        <v>2498</v>
      </c>
      <c r="M920" s="1" t="s">
        <v>2587</v>
      </c>
      <c r="N920" s="1" t="s">
        <v>2607</v>
      </c>
      <c r="O920" s="1"/>
      <c r="P920">
        <v>20</v>
      </c>
      <c r="Q920" s="1" t="s">
        <v>1992</v>
      </c>
      <c r="R920" s="1" t="s">
        <v>3107</v>
      </c>
      <c r="S920" s="1"/>
      <c r="T920" s="1" t="s">
        <v>3108</v>
      </c>
      <c r="U920" s="1" t="s">
        <v>3219</v>
      </c>
      <c r="V920" s="1" t="s">
        <v>3219</v>
      </c>
      <c r="W920" s="1" t="s">
        <v>3397</v>
      </c>
      <c r="X920" s="1"/>
      <c r="Y920" s="3">
        <v>46223</v>
      </c>
      <c r="Z920" s="1" t="s">
        <v>3414</v>
      </c>
      <c r="AA920" s="3">
        <v>46223</v>
      </c>
      <c r="AB920" s="1" t="s">
        <v>3416</v>
      </c>
      <c r="AC920" s="1" t="s">
        <v>3741</v>
      </c>
      <c r="AD920" s="1" t="s">
        <v>3933</v>
      </c>
      <c r="AE920" s="1" t="s">
        <v>3934</v>
      </c>
      <c r="AF920" s="1" t="s">
        <v>3939</v>
      </c>
      <c r="AG920" s="1" t="s">
        <v>2498</v>
      </c>
      <c r="AH920" s="1" t="s">
        <v>2587</v>
      </c>
      <c r="AI920" s="1" t="s">
        <v>3950</v>
      </c>
      <c r="AJ920" s="1"/>
      <c r="AK920" s="1"/>
      <c r="AL920" s="1" t="s">
        <v>3952</v>
      </c>
      <c r="AM920" s="1" t="s">
        <v>3952</v>
      </c>
      <c r="AN920" s="1" t="s">
        <v>3958</v>
      </c>
      <c r="AO920" s="1" t="s">
        <v>4136</v>
      </c>
      <c r="AP920" s="1" t="s">
        <v>4212</v>
      </c>
      <c r="AQ920" s="1"/>
      <c r="AR920">
        <v>27771</v>
      </c>
      <c r="AS920">
        <v>20</v>
      </c>
      <c r="AT920" s="1" t="s">
        <v>4235</v>
      </c>
      <c r="AU920">
        <v>30.35</v>
      </c>
      <c r="AV920" s="1" t="s">
        <v>4407</v>
      </c>
      <c r="AW920" s="1" t="s">
        <v>3939</v>
      </c>
      <c r="AX920">
        <v>5176</v>
      </c>
      <c r="AY920">
        <v>135848</v>
      </c>
      <c r="AZ920">
        <v>28</v>
      </c>
      <c r="BA920" s="1" t="s">
        <v>3429</v>
      </c>
    </row>
    <row r="921" spans="1:53">
      <c r="A921" s="1" t="s">
        <v>951</v>
      </c>
      <c r="B921">
        <v>0</v>
      </c>
      <c r="C921">
        <v>847.2</v>
      </c>
      <c r="D921" s="1" t="s">
        <v>1993</v>
      </c>
      <c r="E921">
        <v>0</v>
      </c>
      <c r="F921">
        <v>139080</v>
      </c>
      <c r="G921">
        <v>115</v>
      </c>
      <c r="H921" s="1"/>
      <c r="I921" s="1" t="s">
        <v>2427</v>
      </c>
      <c r="J921" s="1" t="s">
        <v>2462</v>
      </c>
      <c r="K921" s="1" t="s">
        <v>2464</v>
      </c>
      <c r="L921" s="1" t="s">
        <v>2498</v>
      </c>
      <c r="M921" s="1" t="s">
        <v>2587</v>
      </c>
      <c r="N921" s="1" t="s">
        <v>2607</v>
      </c>
      <c r="O921" s="1"/>
      <c r="P921">
        <v>40</v>
      </c>
      <c r="Q921" s="1" t="s">
        <v>1993</v>
      </c>
      <c r="R921" s="1" t="s">
        <v>3107</v>
      </c>
      <c r="S921" s="1"/>
      <c r="T921" s="1" t="s">
        <v>3108</v>
      </c>
      <c r="U921" s="1" t="s">
        <v>3219</v>
      </c>
      <c r="V921" s="1" t="s">
        <v>3219</v>
      </c>
      <c r="W921" s="1" t="s">
        <v>3397</v>
      </c>
      <c r="X921" s="1"/>
      <c r="Y921" s="3">
        <v>46223</v>
      </c>
      <c r="Z921" s="1" t="s">
        <v>3414</v>
      </c>
      <c r="AA921" s="3">
        <v>46223</v>
      </c>
      <c r="AB921" s="1" t="s">
        <v>3416</v>
      </c>
      <c r="AC921" s="1" t="s">
        <v>3741</v>
      </c>
      <c r="AD921" s="1" t="s">
        <v>3933</v>
      </c>
      <c r="AE921" s="1" t="s">
        <v>3934</v>
      </c>
      <c r="AF921" s="1" t="s">
        <v>3939</v>
      </c>
      <c r="AG921" s="1" t="s">
        <v>2498</v>
      </c>
      <c r="AH921" s="1" t="s">
        <v>2587</v>
      </c>
      <c r="AI921" s="1" t="s">
        <v>3950</v>
      </c>
      <c r="AJ921" s="1"/>
      <c r="AK921" s="1"/>
      <c r="AL921" s="1" t="s">
        <v>3952</v>
      </c>
      <c r="AM921" s="1" t="s">
        <v>3952</v>
      </c>
      <c r="AN921" s="1" t="s">
        <v>3958</v>
      </c>
      <c r="AO921" s="1" t="s">
        <v>4136</v>
      </c>
      <c r="AP921" s="1" t="s">
        <v>4212</v>
      </c>
      <c r="AQ921" s="1"/>
      <c r="AR921">
        <v>27772</v>
      </c>
      <c r="AS921">
        <v>40</v>
      </c>
      <c r="AT921" s="1" t="s">
        <v>4235</v>
      </c>
      <c r="AU921">
        <v>21.18</v>
      </c>
      <c r="AV921" s="1" t="s">
        <v>4408</v>
      </c>
      <c r="AW921" s="1" t="s">
        <v>3939</v>
      </c>
      <c r="AX921">
        <v>5176</v>
      </c>
      <c r="AY921">
        <v>135848</v>
      </c>
      <c r="AZ921">
        <v>29</v>
      </c>
      <c r="BA921" s="1" t="s">
        <v>3429</v>
      </c>
    </row>
    <row r="922" spans="1:53">
      <c r="A922" s="1" t="s">
        <v>952</v>
      </c>
      <c r="B922">
        <v>0</v>
      </c>
      <c r="C922">
        <v>470.6</v>
      </c>
      <c r="D922" s="1" t="s">
        <v>1994</v>
      </c>
      <c r="E922">
        <v>0</v>
      </c>
      <c r="F922">
        <v>139080</v>
      </c>
      <c r="G922">
        <v>116</v>
      </c>
      <c r="H922" s="1"/>
      <c r="I922" s="1" t="s">
        <v>2427</v>
      </c>
      <c r="J922" s="1" t="s">
        <v>2462</v>
      </c>
      <c r="K922" s="1" t="s">
        <v>2464</v>
      </c>
      <c r="L922" s="1" t="s">
        <v>2498</v>
      </c>
      <c r="M922" s="1" t="s">
        <v>2587</v>
      </c>
      <c r="N922" s="1" t="s">
        <v>2607</v>
      </c>
      <c r="O922" s="1"/>
      <c r="P922">
        <v>10</v>
      </c>
      <c r="Q922" s="1" t="s">
        <v>1994</v>
      </c>
      <c r="R922" s="1" t="s">
        <v>3107</v>
      </c>
      <c r="S922" s="1"/>
      <c r="T922" s="1" t="s">
        <v>3108</v>
      </c>
      <c r="U922" s="1" t="s">
        <v>3219</v>
      </c>
      <c r="V922" s="1" t="s">
        <v>3219</v>
      </c>
      <c r="W922" s="1" t="s">
        <v>3397</v>
      </c>
      <c r="X922" s="1"/>
      <c r="Y922" s="3">
        <v>46223</v>
      </c>
      <c r="Z922" s="1" t="s">
        <v>3414</v>
      </c>
      <c r="AA922" s="3">
        <v>46223</v>
      </c>
      <c r="AB922" s="1" t="s">
        <v>3416</v>
      </c>
      <c r="AC922" s="1" t="s">
        <v>3741</v>
      </c>
      <c r="AD922" s="1" t="s">
        <v>3933</v>
      </c>
      <c r="AE922" s="1" t="s">
        <v>3934</v>
      </c>
      <c r="AF922" s="1" t="s">
        <v>3939</v>
      </c>
      <c r="AG922" s="1" t="s">
        <v>2498</v>
      </c>
      <c r="AH922" s="1" t="s">
        <v>2587</v>
      </c>
      <c r="AI922" s="1" t="s">
        <v>3950</v>
      </c>
      <c r="AJ922" s="1"/>
      <c r="AK922" s="1"/>
      <c r="AL922" s="1" t="s">
        <v>3952</v>
      </c>
      <c r="AM922" s="1" t="s">
        <v>3952</v>
      </c>
      <c r="AN922" s="1" t="s">
        <v>3958</v>
      </c>
      <c r="AO922" s="1" t="s">
        <v>4136</v>
      </c>
      <c r="AP922" s="1" t="s">
        <v>4212</v>
      </c>
      <c r="AQ922" s="1"/>
      <c r="AR922">
        <v>27773</v>
      </c>
      <c r="AS922">
        <v>10</v>
      </c>
      <c r="AT922" s="1" t="s">
        <v>4235</v>
      </c>
      <c r="AU922">
        <v>47.06</v>
      </c>
      <c r="AV922" s="1" t="s">
        <v>4409</v>
      </c>
      <c r="AW922" s="1" t="s">
        <v>3939</v>
      </c>
      <c r="AX922">
        <v>5176</v>
      </c>
      <c r="AY922">
        <v>135848</v>
      </c>
      <c r="AZ922">
        <v>30</v>
      </c>
      <c r="BA922" s="1" t="s">
        <v>3429</v>
      </c>
    </row>
    <row r="923" spans="1:53">
      <c r="A923" s="1" t="s">
        <v>953</v>
      </c>
      <c r="B923">
        <v>0</v>
      </c>
      <c r="C923">
        <v>470.6</v>
      </c>
      <c r="D923" s="1" t="s">
        <v>1994</v>
      </c>
      <c r="E923">
        <v>0</v>
      </c>
      <c r="F923">
        <v>139080</v>
      </c>
      <c r="G923">
        <v>117</v>
      </c>
      <c r="H923" s="1"/>
      <c r="I923" s="1" t="s">
        <v>2427</v>
      </c>
      <c r="J923" s="1" t="s">
        <v>2462</v>
      </c>
      <c r="K923" s="1" t="s">
        <v>2464</v>
      </c>
      <c r="L923" s="1" t="s">
        <v>2498</v>
      </c>
      <c r="M923" s="1" t="s">
        <v>2587</v>
      </c>
      <c r="N923" s="1" t="s">
        <v>2607</v>
      </c>
      <c r="O923" s="1"/>
      <c r="P923">
        <v>20</v>
      </c>
      <c r="Q923" s="1" t="s">
        <v>1994</v>
      </c>
      <c r="R923" s="1" t="s">
        <v>3107</v>
      </c>
      <c r="S923" s="1"/>
      <c r="T923" s="1" t="s">
        <v>3108</v>
      </c>
      <c r="U923" s="1" t="s">
        <v>3219</v>
      </c>
      <c r="V923" s="1" t="s">
        <v>3219</v>
      </c>
      <c r="W923" s="1" t="s">
        <v>3397</v>
      </c>
      <c r="X923" s="1"/>
      <c r="Y923" s="3">
        <v>46223</v>
      </c>
      <c r="Z923" s="1" t="s">
        <v>3414</v>
      </c>
      <c r="AA923" s="3">
        <v>46223</v>
      </c>
      <c r="AB923" s="1" t="s">
        <v>3416</v>
      </c>
      <c r="AC923" s="1" t="s">
        <v>3741</v>
      </c>
      <c r="AD923" s="1" t="s">
        <v>3933</v>
      </c>
      <c r="AE923" s="1" t="s">
        <v>3934</v>
      </c>
      <c r="AF923" s="1" t="s">
        <v>3939</v>
      </c>
      <c r="AG923" s="1" t="s">
        <v>2498</v>
      </c>
      <c r="AH923" s="1" t="s">
        <v>2587</v>
      </c>
      <c r="AI923" s="1" t="s">
        <v>3950</v>
      </c>
      <c r="AJ923" s="1"/>
      <c r="AK923" s="1"/>
      <c r="AL923" s="1" t="s">
        <v>3952</v>
      </c>
      <c r="AM923" s="1" t="s">
        <v>3952</v>
      </c>
      <c r="AN923" s="1" t="s">
        <v>3958</v>
      </c>
      <c r="AO923" s="1" t="s">
        <v>4136</v>
      </c>
      <c r="AP923" s="1" t="s">
        <v>4212</v>
      </c>
      <c r="AQ923" s="1"/>
      <c r="AR923">
        <v>27774</v>
      </c>
      <c r="AS923">
        <v>20</v>
      </c>
      <c r="AT923" s="1" t="s">
        <v>4235</v>
      </c>
      <c r="AU923">
        <v>23.53</v>
      </c>
      <c r="AV923" s="1" t="s">
        <v>4410</v>
      </c>
      <c r="AW923" s="1" t="s">
        <v>3939</v>
      </c>
      <c r="AX923">
        <v>5176</v>
      </c>
      <c r="AY923">
        <v>135848</v>
      </c>
      <c r="AZ923">
        <v>31</v>
      </c>
      <c r="BA923" s="1" t="s">
        <v>3429</v>
      </c>
    </row>
    <row r="924" spans="1:53">
      <c r="A924" s="1" t="s">
        <v>954</v>
      </c>
      <c r="B924">
        <v>0</v>
      </c>
      <c r="C924">
        <v>254.1</v>
      </c>
      <c r="D924" s="1" t="s">
        <v>1995</v>
      </c>
      <c r="E924">
        <v>0</v>
      </c>
      <c r="F924">
        <v>139080</v>
      </c>
      <c r="G924">
        <v>118</v>
      </c>
      <c r="H924" s="1"/>
      <c r="I924" s="1" t="s">
        <v>2427</v>
      </c>
      <c r="J924" s="1" t="s">
        <v>2462</v>
      </c>
      <c r="K924" s="1" t="s">
        <v>2464</v>
      </c>
      <c r="L924" s="1" t="s">
        <v>2498</v>
      </c>
      <c r="M924" s="1" t="s">
        <v>2587</v>
      </c>
      <c r="N924" s="1" t="s">
        <v>2607</v>
      </c>
      <c r="O924" s="1"/>
      <c r="P924">
        <v>6</v>
      </c>
      <c r="Q924" s="1" t="s">
        <v>1995</v>
      </c>
      <c r="R924" s="1" t="s">
        <v>3107</v>
      </c>
      <c r="S924" s="1"/>
      <c r="T924" s="1" t="s">
        <v>3108</v>
      </c>
      <c r="U924" s="1" t="s">
        <v>3219</v>
      </c>
      <c r="V924" s="1" t="s">
        <v>3219</v>
      </c>
      <c r="W924" s="1" t="s">
        <v>3397</v>
      </c>
      <c r="X924" s="1"/>
      <c r="Y924" s="3">
        <v>46223</v>
      </c>
      <c r="Z924" s="1" t="s">
        <v>3414</v>
      </c>
      <c r="AA924" s="3">
        <v>46223</v>
      </c>
      <c r="AB924" s="1" t="s">
        <v>3416</v>
      </c>
      <c r="AC924" s="1" t="s">
        <v>3741</v>
      </c>
      <c r="AD924" s="1" t="s">
        <v>3933</v>
      </c>
      <c r="AE924" s="1" t="s">
        <v>3934</v>
      </c>
      <c r="AF924" s="1" t="s">
        <v>3939</v>
      </c>
      <c r="AG924" s="1" t="s">
        <v>2498</v>
      </c>
      <c r="AH924" s="1" t="s">
        <v>2587</v>
      </c>
      <c r="AI924" s="1" t="s">
        <v>3950</v>
      </c>
      <c r="AJ924" s="1"/>
      <c r="AK924" s="1"/>
      <c r="AL924" s="1" t="s">
        <v>3952</v>
      </c>
      <c r="AM924" s="1" t="s">
        <v>3952</v>
      </c>
      <c r="AN924" s="1" t="s">
        <v>3958</v>
      </c>
      <c r="AO924" s="1" t="s">
        <v>4136</v>
      </c>
      <c r="AP924" s="1" t="s">
        <v>4212</v>
      </c>
      <c r="AQ924" s="1"/>
      <c r="AR924">
        <v>27775</v>
      </c>
      <c r="AS924">
        <v>6</v>
      </c>
      <c r="AT924" s="1" t="s">
        <v>4235</v>
      </c>
      <c r="AU924">
        <v>42.35</v>
      </c>
      <c r="AV924" s="1" t="s">
        <v>4411</v>
      </c>
      <c r="AW924" s="1" t="s">
        <v>3939</v>
      </c>
      <c r="AX924">
        <v>5176</v>
      </c>
      <c r="AY924">
        <v>135848</v>
      </c>
      <c r="AZ924">
        <v>32</v>
      </c>
      <c r="BA924" s="1" t="s">
        <v>3429</v>
      </c>
    </row>
    <row r="925" spans="1:53">
      <c r="A925" s="1" t="s">
        <v>955</v>
      </c>
      <c r="B925">
        <v>0</v>
      </c>
      <c r="C925">
        <v>105.9</v>
      </c>
      <c r="D925" s="1" t="s">
        <v>1996</v>
      </c>
      <c r="E925">
        <v>0</v>
      </c>
      <c r="F925">
        <v>139080</v>
      </c>
      <c r="G925">
        <v>119</v>
      </c>
      <c r="H925" s="1"/>
      <c r="I925" s="1" t="s">
        <v>2427</v>
      </c>
      <c r="J925" s="1" t="s">
        <v>2462</v>
      </c>
      <c r="K925" s="1" t="s">
        <v>2464</v>
      </c>
      <c r="L925" s="1" t="s">
        <v>2498</v>
      </c>
      <c r="M925" s="1" t="s">
        <v>2587</v>
      </c>
      <c r="N925" s="1" t="s">
        <v>2607</v>
      </c>
      <c r="O925" s="1"/>
      <c r="P925">
        <v>6</v>
      </c>
      <c r="Q925" s="1" t="s">
        <v>1996</v>
      </c>
      <c r="R925" s="1" t="s">
        <v>3107</v>
      </c>
      <c r="S925" s="1"/>
      <c r="T925" s="1" t="s">
        <v>3108</v>
      </c>
      <c r="U925" s="1" t="s">
        <v>3219</v>
      </c>
      <c r="V925" s="1" t="s">
        <v>3219</v>
      </c>
      <c r="W925" s="1" t="s">
        <v>3397</v>
      </c>
      <c r="X925" s="1"/>
      <c r="Y925" s="3">
        <v>46223</v>
      </c>
      <c r="Z925" s="1" t="s">
        <v>3414</v>
      </c>
      <c r="AA925" s="3">
        <v>46223</v>
      </c>
      <c r="AB925" s="1" t="s">
        <v>3416</v>
      </c>
      <c r="AC925" s="1" t="s">
        <v>3741</v>
      </c>
      <c r="AD925" s="1" t="s">
        <v>3933</v>
      </c>
      <c r="AE925" s="1" t="s">
        <v>3934</v>
      </c>
      <c r="AF925" s="1" t="s">
        <v>3939</v>
      </c>
      <c r="AG925" s="1" t="s">
        <v>2498</v>
      </c>
      <c r="AH925" s="1" t="s">
        <v>2587</v>
      </c>
      <c r="AI925" s="1" t="s">
        <v>3950</v>
      </c>
      <c r="AJ925" s="1"/>
      <c r="AK925" s="1"/>
      <c r="AL925" s="1" t="s">
        <v>3952</v>
      </c>
      <c r="AM925" s="1" t="s">
        <v>3952</v>
      </c>
      <c r="AN925" s="1" t="s">
        <v>3958</v>
      </c>
      <c r="AO925" s="1" t="s">
        <v>4136</v>
      </c>
      <c r="AP925" s="1" t="s">
        <v>4212</v>
      </c>
      <c r="AQ925" s="1"/>
      <c r="AR925">
        <v>27776</v>
      </c>
      <c r="AS925">
        <v>6</v>
      </c>
      <c r="AT925" s="1" t="s">
        <v>4235</v>
      </c>
      <c r="AU925">
        <v>17.649999999999999</v>
      </c>
      <c r="AV925" s="1" t="s">
        <v>4412</v>
      </c>
      <c r="AW925" s="1" t="s">
        <v>3939</v>
      </c>
      <c r="AX925">
        <v>5176</v>
      </c>
      <c r="AY925">
        <v>135848</v>
      </c>
      <c r="AZ925">
        <v>33</v>
      </c>
      <c r="BA925" s="1" t="s">
        <v>3429</v>
      </c>
    </row>
    <row r="926" spans="1:53">
      <c r="A926" s="1" t="s">
        <v>956</v>
      </c>
      <c r="B926">
        <v>0</v>
      </c>
      <c r="C926">
        <v>1011.8</v>
      </c>
      <c r="D926" s="1" t="s">
        <v>1997</v>
      </c>
      <c r="E926">
        <v>0</v>
      </c>
      <c r="F926">
        <v>139080</v>
      </c>
      <c r="G926">
        <v>120</v>
      </c>
      <c r="H926" s="1"/>
      <c r="I926" s="1" t="s">
        <v>2427</v>
      </c>
      <c r="J926" s="1" t="s">
        <v>2462</v>
      </c>
      <c r="K926" s="1" t="s">
        <v>2464</v>
      </c>
      <c r="L926" s="1" t="s">
        <v>2498</v>
      </c>
      <c r="M926" s="1" t="s">
        <v>2587</v>
      </c>
      <c r="N926" s="1" t="s">
        <v>2607</v>
      </c>
      <c r="O926" s="1"/>
      <c r="P926">
        <v>20</v>
      </c>
      <c r="Q926" s="1" t="s">
        <v>1997</v>
      </c>
      <c r="R926" s="1" t="s">
        <v>3107</v>
      </c>
      <c r="S926" s="1"/>
      <c r="T926" s="1" t="s">
        <v>3108</v>
      </c>
      <c r="U926" s="1" t="s">
        <v>3219</v>
      </c>
      <c r="V926" s="1" t="s">
        <v>3219</v>
      </c>
      <c r="W926" s="1" t="s">
        <v>3397</v>
      </c>
      <c r="X926" s="1"/>
      <c r="Y926" s="3">
        <v>46223</v>
      </c>
      <c r="Z926" s="1" t="s">
        <v>3414</v>
      </c>
      <c r="AA926" s="3">
        <v>46223</v>
      </c>
      <c r="AB926" s="1" t="s">
        <v>3416</v>
      </c>
      <c r="AC926" s="1" t="s">
        <v>3741</v>
      </c>
      <c r="AD926" s="1" t="s">
        <v>3933</v>
      </c>
      <c r="AE926" s="1" t="s">
        <v>3934</v>
      </c>
      <c r="AF926" s="1" t="s">
        <v>3939</v>
      </c>
      <c r="AG926" s="1" t="s">
        <v>2498</v>
      </c>
      <c r="AH926" s="1" t="s">
        <v>2587</v>
      </c>
      <c r="AI926" s="1" t="s">
        <v>3950</v>
      </c>
      <c r="AJ926" s="1"/>
      <c r="AK926" s="1"/>
      <c r="AL926" s="1" t="s">
        <v>3952</v>
      </c>
      <c r="AM926" s="1" t="s">
        <v>3952</v>
      </c>
      <c r="AN926" s="1" t="s">
        <v>3958</v>
      </c>
      <c r="AO926" s="1" t="s">
        <v>4136</v>
      </c>
      <c r="AP926" s="1" t="s">
        <v>4212</v>
      </c>
      <c r="AQ926" s="1"/>
      <c r="AR926">
        <v>27777</v>
      </c>
      <c r="AS926">
        <v>20</v>
      </c>
      <c r="AT926" s="1" t="s">
        <v>4235</v>
      </c>
      <c r="AU926">
        <v>50.59</v>
      </c>
      <c r="AV926" s="1" t="s">
        <v>4413</v>
      </c>
      <c r="AW926" s="1" t="s">
        <v>3939</v>
      </c>
      <c r="AX926">
        <v>5176</v>
      </c>
      <c r="AY926">
        <v>135848</v>
      </c>
      <c r="AZ926">
        <v>34</v>
      </c>
      <c r="BA926" s="1" t="s">
        <v>3429</v>
      </c>
    </row>
    <row r="927" spans="1:53">
      <c r="A927" s="1" t="s">
        <v>957</v>
      </c>
      <c r="B927">
        <v>0</v>
      </c>
      <c r="C927">
        <v>1580</v>
      </c>
      <c r="D927" s="1" t="s">
        <v>1998</v>
      </c>
      <c r="E927">
        <v>0</v>
      </c>
      <c r="F927">
        <v>139080</v>
      </c>
      <c r="G927">
        <v>121</v>
      </c>
      <c r="H927" s="1"/>
      <c r="I927" s="1" t="s">
        <v>2427</v>
      </c>
      <c r="J927" s="1" t="s">
        <v>2462</v>
      </c>
      <c r="K927" s="1" t="s">
        <v>2464</v>
      </c>
      <c r="L927" s="1" t="s">
        <v>2498</v>
      </c>
      <c r="M927" s="1" t="s">
        <v>2587</v>
      </c>
      <c r="N927" s="1" t="s">
        <v>2607</v>
      </c>
      <c r="O927" s="1"/>
      <c r="P927">
        <v>2000</v>
      </c>
      <c r="Q927" s="1" t="s">
        <v>1998</v>
      </c>
      <c r="R927" s="1" t="s">
        <v>3107</v>
      </c>
      <c r="S927" s="1"/>
      <c r="T927" s="1" t="s">
        <v>3108</v>
      </c>
      <c r="U927" s="1" t="s">
        <v>3219</v>
      </c>
      <c r="V927" s="1" t="s">
        <v>3219</v>
      </c>
      <c r="W927" s="1" t="s">
        <v>3397</v>
      </c>
      <c r="X927" s="1"/>
      <c r="Y927" s="3">
        <v>46223</v>
      </c>
      <c r="Z927" s="1" t="s">
        <v>3414</v>
      </c>
      <c r="AA927" s="3">
        <v>46223</v>
      </c>
      <c r="AB927" s="1" t="s">
        <v>3416</v>
      </c>
      <c r="AC927" s="1" t="s">
        <v>3741</v>
      </c>
      <c r="AD927" s="1" t="s">
        <v>3933</v>
      </c>
      <c r="AE927" s="1" t="s">
        <v>3934</v>
      </c>
      <c r="AF927" s="1" t="s">
        <v>3939</v>
      </c>
      <c r="AG927" s="1" t="s">
        <v>2498</v>
      </c>
      <c r="AH927" s="1" t="s">
        <v>2587</v>
      </c>
      <c r="AI927" s="1" t="s">
        <v>3950</v>
      </c>
      <c r="AJ927" s="1"/>
      <c r="AK927" s="1"/>
      <c r="AL927" s="1" t="s">
        <v>3952</v>
      </c>
      <c r="AM927" s="1" t="s">
        <v>3952</v>
      </c>
      <c r="AN927" s="1" t="s">
        <v>3958</v>
      </c>
      <c r="AO927" s="1" t="s">
        <v>4136</v>
      </c>
      <c r="AP927" s="1" t="s">
        <v>4212</v>
      </c>
      <c r="AQ927" s="1"/>
      <c r="AR927">
        <v>27778</v>
      </c>
      <c r="AS927">
        <v>2000</v>
      </c>
      <c r="AT927" s="1" t="s">
        <v>4235</v>
      </c>
      <c r="AU927">
        <v>0.79</v>
      </c>
      <c r="AV927" s="1" t="s">
        <v>4414</v>
      </c>
      <c r="AW927" s="1" t="s">
        <v>3939</v>
      </c>
      <c r="AX927">
        <v>5176</v>
      </c>
      <c r="AY927">
        <v>135848</v>
      </c>
      <c r="AZ927">
        <v>35</v>
      </c>
      <c r="BA927" s="1" t="s">
        <v>3429</v>
      </c>
    </row>
    <row r="928" spans="1:53">
      <c r="A928" s="1" t="s">
        <v>958</v>
      </c>
      <c r="B928">
        <v>0</v>
      </c>
      <c r="C928">
        <v>750</v>
      </c>
      <c r="D928" s="1" t="s">
        <v>1999</v>
      </c>
      <c r="E928">
        <v>0</v>
      </c>
      <c r="F928">
        <v>139080</v>
      </c>
      <c r="G928">
        <v>122</v>
      </c>
      <c r="H928" s="1"/>
      <c r="I928" s="1" t="s">
        <v>2427</v>
      </c>
      <c r="J928" s="1" t="s">
        <v>2462</v>
      </c>
      <c r="K928" s="1" t="s">
        <v>2464</v>
      </c>
      <c r="L928" s="1" t="s">
        <v>2498</v>
      </c>
      <c r="M928" s="1" t="s">
        <v>2587</v>
      </c>
      <c r="N928" s="1" t="s">
        <v>2607</v>
      </c>
      <c r="O928" s="1"/>
      <c r="P928">
        <v>750</v>
      </c>
      <c r="Q928" s="1" t="s">
        <v>1999</v>
      </c>
      <c r="R928" s="1" t="s">
        <v>3107</v>
      </c>
      <c r="S928" s="1"/>
      <c r="T928" s="1" t="s">
        <v>3108</v>
      </c>
      <c r="U928" s="1" t="s">
        <v>3219</v>
      </c>
      <c r="V928" s="1" t="s">
        <v>3219</v>
      </c>
      <c r="W928" s="1" t="s">
        <v>3397</v>
      </c>
      <c r="X928" s="1"/>
      <c r="Y928" s="3">
        <v>46223</v>
      </c>
      <c r="Z928" s="1" t="s">
        <v>3414</v>
      </c>
      <c r="AA928" s="3">
        <v>46223</v>
      </c>
      <c r="AB928" s="1" t="s">
        <v>3416</v>
      </c>
      <c r="AC928" s="1" t="s">
        <v>3741</v>
      </c>
      <c r="AD928" s="1" t="s">
        <v>3933</v>
      </c>
      <c r="AE928" s="1" t="s">
        <v>3934</v>
      </c>
      <c r="AF928" s="1" t="s">
        <v>3939</v>
      </c>
      <c r="AG928" s="1" t="s">
        <v>2498</v>
      </c>
      <c r="AH928" s="1" t="s">
        <v>2587</v>
      </c>
      <c r="AI928" s="1" t="s">
        <v>3950</v>
      </c>
      <c r="AJ928" s="1"/>
      <c r="AK928" s="1"/>
      <c r="AL928" s="1" t="s">
        <v>3952</v>
      </c>
      <c r="AM928" s="1" t="s">
        <v>3952</v>
      </c>
      <c r="AN928" s="1" t="s">
        <v>3958</v>
      </c>
      <c r="AO928" s="1" t="s">
        <v>4136</v>
      </c>
      <c r="AP928" s="1" t="s">
        <v>4212</v>
      </c>
      <c r="AQ928" s="1"/>
      <c r="AR928">
        <v>27779</v>
      </c>
      <c r="AS928">
        <v>750</v>
      </c>
      <c r="AT928" s="1" t="s">
        <v>4235</v>
      </c>
      <c r="AU928">
        <v>1</v>
      </c>
      <c r="AV928" s="1" t="s">
        <v>4415</v>
      </c>
      <c r="AW928" s="1" t="s">
        <v>3939</v>
      </c>
      <c r="AX928">
        <v>5176</v>
      </c>
      <c r="AY928">
        <v>135848</v>
      </c>
      <c r="AZ928">
        <v>36</v>
      </c>
      <c r="BA928" s="1" t="s">
        <v>3429</v>
      </c>
    </row>
    <row r="929" spans="1:53">
      <c r="A929" s="1" t="s">
        <v>959</v>
      </c>
      <c r="B929">
        <v>0</v>
      </c>
      <c r="C929">
        <v>3054.5</v>
      </c>
      <c r="D929" s="1" t="s">
        <v>2000</v>
      </c>
      <c r="E929">
        <v>0</v>
      </c>
      <c r="F929">
        <v>139080</v>
      </c>
      <c r="G929">
        <v>123</v>
      </c>
      <c r="H929" s="1"/>
      <c r="I929" s="1" t="s">
        <v>2427</v>
      </c>
      <c r="J929" s="1" t="s">
        <v>2462</v>
      </c>
      <c r="K929" s="1" t="s">
        <v>2464</v>
      </c>
      <c r="L929" s="1" t="s">
        <v>2498</v>
      </c>
      <c r="M929" s="1" t="s">
        <v>2587</v>
      </c>
      <c r="N929" s="1" t="s">
        <v>2607</v>
      </c>
      <c r="O929" s="1"/>
      <c r="P929">
        <v>2050</v>
      </c>
      <c r="Q929" s="1" t="s">
        <v>2000</v>
      </c>
      <c r="R929" s="1" t="s">
        <v>3107</v>
      </c>
      <c r="S929" s="1"/>
      <c r="T929" s="1" t="s">
        <v>3108</v>
      </c>
      <c r="U929" s="1" t="s">
        <v>3219</v>
      </c>
      <c r="V929" s="1" t="s">
        <v>3219</v>
      </c>
      <c r="W929" s="1" t="s">
        <v>3397</v>
      </c>
      <c r="X929" s="1"/>
      <c r="Y929" s="3">
        <v>46223</v>
      </c>
      <c r="Z929" s="1" t="s">
        <v>3414</v>
      </c>
      <c r="AA929" s="3">
        <v>46223</v>
      </c>
      <c r="AB929" s="1" t="s">
        <v>3416</v>
      </c>
      <c r="AC929" s="1" t="s">
        <v>3741</v>
      </c>
      <c r="AD929" s="1" t="s">
        <v>3933</v>
      </c>
      <c r="AE929" s="1" t="s">
        <v>3934</v>
      </c>
      <c r="AF929" s="1" t="s">
        <v>3939</v>
      </c>
      <c r="AG929" s="1" t="s">
        <v>2498</v>
      </c>
      <c r="AH929" s="1" t="s">
        <v>2587</v>
      </c>
      <c r="AI929" s="1" t="s">
        <v>3950</v>
      </c>
      <c r="AJ929" s="1"/>
      <c r="AK929" s="1"/>
      <c r="AL929" s="1" t="s">
        <v>3952</v>
      </c>
      <c r="AM929" s="1" t="s">
        <v>3952</v>
      </c>
      <c r="AN929" s="1" t="s">
        <v>3958</v>
      </c>
      <c r="AO929" s="1" t="s">
        <v>4136</v>
      </c>
      <c r="AP929" s="1" t="s">
        <v>4212</v>
      </c>
      <c r="AQ929" s="1"/>
      <c r="AR929">
        <v>27780</v>
      </c>
      <c r="AS929">
        <v>2050</v>
      </c>
      <c r="AT929" s="1" t="s">
        <v>4235</v>
      </c>
      <c r="AU929">
        <v>1.49</v>
      </c>
      <c r="AV929" s="1" t="s">
        <v>4416</v>
      </c>
      <c r="AW929" s="1" t="s">
        <v>3939</v>
      </c>
      <c r="AX929">
        <v>5176</v>
      </c>
      <c r="AY929">
        <v>135848</v>
      </c>
      <c r="AZ929">
        <v>37</v>
      </c>
      <c r="BA929" s="1" t="s">
        <v>3429</v>
      </c>
    </row>
    <row r="930" spans="1:53">
      <c r="A930" s="1" t="s">
        <v>960</v>
      </c>
      <c r="B930">
        <v>0</v>
      </c>
      <c r="C930">
        <v>12171.6</v>
      </c>
      <c r="D930" s="1" t="s">
        <v>2001</v>
      </c>
      <c r="E930">
        <v>0</v>
      </c>
      <c r="F930">
        <v>139080</v>
      </c>
      <c r="G930">
        <v>124</v>
      </c>
      <c r="H930" s="1"/>
      <c r="I930" s="1" t="s">
        <v>2427</v>
      </c>
      <c r="J930" s="1" t="s">
        <v>2462</v>
      </c>
      <c r="K930" s="1" t="s">
        <v>2464</v>
      </c>
      <c r="L930" s="1" t="s">
        <v>2498</v>
      </c>
      <c r="M930" s="1" t="s">
        <v>2587</v>
      </c>
      <c r="N930" s="1" t="s">
        <v>2607</v>
      </c>
      <c r="O930" s="1"/>
      <c r="P930">
        <v>1035</v>
      </c>
      <c r="Q930" s="1" t="s">
        <v>2001</v>
      </c>
      <c r="R930" s="1" t="s">
        <v>3107</v>
      </c>
      <c r="S930" s="1"/>
      <c r="T930" s="1" t="s">
        <v>3108</v>
      </c>
      <c r="U930" s="1" t="s">
        <v>3219</v>
      </c>
      <c r="V930" s="1" t="s">
        <v>3219</v>
      </c>
      <c r="W930" s="1" t="s">
        <v>3397</v>
      </c>
      <c r="X930" s="1"/>
      <c r="Y930" s="3">
        <v>46223</v>
      </c>
      <c r="Z930" s="1" t="s">
        <v>3414</v>
      </c>
      <c r="AA930" s="3">
        <v>46223</v>
      </c>
      <c r="AB930" s="1" t="s">
        <v>3416</v>
      </c>
      <c r="AC930" s="1" t="s">
        <v>3741</v>
      </c>
      <c r="AD930" s="1" t="s">
        <v>3933</v>
      </c>
      <c r="AE930" s="1" t="s">
        <v>3934</v>
      </c>
      <c r="AF930" s="1" t="s">
        <v>3939</v>
      </c>
      <c r="AG930" s="1" t="s">
        <v>2498</v>
      </c>
      <c r="AH930" s="1" t="s">
        <v>2587</v>
      </c>
      <c r="AI930" s="1" t="s">
        <v>3950</v>
      </c>
      <c r="AJ930" s="1"/>
      <c r="AK930" s="1"/>
      <c r="AL930" s="1" t="s">
        <v>3952</v>
      </c>
      <c r="AM930" s="1" t="s">
        <v>3952</v>
      </c>
      <c r="AN930" s="1" t="s">
        <v>3958</v>
      </c>
      <c r="AO930" s="1" t="s">
        <v>4136</v>
      </c>
      <c r="AP930" s="1" t="s">
        <v>4212</v>
      </c>
      <c r="AQ930" s="1"/>
      <c r="AR930">
        <v>27781</v>
      </c>
      <c r="AS930">
        <v>1035</v>
      </c>
      <c r="AT930" s="1" t="s">
        <v>4235</v>
      </c>
      <c r="AU930">
        <v>11.76</v>
      </c>
      <c r="AV930" s="1" t="s">
        <v>4417</v>
      </c>
      <c r="AW930" s="1" t="s">
        <v>3939</v>
      </c>
      <c r="AX930">
        <v>5176</v>
      </c>
      <c r="AY930">
        <v>135848</v>
      </c>
      <c r="AZ930">
        <v>38</v>
      </c>
      <c r="BA930" s="1" t="s">
        <v>3429</v>
      </c>
    </row>
    <row r="931" spans="1:53">
      <c r="A931" s="1" t="s">
        <v>961</v>
      </c>
      <c r="B931">
        <v>0</v>
      </c>
      <c r="C931">
        <v>9408</v>
      </c>
      <c r="D931" s="1" t="s">
        <v>2002</v>
      </c>
      <c r="E931">
        <v>0</v>
      </c>
      <c r="F931">
        <v>139080</v>
      </c>
      <c r="G931">
        <v>125</v>
      </c>
      <c r="H931" s="1"/>
      <c r="I931" s="1" t="s">
        <v>2427</v>
      </c>
      <c r="J931" s="1" t="s">
        <v>2462</v>
      </c>
      <c r="K931" s="1" t="s">
        <v>2464</v>
      </c>
      <c r="L931" s="1" t="s">
        <v>2498</v>
      </c>
      <c r="M931" s="1" t="s">
        <v>2587</v>
      </c>
      <c r="N931" s="1" t="s">
        <v>2607</v>
      </c>
      <c r="O931" s="1"/>
      <c r="P931">
        <v>800</v>
      </c>
      <c r="Q931" s="1" t="s">
        <v>2002</v>
      </c>
      <c r="R931" s="1" t="s">
        <v>3107</v>
      </c>
      <c r="S931" s="1"/>
      <c r="T931" s="1" t="s">
        <v>3108</v>
      </c>
      <c r="U931" s="1" t="s">
        <v>3219</v>
      </c>
      <c r="V931" s="1" t="s">
        <v>3219</v>
      </c>
      <c r="W931" s="1" t="s">
        <v>3397</v>
      </c>
      <c r="X931" s="1"/>
      <c r="Y931" s="3">
        <v>46223</v>
      </c>
      <c r="Z931" s="1" t="s">
        <v>3414</v>
      </c>
      <c r="AA931" s="3">
        <v>46223</v>
      </c>
      <c r="AB931" s="1" t="s">
        <v>3416</v>
      </c>
      <c r="AC931" s="1" t="s">
        <v>3741</v>
      </c>
      <c r="AD931" s="1" t="s">
        <v>3933</v>
      </c>
      <c r="AE931" s="1" t="s">
        <v>3934</v>
      </c>
      <c r="AF931" s="1" t="s">
        <v>3939</v>
      </c>
      <c r="AG931" s="1" t="s">
        <v>2498</v>
      </c>
      <c r="AH931" s="1" t="s">
        <v>2587</v>
      </c>
      <c r="AI931" s="1" t="s">
        <v>3950</v>
      </c>
      <c r="AJ931" s="1"/>
      <c r="AK931" s="1"/>
      <c r="AL931" s="1" t="s">
        <v>3952</v>
      </c>
      <c r="AM931" s="1" t="s">
        <v>3952</v>
      </c>
      <c r="AN931" s="1" t="s">
        <v>3958</v>
      </c>
      <c r="AO931" s="1" t="s">
        <v>4136</v>
      </c>
      <c r="AP931" s="1" t="s">
        <v>4212</v>
      </c>
      <c r="AQ931" s="1"/>
      <c r="AR931">
        <v>27782</v>
      </c>
      <c r="AS931">
        <v>800</v>
      </c>
      <c r="AT931" s="1" t="s">
        <v>4235</v>
      </c>
      <c r="AU931">
        <v>11.76</v>
      </c>
      <c r="AV931" s="1" t="s">
        <v>4418</v>
      </c>
      <c r="AW931" s="1" t="s">
        <v>3939</v>
      </c>
      <c r="AX931">
        <v>5176</v>
      </c>
      <c r="AY931">
        <v>135848</v>
      </c>
      <c r="AZ931">
        <v>39</v>
      </c>
      <c r="BA931" s="1" t="s">
        <v>3429</v>
      </c>
    </row>
    <row r="932" spans="1:53">
      <c r="A932" s="1" t="s">
        <v>962</v>
      </c>
      <c r="B932">
        <v>0</v>
      </c>
      <c r="C932">
        <v>44469</v>
      </c>
      <c r="D932" s="1" t="s">
        <v>2003</v>
      </c>
      <c r="E932">
        <v>0</v>
      </c>
      <c r="F932">
        <v>139080</v>
      </c>
      <c r="G932">
        <v>126</v>
      </c>
      <c r="H932" s="1"/>
      <c r="I932" s="1" t="s">
        <v>2427</v>
      </c>
      <c r="J932" s="1" t="s">
        <v>2462</v>
      </c>
      <c r="K932" s="1" t="s">
        <v>2464</v>
      </c>
      <c r="L932" s="1" t="s">
        <v>2498</v>
      </c>
      <c r="M932" s="1" t="s">
        <v>2587</v>
      </c>
      <c r="N932" s="1" t="s">
        <v>2607</v>
      </c>
      <c r="O932" s="1"/>
      <c r="P932">
        <v>2700</v>
      </c>
      <c r="Q932" s="1" t="s">
        <v>2003</v>
      </c>
      <c r="R932" s="1" t="s">
        <v>3107</v>
      </c>
      <c r="S932" s="1"/>
      <c r="T932" s="1" t="s">
        <v>3108</v>
      </c>
      <c r="U932" s="1" t="s">
        <v>3219</v>
      </c>
      <c r="V932" s="1" t="s">
        <v>3219</v>
      </c>
      <c r="W932" s="1" t="s">
        <v>3397</v>
      </c>
      <c r="X932" s="1"/>
      <c r="Y932" s="3">
        <v>46223</v>
      </c>
      <c r="Z932" s="1" t="s">
        <v>3414</v>
      </c>
      <c r="AA932" s="3">
        <v>46223</v>
      </c>
      <c r="AB932" s="1" t="s">
        <v>3416</v>
      </c>
      <c r="AC932" s="1" t="s">
        <v>3741</v>
      </c>
      <c r="AD932" s="1" t="s">
        <v>3933</v>
      </c>
      <c r="AE932" s="1" t="s">
        <v>3934</v>
      </c>
      <c r="AF932" s="1" t="s">
        <v>3939</v>
      </c>
      <c r="AG932" s="1" t="s">
        <v>2498</v>
      </c>
      <c r="AH932" s="1" t="s">
        <v>2587</v>
      </c>
      <c r="AI932" s="1" t="s">
        <v>3950</v>
      </c>
      <c r="AJ932" s="1"/>
      <c r="AK932" s="1"/>
      <c r="AL932" s="1" t="s">
        <v>3952</v>
      </c>
      <c r="AM932" s="1" t="s">
        <v>3952</v>
      </c>
      <c r="AN932" s="1" t="s">
        <v>3958</v>
      </c>
      <c r="AO932" s="1" t="s">
        <v>4136</v>
      </c>
      <c r="AP932" s="1" t="s">
        <v>4212</v>
      </c>
      <c r="AQ932" s="1"/>
      <c r="AR932">
        <v>27783</v>
      </c>
      <c r="AS932">
        <v>2700</v>
      </c>
      <c r="AT932" s="1" t="s">
        <v>4235</v>
      </c>
      <c r="AU932">
        <v>16.47</v>
      </c>
      <c r="AV932" s="1" t="s">
        <v>4419</v>
      </c>
      <c r="AW932" s="1" t="s">
        <v>3939</v>
      </c>
      <c r="AX932">
        <v>5176</v>
      </c>
      <c r="AY932">
        <v>135848</v>
      </c>
      <c r="AZ932">
        <v>40</v>
      </c>
      <c r="BA932" s="1" t="s">
        <v>3429</v>
      </c>
    </row>
    <row r="933" spans="1:53">
      <c r="A933" s="1" t="s">
        <v>963</v>
      </c>
      <c r="B933">
        <v>0</v>
      </c>
      <c r="C933">
        <v>6658.4</v>
      </c>
      <c r="D933" s="1" t="s">
        <v>2004</v>
      </c>
      <c r="E933">
        <v>0</v>
      </c>
      <c r="F933">
        <v>139080</v>
      </c>
      <c r="G933">
        <v>127</v>
      </c>
      <c r="H933" s="1"/>
      <c r="I933" s="1" t="s">
        <v>2427</v>
      </c>
      <c r="J933" s="1" t="s">
        <v>2462</v>
      </c>
      <c r="K933" s="1" t="s">
        <v>2464</v>
      </c>
      <c r="L933" s="1" t="s">
        <v>2498</v>
      </c>
      <c r="M933" s="1" t="s">
        <v>2587</v>
      </c>
      <c r="N933" s="1" t="s">
        <v>2607</v>
      </c>
      <c r="O933" s="1"/>
      <c r="P933">
        <v>820</v>
      </c>
      <c r="Q933" s="1" t="s">
        <v>2004</v>
      </c>
      <c r="R933" s="1" t="s">
        <v>3107</v>
      </c>
      <c r="S933" s="1"/>
      <c r="T933" s="1" t="s">
        <v>3108</v>
      </c>
      <c r="U933" s="1" t="s">
        <v>3219</v>
      </c>
      <c r="V933" s="1" t="s">
        <v>3219</v>
      </c>
      <c r="W933" s="1" t="s">
        <v>3397</v>
      </c>
      <c r="X933" s="1"/>
      <c r="Y933" s="3">
        <v>46223</v>
      </c>
      <c r="Z933" s="1" t="s">
        <v>3414</v>
      </c>
      <c r="AA933" s="3">
        <v>46223</v>
      </c>
      <c r="AB933" s="1" t="s">
        <v>3416</v>
      </c>
      <c r="AC933" s="1" t="s">
        <v>3741</v>
      </c>
      <c r="AD933" s="1" t="s">
        <v>3933</v>
      </c>
      <c r="AE933" s="1" t="s">
        <v>3934</v>
      </c>
      <c r="AF933" s="1" t="s">
        <v>3939</v>
      </c>
      <c r="AG933" s="1" t="s">
        <v>2498</v>
      </c>
      <c r="AH933" s="1" t="s">
        <v>2587</v>
      </c>
      <c r="AI933" s="1" t="s">
        <v>3950</v>
      </c>
      <c r="AJ933" s="1"/>
      <c r="AK933" s="1"/>
      <c r="AL933" s="1" t="s">
        <v>3952</v>
      </c>
      <c r="AM933" s="1" t="s">
        <v>3952</v>
      </c>
      <c r="AN933" s="1" t="s">
        <v>3958</v>
      </c>
      <c r="AO933" s="1" t="s">
        <v>4136</v>
      </c>
      <c r="AP933" s="1" t="s">
        <v>4212</v>
      </c>
      <c r="AQ933" s="1"/>
      <c r="AR933">
        <v>27784</v>
      </c>
      <c r="AS933">
        <v>820</v>
      </c>
      <c r="AT933" s="1" t="s">
        <v>4235</v>
      </c>
      <c r="AU933">
        <v>8.1199999999999992</v>
      </c>
      <c r="AV933" s="1" t="s">
        <v>4420</v>
      </c>
      <c r="AW933" s="1" t="s">
        <v>3939</v>
      </c>
      <c r="AX933">
        <v>5176</v>
      </c>
      <c r="AY933">
        <v>135848</v>
      </c>
      <c r="AZ933">
        <v>41</v>
      </c>
      <c r="BA933" s="1" t="s">
        <v>3429</v>
      </c>
    </row>
    <row r="934" spans="1:53">
      <c r="A934" s="1" t="s">
        <v>964</v>
      </c>
      <c r="B934">
        <v>0</v>
      </c>
      <c r="C934">
        <v>17568</v>
      </c>
      <c r="D934" s="1" t="s">
        <v>2005</v>
      </c>
      <c r="E934">
        <v>0</v>
      </c>
      <c r="F934">
        <v>139080</v>
      </c>
      <c r="G934">
        <v>128</v>
      </c>
      <c r="H934" s="1"/>
      <c r="I934" s="1" t="s">
        <v>2427</v>
      </c>
      <c r="J934" s="1" t="s">
        <v>2462</v>
      </c>
      <c r="K934" s="1" t="s">
        <v>2464</v>
      </c>
      <c r="L934" s="1" t="s">
        <v>2498</v>
      </c>
      <c r="M934" s="1" t="s">
        <v>2587</v>
      </c>
      <c r="N934" s="1" t="s">
        <v>2607</v>
      </c>
      <c r="O934" s="1"/>
      <c r="P934">
        <v>1800</v>
      </c>
      <c r="Q934" s="1" t="s">
        <v>2005</v>
      </c>
      <c r="R934" s="1" t="s">
        <v>3107</v>
      </c>
      <c r="S934" s="1"/>
      <c r="T934" s="1" t="s">
        <v>3108</v>
      </c>
      <c r="U934" s="1" t="s">
        <v>3219</v>
      </c>
      <c r="V934" s="1" t="s">
        <v>3219</v>
      </c>
      <c r="W934" s="1" t="s">
        <v>3397</v>
      </c>
      <c r="X934" s="1"/>
      <c r="Y934" s="3">
        <v>46223</v>
      </c>
      <c r="Z934" s="1" t="s">
        <v>3414</v>
      </c>
      <c r="AA934" s="3">
        <v>46223</v>
      </c>
      <c r="AB934" s="1" t="s">
        <v>3416</v>
      </c>
      <c r="AC934" s="1" t="s">
        <v>3741</v>
      </c>
      <c r="AD934" s="1" t="s">
        <v>3933</v>
      </c>
      <c r="AE934" s="1" t="s">
        <v>3934</v>
      </c>
      <c r="AF934" s="1" t="s">
        <v>3939</v>
      </c>
      <c r="AG934" s="1" t="s">
        <v>2498</v>
      </c>
      <c r="AH934" s="1" t="s">
        <v>2587</v>
      </c>
      <c r="AI934" s="1" t="s">
        <v>3950</v>
      </c>
      <c r="AJ934" s="1"/>
      <c r="AK934" s="1"/>
      <c r="AL934" s="1" t="s">
        <v>3952</v>
      </c>
      <c r="AM934" s="1" t="s">
        <v>3952</v>
      </c>
      <c r="AN934" s="1" t="s">
        <v>3958</v>
      </c>
      <c r="AO934" s="1" t="s">
        <v>4136</v>
      </c>
      <c r="AP934" s="1" t="s">
        <v>4212</v>
      </c>
      <c r="AQ934" s="1"/>
      <c r="AR934">
        <v>27785</v>
      </c>
      <c r="AS934">
        <v>1800</v>
      </c>
      <c r="AT934" s="1" t="s">
        <v>4235</v>
      </c>
      <c r="AU934">
        <v>9.76</v>
      </c>
      <c r="AV934" s="1" t="s">
        <v>4421</v>
      </c>
      <c r="AW934" s="1" t="s">
        <v>3939</v>
      </c>
      <c r="AX934">
        <v>5176</v>
      </c>
      <c r="AY934">
        <v>135848</v>
      </c>
      <c r="AZ934">
        <v>42</v>
      </c>
      <c r="BA934" s="1" t="s">
        <v>3429</v>
      </c>
    </row>
    <row r="935" spans="1:53">
      <c r="A935" s="1" t="s">
        <v>965</v>
      </c>
      <c r="B935">
        <v>0</v>
      </c>
      <c r="C935">
        <v>35280</v>
      </c>
      <c r="D935" s="1" t="s">
        <v>2006</v>
      </c>
      <c r="E935">
        <v>0</v>
      </c>
      <c r="F935">
        <v>139080</v>
      </c>
      <c r="G935">
        <v>129</v>
      </c>
      <c r="H935" s="1"/>
      <c r="I935" s="1" t="s">
        <v>2427</v>
      </c>
      <c r="J935" s="1" t="s">
        <v>2462</v>
      </c>
      <c r="K935" s="1" t="s">
        <v>2464</v>
      </c>
      <c r="L935" s="1" t="s">
        <v>2498</v>
      </c>
      <c r="M935" s="1" t="s">
        <v>2587</v>
      </c>
      <c r="N935" s="1" t="s">
        <v>2607</v>
      </c>
      <c r="O935" s="1"/>
      <c r="P935">
        <v>4000</v>
      </c>
      <c r="Q935" s="1" t="s">
        <v>2006</v>
      </c>
      <c r="R935" s="1" t="s">
        <v>3107</v>
      </c>
      <c r="S935" s="1"/>
      <c r="T935" s="1" t="s">
        <v>3108</v>
      </c>
      <c r="U935" s="1" t="s">
        <v>3219</v>
      </c>
      <c r="V935" s="1" t="s">
        <v>3219</v>
      </c>
      <c r="W935" s="1" t="s">
        <v>3397</v>
      </c>
      <c r="X935" s="1"/>
      <c r="Y935" s="3">
        <v>46223</v>
      </c>
      <c r="Z935" s="1" t="s">
        <v>3414</v>
      </c>
      <c r="AA935" s="3">
        <v>46223</v>
      </c>
      <c r="AB935" s="1" t="s">
        <v>3416</v>
      </c>
      <c r="AC935" s="1" t="s">
        <v>3741</v>
      </c>
      <c r="AD935" s="1" t="s">
        <v>3933</v>
      </c>
      <c r="AE935" s="1" t="s">
        <v>3934</v>
      </c>
      <c r="AF935" s="1" t="s">
        <v>3939</v>
      </c>
      <c r="AG935" s="1" t="s">
        <v>2498</v>
      </c>
      <c r="AH935" s="1" t="s">
        <v>2587</v>
      </c>
      <c r="AI935" s="1" t="s">
        <v>3950</v>
      </c>
      <c r="AJ935" s="1"/>
      <c r="AK935" s="1"/>
      <c r="AL935" s="1" t="s">
        <v>3952</v>
      </c>
      <c r="AM935" s="1" t="s">
        <v>3952</v>
      </c>
      <c r="AN935" s="1" t="s">
        <v>3958</v>
      </c>
      <c r="AO935" s="1" t="s">
        <v>4136</v>
      </c>
      <c r="AP935" s="1" t="s">
        <v>4212</v>
      </c>
      <c r="AQ935" s="1"/>
      <c r="AR935">
        <v>27786</v>
      </c>
      <c r="AS935">
        <v>4000</v>
      </c>
      <c r="AT935" s="1" t="s">
        <v>4235</v>
      </c>
      <c r="AU935">
        <v>8.82</v>
      </c>
      <c r="AV935" s="1" t="s">
        <v>4422</v>
      </c>
      <c r="AW935" s="1" t="s">
        <v>3939</v>
      </c>
      <c r="AX935">
        <v>5176</v>
      </c>
      <c r="AY935">
        <v>135848</v>
      </c>
      <c r="AZ935">
        <v>43</v>
      </c>
      <c r="BA935" s="1" t="s">
        <v>3429</v>
      </c>
    </row>
    <row r="936" spans="1:53">
      <c r="A936" s="1" t="s">
        <v>966</v>
      </c>
      <c r="B936">
        <v>0</v>
      </c>
      <c r="C936">
        <v>11470</v>
      </c>
      <c r="D936" s="1" t="s">
        <v>2007</v>
      </c>
      <c r="E936">
        <v>0</v>
      </c>
      <c r="F936">
        <v>139080</v>
      </c>
      <c r="G936">
        <v>130</v>
      </c>
      <c r="H936" s="1"/>
      <c r="I936" s="1" t="s">
        <v>2427</v>
      </c>
      <c r="J936" s="1" t="s">
        <v>2462</v>
      </c>
      <c r="K936" s="1" t="s">
        <v>2464</v>
      </c>
      <c r="L936" s="1" t="s">
        <v>2498</v>
      </c>
      <c r="M936" s="1" t="s">
        <v>2587</v>
      </c>
      <c r="N936" s="1" t="s">
        <v>2607</v>
      </c>
      <c r="O936" s="1"/>
      <c r="P936">
        <v>500</v>
      </c>
      <c r="Q936" s="1" t="s">
        <v>2007</v>
      </c>
      <c r="R936" s="1" t="s">
        <v>3107</v>
      </c>
      <c r="S936" s="1"/>
      <c r="T936" s="1" t="s">
        <v>3108</v>
      </c>
      <c r="U936" s="1" t="s">
        <v>3219</v>
      </c>
      <c r="V936" s="1" t="s">
        <v>3219</v>
      </c>
      <c r="W936" s="1" t="s">
        <v>3397</v>
      </c>
      <c r="X936" s="1"/>
      <c r="Y936" s="3">
        <v>46223</v>
      </c>
      <c r="Z936" s="1" t="s">
        <v>3414</v>
      </c>
      <c r="AA936" s="3">
        <v>46223</v>
      </c>
      <c r="AB936" s="1" t="s">
        <v>3416</v>
      </c>
      <c r="AC936" s="1" t="s">
        <v>3741</v>
      </c>
      <c r="AD936" s="1" t="s">
        <v>3933</v>
      </c>
      <c r="AE936" s="1" t="s">
        <v>3934</v>
      </c>
      <c r="AF936" s="1" t="s">
        <v>3939</v>
      </c>
      <c r="AG936" s="1" t="s">
        <v>2498</v>
      </c>
      <c r="AH936" s="1" t="s">
        <v>2587</v>
      </c>
      <c r="AI936" s="1" t="s">
        <v>3950</v>
      </c>
      <c r="AJ936" s="1"/>
      <c r="AK936" s="1"/>
      <c r="AL936" s="1" t="s">
        <v>3952</v>
      </c>
      <c r="AM936" s="1" t="s">
        <v>3952</v>
      </c>
      <c r="AN936" s="1" t="s">
        <v>3958</v>
      </c>
      <c r="AO936" s="1" t="s">
        <v>4136</v>
      </c>
      <c r="AP936" s="1" t="s">
        <v>4212</v>
      </c>
      <c r="AQ936" s="1"/>
      <c r="AR936">
        <v>27787</v>
      </c>
      <c r="AS936">
        <v>500</v>
      </c>
      <c r="AT936" s="1" t="s">
        <v>4235</v>
      </c>
      <c r="AU936">
        <v>22.94</v>
      </c>
      <c r="AV936" s="1" t="s">
        <v>4423</v>
      </c>
      <c r="AW936" s="1" t="s">
        <v>3939</v>
      </c>
      <c r="AX936">
        <v>5176</v>
      </c>
      <c r="AY936">
        <v>135848</v>
      </c>
      <c r="AZ936">
        <v>44</v>
      </c>
      <c r="BA936" s="1" t="s">
        <v>3429</v>
      </c>
    </row>
    <row r="937" spans="1:53">
      <c r="A937" s="1" t="s">
        <v>967</v>
      </c>
      <c r="B937">
        <v>0</v>
      </c>
      <c r="C937">
        <v>10476</v>
      </c>
      <c r="D937" s="1" t="s">
        <v>2008</v>
      </c>
      <c r="E937">
        <v>0</v>
      </c>
      <c r="F937">
        <v>139080</v>
      </c>
      <c r="G937">
        <v>131</v>
      </c>
      <c r="H937" s="1"/>
      <c r="I937" s="1" t="s">
        <v>2427</v>
      </c>
      <c r="J937" s="1" t="s">
        <v>2462</v>
      </c>
      <c r="K937" s="1" t="s">
        <v>2464</v>
      </c>
      <c r="L937" s="1" t="s">
        <v>2498</v>
      </c>
      <c r="M937" s="1" t="s">
        <v>2587</v>
      </c>
      <c r="N937" s="1" t="s">
        <v>2607</v>
      </c>
      <c r="O937" s="1"/>
      <c r="P937">
        <v>1800</v>
      </c>
      <c r="Q937" s="1" t="s">
        <v>2008</v>
      </c>
      <c r="R937" s="1" t="s">
        <v>3107</v>
      </c>
      <c r="S937" s="1"/>
      <c r="T937" s="1" t="s">
        <v>3108</v>
      </c>
      <c r="U937" s="1" t="s">
        <v>3219</v>
      </c>
      <c r="V937" s="1" t="s">
        <v>3219</v>
      </c>
      <c r="W937" s="1" t="s">
        <v>3397</v>
      </c>
      <c r="X937" s="1"/>
      <c r="Y937" s="3">
        <v>46223</v>
      </c>
      <c r="Z937" s="1" t="s">
        <v>3414</v>
      </c>
      <c r="AA937" s="3">
        <v>46223</v>
      </c>
      <c r="AB937" s="1" t="s">
        <v>3416</v>
      </c>
      <c r="AC937" s="1" t="s">
        <v>3741</v>
      </c>
      <c r="AD937" s="1" t="s">
        <v>3933</v>
      </c>
      <c r="AE937" s="1" t="s">
        <v>3934</v>
      </c>
      <c r="AF937" s="1" t="s">
        <v>3939</v>
      </c>
      <c r="AG937" s="1" t="s">
        <v>2498</v>
      </c>
      <c r="AH937" s="1" t="s">
        <v>2587</v>
      </c>
      <c r="AI937" s="1" t="s">
        <v>3950</v>
      </c>
      <c r="AJ937" s="1"/>
      <c r="AK937" s="1"/>
      <c r="AL937" s="1" t="s">
        <v>3952</v>
      </c>
      <c r="AM937" s="1" t="s">
        <v>3952</v>
      </c>
      <c r="AN937" s="1" t="s">
        <v>3958</v>
      </c>
      <c r="AO937" s="1" t="s">
        <v>4136</v>
      </c>
      <c r="AP937" s="1" t="s">
        <v>4212</v>
      </c>
      <c r="AQ937" s="1"/>
      <c r="AR937">
        <v>27788</v>
      </c>
      <c r="AS937">
        <v>1800</v>
      </c>
      <c r="AT937" s="1" t="s">
        <v>4235</v>
      </c>
      <c r="AU937">
        <v>5.82</v>
      </c>
      <c r="AV937" s="1" t="s">
        <v>4424</v>
      </c>
      <c r="AW937" s="1" t="s">
        <v>3939</v>
      </c>
      <c r="AX937">
        <v>5176</v>
      </c>
      <c r="AY937">
        <v>135848</v>
      </c>
      <c r="AZ937">
        <v>45</v>
      </c>
      <c r="BA937" s="1" t="s">
        <v>3429</v>
      </c>
    </row>
    <row r="938" spans="1:53">
      <c r="A938" s="1" t="s">
        <v>968</v>
      </c>
      <c r="B938">
        <v>0</v>
      </c>
      <c r="C938">
        <v>2880</v>
      </c>
      <c r="D938" s="1" t="s">
        <v>2009</v>
      </c>
      <c r="E938">
        <v>0</v>
      </c>
      <c r="F938">
        <v>139080</v>
      </c>
      <c r="G938">
        <v>132</v>
      </c>
      <c r="H938" s="1"/>
      <c r="I938" s="1" t="s">
        <v>2427</v>
      </c>
      <c r="J938" s="1" t="s">
        <v>2462</v>
      </c>
      <c r="K938" s="1" t="s">
        <v>2464</v>
      </c>
      <c r="L938" s="1" t="s">
        <v>2498</v>
      </c>
      <c r="M938" s="1" t="s">
        <v>2587</v>
      </c>
      <c r="N938" s="1" t="s">
        <v>2607</v>
      </c>
      <c r="O938" s="1"/>
      <c r="P938">
        <v>500</v>
      </c>
      <c r="Q938" s="1" t="s">
        <v>2009</v>
      </c>
      <c r="R938" s="1" t="s">
        <v>3107</v>
      </c>
      <c r="S938" s="1"/>
      <c r="T938" s="1" t="s">
        <v>3108</v>
      </c>
      <c r="U938" s="1" t="s">
        <v>3219</v>
      </c>
      <c r="V938" s="1" t="s">
        <v>3219</v>
      </c>
      <c r="W938" s="1" t="s">
        <v>3397</v>
      </c>
      <c r="X938" s="1"/>
      <c r="Y938" s="3">
        <v>46223</v>
      </c>
      <c r="Z938" s="1" t="s">
        <v>3414</v>
      </c>
      <c r="AA938" s="3">
        <v>46223</v>
      </c>
      <c r="AB938" s="1" t="s">
        <v>3416</v>
      </c>
      <c r="AC938" s="1" t="s">
        <v>3741</v>
      </c>
      <c r="AD938" s="1" t="s">
        <v>3933</v>
      </c>
      <c r="AE938" s="1" t="s">
        <v>3934</v>
      </c>
      <c r="AF938" s="1" t="s">
        <v>3939</v>
      </c>
      <c r="AG938" s="1" t="s">
        <v>2498</v>
      </c>
      <c r="AH938" s="1" t="s">
        <v>2587</v>
      </c>
      <c r="AI938" s="1" t="s">
        <v>3950</v>
      </c>
      <c r="AJ938" s="1"/>
      <c r="AK938" s="1"/>
      <c r="AL938" s="1" t="s">
        <v>3952</v>
      </c>
      <c r="AM938" s="1" t="s">
        <v>3952</v>
      </c>
      <c r="AN938" s="1" t="s">
        <v>3958</v>
      </c>
      <c r="AO938" s="1" t="s">
        <v>4136</v>
      </c>
      <c r="AP938" s="1" t="s">
        <v>4212</v>
      </c>
      <c r="AQ938" s="1"/>
      <c r="AR938">
        <v>27789</v>
      </c>
      <c r="AS938">
        <v>500</v>
      </c>
      <c r="AT938" s="1" t="s">
        <v>4235</v>
      </c>
      <c r="AU938">
        <v>5.76</v>
      </c>
      <c r="AV938" s="1" t="s">
        <v>4425</v>
      </c>
      <c r="AW938" s="1" t="s">
        <v>3939</v>
      </c>
      <c r="AX938">
        <v>5176</v>
      </c>
      <c r="AY938">
        <v>135848</v>
      </c>
      <c r="AZ938">
        <v>46</v>
      </c>
      <c r="BA938" s="1" t="s">
        <v>3429</v>
      </c>
    </row>
    <row r="939" spans="1:53">
      <c r="A939" s="1" t="s">
        <v>969</v>
      </c>
      <c r="B939">
        <v>0</v>
      </c>
      <c r="C939">
        <v>564</v>
      </c>
      <c r="D939" s="1" t="s">
        <v>2010</v>
      </c>
      <c r="E939">
        <v>0</v>
      </c>
      <c r="F939">
        <v>139080</v>
      </c>
      <c r="G939">
        <v>133</v>
      </c>
      <c r="H939" s="1"/>
      <c r="I939" s="1" t="s">
        <v>2427</v>
      </c>
      <c r="J939" s="1" t="s">
        <v>2462</v>
      </c>
      <c r="K939" s="1" t="s">
        <v>2464</v>
      </c>
      <c r="L939" s="1" t="s">
        <v>2498</v>
      </c>
      <c r="M939" s="1" t="s">
        <v>2587</v>
      </c>
      <c r="N939" s="1" t="s">
        <v>2607</v>
      </c>
      <c r="O939" s="1"/>
      <c r="P939">
        <v>600</v>
      </c>
      <c r="Q939" s="1" t="s">
        <v>2010</v>
      </c>
      <c r="R939" s="1" t="s">
        <v>3107</v>
      </c>
      <c r="S939" s="1"/>
      <c r="T939" s="1" t="s">
        <v>3108</v>
      </c>
      <c r="U939" s="1" t="s">
        <v>3219</v>
      </c>
      <c r="V939" s="1" t="s">
        <v>3219</v>
      </c>
      <c r="W939" s="1" t="s">
        <v>3397</v>
      </c>
      <c r="X939" s="1"/>
      <c r="Y939" s="3">
        <v>46223</v>
      </c>
      <c r="Z939" s="1" t="s">
        <v>3414</v>
      </c>
      <c r="AA939" s="3">
        <v>46223</v>
      </c>
      <c r="AB939" s="1" t="s">
        <v>3416</v>
      </c>
      <c r="AC939" s="1" t="s">
        <v>3741</v>
      </c>
      <c r="AD939" s="1" t="s">
        <v>3933</v>
      </c>
      <c r="AE939" s="1" t="s">
        <v>3934</v>
      </c>
      <c r="AF939" s="1" t="s">
        <v>3939</v>
      </c>
      <c r="AG939" s="1" t="s">
        <v>2498</v>
      </c>
      <c r="AH939" s="1" t="s">
        <v>2587</v>
      </c>
      <c r="AI939" s="1" t="s">
        <v>3950</v>
      </c>
      <c r="AJ939" s="1"/>
      <c r="AK939" s="1"/>
      <c r="AL939" s="1" t="s">
        <v>3952</v>
      </c>
      <c r="AM939" s="1" t="s">
        <v>3952</v>
      </c>
      <c r="AN939" s="1" t="s">
        <v>3958</v>
      </c>
      <c r="AO939" s="1" t="s">
        <v>4136</v>
      </c>
      <c r="AP939" s="1" t="s">
        <v>4212</v>
      </c>
      <c r="AQ939" s="1"/>
      <c r="AR939">
        <v>27790</v>
      </c>
      <c r="AS939">
        <v>600</v>
      </c>
      <c r="AT939" s="1" t="s">
        <v>4235</v>
      </c>
      <c r="AU939">
        <v>0.94</v>
      </c>
      <c r="AV939" s="1" t="s">
        <v>4426</v>
      </c>
      <c r="AW939" s="1" t="s">
        <v>3939</v>
      </c>
      <c r="AX939">
        <v>5176</v>
      </c>
      <c r="AY939">
        <v>135848</v>
      </c>
      <c r="AZ939">
        <v>47</v>
      </c>
      <c r="BA939" s="1" t="s">
        <v>3429</v>
      </c>
    </row>
    <row r="940" spans="1:53">
      <c r="A940" s="1" t="s">
        <v>970</v>
      </c>
      <c r="B940">
        <v>0</v>
      </c>
      <c r="C940">
        <v>9421.2000000000007</v>
      </c>
      <c r="D940" s="1" t="s">
        <v>2011</v>
      </c>
      <c r="E940">
        <v>0</v>
      </c>
      <c r="F940">
        <v>139080</v>
      </c>
      <c r="G940">
        <v>134</v>
      </c>
      <c r="H940" s="1"/>
      <c r="I940" s="1" t="s">
        <v>2427</v>
      </c>
      <c r="J940" s="1" t="s">
        <v>2462</v>
      </c>
      <c r="K940" s="1" t="s">
        <v>2464</v>
      </c>
      <c r="L940" s="1" t="s">
        <v>2498</v>
      </c>
      <c r="M940" s="1" t="s">
        <v>2587</v>
      </c>
      <c r="N940" s="1" t="s">
        <v>2607</v>
      </c>
      <c r="O940" s="1"/>
      <c r="P940">
        <v>104680</v>
      </c>
      <c r="Q940" s="1" t="s">
        <v>2011</v>
      </c>
      <c r="R940" s="1" t="s">
        <v>3107</v>
      </c>
      <c r="S940" s="1"/>
      <c r="T940" s="1" t="s">
        <v>3108</v>
      </c>
      <c r="U940" s="1" t="s">
        <v>3219</v>
      </c>
      <c r="V940" s="1" t="s">
        <v>3219</v>
      </c>
      <c r="W940" s="1" t="s">
        <v>3397</v>
      </c>
      <c r="X940" s="1"/>
      <c r="Y940" s="3">
        <v>46223</v>
      </c>
      <c r="Z940" s="1" t="s">
        <v>3414</v>
      </c>
      <c r="AA940" s="3">
        <v>46223</v>
      </c>
      <c r="AB940" s="1" t="s">
        <v>3416</v>
      </c>
      <c r="AC940" s="1" t="s">
        <v>3741</v>
      </c>
      <c r="AD940" s="1" t="s">
        <v>3933</v>
      </c>
      <c r="AE940" s="1" t="s">
        <v>3934</v>
      </c>
      <c r="AF940" s="1" t="s">
        <v>3939</v>
      </c>
      <c r="AG940" s="1" t="s">
        <v>2498</v>
      </c>
      <c r="AH940" s="1" t="s">
        <v>2587</v>
      </c>
      <c r="AI940" s="1" t="s">
        <v>3950</v>
      </c>
      <c r="AJ940" s="1"/>
      <c r="AK940" s="1"/>
      <c r="AL940" s="1" t="s">
        <v>3952</v>
      </c>
      <c r="AM940" s="1" t="s">
        <v>3952</v>
      </c>
      <c r="AN940" s="1" t="s">
        <v>3958</v>
      </c>
      <c r="AO940" s="1" t="s">
        <v>4136</v>
      </c>
      <c r="AP940" s="1" t="s">
        <v>4212</v>
      </c>
      <c r="AQ940" s="1"/>
      <c r="AR940">
        <v>27791</v>
      </c>
      <c r="AS940">
        <v>104680</v>
      </c>
      <c r="AT940" s="1" t="s">
        <v>4235</v>
      </c>
      <c r="AU940">
        <v>0.09</v>
      </c>
      <c r="AV940" s="1" t="s">
        <v>4427</v>
      </c>
      <c r="AW940" s="1" t="s">
        <v>3939</v>
      </c>
      <c r="AX940">
        <v>5176</v>
      </c>
      <c r="AY940">
        <v>135848</v>
      </c>
      <c r="AZ940">
        <v>48</v>
      </c>
      <c r="BA940" s="1" t="s">
        <v>3429</v>
      </c>
    </row>
    <row r="941" spans="1:53">
      <c r="A941" s="1" t="s">
        <v>971</v>
      </c>
      <c r="B941">
        <v>0</v>
      </c>
      <c r="C941">
        <v>1176.5</v>
      </c>
      <c r="D941" s="1" t="s">
        <v>2012</v>
      </c>
      <c r="E941">
        <v>0</v>
      </c>
      <c r="F941">
        <v>139080</v>
      </c>
      <c r="G941">
        <v>135</v>
      </c>
      <c r="H941" s="1"/>
      <c r="I941" s="1" t="s">
        <v>2427</v>
      </c>
      <c r="J941" s="1" t="s">
        <v>2462</v>
      </c>
      <c r="K941" s="1" t="s">
        <v>2464</v>
      </c>
      <c r="L941" s="1" t="s">
        <v>2498</v>
      </c>
      <c r="M941" s="1" t="s">
        <v>2587</v>
      </c>
      <c r="N941" s="1" t="s">
        <v>2607</v>
      </c>
      <c r="O941" s="1"/>
      <c r="P941">
        <v>9050</v>
      </c>
      <c r="Q941" s="1" t="s">
        <v>2012</v>
      </c>
      <c r="R941" s="1" t="s">
        <v>3107</v>
      </c>
      <c r="S941" s="1"/>
      <c r="T941" s="1" t="s">
        <v>3108</v>
      </c>
      <c r="U941" s="1" t="s">
        <v>3219</v>
      </c>
      <c r="V941" s="1" t="s">
        <v>3219</v>
      </c>
      <c r="W941" s="1" t="s">
        <v>3397</v>
      </c>
      <c r="X941" s="1"/>
      <c r="Y941" s="3">
        <v>46223</v>
      </c>
      <c r="Z941" s="1" t="s">
        <v>3414</v>
      </c>
      <c r="AA941" s="3">
        <v>46223</v>
      </c>
      <c r="AB941" s="1" t="s">
        <v>3416</v>
      </c>
      <c r="AC941" s="1" t="s">
        <v>3741</v>
      </c>
      <c r="AD941" s="1" t="s">
        <v>3933</v>
      </c>
      <c r="AE941" s="1" t="s">
        <v>3934</v>
      </c>
      <c r="AF941" s="1" t="s">
        <v>3939</v>
      </c>
      <c r="AG941" s="1" t="s">
        <v>2498</v>
      </c>
      <c r="AH941" s="1" t="s">
        <v>2587</v>
      </c>
      <c r="AI941" s="1" t="s">
        <v>3950</v>
      </c>
      <c r="AJ941" s="1"/>
      <c r="AK941" s="1"/>
      <c r="AL941" s="1" t="s">
        <v>3952</v>
      </c>
      <c r="AM941" s="1" t="s">
        <v>3952</v>
      </c>
      <c r="AN941" s="1" t="s">
        <v>3958</v>
      </c>
      <c r="AO941" s="1" t="s">
        <v>4136</v>
      </c>
      <c r="AP941" s="1" t="s">
        <v>4212</v>
      </c>
      <c r="AQ941" s="1"/>
      <c r="AR941">
        <v>27792</v>
      </c>
      <c r="AS941">
        <v>9050</v>
      </c>
      <c r="AT941" s="1" t="s">
        <v>4235</v>
      </c>
      <c r="AU941">
        <v>0.13</v>
      </c>
      <c r="AV941" s="1" t="s">
        <v>4428</v>
      </c>
      <c r="AW941" s="1" t="s">
        <v>3939</v>
      </c>
      <c r="AX941">
        <v>5176</v>
      </c>
      <c r="AY941">
        <v>135848</v>
      </c>
      <c r="AZ941">
        <v>49</v>
      </c>
      <c r="BA941" s="1" t="s">
        <v>3429</v>
      </c>
    </row>
    <row r="942" spans="1:53">
      <c r="A942" s="1" t="s">
        <v>972</v>
      </c>
      <c r="B942">
        <v>0</v>
      </c>
      <c r="C942">
        <v>52563.199999999997</v>
      </c>
      <c r="D942" s="1" t="s">
        <v>2013</v>
      </c>
      <c r="E942">
        <v>0</v>
      </c>
      <c r="F942">
        <v>139080</v>
      </c>
      <c r="G942">
        <v>136</v>
      </c>
      <c r="H942" s="1"/>
      <c r="I942" s="1" t="s">
        <v>2427</v>
      </c>
      <c r="J942" s="1" t="s">
        <v>2462</v>
      </c>
      <c r="K942" s="1" t="s">
        <v>2464</v>
      </c>
      <c r="L942" s="1" t="s">
        <v>2498</v>
      </c>
      <c r="M942" s="1" t="s">
        <v>2587</v>
      </c>
      <c r="N942" s="1" t="s">
        <v>2607</v>
      </c>
      <c r="O942" s="1"/>
      <c r="P942">
        <v>328520</v>
      </c>
      <c r="Q942" s="1" t="s">
        <v>2013</v>
      </c>
      <c r="R942" s="1" t="s">
        <v>3107</v>
      </c>
      <c r="S942" s="1"/>
      <c r="T942" s="1" t="s">
        <v>3108</v>
      </c>
      <c r="U942" s="1" t="s">
        <v>3219</v>
      </c>
      <c r="V942" s="1" t="s">
        <v>3219</v>
      </c>
      <c r="W942" s="1" t="s">
        <v>3397</v>
      </c>
      <c r="X942" s="1"/>
      <c r="Y942" s="3">
        <v>46223</v>
      </c>
      <c r="Z942" s="1" t="s">
        <v>3414</v>
      </c>
      <c r="AA942" s="3">
        <v>46223</v>
      </c>
      <c r="AB942" s="1" t="s">
        <v>3416</v>
      </c>
      <c r="AC942" s="1" t="s">
        <v>3741</v>
      </c>
      <c r="AD942" s="1" t="s">
        <v>3933</v>
      </c>
      <c r="AE942" s="1" t="s">
        <v>3934</v>
      </c>
      <c r="AF942" s="1" t="s">
        <v>3939</v>
      </c>
      <c r="AG942" s="1" t="s">
        <v>2498</v>
      </c>
      <c r="AH942" s="1" t="s">
        <v>2587</v>
      </c>
      <c r="AI942" s="1" t="s">
        <v>3950</v>
      </c>
      <c r="AJ942" s="1"/>
      <c r="AK942" s="1"/>
      <c r="AL942" s="1" t="s">
        <v>3952</v>
      </c>
      <c r="AM942" s="1" t="s">
        <v>3952</v>
      </c>
      <c r="AN942" s="1" t="s">
        <v>3958</v>
      </c>
      <c r="AO942" s="1" t="s">
        <v>4136</v>
      </c>
      <c r="AP942" s="1" t="s">
        <v>4212</v>
      </c>
      <c r="AQ942" s="1"/>
      <c r="AR942">
        <v>27793</v>
      </c>
      <c r="AS942">
        <v>328520</v>
      </c>
      <c r="AT942" s="1" t="s">
        <v>4235</v>
      </c>
      <c r="AU942">
        <v>0.16</v>
      </c>
      <c r="AV942" s="1" t="s">
        <v>4429</v>
      </c>
      <c r="AW942" s="1" t="s">
        <v>3939</v>
      </c>
      <c r="AX942">
        <v>5176</v>
      </c>
      <c r="AY942">
        <v>135848</v>
      </c>
      <c r="AZ942">
        <v>50</v>
      </c>
      <c r="BA942" s="1" t="s">
        <v>3429</v>
      </c>
    </row>
    <row r="943" spans="1:53">
      <c r="A943" s="1" t="s">
        <v>973</v>
      </c>
      <c r="B943">
        <v>0</v>
      </c>
      <c r="C943">
        <v>405</v>
      </c>
      <c r="D943" s="1" t="s">
        <v>2014</v>
      </c>
      <c r="E943">
        <v>0</v>
      </c>
      <c r="F943">
        <v>139080</v>
      </c>
      <c r="G943">
        <v>137</v>
      </c>
      <c r="H943" s="1"/>
      <c r="I943" s="1" t="s">
        <v>2427</v>
      </c>
      <c r="J943" s="1" t="s">
        <v>2462</v>
      </c>
      <c r="K943" s="1" t="s">
        <v>2464</v>
      </c>
      <c r="L943" s="1" t="s">
        <v>2498</v>
      </c>
      <c r="M943" s="1" t="s">
        <v>2587</v>
      </c>
      <c r="N943" s="1" t="s">
        <v>2607</v>
      </c>
      <c r="O943" s="1"/>
      <c r="P943">
        <v>1500</v>
      </c>
      <c r="Q943" s="1" t="s">
        <v>2014</v>
      </c>
      <c r="R943" s="1" t="s">
        <v>3107</v>
      </c>
      <c r="S943" s="1"/>
      <c r="T943" s="1" t="s">
        <v>3108</v>
      </c>
      <c r="U943" s="1" t="s">
        <v>3219</v>
      </c>
      <c r="V943" s="1" t="s">
        <v>3219</v>
      </c>
      <c r="W943" s="1" t="s">
        <v>3397</v>
      </c>
      <c r="X943" s="1"/>
      <c r="Y943" s="3">
        <v>46223</v>
      </c>
      <c r="Z943" s="1" t="s">
        <v>3414</v>
      </c>
      <c r="AA943" s="3">
        <v>46223</v>
      </c>
      <c r="AB943" s="1" t="s">
        <v>3416</v>
      </c>
      <c r="AC943" s="1" t="s">
        <v>3741</v>
      </c>
      <c r="AD943" s="1" t="s">
        <v>3933</v>
      </c>
      <c r="AE943" s="1" t="s">
        <v>3934</v>
      </c>
      <c r="AF943" s="1" t="s">
        <v>3939</v>
      </c>
      <c r="AG943" s="1" t="s">
        <v>2498</v>
      </c>
      <c r="AH943" s="1" t="s">
        <v>2587</v>
      </c>
      <c r="AI943" s="1" t="s">
        <v>3950</v>
      </c>
      <c r="AJ943" s="1"/>
      <c r="AK943" s="1"/>
      <c r="AL943" s="1" t="s">
        <v>3952</v>
      </c>
      <c r="AM943" s="1" t="s">
        <v>3952</v>
      </c>
      <c r="AN943" s="1" t="s">
        <v>3958</v>
      </c>
      <c r="AO943" s="1" t="s">
        <v>4136</v>
      </c>
      <c r="AP943" s="1" t="s">
        <v>4212</v>
      </c>
      <c r="AQ943" s="1"/>
      <c r="AR943">
        <v>27794</v>
      </c>
      <c r="AS943">
        <v>1500</v>
      </c>
      <c r="AT943" s="1" t="s">
        <v>4235</v>
      </c>
      <c r="AU943">
        <v>0.27</v>
      </c>
      <c r="AV943" s="1" t="s">
        <v>4430</v>
      </c>
      <c r="AW943" s="1" t="s">
        <v>3939</v>
      </c>
      <c r="AX943">
        <v>5176</v>
      </c>
      <c r="AY943">
        <v>135848</v>
      </c>
      <c r="AZ943">
        <v>51</v>
      </c>
      <c r="BA943" s="1" t="s">
        <v>3429</v>
      </c>
    </row>
    <row r="944" spans="1:53">
      <c r="A944" s="1" t="s">
        <v>974</v>
      </c>
      <c r="B944">
        <v>0</v>
      </c>
      <c r="C944">
        <v>744</v>
      </c>
      <c r="D944" s="1" t="s">
        <v>2015</v>
      </c>
      <c r="E944">
        <v>0</v>
      </c>
      <c r="F944">
        <v>139080</v>
      </c>
      <c r="G944">
        <v>138</v>
      </c>
      <c r="H944" s="1"/>
      <c r="I944" s="1" t="s">
        <v>2427</v>
      </c>
      <c r="J944" s="1" t="s">
        <v>2462</v>
      </c>
      <c r="K944" s="1" t="s">
        <v>2464</v>
      </c>
      <c r="L944" s="1" t="s">
        <v>2498</v>
      </c>
      <c r="M944" s="1" t="s">
        <v>2587</v>
      </c>
      <c r="N944" s="1" t="s">
        <v>2607</v>
      </c>
      <c r="O944" s="1"/>
      <c r="P944">
        <v>1200</v>
      </c>
      <c r="Q944" s="1" t="s">
        <v>2015</v>
      </c>
      <c r="R944" s="1" t="s">
        <v>3107</v>
      </c>
      <c r="S944" s="1"/>
      <c r="T944" s="1" t="s">
        <v>3108</v>
      </c>
      <c r="U944" s="1" t="s">
        <v>3219</v>
      </c>
      <c r="V944" s="1" t="s">
        <v>3219</v>
      </c>
      <c r="W944" s="1" t="s">
        <v>3397</v>
      </c>
      <c r="X944" s="1"/>
      <c r="Y944" s="3">
        <v>46223</v>
      </c>
      <c r="Z944" s="1" t="s">
        <v>3414</v>
      </c>
      <c r="AA944" s="3">
        <v>46223</v>
      </c>
      <c r="AB944" s="1" t="s">
        <v>3416</v>
      </c>
      <c r="AC944" s="1" t="s">
        <v>3741</v>
      </c>
      <c r="AD944" s="1" t="s">
        <v>3933</v>
      </c>
      <c r="AE944" s="1" t="s">
        <v>3934</v>
      </c>
      <c r="AF944" s="1" t="s">
        <v>3939</v>
      </c>
      <c r="AG944" s="1" t="s">
        <v>2498</v>
      </c>
      <c r="AH944" s="1" t="s">
        <v>2587</v>
      </c>
      <c r="AI944" s="1" t="s">
        <v>3950</v>
      </c>
      <c r="AJ944" s="1"/>
      <c r="AK944" s="1"/>
      <c r="AL944" s="1" t="s">
        <v>3952</v>
      </c>
      <c r="AM944" s="1" t="s">
        <v>3952</v>
      </c>
      <c r="AN944" s="1" t="s">
        <v>3958</v>
      </c>
      <c r="AO944" s="1" t="s">
        <v>4136</v>
      </c>
      <c r="AP944" s="1" t="s">
        <v>4212</v>
      </c>
      <c r="AQ944" s="1"/>
      <c r="AR944">
        <v>27795</v>
      </c>
      <c r="AS944">
        <v>1200</v>
      </c>
      <c r="AT944" s="1" t="s">
        <v>4235</v>
      </c>
      <c r="AU944">
        <v>0.62</v>
      </c>
      <c r="AV944" s="1" t="s">
        <v>4431</v>
      </c>
      <c r="AW944" s="1" t="s">
        <v>3939</v>
      </c>
      <c r="AX944">
        <v>5176</v>
      </c>
      <c r="AY944">
        <v>135848</v>
      </c>
      <c r="AZ944">
        <v>52</v>
      </c>
      <c r="BA944" s="1" t="s">
        <v>3429</v>
      </c>
    </row>
    <row r="945" spans="1:53">
      <c r="A945" s="1" t="s">
        <v>975</v>
      </c>
      <c r="B945">
        <v>0</v>
      </c>
      <c r="C945">
        <v>1214.04</v>
      </c>
      <c r="D945" s="1" t="s">
        <v>2016</v>
      </c>
      <c r="E945">
        <v>0</v>
      </c>
      <c r="F945">
        <v>139080</v>
      </c>
      <c r="G945">
        <v>139</v>
      </c>
      <c r="H945" s="1"/>
      <c r="I945" s="1" t="s">
        <v>2427</v>
      </c>
      <c r="J945" s="1" t="s">
        <v>2462</v>
      </c>
      <c r="K945" s="1" t="s">
        <v>2464</v>
      </c>
      <c r="L945" s="1" t="s">
        <v>2498</v>
      </c>
      <c r="M945" s="1" t="s">
        <v>2587</v>
      </c>
      <c r="N945" s="1" t="s">
        <v>2607</v>
      </c>
      <c r="O945" s="1"/>
      <c r="P945">
        <v>302</v>
      </c>
      <c r="Q945" s="1" t="s">
        <v>2016</v>
      </c>
      <c r="R945" s="1" t="s">
        <v>3107</v>
      </c>
      <c r="S945" s="1"/>
      <c r="T945" s="1" t="s">
        <v>3108</v>
      </c>
      <c r="U945" s="1" t="s">
        <v>3219</v>
      </c>
      <c r="V945" s="1" t="s">
        <v>3219</v>
      </c>
      <c r="W945" s="1" t="s">
        <v>3397</v>
      </c>
      <c r="X945" s="1"/>
      <c r="Y945" s="3">
        <v>46223</v>
      </c>
      <c r="Z945" s="1" t="s">
        <v>3414</v>
      </c>
      <c r="AA945" s="3">
        <v>46223</v>
      </c>
      <c r="AB945" s="1" t="s">
        <v>3416</v>
      </c>
      <c r="AC945" s="1" t="s">
        <v>3741</v>
      </c>
      <c r="AD945" s="1" t="s">
        <v>3933</v>
      </c>
      <c r="AE945" s="1" t="s">
        <v>3934</v>
      </c>
      <c r="AF945" s="1" t="s">
        <v>3939</v>
      </c>
      <c r="AG945" s="1" t="s">
        <v>2498</v>
      </c>
      <c r="AH945" s="1" t="s">
        <v>2587</v>
      </c>
      <c r="AI945" s="1" t="s">
        <v>3950</v>
      </c>
      <c r="AJ945" s="1"/>
      <c r="AK945" s="1"/>
      <c r="AL945" s="1" t="s">
        <v>3952</v>
      </c>
      <c r="AM945" s="1" t="s">
        <v>3952</v>
      </c>
      <c r="AN945" s="1" t="s">
        <v>3958</v>
      </c>
      <c r="AO945" s="1" t="s">
        <v>4136</v>
      </c>
      <c r="AP945" s="1" t="s">
        <v>4212</v>
      </c>
      <c r="AQ945" s="1"/>
      <c r="AR945">
        <v>27796</v>
      </c>
      <c r="AS945">
        <v>302</v>
      </c>
      <c r="AT945" s="1" t="s">
        <v>4235</v>
      </c>
      <c r="AU945">
        <v>4.0199999999999996</v>
      </c>
      <c r="AV945" s="1" t="s">
        <v>4432</v>
      </c>
      <c r="AW945" s="1" t="s">
        <v>3939</v>
      </c>
      <c r="AX945">
        <v>5176</v>
      </c>
      <c r="AY945">
        <v>135848</v>
      </c>
      <c r="AZ945">
        <v>53</v>
      </c>
      <c r="BA945" s="1" t="s">
        <v>3429</v>
      </c>
    </row>
    <row r="946" spans="1:53">
      <c r="A946" s="1" t="s">
        <v>976</v>
      </c>
      <c r="B946">
        <v>0</v>
      </c>
      <c r="C946">
        <v>47708.160000000003</v>
      </c>
      <c r="D946" s="1" t="s">
        <v>2017</v>
      </c>
      <c r="E946">
        <v>0</v>
      </c>
      <c r="F946">
        <v>139080</v>
      </c>
      <c r="G946">
        <v>140</v>
      </c>
      <c r="H946" s="1"/>
      <c r="I946" s="1" t="s">
        <v>2427</v>
      </c>
      <c r="J946" s="1" t="s">
        <v>2462</v>
      </c>
      <c r="K946" s="1" t="s">
        <v>2464</v>
      </c>
      <c r="L946" s="1" t="s">
        <v>2498</v>
      </c>
      <c r="M946" s="1" t="s">
        <v>2587</v>
      </c>
      <c r="N946" s="1" t="s">
        <v>2607</v>
      </c>
      <c r="O946" s="1"/>
      <c r="P946">
        <v>37272</v>
      </c>
      <c r="Q946" s="1" t="s">
        <v>2017</v>
      </c>
      <c r="R946" s="1" t="s">
        <v>3107</v>
      </c>
      <c r="S946" s="1"/>
      <c r="T946" s="1" t="s">
        <v>3108</v>
      </c>
      <c r="U946" s="1" t="s">
        <v>3219</v>
      </c>
      <c r="V946" s="1" t="s">
        <v>3219</v>
      </c>
      <c r="W946" s="1" t="s">
        <v>3397</v>
      </c>
      <c r="X946" s="1"/>
      <c r="Y946" s="3">
        <v>46223</v>
      </c>
      <c r="Z946" s="1" t="s">
        <v>3414</v>
      </c>
      <c r="AA946" s="3">
        <v>46223</v>
      </c>
      <c r="AB946" s="1" t="s">
        <v>3416</v>
      </c>
      <c r="AC946" s="1" t="s">
        <v>3741</v>
      </c>
      <c r="AD946" s="1" t="s">
        <v>3933</v>
      </c>
      <c r="AE946" s="1" t="s">
        <v>3934</v>
      </c>
      <c r="AF946" s="1" t="s">
        <v>3939</v>
      </c>
      <c r="AG946" s="1" t="s">
        <v>2498</v>
      </c>
      <c r="AH946" s="1" t="s">
        <v>2587</v>
      </c>
      <c r="AI946" s="1" t="s">
        <v>3950</v>
      </c>
      <c r="AJ946" s="1"/>
      <c r="AK946" s="1"/>
      <c r="AL946" s="1" t="s">
        <v>3952</v>
      </c>
      <c r="AM946" s="1" t="s">
        <v>3952</v>
      </c>
      <c r="AN946" s="1" t="s">
        <v>3958</v>
      </c>
      <c r="AO946" s="1" t="s">
        <v>4136</v>
      </c>
      <c r="AP946" s="1" t="s">
        <v>4212</v>
      </c>
      <c r="AQ946" s="1"/>
      <c r="AR946">
        <v>27797</v>
      </c>
      <c r="AS946">
        <v>37272</v>
      </c>
      <c r="AT946" s="1" t="s">
        <v>4235</v>
      </c>
      <c r="AU946">
        <v>1.28</v>
      </c>
      <c r="AV946" s="1" t="s">
        <v>4433</v>
      </c>
      <c r="AW946" s="1" t="s">
        <v>3939</v>
      </c>
      <c r="AX946">
        <v>5176</v>
      </c>
      <c r="AY946">
        <v>135848</v>
      </c>
      <c r="AZ946">
        <v>54</v>
      </c>
      <c r="BA946" s="1" t="s">
        <v>3429</v>
      </c>
    </row>
    <row r="947" spans="1:53">
      <c r="A947" s="1" t="s">
        <v>977</v>
      </c>
      <c r="B947">
        <v>0</v>
      </c>
      <c r="C947">
        <v>175221.48</v>
      </c>
      <c r="D947" s="1" t="s">
        <v>2018</v>
      </c>
      <c r="E947">
        <v>0</v>
      </c>
      <c r="F947">
        <v>139080</v>
      </c>
      <c r="G947">
        <v>141</v>
      </c>
      <c r="H947" s="1"/>
      <c r="I947" s="1" t="s">
        <v>2427</v>
      </c>
      <c r="J947" s="1" t="s">
        <v>2462</v>
      </c>
      <c r="K947" s="1" t="s">
        <v>2464</v>
      </c>
      <c r="L947" s="1" t="s">
        <v>2498</v>
      </c>
      <c r="M947" s="1" t="s">
        <v>2587</v>
      </c>
      <c r="N947" s="1" t="s">
        <v>2607</v>
      </c>
      <c r="O947" s="1"/>
      <c r="P947">
        <v>43158</v>
      </c>
      <c r="Q947" s="1" t="s">
        <v>2018</v>
      </c>
      <c r="R947" s="1" t="s">
        <v>3107</v>
      </c>
      <c r="S947" s="1"/>
      <c r="T947" s="1" t="s">
        <v>3108</v>
      </c>
      <c r="U947" s="1" t="s">
        <v>3219</v>
      </c>
      <c r="V947" s="1" t="s">
        <v>3219</v>
      </c>
      <c r="W947" s="1" t="s">
        <v>3397</v>
      </c>
      <c r="X947" s="1"/>
      <c r="Y947" s="3">
        <v>46223</v>
      </c>
      <c r="Z947" s="1" t="s">
        <v>3414</v>
      </c>
      <c r="AA947" s="3">
        <v>46223</v>
      </c>
      <c r="AB947" s="1" t="s">
        <v>3416</v>
      </c>
      <c r="AC947" s="1" t="s">
        <v>3741</v>
      </c>
      <c r="AD947" s="1" t="s">
        <v>3933</v>
      </c>
      <c r="AE947" s="1" t="s">
        <v>3934</v>
      </c>
      <c r="AF947" s="1" t="s">
        <v>3939</v>
      </c>
      <c r="AG947" s="1" t="s">
        <v>2498</v>
      </c>
      <c r="AH947" s="1" t="s">
        <v>2587</v>
      </c>
      <c r="AI947" s="1" t="s">
        <v>3950</v>
      </c>
      <c r="AJ947" s="1"/>
      <c r="AK947" s="1"/>
      <c r="AL947" s="1" t="s">
        <v>3952</v>
      </c>
      <c r="AM947" s="1" t="s">
        <v>3952</v>
      </c>
      <c r="AN947" s="1" t="s">
        <v>3958</v>
      </c>
      <c r="AO947" s="1" t="s">
        <v>4136</v>
      </c>
      <c r="AP947" s="1" t="s">
        <v>4212</v>
      </c>
      <c r="AQ947" s="1"/>
      <c r="AR947">
        <v>27798</v>
      </c>
      <c r="AS947">
        <v>43158</v>
      </c>
      <c r="AT947" s="1" t="s">
        <v>4235</v>
      </c>
      <c r="AU947">
        <v>4.0599999999999996</v>
      </c>
      <c r="AV947" s="1" t="s">
        <v>4434</v>
      </c>
      <c r="AW947" s="1" t="s">
        <v>3939</v>
      </c>
      <c r="AX947">
        <v>5176</v>
      </c>
      <c r="AY947">
        <v>135848</v>
      </c>
      <c r="AZ947">
        <v>55</v>
      </c>
      <c r="BA947" s="1" t="s">
        <v>3429</v>
      </c>
    </row>
    <row r="948" spans="1:53">
      <c r="A948" s="1" t="s">
        <v>978</v>
      </c>
      <c r="B948">
        <v>0</v>
      </c>
      <c r="C948">
        <v>406</v>
      </c>
      <c r="D948" s="1" t="s">
        <v>2019</v>
      </c>
      <c r="E948">
        <v>0</v>
      </c>
      <c r="F948">
        <v>139080</v>
      </c>
      <c r="G948">
        <v>142</v>
      </c>
      <c r="H948" s="1"/>
      <c r="I948" s="1" t="s">
        <v>2427</v>
      </c>
      <c r="J948" s="1" t="s">
        <v>2462</v>
      </c>
      <c r="K948" s="1" t="s">
        <v>2464</v>
      </c>
      <c r="L948" s="1" t="s">
        <v>2498</v>
      </c>
      <c r="M948" s="1" t="s">
        <v>2587</v>
      </c>
      <c r="N948" s="1" t="s">
        <v>2607</v>
      </c>
      <c r="O948" s="1"/>
      <c r="P948">
        <v>100</v>
      </c>
      <c r="Q948" s="1" t="s">
        <v>2019</v>
      </c>
      <c r="R948" s="1" t="s">
        <v>3107</v>
      </c>
      <c r="S948" s="1"/>
      <c r="T948" s="1" t="s">
        <v>3108</v>
      </c>
      <c r="U948" s="1" t="s">
        <v>3219</v>
      </c>
      <c r="V948" s="1" t="s">
        <v>3219</v>
      </c>
      <c r="W948" s="1" t="s">
        <v>3397</v>
      </c>
      <c r="X948" s="1"/>
      <c r="Y948" s="3">
        <v>46223</v>
      </c>
      <c r="Z948" s="1" t="s">
        <v>3414</v>
      </c>
      <c r="AA948" s="3">
        <v>46223</v>
      </c>
      <c r="AB948" s="1" t="s">
        <v>3416</v>
      </c>
      <c r="AC948" s="1" t="s">
        <v>3741</v>
      </c>
      <c r="AD948" s="1" t="s">
        <v>3933</v>
      </c>
      <c r="AE948" s="1" t="s">
        <v>3934</v>
      </c>
      <c r="AF948" s="1" t="s">
        <v>3939</v>
      </c>
      <c r="AG948" s="1" t="s">
        <v>2498</v>
      </c>
      <c r="AH948" s="1" t="s">
        <v>2587</v>
      </c>
      <c r="AI948" s="1" t="s">
        <v>3950</v>
      </c>
      <c r="AJ948" s="1"/>
      <c r="AK948" s="1"/>
      <c r="AL948" s="1" t="s">
        <v>3952</v>
      </c>
      <c r="AM948" s="1" t="s">
        <v>3952</v>
      </c>
      <c r="AN948" s="1" t="s">
        <v>3958</v>
      </c>
      <c r="AO948" s="1" t="s">
        <v>4136</v>
      </c>
      <c r="AP948" s="1" t="s">
        <v>4212</v>
      </c>
      <c r="AQ948" s="1"/>
      <c r="AR948">
        <v>27799</v>
      </c>
      <c r="AS948">
        <v>100</v>
      </c>
      <c r="AT948" s="1" t="s">
        <v>4235</v>
      </c>
      <c r="AU948">
        <v>4.0599999999999996</v>
      </c>
      <c r="AV948" s="1" t="s">
        <v>4435</v>
      </c>
      <c r="AW948" s="1" t="s">
        <v>3939</v>
      </c>
      <c r="AX948">
        <v>5176</v>
      </c>
      <c r="AY948">
        <v>135848</v>
      </c>
      <c r="AZ948">
        <v>56</v>
      </c>
      <c r="BA948" s="1" t="s">
        <v>3429</v>
      </c>
    </row>
    <row r="949" spans="1:53">
      <c r="A949" s="1" t="s">
        <v>979</v>
      </c>
      <c r="B949">
        <v>0</v>
      </c>
      <c r="C949">
        <v>168763.44</v>
      </c>
      <c r="D949" s="1" t="s">
        <v>2020</v>
      </c>
      <c r="E949">
        <v>0</v>
      </c>
      <c r="F949">
        <v>139080</v>
      </c>
      <c r="G949">
        <v>143</v>
      </c>
      <c r="H949" s="1"/>
      <c r="I949" s="1" t="s">
        <v>2427</v>
      </c>
      <c r="J949" s="1" t="s">
        <v>2462</v>
      </c>
      <c r="K949" s="1" t="s">
        <v>2464</v>
      </c>
      <c r="L949" s="1" t="s">
        <v>2498</v>
      </c>
      <c r="M949" s="1" t="s">
        <v>2587</v>
      </c>
      <c r="N949" s="1" t="s">
        <v>2607</v>
      </c>
      <c r="O949" s="1"/>
      <c r="P949">
        <v>27308</v>
      </c>
      <c r="Q949" s="1" t="s">
        <v>2020</v>
      </c>
      <c r="R949" s="1" t="s">
        <v>3107</v>
      </c>
      <c r="S949" s="1"/>
      <c r="T949" s="1" t="s">
        <v>3108</v>
      </c>
      <c r="U949" s="1" t="s">
        <v>3219</v>
      </c>
      <c r="V949" s="1" t="s">
        <v>3219</v>
      </c>
      <c r="W949" s="1" t="s">
        <v>3397</v>
      </c>
      <c r="X949" s="1"/>
      <c r="Y949" s="3">
        <v>46223</v>
      </c>
      <c r="Z949" s="1" t="s">
        <v>3414</v>
      </c>
      <c r="AA949" s="3">
        <v>46223</v>
      </c>
      <c r="AB949" s="1" t="s">
        <v>3416</v>
      </c>
      <c r="AC949" s="1" t="s">
        <v>3741</v>
      </c>
      <c r="AD949" s="1" t="s">
        <v>3933</v>
      </c>
      <c r="AE949" s="1" t="s">
        <v>3934</v>
      </c>
      <c r="AF949" s="1" t="s">
        <v>3939</v>
      </c>
      <c r="AG949" s="1" t="s">
        <v>2498</v>
      </c>
      <c r="AH949" s="1" t="s">
        <v>2587</v>
      </c>
      <c r="AI949" s="1" t="s">
        <v>3950</v>
      </c>
      <c r="AJ949" s="1"/>
      <c r="AK949" s="1"/>
      <c r="AL949" s="1" t="s">
        <v>3952</v>
      </c>
      <c r="AM949" s="1" t="s">
        <v>3952</v>
      </c>
      <c r="AN949" s="1" t="s">
        <v>3958</v>
      </c>
      <c r="AO949" s="1" t="s">
        <v>4136</v>
      </c>
      <c r="AP949" s="1" t="s">
        <v>4212</v>
      </c>
      <c r="AQ949" s="1"/>
      <c r="AR949">
        <v>27800</v>
      </c>
      <c r="AS949">
        <v>27308</v>
      </c>
      <c r="AT949" s="1" t="s">
        <v>4235</v>
      </c>
      <c r="AU949">
        <v>6.18</v>
      </c>
      <c r="AV949" s="1" t="s">
        <v>4436</v>
      </c>
      <c r="AW949" s="1" t="s">
        <v>3939</v>
      </c>
      <c r="AX949">
        <v>5176</v>
      </c>
      <c r="AY949">
        <v>135848</v>
      </c>
      <c r="AZ949">
        <v>57</v>
      </c>
      <c r="BA949" s="1" t="s">
        <v>3429</v>
      </c>
    </row>
    <row r="950" spans="1:53">
      <c r="A950" s="1" t="s">
        <v>980</v>
      </c>
      <c r="B950">
        <v>0</v>
      </c>
      <c r="C950">
        <v>84433.4</v>
      </c>
      <c r="D950" s="1" t="s">
        <v>2021</v>
      </c>
      <c r="E950">
        <v>0</v>
      </c>
      <c r="F950">
        <v>139080</v>
      </c>
      <c r="G950">
        <v>144</v>
      </c>
      <c r="H950" s="1"/>
      <c r="I950" s="1" t="s">
        <v>2427</v>
      </c>
      <c r="J950" s="1" t="s">
        <v>2462</v>
      </c>
      <c r="K950" s="1" t="s">
        <v>2464</v>
      </c>
      <c r="L950" s="1" t="s">
        <v>2498</v>
      </c>
      <c r="M950" s="1" t="s">
        <v>2587</v>
      </c>
      <c r="N950" s="1" t="s">
        <v>2607</v>
      </c>
      <c r="O950" s="1"/>
      <c r="P950">
        <v>25204</v>
      </c>
      <c r="Q950" s="1" t="s">
        <v>2021</v>
      </c>
      <c r="R950" s="1" t="s">
        <v>3107</v>
      </c>
      <c r="S950" s="1"/>
      <c r="T950" s="1" t="s">
        <v>3108</v>
      </c>
      <c r="U950" s="1" t="s">
        <v>3219</v>
      </c>
      <c r="V950" s="1" t="s">
        <v>3219</v>
      </c>
      <c r="W950" s="1" t="s">
        <v>3397</v>
      </c>
      <c r="X950" s="1"/>
      <c r="Y950" s="3">
        <v>46223</v>
      </c>
      <c r="Z950" s="1" t="s">
        <v>3414</v>
      </c>
      <c r="AA950" s="3">
        <v>46223</v>
      </c>
      <c r="AB950" s="1" t="s">
        <v>3416</v>
      </c>
      <c r="AC950" s="1" t="s">
        <v>3741</v>
      </c>
      <c r="AD950" s="1" t="s">
        <v>3933</v>
      </c>
      <c r="AE950" s="1" t="s">
        <v>3934</v>
      </c>
      <c r="AF950" s="1" t="s">
        <v>3939</v>
      </c>
      <c r="AG950" s="1" t="s">
        <v>2498</v>
      </c>
      <c r="AH950" s="1" t="s">
        <v>2587</v>
      </c>
      <c r="AI950" s="1" t="s">
        <v>3950</v>
      </c>
      <c r="AJ950" s="1"/>
      <c r="AK950" s="1"/>
      <c r="AL950" s="1" t="s">
        <v>3952</v>
      </c>
      <c r="AM950" s="1" t="s">
        <v>3952</v>
      </c>
      <c r="AN950" s="1" t="s">
        <v>3958</v>
      </c>
      <c r="AO950" s="1" t="s">
        <v>4136</v>
      </c>
      <c r="AP950" s="1" t="s">
        <v>4212</v>
      </c>
      <c r="AQ950" s="1"/>
      <c r="AR950">
        <v>27801</v>
      </c>
      <c r="AS950">
        <v>25204</v>
      </c>
      <c r="AT950" s="1" t="s">
        <v>4235</v>
      </c>
      <c r="AU950">
        <v>3.35</v>
      </c>
      <c r="AV950" s="1" t="s">
        <v>4437</v>
      </c>
      <c r="AW950" s="1" t="s">
        <v>3939</v>
      </c>
      <c r="AX950">
        <v>5176</v>
      </c>
      <c r="AY950">
        <v>135848</v>
      </c>
      <c r="AZ950">
        <v>58</v>
      </c>
      <c r="BA950" s="1" t="s">
        <v>3429</v>
      </c>
    </row>
    <row r="951" spans="1:53">
      <c r="A951" s="1" t="s">
        <v>981</v>
      </c>
      <c r="B951">
        <v>0</v>
      </c>
      <c r="C951">
        <v>2916</v>
      </c>
      <c r="D951" s="1" t="s">
        <v>2022</v>
      </c>
      <c r="E951">
        <v>0</v>
      </c>
      <c r="F951">
        <v>139080</v>
      </c>
      <c r="G951">
        <v>145</v>
      </c>
      <c r="H951" s="1"/>
      <c r="I951" s="1" t="s">
        <v>2427</v>
      </c>
      <c r="J951" s="1" t="s">
        <v>2462</v>
      </c>
      <c r="K951" s="1" t="s">
        <v>2464</v>
      </c>
      <c r="L951" s="1" t="s">
        <v>2498</v>
      </c>
      <c r="M951" s="1" t="s">
        <v>2587</v>
      </c>
      <c r="N951" s="1" t="s">
        <v>2607</v>
      </c>
      <c r="O951" s="1"/>
      <c r="P951">
        <v>3600</v>
      </c>
      <c r="Q951" s="1" t="s">
        <v>2022</v>
      </c>
      <c r="R951" s="1" t="s">
        <v>3107</v>
      </c>
      <c r="S951" s="1"/>
      <c r="T951" s="1" t="s">
        <v>3108</v>
      </c>
      <c r="U951" s="1" t="s">
        <v>3219</v>
      </c>
      <c r="V951" s="1" t="s">
        <v>3219</v>
      </c>
      <c r="W951" s="1" t="s">
        <v>3397</v>
      </c>
      <c r="X951" s="1"/>
      <c r="Y951" s="3">
        <v>46223</v>
      </c>
      <c r="Z951" s="1" t="s">
        <v>3414</v>
      </c>
      <c r="AA951" s="3">
        <v>46223</v>
      </c>
      <c r="AB951" s="1" t="s">
        <v>3416</v>
      </c>
      <c r="AC951" s="1" t="s">
        <v>3741</v>
      </c>
      <c r="AD951" s="1" t="s">
        <v>3933</v>
      </c>
      <c r="AE951" s="1" t="s">
        <v>3934</v>
      </c>
      <c r="AF951" s="1" t="s">
        <v>3939</v>
      </c>
      <c r="AG951" s="1" t="s">
        <v>2498</v>
      </c>
      <c r="AH951" s="1" t="s">
        <v>2587</v>
      </c>
      <c r="AI951" s="1" t="s">
        <v>3950</v>
      </c>
      <c r="AJ951" s="1"/>
      <c r="AK951" s="1"/>
      <c r="AL951" s="1" t="s">
        <v>3952</v>
      </c>
      <c r="AM951" s="1" t="s">
        <v>3952</v>
      </c>
      <c r="AN951" s="1" t="s">
        <v>3958</v>
      </c>
      <c r="AO951" s="1" t="s">
        <v>4136</v>
      </c>
      <c r="AP951" s="1" t="s">
        <v>4212</v>
      </c>
      <c r="AQ951" s="1"/>
      <c r="AR951">
        <v>27802</v>
      </c>
      <c r="AS951">
        <v>3600</v>
      </c>
      <c r="AT951" s="1" t="s">
        <v>4235</v>
      </c>
      <c r="AU951">
        <v>0.81</v>
      </c>
      <c r="AV951" s="1" t="s">
        <v>4438</v>
      </c>
      <c r="AW951" s="1" t="s">
        <v>3939</v>
      </c>
      <c r="AX951">
        <v>5176</v>
      </c>
      <c r="AY951">
        <v>135848</v>
      </c>
      <c r="AZ951">
        <v>59</v>
      </c>
      <c r="BA951" s="1" t="s">
        <v>3429</v>
      </c>
    </row>
    <row r="952" spans="1:53">
      <c r="A952" s="1" t="s">
        <v>982</v>
      </c>
      <c r="B952">
        <v>0</v>
      </c>
      <c r="C952">
        <v>29029</v>
      </c>
      <c r="D952" s="1" t="s">
        <v>2023</v>
      </c>
      <c r="E952">
        <v>0</v>
      </c>
      <c r="F952">
        <v>139080</v>
      </c>
      <c r="G952">
        <v>146</v>
      </c>
      <c r="H952" s="1"/>
      <c r="I952" s="1" t="s">
        <v>2427</v>
      </c>
      <c r="J952" s="1" t="s">
        <v>2462</v>
      </c>
      <c r="K952" s="1" t="s">
        <v>2464</v>
      </c>
      <c r="L952" s="1" t="s">
        <v>2498</v>
      </c>
      <c r="M952" s="1" t="s">
        <v>2587</v>
      </c>
      <c r="N952" s="1" t="s">
        <v>2607</v>
      </c>
      <c r="O952" s="1"/>
      <c r="P952">
        <v>15950</v>
      </c>
      <c r="Q952" s="1" t="s">
        <v>2023</v>
      </c>
      <c r="R952" s="1" t="s">
        <v>3107</v>
      </c>
      <c r="S952" s="1"/>
      <c r="T952" s="1" t="s">
        <v>3108</v>
      </c>
      <c r="U952" s="1" t="s">
        <v>3219</v>
      </c>
      <c r="V952" s="1" t="s">
        <v>3219</v>
      </c>
      <c r="W952" s="1" t="s">
        <v>3397</v>
      </c>
      <c r="X952" s="1"/>
      <c r="Y952" s="3">
        <v>46223</v>
      </c>
      <c r="Z952" s="1" t="s">
        <v>3414</v>
      </c>
      <c r="AA952" s="3">
        <v>46223</v>
      </c>
      <c r="AB952" s="1" t="s">
        <v>3416</v>
      </c>
      <c r="AC952" s="1" t="s">
        <v>3741</v>
      </c>
      <c r="AD952" s="1" t="s">
        <v>3933</v>
      </c>
      <c r="AE952" s="1" t="s">
        <v>3934</v>
      </c>
      <c r="AF952" s="1" t="s">
        <v>3939</v>
      </c>
      <c r="AG952" s="1" t="s">
        <v>2498</v>
      </c>
      <c r="AH952" s="1" t="s">
        <v>2587</v>
      </c>
      <c r="AI952" s="1" t="s">
        <v>3950</v>
      </c>
      <c r="AJ952" s="1"/>
      <c r="AK952" s="1"/>
      <c r="AL952" s="1" t="s">
        <v>3952</v>
      </c>
      <c r="AM952" s="1" t="s">
        <v>3952</v>
      </c>
      <c r="AN952" s="1" t="s">
        <v>3958</v>
      </c>
      <c r="AO952" s="1" t="s">
        <v>4136</v>
      </c>
      <c r="AP952" s="1" t="s">
        <v>4212</v>
      </c>
      <c r="AQ952" s="1"/>
      <c r="AR952">
        <v>27803</v>
      </c>
      <c r="AS952">
        <v>15950</v>
      </c>
      <c r="AT952" s="1" t="s">
        <v>4235</v>
      </c>
      <c r="AU952">
        <v>1.82</v>
      </c>
      <c r="AV952" s="1" t="s">
        <v>4439</v>
      </c>
      <c r="AW952" s="1" t="s">
        <v>3939</v>
      </c>
      <c r="AX952">
        <v>5176</v>
      </c>
      <c r="AY952">
        <v>135848</v>
      </c>
      <c r="AZ952">
        <v>60</v>
      </c>
      <c r="BA952" s="1" t="s">
        <v>3429</v>
      </c>
    </row>
    <row r="953" spans="1:53">
      <c r="A953" s="1" t="s">
        <v>983</v>
      </c>
      <c r="B953">
        <v>0</v>
      </c>
      <c r="C953">
        <v>1820</v>
      </c>
      <c r="D953" s="1" t="s">
        <v>2024</v>
      </c>
      <c r="E953">
        <v>0</v>
      </c>
      <c r="F953">
        <v>139080</v>
      </c>
      <c r="G953">
        <v>147</v>
      </c>
      <c r="H953" s="1"/>
      <c r="I953" s="1" t="s">
        <v>2427</v>
      </c>
      <c r="J953" s="1" t="s">
        <v>2462</v>
      </c>
      <c r="K953" s="1" t="s">
        <v>2464</v>
      </c>
      <c r="L953" s="1" t="s">
        <v>2498</v>
      </c>
      <c r="M953" s="1" t="s">
        <v>2587</v>
      </c>
      <c r="N953" s="1" t="s">
        <v>2607</v>
      </c>
      <c r="O953" s="1"/>
      <c r="P953">
        <v>1000</v>
      </c>
      <c r="Q953" s="1" t="s">
        <v>2024</v>
      </c>
      <c r="R953" s="1" t="s">
        <v>3107</v>
      </c>
      <c r="S953" s="1"/>
      <c r="T953" s="1" t="s">
        <v>3108</v>
      </c>
      <c r="U953" s="1" t="s">
        <v>3219</v>
      </c>
      <c r="V953" s="1" t="s">
        <v>3219</v>
      </c>
      <c r="W953" s="1" t="s">
        <v>3397</v>
      </c>
      <c r="X953" s="1"/>
      <c r="Y953" s="3">
        <v>46223</v>
      </c>
      <c r="Z953" s="1" t="s">
        <v>3414</v>
      </c>
      <c r="AA953" s="3">
        <v>46223</v>
      </c>
      <c r="AB953" s="1" t="s">
        <v>3416</v>
      </c>
      <c r="AC953" s="1" t="s">
        <v>3741</v>
      </c>
      <c r="AD953" s="1" t="s">
        <v>3933</v>
      </c>
      <c r="AE953" s="1" t="s">
        <v>3934</v>
      </c>
      <c r="AF953" s="1" t="s">
        <v>3939</v>
      </c>
      <c r="AG953" s="1" t="s">
        <v>2498</v>
      </c>
      <c r="AH953" s="1" t="s">
        <v>2587</v>
      </c>
      <c r="AI953" s="1" t="s">
        <v>3950</v>
      </c>
      <c r="AJ953" s="1"/>
      <c r="AK953" s="1"/>
      <c r="AL953" s="1" t="s">
        <v>3952</v>
      </c>
      <c r="AM953" s="1" t="s">
        <v>3952</v>
      </c>
      <c r="AN953" s="1" t="s">
        <v>3958</v>
      </c>
      <c r="AO953" s="1" t="s">
        <v>4136</v>
      </c>
      <c r="AP953" s="1" t="s">
        <v>4212</v>
      </c>
      <c r="AQ953" s="1"/>
      <c r="AR953">
        <v>27804</v>
      </c>
      <c r="AS953">
        <v>1000</v>
      </c>
      <c r="AT953" s="1" t="s">
        <v>4235</v>
      </c>
      <c r="AU953">
        <v>1.82</v>
      </c>
      <c r="AV953" s="1" t="s">
        <v>4440</v>
      </c>
      <c r="AW953" s="1" t="s">
        <v>3939</v>
      </c>
      <c r="AX953">
        <v>5176</v>
      </c>
      <c r="AY953">
        <v>135848</v>
      </c>
      <c r="AZ953">
        <v>61</v>
      </c>
      <c r="BA953" s="1" t="s">
        <v>3429</v>
      </c>
    </row>
    <row r="954" spans="1:53">
      <c r="A954" s="1" t="s">
        <v>984</v>
      </c>
      <c r="B954">
        <v>0</v>
      </c>
      <c r="C954">
        <v>6627.5</v>
      </c>
      <c r="D954" s="1" t="s">
        <v>2025</v>
      </c>
      <c r="E954">
        <v>0</v>
      </c>
      <c r="F954">
        <v>139080</v>
      </c>
      <c r="G954">
        <v>148</v>
      </c>
      <c r="H954" s="1"/>
      <c r="I954" s="1" t="s">
        <v>2427</v>
      </c>
      <c r="J954" s="1" t="s">
        <v>2462</v>
      </c>
      <c r="K954" s="1" t="s">
        <v>2464</v>
      </c>
      <c r="L954" s="1" t="s">
        <v>2498</v>
      </c>
      <c r="M954" s="1" t="s">
        <v>2587</v>
      </c>
      <c r="N954" s="1" t="s">
        <v>2607</v>
      </c>
      <c r="O954" s="1"/>
      <c r="P954">
        <v>2750</v>
      </c>
      <c r="Q954" s="1" t="s">
        <v>2025</v>
      </c>
      <c r="R954" s="1" t="s">
        <v>3107</v>
      </c>
      <c r="S954" s="1"/>
      <c r="T954" s="1" t="s">
        <v>3108</v>
      </c>
      <c r="U954" s="1" t="s">
        <v>3219</v>
      </c>
      <c r="V954" s="1" t="s">
        <v>3219</v>
      </c>
      <c r="W954" s="1" t="s">
        <v>3397</v>
      </c>
      <c r="X954" s="1"/>
      <c r="Y954" s="3">
        <v>46223</v>
      </c>
      <c r="Z954" s="1" t="s">
        <v>3414</v>
      </c>
      <c r="AA954" s="3">
        <v>46223</v>
      </c>
      <c r="AB954" s="1" t="s">
        <v>3416</v>
      </c>
      <c r="AC954" s="1" t="s">
        <v>3741</v>
      </c>
      <c r="AD954" s="1" t="s">
        <v>3933</v>
      </c>
      <c r="AE954" s="1" t="s">
        <v>3934</v>
      </c>
      <c r="AF954" s="1" t="s">
        <v>3939</v>
      </c>
      <c r="AG954" s="1" t="s">
        <v>2498</v>
      </c>
      <c r="AH954" s="1" t="s">
        <v>2587</v>
      </c>
      <c r="AI954" s="1" t="s">
        <v>3950</v>
      </c>
      <c r="AJ954" s="1"/>
      <c r="AK954" s="1"/>
      <c r="AL954" s="1" t="s">
        <v>3952</v>
      </c>
      <c r="AM954" s="1" t="s">
        <v>3952</v>
      </c>
      <c r="AN954" s="1" t="s">
        <v>3958</v>
      </c>
      <c r="AO954" s="1" t="s">
        <v>4136</v>
      </c>
      <c r="AP954" s="1" t="s">
        <v>4212</v>
      </c>
      <c r="AQ954" s="1"/>
      <c r="AR954">
        <v>27805</v>
      </c>
      <c r="AS954">
        <v>2750</v>
      </c>
      <c r="AT954" s="1" t="s">
        <v>4235</v>
      </c>
      <c r="AU954">
        <v>2.41</v>
      </c>
      <c r="AV954" s="1" t="s">
        <v>4441</v>
      </c>
      <c r="AW954" s="1" t="s">
        <v>3939</v>
      </c>
      <c r="AX954">
        <v>5176</v>
      </c>
      <c r="AY954">
        <v>135848</v>
      </c>
      <c r="AZ954">
        <v>62</v>
      </c>
      <c r="BA954" s="1" t="s">
        <v>3429</v>
      </c>
    </row>
    <row r="955" spans="1:53">
      <c r="A955" s="1" t="s">
        <v>985</v>
      </c>
      <c r="B955">
        <v>0</v>
      </c>
      <c r="C955">
        <v>9416</v>
      </c>
      <c r="D955" s="1" t="s">
        <v>2026</v>
      </c>
      <c r="E955">
        <v>0</v>
      </c>
      <c r="F955">
        <v>139080</v>
      </c>
      <c r="G955">
        <v>149</v>
      </c>
      <c r="H955" s="1"/>
      <c r="I955" s="1" t="s">
        <v>2427</v>
      </c>
      <c r="J955" s="1" t="s">
        <v>2462</v>
      </c>
      <c r="K955" s="1" t="s">
        <v>2464</v>
      </c>
      <c r="L955" s="1" t="s">
        <v>2498</v>
      </c>
      <c r="M955" s="1" t="s">
        <v>2587</v>
      </c>
      <c r="N955" s="1" t="s">
        <v>2607</v>
      </c>
      <c r="O955" s="1"/>
      <c r="P955">
        <v>1100</v>
      </c>
      <c r="Q955" s="1" t="s">
        <v>2026</v>
      </c>
      <c r="R955" s="1" t="s">
        <v>3107</v>
      </c>
      <c r="S955" s="1"/>
      <c r="T955" s="1" t="s">
        <v>3108</v>
      </c>
      <c r="U955" s="1" t="s">
        <v>3219</v>
      </c>
      <c r="V955" s="1" t="s">
        <v>3219</v>
      </c>
      <c r="W955" s="1" t="s">
        <v>3397</v>
      </c>
      <c r="X955" s="1"/>
      <c r="Y955" s="3">
        <v>46223</v>
      </c>
      <c r="Z955" s="1" t="s">
        <v>3414</v>
      </c>
      <c r="AA955" s="3">
        <v>46223</v>
      </c>
      <c r="AB955" s="1" t="s">
        <v>3416</v>
      </c>
      <c r="AC955" s="1" t="s">
        <v>3741</v>
      </c>
      <c r="AD955" s="1" t="s">
        <v>3933</v>
      </c>
      <c r="AE955" s="1" t="s">
        <v>3934</v>
      </c>
      <c r="AF955" s="1" t="s">
        <v>3939</v>
      </c>
      <c r="AG955" s="1" t="s">
        <v>2498</v>
      </c>
      <c r="AH955" s="1" t="s">
        <v>2587</v>
      </c>
      <c r="AI955" s="1" t="s">
        <v>3950</v>
      </c>
      <c r="AJ955" s="1"/>
      <c r="AK955" s="1"/>
      <c r="AL955" s="1" t="s">
        <v>3952</v>
      </c>
      <c r="AM955" s="1" t="s">
        <v>3952</v>
      </c>
      <c r="AN955" s="1" t="s">
        <v>3958</v>
      </c>
      <c r="AO955" s="1" t="s">
        <v>4136</v>
      </c>
      <c r="AP955" s="1" t="s">
        <v>4212</v>
      </c>
      <c r="AQ955" s="1"/>
      <c r="AR955">
        <v>27806</v>
      </c>
      <c r="AS955">
        <v>1100</v>
      </c>
      <c r="AT955" s="1" t="s">
        <v>4235</v>
      </c>
      <c r="AU955">
        <v>8.56</v>
      </c>
      <c r="AV955" s="1" t="s">
        <v>4442</v>
      </c>
      <c r="AW955" s="1" t="s">
        <v>3939</v>
      </c>
      <c r="AX955">
        <v>5176</v>
      </c>
      <c r="AY955">
        <v>135848</v>
      </c>
      <c r="AZ955">
        <v>63</v>
      </c>
      <c r="BA955" s="1" t="s">
        <v>3429</v>
      </c>
    </row>
    <row r="956" spans="1:53">
      <c r="A956" s="1" t="s">
        <v>986</v>
      </c>
      <c r="B956">
        <v>0</v>
      </c>
      <c r="C956">
        <v>2211.3000000000002</v>
      </c>
      <c r="D956" s="1" t="s">
        <v>2027</v>
      </c>
      <c r="E956">
        <v>0</v>
      </c>
      <c r="F956">
        <v>139080</v>
      </c>
      <c r="G956">
        <v>150</v>
      </c>
      <c r="H956" s="1"/>
      <c r="I956" s="1" t="s">
        <v>2427</v>
      </c>
      <c r="J956" s="1" t="s">
        <v>2462</v>
      </c>
      <c r="K956" s="1" t="s">
        <v>2464</v>
      </c>
      <c r="L956" s="1" t="s">
        <v>2498</v>
      </c>
      <c r="M956" s="1" t="s">
        <v>2587</v>
      </c>
      <c r="N956" s="1" t="s">
        <v>2607</v>
      </c>
      <c r="O956" s="1"/>
      <c r="P956">
        <v>630</v>
      </c>
      <c r="Q956" s="1" t="s">
        <v>2027</v>
      </c>
      <c r="R956" s="1" t="s">
        <v>3107</v>
      </c>
      <c r="S956" s="1"/>
      <c r="T956" s="1" t="s">
        <v>3108</v>
      </c>
      <c r="U956" s="1" t="s">
        <v>3219</v>
      </c>
      <c r="V956" s="1" t="s">
        <v>3219</v>
      </c>
      <c r="W956" s="1" t="s">
        <v>3397</v>
      </c>
      <c r="X956" s="1"/>
      <c r="Y956" s="3">
        <v>46223</v>
      </c>
      <c r="Z956" s="1" t="s">
        <v>3414</v>
      </c>
      <c r="AA956" s="3">
        <v>46223</v>
      </c>
      <c r="AB956" s="1" t="s">
        <v>3416</v>
      </c>
      <c r="AC956" s="1" t="s">
        <v>3741</v>
      </c>
      <c r="AD956" s="1" t="s">
        <v>3933</v>
      </c>
      <c r="AE956" s="1" t="s">
        <v>3934</v>
      </c>
      <c r="AF956" s="1" t="s">
        <v>3939</v>
      </c>
      <c r="AG956" s="1" t="s">
        <v>2498</v>
      </c>
      <c r="AH956" s="1" t="s">
        <v>2587</v>
      </c>
      <c r="AI956" s="1" t="s">
        <v>3950</v>
      </c>
      <c r="AJ956" s="1"/>
      <c r="AK956" s="1"/>
      <c r="AL956" s="1" t="s">
        <v>3952</v>
      </c>
      <c r="AM956" s="1" t="s">
        <v>3952</v>
      </c>
      <c r="AN956" s="1" t="s">
        <v>3958</v>
      </c>
      <c r="AO956" s="1" t="s">
        <v>4136</v>
      </c>
      <c r="AP956" s="1" t="s">
        <v>4212</v>
      </c>
      <c r="AQ956" s="1"/>
      <c r="AR956">
        <v>27807</v>
      </c>
      <c r="AS956">
        <v>630</v>
      </c>
      <c r="AT956" s="1" t="s">
        <v>4235</v>
      </c>
      <c r="AU956">
        <v>3.51</v>
      </c>
      <c r="AV956" s="1" t="s">
        <v>4443</v>
      </c>
      <c r="AW956" s="1" t="s">
        <v>3939</v>
      </c>
      <c r="AX956">
        <v>5176</v>
      </c>
      <c r="AY956">
        <v>135848</v>
      </c>
      <c r="AZ956">
        <v>64</v>
      </c>
      <c r="BA956" s="1" t="s">
        <v>3429</v>
      </c>
    </row>
    <row r="957" spans="1:53">
      <c r="A957" s="1" t="s">
        <v>987</v>
      </c>
      <c r="B957">
        <v>0</v>
      </c>
      <c r="C957">
        <v>1344</v>
      </c>
      <c r="D957" s="1" t="s">
        <v>2028</v>
      </c>
      <c r="E957">
        <v>0</v>
      </c>
      <c r="F957">
        <v>139080</v>
      </c>
      <c r="G957">
        <v>151</v>
      </c>
      <c r="H957" s="1"/>
      <c r="I957" s="1" t="s">
        <v>2427</v>
      </c>
      <c r="J957" s="1" t="s">
        <v>2462</v>
      </c>
      <c r="K957" s="1" t="s">
        <v>2464</v>
      </c>
      <c r="L957" s="1" t="s">
        <v>2498</v>
      </c>
      <c r="M957" s="1" t="s">
        <v>2587</v>
      </c>
      <c r="N957" s="1" t="s">
        <v>2607</v>
      </c>
      <c r="O957" s="1"/>
      <c r="P957">
        <v>1200</v>
      </c>
      <c r="Q957" s="1" t="s">
        <v>2028</v>
      </c>
      <c r="R957" s="1" t="s">
        <v>3107</v>
      </c>
      <c r="S957" s="1"/>
      <c r="T957" s="1" t="s">
        <v>3108</v>
      </c>
      <c r="U957" s="1" t="s">
        <v>3219</v>
      </c>
      <c r="V957" s="1" t="s">
        <v>3219</v>
      </c>
      <c r="W957" s="1" t="s">
        <v>3397</v>
      </c>
      <c r="X957" s="1"/>
      <c r="Y957" s="3">
        <v>46223</v>
      </c>
      <c r="Z957" s="1" t="s">
        <v>3414</v>
      </c>
      <c r="AA957" s="3">
        <v>46223</v>
      </c>
      <c r="AB957" s="1" t="s">
        <v>3416</v>
      </c>
      <c r="AC957" s="1" t="s">
        <v>3741</v>
      </c>
      <c r="AD957" s="1" t="s">
        <v>3933</v>
      </c>
      <c r="AE957" s="1" t="s">
        <v>3934</v>
      </c>
      <c r="AF957" s="1" t="s">
        <v>3939</v>
      </c>
      <c r="AG957" s="1" t="s">
        <v>2498</v>
      </c>
      <c r="AH957" s="1" t="s">
        <v>2587</v>
      </c>
      <c r="AI957" s="1" t="s">
        <v>3950</v>
      </c>
      <c r="AJ957" s="1"/>
      <c r="AK957" s="1"/>
      <c r="AL957" s="1" t="s">
        <v>3952</v>
      </c>
      <c r="AM957" s="1" t="s">
        <v>3952</v>
      </c>
      <c r="AN957" s="1" t="s">
        <v>3958</v>
      </c>
      <c r="AO957" s="1" t="s">
        <v>4136</v>
      </c>
      <c r="AP957" s="1" t="s">
        <v>4212</v>
      </c>
      <c r="AQ957" s="1"/>
      <c r="AR957">
        <v>27808</v>
      </c>
      <c r="AS957">
        <v>1200</v>
      </c>
      <c r="AT957" s="1" t="s">
        <v>4235</v>
      </c>
      <c r="AU957">
        <v>1.1200000000000001</v>
      </c>
      <c r="AV957" s="1" t="s">
        <v>4444</v>
      </c>
      <c r="AW957" s="1" t="s">
        <v>3939</v>
      </c>
      <c r="AX957">
        <v>5176</v>
      </c>
      <c r="AY957">
        <v>135848</v>
      </c>
      <c r="AZ957">
        <v>65</v>
      </c>
      <c r="BA957" s="1" t="s">
        <v>3429</v>
      </c>
    </row>
    <row r="958" spans="1:53">
      <c r="A958" s="1" t="s">
        <v>988</v>
      </c>
      <c r="B958">
        <v>0</v>
      </c>
      <c r="C958">
        <v>5472</v>
      </c>
      <c r="D958" s="1" t="s">
        <v>2029</v>
      </c>
      <c r="E958">
        <v>0</v>
      </c>
      <c r="F958">
        <v>139080</v>
      </c>
      <c r="G958">
        <v>152</v>
      </c>
      <c r="H958" s="1"/>
      <c r="I958" s="1" t="s">
        <v>2427</v>
      </c>
      <c r="J958" s="1" t="s">
        <v>2462</v>
      </c>
      <c r="K958" s="1" t="s">
        <v>2464</v>
      </c>
      <c r="L958" s="1" t="s">
        <v>2498</v>
      </c>
      <c r="M958" s="1" t="s">
        <v>2587</v>
      </c>
      <c r="N958" s="1" t="s">
        <v>2607</v>
      </c>
      <c r="O958" s="1"/>
      <c r="P958">
        <v>1900</v>
      </c>
      <c r="Q958" s="1" t="s">
        <v>2029</v>
      </c>
      <c r="R958" s="1" t="s">
        <v>3107</v>
      </c>
      <c r="S958" s="1"/>
      <c r="T958" s="1" t="s">
        <v>3108</v>
      </c>
      <c r="U958" s="1" t="s">
        <v>3219</v>
      </c>
      <c r="V958" s="1" t="s">
        <v>3219</v>
      </c>
      <c r="W958" s="1" t="s">
        <v>3397</v>
      </c>
      <c r="X958" s="1"/>
      <c r="Y958" s="3">
        <v>46223</v>
      </c>
      <c r="Z958" s="1" t="s">
        <v>3414</v>
      </c>
      <c r="AA958" s="3">
        <v>46223</v>
      </c>
      <c r="AB958" s="1" t="s">
        <v>3416</v>
      </c>
      <c r="AC958" s="1" t="s">
        <v>3741</v>
      </c>
      <c r="AD958" s="1" t="s">
        <v>3933</v>
      </c>
      <c r="AE958" s="1" t="s">
        <v>3934</v>
      </c>
      <c r="AF958" s="1" t="s">
        <v>3939</v>
      </c>
      <c r="AG958" s="1" t="s">
        <v>2498</v>
      </c>
      <c r="AH958" s="1" t="s">
        <v>2587</v>
      </c>
      <c r="AI958" s="1" t="s">
        <v>3950</v>
      </c>
      <c r="AJ958" s="1"/>
      <c r="AK958" s="1"/>
      <c r="AL958" s="1" t="s">
        <v>3952</v>
      </c>
      <c r="AM958" s="1" t="s">
        <v>3952</v>
      </c>
      <c r="AN958" s="1" t="s">
        <v>3958</v>
      </c>
      <c r="AO958" s="1" t="s">
        <v>4136</v>
      </c>
      <c r="AP958" s="1" t="s">
        <v>4212</v>
      </c>
      <c r="AQ958" s="1"/>
      <c r="AR958">
        <v>27809</v>
      </c>
      <c r="AS958">
        <v>1900</v>
      </c>
      <c r="AT958" s="1" t="s">
        <v>4235</v>
      </c>
      <c r="AU958">
        <v>2.88</v>
      </c>
      <c r="AV958" s="1" t="s">
        <v>4445</v>
      </c>
      <c r="AW958" s="1" t="s">
        <v>3939</v>
      </c>
      <c r="AX958">
        <v>5176</v>
      </c>
      <c r="AY958">
        <v>135848</v>
      </c>
      <c r="AZ958">
        <v>66</v>
      </c>
      <c r="BA958" s="1" t="s">
        <v>3429</v>
      </c>
    </row>
    <row r="959" spans="1:53">
      <c r="A959" s="1" t="s">
        <v>989</v>
      </c>
      <c r="B959">
        <v>0</v>
      </c>
      <c r="C959">
        <v>3207.6</v>
      </c>
      <c r="D959" s="1" t="s">
        <v>2030</v>
      </c>
      <c r="E959">
        <v>0</v>
      </c>
      <c r="F959">
        <v>139080</v>
      </c>
      <c r="G959">
        <v>153</v>
      </c>
      <c r="H959" s="1"/>
      <c r="I959" s="1" t="s">
        <v>2427</v>
      </c>
      <c r="J959" s="1" t="s">
        <v>2462</v>
      </c>
      <c r="K959" s="1" t="s">
        <v>2464</v>
      </c>
      <c r="L959" s="1" t="s">
        <v>2498</v>
      </c>
      <c r="M959" s="1" t="s">
        <v>2587</v>
      </c>
      <c r="N959" s="1" t="s">
        <v>2607</v>
      </c>
      <c r="O959" s="1"/>
      <c r="P959">
        <v>2430</v>
      </c>
      <c r="Q959" s="1" t="s">
        <v>2030</v>
      </c>
      <c r="R959" s="1" t="s">
        <v>3107</v>
      </c>
      <c r="S959" s="1"/>
      <c r="T959" s="1" t="s">
        <v>3108</v>
      </c>
      <c r="U959" s="1" t="s">
        <v>3219</v>
      </c>
      <c r="V959" s="1" t="s">
        <v>3219</v>
      </c>
      <c r="W959" s="1" t="s">
        <v>3397</v>
      </c>
      <c r="X959" s="1"/>
      <c r="Y959" s="3">
        <v>46223</v>
      </c>
      <c r="Z959" s="1" t="s">
        <v>3414</v>
      </c>
      <c r="AA959" s="3">
        <v>46223</v>
      </c>
      <c r="AB959" s="1" t="s">
        <v>3416</v>
      </c>
      <c r="AC959" s="1" t="s">
        <v>3741</v>
      </c>
      <c r="AD959" s="1" t="s">
        <v>3933</v>
      </c>
      <c r="AE959" s="1" t="s">
        <v>3934</v>
      </c>
      <c r="AF959" s="1" t="s">
        <v>3939</v>
      </c>
      <c r="AG959" s="1" t="s">
        <v>2498</v>
      </c>
      <c r="AH959" s="1" t="s">
        <v>2587</v>
      </c>
      <c r="AI959" s="1" t="s">
        <v>3950</v>
      </c>
      <c r="AJ959" s="1"/>
      <c r="AK959" s="1"/>
      <c r="AL959" s="1" t="s">
        <v>3952</v>
      </c>
      <c r="AM959" s="1" t="s">
        <v>3952</v>
      </c>
      <c r="AN959" s="1" t="s">
        <v>3958</v>
      </c>
      <c r="AO959" s="1" t="s">
        <v>4136</v>
      </c>
      <c r="AP959" s="1" t="s">
        <v>4212</v>
      </c>
      <c r="AQ959" s="1"/>
      <c r="AR959">
        <v>27810</v>
      </c>
      <c r="AS959">
        <v>2430</v>
      </c>
      <c r="AT959" s="1" t="s">
        <v>4235</v>
      </c>
      <c r="AU959">
        <v>1.32</v>
      </c>
      <c r="AV959" s="1" t="s">
        <v>4446</v>
      </c>
      <c r="AW959" s="1" t="s">
        <v>3939</v>
      </c>
      <c r="AX959">
        <v>5176</v>
      </c>
      <c r="AY959">
        <v>135848</v>
      </c>
      <c r="AZ959">
        <v>67</v>
      </c>
      <c r="BA959" s="1" t="s">
        <v>3429</v>
      </c>
    </row>
    <row r="960" spans="1:53">
      <c r="A960" s="1" t="s">
        <v>990</v>
      </c>
      <c r="B960">
        <v>0</v>
      </c>
      <c r="C960">
        <v>7486.5</v>
      </c>
      <c r="D960" s="1" t="s">
        <v>2031</v>
      </c>
      <c r="E960">
        <v>0</v>
      </c>
      <c r="F960">
        <v>139080</v>
      </c>
      <c r="G960">
        <v>154</v>
      </c>
      <c r="H960" s="1"/>
      <c r="I960" s="1" t="s">
        <v>2427</v>
      </c>
      <c r="J960" s="1" t="s">
        <v>2462</v>
      </c>
      <c r="K960" s="1" t="s">
        <v>2464</v>
      </c>
      <c r="L960" s="1" t="s">
        <v>2498</v>
      </c>
      <c r="M960" s="1" t="s">
        <v>2587</v>
      </c>
      <c r="N960" s="1" t="s">
        <v>2607</v>
      </c>
      <c r="O960" s="1"/>
      <c r="P960">
        <v>1610</v>
      </c>
      <c r="Q960" s="1" t="s">
        <v>2031</v>
      </c>
      <c r="R960" s="1" t="s">
        <v>3107</v>
      </c>
      <c r="S960" s="1"/>
      <c r="T960" s="1" t="s">
        <v>3108</v>
      </c>
      <c r="U960" s="1" t="s">
        <v>3219</v>
      </c>
      <c r="V960" s="1" t="s">
        <v>3219</v>
      </c>
      <c r="W960" s="1" t="s">
        <v>3397</v>
      </c>
      <c r="X960" s="1"/>
      <c r="Y960" s="3">
        <v>46223</v>
      </c>
      <c r="Z960" s="1" t="s">
        <v>3414</v>
      </c>
      <c r="AA960" s="3">
        <v>46223</v>
      </c>
      <c r="AB960" s="1" t="s">
        <v>3416</v>
      </c>
      <c r="AC960" s="1" t="s">
        <v>3741</v>
      </c>
      <c r="AD960" s="1" t="s">
        <v>3933</v>
      </c>
      <c r="AE960" s="1" t="s">
        <v>3934</v>
      </c>
      <c r="AF960" s="1" t="s">
        <v>3939</v>
      </c>
      <c r="AG960" s="1" t="s">
        <v>2498</v>
      </c>
      <c r="AH960" s="1" t="s">
        <v>2587</v>
      </c>
      <c r="AI960" s="1" t="s">
        <v>3950</v>
      </c>
      <c r="AJ960" s="1"/>
      <c r="AK960" s="1"/>
      <c r="AL960" s="1" t="s">
        <v>3952</v>
      </c>
      <c r="AM960" s="1" t="s">
        <v>3952</v>
      </c>
      <c r="AN960" s="1" t="s">
        <v>3958</v>
      </c>
      <c r="AO960" s="1" t="s">
        <v>4136</v>
      </c>
      <c r="AP960" s="1" t="s">
        <v>4212</v>
      </c>
      <c r="AQ960" s="1"/>
      <c r="AR960">
        <v>27811</v>
      </c>
      <c r="AS960">
        <v>1610</v>
      </c>
      <c r="AT960" s="1" t="s">
        <v>4235</v>
      </c>
      <c r="AU960">
        <v>4.6500000000000004</v>
      </c>
      <c r="AV960" s="1" t="s">
        <v>4447</v>
      </c>
      <c r="AW960" s="1" t="s">
        <v>3939</v>
      </c>
      <c r="AX960">
        <v>5176</v>
      </c>
      <c r="AY960">
        <v>135848</v>
      </c>
      <c r="AZ960">
        <v>68</v>
      </c>
      <c r="BA960" s="1" t="s">
        <v>3429</v>
      </c>
    </row>
    <row r="961" spans="1:53">
      <c r="A961" s="1" t="s">
        <v>991</v>
      </c>
      <c r="B961">
        <v>0</v>
      </c>
      <c r="C961">
        <v>61775</v>
      </c>
      <c r="D961" s="1" t="s">
        <v>2032</v>
      </c>
      <c r="E961">
        <v>0</v>
      </c>
      <c r="F961">
        <v>139080</v>
      </c>
      <c r="G961">
        <v>155</v>
      </c>
      <c r="H961" s="1"/>
      <c r="I961" s="1" t="s">
        <v>2427</v>
      </c>
      <c r="J961" s="1" t="s">
        <v>2462</v>
      </c>
      <c r="K961" s="1" t="s">
        <v>2464</v>
      </c>
      <c r="L961" s="1" t="s">
        <v>2498</v>
      </c>
      <c r="M961" s="1" t="s">
        <v>2587</v>
      </c>
      <c r="N961" s="1" t="s">
        <v>2607</v>
      </c>
      <c r="O961" s="1"/>
      <c r="P961">
        <v>3500</v>
      </c>
      <c r="Q961" s="1" t="s">
        <v>2032</v>
      </c>
      <c r="R961" s="1" t="s">
        <v>3107</v>
      </c>
      <c r="S961" s="1"/>
      <c r="T961" s="1" t="s">
        <v>3108</v>
      </c>
      <c r="U961" s="1" t="s">
        <v>3219</v>
      </c>
      <c r="V961" s="1" t="s">
        <v>3219</v>
      </c>
      <c r="W961" s="1" t="s">
        <v>3397</v>
      </c>
      <c r="X961" s="1"/>
      <c r="Y961" s="3">
        <v>46223</v>
      </c>
      <c r="Z961" s="1" t="s">
        <v>3414</v>
      </c>
      <c r="AA961" s="3">
        <v>46223</v>
      </c>
      <c r="AB961" s="1" t="s">
        <v>3416</v>
      </c>
      <c r="AC961" s="1" t="s">
        <v>3741</v>
      </c>
      <c r="AD961" s="1" t="s">
        <v>3933</v>
      </c>
      <c r="AE961" s="1" t="s">
        <v>3934</v>
      </c>
      <c r="AF961" s="1" t="s">
        <v>3939</v>
      </c>
      <c r="AG961" s="1" t="s">
        <v>2498</v>
      </c>
      <c r="AH961" s="1" t="s">
        <v>2587</v>
      </c>
      <c r="AI961" s="1" t="s">
        <v>3950</v>
      </c>
      <c r="AJ961" s="1"/>
      <c r="AK961" s="1"/>
      <c r="AL961" s="1" t="s">
        <v>3952</v>
      </c>
      <c r="AM961" s="1" t="s">
        <v>3952</v>
      </c>
      <c r="AN961" s="1" t="s">
        <v>3958</v>
      </c>
      <c r="AO961" s="1" t="s">
        <v>4136</v>
      </c>
      <c r="AP961" s="1" t="s">
        <v>4212</v>
      </c>
      <c r="AQ961" s="1"/>
      <c r="AR961">
        <v>27812</v>
      </c>
      <c r="AS961">
        <v>3500</v>
      </c>
      <c r="AT961" s="1" t="s">
        <v>4235</v>
      </c>
      <c r="AU961">
        <v>17.649999999999999</v>
      </c>
      <c r="AV961" s="1" t="s">
        <v>4448</v>
      </c>
      <c r="AW961" s="1" t="s">
        <v>3939</v>
      </c>
      <c r="AX961">
        <v>5176</v>
      </c>
      <c r="AY961">
        <v>135848</v>
      </c>
      <c r="AZ961">
        <v>69</v>
      </c>
      <c r="BA961" s="1" t="s">
        <v>3429</v>
      </c>
    </row>
    <row r="962" spans="1:53">
      <c r="A962" s="1" t="s">
        <v>992</v>
      </c>
      <c r="B962">
        <v>0</v>
      </c>
      <c r="C962">
        <v>4560</v>
      </c>
      <c r="D962" s="1" t="s">
        <v>2033</v>
      </c>
      <c r="E962">
        <v>0</v>
      </c>
      <c r="F962">
        <v>139080</v>
      </c>
      <c r="G962">
        <v>156</v>
      </c>
      <c r="H962" s="1"/>
      <c r="I962" s="1" t="s">
        <v>2427</v>
      </c>
      <c r="J962" s="1" t="s">
        <v>2462</v>
      </c>
      <c r="K962" s="1" t="s">
        <v>2464</v>
      </c>
      <c r="L962" s="1" t="s">
        <v>2498</v>
      </c>
      <c r="M962" s="1" t="s">
        <v>2587</v>
      </c>
      <c r="N962" s="1" t="s">
        <v>2607</v>
      </c>
      <c r="O962" s="1"/>
      <c r="P962">
        <v>250</v>
      </c>
      <c r="Q962" s="1" t="s">
        <v>2033</v>
      </c>
      <c r="R962" s="1" t="s">
        <v>3107</v>
      </c>
      <c r="S962" s="1"/>
      <c r="T962" s="1" t="s">
        <v>3108</v>
      </c>
      <c r="U962" s="1" t="s">
        <v>3219</v>
      </c>
      <c r="V962" s="1" t="s">
        <v>3219</v>
      </c>
      <c r="W962" s="1" t="s">
        <v>3397</v>
      </c>
      <c r="X962" s="1"/>
      <c r="Y962" s="3">
        <v>46223</v>
      </c>
      <c r="Z962" s="1" t="s">
        <v>3414</v>
      </c>
      <c r="AA962" s="3">
        <v>46223</v>
      </c>
      <c r="AB962" s="1" t="s">
        <v>3416</v>
      </c>
      <c r="AC962" s="1" t="s">
        <v>3741</v>
      </c>
      <c r="AD962" s="1" t="s">
        <v>3933</v>
      </c>
      <c r="AE962" s="1" t="s">
        <v>3934</v>
      </c>
      <c r="AF962" s="1" t="s">
        <v>3939</v>
      </c>
      <c r="AG962" s="1" t="s">
        <v>2498</v>
      </c>
      <c r="AH962" s="1" t="s">
        <v>2587</v>
      </c>
      <c r="AI962" s="1" t="s">
        <v>3950</v>
      </c>
      <c r="AJ962" s="1"/>
      <c r="AK962" s="1"/>
      <c r="AL962" s="1" t="s">
        <v>3952</v>
      </c>
      <c r="AM962" s="1" t="s">
        <v>3952</v>
      </c>
      <c r="AN962" s="1" t="s">
        <v>3958</v>
      </c>
      <c r="AO962" s="1" t="s">
        <v>4136</v>
      </c>
      <c r="AP962" s="1" t="s">
        <v>4212</v>
      </c>
      <c r="AQ962" s="1"/>
      <c r="AR962">
        <v>27813</v>
      </c>
      <c r="AS962">
        <v>250</v>
      </c>
      <c r="AT962" s="1" t="s">
        <v>4235</v>
      </c>
      <c r="AU962">
        <v>18.239999999999998</v>
      </c>
      <c r="AV962" s="1" t="s">
        <v>4449</v>
      </c>
      <c r="AW962" s="1" t="s">
        <v>3939</v>
      </c>
      <c r="AX962">
        <v>5176</v>
      </c>
      <c r="AY962">
        <v>135848</v>
      </c>
      <c r="AZ962">
        <v>70</v>
      </c>
      <c r="BA962" s="1" t="s">
        <v>3429</v>
      </c>
    </row>
    <row r="963" spans="1:53">
      <c r="A963" s="1" t="s">
        <v>993</v>
      </c>
      <c r="B963">
        <v>0</v>
      </c>
      <c r="C963">
        <v>9836</v>
      </c>
      <c r="D963" s="1" t="s">
        <v>2034</v>
      </c>
      <c r="E963">
        <v>0</v>
      </c>
      <c r="F963">
        <v>139080</v>
      </c>
      <c r="G963">
        <v>157</v>
      </c>
      <c r="H963" s="1"/>
      <c r="I963" s="1" t="s">
        <v>2427</v>
      </c>
      <c r="J963" s="1" t="s">
        <v>2462</v>
      </c>
      <c r="K963" s="1" t="s">
        <v>2464</v>
      </c>
      <c r="L963" s="1" t="s">
        <v>2498</v>
      </c>
      <c r="M963" s="1" t="s">
        <v>2587</v>
      </c>
      <c r="N963" s="1" t="s">
        <v>2607</v>
      </c>
      <c r="O963" s="1"/>
      <c r="P963">
        <v>400</v>
      </c>
      <c r="Q963" s="1" t="s">
        <v>2034</v>
      </c>
      <c r="R963" s="1" t="s">
        <v>3107</v>
      </c>
      <c r="S963" s="1"/>
      <c r="T963" s="1" t="s">
        <v>3108</v>
      </c>
      <c r="U963" s="1" t="s">
        <v>3219</v>
      </c>
      <c r="V963" s="1" t="s">
        <v>3219</v>
      </c>
      <c r="W963" s="1" t="s">
        <v>3397</v>
      </c>
      <c r="X963" s="1"/>
      <c r="Y963" s="3">
        <v>46223</v>
      </c>
      <c r="Z963" s="1" t="s">
        <v>3414</v>
      </c>
      <c r="AA963" s="3">
        <v>46223</v>
      </c>
      <c r="AB963" s="1" t="s">
        <v>3416</v>
      </c>
      <c r="AC963" s="1" t="s">
        <v>3741</v>
      </c>
      <c r="AD963" s="1" t="s">
        <v>3933</v>
      </c>
      <c r="AE963" s="1" t="s">
        <v>3934</v>
      </c>
      <c r="AF963" s="1" t="s">
        <v>3939</v>
      </c>
      <c r="AG963" s="1" t="s">
        <v>2498</v>
      </c>
      <c r="AH963" s="1" t="s">
        <v>2587</v>
      </c>
      <c r="AI963" s="1" t="s">
        <v>3950</v>
      </c>
      <c r="AJ963" s="1"/>
      <c r="AK963" s="1"/>
      <c r="AL963" s="1" t="s">
        <v>3952</v>
      </c>
      <c r="AM963" s="1" t="s">
        <v>3952</v>
      </c>
      <c r="AN963" s="1" t="s">
        <v>3958</v>
      </c>
      <c r="AO963" s="1" t="s">
        <v>4136</v>
      </c>
      <c r="AP963" s="1" t="s">
        <v>4212</v>
      </c>
      <c r="AQ963" s="1"/>
      <c r="AR963">
        <v>27814</v>
      </c>
      <c r="AS963">
        <v>400</v>
      </c>
      <c r="AT963" s="1" t="s">
        <v>4235</v>
      </c>
      <c r="AU963">
        <v>24.59</v>
      </c>
      <c r="AV963" s="1" t="s">
        <v>4450</v>
      </c>
      <c r="AW963" s="1" t="s">
        <v>3939</v>
      </c>
      <c r="AX963">
        <v>5176</v>
      </c>
      <c r="AY963">
        <v>135848</v>
      </c>
      <c r="AZ963">
        <v>71</v>
      </c>
      <c r="BA963" s="1" t="s">
        <v>3429</v>
      </c>
    </row>
    <row r="964" spans="1:53">
      <c r="A964" s="1" t="s">
        <v>994</v>
      </c>
      <c r="B964">
        <v>0</v>
      </c>
      <c r="C964">
        <v>2101.1999999999998</v>
      </c>
      <c r="D964" s="1" t="s">
        <v>2035</v>
      </c>
      <c r="E964">
        <v>0</v>
      </c>
      <c r="F964">
        <v>139080</v>
      </c>
      <c r="G964">
        <v>158</v>
      </c>
      <c r="H964" s="1"/>
      <c r="I964" s="1" t="s">
        <v>2427</v>
      </c>
      <c r="J964" s="1" t="s">
        <v>2462</v>
      </c>
      <c r="K964" s="1" t="s">
        <v>2464</v>
      </c>
      <c r="L964" s="1" t="s">
        <v>2498</v>
      </c>
      <c r="M964" s="1" t="s">
        <v>2587</v>
      </c>
      <c r="N964" s="1" t="s">
        <v>2607</v>
      </c>
      <c r="O964" s="1"/>
      <c r="P964">
        <v>510</v>
      </c>
      <c r="Q964" s="1" t="s">
        <v>2035</v>
      </c>
      <c r="R964" s="1" t="s">
        <v>3107</v>
      </c>
      <c r="S964" s="1"/>
      <c r="T964" s="1" t="s">
        <v>3108</v>
      </c>
      <c r="U964" s="1" t="s">
        <v>3219</v>
      </c>
      <c r="V964" s="1" t="s">
        <v>3219</v>
      </c>
      <c r="W964" s="1" t="s">
        <v>3397</v>
      </c>
      <c r="X964" s="1"/>
      <c r="Y964" s="3">
        <v>46223</v>
      </c>
      <c r="Z964" s="1" t="s">
        <v>3414</v>
      </c>
      <c r="AA964" s="3">
        <v>46223</v>
      </c>
      <c r="AB964" s="1" t="s">
        <v>3416</v>
      </c>
      <c r="AC964" s="1" t="s">
        <v>3741</v>
      </c>
      <c r="AD964" s="1" t="s">
        <v>3933</v>
      </c>
      <c r="AE964" s="1" t="s">
        <v>3934</v>
      </c>
      <c r="AF964" s="1" t="s">
        <v>3939</v>
      </c>
      <c r="AG964" s="1" t="s">
        <v>2498</v>
      </c>
      <c r="AH964" s="1" t="s">
        <v>2587</v>
      </c>
      <c r="AI964" s="1" t="s">
        <v>3950</v>
      </c>
      <c r="AJ964" s="1"/>
      <c r="AK964" s="1"/>
      <c r="AL964" s="1" t="s">
        <v>3952</v>
      </c>
      <c r="AM964" s="1" t="s">
        <v>3952</v>
      </c>
      <c r="AN964" s="1" t="s">
        <v>3958</v>
      </c>
      <c r="AO964" s="1" t="s">
        <v>4136</v>
      </c>
      <c r="AP964" s="1" t="s">
        <v>4212</v>
      </c>
      <c r="AQ964" s="1"/>
      <c r="AR964">
        <v>27815</v>
      </c>
      <c r="AS964">
        <v>510</v>
      </c>
      <c r="AT964" s="1" t="s">
        <v>4235</v>
      </c>
      <c r="AU964">
        <v>4.12</v>
      </c>
      <c r="AV964" s="1" t="s">
        <v>4451</v>
      </c>
      <c r="AW964" s="1" t="s">
        <v>3939</v>
      </c>
      <c r="AX964">
        <v>5176</v>
      </c>
      <c r="AY964">
        <v>135848</v>
      </c>
      <c r="AZ964">
        <v>72</v>
      </c>
      <c r="BA964" s="1" t="s">
        <v>3429</v>
      </c>
    </row>
    <row r="965" spans="1:53">
      <c r="A965" s="1" t="s">
        <v>995</v>
      </c>
      <c r="B965">
        <v>0</v>
      </c>
      <c r="C965">
        <v>8197</v>
      </c>
      <c r="D965" s="1" t="s">
        <v>2036</v>
      </c>
      <c r="E965">
        <v>0</v>
      </c>
      <c r="F965">
        <v>139080</v>
      </c>
      <c r="G965">
        <v>159</v>
      </c>
      <c r="H965" s="1"/>
      <c r="I965" s="1" t="s">
        <v>2427</v>
      </c>
      <c r="J965" s="1" t="s">
        <v>2462</v>
      </c>
      <c r="K965" s="1" t="s">
        <v>2464</v>
      </c>
      <c r="L965" s="1" t="s">
        <v>2498</v>
      </c>
      <c r="M965" s="1" t="s">
        <v>2587</v>
      </c>
      <c r="N965" s="1" t="s">
        <v>2607</v>
      </c>
      <c r="O965" s="1"/>
      <c r="P965">
        <v>700</v>
      </c>
      <c r="Q965" s="1" t="s">
        <v>2036</v>
      </c>
      <c r="R965" s="1" t="s">
        <v>3107</v>
      </c>
      <c r="S965" s="1"/>
      <c r="T965" s="1" t="s">
        <v>3108</v>
      </c>
      <c r="U965" s="1" t="s">
        <v>3219</v>
      </c>
      <c r="V965" s="1" t="s">
        <v>3219</v>
      </c>
      <c r="W965" s="1" t="s">
        <v>3397</v>
      </c>
      <c r="X965" s="1"/>
      <c r="Y965" s="3">
        <v>46223</v>
      </c>
      <c r="Z965" s="1" t="s">
        <v>3414</v>
      </c>
      <c r="AA965" s="3">
        <v>46223</v>
      </c>
      <c r="AB965" s="1" t="s">
        <v>3416</v>
      </c>
      <c r="AC965" s="1" t="s">
        <v>3741</v>
      </c>
      <c r="AD965" s="1" t="s">
        <v>3933</v>
      </c>
      <c r="AE965" s="1" t="s">
        <v>3934</v>
      </c>
      <c r="AF965" s="1" t="s">
        <v>3939</v>
      </c>
      <c r="AG965" s="1" t="s">
        <v>2498</v>
      </c>
      <c r="AH965" s="1" t="s">
        <v>2587</v>
      </c>
      <c r="AI965" s="1" t="s">
        <v>3950</v>
      </c>
      <c r="AJ965" s="1"/>
      <c r="AK965" s="1"/>
      <c r="AL965" s="1" t="s">
        <v>3952</v>
      </c>
      <c r="AM965" s="1" t="s">
        <v>3952</v>
      </c>
      <c r="AN965" s="1" t="s">
        <v>3958</v>
      </c>
      <c r="AO965" s="1" t="s">
        <v>4136</v>
      </c>
      <c r="AP965" s="1" t="s">
        <v>4212</v>
      </c>
      <c r="AQ965" s="1"/>
      <c r="AR965">
        <v>27816</v>
      </c>
      <c r="AS965">
        <v>700</v>
      </c>
      <c r="AT965" s="1" t="s">
        <v>4235</v>
      </c>
      <c r="AU965">
        <v>11.71</v>
      </c>
      <c r="AV965" s="1" t="s">
        <v>4452</v>
      </c>
      <c r="AW965" s="1" t="s">
        <v>3939</v>
      </c>
      <c r="AX965">
        <v>5176</v>
      </c>
      <c r="AY965">
        <v>135848</v>
      </c>
      <c r="AZ965">
        <v>73</v>
      </c>
      <c r="BA965" s="1" t="s">
        <v>3429</v>
      </c>
    </row>
    <row r="966" spans="1:53">
      <c r="A966" s="1" t="s">
        <v>996</v>
      </c>
      <c r="B966">
        <v>0</v>
      </c>
      <c r="C966">
        <v>732.9</v>
      </c>
      <c r="D966" s="1" t="s">
        <v>2037</v>
      </c>
      <c r="E966">
        <v>0</v>
      </c>
      <c r="F966">
        <v>139080</v>
      </c>
      <c r="G966">
        <v>160</v>
      </c>
      <c r="H966" s="1"/>
      <c r="I966" s="1" t="s">
        <v>2427</v>
      </c>
      <c r="J966" s="1" t="s">
        <v>2462</v>
      </c>
      <c r="K966" s="1" t="s">
        <v>2464</v>
      </c>
      <c r="L966" s="1" t="s">
        <v>2498</v>
      </c>
      <c r="M966" s="1" t="s">
        <v>2587</v>
      </c>
      <c r="N966" s="1" t="s">
        <v>2607</v>
      </c>
      <c r="O966" s="1"/>
      <c r="P966">
        <v>70</v>
      </c>
      <c r="Q966" s="1" t="s">
        <v>2037</v>
      </c>
      <c r="R966" s="1" t="s">
        <v>3107</v>
      </c>
      <c r="S966" s="1"/>
      <c r="T966" s="1" t="s">
        <v>3108</v>
      </c>
      <c r="U966" s="1" t="s">
        <v>3219</v>
      </c>
      <c r="V966" s="1" t="s">
        <v>3219</v>
      </c>
      <c r="W966" s="1" t="s">
        <v>3397</v>
      </c>
      <c r="X966" s="1"/>
      <c r="Y966" s="3">
        <v>46223</v>
      </c>
      <c r="Z966" s="1" t="s">
        <v>3414</v>
      </c>
      <c r="AA966" s="3">
        <v>46223</v>
      </c>
      <c r="AB966" s="1" t="s">
        <v>3416</v>
      </c>
      <c r="AC966" s="1" t="s">
        <v>3741</v>
      </c>
      <c r="AD966" s="1" t="s">
        <v>3933</v>
      </c>
      <c r="AE966" s="1" t="s">
        <v>3934</v>
      </c>
      <c r="AF966" s="1" t="s">
        <v>3939</v>
      </c>
      <c r="AG966" s="1" t="s">
        <v>2498</v>
      </c>
      <c r="AH966" s="1" t="s">
        <v>2587</v>
      </c>
      <c r="AI966" s="1" t="s">
        <v>3950</v>
      </c>
      <c r="AJ966" s="1"/>
      <c r="AK966" s="1"/>
      <c r="AL966" s="1" t="s">
        <v>3952</v>
      </c>
      <c r="AM966" s="1" t="s">
        <v>3952</v>
      </c>
      <c r="AN966" s="1" t="s">
        <v>3958</v>
      </c>
      <c r="AO966" s="1" t="s">
        <v>4136</v>
      </c>
      <c r="AP966" s="1" t="s">
        <v>4212</v>
      </c>
      <c r="AQ966" s="1"/>
      <c r="AR966">
        <v>27817</v>
      </c>
      <c r="AS966">
        <v>70</v>
      </c>
      <c r="AT966" s="1" t="s">
        <v>4235</v>
      </c>
      <c r="AU966">
        <v>10.47</v>
      </c>
      <c r="AV966" s="1" t="s">
        <v>4453</v>
      </c>
      <c r="AW966" s="1" t="s">
        <v>3939</v>
      </c>
      <c r="AX966">
        <v>5176</v>
      </c>
      <c r="AY966">
        <v>135848</v>
      </c>
      <c r="AZ966">
        <v>74</v>
      </c>
      <c r="BA966" s="1" t="s">
        <v>3429</v>
      </c>
    </row>
    <row r="967" spans="1:53">
      <c r="A967" s="1" t="s">
        <v>997</v>
      </c>
      <c r="B967">
        <v>0</v>
      </c>
      <c r="C967">
        <v>6410</v>
      </c>
      <c r="D967" s="1" t="s">
        <v>2038</v>
      </c>
      <c r="E967">
        <v>0</v>
      </c>
      <c r="F967">
        <v>139080</v>
      </c>
      <c r="G967">
        <v>161</v>
      </c>
      <c r="H967" s="1"/>
      <c r="I967" s="1" t="s">
        <v>2427</v>
      </c>
      <c r="J967" s="1" t="s">
        <v>2462</v>
      </c>
      <c r="K967" s="1" t="s">
        <v>2464</v>
      </c>
      <c r="L967" s="1" t="s">
        <v>2498</v>
      </c>
      <c r="M967" s="1" t="s">
        <v>2587</v>
      </c>
      <c r="N967" s="1" t="s">
        <v>2607</v>
      </c>
      <c r="O967" s="1"/>
      <c r="P967">
        <v>1000</v>
      </c>
      <c r="Q967" s="1" t="s">
        <v>2038</v>
      </c>
      <c r="R967" s="1" t="s">
        <v>3107</v>
      </c>
      <c r="S967" s="1"/>
      <c r="T967" s="1" t="s">
        <v>3108</v>
      </c>
      <c r="U967" s="1" t="s">
        <v>3219</v>
      </c>
      <c r="V967" s="1" t="s">
        <v>3219</v>
      </c>
      <c r="W967" s="1" t="s">
        <v>3397</v>
      </c>
      <c r="X967" s="1"/>
      <c r="Y967" s="3">
        <v>46223</v>
      </c>
      <c r="Z967" s="1" t="s">
        <v>3414</v>
      </c>
      <c r="AA967" s="3">
        <v>46223</v>
      </c>
      <c r="AB967" s="1" t="s">
        <v>3416</v>
      </c>
      <c r="AC967" s="1" t="s">
        <v>3741</v>
      </c>
      <c r="AD967" s="1" t="s">
        <v>3933</v>
      </c>
      <c r="AE967" s="1" t="s">
        <v>3934</v>
      </c>
      <c r="AF967" s="1" t="s">
        <v>3939</v>
      </c>
      <c r="AG967" s="1" t="s">
        <v>2498</v>
      </c>
      <c r="AH967" s="1" t="s">
        <v>2587</v>
      </c>
      <c r="AI967" s="1" t="s">
        <v>3950</v>
      </c>
      <c r="AJ967" s="1"/>
      <c r="AK967" s="1"/>
      <c r="AL967" s="1" t="s">
        <v>3952</v>
      </c>
      <c r="AM967" s="1" t="s">
        <v>3952</v>
      </c>
      <c r="AN967" s="1" t="s">
        <v>3958</v>
      </c>
      <c r="AO967" s="1" t="s">
        <v>4136</v>
      </c>
      <c r="AP967" s="1" t="s">
        <v>4212</v>
      </c>
      <c r="AQ967" s="1"/>
      <c r="AR967">
        <v>27818</v>
      </c>
      <c r="AS967">
        <v>1000</v>
      </c>
      <c r="AT967" s="1" t="s">
        <v>4235</v>
      </c>
      <c r="AU967">
        <v>6.41</v>
      </c>
      <c r="AV967" s="1" t="s">
        <v>4454</v>
      </c>
      <c r="AW967" s="1" t="s">
        <v>3939</v>
      </c>
      <c r="AX967">
        <v>5176</v>
      </c>
      <c r="AY967">
        <v>135848</v>
      </c>
      <c r="AZ967">
        <v>75</v>
      </c>
      <c r="BA967" s="1" t="s">
        <v>3429</v>
      </c>
    </row>
    <row r="968" spans="1:53">
      <c r="A968" s="1" t="s">
        <v>998</v>
      </c>
      <c r="B968">
        <v>0</v>
      </c>
      <c r="C968">
        <v>1236</v>
      </c>
      <c r="D968" s="1" t="s">
        <v>2039</v>
      </c>
      <c r="E968">
        <v>0</v>
      </c>
      <c r="F968">
        <v>139080</v>
      </c>
      <c r="G968">
        <v>162</v>
      </c>
      <c r="H968" s="1"/>
      <c r="I968" s="1" t="s">
        <v>2427</v>
      </c>
      <c r="J968" s="1" t="s">
        <v>2462</v>
      </c>
      <c r="K968" s="1" t="s">
        <v>2464</v>
      </c>
      <c r="L968" s="1" t="s">
        <v>2498</v>
      </c>
      <c r="M968" s="1" t="s">
        <v>2587</v>
      </c>
      <c r="N968" s="1" t="s">
        <v>2607</v>
      </c>
      <c r="O968" s="1"/>
      <c r="P968">
        <v>300</v>
      </c>
      <c r="Q968" s="1" t="s">
        <v>2039</v>
      </c>
      <c r="R968" s="1" t="s">
        <v>3107</v>
      </c>
      <c r="S968" s="1"/>
      <c r="T968" s="1" t="s">
        <v>3108</v>
      </c>
      <c r="U968" s="1" t="s">
        <v>3219</v>
      </c>
      <c r="V968" s="1" t="s">
        <v>3219</v>
      </c>
      <c r="W968" s="1" t="s">
        <v>3397</v>
      </c>
      <c r="X968" s="1"/>
      <c r="Y968" s="3">
        <v>46223</v>
      </c>
      <c r="Z968" s="1" t="s">
        <v>3414</v>
      </c>
      <c r="AA968" s="3">
        <v>46223</v>
      </c>
      <c r="AB968" s="1" t="s">
        <v>3416</v>
      </c>
      <c r="AC968" s="1" t="s">
        <v>3741</v>
      </c>
      <c r="AD968" s="1" t="s">
        <v>3933</v>
      </c>
      <c r="AE968" s="1" t="s">
        <v>3934</v>
      </c>
      <c r="AF968" s="1" t="s">
        <v>3939</v>
      </c>
      <c r="AG968" s="1" t="s">
        <v>2498</v>
      </c>
      <c r="AH968" s="1" t="s">
        <v>2587</v>
      </c>
      <c r="AI968" s="1" t="s">
        <v>3950</v>
      </c>
      <c r="AJ968" s="1"/>
      <c r="AK968" s="1"/>
      <c r="AL968" s="1" t="s">
        <v>3952</v>
      </c>
      <c r="AM968" s="1" t="s">
        <v>3952</v>
      </c>
      <c r="AN968" s="1" t="s">
        <v>3958</v>
      </c>
      <c r="AO968" s="1" t="s">
        <v>4136</v>
      </c>
      <c r="AP968" s="1" t="s">
        <v>4212</v>
      </c>
      <c r="AQ968" s="1"/>
      <c r="AR968">
        <v>27819</v>
      </c>
      <c r="AS968">
        <v>300</v>
      </c>
      <c r="AT968" s="1" t="s">
        <v>4235</v>
      </c>
      <c r="AU968">
        <v>4.12</v>
      </c>
      <c r="AV968" s="1" t="s">
        <v>4455</v>
      </c>
      <c r="AW968" s="1" t="s">
        <v>3939</v>
      </c>
      <c r="AX968">
        <v>5176</v>
      </c>
      <c r="AY968">
        <v>135848</v>
      </c>
      <c r="AZ968">
        <v>76</v>
      </c>
      <c r="BA968" s="1" t="s">
        <v>3429</v>
      </c>
    </row>
    <row r="969" spans="1:53">
      <c r="A969" s="1" t="s">
        <v>999</v>
      </c>
      <c r="B969">
        <v>0</v>
      </c>
      <c r="C969">
        <v>470.4</v>
      </c>
      <c r="D969" s="1" t="s">
        <v>2040</v>
      </c>
      <c r="E969">
        <v>0</v>
      </c>
      <c r="F969">
        <v>139080</v>
      </c>
      <c r="G969">
        <v>163</v>
      </c>
      <c r="H969" s="1"/>
      <c r="I969" s="1" t="s">
        <v>2427</v>
      </c>
      <c r="J969" s="1" t="s">
        <v>2462</v>
      </c>
      <c r="K969" s="1" t="s">
        <v>2464</v>
      </c>
      <c r="L969" s="1" t="s">
        <v>2498</v>
      </c>
      <c r="M969" s="1" t="s">
        <v>2587</v>
      </c>
      <c r="N969" s="1" t="s">
        <v>2607</v>
      </c>
      <c r="O969" s="1"/>
      <c r="P969">
        <v>560</v>
      </c>
      <c r="Q969" s="1" t="s">
        <v>2040</v>
      </c>
      <c r="R969" s="1" t="s">
        <v>3107</v>
      </c>
      <c r="S969" s="1"/>
      <c r="T969" s="1" t="s">
        <v>3108</v>
      </c>
      <c r="U969" s="1" t="s">
        <v>3219</v>
      </c>
      <c r="V969" s="1" t="s">
        <v>3219</v>
      </c>
      <c r="W969" s="1" t="s">
        <v>3397</v>
      </c>
      <c r="X969" s="1"/>
      <c r="Y969" s="3">
        <v>46223</v>
      </c>
      <c r="Z969" s="1" t="s">
        <v>3414</v>
      </c>
      <c r="AA969" s="3">
        <v>46223</v>
      </c>
      <c r="AB969" s="1" t="s">
        <v>3416</v>
      </c>
      <c r="AC969" s="1" t="s">
        <v>3741</v>
      </c>
      <c r="AD969" s="1" t="s">
        <v>3933</v>
      </c>
      <c r="AE969" s="1" t="s">
        <v>3934</v>
      </c>
      <c r="AF969" s="1" t="s">
        <v>3939</v>
      </c>
      <c r="AG969" s="1" t="s">
        <v>2498</v>
      </c>
      <c r="AH969" s="1" t="s">
        <v>2587</v>
      </c>
      <c r="AI969" s="1" t="s">
        <v>3950</v>
      </c>
      <c r="AJ969" s="1"/>
      <c r="AK969" s="1"/>
      <c r="AL969" s="1" t="s">
        <v>3952</v>
      </c>
      <c r="AM969" s="1" t="s">
        <v>3952</v>
      </c>
      <c r="AN969" s="1" t="s">
        <v>3958</v>
      </c>
      <c r="AO969" s="1" t="s">
        <v>4136</v>
      </c>
      <c r="AP969" s="1" t="s">
        <v>4212</v>
      </c>
      <c r="AQ969" s="1"/>
      <c r="AR969">
        <v>27820</v>
      </c>
      <c r="AS969">
        <v>560</v>
      </c>
      <c r="AT969" s="1" t="s">
        <v>4235</v>
      </c>
      <c r="AU969">
        <v>0.84</v>
      </c>
      <c r="AV969" s="1" t="s">
        <v>4456</v>
      </c>
      <c r="AW969" s="1" t="s">
        <v>3939</v>
      </c>
      <c r="AX969">
        <v>5176</v>
      </c>
      <c r="AY969">
        <v>135848</v>
      </c>
      <c r="AZ969">
        <v>77</v>
      </c>
      <c r="BA969" s="1" t="s">
        <v>3429</v>
      </c>
    </row>
    <row r="970" spans="1:53">
      <c r="A970" s="1" t="s">
        <v>1000</v>
      </c>
      <c r="B970">
        <v>0</v>
      </c>
      <c r="C970">
        <v>40766.199999999997</v>
      </c>
      <c r="D970" s="1" t="s">
        <v>2041</v>
      </c>
      <c r="E970">
        <v>0</v>
      </c>
      <c r="F970">
        <v>139080</v>
      </c>
      <c r="G970">
        <v>164</v>
      </c>
      <c r="H970" s="1"/>
      <c r="I970" s="1" t="s">
        <v>2427</v>
      </c>
      <c r="J970" s="1" t="s">
        <v>2462</v>
      </c>
      <c r="K970" s="1" t="s">
        <v>2464</v>
      </c>
      <c r="L970" s="1" t="s">
        <v>2498</v>
      </c>
      <c r="M970" s="1" t="s">
        <v>2587</v>
      </c>
      <c r="N970" s="1" t="s">
        <v>2607</v>
      </c>
      <c r="O970" s="1"/>
      <c r="P970">
        <v>6430</v>
      </c>
      <c r="Q970" s="1" t="s">
        <v>2041</v>
      </c>
      <c r="R970" s="1" t="s">
        <v>3107</v>
      </c>
      <c r="S970" s="1"/>
      <c r="T970" s="1" t="s">
        <v>3108</v>
      </c>
      <c r="U970" s="1" t="s">
        <v>3219</v>
      </c>
      <c r="V970" s="1" t="s">
        <v>3219</v>
      </c>
      <c r="W970" s="1" t="s">
        <v>3397</v>
      </c>
      <c r="X970" s="1"/>
      <c r="Y970" s="3">
        <v>46223</v>
      </c>
      <c r="Z970" s="1" t="s">
        <v>3414</v>
      </c>
      <c r="AA970" s="3">
        <v>46223</v>
      </c>
      <c r="AB970" s="1" t="s">
        <v>3416</v>
      </c>
      <c r="AC970" s="1" t="s">
        <v>3741</v>
      </c>
      <c r="AD970" s="1" t="s">
        <v>3933</v>
      </c>
      <c r="AE970" s="1" t="s">
        <v>3934</v>
      </c>
      <c r="AF970" s="1" t="s">
        <v>3939</v>
      </c>
      <c r="AG970" s="1" t="s">
        <v>2498</v>
      </c>
      <c r="AH970" s="1" t="s">
        <v>2587</v>
      </c>
      <c r="AI970" s="1" t="s">
        <v>3950</v>
      </c>
      <c r="AJ970" s="1"/>
      <c r="AK970" s="1"/>
      <c r="AL970" s="1" t="s">
        <v>3952</v>
      </c>
      <c r="AM970" s="1" t="s">
        <v>3952</v>
      </c>
      <c r="AN970" s="1" t="s">
        <v>3958</v>
      </c>
      <c r="AO970" s="1" t="s">
        <v>4136</v>
      </c>
      <c r="AP970" s="1" t="s">
        <v>4212</v>
      </c>
      <c r="AQ970" s="1"/>
      <c r="AR970">
        <v>27821</v>
      </c>
      <c r="AS970">
        <v>6430</v>
      </c>
      <c r="AT970" s="1" t="s">
        <v>4235</v>
      </c>
      <c r="AU970">
        <v>6.34</v>
      </c>
      <c r="AV970" s="1" t="s">
        <v>4457</v>
      </c>
      <c r="AW970" s="1" t="s">
        <v>3939</v>
      </c>
      <c r="AX970">
        <v>5176</v>
      </c>
      <c r="AY970">
        <v>135848</v>
      </c>
      <c r="AZ970">
        <v>78</v>
      </c>
      <c r="BA970" s="1" t="s">
        <v>3429</v>
      </c>
    </row>
    <row r="971" spans="1:53">
      <c r="A971" s="1" t="s">
        <v>1001</v>
      </c>
      <c r="B971">
        <v>0</v>
      </c>
      <c r="C971">
        <v>14473</v>
      </c>
      <c r="D971" s="1" t="s">
        <v>2042</v>
      </c>
      <c r="E971">
        <v>0</v>
      </c>
      <c r="F971">
        <v>139080</v>
      </c>
      <c r="G971">
        <v>165</v>
      </c>
      <c r="H971" s="1"/>
      <c r="I971" s="1" t="s">
        <v>2427</v>
      </c>
      <c r="J971" s="1" t="s">
        <v>2462</v>
      </c>
      <c r="K971" s="1" t="s">
        <v>2464</v>
      </c>
      <c r="L971" s="1" t="s">
        <v>2498</v>
      </c>
      <c r="M971" s="1" t="s">
        <v>2587</v>
      </c>
      <c r="N971" s="1" t="s">
        <v>2607</v>
      </c>
      <c r="O971" s="1"/>
      <c r="P971">
        <v>820</v>
      </c>
      <c r="Q971" s="1" t="s">
        <v>2042</v>
      </c>
      <c r="R971" s="1" t="s">
        <v>3107</v>
      </c>
      <c r="S971" s="1"/>
      <c r="T971" s="1" t="s">
        <v>3108</v>
      </c>
      <c r="U971" s="1" t="s">
        <v>3219</v>
      </c>
      <c r="V971" s="1" t="s">
        <v>3219</v>
      </c>
      <c r="W971" s="1" t="s">
        <v>3397</v>
      </c>
      <c r="X971" s="1"/>
      <c r="Y971" s="3">
        <v>46223</v>
      </c>
      <c r="Z971" s="1" t="s">
        <v>3414</v>
      </c>
      <c r="AA971" s="3">
        <v>46223</v>
      </c>
      <c r="AB971" s="1" t="s">
        <v>3416</v>
      </c>
      <c r="AC971" s="1" t="s">
        <v>3741</v>
      </c>
      <c r="AD971" s="1" t="s">
        <v>3933</v>
      </c>
      <c r="AE971" s="1" t="s">
        <v>3934</v>
      </c>
      <c r="AF971" s="1" t="s">
        <v>3939</v>
      </c>
      <c r="AG971" s="1" t="s">
        <v>2498</v>
      </c>
      <c r="AH971" s="1" t="s">
        <v>2587</v>
      </c>
      <c r="AI971" s="1" t="s">
        <v>3950</v>
      </c>
      <c r="AJ971" s="1"/>
      <c r="AK971" s="1"/>
      <c r="AL971" s="1" t="s">
        <v>3952</v>
      </c>
      <c r="AM971" s="1" t="s">
        <v>3952</v>
      </c>
      <c r="AN971" s="1" t="s">
        <v>3958</v>
      </c>
      <c r="AO971" s="1" t="s">
        <v>4136</v>
      </c>
      <c r="AP971" s="1" t="s">
        <v>4212</v>
      </c>
      <c r="AQ971" s="1"/>
      <c r="AR971">
        <v>27822</v>
      </c>
      <c r="AS971">
        <v>820</v>
      </c>
      <c r="AT971" s="1" t="s">
        <v>4235</v>
      </c>
      <c r="AU971">
        <v>17.649999999999999</v>
      </c>
      <c r="AV971" s="1" t="s">
        <v>4458</v>
      </c>
      <c r="AW971" s="1" t="s">
        <v>3939</v>
      </c>
      <c r="AX971">
        <v>5176</v>
      </c>
      <c r="AY971">
        <v>135848</v>
      </c>
      <c r="AZ971">
        <v>79</v>
      </c>
      <c r="BA971" s="1" t="s">
        <v>3429</v>
      </c>
    </row>
    <row r="972" spans="1:53">
      <c r="A972" s="1" t="s">
        <v>1002</v>
      </c>
      <c r="B972">
        <v>0</v>
      </c>
      <c r="C972">
        <v>59</v>
      </c>
      <c r="D972" s="1" t="s">
        <v>2043</v>
      </c>
      <c r="E972">
        <v>0</v>
      </c>
      <c r="F972">
        <v>139080</v>
      </c>
      <c r="G972">
        <v>166</v>
      </c>
      <c r="H972" s="1"/>
      <c r="I972" s="1" t="s">
        <v>2427</v>
      </c>
      <c r="J972" s="1" t="s">
        <v>2462</v>
      </c>
      <c r="K972" s="1" t="s">
        <v>2464</v>
      </c>
      <c r="L972" s="1" t="s">
        <v>2498</v>
      </c>
      <c r="M972" s="1" t="s">
        <v>2587</v>
      </c>
      <c r="N972" s="1" t="s">
        <v>2607</v>
      </c>
      <c r="O972" s="1"/>
      <c r="P972">
        <v>100</v>
      </c>
      <c r="Q972" s="1" t="s">
        <v>2043</v>
      </c>
      <c r="R972" s="1" t="s">
        <v>3107</v>
      </c>
      <c r="S972" s="1"/>
      <c r="T972" s="1" t="s">
        <v>3108</v>
      </c>
      <c r="U972" s="1" t="s">
        <v>3219</v>
      </c>
      <c r="V972" s="1" t="s">
        <v>3219</v>
      </c>
      <c r="W972" s="1" t="s">
        <v>3397</v>
      </c>
      <c r="X972" s="1"/>
      <c r="Y972" s="3">
        <v>46223</v>
      </c>
      <c r="Z972" s="1" t="s">
        <v>3414</v>
      </c>
      <c r="AA972" s="3">
        <v>46223</v>
      </c>
      <c r="AB972" s="1" t="s">
        <v>3416</v>
      </c>
      <c r="AC972" s="1" t="s">
        <v>3741</v>
      </c>
      <c r="AD972" s="1" t="s">
        <v>3933</v>
      </c>
      <c r="AE972" s="1" t="s">
        <v>3934</v>
      </c>
      <c r="AF972" s="1" t="s">
        <v>3939</v>
      </c>
      <c r="AG972" s="1" t="s">
        <v>2498</v>
      </c>
      <c r="AH972" s="1" t="s">
        <v>2587</v>
      </c>
      <c r="AI972" s="1" t="s">
        <v>3950</v>
      </c>
      <c r="AJ972" s="1"/>
      <c r="AK972" s="1"/>
      <c r="AL972" s="1" t="s">
        <v>3952</v>
      </c>
      <c r="AM972" s="1" t="s">
        <v>3952</v>
      </c>
      <c r="AN972" s="1" t="s">
        <v>3958</v>
      </c>
      <c r="AO972" s="1" t="s">
        <v>4136</v>
      </c>
      <c r="AP972" s="1" t="s">
        <v>4212</v>
      </c>
      <c r="AQ972" s="1"/>
      <c r="AR972">
        <v>27823</v>
      </c>
      <c r="AS972">
        <v>100</v>
      </c>
      <c r="AT972" s="1" t="s">
        <v>4235</v>
      </c>
      <c r="AU972">
        <v>0.59</v>
      </c>
      <c r="AV972" s="1" t="s">
        <v>4459</v>
      </c>
      <c r="AW972" s="1" t="s">
        <v>3939</v>
      </c>
      <c r="AX972">
        <v>5176</v>
      </c>
      <c r="AY972">
        <v>135848</v>
      </c>
      <c r="AZ972">
        <v>80</v>
      </c>
      <c r="BA972" s="1" t="s">
        <v>3429</v>
      </c>
    </row>
    <row r="973" spans="1:53">
      <c r="A973" s="1" t="s">
        <v>1003</v>
      </c>
      <c r="B973">
        <v>0</v>
      </c>
      <c r="C973">
        <v>118</v>
      </c>
      <c r="D973" s="1" t="s">
        <v>2044</v>
      </c>
      <c r="E973">
        <v>0</v>
      </c>
      <c r="F973">
        <v>139080</v>
      </c>
      <c r="G973">
        <v>167</v>
      </c>
      <c r="H973" s="1"/>
      <c r="I973" s="1" t="s">
        <v>2427</v>
      </c>
      <c r="J973" s="1" t="s">
        <v>2462</v>
      </c>
      <c r="K973" s="1" t="s">
        <v>2464</v>
      </c>
      <c r="L973" s="1" t="s">
        <v>2498</v>
      </c>
      <c r="M973" s="1" t="s">
        <v>2587</v>
      </c>
      <c r="N973" s="1" t="s">
        <v>2607</v>
      </c>
      <c r="O973" s="1"/>
      <c r="P973">
        <v>100</v>
      </c>
      <c r="Q973" s="1" t="s">
        <v>2044</v>
      </c>
      <c r="R973" s="1" t="s">
        <v>3107</v>
      </c>
      <c r="S973" s="1"/>
      <c r="T973" s="1" t="s">
        <v>3108</v>
      </c>
      <c r="U973" s="1" t="s">
        <v>3219</v>
      </c>
      <c r="V973" s="1" t="s">
        <v>3219</v>
      </c>
      <c r="W973" s="1" t="s">
        <v>3397</v>
      </c>
      <c r="X973" s="1"/>
      <c r="Y973" s="3">
        <v>46223</v>
      </c>
      <c r="Z973" s="1" t="s">
        <v>3414</v>
      </c>
      <c r="AA973" s="3">
        <v>46223</v>
      </c>
      <c r="AB973" s="1" t="s">
        <v>3416</v>
      </c>
      <c r="AC973" s="1" t="s">
        <v>3741</v>
      </c>
      <c r="AD973" s="1" t="s">
        <v>3933</v>
      </c>
      <c r="AE973" s="1" t="s">
        <v>3934</v>
      </c>
      <c r="AF973" s="1" t="s">
        <v>3939</v>
      </c>
      <c r="AG973" s="1" t="s">
        <v>2498</v>
      </c>
      <c r="AH973" s="1" t="s">
        <v>2587</v>
      </c>
      <c r="AI973" s="1" t="s">
        <v>3950</v>
      </c>
      <c r="AJ973" s="1"/>
      <c r="AK973" s="1"/>
      <c r="AL973" s="1" t="s">
        <v>3952</v>
      </c>
      <c r="AM973" s="1" t="s">
        <v>3952</v>
      </c>
      <c r="AN973" s="1" t="s">
        <v>3958</v>
      </c>
      <c r="AO973" s="1" t="s">
        <v>4136</v>
      </c>
      <c r="AP973" s="1" t="s">
        <v>4212</v>
      </c>
      <c r="AQ973" s="1"/>
      <c r="AR973">
        <v>27824</v>
      </c>
      <c r="AS973">
        <v>100</v>
      </c>
      <c r="AT973" s="1" t="s">
        <v>4235</v>
      </c>
      <c r="AU973">
        <v>1.18</v>
      </c>
      <c r="AV973" s="1" t="s">
        <v>4460</v>
      </c>
      <c r="AW973" s="1" t="s">
        <v>3939</v>
      </c>
      <c r="AX973">
        <v>5176</v>
      </c>
      <c r="AY973">
        <v>135848</v>
      </c>
      <c r="AZ973">
        <v>81</v>
      </c>
      <c r="BA973" s="1" t="s">
        <v>3429</v>
      </c>
    </row>
    <row r="974" spans="1:53">
      <c r="A974" s="1" t="s">
        <v>1004</v>
      </c>
      <c r="B974">
        <v>0</v>
      </c>
      <c r="C974">
        <v>5964.4</v>
      </c>
      <c r="D974" s="1" t="s">
        <v>2045</v>
      </c>
      <c r="E974">
        <v>0</v>
      </c>
      <c r="F974">
        <v>139080</v>
      </c>
      <c r="G974">
        <v>168</v>
      </c>
      <c r="H974" s="1"/>
      <c r="I974" s="1" t="s">
        <v>2427</v>
      </c>
      <c r="J974" s="1" t="s">
        <v>2462</v>
      </c>
      <c r="K974" s="1" t="s">
        <v>2464</v>
      </c>
      <c r="L974" s="1" t="s">
        <v>2498</v>
      </c>
      <c r="M974" s="1" t="s">
        <v>2587</v>
      </c>
      <c r="N974" s="1" t="s">
        <v>2607</v>
      </c>
      <c r="O974" s="1"/>
      <c r="P974">
        <v>4810</v>
      </c>
      <c r="Q974" s="1" t="s">
        <v>2045</v>
      </c>
      <c r="R974" s="1" t="s">
        <v>3107</v>
      </c>
      <c r="S974" s="1"/>
      <c r="T974" s="1" t="s">
        <v>3108</v>
      </c>
      <c r="U974" s="1" t="s">
        <v>3219</v>
      </c>
      <c r="V974" s="1" t="s">
        <v>3219</v>
      </c>
      <c r="W974" s="1" t="s">
        <v>3397</v>
      </c>
      <c r="X974" s="1"/>
      <c r="Y974" s="3">
        <v>46223</v>
      </c>
      <c r="Z974" s="1" t="s">
        <v>3414</v>
      </c>
      <c r="AA974" s="3">
        <v>46223</v>
      </c>
      <c r="AB974" s="1" t="s">
        <v>3416</v>
      </c>
      <c r="AC974" s="1" t="s">
        <v>3741</v>
      </c>
      <c r="AD974" s="1" t="s">
        <v>3933</v>
      </c>
      <c r="AE974" s="1" t="s">
        <v>3934</v>
      </c>
      <c r="AF974" s="1" t="s">
        <v>3939</v>
      </c>
      <c r="AG974" s="1" t="s">
        <v>2498</v>
      </c>
      <c r="AH974" s="1" t="s">
        <v>2587</v>
      </c>
      <c r="AI974" s="1" t="s">
        <v>3950</v>
      </c>
      <c r="AJ974" s="1"/>
      <c r="AK974" s="1"/>
      <c r="AL974" s="1" t="s">
        <v>3952</v>
      </c>
      <c r="AM974" s="1" t="s">
        <v>3952</v>
      </c>
      <c r="AN974" s="1" t="s">
        <v>3958</v>
      </c>
      <c r="AO974" s="1" t="s">
        <v>4136</v>
      </c>
      <c r="AP974" s="1" t="s">
        <v>4212</v>
      </c>
      <c r="AQ974" s="1"/>
      <c r="AR974">
        <v>27825</v>
      </c>
      <c r="AS974">
        <v>4810</v>
      </c>
      <c r="AT974" s="1" t="s">
        <v>4235</v>
      </c>
      <c r="AU974">
        <v>1.24</v>
      </c>
      <c r="AV974" s="1" t="s">
        <v>4461</v>
      </c>
      <c r="AW974" s="1" t="s">
        <v>3939</v>
      </c>
      <c r="AX974">
        <v>5176</v>
      </c>
      <c r="AY974">
        <v>135848</v>
      </c>
      <c r="AZ974">
        <v>82</v>
      </c>
      <c r="BA974" s="1" t="s">
        <v>3429</v>
      </c>
    </row>
    <row r="975" spans="1:53">
      <c r="A975" s="1" t="s">
        <v>1005</v>
      </c>
      <c r="B975">
        <v>0</v>
      </c>
      <c r="C975">
        <v>1240</v>
      </c>
      <c r="D975" s="1" t="s">
        <v>2046</v>
      </c>
      <c r="E975">
        <v>0</v>
      </c>
      <c r="F975">
        <v>139080</v>
      </c>
      <c r="G975">
        <v>169</v>
      </c>
      <c r="H975" s="1"/>
      <c r="I975" s="1" t="s">
        <v>2427</v>
      </c>
      <c r="J975" s="1" t="s">
        <v>2462</v>
      </c>
      <c r="K975" s="1" t="s">
        <v>2464</v>
      </c>
      <c r="L975" s="1" t="s">
        <v>2498</v>
      </c>
      <c r="M975" s="1" t="s">
        <v>2587</v>
      </c>
      <c r="N975" s="1" t="s">
        <v>2607</v>
      </c>
      <c r="O975" s="1"/>
      <c r="P975">
        <v>1000</v>
      </c>
      <c r="Q975" s="1" t="s">
        <v>2046</v>
      </c>
      <c r="R975" s="1" t="s">
        <v>3107</v>
      </c>
      <c r="S975" s="1"/>
      <c r="T975" s="1" t="s">
        <v>3108</v>
      </c>
      <c r="U975" s="1" t="s">
        <v>3219</v>
      </c>
      <c r="V975" s="1" t="s">
        <v>3219</v>
      </c>
      <c r="W975" s="1" t="s">
        <v>3397</v>
      </c>
      <c r="X975" s="1"/>
      <c r="Y975" s="3">
        <v>46223</v>
      </c>
      <c r="Z975" s="1" t="s">
        <v>3414</v>
      </c>
      <c r="AA975" s="3">
        <v>46223</v>
      </c>
      <c r="AB975" s="1" t="s">
        <v>3416</v>
      </c>
      <c r="AC975" s="1" t="s">
        <v>3741</v>
      </c>
      <c r="AD975" s="1" t="s">
        <v>3933</v>
      </c>
      <c r="AE975" s="1" t="s">
        <v>3934</v>
      </c>
      <c r="AF975" s="1" t="s">
        <v>3939</v>
      </c>
      <c r="AG975" s="1" t="s">
        <v>2498</v>
      </c>
      <c r="AH975" s="1" t="s">
        <v>2587</v>
      </c>
      <c r="AI975" s="1" t="s">
        <v>3950</v>
      </c>
      <c r="AJ975" s="1"/>
      <c r="AK975" s="1"/>
      <c r="AL975" s="1" t="s">
        <v>3952</v>
      </c>
      <c r="AM975" s="1" t="s">
        <v>3952</v>
      </c>
      <c r="AN975" s="1" t="s">
        <v>3958</v>
      </c>
      <c r="AO975" s="1" t="s">
        <v>4136</v>
      </c>
      <c r="AP975" s="1" t="s">
        <v>4212</v>
      </c>
      <c r="AQ975" s="1"/>
      <c r="AR975">
        <v>27826</v>
      </c>
      <c r="AS975">
        <v>1000</v>
      </c>
      <c r="AT975" s="1" t="s">
        <v>4235</v>
      </c>
      <c r="AU975">
        <v>1.24</v>
      </c>
      <c r="AV975" s="1" t="s">
        <v>4462</v>
      </c>
      <c r="AW975" s="1" t="s">
        <v>3939</v>
      </c>
      <c r="AX975">
        <v>5176</v>
      </c>
      <c r="AY975">
        <v>135848</v>
      </c>
      <c r="AZ975">
        <v>83</v>
      </c>
      <c r="BA975" s="1" t="s">
        <v>3429</v>
      </c>
    </row>
    <row r="976" spans="1:53">
      <c r="A976" s="1" t="s">
        <v>1006</v>
      </c>
      <c r="B976">
        <v>0</v>
      </c>
      <c r="C976">
        <v>939</v>
      </c>
      <c r="D976" s="1" t="s">
        <v>2047</v>
      </c>
      <c r="E976">
        <v>0</v>
      </c>
      <c r="F976">
        <v>139080</v>
      </c>
      <c r="G976">
        <v>170</v>
      </c>
      <c r="H976" s="1"/>
      <c r="I976" s="1" t="s">
        <v>2427</v>
      </c>
      <c r="J976" s="1" t="s">
        <v>2462</v>
      </c>
      <c r="K976" s="1" t="s">
        <v>2464</v>
      </c>
      <c r="L976" s="1" t="s">
        <v>2498</v>
      </c>
      <c r="M976" s="1" t="s">
        <v>2587</v>
      </c>
      <c r="N976" s="1" t="s">
        <v>2607</v>
      </c>
      <c r="O976" s="1"/>
      <c r="P976">
        <v>300</v>
      </c>
      <c r="Q976" s="1" t="s">
        <v>2047</v>
      </c>
      <c r="R976" s="1" t="s">
        <v>3107</v>
      </c>
      <c r="S976" s="1"/>
      <c r="T976" s="1" t="s">
        <v>3108</v>
      </c>
      <c r="U976" s="1" t="s">
        <v>3219</v>
      </c>
      <c r="V976" s="1" t="s">
        <v>3219</v>
      </c>
      <c r="W976" s="1" t="s">
        <v>3397</v>
      </c>
      <c r="X976" s="1"/>
      <c r="Y976" s="3">
        <v>46223</v>
      </c>
      <c r="Z976" s="1" t="s">
        <v>3414</v>
      </c>
      <c r="AA976" s="3">
        <v>46223</v>
      </c>
      <c r="AB976" s="1" t="s">
        <v>3416</v>
      </c>
      <c r="AC976" s="1" t="s">
        <v>3741</v>
      </c>
      <c r="AD976" s="1" t="s">
        <v>3933</v>
      </c>
      <c r="AE976" s="1" t="s">
        <v>3934</v>
      </c>
      <c r="AF976" s="1" t="s">
        <v>3939</v>
      </c>
      <c r="AG976" s="1" t="s">
        <v>2498</v>
      </c>
      <c r="AH976" s="1" t="s">
        <v>2587</v>
      </c>
      <c r="AI976" s="1" t="s">
        <v>3950</v>
      </c>
      <c r="AJ976" s="1"/>
      <c r="AK976" s="1"/>
      <c r="AL976" s="1" t="s">
        <v>3952</v>
      </c>
      <c r="AM976" s="1" t="s">
        <v>3952</v>
      </c>
      <c r="AN976" s="1" t="s">
        <v>3958</v>
      </c>
      <c r="AO976" s="1" t="s">
        <v>4136</v>
      </c>
      <c r="AP976" s="1" t="s">
        <v>4212</v>
      </c>
      <c r="AQ976" s="1"/>
      <c r="AR976">
        <v>27827</v>
      </c>
      <c r="AS976">
        <v>300</v>
      </c>
      <c r="AT976" s="1" t="s">
        <v>4235</v>
      </c>
      <c r="AU976">
        <v>3.13</v>
      </c>
      <c r="AV976" s="1" t="s">
        <v>4463</v>
      </c>
      <c r="AW976" s="1" t="s">
        <v>3939</v>
      </c>
      <c r="AX976">
        <v>5176</v>
      </c>
      <c r="AY976">
        <v>135848</v>
      </c>
      <c r="AZ976">
        <v>84</v>
      </c>
      <c r="BA976" s="1" t="s">
        <v>3429</v>
      </c>
    </row>
    <row r="977" spans="1:53">
      <c r="A977" s="1" t="s">
        <v>1007</v>
      </c>
      <c r="B977">
        <v>0</v>
      </c>
      <c r="C977">
        <v>5356</v>
      </c>
      <c r="D977" s="1" t="s">
        <v>2048</v>
      </c>
      <c r="E977">
        <v>0</v>
      </c>
      <c r="F977">
        <v>139080</v>
      </c>
      <c r="G977">
        <v>171</v>
      </c>
      <c r="H977" s="1"/>
      <c r="I977" s="1" t="s">
        <v>2427</v>
      </c>
      <c r="J977" s="1" t="s">
        <v>2462</v>
      </c>
      <c r="K977" s="1" t="s">
        <v>2464</v>
      </c>
      <c r="L977" s="1" t="s">
        <v>2498</v>
      </c>
      <c r="M977" s="1" t="s">
        <v>2587</v>
      </c>
      <c r="N977" s="1" t="s">
        <v>2607</v>
      </c>
      <c r="O977" s="1"/>
      <c r="P977">
        <v>1300</v>
      </c>
      <c r="Q977" s="1" t="s">
        <v>2048</v>
      </c>
      <c r="R977" s="1" t="s">
        <v>3107</v>
      </c>
      <c r="S977" s="1"/>
      <c r="T977" s="1" t="s">
        <v>3108</v>
      </c>
      <c r="U977" s="1" t="s">
        <v>3219</v>
      </c>
      <c r="V977" s="1" t="s">
        <v>3219</v>
      </c>
      <c r="W977" s="1" t="s">
        <v>3397</v>
      </c>
      <c r="X977" s="1"/>
      <c r="Y977" s="3">
        <v>46223</v>
      </c>
      <c r="Z977" s="1" t="s">
        <v>3414</v>
      </c>
      <c r="AA977" s="3">
        <v>46223</v>
      </c>
      <c r="AB977" s="1" t="s">
        <v>3416</v>
      </c>
      <c r="AC977" s="1" t="s">
        <v>3741</v>
      </c>
      <c r="AD977" s="1" t="s">
        <v>3933</v>
      </c>
      <c r="AE977" s="1" t="s">
        <v>3934</v>
      </c>
      <c r="AF977" s="1" t="s">
        <v>3939</v>
      </c>
      <c r="AG977" s="1" t="s">
        <v>2498</v>
      </c>
      <c r="AH977" s="1" t="s">
        <v>2587</v>
      </c>
      <c r="AI977" s="1" t="s">
        <v>3950</v>
      </c>
      <c r="AJ977" s="1"/>
      <c r="AK977" s="1"/>
      <c r="AL977" s="1" t="s">
        <v>3952</v>
      </c>
      <c r="AM977" s="1" t="s">
        <v>3952</v>
      </c>
      <c r="AN977" s="1" t="s">
        <v>3958</v>
      </c>
      <c r="AO977" s="1" t="s">
        <v>4136</v>
      </c>
      <c r="AP977" s="1" t="s">
        <v>4212</v>
      </c>
      <c r="AQ977" s="1"/>
      <c r="AR977">
        <v>27828</v>
      </c>
      <c r="AS977">
        <v>1300</v>
      </c>
      <c r="AT977" s="1" t="s">
        <v>4235</v>
      </c>
      <c r="AU977">
        <v>4.12</v>
      </c>
      <c r="AV977" s="1" t="s">
        <v>4464</v>
      </c>
      <c r="AW977" s="1" t="s">
        <v>3939</v>
      </c>
      <c r="AX977">
        <v>5176</v>
      </c>
      <c r="AY977">
        <v>135848</v>
      </c>
      <c r="AZ977">
        <v>85</v>
      </c>
      <c r="BA977" s="1" t="s">
        <v>3429</v>
      </c>
    </row>
    <row r="978" spans="1:53">
      <c r="A978" s="1" t="s">
        <v>1008</v>
      </c>
      <c r="B978">
        <v>0</v>
      </c>
      <c r="C978">
        <v>810</v>
      </c>
      <c r="D978" s="1" t="s">
        <v>2049</v>
      </c>
      <c r="E978">
        <v>0</v>
      </c>
      <c r="F978">
        <v>139080</v>
      </c>
      <c r="G978">
        <v>172</v>
      </c>
      <c r="H978" s="1"/>
      <c r="I978" s="1" t="s">
        <v>2427</v>
      </c>
      <c r="J978" s="1" t="s">
        <v>2462</v>
      </c>
      <c r="K978" s="1" t="s">
        <v>2464</v>
      </c>
      <c r="L978" s="1" t="s">
        <v>2498</v>
      </c>
      <c r="M978" s="1" t="s">
        <v>2587</v>
      </c>
      <c r="N978" s="1" t="s">
        <v>2607</v>
      </c>
      <c r="O978" s="1"/>
      <c r="P978">
        <v>1500</v>
      </c>
      <c r="Q978" s="1" t="s">
        <v>2049</v>
      </c>
      <c r="R978" s="1" t="s">
        <v>3107</v>
      </c>
      <c r="S978" s="1"/>
      <c r="T978" s="1" t="s">
        <v>3108</v>
      </c>
      <c r="U978" s="1" t="s">
        <v>3219</v>
      </c>
      <c r="V978" s="1" t="s">
        <v>3219</v>
      </c>
      <c r="W978" s="1" t="s">
        <v>3397</v>
      </c>
      <c r="X978" s="1"/>
      <c r="Y978" s="3">
        <v>46223</v>
      </c>
      <c r="Z978" s="1" t="s">
        <v>3414</v>
      </c>
      <c r="AA978" s="3">
        <v>46223</v>
      </c>
      <c r="AB978" s="1" t="s">
        <v>3416</v>
      </c>
      <c r="AC978" s="1" t="s">
        <v>3741</v>
      </c>
      <c r="AD978" s="1" t="s">
        <v>3933</v>
      </c>
      <c r="AE978" s="1" t="s">
        <v>3934</v>
      </c>
      <c r="AF978" s="1" t="s">
        <v>3939</v>
      </c>
      <c r="AG978" s="1" t="s">
        <v>2498</v>
      </c>
      <c r="AH978" s="1" t="s">
        <v>2587</v>
      </c>
      <c r="AI978" s="1" t="s">
        <v>3950</v>
      </c>
      <c r="AJ978" s="1"/>
      <c r="AK978" s="1"/>
      <c r="AL978" s="1" t="s">
        <v>3952</v>
      </c>
      <c r="AM978" s="1" t="s">
        <v>3952</v>
      </c>
      <c r="AN978" s="1" t="s">
        <v>3958</v>
      </c>
      <c r="AO978" s="1" t="s">
        <v>4136</v>
      </c>
      <c r="AP978" s="1" t="s">
        <v>4212</v>
      </c>
      <c r="AQ978" s="1"/>
      <c r="AR978">
        <v>27829</v>
      </c>
      <c r="AS978">
        <v>1500</v>
      </c>
      <c r="AT978" s="1" t="s">
        <v>4235</v>
      </c>
      <c r="AU978">
        <v>0.54</v>
      </c>
      <c r="AV978" s="1" t="s">
        <v>4465</v>
      </c>
      <c r="AW978" s="1" t="s">
        <v>3939</v>
      </c>
      <c r="AX978">
        <v>5176</v>
      </c>
      <c r="AY978">
        <v>135848</v>
      </c>
      <c r="AZ978">
        <v>86</v>
      </c>
      <c r="BA978" s="1" t="s">
        <v>3429</v>
      </c>
    </row>
    <row r="979" spans="1:53">
      <c r="A979" s="1" t="s">
        <v>1009</v>
      </c>
      <c r="B979">
        <v>0</v>
      </c>
      <c r="C979">
        <v>1675</v>
      </c>
      <c r="D979" s="1" t="s">
        <v>2050</v>
      </c>
      <c r="E979">
        <v>0</v>
      </c>
      <c r="F979">
        <v>139080</v>
      </c>
      <c r="G979">
        <v>173</v>
      </c>
      <c r="H979" s="1"/>
      <c r="I979" s="1" t="s">
        <v>2427</v>
      </c>
      <c r="J979" s="1" t="s">
        <v>2462</v>
      </c>
      <c r="K979" s="1" t="s">
        <v>2464</v>
      </c>
      <c r="L979" s="1" t="s">
        <v>2498</v>
      </c>
      <c r="M979" s="1" t="s">
        <v>2587</v>
      </c>
      <c r="N979" s="1" t="s">
        <v>2607</v>
      </c>
      <c r="O979" s="1"/>
      <c r="P979">
        <v>500</v>
      </c>
      <c r="Q979" s="1" t="s">
        <v>2050</v>
      </c>
      <c r="R979" s="1" t="s">
        <v>3107</v>
      </c>
      <c r="S979" s="1"/>
      <c r="T979" s="1" t="s">
        <v>3108</v>
      </c>
      <c r="U979" s="1" t="s">
        <v>3219</v>
      </c>
      <c r="V979" s="1" t="s">
        <v>3219</v>
      </c>
      <c r="W979" s="1" t="s">
        <v>3397</v>
      </c>
      <c r="X979" s="1"/>
      <c r="Y979" s="3">
        <v>46223</v>
      </c>
      <c r="Z979" s="1" t="s">
        <v>3414</v>
      </c>
      <c r="AA979" s="3">
        <v>46223</v>
      </c>
      <c r="AB979" s="1" t="s">
        <v>3416</v>
      </c>
      <c r="AC979" s="1" t="s">
        <v>3741</v>
      </c>
      <c r="AD979" s="1" t="s">
        <v>3933</v>
      </c>
      <c r="AE979" s="1" t="s">
        <v>3934</v>
      </c>
      <c r="AF979" s="1" t="s">
        <v>3939</v>
      </c>
      <c r="AG979" s="1" t="s">
        <v>2498</v>
      </c>
      <c r="AH979" s="1" t="s">
        <v>2587</v>
      </c>
      <c r="AI979" s="1" t="s">
        <v>3950</v>
      </c>
      <c r="AJ979" s="1"/>
      <c r="AK979" s="1"/>
      <c r="AL979" s="1" t="s">
        <v>3952</v>
      </c>
      <c r="AM979" s="1" t="s">
        <v>3952</v>
      </c>
      <c r="AN979" s="1" t="s">
        <v>3958</v>
      </c>
      <c r="AO979" s="1" t="s">
        <v>4136</v>
      </c>
      <c r="AP979" s="1" t="s">
        <v>4212</v>
      </c>
      <c r="AQ979" s="1"/>
      <c r="AR979">
        <v>27830</v>
      </c>
      <c r="AS979">
        <v>500</v>
      </c>
      <c r="AT979" s="1" t="s">
        <v>4235</v>
      </c>
      <c r="AU979">
        <v>3.35</v>
      </c>
      <c r="AV979" s="1" t="s">
        <v>4466</v>
      </c>
      <c r="AW979" s="1" t="s">
        <v>3939</v>
      </c>
      <c r="AX979">
        <v>5176</v>
      </c>
      <c r="AY979">
        <v>135848</v>
      </c>
      <c r="AZ979">
        <v>87</v>
      </c>
      <c r="BA979" s="1" t="s">
        <v>3429</v>
      </c>
    </row>
    <row r="980" spans="1:53">
      <c r="A980" s="1" t="s">
        <v>1010</v>
      </c>
      <c r="B980">
        <v>0</v>
      </c>
      <c r="C980">
        <v>7000</v>
      </c>
      <c r="D980" s="1" t="s">
        <v>2051</v>
      </c>
      <c r="E980">
        <v>0</v>
      </c>
      <c r="F980">
        <v>139080</v>
      </c>
      <c r="G980">
        <v>174</v>
      </c>
      <c r="H980" s="1"/>
      <c r="I980" s="1" t="s">
        <v>2427</v>
      </c>
      <c r="J980" s="1" t="s">
        <v>2462</v>
      </c>
      <c r="K980" s="1" t="s">
        <v>2464</v>
      </c>
      <c r="L980" s="1" t="s">
        <v>2498</v>
      </c>
      <c r="M980" s="1" t="s">
        <v>2587</v>
      </c>
      <c r="N980" s="1" t="s">
        <v>2607</v>
      </c>
      <c r="O980" s="1"/>
      <c r="P980">
        <v>500</v>
      </c>
      <c r="Q980" s="1" t="s">
        <v>2051</v>
      </c>
      <c r="R980" s="1" t="s">
        <v>3107</v>
      </c>
      <c r="S980" s="1"/>
      <c r="T980" s="1" t="s">
        <v>3108</v>
      </c>
      <c r="U980" s="1" t="s">
        <v>3219</v>
      </c>
      <c r="V980" s="1" t="s">
        <v>3219</v>
      </c>
      <c r="W980" s="1" t="s">
        <v>3397</v>
      </c>
      <c r="X980" s="1"/>
      <c r="Y980" s="3">
        <v>46223</v>
      </c>
      <c r="Z980" s="1" t="s">
        <v>3414</v>
      </c>
      <c r="AA980" s="3">
        <v>46223</v>
      </c>
      <c r="AB980" s="1" t="s">
        <v>3416</v>
      </c>
      <c r="AC980" s="1" t="s">
        <v>3741</v>
      </c>
      <c r="AD980" s="1" t="s">
        <v>3933</v>
      </c>
      <c r="AE980" s="1" t="s">
        <v>3934</v>
      </c>
      <c r="AF980" s="1" t="s">
        <v>3939</v>
      </c>
      <c r="AG980" s="1" t="s">
        <v>2498</v>
      </c>
      <c r="AH980" s="1" t="s">
        <v>2587</v>
      </c>
      <c r="AI980" s="1" t="s">
        <v>3950</v>
      </c>
      <c r="AJ980" s="1"/>
      <c r="AK980" s="1"/>
      <c r="AL980" s="1" t="s">
        <v>3952</v>
      </c>
      <c r="AM980" s="1" t="s">
        <v>3952</v>
      </c>
      <c r="AN980" s="1" t="s">
        <v>3958</v>
      </c>
      <c r="AO980" s="1" t="s">
        <v>4136</v>
      </c>
      <c r="AP980" s="1" t="s">
        <v>4212</v>
      </c>
      <c r="AQ980" s="1"/>
      <c r="AR980">
        <v>27831</v>
      </c>
      <c r="AS980">
        <v>500</v>
      </c>
      <c r="AT980" s="1" t="s">
        <v>4235</v>
      </c>
      <c r="AU980">
        <v>14</v>
      </c>
      <c r="AV980" s="1" t="s">
        <v>4467</v>
      </c>
      <c r="AW980" s="1" t="s">
        <v>3939</v>
      </c>
      <c r="AX980">
        <v>5176</v>
      </c>
      <c r="AY980">
        <v>135848</v>
      </c>
      <c r="AZ980">
        <v>88</v>
      </c>
      <c r="BA980" s="1" t="s">
        <v>3429</v>
      </c>
    </row>
    <row r="981" spans="1:53">
      <c r="A981" s="1" t="s">
        <v>1011</v>
      </c>
      <c r="B981">
        <v>0</v>
      </c>
      <c r="C981">
        <v>564</v>
      </c>
      <c r="D981" s="1" t="s">
        <v>2010</v>
      </c>
      <c r="E981">
        <v>0</v>
      </c>
      <c r="F981">
        <v>139080</v>
      </c>
      <c r="G981">
        <v>175</v>
      </c>
      <c r="H981" s="1"/>
      <c r="I981" s="1" t="s">
        <v>2427</v>
      </c>
      <c r="J981" s="1" t="s">
        <v>2462</v>
      </c>
      <c r="K981" s="1" t="s">
        <v>2464</v>
      </c>
      <c r="L981" s="1" t="s">
        <v>2498</v>
      </c>
      <c r="M981" s="1" t="s">
        <v>2587</v>
      </c>
      <c r="N981" s="1" t="s">
        <v>2607</v>
      </c>
      <c r="O981" s="1"/>
      <c r="P981">
        <v>200</v>
      </c>
      <c r="Q981" s="1" t="s">
        <v>2010</v>
      </c>
      <c r="R981" s="1" t="s">
        <v>3107</v>
      </c>
      <c r="S981" s="1"/>
      <c r="T981" s="1" t="s">
        <v>3108</v>
      </c>
      <c r="U981" s="1" t="s">
        <v>3219</v>
      </c>
      <c r="V981" s="1" t="s">
        <v>3219</v>
      </c>
      <c r="W981" s="1" t="s">
        <v>3397</v>
      </c>
      <c r="X981" s="1"/>
      <c r="Y981" s="3">
        <v>46223</v>
      </c>
      <c r="Z981" s="1" t="s">
        <v>3414</v>
      </c>
      <c r="AA981" s="3">
        <v>46223</v>
      </c>
      <c r="AB981" s="1" t="s">
        <v>3416</v>
      </c>
      <c r="AC981" s="1" t="s">
        <v>3741</v>
      </c>
      <c r="AD981" s="1" t="s">
        <v>3933</v>
      </c>
      <c r="AE981" s="1" t="s">
        <v>3934</v>
      </c>
      <c r="AF981" s="1" t="s">
        <v>3939</v>
      </c>
      <c r="AG981" s="1" t="s">
        <v>2498</v>
      </c>
      <c r="AH981" s="1" t="s">
        <v>2587</v>
      </c>
      <c r="AI981" s="1" t="s">
        <v>3950</v>
      </c>
      <c r="AJ981" s="1"/>
      <c r="AK981" s="1"/>
      <c r="AL981" s="1" t="s">
        <v>3952</v>
      </c>
      <c r="AM981" s="1" t="s">
        <v>3952</v>
      </c>
      <c r="AN981" s="1" t="s">
        <v>3958</v>
      </c>
      <c r="AO981" s="1" t="s">
        <v>4136</v>
      </c>
      <c r="AP981" s="1" t="s">
        <v>4212</v>
      </c>
      <c r="AQ981" s="1"/>
      <c r="AR981">
        <v>27832</v>
      </c>
      <c r="AS981">
        <v>200</v>
      </c>
      <c r="AT981" s="1" t="s">
        <v>4235</v>
      </c>
      <c r="AU981">
        <v>2.82</v>
      </c>
      <c r="AV981" s="1" t="s">
        <v>4468</v>
      </c>
      <c r="AW981" s="1" t="s">
        <v>3939</v>
      </c>
      <c r="AX981">
        <v>5176</v>
      </c>
      <c r="AY981">
        <v>135848</v>
      </c>
      <c r="AZ981">
        <v>89</v>
      </c>
      <c r="BA981" s="1" t="s">
        <v>3429</v>
      </c>
    </row>
    <row r="982" spans="1:53">
      <c r="A982" s="1" t="s">
        <v>1012</v>
      </c>
      <c r="B982">
        <v>0</v>
      </c>
      <c r="C982">
        <v>18820</v>
      </c>
      <c r="D982" s="1" t="s">
        <v>2052</v>
      </c>
      <c r="E982">
        <v>0</v>
      </c>
      <c r="F982">
        <v>139080</v>
      </c>
      <c r="G982">
        <v>176</v>
      </c>
      <c r="H982" s="1"/>
      <c r="I982" s="1" t="s">
        <v>2427</v>
      </c>
      <c r="J982" s="1" t="s">
        <v>2462</v>
      </c>
      <c r="K982" s="1" t="s">
        <v>2464</v>
      </c>
      <c r="L982" s="1" t="s">
        <v>2498</v>
      </c>
      <c r="M982" s="1" t="s">
        <v>2587</v>
      </c>
      <c r="N982" s="1" t="s">
        <v>2607</v>
      </c>
      <c r="O982" s="1"/>
      <c r="P982">
        <v>1000</v>
      </c>
      <c r="Q982" s="1" t="s">
        <v>2052</v>
      </c>
      <c r="R982" s="1" t="s">
        <v>3107</v>
      </c>
      <c r="S982" s="1"/>
      <c r="T982" s="1" t="s">
        <v>3108</v>
      </c>
      <c r="U982" s="1" t="s">
        <v>3219</v>
      </c>
      <c r="V982" s="1" t="s">
        <v>3219</v>
      </c>
      <c r="W982" s="1" t="s">
        <v>3397</v>
      </c>
      <c r="X982" s="1"/>
      <c r="Y982" s="3">
        <v>46223</v>
      </c>
      <c r="Z982" s="1" t="s">
        <v>3414</v>
      </c>
      <c r="AA982" s="3">
        <v>46223</v>
      </c>
      <c r="AB982" s="1" t="s">
        <v>3416</v>
      </c>
      <c r="AC982" s="1" t="s">
        <v>3741</v>
      </c>
      <c r="AD982" s="1" t="s">
        <v>3933</v>
      </c>
      <c r="AE982" s="1" t="s">
        <v>3934</v>
      </c>
      <c r="AF982" s="1" t="s">
        <v>3939</v>
      </c>
      <c r="AG982" s="1" t="s">
        <v>2498</v>
      </c>
      <c r="AH982" s="1" t="s">
        <v>2587</v>
      </c>
      <c r="AI982" s="1" t="s">
        <v>3950</v>
      </c>
      <c r="AJ982" s="1"/>
      <c r="AK982" s="1"/>
      <c r="AL982" s="1" t="s">
        <v>3952</v>
      </c>
      <c r="AM982" s="1" t="s">
        <v>3952</v>
      </c>
      <c r="AN982" s="1" t="s">
        <v>3958</v>
      </c>
      <c r="AO982" s="1" t="s">
        <v>4136</v>
      </c>
      <c r="AP982" s="1" t="s">
        <v>4212</v>
      </c>
      <c r="AQ982" s="1"/>
      <c r="AR982">
        <v>27833</v>
      </c>
      <c r="AS982">
        <v>1000</v>
      </c>
      <c r="AT982" s="1" t="s">
        <v>4235</v>
      </c>
      <c r="AU982">
        <v>18.82</v>
      </c>
      <c r="AV982" s="1" t="s">
        <v>4469</v>
      </c>
      <c r="AW982" s="1" t="s">
        <v>3939</v>
      </c>
      <c r="AX982">
        <v>5176</v>
      </c>
      <c r="AY982">
        <v>135848</v>
      </c>
      <c r="AZ982">
        <v>90</v>
      </c>
      <c r="BA982" s="1" t="s">
        <v>3429</v>
      </c>
    </row>
    <row r="983" spans="1:53">
      <c r="A983" s="1" t="s">
        <v>1013</v>
      </c>
      <c r="B983">
        <v>0</v>
      </c>
      <c r="C983">
        <v>1730</v>
      </c>
      <c r="D983" s="1" t="s">
        <v>2053</v>
      </c>
      <c r="E983">
        <v>0</v>
      </c>
      <c r="F983">
        <v>139080</v>
      </c>
      <c r="G983">
        <v>177</v>
      </c>
      <c r="H983" s="1"/>
      <c r="I983" s="1" t="s">
        <v>2427</v>
      </c>
      <c r="J983" s="1" t="s">
        <v>2462</v>
      </c>
      <c r="K983" s="1" t="s">
        <v>2464</v>
      </c>
      <c r="L983" s="1" t="s">
        <v>2498</v>
      </c>
      <c r="M983" s="1" t="s">
        <v>2587</v>
      </c>
      <c r="N983" s="1" t="s">
        <v>2607</v>
      </c>
      <c r="O983" s="1"/>
      <c r="P983">
        <v>200</v>
      </c>
      <c r="Q983" s="1" t="s">
        <v>2053</v>
      </c>
      <c r="R983" s="1" t="s">
        <v>3107</v>
      </c>
      <c r="S983" s="1"/>
      <c r="T983" s="1" t="s">
        <v>3108</v>
      </c>
      <c r="U983" s="1" t="s">
        <v>3219</v>
      </c>
      <c r="V983" s="1" t="s">
        <v>3219</v>
      </c>
      <c r="W983" s="1" t="s">
        <v>3397</v>
      </c>
      <c r="X983" s="1"/>
      <c r="Y983" s="3">
        <v>46223</v>
      </c>
      <c r="Z983" s="1" t="s">
        <v>3414</v>
      </c>
      <c r="AA983" s="3">
        <v>46223</v>
      </c>
      <c r="AB983" s="1" t="s">
        <v>3416</v>
      </c>
      <c r="AC983" s="1" t="s">
        <v>3741</v>
      </c>
      <c r="AD983" s="1" t="s">
        <v>3933</v>
      </c>
      <c r="AE983" s="1" t="s">
        <v>3934</v>
      </c>
      <c r="AF983" s="1" t="s">
        <v>3939</v>
      </c>
      <c r="AG983" s="1" t="s">
        <v>2498</v>
      </c>
      <c r="AH983" s="1" t="s">
        <v>2587</v>
      </c>
      <c r="AI983" s="1" t="s">
        <v>3950</v>
      </c>
      <c r="AJ983" s="1"/>
      <c r="AK983" s="1"/>
      <c r="AL983" s="1" t="s">
        <v>3952</v>
      </c>
      <c r="AM983" s="1" t="s">
        <v>3952</v>
      </c>
      <c r="AN983" s="1" t="s">
        <v>3958</v>
      </c>
      <c r="AO983" s="1" t="s">
        <v>4136</v>
      </c>
      <c r="AP983" s="1" t="s">
        <v>4212</v>
      </c>
      <c r="AQ983" s="1"/>
      <c r="AR983">
        <v>27834</v>
      </c>
      <c r="AS983">
        <v>200</v>
      </c>
      <c r="AT983" s="1" t="s">
        <v>4235</v>
      </c>
      <c r="AU983">
        <v>8.65</v>
      </c>
      <c r="AV983" s="1" t="s">
        <v>4470</v>
      </c>
      <c r="AW983" s="1" t="s">
        <v>3939</v>
      </c>
      <c r="AX983">
        <v>5176</v>
      </c>
      <c r="AY983">
        <v>135848</v>
      </c>
      <c r="AZ983">
        <v>91</v>
      </c>
      <c r="BA983" s="1" t="s">
        <v>3429</v>
      </c>
    </row>
    <row r="984" spans="1:53">
      <c r="A984" s="1" t="s">
        <v>1014</v>
      </c>
      <c r="B984">
        <v>0</v>
      </c>
      <c r="C984">
        <v>88</v>
      </c>
      <c r="D984" s="1" t="s">
        <v>2054</v>
      </c>
      <c r="E984">
        <v>0</v>
      </c>
      <c r="F984">
        <v>139080</v>
      </c>
      <c r="G984">
        <v>178</v>
      </c>
      <c r="H984" s="1"/>
      <c r="I984" s="1" t="s">
        <v>2427</v>
      </c>
      <c r="J984" s="1" t="s">
        <v>2462</v>
      </c>
      <c r="K984" s="1" t="s">
        <v>2464</v>
      </c>
      <c r="L984" s="1" t="s">
        <v>2498</v>
      </c>
      <c r="M984" s="1" t="s">
        <v>2587</v>
      </c>
      <c r="N984" s="1" t="s">
        <v>2607</v>
      </c>
      <c r="O984" s="1"/>
      <c r="P984">
        <v>50</v>
      </c>
      <c r="Q984" s="1" t="s">
        <v>2054</v>
      </c>
      <c r="R984" s="1" t="s">
        <v>3107</v>
      </c>
      <c r="S984" s="1"/>
      <c r="T984" s="1" t="s">
        <v>3108</v>
      </c>
      <c r="U984" s="1" t="s">
        <v>3219</v>
      </c>
      <c r="V984" s="1" t="s">
        <v>3219</v>
      </c>
      <c r="W984" s="1" t="s">
        <v>3397</v>
      </c>
      <c r="X984" s="1"/>
      <c r="Y984" s="3">
        <v>46223</v>
      </c>
      <c r="Z984" s="1" t="s">
        <v>3414</v>
      </c>
      <c r="AA984" s="3">
        <v>46223</v>
      </c>
      <c r="AB984" s="1" t="s">
        <v>3416</v>
      </c>
      <c r="AC984" s="1" t="s">
        <v>3741</v>
      </c>
      <c r="AD984" s="1" t="s">
        <v>3933</v>
      </c>
      <c r="AE984" s="1" t="s">
        <v>3934</v>
      </c>
      <c r="AF984" s="1" t="s">
        <v>3939</v>
      </c>
      <c r="AG984" s="1" t="s">
        <v>2498</v>
      </c>
      <c r="AH984" s="1" t="s">
        <v>2587</v>
      </c>
      <c r="AI984" s="1" t="s">
        <v>3950</v>
      </c>
      <c r="AJ984" s="1"/>
      <c r="AK984" s="1"/>
      <c r="AL984" s="1" t="s">
        <v>3952</v>
      </c>
      <c r="AM984" s="1" t="s">
        <v>3952</v>
      </c>
      <c r="AN984" s="1" t="s">
        <v>3958</v>
      </c>
      <c r="AO984" s="1" t="s">
        <v>4136</v>
      </c>
      <c r="AP984" s="1" t="s">
        <v>4212</v>
      </c>
      <c r="AQ984" s="1"/>
      <c r="AR984">
        <v>27835</v>
      </c>
      <c r="AS984">
        <v>50</v>
      </c>
      <c r="AT984" s="1" t="s">
        <v>4235</v>
      </c>
      <c r="AU984">
        <v>1.76</v>
      </c>
      <c r="AV984" s="1" t="s">
        <v>4471</v>
      </c>
      <c r="AW984" s="1" t="s">
        <v>3939</v>
      </c>
      <c r="AX984">
        <v>5176</v>
      </c>
      <c r="AY984">
        <v>135848</v>
      </c>
      <c r="AZ984">
        <v>92</v>
      </c>
      <c r="BA984" s="1" t="s">
        <v>3429</v>
      </c>
    </row>
    <row r="985" spans="1:53">
      <c r="A985" s="1" t="s">
        <v>1015</v>
      </c>
      <c r="B985">
        <v>0</v>
      </c>
      <c r="C985">
        <v>380</v>
      </c>
      <c r="D985" s="1" t="s">
        <v>2055</v>
      </c>
      <c r="E985">
        <v>0</v>
      </c>
      <c r="F985">
        <v>139080</v>
      </c>
      <c r="G985">
        <v>179</v>
      </c>
      <c r="H985" s="1"/>
      <c r="I985" s="1" t="s">
        <v>2427</v>
      </c>
      <c r="J985" s="1" t="s">
        <v>2462</v>
      </c>
      <c r="K985" s="1" t="s">
        <v>2464</v>
      </c>
      <c r="L985" s="1" t="s">
        <v>2498</v>
      </c>
      <c r="M985" s="1" t="s">
        <v>2587</v>
      </c>
      <c r="N985" s="1" t="s">
        <v>2607</v>
      </c>
      <c r="O985" s="1"/>
      <c r="P985">
        <v>500</v>
      </c>
      <c r="Q985" s="1" t="s">
        <v>2055</v>
      </c>
      <c r="R985" s="1" t="s">
        <v>3107</v>
      </c>
      <c r="S985" s="1"/>
      <c r="T985" s="1" t="s">
        <v>3108</v>
      </c>
      <c r="U985" s="1" t="s">
        <v>3219</v>
      </c>
      <c r="V985" s="1" t="s">
        <v>3219</v>
      </c>
      <c r="W985" s="1" t="s">
        <v>3397</v>
      </c>
      <c r="X985" s="1"/>
      <c r="Y985" s="3">
        <v>46223</v>
      </c>
      <c r="Z985" s="1" t="s">
        <v>3414</v>
      </c>
      <c r="AA985" s="3">
        <v>46223</v>
      </c>
      <c r="AB985" s="1" t="s">
        <v>3416</v>
      </c>
      <c r="AC985" s="1" t="s">
        <v>3741</v>
      </c>
      <c r="AD985" s="1" t="s">
        <v>3933</v>
      </c>
      <c r="AE985" s="1" t="s">
        <v>3934</v>
      </c>
      <c r="AF985" s="1" t="s">
        <v>3939</v>
      </c>
      <c r="AG985" s="1" t="s">
        <v>2498</v>
      </c>
      <c r="AH985" s="1" t="s">
        <v>2587</v>
      </c>
      <c r="AI985" s="1" t="s">
        <v>3950</v>
      </c>
      <c r="AJ985" s="1"/>
      <c r="AK985" s="1"/>
      <c r="AL985" s="1" t="s">
        <v>3952</v>
      </c>
      <c r="AM985" s="1" t="s">
        <v>3952</v>
      </c>
      <c r="AN985" s="1" t="s">
        <v>3958</v>
      </c>
      <c r="AO985" s="1" t="s">
        <v>4136</v>
      </c>
      <c r="AP985" s="1" t="s">
        <v>4212</v>
      </c>
      <c r="AQ985" s="1"/>
      <c r="AR985">
        <v>27836</v>
      </c>
      <c r="AS985">
        <v>500</v>
      </c>
      <c r="AT985" s="1" t="s">
        <v>4235</v>
      </c>
      <c r="AU985">
        <v>0.76</v>
      </c>
      <c r="AV985" s="1" t="s">
        <v>4472</v>
      </c>
      <c r="AW985" s="1" t="s">
        <v>3939</v>
      </c>
      <c r="AX985">
        <v>5176</v>
      </c>
      <c r="AY985">
        <v>135848</v>
      </c>
      <c r="AZ985">
        <v>93</v>
      </c>
      <c r="BA985" s="1" t="s">
        <v>3429</v>
      </c>
    </row>
    <row r="986" spans="1:53">
      <c r="A986" s="1" t="s">
        <v>1016</v>
      </c>
      <c r="B986">
        <v>0</v>
      </c>
      <c r="C986">
        <v>397</v>
      </c>
      <c r="D986" s="1" t="s">
        <v>2056</v>
      </c>
      <c r="E986">
        <v>0</v>
      </c>
      <c r="F986">
        <v>139080</v>
      </c>
      <c r="G986">
        <v>180</v>
      </c>
      <c r="H986" s="1"/>
      <c r="I986" s="1" t="s">
        <v>2427</v>
      </c>
      <c r="J986" s="1" t="s">
        <v>2462</v>
      </c>
      <c r="K986" s="1" t="s">
        <v>2464</v>
      </c>
      <c r="L986" s="1" t="s">
        <v>2498</v>
      </c>
      <c r="M986" s="1" t="s">
        <v>2587</v>
      </c>
      <c r="N986" s="1" t="s">
        <v>2607</v>
      </c>
      <c r="O986" s="1"/>
      <c r="P986">
        <v>50</v>
      </c>
      <c r="Q986" s="1" t="s">
        <v>2056</v>
      </c>
      <c r="R986" s="1" t="s">
        <v>3107</v>
      </c>
      <c r="S986" s="1"/>
      <c r="T986" s="1" t="s">
        <v>3108</v>
      </c>
      <c r="U986" s="1" t="s">
        <v>3219</v>
      </c>
      <c r="V986" s="1" t="s">
        <v>3219</v>
      </c>
      <c r="W986" s="1" t="s">
        <v>3397</v>
      </c>
      <c r="X986" s="1"/>
      <c r="Y986" s="3">
        <v>46223</v>
      </c>
      <c r="Z986" s="1" t="s">
        <v>3414</v>
      </c>
      <c r="AA986" s="3">
        <v>46223</v>
      </c>
      <c r="AB986" s="1" t="s">
        <v>3416</v>
      </c>
      <c r="AC986" s="1" t="s">
        <v>3741</v>
      </c>
      <c r="AD986" s="1" t="s">
        <v>3933</v>
      </c>
      <c r="AE986" s="1" t="s">
        <v>3934</v>
      </c>
      <c r="AF986" s="1" t="s">
        <v>3939</v>
      </c>
      <c r="AG986" s="1" t="s">
        <v>2498</v>
      </c>
      <c r="AH986" s="1" t="s">
        <v>2587</v>
      </c>
      <c r="AI986" s="1" t="s">
        <v>3950</v>
      </c>
      <c r="AJ986" s="1"/>
      <c r="AK986" s="1"/>
      <c r="AL986" s="1" t="s">
        <v>3952</v>
      </c>
      <c r="AM986" s="1" t="s">
        <v>3952</v>
      </c>
      <c r="AN986" s="1" t="s">
        <v>3958</v>
      </c>
      <c r="AO986" s="1" t="s">
        <v>4136</v>
      </c>
      <c r="AP986" s="1" t="s">
        <v>4212</v>
      </c>
      <c r="AQ986" s="1"/>
      <c r="AR986">
        <v>27837</v>
      </c>
      <c r="AS986">
        <v>50</v>
      </c>
      <c r="AT986" s="1" t="s">
        <v>4235</v>
      </c>
      <c r="AU986">
        <v>7.94</v>
      </c>
      <c r="AV986" s="1" t="s">
        <v>4473</v>
      </c>
      <c r="AW986" s="1" t="s">
        <v>3939</v>
      </c>
      <c r="AX986">
        <v>5176</v>
      </c>
      <c r="AY986">
        <v>135848</v>
      </c>
      <c r="AZ986">
        <v>94</v>
      </c>
      <c r="BA986" s="1" t="s">
        <v>3429</v>
      </c>
    </row>
    <row r="987" spans="1:53">
      <c r="A987" s="1" t="s">
        <v>1017</v>
      </c>
      <c r="B987">
        <v>0</v>
      </c>
      <c r="C987">
        <v>765</v>
      </c>
      <c r="D987" s="1" t="s">
        <v>2057</v>
      </c>
      <c r="E987">
        <v>0</v>
      </c>
      <c r="F987">
        <v>139080</v>
      </c>
      <c r="G987">
        <v>181</v>
      </c>
      <c r="H987" s="1"/>
      <c r="I987" s="1" t="s">
        <v>2427</v>
      </c>
      <c r="J987" s="1" t="s">
        <v>2462</v>
      </c>
      <c r="K987" s="1" t="s">
        <v>2464</v>
      </c>
      <c r="L987" s="1" t="s">
        <v>2498</v>
      </c>
      <c r="M987" s="1" t="s">
        <v>2587</v>
      </c>
      <c r="N987" s="1" t="s">
        <v>2607</v>
      </c>
      <c r="O987" s="1"/>
      <c r="P987">
        <v>100</v>
      </c>
      <c r="Q987" s="1" t="s">
        <v>2057</v>
      </c>
      <c r="R987" s="1" t="s">
        <v>3107</v>
      </c>
      <c r="S987" s="1"/>
      <c r="T987" s="1" t="s">
        <v>3108</v>
      </c>
      <c r="U987" s="1" t="s">
        <v>3219</v>
      </c>
      <c r="V987" s="1" t="s">
        <v>3219</v>
      </c>
      <c r="W987" s="1" t="s">
        <v>3397</v>
      </c>
      <c r="X987" s="1"/>
      <c r="Y987" s="3">
        <v>46223</v>
      </c>
      <c r="Z987" s="1" t="s">
        <v>3414</v>
      </c>
      <c r="AA987" s="3">
        <v>46223</v>
      </c>
      <c r="AB987" s="1" t="s">
        <v>3416</v>
      </c>
      <c r="AC987" s="1" t="s">
        <v>3741</v>
      </c>
      <c r="AD987" s="1" t="s">
        <v>3933</v>
      </c>
      <c r="AE987" s="1" t="s">
        <v>3934</v>
      </c>
      <c r="AF987" s="1" t="s">
        <v>3939</v>
      </c>
      <c r="AG987" s="1" t="s">
        <v>2498</v>
      </c>
      <c r="AH987" s="1" t="s">
        <v>2587</v>
      </c>
      <c r="AI987" s="1" t="s">
        <v>3950</v>
      </c>
      <c r="AJ987" s="1"/>
      <c r="AK987" s="1"/>
      <c r="AL987" s="1" t="s">
        <v>3952</v>
      </c>
      <c r="AM987" s="1" t="s">
        <v>3952</v>
      </c>
      <c r="AN987" s="1" t="s">
        <v>3958</v>
      </c>
      <c r="AO987" s="1" t="s">
        <v>4136</v>
      </c>
      <c r="AP987" s="1" t="s">
        <v>4212</v>
      </c>
      <c r="AQ987" s="1"/>
      <c r="AR987">
        <v>27838</v>
      </c>
      <c r="AS987">
        <v>100</v>
      </c>
      <c r="AT987" s="1" t="s">
        <v>4235</v>
      </c>
      <c r="AU987">
        <v>7.65</v>
      </c>
      <c r="AV987" s="1" t="s">
        <v>4474</v>
      </c>
      <c r="AW987" s="1" t="s">
        <v>3939</v>
      </c>
      <c r="AX987">
        <v>5176</v>
      </c>
      <c r="AY987">
        <v>135848</v>
      </c>
      <c r="AZ987">
        <v>95</v>
      </c>
      <c r="BA987" s="1" t="s">
        <v>3429</v>
      </c>
    </row>
    <row r="988" spans="1:53">
      <c r="A988" s="1" t="s">
        <v>1018</v>
      </c>
      <c r="B988">
        <v>0</v>
      </c>
      <c r="C988">
        <v>15904</v>
      </c>
      <c r="D988" s="1" t="s">
        <v>2058</v>
      </c>
      <c r="E988">
        <v>0</v>
      </c>
      <c r="F988">
        <v>139080</v>
      </c>
      <c r="G988">
        <v>182</v>
      </c>
      <c r="H988" s="1"/>
      <c r="I988" s="1" t="s">
        <v>2427</v>
      </c>
      <c r="J988" s="1" t="s">
        <v>2462</v>
      </c>
      <c r="K988" s="1" t="s">
        <v>2464</v>
      </c>
      <c r="L988" s="1" t="s">
        <v>2498</v>
      </c>
      <c r="M988" s="1" t="s">
        <v>2587</v>
      </c>
      <c r="N988" s="1" t="s">
        <v>2607</v>
      </c>
      <c r="O988" s="1"/>
      <c r="P988">
        <v>800</v>
      </c>
      <c r="Q988" s="1" t="s">
        <v>2058</v>
      </c>
      <c r="R988" s="1" t="s">
        <v>3107</v>
      </c>
      <c r="S988" s="1"/>
      <c r="T988" s="1" t="s">
        <v>3108</v>
      </c>
      <c r="U988" s="1" t="s">
        <v>3219</v>
      </c>
      <c r="V988" s="1" t="s">
        <v>3219</v>
      </c>
      <c r="W988" s="1" t="s">
        <v>3397</v>
      </c>
      <c r="X988" s="1"/>
      <c r="Y988" s="3">
        <v>46223</v>
      </c>
      <c r="Z988" s="1" t="s">
        <v>3414</v>
      </c>
      <c r="AA988" s="3">
        <v>46223</v>
      </c>
      <c r="AB988" s="1" t="s">
        <v>3416</v>
      </c>
      <c r="AC988" s="1" t="s">
        <v>3741</v>
      </c>
      <c r="AD988" s="1" t="s">
        <v>3933</v>
      </c>
      <c r="AE988" s="1" t="s">
        <v>3934</v>
      </c>
      <c r="AF988" s="1" t="s">
        <v>3939</v>
      </c>
      <c r="AG988" s="1" t="s">
        <v>2498</v>
      </c>
      <c r="AH988" s="1" t="s">
        <v>2587</v>
      </c>
      <c r="AI988" s="1" t="s">
        <v>3950</v>
      </c>
      <c r="AJ988" s="1"/>
      <c r="AK988" s="1"/>
      <c r="AL988" s="1" t="s">
        <v>3952</v>
      </c>
      <c r="AM988" s="1" t="s">
        <v>3952</v>
      </c>
      <c r="AN988" s="1" t="s">
        <v>3958</v>
      </c>
      <c r="AO988" s="1" t="s">
        <v>4136</v>
      </c>
      <c r="AP988" s="1" t="s">
        <v>4212</v>
      </c>
      <c r="AQ988" s="1"/>
      <c r="AR988">
        <v>27839</v>
      </c>
      <c r="AS988">
        <v>800</v>
      </c>
      <c r="AT988" s="1" t="s">
        <v>4235</v>
      </c>
      <c r="AU988">
        <v>19.88</v>
      </c>
      <c r="AV988" s="1" t="s">
        <v>4475</v>
      </c>
      <c r="AW988" s="1" t="s">
        <v>3939</v>
      </c>
      <c r="AX988">
        <v>5176</v>
      </c>
      <c r="AY988">
        <v>135848</v>
      </c>
      <c r="AZ988">
        <v>96</v>
      </c>
      <c r="BA988" s="1" t="s">
        <v>3429</v>
      </c>
    </row>
    <row r="989" spans="1:53">
      <c r="A989" s="1" t="s">
        <v>1019</v>
      </c>
      <c r="B989">
        <v>0</v>
      </c>
      <c r="C989">
        <v>8360</v>
      </c>
      <c r="D989" s="1" t="s">
        <v>2059</v>
      </c>
      <c r="E989">
        <v>0</v>
      </c>
      <c r="F989">
        <v>139080</v>
      </c>
      <c r="G989">
        <v>183</v>
      </c>
      <c r="H989" s="1"/>
      <c r="I989" s="1" t="s">
        <v>2427</v>
      </c>
      <c r="J989" s="1" t="s">
        <v>2462</v>
      </c>
      <c r="K989" s="1" t="s">
        <v>2464</v>
      </c>
      <c r="L989" s="1" t="s">
        <v>2498</v>
      </c>
      <c r="M989" s="1" t="s">
        <v>2587</v>
      </c>
      <c r="N989" s="1" t="s">
        <v>2607</v>
      </c>
      <c r="O989" s="1"/>
      <c r="P989">
        <v>2000</v>
      </c>
      <c r="Q989" s="1" t="s">
        <v>2059</v>
      </c>
      <c r="R989" s="1" t="s">
        <v>3107</v>
      </c>
      <c r="S989" s="1"/>
      <c r="T989" s="1" t="s">
        <v>3108</v>
      </c>
      <c r="U989" s="1" t="s">
        <v>3219</v>
      </c>
      <c r="V989" s="1" t="s">
        <v>3219</v>
      </c>
      <c r="W989" s="1" t="s">
        <v>3397</v>
      </c>
      <c r="X989" s="1"/>
      <c r="Y989" s="3">
        <v>46223</v>
      </c>
      <c r="Z989" s="1" t="s">
        <v>3414</v>
      </c>
      <c r="AA989" s="3">
        <v>46223</v>
      </c>
      <c r="AB989" s="1" t="s">
        <v>3416</v>
      </c>
      <c r="AC989" s="1" t="s">
        <v>3741</v>
      </c>
      <c r="AD989" s="1" t="s">
        <v>3933</v>
      </c>
      <c r="AE989" s="1" t="s">
        <v>3934</v>
      </c>
      <c r="AF989" s="1" t="s">
        <v>3939</v>
      </c>
      <c r="AG989" s="1" t="s">
        <v>2498</v>
      </c>
      <c r="AH989" s="1" t="s">
        <v>2587</v>
      </c>
      <c r="AI989" s="1" t="s">
        <v>3950</v>
      </c>
      <c r="AJ989" s="1"/>
      <c r="AK989" s="1"/>
      <c r="AL989" s="1" t="s">
        <v>3952</v>
      </c>
      <c r="AM989" s="1" t="s">
        <v>3952</v>
      </c>
      <c r="AN989" s="1" t="s">
        <v>3958</v>
      </c>
      <c r="AO989" s="1" t="s">
        <v>4136</v>
      </c>
      <c r="AP989" s="1" t="s">
        <v>4212</v>
      </c>
      <c r="AQ989" s="1"/>
      <c r="AR989">
        <v>27840</v>
      </c>
      <c r="AS989">
        <v>2000</v>
      </c>
      <c r="AT989" s="1" t="s">
        <v>4235</v>
      </c>
      <c r="AU989">
        <v>4.18</v>
      </c>
      <c r="AV989" s="1" t="s">
        <v>4476</v>
      </c>
      <c r="AW989" s="1" t="s">
        <v>3939</v>
      </c>
      <c r="AX989">
        <v>5176</v>
      </c>
      <c r="AY989">
        <v>135848</v>
      </c>
      <c r="AZ989">
        <v>97</v>
      </c>
      <c r="BA989" s="1" t="s">
        <v>3429</v>
      </c>
    </row>
    <row r="990" spans="1:53">
      <c r="A990" s="1" t="s">
        <v>1020</v>
      </c>
      <c r="B990">
        <v>0</v>
      </c>
      <c r="C990">
        <v>760</v>
      </c>
      <c r="D990" s="1" t="s">
        <v>2060</v>
      </c>
      <c r="E990">
        <v>0</v>
      </c>
      <c r="F990">
        <v>139080</v>
      </c>
      <c r="G990">
        <v>184</v>
      </c>
      <c r="H990" s="1"/>
      <c r="I990" s="1" t="s">
        <v>2427</v>
      </c>
      <c r="J990" s="1" t="s">
        <v>2462</v>
      </c>
      <c r="K990" s="1" t="s">
        <v>2464</v>
      </c>
      <c r="L990" s="1" t="s">
        <v>2498</v>
      </c>
      <c r="M990" s="1" t="s">
        <v>2587</v>
      </c>
      <c r="N990" s="1" t="s">
        <v>2607</v>
      </c>
      <c r="O990" s="1"/>
      <c r="P990">
        <v>1000</v>
      </c>
      <c r="Q990" s="1" t="s">
        <v>2060</v>
      </c>
      <c r="R990" s="1" t="s">
        <v>3107</v>
      </c>
      <c r="S990" s="1"/>
      <c r="T990" s="1" t="s">
        <v>3108</v>
      </c>
      <c r="U990" s="1" t="s">
        <v>3219</v>
      </c>
      <c r="V990" s="1" t="s">
        <v>3219</v>
      </c>
      <c r="W990" s="1" t="s">
        <v>3397</v>
      </c>
      <c r="X990" s="1"/>
      <c r="Y990" s="3">
        <v>46223</v>
      </c>
      <c r="Z990" s="1" t="s">
        <v>3414</v>
      </c>
      <c r="AA990" s="3">
        <v>46223</v>
      </c>
      <c r="AB990" s="1" t="s">
        <v>3416</v>
      </c>
      <c r="AC990" s="1" t="s">
        <v>3741</v>
      </c>
      <c r="AD990" s="1" t="s">
        <v>3933</v>
      </c>
      <c r="AE990" s="1" t="s">
        <v>3934</v>
      </c>
      <c r="AF990" s="1" t="s">
        <v>3939</v>
      </c>
      <c r="AG990" s="1" t="s">
        <v>2498</v>
      </c>
      <c r="AH990" s="1" t="s">
        <v>2587</v>
      </c>
      <c r="AI990" s="1" t="s">
        <v>3950</v>
      </c>
      <c r="AJ990" s="1"/>
      <c r="AK990" s="1"/>
      <c r="AL990" s="1" t="s">
        <v>3952</v>
      </c>
      <c r="AM990" s="1" t="s">
        <v>3952</v>
      </c>
      <c r="AN990" s="1" t="s">
        <v>3958</v>
      </c>
      <c r="AO990" s="1" t="s">
        <v>4136</v>
      </c>
      <c r="AP990" s="1" t="s">
        <v>4212</v>
      </c>
      <c r="AQ990" s="1"/>
      <c r="AR990">
        <v>27841</v>
      </c>
      <c r="AS990">
        <v>1000</v>
      </c>
      <c r="AT990" s="1" t="s">
        <v>4235</v>
      </c>
      <c r="AU990">
        <v>0.76</v>
      </c>
      <c r="AV990" s="1" t="s">
        <v>4477</v>
      </c>
      <c r="AW990" s="1" t="s">
        <v>3939</v>
      </c>
      <c r="AX990">
        <v>5176</v>
      </c>
      <c r="AY990">
        <v>135848</v>
      </c>
      <c r="AZ990">
        <v>98</v>
      </c>
      <c r="BA990" s="1" t="s">
        <v>3429</v>
      </c>
    </row>
    <row r="991" spans="1:53">
      <c r="A991" s="1" t="s">
        <v>1021</v>
      </c>
      <c r="B991">
        <v>0</v>
      </c>
      <c r="C991">
        <v>1708.5</v>
      </c>
      <c r="D991" s="1" t="s">
        <v>2061</v>
      </c>
      <c r="E991">
        <v>0</v>
      </c>
      <c r="F991">
        <v>139080</v>
      </c>
      <c r="G991">
        <v>185</v>
      </c>
      <c r="H991" s="1"/>
      <c r="I991" s="1" t="s">
        <v>2427</v>
      </c>
      <c r="J991" s="1" t="s">
        <v>2462</v>
      </c>
      <c r="K991" s="1" t="s">
        <v>2464</v>
      </c>
      <c r="L991" s="1" t="s">
        <v>2498</v>
      </c>
      <c r="M991" s="1" t="s">
        <v>2587</v>
      </c>
      <c r="N991" s="1" t="s">
        <v>2607</v>
      </c>
      <c r="O991" s="1"/>
      <c r="P991">
        <v>510</v>
      </c>
      <c r="Q991" s="1" t="s">
        <v>2061</v>
      </c>
      <c r="R991" s="1" t="s">
        <v>3107</v>
      </c>
      <c r="S991" s="1"/>
      <c r="T991" s="1" t="s">
        <v>3108</v>
      </c>
      <c r="U991" s="1" t="s">
        <v>3219</v>
      </c>
      <c r="V991" s="1" t="s">
        <v>3219</v>
      </c>
      <c r="W991" s="1" t="s">
        <v>3397</v>
      </c>
      <c r="X991" s="1"/>
      <c r="Y991" s="3">
        <v>46223</v>
      </c>
      <c r="Z991" s="1" t="s">
        <v>3414</v>
      </c>
      <c r="AA991" s="3">
        <v>46223</v>
      </c>
      <c r="AB991" s="1" t="s">
        <v>3416</v>
      </c>
      <c r="AC991" s="1" t="s">
        <v>3741</v>
      </c>
      <c r="AD991" s="1" t="s">
        <v>3933</v>
      </c>
      <c r="AE991" s="1" t="s">
        <v>3934</v>
      </c>
      <c r="AF991" s="1" t="s">
        <v>3939</v>
      </c>
      <c r="AG991" s="1" t="s">
        <v>2498</v>
      </c>
      <c r="AH991" s="1" t="s">
        <v>2587</v>
      </c>
      <c r="AI991" s="1" t="s">
        <v>3950</v>
      </c>
      <c r="AJ991" s="1"/>
      <c r="AK991" s="1"/>
      <c r="AL991" s="1" t="s">
        <v>3952</v>
      </c>
      <c r="AM991" s="1" t="s">
        <v>3952</v>
      </c>
      <c r="AN991" s="1" t="s">
        <v>3958</v>
      </c>
      <c r="AO991" s="1" t="s">
        <v>4136</v>
      </c>
      <c r="AP991" s="1" t="s">
        <v>4212</v>
      </c>
      <c r="AQ991" s="1"/>
      <c r="AR991">
        <v>27842</v>
      </c>
      <c r="AS991">
        <v>510</v>
      </c>
      <c r="AT991" s="1" t="s">
        <v>4235</v>
      </c>
      <c r="AU991">
        <v>3.35</v>
      </c>
      <c r="AV991" s="1" t="s">
        <v>4478</v>
      </c>
      <c r="AW991" s="1" t="s">
        <v>3939</v>
      </c>
      <c r="AX991">
        <v>5176</v>
      </c>
      <c r="AY991">
        <v>135848</v>
      </c>
      <c r="AZ991">
        <v>99</v>
      </c>
      <c r="BA991" s="1" t="s">
        <v>3429</v>
      </c>
    </row>
    <row r="992" spans="1:53">
      <c r="A992" s="1" t="s">
        <v>1022</v>
      </c>
      <c r="B992">
        <v>0</v>
      </c>
      <c r="C992">
        <v>1910</v>
      </c>
      <c r="D992" s="1" t="s">
        <v>2062</v>
      </c>
      <c r="E992">
        <v>0</v>
      </c>
      <c r="F992">
        <v>139080</v>
      </c>
      <c r="G992">
        <v>186</v>
      </c>
      <c r="H992" s="1"/>
      <c r="I992" s="1" t="s">
        <v>2427</v>
      </c>
      <c r="J992" s="1" t="s">
        <v>2462</v>
      </c>
      <c r="K992" s="1" t="s">
        <v>2464</v>
      </c>
      <c r="L992" s="1" t="s">
        <v>2498</v>
      </c>
      <c r="M992" s="1" t="s">
        <v>2587</v>
      </c>
      <c r="N992" s="1" t="s">
        <v>2607</v>
      </c>
      <c r="O992" s="1"/>
      <c r="P992">
        <v>500</v>
      </c>
      <c r="Q992" s="1" t="s">
        <v>2062</v>
      </c>
      <c r="R992" s="1" t="s">
        <v>3107</v>
      </c>
      <c r="S992" s="1"/>
      <c r="T992" s="1" t="s">
        <v>3108</v>
      </c>
      <c r="U992" s="1" t="s">
        <v>3219</v>
      </c>
      <c r="V992" s="1" t="s">
        <v>3219</v>
      </c>
      <c r="W992" s="1" t="s">
        <v>3397</v>
      </c>
      <c r="X992" s="1"/>
      <c r="Y992" s="3">
        <v>46223</v>
      </c>
      <c r="Z992" s="1" t="s">
        <v>3414</v>
      </c>
      <c r="AA992" s="3">
        <v>46223</v>
      </c>
      <c r="AB992" s="1" t="s">
        <v>3416</v>
      </c>
      <c r="AC992" s="1" t="s">
        <v>3741</v>
      </c>
      <c r="AD992" s="1" t="s">
        <v>3933</v>
      </c>
      <c r="AE992" s="1" t="s">
        <v>3934</v>
      </c>
      <c r="AF992" s="1" t="s">
        <v>3939</v>
      </c>
      <c r="AG992" s="1" t="s">
        <v>2498</v>
      </c>
      <c r="AH992" s="1" t="s">
        <v>2587</v>
      </c>
      <c r="AI992" s="1" t="s">
        <v>3950</v>
      </c>
      <c r="AJ992" s="1"/>
      <c r="AK992" s="1"/>
      <c r="AL992" s="1" t="s">
        <v>3952</v>
      </c>
      <c r="AM992" s="1" t="s">
        <v>3952</v>
      </c>
      <c r="AN992" s="1" t="s">
        <v>3958</v>
      </c>
      <c r="AO992" s="1" t="s">
        <v>4136</v>
      </c>
      <c r="AP992" s="1" t="s">
        <v>4212</v>
      </c>
      <c r="AQ992" s="1"/>
      <c r="AR992">
        <v>27843</v>
      </c>
      <c r="AS992">
        <v>500</v>
      </c>
      <c r="AT992" s="1" t="s">
        <v>4235</v>
      </c>
      <c r="AU992">
        <v>3.82</v>
      </c>
      <c r="AV992" s="1" t="s">
        <v>4479</v>
      </c>
      <c r="AW992" s="1" t="s">
        <v>3939</v>
      </c>
      <c r="AX992">
        <v>5176</v>
      </c>
      <c r="AY992">
        <v>135848</v>
      </c>
      <c r="AZ992">
        <v>100</v>
      </c>
      <c r="BA992" s="1" t="s">
        <v>3429</v>
      </c>
    </row>
    <row r="993" spans="1:53">
      <c r="A993" s="1" t="s">
        <v>1023</v>
      </c>
      <c r="B993">
        <v>0</v>
      </c>
      <c r="C993">
        <v>248</v>
      </c>
      <c r="D993" s="1" t="s">
        <v>2063</v>
      </c>
      <c r="E993">
        <v>0</v>
      </c>
      <c r="F993">
        <v>139080</v>
      </c>
      <c r="G993">
        <v>187</v>
      </c>
      <c r="H993" s="1"/>
      <c r="I993" s="1" t="s">
        <v>2427</v>
      </c>
      <c r="J993" s="1" t="s">
        <v>2462</v>
      </c>
      <c r="K993" s="1" t="s">
        <v>2464</v>
      </c>
      <c r="L993" s="1" t="s">
        <v>2498</v>
      </c>
      <c r="M993" s="1" t="s">
        <v>2587</v>
      </c>
      <c r="N993" s="1" t="s">
        <v>2607</v>
      </c>
      <c r="O993" s="1"/>
      <c r="P993">
        <v>200</v>
      </c>
      <c r="Q993" s="1" t="s">
        <v>2063</v>
      </c>
      <c r="R993" s="1" t="s">
        <v>3107</v>
      </c>
      <c r="S993" s="1"/>
      <c r="T993" s="1" t="s">
        <v>3108</v>
      </c>
      <c r="U993" s="1" t="s">
        <v>3219</v>
      </c>
      <c r="V993" s="1" t="s">
        <v>3219</v>
      </c>
      <c r="W993" s="1" t="s">
        <v>3397</v>
      </c>
      <c r="X993" s="1"/>
      <c r="Y993" s="3">
        <v>46223</v>
      </c>
      <c r="Z993" s="1" t="s">
        <v>3414</v>
      </c>
      <c r="AA993" s="3">
        <v>46223</v>
      </c>
      <c r="AB993" s="1" t="s">
        <v>3416</v>
      </c>
      <c r="AC993" s="1" t="s">
        <v>3741</v>
      </c>
      <c r="AD993" s="1" t="s">
        <v>3933</v>
      </c>
      <c r="AE993" s="1" t="s">
        <v>3934</v>
      </c>
      <c r="AF993" s="1" t="s">
        <v>3939</v>
      </c>
      <c r="AG993" s="1" t="s">
        <v>2498</v>
      </c>
      <c r="AH993" s="1" t="s">
        <v>2587</v>
      </c>
      <c r="AI993" s="1" t="s">
        <v>3950</v>
      </c>
      <c r="AJ993" s="1"/>
      <c r="AK993" s="1"/>
      <c r="AL993" s="1" t="s">
        <v>3952</v>
      </c>
      <c r="AM993" s="1" t="s">
        <v>3952</v>
      </c>
      <c r="AN993" s="1" t="s">
        <v>3958</v>
      </c>
      <c r="AO993" s="1" t="s">
        <v>4136</v>
      </c>
      <c r="AP993" s="1" t="s">
        <v>4212</v>
      </c>
      <c r="AQ993" s="1"/>
      <c r="AR993">
        <v>27844</v>
      </c>
      <c r="AS993">
        <v>200</v>
      </c>
      <c r="AT993" s="1" t="s">
        <v>4235</v>
      </c>
      <c r="AU993">
        <v>1.24</v>
      </c>
      <c r="AV993" s="1" t="s">
        <v>4480</v>
      </c>
      <c r="AW993" s="1" t="s">
        <v>3939</v>
      </c>
      <c r="AX993">
        <v>5176</v>
      </c>
      <c r="AY993">
        <v>135848</v>
      </c>
      <c r="AZ993">
        <v>101</v>
      </c>
      <c r="BA993" s="1" t="s">
        <v>3429</v>
      </c>
    </row>
    <row r="994" spans="1:53">
      <c r="A994" s="1" t="s">
        <v>1024</v>
      </c>
      <c r="B994">
        <v>0</v>
      </c>
      <c r="C994">
        <v>36</v>
      </c>
      <c r="D994" s="1" t="s">
        <v>1852</v>
      </c>
      <c r="E994">
        <v>0</v>
      </c>
      <c r="F994">
        <v>139080</v>
      </c>
      <c r="G994">
        <v>188</v>
      </c>
      <c r="H994" s="1"/>
      <c r="I994" s="1" t="s">
        <v>2427</v>
      </c>
      <c r="J994" s="1" t="s">
        <v>2462</v>
      </c>
      <c r="K994" s="1" t="s">
        <v>2464</v>
      </c>
      <c r="L994" s="1" t="s">
        <v>2498</v>
      </c>
      <c r="M994" s="1" t="s">
        <v>2587</v>
      </c>
      <c r="N994" s="1" t="s">
        <v>2607</v>
      </c>
      <c r="O994" s="1"/>
      <c r="P994">
        <v>200</v>
      </c>
      <c r="Q994" s="1" t="s">
        <v>1852</v>
      </c>
      <c r="R994" s="1" t="s">
        <v>3107</v>
      </c>
      <c r="S994" s="1"/>
      <c r="T994" s="1" t="s">
        <v>3108</v>
      </c>
      <c r="U994" s="1" t="s">
        <v>3219</v>
      </c>
      <c r="V994" s="1" t="s">
        <v>3219</v>
      </c>
      <c r="W994" s="1" t="s">
        <v>3397</v>
      </c>
      <c r="X994" s="1"/>
      <c r="Y994" s="3">
        <v>46223</v>
      </c>
      <c r="Z994" s="1" t="s">
        <v>3414</v>
      </c>
      <c r="AA994" s="3">
        <v>46223</v>
      </c>
      <c r="AB994" s="1" t="s">
        <v>3416</v>
      </c>
      <c r="AC994" s="1" t="s">
        <v>3741</v>
      </c>
      <c r="AD994" s="1" t="s">
        <v>3933</v>
      </c>
      <c r="AE994" s="1" t="s">
        <v>3934</v>
      </c>
      <c r="AF994" s="1" t="s">
        <v>3939</v>
      </c>
      <c r="AG994" s="1" t="s">
        <v>2498</v>
      </c>
      <c r="AH994" s="1" t="s">
        <v>2587</v>
      </c>
      <c r="AI994" s="1" t="s">
        <v>3950</v>
      </c>
      <c r="AJ994" s="1"/>
      <c r="AK994" s="1"/>
      <c r="AL994" s="1" t="s">
        <v>3952</v>
      </c>
      <c r="AM994" s="1" t="s">
        <v>3952</v>
      </c>
      <c r="AN994" s="1" t="s">
        <v>3958</v>
      </c>
      <c r="AO994" s="1" t="s">
        <v>4136</v>
      </c>
      <c r="AP994" s="1" t="s">
        <v>4212</v>
      </c>
      <c r="AQ994" s="1"/>
      <c r="AR994">
        <v>27845</v>
      </c>
      <c r="AS994">
        <v>200</v>
      </c>
      <c r="AT994" s="1" t="s">
        <v>4235</v>
      </c>
      <c r="AU994">
        <v>0.18</v>
      </c>
      <c r="AV994" s="1" t="s">
        <v>4481</v>
      </c>
      <c r="AW994" s="1" t="s">
        <v>3939</v>
      </c>
      <c r="AX994">
        <v>5176</v>
      </c>
      <c r="AY994">
        <v>135848</v>
      </c>
      <c r="AZ994">
        <v>102</v>
      </c>
      <c r="BA994" s="1" t="s">
        <v>3429</v>
      </c>
    </row>
    <row r="995" spans="1:53">
      <c r="A995" s="1" t="s">
        <v>1025</v>
      </c>
      <c r="B995">
        <v>0</v>
      </c>
      <c r="C995">
        <v>880</v>
      </c>
      <c r="D995" s="1" t="s">
        <v>2064</v>
      </c>
      <c r="E995">
        <v>0</v>
      </c>
      <c r="F995">
        <v>139080</v>
      </c>
      <c r="G995">
        <v>189</v>
      </c>
      <c r="H995" s="1"/>
      <c r="I995" s="1" t="s">
        <v>2427</v>
      </c>
      <c r="J995" s="1" t="s">
        <v>2462</v>
      </c>
      <c r="K995" s="1" t="s">
        <v>2464</v>
      </c>
      <c r="L995" s="1" t="s">
        <v>2498</v>
      </c>
      <c r="M995" s="1" t="s">
        <v>2587</v>
      </c>
      <c r="N995" s="1" t="s">
        <v>2607</v>
      </c>
      <c r="O995" s="1"/>
      <c r="P995">
        <v>500</v>
      </c>
      <c r="Q995" s="1" t="s">
        <v>2064</v>
      </c>
      <c r="R995" s="1" t="s">
        <v>3107</v>
      </c>
      <c r="S995" s="1"/>
      <c r="T995" s="1" t="s">
        <v>3108</v>
      </c>
      <c r="U995" s="1" t="s">
        <v>3219</v>
      </c>
      <c r="V995" s="1" t="s">
        <v>3219</v>
      </c>
      <c r="W995" s="1" t="s">
        <v>3397</v>
      </c>
      <c r="X995" s="1"/>
      <c r="Y995" s="3">
        <v>46223</v>
      </c>
      <c r="Z995" s="1" t="s">
        <v>3414</v>
      </c>
      <c r="AA995" s="3">
        <v>46223</v>
      </c>
      <c r="AB995" s="1" t="s">
        <v>3416</v>
      </c>
      <c r="AC995" s="1" t="s">
        <v>3741</v>
      </c>
      <c r="AD995" s="1" t="s">
        <v>3933</v>
      </c>
      <c r="AE995" s="1" t="s">
        <v>3934</v>
      </c>
      <c r="AF995" s="1" t="s">
        <v>3939</v>
      </c>
      <c r="AG995" s="1" t="s">
        <v>2498</v>
      </c>
      <c r="AH995" s="1" t="s">
        <v>2587</v>
      </c>
      <c r="AI995" s="1" t="s">
        <v>3950</v>
      </c>
      <c r="AJ995" s="1"/>
      <c r="AK995" s="1"/>
      <c r="AL995" s="1" t="s">
        <v>3952</v>
      </c>
      <c r="AM995" s="1" t="s">
        <v>3952</v>
      </c>
      <c r="AN995" s="1" t="s">
        <v>3958</v>
      </c>
      <c r="AO995" s="1" t="s">
        <v>4136</v>
      </c>
      <c r="AP995" s="1" t="s">
        <v>4212</v>
      </c>
      <c r="AQ995" s="1"/>
      <c r="AR995">
        <v>27846</v>
      </c>
      <c r="AS995">
        <v>500</v>
      </c>
      <c r="AT995" s="1" t="s">
        <v>4235</v>
      </c>
      <c r="AU995">
        <v>1.76</v>
      </c>
      <c r="AV995" s="1" t="s">
        <v>4482</v>
      </c>
      <c r="AW995" s="1" t="s">
        <v>3939</v>
      </c>
      <c r="AX995">
        <v>5176</v>
      </c>
      <c r="AY995">
        <v>135848</v>
      </c>
      <c r="AZ995">
        <v>103</v>
      </c>
      <c r="BA995" s="1" t="s">
        <v>3429</v>
      </c>
    </row>
    <row r="996" spans="1:53">
      <c r="A996" s="1" t="s">
        <v>1026</v>
      </c>
      <c r="B996">
        <v>0</v>
      </c>
      <c r="C996">
        <v>48</v>
      </c>
      <c r="D996" s="1" t="s">
        <v>2065</v>
      </c>
      <c r="E996">
        <v>0</v>
      </c>
      <c r="F996">
        <v>139080</v>
      </c>
      <c r="G996">
        <v>190</v>
      </c>
      <c r="H996" s="1"/>
      <c r="I996" s="1" t="s">
        <v>2427</v>
      </c>
      <c r="J996" s="1" t="s">
        <v>2462</v>
      </c>
      <c r="K996" s="1" t="s">
        <v>2464</v>
      </c>
      <c r="L996" s="1" t="s">
        <v>2498</v>
      </c>
      <c r="M996" s="1" t="s">
        <v>2587</v>
      </c>
      <c r="N996" s="1" t="s">
        <v>2607</v>
      </c>
      <c r="O996" s="1"/>
      <c r="P996">
        <v>200</v>
      </c>
      <c r="Q996" s="1" t="s">
        <v>2065</v>
      </c>
      <c r="R996" s="1" t="s">
        <v>3107</v>
      </c>
      <c r="S996" s="1"/>
      <c r="T996" s="1" t="s">
        <v>3108</v>
      </c>
      <c r="U996" s="1" t="s">
        <v>3219</v>
      </c>
      <c r="V996" s="1" t="s">
        <v>3219</v>
      </c>
      <c r="W996" s="1" t="s">
        <v>3397</v>
      </c>
      <c r="X996" s="1"/>
      <c r="Y996" s="3">
        <v>46223</v>
      </c>
      <c r="Z996" s="1" t="s">
        <v>3414</v>
      </c>
      <c r="AA996" s="3">
        <v>46223</v>
      </c>
      <c r="AB996" s="1" t="s">
        <v>3416</v>
      </c>
      <c r="AC996" s="1" t="s">
        <v>3741</v>
      </c>
      <c r="AD996" s="1" t="s">
        <v>3933</v>
      </c>
      <c r="AE996" s="1" t="s">
        <v>3934</v>
      </c>
      <c r="AF996" s="1" t="s">
        <v>3939</v>
      </c>
      <c r="AG996" s="1" t="s">
        <v>2498</v>
      </c>
      <c r="AH996" s="1" t="s">
        <v>2587</v>
      </c>
      <c r="AI996" s="1" t="s">
        <v>3950</v>
      </c>
      <c r="AJ996" s="1"/>
      <c r="AK996" s="1"/>
      <c r="AL996" s="1" t="s">
        <v>3952</v>
      </c>
      <c r="AM996" s="1" t="s">
        <v>3952</v>
      </c>
      <c r="AN996" s="1" t="s">
        <v>3958</v>
      </c>
      <c r="AO996" s="1" t="s">
        <v>4136</v>
      </c>
      <c r="AP996" s="1" t="s">
        <v>4212</v>
      </c>
      <c r="AQ996" s="1"/>
      <c r="AR996">
        <v>27847</v>
      </c>
      <c r="AS996">
        <v>200</v>
      </c>
      <c r="AT996" s="1" t="s">
        <v>4235</v>
      </c>
      <c r="AU996">
        <v>0.24</v>
      </c>
      <c r="AV996" s="1" t="s">
        <v>4483</v>
      </c>
      <c r="AW996" s="1" t="s">
        <v>3939</v>
      </c>
      <c r="AX996">
        <v>5176</v>
      </c>
      <c r="AY996">
        <v>135848</v>
      </c>
      <c r="AZ996">
        <v>104</v>
      </c>
      <c r="BA996" s="1" t="s">
        <v>3429</v>
      </c>
    </row>
    <row r="997" spans="1:53">
      <c r="A997" s="1" t="s">
        <v>1027</v>
      </c>
      <c r="B997">
        <v>0</v>
      </c>
      <c r="C997">
        <v>470</v>
      </c>
      <c r="D997" s="1" t="s">
        <v>2066</v>
      </c>
      <c r="E997">
        <v>0</v>
      </c>
      <c r="F997">
        <v>139080</v>
      </c>
      <c r="G997">
        <v>191</v>
      </c>
      <c r="H997" s="1"/>
      <c r="I997" s="1" t="s">
        <v>2427</v>
      </c>
      <c r="J997" s="1" t="s">
        <v>2462</v>
      </c>
      <c r="K997" s="1" t="s">
        <v>2464</v>
      </c>
      <c r="L997" s="1" t="s">
        <v>2498</v>
      </c>
      <c r="M997" s="1" t="s">
        <v>2587</v>
      </c>
      <c r="N997" s="1" t="s">
        <v>2607</v>
      </c>
      <c r="O997" s="1"/>
      <c r="P997">
        <v>200</v>
      </c>
      <c r="Q997" s="1" t="s">
        <v>2066</v>
      </c>
      <c r="R997" s="1" t="s">
        <v>3107</v>
      </c>
      <c r="S997" s="1"/>
      <c r="T997" s="1" t="s">
        <v>3108</v>
      </c>
      <c r="U997" s="1" t="s">
        <v>3219</v>
      </c>
      <c r="V997" s="1" t="s">
        <v>3219</v>
      </c>
      <c r="W997" s="1" t="s">
        <v>3397</v>
      </c>
      <c r="X997" s="1"/>
      <c r="Y997" s="3">
        <v>46223</v>
      </c>
      <c r="Z997" s="1" t="s">
        <v>3414</v>
      </c>
      <c r="AA997" s="3">
        <v>46223</v>
      </c>
      <c r="AB997" s="1" t="s">
        <v>3416</v>
      </c>
      <c r="AC997" s="1" t="s">
        <v>3741</v>
      </c>
      <c r="AD997" s="1" t="s">
        <v>3933</v>
      </c>
      <c r="AE997" s="1" t="s">
        <v>3934</v>
      </c>
      <c r="AF997" s="1" t="s">
        <v>3939</v>
      </c>
      <c r="AG997" s="1" t="s">
        <v>2498</v>
      </c>
      <c r="AH997" s="1" t="s">
        <v>2587</v>
      </c>
      <c r="AI997" s="1" t="s">
        <v>3950</v>
      </c>
      <c r="AJ997" s="1"/>
      <c r="AK997" s="1"/>
      <c r="AL997" s="1" t="s">
        <v>3952</v>
      </c>
      <c r="AM997" s="1" t="s">
        <v>3952</v>
      </c>
      <c r="AN997" s="1" t="s">
        <v>3958</v>
      </c>
      <c r="AO997" s="1" t="s">
        <v>4136</v>
      </c>
      <c r="AP997" s="1" t="s">
        <v>4212</v>
      </c>
      <c r="AQ997" s="1"/>
      <c r="AR997">
        <v>27848</v>
      </c>
      <c r="AS997">
        <v>200</v>
      </c>
      <c r="AT997" s="1" t="s">
        <v>4235</v>
      </c>
      <c r="AU997">
        <v>2.35</v>
      </c>
      <c r="AV997" s="1" t="s">
        <v>4484</v>
      </c>
      <c r="AW997" s="1" t="s">
        <v>3939</v>
      </c>
      <c r="AX997">
        <v>5176</v>
      </c>
      <c r="AY997">
        <v>135848</v>
      </c>
      <c r="AZ997">
        <v>105</v>
      </c>
      <c r="BA997" s="1" t="s">
        <v>3429</v>
      </c>
    </row>
    <row r="998" spans="1:53">
      <c r="A998" s="1" t="s">
        <v>1028</v>
      </c>
      <c r="B998">
        <v>0</v>
      </c>
      <c r="C998">
        <v>2940</v>
      </c>
      <c r="D998" s="1" t="s">
        <v>2067</v>
      </c>
      <c r="E998">
        <v>0</v>
      </c>
      <c r="F998">
        <v>139080</v>
      </c>
      <c r="G998">
        <v>192</v>
      </c>
      <c r="H998" s="1"/>
      <c r="I998" s="1" t="s">
        <v>2427</v>
      </c>
      <c r="J998" s="1" t="s">
        <v>2462</v>
      </c>
      <c r="K998" s="1" t="s">
        <v>2464</v>
      </c>
      <c r="L998" s="1" t="s">
        <v>2498</v>
      </c>
      <c r="M998" s="1" t="s">
        <v>2587</v>
      </c>
      <c r="N998" s="1" t="s">
        <v>2607</v>
      </c>
      <c r="O998" s="1"/>
      <c r="P998">
        <v>1000</v>
      </c>
      <c r="Q998" s="1" t="s">
        <v>2067</v>
      </c>
      <c r="R998" s="1" t="s">
        <v>3107</v>
      </c>
      <c r="S998" s="1"/>
      <c r="T998" s="1" t="s">
        <v>3108</v>
      </c>
      <c r="U998" s="1" t="s">
        <v>3219</v>
      </c>
      <c r="V998" s="1" t="s">
        <v>3219</v>
      </c>
      <c r="W998" s="1" t="s">
        <v>3397</v>
      </c>
      <c r="X998" s="1"/>
      <c r="Y998" s="3">
        <v>46223</v>
      </c>
      <c r="Z998" s="1" t="s">
        <v>3414</v>
      </c>
      <c r="AA998" s="3">
        <v>46223</v>
      </c>
      <c r="AB998" s="1" t="s">
        <v>3416</v>
      </c>
      <c r="AC998" s="1" t="s">
        <v>3741</v>
      </c>
      <c r="AD998" s="1" t="s">
        <v>3933</v>
      </c>
      <c r="AE998" s="1" t="s">
        <v>3934</v>
      </c>
      <c r="AF998" s="1" t="s">
        <v>3939</v>
      </c>
      <c r="AG998" s="1" t="s">
        <v>2498</v>
      </c>
      <c r="AH998" s="1" t="s">
        <v>2587</v>
      </c>
      <c r="AI998" s="1" t="s">
        <v>3950</v>
      </c>
      <c r="AJ998" s="1"/>
      <c r="AK998" s="1"/>
      <c r="AL998" s="1" t="s">
        <v>3952</v>
      </c>
      <c r="AM998" s="1" t="s">
        <v>3952</v>
      </c>
      <c r="AN998" s="1" t="s">
        <v>3958</v>
      </c>
      <c r="AO998" s="1" t="s">
        <v>4136</v>
      </c>
      <c r="AP998" s="1" t="s">
        <v>4212</v>
      </c>
      <c r="AQ998" s="1"/>
      <c r="AR998">
        <v>27849</v>
      </c>
      <c r="AS998">
        <v>1000</v>
      </c>
      <c r="AT998" s="1" t="s">
        <v>4235</v>
      </c>
      <c r="AU998">
        <v>2.94</v>
      </c>
      <c r="AV998" s="1" t="s">
        <v>4485</v>
      </c>
      <c r="AW998" s="1" t="s">
        <v>3939</v>
      </c>
      <c r="AX998">
        <v>5176</v>
      </c>
      <c r="AY998">
        <v>135848</v>
      </c>
      <c r="AZ998">
        <v>106</v>
      </c>
      <c r="BA998" s="1" t="s">
        <v>3429</v>
      </c>
    </row>
    <row r="999" spans="1:53">
      <c r="A999" s="1" t="s">
        <v>1029</v>
      </c>
      <c r="B999">
        <v>0</v>
      </c>
      <c r="C999">
        <v>1236</v>
      </c>
      <c r="D999" s="1" t="s">
        <v>2039</v>
      </c>
      <c r="E999">
        <v>0</v>
      </c>
      <c r="F999">
        <v>139080</v>
      </c>
      <c r="G999">
        <v>193</v>
      </c>
      <c r="H999" s="1"/>
      <c r="I999" s="1" t="s">
        <v>2427</v>
      </c>
      <c r="J999" s="1" t="s">
        <v>2462</v>
      </c>
      <c r="K999" s="1" t="s">
        <v>2464</v>
      </c>
      <c r="L999" s="1" t="s">
        <v>2498</v>
      </c>
      <c r="M999" s="1" t="s">
        <v>2587</v>
      </c>
      <c r="N999" s="1" t="s">
        <v>2607</v>
      </c>
      <c r="O999" s="1"/>
      <c r="P999">
        <v>300</v>
      </c>
      <c r="Q999" s="1" t="s">
        <v>2039</v>
      </c>
      <c r="R999" s="1" t="s">
        <v>3107</v>
      </c>
      <c r="S999" s="1"/>
      <c r="T999" s="1" t="s">
        <v>3108</v>
      </c>
      <c r="U999" s="1" t="s">
        <v>3219</v>
      </c>
      <c r="V999" s="1" t="s">
        <v>3219</v>
      </c>
      <c r="W999" s="1" t="s">
        <v>3397</v>
      </c>
      <c r="X999" s="1"/>
      <c r="Y999" s="3">
        <v>46223</v>
      </c>
      <c r="Z999" s="1" t="s">
        <v>3414</v>
      </c>
      <c r="AA999" s="3">
        <v>46223</v>
      </c>
      <c r="AB999" s="1" t="s">
        <v>3416</v>
      </c>
      <c r="AC999" s="1" t="s">
        <v>3741</v>
      </c>
      <c r="AD999" s="1" t="s">
        <v>3933</v>
      </c>
      <c r="AE999" s="1" t="s">
        <v>3934</v>
      </c>
      <c r="AF999" s="1" t="s">
        <v>3939</v>
      </c>
      <c r="AG999" s="1" t="s">
        <v>2498</v>
      </c>
      <c r="AH999" s="1" t="s">
        <v>2587</v>
      </c>
      <c r="AI999" s="1" t="s">
        <v>3950</v>
      </c>
      <c r="AJ999" s="1"/>
      <c r="AK999" s="1"/>
      <c r="AL999" s="1" t="s">
        <v>3952</v>
      </c>
      <c r="AM999" s="1" t="s">
        <v>3952</v>
      </c>
      <c r="AN999" s="1" t="s">
        <v>3958</v>
      </c>
      <c r="AO999" s="1" t="s">
        <v>4136</v>
      </c>
      <c r="AP999" s="1" t="s">
        <v>4212</v>
      </c>
      <c r="AQ999" s="1"/>
      <c r="AR999">
        <v>27850</v>
      </c>
      <c r="AS999">
        <v>300</v>
      </c>
      <c r="AT999" s="1" t="s">
        <v>4235</v>
      </c>
      <c r="AU999">
        <v>4.12</v>
      </c>
      <c r="AV999" s="1" t="s">
        <v>4486</v>
      </c>
      <c r="AW999" s="1" t="s">
        <v>3939</v>
      </c>
      <c r="AX999">
        <v>5176</v>
      </c>
      <c r="AY999">
        <v>135848</v>
      </c>
      <c r="AZ999">
        <v>107</v>
      </c>
      <c r="BA999" s="1" t="s">
        <v>3429</v>
      </c>
    </row>
    <row r="1000" spans="1:53">
      <c r="A1000" s="1" t="s">
        <v>1030</v>
      </c>
      <c r="B1000">
        <v>0</v>
      </c>
      <c r="C1000">
        <v>12500000</v>
      </c>
      <c r="D1000" s="1" t="s">
        <v>1765</v>
      </c>
      <c r="E1000">
        <v>20</v>
      </c>
      <c r="F1000">
        <v>139070</v>
      </c>
      <c r="G1000">
        <v>1</v>
      </c>
      <c r="H1000" s="1"/>
      <c r="I1000" s="1" t="s">
        <v>2404</v>
      </c>
      <c r="J1000" s="1" t="s">
        <v>2462</v>
      </c>
      <c r="K1000" s="1" t="s">
        <v>2464</v>
      </c>
      <c r="L1000" s="1" t="s">
        <v>2506</v>
      </c>
      <c r="M1000" s="1" t="s">
        <v>2589</v>
      </c>
      <c r="N1000" s="1" t="s">
        <v>2607</v>
      </c>
      <c r="O1000" s="1"/>
      <c r="P1000">
        <v>1</v>
      </c>
      <c r="Q1000" s="1" t="s">
        <v>1914</v>
      </c>
      <c r="R1000" s="1" t="s">
        <v>3107</v>
      </c>
      <c r="S1000" s="1"/>
      <c r="T1000" s="1" t="s">
        <v>3108</v>
      </c>
      <c r="U1000" s="1" t="s">
        <v>1914</v>
      </c>
      <c r="V1000" s="1" t="s">
        <v>1765</v>
      </c>
      <c r="W1000" s="1" t="s">
        <v>3396</v>
      </c>
      <c r="X1000" s="1" t="s">
        <v>3400</v>
      </c>
      <c r="Y1000" s="3">
        <v>46223</v>
      </c>
      <c r="Z1000" s="1" t="s">
        <v>3420</v>
      </c>
      <c r="AA1000" s="3">
        <v>46223</v>
      </c>
      <c r="AB1000" s="1" t="s">
        <v>3416</v>
      </c>
      <c r="AC1000" s="1" t="s">
        <v>3742</v>
      </c>
      <c r="AD1000" s="1" t="s">
        <v>3933</v>
      </c>
      <c r="AE1000" s="1" t="s">
        <v>3933</v>
      </c>
      <c r="AF1000" s="1" t="s">
        <v>3939</v>
      </c>
      <c r="AG1000" s="1" t="s">
        <v>2506</v>
      </c>
      <c r="AH1000" s="1" t="s">
        <v>2589</v>
      </c>
      <c r="AI1000" s="1" t="s">
        <v>3948</v>
      </c>
      <c r="AJ1000" s="1"/>
      <c r="AK1000" s="1"/>
      <c r="AL1000" s="1" t="s">
        <v>3952</v>
      </c>
      <c r="AM1000" s="1" t="s">
        <v>3952</v>
      </c>
      <c r="AN1000" s="1" t="s">
        <v>3958</v>
      </c>
      <c r="AO1000" s="1" t="s">
        <v>4137</v>
      </c>
      <c r="AP1000" s="1" t="s">
        <v>4215</v>
      </c>
      <c r="AQ1000" s="1"/>
      <c r="AR1000">
        <v>1267</v>
      </c>
      <c r="AS1000">
        <v>1</v>
      </c>
      <c r="AT1000" s="1" t="s">
        <v>4235</v>
      </c>
      <c r="AU1000">
        <v>12500000</v>
      </c>
      <c r="AV1000" s="1" t="s">
        <v>3500</v>
      </c>
      <c r="AW1000" s="1" t="s">
        <v>3939</v>
      </c>
      <c r="AX1000">
        <v>4115</v>
      </c>
      <c r="AY1000">
        <v>135849</v>
      </c>
      <c r="AZ1000">
        <v>1</v>
      </c>
      <c r="BA1000" s="1" t="s">
        <v>4634</v>
      </c>
    </row>
    <row r="1001" spans="1:53">
      <c r="A1001" s="1" t="s">
        <v>1031</v>
      </c>
      <c r="B1001">
        <v>0</v>
      </c>
      <c r="C1001">
        <v>50000000</v>
      </c>
      <c r="D1001" s="1" t="s">
        <v>1857</v>
      </c>
      <c r="E1001">
        <v>0</v>
      </c>
      <c r="F1001">
        <v>139012</v>
      </c>
      <c r="G1001">
        <v>1</v>
      </c>
      <c r="H1001" s="1"/>
      <c r="I1001" s="1" t="s">
        <v>2404</v>
      </c>
      <c r="J1001" s="1" t="s">
        <v>2462</v>
      </c>
      <c r="K1001" s="1" t="s">
        <v>2464</v>
      </c>
      <c r="L1001" s="1" t="s">
        <v>2497</v>
      </c>
      <c r="M1001" s="1" t="s">
        <v>2589</v>
      </c>
      <c r="N1001" s="1" t="s">
        <v>2607</v>
      </c>
      <c r="O1001" s="1"/>
      <c r="P1001">
        <v>1</v>
      </c>
      <c r="Q1001" s="1" t="s">
        <v>1857</v>
      </c>
      <c r="R1001" s="1" t="s">
        <v>3107</v>
      </c>
      <c r="S1001" s="1"/>
      <c r="T1001" s="1" t="s">
        <v>3108</v>
      </c>
      <c r="U1001" s="1" t="s">
        <v>1857</v>
      </c>
      <c r="V1001" s="1" t="s">
        <v>1857</v>
      </c>
      <c r="W1001" s="1" t="s">
        <v>3396</v>
      </c>
      <c r="X1001" s="1" t="s">
        <v>3400</v>
      </c>
      <c r="Y1001" s="3">
        <v>46223</v>
      </c>
      <c r="Z1001" s="1" t="s">
        <v>3420</v>
      </c>
      <c r="AA1001" s="3">
        <v>46223</v>
      </c>
      <c r="AB1001" s="1" t="s">
        <v>3416</v>
      </c>
      <c r="AC1001" s="1" t="s">
        <v>3743</v>
      </c>
      <c r="AD1001" s="1" t="s">
        <v>3933</v>
      </c>
      <c r="AE1001" s="1" t="s">
        <v>3933</v>
      </c>
      <c r="AF1001" s="1" t="s">
        <v>3939</v>
      </c>
      <c r="AG1001" s="1" t="s">
        <v>2497</v>
      </c>
      <c r="AH1001" s="1" t="s">
        <v>2589</v>
      </c>
      <c r="AI1001" s="1" t="s">
        <v>3948</v>
      </c>
      <c r="AJ1001" s="1"/>
      <c r="AK1001" s="1"/>
      <c r="AL1001" s="1" t="s">
        <v>3952</v>
      </c>
      <c r="AM1001" s="1" t="s">
        <v>3952</v>
      </c>
      <c r="AN1001" s="1" t="s">
        <v>3958</v>
      </c>
      <c r="AO1001" s="1" t="s">
        <v>4138</v>
      </c>
      <c r="AP1001" s="1" t="s">
        <v>4212</v>
      </c>
      <c r="AQ1001" s="1"/>
      <c r="AR1001">
        <v>1267</v>
      </c>
      <c r="AS1001">
        <v>1</v>
      </c>
      <c r="AT1001" s="1" t="s">
        <v>4235</v>
      </c>
      <c r="AU1001">
        <v>50000000</v>
      </c>
      <c r="AV1001" s="1" t="s">
        <v>3500</v>
      </c>
      <c r="AW1001" s="1" t="s">
        <v>3939</v>
      </c>
      <c r="AX1001">
        <v>4549</v>
      </c>
      <c r="AY1001">
        <v>135850</v>
      </c>
      <c r="AZ1001">
        <v>1</v>
      </c>
      <c r="BA1001" s="1" t="s">
        <v>3407</v>
      </c>
    </row>
    <row r="1002" spans="1:53">
      <c r="A1002" s="1" t="s">
        <v>1032</v>
      </c>
      <c r="B1002">
        <v>0</v>
      </c>
      <c r="C1002">
        <v>1750000</v>
      </c>
      <c r="D1002" s="1" t="s">
        <v>2068</v>
      </c>
      <c r="E1002">
        <v>0</v>
      </c>
      <c r="F1002">
        <v>139008</v>
      </c>
      <c r="G1002">
        <v>1</v>
      </c>
      <c r="H1002" s="1"/>
      <c r="I1002" s="1" t="s">
        <v>2433</v>
      </c>
      <c r="J1002" s="1" t="s">
        <v>2462</v>
      </c>
      <c r="K1002" s="1" t="s">
        <v>2464</v>
      </c>
      <c r="L1002" s="1" t="s">
        <v>2497</v>
      </c>
      <c r="M1002" s="1" t="s">
        <v>2589</v>
      </c>
      <c r="N1002" s="1" t="s">
        <v>2607</v>
      </c>
      <c r="O1002" s="1"/>
      <c r="P1002">
        <v>50</v>
      </c>
      <c r="Q1002" s="1" t="s">
        <v>2068</v>
      </c>
      <c r="R1002" s="1" t="s">
        <v>3107</v>
      </c>
      <c r="S1002" s="1"/>
      <c r="T1002" s="1" t="s">
        <v>3108</v>
      </c>
      <c r="U1002" s="1" t="s">
        <v>2070</v>
      </c>
      <c r="V1002" s="1" t="s">
        <v>2070</v>
      </c>
      <c r="W1002" s="1" t="s">
        <v>3396</v>
      </c>
      <c r="X1002" s="1" t="s">
        <v>3400</v>
      </c>
      <c r="Y1002" s="3">
        <v>46223</v>
      </c>
      <c r="Z1002" s="1" t="s">
        <v>3420</v>
      </c>
      <c r="AA1002" s="3">
        <v>46223</v>
      </c>
      <c r="AB1002" s="1" t="s">
        <v>3416</v>
      </c>
      <c r="AC1002" s="1" t="s">
        <v>3744</v>
      </c>
      <c r="AD1002" s="1" t="s">
        <v>3933</v>
      </c>
      <c r="AE1002" s="1" t="s">
        <v>3934</v>
      </c>
      <c r="AF1002" s="1" t="s">
        <v>3939</v>
      </c>
      <c r="AG1002" s="1" t="s">
        <v>2497</v>
      </c>
      <c r="AH1002" s="1" t="s">
        <v>2589</v>
      </c>
      <c r="AI1002" s="1" t="s">
        <v>3948</v>
      </c>
      <c r="AJ1002" s="1"/>
      <c r="AK1002" s="1"/>
      <c r="AL1002" s="1" t="s">
        <v>3952</v>
      </c>
      <c r="AM1002" s="1" t="s">
        <v>3952</v>
      </c>
      <c r="AN1002" s="1" t="s">
        <v>3958</v>
      </c>
      <c r="AO1002" s="1" t="s">
        <v>4064</v>
      </c>
      <c r="AP1002" s="1" t="s">
        <v>4212</v>
      </c>
      <c r="AQ1002" s="1"/>
      <c r="AR1002">
        <v>27706</v>
      </c>
      <c r="AS1002">
        <v>50</v>
      </c>
      <c r="AT1002" s="1" t="s">
        <v>4235</v>
      </c>
      <c r="AU1002">
        <v>35000</v>
      </c>
      <c r="AV1002" s="1" t="s">
        <v>4487</v>
      </c>
      <c r="AW1002" s="1" t="s">
        <v>3939</v>
      </c>
      <c r="AX1002">
        <v>820</v>
      </c>
      <c r="AY1002">
        <v>135851</v>
      </c>
      <c r="AZ1002">
        <v>1</v>
      </c>
      <c r="BA1002" s="1" t="s">
        <v>3407</v>
      </c>
    </row>
    <row r="1003" spans="1:53">
      <c r="A1003" s="1" t="s">
        <v>1033</v>
      </c>
      <c r="B1003">
        <v>0</v>
      </c>
      <c r="C1003">
        <v>2625000</v>
      </c>
      <c r="D1003" s="1" t="s">
        <v>2069</v>
      </c>
      <c r="E1003">
        <v>0</v>
      </c>
      <c r="F1003">
        <v>139008</v>
      </c>
      <c r="G1003">
        <v>2</v>
      </c>
      <c r="H1003" s="1"/>
      <c r="I1003" s="1" t="s">
        <v>2433</v>
      </c>
      <c r="J1003" s="1" t="s">
        <v>2462</v>
      </c>
      <c r="K1003" s="1" t="s">
        <v>2464</v>
      </c>
      <c r="L1003" s="1" t="s">
        <v>2497</v>
      </c>
      <c r="M1003" s="1" t="s">
        <v>2589</v>
      </c>
      <c r="N1003" s="1" t="s">
        <v>2607</v>
      </c>
      <c r="O1003" s="1"/>
      <c r="P1003">
        <v>75</v>
      </c>
      <c r="Q1003" s="1" t="s">
        <v>2069</v>
      </c>
      <c r="R1003" s="1" t="s">
        <v>3107</v>
      </c>
      <c r="S1003" s="1"/>
      <c r="T1003" s="1" t="s">
        <v>3108</v>
      </c>
      <c r="U1003" s="1" t="s">
        <v>2070</v>
      </c>
      <c r="V1003" s="1" t="s">
        <v>2070</v>
      </c>
      <c r="W1003" s="1" t="s">
        <v>3396</v>
      </c>
      <c r="X1003" s="1" t="s">
        <v>3400</v>
      </c>
      <c r="Y1003" s="3">
        <v>46223</v>
      </c>
      <c r="Z1003" s="1" t="s">
        <v>3420</v>
      </c>
      <c r="AA1003" s="3">
        <v>46223</v>
      </c>
      <c r="AB1003" s="1" t="s">
        <v>3416</v>
      </c>
      <c r="AC1003" s="1" t="s">
        <v>3744</v>
      </c>
      <c r="AD1003" s="1" t="s">
        <v>3933</v>
      </c>
      <c r="AE1003" s="1" t="s">
        <v>3934</v>
      </c>
      <c r="AF1003" s="1" t="s">
        <v>3939</v>
      </c>
      <c r="AG1003" s="1" t="s">
        <v>2497</v>
      </c>
      <c r="AH1003" s="1" t="s">
        <v>2589</v>
      </c>
      <c r="AI1003" s="1" t="s">
        <v>3948</v>
      </c>
      <c r="AJ1003" s="1"/>
      <c r="AK1003" s="1"/>
      <c r="AL1003" s="1" t="s">
        <v>3952</v>
      </c>
      <c r="AM1003" s="1" t="s">
        <v>3952</v>
      </c>
      <c r="AN1003" s="1" t="s">
        <v>3958</v>
      </c>
      <c r="AO1003" s="1" t="s">
        <v>4064</v>
      </c>
      <c r="AP1003" s="1" t="s">
        <v>4212</v>
      </c>
      <c r="AQ1003" s="1"/>
      <c r="AR1003">
        <v>27707</v>
      </c>
      <c r="AS1003">
        <v>75</v>
      </c>
      <c r="AT1003" s="1" t="s">
        <v>4235</v>
      </c>
      <c r="AU1003">
        <v>35000</v>
      </c>
      <c r="AV1003" s="1" t="s">
        <v>4488</v>
      </c>
      <c r="AW1003" s="1" t="s">
        <v>3939</v>
      </c>
      <c r="AX1003">
        <v>820</v>
      </c>
      <c r="AY1003">
        <v>135851</v>
      </c>
      <c r="AZ1003">
        <v>2</v>
      </c>
      <c r="BA1003" s="1" t="s">
        <v>3407</v>
      </c>
    </row>
    <row r="1004" spans="1:53">
      <c r="A1004" s="1" t="s">
        <v>1034</v>
      </c>
      <c r="B1004">
        <v>0</v>
      </c>
      <c r="C1004">
        <v>2625000</v>
      </c>
      <c r="D1004" s="1" t="s">
        <v>2069</v>
      </c>
      <c r="E1004">
        <v>0</v>
      </c>
      <c r="F1004">
        <v>139008</v>
      </c>
      <c r="G1004">
        <v>3</v>
      </c>
      <c r="H1004" s="1"/>
      <c r="I1004" s="1" t="s">
        <v>2433</v>
      </c>
      <c r="J1004" s="1" t="s">
        <v>2462</v>
      </c>
      <c r="K1004" s="1" t="s">
        <v>2464</v>
      </c>
      <c r="L1004" s="1" t="s">
        <v>2497</v>
      </c>
      <c r="M1004" s="1" t="s">
        <v>2589</v>
      </c>
      <c r="N1004" s="1" t="s">
        <v>2607</v>
      </c>
      <c r="O1004" s="1"/>
      <c r="P1004">
        <v>75</v>
      </c>
      <c r="Q1004" s="1" t="s">
        <v>2069</v>
      </c>
      <c r="R1004" s="1" t="s">
        <v>3107</v>
      </c>
      <c r="S1004" s="1"/>
      <c r="T1004" s="1" t="s">
        <v>3108</v>
      </c>
      <c r="U1004" s="1" t="s">
        <v>2070</v>
      </c>
      <c r="V1004" s="1" t="s">
        <v>2070</v>
      </c>
      <c r="W1004" s="1" t="s">
        <v>3396</v>
      </c>
      <c r="X1004" s="1" t="s">
        <v>3400</v>
      </c>
      <c r="Y1004" s="3">
        <v>46223</v>
      </c>
      <c r="Z1004" s="1" t="s">
        <v>3420</v>
      </c>
      <c r="AA1004" s="3">
        <v>46223</v>
      </c>
      <c r="AB1004" s="1" t="s">
        <v>3416</v>
      </c>
      <c r="AC1004" s="1" t="s">
        <v>3744</v>
      </c>
      <c r="AD1004" s="1" t="s">
        <v>3933</v>
      </c>
      <c r="AE1004" s="1" t="s">
        <v>3934</v>
      </c>
      <c r="AF1004" s="1" t="s">
        <v>3939</v>
      </c>
      <c r="AG1004" s="1" t="s">
        <v>2497</v>
      </c>
      <c r="AH1004" s="1" t="s">
        <v>2589</v>
      </c>
      <c r="AI1004" s="1" t="s">
        <v>3948</v>
      </c>
      <c r="AJ1004" s="1"/>
      <c r="AK1004" s="1"/>
      <c r="AL1004" s="1" t="s">
        <v>3952</v>
      </c>
      <c r="AM1004" s="1" t="s">
        <v>3952</v>
      </c>
      <c r="AN1004" s="1" t="s">
        <v>3958</v>
      </c>
      <c r="AO1004" s="1" t="s">
        <v>4064</v>
      </c>
      <c r="AP1004" s="1" t="s">
        <v>4212</v>
      </c>
      <c r="AQ1004" s="1"/>
      <c r="AR1004">
        <v>27708</v>
      </c>
      <c r="AS1004">
        <v>75</v>
      </c>
      <c r="AT1004" s="1" t="s">
        <v>4235</v>
      </c>
      <c r="AU1004">
        <v>35000</v>
      </c>
      <c r="AV1004" s="1" t="s">
        <v>4489</v>
      </c>
      <c r="AW1004" s="1" t="s">
        <v>3939</v>
      </c>
      <c r="AX1004">
        <v>820</v>
      </c>
      <c r="AY1004">
        <v>135851</v>
      </c>
      <c r="AZ1004">
        <v>3</v>
      </c>
      <c r="BA1004" s="1" t="s">
        <v>3407</v>
      </c>
    </row>
    <row r="1005" spans="1:53">
      <c r="A1005" s="1" t="s">
        <v>1035</v>
      </c>
      <c r="B1005">
        <v>0</v>
      </c>
      <c r="C1005">
        <v>2300000</v>
      </c>
      <c r="D1005" s="1" t="s">
        <v>1863</v>
      </c>
      <c r="E1005">
        <v>0</v>
      </c>
      <c r="F1005">
        <v>138957</v>
      </c>
      <c r="G1005">
        <v>1</v>
      </c>
      <c r="H1005" s="1"/>
      <c r="I1005" s="1" t="s">
        <v>2405</v>
      </c>
      <c r="J1005" s="1" t="s">
        <v>2462</v>
      </c>
      <c r="K1005" s="1" t="s">
        <v>2464</v>
      </c>
      <c r="L1005" s="1" t="s">
        <v>2512</v>
      </c>
      <c r="M1005" s="1" t="s">
        <v>2587</v>
      </c>
      <c r="N1005" s="1" t="s">
        <v>2607</v>
      </c>
      <c r="O1005" s="1"/>
      <c r="P1005">
        <v>1</v>
      </c>
      <c r="Q1005" s="1" t="s">
        <v>1863</v>
      </c>
      <c r="R1005" s="1" t="s">
        <v>3107</v>
      </c>
      <c r="S1005" s="1"/>
      <c r="T1005" s="1" t="s">
        <v>3108</v>
      </c>
      <c r="U1005" s="1" t="s">
        <v>1863</v>
      </c>
      <c r="V1005" s="1" t="s">
        <v>1863</v>
      </c>
      <c r="W1005" s="1" t="s">
        <v>3396</v>
      </c>
      <c r="X1005" s="1" t="s">
        <v>3400</v>
      </c>
      <c r="Y1005" s="3">
        <v>46223</v>
      </c>
      <c r="Z1005" s="1" t="s">
        <v>3420</v>
      </c>
      <c r="AA1005" s="3">
        <v>46223</v>
      </c>
      <c r="AB1005" s="1" t="s">
        <v>3416</v>
      </c>
      <c r="AC1005" s="1" t="s">
        <v>3745</v>
      </c>
      <c r="AD1005" s="1" t="s">
        <v>3933</v>
      </c>
      <c r="AE1005" s="1" t="s">
        <v>3933</v>
      </c>
      <c r="AF1005" s="1" t="s">
        <v>3939</v>
      </c>
      <c r="AG1005" s="1" t="s">
        <v>2512</v>
      </c>
      <c r="AH1005" s="1" t="s">
        <v>2587</v>
      </c>
      <c r="AI1005" s="1" t="s">
        <v>3948</v>
      </c>
      <c r="AJ1005" s="1"/>
      <c r="AK1005" s="1"/>
      <c r="AL1005" s="1" t="s">
        <v>3952</v>
      </c>
      <c r="AM1005" s="1" t="s">
        <v>3952</v>
      </c>
      <c r="AN1005" s="1" t="s">
        <v>3958</v>
      </c>
      <c r="AO1005" s="1" t="s">
        <v>4139</v>
      </c>
      <c r="AP1005" s="1" t="s">
        <v>4212</v>
      </c>
      <c r="AQ1005" s="1"/>
      <c r="AR1005">
        <v>14862</v>
      </c>
      <c r="AS1005">
        <v>1</v>
      </c>
      <c r="AT1005" s="1" t="s">
        <v>4235</v>
      </c>
      <c r="AU1005">
        <v>2300000</v>
      </c>
      <c r="AV1005" s="1" t="s">
        <v>4244</v>
      </c>
      <c r="AW1005" s="1" t="s">
        <v>3939</v>
      </c>
      <c r="AX1005">
        <v>5874</v>
      </c>
      <c r="AY1005">
        <v>135852</v>
      </c>
      <c r="AZ1005">
        <v>1</v>
      </c>
      <c r="BA1005" s="1" t="s">
        <v>3405</v>
      </c>
    </row>
    <row r="1006" spans="1:53">
      <c r="A1006" s="1" t="s">
        <v>1036</v>
      </c>
      <c r="B1006">
        <v>0</v>
      </c>
      <c r="C1006">
        <v>7000000</v>
      </c>
      <c r="D1006" s="1" t="s">
        <v>2070</v>
      </c>
      <c r="E1006">
        <v>0</v>
      </c>
      <c r="F1006">
        <v>138944</v>
      </c>
      <c r="G1006">
        <v>1</v>
      </c>
      <c r="H1006" s="1"/>
      <c r="I1006" s="1" t="s">
        <v>2404</v>
      </c>
      <c r="J1006" s="1" t="s">
        <v>2462</v>
      </c>
      <c r="K1006" s="1" t="s">
        <v>2464</v>
      </c>
      <c r="L1006" s="1" t="s">
        <v>2498</v>
      </c>
      <c r="M1006" s="1" t="s">
        <v>2587</v>
      </c>
      <c r="N1006" s="1" t="s">
        <v>2607</v>
      </c>
      <c r="O1006" s="1"/>
      <c r="P1006">
        <v>1</v>
      </c>
      <c r="Q1006" s="1" t="s">
        <v>2070</v>
      </c>
      <c r="R1006" s="1" t="s">
        <v>3107</v>
      </c>
      <c r="S1006" s="1"/>
      <c r="T1006" s="1" t="s">
        <v>3108</v>
      </c>
      <c r="U1006" s="1" t="s">
        <v>2070</v>
      </c>
      <c r="V1006" s="1" t="s">
        <v>2070</v>
      </c>
      <c r="W1006" s="1" t="s">
        <v>3396</v>
      </c>
      <c r="X1006" s="1" t="s">
        <v>3400</v>
      </c>
      <c r="Y1006" s="3">
        <v>46223</v>
      </c>
      <c r="Z1006" s="1" t="s">
        <v>3420</v>
      </c>
      <c r="AA1006" s="3">
        <v>46223</v>
      </c>
      <c r="AB1006" s="1" t="s">
        <v>3416</v>
      </c>
      <c r="AC1006" s="1" t="s">
        <v>3746</v>
      </c>
      <c r="AD1006" s="1" t="s">
        <v>3933</v>
      </c>
      <c r="AE1006" s="1" t="s">
        <v>3933</v>
      </c>
      <c r="AF1006" s="1" t="s">
        <v>3939</v>
      </c>
      <c r="AG1006" s="1" t="s">
        <v>2498</v>
      </c>
      <c r="AH1006" s="1" t="s">
        <v>2587</v>
      </c>
      <c r="AI1006" s="1" t="s">
        <v>3948</v>
      </c>
      <c r="AJ1006" s="1"/>
      <c r="AK1006" s="1"/>
      <c r="AL1006" s="1" t="s">
        <v>3952</v>
      </c>
      <c r="AM1006" s="1" t="s">
        <v>3952</v>
      </c>
      <c r="AN1006" s="1" t="s">
        <v>3958</v>
      </c>
      <c r="AO1006" s="1" t="s">
        <v>4140</v>
      </c>
      <c r="AP1006" s="1" t="s">
        <v>4212</v>
      </c>
      <c r="AQ1006" s="1"/>
      <c r="AR1006">
        <v>1267</v>
      </c>
      <c r="AS1006">
        <v>1</v>
      </c>
      <c r="AT1006" s="1" t="s">
        <v>4235</v>
      </c>
      <c r="AU1006">
        <v>7000000</v>
      </c>
      <c r="AV1006" s="1" t="s">
        <v>3500</v>
      </c>
      <c r="AW1006" s="1" t="s">
        <v>3939</v>
      </c>
      <c r="AX1006">
        <v>7172</v>
      </c>
      <c r="AY1006">
        <v>135853</v>
      </c>
      <c r="AZ1006">
        <v>1</v>
      </c>
      <c r="BA1006" s="1" t="s">
        <v>3406</v>
      </c>
    </row>
    <row r="1007" spans="1:53">
      <c r="A1007" s="1" t="s">
        <v>1037</v>
      </c>
      <c r="B1007">
        <v>0</v>
      </c>
      <c r="C1007">
        <v>500000</v>
      </c>
      <c r="D1007" s="1" t="s">
        <v>1585</v>
      </c>
      <c r="E1007">
        <v>20</v>
      </c>
      <c r="F1007">
        <v>138940</v>
      </c>
      <c r="G1007">
        <v>1</v>
      </c>
      <c r="H1007" s="1"/>
      <c r="I1007" s="1" t="s">
        <v>2421</v>
      </c>
      <c r="J1007" s="1" t="s">
        <v>2462</v>
      </c>
      <c r="K1007" s="1" t="s">
        <v>2464</v>
      </c>
      <c r="L1007" s="1" t="s">
        <v>2493</v>
      </c>
      <c r="M1007" s="1" t="s">
        <v>2594</v>
      </c>
      <c r="N1007" s="1" t="s">
        <v>2607</v>
      </c>
      <c r="O1007" s="1"/>
      <c r="P1007">
        <v>1</v>
      </c>
      <c r="Q1007" s="1" t="s">
        <v>1760</v>
      </c>
      <c r="R1007" s="1" t="s">
        <v>3107</v>
      </c>
      <c r="S1007" s="1"/>
      <c r="T1007" s="1" t="s">
        <v>3108</v>
      </c>
      <c r="U1007" s="1" t="s">
        <v>1760</v>
      </c>
      <c r="V1007" s="1" t="s">
        <v>1585</v>
      </c>
      <c r="W1007" s="1" t="s">
        <v>3396</v>
      </c>
      <c r="X1007" s="1"/>
      <c r="Y1007" s="3">
        <v>46223</v>
      </c>
      <c r="Z1007" s="1" t="s">
        <v>3420</v>
      </c>
      <c r="AA1007" s="3">
        <v>46223</v>
      </c>
      <c r="AB1007" s="1" t="s">
        <v>3416</v>
      </c>
      <c r="AC1007" s="1" t="s">
        <v>3747</v>
      </c>
      <c r="AD1007" s="1" t="s">
        <v>3933</v>
      </c>
      <c r="AE1007" s="1" t="s">
        <v>3933</v>
      </c>
      <c r="AF1007" s="1" t="s">
        <v>3939</v>
      </c>
      <c r="AG1007" s="1" t="s">
        <v>2493</v>
      </c>
      <c r="AH1007" s="1" t="s">
        <v>2594</v>
      </c>
      <c r="AI1007" s="1" t="s">
        <v>3948</v>
      </c>
      <c r="AJ1007" s="1"/>
      <c r="AK1007" s="1"/>
      <c r="AL1007" s="1" t="s">
        <v>3952</v>
      </c>
      <c r="AM1007" s="1" t="s">
        <v>3952</v>
      </c>
      <c r="AN1007" s="1" t="s">
        <v>3958</v>
      </c>
      <c r="AO1007" s="1" t="s">
        <v>4027</v>
      </c>
      <c r="AP1007" s="1" t="s">
        <v>4212</v>
      </c>
      <c r="AQ1007" s="1"/>
      <c r="AR1007">
        <v>1265</v>
      </c>
      <c r="AS1007">
        <v>1</v>
      </c>
      <c r="AT1007" s="1" t="s">
        <v>4235</v>
      </c>
      <c r="AU1007">
        <v>500000</v>
      </c>
      <c r="AV1007" s="1" t="s">
        <v>4270</v>
      </c>
      <c r="AW1007" s="1" t="s">
        <v>3939</v>
      </c>
      <c r="AX1007">
        <v>2703</v>
      </c>
      <c r="AY1007">
        <v>135854</v>
      </c>
      <c r="AZ1007">
        <v>1</v>
      </c>
      <c r="BA1007" s="1" t="s">
        <v>3406</v>
      </c>
    </row>
    <row r="1008" spans="1:53">
      <c r="A1008" s="1" t="s">
        <v>1038</v>
      </c>
      <c r="B1008">
        <v>0</v>
      </c>
      <c r="C1008">
        <v>206400</v>
      </c>
      <c r="D1008" s="1" t="s">
        <v>2071</v>
      </c>
      <c r="E1008">
        <v>20</v>
      </c>
      <c r="F1008">
        <v>138938</v>
      </c>
      <c r="G1008">
        <v>1</v>
      </c>
      <c r="H1008" s="1"/>
      <c r="I1008" s="1" t="s">
        <v>2421</v>
      </c>
      <c r="J1008" s="1" t="s">
        <v>2462</v>
      </c>
      <c r="K1008" s="1" t="s">
        <v>2464</v>
      </c>
      <c r="L1008" s="1" t="s">
        <v>2493</v>
      </c>
      <c r="M1008" s="1" t="s">
        <v>2594</v>
      </c>
      <c r="N1008" s="1" t="s">
        <v>2607</v>
      </c>
      <c r="O1008" s="1"/>
      <c r="P1008">
        <v>1</v>
      </c>
      <c r="Q1008" s="1" t="s">
        <v>2899</v>
      </c>
      <c r="R1008" s="1" t="s">
        <v>3107</v>
      </c>
      <c r="S1008" s="1"/>
      <c r="T1008" s="1" t="s">
        <v>3108</v>
      </c>
      <c r="U1008" s="1" t="s">
        <v>2899</v>
      </c>
      <c r="V1008" s="1" t="s">
        <v>2071</v>
      </c>
      <c r="W1008" s="1" t="s">
        <v>3396</v>
      </c>
      <c r="X1008" s="1" t="s">
        <v>3400</v>
      </c>
      <c r="Y1008" s="3">
        <v>46223</v>
      </c>
      <c r="Z1008" s="1" t="s">
        <v>3420</v>
      </c>
      <c r="AA1008" s="3">
        <v>46223</v>
      </c>
      <c r="AB1008" s="1" t="s">
        <v>3416</v>
      </c>
      <c r="AC1008" s="1" t="s">
        <v>3748</v>
      </c>
      <c r="AD1008" s="1" t="s">
        <v>3933</v>
      </c>
      <c r="AE1008" s="1" t="s">
        <v>3933</v>
      </c>
      <c r="AF1008" s="1" t="s">
        <v>3939</v>
      </c>
      <c r="AG1008" s="1" t="s">
        <v>2493</v>
      </c>
      <c r="AH1008" s="1" t="s">
        <v>2594</v>
      </c>
      <c r="AI1008" s="1" t="s">
        <v>3948</v>
      </c>
      <c r="AJ1008" s="1"/>
      <c r="AK1008" s="1"/>
      <c r="AL1008" s="1" t="s">
        <v>3952</v>
      </c>
      <c r="AM1008" s="1" t="s">
        <v>3952</v>
      </c>
      <c r="AN1008" s="1" t="s">
        <v>3958</v>
      </c>
      <c r="AO1008" s="1" t="s">
        <v>4141</v>
      </c>
      <c r="AP1008" s="1" t="s">
        <v>4212</v>
      </c>
      <c r="AQ1008" s="1"/>
      <c r="AR1008">
        <v>3010</v>
      </c>
      <c r="AS1008">
        <v>1</v>
      </c>
      <c r="AT1008" s="1" t="s">
        <v>4235</v>
      </c>
      <c r="AU1008">
        <v>206400</v>
      </c>
      <c r="AV1008" s="1" t="s">
        <v>4290</v>
      </c>
      <c r="AW1008" s="1" t="s">
        <v>3939</v>
      </c>
      <c r="AX1008">
        <v>39</v>
      </c>
      <c r="AY1008">
        <v>135855</v>
      </c>
      <c r="AZ1008">
        <v>1</v>
      </c>
      <c r="BA1008" s="1" t="s">
        <v>3406</v>
      </c>
    </row>
    <row r="1009" spans="1:53">
      <c r="A1009" s="1" t="s">
        <v>1039</v>
      </c>
      <c r="B1009">
        <v>0</v>
      </c>
      <c r="C1009">
        <v>3000000</v>
      </c>
      <c r="D1009" s="1" t="s">
        <v>1624</v>
      </c>
      <c r="E1009">
        <v>20</v>
      </c>
      <c r="F1009">
        <v>138899</v>
      </c>
      <c r="G1009">
        <v>1</v>
      </c>
      <c r="H1009" s="1"/>
      <c r="I1009" s="1" t="s">
        <v>2418</v>
      </c>
      <c r="J1009" s="1" t="s">
        <v>2462</v>
      </c>
      <c r="K1009" s="1" t="s">
        <v>2464</v>
      </c>
      <c r="L1009" s="1" t="s">
        <v>2473</v>
      </c>
      <c r="M1009" s="1" t="s">
        <v>2587</v>
      </c>
      <c r="N1009" s="1" t="s">
        <v>2607</v>
      </c>
      <c r="O1009" s="1"/>
      <c r="P1009">
        <v>50</v>
      </c>
      <c r="Q1009" s="1" t="s">
        <v>1505</v>
      </c>
      <c r="R1009" s="1" t="s">
        <v>3107</v>
      </c>
      <c r="S1009" s="1"/>
      <c r="T1009" s="1" t="s">
        <v>3108</v>
      </c>
      <c r="U1009" s="1" t="s">
        <v>3220</v>
      </c>
      <c r="V1009" s="1" t="s">
        <v>2183</v>
      </c>
      <c r="W1009" s="1" t="s">
        <v>3396</v>
      </c>
      <c r="X1009" s="1" t="s">
        <v>3400</v>
      </c>
      <c r="Y1009" s="3">
        <v>46223</v>
      </c>
      <c r="Z1009" s="1" t="s">
        <v>3420</v>
      </c>
      <c r="AA1009" s="3">
        <v>46223</v>
      </c>
      <c r="AB1009" s="1" t="s">
        <v>3416</v>
      </c>
      <c r="AC1009" s="1" t="s">
        <v>3749</v>
      </c>
      <c r="AD1009" s="1" t="s">
        <v>3933</v>
      </c>
      <c r="AE1009" s="1" t="s">
        <v>3933</v>
      </c>
      <c r="AF1009" s="1" t="s">
        <v>3939</v>
      </c>
      <c r="AG1009" s="1" t="s">
        <v>2473</v>
      </c>
      <c r="AH1009" s="1" t="s">
        <v>2587</v>
      </c>
      <c r="AI1009" s="1" t="s">
        <v>3948</v>
      </c>
      <c r="AJ1009" s="1"/>
      <c r="AK1009" s="1"/>
      <c r="AL1009" s="1" t="s">
        <v>3952</v>
      </c>
      <c r="AM1009" s="1" t="s">
        <v>3952</v>
      </c>
      <c r="AN1009" s="1" t="s">
        <v>3958</v>
      </c>
      <c r="AO1009" s="1" t="s">
        <v>3968</v>
      </c>
      <c r="AP1009" s="1" t="s">
        <v>4212</v>
      </c>
      <c r="AQ1009" s="1"/>
      <c r="AR1009">
        <v>12682</v>
      </c>
      <c r="AS1009">
        <v>50</v>
      </c>
      <c r="AT1009" s="1" t="s">
        <v>4235</v>
      </c>
      <c r="AU1009">
        <v>60000</v>
      </c>
      <c r="AV1009" s="1" t="s">
        <v>4267</v>
      </c>
      <c r="AW1009" s="1" t="s">
        <v>3939</v>
      </c>
      <c r="AX1009">
        <v>119</v>
      </c>
      <c r="AY1009">
        <v>135856</v>
      </c>
      <c r="AZ1009">
        <v>1</v>
      </c>
      <c r="BA1009" s="1" t="s">
        <v>3409</v>
      </c>
    </row>
    <row r="1010" spans="1:53">
      <c r="A1010" s="1" t="s">
        <v>1040</v>
      </c>
      <c r="B1010">
        <v>0</v>
      </c>
      <c r="C1010">
        <v>1250000</v>
      </c>
      <c r="D1010" s="1" t="s">
        <v>1497</v>
      </c>
      <c r="E1010">
        <v>20</v>
      </c>
      <c r="F1010">
        <v>138899</v>
      </c>
      <c r="G1010">
        <v>2</v>
      </c>
      <c r="H1010" s="1"/>
      <c r="I1010" s="1" t="s">
        <v>2418</v>
      </c>
      <c r="J1010" s="1" t="s">
        <v>2462</v>
      </c>
      <c r="K1010" s="1" t="s">
        <v>2464</v>
      </c>
      <c r="L1010" s="1" t="s">
        <v>2473</v>
      </c>
      <c r="M1010" s="1" t="s">
        <v>2587</v>
      </c>
      <c r="N1010" s="1" t="s">
        <v>2607</v>
      </c>
      <c r="O1010" s="1"/>
      <c r="P1010">
        <v>50</v>
      </c>
      <c r="Q1010" s="1" t="s">
        <v>2089</v>
      </c>
      <c r="R1010" s="1" t="s">
        <v>3107</v>
      </c>
      <c r="S1010" s="1"/>
      <c r="T1010" s="1" t="s">
        <v>3108</v>
      </c>
      <c r="U1010" s="1" t="s">
        <v>3220</v>
      </c>
      <c r="V1010" s="1" t="s">
        <v>2183</v>
      </c>
      <c r="W1010" s="1" t="s">
        <v>3396</v>
      </c>
      <c r="X1010" s="1" t="s">
        <v>3400</v>
      </c>
      <c r="Y1010" s="3">
        <v>46223</v>
      </c>
      <c r="Z1010" s="1" t="s">
        <v>3420</v>
      </c>
      <c r="AA1010" s="3">
        <v>46223</v>
      </c>
      <c r="AB1010" s="1" t="s">
        <v>3416</v>
      </c>
      <c r="AC1010" s="1" t="s">
        <v>3749</v>
      </c>
      <c r="AD1010" s="1" t="s">
        <v>3933</v>
      </c>
      <c r="AE1010" s="1" t="s">
        <v>3933</v>
      </c>
      <c r="AF1010" s="1" t="s">
        <v>3939</v>
      </c>
      <c r="AG1010" s="1" t="s">
        <v>2473</v>
      </c>
      <c r="AH1010" s="1" t="s">
        <v>2587</v>
      </c>
      <c r="AI1010" s="1" t="s">
        <v>3948</v>
      </c>
      <c r="AJ1010" s="1"/>
      <c r="AK1010" s="1"/>
      <c r="AL1010" s="1" t="s">
        <v>3952</v>
      </c>
      <c r="AM1010" s="1" t="s">
        <v>3952</v>
      </c>
      <c r="AN1010" s="1" t="s">
        <v>3958</v>
      </c>
      <c r="AO1010" s="1" t="s">
        <v>3968</v>
      </c>
      <c r="AP1010" s="1" t="s">
        <v>4212</v>
      </c>
      <c r="AQ1010" s="1"/>
      <c r="AR1010">
        <v>12682</v>
      </c>
      <c r="AS1010">
        <v>50</v>
      </c>
      <c r="AT1010" s="1" t="s">
        <v>4235</v>
      </c>
      <c r="AU1010">
        <v>25000</v>
      </c>
      <c r="AV1010" s="1" t="s">
        <v>4267</v>
      </c>
      <c r="AW1010" s="1" t="s">
        <v>3939</v>
      </c>
      <c r="AX1010">
        <v>119</v>
      </c>
      <c r="AY1010">
        <v>135856</v>
      </c>
      <c r="AZ1010">
        <v>2</v>
      </c>
      <c r="BA1010" s="1" t="s">
        <v>3409</v>
      </c>
    </row>
    <row r="1011" spans="1:53">
      <c r="A1011" s="1" t="s">
        <v>1041</v>
      </c>
      <c r="B1011">
        <v>0</v>
      </c>
      <c r="C1011">
        <v>261750</v>
      </c>
      <c r="D1011" s="1" t="s">
        <v>2072</v>
      </c>
      <c r="E1011">
        <v>20</v>
      </c>
      <c r="F1011">
        <v>138974</v>
      </c>
      <c r="G1011">
        <v>1</v>
      </c>
      <c r="H1011" s="1"/>
      <c r="I1011" s="1" t="s">
        <v>2445</v>
      </c>
      <c r="J1011" s="1" t="s">
        <v>2462</v>
      </c>
      <c r="K1011" s="1" t="s">
        <v>2464</v>
      </c>
      <c r="L1011" s="1" t="s">
        <v>2486</v>
      </c>
      <c r="M1011" s="1" t="s">
        <v>2591</v>
      </c>
      <c r="N1011" s="1" t="s">
        <v>2607</v>
      </c>
      <c r="O1011" s="1"/>
      <c r="P1011">
        <v>1</v>
      </c>
      <c r="Q1011" s="1" t="s">
        <v>2900</v>
      </c>
      <c r="R1011" s="1" t="s">
        <v>3107</v>
      </c>
      <c r="S1011" s="1"/>
      <c r="T1011" s="1" t="s">
        <v>3108</v>
      </c>
      <c r="U1011" s="1" t="s">
        <v>2900</v>
      </c>
      <c r="V1011" s="1" t="s">
        <v>2072</v>
      </c>
      <c r="W1011" s="1" t="s">
        <v>3396</v>
      </c>
      <c r="X1011" s="1" t="s">
        <v>3400</v>
      </c>
      <c r="Y1011" s="3">
        <v>46223</v>
      </c>
      <c r="Z1011" s="1" t="s">
        <v>3420</v>
      </c>
      <c r="AA1011" s="3">
        <v>46223</v>
      </c>
      <c r="AB1011" s="1" t="s">
        <v>3416</v>
      </c>
      <c r="AC1011" s="1" t="s">
        <v>3750</v>
      </c>
      <c r="AD1011" s="1" t="s">
        <v>3933</v>
      </c>
      <c r="AE1011" s="1" t="s">
        <v>3934</v>
      </c>
      <c r="AF1011" s="1" t="s">
        <v>3943</v>
      </c>
      <c r="AG1011" s="1" t="s">
        <v>2486</v>
      </c>
      <c r="AH1011" s="1" t="s">
        <v>2591</v>
      </c>
      <c r="AI1011" s="1" t="s">
        <v>3948</v>
      </c>
      <c r="AJ1011" s="1"/>
      <c r="AK1011" s="1"/>
      <c r="AL1011" s="1" t="s">
        <v>3952</v>
      </c>
      <c r="AM1011" s="1" t="s">
        <v>3952</v>
      </c>
      <c r="AN1011" s="1" t="s">
        <v>3958</v>
      </c>
      <c r="AO1011" s="1" t="s">
        <v>4050</v>
      </c>
      <c r="AP1011" s="1" t="s">
        <v>4212</v>
      </c>
      <c r="AQ1011" s="1"/>
      <c r="AR1011">
        <v>15559</v>
      </c>
      <c r="AS1011">
        <v>1</v>
      </c>
      <c r="AT1011" s="1" t="s">
        <v>4235</v>
      </c>
      <c r="AU1011">
        <v>261750</v>
      </c>
      <c r="AV1011" s="1" t="s">
        <v>4490</v>
      </c>
      <c r="AW1011" s="1" t="s">
        <v>3943</v>
      </c>
      <c r="AX1011">
        <v>717</v>
      </c>
      <c r="AY1011">
        <v>135857</v>
      </c>
      <c r="AZ1011">
        <v>1</v>
      </c>
      <c r="BA1011" s="1" t="s">
        <v>3405</v>
      </c>
    </row>
    <row r="1012" spans="1:53">
      <c r="A1012" s="1" t="s">
        <v>1042</v>
      </c>
      <c r="B1012">
        <v>0</v>
      </c>
      <c r="C1012">
        <v>4310000</v>
      </c>
      <c r="D1012" s="1" t="s">
        <v>2073</v>
      </c>
      <c r="E1012">
        <v>0</v>
      </c>
      <c r="F1012">
        <v>138971</v>
      </c>
      <c r="G1012">
        <v>1</v>
      </c>
      <c r="H1012" s="1"/>
      <c r="I1012" s="1" t="s">
        <v>2405</v>
      </c>
      <c r="J1012" s="1" t="s">
        <v>2462</v>
      </c>
      <c r="K1012" s="1" t="s">
        <v>2464</v>
      </c>
      <c r="L1012" s="1" t="s">
        <v>2539</v>
      </c>
      <c r="M1012" s="1" t="s">
        <v>2587</v>
      </c>
      <c r="N1012" s="1" t="s">
        <v>2607</v>
      </c>
      <c r="O1012" s="1"/>
      <c r="P1012">
        <v>1</v>
      </c>
      <c r="Q1012" s="1" t="s">
        <v>2073</v>
      </c>
      <c r="R1012" s="1" t="s">
        <v>3107</v>
      </c>
      <c r="S1012" s="1"/>
      <c r="T1012" s="1" t="s">
        <v>3108</v>
      </c>
      <c r="U1012" s="1" t="s">
        <v>2073</v>
      </c>
      <c r="V1012" s="1" t="s">
        <v>2073</v>
      </c>
      <c r="W1012" s="1" t="s">
        <v>3396</v>
      </c>
      <c r="X1012" s="1" t="s">
        <v>3400</v>
      </c>
      <c r="Y1012" s="3">
        <v>46223</v>
      </c>
      <c r="Z1012" s="1" t="s">
        <v>3420</v>
      </c>
      <c r="AA1012" s="3">
        <v>46223</v>
      </c>
      <c r="AB1012" s="1" t="s">
        <v>3416</v>
      </c>
      <c r="AC1012" s="1" t="s">
        <v>3751</v>
      </c>
      <c r="AD1012" s="1" t="s">
        <v>3933</v>
      </c>
      <c r="AE1012" s="1" t="s">
        <v>3933</v>
      </c>
      <c r="AF1012" s="1" t="s">
        <v>3939</v>
      </c>
      <c r="AG1012" s="1" t="s">
        <v>2539</v>
      </c>
      <c r="AH1012" s="1" t="s">
        <v>2587</v>
      </c>
      <c r="AI1012" s="1" t="s">
        <v>3948</v>
      </c>
      <c r="AJ1012" s="1"/>
      <c r="AK1012" s="1"/>
      <c r="AL1012" s="1" t="s">
        <v>3952</v>
      </c>
      <c r="AM1012" s="1" t="s">
        <v>3952</v>
      </c>
      <c r="AN1012" s="1" t="s">
        <v>3958</v>
      </c>
      <c r="AO1012" s="1" t="s">
        <v>4142</v>
      </c>
      <c r="AP1012" s="1" t="s">
        <v>4212</v>
      </c>
      <c r="AQ1012" s="1"/>
      <c r="AR1012">
        <v>14862</v>
      </c>
      <c r="AS1012">
        <v>1</v>
      </c>
      <c r="AT1012" s="1" t="s">
        <v>4235</v>
      </c>
      <c r="AU1012">
        <v>4310000</v>
      </c>
      <c r="AV1012" s="1" t="s">
        <v>4244</v>
      </c>
      <c r="AW1012" s="1" t="s">
        <v>3939</v>
      </c>
      <c r="AX1012">
        <v>2436</v>
      </c>
      <c r="AY1012">
        <v>135858</v>
      </c>
      <c r="AZ1012">
        <v>1</v>
      </c>
      <c r="BA1012" s="1" t="s">
        <v>3405</v>
      </c>
    </row>
    <row r="1013" spans="1:53">
      <c r="A1013" s="1" t="s">
        <v>1043</v>
      </c>
      <c r="B1013">
        <v>0</v>
      </c>
      <c r="C1013">
        <v>1250000</v>
      </c>
      <c r="D1013" s="1" t="s">
        <v>1497</v>
      </c>
      <c r="E1013">
        <v>20</v>
      </c>
      <c r="F1013">
        <v>138969</v>
      </c>
      <c r="G1013">
        <v>1</v>
      </c>
      <c r="H1013" s="1"/>
      <c r="I1013" s="1" t="s">
        <v>2418</v>
      </c>
      <c r="J1013" s="1" t="s">
        <v>2462</v>
      </c>
      <c r="K1013" s="1" t="s">
        <v>2464</v>
      </c>
      <c r="L1013" s="1" t="s">
        <v>2473</v>
      </c>
      <c r="M1013" s="1" t="s">
        <v>2587</v>
      </c>
      <c r="N1013" s="1" t="s">
        <v>2607</v>
      </c>
      <c r="O1013" s="1"/>
      <c r="P1013">
        <v>50</v>
      </c>
      <c r="Q1013" s="1" t="s">
        <v>2089</v>
      </c>
      <c r="R1013" s="1" t="s">
        <v>3107</v>
      </c>
      <c r="S1013" s="1"/>
      <c r="T1013" s="1" t="s">
        <v>3108</v>
      </c>
      <c r="U1013" s="1" t="s">
        <v>2089</v>
      </c>
      <c r="V1013" s="1" t="s">
        <v>1497</v>
      </c>
      <c r="W1013" s="1" t="s">
        <v>3396</v>
      </c>
      <c r="X1013" s="1" t="s">
        <v>3400</v>
      </c>
      <c r="Y1013" s="3">
        <v>46223</v>
      </c>
      <c r="Z1013" s="1" t="s">
        <v>3420</v>
      </c>
      <c r="AA1013" s="3">
        <v>46223</v>
      </c>
      <c r="AB1013" s="1" t="s">
        <v>3416</v>
      </c>
      <c r="AC1013" s="1" t="s">
        <v>3752</v>
      </c>
      <c r="AD1013" s="1" t="s">
        <v>3933</v>
      </c>
      <c r="AE1013" s="1" t="s">
        <v>3933</v>
      </c>
      <c r="AF1013" s="1" t="s">
        <v>3939</v>
      </c>
      <c r="AG1013" s="1" t="s">
        <v>2473</v>
      </c>
      <c r="AH1013" s="1" t="s">
        <v>2587</v>
      </c>
      <c r="AI1013" s="1" t="s">
        <v>3948</v>
      </c>
      <c r="AJ1013" s="1"/>
      <c r="AK1013" s="1"/>
      <c r="AL1013" s="1" t="s">
        <v>3952</v>
      </c>
      <c r="AM1013" s="1" t="s">
        <v>3952</v>
      </c>
      <c r="AN1013" s="1" t="s">
        <v>3958</v>
      </c>
      <c r="AO1013" s="1" t="s">
        <v>3968</v>
      </c>
      <c r="AP1013" s="1" t="s">
        <v>4212</v>
      </c>
      <c r="AQ1013" s="1"/>
      <c r="AR1013">
        <v>12682</v>
      </c>
      <c r="AS1013">
        <v>50</v>
      </c>
      <c r="AT1013" s="1" t="s">
        <v>4235</v>
      </c>
      <c r="AU1013">
        <v>25000</v>
      </c>
      <c r="AV1013" s="1" t="s">
        <v>4267</v>
      </c>
      <c r="AW1013" s="1" t="s">
        <v>3939</v>
      </c>
      <c r="AX1013">
        <v>119</v>
      </c>
      <c r="AY1013">
        <v>135859</v>
      </c>
      <c r="AZ1013">
        <v>1</v>
      </c>
      <c r="BA1013" s="1" t="s">
        <v>3405</v>
      </c>
    </row>
    <row r="1014" spans="1:53">
      <c r="A1014" s="1" t="s">
        <v>1044</v>
      </c>
      <c r="B1014">
        <v>0</v>
      </c>
      <c r="C1014">
        <v>2500000</v>
      </c>
      <c r="D1014" s="1" t="s">
        <v>1860</v>
      </c>
      <c r="E1014">
        <v>0</v>
      </c>
      <c r="F1014">
        <v>138959</v>
      </c>
      <c r="G1014">
        <v>1</v>
      </c>
      <c r="H1014" s="1"/>
      <c r="I1014" s="1" t="s">
        <v>2405</v>
      </c>
      <c r="J1014" s="1" t="s">
        <v>2462</v>
      </c>
      <c r="K1014" s="1" t="s">
        <v>2464</v>
      </c>
      <c r="L1014" s="1" t="s">
        <v>2512</v>
      </c>
      <c r="M1014" s="1" t="s">
        <v>2587</v>
      </c>
      <c r="N1014" s="1" t="s">
        <v>2607</v>
      </c>
      <c r="O1014" s="1"/>
      <c r="P1014">
        <v>1</v>
      </c>
      <c r="Q1014" s="1" t="s">
        <v>1860</v>
      </c>
      <c r="R1014" s="1" t="s">
        <v>3107</v>
      </c>
      <c r="S1014" s="1"/>
      <c r="T1014" s="1" t="s">
        <v>3108</v>
      </c>
      <c r="U1014" s="1" t="s">
        <v>1860</v>
      </c>
      <c r="V1014" s="1" t="s">
        <v>1860</v>
      </c>
      <c r="W1014" s="1" t="s">
        <v>3396</v>
      </c>
      <c r="X1014" s="1" t="s">
        <v>3400</v>
      </c>
      <c r="Y1014" s="3">
        <v>46223</v>
      </c>
      <c r="Z1014" s="1" t="s">
        <v>3420</v>
      </c>
      <c r="AA1014" s="3">
        <v>46223</v>
      </c>
      <c r="AB1014" s="1" t="s">
        <v>3416</v>
      </c>
      <c r="AC1014" s="1" t="s">
        <v>3753</v>
      </c>
      <c r="AD1014" s="1" t="s">
        <v>3933</v>
      </c>
      <c r="AE1014" s="1" t="s">
        <v>3933</v>
      </c>
      <c r="AF1014" s="1" t="s">
        <v>3939</v>
      </c>
      <c r="AG1014" s="1" t="s">
        <v>2512</v>
      </c>
      <c r="AH1014" s="1" t="s">
        <v>2587</v>
      </c>
      <c r="AI1014" s="1" t="s">
        <v>3948</v>
      </c>
      <c r="AJ1014" s="1"/>
      <c r="AK1014" s="1"/>
      <c r="AL1014" s="1" t="s">
        <v>3952</v>
      </c>
      <c r="AM1014" s="1" t="s">
        <v>3952</v>
      </c>
      <c r="AN1014" s="1" t="s">
        <v>3958</v>
      </c>
      <c r="AO1014" s="1" t="s">
        <v>4143</v>
      </c>
      <c r="AP1014" s="1" t="s">
        <v>4212</v>
      </c>
      <c r="AQ1014" s="1"/>
      <c r="AR1014">
        <v>14862</v>
      </c>
      <c r="AS1014">
        <v>1</v>
      </c>
      <c r="AT1014" s="1" t="s">
        <v>4235</v>
      </c>
      <c r="AU1014">
        <v>2500000</v>
      </c>
      <c r="AV1014" s="1" t="s">
        <v>4244</v>
      </c>
      <c r="AW1014" s="1" t="s">
        <v>3939</v>
      </c>
      <c r="AX1014">
        <v>5387</v>
      </c>
      <c r="AY1014">
        <v>135860</v>
      </c>
      <c r="AZ1014">
        <v>1</v>
      </c>
      <c r="BA1014" s="1" t="s">
        <v>3405</v>
      </c>
    </row>
    <row r="1015" spans="1:53">
      <c r="A1015" s="1" t="s">
        <v>1045</v>
      </c>
      <c r="B1015">
        <v>0</v>
      </c>
      <c r="C1015">
        <v>4900000</v>
      </c>
      <c r="D1015" s="1" t="s">
        <v>2074</v>
      </c>
      <c r="E1015">
        <v>0</v>
      </c>
      <c r="F1015">
        <v>138958</v>
      </c>
      <c r="G1015">
        <v>1</v>
      </c>
      <c r="H1015" s="1"/>
      <c r="I1015" s="1" t="s">
        <v>2405</v>
      </c>
      <c r="J1015" s="1" t="s">
        <v>2462</v>
      </c>
      <c r="K1015" s="1" t="s">
        <v>2464</v>
      </c>
      <c r="L1015" s="1" t="s">
        <v>2512</v>
      </c>
      <c r="M1015" s="1" t="s">
        <v>2587</v>
      </c>
      <c r="N1015" s="1" t="s">
        <v>2607</v>
      </c>
      <c r="O1015" s="1"/>
      <c r="P1015">
        <v>1</v>
      </c>
      <c r="Q1015" s="1" t="s">
        <v>2074</v>
      </c>
      <c r="R1015" s="1" t="s">
        <v>3107</v>
      </c>
      <c r="S1015" s="1"/>
      <c r="T1015" s="1" t="s">
        <v>3108</v>
      </c>
      <c r="U1015" s="1" t="s">
        <v>2074</v>
      </c>
      <c r="V1015" s="1" t="s">
        <v>2074</v>
      </c>
      <c r="W1015" s="1" t="s">
        <v>3396</v>
      </c>
      <c r="X1015" s="1" t="s">
        <v>3400</v>
      </c>
      <c r="Y1015" s="3">
        <v>46223</v>
      </c>
      <c r="Z1015" s="1" t="s">
        <v>3420</v>
      </c>
      <c r="AA1015" s="3">
        <v>46223</v>
      </c>
      <c r="AB1015" s="1" t="s">
        <v>3416</v>
      </c>
      <c r="AC1015" s="1" t="s">
        <v>3754</v>
      </c>
      <c r="AD1015" s="1" t="s">
        <v>3933</v>
      </c>
      <c r="AE1015" s="1" t="s">
        <v>3933</v>
      </c>
      <c r="AF1015" s="1" t="s">
        <v>3939</v>
      </c>
      <c r="AG1015" s="1" t="s">
        <v>2512</v>
      </c>
      <c r="AH1015" s="1" t="s">
        <v>2587</v>
      </c>
      <c r="AI1015" s="1" t="s">
        <v>3948</v>
      </c>
      <c r="AJ1015" s="1"/>
      <c r="AK1015" s="1"/>
      <c r="AL1015" s="1" t="s">
        <v>3952</v>
      </c>
      <c r="AM1015" s="1" t="s">
        <v>3952</v>
      </c>
      <c r="AN1015" s="1" t="s">
        <v>3958</v>
      </c>
      <c r="AO1015" s="1" t="s">
        <v>4144</v>
      </c>
      <c r="AP1015" s="1" t="s">
        <v>4212</v>
      </c>
      <c r="AQ1015" s="1"/>
      <c r="AR1015">
        <v>14862</v>
      </c>
      <c r="AS1015">
        <v>1</v>
      </c>
      <c r="AT1015" s="1" t="s">
        <v>4235</v>
      </c>
      <c r="AU1015">
        <v>4900000</v>
      </c>
      <c r="AV1015" s="1" t="s">
        <v>4244</v>
      </c>
      <c r="AW1015" s="1" t="s">
        <v>3939</v>
      </c>
      <c r="AX1015">
        <v>5267</v>
      </c>
      <c r="AY1015">
        <v>135861</v>
      </c>
      <c r="AZ1015">
        <v>1</v>
      </c>
      <c r="BA1015" s="1" t="s">
        <v>3416</v>
      </c>
    </row>
    <row r="1016" spans="1:53">
      <c r="A1016" s="1" t="s">
        <v>1046</v>
      </c>
      <c r="B1016">
        <v>0</v>
      </c>
      <c r="C1016">
        <v>525000</v>
      </c>
      <c r="D1016" s="1" t="s">
        <v>2075</v>
      </c>
      <c r="E1016">
        <v>0</v>
      </c>
      <c r="F1016">
        <v>138990</v>
      </c>
      <c r="G1016">
        <v>1</v>
      </c>
      <c r="H1016" s="1"/>
      <c r="I1016" s="1" t="s">
        <v>2421</v>
      </c>
      <c r="J1016" s="1" t="s">
        <v>2462</v>
      </c>
      <c r="K1016" s="1" t="s">
        <v>2464</v>
      </c>
      <c r="L1016" s="1" t="s">
        <v>2493</v>
      </c>
      <c r="M1016" s="1" t="s">
        <v>2594</v>
      </c>
      <c r="N1016" s="1" t="s">
        <v>2607</v>
      </c>
      <c r="O1016" s="1"/>
      <c r="P1016">
        <v>35</v>
      </c>
      <c r="Q1016" s="1" t="s">
        <v>2075</v>
      </c>
      <c r="R1016" s="1" t="s">
        <v>3107</v>
      </c>
      <c r="S1016" s="1"/>
      <c r="T1016" s="1" t="s">
        <v>3108</v>
      </c>
      <c r="U1016" s="1" t="s">
        <v>3221</v>
      </c>
      <c r="V1016" s="1" t="s">
        <v>3221</v>
      </c>
      <c r="W1016" s="1" t="s">
        <v>3396</v>
      </c>
      <c r="X1016" s="1"/>
      <c r="Y1016" s="3">
        <v>46223</v>
      </c>
      <c r="Z1016" s="1" t="s">
        <v>3420</v>
      </c>
      <c r="AA1016" s="3">
        <v>46223</v>
      </c>
      <c r="AB1016" s="1" t="s">
        <v>3416</v>
      </c>
      <c r="AC1016" s="1" t="s">
        <v>3755</v>
      </c>
      <c r="AD1016" s="1" t="s">
        <v>3933</v>
      </c>
      <c r="AE1016" s="1" t="s">
        <v>3933</v>
      </c>
      <c r="AF1016" s="1" t="s">
        <v>3939</v>
      </c>
      <c r="AG1016" s="1" t="s">
        <v>2493</v>
      </c>
      <c r="AH1016" s="1" t="s">
        <v>2594</v>
      </c>
      <c r="AI1016" s="1" t="s">
        <v>3948</v>
      </c>
      <c r="AJ1016" s="1"/>
      <c r="AK1016" s="1"/>
      <c r="AL1016" s="1" t="s">
        <v>3952</v>
      </c>
      <c r="AM1016" s="1" t="s">
        <v>3952</v>
      </c>
      <c r="AN1016" s="1" t="s">
        <v>3958</v>
      </c>
      <c r="AO1016" s="1" t="s">
        <v>4145</v>
      </c>
      <c r="AP1016" s="1" t="s">
        <v>4212</v>
      </c>
      <c r="AQ1016" s="1"/>
      <c r="AR1016">
        <v>1265</v>
      </c>
      <c r="AS1016">
        <v>35</v>
      </c>
      <c r="AT1016" s="1" t="s">
        <v>4235</v>
      </c>
      <c r="AU1016">
        <v>15000</v>
      </c>
      <c r="AV1016" s="1" t="s">
        <v>4270</v>
      </c>
      <c r="AW1016" s="1" t="s">
        <v>3939</v>
      </c>
      <c r="AX1016">
        <v>2727</v>
      </c>
      <c r="AY1016">
        <v>135862</v>
      </c>
      <c r="AZ1016">
        <v>1</v>
      </c>
      <c r="BA1016" s="1" t="s">
        <v>3407</v>
      </c>
    </row>
    <row r="1017" spans="1:53">
      <c r="A1017" s="1" t="s">
        <v>1047</v>
      </c>
      <c r="B1017">
        <v>0</v>
      </c>
      <c r="C1017">
        <v>720000</v>
      </c>
      <c r="D1017" s="1" t="s">
        <v>2076</v>
      </c>
      <c r="E1017">
        <v>0</v>
      </c>
      <c r="F1017">
        <v>138990</v>
      </c>
      <c r="G1017">
        <v>2</v>
      </c>
      <c r="H1017" s="1"/>
      <c r="I1017" s="1" t="s">
        <v>2421</v>
      </c>
      <c r="J1017" s="1" t="s">
        <v>2462</v>
      </c>
      <c r="K1017" s="1" t="s">
        <v>2464</v>
      </c>
      <c r="L1017" s="1" t="s">
        <v>2493</v>
      </c>
      <c r="M1017" s="1" t="s">
        <v>2594</v>
      </c>
      <c r="N1017" s="1" t="s">
        <v>2607</v>
      </c>
      <c r="O1017" s="1"/>
      <c r="P1017">
        <v>48</v>
      </c>
      <c r="Q1017" s="1" t="s">
        <v>2076</v>
      </c>
      <c r="R1017" s="1" t="s">
        <v>3107</v>
      </c>
      <c r="S1017" s="1"/>
      <c r="T1017" s="1" t="s">
        <v>3108</v>
      </c>
      <c r="U1017" s="1" t="s">
        <v>3221</v>
      </c>
      <c r="V1017" s="1" t="s">
        <v>3221</v>
      </c>
      <c r="W1017" s="1" t="s">
        <v>3396</v>
      </c>
      <c r="X1017" s="1"/>
      <c r="Y1017" s="3">
        <v>46223</v>
      </c>
      <c r="Z1017" s="1" t="s">
        <v>3420</v>
      </c>
      <c r="AA1017" s="3">
        <v>46223</v>
      </c>
      <c r="AB1017" s="1" t="s">
        <v>3416</v>
      </c>
      <c r="AC1017" s="1" t="s">
        <v>3755</v>
      </c>
      <c r="AD1017" s="1" t="s">
        <v>3933</v>
      </c>
      <c r="AE1017" s="1" t="s">
        <v>3933</v>
      </c>
      <c r="AF1017" s="1" t="s">
        <v>3939</v>
      </c>
      <c r="AG1017" s="1" t="s">
        <v>2493</v>
      </c>
      <c r="AH1017" s="1" t="s">
        <v>2594</v>
      </c>
      <c r="AI1017" s="1" t="s">
        <v>3948</v>
      </c>
      <c r="AJ1017" s="1"/>
      <c r="AK1017" s="1"/>
      <c r="AL1017" s="1" t="s">
        <v>3952</v>
      </c>
      <c r="AM1017" s="1" t="s">
        <v>3952</v>
      </c>
      <c r="AN1017" s="1" t="s">
        <v>3958</v>
      </c>
      <c r="AO1017" s="1" t="s">
        <v>4145</v>
      </c>
      <c r="AP1017" s="1" t="s">
        <v>4212</v>
      </c>
      <c r="AQ1017" s="1"/>
      <c r="AR1017">
        <v>1265</v>
      </c>
      <c r="AS1017">
        <v>48</v>
      </c>
      <c r="AT1017" s="1" t="s">
        <v>4235</v>
      </c>
      <c r="AU1017">
        <v>15000</v>
      </c>
      <c r="AV1017" s="1" t="s">
        <v>4270</v>
      </c>
      <c r="AW1017" s="1" t="s">
        <v>3939</v>
      </c>
      <c r="AX1017">
        <v>2727</v>
      </c>
      <c r="AY1017">
        <v>135862</v>
      </c>
      <c r="AZ1017">
        <v>2</v>
      </c>
      <c r="BA1017" s="1" t="s">
        <v>3407</v>
      </c>
    </row>
    <row r="1018" spans="1:53">
      <c r="A1018" s="1" t="s">
        <v>1048</v>
      </c>
      <c r="B1018">
        <v>0</v>
      </c>
      <c r="C1018">
        <v>720000</v>
      </c>
      <c r="D1018" s="1" t="s">
        <v>2076</v>
      </c>
      <c r="E1018">
        <v>0</v>
      </c>
      <c r="F1018">
        <v>138990</v>
      </c>
      <c r="G1018">
        <v>3</v>
      </c>
      <c r="H1018" s="1"/>
      <c r="I1018" s="1" t="s">
        <v>2421</v>
      </c>
      <c r="J1018" s="1" t="s">
        <v>2462</v>
      </c>
      <c r="K1018" s="1" t="s">
        <v>2464</v>
      </c>
      <c r="L1018" s="1" t="s">
        <v>2493</v>
      </c>
      <c r="M1018" s="1" t="s">
        <v>2594</v>
      </c>
      <c r="N1018" s="1" t="s">
        <v>2607</v>
      </c>
      <c r="O1018" s="1"/>
      <c r="P1018">
        <v>48</v>
      </c>
      <c r="Q1018" s="1" t="s">
        <v>2076</v>
      </c>
      <c r="R1018" s="1" t="s">
        <v>3107</v>
      </c>
      <c r="S1018" s="1"/>
      <c r="T1018" s="1" t="s">
        <v>3108</v>
      </c>
      <c r="U1018" s="1" t="s">
        <v>3221</v>
      </c>
      <c r="V1018" s="1" t="s">
        <v>3221</v>
      </c>
      <c r="W1018" s="1" t="s">
        <v>3396</v>
      </c>
      <c r="X1018" s="1"/>
      <c r="Y1018" s="3">
        <v>46223</v>
      </c>
      <c r="Z1018" s="1" t="s">
        <v>3420</v>
      </c>
      <c r="AA1018" s="3">
        <v>46223</v>
      </c>
      <c r="AB1018" s="1" t="s">
        <v>3416</v>
      </c>
      <c r="AC1018" s="1" t="s">
        <v>3755</v>
      </c>
      <c r="AD1018" s="1" t="s">
        <v>3933</v>
      </c>
      <c r="AE1018" s="1" t="s">
        <v>3933</v>
      </c>
      <c r="AF1018" s="1" t="s">
        <v>3939</v>
      </c>
      <c r="AG1018" s="1" t="s">
        <v>2493</v>
      </c>
      <c r="AH1018" s="1" t="s">
        <v>2594</v>
      </c>
      <c r="AI1018" s="1" t="s">
        <v>3948</v>
      </c>
      <c r="AJ1018" s="1"/>
      <c r="AK1018" s="1"/>
      <c r="AL1018" s="1" t="s">
        <v>3952</v>
      </c>
      <c r="AM1018" s="1" t="s">
        <v>3952</v>
      </c>
      <c r="AN1018" s="1" t="s">
        <v>3958</v>
      </c>
      <c r="AO1018" s="1" t="s">
        <v>4145</v>
      </c>
      <c r="AP1018" s="1" t="s">
        <v>4212</v>
      </c>
      <c r="AQ1018" s="1"/>
      <c r="AR1018">
        <v>1265</v>
      </c>
      <c r="AS1018">
        <v>48</v>
      </c>
      <c r="AT1018" s="1" t="s">
        <v>4235</v>
      </c>
      <c r="AU1018">
        <v>15000</v>
      </c>
      <c r="AV1018" s="1" t="s">
        <v>4270</v>
      </c>
      <c r="AW1018" s="1" t="s">
        <v>3939</v>
      </c>
      <c r="AX1018">
        <v>2727</v>
      </c>
      <c r="AY1018">
        <v>135862</v>
      </c>
      <c r="AZ1018">
        <v>3</v>
      </c>
      <c r="BA1018" s="1" t="s">
        <v>3407</v>
      </c>
    </row>
    <row r="1019" spans="1:53">
      <c r="A1019" s="1" t="s">
        <v>1049</v>
      </c>
      <c r="B1019">
        <v>0</v>
      </c>
      <c r="C1019">
        <v>720000</v>
      </c>
      <c r="D1019" s="1" t="s">
        <v>2076</v>
      </c>
      <c r="E1019">
        <v>0</v>
      </c>
      <c r="F1019">
        <v>138990</v>
      </c>
      <c r="G1019">
        <v>4</v>
      </c>
      <c r="H1019" s="1"/>
      <c r="I1019" s="1" t="s">
        <v>2421</v>
      </c>
      <c r="J1019" s="1" t="s">
        <v>2462</v>
      </c>
      <c r="K1019" s="1" t="s">
        <v>2464</v>
      </c>
      <c r="L1019" s="1" t="s">
        <v>2493</v>
      </c>
      <c r="M1019" s="1" t="s">
        <v>2594</v>
      </c>
      <c r="N1019" s="1" t="s">
        <v>2607</v>
      </c>
      <c r="O1019" s="1"/>
      <c r="P1019">
        <v>48</v>
      </c>
      <c r="Q1019" s="1" t="s">
        <v>2076</v>
      </c>
      <c r="R1019" s="1" t="s">
        <v>3107</v>
      </c>
      <c r="S1019" s="1"/>
      <c r="T1019" s="1" t="s">
        <v>3108</v>
      </c>
      <c r="U1019" s="1" t="s">
        <v>3221</v>
      </c>
      <c r="V1019" s="1" t="s">
        <v>3221</v>
      </c>
      <c r="W1019" s="1" t="s">
        <v>3396</v>
      </c>
      <c r="X1019" s="1"/>
      <c r="Y1019" s="3">
        <v>46223</v>
      </c>
      <c r="Z1019" s="1" t="s">
        <v>3420</v>
      </c>
      <c r="AA1019" s="3">
        <v>46223</v>
      </c>
      <c r="AB1019" s="1" t="s">
        <v>3416</v>
      </c>
      <c r="AC1019" s="1" t="s">
        <v>3755</v>
      </c>
      <c r="AD1019" s="1" t="s">
        <v>3933</v>
      </c>
      <c r="AE1019" s="1" t="s">
        <v>3933</v>
      </c>
      <c r="AF1019" s="1" t="s">
        <v>3939</v>
      </c>
      <c r="AG1019" s="1" t="s">
        <v>2493</v>
      </c>
      <c r="AH1019" s="1" t="s">
        <v>2594</v>
      </c>
      <c r="AI1019" s="1" t="s">
        <v>3948</v>
      </c>
      <c r="AJ1019" s="1"/>
      <c r="AK1019" s="1"/>
      <c r="AL1019" s="1" t="s">
        <v>3952</v>
      </c>
      <c r="AM1019" s="1" t="s">
        <v>3952</v>
      </c>
      <c r="AN1019" s="1" t="s">
        <v>3958</v>
      </c>
      <c r="AO1019" s="1" t="s">
        <v>4145</v>
      </c>
      <c r="AP1019" s="1" t="s">
        <v>4212</v>
      </c>
      <c r="AQ1019" s="1"/>
      <c r="AR1019">
        <v>1265</v>
      </c>
      <c r="AS1019">
        <v>48</v>
      </c>
      <c r="AT1019" s="1" t="s">
        <v>4235</v>
      </c>
      <c r="AU1019">
        <v>15000</v>
      </c>
      <c r="AV1019" s="1" t="s">
        <v>4270</v>
      </c>
      <c r="AW1019" s="1" t="s">
        <v>3939</v>
      </c>
      <c r="AX1019">
        <v>2727</v>
      </c>
      <c r="AY1019">
        <v>135862</v>
      </c>
      <c r="AZ1019">
        <v>4</v>
      </c>
      <c r="BA1019" s="1" t="s">
        <v>3407</v>
      </c>
    </row>
    <row r="1020" spans="1:53">
      <c r="A1020" s="1" t="s">
        <v>1050</v>
      </c>
      <c r="B1020">
        <v>0</v>
      </c>
      <c r="C1020">
        <v>58345000</v>
      </c>
      <c r="D1020" s="1" t="s">
        <v>2077</v>
      </c>
      <c r="E1020">
        <v>0</v>
      </c>
      <c r="F1020">
        <v>139016</v>
      </c>
      <c r="G1020">
        <v>1</v>
      </c>
      <c r="H1020" s="1"/>
      <c r="I1020" s="1" t="s">
        <v>2427</v>
      </c>
      <c r="J1020" s="1" t="s">
        <v>2462</v>
      </c>
      <c r="K1020" s="1" t="s">
        <v>2464</v>
      </c>
      <c r="L1020" s="1" t="s">
        <v>2510</v>
      </c>
      <c r="M1020" s="1" t="s">
        <v>2599</v>
      </c>
      <c r="N1020" s="1" t="s">
        <v>2607</v>
      </c>
      <c r="O1020" s="1"/>
      <c r="P1020">
        <v>35</v>
      </c>
      <c r="Q1020" s="1" t="s">
        <v>2077</v>
      </c>
      <c r="R1020" s="1" t="s">
        <v>3107</v>
      </c>
      <c r="S1020" s="1"/>
      <c r="T1020" s="1" t="s">
        <v>3108</v>
      </c>
      <c r="U1020" s="1" t="s">
        <v>3222</v>
      </c>
      <c r="V1020" s="1" t="s">
        <v>3222</v>
      </c>
      <c r="W1020" s="1" t="s">
        <v>3396</v>
      </c>
      <c r="X1020" s="1" t="s">
        <v>3400</v>
      </c>
      <c r="Y1020" s="3">
        <v>46223</v>
      </c>
      <c r="Z1020" s="1" t="s">
        <v>3420</v>
      </c>
      <c r="AA1020" s="3">
        <v>46223</v>
      </c>
      <c r="AB1020" s="1" t="s">
        <v>3416</v>
      </c>
      <c r="AC1020" s="1" t="s">
        <v>3756</v>
      </c>
      <c r="AD1020" s="1" t="s">
        <v>3933</v>
      </c>
      <c r="AE1020" s="1" t="s">
        <v>3934</v>
      </c>
      <c r="AF1020" s="1" t="s">
        <v>3943</v>
      </c>
      <c r="AG1020" s="1" t="s">
        <v>2510</v>
      </c>
      <c r="AH1020" s="1" t="s">
        <v>2599</v>
      </c>
      <c r="AI1020" s="1" t="s">
        <v>3948</v>
      </c>
      <c r="AJ1020" s="1"/>
      <c r="AK1020" s="1"/>
      <c r="AL1020" s="1" t="s">
        <v>3952</v>
      </c>
      <c r="AM1020" s="1" t="s">
        <v>3952</v>
      </c>
      <c r="AN1020" s="1" t="s">
        <v>3958</v>
      </c>
      <c r="AO1020" s="1" t="s">
        <v>4064</v>
      </c>
      <c r="AP1020" s="1" t="s">
        <v>4212</v>
      </c>
      <c r="AQ1020" s="1"/>
      <c r="AR1020">
        <v>27727</v>
      </c>
      <c r="AS1020">
        <v>35</v>
      </c>
      <c r="AT1020" s="1" t="s">
        <v>4235</v>
      </c>
      <c r="AU1020">
        <v>1667000</v>
      </c>
      <c r="AV1020" s="1" t="s">
        <v>4491</v>
      </c>
      <c r="AW1020" s="1" t="s">
        <v>3943</v>
      </c>
      <c r="AX1020">
        <v>820</v>
      </c>
      <c r="AY1020">
        <v>135863</v>
      </c>
      <c r="AZ1020">
        <v>1</v>
      </c>
      <c r="BA1020" s="1" t="s">
        <v>3407</v>
      </c>
    </row>
    <row r="1021" spans="1:53">
      <c r="A1021" s="1" t="s">
        <v>1051</v>
      </c>
      <c r="B1021">
        <v>0</v>
      </c>
      <c r="C1021">
        <v>6510000</v>
      </c>
      <c r="D1021" s="1" t="s">
        <v>2078</v>
      </c>
      <c r="E1021">
        <v>0</v>
      </c>
      <c r="F1021">
        <v>139016</v>
      </c>
      <c r="G1021">
        <v>2</v>
      </c>
      <c r="H1021" s="1"/>
      <c r="I1021" s="1" t="s">
        <v>2427</v>
      </c>
      <c r="J1021" s="1" t="s">
        <v>2462</v>
      </c>
      <c r="K1021" s="1" t="s">
        <v>2464</v>
      </c>
      <c r="L1021" s="1" t="s">
        <v>2510</v>
      </c>
      <c r="M1021" s="1" t="s">
        <v>2599</v>
      </c>
      <c r="N1021" s="1" t="s">
        <v>2607</v>
      </c>
      <c r="O1021" s="1"/>
      <c r="P1021">
        <v>35</v>
      </c>
      <c r="Q1021" s="1" t="s">
        <v>2078</v>
      </c>
      <c r="R1021" s="1" t="s">
        <v>3107</v>
      </c>
      <c r="S1021" s="1"/>
      <c r="T1021" s="1" t="s">
        <v>3108</v>
      </c>
      <c r="U1021" s="1" t="s">
        <v>3222</v>
      </c>
      <c r="V1021" s="1" t="s">
        <v>3222</v>
      </c>
      <c r="W1021" s="1" t="s">
        <v>3396</v>
      </c>
      <c r="X1021" s="1" t="s">
        <v>3400</v>
      </c>
      <c r="Y1021" s="3">
        <v>46223</v>
      </c>
      <c r="Z1021" s="1" t="s">
        <v>3420</v>
      </c>
      <c r="AA1021" s="3">
        <v>46223</v>
      </c>
      <c r="AB1021" s="1" t="s">
        <v>3416</v>
      </c>
      <c r="AC1021" s="1" t="s">
        <v>3756</v>
      </c>
      <c r="AD1021" s="1" t="s">
        <v>3933</v>
      </c>
      <c r="AE1021" s="1" t="s">
        <v>3934</v>
      </c>
      <c r="AF1021" s="1" t="s">
        <v>3943</v>
      </c>
      <c r="AG1021" s="1" t="s">
        <v>2510</v>
      </c>
      <c r="AH1021" s="1" t="s">
        <v>2599</v>
      </c>
      <c r="AI1021" s="1" t="s">
        <v>3948</v>
      </c>
      <c r="AJ1021" s="1"/>
      <c r="AK1021" s="1"/>
      <c r="AL1021" s="1" t="s">
        <v>3952</v>
      </c>
      <c r="AM1021" s="1" t="s">
        <v>3952</v>
      </c>
      <c r="AN1021" s="1" t="s">
        <v>3958</v>
      </c>
      <c r="AO1021" s="1" t="s">
        <v>4064</v>
      </c>
      <c r="AP1021" s="1" t="s">
        <v>4212</v>
      </c>
      <c r="AQ1021" s="1"/>
      <c r="AR1021">
        <v>27728</v>
      </c>
      <c r="AS1021">
        <v>35</v>
      </c>
      <c r="AT1021" s="1" t="s">
        <v>4235</v>
      </c>
      <c r="AU1021">
        <v>186000</v>
      </c>
      <c r="AV1021" s="1" t="s">
        <v>4492</v>
      </c>
      <c r="AW1021" s="1" t="s">
        <v>3943</v>
      </c>
      <c r="AX1021">
        <v>820</v>
      </c>
      <c r="AY1021">
        <v>135863</v>
      </c>
      <c r="AZ1021">
        <v>2</v>
      </c>
      <c r="BA1021" s="1" t="s">
        <v>3407</v>
      </c>
    </row>
    <row r="1022" spans="1:53">
      <c r="A1022" s="1" t="s">
        <v>1052</v>
      </c>
      <c r="B1022">
        <v>0</v>
      </c>
      <c r="C1022">
        <v>1298500</v>
      </c>
      <c r="D1022" s="1" t="s">
        <v>2079</v>
      </c>
      <c r="E1022">
        <v>0</v>
      </c>
      <c r="F1022">
        <v>139016</v>
      </c>
      <c r="G1022">
        <v>3</v>
      </c>
      <c r="H1022" s="1"/>
      <c r="I1022" s="1" t="s">
        <v>2440</v>
      </c>
      <c r="J1022" s="1" t="s">
        <v>2462</v>
      </c>
      <c r="K1022" s="1" t="s">
        <v>2464</v>
      </c>
      <c r="L1022" s="1" t="s">
        <v>2510</v>
      </c>
      <c r="M1022" s="1" t="s">
        <v>2599</v>
      </c>
      <c r="N1022" s="1" t="s">
        <v>2607</v>
      </c>
      <c r="O1022" s="1"/>
      <c r="P1022">
        <v>35</v>
      </c>
      <c r="Q1022" s="1" t="s">
        <v>2079</v>
      </c>
      <c r="R1022" s="1" t="s">
        <v>3107</v>
      </c>
      <c r="S1022" s="1"/>
      <c r="T1022" s="1" t="s">
        <v>3108</v>
      </c>
      <c r="U1022" s="1" t="s">
        <v>3222</v>
      </c>
      <c r="V1022" s="1" t="s">
        <v>3222</v>
      </c>
      <c r="W1022" s="1" t="s">
        <v>3396</v>
      </c>
      <c r="X1022" s="1" t="s">
        <v>3400</v>
      </c>
      <c r="Y1022" s="3">
        <v>46223</v>
      </c>
      <c r="Z1022" s="1" t="s">
        <v>3420</v>
      </c>
      <c r="AA1022" s="3">
        <v>46223</v>
      </c>
      <c r="AB1022" s="1" t="s">
        <v>3416</v>
      </c>
      <c r="AC1022" s="1" t="s">
        <v>3756</v>
      </c>
      <c r="AD1022" s="1" t="s">
        <v>3933</v>
      </c>
      <c r="AE1022" s="1" t="s">
        <v>3934</v>
      </c>
      <c r="AF1022" s="1" t="s">
        <v>3943</v>
      </c>
      <c r="AG1022" s="1" t="s">
        <v>2510</v>
      </c>
      <c r="AH1022" s="1" t="s">
        <v>2599</v>
      </c>
      <c r="AI1022" s="1" t="s">
        <v>3948</v>
      </c>
      <c r="AJ1022" s="1"/>
      <c r="AK1022" s="1"/>
      <c r="AL1022" s="1" t="s">
        <v>3952</v>
      </c>
      <c r="AM1022" s="1" t="s">
        <v>3952</v>
      </c>
      <c r="AN1022" s="1" t="s">
        <v>3958</v>
      </c>
      <c r="AO1022" s="1" t="s">
        <v>4064</v>
      </c>
      <c r="AP1022" s="1" t="s">
        <v>4212</v>
      </c>
      <c r="AQ1022" s="1"/>
      <c r="AR1022">
        <v>27729</v>
      </c>
      <c r="AS1022">
        <v>35</v>
      </c>
      <c r="AT1022" s="1" t="s">
        <v>4235</v>
      </c>
      <c r="AU1022">
        <v>37100</v>
      </c>
      <c r="AV1022" s="1" t="s">
        <v>4493</v>
      </c>
      <c r="AW1022" s="1" t="s">
        <v>3943</v>
      </c>
      <c r="AX1022">
        <v>820</v>
      </c>
      <c r="AY1022">
        <v>135863</v>
      </c>
      <c r="AZ1022">
        <v>3</v>
      </c>
      <c r="BA1022" s="1" t="s">
        <v>3407</v>
      </c>
    </row>
    <row r="1023" spans="1:53">
      <c r="A1023" s="1" t="s">
        <v>1053</v>
      </c>
      <c r="B1023">
        <v>0</v>
      </c>
      <c r="C1023">
        <v>7262400</v>
      </c>
      <c r="D1023" s="1" t="s">
        <v>2080</v>
      </c>
      <c r="E1023">
        <v>20</v>
      </c>
      <c r="F1023">
        <v>139015</v>
      </c>
      <c r="G1023">
        <v>1</v>
      </c>
      <c r="H1023" s="1"/>
      <c r="I1023" s="1" t="s">
        <v>2427</v>
      </c>
      <c r="J1023" s="1" t="s">
        <v>2462</v>
      </c>
      <c r="K1023" s="1" t="s">
        <v>2464</v>
      </c>
      <c r="L1023" s="1" t="s">
        <v>2559</v>
      </c>
      <c r="M1023" s="1" t="s">
        <v>2599</v>
      </c>
      <c r="N1023" s="1" t="s">
        <v>2607</v>
      </c>
      <c r="O1023" s="1"/>
      <c r="P1023">
        <v>1632</v>
      </c>
      <c r="Q1023" s="1" t="s">
        <v>2901</v>
      </c>
      <c r="R1023" s="1" t="s">
        <v>3107</v>
      </c>
      <c r="S1023" s="1"/>
      <c r="T1023" s="1" t="s">
        <v>3108</v>
      </c>
      <c r="U1023" s="1" t="s">
        <v>2901</v>
      </c>
      <c r="V1023" s="1" t="s">
        <v>2080</v>
      </c>
      <c r="W1023" s="1" t="s">
        <v>3396</v>
      </c>
      <c r="X1023" s="1" t="s">
        <v>3400</v>
      </c>
      <c r="Y1023" s="3">
        <v>46223</v>
      </c>
      <c r="Z1023" s="1" t="s">
        <v>3421</v>
      </c>
      <c r="AA1023" s="3">
        <v>46223</v>
      </c>
      <c r="AB1023" s="1" t="s">
        <v>3416</v>
      </c>
      <c r="AC1023" s="1" t="s">
        <v>3757</v>
      </c>
      <c r="AD1023" s="1" t="s">
        <v>3933</v>
      </c>
      <c r="AE1023" s="1" t="s">
        <v>3933</v>
      </c>
      <c r="AF1023" s="1" t="s">
        <v>3943</v>
      </c>
      <c r="AG1023" s="1" t="s">
        <v>2559</v>
      </c>
      <c r="AH1023" s="1" t="s">
        <v>2599</v>
      </c>
      <c r="AI1023" s="1" t="s">
        <v>3948</v>
      </c>
      <c r="AJ1023" s="1"/>
      <c r="AK1023" s="1"/>
      <c r="AL1023" s="1" t="s">
        <v>3952</v>
      </c>
      <c r="AM1023" s="1" t="s">
        <v>3952</v>
      </c>
      <c r="AN1023" s="1" t="s">
        <v>3958</v>
      </c>
      <c r="AO1023" s="1" t="s">
        <v>4146</v>
      </c>
      <c r="AP1023" s="1" t="s">
        <v>4212</v>
      </c>
      <c r="AQ1023" s="1"/>
      <c r="AR1023">
        <v>27726</v>
      </c>
      <c r="AS1023">
        <v>1632</v>
      </c>
      <c r="AT1023" s="1" t="s">
        <v>4235</v>
      </c>
      <c r="AU1023">
        <v>4450</v>
      </c>
      <c r="AV1023" s="1" t="s">
        <v>4494</v>
      </c>
      <c r="AW1023" s="1" t="s">
        <v>3943</v>
      </c>
      <c r="AX1023">
        <v>1645</v>
      </c>
      <c r="AY1023">
        <v>135864</v>
      </c>
      <c r="AZ1023">
        <v>1</v>
      </c>
      <c r="BA1023" s="1" t="s">
        <v>3407</v>
      </c>
    </row>
    <row r="1024" spans="1:53">
      <c r="A1024" s="1" t="s">
        <v>1054</v>
      </c>
      <c r="B1024">
        <v>0</v>
      </c>
      <c r="C1024">
        <v>289103637</v>
      </c>
      <c r="D1024" s="1" t="s">
        <v>2081</v>
      </c>
      <c r="E1024">
        <v>20</v>
      </c>
      <c r="F1024">
        <v>139014</v>
      </c>
      <c r="G1024">
        <v>1</v>
      </c>
      <c r="H1024" s="1"/>
      <c r="I1024" s="1" t="s">
        <v>2446</v>
      </c>
      <c r="J1024" s="1" t="s">
        <v>2462</v>
      </c>
      <c r="K1024" s="1" t="s">
        <v>2464</v>
      </c>
      <c r="L1024" s="1" t="s">
        <v>2510</v>
      </c>
      <c r="M1024" s="1" t="s">
        <v>2581</v>
      </c>
      <c r="N1024" s="1" t="s">
        <v>2607</v>
      </c>
      <c r="O1024" s="1"/>
      <c r="P1024">
        <v>1</v>
      </c>
      <c r="Q1024" s="1" t="s">
        <v>2902</v>
      </c>
      <c r="R1024" s="1" t="s">
        <v>3107</v>
      </c>
      <c r="S1024" s="1"/>
      <c r="T1024" s="1" t="s">
        <v>3108</v>
      </c>
      <c r="U1024" s="1" t="s">
        <v>2902</v>
      </c>
      <c r="V1024" s="1" t="s">
        <v>2081</v>
      </c>
      <c r="W1024" s="1" t="s">
        <v>3396</v>
      </c>
      <c r="X1024" s="1"/>
      <c r="Y1024" s="3">
        <v>46223</v>
      </c>
      <c r="Z1024" s="1" t="s">
        <v>3420</v>
      </c>
      <c r="AA1024" s="3">
        <v>46223</v>
      </c>
      <c r="AB1024" s="1" t="s">
        <v>3416</v>
      </c>
      <c r="AC1024" s="1" t="s">
        <v>3758</v>
      </c>
      <c r="AD1024" s="1" t="s">
        <v>3933</v>
      </c>
      <c r="AE1024" s="1" t="s">
        <v>3933</v>
      </c>
      <c r="AF1024" s="1" t="s">
        <v>3936</v>
      </c>
      <c r="AG1024" s="1" t="s">
        <v>2510</v>
      </c>
      <c r="AH1024" s="1" t="s">
        <v>2581</v>
      </c>
      <c r="AI1024" s="1" t="s">
        <v>3948</v>
      </c>
      <c r="AJ1024" s="1"/>
      <c r="AK1024" s="1"/>
      <c r="AL1024" s="1" t="s">
        <v>3952</v>
      </c>
      <c r="AM1024" s="1" t="s">
        <v>3952</v>
      </c>
      <c r="AN1024" s="1" t="s">
        <v>3958</v>
      </c>
      <c r="AO1024" s="1" t="s">
        <v>4040</v>
      </c>
      <c r="AP1024" s="1" t="s">
        <v>4212</v>
      </c>
      <c r="AQ1024" s="1"/>
      <c r="AR1024">
        <v>1533</v>
      </c>
      <c r="AS1024">
        <v>1</v>
      </c>
      <c r="AT1024" s="1" t="s">
        <v>4235</v>
      </c>
      <c r="AU1024">
        <v>289103637</v>
      </c>
      <c r="AV1024" s="1" t="s">
        <v>4495</v>
      </c>
      <c r="AW1024" s="1" t="s">
        <v>3936</v>
      </c>
      <c r="AX1024">
        <v>41</v>
      </c>
      <c r="AY1024">
        <v>135865</v>
      </c>
      <c r="AZ1024">
        <v>1</v>
      </c>
      <c r="BA1024" s="1" t="s">
        <v>3407</v>
      </c>
    </row>
    <row r="1025" spans="1:53" ht="28.5">
      <c r="A1025" s="2" t="s">
        <v>1055</v>
      </c>
      <c r="B1025">
        <v>15</v>
      </c>
      <c r="C1025">
        <v>596479</v>
      </c>
      <c r="D1025" s="1" t="s">
        <v>2082</v>
      </c>
      <c r="E1025">
        <v>20</v>
      </c>
      <c r="F1025">
        <v>139094</v>
      </c>
      <c r="G1025">
        <v>1</v>
      </c>
      <c r="H1025" s="1"/>
      <c r="I1025" s="1" t="s">
        <v>2447</v>
      </c>
      <c r="J1025" s="1" t="s">
        <v>2462</v>
      </c>
      <c r="K1025" s="1" t="s">
        <v>1233</v>
      </c>
      <c r="L1025" s="1" t="s">
        <v>2505</v>
      </c>
      <c r="M1025" s="1" t="s">
        <v>1233</v>
      </c>
      <c r="N1025" s="1" t="s">
        <v>2607</v>
      </c>
      <c r="O1025" s="1"/>
      <c r="P1025">
        <v>1</v>
      </c>
      <c r="Q1025" s="1" t="s">
        <v>2903</v>
      </c>
      <c r="R1025" s="1" t="s">
        <v>3107</v>
      </c>
      <c r="S1025" s="1"/>
      <c r="T1025" s="1" t="s">
        <v>3110</v>
      </c>
      <c r="U1025" s="1" t="s">
        <v>2903</v>
      </c>
      <c r="V1025" s="1" t="s">
        <v>2082</v>
      </c>
      <c r="W1025" s="1" t="s">
        <v>3396</v>
      </c>
      <c r="X1025" s="1" t="s">
        <v>3400</v>
      </c>
      <c r="Y1025" s="3">
        <v>46223</v>
      </c>
      <c r="Z1025" s="1" t="s">
        <v>3420</v>
      </c>
      <c r="AA1025" s="3">
        <v>46223</v>
      </c>
      <c r="AB1025" s="1" t="s">
        <v>3416</v>
      </c>
      <c r="AC1025" s="1" t="s">
        <v>3759</v>
      </c>
      <c r="AD1025" s="1" t="s">
        <v>3933</v>
      </c>
      <c r="AE1025" s="1" t="s">
        <v>3933</v>
      </c>
      <c r="AF1025" s="1" t="s">
        <v>3945</v>
      </c>
      <c r="AG1025" s="1" t="s">
        <v>2505</v>
      </c>
      <c r="AH1025" s="1" t="s">
        <v>1233</v>
      </c>
      <c r="AI1025" s="1" t="s">
        <v>3948</v>
      </c>
      <c r="AJ1025" s="1"/>
      <c r="AK1025" s="1"/>
      <c r="AL1025" s="1" t="s">
        <v>3952</v>
      </c>
      <c r="AM1025" s="1" t="s">
        <v>3952</v>
      </c>
      <c r="AN1025" s="1" t="s">
        <v>3960</v>
      </c>
      <c r="AO1025" s="1" t="s">
        <v>3994</v>
      </c>
      <c r="AP1025" s="1" t="s">
        <v>4222</v>
      </c>
      <c r="AQ1025" s="1"/>
      <c r="AR1025">
        <v>4370</v>
      </c>
      <c r="AS1025">
        <v>1</v>
      </c>
      <c r="AT1025" s="1" t="s">
        <v>4235</v>
      </c>
      <c r="AU1025">
        <v>701740</v>
      </c>
      <c r="AV1025" s="1" t="s">
        <v>4496</v>
      </c>
      <c r="AW1025" s="1" t="s">
        <v>3945</v>
      </c>
      <c r="AX1025">
        <v>132</v>
      </c>
      <c r="AY1025">
        <v>135866</v>
      </c>
      <c r="AZ1025">
        <v>1</v>
      </c>
      <c r="BA1025" s="1" t="s">
        <v>3412</v>
      </c>
    </row>
    <row r="1026" spans="1:53">
      <c r="A1026" s="1" t="s">
        <v>1056</v>
      </c>
      <c r="B1026">
        <v>0</v>
      </c>
      <c r="C1026">
        <v>31500000</v>
      </c>
      <c r="D1026" s="1" t="s">
        <v>2083</v>
      </c>
      <c r="E1026">
        <v>0</v>
      </c>
      <c r="F1026">
        <v>139112</v>
      </c>
      <c r="G1026">
        <v>1</v>
      </c>
      <c r="H1026" s="1"/>
      <c r="I1026" s="1" t="s">
        <v>2433</v>
      </c>
      <c r="J1026" s="1" t="s">
        <v>2462</v>
      </c>
      <c r="K1026" s="1" t="s">
        <v>2464</v>
      </c>
      <c r="L1026" s="1" t="s">
        <v>2500</v>
      </c>
      <c r="M1026" s="1" t="s">
        <v>2581</v>
      </c>
      <c r="N1026" s="1" t="s">
        <v>2607</v>
      </c>
      <c r="O1026" s="1"/>
      <c r="P1026">
        <v>700</v>
      </c>
      <c r="Q1026" s="1" t="s">
        <v>2083</v>
      </c>
      <c r="R1026" s="1" t="s">
        <v>3107</v>
      </c>
      <c r="S1026" s="1"/>
      <c r="T1026" s="1" t="s">
        <v>3108</v>
      </c>
      <c r="U1026" s="1" t="s">
        <v>3223</v>
      </c>
      <c r="V1026" s="1" t="s">
        <v>3223</v>
      </c>
      <c r="W1026" s="1" t="s">
        <v>3396</v>
      </c>
      <c r="X1026" s="1" t="s">
        <v>3400</v>
      </c>
      <c r="Y1026" s="3">
        <v>46223</v>
      </c>
      <c r="Z1026" s="1" t="s">
        <v>3420</v>
      </c>
      <c r="AA1026" s="3">
        <v>46223</v>
      </c>
      <c r="AB1026" s="1" t="s">
        <v>3416</v>
      </c>
      <c r="AC1026" s="1" t="s">
        <v>3760</v>
      </c>
      <c r="AD1026" s="1" t="s">
        <v>3933</v>
      </c>
      <c r="AE1026" s="1" t="s">
        <v>3934</v>
      </c>
      <c r="AF1026" s="1" t="s">
        <v>3936</v>
      </c>
      <c r="AG1026" s="1" t="s">
        <v>2500</v>
      </c>
      <c r="AH1026" s="1" t="s">
        <v>2581</v>
      </c>
      <c r="AI1026" s="1" t="s">
        <v>3948</v>
      </c>
      <c r="AJ1026" s="1"/>
      <c r="AK1026" s="1"/>
      <c r="AL1026" s="1" t="s">
        <v>3952</v>
      </c>
      <c r="AM1026" s="1" t="s">
        <v>3952</v>
      </c>
      <c r="AN1026" s="1" t="s">
        <v>3958</v>
      </c>
      <c r="AO1026" s="1" t="s">
        <v>4064</v>
      </c>
      <c r="AP1026" s="1" t="s">
        <v>4212</v>
      </c>
      <c r="AQ1026" s="1"/>
      <c r="AR1026">
        <v>31174</v>
      </c>
      <c r="AS1026">
        <v>700</v>
      </c>
      <c r="AT1026" s="1" t="s">
        <v>4235</v>
      </c>
      <c r="AU1026">
        <v>45000</v>
      </c>
      <c r="AV1026" s="1" t="s">
        <v>4497</v>
      </c>
      <c r="AW1026" s="1" t="s">
        <v>3936</v>
      </c>
      <c r="AX1026">
        <v>820</v>
      </c>
      <c r="AY1026">
        <v>135867</v>
      </c>
      <c r="AZ1026">
        <v>1</v>
      </c>
      <c r="BA1026" s="1" t="s">
        <v>3420</v>
      </c>
    </row>
    <row r="1027" spans="1:53">
      <c r="A1027" s="1" t="s">
        <v>1057</v>
      </c>
      <c r="B1027">
        <v>0</v>
      </c>
      <c r="C1027">
        <v>25000000</v>
      </c>
      <c r="D1027" s="1" t="s">
        <v>1604</v>
      </c>
      <c r="E1027">
        <v>0</v>
      </c>
      <c r="F1027">
        <v>139112</v>
      </c>
      <c r="G1027">
        <v>2</v>
      </c>
      <c r="H1027" s="1"/>
      <c r="I1027" s="1" t="s">
        <v>2433</v>
      </c>
      <c r="J1027" s="1" t="s">
        <v>2462</v>
      </c>
      <c r="K1027" s="1" t="s">
        <v>2464</v>
      </c>
      <c r="L1027" s="1" t="s">
        <v>2500</v>
      </c>
      <c r="M1027" s="1" t="s">
        <v>2581</v>
      </c>
      <c r="N1027" s="1" t="s">
        <v>2607</v>
      </c>
      <c r="O1027" s="1"/>
      <c r="P1027">
        <v>1000</v>
      </c>
      <c r="Q1027" s="1" t="s">
        <v>1604</v>
      </c>
      <c r="R1027" s="1" t="s">
        <v>3107</v>
      </c>
      <c r="S1027" s="1"/>
      <c r="T1027" s="1" t="s">
        <v>3108</v>
      </c>
      <c r="U1027" s="1" t="s">
        <v>3223</v>
      </c>
      <c r="V1027" s="1" t="s">
        <v>3223</v>
      </c>
      <c r="W1027" s="1" t="s">
        <v>3396</v>
      </c>
      <c r="X1027" s="1" t="s">
        <v>3400</v>
      </c>
      <c r="Y1027" s="3">
        <v>46223</v>
      </c>
      <c r="Z1027" s="1" t="s">
        <v>3420</v>
      </c>
      <c r="AA1027" s="3">
        <v>46223</v>
      </c>
      <c r="AB1027" s="1" t="s">
        <v>3416</v>
      </c>
      <c r="AC1027" s="1" t="s">
        <v>3760</v>
      </c>
      <c r="AD1027" s="1" t="s">
        <v>3933</v>
      </c>
      <c r="AE1027" s="1" t="s">
        <v>3934</v>
      </c>
      <c r="AF1027" s="1" t="s">
        <v>3936</v>
      </c>
      <c r="AG1027" s="1" t="s">
        <v>2500</v>
      </c>
      <c r="AH1027" s="1" t="s">
        <v>2581</v>
      </c>
      <c r="AI1027" s="1" t="s">
        <v>3948</v>
      </c>
      <c r="AJ1027" s="1"/>
      <c r="AK1027" s="1"/>
      <c r="AL1027" s="1" t="s">
        <v>3952</v>
      </c>
      <c r="AM1027" s="1" t="s">
        <v>3952</v>
      </c>
      <c r="AN1027" s="1" t="s">
        <v>3958</v>
      </c>
      <c r="AO1027" s="1" t="s">
        <v>4064</v>
      </c>
      <c r="AP1027" s="1" t="s">
        <v>4212</v>
      </c>
      <c r="AQ1027" s="1"/>
      <c r="AR1027">
        <v>31169</v>
      </c>
      <c r="AS1027">
        <v>1000</v>
      </c>
      <c r="AT1027" s="1" t="s">
        <v>4235</v>
      </c>
      <c r="AU1027">
        <v>25000</v>
      </c>
      <c r="AV1027" s="1" t="s">
        <v>4498</v>
      </c>
      <c r="AW1027" s="1" t="s">
        <v>3936</v>
      </c>
      <c r="AX1027">
        <v>820</v>
      </c>
      <c r="AY1027">
        <v>135867</v>
      </c>
      <c r="AZ1027">
        <v>2</v>
      </c>
      <c r="BA1027" s="1" t="s">
        <v>3420</v>
      </c>
    </row>
    <row r="1028" spans="1:53">
      <c r="A1028" s="1" t="s">
        <v>1058</v>
      </c>
      <c r="B1028">
        <v>0</v>
      </c>
      <c r="C1028">
        <v>31500000</v>
      </c>
      <c r="D1028" s="1" t="s">
        <v>2083</v>
      </c>
      <c r="E1028">
        <v>0</v>
      </c>
      <c r="F1028">
        <v>139112</v>
      </c>
      <c r="G1028">
        <v>3</v>
      </c>
      <c r="H1028" s="1"/>
      <c r="I1028" s="1" t="s">
        <v>2415</v>
      </c>
      <c r="J1028" s="1" t="s">
        <v>2462</v>
      </c>
      <c r="K1028" s="1" t="s">
        <v>2464</v>
      </c>
      <c r="L1028" s="1" t="s">
        <v>2500</v>
      </c>
      <c r="M1028" s="1" t="s">
        <v>2581</v>
      </c>
      <c r="N1028" s="1" t="s">
        <v>2607</v>
      </c>
      <c r="O1028" s="1"/>
      <c r="P1028">
        <v>700</v>
      </c>
      <c r="Q1028" s="1" t="s">
        <v>2083</v>
      </c>
      <c r="R1028" s="1" t="s">
        <v>3107</v>
      </c>
      <c r="S1028" s="1"/>
      <c r="T1028" s="1" t="s">
        <v>3108</v>
      </c>
      <c r="U1028" s="1" t="s">
        <v>3223</v>
      </c>
      <c r="V1028" s="1" t="s">
        <v>3223</v>
      </c>
      <c r="W1028" s="1" t="s">
        <v>3396</v>
      </c>
      <c r="X1028" s="1" t="s">
        <v>3400</v>
      </c>
      <c r="Y1028" s="3">
        <v>46223</v>
      </c>
      <c r="Z1028" s="1" t="s">
        <v>3420</v>
      </c>
      <c r="AA1028" s="3">
        <v>46223</v>
      </c>
      <c r="AB1028" s="1" t="s">
        <v>3416</v>
      </c>
      <c r="AC1028" s="1" t="s">
        <v>3760</v>
      </c>
      <c r="AD1028" s="1" t="s">
        <v>3933</v>
      </c>
      <c r="AE1028" s="1" t="s">
        <v>3934</v>
      </c>
      <c r="AF1028" s="1" t="s">
        <v>3936</v>
      </c>
      <c r="AG1028" s="1" t="s">
        <v>2500</v>
      </c>
      <c r="AH1028" s="1" t="s">
        <v>2581</v>
      </c>
      <c r="AI1028" s="1" t="s">
        <v>3948</v>
      </c>
      <c r="AJ1028" s="1"/>
      <c r="AK1028" s="1"/>
      <c r="AL1028" s="1" t="s">
        <v>3952</v>
      </c>
      <c r="AM1028" s="1" t="s">
        <v>3952</v>
      </c>
      <c r="AN1028" s="1" t="s">
        <v>3958</v>
      </c>
      <c r="AO1028" s="1" t="s">
        <v>4064</v>
      </c>
      <c r="AP1028" s="1" t="s">
        <v>4212</v>
      </c>
      <c r="AQ1028" s="1"/>
      <c r="AR1028">
        <v>31170</v>
      </c>
      <c r="AS1028">
        <v>700</v>
      </c>
      <c r="AT1028" s="1" t="s">
        <v>4235</v>
      </c>
      <c r="AU1028">
        <v>45000</v>
      </c>
      <c r="AV1028" s="1" t="s">
        <v>4499</v>
      </c>
      <c r="AW1028" s="1" t="s">
        <v>3936</v>
      </c>
      <c r="AX1028">
        <v>820</v>
      </c>
      <c r="AY1028">
        <v>135867</v>
      </c>
      <c r="AZ1028">
        <v>3</v>
      </c>
      <c r="BA1028" s="1" t="s">
        <v>3420</v>
      </c>
    </row>
    <row r="1029" spans="1:53">
      <c r="A1029" s="1" t="s">
        <v>1059</v>
      </c>
      <c r="B1029">
        <v>0</v>
      </c>
      <c r="C1029">
        <v>22750000</v>
      </c>
      <c r="D1029" s="1" t="s">
        <v>2084</v>
      </c>
      <c r="E1029">
        <v>0</v>
      </c>
      <c r="F1029">
        <v>139112</v>
      </c>
      <c r="G1029">
        <v>4</v>
      </c>
      <c r="H1029" s="1"/>
      <c r="I1029" s="1" t="s">
        <v>2433</v>
      </c>
      <c r="J1029" s="1" t="s">
        <v>2462</v>
      </c>
      <c r="K1029" s="1" t="s">
        <v>2464</v>
      </c>
      <c r="L1029" s="1" t="s">
        <v>2500</v>
      </c>
      <c r="M1029" s="1" t="s">
        <v>2581</v>
      </c>
      <c r="N1029" s="1" t="s">
        <v>2607</v>
      </c>
      <c r="O1029" s="1"/>
      <c r="P1029">
        <v>3500</v>
      </c>
      <c r="Q1029" s="1" t="s">
        <v>2084</v>
      </c>
      <c r="R1029" s="1" t="s">
        <v>3107</v>
      </c>
      <c r="S1029" s="1"/>
      <c r="T1029" s="1" t="s">
        <v>3108</v>
      </c>
      <c r="U1029" s="1" t="s">
        <v>3223</v>
      </c>
      <c r="V1029" s="1" t="s">
        <v>3223</v>
      </c>
      <c r="W1029" s="1" t="s">
        <v>3396</v>
      </c>
      <c r="X1029" s="1" t="s">
        <v>3400</v>
      </c>
      <c r="Y1029" s="3">
        <v>46223</v>
      </c>
      <c r="Z1029" s="1" t="s">
        <v>3420</v>
      </c>
      <c r="AA1029" s="3">
        <v>46223</v>
      </c>
      <c r="AB1029" s="1" t="s">
        <v>3416</v>
      </c>
      <c r="AC1029" s="1" t="s">
        <v>3760</v>
      </c>
      <c r="AD1029" s="1" t="s">
        <v>3933</v>
      </c>
      <c r="AE1029" s="1" t="s">
        <v>3934</v>
      </c>
      <c r="AF1029" s="1" t="s">
        <v>3936</v>
      </c>
      <c r="AG1029" s="1" t="s">
        <v>2500</v>
      </c>
      <c r="AH1029" s="1" t="s">
        <v>2581</v>
      </c>
      <c r="AI1029" s="1" t="s">
        <v>3948</v>
      </c>
      <c r="AJ1029" s="1"/>
      <c r="AK1029" s="1"/>
      <c r="AL1029" s="1" t="s">
        <v>3952</v>
      </c>
      <c r="AM1029" s="1" t="s">
        <v>3952</v>
      </c>
      <c r="AN1029" s="1" t="s">
        <v>3958</v>
      </c>
      <c r="AO1029" s="1" t="s">
        <v>4064</v>
      </c>
      <c r="AP1029" s="1" t="s">
        <v>4212</v>
      </c>
      <c r="AQ1029" s="1"/>
      <c r="AR1029">
        <v>31172</v>
      </c>
      <c r="AS1029">
        <v>3500</v>
      </c>
      <c r="AT1029" s="1" t="s">
        <v>4235</v>
      </c>
      <c r="AU1029">
        <v>6500</v>
      </c>
      <c r="AV1029" s="1" t="s">
        <v>4500</v>
      </c>
      <c r="AW1029" s="1" t="s">
        <v>3936</v>
      </c>
      <c r="AX1029">
        <v>820</v>
      </c>
      <c r="AY1029">
        <v>135867</v>
      </c>
      <c r="AZ1029">
        <v>4</v>
      </c>
      <c r="BA1029" s="1" t="s">
        <v>3420</v>
      </c>
    </row>
    <row r="1030" spans="1:53">
      <c r="A1030" s="1" t="s">
        <v>1060</v>
      </c>
      <c r="B1030">
        <v>0</v>
      </c>
      <c r="C1030">
        <v>94500000</v>
      </c>
      <c r="D1030" s="1" t="s">
        <v>2085</v>
      </c>
      <c r="E1030">
        <v>0</v>
      </c>
      <c r="F1030">
        <v>139112</v>
      </c>
      <c r="G1030">
        <v>5</v>
      </c>
      <c r="H1030" s="1"/>
      <c r="I1030" s="1" t="s">
        <v>2433</v>
      </c>
      <c r="J1030" s="1" t="s">
        <v>2462</v>
      </c>
      <c r="K1030" s="1" t="s">
        <v>2464</v>
      </c>
      <c r="L1030" s="1" t="s">
        <v>2500</v>
      </c>
      <c r="M1030" s="1" t="s">
        <v>2581</v>
      </c>
      <c r="N1030" s="1" t="s">
        <v>2607</v>
      </c>
      <c r="O1030" s="1"/>
      <c r="P1030">
        <v>700</v>
      </c>
      <c r="Q1030" s="1" t="s">
        <v>2085</v>
      </c>
      <c r="R1030" s="1" t="s">
        <v>3107</v>
      </c>
      <c r="S1030" s="1"/>
      <c r="T1030" s="1" t="s">
        <v>3108</v>
      </c>
      <c r="U1030" s="1" t="s">
        <v>3223</v>
      </c>
      <c r="V1030" s="1" t="s">
        <v>3223</v>
      </c>
      <c r="W1030" s="1" t="s">
        <v>3396</v>
      </c>
      <c r="X1030" s="1" t="s">
        <v>3400</v>
      </c>
      <c r="Y1030" s="3">
        <v>46223</v>
      </c>
      <c r="Z1030" s="1" t="s">
        <v>3420</v>
      </c>
      <c r="AA1030" s="3">
        <v>46223</v>
      </c>
      <c r="AB1030" s="1" t="s">
        <v>3416</v>
      </c>
      <c r="AC1030" s="1" t="s">
        <v>3760</v>
      </c>
      <c r="AD1030" s="1" t="s">
        <v>3933</v>
      </c>
      <c r="AE1030" s="1" t="s">
        <v>3934</v>
      </c>
      <c r="AF1030" s="1" t="s">
        <v>3936</v>
      </c>
      <c r="AG1030" s="1" t="s">
        <v>2500</v>
      </c>
      <c r="AH1030" s="1" t="s">
        <v>2581</v>
      </c>
      <c r="AI1030" s="1" t="s">
        <v>3948</v>
      </c>
      <c r="AJ1030" s="1"/>
      <c r="AK1030" s="1"/>
      <c r="AL1030" s="1" t="s">
        <v>3952</v>
      </c>
      <c r="AM1030" s="1" t="s">
        <v>3952</v>
      </c>
      <c r="AN1030" s="1" t="s">
        <v>3958</v>
      </c>
      <c r="AO1030" s="1" t="s">
        <v>4064</v>
      </c>
      <c r="AP1030" s="1" t="s">
        <v>4212</v>
      </c>
      <c r="AQ1030" s="1"/>
      <c r="AR1030">
        <v>31173</v>
      </c>
      <c r="AS1030">
        <v>700</v>
      </c>
      <c r="AT1030" s="1" t="s">
        <v>4235</v>
      </c>
      <c r="AU1030">
        <v>135000</v>
      </c>
      <c r="AV1030" s="1" t="s">
        <v>4501</v>
      </c>
      <c r="AW1030" s="1" t="s">
        <v>3936</v>
      </c>
      <c r="AX1030">
        <v>820</v>
      </c>
      <c r="AY1030">
        <v>135867</v>
      </c>
      <c r="AZ1030">
        <v>5</v>
      </c>
      <c r="BA1030" s="1" t="s">
        <v>3420</v>
      </c>
    </row>
    <row r="1031" spans="1:53">
      <c r="A1031" s="1" t="s">
        <v>1061</v>
      </c>
      <c r="B1031">
        <v>0</v>
      </c>
      <c r="C1031">
        <v>19500000</v>
      </c>
      <c r="D1031" s="1" t="s">
        <v>2086</v>
      </c>
      <c r="E1031">
        <v>0</v>
      </c>
      <c r="F1031">
        <v>139112</v>
      </c>
      <c r="G1031">
        <v>6</v>
      </c>
      <c r="H1031" s="1"/>
      <c r="I1031" s="1" t="s">
        <v>2433</v>
      </c>
      <c r="J1031" s="1" t="s">
        <v>2462</v>
      </c>
      <c r="K1031" s="1" t="s">
        <v>2464</v>
      </c>
      <c r="L1031" s="1" t="s">
        <v>2500</v>
      </c>
      <c r="M1031" s="1" t="s">
        <v>2581</v>
      </c>
      <c r="N1031" s="1" t="s">
        <v>2607</v>
      </c>
      <c r="O1031" s="1"/>
      <c r="P1031">
        <v>3000</v>
      </c>
      <c r="Q1031" s="1" t="s">
        <v>2086</v>
      </c>
      <c r="R1031" s="1" t="s">
        <v>3107</v>
      </c>
      <c r="S1031" s="1"/>
      <c r="T1031" s="1" t="s">
        <v>3108</v>
      </c>
      <c r="U1031" s="1" t="s">
        <v>3223</v>
      </c>
      <c r="V1031" s="1" t="s">
        <v>3223</v>
      </c>
      <c r="W1031" s="1" t="s">
        <v>3396</v>
      </c>
      <c r="X1031" s="1" t="s">
        <v>3400</v>
      </c>
      <c r="Y1031" s="3">
        <v>46223</v>
      </c>
      <c r="Z1031" s="1" t="s">
        <v>3420</v>
      </c>
      <c r="AA1031" s="3">
        <v>46223</v>
      </c>
      <c r="AB1031" s="1" t="s">
        <v>3416</v>
      </c>
      <c r="AC1031" s="1" t="s">
        <v>3760</v>
      </c>
      <c r="AD1031" s="1" t="s">
        <v>3933</v>
      </c>
      <c r="AE1031" s="1" t="s">
        <v>3934</v>
      </c>
      <c r="AF1031" s="1" t="s">
        <v>3936</v>
      </c>
      <c r="AG1031" s="1" t="s">
        <v>2500</v>
      </c>
      <c r="AH1031" s="1" t="s">
        <v>2581</v>
      </c>
      <c r="AI1031" s="1" t="s">
        <v>3948</v>
      </c>
      <c r="AJ1031" s="1"/>
      <c r="AK1031" s="1"/>
      <c r="AL1031" s="1" t="s">
        <v>3952</v>
      </c>
      <c r="AM1031" s="1" t="s">
        <v>3952</v>
      </c>
      <c r="AN1031" s="1" t="s">
        <v>3958</v>
      </c>
      <c r="AO1031" s="1" t="s">
        <v>4064</v>
      </c>
      <c r="AP1031" s="1" t="s">
        <v>4212</v>
      </c>
      <c r="AQ1031" s="1"/>
      <c r="AR1031">
        <v>31171</v>
      </c>
      <c r="AS1031">
        <v>3000</v>
      </c>
      <c r="AT1031" s="1" t="s">
        <v>4235</v>
      </c>
      <c r="AU1031">
        <v>6500</v>
      </c>
      <c r="AV1031" s="1" t="s">
        <v>4502</v>
      </c>
      <c r="AW1031" s="1" t="s">
        <v>3936</v>
      </c>
      <c r="AX1031">
        <v>820</v>
      </c>
      <c r="AY1031">
        <v>135867</v>
      </c>
      <c r="AZ1031">
        <v>6</v>
      </c>
      <c r="BA1031" s="1" t="s">
        <v>3420</v>
      </c>
    </row>
    <row r="1032" spans="1:53">
      <c r="A1032" s="1" t="s">
        <v>1062</v>
      </c>
      <c r="B1032">
        <v>0</v>
      </c>
      <c r="C1032">
        <v>849000</v>
      </c>
      <c r="D1032" s="1" t="s">
        <v>2087</v>
      </c>
      <c r="E1032">
        <v>0</v>
      </c>
      <c r="F1032">
        <v>139000</v>
      </c>
      <c r="G1032">
        <v>1</v>
      </c>
      <c r="H1032" s="1"/>
      <c r="I1032" s="1" t="s">
        <v>2405</v>
      </c>
      <c r="J1032" s="1" t="s">
        <v>2462</v>
      </c>
      <c r="K1032" s="1" t="s">
        <v>2464</v>
      </c>
      <c r="L1032" s="1" t="s">
        <v>2512</v>
      </c>
      <c r="M1032" s="1" t="s">
        <v>2587</v>
      </c>
      <c r="N1032" s="1" t="s">
        <v>2607</v>
      </c>
      <c r="O1032" s="1"/>
      <c r="P1032">
        <v>1</v>
      </c>
      <c r="Q1032" s="1" t="s">
        <v>2087</v>
      </c>
      <c r="R1032" s="1" t="s">
        <v>3107</v>
      </c>
      <c r="S1032" s="1"/>
      <c r="T1032" s="1" t="s">
        <v>3108</v>
      </c>
      <c r="U1032" s="1" t="s">
        <v>2087</v>
      </c>
      <c r="V1032" s="1" t="s">
        <v>2087</v>
      </c>
      <c r="W1032" s="1" t="s">
        <v>3396</v>
      </c>
      <c r="X1032" s="1" t="s">
        <v>3400</v>
      </c>
      <c r="Y1032" s="3">
        <v>46223</v>
      </c>
      <c r="Z1032" s="1" t="s">
        <v>3420</v>
      </c>
      <c r="AA1032" s="3">
        <v>46223</v>
      </c>
      <c r="AB1032" s="1" t="s">
        <v>3416</v>
      </c>
      <c r="AC1032" s="1" t="s">
        <v>3761</v>
      </c>
      <c r="AD1032" s="1" t="s">
        <v>3933</v>
      </c>
      <c r="AE1032" s="1" t="s">
        <v>3933</v>
      </c>
      <c r="AF1032" s="1" t="s">
        <v>3939</v>
      </c>
      <c r="AG1032" s="1" t="s">
        <v>2512</v>
      </c>
      <c r="AH1032" s="1" t="s">
        <v>2587</v>
      </c>
      <c r="AI1032" s="1" t="s">
        <v>3948</v>
      </c>
      <c r="AJ1032" s="1"/>
      <c r="AK1032" s="1"/>
      <c r="AL1032" s="1" t="s">
        <v>3952</v>
      </c>
      <c r="AM1032" s="1" t="s">
        <v>3952</v>
      </c>
      <c r="AN1032" s="1" t="s">
        <v>3958</v>
      </c>
      <c r="AO1032" s="1" t="s">
        <v>4147</v>
      </c>
      <c r="AP1032" s="1" t="s">
        <v>4212</v>
      </c>
      <c r="AQ1032" s="1"/>
      <c r="AR1032">
        <v>14862</v>
      </c>
      <c r="AS1032">
        <v>1</v>
      </c>
      <c r="AT1032" s="1" t="s">
        <v>4235</v>
      </c>
      <c r="AU1032">
        <v>849000</v>
      </c>
      <c r="AV1032" s="1" t="s">
        <v>4244</v>
      </c>
      <c r="AW1032" s="1" t="s">
        <v>3939</v>
      </c>
      <c r="AX1032">
        <v>5310</v>
      </c>
      <c r="AY1032">
        <v>135868</v>
      </c>
      <c r="AZ1032">
        <v>1</v>
      </c>
      <c r="BA1032" s="1" t="s">
        <v>3407</v>
      </c>
    </row>
    <row r="1033" spans="1:53">
      <c r="A1033" s="1" t="s">
        <v>1063</v>
      </c>
      <c r="B1033">
        <v>0</v>
      </c>
      <c r="C1033">
        <v>650000</v>
      </c>
      <c r="D1033" s="1" t="s">
        <v>1550</v>
      </c>
      <c r="E1033">
        <v>20</v>
      </c>
      <c r="F1033">
        <v>139124</v>
      </c>
      <c r="G1033">
        <v>1</v>
      </c>
      <c r="H1033" s="1"/>
      <c r="I1033" s="1" t="s">
        <v>2405</v>
      </c>
      <c r="J1033" s="1" t="s">
        <v>2462</v>
      </c>
      <c r="K1033" s="1" t="s">
        <v>2466</v>
      </c>
      <c r="L1033" s="1" t="s">
        <v>2531</v>
      </c>
      <c r="M1033" s="1" t="s">
        <v>2583</v>
      </c>
      <c r="N1033" s="1" t="s">
        <v>2607</v>
      </c>
      <c r="O1033" s="1"/>
      <c r="P1033">
        <v>1</v>
      </c>
      <c r="Q1033" s="1" t="s">
        <v>2156</v>
      </c>
      <c r="R1033" s="1" t="s">
        <v>3107</v>
      </c>
      <c r="S1033" s="1"/>
      <c r="T1033" s="1" t="s">
        <v>3110</v>
      </c>
      <c r="U1033" s="1" t="s">
        <v>2156</v>
      </c>
      <c r="V1033" s="1" t="s">
        <v>1550</v>
      </c>
      <c r="W1033" s="1" t="s">
        <v>3396</v>
      </c>
      <c r="X1033" s="1"/>
      <c r="Y1033" s="3">
        <v>46223</v>
      </c>
      <c r="Z1033" s="1" t="s">
        <v>3420</v>
      </c>
      <c r="AA1033" s="3">
        <v>46223</v>
      </c>
      <c r="AB1033" s="1" t="s">
        <v>3416</v>
      </c>
      <c r="AC1033" s="1" t="s">
        <v>3762</v>
      </c>
      <c r="AD1033" s="1" t="s">
        <v>3933</v>
      </c>
      <c r="AE1033" s="1" t="s">
        <v>3933</v>
      </c>
      <c r="AF1033" s="1" t="s">
        <v>3938</v>
      </c>
      <c r="AG1033" s="1" t="s">
        <v>2531</v>
      </c>
      <c r="AH1033" s="1" t="s">
        <v>2583</v>
      </c>
      <c r="AI1033" s="1" t="s">
        <v>3948</v>
      </c>
      <c r="AJ1033" s="1"/>
      <c r="AK1033" s="1"/>
      <c r="AL1033" s="1" t="s">
        <v>3952</v>
      </c>
      <c r="AM1033" s="1" t="s">
        <v>3952</v>
      </c>
      <c r="AN1033" s="1" t="s">
        <v>3960</v>
      </c>
      <c r="AO1033" s="1" t="s">
        <v>4040</v>
      </c>
      <c r="AP1033" s="1" t="s">
        <v>4214</v>
      </c>
      <c r="AQ1033" s="1"/>
      <c r="AR1033">
        <v>6965</v>
      </c>
      <c r="AS1033">
        <v>1</v>
      </c>
      <c r="AT1033" s="1" t="s">
        <v>4235</v>
      </c>
      <c r="AU1033">
        <v>650000</v>
      </c>
      <c r="AV1033" s="1" t="s">
        <v>4252</v>
      </c>
      <c r="AW1033" s="1" t="s">
        <v>3938</v>
      </c>
      <c r="AX1033">
        <v>41</v>
      </c>
      <c r="AY1033">
        <v>135869</v>
      </c>
      <c r="AZ1033">
        <v>1</v>
      </c>
      <c r="BA1033" s="1" t="s">
        <v>3414</v>
      </c>
    </row>
    <row r="1034" spans="1:53">
      <c r="A1034" s="1" t="s">
        <v>1064</v>
      </c>
      <c r="B1034">
        <v>0</v>
      </c>
      <c r="C1034">
        <v>87400</v>
      </c>
      <c r="D1034" s="1" t="s">
        <v>2088</v>
      </c>
      <c r="E1034">
        <v>0</v>
      </c>
      <c r="F1034">
        <v>139049</v>
      </c>
      <c r="G1034">
        <v>1</v>
      </c>
      <c r="H1034" s="1"/>
      <c r="I1034" s="1" t="s">
        <v>2405</v>
      </c>
      <c r="J1034" s="1" t="s">
        <v>2462</v>
      </c>
      <c r="K1034" s="1" t="s">
        <v>2467</v>
      </c>
      <c r="L1034" s="1" t="s">
        <v>2560</v>
      </c>
      <c r="M1034" s="1" t="s">
        <v>2467</v>
      </c>
      <c r="N1034" s="1" t="s">
        <v>2607</v>
      </c>
      <c r="O1034" s="1"/>
      <c r="P1034">
        <v>1</v>
      </c>
      <c r="Q1034" s="1" t="s">
        <v>2088</v>
      </c>
      <c r="R1034" s="1" t="s">
        <v>3107</v>
      </c>
      <c r="S1034" s="1"/>
      <c r="T1034" s="1" t="s">
        <v>3110</v>
      </c>
      <c r="U1034" s="1" t="s">
        <v>3224</v>
      </c>
      <c r="V1034" s="1" t="s">
        <v>3224</v>
      </c>
      <c r="W1034" s="1" t="s">
        <v>3396</v>
      </c>
      <c r="X1034" s="1" t="s">
        <v>3400</v>
      </c>
      <c r="Y1034" s="3">
        <v>46224</v>
      </c>
      <c r="Z1034" s="1" t="s">
        <v>3414</v>
      </c>
      <c r="AA1034" s="3">
        <v>46224</v>
      </c>
      <c r="AB1034" s="1" t="s">
        <v>3416</v>
      </c>
      <c r="AC1034" s="1" t="s">
        <v>3763</v>
      </c>
      <c r="AD1034" s="1" t="s">
        <v>3933</v>
      </c>
      <c r="AE1034" s="1" t="s">
        <v>3933</v>
      </c>
      <c r="AF1034" s="1" t="s">
        <v>3940</v>
      </c>
      <c r="AG1034" s="1" t="s">
        <v>2560</v>
      </c>
      <c r="AH1034" s="1" t="s">
        <v>2467</v>
      </c>
      <c r="AI1034" s="1" t="s">
        <v>3948</v>
      </c>
      <c r="AJ1034" s="1"/>
      <c r="AK1034" s="1"/>
      <c r="AL1034" s="1" t="s">
        <v>3952</v>
      </c>
      <c r="AM1034" s="1" t="s">
        <v>3952</v>
      </c>
      <c r="AN1034" s="1" t="s">
        <v>3960</v>
      </c>
      <c r="AO1034" s="1" t="s">
        <v>4148</v>
      </c>
      <c r="AP1034" s="1" t="s">
        <v>4216</v>
      </c>
      <c r="AQ1034" s="1"/>
      <c r="AR1034">
        <v>6965</v>
      </c>
      <c r="AS1034">
        <v>1</v>
      </c>
      <c r="AT1034" s="1" t="s">
        <v>4235</v>
      </c>
      <c r="AU1034">
        <v>87400</v>
      </c>
      <c r="AV1034" s="1" t="s">
        <v>4252</v>
      </c>
      <c r="AW1034" s="1" t="s">
        <v>3940</v>
      </c>
      <c r="AX1034">
        <v>3953</v>
      </c>
      <c r="AY1034">
        <v>135870</v>
      </c>
      <c r="AZ1034">
        <v>1</v>
      </c>
      <c r="BA1034" s="1" t="s">
        <v>3415</v>
      </c>
    </row>
    <row r="1035" spans="1:53">
      <c r="A1035" s="1" t="s">
        <v>1065</v>
      </c>
      <c r="B1035">
        <v>0</v>
      </c>
      <c r="C1035">
        <v>1250000</v>
      </c>
      <c r="D1035" s="1" t="s">
        <v>2089</v>
      </c>
      <c r="E1035">
        <v>0</v>
      </c>
      <c r="F1035">
        <v>139049</v>
      </c>
      <c r="G1035">
        <v>2</v>
      </c>
      <c r="H1035" s="1"/>
      <c r="I1035" s="1" t="s">
        <v>2405</v>
      </c>
      <c r="J1035" s="1" t="s">
        <v>2462</v>
      </c>
      <c r="K1035" s="1" t="s">
        <v>2467</v>
      </c>
      <c r="L1035" s="1" t="s">
        <v>2560</v>
      </c>
      <c r="M1035" s="1" t="s">
        <v>2467</v>
      </c>
      <c r="N1035" s="1" t="s">
        <v>2607</v>
      </c>
      <c r="O1035" s="1"/>
      <c r="P1035">
        <v>1</v>
      </c>
      <c r="Q1035" s="1" t="s">
        <v>2089</v>
      </c>
      <c r="R1035" s="1" t="s">
        <v>3107</v>
      </c>
      <c r="S1035" s="1"/>
      <c r="T1035" s="1" t="s">
        <v>3110</v>
      </c>
      <c r="U1035" s="1" t="s">
        <v>3224</v>
      </c>
      <c r="V1035" s="1" t="s">
        <v>3224</v>
      </c>
      <c r="W1035" s="1" t="s">
        <v>3396</v>
      </c>
      <c r="X1035" s="1" t="s">
        <v>3400</v>
      </c>
      <c r="Y1035" s="3">
        <v>46224</v>
      </c>
      <c r="Z1035" s="1" t="s">
        <v>3414</v>
      </c>
      <c r="AA1035" s="3">
        <v>46224</v>
      </c>
      <c r="AB1035" s="1" t="s">
        <v>3416</v>
      </c>
      <c r="AC1035" s="1" t="s">
        <v>3763</v>
      </c>
      <c r="AD1035" s="1" t="s">
        <v>3933</v>
      </c>
      <c r="AE1035" s="1" t="s">
        <v>3933</v>
      </c>
      <c r="AF1035" s="1" t="s">
        <v>3940</v>
      </c>
      <c r="AG1035" s="1" t="s">
        <v>2560</v>
      </c>
      <c r="AH1035" s="1" t="s">
        <v>2467</v>
      </c>
      <c r="AI1035" s="1" t="s">
        <v>3948</v>
      </c>
      <c r="AJ1035" s="1"/>
      <c r="AK1035" s="1"/>
      <c r="AL1035" s="1" t="s">
        <v>3952</v>
      </c>
      <c r="AM1035" s="1" t="s">
        <v>3952</v>
      </c>
      <c r="AN1035" s="1" t="s">
        <v>3960</v>
      </c>
      <c r="AO1035" s="1" t="s">
        <v>4148</v>
      </c>
      <c r="AP1035" s="1" t="s">
        <v>4216</v>
      </c>
      <c r="AQ1035" s="1"/>
      <c r="AR1035">
        <v>6965</v>
      </c>
      <c r="AS1035">
        <v>1</v>
      </c>
      <c r="AT1035" s="1" t="s">
        <v>4235</v>
      </c>
      <c r="AU1035">
        <v>1250000</v>
      </c>
      <c r="AV1035" s="1" t="s">
        <v>4252</v>
      </c>
      <c r="AW1035" s="1" t="s">
        <v>3940</v>
      </c>
      <c r="AX1035">
        <v>3953</v>
      </c>
      <c r="AY1035">
        <v>135870</v>
      </c>
      <c r="AZ1035">
        <v>2</v>
      </c>
      <c r="BA1035" s="1" t="s">
        <v>3415</v>
      </c>
    </row>
    <row r="1036" spans="1:53">
      <c r="A1036" s="1" t="s">
        <v>1066</v>
      </c>
      <c r="B1036">
        <v>0</v>
      </c>
      <c r="C1036">
        <v>377.44</v>
      </c>
      <c r="D1036" s="1" t="s">
        <v>2090</v>
      </c>
      <c r="E1036">
        <v>-10</v>
      </c>
      <c r="F1036">
        <v>139025</v>
      </c>
      <c r="G1036">
        <v>1</v>
      </c>
      <c r="H1036" s="1"/>
      <c r="I1036" s="1" t="s">
        <v>2431</v>
      </c>
      <c r="J1036" s="1" t="s">
        <v>2462</v>
      </c>
      <c r="K1036" s="1" t="s">
        <v>2467</v>
      </c>
      <c r="L1036" s="1" t="s">
        <v>2548</v>
      </c>
      <c r="M1036" s="1" t="s">
        <v>2467</v>
      </c>
      <c r="N1036" s="1" t="s">
        <v>2607</v>
      </c>
      <c r="O1036" s="1"/>
      <c r="P1036">
        <v>1</v>
      </c>
      <c r="Q1036" s="1" t="s">
        <v>2904</v>
      </c>
      <c r="R1036" s="1" t="s">
        <v>3107</v>
      </c>
      <c r="S1036" s="1"/>
      <c r="T1036" s="1" t="s">
        <v>3110</v>
      </c>
      <c r="U1036" s="1" t="s">
        <v>2904</v>
      </c>
      <c r="V1036" s="1" t="s">
        <v>2090</v>
      </c>
      <c r="W1036" s="1" t="s">
        <v>3397</v>
      </c>
      <c r="X1036" s="1"/>
      <c r="Y1036" s="3">
        <v>46224</v>
      </c>
      <c r="Z1036" s="1" t="s">
        <v>3414</v>
      </c>
      <c r="AA1036" s="3">
        <v>46224</v>
      </c>
      <c r="AB1036" s="1" t="s">
        <v>3416</v>
      </c>
      <c r="AC1036" s="1" t="s">
        <v>3764</v>
      </c>
      <c r="AD1036" s="1" t="s">
        <v>3933</v>
      </c>
      <c r="AE1036" s="1" t="s">
        <v>3933</v>
      </c>
      <c r="AF1036" s="1" t="s">
        <v>3940</v>
      </c>
      <c r="AG1036" s="1" t="s">
        <v>2548</v>
      </c>
      <c r="AH1036" s="1" t="s">
        <v>2467</v>
      </c>
      <c r="AI1036" s="1" t="s">
        <v>3950</v>
      </c>
      <c r="AJ1036" s="1"/>
      <c r="AK1036" s="1"/>
      <c r="AL1036" s="1" t="s">
        <v>3952</v>
      </c>
      <c r="AM1036" s="1" t="s">
        <v>3952</v>
      </c>
      <c r="AN1036" s="1" t="s">
        <v>3960</v>
      </c>
      <c r="AO1036" s="1" t="s">
        <v>4149</v>
      </c>
      <c r="AP1036" s="1" t="s">
        <v>4216</v>
      </c>
      <c r="AQ1036" s="1"/>
      <c r="AR1036">
        <v>7130</v>
      </c>
      <c r="AS1036">
        <v>1</v>
      </c>
      <c r="AT1036" s="1" t="s">
        <v>4235</v>
      </c>
      <c r="AU1036">
        <v>377.44</v>
      </c>
      <c r="AV1036" s="1" t="s">
        <v>4301</v>
      </c>
      <c r="AW1036" s="1" t="s">
        <v>3940</v>
      </c>
      <c r="AX1036">
        <v>6895</v>
      </c>
      <c r="AY1036">
        <v>135871</v>
      </c>
      <c r="AZ1036">
        <v>1</v>
      </c>
      <c r="BA1036" s="1" t="s">
        <v>3413</v>
      </c>
    </row>
    <row r="1037" spans="1:53" ht="57">
      <c r="A1037" s="2" t="s">
        <v>1067</v>
      </c>
      <c r="B1037">
        <v>0</v>
      </c>
      <c r="C1037">
        <v>47385349.619999997</v>
      </c>
      <c r="D1037" s="1" t="s">
        <v>2091</v>
      </c>
      <c r="E1037">
        <v>20</v>
      </c>
      <c r="F1037">
        <v>139034</v>
      </c>
      <c r="G1037">
        <v>1</v>
      </c>
      <c r="H1037" s="1"/>
      <c r="I1037" s="1" t="s">
        <v>2405</v>
      </c>
      <c r="J1037" s="1" t="s">
        <v>2462</v>
      </c>
      <c r="K1037" s="1" t="s">
        <v>2467</v>
      </c>
      <c r="L1037" s="1" t="s">
        <v>2521</v>
      </c>
      <c r="M1037" s="1" t="s">
        <v>2467</v>
      </c>
      <c r="N1037" s="1" t="s">
        <v>2607</v>
      </c>
      <c r="O1037" s="1"/>
      <c r="P1037">
        <v>1</v>
      </c>
      <c r="Q1037" s="1" t="s">
        <v>2905</v>
      </c>
      <c r="R1037" s="1" t="s">
        <v>3107</v>
      </c>
      <c r="S1037" s="1"/>
      <c r="T1037" s="1" t="s">
        <v>3110</v>
      </c>
      <c r="U1037" s="1" t="s">
        <v>2905</v>
      </c>
      <c r="V1037" s="1" t="s">
        <v>2091</v>
      </c>
      <c r="W1037" s="1" t="s">
        <v>3396</v>
      </c>
      <c r="X1037" s="1"/>
      <c r="Y1037" s="3">
        <v>46224</v>
      </c>
      <c r="Z1037" s="1" t="s">
        <v>3422</v>
      </c>
      <c r="AA1037" s="3">
        <v>46224</v>
      </c>
      <c r="AB1037" s="1" t="s">
        <v>3416</v>
      </c>
      <c r="AC1037" s="1" t="s">
        <v>3765</v>
      </c>
      <c r="AD1037" s="1" t="s">
        <v>3933</v>
      </c>
      <c r="AE1037" s="1" t="s">
        <v>3933</v>
      </c>
      <c r="AF1037" s="1" t="s">
        <v>3940</v>
      </c>
      <c r="AG1037" s="1" t="s">
        <v>2521</v>
      </c>
      <c r="AH1037" s="1" t="s">
        <v>2467</v>
      </c>
      <c r="AI1037" s="1" t="s">
        <v>3948</v>
      </c>
      <c r="AJ1037" s="1"/>
      <c r="AK1037" s="1"/>
      <c r="AL1037" s="1" t="s">
        <v>3952</v>
      </c>
      <c r="AM1037" s="1" t="s">
        <v>3952</v>
      </c>
      <c r="AN1037" s="1" t="s">
        <v>3960</v>
      </c>
      <c r="AO1037" s="1" t="s">
        <v>3986</v>
      </c>
      <c r="AP1037" s="1" t="s">
        <v>4216</v>
      </c>
      <c r="AQ1037" s="1"/>
      <c r="AR1037">
        <v>24755</v>
      </c>
      <c r="AS1037">
        <v>1</v>
      </c>
      <c r="AT1037" s="1" t="s">
        <v>4235</v>
      </c>
      <c r="AU1037">
        <v>47385349.619999997</v>
      </c>
      <c r="AV1037" s="1" t="s">
        <v>4317</v>
      </c>
      <c r="AW1037" s="1" t="s">
        <v>3940</v>
      </c>
      <c r="AX1037">
        <v>4</v>
      </c>
      <c r="AY1037">
        <v>135872</v>
      </c>
      <c r="AZ1037">
        <v>1</v>
      </c>
      <c r="BA1037" s="1" t="s">
        <v>3413</v>
      </c>
    </row>
    <row r="1038" spans="1:53">
      <c r="A1038" s="1" t="s">
        <v>1068</v>
      </c>
      <c r="B1038">
        <v>0</v>
      </c>
      <c r="C1038">
        <v>375690.36</v>
      </c>
      <c r="D1038" s="1" t="s">
        <v>2092</v>
      </c>
      <c r="E1038">
        <v>20</v>
      </c>
      <c r="F1038">
        <v>139026</v>
      </c>
      <c r="G1038">
        <v>1</v>
      </c>
      <c r="H1038" s="1"/>
      <c r="I1038" s="1" t="s">
        <v>2440</v>
      </c>
      <c r="J1038" s="1" t="s">
        <v>2462</v>
      </c>
      <c r="K1038" s="1" t="s">
        <v>2467</v>
      </c>
      <c r="L1038" s="1" t="s">
        <v>2561</v>
      </c>
      <c r="M1038" s="1" t="s">
        <v>2467</v>
      </c>
      <c r="N1038" s="1" t="s">
        <v>2607</v>
      </c>
      <c r="O1038" s="1"/>
      <c r="P1038">
        <v>250</v>
      </c>
      <c r="Q1038" s="1" t="s">
        <v>2906</v>
      </c>
      <c r="R1038" s="1" t="s">
        <v>3107</v>
      </c>
      <c r="S1038" s="1"/>
      <c r="T1038" s="1" t="s">
        <v>3110</v>
      </c>
      <c r="U1038" s="1" t="s">
        <v>3225</v>
      </c>
      <c r="V1038" s="1" t="s">
        <v>3357</v>
      </c>
      <c r="W1038" s="1" t="s">
        <v>3397</v>
      </c>
      <c r="X1038" s="1"/>
      <c r="Y1038" s="3">
        <v>46224</v>
      </c>
      <c r="Z1038" s="1" t="s">
        <v>3423</v>
      </c>
      <c r="AA1038" s="3">
        <v>46224</v>
      </c>
      <c r="AB1038" s="1" t="s">
        <v>3416</v>
      </c>
      <c r="AC1038" s="1" t="s">
        <v>3766</v>
      </c>
      <c r="AD1038" s="1" t="s">
        <v>3933</v>
      </c>
      <c r="AE1038" s="1" t="s">
        <v>3934</v>
      </c>
      <c r="AF1038" s="1" t="s">
        <v>3940</v>
      </c>
      <c r="AG1038" s="1" t="s">
        <v>2561</v>
      </c>
      <c r="AH1038" s="1" t="s">
        <v>2467</v>
      </c>
      <c r="AI1038" s="1" t="s">
        <v>3948</v>
      </c>
      <c r="AJ1038" s="1"/>
      <c r="AK1038" s="1"/>
      <c r="AL1038" s="1" t="s">
        <v>3952</v>
      </c>
      <c r="AM1038" s="1" t="s">
        <v>3952</v>
      </c>
      <c r="AN1038" s="1" t="s">
        <v>3960</v>
      </c>
      <c r="AO1038" s="1" t="s">
        <v>4025</v>
      </c>
      <c r="AP1038" s="1" t="s">
        <v>4216</v>
      </c>
      <c r="AQ1038" s="1"/>
      <c r="AR1038">
        <v>27739</v>
      </c>
      <c r="AS1038">
        <v>250</v>
      </c>
      <c r="AT1038" s="1" t="s">
        <v>4235</v>
      </c>
      <c r="AU1038">
        <v>1502.76144</v>
      </c>
      <c r="AV1038" s="1" t="s">
        <v>4503</v>
      </c>
      <c r="AW1038" s="1" t="s">
        <v>3940</v>
      </c>
      <c r="AX1038">
        <v>3098</v>
      </c>
      <c r="AY1038">
        <v>135873</v>
      </c>
      <c r="AZ1038">
        <v>1</v>
      </c>
      <c r="BA1038" s="1" t="s">
        <v>3429</v>
      </c>
    </row>
    <row r="1039" spans="1:53">
      <c r="A1039" s="1" t="s">
        <v>1069</v>
      </c>
      <c r="B1039">
        <v>0</v>
      </c>
      <c r="C1039">
        <v>174475.67</v>
      </c>
      <c r="D1039" s="1" t="s">
        <v>2093</v>
      </c>
      <c r="E1039">
        <v>20</v>
      </c>
      <c r="F1039">
        <v>139026</v>
      </c>
      <c r="G1039">
        <v>2</v>
      </c>
      <c r="H1039" s="1"/>
      <c r="I1039" s="1" t="s">
        <v>2440</v>
      </c>
      <c r="J1039" s="1" t="s">
        <v>2462</v>
      </c>
      <c r="K1039" s="1" t="s">
        <v>2467</v>
      </c>
      <c r="L1039" s="1" t="s">
        <v>2561</v>
      </c>
      <c r="M1039" s="1" t="s">
        <v>2467</v>
      </c>
      <c r="N1039" s="1" t="s">
        <v>2607</v>
      </c>
      <c r="O1039" s="1"/>
      <c r="P1039">
        <v>100</v>
      </c>
      <c r="Q1039" s="1" t="s">
        <v>2907</v>
      </c>
      <c r="R1039" s="1" t="s">
        <v>3107</v>
      </c>
      <c r="S1039" s="1"/>
      <c r="T1039" s="1" t="s">
        <v>3110</v>
      </c>
      <c r="U1039" s="1" t="s">
        <v>3225</v>
      </c>
      <c r="V1039" s="1" t="s">
        <v>3357</v>
      </c>
      <c r="W1039" s="1" t="s">
        <v>3397</v>
      </c>
      <c r="X1039" s="1"/>
      <c r="Y1039" s="3">
        <v>46224</v>
      </c>
      <c r="Z1039" s="1" t="s">
        <v>3423</v>
      </c>
      <c r="AA1039" s="3">
        <v>46224</v>
      </c>
      <c r="AB1039" s="1" t="s">
        <v>3416</v>
      </c>
      <c r="AC1039" s="1" t="s">
        <v>3766</v>
      </c>
      <c r="AD1039" s="1" t="s">
        <v>3933</v>
      </c>
      <c r="AE1039" s="1" t="s">
        <v>3934</v>
      </c>
      <c r="AF1039" s="1" t="s">
        <v>3940</v>
      </c>
      <c r="AG1039" s="1" t="s">
        <v>2561</v>
      </c>
      <c r="AH1039" s="1" t="s">
        <v>2467</v>
      </c>
      <c r="AI1039" s="1" t="s">
        <v>3948</v>
      </c>
      <c r="AJ1039" s="1"/>
      <c r="AK1039" s="1"/>
      <c r="AL1039" s="1" t="s">
        <v>3952</v>
      </c>
      <c r="AM1039" s="1" t="s">
        <v>3952</v>
      </c>
      <c r="AN1039" s="1" t="s">
        <v>3960</v>
      </c>
      <c r="AO1039" s="1" t="s">
        <v>4025</v>
      </c>
      <c r="AP1039" s="1" t="s">
        <v>4216</v>
      </c>
      <c r="AQ1039" s="1"/>
      <c r="AR1039">
        <v>27740</v>
      </c>
      <c r="AS1039">
        <v>100</v>
      </c>
      <c r="AT1039" s="1" t="s">
        <v>4235</v>
      </c>
      <c r="AU1039">
        <v>1744.7566999999999</v>
      </c>
      <c r="AV1039" s="1" t="s">
        <v>1069</v>
      </c>
      <c r="AW1039" s="1" t="s">
        <v>3940</v>
      </c>
      <c r="AX1039">
        <v>3098</v>
      </c>
      <c r="AY1039">
        <v>135873</v>
      </c>
      <c r="AZ1039">
        <v>2</v>
      </c>
      <c r="BA1039" s="1" t="s">
        <v>3429</v>
      </c>
    </row>
    <row r="1040" spans="1:53">
      <c r="A1040" s="1" t="s">
        <v>1070</v>
      </c>
      <c r="B1040">
        <v>0</v>
      </c>
      <c r="C1040">
        <v>27925.19</v>
      </c>
      <c r="D1040" s="1" t="s">
        <v>2094</v>
      </c>
      <c r="E1040">
        <v>20</v>
      </c>
      <c r="F1040">
        <v>139026</v>
      </c>
      <c r="G1040">
        <v>3</v>
      </c>
      <c r="H1040" s="1"/>
      <c r="I1040" s="1" t="s">
        <v>2440</v>
      </c>
      <c r="J1040" s="1" t="s">
        <v>2462</v>
      </c>
      <c r="K1040" s="1" t="s">
        <v>2467</v>
      </c>
      <c r="L1040" s="1" t="s">
        <v>2561</v>
      </c>
      <c r="M1040" s="1" t="s">
        <v>2467</v>
      </c>
      <c r="N1040" s="1" t="s">
        <v>2607</v>
      </c>
      <c r="O1040" s="1"/>
      <c r="P1040">
        <v>100</v>
      </c>
      <c r="Q1040" s="1" t="s">
        <v>2908</v>
      </c>
      <c r="R1040" s="1" t="s">
        <v>3107</v>
      </c>
      <c r="S1040" s="1"/>
      <c r="T1040" s="1" t="s">
        <v>3110</v>
      </c>
      <c r="U1040" s="1" t="s">
        <v>3225</v>
      </c>
      <c r="V1040" s="1" t="s">
        <v>3357</v>
      </c>
      <c r="W1040" s="1" t="s">
        <v>3397</v>
      </c>
      <c r="X1040" s="1"/>
      <c r="Y1040" s="3">
        <v>46224</v>
      </c>
      <c r="Z1040" s="1" t="s">
        <v>3423</v>
      </c>
      <c r="AA1040" s="3">
        <v>46224</v>
      </c>
      <c r="AB1040" s="1" t="s">
        <v>3416</v>
      </c>
      <c r="AC1040" s="1" t="s">
        <v>3766</v>
      </c>
      <c r="AD1040" s="1" t="s">
        <v>3933</v>
      </c>
      <c r="AE1040" s="1" t="s">
        <v>3934</v>
      </c>
      <c r="AF1040" s="1" t="s">
        <v>3940</v>
      </c>
      <c r="AG1040" s="1" t="s">
        <v>2561</v>
      </c>
      <c r="AH1040" s="1" t="s">
        <v>2467</v>
      </c>
      <c r="AI1040" s="1" t="s">
        <v>3948</v>
      </c>
      <c r="AJ1040" s="1"/>
      <c r="AK1040" s="1"/>
      <c r="AL1040" s="1" t="s">
        <v>3952</v>
      </c>
      <c r="AM1040" s="1" t="s">
        <v>3952</v>
      </c>
      <c r="AN1040" s="1" t="s">
        <v>3960</v>
      </c>
      <c r="AO1040" s="1" t="s">
        <v>4025</v>
      </c>
      <c r="AP1040" s="1" t="s">
        <v>4216</v>
      </c>
      <c r="AQ1040" s="1"/>
      <c r="AR1040">
        <v>27741</v>
      </c>
      <c r="AS1040">
        <v>100</v>
      </c>
      <c r="AT1040" s="1" t="s">
        <v>4235</v>
      </c>
      <c r="AU1040">
        <v>279.25189999999998</v>
      </c>
      <c r="AV1040" s="1" t="s">
        <v>1070</v>
      </c>
      <c r="AW1040" s="1" t="s">
        <v>3940</v>
      </c>
      <c r="AX1040">
        <v>3098</v>
      </c>
      <c r="AY1040">
        <v>135873</v>
      </c>
      <c r="AZ1040">
        <v>3</v>
      </c>
      <c r="BA1040" s="1" t="s">
        <v>3429</v>
      </c>
    </row>
    <row r="1041" spans="1:53">
      <c r="A1041" s="1" t="s">
        <v>1071</v>
      </c>
      <c r="B1041">
        <v>0</v>
      </c>
      <c r="C1041">
        <v>1296.49</v>
      </c>
      <c r="D1041" s="1" t="s">
        <v>2095</v>
      </c>
      <c r="E1041">
        <v>20</v>
      </c>
      <c r="F1041">
        <v>139026</v>
      </c>
      <c r="G1041">
        <v>4</v>
      </c>
      <c r="H1041" s="1"/>
      <c r="I1041" s="1" t="s">
        <v>2411</v>
      </c>
      <c r="J1041" s="1" t="s">
        <v>2462</v>
      </c>
      <c r="K1041" s="1" t="s">
        <v>2467</v>
      </c>
      <c r="L1041" s="1" t="s">
        <v>2561</v>
      </c>
      <c r="M1041" s="1" t="s">
        <v>2467</v>
      </c>
      <c r="N1041" s="1" t="s">
        <v>2607</v>
      </c>
      <c r="O1041" s="1"/>
      <c r="P1041">
        <v>140</v>
      </c>
      <c r="Q1041" s="1" t="s">
        <v>2909</v>
      </c>
      <c r="R1041" s="1" t="s">
        <v>3107</v>
      </c>
      <c r="S1041" s="1"/>
      <c r="T1041" s="1" t="s">
        <v>3110</v>
      </c>
      <c r="U1041" s="1" t="s">
        <v>3225</v>
      </c>
      <c r="V1041" s="1" t="s">
        <v>3357</v>
      </c>
      <c r="W1041" s="1" t="s">
        <v>3397</v>
      </c>
      <c r="X1041" s="1"/>
      <c r="Y1041" s="3">
        <v>46224</v>
      </c>
      <c r="Z1041" s="1" t="s">
        <v>3423</v>
      </c>
      <c r="AA1041" s="3">
        <v>46224</v>
      </c>
      <c r="AB1041" s="1" t="s">
        <v>3416</v>
      </c>
      <c r="AC1041" s="1" t="s">
        <v>3766</v>
      </c>
      <c r="AD1041" s="1" t="s">
        <v>3933</v>
      </c>
      <c r="AE1041" s="1" t="s">
        <v>3934</v>
      </c>
      <c r="AF1041" s="1" t="s">
        <v>3940</v>
      </c>
      <c r="AG1041" s="1" t="s">
        <v>2561</v>
      </c>
      <c r="AH1041" s="1" t="s">
        <v>2467</v>
      </c>
      <c r="AI1041" s="1" t="s">
        <v>3948</v>
      </c>
      <c r="AJ1041" s="1"/>
      <c r="AK1041" s="1"/>
      <c r="AL1041" s="1" t="s">
        <v>3952</v>
      </c>
      <c r="AM1041" s="1" t="s">
        <v>3952</v>
      </c>
      <c r="AN1041" s="1" t="s">
        <v>3960</v>
      </c>
      <c r="AO1041" s="1" t="s">
        <v>4025</v>
      </c>
      <c r="AP1041" s="1" t="s">
        <v>4216</v>
      </c>
      <c r="AQ1041" s="1"/>
      <c r="AR1041">
        <v>16157</v>
      </c>
      <c r="AS1041">
        <v>140</v>
      </c>
      <c r="AT1041" s="1" t="s">
        <v>4235</v>
      </c>
      <c r="AU1041">
        <v>9.2606400000000004</v>
      </c>
      <c r="AV1041" s="1" t="s">
        <v>4504</v>
      </c>
      <c r="AW1041" s="1" t="s">
        <v>3940</v>
      </c>
      <c r="AX1041">
        <v>3098</v>
      </c>
      <c r="AY1041">
        <v>135873</v>
      </c>
      <c r="AZ1041">
        <v>4</v>
      </c>
      <c r="BA1041" s="1" t="s">
        <v>3429</v>
      </c>
    </row>
    <row r="1042" spans="1:53">
      <c r="A1042" s="1" t="s">
        <v>1072</v>
      </c>
      <c r="B1042">
        <v>0</v>
      </c>
      <c r="C1042">
        <v>1802.9</v>
      </c>
      <c r="D1042" s="1" t="s">
        <v>2096</v>
      </c>
      <c r="E1042">
        <v>20</v>
      </c>
      <c r="F1042">
        <v>139026</v>
      </c>
      <c r="G1042">
        <v>5</v>
      </c>
      <c r="H1042" s="1"/>
      <c r="I1042" s="1" t="s">
        <v>2440</v>
      </c>
      <c r="J1042" s="1" t="s">
        <v>2462</v>
      </c>
      <c r="K1042" s="1" t="s">
        <v>2467</v>
      </c>
      <c r="L1042" s="1" t="s">
        <v>2561</v>
      </c>
      <c r="M1042" s="1" t="s">
        <v>2467</v>
      </c>
      <c r="N1042" s="1" t="s">
        <v>2607</v>
      </c>
      <c r="O1042" s="1"/>
      <c r="P1042">
        <v>40</v>
      </c>
      <c r="Q1042" s="1" t="s">
        <v>2910</v>
      </c>
      <c r="R1042" s="1" t="s">
        <v>3107</v>
      </c>
      <c r="S1042" s="1"/>
      <c r="T1042" s="1" t="s">
        <v>3110</v>
      </c>
      <c r="U1042" s="1" t="s">
        <v>3225</v>
      </c>
      <c r="V1042" s="1" t="s">
        <v>3357</v>
      </c>
      <c r="W1042" s="1" t="s">
        <v>3397</v>
      </c>
      <c r="X1042" s="1"/>
      <c r="Y1042" s="3">
        <v>46224</v>
      </c>
      <c r="Z1042" s="1" t="s">
        <v>3423</v>
      </c>
      <c r="AA1042" s="3">
        <v>46224</v>
      </c>
      <c r="AB1042" s="1" t="s">
        <v>3416</v>
      </c>
      <c r="AC1042" s="1" t="s">
        <v>3766</v>
      </c>
      <c r="AD1042" s="1" t="s">
        <v>3933</v>
      </c>
      <c r="AE1042" s="1" t="s">
        <v>3934</v>
      </c>
      <c r="AF1042" s="1" t="s">
        <v>3940</v>
      </c>
      <c r="AG1042" s="1" t="s">
        <v>2561</v>
      </c>
      <c r="AH1042" s="1" t="s">
        <v>2467</v>
      </c>
      <c r="AI1042" s="1" t="s">
        <v>3948</v>
      </c>
      <c r="AJ1042" s="1"/>
      <c r="AK1042" s="1"/>
      <c r="AL1042" s="1" t="s">
        <v>3952</v>
      </c>
      <c r="AM1042" s="1" t="s">
        <v>3952</v>
      </c>
      <c r="AN1042" s="1" t="s">
        <v>3960</v>
      </c>
      <c r="AO1042" s="1" t="s">
        <v>4025</v>
      </c>
      <c r="AP1042" s="1" t="s">
        <v>4216</v>
      </c>
      <c r="AQ1042" s="1"/>
      <c r="AR1042">
        <v>27742</v>
      </c>
      <c r="AS1042">
        <v>40</v>
      </c>
      <c r="AT1042" s="1" t="s">
        <v>4235</v>
      </c>
      <c r="AU1042">
        <v>45.072499999999998</v>
      </c>
      <c r="AV1042" s="1" t="s">
        <v>1072</v>
      </c>
      <c r="AW1042" s="1" t="s">
        <v>3940</v>
      </c>
      <c r="AX1042">
        <v>3098</v>
      </c>
      <c r="AY1042">
        <v>135873</v>
      </c>
      <c r="AZ1042">
        <v>5</v>
      </c>
      <c r="BA1042" s="1" t="s">
        <v>3429</v>
      </c>
    </row>
    <row r="1043" spans="1:53">
      <c r="A1043" s="1" t="s">
        <v>1073</v>
      </c>
      <c r="B1043">
        <v>0</v>
      </c>
      <c r="C1043">
        <v>2781.62</v>
      </c>
      <c r="D1043" s="1" t="s">
        <v>2097</v>
      </c>
      <c r="E1043">
        <v>20</v>
      </c>
      <c r="F1043">
        <v>139026</v>
      </c>
      <c r="G1043">
        <v>6</v>
      </c>
      <c r="H1043" s="1"/>
      <c r="I1043" s="1" t="s">
        <v>2432</v>
      </c>
      <c r="J1043" s="1" t="s">
        <v>2462</v>
      </c>
      <c r="K1043" s="1" t="s">
        <v>2467</v>
      </c>
      <c r="L1043" s="1" t="s">
        <v>2561</v>
      </c>
      <c r="M1043" s="1" t="s">
        <v>2467</v>
      </c>
      <c r="N1043" s="1" t="s">
        <v>2607</v>
      </c>
      <c r="O1043" s="1"/>
      <c r="P1043">
        <v>140</v>
      </c>
      <c r="Q1043" s="1" t="s">
        <v>2911</v>
      </c>
      <c r="R1043" s="1" t="s">
        <v>3107</v>
      </c>
      <c r="S1043" s="1"/>
      <c r="T1043" s="1" t="s">
        <v>3110</v>
      </c>
      <c r="U1043" s="1" t="s">
        <v>3225</v>
      </c>
      <c r="V1043" s="1" t="s">
        <v>3357</v>
      </c>
      <c r="W1043" s="1" t="s">
        <v>3397</v>
      </c>
      <c r="X1043" s="1"/>
      <c r="Y1043" s="3">
        <v>46224</v>
      </c>
      <c r="Z1043" s="1" t="s">
        <v>3423</v>
      </c>
      <c r="AA1043" s="3">
        <v>46224</v>
      </c>
      <c r="AB1043" s="1" t="s">
        <v>3416</v>
      </c>
      <c r="AC1043" s="1" t="s">
        <v>3766</v>
      </c>
      <c r="AD1043" s="1" t="s">
        <v>3933</v>
      </c>
      <c r="AE1043" s="1" t="s">
        <v>3934</v>
      </c>
      <c r="AF1043" s="1" t="s">
        <v>3940</v>
      </c>
      <c r="AG1043" s="1" t="s">
        <v>2561</v>
      </c>
      <c r="AH1043" s="1" t="s">
        <v>2467</v>
      </c>
      <c r="AI1043" s="1" t="s">
        <v>3948</v>
      </c>
      <c r="AJ1043" s="1"/>
      <c r="AK1043" s="1"/>
      <c r="AL1043" s="1" t="s">
        <v>3952</v>
      </c>
      <c r="AM1043" s="1" t="s">
        <v>3952</v>
      </c>
      <c r="AN1043" s="1" t="s">
        <v>3960</v>
      </c>
      <c r="AO1043" s="1" t="s">
        <v>4025</v>
      </c>
      <c r="AP1043" s="1" t="s">
        <v>4216</v>
      </c>
      <c r="AQ1043" s="1"/>
      <c r="AR1043">
        <v>27743</v>
      </c>
      <c r="AS1043">
        <v>140</v>
      </c>
      <c r="AT1043" s="1" t="s">
        <v>4235</v>
      </c>
      <c r="AU1043">
        <v>19.86871</v>
      </c>
      <c r="AV1043" s="1" t="s">
        <v>1073</v>
      </c>
      <c r="AW1043" s="1" t="s">
        <v>3940</v>
      </c>
      <c r="AX1043">
        <v>3098</v>
      </c>
      <c r="AY1043">
        <v>135873</v>
      </c>
      <c r="AZ1043">
        <v>6</v>
      </c>
      <c r="BA1043" s="1" t="s">
        <v>3429</v>
      </c>
    </row>
    <row r="1044" spans="1:53">
      <c r="A1044" s="1" t="s">
        <v>1074</v>
      </c>
      <c r="B1044">
        <v>0</v>
      </c>
      <c r="C1044">
        <v>2489.4299999999998</v>
      </c>
      <c r="D1044" s="1" t="s">
        <v>2098</v>
      </c>
      <c r="E1044">
        <v>20</v>
      </c>
      <c r="F1044">
        <v>139026</v>
      </c>
      <c r="G1044">
        <v>7</v>
      </c>
      <c r="H1044" s="1"/>
      <c r="I1044" s="1" t="s">
        <v>2440</v>
      </c>
      <c r="J1044" s="1" t="s">
        <v>2462</v>
      </c>
      <c r="K1044" s="1" t="s">
        <v>2467</v>
      </c>
      <c r="L1044" s="1" t="s">
        <v>2561</v>
      </c>
      <c r="M1044" s="1" t="s">
        <v>2467</v>
      </c>
      <c r="N1044" s="1" t="s">
        <v>2607</v>
      </c>
      <c r="O1044" s="1"/>
      <c r="P1044">
        <v>100</v>
      </c>
      <c r="Q1044" s="1" t="s">
        <v>2912</v>
      </c>
      <c r="R1044" s="1" t="s">
        <v>3107</v>
      </c>
      <c r="S1044" s="1"/>
      <c r="T1044" s="1" t="s">
        <v>3110</v>
      </c>
      <c r="U1044" s="1" t="s">
        <v>3225</v>
      </c>
      <c r="V1044" s="1" t="s">
        <v>3357</v>
      </c>
      <c r="W1044" s="1" t="s">
        <v>3397</v>
      </c>
      <c r="X1044" s="1"/>
      <c r="Y1044" s="3">
        <v>46224</v>
      </c>
      <c r="Z1044" s="1" t="s">
        <v>3423</v>
      </c>
      <c r="AA1044" s="3">
        <v>46224</v>
      </c>
      <c r="AB1044" s="1" t="s">
        <v>3416</v>
      </c>
      <c r="AC1044" s="1" t="s">
        <v>3766</v>
      </c>
      <c r="AD1044" s="1" t="s">
        <v>3933</v>
      </c>
      <c r="AE1044" s="1" t="s">
        <v>3934</v>
      </c>
      <c r="AF1044" s="1" t="s">
        <v>3940</v>
      </c>
      <c r="AG1044" s="1" t="s">
        <v>2561</v>
      </c>
      <c r="AH1044" s="1" t="s">
        <v>2467</v>
      </c>
      <c r="AI1044" s="1" t="s">
        <v>3948</v>
      </c>
      <c r="AJ1044" s="1"/>
      <c r="AK1044" s="1"/>
      <c r="AL1044" s="1" t="s">
        <v>3952</v>
      </c>
      <c r="AM1044" s="1" t="s">
        <v>3952</v>
      </c>
      <c r="AN1044" s="1" t="s">
        <v>3960</v>
      </c>
      <c r="AO1044" s="1" t="s">
        <v>4025</v>
      </c>
      <c r="AP1044" s="1" t="s">
        <v>4216</v>
      </c>
      <c r="AQ1044" s="1"/>
      <c r="AR1044">
        <v>27744</v>
      </c>
      <c r="AS1044">
        <v>100</v>
      </c>
      <c r="AT1044" s="1" t="s">
        <v>4235</v>
      </c>
      <c r="AU1044">
        <v>24.894300000000001</v>
      </c>
      <c r="AV1044" s="1" t="s">
        <v>1074</v>
      </c>
      <c r="AW1044" s="1" t="s">
        <v>3940</v>
      </c>
      <c r="AX1044">
        <v>3098</v>
      </c>
      <c r="AY1044">
        <v>135873</v>
      </c>
      <c r="AZ1044">
        <v>7</v>
      </c>
      <c r="BA1044" s="1" t="s">
        <v>3429</v>
      </c>
    </row>
    <row r="1045" spans="1:53">
      <c r="A1045" s="1" t="s">
        <v>1075</v>
      </c>
      <c r="B1045">
        <v>0</v>
      </c>
      <c r="C1045">
        <v>1083333.33</v>
      </c>
      <c r="D1045" s="1" t="s">
        <v>1950</v>
      </c>
      <c r="E1045">
        <v>20</v>
      </c>
      <c r="F1045">
        <v>139010</v>
      </c>
      <c r="G1045">
        <v>1</v>
      </c>
      <c r="H1045" s="1"/>
      <c r="I1045" s="1" t="s">
        <v>2405</v>
      </c>
      <c r="J1045" s="1" t="s">
        <v>2462</v>
      </c>
      <c r="K1045" s="1" t="s">
        <v>2467</v>
      </c>
      <c r="L1045" s="1" t="s">
        <v>2547</v>
      </c>
      <c r="M1045" s="1" t="s">
        <v>2467</v>
      </c>
      <c r="N1045" s="1" t="s">
        <v>2607</v>
      </c>
      <c r="O1045" s="1"/>
      <c r="P1045">
        <v>1</v>
      </c>
      <c r="Q1045" s="1" t="s">
        <v>2893</v>
      </c>
      <c r="R1045" s="1" t="s">
        <v>3107</v>
      </c>
      <c r="S1045" s="1"/>
      <c r="T1045" s="1" t="s">
        <v>3110</v>
      </c>
      <c r="U1045" s="1" t="s">
        <v>2893</v>
      </c>
      <c r="V1045" s="1" t="s">
        <v>1950</v>
      </c>
      <c r="W1045" s="1" t="s">
        <v>3396</v>
      </c>
      <c r="X1045" s="1"/>
      <c r="Y1045" s="3">
        <v>46224</v>
      </c>
      <c r="Z1045" s="1" t="s">
        <v>3414</v>
      </c>
      <c r="AA1045" s="3">
        <v>46224</v>
      </c>
      <c r="AB1045" s="1" t="s">
        <v>3416</v>
      </c>
      <c r="AC1045" s="1" t="s">
        <v>3767</v>
      </c>
      <c r="AD1045" s="1" t="s">
        <v>3933</v>
      </c>
      <c r="AE1045" s="1" t="s">
        <v>3933</v>
      </c>
      <c r="AF1045" s="1" t="s">
        <v>3940</v>
      </c>
      <c r="AG1045" s="1" t="s">
        <v>2547</v>
      </c>
      <c r="AH1045" s="1" t="s">
        <v>2467</v>
      </c>
      <c r="AI1045" s="1" t="s">
        <v>3948</v>
      </c>
      <c r="AJ1045" s="1"/>
      <c r="AK1045" s="1"/>
      <c r="AL1045" s="1" t="s">
        <v>3952</v>
      </c>
      <c r="AM1045" s="1" t="s">
        <v>3952</v>
      </c>
      <c r="AN1045" s="1" t="s">
        <v>3960</v>
      </c>
      <c r="AO1045" s="1" t="s">
        <v>3968</v>
      </c>
      <c r="AP1045" s="1" t="s">
        <v>4216</v>
      </c>
      <c r="AQ1045" s="1"/>
      <c r="AR1045">
        <v>6965</v>
      </c>
      <c r="AS1045">
        <v>1</v>
      </c>
      <c r="AT1045" s="1" t="s">
        <v>4235</v>
      </c>
      <c r="AU1045">
        <v>1083333.33</v>
      </c>
      <c r="AV1045" s="1" t="s">
        <v>4252</v>
      </c>
      <c r="AW1045" s="1" t="s">
        <v>3940</v>
      </c>
      <c r="AX1045">
        <v>119</v>
      </c>
      <c r="AY1045">
        <v>135874</v>
      </c>
      <c r="AZ1045">
        <v>1</v>
      </c>
      <c r="BA1045" s="1" t="s">
        <v>3407</v>
      </c>
    </row>
    <row r="1046" spans="1:53">
      <c r="A1046" s="1" t="s">
        <v>1076</v>
      </c>
      <c r="B1046">
        <v>0</v>
      </c>
      <c r="C1046">
        <v>500000</v>
      </c>
      <c r="D1046" s="1" t="s">
        <v>1585</v>
      </c>
      <c r="E1046">
        <v>20</v>
      </c>
      <c r="F1046">
        <v>139128</v>
      </c>
      <c r="G1046">
        <v>1</v>
      </c>
      <c r="H1046" s="1"/>
      <c r="I1046" s="1" t="s">
        <v>2406</v>
      </c>
      <c r="J1046" s="1" t="s">
        <v>2462</v>
      </c>
      <c r="K1046" s="1" t="s">
        <v>2466</v>
      </c>
      <c r="L1046" s="1" t="s">
        <v>2472</v>
      </c>
      <c r="M1046" s="1" t="s">
        <v>2583</v>
      </c>
      <c r="N1046" s="1" t="s">
        <v>2607</v>
      </c>
      <c r="O1046" s="1"/>
      <c r="P1046">
        <v>1</v>
      </c>
      <c r="Q1046" s="1" t="s">
        <v>1760</v>
      </c>
      <c r="R1046" s="1" t="s">
        <v>3107</v>
      </c>
      <c r="S1046" s="1"/>
      <c r="T1046" s="1" t="s">
        <v>3110</v>
      </c>
      <c r="U1046" s="1" t="s">
        <v>1760</v>
      </c>
      <c r="V1046" s="1" t="s">
        <v>1585</v>
      </c>
      <c r="W1046" s="1" t="s">
        <v>3396</v>
      </c>
      <c r="X1046" s="1"/>
      <c r="Y1046" s="3">
        <v>46224</v>
      </c>
      <c r="Z1046" s="1" t="s">
        <v>3414</v>
      </c>
      <c r="AA1046" s="3">
        <v>46224</v>
      </c>
      <c r="AB1046" s="1" t="s">
        <v>3416</v>
      </c>
      <c r="AC1046" s="1" t="s">
        <v>3768</v>
      </c>
      <c r="AD1046" s="1" t="s">
        <v>3933</v>
      </c>
      <c r="AE1046" s="1" t="s">
        <v>3933</v>
      </c>
      <c r="AF1046" s="1" t="s">
        <v>3938</v>
      </c>
      <c r="AG1046" s="1" t="s">
        <v>2472</v>
      </c>
      <c r="AH1046" s="1" t="s">
        <v>2583</v>
      </c>
      <c r="AI1046" s="1" t="s">
        <v>3948</v>
      </c>
      <c r="AJ1046" s="1"/>
      <c r="AK1046" s="1"/>
      <c r="AL1046" s="1" t="s">
        <v>3952</v>
      </c>
      <c r="AM1046" s="1" t="s">
        <v>3952</v>
      </c>
      <c r="AN1046" s="1" t="s">
        <v>3960</v>
      </c>
      <c r="AO1046" s="1" t="s">
        <v>4003</v>
      </c>
      <c r="AP1046" s="1" t="s">
        <v>4214</v>
      </c>
      <c r="AQ1046" s="1"/>
      <c r="AR1046">
        <v>22111</v>
      </c>
      <c r="AS1046">
        <v>1</v>
      </c>
      <c r="AT1046" s="1" t="s">
        <v>4235</v>
      </c>
      <c r="AU1046">
        <v>500000</v>
      </c>
      <c r="AV1046" s="1" t="s">
        <v>4243</v>
      </c>
      <c r="AW1046" s="1" t="s">
        <v>3938</v>
      </c>
      <c r="AX1046">
        <v>14</v>
      </c>
      <c r="AY1046">
        <v>135875</v>
      </c>
      <c r="AZ1046">
        <v>1</v>
      </c>
      <c r="BA1046" s="1" t="s">
        <v>3414</v>
      </c>
    </row>
    <row r="1047" spans="1:53" ht="42.75">
      <c r="A1047" s="2" t="s">
        <v>1077</v>
      </c>
      <c r="B1047">
        <v>0</v>
      </c>
      <c r="C1047">
        <v>82500</v>
      </c>
      <c r="D1047" s="1" t="s">
        <v>2099</v>
      </c>
      <c r="E1047">
        <v>20</v>
      </c>
      <c r="F1047">
        <v>139131</v>
      </c>
      <c r="G1047">
        <v>1</v>
      </c>
      <c r="H1047" s="1"/>
      <c r="I1047" s="1" t="s">
        <v>2436</v>
      </c>
      <c r="J1047" s="1" t="s">
        <v>2462</v>
      </c>
      <c r="K1047" s="1" t="s">
        <v>2466</v>
      </c>
      <c r="L1047" s="1" t="s">
        <v>2472</v>
      </c>
      <c r="M1047" s="1" t="s">
        <v>2583</v>
      </c>
      <c r="N1047" s="1" t="s">
        <v>2607</v>
      </c>
      <c r="O1047" s="1"/>
      <c r="P1047">
        <v>10</v>
      </c>
      <c r="Q1047" s="1" t="s">
        <v>2913</v>
      </c>
      <c r="R1047" s="1" t="s">
        <v>3107</v>
      </c>
      <c r="S1047" s="1"/>
      <c r="T1047" s="1" t="s">
        <v>3110</v>
      </c>
      <c r="U1047" s="1" t="s">
        <v>3226</v>
      </c>
      <c r="V1047" s="1" t="s">
        <v>3358</v>
      </c>
      <c r="W1047" s="1" t="s">
        <v>3396</v>
      </c>
      <c r="X1047" s="1" t="s">
        <v>3400</v>
      </c>
      <c r="Y1047" s="3">
        <v>46224</v>
      </c>
      <c r="Z1047" s="1" t="s">
        <v>3414</v>
      </c>
      <c r="AA1047" s="3">
        <v>46224</v>
      </c>
      <c r="AB1047" s="1" t="s">
        <v>3416</v>
      </c>
      <c r="AC1047" s="1" t="s">
        <v>3720</v>
      </c>
      <c r="AD1047" s="1" t="s">
        <v>3933</v>
      </c>
      <c r="AE1047" s="1" t="s">
        <v>3934</v>
      </c>
      <c r="AF1047" s="1" t="s">
        <v>3938</v>
      </c>
      <c r="AG1047" s="1" t="s">
        <v>2472</v>
      </c>
      <c r="AH1047" s="1" t="s">
        <v>2583</v>
      </c>
      <c r="AI1047" s="1" t="s">
        <v>3948</v>
      </c>
      <c r="AJ1047" s="1"/>
      <c r="AK1047" s="1"/>
      <c r="AL1047" s="1" t="s">
        <v>3952</v>
      </c>
      <c r="AM1047" s="1" t="s">
        <v>3952</v>
      </c>
      <c r="AN1047" s="1" t="s">
        <v>3960</v>
      </c>
      <c r="AO1047" s="1" t="s">
        <v>4127</v>
      </c>
      <c r="AP1047" s="1" t="s">
        <v>4214</v>
      </c>
      <c r="AQ1047" s="1"/>
      <c r="AR1047">
        <v>3110</v>
      </c>
      <c r="AS1047">
        <v>10</v>
      </c>
      <c r="AT1047" s="1" t="s">
        <v>4235</v>
      </c>
      <c r="AU1047">
        <v>8250</v>
      </c>
      <c r="AV1047" s="1" t="s">
        <v>4371</v>
      </c>
      <c r="AW1047" s="1" t="s">
        <v>3938</v>
      </c>
      <c r="AX1047">
        <v>2142</v>
      </c>
      <c r="AY1047">
        <v>135876</v>
      </c>
      <c r="AZ1047">
        <v>1</v>
      </c>
      <c r="BA1047" s="1" t="s">
        <v>3414</v>
      </c>
    </row>
    <row r="1048" spans="1:53" ht="28.5">
      <c r="A1048" s="2" t="s">
        <v>1078</v>
      </c>
      <c r="B1048">
        <v>0</v>
      </c>
      <c r="C1048">
        <v>140000.1</v>
      </c>
      <c r="D1048" s="1" t="s">
        <v>2100</v>
      </c>
      <c r="E1048">
        <v>20</v>
      </c>
      <c r="F1048">
        <v>139131</v>
      </c>
      <c r="G1048">
        <v>2</v>
      </c>
      <c r="H1048" s="1"/>
      <c r="I1048" s="1" t="s">
        <v>2438</v>
      </c>
      <c r="J1048" s="1" t="s">
        <v>2462</v>
      </c>
      <c r="K1048" s="1" t="s">
        <v>2466</v>
      </c>
      <c r="L1048" s="1" t="s">
        <v>2472</v>
      </c>
      <c r="M1048" s="1" t="s">
        <v>2583</v>
      </c>
      <c r="N1048" s="1" t="s">
        <v>2607</v>
      </c>
      <c r="O1048" s="1"/>
      <c r="P1048">
        <v>30</v>
      </c>
      <c r="Q1048" s="1" t="s">
        <v>2914</v>
      </c>
      <c r="R1048" s="1" t="s">
        <v>3107</v>
      </c>
      <c r="S1048" s="1"/>
      <c r="T1048" s="1" t="s">
        <v>3110</v>
      </c>
      <c r="U1048" s="1" t="s">
        <v>3226</v>
      </c>
      <c r="V1048" s="1" t="s">
        <v>3358</v>
      </c>
      <c r="W1048" s="1" t="s">
        <v>3396</v>
      </c>
      <c r="X1048" s="1" t="s">
        <v>3400</v>
      </c>
      <c r="Y1048" s="3">
        <v>46224</v>
      </c>
      <c r="Z1048" s="1" t="s">
        <v>3414</v>
      </c>
      <c r="AA1048" s="3">
        <v>46224</v>
      </c>
      <c r="AB1048" s="1" t="s">
        <v>3416</v>
      </c>
      <c r="AC1048" s="1" t="s">
        <v>3720</v>
      </c>
      <c r="AD1048" s="1" t="s">
        <v>3933</v>
      </c>
      <c r="AE1048" s="1" t="s">
        <v>3934</v>
      </c>
      <c r="AF1048" s="1" t="s">
        <v>3938</v>
      </c>
      <c r="AG1048" s="1" t="s">
        <v>2472</v>
      </c>
      <c r="AH1048" s="1" t="s">
        <v>2583</v>
      </c>
      <c r="AI1048" s="1" t="s">
        <v>3948</v>
      </c>
      <c r="AJ1048" s="1"/>
      <c r="AK1048" s="1"/>
      <c r="AL1048" s="1" t="s">
        <v>3952</v>
      </c>
      <c r="AM1048" s="1" t="s">
        <v>3952</v>
      </c>
      <c r="AN1048" s="1" t="s">
        <v>3960</v>
      </c>
      <c r="AO1048" s="1" t="s">
        <v>4127</v>
      </c>
      <c r="AP1048" s="1" t="s">
        <v>4214</v>
      </c>
      <c r="AQ1048" s="1"/>
      <c r="AR1048">
        <v>4215</v>
      </c>
      <c r="AS1048">
        <v>30</v>
      </c>
      <c r="AT1048" s="1" t="s">
        <v>4237</v>
      </c>
      <c r="AU1048">
        <v>4666.67</v>
      </c>
      <c r="AV1048" s="1" t="s">
        <v>4372</v>
      </c>
      <c r="AW1048" s="1" t="s">
        <v>3938</v>
      </c>
      <c r="AX1048">
        <v>2142</v>
      </c>
      <c r="AY1048">
        <v>135876</v>
      </c>
      <c r="AZ1048">
        <v>2</v>
      </c>
      <c r="BA1048" s="1" t="s">
        <v>3414</v>
      </c>
    </row>
    <row r="1049" spans="1:53">
      <c r="A1049" s="1" t="s">
        <v>1079</v>
      </c>
      <c r="B1049">
        <v>0</v>
      </c>
      <c r="C1049">
        <v>104167</v>
      </c>
      <c r="D1049" s="1" t="s">
        <v>2101</v>
      </c>
      <c r="E1049">
        <v>-10</v>
      </c>
      <c r="F1049">
        <v>139028</v>
      </c>
      <c r="G1049">
        <v>1</v>
      </c>
      <c r="H1049" s="1"/>
      <c r="I1049" s="1" t="s">
        <v>2405</v>
      </c>
      <c r="J1049" s="1" t="s">
        <v>2462</v>
      </c>
      <c r="K1049" s="1" t="s">
        <v>2467</v>
      </c>
      <c r="L1049" s="1" t="s">
        <v>2521</v>
      </c>
      <c r="M1049" s="1" t="s">
        <v>2467</v>
      </c>
      <c r="N1049" s="1" t="s">
        <v>2607</v>
      </c>
      <c r="O1049" s="1"/>
      <c r="P1049">
        <v>1</v>
      </c>
      <c r="Q1049" s="1" t="s">
        <v>2915</v>
      </c>
      <c r="R1049" s="1" t="s">
        <v>3107</v>
      </c>
      <c r="S1049" s="1"/>
      <c r="T1049" s="1" t="s">
        <v>3110</v>
      </c>
      <c r="U1049" s="1" t="s">
        <v>2915</v>
      </c>
      <c r="V1049" s="1" t="s">
        <v>2101</v>
      </c>
      <c r="W1049" s="1" t="s">
        <v>3398</v>
      </c>
      <c r="X1049" s="1"/>
      <c r="Y1049" s="3">
        <v>46224</v>
      </c>
      <c r="Z1049" s="1" t="s">
        <v>3414</v>
      </c>
      <c r="AA1049" s="3">
        <v>46224</v>
      </c>
      <c r="AB1049" s="1" t="s">
        <v>3416</v>
      </c>
      <c r="AC1049" s="1" t="s">
        <v>3769</v>
      </c>
      <c r="AD1049" s="1" t="s">
        <v>3933</v>
      </c>
      <c r="AE1049" s="1" t="s">
        <v>3933</v>
      </c>
      <c r="AF1049" s="1" t="s">
        <v>3940</v>
      </c>
      <c r="AG1049" s="1" t="s">
        <v>2521</v>
      </c>
      <c r="AH1049" s="1" t="s">
        <v>2467</v>
      </c>
      <c r="AI1049" s="1" t="s">
        <v>3950</v>
      </c>
      <c r="AJ1049" s="1"/>
      <c r="AK1049" s="1"/>
      <c r="AL1049" s="1" t="s">
        <v>3952</v>
      </c>
      <c r="AM1049" s="1" t="s">
        <v>3952</v>
      </c>
      <c r="AN1049" s="1" t="s">
        <v>3960</v>
      </c>
      <c r="AO1049" s="1" t="s">
        <v>4150</v>
      </c>
      <c r="AP1049" s="1" t="s">
        <v>4216</v>
      </c>
      <c r="AQ1049" s="1"/>
      <c r="AR1049">
        <v>24752</v>
      </c>
      <c r="AS1049">
        <v>1</v>
      </c>
      <c r="AT1049" s="1" t="s">
        <v>4235</v>
      </c>
      <c r="AU1049">
        <v>104167</v>
      </c>
      <c r="AV1049" s="1" t="s">
        <v>4505</v>
      </c>
      <c r="AW1049" s="1" t="s">
        <v>3940</v>
      </c>
      <c r="AX1049">
        <v>2184</v>
      </c>
      <c r="AY1049">
        <v>135877</v>
      </c>
      <c r="AZ1049">
        <v>1</v>
      </c>
      <c r="BA1049" s="1" t="s">
        <v>3413</v>
      </c>
    </row>
    <row r="1050" spans="1:53" ht="28.5">
      <c r="A1050" s="2" t="s">
        <v>1080</v>
      </c>
      <c r="B1050">
        <v>0</v>
      </c>
      <c r="C1050">
        <v>450000</v>
      </c>
      <c r="D1050" s="1" t="s">
        <v>2102</v>
      </c>
      <c r="E1050">
        <v>0</v>
      </c>
      <c r="F1050">
        <v>139129</v>
      </c>
      <c r="G1050">
        <v>1</v>
      </c>
      <c r="H1050" s="1"/>
      <c r="I1050" s="1" t="s">
        <v>2408</v>
      </c>
      <c r="J1050" s="1" t="s">
        <v>2462</v>
      </c>
      <c r="K1050" s="1" t="s">
        <v>2466</v>
      </c>
      <c r="L1050" s="1" t="s">
        <v>2562</v>
      </c>
      <c r="M1050" s="1" t="s">
        <v>2583</v>
      </c>
      <c r="N1050" s="1" t="s">
        <v>2607</v>
      </c>
      <c r="O1050" s="1"/>
      <c r="P1050">
        <v>0</v>
      </c>
      <c r="Q1050" s="1" t="s">
        <v>2609</v>
      </c>
      <c r="R1050" s="1" t="s">
        <v>3107</v>
      </c>
      <c r="S1050" s="1"/>
      <c r="T1050" s="1" t="s">
        <v>3110</v>
      </c>
      <c r="U1050" s="1" t="s">
        <v>2102</v>
      </c>
      <c r="V1050" s="1" t="s">
        <v>2102</v>
      </c>
      <c r="W1050" s="1" t="s">
        <v>3396</v>
      </c>
      <c r="X1050" s="1" t="s">
        <v>3400</v>
      </c>
      <c r="Y1050" s="3">
        <v>46224</v>
      </c>
      <c r="Z1050" s="1" t="s">
        <v>3414</v>
      </c>
      <c r="AA1050" s="3">
        <v>46224</v>
      </c>
      <c r="AB1050" s="1" t="s">
        <v>3416</v>
      </c>
      <c r="AC1050" s="1" t="s">
        <v>3770</v>
      </c>
      <c r="AD1050" s="1" t="s">
        <v>3933</v>
      </c>
      <c r="AE1050" s="1" t="s">
        <v>3933</v>
      </c>
      <c r="AF1050" s="1" t="s">
        <v>3938</v>
      </c>
      <c r="AG1050" s="1" t="s">
        <v>2562</v>
      </c>
      <c r="AH1050" s="1" t="s">
        <v>2583</v>
      </c>
      <c r="AI1050" s="1" t="s">
        <v>3948</v>
      </c>
      <c r="AJ1050" s="1"/>
      <c r="AK1050" s="1"/>
      <c r="AL1050" s="1" t="s">
        <v>3954</v>
      </c>
      <c r="AM1050" s="1" t="s">
        <v>3954</v>
      </c>
      <c r="AN1050" s="1" t="s">
        <v>3960</v>
      </c>
      <c r="AO1050" s="1" t="s">
        <v>3992</v>
      </c>
      <c r="AP1050" s="1" t="s">
        <v>4214</v>
      </c>
      <c r="AQ1050" s="1"/>
      <c r="AR1050">
        <v>10626</v>
      </c>
      <c r="AS1050">
        <v>1</v>
      </c>
      <c r="AT1050" s="1" t="s">
        <v>4237</v>
      </c>
      <c r="AU1050">
        <v>450000</v>
      </c>
      <c r="AV1050" s="1" t="s">
        <v>4253</v>
      </c>
      <c r="AW1050" s="1" t="s">
        <v>3938</v>
      </c>
      <c r="AX1050">
        <v>3726</v>
      </c>
      <c r="AY1050">
        <v>135878</v>
      </c>
      <c r="AZ1050">
        <v>1</v>
      </c>
      <c r="BA1050" s="1" t="s">
        <v>3416</v>
      </c>
    </row>
    <row r="1051" spans="1:53" ht="28.5">
      <c r="A1051" s="2" t="s">
        <v>1081</v>
      </c>
      <c r="B1051">
        <v>0</v>
      </c>
      <c r="C1051">
        <v>40700000</v>
      </c>
      <c r="D1051" s="1" t="s">
        <v>2103</v>
      </c>
      <c r="E1051">
        <v>0</v>
      </c>
      <c r="F1051">
        <v>138900</v>
      </c>
      <c r="G1051">
        <v>2</v>
      </c>
      <c r="H1051" s="1"/>
      <c r="I1051" s="1" t="s">
        <v>2442</v>
      </c>
      <c r="J1051" s="1" t="s">
        <v>2462</v>
      </c>
      <c r="K1051" s="1" t="s">
        <v>2466</v>
      </c>
      <c r="L1051" s="1" t="s">
        <v>2472</v>
      </c>
      <c r="M1051" s="1" t="s">
        <v>2583</v>
      </c>
      <c r="N1051" s="1" t="s">
        <v>2607</v>
      </c>
      <c r="O1051" s="1"/>
      <c r="P1051">
        <v>11</v>
      </c>
      <c r="Q1051" s="1" t="s">
        <v>2103</v>
      </c>
      <c r="R1051" s="1" t="s">
        <v>3107</v>
      </c>
      <c r="S1051" s="1"/>
      <c r="T1051" s="1" t="s">
        <v>3110</v>
      </c>
      <c r="U1051" s="1" t="s">
        <v>2103</v>
      </c>
      <c r="V1051" s="1" t="s">
        <v>2103</v>
      </c>
      <c r="W1051" s="1" t="s">
        <v>3396</v>
      </c>
      <c r="X1051" s="1"/>
      <c r="Y1051" s="3">
        <v>46224</v>
      </c>
      <c r="Z1051" s="1" t="s">
        <v>3414</v>
      </c>
      <c r="AA1051" s="3">
        <v>46224</v>
      </c>
      <c r="AB1051" s="1" t="s">
        <v>3416</v>
      </c>
      <c r="AC1051" s="1" t="s">
        <v>3771</v>
      </c>
      <c r="AD1051" s="1" t="s">
        <v>3933</v>
      </c>
      <c r="AE1051" s="1" t="s">
        <v>3933</v>
      </c>
      <c r="AF1051" s="1" t="s">
        <v>3938</v>
      </c>
      <c r="AG1051" s="1" t="s">
        <v>2472</v>
      </c>
      <c r="AH1051" s="1" t="s">
        <v>2583</v>
      </c>
      <c r="AI1051" s="1" t="s">
        <v>3948</v>
      </c>
      <c r="AJ1051" s="1"/>
      <c r="AK1051" s="1"/>
      <c r="AL1051" s="1" t="s">
        <v>3952</v>
      </c>
      <c r="AM1051" s="1" t="s">
        <v>3952</v>
      </c>
      <c r="AN1051" s="1" t="s">
        <v>3960</v>
      </c>
      <c r="AO1051" s="1" t="s">
        <v>4151</v>
      </c>
      <c r="AP1051" s="1" t="s">
        <v>4214</v>
      </c>
      <c r="AQ1051" s="1"/>
      <c r="AR1051">
        <v>3072</v>
      </c>
      <c r="AS1051">
        <v>11</v>
      </c>
      <c r="AT1051" s="1" t="s">
        <v>4235</v>
      </c>
      <c r="AU1051">
        <v>3700000</v>
      </c>
      <c r="AV1051" s="1" t="s">
        <v>4366</v>
      </c>
      <c r="AW1051" s="1" t="s">
        <v>3938</v>
      </c>
      <c r="AX1051">
        <v>5955</v>
      </c>
      <c r="AY1051">
        <v>135879</v>
      </c>
      <c r="AZ1051">
        <v>1</v>
      </c>
      <c r="BA1051" s="1" t="s">
        <v>3414</v>
      </c>
    </row>
    <row r="1052" spans="1:53">
      <c r="A1052" s="1" t="s">
        <v>1082</v>
      </c>
      <c r="B1052">
        <v>0</v>
      </c>
      <c r="C1052">
        <v>5500000</v>
      </c>
      <c r="D1052" s="1" t="s">
        <v>2104</v>
      </c>
      <c r="E1052">
        <v>20</v>
      </c>
      <c r="F1052">
        <v>139051</v>
      </c>
      <c r="G1052">
        <v>1</v>
      </c>
      <c r="H1052" s="1"/>
      <c r="I1052" s="1" t="s">
        <v>2405</v>
      </c>
      <c r="J1052" s="1" t="s">
        <v>2462</v>
      </c>
      <c r="K1052" s="1" t="s">
        <v>2465</v>
      </c>
      <c r="L1052" s="1" t="s">
        <v>2554</v>
      </c>
      <c r="M1052" s="1" t="s">
        <v>2465</v>
      </c>
      <c r="N1052" s="1" t="s">
        <v>2607</v>
      </c>
      <c r="O1052" s="1"/>
      <c r="P1052">
        <v>1</v>
      </c>
      <c r="Q1052" s="1" t="s">
        <v>2151</v>
      </c>
      <c r="R1052" s="1" t="s">
        <v>3107</v>
      </c>
      <c r="S1052" s="1"/>
      <c r="T1052" s="1" t="s">
        <v>3109</v>
      </c>
      <c r="U1052" s="1" t="s">
        <v>1768</v>
      </c>
      <c r="V1052" s="1" t="s">
        <v>1603</v>
      </c>
      <c r="W1052" s="1" t="s">
        <v>3396</v>
      </c>
      <c r="X1052" s="1"/>
      <c r="Y1052" s="3">
        <v>46224</v>
      </c>
      <c r="Z1052" s="1" t="s">
        <v>3414</v>
      </c>
      <c r="AA1052" s="3">
        <v>46224</v>
      </c>
      <c r="AB1052" s="1" t="s">
        <v>3416</v>
      </c>
      <c r="AC1052" s="1" t="s">
        <v>3772</v>
      </c>
      <c r="AD1052" s="1" t="s">
        <v>3933</v>
      </c>
      <c r="AE1052" s="1" t="s">
        <v>3933</v>
      </c>
      <c r="AF1052" s="1" t="s">
        <v>3937</v>
      </c>
      <c r="AG1052" s="1" t="s">
        <v>2554</v>
      </c>
      <c r="AH1052" s="1" t="s">
        <v>2465</v>
      </c>
      <c r="AI1052" s="1" t="s">
        <v>3948</v>
      </c>
      <c r="AJ1052" s="1"/>
      <c r="AK1052" s="1"/>
      <c r="AL1052" s="1" t="s">
        <v>3952</v>
      </c>
      <c r="AM1052" s="1" t="s">
        <v>3952</v>
      </c>
      <c r="AN1052" s="1" t="s">
        <v>3959</v>
      </c>
      <c r="AO1052" s="1" t="s">
        <v>4036</v>
      </c>
      <c r="AP1052" s="1" t="s">
        <v>4221</v>
      </c>
      <c r="AQ1052" s="1"/>
      <c r="AR1052">
        <v>22420</v>
      </c>
      <c r="AS1052">
        <v>1</v>
      </c>
      <c r="AT1052" s="1" t="s">
        <v>4238</v>
      </c>
      <c r="AU1052">
        <v>5500000</v>
      </c>
      <c r="AV1052" s="1" t="s">
        <v>4283</v>
      </c>
      <c r="AW1052" s="1" t="s">
        <v>3937</v>
      </c>
      <c r="AX1052">
        <v>3042</v>
      </c>
      <c r="AY1052">
        <v>135880</v>
      </c>
      <c r="AZ1052">
        <v>1</v>
      </c>
      <c r="BA1052" s="1" t="s">
        <v>4635</v>
      </c>
    </row>
    <row r="1053" spans="1:53">
      <c r="A1053" s="1" t="s">
        <v>1083</v>
      </c>
      <c r="B1053">
        <v>0</v>
      </c>
      <c r="C1053">
        <v>4500000</v>
      </c>
      <c r="D1053" s="1" t="s">
        <v>2105</v>
      </c>
      <c r="E1053">
        <v>20</v>
      </c>
      <c r="F1053">
        <v>139051</v>
      </c>
      <c r="G1053">
        <v>2</v>
      </c>
      <c r="H1053" s="1"/>
      <c r="I1053" s="1" t="s">
        <v>2405</v>
      </c>
      <c r="J1053" s="1" t="s">
        <v>2462</v>
      </c>
      <c r="K1053" s="1" t="s">
        <v>2465</v>
      </c>
      <c r="L1053" s="1" t="s">
        <v>2554</v>
      </c>
      <c r="M1053" s="1" t="s">
        <v>2465</v>
      </c>
      <c r="N1053" s="1" t="s">
        <v>2607</v>
      </c>
      <c r="O1053" s="1"/>
      <c r="P1053">
        <v>1</v>
      </c>
      <c r="Q1053" s="1" t="s">
        <v>1589</v>
      </c>
      <c r="R1053" s="1" t="s">
        <v>3107</v>
      </c>
      <c r="S1053" s="1"/>
      <c r="T1053" s="1" t="s">
        <v>3109</v>
      </c>
      <c r="U1053" s="1" t="s">
        <v>1768</v>
      </c>
      <c r="V1053" s="1" t="s">
        <v>1603</v>
      </c>
      <c r="W1053" s="1" t="s">
        <v>3396</v>
      </c>
      <c r="X1053" s="1"/>
      <c r="Y1053" s="3">
        <v>46224</v>
      </c>
      <c r="Z1053" s="1" t="s">
        <v>3414</v>
      </c>
      <c r="AA1053" s="3">
        <v>46224</v>
      </c>
      <c r="AB1053" s="1" t="s">
        <v>3416</v>
      </c>
      <c r="AC1053" s="1" t="s">
        <v>3772</v>
      </c>
      <c r="AD1053" s="1" t="s">
        <v>3933</v>
      </c>
      <c r="AE1053" s="1" t="s">
        <v>3933</v>
      </c>
      <c r="AF1053" s="1" t="s">
        <v>3937</v>
      </c>
      <c r="AG1053" s="1" t="s">
        <v>2554</v>
      </c>
      <c r="AH1053" s="1" t="s">
        <v>2465</v>
      </c>
      <c r="AI1053" s="1" t="s">
        <v>3948</v>
      </c>
      <c r="AJ1053" s="1"/>
      <c r="AK1053" s="1"/>
      <c r="AL1053" s="1" t="s">
        <v>3952</v>
      </c>
      <c r="AM1053" s="1" t="s">
        <v>3952</v>
      </c>
      <c r="AN1053" s="1" t="s">
        <v>3959</v>
      </c>
      <c r="AO1053" s="1" t="s">
        <v>4036</v>
      </c>
      <c r="AP1053" s="1" t="s">
        <v>4221</v>
      </c>
      <c r="AQ1053" s="1"/>
      <c r="AR1053">
        <v>22420</v>
      </c>
      <c r="AS1053">
        <v>1</v>
      </c>
      <c r="AT1053" s="1" t="s">
        <v>4238</v>
      </c>
      <c r="AU1053">
        <v>4500000</v>
      </c>
      <c r="AV1053" s="1" t="s">
        <v>4283</v>
      </c>
      <c r="AW1053" s="1" t="s">
        <v>3937</v>
      </c>
      <c r="AX1053">
        <v>3042</v>
      </c>
      <c r="AY1053">
        <v>135880</v>
      </c>
      <c r="AZ1053">
        <v>2</v>
      </c>
      <c r="BA1053" s="1" t="s">
        <v>4635</v>
      </c>
    </row>
    <row r="1054" spans="1:53">
      <c r="A1054" s="1" t="s">
        <v>1084</v>
      </c>
      <c r="B1054">
        <v>0</v>
      </c>
      <c r="C1054">
        <v>2250000</v>
      </c>
      <c r="D1054" s="1" t="s">
        <v>1859</v>
      </c>
      <c r="E1054">
        <v>0</v>
      </c>
      <c r="F1054">
        <v>139055</v>
      </c>
      <c r="G1054">
        <v>1</v>
      </c>
      <c r="H1054" s="1"/>
      <c r="I1054" s="1" t="s">
        <v>2405</v>
      </c>
      <c r="J1054" s="1" t="s">
        <v>2462</v>
      </c>
      <c r="K1054" s="1" t="s">
        <v>2465</v>
      </c>
      <c r="L1054" s="1" t="s">
        <v>2554</v>
      </c>
      <c r="M1054" s="1" t="s">
        <v>2465</v>
      </c>
      <c r="N1054" s="1" t="s">
        <v>2607</v>
      </c>
      <c r="O1054" s="1"/>
      <c r="P1054">
        <v>1</v>
      </c>
      <c r="Q1054" s="1" t="s">
        <v>1859</v>
      </c>
      <c r="R1054" s="1" t="s">
        <v>3107</v>
      </c>
      <c r="S1054" s="1"/>
      <c r="T1054" s="1" t="s">
        <v>3109</v>
      </c>
      <c r="U1054" s="1" t="s">
        <v>3227</v>
      </c>
      <c r="V1054" s="1" t="s">
        <v>3227</v>
      </c>
      <c r="W1054" s="1" t="s">
        <v>3396</v>
      </c>
      <c r="X1054" s="1"/>
      <c r="Y1054" s="3">
        <v>46224</v>
      </c>
      <c r="Z1054" s="1" t="s">
        <v>3414</v>
      </c>
      <c r="AA1054" s="3">
        <v>46224</v>
      </c>
      <c r="AB1054" s="1" t="s">
        <v>3416</v>
      </c>
      <c r="AC1054" s="1" t="s">
        <v>3773</v>
      </c>
      <c r="AD1054" s="1" t="s">
        <v>3933</v>
      </c>
      <c r="AE1054" s="1" t="s">
        <v>3933</v>
      </c>
      <c r="AF1054" s="1" t="s">
        <v>3937</v>
      </c>
      <c r="AG1054" s="1" t="s">
        <v>2554</v>
      </c>
      <c r="AH1054" s="1" t="s">
        <v>2465</v>
      </c>
      <c r="AI1054" s="1" t="s">
        <v>3948</v>
      </c>
      <c r="AJ1054" s="1"/>
      <c r="AK1054" s="1"/>
      <c r="AL1054" s="1" t="s">
        <v>3953</v>
      </c>
      <c r="AM1054" s="1" t="s">
        <v>3952</v>
      </c>
      <c r="AN1054" s="1" t="s">
        <v>3959</v>
      </c>
      <c r="AO1054" s="1" t="s">
        <v>3992</v>
      </c>
      <c r="AP1054" s="1" t="s">
        <v>4221</v>
      </c>
      <c r="AQ1054" s="1"/>
      <c r="AR1054">
        <v>22420</v>
      </c>
      <c r="AS1054">
        <v>1</v>
      </c>
      <c r="AT1054" s="1" t="s">
        <v>4238</v>
      </c>
      <c r="AU1054">
        <v>2250000</v>
      </c>
      <c r="AV1054" s="1" t="s">
        <v>4283</v>
      </c>
      <c r="AW1054" s="1" t="s">
        <v>3937</v>
      </c>
      <c r="AX1054">
        <v>3726</v>
      </c>
      <c r="AY1054">
        <v>135881</v>
      </c>
      <c r="AZ1054">
        <v>1</v>
      </c>
      <c r="BA1054" s="1" t="s">
        <v>3416</v>
      </c>
    </row>
    <row r="1055" spans="1:53">
      <c r="A1055" s="1" t="s">
        <v>1085</v>
      </c>
      <c r="B1055">
        <v>0</v>
      </c>
      <c r="C1055">
        <v>4000000</v>
      </c>
      <c r="D1055" s="1" t="s">
        <v>1494</v>
      </c>
      <c r="E1055">
        <v>0</v>
      </c>
      <c r="F1055">
        <v>139055</v>
      </c>
      <c r="G1055">
        <v>2</v>
      </c>
      <c r="H1055" s="1"/>
      <c r="I1055" s="1" t="s">
        <v>2405</v>
      </c>
      <c r="J1055" s="1" t="s">
        <v>2462</v>
      </c>
      <c r="K1055" s="1" t="s">
        <v>2465</v>
      </c>
      <c r="L1055" s="1" t="s">
        <v>2554</v>
      </c>
      <c r="M1055" s="1" t="s">
        <v>2465</v>
      </c>
      <c r="N1055" s="1" t="s">
        <v>2607</v>
      </c>
      <c r="O1055" s="1"/>
      <c r="P1055">
        <v>0</v>
      </c>
      <c r="Q1055" s="1" t="s">
        <v>2609</v>
      </c>
      <c r="R1055" s="1" t="s">
        <v>3107</v>
      </c>
      <c r="S1055" s="1"/>
      <c r="T1055" s="1" t="s">
        <v>3109</v>
      </c>
      <c r="U1055" s="1" t="s">
        <v>3227</v>
      </c>
      <c r="V1055" s="1" t="s">
        <v>3227</v>
      </c>
      <c r="W1055" s="1" t="s">
        <v>3396</v>
      </c>
      <c r="X1055" s="1"/>
      <c r="Y1055" s="3">
        <v>46224</v>
      </c>
      <c r="Z1055" s="1" t="s">
        <v>3414</v>
      </c>
      <c r="AA1055" s="3">
        <v>46224</v>
      </c>
      <c r="AB1055" s="1" t="s">
        <v>3416</v>
      </c>
      <c r="AC1055" s="1" t="s">
        <v>3773</v>
      </c>
      <c r="AD1055" s="1" t="s">
        <v>3933</v>
      </c>
      <c r="AE1055" s="1" t="s">
        <v>3933</v>
      </c>
      <c r="AF1055" s="1" t="s">
        <v>3937</v>
      </c>
      <c r="AG1055" s="1" t="s">
        <v>2554</v>
      </c>
      <c r="AH1055" s="1" t="s">
        <v>2465</v>
      </c>
      <c r="AI1055" s="1" t="s">
        <v>3948</v>
      </c>
      <c r="AJ1055" s="1"/>
      <c r="AK1055" s="1"/>
      <c r="AL1055" s="1" t="s">
        <v>3953</v>
      </c>
      <c r="AM1055" s="1" t="s">
        <v>3954</v>
      </c>
      <c r="AN1055" s="1" t="s">
        <v>3959</v>
      </c>
      <c r="AO1055" s="1" t="s">
        <v>3992</v>
      </c>
      <c r="AP1055" s="1" t="s">
        <v>4221</v>
      </c>
      <c r="AQ1055" s="1"/>
      <c r="AR1055">
        <v>22420</v>
      </c>
      <c r="AS1055">
        <v>1</v>
      </c>
      <c r="AT1055" s="1" t="s">
        <v>4238</v>
      </c>
      <c r="AU1055">
        <v>4000000</v>
      </c>
      <c r="AV1055" s="1" t="s">
        <v>4283</v>
      </c>
      <c r="AW1055" s="1" t="s">
        <v>3937</v>
      </c>
      <c r="AX1055">
        <v>3726</v>
      </c>
      <c r="AY1055">
        <v>135881</v>
      </c>
      <c r="AZ1055">
        <v>2</v>
      </c>
      <c r="BA1055" s="1" t="s">
        <v>3416</v>
      </c>
    </row>
    <row r="1056" spans="1:53">
      <c r="A1056" s="1" t="s">
        <v>1086</v>
      </c>
      <c r="B1056">
        <v>0</v>
      </c>
      <c r="C1056">
        <v>4500000</v>
      </c>
      <c r="D1056" s="1" t="s">
        <v>1589</v>
      </c>
      <c r="E1056">
        <v>0</v>
      </c>
      <c r="F1056">
        <v>139055</v>
      </c>
      <c r="G1056">
        <v>3</v>
      </c>
      <c r="H1056" s="1"/>
      <c r="I1056" s="1" t="s">
        <v>2405</v>
      </c>
      <c r="J1056" s="1" t="s">
        <v>2462</v>
      </c>
      <c r="K1056" s="1" t="s">
        <v>2465</v>
      </c>
      <c r="L1056" s="1" t="s">
        <v>2554</v>
      </c>
      <c r="M1056" s="1" t="s">
        <v>2465</v>
      </c>
      <c r="N1056" s="1" t="s">
        <v>2607</v>
      </c>
      <c r="O1056" s="1"/>
      <c r="P1056">
        <v>0</v>
      </c>
      <c r="Q1056" s="1" t="s">
        <v>2609</v>
      </c>
      <c r="R1056" s="1" t="s">
        <v>3107</v>
      </c>
      <c r="S1056" s="1"/>
      <c r="T1056" s="1" t="s">
        <v>3109</v>
      </c>
      <c r="U1056" s="1" t="s">
        <v>3227</v>
      </c>
      <c r="V1056" s="1" t="s">
        <v>3227</v>
      </c>
      <c r="W1056" s="1" t="s">
        <v>3396</v>
      </c>
      <c r="X1056" s="1"/>
      <c r="Y1056" s="3">
        <v>46224</v>
      </c>
      <c r="Z1056" s="1" t="s">
        <v>3414</v>
      </c>
      <c r="AA1056" s="3">
        <v>46224</v>
      </c>
      <c r="AB1056" s="1" t="s">
        <v>3416</v>
      </c>
      <c r="AC1056" s="1" t="s">
        <v>3773</v>
      </c>
      <c r="AD1056" s="1" t="s">
        <v>3933</v>
      </c>
      <c r="AE1056" s="1" t="s">
        <v>3933</v>
      </c>
      <c r="AF1056" s="1" t="s">
        <v>3937</v>
      </c>
      <c r="AG1056" s="1" t="s">
        <v>2554</v>
      </c>
      <c r="AH1056" s="1" t="s">
        <v>2465</v>
      </c>
      <c r="AI1056" s="1" t="s">
        <v>3948</v>
      </c>
      <c r="AJ1056" s="1"/>
      <c r="AK1056" s="1"/>
      <c r="AL1056" s="1" t="s">
        <v>3953</v>
      </c>
      <c r="AM1056" s="1" t="s">
        <v>3954</v>
      </c>
      <c r="AN1056" s="1" t="s">
        <v>3959</v>
      </c>
      <c r="AO1056" s="1" t="s">
        <v>3992</v>
      </c>
      <c r="AP1056" s="1" t="s">
        <v>4221</v>
      </c>
      <c r="AQ1056" s="1"/>
      <c r="AR1056">
        <v>22420</v>
      </c>
      <c r="AS1056">
        <v>1</v>
      </c>
      <c r="AT1056" s="1" t="s">
        <v>4238</v>
      </c>
      <c r="AU1056">
        <v>4500000</v>
      </c>
      <c r="AV1056" s="1" t="s">
        <v>4283</v>
      </c>
      <c r="AW1056" s="1" t="s">
        <v>3937</v>
      </c>
      <c r="AX1056">
        <v>3726</v>
      </c>
      <c r="AY1056">
        <v>135881</v>
      </c>
      <c r="AZ1056">
        <v>3</v>
      </c>
      <c r="BA1056" s="1" t="s">
        <v>3416</v>
      </c>
    </row>
    <row r="1057" spans="1:53">
      <c r="A1057" s="1" t="s">
        <v>1087</v>
      </c>
      <c r="B1057">
        <v>0</v>
      </c>
      <c r="C1057">
        <v>3000000</v>
      </c>
      <c r="D1057" s="1" t="s">
        <v>1505</v>
      </c>
      <c r="E1057">
        <v>0</v>
      </c>
      <c r="F1057">
        <v>139055</v>
      </c>
      <c r="G1057">
        <v>4</v>
      </c>
      <c r="H1057" s="1"/>
      <c r="I1057" s="1" t="s">
        <v>2405</v>
      </c>
      <c r="J1057" s="1" t="s">
        <v>2462</v>
      </c>
      <c r="K1057" s="1" t="s">
        <v>2465</v>
      </c>
      <c r="L1057" s="1" t="s">
        <v>2554</v>
      </c>
      <c r="M1057" s="1" t="s">
        <v>2465</v>
      </c>
      <c r="N1057" s="1" t="s">
        <v>2607</v>
      </c>
      <c r="O1057" s="1"/>
      <c r="P1057">
        <v>0</v>
      </c>
      <c r="Q1057" s="1" t="s">
        <v>2609</v>
      </c>
      <c r="R1057" s="1" t="s">
        <v>3107</v>
      </c>
      <c r="S1057" s="1"/>
      <c r="T1057" s="1" t="s">
        <v>3109</v>
      </c>
      <c r="U1057" s="1" t="s">
        <v>3227</v>
      </c>
      <c r="V1057" s="1" t="s">
        <v>3227</v>
      </c>
      <c r="W1057" s="1" t="s">
        <v>3396</v>
      </c>
      <c r="X1057" s="1"/>
      <c r="Y1057" s="3">
        <v>46224</v>
      </c>
      <c r="Z1057" s="1" t="s">
        <v>3414</v>
      </c>
      <c r="AA1057" s="3">
        <v>46224</v>
      </c>
      <c r="AB1057" s="1" t="s">
        <v>3416</v>
      </c>
      <c r="AC1057" s="1" t="s">
        <v>3773</v>
      </c>
      <c r="AD1057" s="1" t="s">
        <v>3933</v>
      </c>
      <c r="AE1057" s="1" t="s">
        <v>3933</v>
      </c>
      <c r="AF1057" s="1" t="s">
        <v>3937</v>
      </c>
      <c r="AG1057" s="1" t="s">
        <v>2554</v>
      </c>
      <c r="AH1057" s="1" t="s">
        <v>2465</v>
      </c>
      <c r="AI1057" s="1" t="s">
        <v>3948</v>
      </c>
      <c r="AJ1057" s="1"/>
      <c r="AK1057" s="1"/>
      <c r="AL1057" s="1" t="s">
        <v>3953</v>
      </c>
      <c r="AM1057" s="1" t="s">
        <v>3954</v>
      </c>
      <c r="AN1057" s="1" t="s">
        <v>3959</v>
      </c>
      <c r="AO1057" s="1" t="s">
        <v>3992</v>
      </c>
      <c r="AP1057" s="1" t="s">
        <v>4221</v>
      </c>
      <c r="AQ1057" s="1"/>
      <c r="AR1057">
        <v>22420</v>
      </c>
      <c r="AS1057">
        <v>1</v>
      </c>
      <c r="AT1057" s="1" t="s">
        <v>4238</v>
      </c>
      <c r="AU1057">
        <v>3000000</v>
      </c>
      <c r="AV1057" s="1" t="s">
        <v>4283</v>
      </c>
      <c r="AW1057" s="1" t="s">
        <v>3937</v>
      </c>
      <c r="AX1057">
        <v>3726</v>
      </c>
      <c r="AY1057">
        <v>135881</v>
      </c>
      <c r="AZ1057">
        <v>4</v>
      </c>
      <c r="BA1057" s="1" t="s">
        <v>3416</v>
      </c>
    </row>
    <row r="1058" spans="1:53">
      <c r="A1058" s="1" t="s">
        <v>1088</v>
      </c>
      <c r="B1058">
        <v>0</v>
      </c>
      <c r="C1058">
        <v>1500000</v>
      </c>
      <c r="D1058" s="1" t="s">
        <v>1497</v>
      </c>
      <c r="E1058">
        <v>0</v>
      </c>
      <c r="F1058">
        <v>139055</v>
      </c>
      <c r="G1058">
        <v>5</v>
      </c>
      <c r="H1058" s="1"/>
      <c r="I1058" s="1" t="s">
        <v>2405</v>
      </c>
      <c r="J1058" s="1" t="s">
        <v>2462</v>
      </c>
      <c r="K1058" s="1" t="s">
        <v>2465</v>
      </c>
      <c r="L1058" s="1" t="s">
        <v>2554</v>
      </c>
      <c r="M1058" s="1" t="s">
        <v>2465</v>
      </c>
      <c r="N1058" s="1" t="s">
        <v>2607</v>
      </c>
      <c r="O1058" s="1"/>
      <c r="P1058">
        <v>0</v>
      </c>
      <c r="Q1058" s="1" t="s">
        <v>2609</v>
      </c>
      <c r="R1058" s="1" t="s">
        <v>3107</v>
      </c>
      <c r="S1058" s="1"/>
      <c r="T1058" s="1" t="s">
        <v>3109</v>
      </c>
      <c r="U1058" s="1" t="s">
        <v>3227</v>
      </c>
      <c r="V1058" s="1" t="s">
        <v>3227</v>
      </c>
      <c r="W1058" s="1" t="s">
        <v>3396</v>
      </c>
      <c r="X1058" s="1"/>
      <c r="Y1058" s="3">
        <v>46224</v>
      </c>
      <c r="Z1058" s="1" t="s">
        <v>3414</v>
      </c>
      <c r="AA1058" s="3">
        <v>46224</v>
      </c>
      <c r="AB1058" s="1" t="s">
        <v>3416</v>
      </c>
      <c r="AC1058" s="1" t="s">
        <v>3773</v>
      </c>
      <c r="AD1058" s="1" t="s">
        <v>3933</v>
      </c>
      <c r="AE1058" s="1" t="s">
        <v>3933</v>
      </c>
      <c r="AF1058" s="1" t="s">
        <v>3937</v>
      </c>
      <c r="AG1058" s="1" t="s">
        <v>2554</v>
      </c>
      <c r="AH1058" s="1" t="s">
        <v>2465</v>
      </c>
      <c r="AI1058" s="1" t="s">
        <v>3948</v>
      </c>
      <c r="AJ1058" s="1"/>
      <c r="AK1058" s="1"/>
      <c r="AL1058" s="1" t="s">
        <v>3953</v>
      </c>
      <c r="AM1058" s="1" t="s">
        <v>3954</v>
      </c>
      <c r="AN1058" s="1" t="s">
        <v>3959</v>
      </c>
      <c r="AO1058" s="1" t="s">
        <v>3992</v>
      </c>
      <c r="AP1058" s="1" t="s">
        <v>4221</v>
      </c>
      <c r="AQ1058" s="1"/>
      <c r="AR1058">
        <v>22420</v>
      </c>
      <c r="AS1058">
        <v>1</v>
      </c>
      <c r="AT1058" s="1" t="s">
        <v>4238</v>
      </c>
      <c r="AU1058">
        <v>1500000</v>
      </c>
      <c r="AV1058" s="1" t="s">
        <v>4283</v>
      </c>
      <c r="AW1058" s="1" t="s">
        <v>3937</v>
      </c>
      <c r="AX1058">
        <v>3726</v>
      </c>
      <c r="AY1058">
        <v>135881</v>
      </c>
      <c r="AZ1058">
        <v>5</v>
      </c>
      <c r="BA1058" s="1" t="s">
        <v>3416</v>
      </c>
    </row>
    <row r="1059" spans="1:53">
      <c r="A1059" s="1" t="s">
        <v>1089</v>
      </c>
      <c r="B1059">
        <v>0</v>
      </c>
      <c r="C1059">
        <v>5720000</v>
      </c>
      <c r="D1059" s="1" t="s">
        <v>2106</v>
      </c>
      <c r="E1059">
        <v>20</v>
      </c>
      <c r="F1059">
        <v>139024</v>
      </c>
      <c r="G1059">
        <v>1</v>
      </c>
      <c r="H1059" s="1"/>
      <c r="I1059" s="1" t="s">
        <v>2410</v>
      </c>
      <c r="J1059" s="1" t="s">
        <v>2462</v>
      </c>
      <c r="K1059" s="1" t="s">
        <v>2465</v>
      </c>
      <c r="L1059" s="1" t="s">
        <v>2540</v>
      </c>
      <c r="M1059" s="1" t="s">
        <v>2465</v>
      </c>
      <c r="N1059" s="1" t="s">
        <v>2607</v>
      </c>
      <c r="O1059" s="1"/>
      <c r="P1059">
        <v>1</v>
      </c>
      <c r="Q1059" s="1" t="s">
        <v>2916</v>
      </c>
      <c r="R1059" s="1" t="s">
        <v>3107</v>
      </c>
      <c r="S1059" s="1"/>
      <c r="T1059" s="1" t="s">
        <v>3109</v>
      </c>
      <c r="U1059" s="1" t="s">
        <v>3228</v>
      </c>
      <c r="V1059" s="1" t="s">
        <v>3359</v>
      </c>
      <c r="W1059" s="1" t="s">
        <v>3396</v>
      </c>
      <c r="X1059" s="1" t="s">
        <v>3400</v>
      </c>
      <c r="Y1059" s="3">
        <v>46224</v>
      </c>
      <c r="Z1059" s="1" t="s">
        <v>3414</v>
      </c>
      <c r="AA1059" s="3">
        <v>46224</v>
      </c>
      <c r="AB1059" s="1" t="s">
        <v>3416</v>
      </c>
      <c r="AC1059" s="1" t="s">
        <v>3774</v>
      </c>
      <c r="AD1059" s="1" t="s">
        <v>3933</v>
      </c>
      <c r="AE1059" s="1" t="s">
        <v>3933</v>
      </c>
      <c r="AF1059" s="1" t="s">
        <v>3937</v>
      </c>
      <c r="AG1059" s="1" t="s">
        <v>2540</v>
      </c>
      <c r="AH1059" s="1" t="s">
        <v>2465</v>
      </c>
      <c r="AI1059" s="1" t="s">
        <v>3948</v>
      </c>
      <c r="AJ1059" s="1"/>
      <c r="AK1059" s="1"/>
      <c r="AL1059" s="1" t="s">
        <v>3952</v>
      </c>
      <c r="AM1059" s="1" t="s">
        <v>3952</v>
      </c>
      <c r="AN1059" s="1" t="s">
        <v>3959</v>
      </c>
      <c r="AO1059" s="1" t="s">
        <v>3972</v>
      </c>
      <c r="AP1059" s="1" t="s">
        <v>4221</v>
      </c>
      <c r="AQ1059" s="1"/>
      <c r="AR1059">
        <v>1247</v>
      </c>
      <c r="AS1059">
        <v>1</v>
      </c>
      <c r="AT1059" s="1" t="s">
        <v>4235</v>
      </c>
      <c r="AU1059">
        <v>5720000</v>
      </c>
      <c r="AV1059" s="1" t="s">
        <v>4255</v>
      </c>
      <c r="AW1059" s="1" t="s">
        <v>3937</v>
      </c>
      <c r="AX1059">
        <v>102</v>
      </c>
      <c r="AY1059">
        <v>135882</v>
      </c>
      <c r="AZ1059">
        <v>1</v>
      </c>
      <c r="BA1059" s="1" t="s">
        <v>3421</v>
      </c>
    </row>
    <row r="1060" spans="1:53">
      <c r="A1060" s="1" t="s">
        <v>1090</v>
      </c>
      <c r="B1060">
        <v>0</v>
      </c>
      <c r="C1060">
        <v>2253332.64</v>
      </c>
      <c r="D1060" s="1" t="s">
        <v>2107</v>
      </c>
      <c r="E1060">
        <v>20</v>
      </c>
      <c r="F1060">
        <v>139024</v>
      </c>
      <c r="G1060">
        <v>2</v>
      </c>
      <c r="H1060" s="1"/>
      <c r="I1060" s="1" t="s">
        <v>2405</v>
      </c>
      <c r="J1060" s="1" t="s">
        <v>2462</v>
      </c>
      <c r="K1060" s="1" t="s">
        <v>2465</v>
      </c>
      <c r="L1060" s="1" t="s">
        <v>2540</v>
      </c>
      <c r="M1060" s="1" t="s">
        <v>2465</v>
      </c>
      <c r="N1060" s="1" t="s">
        <v>2607</v>
      </c>
      <c r="O1060" s="1"/>
      <c r="P1060">
        <v>1</v>
      </c>
      <c r="Q1060" s="1" t="s">
        <v>2917</v>
      </c>
      <c r="R1060" s="1" t="s">
        <v>3107</v>
      </c>
      <c r="S1060" s="1"/>
      <c r="T1060" s="1" t="s">
        <v>3109</v>
      </c>
      <c r="U1060" s="1" t="s">
        <v>3228</v>
      </c>
      <c r="V1060" s="1" t="s">
        <v>3359</v>
      </c>
      <c r="W1060" s="1" t="s">
        <v>3396</v>
      </c>
      <c r="X1060" s="1" t="s">
        <v>3400</v>
      </c>
      <c r="Y1060" s="3">
        <v>46224</v>
      </c>
      <c r="Z1060" s="1" t="s">
        <v>3414</v>
      </c>
      <c r="AA1060" s="3">
        <v>46224</v>
      </c>
      <c r="AB1060" s="1" t="s">
        <v>3416</v>
      </c>
      <c r="AC1060" s="1" t="s">
        <v>3774</v>
      </c>
      <c r="AD1060" s="1" t="s">
        <v>3933</v>
      </c>
      <c r="AE1060" s="1" t="s">
        <v>3933</v>
      </c>
      <c r="AF1060" s="1" t="s">
        <v>3937</v>
      </c>
      <c r="AG1060" s="1" t="s">
        <v>2540</v>
      </c>
      <c r="AH1060" s="1" t="s">
        <v>2465</v>
      </c>
      <c r="AI1060" s="1" t="s">
        <v>3948</v>
      </c>
      <c r="AJ1060" s="1"/>
      <c r="AK1060" s="1"/>
      <c r="AL1060" s="1" t="s">
        <v>3952</v>
      </c>
      <c r="AM1060" s="1" t="s">
        <v>3952</v>
      </c>
      <c r="AN1060" s="1" t="s">
        <v>3959</v>
      </c>
      <c r="AO1060" s="1" t="s">
        <v>3972</v>
      </c>
      <c r="AP1060" s="1" t="s">
        <v>4221</v>
      </c>
      <c r="AQ1060" s="1"/>
      <c r="AR1060">
        <v>11532</v>
      </c>
      <c r="AS1060">
        <v>1</v>
      </c>
      <c r="AT1060" s="1" t="s">
        <v>4237</v>
      </c>
      <c r="AU1060">
        <v>2253332.64</v>
      </c>
      <c r="AV1060" s="1" t="s">
        <v>4340</v>
      </c>
      <c r="AW1060" s="1" t="s">
        <v>3937</v>
      </c>
      <c r="AX1060">
        <v>102</v>
      </c>
      <c r="AY1060">
        <v>135882</v>
      </c>
      <c r="AZ1060">
        <v>2</v>
      </c>
      <c r="BA1060" s="1" t="s">
        <v>3421</v>
      </c>
    </row>
    <row r="1061" spans="1:53" ht="28.5">
      <c r="A1061" s="2" t="s">
        <v>1091</v>
      </c>
      <c r="B1061">
        <v>0</v>
      </c>
      <c r="C1061">
        <v>2025000</v>
      </c>
      <c r="D1061" s="1" t="s">
        <v>2108</v>
      </c>
      <c r="E1061">
        <v>0</v>
      </c>
      <c r="F1061">
        <v>137080</v>
      </c>
      <c r="G1061">
        <v>1</v>
      </c>
      <c r="H1061" s="1"/>
      <c r="I1061" s="1" t="s">
        <v>2422</v>
      </c>
      <c r="J1061" s="1" t="s">
        <v>2462</v>
      </c>
      <c r="K1061" s="1" t="s">
        <v>1233</v>
      </c>
      <c r="L1061" s="1" t="s">
        <v>2535</v>
      </c>
      <c r="M1061" s="1" t="s">
        <v>1233</v>
      </c>
      <c r="N1061" s="1" t="s">
        <v>2607</v>
      </c>
      <c r="O1061" s="1"/>
      <c r="P1061">
        <v>45</v>
      </c>
      <c r="Q1061" s="1" t="s">
        <v>2108</v>
      </c>
      <c r="R1061" s="1" t="s">
        <v>3107</v>
      </c>
      <c r="S1061" s="1"/>
      <c r="T1061" s="1" t="s">
        <v>3110</v>
      </c>
      <c r="U1061" s="1" t="s">
        <v>2108</v>
      </c>
      <c r="V1061" s="1" t="s">
        <v>2108</v>
      </c>
      <c r="W1061" s="1" t="s">
        <v>3396</v>
      </c>
      <c r="X1061" s="1"/>
      <c r="Y1061" s="3">
        <v>46224</v>
      </c>
      <c r="Z1061" s="1" t="s">
        <v>3414</v>
      </c>
      <c r="AA1061" s="3">
        <v>46224</v>
      </c>
      <c r="AB1061" s="1" t="s">
        <v>3416</v>
      </c>
      <c r="AC1061" s="1" t="s">
        <v>3775</v>
      </c>
      <c r="AD1061" s="1" t="s">
        <v>3933</v>
      </c>
      <c r="AE1061" s="1" t="s">
        <v>3934</v>
      </c>
      <c r="AF1061" s="1" t="s">
        <v>3945</v>
      </c>
      <c r="AG1061" s="1" t="s">
        <v>2535</v>
      </c>
      <c r="AH1061" s="1" t="s">
        <v>1233</v>
      </c>
      <c r="AI1061" s="1" t="s">
        <v>3948</v>
      </c>
      <c r="AJ1061" s="1"/>
      <c r="AK1061" s="1"/>
      <c r="AL1061" s="1" t="s">
        <v>3952</v>
      </c>
      <c r="AM1061" s="1" t="s">
        <v>3952</v>
      </c>
      <c r="AN1061" s="1" t="s">
        <v>3960</v>
      </c>
      <c r="AO1061" s="1" t="s">
        <v>4018</v>
      </c>
      <c r="AP1061" s="1" t="s">
        <v>4222</v>
      </c>
      <c r="AQ1061" s="1"/>
      <c r="AR1061">
        <v>3009</v>
      </c>
      <c r="AS1061">
        <v>45</v>
      </c>
      <c r="AT1061" s="1" t="s">
        <v>4235</v>
      </c>
      <c r="AU1061">
        <v>45000</v>
      </c>
      <c r="AV1061" s="1" t="s">
        <v>4312</v>
      </c>
      <c r="AW1061" s="1" t="s">
        <v>3945</v>
      </c>
      <c r="AX1061">
        <v>6102</v>
      </c>
      <c r="AY1061">
        <v>135883</v>
      </c>
      <c r="AZ1061">
        <v>1</v>
      </c>
      <c r="BA1061" s="1" t="s">
        <v>4636</v>
      </c>
    </row>
    <row r="1062" spans="1:53">
      <c r="A1062" s="1" t="s">
        <v>1092</v>
      </c>
      <c r="B1062">
        <v>0</v>
      </c>
      <c r="C1062">
        <v>34500000</v>
      </c>
      <c r="D1062" s="1" t="s">
        <v>2109</v>
      </c>
      <c r="E1062">
        <v>0</v>
      </c>
      <c r="F1062">
        <v>139042</v>
      </c>
      <c r="G1062">
        <v>1</v>
      </c>
      <c r="H1062" s="1"/>
      <c r="I1062" s="1" t="s">
        <v>2423</v>
      </c>
      <c r="J1062" s="1" t="s">
        <v>2462</v>
      </c>
      <c r="K1062" s="1" t="s">
        <v>2464</v>
      </c>
      <c r="L1062" s="1" t="s">
        <v>2563</v>
      </c>
      <c r="M1062" s="1" t="s">
        <v>2590</v>
      </c>
      <c r="N1062" s="1" t="s">
        <v>2607</v>
      </c>
      <c r="O1062" s="1"/>
      <c r="P1062">
        <v>6</v>
      </c>
      <c r="Q1062" s="1" t="s">
        <v>2109</v>
      </c>
      <c r="R1062" s="1" t="s">
        <v>3107</v>
      </c>
      <c r="S1062" s="1"/>
      <c r="T1062" s="1" t="s">
        <v>3108</v>
      </c>
      <c r="U1062" s="1" t="s">
        <v>2109</v>
      </c>
      <c r="V1062" s="1" t="s">
        <v>2109</v>
      </c>
      <c r="W1062" s="1" t="s">
        <v>3396</v>
      </c>
      <c r="X1062" s="1" t="s">
        <v>3400</v>
      </c>
      <c r="Y1062" s="3">
        <v>46224</v>
      </c>
      <c r="Z1062" s="1" t="s">
        <v>3414</v>
      </c>
      <c r="AA1062" s="3">
        <v>46224</v>
      </c>
      <c r="AB1062" s="1" t="s">
        <v>3416</v>
      </c>
      <c r="AC1062" s="1" t="s">
        <v>3776</v>
      </c>
      <c r="AD1062" s="1" t="s">
        <v>3933</v>
      </c>
      <c r="AE1062" s="1" t="s">
        <v>3935</v>
      </c>
      <c r="AF1062" s="1" t="s">
        <v>3939</v>
      </c>
      <c r="AG1062" s="1" t="s">
        <v>2563</v>
      </c>
      <c r="AH1062" s="1" t="s">
        <v>2590</v>
      </c>
      <c r="AI1062" s="1" t="s">
        <v>3948</v>
      </c>
      <c r="AJ1062" s="1"/>
      <c r="AK1062" s="1"/>
      <c r="AL1062" s="1" t="s">
        <v>3952</v>
      </c>
      <c r="AM1062" s="1" t="s">
        <v>3952</v>
      </c>
      <c r="AN1062" s="1" t="s">
        <v>3958</v>
      </c>
      <c r="AO1062" s="1" t="s">
        <v>4152</v>
      </c>
      <c r="AP1062" s="1" t="s">
        <v>4215</v>
      </c>
      <c r="AQ1062" s="1"/>
      <c r="AR1062">
        <v>22259</v>
      </c>
      <c r="AS1062">
        <v>6</v>
      </c>
      <c r="AT1062" s="1" t="s">
        <v>4235</v>
      </c>
      <c r="AU1062">
        <v>5750000</v>
      </c>
      <c r="AV1062" s="1" t="s">
        <v>4506</v>
      </c>
      <c r="AW1062" s="1" t="s">
        <v>3939</v>
      </c>
      <c r="AX1062">
        <v>6762</v>
      </c>
      <c r="AY1062">
        <v>135884</v>
      </c>
      <c r="AZ1062">
        <v>1</v>
      </c>
      <c r="BA1062" s="1" t="s">
        <v>3415</v>
      </c>
    </row>
    <row r="1063" spans="1:53">
      <c r="A1063" s="1" t="s">
        <v>1093</v>
      </c>
      <c r="B1063">
        <v>0</v>
      </c>
      <c r="C1063">
        <v>6000000</v>
      </c>
      <c r="D1063" s="1" t="s">
        <v>1601</v>
      </c>
      <c r="E1063">
        <v>0</v>
      </c>
      <c r="F1063">
        <v>138843</v>
      </c>
      <c r="G1063">
        <v>1</v>
      </c>
      <c r="H1063" s="1"/>
      <c r="I1063" s="1" t="s">
        <v>2405</v>
      </c>
      <c r="J1063" s="1" t="s">
        <v>2462</v>
      </c>
      <c r="K1063" s="1" t="s">
        <v>2468</v>
      </c>
      <c r="L1063" s="1" t="s">
        <v>2478</v>
      </c>
      <c r="M1063" s="1" t="s">
        <v>2585</v>
      </c>
      <c r="N1063" s="1" t="s">
        <v>2607</v>
      </c>
      <c r="O1063" s="1"/>
      <c r="P1063">
        <v>1</v>
      </c>
      <c r="Q1063" s="1" t="s">
        <v>1601</v>
      </c>
      <c r="R1063" s="1" t="s">
        <v>3107</v>
      </c>
      <c r="S1063" s="1"/>
      <c r="T1063" s="1" t="s">
        <v>3110</v>
      </c>
      <c r="U1063" s="1" t="s">
        <v>1601</v>
      </c>
      <c r="V1063" s="1" t="s">
        <v>1601</v>
      </c>
      <c r="W1063" s="1" t="s">
        <v>3396</v>
      </c>
      <c r="X1063" s="1" t="s">
        <v>3400</v>
      </c>
      <c r="Y1063" s="3">
        <v>46224</v>
      </c>
      <c r="Z1063" s="1" t="s">
        <v>3414</v>
      </c>
      <c r="AA1063" s="3">
        <v>46224</v>
      </c>
      <c r="AB1063" s="1" t="s">
        <v>3416</v>
      </c>
      <c r="AC1063" s="1"/>
      <c r="AD1063" s="1" t="s">
        <v>3933</v>
      </c>
      <c r="AE1063" s="1" t="s">
        <v>3933</v>
      </c>
      <c r="AF1063" s="1" t="s">
        <v>3941</v>
      </c>
      <c r="AG1063" s="1" t="s">
        <v>2478</v>
      </c>
      <c r="AH1063" s="1" t="s">
        <v>2585</v>
      </c>
      <c r="AI1063" s="1" t="s">
        <v>3948</v>
      </c>
      <c r="AJ1063" s="1"/>
      <c r="AK1063" s="1"/>
      <c r="AL1063" s="1" t="s">
        <v>3952</v>
      </c>
      <c r="AM1063" s="1" t="s">
        <v>3952</v>
      </c>
      <c r="AN1063" s="1" t="s">
        <v>3960</v>
      </c>
      <c r="AO1063" s="1" t="s">
        <v>4153</v>
      </c>
      <c r="AP1063" s="1" t="s">
        <v>4217</v>
      </c>
      <c r="AQ1063" s="1"/>
      <c r="AR1063">
        <v>14862</v>
      </c>
      <c r="AS1063">
        <v>1</v>
      </c>
      <c r="AT1063" s="1" t="s">
        <v>4235</v>
      </c>
      <c r="AU1063">
        <v>6000000</v>
      </c>
      <c r="AV1063" s="1" t="s">
        <v>4244</v>
      </c>
      <c r="AW1063" s="1" t="s">
        <v>3941</v>
      </c>
      <c r="AX1063">
        <v>7209</v>
      </c>
      <c r="AY1063">
        <v>135885</v>
      </c>
      <c r="AZ1063">
        <v>1</v>
      </c>
      <c r="BA1063" s="1" t="s">
        <v>3402</v>
      </c>
    </row>
    <row r="1064" spans="1:53">
      <c r="A1064" s="1" t="s">
        <v>1094</v>
      </c>
      <c r="B1064">
        <v>0</v>
      </c>
      <c r="C1064">
        <v>24960000</v>
      </c>
      <c r="D1064" s="1" t="s">
        <v>2110</v>
      </c>
      <c r="E1064">
        <v>20</v>
      </c>
      <c r="F1064">
        <v>136910</v>
      </c>
      <c r="G1064">
        <v>1</v>
      </c>
      <c r="H1064" s="1"/>
      <c r="I1064" s="1" t="s">
        <v>2405</v>
      </c>
      <c r="J1064" s="1" t="s">
        <v>2462</v>
      </c>
      <c r="K1064" s="1" t="s">
        <v>1233</v>
      </c>
      <c r="L1064" s="1" t="s">
        <v>2505</v>
      </c>
      <c r="M1064" s="1" t="s">
        <v>1233</v>
      </c>
      <c r="N1064" s="1" t="s">
        <v>2607</v>
      </c>
      <c r="O1064" s="1"/>
      <c r="P1064">
        <v>1</v>
      </c>
      <c r="Q1064" s="1" t="s">
        <v>2918</v>
      </c>
      <c r="R1064" s="1" t="s">
        <v>3107</v>
      </c>
      <c r="S1064" s="1"/>
      <c r="T1064" s="1" t="s">
        <v>3110</v>
      </c>
      <c r="U1064" s="1" t="s">
        <v>2918</v>
      </c>
      <c r="V1064" s="1" t="s">
        <v>2110</v>
      </c>
      <c r="W1064" s="1" t="s">
        <v>3396</v>
      </c>
      <c r="X1064" s="1"/>
      <c r="Y1064" s="3">
        <v>46224</v>
      </c>
      <c r="Z1064" s="1" t="s">
        <v>3414</v>
      </c>
      <c r="AA1064" s="3">
        <v>46224</v>
      </c>
      <c r="AB1064" s="1" t="s">
        <v>3416</v>
      </c>
      <c r="AC1064" s="1" t="s">
        <v>3777</v>
      </c>
      <c r="AD1064" s="1" t="s">
        <v>3933</v>
      </c>
      <c r="AE1064" s="1" t="s">
        <v>3933</v>
      </c>
      <c r="AF1064" s="1" t="s">
        <v>3945</v>
      </c>
      <c r="AG1064" s="1" t="s">
        <v>2505</v>
      </c>
      <c r="AH1064" s="1" t="s">
        <v>1233</v>
      </c>
      <c r="AI1064" s="1" t="s">
        <v>3948</v>
      </c>
      <c r="AJ1064" s="1"/>
      <c r="AK1064" s="1"/>
      <c r="AL1064" s="1" t="s">
        <v>3952</v>
      </c>
      <c r="AM1064" s="1" t="s">
        <v>3952</v>
      </c>
      <c r="AN1064" s="1" t="s">
        <v>3960</v>
      </c>
      <c r="AO1064" s="1" t="s">
        <v>4154</v>
      </c>
      <c r="AP1064" s="1" t="s">
        <v>4222</v>
      </c>
      <c r="AQ1064" s="1"/>
      <c r="AR1064">
        <v>6965</v>
      </c>
      <c r="AS1064">
        <v>1</v>
      </c>
      <c r="AT1064" s="1" t="s">
        <v>4235</v>
      </c>
      <c r="AU1064">
        <v>24960000</v>
      </c>
      <c r="AV1064" s="1" t="s">
        <v>4252</v>
      </c>
      <c r="AW1064" s="1" t="s">
        <v>3945</v>
      </c>
      <c r="AX1064">
        <v>3405</v>
      </c>
      <c r="AY1064">
        <v>135886</v>
      </c>
      <c r="AZ1064">
        <v>1</v>
      </c>
      <c r="BA1064" s="1" t="s">
        <v>4637</v>
      </c>
    </row>
    <row r="1065" spans="1:53">
      <c r="A1065" s="1" t="s">
        <v>1095</v>
      </c>
      <c r="B1065">
        <v>0</v>
      </c>
      <c r="C1065">
        <v>8653850</v>
      </c>
      <c r="D1065" s="1" t="s">
        <v>2111</v>
      </c>
      <c r="E1065">
        <v>20</v>
      </c>
      <c r="F1065">
        <v>138952</v>
      </c>
      <c r="G1065">
        <v>1</v>
      </c>
      <c r="H1065" s="1"/>
      <c r="I1065" s="1" t="s">
        <v>2427</v>
      </c>
      <c r="J1065" s="1" t="s">
        <v>2462</v>
      </c>
      <c r="K1065" s="1" t="s">
        <v>1233</v>
      </c>
      <c r="L1065" s="1" t="s">
        <v>2535</v>
      </c>
      <c r="M1065" s="1" t="s">
        <v>1233</v>
      </c>
      <c r="N1065" s="1" t="s">
        <v>2607</v>
      </c>
      <c r="O1065" s="1"/>
      <c r="P1065">
        <v>1000</v>
      </c>
      <c r="Q1065" s="1" t="s">
        <v>2919</v>
      </c>
      <c r="R1065" s="1" t="s">
        <v>3107</v>
      </c>
      <c r="S1065" s="1"/>
      <c r="T1065" s="1" t="s">
        <v>3110</v>
      </c>
      <c r="U1065" s="1" t="s">
        <v>2919</v>
      </c>
      <c r="V1065" s="1" t="s">
        <v>2111</v>
      </c>
      <c r="W1065" s="1" t="s">
        <v>3396</v>
      </c>
      <c r="X1065" s="1" t="s">
        <v>3400</v>
      </c>
      <c r="Y1065" s="3">
        <v>46224</v>
      </c>
      <c r="Z1065" s="1" t="s">
        <v>3414</v>
      </c>
      <c r="AA1065" s="3">
        <v>46224</v>
      </c>
      <c r="AB1065" s="1" t="s">
        <v>3416</v>
      </c>
      <c r="AC1065" s="1" t="s">
        <v>3778</v>
      </c>
      <c r="AD1065" s="1" t="s">
        <v>3933</v>
      </c>
      <c r="AE1065" s="1" t="s">
        <v>3934</v>
      </c>
      <c r="AF1065" s="1" t="s">
        <v>3945</v>
      </c>
      <c r="AG1065" s="1" t="s">
        <v>2535</v>
      </c>
      <c r="AH1065" s="1" t="s">
        <v>1233</v>
      </c>
      <c r="AI1065" s="1" t="s">
        <v>3948</v>
      </c>
      <c r="AJ1065" s="1"/>
      <c r="AK1065" s="1"/>
      <c r="AL1065" s="1" t="s">
        <v>3952</v>
      </c>
      <c r="AM1065" s="1" t="s">
        <v>3952</v>
      </c>
      <c r="AN1065" s="1" t="s">
        <v>3960</v>
      </c>
      <c r="AO1065" s="1" t="s">
        <v>4155</v>
      </c>
      <c r="AP1065" s="1" t="s">
        <v>4222</v>
      </c>
      <c r="AQ1065" s="1"/>
      <c r="AR1065">
        <v>17222</v>
      </c>
      <c r="AS1065">
        <v>1000</v>
      </c>
      <c r="AT1065" s="1" t="s">
        <v>4235</v>
      </c>
      <c r="AU1065">
        <v>8653.85</v>
      </c>
      <c r="AV1065" s="1" t="s">
        <v>3778</v>
      </c>
      <c r="AW1065" s="1" t="s">
        <v>3945</v>
      </c>
      <c r="AX1065">
        <v>2876</v>
      </c>
      <c r="AY1065">
        <v>135887</v>
      </c>
      <c r="AZ1065">
        <v>1</v>
      </c>
      <c r="BA1065" s="1" t="s">
        <v>3406</v>
      </c>
    </row>
    <row r="1066" spans="1:53">
      <c r="A1066" s="1" t="s">
        <v>1096</v>
      </c>
      <c r="B1066">
        <v>0</v>
      </c>
      <c r="C1066">
        <v>2219200</v>
      </c>
      <c r="D1066" s="1" t="s">
        <v>2112</v>
      </c>
      <c r="E1066">
        <v>20</v>
      </c>
      <c r="F1066">
        <v>139054</v>
      </c>
      <c r="G1066">
        <v>1</v>
      </c>
      <c r="H1066" s="1"/>
      <c r="I1066" s="1" t="s">
        <v>2405</v>
      </c>
      <c r="J1066" s="1" t="s">
        <v>2462</v>
      </c>
      <c r="K1066" s="1" t="s">
        <v>2465</v>
      </c>
      <c r="L1066" s="1" t="s">
        <v>2554</v>
      </c>
      <c r="M1066" s="1" t="s">
        <v>2465</v>
      </c>
      <c r="N1066" s="1" t="s">
        <v>2607</v>
      </c>
      <c r="O1066" s="1"/>
      <c r="P1066">
        <v>1</v>
      </c>
      <c r="Q1066" s="1" t="s">
        <v>2920</v>
      </c>
      <c r="R1066" s="1" t="s">
        <v>3107</v>
      </c>
      <c r="S1066" s="1"/>
      <c r="T1066" s="1" t="s">
        <v>3109</v>
      </c>
      <c r="U1066" s="1" t="s">
        <v>3229</v>
      </c>
      <c r="V1066" s="1" t="s">
        <v>3360</v>
      </c>
      <c r="W1066" s="1" t="s">
        <v>3396</v>
      </c>
      <c r="X1066" s="1"/>
      <c r="Y1066" s="3">
        <v>46224</v>
      </c>
      <c r="Z1066" s="1" t="s">
        <v>3414</v>
      </c>
      <c r="AA1066" s="3">
        <v>46224</v>
      </c>
      <c r="AB1066" s="1" t="s">
        <v>3416</v>
      </c>
      <c r="AC1066" s="1" t="s">
        <v>3779</v>
      </c>
      <c r="AD1066" s="1" t="s">
        <v>3933</v>
      </c>
      <c r="AE1066" s="1" t="s">
        <v>3933</v>
      </c>
      <c r="AF1066" s="1" t="s">
        <v>3937</v>
      </c>
      <c r="AG1066" s="1" t="s">
        <v>2554</v>
      </c>
      <c r="AH1066" s="1" t="s">
        <v>2465</v>
      </c>
      <c r="AI1066" s="1" t="s">
        <v>3948</v>
      </c>
      <c r="AJ1066" s="1"/>
      <c r="AK1066" s="1"/>
      <c r="AL1066" s="1" t="s">
        <v>3952</v>
      </c>
      <c r="AM1066" s="1" t="s">
        <v>3952</v>
      </c>
      <c r="AN1066" s="1" t="s">
        <v>3959</v>
      </c>
      <c r="AO1066" s="1" t="s">
        <v>3999</v>
      </c>
      <c r="AP1066" s="1" t="s">
        <v>4221</v>
      </c>
      <c r="AQ1066" s="1"/>
      <c r="AR1066">
        <v>22420</v>
      </c>
      <c r="AS1066">
        <v>1</v>
      </c>
      <c r="AT1066" s="1" t="s">
        <v>4238</v>
      </c>
      <c r="AU1066">
        <v>2219200</v>
      </c>
      <c r="AV1066" s="1" t="s">
        <v>4283</v>
      </c>
      <c r="AW1066" s="1" t="s">
        <v>3937</v>
      </c>
      <c r="AX1066">
        <v>30</v>
      </c>
      <c r="AY1066">
        <v>135888</v>
      </c>
      <c r="AZ1066">
        <v>1</v>
      </c>
      <c r="BA1066" s="1" t="s">
        <v>4635</v>
      </c>
    </row>
    <row r="1067" spans="1:53">
      <c r="A1067" s="1" t="s">
        <v>1097</v>
      </c>
      <c r="B1067">
        <v>0</v>
      </c>
      <c r="C1067">
        <v>3000000</v>
      </c>
      <c r="D1067" s="1" t="s">
        <v>1624</v>
      </c>
      <c r="E1067">
        <v>20</v>
      </c>
      <c r="F1067">
        <v>139054</v>
      </c>
      <c r="G1067">
        <v>2</v>
      </c>
      <c r="H1067" s="1"/>
      <c r="I1067" s="1" t="s">
        <v>2405</v>
      </c>
      <c r="J1067" s="1" t="s">
        <v>2462</v>
      </c>
      <c r="K1067" s="1" t="s">
        <v>2465</v>
      </c>
      <c r="L1067" s="1" t="s">
        <v>2554</v>
      </c>
      <c r="M1067" s="1" t="s">
        <v>2465</v>
      </c>
      <c r="N1067" s="1" t="s">
        <v>2607</v>
      </c>
      <c r="O1067" s="1"/>
      <c r="P1067">
        <v>1</v>
      </c>
      <c r="Q1067" s="1" t="s">
        <v>1505</v>
      </c>
      <c r="R1067" s="1" t="s">
        <v>3107</v>
      </c>
      <c r="S1067" s="1"/>
      <c r="T1067" s="1" t="s">
        <v>3109</v>
      </c>
      <c r="U1067" s="1" t="s">
        <v>3229</v>
      </c>
      <c r="V1067" s="1" t="s">
        <v>3360</v>
      </c>
      <c r="W1067" s="1" t="s">
        <v>3396</v>
      </c>
      <c r="X1067" s="1"/>
      <c r="Y1067" s="3">
        <v>46224</v>
      </c>
      <c r="Z1067" s="1" t="s">
        <v>3414</v>
      </c>
      <c r="AA1067" s="3">
        <v>46224</v>
      </c>
      <c r="AB1067" s="1" t="s">
        <v>3416</v>
      </c>
      <c r="AC1067" s="1" t="s">
        <v>3779</v>
      </c>
      <c r="AD1067" s="1" t="s">
        <v>3933</v>
      </c>
      <c r="AE1067" s="1" t="s">
        <v>3933</v>
      </c>
      <c r="AF1067" s="1" t="s">
        <v>3937</v>
      </c>
      <c r="AG1067" s="1" t="s">
        <v>2554</v>
      </c>
      <c r="AH1067" s="1" t="s">
        <v>2465</v>
      </c>
      <c r="AI1067" s="1" t="s">
        <v>3948</v>
      </c>
      <c r="AJ1067" s="1"/>
      <c r="AK1067" s="1"/>
      <c r="AL1067" s="1" t="s">
        <v>3952</v>
      </c>
      <c r="AM1067" s="1" t="s">
        <v>3952</v>
      </c>
      <c r="AN1067" s="1" t="s">
        <v>3959</v>
      </c>
      <c r="AO1067" s="1" t="s">
        <v>3999</v>
      </c>
      <c r="AP1067" s="1" t="s">
        <v>4221</v>
      </c>
      <c r="AQ1067" s="1"/>
      <c r="AR1067">
        <v>22420</v>
      </c>
      <c r="AS1067">
        <v>1</v>
      </c>
      <c r="AT1067" s="1" t="s">
        <v>4238</v>
      </c>
      <c r="AU1067">
        <v>3000000</v>
      </c>
      <c r="AV1067" s="1" t="s">
        <v>4283</v>
      </c>
      <c r="AW1067" s="1" t="s">
        <v>3937</v>
      </c>
      <c r="AX1067">
        <v>30</v>
      </c>
      <c r="AY1067">
        <v>135888</v>
      </c>
      <c r="AZ1067">
        <v>2</v>
      </c>
      <c r="BA1067" s="1" t="s">
        <v>4635</v>
      </c>
    </row>
    <row r="1068" spans="1:53">
      <c r="A1068" s="1" t="s">
        <v>1098</v>
      </c>
      <c r="B1068">
        <v>0</v>
      </c>
      <c r="C1068">
        <v>1588200</v>
      </c>
      <c r="D1068" s="1" t="s">
        <v>2113</v>
      </c>
      <c r="E1068">
        <v>20</v>
      </c>
      <c r="F1068">
        <v>139054</v>
      </c>
      <c r="G1068">
        <v>3</v>
      </c>
      <c r="H1068" s="1"/>
      <c r="I1068" s="1" t="s">
        <v>2405</v>
      </c>
      <c r="J1068" s="1" t="s">
        <v>2462</v>
      </c>
      <c r="K1068" s="1" t="s">
        <v>2465</v>
      </c>
      <c r="L1068" s="1" t="s">
        <v>2554</v>
      </c>
      <c r="M1068" s="1" t="s">
        <v>2465</v>
      </c>
      <c r="N1068" s="1" t="s">
        <v>2607</v>
      </c>
      <c r="O1068" s="1"/>
      <c r="P1068">
        <v>1</v>
      </c>
      <c r="Q1068" s="1" t="s">
        <v>2921</v>
      </c>
      <c r="R1068" s="1" t="s">
        <v>3107</v>
      </c>
      <c r="S1068" s="1"/>
      <c r="T1068" s="1" t="s">
        <v>3109</v>
      </c>
      <c r="U1068" s="1" t="s">
        <v>3229</v>
      </c>
      <c r="V1068" s="1" t="s">
        <v>3360</v>
      </c>
      <c r="W1068" s="1" t="s">
        <v>3396</v>
      </c>
      <c r="X1068" s="1"/>
      <c r="Y1068" s="3">
        <v>46224</v>
      </c>
      <c r="Z1068" s="1" t="s">
        <v>3414</v>
      </c>
      <c r="AA1068" s="3">
        <v>46224</v>
      </c>
      <c r="AB1068" s="1" t="s">
        <v>3416</v>
      </c>
      <c r="AC1068" s="1" t="s">
        <v>3779</v>
      </c>
      <c r="AD1068" s="1" t="s">
        <v>3933</v>
      </c>
      <c r="AE1068" s="1" t="s">
        <v>3933</v>
      </c>
      <c r="AF1068" s="1" t="s">
        <v>3937</v>
      </c>
      <c r="AG1068" s="1" t="s">
        <v>2554</v>
      </c>
      <c r="AH1068" s="1" t="s">
        <v>2465</v>
      </c>
      <c r="AI1068" s="1" t="s">
        <v>3948</v>
      </c>
      <c r="AJ1068" s="1"/>
      <c r="AK1068" s="1"/>
      <c r="AL1068" s="1" t="s">
        <v>3952</v>
      </c>
      <c r="AM1068" s="1" t="s">
        <v>3952</v>
      </c>
      <c r="AN1068" s="1" t="s">
        <v>3959</v>
      </c>
      <c r="AO1068" s="1" t="s">
        <v>3999</v>
      </c>
      <c r="AP1068" s="1" t="s">
        <v>4221</v>
      </c>
      <c r="AQ1068" s="1"/>
      <c r="AR1068">
        <v>22420</v>
      </c>
      <c r="AS1068">
        <v>1</v>
      </c>
      <c r="AT1068" s="1" t="s">
        <v>4238</v>
      </c>
      <c r="AU1068">
        <v>1588200</v>
      </c>
      <c r="AV1068" s="1" t="s">
        <v>4283</v>
      </c>
      <c r="AW1068" s="1" t="s">
        <v>3937</v>
      </c>
      <c r="AX1068">
        <v>30</v>
      </c>
      <c r="AY1068">
        <v>135888</v>
      </c>
      <c r="AZ1068">
        <v>3</v>
      </c>
      <c r="BA1068" s="1" t="s">
        <v>4635</v>
      </c>
    </row>
    <row r="1069" spans="1:53">
      <c r="A1069" s="1" t="s">
        <v>1099</v>
      </c>
      <c r="B1069">
        <v>0</v>
      </c>
      <c r="C1069">
        <v>5665000</v>
      </c>
      <c r="D1069" s="1" t="s">
        <v>2114</v>
      </c>
      <c r="E1069">
        <v>20</v>
      </c>
      <c r="F1069">
        <v>139060</v>
      </c>
      <c r="G1069">
        <v>1</v>
      </c>
      <c r="H1069" s="1"/>
      <c r="I1069" s="1" t="s">
        <v>2410</v>
      </c>
      <c r="J1069" s="1" t="s">
        <v>2462</v>
      </c>
      <c r="K1069" s="1" t="s">
        <v>2465</v>
      </c>
      <c r="L1069" s="1" t="s">
        <v>2540</v>
      </c>
      <c r="M1069" s="1" t="s">
        <v>2465</v>
      </c>
      <c r="N1069" s="1" t="s">
        <v>2607</v>
      </c>
      <c r="O1069" s="1"/>
      <c r="P1069">
        <v>1</v>
      </c>
      <c r="Q1069" s="1" t="s">
        <v>2922</v>
      </c>
      <c r="R1069" s="1" t="s">
        <v>3107</v>
      </c>
      <c r="S1069" s="1"/>
      <c r="T1069" s="1" t="s">
        <v>3109</v>
      </c>
      <c r="U1069" s="1" t="s">
        <v>3230</v>
      </c>
      <c r="V1069" s="1" t="s">
        <v>3361</v>
      </c>
      <c r="W1069" s="1" t="s">
        <v>3396</v>
      </c>
      <c r="X1069" s="1" t="s">
        <v>3400</v>
      </c>
      <c r="Y1069" s="3">
        <v>46224</v>
      </c>
      <c r="Z1069" s="1" t="s">
        <v>3414</v>
      </c>
      <c r="AA1069" s="3">
        <v>46224</v>
      </c>
      <c r="AB1069" s="1" t="s">
        <v>3416</v>
      </c>
      <c r="AC1069" s="1" t="s">
        <v>3780</v>
      </c>
      <c r="AD1069" s="1" t="s">
        <v>3933</v>
      </c>
      <c r="AE1069" s="1" t="s">
        <v>3933</v>
      </c>
      <c r="AF1069" s="1" t="s">
        <v>3937</v>
      </c>
      <c r="AG1069" s="1" t="s">
        <v>2540</v>
      </c>
      <c r="AH1069" s="1" t="s">
        <v>2465</v>
      </c>
      <c r="AI1069" s="1" t="s">
        <v>3948</v>
      </c>
      <c r="AJ1069" s="1"/>
      <c r="AK1069" s="1"/>
      <c r="AL1069" s="1" t="s">
        <v>3952</v>
      </c>
      <c r="AM1069" s="1" t="s">
        <v>3952</v>
      </c>
      <c r="AN1069" s="1" t="s">
        <v>3959</v>
      </c>
      <c r="AO1069" s="1" t="s">
        <v>3972</v>
      </c>
      <c r="AP1069" s="1" t="s">
        <v>4221</v>
      </c>
      <c r="AQ1069" s="1"/>
      <c r="AR1069">
        <v>1247</v>
      </c>
      <c r="AS1069">
        <v>1</v>
      </c>
      <c r="AT1069" s="1" t="s">
        <v>4235</v>
      </c>
      <c r="AU1069">
        <v>5665000</v>
      </c>
      <c r="AV1069" s="1" t="s">
        <v>4255</v>
      </c>
      <c r="AW1069" s="1" t="s">
        <v>3937</v>
      </c>
      <c r="AX1069">
        <v>102</v>
      </c>
      <c r="AY1069">
        <v>135889</v>
      </c>
      <c r="AZ1069">
        <v>1</v>
      </c>
      <c r="BA1069" s="1" t="s">
        <v>4638</v>
      </c>
    </row>
    <row r="1070" spans="1:53">
      <c r="A1070" s="1" t="s">
        <v>1100</v>
      </c>
      <c r="B1070">
        <v>0</v>
      </c>
      <c r="C1070">
        <v>2231665.98</v>
      </c>
      <c r="D1070" s="1" t="s">
        <v>2115</v>
      </c>
      <c r="E1070">
        <v>20</v>
      </c>
      <c r="F1070">
        <v>139060</v>
      </c>
      <c r="G1070">
        <v>2</v>
      </c>
      <c r="H1070" s="1"/>
      <c r="I1070" s="1" t="s">
        <v>2405</v>
      </c>
      <c r="J1070" s="1" t="s">
        <v>2462</v>
      </c>
      <c r="K1070" s="1" t="s">
        <v>2465</v>
      </c>
      <c r="L1070" s="1" t="s">
        <v>2540</v>
      </c>
      <c r="M1070" s="1" t="s">
        <v>2465</v>
      </c>
      <c r="N1070" s="1" t="s">
        <v>2607</v>
      </c>
      <c r="O1070" s="1"/>
      <c r="P1070">
        <v>1</v>
      </c>
      <c r="Q1070" s="1" t="s">
        <v>2923</v>
      </c>
      <c r="R1070" s="1" t="s">
        <v>3107</v>
      </c>
      <c r="S1070" s="1"/>
      <c r="T1070" s="1" t="s">
        <v>3109</v>
      </c>
      <c r="U1070" s="1" t="s">
        <v>3230</v>
      </c>
      <c r="V1070" s="1" t="s">
        <v>3361</v>
      </c>
      <c r="W1070" s="1" t="s">
        <v>3396</v>
      </c>
      <c r="X1070" s="1" t="s">
        <v>3400</v>
      </c>
      <c r="Y1070" s="3">
        <v>46224</v>
      </c>
      <c r="Z1070" s="1" t="s">
        <v>3414</v>
      </c>
      <c r="AA1070" s="3">
        <v>46224</v>
      </c>
      <c r="AB1070" s="1" t="s">
        <v>3416</v>
      </c>
      <c r="AC1070" s="1" t="s">
        <v>3780</v>
      </c>
      <c r="AD1070" s="1" t="s">
        <v>3933</v>
      </c>
      <c r="AE1070" s="1" t="s">
        <v>3933</v>
      </c>
      <c r="AF1070" s="1" t="s">
        <v>3937</v>
      </c>
      <c r="AG1070" s="1" t="s">
        <v>2540</v>
      </c>
      <c r="AH1070" s="1" t="s">
        <v>2465</v>
      </c>
      <c r="AI1070" s="1" t="s">
        <v>3948</v>
      </c>
      <c r="AJ1070" s="1"/>
      <c r="AK1070" s="1"/>
      <c r="AL1070" s="1" t="s">
        <v>3952</v>
      </c>
      <c r="AM1070" s="1" t="s">
        <v>3952</v>
      </c>
      <c r="AN1070" s="1" t="s">
        <v>3959</v>
      </c>
      <c r="AO1070" s="1" t="s">
        <v>3972</v>
      </c>
      <c r="AP1070" s="1" t="s">
        <v>4221</v>
      </c>
      <c r="AQ1070" s="1"/>
      <c r="AR1070">
        <v>11532</v>
      </c>
      <c r="AS1070">
        <v>1</v>
      </c>
      <c r="AT1070" s="1" t="s">
        <v>4237</v>
      </c>
      <c r="AU1070">
        <v>2231665.98</v>
      </c>
      <c r="AV1070" s="1" t="s">
        <v>4340</v>
      </c>
      <c r="AW1070" s="1" t="s">
        <v>3937</v>
      </c>
      <c r="AX1070">
        <v>102</v>
      </c>
      <c r="AY1070">
        <v>135889</v>
      </c>
      <c r="AZ1070">
        <v>2</v>
      </c>
      <c r="BA1070" s="1" t="s">
        <v>4638</v>
      </c>
    </row>
    <row r="1071" spans="1:53">
      <c r="A1071" s="1" t="s">
        <v>1101</v>
      </c>
      <c r="B1071">
        <v>0</v>
      </c>
      <c r="C1071">
        <v>40</v>
      </c>
      <c r="D1071" s="1" t="s">
        <v>1852</v>
      </c>
      <c r="E1071">
        <v>-10</v>
      </c>
      <c r="F1071">
        <v>139023</v>
      </c>
      <c r="G1071">
        <v>1</v>
      </c>
      <c r="H1071" s="1"/>
      <c r="I1071" s="1" t="s">
        <v>2405</v>
      </c>
      <c r="J1071" s="1" t="s">
        <v>2463</v>
      </c>
      <c r="K1071" s="1" t="s">
        <v>2465</v>
      </c>
      <c r="L1071" s="1" t="s">
        <v>2481</v>
      </c>
      <c r="M1071" s="1" t="s">
        <v>2593</v>
      </c>
      <c r="N1071" s="1" t="s">
        <v>2607</v>
      </c>
      <c r="O1071" s="1"/>
      <c r="P1071">
        <v>0</v>
      </c>
      <c r="Q1071" s="1" t="s">
        <v>2609</v>
      </c>
      <c r="R1071" s="1" t="s">
        <v>3107</v>
      </c>
      <c r="S1071" s="1"/>
      <c r="T1071" s="1" t="s">
        <v>3109</v>
      </c>
      <c r="U1071" s="1" t="s">
        <v>3231</v>
      </c>
      <c r="V1071" s="1" t="s">
        <v>1852</v>
      </c>
      <c r="W1071" s="1" t="s">
        <v>3398</v>
      </c>
      <c r="X1071" s="1" t="s">
        <v>3400</v>
      </c>
      <c r="Y1071" s="3">
        <v>46224</v>
      </c>
      <c r="Z1071" s="1" t="s">
        <v>3414</v>
      </c>
      <c r="AA1071" s="3">
        <v>46224</v>
      </c>
      <c r="AB1071" s="1" t="s">
        <v>3416</v>
      </c>
      <c r="AC1071" s="1" t="s">
        <v>3781</v>
      </c>
      <c r="AD1071" s="1" t="s">
        <v>3933</v>
      </c>
      <c r="AE1071" s="1" t="s">
        <v>3933</v>
      </c>
      <c r="AF1071" s="1" t="s">
        <v>3937</v>
      </c>
      <c r="AG1071" s="1" t="s">
        <v>2481</v>
      </c>
      <c r="AH1071" s="1" t="s">
        <v>2593</v>
      </c>
      <c r="AI1071" s="1" t="s">
        <v>3950</v>
      </c>
      <c r="AJ1071" s="1"/>
      <c r="AK1071" s="1"/>
      <c r="AL1071" s="1" t="s">
        <v>3954</v>
      </c>
      <c r="AM1071" s="1" t="s">
        <v>3954</v>
      </c>
      <c r="AN1071" s="1" t="s">
        <v>3959</v>
      </c>
      <c r="AO1071" s="1" t="s">
        <v>4084</v>
      </c>
      <c r="AP1071" s="1" t="s">
        <v>4221</v>
      </c>
      <c r="AQ1071" s="1"/>
      <c r="AR1071">
        <v>11533</v>
      </c>
      <c r="AS1071">
        <v>1</v>
      </c>
      <c r="AT1071" s="1" t="s">
        <v>4237</v>
      </c>
      <c r="AU1071">
        <v>40</v>
      </c>
      <c r="AV1071" s="1" t="s">
        <v>4274</v>
      </c>
      <c r="AW1071" s="1" t="s">
        <v>3937</v>
      </c>
      <c r="AX1071">
        <v>6711</v>
      </c>
      <c r="AY1071">
        <v>135890</v>
      </c>
      <c r="AZ1071">
        <v>1</v>
      </c>
      <c r="BA1071" s="1" t="s">
        <v>3421</v>
      </c>
    </row>
    <row r="1072" spans="1:53">
      <c r="A1072" s="1" t="s">
        <v>1102</v>
      </c>
      <c r="B1072">
        <v>0</v>
      </c>
      <c r="C1072">
        <v>12453126.82</v>
      </c>
      <c r="D1072" s="1" t="s">
        <v>2116</v>
      </c>
      <c r="E1072">
        <v>20</v>
      </c>
      <c r="F1072">
        <v>139109</v>
      </c>
      <c r="G1072">
        <v>1</v>
      </c>
      <c r="H1072" s="1"/>
      <c r="I1072" s="1" t="s">
        <v>2408</v>
      </c>
      <c r="J1072" s="1" t="s">
        <v>2462</v>
      </c>
      <c r="K1072" s="1" t="s">
        <v>2464</v>
      </c>
      <c r="L1072" s="1" t="s">
        <v>2546</v>
      </c>
      <c r="M1072" s="1" t="s">
        <v>2581</v>
      </c>
      <c r="N1072" s="1" t="s">
        <v>2607</v>
      </c>
      <c r="O1072" s="1"/>
      <c r="P1072">
        <v>6</v>
      </c>
      <c r="Q1072" s="1" t="s">
        <v>2924</v>
      </c>
      <c r="R1072" s="1" t="s">
        <v>3107</v>
      </c>
      <c r="S1072" s="1"/>
      <c r="T1072" s="1" t="s">
        <v>3108</v>
      </c>
      <c r="U1072" s="1" t="s">
        <v>3232</v>
      </c>
      <c r="V1072" s="1" t="s">
        <v>3362</v>
      </c>
      <c r="W1072" s="1" t="s">
        <v>3396</v>
      </c>
      <c r="X1072" s="1"/>
      <c r="Y1072" s="3">
        <v>46224</v>
      </c>
      <c r="Z1072" s="1" t="s">
        <v>3423</v>
      </c>
      <c r="AA1072" s="3">
        <v>46224</v>
      </c>
      <c r="AB1072" s="1" t="s">
        <v>3416</v>
      </c>
      <c r="AC1072" s="1" t="s">
        <v>3782</v>
      </c>
      <c r="AD1072" s="1" t="s">
        <v>3933</v>
      </c>
      <c r="AE1072" s="1" t="s">
        <v>3933</v>
      </c>
      <c r="AF1072" s="1" t="s">
        <v>3936</v>
      </c>
      <c r="AG1072" s="1" t="s">
        <v>2546</v>
      </c>
      <c r="AH1072" s="1" t="s">
        <v>2581</v>
      </c>
      <c r="AI1072" s="1" t="s">
        <v>3948</v>
      </c>
      <c r="AJ1072" s="1"/>
      <c r="AK1072" s="1"/>
      <c r="AL1072" s="1" t="s">
        <v>3952</v>
      </c>
      <c r="AM1072" s="1" t="s">
        <v>3952</v>
      </c>
      <c r="AN1072" s="1" t="s">
        <v>3958</v>
      </c>
      <c r="AO1072" s="1" t="s">
        <v>3968</v>
      </c>
      <c r="AP1072" s="1" t="s">
        <v>4212</v>
      </c>
      <c r="AQ1072" s="1"/>
      <c r="AR1072">
        <v>13859</v>
      </c>
      <c r="AS1072">
        <v>6</v>
      </c>
      <c r="AT1072" s="1" t="s">
        <v>4237</v>
      </c>
      <c r="AU1072">
        <v>2075521.1366000001</v>
      </c>
      <c r="AV1072" s="1" t="s">
        <v>4507</v>
      </c>
      <c r="AW1072" s="1" t="s">
        <v>3936</v>
      </c>
      <c r="AX1072">
        <v>119</v>
      </c>
      <c r="AY1072">
        <v>135891</v>
      </c>
      <c r="AZ1072">
        <v>1</v>
      </c>
      <c r="BA1072" s="1" t="s">
        <v>3412</v>
      </c>
    </row>
    <row r="1073" spans="1:53">
      <c r="A1073" s="1" t="s">
        <v>1103</v>
      </c>
      <c r="B1073">
        <v>0</v>
      </c>
      <c r="C1073">
        <v>50914842.880000003</v>
      </c>
      <c r="D1073" s="1" t="s">
        <v>2117</v>
      </c>
      <c r="E1073">
        <v>20</v>
      </c>
      <c r="F1073">
        <v>139109</v>
      </c>
      <c r="G1073">
        <v>2</v>
      </c>
      <c r="H1073" s="1"/>
      <c r="I1073" s="1" t="s">
        <v>2408</v>
      </c>
      <c r="J1073" s="1" t="s">
        <v>2462</v>
      </c>
      <c r="K1073" s="1" t="s">
        <v>2464</v>
      </c>
      <c r="L1073" s="1" t="s">
        <v>2546</v>
      </c>
      <c r="M1073" s="1" t="s">
        <v>2581</v>
      </c>
      <c r="N1073" s="1" t="s">
        <v>2607</v>
      </c>
      <c r="O1073" s="1"/>
      <c r="P1073">
        <v>6</v>
      </c>
      <c r="Q1073" s="1" t="s">
        <v>2925</v>
      </c>
      <c r="R1073" s="1" t="s">
        <v>3107</v>
      </c>
      <c r="S1073" s="1"/>
      <c r="T1073" s="1" t="s">
        <v>3108</v>
      </c>
      <c r="U1073" s="1" t="s">
        <v>3232</v>
      </c>
      <c r="V1073" s="1" t="s">
        <v>3362</v>
      </c>
      <c r="W1073" s="1" t="s">
        <v>3396</v>
      </c>
      <c r="X1073" s="1"/>
      <c r="Y1073" s="3">
        <v>46224</v>
      </c>
      <c r="Z1073" s="1" t="s">
        <v>3423</v>
      </c>
      <c r="AA1073" s="3">
        <v>46224</v>
      </c>
      <c r="AB1073" s="1" t="s">
        <v>3416</v>
      </c>
      <c r="AC1073" s="1" t="s">
        <v>3782</v>
      </c>
      <c r="AD1073" s="1" t="s">
        <v>3933</v>
      </c>
      <c r="AE1073" s="1" t="s">
        <v>3933</v>
      </c>
      <c r="AF1073" s="1" t="s">
        <v>3936</v>
      </c>
      <c r="AG1073" s="1" t="s">
        <v>2546</v>
      </c>
      <c r="AH1073" s="1" t="s">
        <v>2581</v>
      </c>
      <c r="AI1073" s="1" t="s">
        <v>3948</v>
      </c>
      <c r="AJ1073" s="1"/>
      <c r="AK1073" s="1"/>
      <c r="AL1073" s="1" t="s">
        <v>3952</v>
      </c>
      <c r="AM1073" s="1" t="s">
        <v>3952</v>
      </c>
      <c r="AN1073" s="1" t="s">
        <v>3958</v>
      </c>
      <c r="AO1073" s="1" t="s">
        <v>3968</v>
      </c>
      <c r="AP1073" s="1" t="s">
        <v>4212</v>
      </c>
      <c r="AQ1073" s="1"/>
      <c r="AR1073">
        <v>13859</v>
      </c>
      <c r="AS1073">
        <v>6</v>
      </c>
      <c r="AT1073" s="1" t="s">
        <v>4237</v>
      </c>
      <c r="AU1073">
        <v>8485807.1466000006</v>
      </c>
      <c r="AV1073" s="1" t="s">
        <v>4507</v>
      </c>
      <c r="AW1073" s="1" t="s">
        <v>3936</v>
      </c>
      <c r="AX1073">
        <v>119</v>
      </c>
      <c r="AY1073">
        <v>135891</v>
      </c>
      <c r="AZ1073">
        <v>2</v>
      </c>
      <c r="BA1073" s="1" t="s">
        <v>3412</v>
      </c>
    </row>
    <row r="1074" spans="1:53">
      <c r="A1074" s="1" t="s">
        <v>1104</v>
      </c>
      <c r="B1074">
        <v>0</v>
      </c>
      <c r="C1074">
        <v>7659216.1799999997</v>
      </c>
      <c r="D1074" s="1" t="s">
        <v>2118</v>
      </c>
      <c r="E1074">
        <v>20</v>
      </c>
      <c r="F1074">
        <v>139109</v>
      </c>
      <c r="G1074">
        <v>3</v>
      </c>
      <c r="H1074" s="1"/>
      <c r="I1074" s="1" t="s">
        <v>2408</v>
      </c>
      <c r="J1074" s="1" t="s">
        <v>2462</v>
      </c>
      <c r="K1074" s="1" t="s">
        <v>2464</v>
      </c>
      <c r="L1074" s="1" t="s">
        <v>2546</v>
      </c>
      <c r="M1074" s="1" t="s">
        <v>2581</v>
      </c>
      <c r="N1074" s="1" t="s">
        <v>2607</v>
      </c>
      <c r="O1074" s="1"/>
      <c r="P1074">
        <v>6</v>
      </c>
      <c r="Q1074" s="1" t="s">
        <v>2926</v>
      </c>
      <c r="R1074" s="1" t="s">
        <v>3107</v>
      </c>
      <c r="S1074" s="1"/>
      <c r="T1074" s="1" t="s">
        <v>3108</v>
      </c>
      <c r="U1074" s="1" t="s">
        <v>3232</v>
      </c>
      <c r="V1074" s="1" t="s">
        <v>3362</v>
      </c>
      <c r="W1074" s="1" t="s">
        <v>3396</v>
      </c>
      <c r="X1074" s="1"/>
      <c r="Y1074" s="3">
        <v>46224</v>
      </c>
      <c r="Z1074" s="1" t="s">
        <v>3423</v>
      </c>
      <c r="AA1074" s="3">
        <v>46224</v>
      </c>
      <c r="AB1074" s="1" t="s">
        <v>3416</v>
      </c>
      <c r="AC1074" s="1" t="s">
        <v>3782</v>
      </c>
      <c r="AD1074" s="1" t="s">
        <v>3933</v>
      </c>
      <c r="AE1074" s="1" t="s">
        <v>3933</v>
      </c>
      <c r="AF1074" s="1" t="s">
        <v>3936</v>
      </c>
      <c r="AG1074" s="1" t="s">
        <v>2546</v>
      </c>
      <c r="AH1074" s="1" t="s">
        <v>2581</v>
      </c>
      <c r="AI1074" s="1" t="s">
        <v>3948</v>
      </c>
      <c r="AJ1074" s="1"/>
      <c r="AK1074" s="1"/>
      <c r="AL1074" s="1" t="s">
        <v>3952</v>
      </c>
      <c r="AM1074" s="1" t="s">
        <v>3952</v>
      </c>
      <c r="AN1074" s="1" t="s">
        <v>3958</v>
      </c>
      <c r="AO1074" s="1" t="s">
        <v>3968</v>
      </c>
      <c r="AP1074" s="1" t="s">
        <v>4212</v>
      </c>
      <c r="AQ1074" s="1"/>
      <c r="AR1074">
        <v>13859</v>
      </c>
      <c r="AS1074">
        <v>6</v>
      </c>
      <c r="AT1074" s="1" t="s">
        <v>4237</v>
      </c>
      <c r="AU1074">
        <v>1276536.03</v>
      </c>
      <c r="AV1074" s="1" t="s">
        <v>4507</v>
      </c>
      <c r="AW1074" s="1" t="s">
        <v>3936</v>
      </c>
      <c r="AX1074">
        <v>119</v>
      </c>
      <c r="AY1074">
        <v>135891</v>
      </c>
      <c r="AZ1074">
        <v>3</v>
      </c>
      <c r="BA1074" s="1" t="s">
        <v>3412</v>
      </c>
    </row>
    <row r="1075" spans="1:53">
      <c r="A1075" s="1" t="s">
        <v>1105</v>
      </c>
      <c r="B1075">
        <v>0</v>
      </c>
      <c r="C1075">
        <v>8915422.5800000001</v>
      </c>
      <c r="D1075" s="1" t="s">
        <v>2119</v>
      </c>
      <c r="E1075">
        <v>20</v>
      </c>
      <c r="F1075">
        <v>139109</v>
      </c>
      <c r="G1075">
        <v>4</v>
      </c>
      <c r="H1075" s="1"/>
      <c r="I1075" s="1" t="s">
        <v>2408</v>
      </c>
      <c r="J1075" s="1" t="s">
        <v>2462</v>
      </c>
      <c r="K1075" s="1" t="s">
        <v>2464</v>
      </c>
      <c r="L1075" s="1" t="s">
        <v>2546</v>
      </c>
      <c r="M1075" s="1" t="s">
        <v>2581</v>
      </c>
      <c r="N1075" s="1" t="s">
        <v>2607</v>
      </c>
      <c r="O1075" s="1"/>
      <c r="P1075">
        <v>6</v>
      </c>
      <c r="Q1075" s="1" t="s">
        <v>2927</v>
      </c>
      <c r="R1075" s="1" t="s">
        <v>3107</v>
      </c>
      <c r="S1075" s="1"/>
      <c r="T1075" s="1" t="s">
        <v>3108</v>
      </c>
      <c r="U1075" s="1" t="s">
        <v>3232</v>
      </c>
      <c r="V1075" s="1" t="s">
        <v>3362</v>
      </c>
      <c r="W1075" s="1" t="s">
        <v>3396</v>
      </c>
      <c r="X1075" s="1"/>
      <c r="Y1075" s="3">
        <v>46224</v>
      </c>
      <c r="Z1075" s="1" t="s">
        <v>3423</v>
      </c>
      <c r="AA1075" s="3">
        <v>46224</v>
      </c>
      <c r="AB1075" s="1" t="s">
        <v>3416</v>
      </c>
      <c r="AC1075" s="1" t="s">
        <v>3782</v>
      </c>
      <c r="AD1075" s="1" t="s">
        <v>3933</v>
      </c>
      <c r="AE1075" s="1" t="s">
        <v>3933</v>
      </c>
      <c r="AF1075" s="1" t="s">
        <v>3936</v>
      </c>
      <c r="AG1075" s="1" t="s">
        <v>2546</v>
      </c>
      <c r="AH1075" s="1" t="s">
        <v>2581</v>
      </c>
      <c r="AI1075" s="1" t="s">
        <v>3948</v>
      </c>
      <c r="AJ1075" s="1"/>
      <c r="AK1075" s="1"/>
      <c r="AL1075" s="1" t="s">
        <v>3952</v>
      </c>
      <c r="AM1075" s="1" t="s">
        <v>3952</v>
      </c>
      <c r="AN1075" s="1" t="s">
        <v>3958</v>
      </c>
      <c r="AO1075" s="1" t="s">
        <v>3968</v>
      </c>
      <c r="AP1075" s="1" t="s">
        <v>4212</v>
      </c>
      <c r="AQ1075" s="1"/>
      <c r="AR1075">
        <v>13859</v>
      </c>
      <c r="AS1075">
        <v>6</v>
      </c>
      <c r="AT1075" s="1" t="s">
        <v>4237</v>
      </c>
      <c r="AU1075">
        <v>1485903.7633</v>
      </c>
      <c r="AV1075" s="1" t="s">
        <v>4507</v>
      </c>
      <c r="AW1075" s="1" t="s">
        <v>3936</v>
      </c>
      <c r="AX1075">
        <v>119</v>
      </c>
      <c r="AY1075">
        <v>135891</v>
      </c>
      <c r="AZ1075">
        <v>4</v>
      </c>
      <c r="BA1075" s="1" t="s">
        <v>3412</v>
      </c>
    </row>
    <row r="1076" spans="1:53">
      <c r="A1076" s="1" t="s">
        <v>1106</v>
      </c>
      <c r="B1076">
        <v>0</v>
      </c>
      <c r="C1076">
        <v>43600000</v>
      </c>
      <c r="D1076" s="1" t="s">
        <v>2120</v>
      </c>
      <c r="E1076">
        <v>0</v>
      </c>
      <c r="F1076">
        <v>139058</v>
      </c>
      <c r="G1076">
        <v>1</v>
      </c>
      <c r="H1076" s="1"/>
      <c r="I1076" s="1" t="s">
        <v>2427</v>
      </c>
      <c r="J1076" s="1" t="s">
        <v>2462</v>
      </c>
      <c r="K1076" s="1" t="s">
        <v>2464</v>
      </c>
      <c r="L1076" s="1" t="s">
        <v>2564</v>
      </c>
      <c r="M1076" s="1" t="s">
        <v>2587</v>
      </c>
      <c r="N1076" s="1" t="s">
        <v>2607</v>
      </c>
      <c r="O1076" s="1"/>
      <c r="P1076">
        <v>1090</v>
      </c>
      <c r="Q1076" s="1" t="s">
        <v>2120</v>
      </c>
      <c r="R1076" s="1" t="s">
        <v>3107</v>
      </c>
      <c r="S1076" s="1"/>
      <c r="T1076" s="1" t="s">
        <v>3108</v>
      </c>
      <c r="U1076" s="1" t="s">
        <v>2120</v>
      </c>
      <c r="V1076" s="1" t="s">
        <v>2120</v>
      </c>
      <c r="W1076" s="1" t="s">
        <v>3396</v>
      </c>
      <c r="X1076" s="1"/>
      <c r="Y1076" s="3">
        <v>46225</v>
      </c>
      <c r="Z1076" s="1" t="s">
        <v>3423</v>
      </c>
      <c r="AA1076" s="3">
        <v>46225</v>
      </c>
      <c r="AB1076" s="1" t="s">
        <v>3416</v>
      </c>
      <c r="AC1076" s="1" t="s">
        <v>3783</v>
      </c>
      <c r="AD1076" s="1" t="s">
        <v>3933</v>
      </c>
      <c r="AE1076" s="1" t="s">
        <v>3934</v>
      </c>
      <c r="AF1076" s="1" t="s">
        <v>3939</v>
      </c>
      <c r="AG1076" s="1" t="s">
        <v>2564</v>
      </c>
      <c r="AH1076" s="1" t="s">
        <v>2587</v>
      </c>
      <c r="AI1076" s="1" t="s">
        <v>3948</v>
      </c>
      <c r="AJ1076" s="1"/>
      <c r="AK1076" s="1"/>
      <c r="AL1076" s="1" t="s">
        <v>3952</v>
      </c>
      <c r="AM1076" s="1" t="s">
        <v>3952</v>
      </c>
      <c r="AN1076" s="1" t="s">
        <v>3958</v>
      </c>
      <c r="AO1076" s="1" t="s">
        <v>4064</v>
      </c>
      <c r="AP1076" s="1" t="s">
        <v>4215</v>
      </c>
      <c r="AQ1076" s="1"/>
      <c r="AR1076">
        <v>27851</v>
      </c>
      <c r="AS1076">
        <v>1090</v>
      </c>
      <c r="AT1076" s="1" t="s">
        <v>4235</v>
      </c>
      <c r="AU1076">
        <v>40000</v>
      </c>
      <c r="AV1076" s="1" t="s">
        <v>4508</v>
      </c>
      <c r="AW1076" s="1" t="s">
        <v>3939</v>
      </c>
      <c r="AX1076">
        <v>820</v>
      </c>
      <c r="AY1076">
        <v>135892</v>
      </c>
      <c r="AZ1076">
        <v>1</v>
      </c>
      <c r="BA1076" s="1" t="s">
        <v>3415</v>
      </c>
    </row>
    <row r="1077" spans="1:53">
      <c r="A1077" s="1" t="s">
        <v>1107</v>
      </c>
      <c r="B1077">
        <v>0</v>
      </c>
      <c r="C1077">
        <v>1170000</v>
      </c>
      <c r="D1077" s="1" t="s">
        <v>2121</v>
      </c>
      <c r="E1077">
        <v>0</v>
      </c>
      <c r="F1077">
        <v>139083</v>
      </c>
      <c r="G1077">
        <v>1</v>
      </c>
      <c r="H1077" s="1"/>
      <c r="I1077" s="1" t="s">
        <v>2435</v>
      </c>
      <c r="J1077" s="1" t="s">
        <v>2462</v>
      </c>
      <c r="K1077" s="1" t="s">
        <v>2464</v>
      </c>
      <c r="L1077" s="1" t="s">
        <v>2565</v>
      </c>
      <c r="M1077" s="1" t="s">
        <v>2581</v>
      </c>
      <c r="N1077" s="1" t="s">
        <v>2607</v>
      </c>
      <c r="O1077" s="1"/>
      <c r="P1077">
        <v>65</v>
      </c>
      <c r="Q1077" s="1" t="s">
        <v>2121</v>
      </c>
      <c r="R1077" s="1" t="s">
        <v>3107</v>
      </c>
      <c r="S1077" s="1"/>
      <c r="T1077" s="1" t="s">
        <v>3108</v>
      </c>
      <c r="U1077" s="1" t="s">
        <v>2121</v>
      </c>
      <c r="V1077" s="1" t="s">
        <v>2121</v>
      </c>
      <c r="W1077" s="1" t="s">
        <v>3396</v>
      </c>
      <c r="X1077" s="1"/>
      <c r="Y1077" s="3">
        <v>46225</v>
      </c>
      <c r="Z1077" s="1" t="s">
        <v>3423</v>
      </c>
      <c r="AA1077" s="3">
        <v>46225</v>
      </c>
      <c r="AB1077" s="1" t="s">
        <v>3416</v>
      </c>
      <c r="AC1077" s="1" t="s">
        <v>3784</v>
      </c>
      <c r="AD1077" s="1" t="s">
        <v>3933</v>
      </c>
      <c r="AE1077" s="1" t="s">
        <v>3933</v>
      </c>
      <c r="AF1077" s="1" t="s">
        <v>3936</v>
      </c>
      <c r="AG1077" s="1" t="s">
        <v>2565</v>
      </c>
      <c r="AH1077" s="1" t="s">
        <v>2581</v>
      </c>
      <c r="AI1077" s="1" t="s">
        <v>3948</v>
      </c>
      <c r="AJ1077" s="1"/>
      <c r="AK1077" s="1"/>
      <c r="AL1077" s="1" t="s">
        <v>3952</v>
      </c>
      <c r="AM1077" s="1" t="s">
        <v>3952</v>
      </c>
      <c r="AN1077" s="1" t="s">
        <v>3958</v>
      </c>
      <c r="AO1077" s="1" t="s">
        <v>4020</v>
      </c>
      <c r="AP1077" s="1" t="s">
        <v>4215</v>
      </c>
      <c r="AQ1077" s="1"/>
      <c r="AR1077">
        <v>9757</v>
      </c>
      <c r="AS1077">
        <v>65</v>
      </c>
      <c r="AT1077" s="1" t="s">
        <v>4237</v>
      </c>
      <c r="AU1077">
        <v>18000</v>
      </c>
      <c r="AV1077" s="1" t="s">
        <v>4321</v>
      </c>
      <c r="AW1077" s="1" t="s">
        <v>3936</v>
      </c>
      <c r="AX1077">
        <v>4038</v>
      </c>
      <c r="AY1077">
        <v>135893</v>
      </c>
      <c r="AZ1077">
        <v>1</v>
      </c>
      <c r="BA1077" s="1" t="s">
        <v>3412</v>
      </c>
    </row>
    <row r="1078" spans="1:53">
      <c r="A1078" s="1" t="s">
        <v>1108</v>
      </c>
      <c r="B1078">
        <v>0</v>
      </c>
      <c r="C1078">
        <v>5209210.5999999996</v>
      </c>
      <c r="D1078" s="1" t="s">
        <v>2122</v>
      </c>
      <c r="E1078">
        <v>0</v>
      </c>
      <c r="F1078">
        <v>139071</v>
      </c>
      <c r="G1078">
        <v>1</v>
      </c>
      <c r="H1078" s="1"/>
      <c r="I1078" s="1" t="s">
        <v>2448</v>
      </c>
      <c r="J1078" s="1" t="s">
        <v>2462</v>
      </c>
      <c r="K1078" s="1" t="s">
        <v>2464</v>
      </c>
      <c r="L1078" s="1" t="s">
        <v>2498</v>
      </c>
      <c r="M1078" s="1" t="s">
        <v>2589</v>
      </c>
      <c r="N1078" s="1" t="s">
        <v>2607</v>
      </c>
      <c r="O1078" s="1"/>
      <c r="P1078">
        <v>0</v>
      </c>
      <c r="Q1078" s="1" t="s">
        <v>2609</v>
      </c>
      <c r="R1078" s="1" t="s">
        <v>3107</v>
      </c>
      <c r="S1078" s="1"/>
      <c r="T1078" s="1" t="s">
        <v>3108</v>
      </c>
      <c r="U1078" s="1" t="s">
        <v>2122</v>
      </c>
      <c r="V1078" s="1" t="s">
        <v>2122</v>
      </c>
      <c r="W1078" s="1" t="s">
        <v>3396</v>
      </c>
      <c r="X1078" s="1" t="s">
        <v>3400</v>
      </c>
      <c r="Y1078" s="3">
        <v>46225</v>
      </c>
      <c r="Z1078" s="1" t="s">
        <v>3423</v>
      </c>
      <c r="AA1078" s="3">
        <v>46225</v>
      </c>
      <c r="AB1078" s="1" t="s">
        <v>3416</v>
      </c>
      <c r="AC1078" s="1" t="s">
        <v>3785</v>
      </c>
      <c r="AD1078" s="1" t="s">
        <v>3933</v>
      </c>
      <c r="AE1078" s="1" t="s">
        <v>3933</v>
      </c>
      <c r="AF1078" s="1" t="s">
        <v>3939</v>
      </c>
      <c r="AG1078" s="1" t="s">
        <v>2498</v>
      </c>
      <c r="AH1078" s="1" t="s">
        <v>2589</v>
      </c>
      <c r="AI1078" s="1" t="s">
        <v>3948</v>
      </c>
      <c r="AJ1078" s="1"/>
      <c r="AK1078" s="1"/>
      <c r="AL1078" s="1" t="s">
        <v>3954</v>
      </c>
      <c r="AM1078" s="1" t="s">
        <v>3954</v>
      </c>
      <c r="AN1078" s="1" t="s">
        <v>3958</v>
      </c>
      <c r="AO1078" s="1" t="s">
        <v>4024</v>
      </c>
      <c r="AP1078" s="1" t="s">
        <v>4215</v>
      </c>
      <c r="AQ1078" s="1"/>
      <c r="AR1078">
        <v>7126</v>
      </c>
      <c r="AS1078">
        <v>1</v>
      </c>
      <c r="AT1078" s="1" t="s">
        <v>4235</v>
      </c>
      <c r="AU1078">
        <v>5209210.5999999996</v>
      </c>
      <c r="AV1078" s="1" t="s">
        <v>4509</v>
      </c>
      <c r="AW1078" s="1" t="s">
        <v>3939</v>
      </c>
      <c r="AX1078">
        <v>2368</v>
      </c>
      <c r="AY1078">
        <v>135894</v>
      </c>
      <c r="AZ1078">
        <v>1</v>
      </c>
      <c r="BA1078" s="1" t="s">
        <v>3416</v>
      </c>
    </row>
    <row r="1079" spans="1:53">
      <c r="A1079" s="1" t="s">
        <v>1109</v>
      </c>
      <c r="B1079">
        <v>0</v>
      </c>
      <c r="C1079">
        <v>2000000</v>
      </c>
      <c r="D1079" s="1" t="s">
        <v>2123</v>
      </c>
      <c r="E1079">
        <v>0</v>
      </c>
      <c r="F1079">
        <v>139041</v>
      </c>
      <c r="G1079">
        <v>1</v>
      </c>
      <c r="H1079" s="1"/>
      <c r="I1079" s="1" t="s">
        <v>2408</v>
      </c>
      <c r="J1079" s="1" t="s">
        <v>2462</v>
      </c>
      <c r="K1079" s="1" t="s">
        <v>2464</v>
      </c>
      <c r="L1079" s="1" t="s">
        <v>2501</v>
      </c>
      <c r="M1079" s="1" t="s">
        <v>2595</v>
      </c>
      <c r="N1079" s="1" t="s">
        <v>2607</v>
      </c>
      <c r="O1079" s="1"/>
      <c r="P1079">
        <v>1</v>
      </c>
      <c r="Q1079" s="1" t="s">
        <v>2123</v>
      </c>
      <c r="R1079" s="1" t="s">
        <v>3107</v>
      </c>
      <c r="S1079" s="1"/>
      <c r="T1079" s="1" t="s">
        <v>3108</v>
      </c>
      <c r="U1079" s="1" t="s">
        <v>2123</v>
      </c>
      <c r="V1079" s="1" t="s">
        <v>2123</v>
      </c>
      <c r="W1079" s="1" t="s">
        <v>3396</v>
      </c>
      <c r="X1079" s="1" t="s">
        <v>3400</v>
      </c>
      <c r="Y1079" s="3">
        <v>46225</v>
      </c>
      <c r="Z1079" s="1" t="s">
        <v>3423</v>
      </c>
      <c r="AA1079" s="3">
        <v>46225</v>
      </c>
      <c r="AB1079" s="1" t="s">
        <v>3416</v>
      </c>
      <c r="AC1079" s="1" t="s">
        <v>3786</v>
      </c>
      <c r="AD1079" s="1" t="s">
        <v>3933</v>
      </c>
      <c r="AE1079" s="1" t="s">
        <v>3933</v>
      </c>
      <c r="AF1079" s="1" t="s">
        <v>3939</v>
      </c>
      <c r="AG1079" s="1" t="s">
        <v>2501</v>
      </c>
      <c r="AH1079" s="1" t="s">
        <v>2595</v>
      </c>
      <c r="AI1079" s="1" t="s">
        <v>3948</v>
      </c>
      <c r="AJ1079" s="1"/>
      <c r="AK1079" s="1"/>
      <c r="AL1079" s="1" t="s">
        <v>3952</v>
      </c>
      <c r="AM1079" s="1" t="s">
        <v>3952</v>
      </c>
      <c r="AN1079" s="1" t="s">
        <v>3958</v>
      </c>
      <c r="AO1079" s="1" t="s">
        <v>4156</v>
      </c>
      <c r="AP1079" s="1" t="s">
        <v>4215</v>
      </c>
      <c r="AQ1079" s="1"/>
      <c r="AR1079">
        <v>14417</v>
      </c>
      <c r="AS1079">
        <v>1</v>
      </c>
      <c r="AT1079" s="1" t="s">
        <v>4235</v>
      </c>
      <c r="AU1079">
        <v>2000000</v>
      </c>
      <c r="AV1079" s="1" t="s">
        <v>4266</v>
      </c>
      <c r="AW1079" s="1" t="s">
        <v>3939</v>
      </c>
      <c r="AX1079">
        <v>7193</v>
      </c>
      <c r="AY1079">
        <v>135895</v>
      </c>
      <c r="AZ1079">
        <v>1</v>
      </c>
      <c r="BA1079" s="1" t="s">
        <v>3415</v>
      </c>
    </row>
    <row r="1080" spans="1:53">
      <c r="A1080" s="1" t="s">
        <v>1110</v>
      </c>
      <c r="B1080">
        <v>0</v>
      </c>
      <c r="C1080">
        <v>6000000</v>
      </c>
      <c r="D1080" s="1" t="s">
        <v>2124</v>
      </c>
      <c r="E1080">
        <v>20</v>
      </c>
      <c r="F1080">
        <v>139040</v>
      </c>
      <c r="G1080">
        <v>1</v>
      </c>
      <c r="H1080" s="1"/>
      <c r="I1080" s="1" t="s">
        <v>2412</v>
      </c>
      <c r="J1080" s="1" t="s">
        <v>2462</v>
      </c>
      <c r="K1080" s="1" t="s">
        <v>2464</v>
      </c>
      <c r="L1080" s="1" t="s">
        <v>2486</v>
      </c>
      <c r="M1080" s="1" t="s">
        <v>2591</v>
      </c>
      <c r="N1080" s="1" t="s">
        <v>2607</v>
      </c>
      <c r="O1080" s="1"/>
      <c r="P1080">
        <v>1</v>
      </c>
      <c r="Q1080" s="1" t="s">
        <v>1601</v>
      </c>
      <c r="R1080" s="1" t="s">
        <v>3107</v>
      </c>
      <c r="S1080" s="1"/>
      <c r="T1080" s="1" t="s">
        <v>3108</v>
      </c>
      <c r="U1080" s="1" t="s">
        <v>1601</v>
      </c>
      <c r="V1080" s="1" t="s">
        <v>2124</v>
      </c>
      <c r="W1080" s="1" t="s">
        <v>3396</v>
      </c>
      <c r="X1080" s="1" t="s">
        <v>3400</v>
      </c>
      <c r="Y1080" s="3">
        <v>46225</v>
      </c>
      <c r="Z1080" s="1" t="s">
        <v>3423</v>
      </c>
      <c r="AA1080" s="3">
        <v>46225</v>
      </c>
      <c r="AB1080" s="1" t="s">
        <v>3416</v>
      </c>
      <c r="AC1080" s="1" t="s">
        <v>3787</v>
      </c>
      <c r="AD1080" s="1" t="s">
        <v>3933</v>
      </c>
      <c r="AE1080" s="1" t="s">
        <v>3934</v>
      </c>
      <c r="AF1080" s="1" t="s">
        <v>3943</v>
      </c>
      <c r="AG1080" s="1" t="s">
        <v>2486</v>
      </c>
      <c r="AH1080" s="1" t="s">
        <v>2591</v>
      </c>
      <c r="AI1080" s="1" t="s">
        <v>3948</v>
      </c>
      <c r="AJ1080" s="1"/>
      <c r="AK1080" s="1"/>
      <c r="AL1080" s="1" t="s">
        <v>3952</v>
      </c>
      <c r="AM1080" s="1" t="s">
        <v>3952</v>
      </c>
      <c r="AN1080" s="1" t="s">
        <v>3958</v>
      </c>
      <c r="AO1080" s="1" t="s">
        <v>4157</v>
      </c>
      <c r="AP1080" s="1" t="s">
        <v>4215</v>
      </c>
      <c r="AQ1080" s="1"/>
      <c r="AR1080">
        <v>4155</v>
      </c>
      <c r="AS1080">
        <v>1</v>
      </c>
      <c r="AT1080" s="1" t="s">
        <v>4235</v>
      </c>
      <c r="AU1080">
        <v>6000000</v>
      </c>
      <c r="AV1080" s="1" t="s">
        <v>4257</v>
      </c>
      <c r="AW1080" s="1" t="s">
        <v>3943</v>
      </c>
      <c r="AX1080">
        <v>4932</v>
      </c>
      <c r="AY1080">
        <v>135896</v>
      </c>
      <c r="AZ1080">
        <v>1</v>
      </c>
      <c r="BA1080" s="1" t="s">
        <v>3415</v>
      </c>
    </row>
    <row r="1081" spans="1:53">
      <c r="A1081" s="1" t="s">
        <v>1111</v>
      </c>
      <c r="B1081">
        <v>0</v>
      </c>
      <c r="C1081">
        <v>2214850</v>
      </c>
      <c r="D1081" s="1" t="s">
        <v>2125</v>
      </c>
      <c r="E1081">
        <v>20</v>
      </c>
      <c r="F1081">
        <v>139039</v>
      </c>
      <c r="G1081">
        <v>1</v>
      </c>
      <c r="H1081" s="1"/>
      <c r="I1081" s="1" t="s">
        <v>2405</v>
      </c>
      <c r="J1081" s="1" t="s">
        <v>2463</v>
      </c>
      <c r="K1081" s="1" t="s">
        <v>2464</v>
      </c>
      <c r="L1081" s="1" t="s">
        <v>2565</v>
      </c>
      <c r="M1081" s="1" t="s">
        <v>2581</v>
      </c>
      <c r="N1081" s="1" t="s">
        <v>2607</v>
      </c>
      <c r="O1081" s="1"/>
      <c r="P1081">
        <v>1</v>
      </c>
      <c r="Q1081" s="1" t="s">
        <v>2928</v>
      </c>
      <c r="R1081" s="1" t="s">
        <v>3107</v>
      </c>
      <c r="S1081" s="1"/>
      <c r="T1081" s="1" t="s">
        <v>3108</v>
      </c>
      <c r="U1081" s="1" t="s">
        <v>2928</v>
      </c>
      <c r="V1081" s="1" t="s">
        <v>2125</v>
      </c>
      <c r="W1081" s="1" t="s">
        <v>3396</v>
      </c>
      <c r="X1081" s="1"/>
      <c r="Y1081" s="3">
        <v>46225</v>
      </c>
      <c r="Z1081" s="1" t="s">
        <v>3423</v>
      </c>
      <c r="AA1081" s="3">
        <v>46225</v>
      </c>
      <c r="AB1081" s="1" t="s">
        <v>3416</v>
      </c>
      <c r="AC1081" s="1" t="s">
        <v>3788</v>
      </c>
      <c r="AD1081" s="1" t="s">
        <v>3933</v>
      </c>
      <c r="AE1081" s="1" t="s">
        <v>3933</v>
      </c>
      <c r="AF1081" s="1" t="s">
        <v>3936</v>
      </c>
      <c r="AG1081" s="1" t="s">
        <v>2565</v>
      </c>
      <c r="AH1081" s="1" t="s">
        <v>2581</v>
      </c>
      <c r="AI1081" s="1" t="s">
        <v>3948</v>
      </c>
      <c r="AJ1081" s="1"/>
      <c r="AK1081" s="1"/>
      <c r="AL1081" s="1" t="s">
        <v>3952</v>
      </c>
      <c r="AM1081" s="1" t="s">
        <v>3952</v>
      </c>
      <c r="AN1081" s="1" t="s">
        <v>3958</v>
      </c>
      <c r="AO1081" s="1" t="s">
        <v>4007</v>
      </c>
      <c r="AP1081" s="1" t="s">
        <v>4215</v>
      </c>
      <c r="AQ1081" s="1"/>
      <c r="AR1081">
        <v>13136</v>
      </c>
      <c r="AS1081">
        <v>1</v>
      </c>
      <c r="AT1081" s="1" t="s">
        <v>4235</v>
      </c>
      <c r="AU1081">
        <v>2214850</v>
      </c>
      <c r="AV1081" s="1" t="s">
        <v>4300</v>
      </c>
      <c r="AW1081" s="1" t="s">
        <v>3936</v>
      </c>
      <c r="AX1081">
        <v>2404</v>
      </c>
      <c r="AY1081">
        <v>135897</v>
      </c>
      <c r="AZ1081">
        <v>1</v>
      </c>
      <c r="BA1081" s="1" t="s">
        <v>3415</v>
      </c>
    </row>
    <row r="1082" spans="1:53">
      <c r="A1082" s="1" t="s">
        <v>1112</v>
      </c>
      <c r="B1082">
        <v>0</v>
      </c>
      <c r="C1082">
        <v>1662000</v>
      </c>
      <c r="D1082" s="1" t="s">
        <v>2126</v>
      </c>
      <c r="E1082">
        <v>0</v>
      </c>
      <c r="F1082">
        <v>139122</v>
      </c>
      <c r="G1082">
        <v>1</v>
      </c>
      <c r="H1082" s="1"/>
      <c r="I1082" s="1" t="s">
        <v>2412</v>
      </c>
      <c r="J1082" s="1" t="s">
        <v>2462</v>
      </c>
      <c r="K1082" s="1" t="s">
        <v>2464</v>
      </c>
      <c r="L1082" s="1" t="s">
        <v>2515</v>
      </c>
      <c r="M1082" s="1" t="s">
        <v>2599</v>
      </c>
      <c r="N1082" s="1" t="s">
        <v>2607</v>
      </c>
      <c r="O1082" s="1"/>
      <c r="P1082">
        <v>1</v>
      </c>
      <c r="Q1082" s="1" t="s">
        <v>2126</v>
      </c>
      <c r="R1082" s="1" t="s">
        <v>3107</v>
      </c>
      <c r="S1082" s="1"/>
      <c r="T1082" s="1" t="s">
        <v>3108</v>
      </c>
      <c r="U1082" s="1" t="s">
        <v>2126</v>
      </c>
      <c r="V1082" s="1" t="s">
        <v>2126</v>
      </c>
      <c r="W1082" s="1" t="s">
        <v>3396</v>
      </c>
      <c r="X1082" s="1" t="s">
        <v>3400</v>
      </c>
      <c r="Y1082" s="3">
        <v>46225</v>
      </c>
      <c r="Z1082" s="1" t="s">
        <v>3423</v>
      </c>
      <c r="AA1082" s="3">
        <v>46225</v>
      </c>
      <c r="AB1082" s="1" t="s">
        <v>3416</v>
      </c>
      <c r="AC1082" s="1" t="s">
        <v>3789</v>
      </c>
      <c r="AD1082" s="1" t="s">
        <v>3933</v>
      </c>
      <c r="AE1082" s="1" t="s">
        <v>3933</v>
      </c>
      <c r="AF1082" s="1" t="s">
        <v>3943</v>
      </c>
      <c r="AG1082" s="1" t="s">
        <v>2515</v>
      </c>
      <c r="AH1082" s="1" t="s">
        <v>2599</v>
      </c>
      <c r="AI1082" s="1" t="s">
        <v>3948</v>
      </c>
      <c r="AJ1082" s="1"/>
      <c r="AK1082" s="1"/>
      <c r="AL1082" s="1" t="s">
        <v>3952</v>
      </c>
      <c r="AM1082" s="1" t="s">
        <v>3952</v>
      </c>
      <c r="AN1082" s="1" t="s">
        <v>3958</v>
      </c>
      <c r="AO1082" s="1" t="s">
        <v>4158</v>
      </c>
      <c r="AP1082" s="1" t="s">
        <v>4215</v>
      </c>
      <c r="AQ1082" s="1"/>
      <c r="AR1082">
        <v>1185</v>
      </c>
      <c r="AS1082">
        <v>1</v>
      </c>
      <c r="AT1082" s="1" t="s">
        <v>4235</v>
      </c>
      <c r="AU1082">
        <v>1662000</v>
      </c>
      <c r="AV1082" s="1" t="s">
        <v>4296</v>
      </c>
      <c r="AW1082" s="1" t="s">
        <v>3943</v>
      </c>
      <c r="AX1082">
        <v>6740</v>
      </c>
      <c r="AY1082">
        <v>135898</v>
      </c>
      <c r="AZ1082">
        <v>1</v>
      </c>
      <c r="BA1082" s="1" t="s">
        <v>3420</v>
      </c>
    </row>
    <row r="1083" spans="1:53">
      <c r="A1083" s="1" t="s">
        <v>1113</v>
      </c>
      <c r="B1083">
        <v>0</v>
      </c>
      <c r="C1083">
        <v>2500000</v>
      </c>
      <c r="D1083" s="1" t="s">
        <v>1860</v>
      </c>
      <c r="E1083">
        <v>0</v>
      </c>
      <c r="F1083">
        <v>139118</v>
      </c>
      <c r="G1083">
        <v>1</v>
      </c>
      <c r="H1083" s="1"/>
      <c r="I1083" s="1" t="s">
        <v>2408</v>
      </c>
      <c r="J1083" s="1" t="s">
        <v>2462</v>
      </c>
      <c r="K1083" s="1" t="s">
        <v>2464</v>
      </c>
      <c r="L1083" s="1" t="s">
        <v>2566</v>
      </c>
      <c r="M1083" s="1" t="s">
        <v>2599</v>
      </c>
      <c r="N1083" s="1" t="s">
        <v>2607</v>
      </c>
      <c r="O1083" s="1"/>
      <c r="P1083">
        <v>1</v>
      </c>
      <c r="Q1083" s="1" t="s">
        <v>1860</v>
      </c>
      <c r="R1083" s="1" t="s">
        <v>3107</v>
      </c>
      <c r="S1083" s="1"/>
      <c r="T1083" s="1" t="s">
        <v>3108</v>
      </c>
      <c r="U1083" s="1" t="s">
        <v>3233</v>
      </c>
      <c r="V1083" s="1" t="s">
        <v>3233</v>
      </c>
      <c r="W1083" s="1" t="s">
        <v>3396</v>
      </c>
      <c r="X1083" s="1" t="s">
        <v>3400</v>
      </c>
      <c r="Y1083" s="3">
        <v>46225</v>
      </c>
      <c r="Z1083" s="1" t="s">
        <v>3423</v>
      </c>
      <c r="AA1083" s="3">
        <v>46225</v>
      </c>
      <c r="AB1083" s="1" t="s">
        <v>3416</v>
      </c>
      <c r="AC1083" s="1" t="s">
        <v>3737</v>
      </c>
      <c r="AD1083" s="1" t="s">
        <v>3933</v>
      </c>
      <c r="AE1083" s="1" t="s">
        <v>3933</v>
      </c>
      <c r="AF1083" s="1" t="s">
        <v>3943</v>
      </c>
      <c r="AG1083" s="1" t="s">
        <v>2566</v>
      </c>
      <c r="AH1083" s="1" t="s">
        <v>2599</v>
      </c>
      <c r="AI1083" s="1" t="s">
        <v>3948</v>
      </c>
      <c r="AJ1083" s="1"/>
      <c r="AK1083" s="1"/>
      <c r="AL1083" s="1" t="s">
        <v>3952</v>
      </c>
      <c r="AM1083" s="1" t="s">
        <v>3952</v>
      </c>
      <c r="AN1083" s="1" t="s">
        <v>3958</v>
      </c>
      <c r="AO1083" s="1" t="s">
        <v>4159</v>
      </c>
      <c r="AP1083" s="1" t="s">
        <v>4215</v>
      </c>
      <c r="AQ1083" s="1"/>
      <c r="AR1083">
        <v>14417</v>
      </c>
      <c r="AS1083">
        <v>1</v>
      </c>
      <c r="AT1083" s="1" t="s">
        <v>4235</v>
      </c>
      <c r="AU1083">
        <v>2500000</v>
      </c>
      <c r="AV1083" s="1" t="s">
        <v>4266</v>
      </c>
      <c r="AW1083" s="1" t="s">
        <v>3943</v>
      </c>
      <c r="AX1083">
        <v>6902</v>
      </c>
      <c r="AY1083">
        <v>135899</v>
      </c>
      <c r="AZ1083">
        <v>1</v>
      </c>
      <c r="BA1083" s="1" t="s">
        <v>3420</v>
      </c>
    </row>
    <row r="1084" spans="1:53">
      <c r="A1084" s="1" t="s">
        <v>1114</v>
      </c>
      <c r="B1084">
        <v>0</v>
      </c>
      <c r="C1084">
        <v>2000000</v>
      </c>
      <c r="D1084" s="1" t="s">
        <v>2123</v>
      </c>
      <c r="E1084">
        <v>0</v>
      </c>
      <c r="F1084">
        <v>139118</v>
      </c>
      <c r="G1084">
        <v>2</v>
      </c>
      <c r="H1084" s="1"/>
      <c r="I1084" s="1" t="s">
        <v>2408</v>
      </c>
      <c r="J1084" s="1" t="s">
        <v>2462</v>
      </c>
      <c r="K1084" s="1" t="s">
        <v>2464</v>
      </c>
      <c r="L1084" s="1" t="s">
        <v>2566</v>
      </c>
      <c r="M1084" s="1" t="s">
        <v>2599</v>
      </c>
      <c r="N1084" s="1" t="s">
        <v>2607</v>
      </c>
      <c r="O1084" s="1"/>
      <c r="P1084">
        <v>1</v>
      </c>
      <c r="Q1084" s="1" t="s">
        <v>2123</v>
      </c>
      <c r="R1084" s="1" t="s">
        <v>3107</v>
      </c>
      <c r="S1084" s="1"/>
      <c r="T1084" s="1" t="s">
        <v>3108</v>
      </c>
      <c r="U1084" s="1" t="s">
        <v>3233</v>
      </c>
      <c r="V1084" s="1" t="s">
        <v>3233</v>
      </c>
      <c r="W1084" s="1" t="s">
        <v>3396</v>
      </c>
      <c r="X1084" s="1" t="s">
        <v>3400</v>
      </c>
      <c r="Y1084" s="3">
        <v>46225</v>
      </c>
      <c r="Z1084" s="1" t="s">
        <v>3423</v>
      </c>
      <c r="AA1084" s="3">
        <v>46225</v>
      </c>
      <c r="AB1084" s="1" t="s">
        <v>3416</v>
      </c>
      <c r="AC1084" s="1" t="s">
        <v>3737</v>
      </c>
      <c r="AD1084" s="1" t="s">
        <v>3933</v>
      </c>
      <c r="AE1084" s="1" t="s">
        <v>3933</v>
      </c>
      <c r="AF1084" s="1" t="s">
        <v>3943</v>
      </c>
      <c r="AG1084" s="1" t="s">
        <v>2566</v>
      </c>
      <c r="AH1084" s="1" t="s">
        <v>2599</v>
      </c>
      <c r="AI1084" s="1" t="s">
        <v>3948</v>
      </c>
      <c r="AJ1084" s="1"/>
      <c r="AK1084" s="1"/>
      <c r="AL1084" s="1" t="s">
        <v>3952</v>
      </c>
      <c r="AM1084" s="1" t="s">
        <v>3952</v>
      </c>
      <c r="AN1084" s="1" t="s">
        <v>3958</v>
      </c>
      <c r="AO1084" s="1" t="s">
        <v>4159</v>
      </c>
      <c r="AP1084" s="1" t="s">
        <v>4215</v>
      </c>
      <c r="AQ1084" s="1"/>
      <c r="AR1084">
        <v>14417</v>
      </c>
      <c r="AS1084">
        <v>1</v>
      </c>
      <c r="AT1084" s="1" t="s">
        <v>4235</v>
      </c>
      <c r="AU1084">
        <v>2000000</v>
      </c>
      <c r="AV1084" s="1" t="s">
        <v>4266</v>
      </c>
      <c r="AW1084" s="1" t="s">
        <v>3943</v>
      </c>
      <c r="AX1084">
        <v>6902</v>
      </c>
      <c r="AY1084">
        <v>135899</v>
      </c>
      <c r="AZ1084">
        <v>2</v>
      </c>
      <c r="BA1084" s="1" t="s">
        <v>3420</v>
      </c>
    </row>
    <row r="1085" spans="1:53">
      <c r="A1085" s="1" t="s">
        <v>1115</v>
      </c>
      <c r="B1085">
        <v>0</v>
      </c>
      <c r="C1085">
        <v>1500000</v>
      </c>
      <c r="D1085" s="1" t="s">
        <v>1497</v>
      </c>
      <c r="E1085">
        <v>0</v>
      </c>
      <c r="F1085">
        <v>139118</v>
      </c>
      <c r="G1085">
        <v>3</v>
      </c>
      <c r="H1085" s="1"/>
      <c r="I1085" s="1" t="s">
        <v>2408</v>
      </c>
      <c r="J1085" s="1" t="s">
        <v>2462</v>
      </c>
      <c r="K1085" s="1" t="s">
        <v>2464</v>
      </c>
      <c r="L1085" s="1" t="s">
        <v>2566</v>
      </c>
      <c r="M1085" s="1" t="s">
        <v>2599</v>
      </c>
      <c r="N1085" s="1" t="s">
        <v>2607</v>
      </c>
      <c r="O1085" s="1"/>
      <c r="P1085">
        <v>1</v>
      </c>
      <c r="Q1085" s="1" t="s">
        <v>1497</v>
      </c>
      <c r="R1085" s="1" t="s">
        <v>3107</v>
      </c>
      <c r="S1085" s="1"/>
      <c r="T1085" s="1" t="s">
        <v>3108</v>
      </c>
      <c r="U1085" s="1" t="s">
        <v>3233</v>
      </c>
      <c r="V1085" s="1" t="s">
        <v>3233</v>
      </c>
      <c r="W1085" s="1" t="s">
        <v>3396</v>
      </c>
      <c r="X1085" s="1" t="s">
        <v>3400</v>
      </c>
      <c r="Y1085" s="3">
        <v>46225</v>
      </c>
      <c r="Z1085" s="1" t="s">
        <v>3423</v>
      </c>
      <c r="AA1085" s="3">
        <v>46225</v>
      </c>
      <c r="AB1085" s="1" t="s">
        <v>3416</v>
      </c>
      <c r="AC1085" s="1" t="s">
        <v>3737</v>
      </c>
      <c r="AD1085" s="1" t="s">
        <v>3933</v>
      </c>
      <c r="AE1085" s="1" t="s">
        <v>3933</v>
      </c>
      <c r="AF1085" s="1" t="s">
        <v>3943</v>
      </c>
      <c r="AG1085" s="1" t="s">
        <v>2566</v>
      </c>
      <c r="AH1085" s="1" t="s">
        <v>2599</v>
      </c>
      <c r="AI1085" s="1" t="s">
        <v>3948</v>
      </c>
      <c r="AJ1085" s="1"/>
      <c r="AK1085" s="1"/>
      <c r="AL1085" s="1" t="s">
        <v>3952</v>
      </c>
      <c r="AM1085" s="1" t="s">
        <v>3952</v>
      </c>
      <c r="AN1085" s="1" t="s">
        <v>3958</v>
      </c>
      <c r="AO1085" s="1" t="s">
        <v>4159</v>
      </c>
      <c r="AP1085" s="1" t="s">
        <v>4215</v>
      </c>
      <c r="AQ1085" s="1"/>
      <c r="AR1085">
        <v>14417</v>
      </c>
      <c r="AS1085">
        <v>1</v>
      </c>
      <c r="AT1085" s="1" t="s">
        <v>4235</v>
      </c>
      <c r="AU1085">
        <v>1500000</v>
      </c>
      <c r="AV1085" s="1" t="s">
        <v>4266</v>
      </c>
      <c r="AW1085" s="1" t="s">
        <v>3943</v>
      </c>
      <c r="AX1085">
        <v>6902</v>
      </c>
      <c r="AY1085">
        <v>135899</v>
      </c>
      <c r="AZ1085">
        <v>3</v>
      </c>
      <c r="BA1085" s="1" t="s">
        <v>3420</v>
      </c>
    </row>
    <row r="1086" spans="1:53">
      <c r="A1086" s="1" t="s">
        <v>1116</v>
      </c>
      <c r="B1086">
        <v>0</v>
      </c>
      <c r="C1086">
        <v>1000000</v>
      </c>
      <c r="D1086" s="1" t="s">
        <v>1438</v>
      </c>
      <c r="E1086">
        <v>0</v>
      </c>
      <c r="F1086">
        <v>139118</v>
      </c>
      <c r="G1086">
        <v>4</v>
      </c>
      <c r="H1086" s="1"/>
      <c r="I1086" s="1" t="s">
        <v>2408</v>
      </c>
      <c r="J1086" s="1" t="s">
        <v>2462</v>
      </c>
      <c r="K1086" s="1" t="s">
        <v>2464</v>
      </c>
      <c r="L1086" s="1" t="s">
        <v>2566</v>
      </c>
      <c r="M1086" s="1" t="s">
        <v>2599</v>
      </c>
      <c r="N1086" s="1" t="s">
        <v>2607</v>
      </c>
      <c r="O1086" s="1"/>
      <c r="P1086">
        <v>1</v>
      </c>
      <c r="Q1086" s="1" t="s">
        <v>1438</v>
      </c>
      <c r="R1086" s="1" t="s">
        <v>3107</v>
      </c>
      <c r="S1086" s="1"/>
      <c r="T1086" s="1" t="s">
        <v>3108</v>
      </c>
      <c r="U1086" s="1" t="s">
        <v>3233</v>
      </c>
      <c r="V1086" s="1" t="s">
        <v>3233</v>
      </c>
      <c r="W1086" s="1" t="s">
        <v>3396</v>
      </c>
      <c r="X1086" s="1" t="s">
        <v>3400</v>
      </c>
      <c r="Y1086" s="3">
        <v>46225</v>
      </c>
      <c r="Z1086" s="1" t="s">
        <v>3423</v>
      </c>
      <c r="AA1086" s="3">
        <v>46225</v>
      </c>
      <c r="AB1086" s="1" t="s">
        <v>3416</v>
      </c>
      <c r="AC1086" s="1" t="s">
        <v>3737</v>
      </c>
      <c r="AD1086" s="1" t="s">
        <v>3933</v>
      </c>
      <c r="AE1086" s="1" t="s">
        <v>3933</v>
      </c>
      <c r="AF1086" s="1" t="s">
        <v>3943</v>
      </c>
      <c r="AG1086" s="1" t="s">
        <v>2566</v>
      </c>
      <c r="AH1086" s="1" t="s">
        <v>2599</v>
      </c>
      <c r="AI1086" s="1" t="s">
        <v>3948</v>
      </c>
      <c r="AJ1086" s="1"/>
      <c r="AK1086" s="1"/>
      <c r="AL1086" s="1" t="s">
        <v>3952</v>
      </c>
      <c r="AM1086" s="1" t="s">
        <v>3952</v>
      </c>
      <c r="AN1086" s="1" t="s">
        <v>3958</v>
      </c>
      <c r="AO1086" s="1" t="s">
        <v>4159</v>
      </c>
      <c r="AP1086" s="1" t="s">
        <v>4215</v>
      </c>
      <c r="AQ1086" s="1"/>
      <c r="AR1086">
        <v>14417</v>
      </c>
      <c r="AS1086">
        <v>1</v>
      </c>
      <c r="AT1086" s="1" t="s">
        <v>4235</v>
      </c>
      <c r="AU1086">
        <v>1000000</v>
      </c>
      <c r="AV1086" s="1" t="s">
        <v>4266</v>
      </c>
      <c r="AW1086" s="1" t="s">
        <v>3943</v>
      </c>
      <c r="AX1086">
        <v>6902</v>
      </c>
      <c r="AY1086">
        <v>135899</v>
      </c>
      <c r="AZ1086">
        <v>4</v>
      </c>
      <c r="BA1086" s="1" t="s">
        <v>3420</v>
      </c>
    </row>
    <row r="1087" spans="1:53">
      <c r="A1087" s="1" t="s">
        <v>1117</v>
      </c>
      <c r="B1087">
        <v>0</v>
      </c>
      <c r="C1087">
        <v>300000</v>
      </c>
      <c r="D1087" s="1" t="s">
        <v>1467</v>
      </c>
      <c r="E1087">
        <v>0</v>
      </c>
      <c r="F1087">
        <v>139118</v>
      </c>
      <c r="G1087">
        <v>5</v>
      </c>
      <c r="H1087" s="1"/>
      <c r="I1087" s="1" t="s">
        <v>2405</v>
      </c>
      <c r="J1087" s="1" t="s">
        <v>2463</v>
      </c>
      <c r="K1087" s="1" t="s">
        <v>2464</v>
      </c>
      <c r="L1087" s="1" t="s">
        <v>2566</v>
      </c>
      <c r="M1087" s="1" t="s">
        <v>2599</v>
      </c>
      <c r="N1087" s="1" t="s">
        <v>2607</v>
      </c>
      <c r="O1087" s="1"/>
      <c r="P1087">
        <v>0</v>
      </c>
      <c r="Q1087" s="1" t="s">
        <v>2609</v>
      </c>
      <c r="R1087" s="1" t="s">
        <v>3107</v>
      </c>
      <c r="S1087" s="1"/>
      <c r="T1087" s="1" t="s">
        <v>3108</v>
      </c>
      <c r="U1087" s="1" t="s">
        <v>3233</v>
      </c>
      <c r="V1087" s="1" t="s">
        <v>3233</v>
      </c>
      <c r="W1087" s="1" t="s">
        <v>3396</v>
      </c>
      <c r="X1087" s="1" t="s">
        <v>3400</v>
      </c>
      <c r="Y1087" s="3">
        <v>46225</v>
      </c>
      <c r="Z1087" s="1" t="s">
        <v>3423</v>
      </c>
      <c r="AA1087" s="3">
        <v>46225</v>
      </c>
      <c r="AB1087" s="1" t="s">
        <v>3416</v>
      </c>
      <c r="AC1087" s="1" t="s">
        <v>3737</v>
      </c>
      <c r="AD1087" s="1" t="s">
        <v>3933</v>
      </c>
      <c r="AE1087" s="1" t="s">
        <v>3933</v>
      </c>
      <c r="AF1087" s="1" t="s">
        <v>3943</v>
      </c>
      <c r="AG1087" s="1" t="s">
        <v>2566</v>
      </c>
      <c r="AH1087" s="1" t="s">
        <v>2599</v>
      </c>
      <c r="AI1087" s="1" t="s">
        <v>3948</v>
      </c>
      <c r="AJ1087" s="1"/>
      <c r="AK1087" s="1"/>
      <c r="AL1087" s="1" t="s">
        <v>3952</v>
      </c>
      <c r="AM1087" s="1" t="s">
        <v>3954</v>
      </c>
      <c r="AN1087" s="1" t="s">
        <v>3958</v>
      </c>
      <c r="AO1087" s="1" t="s">
        <v>4159</v>
      </c>
      <c r="AP1087" s="1" t="s">
        <v>4215</v>
      </c>
      <c r="AQ1087" s="1"/>
      <c r="AR1087">
        <v>11533</v>
      </c>
      <c r="AS1087">
        <v>2</v>
      </c>
      <c r="AT1087" s="1" t="s">
        <v>4237</v>
      </c>
      <c r="AU1087">
        <v>150000</v>
      </c>
      <c r="AV1087" s="1" t="s">
        <v>4274</v>
      </c>
      <c r="AW1087" s="1" t="s">
        <v>3943</v>
      </c>
      <c r="AX1087">
        <v>6902</v>
      </c>
      <c r="AY1087">
        <v>135899</v>
      </c>
      <c r="AZ1087">
        <v>5</v>
      </c>
      <c r="BA1087" s="1" t="s">
        <v>3420</v>
      </c>
    </row>
    <row r="1088" spans="1:53">
      <c r="A1088" s="1" t="s">
        <v>1118</v>
      </c>
      <c r="B1088">
        <v>0</v>
      </c>
      <c r="C1088">
        <v>200000</v>
      </c>
      <c r="D1088" s="1" t="s">
        <v>1888</v>
      </c>
      <c r="E1088">
        <v>0</v>
      </c>
      <c r="F1088">
        <v>139118</v>
      </c>
      <c r="G1088">
        <v>6</v>
      </c>
      <c r="H1088" s="1"/>
      <c r="I1088" s="1" t="s">
        <v>2409</v>
      </c>
      <c r="J1088" s="1" t="s">
        <v>2462</v>
      </c>
      <c r="K1088" s="1" t="s">
        <v>2464</v>
      </c>
      <c r="L1088" s="1" t="s">
        <v>2566</v>
      </c>
      <c r="M1088" s="1" t="s">
        <v>2599</v>
      </c>
      <c r="N1088" s="1" t="s">
        <v>2607</v>
      </c>
      <c r="O1088" s="1"/>
      <c r="P1088">
        <v>4</v>
      </c>
      <c r="Q1088" s="1" t="s">
        <v>1888</v>
      </c>
      <c r="R1088" s="1" t="s">
        <v>3107</v>
      </c>
      <c r="S1088" s="1"/>
      <c r="T1088" s="1" t="s">
        <v>3108</v>
      </c>
      <c r="U1088" s="1" t="s">
        <v>3233</v>
      </c>
      <c r="V1088" s="1" t="s">
        <v>3233</v>
      </c>
      <c r="W1088" s="1" t="s">
        <v>3396</v>
      </c>
      <c r="X1088" s="1" t="s">
        <v>3400</v>
      </c>
      <c r="Y1088" s="3">
        <v>46225</v>
      </c>
      <c r="Z1088" s="1" t="s">
        <v>3423</v>
      </c>
      <c r="AA1088" s="3">
        <v>46225</v>
      </c>
      <c r="AB1088" s="1" t="s">
        <v>3416</v>
      </c>
      <c r="AC1088" s="1" t="s">
        <v>3737</v>
      </c>
      <c r="AD1088" s="1" t="s">
        <v>3933</v>
      </c>
      <c r="AE1088" s="1" t="s">
        <v>3933</v>
      </c>
      <c r="AF1088" s="1" t="s">
        <v>3943</v>
      </c>
      <c r="AG1088" s="1" t="s">
        <v>2566</v>
      </c>
      <c r="AH1088" s="1" t="s">
        <v>2599</v>
      </c>
      <c r="AI1088" s="1" t="s">
        <v>3948</v>
      </c>
      <c r="AJ1088" s="1"/>
      <c r="AK1088" s="1"/>
      <c r="AL1088" s="1" t="s">
        <v>3952</v>
      </c>
      <c r="AM1088" s="1" t="s">
        <v>3952</v>
      </c>
      <c r="AN1088" s="1" t="s">
        <v>3958</v>
      </c>
      <c r="AO1088" s="1" t="s">
        <v>4159</v>
      </c>
      <c r="AP1088" s="1" t="s">
        <v>4215</v>
      </c>
      <c r="AQ1088" s="1"/>
      <c r="AR1088">
        <v>4213</v>
      </c>
      <c r="AS1088">
        <v>4</v>
      </c>
      <c r="AT1088" s="1" t="s">
        <v>4235</v>
      </c>
      <c r="AU1088">
        <v>50000</v>
      </c>
      <c r="AV1088" s="1" t="s">
        <v>4254</v>
      </c>
      <c r="AW1088" s="1" t="s">
        <v>3943</v>
      </c>
      <c r="AX1088">
        <v>6902</v>
      </c>
      <c r="AY1088">
        <v>135899</v>
      </c>
      <c r="AZ1088">
        <v>6</v>
      </c>
      <c r="BA1088" s="1" t="s">
        <v>3420</v>
      </c>
    </row>
    <row r="1089" spans="1:53" ht="28.5">
      <c r="A1089" s="2" t="s">
        <v>1119</v>
      </c>
      <c r="B1089">
        <v>0</v>
      </c>
      <c r="C1089">
        <v>1600000</v>
      </c>
      <c r="D1089" s="1" t="s">
        <v>1470</v>
      </c>
      <c r="E1089">
        <v>0</v>
      </c>
      <c r="F1089">
        <v>139118</v>
      </c>
      <c r="G1089">
        <v>7</v>
      </c>
      <c r="H1089" s="1"/>
      <c r="I1089" s="1" t="s">
        <v>2409</v>
      </c>
      <c r="J1089" s="1" t="s">
        <v>2462</v>
      </c>
      <c r="K1089" s="1" t="s">
        <v>2464</v>
      </c>
      <c r="L1089" s="1" t="s">
        <v>2566</v>
      </c>
      <c r="M1089" s="1" t="s">
        <v>2599</v>
      </c>
      <c r="N1089" s="1" t="s">
        <v>2607</v>
      </c>
      <c r="O1089" s="1"/>
      <c r="P1089">
        <v>2</v>
      </c>
      <c r="Q1089" s="1" t="s">
        <v>1470</v>
      </c>
      <c r="R1089" s="1" t="s">
        <v>3107</v>
      </c>
      <c r="S1089" s="1"/>
      <c r="T1089" s="1" t="s">
        <v>3108</v>
      </c>
      <c r="U1089" s="1" t="s">
        <v>3233</v>
      </c>
      <c r="V1089" s="1" t="s">
        <v>3233</v>
      </c>
      <c r="W1089" s="1" t="s">
        <v>3396</v>
      </c>
      <c r="X1089" s="1" t="s">
        <v>3400</v>
      </c>
      <c r="Y1089" s="3">
        <v>46225</v>
      </c>
      <c r="Z1089" s="1" t="s">
        <v>3423</v>
      </c>
      <c r="AA1089" s="3">
        <v>46225</v>
      </c>
      <c r="AB1089" s="1" t="s">
        <v>3416</v>
      </c>
      <c r="AC1089" s="1" t="s">
        <v>3737</v>
      </c>
      <c r="AD1089" s="1" t="s">
        <v>3933</v>
      </c>
      <c r="AE1089" s="1" t="s">
        <v>3933</v>
      </c>
      <c r="AF1089" s="1" t="s">
        <v>3943</v>
      </c>
      <c r="AG1089" s="1" t="s">
        <v>2566</v>
      </c>
      <c r="AH1089" s="1" t="s">
        <v>2599</v>
      </c>
      <c r="AI1089" s="1" t="s">
        <v>3948</v>
      </c>
      <c r="AJ1089" s="1"/>
      <c r="AK1089" s="1"/>
      <c r="AL1089" s="1" t="s">
        <v>3952</v>
      </c>
      <c r="AM1089" s="1" t="s">
        <v>3952</v>
      </c>
      <c r="AN1089" s="1" t="s">
        <v>3958</v>
      </c>
      <c r="AO1089" s="1" t="s">
        <v>4159</v>
      </c>
      <c r="AP1089" s="1" t="s">
        <v>4215</v>
      </c>
      <c r="AQ1089" s="1"/>
      <c r="AR1089">
        <v>4213</v>
      </c>
      <c r="AS1089">
        <v>2</v>
      </c>
      <c r="AT1089" s="1" t="s">
        <v>4235</v>
      </c>
      <c r="AU1089">
        <v>800000</v>
      </c>
      <c r="AV1089" s="1" t="s">
        <v>4254</v>
      </c>
      <c r="AW1089" s="1" t="s">
        <v>3943</v>
      </c>
      <c r="AX1089">
        <v>6902</v>
      </c>
      <c r="AY1089">
        <v>135899</v>
      </c>
      <c r="AZ1089">
        <v>7</v>
      </c>
      <c r="BA1089" s="1" t="s">
        <v>3420</v>
      </c>
    </row>
    <row r="1090" spans="1:53">
      <c r="A1090" s="1" t="s">
        <v>1120</v>
      </c>
      <c r="B1090">
        <v>0</v>
      </c>
      <c r="C1090">
        <v>33910800</v>
      </c>
      <c r="D1090" s="1" t="s">
        <v>2127</v>
      </c>
      <c r="E1090">
        <v>20</v>
      </c>
      <c r="F1090">
        <v>139114</v>
      </c>
      <c r="G1090">
        <v>1</v>
      </c>
      <c r="H1090" s="1"/>
      <c r="I1090" s="1" t="s">
        <v>2405</v>
      </c>
      <c r="J1090" s="1" t="s">
        <v>2462</v>
      </c>
      <c r="K1090" s="1" t="s">
        <v>2464</v>
      </c>
      <c r="L1090" s="1" t="s">
        <v>2513</v>
      </c>
      <c r="M1090" s="1" t="s">
        <v>2599</v>
      </c>
      <c r="N1090" s="1" t="s">
        <v>2607</v>
      </c>
      <c r="O1090" s="1"/>
      <c r="P1090">
        <v>1</v>
      </c>
      <c r="Q1090" s="1" t="s">
        <v>2929</v>
      </c>
      <c r="R1090" s="1" t="s">
        <v>3107</v>
      </c>
      <c r="S1090" s="1"/>
      <c r="T1090" s="1" t="s">
        <v>3108</v>
      </c>
      <c r="U1090" s="1" t="s">
        <v>3234</v>
      </c>
      <c r="V1090" s="1" t="s">
        <v>3363</v>
      </c>
      <c r="W1090" s="1" t="s">
        <v>3396</v>
      </c>
      <c r="X1090" s="1" t="s">
        <v>3400</v>
      </c>
      <c r="Y1090" s="3">
        <v>46225</v>
      </c>
      <c r="Z1090" s="1" t="s">
        <v>3423</v>
      </c>
      <c r="AA1090" s="3">
        <v>46225</v>
      </c>
      <c r="AB1090" s="1" t="s">
        <v>3416</v>
      </c>
      <c r="AC1090" s="1" t="s">
        <v>3790</v>
      </c>
      <c r="AD1090" s="1" t="s">
        <v>3933</v>
      </c>
      <c r="AE1090" s="1" t="s">
        <v>3933</v>
      </c>
      <c r="AF1090" s="1" t="s">
        <v>3943</v>
      </c>
      <c r="AG1090" s="1" t="s">
        <v>2513</v>
      </c>
      <c r="AH1090" s="1" t="s">
        <v>2599</v>
      </c>
      <c r="AI1090" s="1" t="s">
        <v>3948</v>
      </c>
      <c r="AJ1090" s="1"/>
      <c r="AK1090" s="1"/>
      <c r="AL1090" s="1" t="s">
        <v>3952</v>
      </c>
      <c r="AM1090" s="1" t="s">
        <v>3952</v>
      </c>
      <c r="AN1090" s="1" t="s">
        <v>3958</v>
      </c>
      <c r="AO1090" s="1" t="s">
        <v>3996</v>
      </c>
      <c r="AP1090" s="1" t="s">
        <v>4215</v>
      </c>
      <c r="AQ1090" s="1"/>
      <c r="AR1090">
        <v>11530</v>
      </c>
      <c r="AS1090">
        <v>1</v>
      </c>
      <c r="AT1090" s="1" t="s">
        <v>4237</v>
      </c>
      <c r="AU1090">
        <v>33910800</v>
      </c>
      <c r="AV1090" s="1" t="s">
        <v>4510</v>
      </c>
      <c r="AW1090" s="1" t="s">
        <v>3943</v>
      </c>
      <c r="AX1090">
        <v>2490</v>
      </c>
      <c r="AY1090">
        <v>135900</v>
      </c>
      <c r="AZ1090">
        <v>1</v>
      </c>
      <c r="BA1090" s="1" t="s">
        <v>3420</v>
      </c>
    </row>
    <row r="1091" spans="1:53">
      <c r="A1091" s="1" t="s">
        <v>1121</v>
      </c>
      <c r="B1091">
        <v>0</v>
      </c>
      <c r="C1091">
        <v>30618000</v>
      </c>
      <c r="D1091" s="1" t="s">
        <v>2128</v>
      </c>
      <c r="E1091">
        <v>0</v>
      </c>
      <c r="F1091">
        <v>139114</v>
      </c>
      <c r="G1091">
        <v>2</v>
      </c>
      <c r="H1091" s="1"/>
      <c r="I1091" s="1" t="s">
        <v>2405</v>
      </c>
      <c r="J1091" s="1" t="s">
        <v>2462</v>
      </c>
      <c r="K1091" s="1" t="s">
        <v>2464</v>
      </c>
      <c r="L1091" s="1" t="s">
        <v>2513</v>
      </c>
      <c r="M1091" s="1" t="s">
        <v>2599</v>
      </c>
      <c r="N1091" s="1" t="s">
        <v>2607</v>
      </c>
      <c r="O1091" s="1"/>
      <c r="P1091">
        <v>1</v>
      </c>
      <c r="Q1091" s="1" t="s">
        <v>2128</v>
      </c>
      <c r="R1091" s="1" t="s">
        <v>3107</v>
      </c>
      <c r="S1091" s="1"/>
      <c r="T1091" s="1" t="s">
        <v>3108</v>
      </c>
      <c r="U1091" s="1" t="s">
        <v>3234</v>
      </c>
      <c r="V1091" s="1" t="s">
        <v>3363</v>
      </c>
      <c r="W1091" s="1" t="s">
        <v>3396</v>
      </c>
      <c r="X1091" s="1" t="s">
        <v>3400</v>
      </c>
      <c r="Y1091" s="3">
        <v>46225</v>
      </c>
      <c r="Z1091" s="1" t="s">
        <v>3423</v>
      </c>
      <c r="AA1091" s="3">
        <v>46225</v>
      </c>
      <c r="AB1091" s="1" t="s">
        <v>3416</v>
      </c>
      <c r="AC1091" s="1" t="s">
        <v>3790</v>
      </c>
      <c r="AD1091" s="1" t="s">
        <v>3933</v>
      </c>
      <c r="AE1091" s="1" t="s">
        <v>3933</v>
      </c>
      <c r="AF1091" s="1" t="s">
        <v>3943</v>
      </c>
      <c r="AG1091" s="1" t="s">
        <v>2513</v>
      </c>
      <c r="AH1091" s="1" t="s">
        <v>2599</v>
      </c>
      <c r="AI1091" s="1" t="s">
        <v>3948</v>
      </c>
      <c r="AJ1091" s="1"/>
      <c r="AK1091" s="1"/>
      <c r="AL1091" s="1" t="s">
        <v>3952</v>
      </c>
      <c r="AM1091" s="1" t="s">
        <v>3952</v>
      </c>
      <c r="AN1091" s="1" t="s">
        <v>3958</v>
      </c>
      <c r="AO1091" s="1" t="s">
        <v>3996</v>
      </c>
      <c r="AP1091" s="1" t="s">
        <v>4215</v>
      </c>
      <c r="AQ1091" s="1"/>
      <c r="AR1091">
        <v>21266</v>
      </c>
      <c r="AS1091">
        <v>1</v>
      </c>
      <c r="AT1091" s="1" t="s">
        <v>4235</v>
      </c>
      <c r="AU1091">
        <v>30618000</v>
      </c>
      <c r="AV1091" s="1" t="s">
        <v>4511</v>
      </c>
      <c r="AW1091" s="1" t="s">
        <v>3943</v>
      </c>
      <c r="AX1091">
        <v>2490</v>
      </c>
      <c r="AY1091">
        <v>135900</v>
      </c>
      <c r="AZ1091">
        <v>2</v>
      </c>
      <c r="BA1091" s="1" t="s">
        <v>3420</v>
      </c>
    </row>
    <row r="1092" spans="1:53">
      <c r="A1092" s="1" t="s">
        <v>1122</v>
      </c>
      <c r="B1092">
        <v>0</v>
      </c>
      <c r="C1092">
        <v>8400000</v>
      </c>
      <c r="D1092" s="1" t="s">
        <v>2129</v>
      </c>
      <c r="E1092">
        <v>20</v>
      </c>
      <c r="F1092">
        <v>139155</v>
      </c>
      <c r="G1092">
        <v>1</v>
      </c>
      <c r="H1092" s="1"/>
      <c r="I1092" s="1" t="s">
        <v>2412</v>
      </c>
      <c r="J1092" s="1" t="s">
        <v>2462</v>
      </c>
      <c r="K1092" s="1" t="s">
        <v>2464</v>
      </c>
      <c r="L1092" s="1" t="s">
        <v>2486</v>
      </c>
      <c r="M1092" s="1" t="s">
        <v>2591</v>
      </c>
      <c r="N1092" s="1" t="s">
        <v>2607</v>
      </c>
      <c r="O1092" s="1"/>
      <c r="P1092">
        <v>1</v>
      </c>
      <c r="Q1092" s="1" t="s">
        <v>2270</v>
      </c>
      <c r="R1092" s="1" t="s">
        <v>3107</v>
      </c>
      <c r="S1092" s="1"/>
      <c r="T1092" s="1" t="s">
        <v>3108</v>
      </c>
      <c r="U1092" s="1" t="s">
        <v>2270</v>
      </c>
      <c r="V1092" s="1" t="s">
        <v>2129</v>
      </c>
      <c r="W1092" s="1" t="s">
        <v>3396</v>
      </c>
      <c r="X1092" s="1" t="s">
        <v>3400</v>
      </c>
      <c r="Y1092" s="3">
        <v>46225</v>
      </c>
      <c r="Z1092" s="1" t="s">
        <v>3423</v>
      </c>
      <c r="AA1092" s="3">
        <v>46225</v>
      </c>
      <c r="AB1092" s="1" t="s">
        <v>3416</v>
      </c>
      <c r="AC1092" s="1" t="s">
        <v>3791</v>
      </c>
      <c r="AD1092" s="1" t="s">
        <v>3933</v>
      </c>
      <c r="AE1092" s="1" t="s">
        <v>3934</v>
      </c>
      <c r="AF1092" s="1" t="s">
        <v>3943</v>
      </c>
      <c r="AG1092" s="1" t="s">
        <v>2486</v>
      </c>
      <c r="AH1092" s="1" t="s">
        <v>2591</v>
      </c>
      <c r="AI1092" s="1" t="s">
        <v>3948</v>
      </c>
      <c r="AJ1092" s="1"/>
      <c r="AK1092" s="1"/>
      <c r="AL1092" s="1" t="s">
        <v>3952</v>
      </c>
      <c r="AM1092" s="1" t="s">
        <v>3952</v>
      </c>
      <c r="AN1092" s="1" t="s">
        <v>3958</v>
      </c>
      <c r="AO1092" s="1" t="s">
        <v>4008</v>
      </c>
      <c r="AP1092" s="1" t="s">
        <v>4215</v>
      </c>
      <c r="AQ1092" s="1"/>
      <c r="AR1092">
        <v>4155</v>
      </c>
      <c r="AS1092">
        <v>1</v>
      </c>
      <c r="AT1092" s="1" t="s">
        <v>4235</v>
      </c>
      <c r="AU1092">
        <v>8400000</v>
      </c>
      <c r="AV1092" s="1" t="s">
        <v>4257</v>
      </c>
      <c r="AW1092" s="1" t="s">
        <v>3943</v>
      </c>
      <c r="AX1092">
        <v>1184</v>
      </c>
      <c r="AY1092">
        <v>135901</v>
      </c>
      <c r="AZ1092">
        <v>1</v>
      </c>
      <c r="BA1092" s="1" t="s">
        <v>3414</v>
      </c>
    </row>
    <row r="1093" spans="1:53">
      <c r="A1093" s="1" t="s">
        <v>1123</v>
      </c>
      <c r="B1093">
        <v>0</v>
      </c>
      <c r="C1093">
        <v>8019000</v>
      </c>
      <c r="D1093" s="1" t="s">
        <v>2130</v>
      </c>
      <c r="E1093">
        <v>20</v>
      </c>
      <c r="F1093">
        <v>139150</v>
      </c>
      <c r="G1093">
        <v>1</v>
      </c>
      <c r="H1093" s="1"/>
      <c r="I1093" s="1" t="s">
        <v>2412</v>
      </c>
      <c r="J1093" s="1" t="s">
        <v>2462</v>
      </c>
      <c r="K1093" s="1" t="s">
        <v>2464</v>
      </c>
      <c r="L1093" s="1" t="s">
        <v>2486</v>
      </c>
      <c r="M1093" s="1" t="s">
        <v>2591</v>
      </c>
      <c r="N1093" s="1" t="s">
        <v>2607</v>
      </c>
      <c r="O1093" s="1"/>
      <c r="P1093">
        <v>2</v>
      </c>
      <c r="Q1093" s="1" t="s">
        <v>2930</v>
      </c>
      <c r="R1093" s="1" t="s">
        <v>3107</v>
      </c>
      <c r="S1093" s="1"/>
      <c r="T1093" s="1" t="s">
        <v>3108</v>
      </c>
      <c r="U1093" s="1" t="s">
        <v>2930</v>
      </c>
      <c r="V1093" s="1" t="s">
        <v>2130</v>
      </c>
      <c r="W1093" s="1" t="s">
        <v>3396</v>
      </c>
      <c r="X1093" s="1" t="s">
        <v>3400</v>
      </c>
      <c r="Y1093" s="3">
        <v>46225</v>
      </c>
      <c r="Z1093" s="1" t="s">
        <v>3423</v>
      </c>
      <c r="AA1093" s="3">
        <v>46225</v>
      </c>
      <c r="AB1093" s="1" t="s">
        <v>3416</v>
      </c>
      <c r="AC1093" s="1" t="s">
        <v>3792</v>
      </c>
      <c r="AD1093" s="1" t="s">
        <v>3933</v>
      </c>
      <c r="AE1093" s="1" t="s">
        <v>3934</v>
      </c>
      <c r="AF1093" s="1" t="s">
        <v>3943</v>
      </c>
      <c r="AG1093" s="1" t="s">
        <v>2486</v>
      </c>
      <c r="AH1093" s="1" t="s">
        <v>2591</v>
      </c>
      <c r="AI1093" s="1" t="s">
        <v>3948</v>
      </c>
      <c r="AJ1093" s="1"/>
      <c r="AK1093" s="1"/>
      <c r="AL1093" s="1" t="s">
        <v>3952</v>
      </c>
      <c r="AM1093" s="1" t="s">
        <v>3952</v>
      </c>
      <c r="AN1093" s="1" t="s">
        <v>3958</v>
      </c>
      <c r="AO1093" s="1" t="s">
        <v>3972</v>
      </c>
      <c r="AP1093" s="1" t="s">
        <v>4215</v>
      </c>
      <c r="AQ1093" s="1"/>
      <c r="AR1093">
        <v>4155</v>
      </c>
      <c r="AS1093">
        <v>2</v>
      </c>
      <c r="AT1093" s="1" t="s">
        <v>4235</v>
      </c>
      <c r="AU1093">
        <v>4009500</v>
      </c>
      <c r="AV1093" s="1" t="s">
        <v>4257</v>
      </c>
      <c r="AW1093" s="1" t="s">
        <v>3943</v>
      </c>
      <c r="AX1093">
        <v>102</v>
      </c>
      <c r="AY1093">
        <v>135902</v>
      </c>
      <c r="AZ1093">
        <v>1</v>
      </c>
      <c r="BA1093" s="1" t="s">
        <v>3414</v>
      </c>
    </row>
    <row r="1094" spans="1:53">
      <c r="A1094" s="1" t="s">
        <v>1124</v>
      </c>
      <c r="B1094">
        <v>0</v>
      </c>
      <c r="C1094">
        <v>5187600</v>
      </c>
      <c r="D1094" s="1" t="s">
        <v>2131</v>
      </c>
      <c r="E1094">
        <v>20</v>
      </c>
      <c r="F1094">
        <v>139148</v>
      </c>
      <c r="G1094">
        <v>1</v>
      </c>
      <c r="H1094" s="1"/>
      <c r="I1094" s="1" t="s">
        <v>2412</v>
      </c>
      <c r="J1094" s="1" t="s">
        <v>2462</v>
      </c>
      <c r="K1094" s="1" t="s">
        <v>2464</v>
      </c>
      <c r="L1094" s="1" t="s">
        <v>2486</v>
      </c>
      <c r="M1094" s="1" t="s">
        <v>2591</v>
      </c>
      <c r="N1094" s="1" t="s">
        <v>2607</v>
      </c>
      <c r="O1094" s="1"/>
      <c r="P1094">
        <v>1</v>
      </c>
      <c r="Q1094" s="1" t="s">
        <v>2931</v>
      </c>
      <c r="R1094" s="1" t="s">
        <v>3107</v>
      </c>
      <c r="S1094" s="1"/>
      <c r="T1094" s="1" t="s">
        <v>3108</v>
      </c>
      <c r="U1094" s="1" t="s">
        <v>2931</v>
      </c>
      <c r="V1094" s="1" t="s">
        <v>2131</v>
      </c>
      <c r="W1094" s="1" t="s">
        <v>3396</v>
      </c>
      <c r="X1094" s="1" t="s">
        <v>3400</v>
      </c>
      <c r="Y1094" s="3">
        <v>46225</v>
      </c>
      <c r="Z1094" s="1" t="s">
        <v>3423</v>
      </c>
      <c r="AA1094" s="3">
        <v>46225</v>
      </c>
      <c r="AB1094" s="1" t="s">
        <v>3416</v>
      </c>
      <c r="AC1094" s="1" t="s">
        <v>3793</v>
      </c>
      <c r="AD1094" s="1" t="s">
        <v>3933</v>
      </c>
      <c r="AE1094" s="1" t="s">
        <v>3934</v>
      </c>
      <c r="AF1094" s="1" t="s">
        <v>3943</v>
      </c>
      <c r="AG1094" s="1" t="s">
        <v>2486</v>
      </c>
      <c r="AH1094" s="1" t="s">
        <v>2591</v>
      </c>
      <c r="AI1094" s="1" t="s">
        <v>3948</v>
      </c>
      <c r="AJ1094" s="1"/>
      <c r="AK1094" s="1"/>
      <c r="AL1094" s="1" t="s">
        <v>3952</v>
      </c>
      <c r="AM1094" s="1" t="s">
        <v>3952</v>
      </c>
      <c r="AN1094" s="1" t="s">
        <v>3958</v>
      </c>
      <c r="AO1094" s="1" t="s">
        <v>3972</v>
      </c>
      <c r="AP1094" s="1" t="s">
        <v>4215</v>
      </c>
      <c r="AQ1094" s="1"/>
      <c r="AR1094">
        <v>4155</v>
      </c>
      <c r="AS1094">
        <v>1</v>
      </c>
      <c r="AT1094" s="1" t="s">
        <v>4235</v>
      </c>
      <c r="AU1094">
        <v>5187600</v>
      </c>
      <c r="AV1094" s="1" t="s">
        <v>4257</v>
      </c>
      <c r="AW1094" s="1" t="s">
        <v>3943</v>
      </c>
      <c r="AX1094">
        <v>102</v>
      </c>
      <c r="AY1094">
        <v>135903</v>
      </c>
      <c r="AZ1094">
        <v>1</v>
      </c>
      <c r="BA1094" s="1" t="s">
        <v>3414</v>
      </c>
    </row>
    <row r="1095" spans="1:53">
      <c r="A1095" s="1" t="s">
        <v>1125</v>
      </c>
      <c r="B1095">
        <v>0</v>
      </c>
      <c r="C1095">
        <v>2475000</v>
      </c>
      <c r="D1095" s="1" t="s">
        <v>2132</v>
      </c>
      <c r="E1095">
        <v>0</v>
      </c>
      <c r="F1095">
        <v>139001</v>
      </c>
      <c r="G1095">
        <v>1</v>
      </c>
      <c r="H1095" s="1"/>
      <c r="I1095" s="1" t="s">
        <v>2405</v>
      </c>
      <c r="J1095" s="1" t="s">
        <v>2462</v>
      </c>
      <c r="K1095" s="1" t="s">
        <v>2464</v>
      </c>
      <c r="L1095" s="1" t="s">
        <v>2512</v>
      </c>
      <c r="M1095" s="1" t="s">
        <v>2587</v>
      </c>
      <c r="N1095" s="1" t="s">
        <v>2607</v>
      </c>
      <c r="O1095" s="1"/>
      <c r="P1095">
        <v>1</v>
      </c>
      <c r="Q1095" s="1" t="s">
        <v>2132</v>
      </c>
      <c r="R1095" s="1" t="s">
        <v>3107</v>
      </c>
      <c r="S1095" s="1"/>
      <c r="T1095" s="1" t="s">
        <v>3108</v>
      </c>
      <c r="U1095" s="1" t="s">
        <v>2132</v>
      </c>
      <c r="V1095" s="1" t="s">
        <v>2132</v>
      </c>
      <c r="W1095" s="1" t="s">
        <v>3396</v>
      </c>
      <c r="X1095" s="1" t="s">
        <v>3400</v>
      </c>
      <c r="Y1095" s="3">
        <v>46225</v>
      </c>
      <c r="Z1095" s="1" t="s">
        <v>3423</v>
      </c>
      <c r="AA1095" s="3">
        <v>46225</v>
      </c>
      <c r="AB1095" s="1" t="s">
        <v>3416</v>
      </c>
      <c r="AC1095" s="1" t="s">
        <v>3794</v>
      </c>
      <c r="AD1095" s="1" t="s">
        <v>3933</v>
      </c>
      <c r="AE1095" s="1" t="s">
        <v>3933</v>
      </c>
      <c r="AF1095" s="1" t="s">
        <v>3939</v>
      </c>
      <c r="AG1095" s="1" t="s">
        <v>2512</v>
      </c>
      <c r="AH1095" s="1" t="s">
        <v>2587</v>
      </c>
      <c r="AI1095" s="1" t="s">
        <v>3948</v>
      </c>
      <c r="AJ1095" s="1"/>
      <c r="AK1095" s="1"/>
      <c r="AL1095" s="1" t="s">
        <v>3952</v>
      </c>
      <c r="AM1095" s="1" t="s">
        <v>3952</v>
      </c>
      <c r="AN1095" s="1" t="s">
        <v>3958</v>
      </c>
      <c r="AO1095" s="1" t="s">
        <v>4160</v>
      </c>
      <c r="AP1095" s="1" t="s">
        <v>4212</v>
      </c>
      <c r="AQ1095" s="1"/>
      <c r="AR1095">
        <v>14862</v>
      </c>
      <c r="AS1095">
        <v>1</v>
      </c>
      <c r="AT1095" s="1" t="s">
        <v>4235</v>
      </c>
      <c r="AU1095">
        <v>2475000</v>
      </c>
      <c r="AV1095" s="1" t="s">
        <v>4244</v>
      </c>
      <c r="AW1095" s="1" t="s">
        <v>3939</v>
      </c>
      <c r="AX1095">
        <v>5906</v>
      </c>
      <c r="AY1095">
        <v>135904</v>
      </c>
      <c r="AZ1095">
        <v>1</v>
      </c>
      <c r="BA1095" s="1" t="s">
        <v>3407</v>
      </c>
    </row>
    <row r="1096" spans="1:53">
      <c r="A1096" s="1" t="s">
        <v>1126</v>
      </c>
      <c r="B1096">
        <v>0</v>
      </c>
      <c r="C1096">
        <v>480000</v>
      </c>
      <c r="D1096" s="1" t="s">
        <v>1685</v>
      </c>
      <c r="E1096">
        <v>20</v>
      </c>
      <c r="F1096">
        <v>138987</v>
      </c>
      <c r="G1096">
        <v>1</v>
      </c>
      <c r="H1096" s="1"/>
      <c r="I1096" s="1" t="s">
        <v>2421</v>
      </c>
      <c r="J1096" s="1" t="s">
        <v>2462</v>
      </c>
      <c r="K1096" s="1" t="s">
        <v>2464</v>
      </c>
      <c r="L1096" s="1" t="s">
        <v>2493</v>
      </c>
      <c r="M1096" s="1" t="s">
        <v>2594</v>
      </c>
      <c r="N1096" s="1" t="s">
        <v>2607</v>
      </c>
      <c r="O1096" s="1"/>
      <c r="P1096">
        <v>30</v>
      </c>
      <c r="Q1096" s="1" t="s">
        <v>1687</v>
      </c>
      <c r="R1096" s="1" t="s">
        <v>3107</v>
      </c>
      <c r="S1096" s="1"/>
      <c r="T1096" s="1" t="s">
        <v>3108</v>
      </c>
      <c r="U1096" s="1" t="s">
        <v>3235</v>
      </c>
      <c r="V1096" s="1" t="s">
        <v>3364</v>
      </c>
      <c r="W1096" s="1" t="s">
        <v>3396</v>
      </c>
      <c r="X1096" s="1" t="s">
        <v>3400</v>
      </c>
      <c r="Y1096" s="3">
        <v>46225</v>
      </c>
      <c r="Z1096" s="1" t="s">
        <v>3423</v>
      </c>
      <c r="AA1096" s="3">
        <v>46225</v>
      </c>
      <c r="AB1096" s="1" t="s">
        <v>3416</v>
      </c>
      <c r="AC1096" s="1" t="s">
        <v>3795</v>
      </c>
      <c r="AD1096" s="1" t="s">
        <v>3933</v>
      </c>
      <c r="AE1096" s="1" t="s">
        <v>3933</v>
      </c>
      <c r="AF1096" s="1" t="s">
        <v>3939</v>
      </c>
      <c r="AG1096" s="1" t="s">
        <v>2493</v>
      </c>
      <c r="AH1096" s="1" t="s">
        <v>2594</v>
      </c>
      <c r="AI1096" s="1" t="s">
        <v>3948</v>
      </c>
      <c r="AJ1096" s="1"/>
      <c r="AK1096" s="1"/>
      <c r="AL1096" s="1" t="s">
        <v>3952</v>
      </c>
      <c r="AM1096" s="1" t="s">
        <v>3952</v>
      </c>
      <c r="AN1096" s="1" t="s">
        <v>3958</v>
      </c>
      <c r="AO1096" s="1" t="s">
        <v>4161</v>
      </c>
      <c r="AP1096" s="1" t="s">
        <v>4212</v>
      </c>
      <c r="AQ1096" s="1"/>
      <c r="AR1096">
        <v>1265</v>
      </c>
      <c r="AS1096">
        <v>30</v>
      </c>
      <c r="AT1096" s="1" t="s">
        <v>4235</v>
      </c>
      <c r="AU1096">
        <v>16000</v>
      </c>
      <c r="AV1096" s="1" t="s">
        <v>4270</v>
      </c>
      <c r="AW1096" s="1" t="s">
        <v>3939</v>
      </c>
      <c r="AX1096">
        <v>950</v>
      </c>
      <c r="AY1096">
        <v>135905</v>
      </c>
      <c r="AZ1096">
        <v>1</v>
      </c>
      <c r="BA1096" s="1" t="s">
        <v>3407</v>
      </c>
    </row>
    <row r="1097" spans="1:53">
      <c r="A1097" s="1" t="s">
        <v>1127</v>
      </c>
      <c r="B1097">
        <v>0</v>
      </c>
      <c r="C1097">
        <v>1807200</v>
      </c>
      <c r="D1097" s="1" t="s">
        <v>2133</v>
      </c>
      <c r="E1097">
        <v>20</v>
      </c>
      <c r="F1097">
        <v>138987</v>
      </c>
      <c r="G1097">
        <v>2</v>
      </c>
      <c r="H1097" s="1"/>
      <c r="I1097" s="1" t="s">
        <v>2421</v>
      </c>
      <c r="J1097" s="1" t="s">
        <v>2462</v>
      </c>
      <c r="K1097" s="1" t="s">
        <v>2464</v>
      </c>
      <c r="L1097" s="1" t="s">
        <v>2493</v>
      </c>
      <c r="M1097" s="1" t="s">
        <v>2594</v>
      </c>
      <c r="N1097" s="1" t="s">
        <v>2607</v>
      </c>
      <c r="O1097" s="1"/>
      <c r="P1097">
        <v>1</v>
      </c>
      <c r="Q1097" s="1" t="s">
        <v>2932</v>
      </c>
      <c r="R1097" s="1" t="s">
        <v>3107</v>
      </c>
      <c r="S1097" s="1"/>
      <c r="T1097" s="1" t="s">
        <v>3108</v>
      </c>
      <c r="U1097" s="1" t="s">
        <v>3235</v>
      </c>
      <c r="V1097" s="1" t="s">
        <v>3364</v>
      </c>
      <c r="W1097" s="1" t="s">
        <v>3396</v>
      </c>
      <c r="X1097" s="1" t="s">
        <v>3400</v>
      </c>
      <c r="Y1097" s="3">
        <v>46225</v>
      </c>
      <c r="Z1097" s="1" t="s">
        <v>3423</v>
      </c>
      <c r="AA1097" s="3">
        <v>46225</v>
      </c>
      <c r="AB1097" s="1" t="s">
        <v>3416</v>
      </c>
      <c r="AC1097" s="1" t="s">
        <v>3795</v>
      </c>
      <c r="AD1097" s="1" t="s">
        <v>3933</v>
      </c>
      <c r="AE1097" s="1" t="s">
        <v>3933</v>
      </c>
      <c r="AF1097" s="1" t="s">
        <v>3939</v>
      </c>
      <c r="AG1097" s="1" t="s">
        <v>2493</v>
      </c>
      <c r="AH1097" s="1" t="s">
        <v>2594</v>
      </c>
      <c r="AI1097" s="1" t="s">
        <v>3948</v>
      </c>
      <c r="AJ1097" s="1"/>
      <c r="AK1097" s="1"/>
      <c r="AL1097" s="1" t="s">
        <v>3952</v>
      </c>
      <c r="AM1097" s="1" t="s">
        <v>3952</v>
      </c>
      <c r="AN1097" s="1" t="s">
        <v>3958</v>
      </c>
      <c r="AO1097" s="1" t="s">
        <v>4161</v>
      </c>
      <c r="AP1097" s="1" t="s">
        <v>4212</v>
      </c>
      <c r="AQ1097" s="1"/>
      <c r="AR1097">
        <v>1265</v>
      </c>
      <c r="AS1097">
        <v>1</v>
      </c>
      <c r="AT1097" s="1" t="s">
        <v>4235</v>
      </c>
      <c r="AU1097">
        <v>1807200</v>
      </c>
      <c r="AV1097" s="1" t="s">
        <v>4270</v>
      </c>
      <c r="AW1097" s="1" t="s">
        <v>3939</v>
      </c>
      <c r="AX1097">
        <v>950</v>
      </c>
      <c r="AY1097">
        <v>135905</v>
      </c>
      <c r="AZ1097">
        <v>2</v>
      </c>
      <c r="BA1097" s="1" t="s">
        <v>3407</v>
      </c>
    </row>
    <row r="1098" spans="1:53">
      <c r="A1098" s="1" t="s">
        <v>1128</v>
      </c>
      <c r="B1098">
        <v>0</v>
      </c>
      <c r="C1098">
        <v>550000</v>
      </c>
      <c r="D1098" s="1" t="s">
        <v>2134</v>
      </c>
      <c r="E1098">
        <v>0</v>
      </c>
      <c r="F1098">
        <v>138980</v>
      </c>
      <c r="G1098">
        <v>1</v>
      </c>
      <c r="H1098" s="1"/>
      <c r="I1098" s="1" t="s">
        <v>2405</v>
      </c>
      <c r="J1098" s="1" t="s">
        <v>2462</v>
      </c>
      <c r="K1098" s="1" t="s">
        <v>2464</v>
      </c>
      <c r="L1098" s="1" t="s">
        <v>2498</v>
      </c>
      <c r="M1098" s="1" t="s">
        <v>2589</v>
      </c>
      <c r="N1098" s="1" t="s">
        <v>2607</v>
      </c>
      <c r="O1098" s="1"/>
      <c r="P1098">
        <v>0</v>
      </c>
      <c r="Q1098" s="1" t="s">
        <v>2609</v>
      </c>
      <c r="R1098" s="1" t="s">
        <v>3107</v>
      </c>
      <c r="S1098" s="1"/>
      <c r="T1098" s="1" t="s">
        <v>3108</v>
      </c>
      <c r="U1098" s="1" t="s">
        <v>2134</v>
      </c>
      <c r="V1098" s="1" t="s">
        <v>2134</v>
      </c>
      <c r="W1098" s="1" t="s">
        <v>3396</v>
      </c>
      <c r="X1098" s="1" t="s">
        <v>3400</v>
      </c>
      <c r="Y1098" s="3">
        <v>46225</v>
      </c>
      <c r="Z1098" s="1" t="s">
        <v>3423</v>
      </c>
      <c r="AA1098" s="3">
        <v>46225</v>
      </c>
      <c r="AB1098" s="1" t="s">
        <v>3416</v>
      </c>
      <c r="AC1098" s="1" t="s">
        <v>3796</v>
      </c>
      <c r="AD1098" s="1" t="s">
        <v>3933</v>
      </c>
      <c r="AE1098" s="1" t="s">
        <v>3933</v>
      </c>
      <c r="AF1098" s="1" t="s">
        <v>3939</v>
      </c>
      <c r="AG1098" s="1" t="s">
        <v>2498</v>
      </c>
      <c r="AH1098" s="1" t="s">
        <v>2589</v>
      </c>
      <c r="AI1098" s="1" t="s">
        <v>3948</v>
      </c>
      <c r="AJ1098" s="1"/>
      <c r="AK1098" s="1"/>
      <c r="AL1098" s="1" t="s">
        <v>3954</v>
      </c>
      <c r="AM1098" s="1" t="s">
        <v>3954</v>
      </c>
      <c r="AN1098" s="1" t="s">
        <v>3958</v>
      </c>
      <c r="AO1098" s="1" t="s">
        <v>3992</v>
      </c>
      <c r="AP1098" s="1" t="s">
        <v>4212</v>
      </c>
      <c r="AQ1098" s="1"/>
      <c r="AR1098">
        <v>14862</v>
      </c>
      <c r="AS1098">
        <v>1</v>
      </c>
      <c r="AT1098" s="1" t="s">
        <v>4235</v>
      </c>
      <c r="AU1098">
        <v>550000</v>
      </c>
      <c r="AV1098" s="1" t="s">
        <v>4244</v>
      </c>
      <c r="AW1098" s="1" t="s">
        <v>3939</v>
      </c>
      <c r="AX1098">
        <v>3726</v>
      </c>
      <c r="AY1098">
        <v>135906</v>
      </c>
      <c r="AZ1098">
        <v>1</v>
      </c>
      <c r="BA1098" s="1" t="s">
        <v>3416</v>
      </c>
    </row>
    <row r="1099" spans="1:53">
      <c r="A1099" s="1" t="s">
        <v>1129</v>
      </c>
      <c r="B1099">
        <v>0</v>
      </c>
      <c r="C1099">
        <v>160000</v>
      </c>
      <c r="D1099" s="1" t="s">
        <v>2135</v>
      </c>
      <c r="E1099">
        <v>0</v>
      </c>
      <c r="F1099">
        <v>138977</v>
      </c>
      <c r="G1099">
        <v>1</v>
      </c>
      <c r="H1099" s="1"/>
      <c r="I1099" s="1" t="s">
        <v>2412</v>
      </c>
      <c r="J1099" s="1" t="s">
        <v>2462</v>
      </c>
      <c r="K1099" s="1" t="s">
        <v>2464</v>
      </c>
      <c r="L1099" s="1" t="s">
        <v>2515</v>
      </c>
      <c r="M1099" s="1" t="s">
        <v>2599</v>
      </c>
      <c r="N1099" s="1" t="s">
        <v>2607</v>
      </c>
      <c r="O1099" s="1"/>
      <c r="P1099">
        <v>1</v>
      </c>
      <c r="Q1099" s="1" t="s">
        <v>2135</v>
      </c>
      <c r="R1099" s="1" t="s">
        <v>3107</v>
      </c>
      <c r="S1099" s="1"/>
      <c r="T1099" s="1" t="s">
        <v>3108</v>
      </c>
      <c r="U1099" s="1" t="s">
        <v>2135</v>
      </c>
      <c r="V1099" s="1" t="s">
        <v>2135</v>
      </c>
      <c r="W1099" s="1" t="s">
        <v>3396</v>
      </c>
      <c r="X1099" s="1"/>
      <c r="Y1099" s="3">
        <v>46225</v>
      </c>
      <c r="Z1099" s="1" t="s">
        <v>3423</v>
      </c>
      <c r="AA1099" s="3">
        <v>46225</v>
      </c>
      <c r="AB1099" s="1" t="s">
        <v>3416</v>
      </c>
      <c r="AC1099" s="1" t="s">
        <v>3797</v>
      </c>
      <c r="AD1099" s="1" t="s">
        <v>3933</v>
      </c>
      <c r="AE1099" s="1" t="s">
        <v>3933</v>
      </c>
      <c r="AF1099" s="1" t="s">
        <v>3943</v>
      </c>
      <c r="AG1099" s="1" t="s">
        <v>2515</v>
      </c>
      <c r="AH1099" s="1" t="s">
        <v>2599</v>
      </c>
      <c r="AI1099" s="1" t="s">
        <v>3948</v>
      </c>
      <c r="AJ1099" s="1"/>
      <c r="AK1099" s="1"/>
      <c r="AL1099" s="1" t="s">
        <v>3952</v>
      </c>
      <c r="AM1099" s="1" t="s">
        <v>3952</v>
      </c>
      <c r="AN1099" s="1" t="s">
        <v>3958</v>
      </c>
      <c r="AO1099" s="1" t="s">
        <v>4162</v>
      </c>
      <c r="AP1099" s="1" t="s">
        <v>4212</v>
      </c>
      <c r="AQ1099" s="1"/>
      <c r="AR1099">
        <v>1185</v>
      </c>
      <c r="AS1099">
        <v>1</v>
      </c>
      <c r="AT1099" s="1" t="s">
        <v>4235</v>
      </c>
      <c r="AU1099">
        <v>160000</v>
      </c>
      <c r="AV1099" s="1" t="s">
        <v>4296</v>
      </c>
      <c r="AW1099" s="1" t="s">
        <v>3943</v>
      </c>
      <c r="AX1099">
        <v>6345</v>
      </c>
      <c r="AY1099">
        <v>135907</v>
      </c>
      <c r="AZ1099">
        <v>1</v>
      </c>
      <c r="BA1099" s="1" t="s">
        <v>3405</v>
      </c>
    </row>
    <row r="1100" spans="1:53">
      <c r="A1100" s="1" t="s">
        <v>1130</v>
      </c>
      <c r="B1100">
        <v>0</v>
      </c>
      <c r="C1100">
        <v>14983334</v>
      </c>
      <c r="D1100" s="1" t="s">
        <v>1507</v>
      </c>
      <c r="E1100">
        <v>20</v>
      </c>
      <c r="F1100">
        <v>138975</v>
      </c>
      <c r="G1100">
        <v>1</v>
      </c>
      <c r="H1100" s="1"/>
      <c r="I1100" s="1" t="s">
        <v>2412</v>
      </c>
      <c r="J1100" s="1" t="s">
        <v>2462</v>
      </c>
      <c r="K1100" s="1" t="s">
        <v>2464</v>
      </c>
      <c r="L1100" s="1" t="s">
        <v>2486</v>
      </c>
      <c r="M1100" s="1" t="s">
        <v>2591</v>
      </c>
      <c r="N1100" s="1" t="s">
        <v>2607</v>
      </c>
      <c r="O1100" s="1"/>
      <c r="P1100">
        <v>2</v>
      </c>
      <c r="Q1100" s="1" t="s">
        <v>2642</v>
      </c>
      <c r="R1100" s="1" t="s">
        <v>3107</v>
      </c>
      <c r="S1100" s="1"/>
      <c r="T1100" s="1" t="s">
        <v>3108</v>
      </c>
      <c r="U1100" s="1" t="s">
        <v>2642</v>
      </c>
      <c r="V1100" s="1" t="s">
        <v>1507</v>
      </c>
      <c r="W1100" s="1" t="s">
        <v>3396</v>
      </c>
      <c r="X1100" s="1" t="s">
        <v>3400</v>
      </c>
      <c r="Y1100" s="3">
        <v>46225</v>
      </c>
      <c r="Z1100" s="1" t="s">
        <v>3423</v>
      </c>
      <c r="AA1100" s="3">
        <v>46225</v>
      </c>
      <c r="AB1100" s="1" t="s">
        <v>3416</v>
      </c>
      <c r="AC1100" s="1" t="s">
        <v>3798</v>
      </c>
      <c r="AD1100" s="1" t="s">
        <v>3933</v>
      </c>
      <c r="AE1100" s="1" t="s">
        <v>3934</v>
      </c>
      <c r="AF1100" s="1" t="s">
        <v>3943</v>
      </c>
      <c r="AG1100" s="1" t="s">
        <v>2486</v>
      </c>
      <c r="AH1100" s="1" t="s">
        <v>2591</v>
      </c>
      <c r="AI1100" s="1" t="s">
        <v>3948</v>
      </c>
      <c r="AJ1100" s="1"/>
      <c r="AK1100" s="1"/>
      <c r="AL1100" s="1" t="s">
        <v>3952</v>
      </c>
      <c r="AM1100" s="1" t="s">
        <v>3952</v>
      </c>
      <c r="AN1100" s="1" t="s">
        <v>3958</v>
      </c>
      <c r="AO1100" s="1" t="s">
        <v>4008</v>
      </c>
      <c r="AP1100" s="1" t="s">
        <v>4212</v>
      </c>
      <c r="AQ1100" s="1"/>
      <c r="AR1100">
        <v>4155</v>
      </c>
      <c r="AS1100">
        <v>2</v>
      </c>
      <c r="AT1100" s="1" t="s">
        <v>4235</v>
      </c>
      <c r="AU1100">
        <v>7491667</v>
      </c>
      <c r="AV1100" s="1" t="s">
        <v>4257</v>
      </c>
      <c r="AW1100" s="1" t="s">
        <v>3943</v>
      </c>
      <c r="AX1100">
        <v>1184</v>
      </c>
      <c r="AY1100">
        <v>135908</v>
      </c>
      <c r="AZ1100">
        <v>1</v>
      </c>
      <c r="BA1100" s="1" t="s">
        <v>3405</v>
      </c>
    </row>
    <row r="1101" spans="1:53" ht="28.5">
      <c r="A1101" s="2" t="s">
        <v>1131</v>
      </c>
      <c r="B1101">
        <v>0</v>
      </c>
      <c r="C1101">
        <v>26666666.670000002</v>
      </c>
      <c r="D1101" s="1" t="s">
        <v>2136</v>
      </c>
      <c r="E1101">
        <v>20</v>
      </c>
      <c r="F1101">
        <v>139021</v>
      </c>
      <c r="G1101">
        <v>1</v>
      </c>
      <c r="H1101" s="1"/>
      <c r="I1101" s="1" t="s">
        <v>2412</v>
      </c>
      <c r="J1101" s="1" t="s">
        <v>2462</v>
      </c>
      <c r="K1101" s="1" t="s">
        <v>2464</v>
      </c>
      <c r="L1101" s="1" t="s">
        <v>2486</v>
      </c>
      <c r="M1101" s="1" t="s">
        <v>2591</v>
      </c>
      <c r="N1101" s="1" t="s">
        <v>2607</v>
      </c>
      <c r="O1101" s="1"/>
      <c r="P1101">
        <v>5</v>
      </c>
      <c r="Q1101" s="1" t="s">
        <v>2933</v>
      </c>
      <c r="R1101" s="1" t="s">
        <v>3107</v>
      </c>
      <c r="S1101" s="1"/>
      <c r="T1101" s="1" t="s">
        <v>3108</v>
      </c>
      <c r="U1101" s="1" t="s">
        <v>2933</v>
      </c>
      <c r="V1101" s="1" t="s">
        <v>2136</v>
      </c>
      <c r="W1101" s="1" t="s">
        <v>3396</v>
      </c>
      <c r="X1101" s="1"/>
      <c r="Y1101" s="3">
        <v>46225</v>
      </c>
      <c r="Z1101" s="1" t="s">
        <v>3423</v>
      </c>
      <c r="AA1101" s="3">
        <v>46225</v>
      </c>
      <c r="AB1101" s="1" t="s">
        <v>3416</v>
      </c>
      <c r="AC1101" s="1" t="s">
        <v>3799</v>
      </c>
      <c r="AD1101" s="1" t="s">
        <v>3933</v>
      </c>
      <c r="AE1101" s="1" t="s">
        <v>3934</v>
      </c>
      <c r="AF1101" s="1" t="s">
        <v>3943</v>
      </c>
      <c r="AG1101" s="1" t="s">
        <v>2486</v>
      </c>
      <c r="AH1101" s="1" t="s">
        <v>2591</v>
      </c>
      <c r="AI1101" s="1" t="s">
        <v>3948</v>
      </c>
      <c r="AJ1101" s="1"/>
      <c r="AK1101" s="1"/>
      <c r="AL1101" s="1" t="s">
        <v>3952</v>
      </c>
      <c r="AM1101" s="1" t="s">
        <v>3952</v>
      </c>
      <c r="AN1101" s="1" t="s">
        <v>3958</v>
      </c>
      <c r="AO1101" s="1" t="s">
        <v>4037</v>
      </c>
      <c r="AP1101" s="1" t="s">
        <v>4212</v>
      </c>
      <c r="AQ1101" s="1"/>
      <c r="AR1101">
        <v>4155</v>
      </c>
      <c r="AS1101">
        <v>5</v>
      </c>
      <c r="AT1101" s="1" t="s">
        <v>4235</v>
      </c>
      <c r="AU1101">
        <v>5333333.3333299998</v>
      </c>
      <c r="AV1101" s="1" t="s">
        <v>4257</v>
      </c>
      <c r="AW1101" s="1" t="s">
        <v>3943</v>
      </c>
      <c r="AX1101">
        <v>123</v>
      </c>
      <c r="AY1101">
        <v>135909</v>
      </c>
      <c r="AZ1101">
        <v>1</v>
      </c>
      <c r="BA1101" s="1" t="s">
        <v>3407</v>
      </c>
    </row>
    <row r="1102" spans="1:53">
      <c r="A1102" s="1" t="s">
        <v>1132</v>
      </c>
      <c r="B1102">
        <v>0</v>
      </c>
      <c r="C1102">
        <v>1000000</v>
      </c>
      <c r="D1102" s="1" t="s">
        <v>1438</v>
      </c>
      <c r="E1102">
        <v>0</v>
      </c>
      <c r="F1102">
        <v>139018</v>
      </c>
      <c r="G1102">
        <v>1</v>
      </c>
      <c r="H1102" s="1"/>
      <c r="I1102" s="1" t="s">
        <v>2417</v>
      </c>
      <c r="J1102" s="1" t="s">
        <v>2462</v>
      </c>
      <c r="K1102" s="1" t="s">
        <v>2464</v>
      </c>
      <c r="L1102" s="1" t="s">
        <v>2492</v>
      </c>
      <c r="M1102" s="1" t="s">
        <v>2599</v>
      </c>
      <c r="N1102" s="1" t="s">
        <v>2607</v>
      </c>
      <c r="O1102" s="1"/>
      <c r="P1102">
        <v>0</v>
      </c>
      <c r="Q1102" s="1" t="s">
        <v>2609</v>
      </c>
      <c r="R1102" s="1" t="s">
        <v>3107</v>
      </c>
      <c r="S1102" s="1"/>
      <c r="T1102" s="1" t="s">
        <v>3108</v>
      </c>
      <c r="U1102" s="1" t="s">
        <v>1438</v>
      </c>
      <c r="V1102" s="1" t="s">
        <v>1438</v>
      </c>
      <c r="W1102" s="1" t="s">
        <v>3396</v>
      </c>
      <c r="X1102" s="1"/>
      <c r="Y1102" s="3">
        <v>46225</v>
      </c>
      <c r="Z1102" s="1" t="s">
        <v>3423</v>
      </c>
      <c r="AA1102" s="3">
        <v>46225</v>
      </c>
      <c r="AB1102" s="1" t="s">
        <v>3416</v>
      </c>
      <c r="AC1102" s="1" t="s">
        <v>3800</v>
      </c>
      <c r="AD1102" s="1" t="s">
        <v>3933</v>
      </c>
      <c r="AE1102" s="1" t="s">
        <v>3933</v>
      </c>
      <c r="AF1102" s="1" t="s">
        <v>3943</v>
      </c>
      <c r="AG1102" s="1" t="s">
        <v>2492</v>
      </c>
      <c r="AH1102" s="1" t="s">
        <v>2599</v>
      </c>
      <c r="AI1102" s="1" t="s">
        <v>3948</v>
      </c>
      <c r="AJ1102" s="1"/>
      <c r="AK1102" s="1"/>
      <c r="AL1102" s="1" t="s">
        <v>3954</v>
      </c>
      <c r="AM1102" s="1" t="s">
        <v>3954</v>
      </c>
      <c r="AN1102" s="1" t="s">
        <v>3958</v>
      </c>
      <c r="AO1102" s="1" t="s">
        <v>3992</v>
      </c>
      <c r="AP1102" s="1" t="s">
        <v>4212</v>
      </c>
      <c r="AQ1102" s="1"/>
      <c r="AR1102">
        <v>4276</v>
      </c>
      <c r="AS1102">
        <v>1</v>
      </c>
      <c r="AT1102" s="1" t="s">
        <v>4235</v>
      </c>
      <c r="AU1102">
        <v>1000000</v>
      </c>
      <c r="AV1102" s="1" t="s">
        <v>4272</v>
      </c>
      <c r="AW1102" s="1" t="s">
        <v>3943</v>
      </c>
      <c r="AX1102">
        <v>3726</v>
      </c>
      <c r="AY1102">
        <v>135910</v>
      </c>
      <c r="AZ1102">
        <v>1</v>
      </c>
      <c r="BA1102" s="1" t="s">
        <v>3416</v>
      </c>
    </row>
    <row r="1103" spans="1:53">
      <c r="A1103" s="1" t="s">
        <v>1133</v>
      </c>
      <c r="B1103">
        <v>0</v>
      </c>
      <c r="C1103">
        <v>331500</v>
      </c>
      <c r="D1103" s="1" t="s">
        <v>2137</v>
      </c>
      <c r="E1103">
        <v>20</v>
      </c>
      <c r="F1103">
        <v>139017</v>
      </c>
      <c r="G1103">
        <v>1</v>
      </c>
      <c r="H1103" s="1"/>
      <c r="I1103" s="1" t="s">
        <v>2421</v>
      </c>
      <c r="J1103" s="1" t="s">
        <v>2462</v>
      </c>
      <c r="K1103" s="1" t="s">
        <v>2464</v>
      </c>
      <c r="L1103" s="1" t="s">
        <v>2493</v>
      </c>
      <c r="M1103" s="1" t="s">
        <v>2594</v>
      </c>
      <c r="N1103" s="1" t="s">
        <v>2607</v>
      </c>
      <c r="O1103" s="1"/>
      <c r="P1103">
        <v>39</v>
      </c>
      <c r="Q1103" s="1" t="s">
        <v>2934</v>
      </c>
      <c r="R1103" s="1" t="s">
        <v>3107</v>
      </c>
      <c r="S1103" s="1"/>
      <c r="T1103" s="1" t="s">
        <v>3108</v>
      </c>
      <c r="U1103" s="1" t="s">
        <v>3236</v>
      </c>
      <c r="V1103" s="1" t="s">
        <v>3365</v>
      </c>
      <c r="W1103" s="1" t="s">
        <v>3396</v>
      </c>
      <c r="X1103" s="1" t="s">
        <v>3400</v>
      </c>
      <c r="Y1103" s="3">
        <v>46225</v>
      </c>
      <c r="Z1103" s="1" t="s">
        <v>3423</v>
      </c>
      <c r="AA1103" s="3">
        <v>46225</v>
      </c>
      <c r="AB1103" s="1" t="s">
        <v>3416</v>
      </c>
      <c r="AC1103" s="1" t="s">
        <v>3801</v>
      </c>
      <c r="AD1103" s="1" t="s">
        <v>3933</v>
      </c>
      <c r="AE1103" s="1" t="s">
        <v>3933</v>
      </c>
      <c r="AF1103" s="1" t="s">
        <v>3939</v>
      </c>
      <c r="AG1103" s="1" t="s">
        <v>2493</v>
      </c>
      <c r="AH1103" s="1" t="s">
        <v>2594</v>
      </c>
      <c r="AI1103" s="1" t="s">
        <v>3948</v>
      </c>
      <c r="AJ1103" s="1"/>
      <c r="AK1103" s="1"/>
      <c r="AL1103" s="1" t="s">
        <v>3952</v>
      </c>
      <c r="AM1103" s="1" t="s">
        <v>3952</v>
      </c>
      <c r="AN1103" s="1" t="s">
        <v>3958</v>
      </c>
      <c r="AO1103" s="1" t="s">
        <v>4028</v>
      </c>
      <c r="AP1103" s="1" t="s">
        <v>4212</v>
      </c>
      <c r="AQ1103" s="1"/>
      <c r="AR1103">
        <v>1265</v>
      </c>
      <c r="AS1103">
        <v>39</v>
      </c>
      <c r="AT1103" s="1" t="s">
        <v>4235</v>
      </c>
      <c r="AU1103">
        <v>8500</v>
      </c>
      <c r="AV1103" s="1" t="s">
        <v>4270</v>
      </c>
      <c r="AW1103" s="1" t="s">
        <v>3939</v>
      </c>
      <c r="AX1103">
        <v>2865</v>
      </c>
      <c r="AY1103">
        <v>135911</v>
      </c>
      <c r="AZ1103">
        <v>1</v>
      </c>
      <c r="BA1103" s="1" t="s">
        <v>3407</v>
      </c>
    </row>
    <row r="1104" spans="1:53">
      <c r="A1104" s="1" t="s">
        <v>1134</v>
      </c>
      <c r="B1104">
        <v>0</v>
      </c>
      <c r="C1104">
        <v>1925700</v>
      </c>
      <c r="D1104" s="1" t="s">
        <v>2138</v>
      </c>
      <c r="E1104">
        <v>20</v>
      </c>
      <c r="F1104">
        <v>139017</v>
      </c>
      <c r="G1104">
        <v>2</v>
      </c>
      <c r="H1104" s="1"/>
      <c r="I1104" s="1" t="s">
        <v>2421</v>
      </c>
      <c r="J1104" s="1" t="s">
        <v>2462</v>
      </c>
      <c r="K1104" s="1" t="s">
        <v>2464</v>
      </c>
      <c r="L1104" s="1" t="s">
        <v>2493</v>
      </c>
      <c r="M1104" s="1" t="s">
        <v>2594</v>
      </c>
      <c r="N1104" s="1" t="s">
        <v>2607</v>
      </c>
      <c r="O1104" s="1"/>
      <c r="P1104">
        <v>35</v>
      </c>
      <c r="Q1104" s="1" t="s">
        <v>2935</v>
      </c>
      <c r="R1104" s="1" t="s">
        <v>3107</v>
      </c>
      <c r="S1104" s="1"/>
      <c r="T1104" s="1" t="s">
        <v>3108</v>
      </c>
      <c r="U1104" s="1" t="s">
        <v>3236</v>
      </c>
      <c r="V1104" s="1" t="s">
        <v>3365</v>
      </c>
      <c r="W1104" s="1" t="s">
        <v>3396</v>
      </c>
      <c r="X1104" s="1" t="s">
        <v>3400</v>
      </c>
      <c r="Y1104" s="3">
        <v>46225</v>
      </c>
      <c r="Z1104" s="1" t="s">
        <v>3423</v>
      </c>
      <c r="AA1104" s="3">
        <v>46225</v>
      </c>
      <c r="AB1104" s="1" t="s">
        <v>3416</v>
      </c>
      <c r="AC1104" s="1" t="s">
        <v>3801</v>
      </c>
      <c r="AD1104" s="1" t="s">
        <v>3933</v>
      </c>
      <c r="AE1104" s="1" t="s">
        <v>3933</v>
      </c>
      <c r="AF1104" s="1" t="s">
        <v>3939</v>
      </c>
      <c r="AG1104" s="1" t="s">
        <v>2493</v>
      </c>
      <c r="AH1104" s="1" t="s">
        <v>2594</v>
      </c>
      <c r="AI1104" s="1" t="s">
        <v>3948</v>
      </c>
      <c r="AJ1104" s="1"/>
      <c r="AK1104" s="1"/>
      <c r="AL1104" s="1" t="s">
        <v>3952</v>
      </c>
      <c r="AM1104" s="1" t="s">
        <v>3952</v>
      </c>
      <c r="AN1104" s="1" t="s">
        <v>3958</v>
      </c>
      <c r="AO1104" s="1" t="s">
        <v>4028</v>
      </c>
      <c r="AP1104" s="1" t="s">
        <v>4212</v>
      </c>
      <c r="AQ1104" s="1"/>
      <c r="AR1104">
        <v>1265</v>
      </c>
      <c r="AS1104">
        <v>35</v>
      </c>
      <c r="AT1104" s="1" t="s">
        <v>4235</v>
      </c>
      <c r="AU1104">
        <v>55020</v>
      </c>
      <c r="AV1104" s="1" t="s">
        <v>4270</v>
      </c>
      <c r="AW1104" s="1" t="s">
        <v>3939</v>
      </c>
      <c r="AX1104">
        <v>2865</v>
      </c>
      <c r="AY1104">
        <v>135911</v>
      </c>
      <c r="AZ1104">
        <v>2</v>
      </c>
      <c r="BA1104" s="1" t="s">
        <v>3407</v>
      </c>
    </row>
    <row r="1105" spans="1:53">
      <c r="A1105" s="1" t="s">
        <v>1135</v>
      </c>
      <c r="B1105">
        <v>0</v>
      </c>
      <c r="C1105">
        <v>5810112</v>
      </c>
      <c r="D1105" s="1" t="s">
        <v>2139</v>
      </c>
      <c r="E1105">
        <v>20</v>
      </c>
      <c r="F1105">
        <v>139017</v>
      </c>
      <c r="G1105">
        <v>3</v>
      </c>
      <c r="H1105" s="1"/>
      <c r="I1105" s="1" t="s">
        <v>2421</v>
      </c>
      <c r="J1105" s="1" t="s">
        <v>2462</v>
      </c>
      <c r="K1105" s="1" t="s">
        <v>2464</v>
      </c>
      <c r="L1105" s="1" t="s">
        <v>2493</v>
      </c>
      <c r="M1105" s="1" t="s">
        <v>2594</v>
      </c>
      <c r="N1105" s="1" t="s">
        <v>2607</v>
      </c>
      <c r="O1105" s="1"/>
      <c r="P1105">
        <v>96</v>
      </c>
      <c r="Q1105" s="1" t="s">
        <v>2936</v>
      </c>
      <c r="R1105" s="1" t="s">
        <v>3107</v>
      </c>
      <c r="S1105" s="1"/>
      <c r="T1105" s="1" t="s">
        <v>3108</v>
      </c>
      <c r="U1105" s="1" t="s">
        <v>3236</v>
      </c>
      <c r="V1105" s="1" t="s">
        <v>3365</v>
      </c>
      <c r="W1105" s="1" t="s">
        <v>3396</v>
      </c>
      <c r="X1105" s="1" t="s">
        <v>3400</v>
      </c>
      <c r="Y1105" s="3">
        <v>46225</v>
      </c>
      <c r="Z1105" s="1" t="s">
        <v>3423</v>
      </c>
      <c r="AA1105" s="3">
        <v>46225</v>
      </c>
      <c r="AB1105" s="1" t="s">
        <v>3416</v>
      </c>
      <c r="AC1105" s="1" t="s">
        <v>3801</v>
      </c>
      <c r="AD1105" s="1" t="s">
        <v>3933</v>
      </c>
      <c r="AE1105" s="1" t="s">
        <v>3933</v>
      </c>
      <c r="AF1105" s="1" t="s">
        <v>3939</v>
      </c>
      <c r="AG1105" s="1" t="s">
        <v>2493</v>
      </c>
      <c r="AH1105" s="1" t="s">
        <v>2594</v>
      </c>
      <c r="AI1105" s="1" t="s">
        <v>3948</v>
      </c>
      <c r="AJ1105" s="1"/>
      <c r="AK1105" s="1"/>
      <c r="AL1105" s="1" t="s">
        <v>3952</v>
      </c>
      <c r="AM1105" s="1" t="s">
        <v>3952</v>
      </c>
      <c r="AN1105" s="1" t="s">
        <v>3958</v>
      </c>
      <c r="AO1105" s="1" t="s">
        <v>4028</v>
      </c>
      <c r="AP1105" s="1" t="s">
        <v>4212</v>
      </c>
      <c r="AQ1105" s="1"/>
      <c r="AR1105">
        <v>1265</v>
      </c>
      <c r="AS1105">
        <v>96</v>
      </c>
      <c r="AT1105" s="1" t="s">
        <v>4235</v>
      </c>
      <c r="AU1105">
        <v>60522</v>
      </c>
      <c r="AV1105" s="1" t="s">
        <v>4270</v>
      </c>
      <c r="AW1105" s="1" t="s">
        <v>3939</v>
      </c>
      <c r="AX1105">
        <v>2865</v>
      </c>
      <c r="AY1105">
        <v>135911</v>
      </c>
      <c r="AZ1105">
        <v>3</v>
      </c>
      <c r="BA1105" s="1" t="s">
        <v>3407</v>
      </c>
    </row>
    <row r="1106" spans="1:53">
      <c r="A1106" s="1" t="s">
        <v>1136</v>
      </c>
      <c r="B1106">
        <v>0</v>
      </c>
      <c r="C1106">
        <v>629000</v>
      </c>
      <c r="D1106" s="1" t="s">
        <v>2140</v>
      </c>
      <c r="E1106">
        <v>20</v>
      </c>
      <c r="F1106">
        <v>139017</v>
      </c>
      <c r="G1106">
        <v>4</v>
      </c>
      <c r="H1106" s="1"/>
      <c r="I1106" s="1" t="s">
        <v>2421</v>
      </c>
      <c r="J1106" s="1" t="s">
        <v>2462</v>
      </c>
      <c r="K1106" s="1" t="s">
        <v>2464</v>
      </c>
      <c r="L1106" s="1" t="s">
        <v>2493</v>
      </c>
      <c r="M1106" s="1" t="s">
        <v>2594</v>
      </c>
      <c r="N1106" s="1" t="s">
        <v>2607</v>
      </c>
      <c r="O1106" s="1"/>
      <c r="P1106">
        <v>74</v>
      </c>
      <c r="Q1106" s="1" t="s">
        <v>2937</v>
      </c>
      <c r="R1106" s="1" t="s">
        <v>3107</v>
      </c>
      <c r="S1106" s="1"/>
      <c r="T1106" s="1" t="s">
        <v>3108</v>
      </c>
      <c r="U1106" s="1" t="s">
        <v>3236</v>
      </c>
      <c r="V1106" s="1" t="s">
        <v>3365</v>
      </c>
      <c r="W1106" s="1" t="s">
        <v>3396</v>
      </c>
      <c r="X1106" s="1" t="s">
        <v>3400</v>
      </c>
      <c r="Y1106" s="3">
        <v>46225</v>
      </c>
      <c r="Z1106" s="1" t="s">
        <v>3423</v>
      </c>
      <c r="AA1106" s="3">
        <v>46225</v>
      </c>
      <c r="AB1106" s="1" t="s">
        <v>3416</v>
      </c>
      <c r="AC1106" s="1" t="s">
        <v>3801</v>
      </c>
      <c r="AD1106" s="1" t="s">
        <v>3933</v>
      </c>
      <c r="AE1106" s="1" t="s">
        <v>3933</v>
      </c>
      <c r="AF1106" s="1" t="s">
        <v>3939</v>
      </c>
      <c r="AG1106" s="1" t="s">
        <v>2493</v>
      </c>
      <c r="AH1106" s="1" t="s">
        <v>2594</v>
      </c>
      <c r="AI1106" s="1" t="s">
        <v>3948</v>
      </c>
      <c r="AJ1106" s="1"/>
      <c r="AK1106" s="1"/>
      <c r="AL1106" s="1" t="s">
        <v>3952</v>
      </c>
      <c r="AM1106" s="1" t="s">
        <v>3952</v>
      </c>
      <c r="AN1106" s="1" t="s">
        <v>3958</v>
      </c>
      <c r="AO1106" s="1" t="s">
        <v>4028</v>
      </c>
      <c r="AP1106" s="1" t="s">
        <v>4212</v>
      </c>
      <c r="AQ1106" s="1"/>
      <c r="AR1106">
        <v>1265</v>
      </c>
      <c r="AS1106">
        <v>74</v>
      </c>
      <c r="AT1106" s="1" t="s">
        <v>4235</v>
      </c>
      <c r="AU1106">
        <v>8500</v>
      </c>
      <c r="AV1106" s="1" t="s">
        <v>4270</v>
      </c>
      <c r="AW1106" s="1" t="s">
        <v>3939</v>
      </c>
      <c r="AX1106">
        <v>2865</v>
      </c>
      <c r="AY1106">
        <v>135911</v>
      </c>
      <c r="AZ1106">
        <v>4</v>
      </c>
      <c r="BA1106" s="1" t="s">
        <v>3407</v>
      </c>
    </row>
    <row r="1107" spans="1:53">
      <c r="A1107" s="1" t="s">
        <v>1137</v>
      </c>
      <c r="B1107">
        <v>0</v>
      </c>
      <c r="C1107">
        <v>950000</v>
      </c>
      <c r="D1107" s="1" t="s">
        <v>2141</v>
      </c>
      <c r="E1107">
        <v>0</v>
      </c>
      <c r="F1107">
        <v>139003</v>
      </c>
      <c r="G1107">
        <v>1</v>
      </c>
      <c r="H1107" s="1"/>
      <c r="I1107" s="1" t="s">
        <v>2405</v>
      </c>
      <c r="J1107" s="1" t="s">
        <v>2462</v>
      </c>
      <c r="K1107" s="1" t="s">
        <v>2464</v>
      </c>
      <c r="L1107" s="1" t="s">
        <v>2512</v>
      </c>
      <c r="M1107" s="1" t="s">
        <v>2587</v>
      </c>
      <c r="N1107" s="1" t="s">
        <v>2607</v>
      </c>
      <c r="O1107" s="1"/>
      <c r="P1107">
        <v>1</v>
      </c>
      <c r="Q1107" s="1" t="s">
        <v>2141</v>
      </c>
      <c r="R1107" s="1" t="s">
        <v>3107</v>
      </c>
      <c r="S1107" s="1"/>
      <c r="T1107" s="1" t="s">
        <v>3108</v>
      </c>
      <c r="U1107" s="1" t="s">
        <v>2141</v>
      </c>
      <c r="V1107" s="1" t="s">
        <v>2141</v>
      </c>
      <c r="W1107" s="1" t="s">
        <v>3396</v>
      </c>
      <c r="X1107" s="1" t="s">
        <v>3400</v>
      </c>
      <c r="Y1107" s="3">
        <v>46225</v>
      </c>
      <c r="Z1107" s="1" t="s">
        <v>3423</v>
      </c>
      <c r="AA1107" s="3">
        <v>46225</v>
      </c>
      <c r="AB1107" s="1" t="s">
        <v>3416</v>
      </c>
      <c r="AC1107" s="1" t="s">
        <v>3802</v>
      </c>
      <c r="AD1107" s="1" t="s">
        <v>3933</v>
      </c>
      <c r="AE1107" s="1" t="s">
        <v>3933</v>
      </c>
      <c r="AF1107" s="1" t="s">
        <v>3939</v>
      </c>
      <c r="AG1107" s="1" t="s">
        <v>2512</v>
      </c>
      <c r="AH1107" s="1" t="s">
        <v>2587</v>
      </c>
      <c r="AI1107" s="1" t="s">
        <v>3948</v>
      </c>
      <c r="AJ1107" s="1"/>
      <c r="AK1107" s="1"/>
      <c r="AL1107" s="1" t="s">
        <v>3952</v>
      </c>
      <c r="AM1107" s="1" t="s">
        <v>3952</v>
      </c>
      <c r="AN1107" s="1" t="s">
        <v>3958</v>
      </c>
      <c r="AO1107" s="1" t="s">
        <v>4163</v>
      </c>
      <c r="AP1107" s="1" t="s">
        <v>4212</v>
      </c>
      <c r="AQ1107" s="1"/>
      <c r="AR1107">
        <v>14862</v>
      </c>
      <c r="AS1107">
        <v>1</v>
      </c>
      <c r="AT1107" s="1" t="s">
        <v>4235</v>
      </c>
      <c r="AU1107">
        <v>950000</v>
      </c>
      <c r="AV1107" s="1" t="s">
        <v>4244</v>
      </c>
      <c r="AW1107" s="1" t="s">
        <v>3939</v>
      </c>
      <c r="AX1107">
        <v>5329</v>
      </c>
      <c r="AY1107">
        <v>135912</v>
      </c>
      <c r="AZ1107">
        <v>1</v>
      </c>
      <c r="BA1107" s="1" t="s">
        <v>3407</v>
      </c>
    </row>
    <row r="1108" spans="1:53">
      <c r="A1108" s="1" t="s">
        <v>1138</v>
      </c>
      <c r="B1108">
        <v>0</v>
      </c>
      <c r="C1108">
        <v>300000</v>
      </c>
      <c r="D1108" s="1" t="s">
        <v>1467</v>
      </c>
      <c r="E1108">
        <v>0</v>
      </c>
      <c r="F1108">
        <v>139002</v>
      </c>
      <c r="G1108">
        <v>1</v>
      </c>
      <c r="H1108" s="1"/>
      <c r="I1108" s="1" t="s">
        <v>2405</v>
      </c>
      <c r="J1108" s="1" t="s">
        <v>2462</v>
      </c>
      <c r="K1108" s="1" t="s">
        <v>2464</v>
      </c>
      <c r="L1108" s="1" t="s">
        <v>2512</v>
      </c>
      <c r="M1108" s="1" t="s">
        <v>2587</v>
      </c>
      <c r="N1108" s="1" t="s">
        <v>2607</v>
      </c>
      <c r="O1108" s="1"/>
      <c r="P1108">
        <v>1</v>
      </c>
      <c r="Q1108" s="1" t="s">
        <v>1467</v>
      </c>
      <c r="R1108" s="1" t="s">
        <v>3107</v>
      </c>
      <c r="S1108" s="1"/>
      <c r="T1108" s="1" t="s">
        <v>3108</v>
      </c>
      <c r="U1108" s="1" t="s">
        <v>1467</v>
      </c>
      <c r="V1108" s="1" t="s">
        <v>1467</v>
      </c>
      <c r="W1108" s="1" t="s">
        <v>3396</v>
      </c>
      <c r="X1108" s="1" t="s">
        <v>3400</v>
      </c>
      <c r="Y1108" s="3">
        <v>46225</v>
      </c>
      <c r="Z1108" s="1" t="s">
        <v>3423</v>
      </c>
      <c r="AA1108" s="3">
        <v>46225</v>
      </c>
      <c r="AB1108" s="1" t="s">
        <v>3416</v>
      </c>
      <c r="AC1108" s="1" t="s">
        <v>3803</v>
      </c>
      <c r="AD1108" s="1" t="s">
        <v>3933</v>
      </c>
      <c r="AE1108" s="1" t="s">
        <v>3933</v>
      </c>
      <c r="AF1108" s="1" t="s">
        <v>3939</v>
      </c>
      <c r="AG1108" s="1" t="s">
        <v>2512</v>
      </c>
      <c r="AH1108" s="1" t="s">
        <v>2587</v>
      </c>
      <c r="AI1108" s="1" t="s">
        <v>3948</v>
      </c>
      <c r="AJ1108" s="1"/>
      <c r="AK1108" s="1"/>
      <c r="AL1108" s="1" t="s">
        <v>3952</v>
      </c>
      <c r="AM1108" s="1" t="s">
        <v>3952</v>
      </c>
      <c r="AN1108" s="1" t="s">
        <v>3958</v>
      </c>
      <c r="AO1108" s="1" t="s">
        <v>4164</v>
      </c>
      <c r="AP1108" s="1" t="s">
        <v>4212</v>
      </c>
      <c r="AQ1108" s="1"/>
      <c r="AR1108">
        <v>14862</v>
      </c>
      <c r="AS1108">
        <v>1</v>
      </c>
      <c r="AT1108" s="1" t="s">
        <v>4235</v>
      </c>
      <c r="AU1108">
        <v>300000</v>
      </c>
      <c r="AV1108" s="1" t="s">
        <v>4244</v>
      </c>
      <c r="AW1108" s="1" t="s">
        <v>3939</v>
      </c>
      <c r="AX1108">
        <v>5256</v>
      </c>
      <c r="AY1108">
        <v>135913</v>
      </c>
      <c r="AZ1108">
        <v>1</v>
      </c>
      <c r="BA1108" s="1" t="s">
        <v>3407</v>
      </c>
    </row>
    <row r="1109" spans="1:53">
      <c r="A1109" s="1" t="s">
        <v>1139</v>
      </c>
      <c r="B1109">
        <v>0</v>
      </c>
      <c r="C1109">
        <v>341666.67</v>
      </c>
      <c r="D1109" s="1" t="s">
        <v>2142</v>
      </c>
      <c r="E1109">
        <v>20</v>
      </c>
      <c r="F1109">
        <v>139106</v>
      </c>
      <c r="G1109">
        <v>1</v>
      </c>
      <c r="H1109" s="1"/>
      <c r="I1109" s="1" t="s">
        <v>2428</v>
      </c>
      <c r="J1109" s="1" t="s">
        <v>2462</v>
      </c>
      <c r="K1109" s="1" t="s">
        <v>2464</v>
      </c>
      <c r="L1109" s="1" t="s">
        <v>2510</v>
      </c>
      <c r="M1109" s="1" t="s">
        <v>2581</v>
      </c>
      <c r="N1109" s="1" t="s">
        <v>2607</v>
      </c>
      <c r="O1109" s="1"/>
      <c r="P1109">
        <v>1</v>
      </c>
      <c r="Q1109" s="1" t="s">
        <v>2938</v>
      </c>
      <c r="R1109" s="1" t="s">
        <v>3107</v>
      </c>
      <c r="S1109" s="1"/>
      <c r="T1109" s="1" t="s">
        <v>3108</v>
      </c>
      <c r="U1109" s="1" t="s">
        <v>2938</v>
      </c>
      <c r="V1109" s="1" t="s">
        <v>2142</v>
      </c>
      <c r="W1109" s="1" t="s">
        <v>3396</v>
      </c>
      <c r="X1109" s="1"/>
      <c r="Y1109" s="3">
        <v>46225</v>
      </c>
      <c r="Z1109" s="1" t="s">
        <v>3423</v>
      </c>
      <c r="AA1109" s="3">
        <v>46225</v>
      </c>
      <c r="AB1109" s="1" t="s">
        <v>3416</v>
      </c>
      <c r="AC1109" s="1" t="s">
        <v>3804</v>
      </c>
      <c r="AD1109" s="1" t="s">
        <v>3933</v>
      </c>
      <c r="AE1109" s="1" t="s">
        <v>3934</v>
      </c>
      <c r="AF1109" s="1" t="s">
        <v>3936</v>
      </c>
      <c r="AG1109" s="1" t="s">
        <v>2510</v>
      </c>
      <c r="AH1109" s="1" t="s">
        <v>2581</v>
      </c>
      <c r="AI1109" s="1" t="s">
        <v>3948</v>
      </c>
      <c r="AJ1109" s="1"/>
      <c r="AK1109" s="1"/>
      <c r="AL1109" s="1" t="s">
        <v>3952</v>
      </c>
      <c r="AM1109" s="1" t="s">
        <v>3952</v>
      </c>
      <c r="AN1109" s="1" t="s">
        <v>3958</v>
      </c>
      <c r="AO1109" s="1" t="s">
        <v>4165</v>
      </c>
      <c r="AP1109" s="1" t="s">
        <v>4212</v>
      </c>
      <c r="AQ1109" s="1"/>
      <c r="AR1109">
        <v>3937</v>
      </c>
      <c r="AS1109">
        <v>1</v>
      </c>
      <c r="AT1109" s="1" t="s">
        <v>4235</v>
      </c>
      <c r="AU1109">
        <v>341666.67</v>
      </c>
      <c r="AV1109" s="1" t="s">
        <v>4512</v>
      </c>
      <c r="AW1109" s="1" t="s">
        <v>3936</v>
      </c>
      <c r="AX1109">
        <v>2520</v>
      </c>
      <c r="AY1109">
        <v>135914</v>
      </c>
      <c r="AZ1109">
        <v>1</v>
      </c>
      <c r="BA1109" s="1" t="s">
        <v>3412</v>
      </c>
    </row>
    <row r="1110" spans="1:53">
      <c r="A1110" s="1" t="s">
        <v>1140</v>
      </c>
      <c r="B1110">
        <v>0</v>
      </c>
      <c r="C1110">
        <v>3437500</v>
      </c>
      <c r="D1110" s="1" t="s">
        <v>2143</v>
      </c>
      <c r="E1110">
        <v>0</v>
      </c>
      <c r="F1110">
        <v>139099</v>
      </c>
      <c r="G1110">
        <v>1</v>
      </c>
      <c r="H1110" s="1"/>
      <c r="I1110" s="1" t="s">
        <v>2405</v>
      </c>
      <c r="J1110" s="1" t="s">
        <v>2463</v>
      </c>
      <c r="K1110" s="1" t="s">
        <v>2464</v>
      </c>
      <c r="L1110" s="1" t="s">
        <v>2502</v>
      </c>
      <c r="M1110" s="1" t="s">
        <v>2584</v>
      </c>
      <c r="N1110" s="1" t="s">
        <v>2607</v>
      </c>
      <c r="O1110" s="1"/>
      <c r="P1110">
        <v>0</v>
      </c>
      <c r="Q1110" s="1" t="s">
        <v>2609</v>
      </c>
      <c r="R1110" s="1" t="s">
        <v>3107</v>
      </c>
      <c r="S1110" s="1"/>
      <c r="T1110" s="1" t="s">
        <v>3108</v>
      </c>
      <c r="U1110" s="1" t="s">
        <v>3237</v>
      </c>
      <c r="V1110" s="1" t="s">
        <v>3237</v>
      </c>
      <c r="W1110" s="1" t="s">
        <v>3396</v>
      </c>
      <c r="X1110" s="1" t="s">
        <v>3400</v>
      </c>
      <c r="Y1110" s="3">
        <v>46225</v>
      </c>
      <c r="Z1110" s="1" t="s">
        <v>3423</v>
      </c>
      <c r="AA1110" s="3">
        <v>46225</v>
      </c>
      <c r="AB1110" s="1" t="s">
        <v>3416</v>
      </c>
      <c r="AC1110" s="1" t="s">
        <v>3805</v>
      </c>
      <c r="AD1110" s="1" t="s">
        <v>3933</v>
      </c>
      <c r="AE1110" s="1" t="s">
        <v>3933</v>
      </c>
      <c r="AF1110" s="1" t="s">
        <v>3939</v>
      </c>
      <c r="AG1110" s="1" t="s">
        <v>2502</v>
      </c>
      <c r="AH1110" s="1" t="s">
        <v>2584</v>
      </c>
      <c r="AI1110" s="1" t="s">
        <v>3948</v>
      </c>
      <c r="AJ1110" s="1"/>
      <c r="AK1110" s="1"/>
      <c r="AL1110" s="1" t="s">
        <v>3954</v>
      </c>
      <c r="AM1110" s="1" t="s">
        <v>3954</v>
      </c>
      <c r="AN1110" s="1" t="s">
        <v>3958</v>
      </c>
      <c r="AO1110" s="1" t="s">
        <v>4166</v>
      </c>
      <c r="AP1110" s="1" t="s">
        <v>4212</v>
      </c>
      <c r="AQ1110" s="1"/>
      <c r="AR1110">
        <v>11533</v>
      </c>
      <c r="AS1110">
        <v>25</v>
      </c>
      <c r="AT1110" s="1" t="s">
        <v>4237</v>
      </c>
      <c r="AU1110">
        <v>137500</v>
      </c>
      <c r="AV1110" s="1" t="s">
        <v>4274</v>
      </c>
      <c r="AW1110" s="1" t="s">
        <v>3939</v>
      </c>
      <c r="AX1110">
        <v>7194</v>
      </c>
      <c r="AY1110">
        <v>135915</v>
      </c>
      <c r="AZ1110">
        <v>1</v>
      </c>
      <c r="BA1110" s="1" t="s">
        <v>3412</v>
      </c>
    </row>
    <row r="1111" spans="1:53">
      <c r="A1111" s="1" t="s">
        <v>1141</v>
      </c>
      <c r="B1111">
        <v>0</v>
      </c>
      <c r="C1111">
        <v>512500</v>
      </c>
      <c r="D1111" s="1" t="s">
        <v>2144</v>
      </c>
      <c r="E1111">
        <v>0</v>
      </c>
      <c r="F1111">
        <v>139099</v>
      </c>
      <c r="G1111">
        <v>2</v>
      </c>
      <c r="H1111" s="1"/>
      <c r="I1111" s="1" t="s">
        <v>2405</v>
      </c>
      <c r="J1111" s="1" t="s">
        <v>2463</v>
      </c>
      <c r="K1111" s="1" t="s">
        <v>2464</v>
      </c>
      <c r="L1111" s="1" t="s">
        <v>2502</v>
      </c>
      <c r="M1111" s="1" t="s">
        <v>2584</v>
      </c>
      <c r="N1111" s="1" t="s">
        <v>2607</v>
      </c>
      <c r="O1111" s="1"/>
      <c r="P1111">
        <v>0</v>
      </c>
      <c r="Q1111" s="1" t="s">
        <v>2609</v>
      </c>
      <c r="R1111" s="1" t="s">
        <v>3107</v>
      </c>
      <c r="S1111" s="1"/>
      <c r="T1111" s="1" t="s">
        <v>3108</v>
      </c>
      <c r="U1111" s="1" t="s">
        <v>3237</v>
      </c>
      <c r="V1111" s="1" t="s">
        <v>3237</v>
      </c>
      <c r="W1111" s="1" t="s">
        <v>3396</v>
      </c>
      <c r="X1111" s="1" t="s">
        <v>3400</v>
      </c>
      <c r="Y1111" s="3">
        <v>46225</v>
      </c>
      <c r="Z1111" s="1" t="s">
        <v>3423</v>
      </c>
      <c r="AA1111" s="3">
        <v>46225</v>
      </c>
      <c r="AB1111" s="1" t="s">
        <v>3416</v>
      </c>
      <c r="AC1111" s="1" t="s">
        <v>3805</v>
      </c>
      <c r="AD1111" s="1" t="s">
        <v>3933</v>
      </c>
      <c r="AE1111" s="1" t="s">
        <v>3933</v>
      </c>
      <c r="AF1111" s="1" t="s">
        <v>3939</v>
      </c>
      <c r="AG1111" s="1" t="s">
        <v>2502</v>
      </c>
      <c r="AH1111" s="1" t="s">
        <v>2584</v>
      </c>
      <c r="AI1111" s="1" t="s">
        <v>3948</v>
      </c>
      <c r="AJ1111" s="1"/>
      <c r="AK1111" s="1"/>
      <c r="AL1111" s="1" t="s">
        <v>3954</v>
      </c>
      <c r="AM1111" s="1" t="s">
        <v>3954</v>
      </c>
      <c r="AN1111" s="1" t="s">
        <v>3958</v>
      </c>
      <c r="AO1111" s="1" t="s">
        <v>4166</v>
      </c>
      <c r="AP1111" s="1" t="s">
        <v>4212</v>
      </c>
      <c r="AQ1111" s="1"/>
      <c r="AR1111">
        <v>11533</v>
      </c>
      <c r="AS1111">
        <v>5</v>
      </c>
      <c r="AT1111" s="1" t="s">
        <v>4237</v>
      </c>
      <c r="AU1111">
        <v>102500</v>
      </c>
      <c r="AV1111" s="1" t="s">
        <v>4274</v>
      </c>
      <c r="AW1111" s="1" t="s">
        <v>3939</v>
      </c>
      <c r="AX1111">
        <v>7194</v>
      </c>
      <c r="AY1111">
        <v>135915</v>
      </c>
      <c r="AZ1111">
        <v>2</v>
      </c>
      <c r="BA1111" s="1" t="s">
        <v>3412</v>
      </c>
    </row>
    <row r="1112" spans="1:53">
      <c r="A1112" s="1" t="s">
        <v>1142</v>
      </c>
      <c r="B1112">
        <v>0</v>
      </c>
      <c r="C1112">
        <v>130000</v>
      </c>
      <c r="D1112" s="1" t="s">
        <v>2145</v>
      </c>
      <c r="E1112">
        <v>0</v>
      </c>
      <c r="F1112">
        <v>139099</v>
      </c>
      <c r="G1112">
        <v>3</v>
      </c>
      <c r="H1112" s="1"/>
      <c r="I1112" s="1" t="s">
        <v>2405</v>
      </c>
      <c r="J1112" s="1" t="s">
        <v>2463</v>
      </c>
      <c r="K1112" s="1" t="s">
        <v>2464</v>
      </c>
      <c r="L1112" s="1" t="s">
        <v>2502</v>
      </c>
      <c r="M1112" s="1" t="s">
        <v>2584</v>
      </c>
      <c r="N1112" s="1" t="s">
        <v>2607</v>
      </c>
      <c r="O1112" s="1"/>
      <c r="P1112">
        <v>0</v>
      </c>
      <c r="Q1112" s="1" t="s">
        <v>2609</v>
      </c>
      <c r="R1112" s="1" t="s">
        <v>3107</v>
      </c>
      <c r="S1112" s="1"/>
      <c r="T1112" s="1" t="s">
        <v>3108</v>
      </c>
      <c r="U1112" s="1" t="s">
        <v>3237</v>
      </c>
      <c r="V1112" s="1" t="s">
        <v>3237</v>
      </c>
      <c r="W1112" s="1" t="s">
        <v>3396</v>
      </c>
      <c r="X1112" s="1" t="s">
        <v>3400</v>
      </c>
      <c r="Y1112" s="3">
        <v>46225</v>
      </c>
      <c r="Z1112" s="1" t="s">
        <v>3423</v>
      </c>
      <c r="AA1112" s="3">
        <v>46225</v>
      </c>
      <c r="AB1112" s="1" t="s">
        <v>3416</v>
      </c>
      <c r="AC1112" s="1" t="s">
        <v>3805</v>
      </c>
      <c r="AD1112" s="1" t="s">
        <v>3933</v>
      </c>
      <c r="AE1112" s="1" t="s">
        <v>3933</v>
      </c>
      <c r="AF1112" s="1" t="s">
        <v>3939</v>
      </c>
      <c r="AG1112" s="1" t="s">
        <v>2502</v>
      </c>
      <c r="AH1112" s="1" t="s">
        <v>2584</v>
      </c>
      <c r="AI1112" s="1" t="s">
        <v>3948</v>
      </c>
      <c r="AJ1112" s="1"/>
      <c r="AK1112" s="1"/>
      <c r="AL1112" s="1" t="s">
        <v>3954</v>
      </c>
      <c r="AM1112" s="1" t="s">
        <v>3954</v>
      </c>
      <c r="AN1112" s="1" t="s">
        <v>3958</v>
      </c>
      <c r="AO1112" s="1" t="s">
        <v>4166</v>
      </c>
      <c r="AP1112" s="1" t="s">
        <v>4212</v>
      </c>
      <c r="AQ1112" s="1"/>
      <c r="AR1112">
        <v>11533</v>
      </c>
      <c r="AS1112">
        <v>1</v>
      </c>
      <c r="AT1112" s="1" t="s">
        <v>4237</v>
      </c>
      <c r="AU1112">
        <v>130000</v>
      </c>
      <c r="AV1112" s="1" t="s">
        <v>4274</v>
      </c>
      <c r="AW1112" s="1" t="s">
        <v>3939</v>
      </c>
      <c r="AX1112">
        <v>7194</v>
      </c>
      <c r="AY1112">
        <v>135915</v>
      </c>
      <c r="AZ1112">
        <v>3</v>
      </c>
      <c r="BA1112" s="1" t="s">
        <v>3412</v>
      </c>
    </row>
    <row r="1113" spans="1:53">
      <c r="A1113" s="1" t="s">
        <v>1143</v>
      </c>
      <c r="B1113">
        <v>0</v>
      </c>
      <c r="C1113">
        <v>2250000</v>
      </c>
      <c r="D1113" s="1" t="s">
        <v>2146</v>
      </c>
      <c r="E1113">
        <v>20</v>
      </c>
      <c r="F1113">
        <v>139144</v>
      </c>
      <c r="G1113">
        <v>1</v>
      </c>
      <c r="H1113" s="1"/>
      <c r="I1113" s="1" t="s">
        <v>2405</v>
      </c>
      <c r="J1113" s="1" t="s">
        <v>2463</v>
      </c>
      <c r="K1113" s="1" t="s">
        <v>2468</v>
      </c>
      <c r="L1113" s="1" t="s">
        <v>2545</v>
      </c>
      <c r="M1113" s="1" t="s">
        <v>2585</v>
      </c>
      <c r="N1113" s="1" t="s">
        <v>2607</v>
      </c>
      <c r="O1113" s="1"/>
      <c r="P1113">
        <v>0</v>
      </c>
      <c r="Q1113" s="1" t="s">
        <v>2609</v>
      </c>
      <c r="R1113" s="1" t="s">
        <v>3107</v>
      </c>
      <c r="S1113" s="1"/>
      <c r="T1113" s="1" t="s">
        <v>3110</v>
      </c>
      <c r="U1113" s="1" t="s">
        <v>1859</v>
      </c>
      <c r="V1113" s="1" t="s">
        <v>2146</v>
      </c>
      <c r="W1113" s="1" t="s">
        <v>3396</v>
      </c>
      <c r="X1113" s="1" t="s">
        <v>3400</v>
      </c>
      <c r="Y1113" s="3">
        <v>46225</v>
      </c>
      <c r="Z1113" s="1" t="s">
        <v>3423</v>
      </c>
      <c r="AA1113" s="3">
        <v>46225</v>
      </c>
      <c r="AB1113" s="1" t="s">
        <v>3416</v>
      </c>
      <c r="AC1113" s="1"/>
      <c r="AD1113" s="1" t="s">
        <v>3933</v>
      </c>
      <c r="AE1113" s="1" t="s">
        <v>3933</v>
      </c>
      <c r="AF1113" s="1" t="s">
        <v>3941</v>
      </c>
      <c r="AG1113" s="1" t="s">
        <v>2545</v>
      </c>
      <c r="AH1113" s="1" t="s">
        <v>2585</v>
      </c>
      <c r="AI1113" s="1" t="s">
        <v>3948</v>
      </c>
      <c r="AJ1113" s="1"/>
      <c r="AK1113" s="1"/>
      <c r="AL1113" s="1" t="s">
        <v>3954</v>
      </c>
      <c r="AM1113" s="1" t="s">
        <v>3954</v>
      </c>
      <c r="AN1113" s="1" t="s">
        <v>3960</v>
      </c>
      <c r="AO1113" s="1" t="s">
        <v>4167</v>
      </c>
      <c r="AP1113" s="1" t="s">
        <v>4217</v>
      </c>
      <c r="AQ1113" s="1"/>
      <c r="AR1113">
        <v>11533</v>
      </c>
      <c r="AS1113">
        <v>1</v>
      </c>
      <c r="AT1113" s="1" t="s">
        <v>4237</v>
      </c>
      <c r="AU1113">
        <v>2250000</v>
      </c>
      <c r="AV1113" s="1" t="s">
        <v>4274</v>
      </c>
      <c r="AW1113" s="1" t="s">
        <v>3941</v>
      </c>
      <c r="AX1113">
        <v>7214</v>
      </c>
      <c r="AY1113">
        <v>135916</v>
      </c>
      <c r="AZ1113">
        <v>1</v>
      </c>
      <c r="BA1113" s="1" t="s">
        <v>3414</v>
      </c>
    </row>
    <row r="1114" spans="1:53">
      <c r="A1114" s="1" t="s">
        <v>1144</v>
      </c>
      <c r="B1114">
        <v>0</v>
      </c>
      <c r="C1114">
        <v>39465000</v>
      </c>
      <c r="D1114" s="1" t="s">
        <v>2147</v>
      </c>
      <c r="E1114">
        <v>0</v>
      </c>
      <c r="F1114">
        <v>139084</v>
      </c>
      <c r="G1114">
        <v>1</v>
      </c>
      <c r="H1114" s="1"/>
      <c r="I1114" s="1" t="s">
        <v>2417</v>
      </c>
      <c r="J1114" s="1" t="s">
        <v>2462</v>
      </c>
      <c r="K1114" s="1" t="s">
        <v>2465</v>
      </c>
      <c r="L1114" s="1" t="s">
        <v>2533</v>
      </c>
      <c r="M1114" s="1" t="s">
        <v>2598</v>
      </c>
      <c r="N1114" s="1" t="s">
        <v>2607</v>
      </c>
      <c r="O1114" s="1"/>
      <c r="P1114">
        <v>1</v>
      </c>
      <c r="Q1114" s="1" t="s">
        <v>2147</v>
      </c>
      <c r="R1114" s="1" t="s">
        <v>3107</v>
      </c>
      <c r="S1114" s="1"/>
      <c r="T1114" s="1" t="s">
        <v>3109</v>
      </c>
      <c r="U1114" s="1" t="s">
        <v>2147</v>
      </c>
      <c r="V1114" s="1" t="s">
        <v>2147</v>
      </c>
      <c r="W1114" s="1" t="s">
        <v>3396</v>
      </c>
      <c r="X1114" s="1"/>
      <c r="Y1114" s="3">
        <v>46225</v>
      </c>
      <c r="Z1114" s="1" t="s">
        <v>3423</v>
      </c>
      <c r="AA1114" s="3">
        <v>46225</v>
      </c>
      <c r="AB1114" s="1" t="s">
        <v>3416</v>
      </c>
      <c r="AC1114" s="1" t="s">
        <v>3806</v>
      </c>
      <c r="AD1114" s="1" t="s">
        <v>3933</v>
      </c>
      <c r="AE1114" s="1" t="s">
        <v>3933</v>
      </c>
      <c r="AF1114" s="1" t="s">
        <v>3937</v>
      </c>
      <c r="AG1114" s="1" t="s">
        <v>2533</v>
      </c>
      <c r="AH1114" s="1" t="s">
        <v>2598</v>
      </c>
      <c r="AI1114" s="1" t="s">
        <v>3948</v>
      </c>
      <c r="AJ1114" s="1"/>
      <c r="AK1114" s="1"/>
      <c r="AL1114" s="1" t="s">
        <v>3952</v>
      </c>
      <c r="AM1114" s="1" t="s">
        <v>3952</v>
      </c>
      <c r="AN1114" s="1" t="s">
        <v>3959</v>
      </c>
      <c r="AO1114" s="1" t="s">
        <v>3992</v>
      </c>
      <c r="AP1114" s="1" t="s">
        <v>4229</v>
      </c>
      <c r="AQ1114" s="1"/>
      <c r="AR1114">
        <v>1284</v>
      </c>
      <c r="AS1114">
        <v>1</v>
      </c>
      <c r="AT1114" s="1" t="s">
        <v>4235</v>
      </c>
      <c r="AU1114">
        <v>39465000</v>
      </c>
      <c r="AV1114" s="1" t="s">
        <v>4513</v>
      </c>
      <c r="AW1114" s="1" t="s">
        <v>3937</v>
      </c>
      <c r="AX1114">
        <v>3726</v>
      </c>
      <c r="AY1114">
        <v>135917</v>
      </c>
      <c r="AZ1114">
        <v>1</v>
      </c>
      <c r="BA1114" s="1" t="s">
        <v>3416</v>
      </c>
    </row>
    <row r="1115" spans="1:53">
      <c r="A1115" s="1" t="s">
        <v>1145</v>
      </c>
      <c r="B1115">
        <v>0</v>
      </c>
      <c r="C1115">
        <v>15105814</v>
      </c>
      <c r="D1115" s="1" t="s">
        <v>2148</v>
      </c>
      <c r="E1115">
        <v>20</v>
      </c>
      <c r="F1115">
        <v>139061</v>
      </c>
      <c r="G1115">
        <v>1</v>
      </c>
      <c r="H1115" s="1"/>
      <c r="I1115" s="1" t="s">
        <v>2449</v>
      </c>
      <c r="J1115" s="1" t="s">
        <v>2462</v>
      </c>
      <c r="K1115" s="1" t="s">
        <v>2465</v>
      </c>
      <c r="L1115" s="1" t="s">
        <v>2471</v>
      </c>
      <c r="M1115" s="1" t="s">
        <v>2582</v>
      </c>
      <c r="N1115" s="1" t="s">
        <v>2607</v>
      </c>
      <c r="O1115" s="1"/>
      <c r="P1115">
        <v>2</v>
      </c>
      <c r="Q1115" s="1" t="s">
        <v>2939</v>
      </c>
      <c r="R1115" s="1" t="s">
        <v>3107</v>
      </c>
      <c r="S1115" s="1"/>
      <c r="T1115" s="1" t="s">
        <v>3109</v>
      </c>
      <c r="U1115" s="1" t="s">
        <v>3238</v>
      </c>
      <c r="V1115" s="1" t="s">
        <v>3366</v>
      </c>
      <c r="W1115" s="1" t="s">
        <v>3396</v>
      </c>
      <c r="X1115" s="1" t="s">
        <v>3400</v>
      </c>
      <c r="Y1115" s="3">
        <v>46225</v>
      </c>
      <c r="Z1115" s="1" t="s">
        <v>3423</v>
      </c>
      <c r="AA1115" s="3">
        <v>46225</v>
      </c>
      <c r="AB1115" s="1" t="s">
        <v>3416</v>
      </c>
      <c r="AC1115" s="1" t="s">
        <v>3807</v>
      </c>
      <c r="AD1115" s="1" t="s">
        <v>3933</v>
      </c>
      <c r="AE1115" s="1" t="s">
        <v>3934</v>
      </c>
      <c r="AF1115" s="1" t="s">
        <v>3937</v>
      </c>
      <c r="AG1115" s="1" t="s">
        <v>2471</v>
      </c>
      <c r="AH1115" s="1" t="s">
        <v>2582</v>
      </c>
      <c r="AI1115" s="1" t="s">
        <v>3948</v>
      </c>
      <c r="AJ1115" s="1"/>
      <c r="AK1115" s="1"/>
      <c r="AL1115" s="1" t="s">
        <v>3952</v>
      </c>
      <c r="AM1115" s="1" t="s">
        <v>3952</v>
      </c>
      <c r="AN1115" s="1" t="s">
        <v>3959</v>
      </c>
      <c r="AO1115" s="1" t="s">
        <v>4168</v>
      </c>
      <c r="AP1115" s="1" t="s">
        <v>4213</v>
      </c>
      <c r="AQ1115" s="1"/>
      <c r="AR1115">
        <v>1337</v>
      </c>
      <c r="AS1115">
        <v>2</v>
      </c>
      <c r="AT1115" s="1" t="s">
        <v>4235</v>
      </c>
      <c r="AU1115">
        <v>7552907</v>
      </c>
      <c r="AV1115" s="1" t="s">
        <v>4514</v>
      </c>
      <c r="AW1115" s="1" t="s">
        <v>3937</v>
      </c>
      <c r="AX1115">
        <v>703</v>
      </c>
      <c r="AY1115">
        <v>135918</v>
      </c>
      <c r="AZ1115">
        <v>1</v>
      </c>
      <c r="BA1115" s="1" t="s">
        <v>3429</v>
      </c>
    </row>
    <row r="1116" spans="1:53">
      <c r="A1116" s="1" t="s">
        <v>1146</v>
      </c>
      <c r="B1116">
        <v>0</v>
      </c>
      <c r="C1116">
        <v>-755291</v>
      </c>
      <c r="D1116" s="1" t="s">
        <v>2149</v>
      </c>
      <c r="E1116">
        <v>20</v>
      </c>
      <c r="F1116">
        <v>139061</v>
      </c>
      <c r="G1116">
        <v>2</v>
      </c>
      <c r="H1116" s="1"/>
      <c r="I1116" s="1" t="s">
        <v>2415</v>
      </c>
      <c r="J1116" s="1" t="s">
        <v>2462</v>
      </c>
      <c r="K1116" s="1" t="s">
        <v>2465</v>
      </c>
      <c r="L1116" s="1" t="s">
        <v>2471</v>
      </c>
      <c r="M1116" s="1" t="s">
        <v>2582</v>
      </c>
      <c r="N1116" s="1" t="s">
        <v>2607</v>
      </c>
      <c r="O1116" s="1"/>
      <c r="P1116">
        <v>1</v>
      </c>
      <c r="Q1116" s="1" t="s">
        <v>2940</v>
      </c>
      <c r="R1116" s="1" t="s">
        <v>3107</v>
      </c>
      <c r="S1116" s="1"/>
      <c r="T1116" s="1" t="s">
        <v>3109</v>
      </c>
      <c r="U1116" s="1" t="s">
        <v>3238</v>
      </c>
      <c r="V1116" s="1" t="s">
        <v>3366</v>
      </c>
      <c r="W1116" s="1" t="s">
        <v>3396</v>
      </c>
      <c r="X1116" s="1" t="s">
        <v>3400</v>
      </c>
      <c r="Y1116" s="3">
        <v>46225</v>
      </c>
      <c r="Z1116" s="1" t="s">
        <v>3423</v>
      </c>
      <c r="AA1116" s="3">
        <v>46225</v>
      </c>
      <c r="AB1116" s="1" t="s">
        <v>3416</v>
      </c>
      <c r="AC1116" s="1" t="s">
        <v>3807</v>
      </c>
      <c r="AD1116" s="1" t="s">
        <v>3933</v>
      </c>
      <c r="AE1116" s="1" t="s">
        <v>3934</v>
      </c>
      <c r="AF1116" s="1" t="s">
        <v>3937</v>
      </c>
      <c r="AG1116" s="1" t="s">
        <v>2471</v>
      </c>
      <c r="AH1116" s="1" t="s">
        <v>2582</v>
      </c>
      <c r="AI1116" s="1" t="s">
        <v>3948</v>
      </c>
      <c r="AJ1116" s="1"/>
      <c r="AK1116" s="1"/>
      <c r="AL1116" s="1" t="s">
        <v>3952</v>
      </c>
      <c r="AM1116" s="1" t="s">
        <v>3952</v>
      </c>
      <c r="AN1116" s="1" t="s">
        <v>3959</v>
      </c>
      <c r="AO1116" s="1" t="s">
        <v>4168</v>
      </c>
      <c r="AP1116" s="1" t="s">
        <v>4213</v>
      </c>
      <c r="AQ1116" s="1"/>
      <c r="AR1116">
        <v>2057</v>
      </c>
      <c r="AS1116">
        <v>1</v>
      </c>
      <c r="AT1116" s="1" t="s">
        <v>4235</v>
      </c>
      <c r="AU1116">
        <v>-755291</v>
      </c>
      <c r="AV1116" s="1" t="s">
        <v>120</v>
      </c>
      <c r="AW1116" s="1" t="s">
        <v>3937</v>
      </c>
      <c r="AX1116">
        <v>703</v>
      </c>
      <c r="AY1116">
        <v>135918</v>
      </c>
      <c r="AZ1116">
        <v>2</v>
      </c>
      <c r="BA1116" s="1" t="s">
        <v>3429</v>
      </c>
    </row>
    <row r="1117" spans="1:53">
      <c r="A1117" s="1" t="s">
        <v>1147</v>
      </c>
      <c r="B1117">
        <v>0</v>
      </c>
      <c r="C1117">
        <v>23070000</v>
      </c>
      <c r="D1117" s="1" t="s">
        <v>2150</v>
      </c>
      <c r="E1117">
        <v>20</v>
      </c>
      <c r="F1117">
        <v>139045</v>
      </c>
      <c r="G1117">
        <v>1</v>
      </c>
      <c r="H1117" s="1"/>
      <c r="I1117" s="1" t="s">
        <v>2405</v>
      </c>
      <c r="J1117" s="1" t="s">
        <v>2462</v>
      </c>
      <c r="K1117" s="1" t="s">
        <v>2465</v>
      </c>
      <c r="L1117" s="1" t="s">
        <v>2541</v>
      </c>
      <c r="M1117" s="1" t="s">
        <v>2598</v>
      </c>
      <c r="N1117" s="1" t="s">
        <v>2607</v>
      </c>
      <c r="O1117" s="1"/>
      <c r="P1117">
        <v>1</v>
      </c>
      <c r="Q1117" s="1" t="s">
        <v>2941</v>
      </c>
      <c r="R1117" s="1" t="s">
        <v>3107</v>
      </c>
      <c r="S1117" s="1"/>
      <c r="T1117" s="1" t="s">
        <v>3109</v>
      </c>
      <c r="U1117" s="1" t="s">
        <v>2941</v>
      </c>
      <c r="V1117" s="1" t="s">
        <v>2150</v>
      </c>
      <c r="W1117" s="1" t="s">
        <v>3396</v>
      </c>
      <c r="X1117" s="1" t="s">
        <v>3400</v>
      </c>
      <c r="Y1117" s="3">
        <v>46225</v>
      </c>
      <c r="Z1117" s="1" t="s">
        <v>3423</v>
      </c>
      <c r="AA1117" s="3">
        <v>46225</v>
      </c>
      <c r="AB1117" s="1" t="s">
        <v>3416</v>
      </c>
      <c r="AC1117" s="1" t="s">
        <v>3808</v>
      </c>
      <c r="AD1117" s="1" t="s">
        <v>3933</v>
      </c>
      <c r="AE1117" s="1" t="s">
        <v>3933</v>
      </c>
      <c r="AF1117" s="1" t="s">
        <v>3937</v>
      </c>
      <c r="AG1117" s="1" t="s">
        <v>2541</v>
      </c>
      <c r="AH1117" s="1" t="s">
        <v>2598</v>
      </c>
      <c r="AI1117" s="1" t="s">
        <v>3948</v>
      </c>
      <c r="AJ1117" s="1"/>
      <c r="AK1117" s="1"/>
      <c r="AL1117" s="1" t="s">
        <v>3952</v>
      </c>
      <c r="AM1117" s="1" t="s">
        <v>3952</v>
      </c>
      <c r="AN1117" s="1" t="s">
        <v>3959</v>
      </c>
      <c r="AO1117" s="1" t="s">
        <v>4076</v>
      </c>
      <c r="AP1117" s="1" t="s">
        <v>4230</v>
      </c>
      <c r="AQ1117" s="1"/>
      <c r="AR1117">
        <v>14862</v>
      </c>
      <c r="AS1117">
        <v>1</v>
      </c>
      <c r="AT1117" s="1" t="s">
        <v>4235</v>
      </c>
      <c r="AU1117">
        <v>23070000</v>
      </c>
      <c r="AV1117" s="1" t="s">
        <v>4244</v>
      </c>
      <c r="AW1117" s="1" t="s">
        <v>3937</v>
      </c>
      <c r="AX1117">
        <v>2025</v>
      </c>
      <c r="AY1117">
        <v>135919</v>
      </c>
      <c r="AZ1117">
        <v>1</v>
      </c>
      <c r="BA1117" s="1" t="s">
        <v>4638</v>
      </c>
    </row>
    <row r="1118" spans="1:53">
      <c r="A1118" s="1" t="s">
        <v>1148</v>
      </c>
      <c r="B1118">
        <v>0</v>
      </c>
      <c r="C1118">
        <v>5500000</v>
      </c>
      <c r="D1118" s="1" t="s">
        <v>2151</v>
      </c>
      <c r="E1118">
        <v>0</v>
      </c>
      <c r="F1118">
        <v>139087</v>
      </c>
      <c r="G1118">
        <v>1</v>
      </c>
      <c r="H1118" s="1"/>
      <c r="I1118" s="1" t="s">
        <v>2417</v>
      </c>
      <c r="J1118" s="1" t="s">
        <v>2462</v>
      </c>
      <c r="K1118" s="1" t="s">
        <v>2465</v>
      </c>
      <c r="L1118" s="1" t="s">
        <v>2533</v>
      </c>
      <c r="M1118" s="1" t="s">
        <v>2598</v>
      </c>
      <c r="N1118" s="1" t="s">
        <v>2607</v>
      </c>
      <c r="O1118" s="1"/>
      <c r="P1118">
        <v>1</v>
      </c>
      <c r="Q1118" s="1" t="s">
        <v>2151</v>
      </c>
      <c r="R1118" s="1" t="s">
        <v>3107</v>
      </c>
      <c r="S1118" s="1"/>
      <c r="T1118" s="1" t="s">
        <v>3109</v>
      </c>
      <c r="U1118" s="1" t="s">
        <v>2151</v>
      </c>
      <c r="V1118" s="1" t="s">
        <v>2151</v>
      </c>
      <c r="W1118" s="1" t="s">
        <v>3396</v>
      </c>
      <c r="X1118" s="1"/>
      <c r="Y1118" s="3">
        <v>46225</v>
      </c>
      <c r="Z1118" s="1" t="s">
        <v>3423</v>
      </c>
      <c r="AA1118" s="3">
        <v>46225</v>
      </c>
      <c r="AB1118" s="1" t="s">
        <v>3416</v>
      </c>
      <c r="AC1118" s="1" t="s">
        <v>3809</v>
      </c>
      <c r="AD1118" s="1" t="s">
        <v>3933</v>
      </c>
      <c r="AE1118" s="1" t="s">
        <v>3933</v>
      </c>
      <c r="AF1118" s="1" t="s">
        <v>3937</v>
      </c>
      <c r="AG1118" s="1" t="s">
        <v>2533</v>
      </c>
      <c r="AH1118" s="1" t="s">
        <v>2598</v>
      </c>
      <c r="AI1118" s="1" t="s">
        <v>3948</v>
      </c>
      <c r="AJ1118" s="1"/>
      <c r="AK1118" s="1"/>
      <c r="AL1118" s="1" t="s">
        <v>3952</v>
      </c>
      <c r="AM1118" s="1" t="s">
        <v>3952</v>
      </c>
      <c r="AN1118" s="1" t="s">
        <v>3959</v>
      </c>
      <c r="AO1118" s="1" t="s">
        <v>3992</v>
      </c>
      <c r="AP1118" s="1" t="s">
        <v>4229</v>
      </c>
      <c r="AQ1118" s="1"/>
      <c r="AR1118">
        <v>1284</v>
      </c>
      <c r="AS1118">
        <v>1</v>
      </c>
      <c r="AT1118" s="1" t="s">
        <v>4235</v>
      </c>
      <c r="AU1118">
        <v>5500000</v>
      </c>
      <c r="AV1118" s="1" t="s">
        <v>4513</v>
      </c>
      <c r="AW1118" s="1" t="s">
        <v>3937</v>
      </c>
      <c r="AX1118">
        <v>3726</v>
      </c>
      <c r="AY1118">
        <v>135920</v>
      </c>
      <c r="AZ1118">
        <v>1</v>
      </c>
      <c r="BA1118" s="1" t="s">
        <v>3416</v>
      </c>
    </row>
    <row r="1119" spans="1:53">
      <c r="A1119" s="1" t="s">
        <v>1149</v>
      </c>
      <c r="B1119">
        <v>0</v>
      </c>
      <c r="C1119">
        <v>67140000</v>
      </c>
      <c r="D1119" s="1" t="s">
        <v>2152</v>
      </c>
      <c r="E1119">
        <v>20</v>
      </c>
      <c r="F1119">
        <v>139043</v>
      </c>
      <c r="G1119">
        <v>1</v>
      </c>
      <c r="H1119" s="1"/>
      <c r="I1119" s="1" t="s">
        <v>2405</v>
      </c>
      <c r="J1119" s="1" t="s">
        <v>2462</v>
      </c>
      <c r="K1119" s="1" t="s">
        <v>2465</v>
      </c>
      <c r="L1119" s="1" t="s">
        <v>2490</v>
      </c>
      <c r="M1119" s="1" t="s">
        <v>2593</v>
      </c>
      <c r="N1119" s="1" t="s">
        <v>2607</v>
      </c>
      <c r="O1119" s="1"/>
      <c r="P1119">
        <v>373</v>
      </c>
      <c r="Q1119" s="1" t="s">
        <v>2942</v>
      </c>
      <c r="R1119" s="1" t="s">
        <v>3107</v>
      </c>
      <c r="S1119" s="1"/>
      <c r="T1119" s="1" t="s">
        <v>3109</v>
      </c>
      <c r="U1119" s="1" t="s">
        <v>3239</v>
      </c>
      <c r="V1119" s="1" t="s">
        <v>3367</v>
      </c>
      <c r="W1119" s="1" t="s">
        <v>3396</v>
      </c>
      <c r="X1119" s="1" t="s">
        <v>3400</v>
      </c>
      <c r="Y1119" s="3">
        <v>46225</v>
      </c>
      <c r="Z1119" s="1" t="s">
        <v>3411</v>
      </c>
      <c r="AA1119" s="3">
        <v>46225</v>
      </c>
      <c r="AB1119" s="1" t="s">
        <v>3416</v>
      </c>
      <c r="AC1119" s="1" t="s">
        <v>3810</v>
      </c>
      <c r="AD1119" s="1" t="s">
        <v>3933</v>
      </c>
      <c r="AE1119" s="1" t="s">
        <v>3933</v>
      </c>
      <c r="AF1119" s="1" t="s">
        <v>3937</v>
      </c>
      <c r="AG1119" s="1" t="s">
        <v>2490</v>
      </c>
      <c r="AH1119" s="1" t="s">
        <v>2593</v>
      </c>
      <c r="AI1119" s="1" t="s">
        <v>3948</v>
      </c>
      <c r="AJ1119" s="1"/>
      <c r="AK1119" s="1"/>
      <c r="AL1119" s="1" t="s">
        <v>3952</v>
      </c>
      <c r="AM1119" s="1" t="s">
        <v>3952</v>
      </c>
      <c r="AN1119" s="1" t="s">
        <v>3959</v>
      </c>
      <c r="AO1119" s="1" t="s">
        <v>3982</v>
      </c>
      <c r="AP1119" s="1" t="s">
        <v>4221</v>
      </c>
      <c r="AQ1119" s="1"/>
      <c r="AR1119">
        <v>22428</v>
      </c>
      <c r="AS1119">
        <v>373</v>
      </c>
      <c r="AT1119" s="1" t="s">
        <v>4235</v>
      </c>
      <c r="AU1119">
        <v>180000</v>
      </c>
      <c r="AV1119" s="1" t="s">
        <v>4352</v>
      </c>
      <c r="AW1119" s="1" t="s">
        <v>3937</v>
      </c>
      <c r="AX1119">
        <v>2633</v>
      </c>
      <c r="AY1119">
        <v>135921</v>
      </c>
      <c r="AZ1119">
        <v>1</v>
      </c>
      <c r="BA1119" s="1" t="s">
        <v>3416</v>
      </c>
    </row>
    <row r="1120" spans="1:53">
      <c r="A1120" s="1" t="s">
        <v>1150</v>
      </c>
      <c r="B1120">
        <v>0</v>
      </c>
      <c r="C1120">
        <v>-24140000</v>
      </c>
      <c r="D1120" s="1" t="s">
        <v>2153</v>
      </c>
      <c r="E1120">
        <v>20</v>
      </c>
      <c r="F1120">
        <v>139043</v>
      </c>
      <c r="G1120">
        <v>2</v>
      </c>
      <c r="H1120" s="1"/>
      <c r="I1120" s="1" t="s">
        <v>2415</v>
      </c>
      <c r="J1120" s="1" t="s">
        <v>2462</v>
      </c>
      <c r="K1120" s="1" t="s">
        <v>2465</v>
      </c>
      <c r="L1120" s="1" t="s">
        <v>2490</v>
      </c>
      <c r="M1120" s="1" t="s">
        <v>2593</v>
      </c>
      <c r="N1120" s="1" t="s">
        <v>2607</v>
      </c>
      <c r="O1120" s="1"/>
      <c r="P1120">
        <v>1</v>
      </c>
      <c r="Q1120" s="1" t="s">
        <v>2943</v>
      </c>
      <c r="R1120" s="1" t="s">
        <v>3107</v>
      </c>
      <c r="S1120" s="1"/>
      <c r="T1120" s="1" t="s">
        <v>3109</v>
      </c>
      <c r="U1120" s="1" t="s">
        <v>3239</v>
      </c>
      <c r="V1120" s="1" t="s">
        <v>3367</v>
      </c>
      <c r="W1120" s="1" t="s">
        <v>3396</v>
      </c>
      <c r="X1120" s="1" t="s">
        <v>3400</v>
      </c>
      <c r="Y1120" s="3">
        <v>46225</v>
      </c>
      <c r="Z1120" s="1" t="s">
        <v>3411</v>
      </c>
      <c r="AA1120" s="3">
        <v>46225</v>
      </c>
      <c r="AB1120" s="1" t="s">
        <v>3416</v>
      </c>
      <c r="AC1120" s="1" t="s">
        <v>3810</v>
      </c>
      <c r="AD1120" s="1" t="s">
        <v>3933</v>
      </c>
      <c r="AE1120" s="1" t="s">
        <v>3933</v>
      </c>
      <c r="AF1120" s="1" t="s">
        <v>3937</v>
      </c>
      <c r="AG1120" s="1" t="s">
        <v>2490</v>
      </c>
      <c r="AH1120" s="1" t="s">
        <v>2593</v>
      </c>
      <c r="AI1120" s="1" t="s">
        <v>3948</v>
      </c>
      <c r="AJ1120" s="1"/>
      <c r="AK1120" s="1"/>
      <c r="AL1120" s="1" t="s">
        <v>3952</v>
      </c>
      <c r="AM1120" s="1" t="s">
        <v>3952</v>
      </c>
      <c r="AN1120" s="1" t="s">
        <v>3959</v>
      </c>
      <c r="AO1120" s="1" t="s">
        <v>3982</v>
      </c>
      <c r="AP1120" s="1" t="s">
        <v>4221</v>
      </c>
      <c r="AQ1120" s="1"/>
      <c r="AR1120">
        <v>2057</v>
      </c>
      <c r="AS1120">
        <v>1</v>
      </c>
      <c r="AT1120" s="1" t="s">
        <v>4235</v>
      </c>
      <c r="AU1120">
        <v>-24140000</v>
      </c>
      <c r="AV1120" s="1" t="s">
        <v>120</v>
      </c>
      <c r="AW1120" s="1" t="s">
        <v>3937</v>
      </c>
      <c r="AX1120">
        <v>2633</v>
      </c>
      <c r="AY1120">
        <v>135921</v>
      </c>
      <c r="AZ1120">
        <v>2</v>
      </c>
      <c r="BA1120" s="1" t="s">
        <v>3416</v>
      </c>
    </row>
    <row r="1121" spans="1:53">
      <c r="A1121" s="1" t="s">
        <v>1151</v>
      </c>
      <c r="B1121">
        <v>0</v>
      </c>
      <c r="C1121">
        <v>40830000</v>
      </c>
      <c r="D1121" s="1" t="s">
        <v>2154</v>
      </c>
      <c r="E1121">
        <v>0</v>
      </c>
      <c r="F1121">
        <v>139097</v>
      </c>
      <c r="G1121">
        <v>1</v>
      </c>
      <c r="H1121" s="1"/>
      <c r="I1121" s="1" t="s">
        <v>2417</v>
      </c>
      <c r="J1121" s="1" t="s">
        <v>2462</v>
      </c>
      <c r="K1121" s="1" t="s">
        <v>2465</v>
      </c>
      <c r="L1121" s="1" t="s">
        <v>2533</v>
      </c>
      <c r="M1121" s="1" t="s">
        <v>2598</v>
      </c>
      <c r="N1121" s="1" t="s">
        <v>2607</v>
      </c>
      <c r="O1121" s="1"/>
      <c r="P1121">
        <v>1</v>
      </c>
      <c r="Q1121" s="1" t="s">
        <v>2154</v>
      </c>
      <c r="R1121" s="1" t="s">
        <v>3107</v>
      </c>
      <c r="S1121" s="1"/>
      <c r="T1121" s="1" t="s">
        <v>3109</v>
      </c>
      <c r="U1121" s="1" t="s">
        <v>2154</v>
      </c>
      <c r="V1121" s="1" t="s">
        <v>2154</v>
      </c>
      <c r="W1121" s="1" t="s">
        <v>3396</v>
      </c>
      <c r="X1121" s="1"/>
      <c r="Y1121" s="3">
        <v>46225</v>
      </c>
      <c r="Z1121" s="1" t="s">
        <v>3423</v>
      </c>
      <c r="AA1121" s="3">
        <v>46225</v>
      </c>
      <c r="AB1121" s="1" t="s">
        <v>3416</v>
      </c>
      <c r="AC1121" s="1" t="s">
        <v>3811</v>
      </c>
      <c r="AD1121" s="1" t="s">
        <v>3933</v>
      </c>
      <c r="AE1121" s="1" t="s">
        <v>3933</v>
      </c>
      <c r="AF1121" s="1" t="s">
        <v>3937</v>
      </c>
      <c r="AG1121" s="1" t="s">
        <v>2533</v>
      </c>
      <c r="AH1121" s="1" t="s">
        <v>2598</v>
      </c>
      <c r="AI1121" s="1" t="s">
        <v>3948</v>
      </c>
      <c r="AJ1121" s="1"/>
      <c r="AK1121" s="1"/>
      <c r="AL1121" s="1" t="s">
        <v>3952</v>
      </c>
      <c r="AM1121" s="1" t="s">
        <v>3952</v>
      </c>
      <c r="AN1121" s="1" t="s">
        <v>3959</v>
      </c>
      <c r="AO1121" s="1" t="s">
        <v>3992</v>
      </c>
      <c r="AP1121" s="1" t="s">
        <v>4229</v>
      </c>
      <c r="AQ1121" s="1"/>
      <c r="AR1121">
        <v>1284</v>
      </c>
      <c r="AS1121">
        <v>1</v>
      </c>
      <c r="AT1121" s="1" t="s">
        <v>4235</v>
      </c>
      <c r="AU1121">
        <v>40830000</v>
      </c>
      <c r="AV1121" s="1" t="s">
        <v>4513</v>
      </c>
      <c r="AW1121" s="1" t="s">
        <v>3937</v>
      </c>
      <c r="AX1121">
        <v>3726</v>
      </c>
      <c r="AY1121">
        <v>135922</v>
      </c>
      <c r="AZ1121">
        <v>1</v>
      </c>
      <c r="BA1121" s="1" t="s">
        <v>3416</v>
      </c>
    </row>
    <row r="1122" spans="1:53">
      <c r="A1122" s="1" t="s">
        <v>1152</v>
      </c>
      <c r="B1122">
        <v>0</v>
      </c>
      <c r="C1122">
        <v>42250000</v>
      </c>
      <c r="D1122" s="1" t="s">
        <v>2155</v>
      </c>
      <c r="E1122">
        <v>0</v>
      </c>
      <c r="F1122">
        <v>139164</v>
      </c>
      <c r="G1122">
        <v>1</v>
      </c>
      <c r="H1122" s="1"/>
      <c r="I1122" s="1" t="s">
        <v>2433</v>
      </c>
      <c r="J1122" s="1" t="s">
        <v>2462</v>
      </c>
      <c r="K1122" s="1" t="s">
        <v>2464</v>
      </c>
      <c r="L1122" s="1" t="s">
        <v>2500</v>
      </c>
      <c r="M1122" s="1" t="s">
        <v>2581</v>
      </c>
      <c r="N1122" s="1" t="s">
        <v>2607</v>
      </c>
      <c r="O1122" s="1"/>
      <c r="P1122">
        <v>650</v>
      </c>
      <c r="Q1122" s="1" t="s">
        <v>2155</v>
      </c>
      <c r="R1122" s="1" t="s">
        <v>3107</v>
      </c>
      <c r="S1122" s="1"/>
      <c r="T1122" s="1" t="s">
        <v>3108</v>
      </c>
      <c r="U1122" s="1" t="s">
        <v>2155</v>
      </c>
      <c r="V1122" s="1" t="s">
        <v>2155</v>
      </c>
      <c r="W1122" s="1" t="s">
        <v>3396</v>
      </c>
      <c r="X1122" s="1" t="s">
        <v>3400</v>
      </c>
      <c r="Y1122" s="3">
        <v>46225</v>
      </c>
      <c r="Z1122" s="1" t="s">
        <v>3423</v>
      </c>
      <c r="AA1122" s="3">
        <v>46225</v>
      </c>
      <c r="AB1122" s="1" t="s">
        <v>3416</v>
      </c>
      <c r="AC1122" s="1" t="s">
        <v>3812</v>
      </c>
      <c r="AD1122" s="1" t="s">
        <v>3933</v>
      </c>
      <c r="AE1122" s="1" t="s">
        <v>3934</v>
      </c>
      <c r="AF1122" s="1" t="s">
        <v>3936</v>
      </c>
      <c r="AG1122" s="1" t="s">
        <v>2500</v>
      </c>
      <c r="AH1122" s="1" t="s">
        <v>2581</v>
      </c>
      <c r="AI1122" s="1" t="s">
        <v>3948</v>
      </c>
      <c r="AJ1122" s="1"/>
      <c r="AK1122" s="1"/>
      <c r="AL1122" s="1" t="s">
        <v>3952</v>
      </c>
      <c r="AM1122" s="1" t="s">
        <v>3952</v>
      </c>
      <c r="AN1122" s="1" t="s">
        <v>3958</v>
      </c>
      <c r="AO1122" s="1" t="s">
        <v>4064</v>
      </c>
      <c r="AP1122" s="1" t="s">
        <v>4215</v>
      </c>
      <c r="AQ1122" s="1"/>
      <c r="AR1122">
        <v>24730</v>
      </c>
      <c r="AS1122">
        <v>650</v>
      </c>
      <c r="AT1122" s="1" t="s">
        <v>4235</v>
      </c>
      <c r="AU1122">
        <v>65000</v>
      </c>
      <c r="AV1122" s="1" t="s">
        <v>4515</v>
      </c>
      <c r="AW1122" s="1" t="s">
        <v>3936</v>
      </c>
      <c r="AX1122">
        <v>820</v>
      </c>
      <c r="AY1122">
        <v>135923</v>
      </c>
      <c r="AZ1122">
        <v>1</v>
      </c>
      <c r="BA1122" s="1" t="s">
        <v>3423</v>
      </c>
    </row>
    <row r="1123" spans="1:53">
      <c r="A1123" s="1" t="s">
        <v>1153</v>
      </c>
      <c r="B1123">
        <v>0</v>
      </c>
      <c r="C1123">
        <v>650000</v>
      </c>
      <c r="D1123" s="1" t="s">
        <v>2156</v>
      </c>
      <c r="E1123">
        <v>0</v>
      </c>
      <c r="F1123">
        <v>139062</v>
      </c>
      <c r="G1123">
        <v>1</v>
      </c>
      <c r="H1123" s="1"/>
      <c r="I1123" s="1" t="s">
        <v>2405</v>
      </c>
      <c r="J1123" s="1" t="s">
        <v>2462</v>
      </c>
      <c r="K1123" s="1" t="s">
        <v>2465</v>
      </c>
      <c r="L1123" s="1" t="s">
        <v>2488</v>
      </c>
      <c r="M1123" s="1" t="s">
        <v>2593</v>
      </c>
      <c r="N1123" s="1" t="s">
        <v>2607</v>
      </c>
      <c r="O1123" s="1"/>
      <c r="P1123">
        <v>0</v>
      </c>
      <c r="Q1123" s="1" t="s">
        <v>2609</v>
      </c>
      <c r="R1123" s="1" t="s">
        <v>3107</v>
      </c>
      <c r="S1123" s="1"/>
      <c r="T1123" s="1" t="s">
        <v>3109</v>
      </c>
      <c r="U1123" s="1" t="s">
        <v>2156</v>
      </c>
      <c r="V1123" s="1" t="s">
        <v>2156</v>
      </c>
      <c r="W1123" s="1" t="s">
        <v>3396</v>
      </c>
      <c r="X1123" s="1" t="s">
        <v>3400</v>
      </c>
      <c r="Y1123" s="3">
        <v>46225</v>
      </c>
      <c r="Z1123" s="1" t="s">
        <v>3423</v>
      </c>
      <c r="AA1123" s="3">
        <v>46225</v>
      </c>
      <c r="AB1123" s="1" t="s">
        <v>3416</v>
      </c>
      <c r="AC1123" s="1" t="s">
        <v>3813</v>
      </c>
      <c r="AD1123" s="1" t="s">
        <v>3933</v>
      </c>
      <c r="AE1123" s="1" t="s">
        <v>3933</v>
      </c>
      <c r="AF1123" s="1" t="s">
        <v>3937</v>
      </c>
      <c r="AG1123" s="1" t="s">
        <v>2488</v>
      </c>
      <c r="AH1123" s="1" t="s">
        <v>2593</v>
      </c>
      <c r="AI1123" s="1" t="s">
        <v>3948</v>
      </c>
      <c r="AJ1123" s="1"/>
      <c r="AK1123" s="1"/>
      <c r="AL1123" s="1" t="s">
        <v>3954</v>
      </c>
      <c r="AM1123" s="1" t="s">
        <v>3954</v>
      </c>
      <c r="AN1123" s="1" t="s">
        <v>3959</v>
      </c>
      <c r="AO1123" s="1" t="s">
        <v>3984</v>
      </c>
      <c r="AP1123" s="1" t="s">
        <v>4220</v>
      </c>
      <c r="AQ1123" s="1"/>
      <c r="AR1123">
        <v>22418</v>
      </c>
      <c r="AS1123">
        <v>1</v>
      </c>
      <c r="AT1123" s="1" t="s">
        <v>4235</v>
      </c>
      <c r="AU1123">
        <v>650000</v>
      </c>
      <c r="AV1123" s="1" t="s">
        <v>4260</v>
      </c>
      <c r="AW1123" s="1" t="s">
        <v>3937</v>
      </c>
      <c r="AX1123">
        <v>5337</v>
      </c>
      <c r="AY1123">
        <v>135924</v>
      </c>
      <c r="AZ1123">
        <v>1</v>
      </c>
      <c r="BA1123" s="1" t="s">
        <v>3416</v>
      </c>
    </row>
    <row r="1124" spans="1:53" ht="42.75">
      <c r="A1124" s="2" t="s">
        <v>1154</v>
      </c>
      <c r="B1124">
        <v>0</v>
      </c>
      <c r="C1124">
        <v>1828100</v>
      </c>
      <c r="D1124" s="1" t="s">
        <v>2157</v>
      </c>
      <c r="E1124">
        <v>0</v>
      </c>
      <c r="F1124">
        <v>138867</v>
      </c>
      <c r="G1124">
        <v>1</v>
      </c>
      <c r="H1124" s="1"/>
      <c r="I1124" s="1" t="s">
        <v>2405</v>
      </c>
      <c r="J1124" s="1" t="s">
        <v>2462</v>
      </c>
      <c r="K1124" s="1" t="s">
        <v>2465</v>
      </c>
      <c r="L1124" s="1" t="s">
        <v>2488</v>
      </c>
      <c r="M1124" s="1" t="s">
        <v>2593</v>
      </c>
      <c r="N1124" s="1" t="s">
        <v>2607</v>
      </c>
      <c r="O1124" s="1"/>
      <c r="P1124">
        <v>1</v>
      </c>
      <c r="Q1124" s="1" t="s">
        <v>2157</v>
      </c>
      <c r="R1124" s="1" t="s">
        <v>3107</v>
      </c>
      <c r="S1124" s="1"/>
      <c r="T1124" s="1" t="s">
        <v>3109</v>
      </c>
      <c r="U1124" s="1" t="s">
        <v>2157</v>
      </c>
      <c r="V1124" s="1" t="s">
        <v>2157</v>
      </c>
      <c r="W1124" s="1" t="s">
        <v>3396</v>
      </c>
      <c r="X1124" s="1" t="s">
        <v>3400</v>
      </c>
      <c r="Y1124" s="3">
        <v>46225</v>
      </c>
      <c r="Z1124" s="1" t="s">
        <v>3423</v>
      </c>
      <c r="AA1124" s="3">
        <v>46225</v>
      </c>
      <c r="AB1124" s="1" t="s">
        <v>3416</v>
      </c>
      <c r="AC1124" s="1" t="s">
        <v>3814</v>
      </c>
      <c r="AD1124" s="1" t="s">
        <v>3933</v>
      </c>
      <c r="AE1124" s="1" t="s">
        <v>3933</v>
      </c>
      <c r="AF1124" s="1" t="s">
        <v>3937</v>
      </c>
      <c r="AG1124" s="1" t="s">
        <v>2488</v>
      </c>
      <c r="AH1124" s="1" t="s">
        <v>2593</v>
      </c>
      <c r="AI1124" s="1" t="s">
        <v>3948</v>
      </c>
      <c r="AJ1124" s="1"/>
      <c r="AK1124" s="1"/>
      <c r="AL1124" s="1" t="s">
        <v>3952</v>
      </c>
      <c r="AM1124" s="1" t="s">
        <v>3952</v>
      </c>
      <c r="AN1124" s="1" t="s">
        <v>3959</v>
      </c>
      <c r="AO1124" s="1" t="s">
        <v>4169</v>
      </c>
      <c r="AP1124" s="1" t="s">
        <v>4220</v>
      </c>
      <c r="AQ1124" s="1"/>
      <c r="AR1124">
        <v>22417</v>
      </c>
      <c r="AS1124">
        <v>1</v>
      </c>
      <c r="AT1124" s="1" t="s">
        <v>4235</v>
      </c>
      <c r="AU1124">
        <v>1828100</v>
      </c>
      <c r="AV1124" s="1" t="s">
        <v>4280</v>
      </c>
      <c r="AW1124" s="1" t="s">
        <v>3937</v>
      </c>
      <c r="AX1124">
        <v>4824</v>
      </c>
      <c r="AY1124">
        <v>135925</v>
      </c>
      <c r="AZ1124">
        <v>1</v>
      </c>
      <c r="BA1124" s="1" t="s">
        <v>3405</v>
      </c>
    </row>
    <row r="1125" spans="1:53">
      <c r="A1125" s="1" t="s">
        <v>1155</v>
      </c>
      <c r="B1125">
        <v>0</v>
      </c>
      <c r="C1125">
        <v>4109600</v>
      </c>
      <c r="D1125" s="1" t="s">
        <v>2158</v>
      </c>
      <c r="E1125">
        <v>0</v>
      </c>
      <c r="F1125">
        <v>139204</v>
      </c>
      <c r="G1125">
        <v>1</v>
      </c>
      <c r="H1125" s="1"/>
      <c r="I1125" s="1" t="s">
        <v>2411</v>
      </c>
      <c r="J1125" s="1" t="s">
        <v>2463</v>
      </c>
      <c r="K1125" s="1" t="s">
        <v>2464</v>
      </c>
      <c r="L1125" s="1" t="s">
        <v>2480</v>
      </c>
      <c r="M1125" s="1" t="s">
        <v>2587</v>
      </c>
      <c r="N1125" s="1" t="s">
        <v>2607</v>
      </c>
      <c r="O1125" s="1"/>
      <c r="P1125">
        <v>0</v>
      </c>
      <c r="Q1125" s="1" t="s">
        <v>2609</v>
      </c>
      <c r="R1125" s="1" t="s">
        <v>3107</v>
      </c>
      <c r="S1125" s="1"/>
      <c r="T1125" s="1" t="s">
        <v>3108</v>
      </c>
      <c r="U1125" s="1" t="s">
        <v>3240</v>
      </c>
      <c r="V1125" s="1" t="s">
        <v>3240</v>
      </c>
      <c r="W1125" s="1" t="s">
        <v>3396</v>
      </c>
      <c r="X1125" s="1" t="s">
        <v>3400</v>
      </c>
      <c r="Y1125" s="3">
        <v>46226</v>
      </c>
      <c r="Z1125" s="1" t="s">
        <v>3421</v>
      </c>
      <c r="AA1125" s="3">
        <v>46226</v>
      </c>
      <c r="AB1125" s="1" t="s">
        <v>3416</v>
      </c>
      <c r="AC1125" s="1" t="s">
        <v>3815</v>
      </c>
      <c r="AD1125" s="1" t="s">
        <v>3933</v>
      </c>
      <c r="AE1125" s="1" t="s">
        <v>3933</v>
      </c>
      <c r="AF1125" s="1" t="s">
        <v>3939</v>
      </c>
      <c r="AG1125" s="1" t="s">
        <v>2480</v>
      </c>
      <c r="AH1125" s="1" t="s">
        <v>2587</v>
      </c>
      <c r="AI1125" s="1" t="s">
        <v>3949</v>
      </c>
      <c r="AJ1125" s="1"/>
      <c r="AK1125" s="1"/>
      <c r="AL1125" s="1" t="s">
        <v>3954</v>
      </c>
      <c r="AM1125" s="1" t="s">
        <v>3954</v>
      </c>
      <c r="AN1125" s="1" t="s">
        <v>3958</v>
      </c>
      <c r="AO1125" s="1" t="s">
        <v>3973</v>
      </c>
      <c r="AP1125" s="1" t="s">
        <v>4215</v>
      </c>
      <c r="AQ1125" s="1"/>
      <c r="AR1125">
        <v>17513</v>
      </c>
      <c r="AS1125">
        <v>1</v>
      </c>
      <c r="AT1125" s="1" t="s">
        <v>4237</v>
      </c>
      <c r="AU1125">
        <v>4109600</v>
      </c>
      <c r="AV1125" s="1" t="s">
        <v>3572</v>
      </c>
      <c r="AW1125" s="1" t="s">
        <v>3939</v>
      </c>
      <c r="AX1125">
        <v>2886</v>
      </c>
      <c r="AY1125">
        <v>135926</v>
      </c>
      <c r="AZ1125">
        <v>1</v>
      </c>
      <c r="BA1125" s="1" t="s">
        <v>3421</v>
      </c>
    </row>
    <row r="1126" spans="1:53">
      <c r="A1126" s="1" t="s">
        <v>1156</v>
      </c>
      <c r="B1126">
        <v>0</v>
      </c>
      <c r="C1126">
        <v>4109600</v>
      </c>
      <c r="D1126" s="1" t="s">
        <v>2158</v>
      </c>
      <c r="E1126">
        <v>0</v>
      </c>
      <c r="F1126">
        <v>139204</v>
      </c>
      <c r="G1126">
        <v>2</v>
      </c>
      <c r="H1126" s="1"/>
      <c r="I1126" s="1" t="s">
        <v>2411</v>
      </c>
      <c r="J1126" s="1" t="s">
        <v>2463</v>
      </c>
      <c r="K1126" s="1" t="s">
        <v>2464</v>
      </c>
      <c r="L1126" s="1" t="s">
        <v>2480</v>
      </c>
      <c r="M1126" s="1" t="s">
        <v>2587</v>
      </c>
      <c r="N1126" s="1" t="s">
        <v>2607</v>
      </c>
      <c r="O1126" s="1"/>
      <c r="P1126">
        <v>0</v>
      </c>
      <c r="Q1126" s="1" t="s">
        <v>2609</v>
      </c>
      <c r="R1126" s="1" t="s">
        <v>3107</v>
      </c>
      <c r="S1126" s="1"/>
      <c r="T1126" s="1" t="s">
        <v>3108</v>
      </c>
      <c r="U1126" s="1" t="s">
        <v>3240</v>
      </c>
      <c r="V1126" s="1" t="s">
        <v>3240</v>
      </c>
      <c r="W1126" s="1" t="s">
        <v>3396</v>
      </c>
      <c r="X1126" s="1" t="s">
        <v>3400</v>
      </c>
      <c r="Y1126" s="3">
        <v>46226</v>
      </c>
      <c r="Z1126" s="1" t="s">
        <v>3421</v>
      </c>
      <c r="AA1126" s="3">
        <v>46226</v>
      </c>
      <c r="AB1126" s="1" t="s">
        <v>3416</v>
      </c>
      <c r="AC1126" s="1" t="s">
        <v>3815</v>
      </c>
      <c r="AD1126" s="1" t="s">
        <v>3933</v>
      </c>
      <c r="AE1126" s="1" t="s">
        <v>3933</v>
      </c>
      <c r="AF1126" s="1" t="s">
        <v>3939</v>
      </c>
      <c r="AG1126" s="1" t="s">
        <v>2480</v>
      </c>
      <c r="AH1126" s="1" t="s">
        <v>2587</v>
      </c>
      <c r="AI1126" s="1" t="s">
        <v>3949</v>
      </c>
      <c r="AJ1126" s="1"/>
      <c r="AK1126" s="1"/>
      <c r="AL1126" s="1" t="s">
        <v>3954</v>
      </c>
      <c r="AM1126" s="1" t="s">
        <v>3954</v>
      </c>
      <c r="AN1126" s="1" t="s">
        <v>3958</v>
      </c>
      <c r="AO1126" s="1" t="s">
        <v>3973</v>
      </c>
      <c r="AP1126" s="1" t="s">
        <v>4215</v>
      </c>
      <c r="AQ1126" s="1"/>
      <c r="AR1126">
        <v>17513</v>
      </c>
      <c r="AS1126">
        <v>1</v>
      </c>
      <c r="AT1126" s="1" t="s">
        <v>4237</v>
      </c>
      <c r="AU1126">
        <v>4109600</v>
      </c>
      <c r="AV1126" s="1" t="s">
        <v>3572</v>
      </c>
      <c r="AW1126" s="1" t="s">
        <v>3939</v>
      </c>
      <c r="AX1126">
        <v>2886</v>
      </c>
      <c r="AY1126">
        <v>135926</v>
      </c>
      <c r="AZ1126">
        <v>2</v>
      </c>
      <c r="BA1126" s="1" t="s">
        <v>3421</v>
      </c>
    </row>
    <row r="1127" spans="1:53">
      <c r="A1127" s="1" t="s">
        <v>1157</v>
      </c>
      <c r="B1127">
        <v>0</v>
      </c>
      <c r="C1127">
        <v>2976800</v>
      </c>
      <c r="D1127" s="1" t="s">
        <v>2159</v>
      </c>
      <c r="E1127">
        <v>0</v>
      </c>
      <c r="F1127">
        <v>139204</v>
      </c>
      <c r="G1127">
        <v>3</v>
      </c>
      <c r="H1127" s="1"/>
      <c r="I1127" s="1" t="s">
        <v>2411</v>
      </c>
      <c r="J1127" s="1" t="s">
        <v>2463</v>
      </c>
      <c r="K1127" s="1" t="s">
        <v>2464</v>
      </c>
      <c r="L1127" s="1" t="s">
        <v>2480</v>
      </c>
      <c r="M1127" s="1" t="s">
        <v>2587</v>
      </c>
      <c r="N1127" s="1" t="s">
        <v>2607</v>
      </c>
      <c r="O1127" s="1"/>
      <c r="P1127">
        <v>0</v>
      </c>
      <c r="Q1127" s="1" t="s">
        <v>2609</v>
      </c>
      <c r="R1127" s="1" t="s">
        <v>3107</v>
      </c>
      <c r="S1127" s="1"/>
      <c r="T1127" s="1" t="s">
        <v>3108</v>
      </c>
      <c r="U1127" s="1" t="s">
        <v>3240</v>
      </c>
      <c r="V1127" s="1" t="s">
        <v>3240</v>
      </c>
      <c r="W1127" s="1" t="s">
        <v>3396</v>
      </c>
      <c r="X1127" s="1" t="s">
        <v>3400</v>
      </c>
      <c r="Y1127" s="3">
        <v>46226</v>
      </c>
      <c r="Z1127" s="1" t="s">
        <v>3421</v>
      </c>
      <c r="AA1127" s="3">
        <v>46226</v>
      </c>
      <c r="AB1127" s="1" t="s">
        <v>3416</v>
      </c>
      <c r="AC1127" s="1" t="s">
        <v>3815</v>
      </c>
      <c r="AD1127" s="1" t="s">
        <v>3933</v>
      </c>
      <c r="AE1127" s="1" t="s">
        <v>3933</v>
      </c>
      <c r="AF1127" s="1" t="s">
        <v>3939</v>
      </c>
      <c r="AG1127" s="1" t="s">
        <v>2480</v>
      </c>
      <c r="AH1127" s="1" t="s">
        <v>2587</v>
      </c>
      <c r="AI1127" s="1" t="s">
        <v>3949</v>
      </c>
      <c r="AJ1127" s="1"/>
      <c r="AK1127" s="1"/>
      <c r="AL1127" s="1" t="s">
        <v>3954</v>
      </c>
      <c r="AM1127" s="1" t="s">
        <v>3954</v>
      </c>
      <c r="AN1127" s="1" t="s">
        <v>3958</v>
      </c>
      <c r="AO1127" s="1" t="s">
        <v>3973</v>
      </c>
      <c r="AP1127" s="1" t="s">
        <v>4215</v>
      </c>
      <c r="AQ1127" s="1"/>
      <c r="AR1127">
        <v>17513</v>
      </c>
      <c r="AS1127">
        <v>1</v>
      </c>
      <c r="AT1127" s="1" t="s">
        <v>4237</v>
      </c>
      <c r="AU1127">
        <v>2976800</v>
      </c>
      <c r="AV1127" s="1" t="s">
        <v>3572</v>
      </c>
      <c r="AW1127" s="1" t="s">
        <v>3939</v>
      </c>
      <c r="AX1127">
        <v>2886</v>
      </c>
      <c r="AY1127">
        <v>135926</v>
      </c>
      <c r="AZ1127">
        <v>3</v>
      </c>
      <c r="BA1127" s="1" t="s">
        <v>3421</v>
      </c>
    </row>
    <row r="1128" spans="1:53" ht="199.5">
      <c r="A1128" s="2" t="s">
        <v>1158</v>
      </c>
      <c r="B1128">
        <v>0</v>
      </c>
      <c r="C1128">
        <v>839.5</v>
      </c>
      <c r="D1128" s="1" t="s">
        <v>2160</v>
      </c>
      <c r="E1128">
        <v>0</v>
      </c>
      <c r="F1128">
        <v>138992</v>
      </c>
      <c r="G1128">
        <v>1</v>
      </c>
      <c r="H1128" s="1"/>
      <c r="I1128" s="1" t="s">
        <v>2427</v>
      </c>
      <c r="J1128" s="1" t="s">
        <v>2462</v>
      </c>
      <c r="K1128" s="1" t="s">
        <v>2464</v>
      </c>
      <c r="L1128" s="1" t="s">
        <v>2510</v>
      </c>
      <c r="M1128" s="1" t="s">
        <v>2587</v>
      </c>
      <c r="N1128" s="1" t="s">
        <v>2607</v>
      </c>
      <c r="O1128" s="1"/>
      <c r="P1128">
        <v>1</v>
      </c>
      <c r="Q1128" s="1" t="s">
        <v>2160</v>
      </c>
      <c r="R1128" s="1" t="s">
        <v>3107</v>
      </c>
      <c r="S1128" s="1"/>
      <c r="T1128" s="1" t="s">
        <v>3108</v>
      </c>
      <c r="U1128" s="1" t="s">
        <v>3241</v>
      </c>
      <c r="V1128" s="1" t="s">
        <v>3241</v>
      </c>
      <c r="W1128" s="1" t="s">
        <v>3398</v>
      </c>
      <c r="X1128" s="1" t="s">
        <v>3400</v>
      </c>
      <c r="Y1128" s="3">
        <v>46226</v>
      </c>
      <c r="Z1128" s="1" t="s">
        <v>3421</v>
      </c>
      <c r="AA1128" s="3">
        <v>46226</v>
      </c>
      <c r="AB1128" s="1" t="s">
        <v>3416</v>
      </c>
      <c r="AC1128" s="1" t="s">
        <v>3816</v>
      </c>
      <c r="AD1128" s="1" t="s">
        <v>3933</v>
      </c>
      <c r="AE1128" s="1" t="s">
        <v>3934</v>
      </c>
      <c r="AF1128" s="1" t="s">
        <v>3939</v>
      </c>
      <c r="AG1128" s="1" t="s">
        <v>2510</v>
      </c>
      <c r="AH1128" s="1" t="s">
        <v>2587</v>
      </c>
      <c r="AI1128" s="1" t="s">
        <v>3950</v>
      </c>
      <c r="AJ1128" s="1"/>
      <c r="AK1128" s="1"/>
      <c r="AL1128" s="1" t="s">
        <v>3952</v>
      </c>
      <c r="AM1128" s="1" t="s">
        <v>3952</v>
      </c>
      <c r="AN1128" s="1" t="s">
        <v>3958</v>
      </c>
      <c r="AO1128" s="1" t="s">
        <v>4170</v>
      </c>
      <c r="AP1128" s="1" t="s">
        <v>4212</v>
      </c>
      <c r="AQ1128" s="1"/>
      <c r="AR1128">
        <v>13582</v>
      </c>
      <c r="AS1128">
        <v>1</v>
      </c>
      <c r="AT1128" s="1" t="s">
        <v>4235</v>
      </c>
      <c r="AU1128">
        <v>839.5</v>
      </c>
      <c r="AV1128" s="1" t="s">
        <v>4516</v>
      </c>
      <c r="AW1128" s="1" t="s">
        <v>3939</v>
      </c>
      <c r="AX1128">
        <v>3562</v>
      </c>
      <c r="AY1128">
        <v>135927</v>
      </c>
      <c r="AZ1128">
        <v>1</v>
      </c>
      <c r="BA1128" s="1" t="s">
        <v>3407</v>
      </c>
    </row>
    <row r="1129" spans="1:53">
      <c r="A1129" s="1" t="s">
        <v>1159</v>
      </c>
      <c r="B1129">
        <v>0</v>
      </c>
      <c r="C1129">
        <v>54.75</v>
      </c>
      <c r="D1129" s="1" t="s">
        <v>2161</v>
      </c>
      <c r="E1129">
        <v>0</v>
      </c>
      <c r="F1129">
        <v>138992</v>
      </c>
      <c r="G1129">
        <v>2</v>
      </c>
      <c r="H1129" s="1"/>
      <c r="I1129" s="1" t="s">
        <v>2450</v>
      </c>
      <c r="J1129" s="1" t="s">
        <v>2462</v>
      </c>
      <c r="K1129" s="1" t="s">
        <v>2464</v>
      </c>
      <c r="L1129" s="1" t="s">
        <v>2510</v>
      </c>
      <c r="M1129" s="1" t="s">
        <v>2587</v>
      </c>
      <c r="N1129" s="1" t="s">
        <v>2607</v>
      </c>
      <c r="O1129" s="1"/>
      <c r="P1129">
        <v>1</v>
      </c>
      <c r="Q1129" s="1" t="s">
        <v>2161</v>
      </c>
      <c r="R1129" s="1" t="s">
        <v>3107</v>
      </c>
      <c r="S1129" s="1"/>
      <c r="T1129" s="1" t="s">
        <v>3108</v>
      </c>
      <c r="U1129" s="1" t="s">
        <v>3241</v>
      </c>
      <c r="V1129" s="1" t="s">
        <v>3241</v>
      </c>
      <c r="W1129" s="1" t="s">
        <v>3398</v>
      </c>
      <c r="X1129" s="1" t="s">
        <v>3400</v>
      </c>
      <c r="Y1129" s="3">
        <v>46226</v>
      </c>
      <c r="Z1129" s="1" t="s">
        <v>3421</v>
      </c>
      <c r="AA1129" s="3">
        <v>46226</v>
      </c>
      <c r="AB1129" s="1" t="s">
        <v>3416</v>
      </c>
      <c r="AC1129" s="1" t="s">
        <v>3816</v>
      </c>
      <c r="AD1129" s="1" t="s">
        <v>3933</v>
      </c>
      <c r="AE1129" s="1" t="s">
        <v>3934</v>
      </c>
      <c r="AF1129" s="1" t="s">
        <v>3939</v>
      </c>
      <c r="AG1129" s="1" t="s">
        <v>2510</v>
      </c>
      <c r="AH1129" s="1" t="s">
        <v>2587</v>
      </c>
      <c r="AI1129" s="1" t="s">
        <v>3950</v>
      </c>
      <c r="AJ1129" s="1"/>
      <c r="AK1129" s="1"/>
      <c r="AL1129" s="1" t="s">
        <v>3952</v>
      </c>
      <c r="AM1129" s="1" t="s">
        <v>3952</v>
      </c>
      <c r="AN1129" s="1" t="s">
        <v>3958</v>
      </c>
      <c r="AO1129" s="1" t="s">
        <v>4170</v>
      </c>
      <c r="AP1129" s="1" t="s">
        <v>4212</v>
      </c>
      <c r="AQ1129" s="1"/>
      <c r="AR1129">
        <v>10025</v>
      </c>
      <c r="AS1129">
        <v>1</v>
      </c>
      <c r="AT1129" s="1" t="s">
        <v>4237</v>
      </c>
      <c r="AU1129">
        <v>54.75</v>
      </c>
      <c r="AV1129" s="1" t="s">
        <v>4517</v>
      </c>
      <c r="AW1129" s="1" t="s">
        <v>3939</v>
      </c>
      <c r="AX1129">
        <v>3562</v>
      </c>
      <c r="AY1129">
        <v>135927</v>
      </c>
      <c r="AZ1129">
        <v>2</v>
      </c>
      <c r="BA1129" s="1" t="s">
        <v>3407</v>
      </c>
    </row>
    <row r="1130" spans="1:53">
      <c r="A1130" s="1" t="s">
        <v>1160</v>
      </c>
      <c r="B1130">
        <v>0</v>
      </c>
      <c r="C1130">
        <v>2100000</v>
      </c>
      <c r="D1130" s="1" t="s">
        <v>1436</v>
      </c>
      <c r="E1130">
        <v>0</v>
      </c>
      <c r="F1130">
        <v>139162</v>
      </c>
      <c r="G1130">
        <v>1</v>
      </c>
      <c r="H1130" s="1"/>
      <c r="I1130" s="1" t="s">
        <v>2435</v>
      </c>
      <c r="J1130" s="1" t="s">
        <v>2462</v>
      </c>
      <c r="K1130" s="1" t="s">
        <v>2464</v>
      </c>
      <c r="L1130" s="1" t="s">
        <v>2470</v>
      </c>
      <c r="M1130" s="1" t="s">
        <v>2581</v>
      </c>
      <c r="N1130" s="1" t="s">
        <v>2607</v>
      </c>
      <c r="O1130" s="1"/>
      <c r="P1130">
        <v>1</v>
      </c>
      <c r="Q1130" s="1" t="s">
        <v>1436</v>
      </c>
      <c r="R1130" s="1" t="s">
        <v>3107</v>
      </c>
      <c r="S1130" s="1"/>
      <c r="T1130" s="1" t="s">
        <v>3108</v>
      </c>
      <c r="U1130" s="1" t="s">
        <v>1436</v>
      </c>
      <c r="V1130" s="1" t="s">
        <v>1436</v>
      </c>
      <c r="W1130" s="1" t="s">
        <v>3396</v>
      </c>
      <c r="X1130" s="1" t="s">
        <v>3400</v>
      </c>
      <c r="Y1130" s="3">
        <v>46226</v>
      </c>
      <c r="Z1130" s="1" t="s">
        <v>3421</v>
      </c>
      <c r="AA1130" s="3">
        <v>46226</v>
      </c>
      <c r="AB1130" s="1" t="s">
        <v>3416</v>
      </c>
      <c r="AC1130" s="1" t="s">
        <v>3817</v>
      </c>
      <c r="AD1130" s="1" t="s">
        <v>3933</v>
      </c>
      <c r="AE1130" s="1" t="s">
        <v>3933</v>
      </c>
      <c r="AF1130" s="1" t="s">
        <v>3936</v>
      </c>
      <c r="AG1130" s="1" t="s">
        <v>2470</v>
      </c>
      <c r="AH1130" s="1" t="s">
        <v>2581</v>
      </c>
      <c r="AI1130" s="1" t="s">
        <v>3948</v>
      </c>
      <c r="AJ1130" s="1"/>
      <c r="AK1130" s="1"/>
      <c r="AL1130" s="1" t="s">
        <v>3952</v>
      </c>
      <c r="AM1130" s="1" t="s">
        <v>3952</v>
      </c>
      <c r="AN1130" s="1" t="s">
        <v>3958</v>
      </c>
      <c r="AO1130" s="1" t="s">
        <v>4171</v>
      </c>
      <c r="AP1130" s="1" t="s">
        <v>4212</v>
      </c>
      <c r="AQ1130" s="1"/>
      <c r="AR1130">
        <v>9757</v>
      </c>
      <c r="AS1130">
        <v>1</v>
      </c>
      <c r="AT1130" s="1" t="s">
        <v>4237</v>
      </c>
      <c r="AU1130">
        <v>2100000</v>
      </c>
      <c r="AV1130" s="1" t="s">
        <v>4321</v>
      </c>
      <c r="AW1130" s="1" t="s">
        <v>3936</v>
      </c>
      <c r="AX1130">
        <v>2536</v>
      </c>
      <c r="AY1130">
        <v>135928</v>
      </c>
      <c r="AZ1130">
        <v>1</v>
      </c>
      <c r="BA1130" s="1" t="s">
        <v>3414</v>
      </c>
    </row>
    <row r="1131" spans="1:53">
      <c r="A1131" s="1" t="s">
        <v>1161</v>
      </c>
      <c r="B1131">
        <v>0</v>
      </c>
      <c r="C1131">
        <v>480000</v>
      </c>
      <c r="D1131" s="1" t="s">
        <v>1685</v>
      </c>
      <c r="E1131">
        <v>20</v>
      </c>
      <c r="F1131">
        <v>139152</v>
      </c>
      <c r="G1131">
        <v>1</v>
      </c>
      <c r="H1131" s="1"/>
      <c r="I1131" s="1" t="s">
        <v>2451</v>
      </c>
      <c r="J1131" s="1" t="s">
        <v>2462</v>
      </c>
      <c r="K1131" s="1" t="s">
        <v>2464</v>
      </c>
      <c r="L1131" s="1" t="s">
        <v>2567</v>
      </c>
      <c r="M1131" s="1" t="s">
        <v>2584</v>
      </c>
      <c r="N1131" s="1" t="s">
        <v>2607</v>
      </c>
      <c r="O1131" s="1"/>
      <c r="P1131">
        <v>2</v>
      </c>
      <c r="Q1131" s="1" t="s">
        <v>1687</v>
      </c>
      <c r="R1131" s="1" t="s">
        <v>3107</v>
      </c>
      <c r="S1131" s="1"/>
      <c r="T1131" s="1" t="s">
        <v>3108</v>
      </c>
      <c r="U1131" s="1" t="s">
        <v>1687</v>
      </c>
      <c r="V1131" s="1" t="s">
        <v>1685</v>
      </c>
      <c r="W1131" s="1" t="s">
        <v>3396</v>
      </c>
      <c r="X1131" s="1"/>
      <c r="Y1131" s="3">
        <v>46226</v>
      </c>
      <c r="Z1131" s="1" t="s">
        <v>3421</v>
      </c>
      <c r="AA1131" s="3">
        <v>46226</v>
      </c>
      <c r="AB1131" s="1" t="s">
        <v>3416</v>
      </c>
      <c r="AC1131" s="1" t="s">
        <v>3818</v>
      </c>
      <c r="AD1131" s="1" t="s">
        <v>3933</v>
      </c>
      <c r="AE1131" s="1" t="s">
        <v>3934</v>
      </c>
      <c r="AF1131" s="1" t="s">
        <v>3939</v>
      </c>
      <c r="AG1131" s="1" t="s">
        <v>2567</v>
      </c>
      <c r="AH1131" s="1" t="s">
        <v>2584</v>
      </c>
      <c r="AI1131" s="1" t="s">
        <v>3948</v>
      </c>
      <c r="AJ1131" s="1"/>
      <c r="AK1131" s="1"/>
      <c r="AL1131" s="1" t="s">
        <v>3952</v>
      </c>
      <c r="AM1131" s="1" t="s">
        <v>3952</v>
      </c>
      <c r="AN1131" s="1" t="s">
        <v>3958</v>
      </c>
      <c r="AO1131" s="1" t="s">
        <v>4005</v>
      </c>
      <c r="AP1131" s="1" t="s">
        <v>4212</v>
      </c>
      <c r="AQ1131" s="1"/>
      <c r="AR1131">
        <v>26939</v>
      </c>
      <c r="AS1131">
        <v>2</v>
      </c>
      <c r="AT1131" s="1" t="s">
        <v>4235</v>
      </c>
      <c r="AU1131">
        <v>240000</v>
      </c>
      <c r="AV1131" s="1" t="s">
        <v>4518</v>
      </c>
      <c r="AW1131" s="1" t="s">
        <v>3939</v>
      </c>
      <c r="AX1131">
        <v>1089</v>
      </c>
      <c r="AY1131">
        <v>135929</v>
      </c>
      <c r="AZ1131">
        <v>1</v>
      </c>
      <c r="BA1131" s="1" t="s">
        <v>3414</v>
      </c>
    </row>
    <row r="1132" spans="1:53" ht="42.75">
      <c r="A1132" s="2" t="s">
        <v>1162</v>
      </c>
      <c r="B1132">
        <v>0</v>
      </c>
      <c r="C1132">
        <v>1814000</v>
      </c>
      <c r="D1132" s="1" t="s">
        <v>2162</v>
      </c>
      <c r="E1132">
        <v>0</v>
      </c>
      <c r="F1132">
        <v>138865</v>
      </c>
      <c r="G1132">
        <v>1</v>
      </c>
      <c r="H1132" s="1"/>
      <c r="I1132" s="1" t="s">
        <v>2405</v>
      </c>
      <c r="J1132" s="1" t="s">
        <v>2462</v>
      </c>
      <c r="K1132" s="1" t="s">
        <v>2465</v>
      </c>
      <c r="L1132" s="1" t="s">
        <v>2488</v>
      </c>
      <c r="M1132" s="1" t="s">
        <v>2593</v>
      </c>
      <c r="N1132" s="1" t="s">
        <v>2607</v>
      </c>
      <c r="O1132" s="1"/>
      <c r="P1132">
        <v>1</v>
      </c>
      <c r="Q1132" s="1" t="s">
        <v>2162</v>
      </c>
      <c r="R1132" s="1" t="s">
        <v>3107</v>
      </c>
      <c r="S1132" s="1"/>
      <c r="T1132" s="1" t="s">
        <v>3109</v>
      </c>
      <c r="U1132" s="1" t="s">
        <v>2162</v>
      </c>
      <c r="V1132" s="1" t="s">
        <v>2162</v>
      </c>
      <c r="W1132" s="1" t="s">
        <v>3396</v>
      </c>
      <c r="X1132" s="1" t="s">
        <v>3400</v>
      </c>
      <c r="Y1132" s="3">
        <v>46226</v>
      </c>
      <c r="Z1132" s="1" t="s">
        <v>3421</v>
      </c>
      <c r="AA1132" s="3">
        <v>46226</v>
      </c>
      <c r="AB1132" s="1" t="s">
        <v>3416</v>
      </c>
      <c r="AC1132" s="1" t="s">
        <v>3819</v>
      </c>
      <c r="AD1132" s="1" t="s">
        <v>3933</v>
      </c>
      <c r="AE1132" s="1" t="s">
        <v>3933</v>
      </c>
      <c r="AF1132" s="1" t="s">
        <v>3937</v>
      </c>
      <c r="AG1132" s="1" t="s">
        <v>2488</v>
      </c>
      <c r="AH1132" s="1" t="s">
        <v>2593</v>
      </c>
      <c r="AI1132" s="1" t="s">
        <v>3948</v>
      </c>
      <c r="AJ1132" s="1"/>
      <c r="AK1132" s="1"/>
      <c r="AL1132" s="1" t="s">
        <v>3952</v>
      </c>
      <c r="AM1132" s="1" t="s">
        <v>3952</v>
      </c>
      <c r="AN1132" s="1" t="s">
        <v>3959</v>
      </c>
      <c r="AO1132" s="1" t="s">
        <v>4169</v>
      </c>
      <c r="AP1132" s="1" t="s">
        <v>4220</v>
      </c>
      <c r="AQ1132" s="1"/>
      <c r="AR1132">
        <v>22417</v>
      </c>
      <c r="AS1132">
        <v>1</v>
      </c>
      <c r="AT1132" s="1" t="s">
        <v>4235</v>
      </c>
      <c r="AU1132">
        <v>1814000</v>
      </c>
      <c r="AV1132" s="1" t="s">
        <v>4280</v>
      </c>
      <c r="AW1132" s="1" t="s">
        <v>3937</v>
      </c>
      <c r="AX1132">
        <v>4824</v>
      </c>
      <c r="AY1132">
        <v>135930</v>
      </c>
      <c r="AZ1132">
        <v>1</v>
      </c>
      <c r="BA1132" s="1" t="s">
        <v>3405</v>
      </c>
    </row>
    <row r="1133" spans="1:53">
      <c r="A1133" s="1" t="s">
        <v>1163</v>
      </c>
      <c r="B1133">
        <v>0</v>
      </c>
      <c r="C1133">
        <v>7100000</v>
      </c>
      <c r="D1133" s="1" t="s">
        <v>2163</v>
      </c>
      <c r="E1133">
        <v>0</v>
      </c>
      <c r="F1133">
        <v>139146</v>
      </c>
      <c r="G1133">
        <v>1</v>
      </c>
      <c r="H1133" s="1"/>
      <c r="I1133" s="1" t="s">
        <v>2405</v>
      </c>
      <c r="J1133" s="1" t="s">
        <v>2462</v>
      </c>
      <c r="K1133" s="1" t="s">
        <v>2464</v>
      </c>
      <c r="L1133" s="1" t="s">
        <v>2559</v>
      </c>
      <c r="M1133" s="1" t="s">
        <v>2599</v>
      </c>
      <c r="N1133" s="1" t="s">
        <v>2607</v>
      </c>
      <c r="O1133" s="1"/>
      <c r="P1133">
        <v>1</v>
      </c>
      <c r="Q1133" s="1" t="s">
        <v>2163</v>
      </c>
      <c r="R1133" s="1" t="s">
        <v>3107</v>
      </c>
      <c r="S1133" s="1"/>
      <c r="T1133" s="1" t="s">
        <v>3108</v>
      </c>
      <c r="U1133" s="1" t="s">
        <v>2163</v>
      </c>
      <c r="V1133" s="1" t="s">
        <v>2163</v>
      </c>
      <c r="W1133" s="1" t="s">
        <v>3396</v>
      </c>
      <c r="X1133" s="1" t="s">
        <v>3400</v>
      </c>
      <c r="Y1133" s="3">
        <v>46226</v>
      </c>
      <c r="Z1133" s="1" t="s">
        <v>3421</v>
      </c>
      <c r="AA1133" s="3">
        <v>46226</v>
      </c>
      <c r="AB1133" s="1" t="s">
        <v>3416</v>
      </c>
      <c r="AC1133" s="1" t="s">
        <v>3820</v>
      </c>
      <c r="AD1133" s="1" t="s">
        <v>3933</v>
      </c>
      <c r="AE1133" s="1" t="s">
        <v>3933</v>
      </c>
      <c r="AF1133" s="1" t="s">
        <v>3943</v>
      </c>
      <c r="AG1133" s="1" t="s">
        <v>2559</v>
      </c>
      <c r="AH1133" s="1" t="s">
        <v>2599</v>
      </c>
      <c r="AI1133" s="1" t="s">
        <v>3948</v>
      </c>
      <c r="AJ1133" s="1"/>
      <c r="AK1133" s="1"/>
      <c r="AL1133" s="1" t="s">
        <v>3952</v>
      </c>
      <c r="AM1133" s="1" t="s">
        <v>3952</v>
      </c>
      <c r="AN1133" s="1" t="s">
        <v>3958</v>
      </c>
      <c r="AO1133" s="1" t="s">
        <v>4172</v>
      </c>
      <c r="AP1133" s="1" t="s">
        <v>4212</v>
      </c>
      <c r="AQ1133" s="1"/>
      <c r="AR1133">
        <v>14862</v>
      </c>
      <c r="AS1133">
        <v>1</v>
      </c>
      <c r="AT1133" s="1" t="s">
        <v>4235</v>
      </c>
      <c r="AU1133">
        <v>7100000</v>
      </c>
      <c r="AV1133" s="1" t="s">
        <v>4244</v>
      </c>
      <c r="AW1133" s="1" t="s">
        <v>3943</v>
      </c>
      <c r="AX1133">
        <v>6023</v>
      </c>
      <c r="AY1133">
        <v>135931</v>
      </c>
      <c r="AZ1133">
        <v>1</v>
      </c>
      <c r="BA1133" s="1" t="s">
        <v>3414</v>
      </c>
    </row>
    <row r="1134" spans="1:53">
      <c r="A1134" s="1" t="s">
        <v>1164</v>
      </c>
      <c r="B1134">
        <v>0</v>
      </c>
      <c r="C1134">
        <v>2988000</v>
      </c>
      <c r="D1134" s="1" t="s">
        <v>2164</v>
      </c>
      <c r="E1134">
        <v>0</v>
      </c>
      <c r="F1134">
        <v>139142</v>
      </c>
      <c r="G1134">
        <v>1</v>
      </c>
      <c r="H1134" s="1"/>
      <c r="I1134" s="1" t="s">
        <v>2404</v>
      </c>
      <c r="J1134" s="1" t="s">
        <v>2462</v>
      </c>
      <c r="K1134" s="1" t="s">
        <v>2464</v>
      </c>
      <c r="L1134" s="1" t="s">
        <v>2555</v>
      </c>
      <c r="M1134" s="1" t="s">
        <v>2592</v>
      </c>
      <c r="N1134" s="1" t="s">
        <v>2607</v>
      </c>
      <c r="O1134" s="1"/>
      <c r="P1134">
        <v>1</v>
      </c>
      <c r="Q1134" s="1" t="s">
        <v>2164</v>
      </c>
      <c r="R1134" s="1" t="s">
        <v>3107</v>
      </c>
      <c r="S1134" s="1"/>
      <c r="T1134" s="1" t="s">
        <v>3108</v>
      </c>
      <c r="U1134" s="1" t="s">
        <v>2164</v>
      </c>
      <c r="V1134" s="1" t="s">
        <v>2164</v>
      </c>
      <c r="W1134" s="1" t="s">
        <v>3396</v>
      </c>
      <c r="X1134" s="1" t="s">
        <v>3400</v>
      </c>
      <c r="Y1134" s="3">
        <v>46226</v>
      </c>
      <c r="Z1134" s="1" t="s">
        <v>3421</v>
      </c>
      <c r="AA1134" s="3">
        <v>46226</v>
      </c>
      <c r="AB1134" s="1" t="s">
        <v>3416</v>
      </c>
      <c r="AC1134" s="1" t="s">
        <v>3821</v>
      </c>
      <c r="AD1134" s="1" t="s">
        <v>3933</v>
      </c>
      <c r="AE1134" s="1" t="s">
        <v>3933</v>
      </c>
      <c r="AF1134" s="1" t="s">
        <v>3944</v>
      </c>
      <c r="AG1134" s="1" t="s">
        <v>2555</v>
      </c>
      <c r="AH1134" s="1" t="s">
        <v>2592</v>
      </c>
      <c r="AI1134" s="1" t="s">
        <v>3948</v>
      </c>
      <c r="AJ1134" s="1"/>
      <c r="AK1134" s="1"/>
      <c r="AL1134" s="1" t="s">
        <v>3952</v>
      </c>
      <c r="AM1134" s="1" t="s">
        <v>3952</v>
      </c>
      <c r="AN1134" s="1" t="s">
        <v>3958</v>
      </c>
      <c r="AO1134" s="1" t="s">
        <v>4173</v>
      </c>
      <c r="AP1134" s="1" t="s">
        <v>4212</v>
      </c>
      <c r="AQ1134" s="1"/>
      <c r="AR1134">
        <v>1267</v>
      </c>
      <c r="AS1134">
        <v>1</v>
      </c>
      <c r="AT1134" s="1" t="s">
        <v>4235</v>
      </c>
      <c r="AU1134">
        <v>2988000</v>
      </c>
      <c r="AV1134" s="1" t="s">
        <v>3500</v>
      </c>
      <c r="AW1134" s="1" t="s">
        <v>3944</v>
      </c>
      <c r="AX1134">
        <v>7202</v>
      </c>
      <c r="AY1134">
        <v>135932</v>
      </c>
      <c r="AZ1134">
        <v>1</v>
      </c>
      <c r="BA1134" s="1" t="s">
        <v>3420</v>
      </c>
    </row>
    <row r="1135" spans="1:53">
      <c r="A1135" s="1" t="s">
        <v>1165</v>
      </c>
      <c r="B1135">
        <v>0</v>
      </c>
      <c r="C1135">
        <v>2617499.9700000002</v>
      </c>
      <c r="D1135" s="1" t="s">
        <v>2165</v>
      </c>
      <c r="E1135">
        <v>20</v>
      </c>
      <c r="F1135">
        <v>139140</v>
      </c>
      <c r="G1135">
        <v>1</v>
      </c>
      <c r="H1135" s="1"/>
      <c r="I1135" s="1" t="s">
        <v>2452</v>
      </c>
      <c r="J1135" s="1" t="s">
        <v>2462</v>
      </c>
      <c r="K1135" s="1" t="s">
        <v>2464</v>
      </c>
      <c r="L1135" s="1" t="s">
        <v>2486</v>
      </c>
      <c r="M1135" s="1" t="s">
        <v>2591</v>
      </c>
      <c r="N1135" s="1" t="s">
        <v>2607</v>
      </c>
      <c r="O1135" s="1"/>
      <c r="P1135">
        <v>10</v>
      </c>
      <c r="Q1135" s="1" t="s">
        <v>2944</v>
      </c>
      <c r="R1135" s="1" t="s">
        <v>3107</v>
      </c>
      <c r="S1135" s="1"/>
      <c r="T1135" s="1" t="s">
        <v>3108</v>
      </c>
      <c r="U1135" s="1" t="s">
        <v>2944</v>
      </c>
      <c r="V1135" s="1" t="s">
        <v>2165</v>
      </c>
      <c r="W1135" s="1" t="s">
        <v>3396</v>
      </c>
      <c r="X1135" s="1" t="s">
        <v>3400</v>
      </c>
      <c r="Y1135" s="3">
        <v>46226</v>
      </c>
      <c r="Z1135" s="1" t="s">
        <v>3421</v>
      </c>
      <c r="AA1135" s="3">
        <v>46226</v>
      </c>
      <c r="AB1135" s="1" t="s">
        <v>3416</v>
      </c>
      <c r="AC1135" s="1" t="s">
        <v>3822</v>
      </c>
      <c r="AD1135" s="1" t="s">
        <v>3933</v>
      </c>
      <c r="AE1135" s="1" t="s">
        <v>3934</v>
      </c>
      <c r="AF1135" s="1" t="s">
        <v>3943</v>
      </c>
      <c r="AG1135" s="1" t="s">
        <v>2486</v>
      </c>
      <c r="AH1135" s="1" t="s">
        <v>2591</v>
      </c>
      <c r="AI1135" s="1" t="s">
        <v>3948</v>
      </c>
      <c r="AJ1135" s="1"/>
      <c r="AK1135" s="1"/>
      <c r="AL1135" s="1" t="s">
        <v>3952</v>
      </c>
      <c r="AM1135" s="1" t="s">
        <v>3952</v>
      </c>
      <c r="AN1135" s="1" t="s">
        <v>3958</v>
      </c>
      <c r="AO1135" s="1" t="s">
        <v>4050</v>
      </c>
      <c r="AP1135" s="1" t="s">
        <v>4212</v>
      </c>
      <c r="AQ1135" s="1"/>
      <c r="AR1135">
        <v>12643</v>
      </c>
      <c r="AS1135">
        <v>10</v>
      </c>
      <c r="AT1135" s="1" t="s">
        <v>4237</v>
      </c>
      <c r="AU1135">
        <v>261749.997</v>
      </c>
      <c r="AV1135" s="1" t="s">
        <v>4519</v>
      </c>
      <c r="AW1135" s="1" t="s">
        <v>3943</v>
      </c>
      <c r="AX1135">
        <v>717</v>
      </c>
      <c r="AY1135">
        <v>135933</v>
      </c>
      <c r="AZ1135">
        <v>1</v>
      </c>
      <c r="BA1135" s="1" t="s">
        <v>3420</v>
      </c>
    </row>
    <row r="1136" spans="1:53">
      <c r="A1136" s="1" t="s">
        <v>1166</v>
      </c>
      <c r="B1136">
        <v>0</v>
      </c>
      <c r="C1136">
        <v>7491667</v>
      </c>
      <c r="D1136" s="1" t="s">
        <v>2166</v>
      </c>
      <c r="E1136">
        <v>20</v>
      </c>
      <c r="F1136">
        <v>139139</v>
      </c>
      <c r="G1136">
        <v>1</v>
      </c>
      <c r="H1136" s="1"/>
      <c r="I1136" s="1" t="s">
        <v>2412</v>
      </c>
      <c r="J1136" s="1" t="s">
        <v>2462</v>
      </c>
      <c r="K1136" s="1" t="s">
        <v>2464</v>
      </c>
      <c r="L1136" s="1" t="s">
        <v>2486</v>
      </c>
      <c r="M1136" s="1" t="s">
        <v>2591</v>
      </c>
      <c r="N1136" s="1" t="s">
        <v>2607</v>
      </c>
      <c r="O1136" s="1"/>
      <c r="P1136">
        <v>1</v>
      </c>
      <c r="Q1136" s="1" t="s">
        <v>2945</v>
      </c>
      <c r="R1136" s="1" t="s">
        <v>3107</v>
      </c>
      <c r="S1136" s="1"/>
      <c r="T1136" s="1" t="s">
        <v>3108</v>
      </c>
      <c r="U1136" s="1" t="s">
        <v>2945</v>
      </c>
      <c r="V1136" s="1" t="s">
        <v>2166</v>
      </c>
      <c r="W1136" s="1" t="s">
        <v>3396</v>
      </c>
      <c r="X1136" s="1" t="s">
        <v>3400</v>
      </c>
      <c r="Y1136" s="3">
        <v>46226</v>
      </c>
      <c r="Z1136" s="1" t="s">
        <v>3421</v>
      </c>
      <c r="AA1136" s="3">
        <v>46226</v>
      </c>
      <c r="AB1136" s="1" t="s">
        <v>3416</v>
      </c>
      <c r="AC1136" s="1" t="s">
        <v>3823</v>
      </c>
      <c r="AD1136" s="1" t="s">
        <v>3933</v>
      </c>
      <c r="AE1136" s="1" t="s">
        <v>3934</v>
      </c>
      <c r="AF1136" s="1" t="s">
        <v>3943</v>
      </c>
      <c r="AG1136" s="1" t="s">
        <v>2486</v>
      </c>
      <c r="AH1136" s="1" t="s">
        <v>2591</v>
      </c>
      <c r="AI1136" s="1" t="s">
        <v>3948</v>
      </c>
      <c r="AJ1136" s="1"/>
      <c r="AK1136" s="1"/>
      <c r="AL1136" s="1" t="s">
        <v>3952</v>
      </c>
      <c r="AM1136" s="1" t="s">
        <v>3952</v>
      </c>
      <c r="AN1136" s="1" t="s">
        <v>3958</v>
      </c>
      <c r="AO1136" s="1" t="s">
        <v>4008</v>
      </c>
      <c r="AP1136" s="1" t="s">
        <v>4212</v>
      </c>
      <c r="AQ1136" s="1"/>
      <c r="AR1136">
        <v>4155</v>
      </c>
      <c r="AS1136">
        <v>1</v>
      </c>
      <c r="AT1136" s="1" t="s">
        <v>4235</v>
      </c>
      <c r="AU1136">
        <v>7491667</v>
      </c>
      <c r="AV1136" s="1" t="s">
        <v>4257</v>
      </c>
      <c r="AW1136" s="1" t="s">
        <v>3943</v>
      </c>
      <c r="AX1136">
        <v>1184</v>
      </c>
      <c r="AY1136">
        <v>135934</v>
      </c>
      <c r="AZ1136">
        <v>1</v>
      </c>
      <c r="BA1136" s="1" t="s">
        <v>3420</v>
      </c>
    </row>
    <row r="1137" spans="1:53" ht="28.5">
      <c r="A1137" s="2" t="s">
        <v>1167</v>
      </c>
      <c r="B1137">
        <v>0</v>
      </c>
      <c r="C1137">
        <v>21333333.329999998</v>
      </c>
      <c r="D1137" s="1" t="s">
        <v>2167</v>
      </c>
      <c r="E1137">
        <v>20</v>
      </c>
      <c r="F1137">
        <v>139138</v>
      </c>
      <c r="G1137">
        <v>1</v>
      </c>
      <c r="H1137" s="1"/>
      <c r="I1137" s="1" t="s">
        <v>2412</v>
      </c>
      <c r="J1137" s="1" t="s">
        <v>2462</v>
      </c>
      <c r="K1137" s="1" t="s">
        <v>2464</v>
      </c>
      <c r="L1137" s="1" t="s">
        <v>2486</v>
      </c>
      <c r="M1137" s="1" t="s">
        <v>2591</v>
      </c>
      <c r="N1137" s="1" t="s">
        <v>2607</v>
      </c>
      <c r="O1137" s="1"/>
      <c r="P1137">
        <v>4</v>
      </c>
      <c r="Q1137" s="1" t="s">
        <v>2946</v>
      </c>
      <c r="R1137" s="1" t="s">
        <v>3107</v>
      </c>
      <c r="S1137" s="1"/>
      <c r="T1137" s="1" t="s">
        <v>3108</v>
      </c>
      <c r="U1137" s="1" t="s">
        <v>2946</v>
      </c>
      <c r="V1137" s="1" t="s">
        <v>2167</v>
      </c>
      <c r="W1137" s="1" t="s">
        <v>3396</v>
      </c>
      <c r="X1137" s="1"/>
      <c r="Y1137" s="3">
        <v>46226</v>
      </c>
      <c r="Z1137" s="1" t="s">
        <v>3421</v>
      </c>
      <c r="AA1137" s="3">
        <v>46226</v>
      </c>
      <c r="AB1137" s="1" t="s">
        <v>3416</v>
      </c>
      <c r="AC1137" s="1" t="s">
        <v>3824</v>
      </c>
      <c r="AD1137" s="1" t="s">
        <v>3933</v>
      </c>
      <c r="AE1137" s="1" t="s">
        <v>3934</v>
      </c>
      <c r="AF1137" s="1" t="s">
        <v>3943</v>
      </c>
      <c r="AG1137" s="1" t="s">
        <v>2486</v>
      </c>
      <c r="AH1137" s="1" t="s">
        <v>2591</v>
      </c>
      <c r="AI1137" s="1" t="s">
        <v>3948</v>
      </c>
      <c r="AJ1137" s="1"/>
      <c r="AK1137" s="1"/>
      <c r="AL1137" s="1" t="s">
        <v>3952</v>
      </c>
      <c r="AM1137" s="1" t="s">
        <v>3952</v>
      </c>
      <c r="AN1137" s="1" t="s">
        <v>3958</v>
      </c>
      <c r="AO1137" s="1" t="s">
        <v>4037</v>
      </c>
      <c r="AP1137" s="1" t="s">
        <v>4212</v>
      </c>
      <c r="AQ1137" s="1"/>
      <c r="AR1137">
        <v>4155</v>
      </c>
      <c r="AS1137">
        <v>4</v>
      </c>
      <c r="AT1137" s="1" t="s">
        <v>4235</v>
      </c>
      <c r="AU1137">
        <v>5333333.3333299998</v>
      </c>
      <c r="AV1137" s="1" t="s">
        <v>4257</v>
      </c>
      <c r="AW1137" s="1" t="s">
        <v>3943</v>
      </c>
      <c r="AX1137">
        <v>123</v>
      </c>
      <c r="AY1137">
        <v>135935</v>
      </c>
      <c r="AZ1137">
        <v>1</v>
      </c>
      <c r="BA1137" s="1" t="s">
        <v>3420</v>
      </c>
    </row>
    <row r="1138" spans="1:53">
      <c r="A1138" s="1" t="s">
        <v>1168</v>
      </c>
      <c r="B1138">
        <v>0</v>
      </c>
      <c r="C1138">
        <v>902000</v>
      </c>
      <c r="D1138" s="1" t="s">
        <v>2168</v>
      </c>
      <c r="E1138">
        <v>0</v>
      </c>
      <c r="F1138">
        <v>139101</v>
      </c>
      <c r="G1138">
        <v>1</v>
      </c>
      <c r="H1138" s="1"/>
      <c r="I1138" s="1" t="s">
        <v>2405</v>
      </c>
      <c r="J1138" s="1" t="s">
        <v>2462</v>
      </c>
      <c r="K1138" s="1" t="s">
        <v>2464</v>
      </c>
      <c r="L1138" s="1" t="s">
        <v>2496</v>
      </c>
      <c r="M1138" s="1" t="s">
        <v>2581</v>
      </c>
      <c r="N1138" s="1" t="s">
        <v>2607</v>
      </c>
      <c r="O1138" s="1"/>
      <c r="P1138">
        <v>1</v>
      </c>
      <c r="Q1138" s="1" t="s">
        <v>2168</v>
      </c>
      <c r="R1138" s="1" t="s">
        <v>3107</v>
      </c>
      <c r="S1138" s="1"/>
      <c r="T1138" s="1" t="s">
        <v>3108</v>
      </c>
      <c r="U1138" s="1" t="s">
        <v>2168</v>
      </c>
      <c r="V1138" s="1" t="s">
        <v>2168</v>
      </c>
      <c r="W1138" s="1" t="s">
        <v>3396</v>
      </c>
      <c r="X1138" s="1" t="s">
        <v>3400</v>
      </c>
      <c r="Y1138" s="3">
        <v>46226</v>
      </c>
      <c r="Z1138" s="1" t="s">
        <v>3421</v>
      </c>
      <c r="AA1138" s="3">
        <v>46226</v>
      </c>
      <c r="AB1138" s="1" t="s">
        <v>3416</v>
      </c>
      <c r="AC1138" s="1" t="s">
        <v>3825</v>
      </c>
      <c r="AD1138" s="1" t="s">
        <v>3933</v>
      </c>
      <c r="AE1138" s="1" t="s">
        <v>3933</v>
      </c>
      <c r="AF1138" s="1" t="s">
        <v>3936</v>
      </c>
      <c r="AG1138" s="1" t="s">
        <v>2496</v>
      </c>
      <c r="AH1138" s="1" t="s">
        <v>2581</v>
      </c>
      <c r="AI1138" s="1" t="s">
        <v>3948</v>
      </c>
      <c r="AJ1138" s="1"/>
      <c r="AK1138" s="1"/>
      <c r="AL1138" s="1" t="s">
        <v>3952</v>
      </c>
      <c r="AM1138" s="1" t="s">
        <v>3952</v>
      </c>
      <c r="AN1138" s="1" t="s">
        <v>3958</v>
      </c>
      <c r="AO1138" s="1" t="s">
        <v>4002</v>
      </c>
      <c r="AP1138" s="1" t="s">
        <v>4212</v>
      </c>
      <c r="AQ1138" s="1"/>
      <c r="AR1138">
        <v>1264</v>
      </c>
      <c r="AS1138">
        <v>1</v>
      </c>
      <c r="AT1138" s="1" t="s">
        <v>4235</v>
      </c>
      <c r="AU1138">
        <v>902000</v>
      </c>
      <c r="AV1138" s="1" t="s">
        <v>4271</v>
      </c>
      <c r="AW1138" s="1" t="s">
        <v>3936</v>
      </c>
      <c r="AX1138">
        <v>723</v>
      </c>
      <c r="AY1138">
        <v>135936</v>
      </c>
      <c r="AZ1138">
        <v>1</v>
      </c>
      <c r="BA1138" s="1" t="s">
        <v>3412</v>
      </c>
    </row>
    <row r="1139" spans="1:53">
      <c r="A1139" s="1" t="s">
        <v>1169</v>
      </c>
      <c r="B1139">
        <v>0</v>
      </c>
      <c r="C1139">
        <v>730000</v>
      </c>
      <c r="D1139" s="1" t="s">
        <v>2169</v>
      </c>
      <c r="E1139">
        <v>0</v>
      </c>
      <c r="F1139">
        <v>139096</v>
      </c>
      <c r="G1139">
        <v>1</v>
      </c>
      <c r="H1139" s="1"/>
      <c r="I1139" s="1" t="s">
        <v>2405</v>
      </c>
      <c r="J1139" s="1" t="s">
        <v>2462</v>
      </c>
      <c r="K1139" s="1" t="s">
        <v>2464</v>
      </c>
      <c r="L1139" s="1" t="s">
        <v>2470</v>
      </c>
      <c r="M1139" s="1" t="s">
        <v>2581</v>
      </c>
      <c r="N1139" s="1" t="s">
        <v>2607</v>
      </c>
      <c r="O1139" s="1"/>
      <c r="P1139">
        <v>1</v>
      </c>
      <c r="Q1139" s="1" t="s">
        <v>2169</v>
      </c>
      <c r="R1139" s="1" t="s">
        <v>3107</v>
      </c>
      <c r="S1139" s="1"/>
      <c r="T1139" s="1" t="s">
        <v>3108</v>
      </c>
      <c r="U1139" s="1" t="s">
        <v>2169</v>
      </c>
      <c r="V1139" s="1" t="s">
        <v>2169</v>
      </c>
      <c r="W1139" s="1" t="s">
        <v>3396</v>
      </c>
      <c r="X1139" s="1"/>
      <c r="Y1139" s="3">
        <v>46226</v>
      </c>
      <c r="Z1139" s="1" t="s">
        <v>3421</v>
      </c>
      <c r="AA1139" s="3">
        <v>46226</v>
      </c>
      <c r="AB1139" s="1" t="s">
        <v>3416</v>
      </c>
      <c r="AC1139" s="1" t="s">
        <v>3826</v>
      </c>
      <c r="AD1139" s="1" t="s">
        <v>3933</v>
      </c>
      <c r="AE1139" s="1" t="s">
        <v>3933</v>
      </c>
      <c r="AF1139" s="1" t="s">
        <v>3936</v>
      </c>
      <c r="AG1139" s="1" t="s">
        <v>2470</v>
      </c>
      <c r="AH1139" s="1" t="s">
        <v>2581</v>
      </c>
      <c r="AI1139" s="1" t="s">
        <v>3948</v>
      </c>
      <c r="AJ1139" s="1"/>
      <c r="AK1139" s="1"/>
      <c r="AL1139" s="1" t="s">
        <v>3952</v>
      </c>
      <c r="AM1139" s="1" t="s">
        <v>3952</v>
      </c>
      <c r="AN1139" s="1" t="s">
        <v>3958</v>
      </c>
      <c r="AO1139" s="1" t="s">
        <v>4171</v>
      </c>
      <c r="AP1139" s="1" t="s">
        <v>4212</v>
      </c>
      <c r="AQ1139" s="1"/>
      <c r="AR1139">
        <v>14862</v>
      </c>
      <c r="AS1139">
        <v>1</v>
      </c>
      <c r="AT1139" s="1" t="s">
        <v>4235</v>
      </c>
      <c r="AU1139">
        <v>730000</v>
      </c>
      <c r="AV1139" s="1" t="s">
        <v>4244</v>
      </c>
      <c r="AW1139" s="1" t="s">
        <v>3936</v>
      </c>
      <c r="AX1139">
        <v>2536</v>
      </c>
      <c r="AY1139">
        <v>135937</v>
      </c>
      <c r="AZ1139">
        <v>1</v>
      </c>
      <c r="BA1139" s="1" t="s">
        <v>3412</v>
      </c>
    </row>
    <row r="1140" spans="1:53">
      <c r="A1140" s="1" t="s">
        <v>1170</v>
      </c>
      <c r="B1140">
        <v>0</v>
      </c>
      <c r="C1140">
        <v>425000</v>
      </c>
      <c r="D1140" s="1" t="s">
        <v>1922</v>
      </c>
      <c r="E1140">
        <v>0</v>
      </c>
      <c r="F1140">
        <v>139091</v>
      </c>
      <c r="G1140">
        <v>1</v>
      </c>
      <c r="H1140" s="1"/>
      <c r="I1140" s="1" t="s">
        <v>2405</v>
      </c>
      <c r="J1140" s="1" t="s">
        <v>2462</v>
      </c>
      <c r="K1140" s="1" t="s">
        <v>2464</v>
      </c>
      <c r="L1140" s="1" t="s">
        <v>2502</v>
      </c>
      <c r="M1140" s="1" t="s">
        <v>2584</v>
      </c>
      <c r="N1140" s="1" t="s">
        <v>2607</v>
      </c>
      <c r="O1140" s="1"/>
      <c r="P1140">
        <v>1</v>
      </c>
      <c r="Q1140" s="1" t="s">
        <v>1922</v>
      </c>
      <c r="R1140" s="1" t="s">
        <v>3107</v>
      </c>
      <c r="S1140" s="1"/>
      <c r="T1140" s="1" t="s">
        <v>3108</v>
      </c>
      <c r="U1140" s="1" t="s">
        <v>3242</v>
      </c>
      <c r="V1140" s="1" t="s">
        <v>3242</v>
      </c>
      <c r="W1140" s="1" t="s">
        <v>3396</v>
      </c>
      <c r="X1140" s="1" t="s">
        <v>3400</v>
      </c>
      <c r="Y1140" s="3">
        <v>46226</v>
      </c>
      <c r="Z1140" s="1" t="s">
        <v>3421</v>
      </c>
      <c r="AA1140" s="3">
        <v>46226</v>
      </c>
      <c r="AB1140" s="1" t="s">
        <v>3416</v>
      </c>
      <c r="AC1140" s="1" t="s">
        <v>3827</v>
      </c>
      <c r="AD1140" s="1" t="s">
        <v>3933</v>
      </c>
      <c r="AE1140" s="1" t="s">
        <v>3933</v>
      </c>
      <c r="AF1140" s="1" t="s">
        <v>3939</v>
      </c>
      <c r="AG1140" s="1" t="s">
        <v>2502</v>
      </c>
      <c r="AH1140" s="1" t="s">
        <v>2584</v>
      </c>
      <c r="AI1140" s="1" t="s">
        <v>3948</v>
      </c>
      <c r="AJ1140" s="1"/>
      <c r="AK1140" s="1"/>
      <c r="AL1140" s="1" t="s">
        <v>3952</v>
      </c>
      <c r="AM1140" s="1" t="s">
        <v>3952</v>
      </c>
      <c r="AN1140" s="1" t="s">
        <v>3958</v>
      </c>
      <c r="AO1140" s="1" t="s">
        <v>4122</v>
      </c>
      <c r="AP1140" s="1" t="s">
        <v>4212</v>
      </c>
      <c r="AQ1140" s="1"/>
      <c r="AR1140">
        <v>14862</v>
      </c>
      <c r="AS1140">
        <v>1</v>
      </c>
      <c r="AT1140" s="1" t="s">
        <v>4235</v>
      </c>
      <c r="AU1140">
        <v>425000</v>
      </c>
      <c r="AV1140" s="1" t="s">
        <v>4244</v>
      </c>
      <c r="AW1140" s="1" t="s">
        <v>3939</v>
      </c>
      <c r="AX1140">
        <v>2630</v>
      </c>
      <c r="AY1140">
        <v>135938</v>
      </c>
      <c r="AZ1140">
        <v>1</v>
      </c>
      <c r="BA1140" s="1" t="s">
        <v>3412</v>
      </c>
    </row>
    <row r="1141" spans="1:53">
      <c r="A1141" s="1" t="s">
        <v>1171</v>
      </c>
      <c r="B1141">
        <v>0</v>
      </c>
      <c r="C1141">
        <v>3500000</v>
      </c>
      <c r="D1141" s="1" t="s">
        <v>2170</v>
      </c>
      <c r="E1141">
        <v>0</v>
      </c>
      <c r="F1141">
        <v>139091</v>
      </c>
      <c r="G1141">
        <v>2</v>
      </c>
      <c r="H1141" s="1"/>
      <c r="I1141" s="1" t="s">
        <v>2405</v>
      </c>
      <c r="J1141" s="1" t="s">
        <v>2462</v>
      </c>
      <c r="K1141" s="1" t="s">
        <v>2464</v>
      </c>
      <c r="L1141" s="1" t="s">
        <v>2502</v>
      </c>
      <c r="M1141" s="1" t="s">
        <v>2584</v>
      </c>
      <c r="N1141" s="1" t="s">
        <v>2607</v>
      </c>
      <c r="O1141" s="1"/>
      <c r="P1141">
        <v>1</v>
      </c>
      <c r="Q1141" s="1" t="s">
        <v>2170</v>
      </c>
      <c r="R1141" s="1" t="s">
        <v>3107</v>
      </c>
      <c r="S1141" s="1"/>
      <c r="T1141" s="1" t="s">
        <v>3108</v>
      </c>
      <c r="U1141" s="1" t="s">
        <v>3242</v>
      </c>
      <c r="V1141" s="1" t="s">
        <v>3242</v>
      </c>
      <c r="W1141" s="1" t="s">
        <v>3396</v>
      </c>
      <c r="X1141" s="1" t="s">
        <v>3400</v>
      </c>
      <c r="Y1141" s="3">
        <v>46226</v>
      </c>
      <c r="Z1141" s="1" t="s">
        <v>3421</v>
      </c>
      <c r="AA1141" s="3">
        <v>46226</v>
      </c>
      <c r="AB1141" s="1" t="s">
        <v>3416</v>
      </c>
      <c r="AC1141" s="1" t="s">
        <v>3827</v>
      </c>
      <c r="AD1141" s="1" t="s">
        <v>3933</v>
      </c>
      <c r="AE1141" s="1" t="s">
        <v>3933</v>
      </c>
      <c r="AF1141" s="1" t="s">
        <v>3939</v>
      </c>
      <c r="AG1141" s="1" t="s">
        <v>2502</v>
      </c>
      <c r="AH1141" s="1" t="s">
        <v>2584</v>
      </c>
      <c r="AI1141" s="1" t="s">
        <v>3948</v>
      </c>
      <c r="AJ1141" s="1"/>
      <c r="AK1141" s="1"/>
      <c r="AL1141" s="1" t="s">
        <v>3952</v>
      </c>
      <c r="AM1141" s="1" t="s">
        <v>3952</v>
      </c>
      <c r="AN1141" s="1" t="s">
        <v>3958</v>
      </c>
      <c r="AO1141" s="1" t="s">
        <v>4122</v>
      </c>
      <c r="AP1141" s="1" t="s">
        <v>4212</v>
      </c>
      <c r="AQ1141" s="1"/>
      <c r="AR1141">
        <v>14862</v>
      </c>
      <c r="AS1141">
        <v>1</v>
      </c>
      <c r="AT1141" s="1" t="s">
        <v>4235</v>
      </c>
      <c r="AU1141">
        <v>3500000</v>
      </c>
      <c r="AV1141" s="1" t="s">
        <v>4244</v>
      </c>
      <c r="AW1141" s="1" t="s">
        <v>3939</v>
      </c>
      <c r="AX1141">
        <v>2630</v>
      </c>
      <c r="AY1141">
        <v>135938</v>
      </c>
      <c r="AZ1141">
        <v>2</v>
      </c>
      <c r="BA1141" s="1" t="s">
        <v>3412</v>
      </c>
    </row>
    <row r="1142" spans="1:53">
      <c r="A1142" s="1" t="s">
        <v>1172</v>
      </c>
      <c r="B1142">
        <v>0</v>
      </c>
      <c r="C1142">
        <v>425000</v>
      </c>
      <c r="D1142" s="1" t="s">
        <v>1922</v>
      </c>
      <c r="E1142">
        <v>0</v>
      </c>
      <c r="F1142">
        <v>139091</v>
      </c>
      <c r="G1142">
        <v>3</v>
      </c>
      <c r="H1142" s="1"/>
      <c r="I1142" s="1" t="s">
        <v>2405</v>
      </c>
      <c r="J1142" s="1" t="s">
        <v>2462</v>
      </c>
      <c r="K1142" s="1" t="s">
        <v>2464</v>
      </c>
      <c r="L1142" s="1" t="s">
        <v>2502</v>
      </c>
      <c r="M1142" s="1" t="s">
        <v>2584</v>
      </c>
      <c r="N1142" s="1" t="s">
        <v>2607</v>
      </c>
      <c r="O1142" s="1"/>
      <c r="P1142">
        <v>1</v>
      </c>
      <c r="Q1142" s="1" t="s">
        <v>1922</v>
      </c>
      <c r="R1142" s="1" t="s">
        <v>3107</v>
      </c>
      <c r="S1142" s="1"/>
      <c r="T1142" s="1" t="s">
        <v>3108</v>
      </c>
      <c r="U1142" s="1" t="s">
        <v>3242</v>
      </c>
      <c r="V1142" s="1" t="s">
        <v>3242</v>
      </c>
      <c r="W1142" s="1" t="s">
        <v>3396</v>
      </c>
      <c r="X1142" s="1" t="s">
        <v>3400</v>
      </c>
      <c r="Y1142" s="3">
        <v>46226</v>
      </c>
      <c r="Z1142" s="1" t="s">
        <v>3421</v>
      </c>
      <c r="AA1142" s="3">
        <v>46226</v>
      </c>
      <c r="AB1142" s="1" t="s">
        <v>3416</v>
      </c>
      <c r="AC1142" s="1" t="s">
        <v>3827</v>
      </c>
      <c r="AD1142" s="1" t="s">
        <v>3933</v>
      </c>
      <c r="AE1142" s="1" t="s">
        <v>3933</v>
      </c>
      <c r="AF1142" s="1" t="s">
        <v>3939</v>
      </c>
      <c r="AG1142" s="1" t="s">
        <v>2502</v>
      </c>
      <c r="AH1142" s="1" t="s">
        <v>2584</v>
      </c>
      <c r="AI1142" s="1" t="s">
        <v>3948</v>
      </c>
      <c r="AJ1142" s="1"/>
      <c r="AK1142" s="1"/>
      <c r="AL1142" s="1" t="s">
        <v>3952</v>
      </c>
      <c r="AM1142" s="1" t="s">
        <v>3952</v>
      </c>
      <c r="AN1142" s="1" t="s">
        <v>3958</v>
      </c>
      <c r="AO1142" s="1" t="s">
        <v>4122</v>
      </c>
      <c r="AP1142" s="1" t="s">
        <v>4212</v>
      </c>
      <c r="AQ1142" s="1"/>
      <c r="AR1142">
        <v>14862</v>
      </c>
      <c r="AS1142">
        <v>1</v>
      </c>
      <c r="AT1142" s="1" t="s">
        <v>4235</v>
      </c>
      <c r="AU1142">
        <v>425000</v>
      </c>
      <c r="AV1142" s="1" t="s">
        <v>4244</v>
      </c>
      <c r="AW1142" s="1" t="s">
        <v>3939</v>
      </c>
      <c r="AX1142">
        <v>2630</v>
      </c>
      <c r="AY1142">
        <v>135938</v>
      </c>
      <c r="AZ1142">
        <v>3</v>
      </c>
      <c r="BA1142" s="1" t="s">
        <v>3412</v>
      </c>
    </row>
    <row r="1143" spans="1:53">
      <c r="A1143" s="1" t="s">
        <v>1173</v>
      </c>
      <c r="B1143">
        <v>0</v>
      </c>
      <c r="C1143">
        <v>3500000</v>
      </c>
      <c r="D1143" s="1" t="s">
        <v>2170</v>
      </c>
      <c r="E1143">
        <v>0</v>
      </c>
      <c r="F1143">
        <v>139091</v>
      </c>
      <c r="G1143">
        <v>4</v>
      </c>
      <c r="H1143" s="1"/>
      <c r="I1143" s="1" t="s">
        <v>2405</v>
      </c>
      <c r="J1143" s="1" t="s">
        <v>2462</v>
      </c>
      <c r="K1143" s="1" t="s">
        <v>2464</v>
      </c>
      <c r="L1143" s="1" t="s">
        <v>2502</v>
      </c>
      <c r="M1143" s="1" t="s">
        <v>2584</v>
      </c>
      <c r="N1143" s="1" t="s">
        <v>2607</v>
      </c>
      <c r="O1143" s="1"/>
      <c r="P1143">
        <v>1</v>
      </c>
      <c r="Q1143" s="1" t="s">
        <v>2170</v>
      </c>
      <c r="R1143" s="1" t="s">
        <v>3107</v>
      </c>
      <c r="S1143" s="1"/>
      <c r="T1143" s="1" t="s">
        <v>3108</v>
      </c>
      <c r="U1143" s="1" t="s">
        <v>3242</v>
      </c>
      <c r="V1143" s="1" t="s">
        <v>3242</v>
      </c>
      <c r="W1143" s="1" t="s">
        <v>3396</v>
      </c>
      <c r="X1143" s="1" t="s">
        <v>3400</v>
      </c>
      <c r="Y1143" s="3">
        <v>46226</v>
      </c>
      <c r="Z1143" s="1" t="s">
        <v>3421</v>
      </c>
      <c r="AA1143" s="3">
        <v>46226</v>
      </c>
      <c r="AB1143" s="1" t="s">
        <v>3416</v>
      </c>
      <c r="AC1143" s="1" t="s">
        <v>3827</v>
      </c>
      <c r="AD1143" s="1" t="s">
        <v>3933</v>
      </c>
      <c r="AE1143" s="1" t="s">
        <v>3933</v>
      </c>
      <c r="AF1143" s="1" t="s">
        <v>3939</v>
      </c>
      <c r="AG1143" s="1" t="s">
        <v>2502</v>
      </c>
      <c r="AH1143" s="1" t="s">
        <v>2584</v>
      </c>
      <c r="AI1143" s="1" t="s">
        <v>3948</v>
      </c>
      <c r="AJ1143" s="1"/>
      <c r="AK1143" s="1"/>
      <c r="AL1143" s="1" t="s">
        <v>3952</v>
      </c>
      <c r="AM1143" s="1" t="s">
        <v>3952</v>
      </c>
      <c r="AN1143" s="1" t="s">
        <v>3958</v>
      </c>
      <c r="AO1143" s="1" t="s">
        <v>4122</v>
      </c>
      <c r="AP1143" s="1" t="s">
        <v>4212</v>
      </c>
      <c r="AQ1143" s="1"/>
      <c r="AR1143">
        <v>14862</v>
      </c>
      <c r="AS1143">
        <v>1</v>
      </c>
      <c r="AT1143" s="1" t="s">
        <v>4235</v>
      </c>
      <c r="AU1143">
        <v>3500000</v>
      </c>
      <c r="AV1143" s="1" t="s">
        <v>4244</v>
      </c>
      <c r="AW1143" s="1" t="s">
        <v>3939</v>
      </c>
      <c r="AX1143">
        <v>2630</v>
      </c>
      <c r="AY1143">
        <v>135938</v>
      </c>
      <c r="AZ1143">
        <v>4</v>
      </c>
      <c r="BA1143" s="1" t="s">
        <v>3412</v>
      </c>
    </row>
    <row r="1144" spans="1:53">
      <c r="A1144" s="1" t="s">
        <v>1174</v>
      </c>
      <c r="B1144">
        <v>0</v>
      </c>
      <c r="C1144">
        <v>500000</v>
      </c>
      <c r="D1144" s="1" t="s">
        <v>1760</v>
      </c>
      <c r="E1144">
        <v>0</v>
      </c>
      <c r="F1144">
        <v>139091</v>
      </c>
      <c r="G1144">
        <v>5</v>
      </c>
      <c r="H1144" s="1"/>
      <c r="I1144" s="1" t="s">
        <v>2405</v>
      </c>
      <c r="J1144" s="1" t="s">
        <v>2462</v>
      </c>
      <c r="K1144" s="1" t="s">
        <v>2464</v>
      </c>
      <c r="L1144" s="1" t="s">
        <v>2502</v>
      </c>
      <c r="M1144" s="1" t="s">
        <v>2584</v>
      </c>
      <c r="N1144" s="1" t="s">
        <v>2607</v>
      </c>
      <c r="O1144" s="1"/>
      <c r="P1144">
        <v>1</v>
      </c>
      <c r="Q1144" s="1" t="s">
        <v>1760</v>
      </c>
      <c r="R1144" s="1" t="s">
        <v>3107</v>
      </c>
      <c r="S1144" s="1"/>
      <c r="T1144" s="1" t="s">
        <v>3108</v>
      </c>
      <c r="U1144" s="1" t="s">
        <v>3242</v>
      </c>
      <c r="V1144" s="1" t="s">
        <v>3242</v>
      </c>
      <c r="W1144" s="1" t="s">
        <v>3396</v>
      </c>
      <c r="X1144" s="1" t="s">
        <v>3400</v>
      </c>
      <c r="Y1144" s="3">
        <v>46226</v>
      </c>
      <c r="Z1144" s="1" t="s">
        <v>3421</v>
      </c>
      <c r="AA1144" s="3">
        <v>46226</v>
      </c>
      <c r="AB1144" s="1" t="s">
        <v>3416</v>
      </c>
      <c r="AC1144" s="1" t="s">
        <v>3827</v>
      </c>
      <c r="AD1144" s="1" t="s">
        <v>3933</v>
      </c>
      <c r="AE1144" s="1" t="s">
        <v>3933</v>
      </c>
      <c r="AF1144" s="1" t="s">
        <v>3939</v>
      </c>
      <c r="AG1144" s="1" t="s">
        <v>2502</v>
      </c>
      <c r="AH1144" s="1" t="s">
        <v>2584</v>
      </c>
      <c r="AI1144" s="1" t="s">
        <v>3948</v>
      </c>
      <c r="AJ1144" s="1"/>
      <c r="AK1144" s="1"/>
      <c r="AL1144" s="1" t="s">
        <v>3952</v>
      </c>
      <c r="AM1144" s="1" t="s">
        <v>3952</v>
      </c>
      <c r="AN1144" s="1" t="s">
        <v>3958</v>
      </c>
      <c r="AO1144" s="1" t="s">
        <v>4122</v>
      </c>
      <c r="AP1144" s="1" t="s">
        <v>4212</v>
      </c>
      <c r="AQ1144" s="1"/>
      <c r="AR1144">
        <v>14862</v>
      </c>
      <c r="AS1144">
        <v>1</v>
      </c>
      <c r="AT1144" s="1" t="s">
        <v>4235</v>
      </c>
      <c r="AU1144">
        <v>500000</v>
      </c>
      <c r="AV1144" s="1" t="s">
        <v>4244</v>
      </c>
      <c r="AW1144" s="1" t="s">
        <v>3939</v>
      </c>
      <c r="AX1144">
        <v>2630</v>
      </c>
      <c r="AY1144">
        <v>135938</v>
      </c>
      <c r="AZ1144">
        <v>5</v>
      </c>
      <c r="BA1144" s="1" t="s">
        <v>3412</v>
      </c>
    </row>
    <row r="1145" spans="1:53">
      <c r="A1145" s="1" t="s">
        <v>1175</v>
      </c>
      <c r="B1145">
        <v>0</v>
      </c>
      <c r="C1145">
        <v>500000</v>
      </c>
      <c r="D1145" s="1" t="s">
        <v>1760</v>
      </c>
      <c r="E1145">
        <v>0</v>
      </c>
      <c r="F1145">
        <v>139091</v>
      </c>
      <c r="G1145">
        <v>6</v>
      </c>
      <c r="H1145" s="1"/>
      <c r="I1145" s="1" t="s">
        <v>2405</v>
      </c>
      <c r="J1145" s="1" t="s">
        <v>2462</v>
      </c>
      <c r="K1145" s="1" t="s">
        <v>2464</v>
      </c>
      <c r="L1145" s="1" t="s">
        <v>2502</v>
      </c>
      <c r="M1145" s="1" t="s">
        <v>2584</v>
      </c>
      <c r="N1145" s="1" t="s">
        <v>2607</v>
      </c>
      <c r="O1145" s="1"/>
      <c r="P1145">
        <v>1</v>
      </c>
      <c r="Q1145" s="1" t="s">
        <v>1760</v>
      </c>
      <c r="R1145" s="1" t="s">
        <v>3107</v>
      </c>
      <c r="S1145" s="1"/>
      <c r="T1145" s="1" t="s">
        <v>3108</v>
      </c>
      <c r="U1145" s="1" t="s">
        <v>3242</v>
      </c>
      <c r="V1145" s="1" t="s">
        <v>3242</v>
      </c>
      <c r="W1145" s="1" t="s">
        <v>3396</v>
      </c>
      <c r="X1145" s="1" t="s">
        <v>3400</v>
      </c>
      <c r="Y1145" s="3">
        <v>46226</v>
      </c>
      <c r="Z1145" s="1" t="s">
        <v>3421</v>
      </c>
      <c r="AA1145" s="3">
        <v>46226</v>
      </c>
      <c r="AB1145" s="1" t="s">
        <v>3416</v>
      </c>
      <c r="AC1145" s="1" t="s">
        <v>3827</v>
      </c>
      <c r="AD1145" s="1" t="s">
        <v>3933</v>
      </c>
      <c r="AE1145" s="1" t="s">
        <v>3933</v>
      </c>
      <c r="AF1145" s="1" t="s">
        <v>3939</v>
      </c>
      <c r="AG1145" s="1" t="s">
        <v>2502</v>
      </c>
      <c r="AH1145" s="1" t="s">
        <v>2584</v>
      </c>
      <c r="AI1145" s="1" t="s">
        <v>3948</v>
      </c>
      <c r="AJ1145" s="1"/>
      <c r="AK1145" s="1"/>
      <c r="AL1145" s="1" t="s">
        <v>3952</v>
      </c>
      <c r="AM1145" s="1" t="s">
        <v>3952</v>
      </c>
      <c r="AN1145" s="1" t="s">
        <v>3958</v>
      </c>
      <c r="AO1145" s="1" t="s">
        <v>4122</v>
      </c>
      <c r="AP1145" s="1" t="s">
        <v>4212</v>
      </c>
      <c r="AQ1145" s="1"/>
      <c r="AR1145">
        <v>14862</v>
      </c>
      <c r="AS1145">
        <v>1</v>
      </c>
      <c r="AT1145" s="1" t="s">
        <v>4235</v>
      </c>
      <c r="AU1145">
        <v>500000</v>
      </c>
      <c r="AV1145" s="1" t="s">
        <v>4244</v>
      </c>
      <c r="AW1145" s="1" t="s">
        <v>3939</v>
      </c>
      <c r="AX1145">
        <v>2630</v>
      </c>
      <c r="AY1145">
        <v>135938</v>
      </c>
      <c r="AZ1145">
        <v>6</v>
      </c>
      <c r="BA1145" s="1" t="s">
        <v>3412</v>
      </c>
    </row>
    <row r="1146" spans="1:53">
      <c r="A1146" s="1" t="s">
        <v>1176</v>
      </c>
      <c r="B1146">
        <v>0</v>
      </c>
      <c r="C1146">
        <v>425000</v>
      </c>
      <c r="D1146" s="1" t="s">
        <v>1922</v>
      </c>
      <c r="E1146">
        <v>0</v>
      </c>
      <c r="F1146">
        <v>139091</v>
      </c>
      <c r="G1146">
        <v>7</v>
      </c>
      <c r="H1146" s="1"/>
      <c r="I1146" s="1" t="s">
        <v>2405</v>
      </c>
      <c r="J1146" s="1" t="s">
        <v>2462</v>
      </c>
      <c r="K1146" s="1" t="s">
        <v>2464</v>
      </c>
      <c r="L1146" s="1" t="s">
        <v>2502</v>
      </c>
      <c r="M1146" s="1" t="s">
        <v>2584</v>
      </c>
      <c r="N1146" s="1" t="s">
        <v>2607</v>
      </c>
      <c r="O1146" s="1"/>
      <c r="P1146">
        <v>1</v>
      </c>
      <c r="Q1146" s="1" t="s">
        <v>1922</v>
      </c>
      <c r="R1146" s="1" t="s">
        <v>3107</v>
      </c>
      <c r="S1146" s="1"/>
      <c r="T1146" s="1" t="s">
        <v>3108</v>
      </c>
      <c r="U1146" s="1" t="s">
        <v>3242</v>
      </c>
      <c r="V1146" s="1" t="s">
        <v>3242</v>
      </c>
      <c r="W1146" s="1" t="s">
        <v>3396</v>
      </c>
      <c r="X1146" s="1" t="s">
        <v>3400</v>
      </c>
      <c r="Y1146" s="3">
        <v>46226</v>
      </c>
      <c r="Z1146" s="1" t="s">
        <v>3421</v>
      </c>
      <c r="AA1146" s="3">
        <v>46226</v>
      </c>
      <c r="AB1146" s="1" t="s">
        <v>3416</v>
      </c>
      <c r="AC1146" s="1" t="s">
        <v>3827</v>
      </c>
      <c r="AD1146" s="1" t="s">
        <v>3933</v>
      </c>
      <c r="AE1146" s="1" t="s">
        <v>3933</v>
      </c>
      <c r="AF1146" s="1" t="s">
        <v>3939</v>
      </c>
      <c r="AG1146" s="1" t="s">
        <v>2502</v>
      </c>
      <c r="AH1146" s="1" t="s">
        <v>2584</v>
      </c>
      <c r="AI1146" s="1" t="s">
        <v>3948</v>
      </c>
      <c r="AJ1146" s="1"/>
      <c r="AK1146" s="1"/>
      <c r="AL1146" s="1" t="s">
        <v>3952</v>
      </c>
      <c r="AM1146" s="1" t="s">
        <v>3952</v>
      </c>
      <c r="AN1146" s="1" t="s">
        <v>3958</v>
      </c>
      <c r="AO1146" s="1" t="s">
        <v>4122</v>
      </c>
      <c r="AP1146" s="1" t="s">
        <v>4212</v>
      </c>
      <c r="AQ1146" s="1"/>
      <c r="AR1146">
        <v>14862</v>
      </c>
      <c r="AS1146">
        <v>1</v>
      </c>
      <c r="AT1146" s="1" t="s">
        <v>4235</v>
      </c>
      <c r="AU1146">
        <v>425000</v>
      </c>
      <c r="AV1146" s="1" t="s">
        <v>4244</v>
      </c>
      <c r="AW1146" s="1" t="s">
        <v>3939</v>
      </c>
      <c r="AX1146">
        <v>2630</v>
      </c>
      <c r="AY1146">
        <v>135938</v>
      </c>
      <c r="AZ1146">
        <v>7</v>
      </c>
      <c r="BA1146" s="1" t="s">
        <v>3412</v>
      </c>
    </row>
    <row r="1147" spans="1:53">
      <c r="A1147" s="1" t="s">
        <v>1177</v>
      </c>
      <c r="B1147">
        <v>0</v>
      </c>
      <c r="C1147">
        <v>500000</v>
      </c>
      <c r="D1147" s="1" t="s">
        <v>1760</v>
      </c>
      <c r="E1147">
        <v>0</v>
      </c>
      <c r="F1147">
        <v>139091</v>
      </c>
      <c r="G1147">
        <v>8</v>
      </c>
      <c r="H1147" s="1"/>
      <c r="I1147" s="1" t="s">
        <v>2405</v>
      </c>
      <c r="J1147" s="1" t="s">
        <v>2462</v>
      </c>
      <c r="K1147" s="1" t="s">
        <v>2464</v>
      </c>
      <c r="L1147" s="1" t="s">
        <v>2502</v>
      </c>
      <c r="M1147" s="1" t="s">
        <v>2584</v>
      </c>
      <c r="N1147" s="1" t="s">
        <v>2607</v>
      </c>
      <c r="O1147" s="1"/>
      <c r="P1147">
        <v>1</v>
      </c>
      <c r="Q1147" s="1" t="s">
        <v>1760</v>
      </c>
      <c r="R1147" s="1" t="s">
        <v>3107</v>
      </c>
      <c r="S1147" s="1"/>
      <c r="T1147" s="1" t="s">
        <v>3108</v>
      </c>
      <c r="U1147" s="1" t="s">
        <v>3242</v>
      </c>
      <c r="V1147" s="1" t="s">
        <v>3242</v>
      </c>
      <c r="W1147" s="1" t="s">
        <v>3396</v>
      </c>
      <c r="X1147" s="1" t="s">
        <v>3400</v>
      </c>
      <c r="Y1147" s="3">
        <v>46226</v>
      </c>
      <c r="Z1147" s="1" t="s">
        <v>3421</v>
      </c>
      <c r="AA1147" s="3">
        <v>46226</v>
      </c>
      <c r="AB1147" s="1" t="s">
        <v>3416</v>
      </c>
      <c r="AC1147" s="1" t="s">
        <v>3827</v>
      </c>
      <c r="AD1147" s="1" t="s">
        <v>3933</v>
      </c>
      <c r="AE1147" s="1" t="s">
        <v>3933</v>
      </c>
      <c r="AF1147" s="1" t="s">
        <v>3939</v>
      </c>
      <c r="AG1147" s="1" t="s">
        <v>2502</v>
      </c>
      <c r="AH1147" s="1" t="s">
        <v>2584</v>
      </c>
      <c r="AI1147" s="1" t="s">
        <v>3948</v>
      </c>
      <c r="AJ1147" s="1"/>
      <c r="AK1147" s="1"/>
      <c r="AL1147" s="1" t="s">
        <v>3952</v>
      </c>
      <c r="AM1147" s="1" t="s">
        <v>3952</v>
      </c>
      <c r="AN1147" s="1" t="s">
        <v>3958</v>
      </c>
      <c r="AO1147" s="1" t="s">
        <v>4122</v>
      </c>
      <c r="AP1147" s="1" t="s">
        <v>4212</v>
      </c>
      <c r="AQ1147" s="1"/>
      <c r="AR1147">
        <v>14862</v>
      </c>
      <c r="AS1147">
        <v>1</v>
      </c>
      <c r="AT1147" s="1" t="s">
        <v>4235</v>
      </c>
      <c r="AU1147">
        <v>500000</v>
      </c>
      <c r="AV1147" s="1" t="s">
        <v>4244</v>
      </c>
      <c r="AW1147" s="1" t="s">
        <v>3939</v>
      </c>
      <c r="AX1147">
        <v>2630</v>
      </c>
      <c r="AY1147">
        <v>135938</v>
      </c>
      <c r="AZ1147">
        <v>8</v>
      </c>
      <c r="BA1147" s="1" t="s">
        <v>3412</v>
      </c>
    </row>
    <row r="1148" spans="1:53">
      <c r="A1148" s="1" t="s">
        <v>1178</v>
      </c>
      <c r="B1148">
        <v>0</v>
      </c>
      <c r="C1148">
        <v>425000</v>
      </c>
      <c r="D1148" s="1" t="s">
        <v>1922</v>
      </c>
      <c r="E1148">
        <v>0</v>
      </c>
      <c r="F1148">
        <v>139091</v>
      </c>
      <c r="G1148">
        <v>9</v>
      </c>
      <c r="H1148" s="1"/>
      <c r="I1148" s="1" t="s">
        <v>2405</v>
      </c>
      <c r="J1148" s="1" t="s">
        <v>2462</v>
      </c>
      <c r="K1148" s="1" t="s">
        <v>2464</v>
      </c>
      <c r="L1148" s="1" t="s">
        <v>2502</v>
      </c>
      <c r="M1148" s="1" t="s">
        <v>2584</v>
      </c>
      <c r="N1148" s="1" t="s">
        <v>2607</v>
      </c>
      <c r="O1148" s="1"/>
      <c r="P1148">
        <v>1</v>
      </c>
      <c r="Q1148" s="1" t="s">
        <v>1922</v>
      </c>
      <c r="R1148" s="1" t="s">
        <v>3107</v>
      </c>
      <c r="S1148" s="1"/>
      <c r="T1148" s="1" t="s">
        <v>3108</v>
      </c>
      <c r="U1148" s="1" t="s">
        <v>3242</v>
      </c>
      <c r="V1148" s="1" t="s">
        <v>3242</v>
      </c>
      <c r="W1148" s="1" t="s">
        <v>3396</v>
      </c>
      <c r="X1148" s="1" t="s">
        <v>3400</v>
      </c>
      <c r="Y1148" s="3">
        <v>46226</v>
      </c>
      <c r="Z1148" s="1" t="s">
        <v>3421</v>
      </c>
      <c r="AA1148" s="3">
        <v>46226</v>
      </c>
      <c r="AB1148" s="1" t="s">
        <v>3416</v>
      </c>
      <c r="AC1148" s="1" t="s">
        <v>3827</v>
      </c>
      <c r="AD1148" s="1" t="s">
        <v>3933</v>
      </c>
      <c r="AE1148" s="1" t="s">
        <v>3933</v>
      </c>
      <c r="AF1148" s="1" t="s">
        <v>3939</v>
      </c>
      <c r="AG1148" s="1" t="s">
        <v>2502</v>
      </c>
      <c r="AH1148" s="1" t="s">
        <v>2584</v>
      </c>
      <c r="AI1148" s="1" t="s">
        <v>3948</v>
      </c>
      <c r="AJ1148" s="1"/>
      <c r="AK1148" s="1"/>
      <c r="AL1148" s="1" t="s">
        <v>3952</v>
      </c>
      <c r="AM1148" s="1" t="s">
        <v>3952</v>
      </c>
      <c r="AN1148" s="1" t="s">
        <v>3958</v>
      </c>
      <c r="AO1148" s="1" t="s">
        <v>4122</v>
      </c>
      <c r="AP1148" s="1" t="s">
        <v>4212</v>
      </c>
      <c r="AQ1148" s="1"/>
      <c r="AR1148">
        <v>14862</v>
      </c>
      <c r="AS1148">
        <v>1</v>
      </c>
      <c r="AT1148" s="1" t="s">
        <v>4235</v>
      </c>
      <c r="AU1148">
        <v>425000</v>
      </c>
      <c r="AV1148" s="1" t="s">
        <v>4244</v>
      </c>
      <c r="AW1148" s="1" t="s">
        <v>3939</v>
      </c>
      <c r="AX1148">
        <v>2630</v>
      </c>
      <c r="AY1148">
        <v>135938</v>
      </c>
      <c r="AZ1148">
        <v>9</v>
      </c>
      <c r="BA1148" s="1" t="s">
        <v>3412</v>
      </c>
    </row>
    <row r="1149" spans="1:53">
      <c r="A1149" s="1" t="s">
        <v>1179</v>
      </c>
      <c r="B1149">
        <v>0</v>
      </c>
      <c r="C1149">
        <v>425000</v>
      </c>
      <c r="D1149" s="1" t="s">
        <v>1922</v>
      </c>
      <c r="E1149">
        <v>0</v>
      </c>
      <c r="F1149">
        <v>139091</v>
      </c>
      <c r="G1149">
        <v>10</v>
      </c>
      <c r="H1149" s="1"/>
      <c r="I1149" s="1" t="s">
        <v>2405</v>
      </c>
      <c r="J1149" s="1" t="s">
        <v>2462</v>
      </c>
      <c r="K1149" s="1" t="s">
        <v>2464</v>
      </c>
      <c r="L1149" s="1" t="s">
        <v>2502</v>
      </c>
      <c r="M1149" s="1" t="s">
        <v>2584</v>
      </c>
      <c r="N1149" s="1" t="s">
        <v>2607</v>
      </c>
      <c r="O1149" s="1"/>
      <c r="P1149">
        <v>1</v>
      </c>
      <c r="Q1149" s="1" t="s">
        <v>1922</v>
      </c>
      <c r="R1149" s="1" t="s">
        <v>3107</v>
      </c>
      <c r="S1149" s="1"/>
      <c r="T1149" s="1" t="s">
        <v>3108</v>
      </c>
      <c r="U1149" s="1" t="s">
        <v>3242</v>
      </c>
      <c r="V1149" s="1" t="s">
        <v>3242</v>
      </c>
      <c r="W1149" s="1" t="s">
        <v>3396</v>
      </c>
      <c r="X1149" s="1" t="s">
        <v>3400</v>
      </c>
      <c r="Y1149" s="3">
        <v>46226</v>
      </c>
      <c r="Z1149" s="1" t="s">
        <v>3421</v>
      </c>
      <c r="AA1149" s="3">
        <v>46226</v>
      </c>
      <c r="AB1149" s="1" t="s">
        <v>3416</v>
      </c>
      <c r="AC1149" s="1" t="s">
        <v>3827</v>
      </c>
      <c r="AD1149" s="1" t="s">
        <v>3933</v>
      </c>
      <c r="AE1149" s="1" t="s">
        <v>3933</v>
      </c>
      <c r="AF1149" s="1" t="s">
        <v>3939</v>
      </c>
      <c r="AG1149" s="1" t="s">
        <v>2502</v>
      </c>
      <c r="AH1149" s="1" t="s">
        <v>2584</v>
      </c>
      <c r="AI1149" s="1" t="s">
        <v>3948</v>
      </c>
      <c r="AJ1149" s="1"/>
      <c r="AK1149" s="1"/>
      <c r="AL1149" s="1" t="s">
        <v>3952</v>
      </c>
      <c r="AM1149" s="1" t="s">
        <v>3952</v>
      </c>
      <c r="AN1149" s="1" t="s">
        <v>3958</v>
      </c>
      <c r="AO1149" s="1" t="s">
        <v>4122</v>
      </c>
      <c r="AP1149" s="1" t="s">
        <v>4212</v>
      </c>
      <c r="AQ1149" s="1"/>
      <c r="AR1149">
        <v>14862</v>
      </c>
      <c r="AS1149">
        <v>1</v>
      </c>
      <c r="AT1149" s="1" t="s">
        <v>4235</v>
      </c>
      <c r="AU1149">
        <v>425000</v>
      </c>
      <c r="AV1149" s="1" t="s">
        <v>4244</v>
      </c>
      <c r="AW1149" s="1" t="s">
        <v>3939</v>
      </c>
      <c r="AX1149">
        <v>2630</v>
      </c>
      <c r="AY1149">
        <v>135938</v>
      </c>
      <c r="AZ1149">
        <v>10</v>
      </c>
      <c r="BA1149" s="1" t="s">
        <v>3412</v>
      </c>
    </row>
    <row r="1150" spans="1:53">
      <c r="A1150" s="1" t="s">
        <v>1180</v>
      </c>
      <c r="B1150">
        <v>0</v>
      </c>
      <c r="C1150">
        <v>500000</v>
      </c>
      <c r="D1150" s="1" t="s">
        <v>1760</v>
      </c>
      <c r="E1150">
        <v>0</v>
      </c>
      <c r="F1150">
        <v>139091</v>
      </c>
      <c r="G1150">
        <v>11</v>
      </c>
      <c r="H1150" s="1"/>
      <c r="I1150" s="1" t="s">
        <v>2405</v>
      </c>
      <c r="J1150" s="1" t="s">
        <v>2462</v>
      </c>
      <c r="K1150" s="1" t="s">
        <v>2464</v>
      </c>
      <c r="L1150" s="1" t="s">
        <v>2502</v>
      </c>
      <c r="M1150" s="1" t="s">
        <v>2584</v>
      </c>
      <c r="N1150" s="1" t="s">
        <v>2607</v>
      </c>
      <c r="O1150" s="1"/>
      <c r="P1150">
        <v>1</v>
      </c>
      <c r="Q1150" s="1" t="s">
        <v>1760</v>
      </c>
      <c r="R1150" s="1" t="s">
        <v>3107</v>
      </c>
      <c r="S1150" s="1"/>
      <c r="T1150" s="1" t="s">
        <v>3108</v>
      </c>
      <c r="U1150" s="1" t="s">
        <v>3242</v>
      </c>
      <c r="V1150" s="1" t="s">
        <v>3242</v>
      </c>
      <c r="W1150" s="1" t="s">
        <v>3396</v>
      </c>
      <c r="X1150" s="1" t="s">
        <v>3400</v>
      </c>
      <c r="Y1150" s="3">
        <v>46226</v>
      </c>
      <c r="Z1150" s="1" t="s">
        <v>3421</v>
      </c>
      <c r="AA1150" s="3">
        <v>46226</v>
      </c>
      <c r="AB1150" s="1" t="s">
        <v>3416</v>
      </c>
      <c r="AC1150" s="1" t="s">
        <v>3827</v>
      </c>
      <c r="AD1150" s="1" t="s">
        <v>3933</v>
      </c>
      <c r="AE1150" s="1" t="s">
        <v>3933</v>
      </c>
      <c r="AF1150" s="1" t="s">
        <v>3939</v>
      </c>
      <c r="AG1150" s="1" t="s">
        <v>2502</v>
      </c>
      <c r="AH1150" s="1" t="s">
        <v>2584</v>
      </c>
      <c r="AI1150" s="1" t="s">
        <v>3948</v>
      </c>
      <c r="AJ1150" s="1"/>
      <c r="AK1150" s="1"/>
      <c r="AL1150" s="1" t="s">
        <v>3952</v>
      </c>
      <c r="AM1150" s="1" t="s">
        <v>3952</v>
      </c>
      <c r="AN1150" s="1" t="s">
        <v>3958</v>
      </c>
      <c r="AO1150" s="1" t="s">
        <v>4122</v>
      </c>
      <c r="AP1150" s="1" t="s">
        <v>4212</v>
      </c>
      <c r="AQ1150" s="1"/>
      <c r="AR1150">
        <v>14862</v>
      </c>
      <c r="AS1150">
        <v>1</v>
      </c>
      <c r="AT1150" s="1" t="s">
        <v>4235</v>
      </c>
      <c r="AU1150">
        <v>500000</v>
      </c>
      <c r="AV1150" s="1" t="s">
        <v>4244</v>
      </c>
      <c r="AW1150" s="1" t="s">
        <v>3939</v>
      </c>
      <c r="AX1150">
        <v>2630</v>
      </c>
      <c r="AY1150">
        <v>135938</v>
      </c>
      <c r="AZ1150">
        <v>11</v>
      </c>
      <c r="BA1150" s="1" t="s">
        <v>3412</v>
      </c>
    </row>
    <row r="1151" spans="1:53">
      <c r="A1151" s="1" t="s">
        <v>1181</v>
      </c>
      <c r="B1151">
        <v>0</v>
      </c>
      <c r="C1151">
        <v>325000</v>
      </c>
      <c r="D1151" s="1" t="s">
        <v>1921</v>
      </c>
      <c r="E1151">
        <v>0</v>
      </c>
      <c r="F1151">
        <v>139091</v>
      </c>
      <c r="G1151">
        <v>12</v>
      </c>
      <c r="H1151" s="1"/>
      <c r="I1151" s="1" t="s">
        <v>2405</v>
      </c>
      <c r="J1151" s="1" t="s">
        <v>2462</v>
      </c>
      <c r="K1151" s="1" t="s">
        <v>2464</v>
      </c>
      <c r="L1151" s="1" t="s">
        <v>2502</v>
      </c>
      <c r="M1151" s="1" t="s">
        <v>2584</v>
      </c>
      <c r="N1151" s="1" t="s">
        <v>2607</v>
      </c>
      <c r="O1151" s="1"/>
      <c r="P1151">
        <v>1</v>
      </c>
      <c r="Q1151" s="1" t="s">
        <v>1921</v>
      </c>
      <c r="R1151" s="1" t="s">
        <v>3107</v>
      </c>
      <c r="S1151" s="1"/>
      <c r="T1151" s="1" t="s">
        <v>3108</v>
      </c>
      <c r="U1151" s="1" t="s">
        <v>3242</v>
      </c>
      <c r="V1151" s="1" t="s">
        <v>3242</v>
      </c>
      <c r="W1151" s="1" t="s">
        <v>3396</v>
      </c>
      <c r="X1151" s="1" t="s">
        <v>3400</v>
      </c>
      <c r="Y1151" s="3">
        <v>46226</v>
      </c>
      <c r="Z1151" s="1" t="s">
        <v>3421</v>
      </c>
      <c r="AA1151" s="3">
        <v>46226</v>
      </c>
      <c r="AB1151" s="1" t="s">
        <v>3416</v>
      </c>
      <c r="AC1151" s="1" t="s">
        <v>3827</v>
      </c>
      <c r="AD1151" s="1" t="s">
        <v>3933</v>
      </c>
      <c r="AE1151" s="1" t="s">
        <v>3933</v>
      </c>
      <c r="AF1151" s="1" t="s">
        <v>3939</v>
      </c>
      <c r="AG1151" s="1" t="s">
        <v>2502</v>
      </c>
      <c r="AH1151" s="1" t="s">
        <v>2584</v>
      </c>
      <c r="AI1151" s="1" t="s">
        <v>3948</v>
      </c>
      <c r="AJ1151" s="1"/>
      <c r="AK1151" s="1"/>
      <c r="AL1151" s="1" t="s">
        <v>3952</v>
      </c>
      <c r="AM1151" s="1" t="s">
        <v>3952</v>
      </c>
      <c r="AN1151" s="1" t="s">
        <v>3958</v>
      </c>
      <c r="AO1151" s="1" t="s">
        <v>4122</v>
      </c>
      <c r="AP1151" s="1" t="s">
        <v>4212</v>
      </c>
      <c r="AQ1151" s="1"/>
      <c r="AR1151">
        <v>14862</v>
      </c>
      <c r="AS1151">
        <v>1</v>
      </c>
      <c r="AT1151" s="1" t="s">
        <v>4235</v>
      </c>
      <c r="AU1151">
        <v>325000</v>
      </c>
      <c r="AV1151" s="1" t="s">
        <v>4244</v>
      </c>
      <c r="AW1151" s="1" t="s">
        <v>3939</v>
      </c>
      <c r="AX1151">
        <v>2630</v>
      </c>
      <c r="AY1151">
        <v>135938</v>
      </c>
      <c r="AZ1151">
        <v>12</v>
      </c>
      <c r="BA1151" s="1" t="s">
        <v>3412</v>
      </c>
    </row>
    <row r="1152" spans="1:53">
      <c r="A1152" s="1" t="s">
        <v>1182</v>
      </c>
      <c r="B1152">
        <v>0</v>
      </c>
      <c r="C1152">
        <v>325000</v>
      </c>
      <c r="D1152" s="1" t="s">
        <v>1921</v>
      </c>
      <c r="E1152">
        <v>0</v>
      </c>
      <c r="F1152">
        <v>139091</v>
      </c>
      <c r="G1152">
        <v>13</v>
      </c>
      <c r="H1152" s="1"/>
      <c r="I1152" s="1" t="s">
        <v>2405</v>
      </c>
      <c r="J1152" s="1" t="s">
        <v>2462</v>
      </c>
      <c r="K1152" s="1" t="s">
        <v>2464</v>
      </c>
      <c r="L1152" s="1" t="s">
        <v>2502</v>
      </c>
      <c r="M1152" s="1" t="s">
        <v>2584</v>
      </c>
      <c r="N1152" s="1" t="s">
        <v>2607</v>
      </c>
      <c r="O1152" s="1"/>
      <c r="P1152">
        <v>1</v>
      </c>
      <c r="Q1152" s="1" t="s">
        <v>1921</v>
      </c>
      <c r="R1152" s="1" t="s">
        <v>3107</v>
      </c>
      <c r="S1152" s="1"/>
      <c r="T1152" s="1" t="s">
        <v>3108</v>
      </c>
      <c r="U1152" s="1" t="s">
        <v>3242</v>
      </c>
      <c r="V1152" s="1" t="s">
        <v>3242</v>
      </c>
      <c r="W1152" s="1" t="s">
        <v>3396</v>
      </c>
      <c r="X1152" s="1" t="s">
        <v>3400</v>
      </c>
      <c r="Y1152" s="3">
        <v>46226</v>
      </c>
      <c r="Z1152" s="1" t="s">
        <v>3421</v>
      </c>
      <c r="AA1152" s="3">
        <v>46226</v>
      </c>
      <c r="AB1152" s="1" t="s">
        <v>3416</v>
      </c>
      <c r="AC1152" s="1" t="s">
        <v>3827</v>
      </c>
      <c r="AD1152" s="1" t="s">
        <v>3933</v>
      </c>
      <c r="AE1152" s="1" t="s">
        <v>3933</v>
      </c>
      <c r="AF1152" s="1" t="s">
        <v>3939</v>
      </c>
      <c r="AG1152" s="1" t="s">
        <v>2502</v>
      </c>
      <c r="AH1152" s="1" t="s">
        <v>2584</v>
      </c>
      <c r="AI1152" s="1" t="s">
        <v>3948</v>
      </c>
      <c r="AJ1152" s="1"/>
      <c r="AK1152" s="1"/>
      <c r="AL1152" s="1" t="s">
        <v>3952</v>
      </c>
      <c r="AM1152" s="1" t="s">
        <v>3952</v>
      </c>
      <c r="AN1152" s="1" t="s">
        <v>3958</v>
      </c>
      <c r="AO1152" s="1" t="s">
        <v>4122</v>
      </c>
      <c r="AP1152" s="1" t="s">
        <v>4212</v>
      </c>
      <c r="AQ1152" s="1"/>
      <c r="AR1152">
        <v>14862</v>
      </c>
      <c r="AS1152">
        <v>1</v>
      </c>
      <c r="AT1152" s="1" t="s">
        <v>4235</v>
      </c>
      <c r="AU1152">
        <v>325000</v>
      </c>
      <c r="AV1152" s="1" t="s">
        <v>4244</v>
      </c>
      <c r="AW1152" s="1" t="s">
        <v>3939</v>
      </c>
      <c r="AX1152">
        <v>2630</v>
      </c>
      <c r="AY1152">
        <v>135938</v>
      </c>
      <c r="AZ1152">
        <v>13</v>
      </c>
      <c r="BA1152" s="1" t="s">
        <v>3412</v>
      </c>
    </row>
    <row r="1153" spans="1:53">
      <c r="A1153" s="1" t="s">
        <v>1183</v>
      </c>
      <c r="B1153">
        <v>0</v>
      </c>
      <c r="C1153">
        <v>325000</v>
      </c>
      <c r="D1153" s="1" t="s">
        <v>1921</v>
      </c>
      <c r="E1153">
        <v>0</v>
      </c>
      <c r="F1153">
        <v>139091</v>
      </c>
      <c r="G1153">
        <v>14</v>
      </c>
      <c r="H1153" s="1"/>
      <c r="I1153" s="1" t="s">
        <v>2405</v>
      </c>
      <c r="J1153" s="1" t="s">
        <v>2462</v>
      </c>
      <c r="K1153" s="1" t="s">
        <v>2464</v>
      </c>
      <c r="L1153" s="1" t="s">
        <v>2502</v>
      </c>
      <c r="M1153" s="1" t="s">
        <v>2584</v>
      </c>
      <c r="N1153" s="1" t="s">
        <v>2607</v>
      </c>
      <c r="O1153" s="1"/>
      <c r="P1153">
        <v>1</v>
      </c>
      <c r="Q1153" s="1" t="s">
        <v>1921</v>
      </c>
      <c r="R1153" s="1" t="s">
        <v>3107</v>
      </c>
      <c r="S1153" s="1"/>
      <c r="T1153" s="1" t="s">
        <v>3108</v>
      </c>
      <c r="U1153" s="1" t="s">
        <v>3242</v>
      </c>
      <c r="V1153" s="1" t="s">
        <v>3242</v>
      </c>
      <c r="W1153" s="1" t="s">
        <v>3396</v>
      </c>
      <c r="X1153" s="1" t="s">
        <v>3400</v>
      </c>
      <c r="Y1153" s="3">
        <v>46226</v>
      </c>
      <c r="Z1153" s="1" t="s">
        <v>3421</v>
      </c>
      <c r="AA1153" s="3">
        <v>46226</v>
      </c>
      <c r="AB1153" s="1" t="s">
        <v>3416</v>
      </c>
      <c r="AC1153" s="1" t="s">
        <v>3827</v>
      </c>
      <c r="AD1153" s="1" t="s">
        <v>3933</v>
      </c>
      <c r="AE1153" s="1" t="s">
        <v>3933</v>
      </c>
      <c r="AF1153" s="1" t="s">
        <v>3939</v>
      </c>
      <c r="AG1153" s="1" t="s">
        <v>2502</v>
      </c>
      <c r="AH1153" s="1" t="s">
        <v>2584</v>
      </c>
      <c r="AI1153" s="1" t="s">
        <v>3948</v>
      </c>
      <c r="AJ1153" s="1"/>
      <c r="AK1153" s="1"/>
      <c r="AL1153" s="1" t="s">
        <v>3952</v>
      </c>
      <c r="AM1153" s="1" t="s">
        <v>3952</v>
      </c>
      <c r="AN1153" s="1" t="s">
        <v>3958</v>
      </c>
      <c r="AO1153" s="1" t="s">
        <v>4122</v>
      </c>
      <c r="AP1153" s="1" t="s">
        <v>4212</v>
      </c>
      <c r="AQ1153" s="1"/>
      <c r="AR1153">
        <v>14862</v>
      </c>
      <c r="AS1153">
        <v>1</v>
      </c>
      <c r="AT1153" s="1" t="s">
        <v>4235</v>
      </c>
      <c r="AU1153">
        <v>325000</v>
      </c>
      <c r="AV1153" s="1" t="s">
        <v>4244</v>
      </c>
      <c r="AW1153" s="1" t="s">
        <v>3939</v>
      </c>
      <c r="AX1153">
        <v>2630</v>
      </c>
      <c r="AY1153">
        <v>135938</v>
      </c>
      <c r="AZ1153">
        <v>14</v>
      </c>
      <c r="BA1153" s="1" t="s">
        <v>3412</v>
      </c>
    </row>
    <row r="1154" spans="1:53">
      <c r="A1154" s="1" t="s">
        <v>1184</v>
      </c>
      <c r="B1154">
        <v>0</v>
      </c>
      <c r="C1154">
        <v>325000</v>
      </c>
      <c r="D1154" s="1" t="s">
        <v>1921</v>
      </c>
      <c r="E1154">
        <v>0</v>
      </c>
      <c r="F1154">
        <v>139091</v>
      </c>
      <c r="G1154">
        <v>15</v>
      </c>
      <c r="H1154" s="1"/>
      <c r="I1154" s="1" t="s">
        <v>2405</v>
      </c>
      <c r="J1154" s="1" t="s">
        <v>2462</v>
      </c>
      <c r="K1154" s="1" t="s">
        <v>2464</v>
      </c>
      <c r="L1154" s="1" t="s">
        <v>2502</v>
      </c>
      <c r="M1154" s="1" t="s">
        <v>2584</v>
      </c>
      <c r="N1154" s="1" t="s">
        <v>2607</v>
      </c>
      <c r="O1154" s="1"/>
      <c r="P1154">
        <v>1</v>
      </c>
      <c r="Q1154" s="1" t="s">
        <v>1921</v>
      </c>
      <c r="R1154" s="1" t="s">
        <v>3107</v>
      </c>
      <c r="S1154" s="1"/>
      <c r="T1154" s="1" t="s">
        <v>3108</v>
      </c>
      <c r="U1154" s="1" t="s">
        <v>3242</v>
      </c>
      <c r="V1154" s="1" t="s">
        <v>3242</v>
      </c>
      <c r="W1154" s="1" t="s">
        <v>3396</v>
      </c>
      <c r="X1154" s="1" t="s">
        <v>3400</v>
      </c>
      <c r="Y1154" s="3">
        <v>46226</v>
      </c>
      <c r="Z1154" s="1" t="s">
        <v>3421</v>
      </c>
      <c r="AA1154" s="3">
        <v>46226</v>
      </c>
      <c r="AB1154" s="1" t="s">
        <v>3416</v>
      </c>
      <c r="AC1154" s="1" t="s">
        <v>3827</v>
      </c>
      <c r="AD1154" s="1" t="s">
        <v>3933</v>
      </c>
      <c r="AE1154" s="1" t="s">
        <v>3933</v>
      </c>
      <c r="AF1154" s="1" t="s">
        <v>3939</v>
      </c>
      <c r="AG1154" s="1" t="s">
        <v>2502</v>
      </c>
      <c r="AH1154" s="1" t="s">
        <v>2584</v>
      </c>
      <c r="AI1154" s="1" t="s">
        <v>3948</v>
      </c>
      <c r="AJ1154" s="1"/>
      <c r="AK1154" s="1"/>
      <c r="AL1154" s="1" t="s">
        <v>3952</v>
      </c>
      <c r="AM1154" s="1" t="s">
        <v>3952</v>
      </c>
      <c r="AN1154" s="1" t="s">
        <v>3958</v>
      </c>
      <c r="AO1154" s="1" t="s">
        <v>4122</v>
      </c>
      <c r="AP1154" s="1" t="s">
        <v>4212</v>
      </c>
      <c r="AQ1154" s="1"/>
      <c r="AR1154">
        <v>14862</v>
      </c>
      <c r="AS1154">
        <v>1</v>
      </c>
      <c r="AT1154" s="1" t="s">
        <v>4235</v>
      </c>
      <c r="AU1154">
        <v>325000</v>
      </c>
      <c r="AV1154" s="1" t="s">
        <v>4244</v>
      </c>
      <c r="AW1154" s="1" t="s">
        <v>3939</v>
      </c>
      <c r="AX1154">
        <v>2630</v>
      </c>
      <c r="AY1154">
        <v>135938</v>
      </c>
      <c r="AZ1154">
        <v>15</v>
      </c>
      <c r="BA1154" s="1" t="s">
        <v>3412</v>
      </c>
    </row>
    <row r="1155" spans="1:53">
      <c r="A1155" s="1" t="s">
        <v>1185</v>
      </c>
      <c r="B1155">
        <v>0</v>
      </c>
      <c r="C1155">
        <v>500000</v>
      </c>
      <c r="D1155" s="1" t="s">
        <v>1760</v>
      </c>
      <c r="E1155">
        <v>0</v>
      </c>
      <c r="F1155">
        <v>139091</v>
      </c>
      <c r="G1155">
        <v>16</v>
      </c>
      <c r="H1155" s="1"/>
      <c r="I1155" s="1" t="s">
        <v>2405</v>
      </c>
      <c r="J1155" s="1" t="s">
        <v>2462</v>
      </c>
      <c r="K1155" s="1" t="s">
        <v>2464</v>
      </c>
      <c r="L1155" s="1" t="s">
        <v>2502</v>
      </c>
      <c r="M1155" s="1" t="s">
        <v>2584</v>
      </c>
      <c r="N1155" s="1" t="s">
        <v>2607</v>
      </c>
      <c r="O1155" s="1"/>
      <c r="P1155">
        <v>1</v>
      </c>
      <c r="Q1155" s="1" t="s">
        <v>1760</v>
      </c>
      <c r="R1155" s="1" t="s">
        <v>3107</v>
      </c>
      <c r="S1155" s="1"/>
      <c r="T1155" s="1" t="s">
        <v>3108</v>
      </c>
      <c r="U1155" s="1" t="s">
        <v>3242</v>
      </c>
      <c r="V1155" s="1" t="s">
        <v>3242</v>
      </c>
      <c r="W1155" s="1" t="s">
        <v>3396</v>
      </c>
      <c r="X1155" s="1" t="s">
        <v>3400</v>
      </c>
      <c r="Y1155" s="3">
        <v>46226</v>
      </c>
      <c r="Z1155" s="1" t="s">
        <v>3421</v>
      </c>
      <c r="AA1155" s="3">
        <v>46226</v>
      </c>
      <c r="AB1155" s="1" t="s">
        <v>3416</v>
      </c>
      <c r="AC1155" s="1" t="s">
        <v>3827</v>
      </c>
      <c r="AD1155" s="1" t="s">
        <v>3933</v>
      </c>
      <c r="AE1155" s="1" t="s">
        <v>3933</v>
      </c>
      <c r="AF1155" s="1" t="s">
        <v>3939</v>
      </c>
      <c r="AG1155" s="1" t="s">
        <v>2502</v>
      </c>
      <c r="AH1155" s="1" t="s">
        <v>2584</v>
      </c>
      <c r="AI1155" s="1" t="s">
        <v>3948</v>
      </c>
      <c r="AJ1155" s="1"/>
      <c r="AK1155" s="1"/>
      <c r="AL1155" s="1" t="s">
        <v>3952</v>
      </c>
      <c r="AM1155" s="1" t="s">
        <v>3952</v>
      </c>
      <c r="AN1155" s="1" t="s">
        <v>3958</v>
      </c>
      <c r="AO1155" s="1" t="s">
        <v>4122</v>
      </c>
      <c r="AP1155" s="1" t="s">
        <v>4212</v>
      </c>
      <c r="AQ1155" s="1"/>
      <c r="AR1155">
        <v>14862</v>
      </c>
      <c r="AS1155">
        <v>1</v>
      </c>
      <c r="AT1155" s="1" t="s">
        <v>4235</v>
      </c>
      <c r="AU1155">
        <v>500000</v>
      </c>
      <c r="AV1155" s="1" t="s">
        <v>4244</v>
      </c>
      <c r="AW1155" s="1" t="s">
        <v>3939</v>
      </c>
      <c r="AX1155">
        <v>2630</v>
      </c>
      <c r="AY1155">
        <v>135938</v>
      </c>
      <c r="AZ1155">
        <v>16</v>
      </c>
      <c r="BA1155" s="1" t="s">
        <v>3412</v>
      </c>
    </row>
    <row r="1156" spans="1:53">
      <c r="A1156" s="1" t="s">
        <v>1186</v>
      </c>
      <c r="B1156">
        <v>0</v>
      </c>
      <c r="C1156">
        <v>26666666.670000002</v>
      </c>
      <c r="D1156" s="1" t="s">
        <v>2136</v>
      </c>
      <c r="E1156">
        <v>20</v>
      </c>
      <c r="F1156">
        <v>139208</v>
      </c>
      <c r="G1156">
        <v>1</v>
      </c>
      <c r="H1156" s="1"/>
      <c r="I1156" s="1" t="s">
        <v>2412</v>
      </c>
      <c r="J1156" s="1" t="s">
        <v>2462</v>
      </c>
      <c r="K1156" s="1" t="s">
        <v>2464</v>
      </c>
      <c r="L1156" s="1" t="s">
        <v>2486</v>
      </c>
      <c r="M1156" s="1" t="s">
        <v>2591</v>
      </c>
      <c r="N1156" s="1" t="s">
        <v>2607</v>
      </c>
      <c r="O1156" s="1"/>
      <c r="P1156">
        <v>5</v>
      </c>
      <c r="Q1156" s="1" t="s">
        <v>2933</v>
      </c>
      <c r="R1156" s="1" t="s">
        <v>3107</v>
      </c>
      <c r="S1156" s="1"/>
      <c r="T1156" s="1" t="s">
        <v>3108</v>
      </c>
      <c r="U1156" s="1" t="s">
        <v>2933</v>
      </c>
      <c r="V1156" s="1" t="s">
        <v>2136</v>
      </c>
      <c r="W1156" s="1" t="s">
        <v>3396</v>
      </c>
      <c r="X1156" s="1"/>
      <c r="Y1156" s="3">
        <v>46226</v>
      </c>
      <c r="Z1156" s="1" t="s">
        <v>3421</v>
      </c>
      <c r="AA1156" s="3">
        <v>46226</v>
      </c>
      <c r="AB1156" s="1" t="s">
        <v>3416</v>
      </c>
      <c r="AC1156" s="1" t="s">
        <v>3828</v>
      </c>
      <c r="AD1156" s="1" t="s">
        <v>3933</v>
      </c>
      <c r="AE1156" s="1" t="s">
        <v>3934</v>
      </c>
      <c r="AF1156" s="1" t="s">
        <v>3943</v>
      </c>
      <c r="AG1156" s="1" t="s">
        <v>2486</v>
      </c>
      <c r="AH1156" s="1" t="s">
        <v>2591</v>
      </c>
      <c r="AI1156" s="1" t="s">
        <v>3948</v>
      </c>
      <c r="AJ1156" s="1"/>
      <c r="AK1156" s="1"/>
      <c r="AL1156" s="1" t="s">
        <v>3952</v>
      </c>
      <c r="AM1156" s="1" t="s">
        <v>3952</v>
      </c>
      <c r="AN1156" s="1" t="s">
        <v>3958</v>
      </c>
      <c r="AO1156" s="1" t="s">
        <v>4037</v>
      </c>
      <c r="AP1156" s="1" t="s">
        <v>4215</v>
      </c>
      <c r="AQ1156" s="1"/>
      <c r="AR1156">
        <v>4155</v>
      </c>
      <c r="AS1156">
        <v>5</v>
      </c>
      <c r="AT1156" s="1" t="s">
        <v>4235</v>
      </c>
      <c r="AU1156">
        <v>5333333.3333299998</v>
      </c>
      <c r="AV1156" s="1" t="s">
        <v>4257</v>
      </c>
      <c r="AW1156" s="1" t="s">
        <v>3943</v>
      </c>
      <c r="AX1156">
        <v>123</v>
      </c>
      <c r="AY1156">
        <v>135939</v>
      </c>
      <c r="AZ1156">
        <v>1</v>
      </c>
      <c r="BA1156" s="1" t="s">
        <v>3423</v>
      </c>
    </row>
    <row r="1157" spans="1:53" ht="57">
      <c r="A1157" s="2" t="s">
        <v>1187</v>
      </c>
      <c r="B1157">
        <v>0</v>
      </c>
      <c r="C1157">
        <v>6603.59</v>
      </c>
      <c r="D1157" s="1" t="s">
        <v>2171</v>
      </c>
      <c r="E1157">
        <v>-10</v>
      </c>
      <c r="F1157">
        <v>139057</v>
      </c>
      <c r="G1157">
        <v>1</v>
      </c>
      <c r="H1157" s="1"/>
      <c r="I1157" s="1" t="s">
        <v>2453</v>
      </c>
      <c r="J1157" s="1" t="s">
        <v>2462</v>
      </c>
      <c r="K1157" s="1" t="s">
        <v>2468</v>
      </c>
      <c r="L1157" s="1" t="s">
        <v>2568</v>
      </c>
      <c r="M1157" s="1" t="s">
        <v>2606</v>
      </c>
      <c r="N1157" s="1" t="s">
        <v>2607</v>
      </c>
      <c r="O1157" s="1"/>
      <c r="P1157">
        <v>1</v>
      </c>
      <c r="Q1157" s="1" t="s">
        <v>2947</v>
      </c>
      <c r="R1157" s="1" t="s">
        <v>3107</v>
      </c>
      <c r="S1157" s="1"/>
      <c r="T1157" s="1" t="s">
        <v>3110</v>
      </c>
      <c r="U1157" s="1" t="s">
        <v>2947</v>
      </c>
      <c r="V1157" s="1" t="s">
        <v>2171</v>
      </c>
      <c r="W1157" s="1" t="s">
        <v>3398</v>
      </c>
      <c r="X1157" s="1"/>
      <c r="Y1157" s="3">
        <v>46226</v>
      </c>
      <c r="Z1157" s="1" t="s">
        <v>3421</v>
      </c>
      <c r="AA1157" s="3">
        <v>46226</v>
      </c>
      <c r="AB1157" s="1" t="s">
        <v>3416</v>
      </c>
      <c r="AC1157" s="1" t="s">
        <v>3829</v>
      </c>
      <c r="AD1157" s="1" t="s">
        <v>3933</v>
      </c>
      <c r="AE1157" s="1" t="s">
        <v>3933</v>
      </c>
      <c r="AF1157" s="1" t="s">
        <v>3947</v>
      </c>
      <c r="AG1157" s="1" t="s">
        <v>2568</v>
      </c>
      <c r="AH1157" s="1" t="s">
        <v>2606</v>
      </c>
      <c r="AI1157" s="1" t="s">
        <v>3950</v>
      </c>
      <c r="AJ1157" s="1"/>
      <c r="AK1157" s="1"/>
      <c r="AL1157" s="1" t="s">
        <v>3952</v>
      </c>
      <c r="AM1157" s="1" t="s">
        <v>3952</v>
      </c>
      <c r="AN1157" s="1" t="s">
        <v>3960</v>
      </c>
      <c r="AO1157" s="1" t="s">
        <v>4174</v>
      </c>
      <c r="AP1157" s="1" t="s">
        <v>4234</v>
      </c>
      <c r="AQ1157" s="1"/>
      <c r="AR1157">
        <v>7177</v>
      </c>
      <c r="AS1157">
        <v>1</v>
      </c>
      <c r="AT1157" s="1" t="s">
        <v>4235</v>
      </c>
      <c r="AU1157">
        <v>6603.59</v>
      </c>
      <c r="AV1157" s="1" t="s">
        <v>4520</v>
      </c>
      <c r="AW1157" s="1" t="s">
        <v>3947</v>
      </c>
      <c r="AX1157">
        <v>6541</v>
      </c>
      <c r="AY1157">
        <v>135940</v>
      </c>
      <c r="AZ1157">
        <v>1</v>
      </c>
      <c r="BA1157" s="1" t="s">
        <v>3415</v>
      </c>
    </row>
    <row r="1158" spans="1:53">
      <c r="A1158" s="1" t="s">
        <v>1188</v>
      </c>
      <c r="B1158">
        <v>0</v>
      </c>
      <c r="C1158">
        <v>150000000</v>
      </c>
      <c r="D1158" s="1" t="s">
        <v>1482</v>
      </c>
      <c r="E1158">
        <v>20</v>
      </c>
      <c r="F1158">
        <v>139175</v>
      </c>
      <c r="G1158">
        <v>1</v>
      </c>
      <c r="H1158" s="1"/>
      <c r="I1158" s="1" t="s">
        <v>2454</v>
      </c>
      <c r="J1158" s="1" t="s">
        <v>2462</v>
      </c>
      <c r="K1158" s="1" t="s">
        <v>2464</v>
      </c>
      <c r="L1158" s="1" t="s">
        <v>2486</v>
      </c>
      <c r="M1158" s="1" t="s">
        <v>2591</v>
      </c>
      <c r="N1158" s="1" t="s">
        <v>2607</v>
      </c>
      <c r="O1158" s="1"/>
      <c r="P1158">
        <v>1</v>
      </c>
      <c r="Q1158" s="1" t="s">
        <v>2948</v>
      </c>
      <c r="R1158" s="1" t="s">
        <v>3107</v>
      </c>
      <c r="S1158" s="1"/>
      <c r="T1158" s="1" t="s">
        <v>3108</v>
      </c>
      <c r="U1158" s="1" t="s">
        <v>2948</v>
      </c>
      <c r="V1158" s="1" t="s">
        <v>1482</v>
      </c>
      <c r="W1158" s="1" t="s">
        <v>3396</v>
      </c>
      <c r="X1158" s="1" t="s">
        <v>3400</v>
      </c>
      <c r="Y1158" s="3">
        <v>46226</v>
      </c>
      <c r="Z1158" s="1" t="s">
        <v>3417</v>
      </c>
      <c r="AA1158" s="3">
        <v>46226</v>
      </c>
      <c r="AB1158" s="1" t="s">
        <v>3416</v>
      </c>
      <c r="AC1158" s="1" t="s">
        <v>3830</v>
      </c>
      <c r="AD1158" s="1" t="s">
        <v>3933</v>
      </c>
      <c r="AE1158" s="1" t="s">
        <v>3933</v>
      </c>
      <c r="AF1158" s="1" t="s">
        <v>3943</v>
      </c>
      <c r="AG1158" s="1" t="s">
        <v>2486</v>
      </c>
      <c r="AH1158" s="1" t="s">
        <v>2591</v>
      </c>
      <c r="AI1158" s="1" t="s">
        <v>3948</v>
      </c>
      <c r="AJ1158" s="1"/>
      <c r="AK1158" s="1"/>
      <c r="AL1158" s="1" t="s">
        <v>3952</v>
      </c>
      <c r="AM1158" s="1" t="s">
        <v>3952</v>
      </c>
      <c r="AN1158" s="1" t="s">
        <v>3958</v>
      </c>
      <c r="AO1158" s="1" t="s">
        <v>4037</v>
      </c>
      <c r="AP1158" s="1" t="s">
        <v>4215</v>
      </c>
      <c r="AQ1158" s="1"/>
      <c r="AR1158">
        <v>4120</v>
      </c>
      <c r="AS1158">
        <v>1</v>
      </c>
      <c r="AT1158" s="1" t="s">
        <v>4235</v>
      </c>
      <c r="AU1158">
        <v>150000000</v>
      </c>
      <c r="AV1158" s="1" t="s">
        <v>4521</v>
      </c>
      <c r="AW1158" s="1" t="s">
        <v>3943</v>
      </c>
      <c r="AX1158">
        <v>123</v>
      </c>
      <c r="AY1158">
        <v>135941</v>
      </c>
      <c r="AZ1158">
        <v>1</v>
      </c>
      <c r="BA1158" s="1" t="s">
        <v>3423</v>
      </c>
    </row>
    <row r="1159" spans="1:53">
      <c r="A1159" s="1" t="s">
        <v>1189</v>
      </c>
      <c r="B1159">
        <v>0</v>
      </c>
      <c r="C1159">
        <v>112500000</v>
      </c>
      <c r="D1159" s="1" t="s">
        <v>2172</v>
      </c>
      <c r="E1159">
        <v>20</v>
      </c>
      <c r="F1159">
        <v>139172</v>
      </c>
      <c r="G1159">
        <v>1</v>
      </c>
      <c r="H1159" s="1"/>
      <c r="I1159" s="1" t="s">
        <v>2454</v>
      </c>
      <c r="J1159" s="1" t="s">
        <v>2462</v>
      </c>
      <c r="K1159" s="1" t="s">
        <v>2464</v>
      </c>
      <c r="L1159" s="1" t="s">
        <v>2486</v>
      </c>
      <c r="M1159" s="1" t="s">
        <v>2591</v>
      </c>
      <c r="N1159" s="1" t="s">
        <v>2607</v>
      </c>
      <c r="O1159" s="1"/>
      <c r="P1159">
        <v>1</v>
      </c>
      <c r="Q1159" s="1" t="s">
        <v>2949</v>
      </c>
      <c r="R1159" s="1" t="s">
        <v>3107</v>
      </c>
      <c r="S1159" s="1"/>
      <c r="T1159" s="1" t="s">
        <v>3108</v>
      </c>
      <c r="U1159" s="1" t="s">
        <v>2949</v>
      </c>
      <c r="V1159" s="1" t="s">
        <v>2172</v>
      </c>
      <c r="W1159" s="1" t="s">
        <v>3396</v>
      </c>
      <c r="X1159" s="1" t="s">
        <v>3400</v>
      </c>
      <c r="Y1159" s="3">
        <v>46226</v>
      </c>
      <c r="Z1159" s="1" t="s">
        <v>3417</v>
      </c>
      <c r="AA1159" s="3">
        <v>46226</v>
      </c>
      <c r="AB1159" s="1" t="s">
        <v>3416</v>
      </c>
      <c r="AC1159" s="1" t="s">
        <v>3831</v>
      </c>
      <c r="AD1159" s="1" t="s">
        <v>3933</v>
      </c>
      <c r="AE1159" s="1" t="s">
        <v>3933</v>
      </c>
      <c r="AF1159" s="1" t="s">
        <v>3943</v>
      </c>
      <c r="AG1159" s="1" t="s">
        <v>2486</v>
      </c>
      <c r="AH1159" s="1" t="s">
        <v>2591</v>
      </c>
      <c r="AI1159" s="1" t="s">
        <v>3948</v>
      </c>
      <c r="AJ1159" s="1"/>
      <c r="AK1159" s="1"/>
      <c r="AL1159" s="1" t="s">
        <v>3952</v>
      </c>
      <c r="AM1159" s="1" t="s">
        <v>3952</v>
      </c>
      <c r="AN1159" s="1" t="s">
        <v>3958</v>
      </c>
      <c r="AO1159" s="1" t="s">
        <v>4037</v>
      </c>
      <c r="AP1159" s="1" t="s">
        <v>4215</v>
      </c>
      <c r="AQ1159" s="1"/>
      <c r="AR1159">
        <v>4120</v>
      </c>
      <c r="AS1159">
        <v>1</v>
      </c>
      <c r="AT1159" s="1" t="s">
        <v>4235</v>
      </c>
      <c r="AU1159">
        <v>112500000</v>
      </c>
      <c r="AV1159" s="1" t="s">
        <v>4521</v>
      </c>
      <c r="AW1159" s="1" t="s">
        <v>3943</v>
      </c>
      <c r="AX1159">
        <v>123</v>
      </c>
      <c r="AY1159">
        <v>135942</v>
      </c>
      <c r="AZ1159">
        <v>1</v>
      </c>
      <c r="BA1159" s="1" t="s">
        <v>3423</v>
      </c>
    </row>
    <row r="1160" spans="1:53">
      <c r="A1160" s="1" t="s">
        <v>1190</v>
      </c>
      <c r="B1160">
        <v>0</v>
      </c>
      <c r="C1160">
        <v>112500000</v>
      </c>
      <c r="D1160" s="1" t="s">
        <v>2172</v>
      </c>
      <c r="E1160">
        <v>20</v>
      </c>
      <c r="F1160">
        <v>139170</v>
      </c>
      <c r="G1160">
        <v>1</v>
      </c>
      <c r="H1160" s="1"/>
      <c r="I1160" s="1" t="s">
        <v>2454</v>
      </c>
      <c r="J1160" s="1" t="s">
        <v>2462</v>
      </c>
      <c r="K1160" s="1" t="s">
        <v>2464</v>
      </c>
      <c r="L1160" s="1" t="s">
        <v>2486</v>
      </c>
      <c r="M1160" s="1" t="s">
        <v>2591</v>
      </c>
      <c r="N1160" s="1" t="s">
        <v>2607</v>
      </c>
      <c r="O1160" s="1"/>
      <c r="P1160">
        <v>1</v>
      </c>
      <c r="Q1160" s="1" t="s">
        <v>2949</v>
      </c>
      <c r="R1160" s="1" t="s">
        <v>3107</v>
      </c>
      <c r="S1160" s="1"/>
      <c r="T1160" s="1" t="s">
        <v>3108</v>
      </c>
      <c r="U1160" s="1" t="s">
        <v>2949</v>
      </c>
      <c r="V1160" s="1" t="s">
        <v>2172</v>
      </c>
      <c r="W1160" s="1" t="s">
        <v>3396</v>
      </c>
      <c r="X1160" s="1" t="s">
        <v>3400</v>
      </c>
      <c r="Y1160" s="3">
        <v>46226</v>
      </c>
      <c r="Z1160" s="1" t="s">
        <v>3417</v>
      </c>
      <c r="AA1160" s="3">
        <v>46226</v>
      </c>
      <c r="AB1160" s="1" t="s">
        <v>3416</v>
      </c>
      <c r="AC1160" s="1" t="s">
        <v>3832</v>
      </c>
      <c r="AD1160" s="1" t="s">
        <v>3933</v>
      </c>
      <c r="AE1160" s="1" t="s">
        <v>3933</v>
      </c>
      <c r="AF1160" s="1" t="s">
        <v>3943</v>
      </c>
      <c r="AG1160" s="1" t="s">
        <v>2486</v>
      </c>
      <c r="AH1160" s="1" t="s">
        <v>2591</v>
      </c>
      <c r="AI1160" s="1" t="s">
        <v>3948</v>
      </c>
      <c r="AJ1160" s="1"/>
      <c r="AK1160" s="1"/>
      <c r="AL1160" s="1" t="s">
        <v>3952</v>
      </c>
      <c r="AM1160" s="1" t="s">
        <v>3952</v>
      </c>
      <c r="AN1160" s="1" t="s">
        <v>3958</v>
      </c>
      <c r="AO1160" s="1" t="s">
        <v>4037</v>
      </c>
      <c r="AP1160" s="1" t="s">
        <v>4215</v>
      </c>
      <c r="AQ1160" s="1"/>
      <c r="AR1160">
        <v>4120</v>
      </c>
      <c r="AS1160">
        <v>1</v>
      </c>
      <c r="AT1160" s="1" t="s">
        <v>4235</v>
      </c>
      <c r="AU1160">
        <v>112500000</v>
      </c>
      <c r="AV1160" s="1" t="s">
        <v>4521</v>
      </c>
      <c r="AW1160" s="1" t="s">
        <v>3943</v>
      </c>
      <c r="AX1160">
        <v>123</v>
      </c>
      <c r="AY1160">
        <v>135943</v>
      </c>
      <c r="AZ1160">
        <v>1</v>
      </c>
      <c r="BA1160" s="1" t="s">
        <v>3421</v>
      </c>
    </row>
    <row r="1161" spans="1:53">
      <c r="A1161" s="1" t="s">
        <v>1191</v>
      </c>
      <c r="B1161">
        <v>0</v>
      </c>
      <c r="C1161">
        <v>57300</v>
      </c>
      <c r="D1161" s="1" t="s">
        <v>2173</v>
      </c>
      <c r="E1161">
        <v>20</v>
      </c>
      <c r="F1161">
        <v>139167</v>
      </c>
      <c r="G1161">
        <v>1</v>
      </c>
      <c r="H1161" s="1"/>
      <c r="I1161" s="1" t="s">
        <v>2431</v>
      </c>
      <c r="J1161" s="1" t="s">
        <v>2462</v>
      </c>
      <c r="K1161" s="1" t="s">
        <v>2464</v>
      </c>
      <c r="L1161" s="1" t="s">
        <v>2502</v>
      </c>
      <c r="M1161" s="1" t="s">
        <v>2592</v>
      </c>
      <c r="N1161" s="1" t="s">
        <v>2607</v>
      </c>
      <c r="O1161" s="1"/>
      <c r="P1161">
        <v>12</v>
      </c>
      <c r="Q1161" s="1" t="s">
        <v>2950</v>
      </c>
      <c r="R1161" s="1" t="s">
        <v>3107</v>
      </c>
      <c r="S1161" s="1"/>
      <c r="T1161" s="1" t="s">
        <v>3108</v>
      </c>
      <c r="U1161" s="1" t="s">
        <v>2950</v>
      </c>
      <c r="V1161" s="1" t="s">
        <v>2173</v>
      </c>
      <c r="W1161" s="1" t="s">
        <v>3396</v>
      </c>
      <c r="X1161" s="1"/>
      <c r="Y1161" s="3">
        <v>46226</v>
      </c>
      <c r="Z1161" s="1" t="s">
        <v>3421</v>
      </c>
      <c r="AA1161" s="3">
        <v>46226</v>
      </c>
      <c r="AB1161" s="1" t="s">
        <v>3416</v>
      </c>
      <c r="AC1161" s="1" t="s">
        <v>3833</v>
      </c>
      <c r="AD1161" s="1" t="s">
        <v>3933</v>
      </c>
      <c r="AE1161" s="1" t="s">
        <v>3933</v>
      </c>
      <c r="AF1161" s="1" t="s">
        <v>3944</v>
      </c>
      <c r="AG1161" s="1" t="s">
        <v>2502</v>
      </c>
      <c r="AH1161" s="1" t="s">
        <v>2592</v>
      </c>
      <c r="AI1161" s="1" t="s">
        <v>3948</v>
      </c>
      <c r="AJ1161" s="1"/>
      <c r="AK1161" s="1"/>
      <c r="AL1161" s="1" t="s">
        <v>3952</v>
      </c>
      <c r="AM1161" s="1" t="s">
        <v>3952</v>
      </c>
      <c r="AN1161" s="1" t="s">
        <v>3958</v>
      </c>
      <c r="AO1161" s="1" t="s">
        <v>4025</v>
      </c>
      <c r="AP1161" s="1" t="s">
        <v>4215</v>
      </c>
      <c r="AQ1161" s="1"/>
      <c r="AR1161">
        <v>7130</v>
      </c>
      <c r="AS1161">
        <v>12</v>
      </c>
      <c r="AT1161" s="1" t="s">
        <v>4235</v>
      </c>
      <c r="AU1161">
        <v>4775</v>
      </c>
      <c r="AV1161" s="1" t="s">
        <v>4301</v>
      </c>
      <c r="AW1161" s="1" t="s">
        <v>3944</v>
      </c>
      <c r="AX1161">
        <v>3098</v>
      </c>
      <c r="AY1161">
        <v>135944</v>
      </c>
      <c r="AZ1161">
        <v>1</v>
      </c>
      <c r="BA1161" s="1" t="s">
        <v>3421</v>
      </c>
    </row>
    <row r="1162" spans="1:53">
      <c r="A1162" s="1" t="s">
        <v>1192</v>
      </c>
      <c r="B1162">
        <v>0</v>
      </c>
      <c r="C1162">
        <v>132601.79999999999</v>
      </c>
      <c r="D1162" s="1" t="s">
        <v>2174</v>
      </c>
      <c r="E1162">
        <v>0</v>
      </c>
      <c r="F1162">
        <v>139166</v>
      </c>
      <c r="G1162">
        <v>1</v>
      </c>
      <c r="H1162" s="1"/>
      <c r="I1162" s="1" t="s">
        <v>2431</v>
      </c>
      <c r="J1162" s="1" t="s">
        <v>2462</v>
      </c>
      <c r="K1162" s="1" t="s">
        <v>2464</v>
      </c>
      <c r="L1162" s="1" t="s">
        <v>2502</v>
      </c>
      <c r="M1162" s="1" t="s">
        <v>2592</v>
      </c>
      <c r="N1162" s="1" t="s">
        <v>2607</v>
      </c>
      <c r="O1162" s="1"/>
      <c r="P1162">
        <v>12</v>
      </c>
      <c r="Q1162" s="1" t="s">
        <v>2174</v>
      </c>
      <c r="R1162" s="1" t="s">
        <v>3107</v>
      </c>
      <c r="S1162" s="1"/>
      <c r="T1162" s="1" t="s">
        <v>3108</v>
      </c>
      <c r="U1162" s="1" t="s">
        <v>2174</v>
      </c>
      <c r="V1162" s="1" t="s">
        <v>2174</v>
      </c>
      <c r="W1162" s="1" t="s">
        <v>3396</v>
      </c>
      <c r="X1162" s="1"/>
      <c r="Y1162" s="3">
        <v>46226</v>
      </c>
      <c r="Z1162" s="1" t="s">
        <v>3421</v>
      </c>
      <c r="AA1162" s="3">
        <v>46226</v>
      </c>
      <c r="AB1162" s="1" t="s">
        <v>3416</v>
      </c>
      <c r="AC1162" s="1" t="s">
        <v>3833</v>
      </c>
      <c r="AD1162" s="1" t="s">
        <v>3933</v>
      </c>
      <c r="AE1162" s="1" t="s">
        <v>3933</v>
      </c>
      <c r="AF1162" s="1" t="s">
        <v>3944</v>
      </c>
      <c r="AG1162" s="1" t="s">
        <v>2502</v>
      </c>
      <c r="AH1162" s="1" t="s">
        <v>2592</v>
      </c>
      <c r="AI1162" s="1" t="s">
        <v>3948</v>
      </c>
      <c r="AJ1162" s="1"/>
      <c r="AK1162" s="1"/>
      <c r="AL1162" s="1" t="s">
        <v>3952</v>
      </c>
      <c r="AM1162" s="1" t="s">
        <v>3952</v>
      </c>
      <c r="AN1162" s="1" t="s">
        <v>3958</v>
      </c>
      <c r="AO1162" s="1" t="s">
        <v>4025</v>
      </c>
      <c r="AP1162" s="1" t="s">
        <v>4215</v>
      </c>
      <c r="AQ1162" s="1"/>
      <c r="AR1162">
        <v>7130</v>
      </c>
      <c r="AS1162">
        <v>12</v>
      </c>
      <c r="AT1162" s="1" t="s">
        <v>4235</v>
      </c>
      <c r="AU1162">
        <v>11050.15</v>
      </c>
      <c r="AV1162" s="1" t="s">
        <v>4301</v>
      </c>
      <c r="AW1162" s="1" t="s">
        <v>3944</v>
      </c>
      <c r="AX1162">
        <v>3098</v>
      </c>
      <c r="AY1162">
        <v>135945</v>
      </c>
      <c r="AZ1162">
        <v>1</v>
      </c>
      <c r="BA1162" s="1" t="s">
        <v>3423</v>
      </c>
    </row>
    <row r="1163" spans="1:53">
      <c r="A1163" s="1" t="s">
        <v>1193</v>
      </c>
      <c r="B1163">
        <v>0</v>
      </c>
      <c r="C1163">
        <v>10947600</v>
      </c>
      <c r="D1163" s="1" t="s">
        <v>2175</v>
      </c>
      <c r="E1163">
        <v>20</v>
      </c>
      <c r="F1163">
        <v>139207</v>
      </c>
      <c r="G1163">
        <v>1</v>
      </c>
      <c r="H1163" s="1"/>
      <c r="I1163" s="1" t="s">
        <v>2412</v>
      </c>
      <c r="J1163" s="1" t="s">
        <v>2462</v>
      </c>
      <c r="K1163" s="1" t="s">
        <v>2464</v>
      </c>
      <c r="L1163" s="1" t="s">
        <v>2486</v>
      </c>
      <c r="M1163" s="1" t="s">
        <v>2591</v>
      </c>
      <c r="N1163" s="1" t="s">
        <v>2607</v>
      </c>
      <c r="O1163" s="1"/>
      <c r="P1163">
        <v>1</v>
      </c>
      <c r="Q1163" s="1" t="s">
        <v>2951</v>
      </c>
      <c r="R1163" s="1" t="s">
        <v>3107</v>
      </c>
      <c r="S1163" s="1"/>
      <c r="T1163" s="1" t="s">
        <v>3108</v>
      </c>
      <c r="U1163" s="1" t="s">
        <v>2951</v>
      </c>
      <c r="V1163" s="1" t="s">
        <v>2175</v>
      </c>
      <c r="W1163" s="1" t="s">
        <v>3396</v>
      </c>
      <c r="X1163" s="1" t="s">
        <v>3400</v>
      </c>
      <c r="Y1163" s="3">
        <v>46226</v>
      </c>
      <c r="Z1163" s="1" t="s">
        <v>3421</v>
      </c>
      <c r="AA1163" s="3">
        <v>46226</v>
      </c>
      <c r="AB1163" s="1" t="s">
        <v>3416</v>
      </c>
      <c r="AC1163" s="1" t="s">
        <v>3828</v>
      </c>
      <c r="AD1163" s="1" t="s">
        <v>3933</v>
      </c>
      <c r="AE1163" s="1" t="s">
        <v>3934</v>
      </c>
      <c r="AF1163" s="1" t="s">
        <v>3943</v>
      </c>
      <c r="AG1163" s="1" t="s">
        <v>2486</v>
      </c>
      <c r="AH1163" s="1" t="s">
        <v>2591</v>
      </c>
      <c r="AI1163" s="1" t="s">
        <v>3948</v>
      </c>
      <c r="AJ1163" s="1"/>
      <c r="AK1163" s="1"/>
      <c r="AL1163" s="1" t="s">
        <v>3952</v>
      </c>
      <c r="AM1163" s="1" t="s">
        <v>3952</v>
      </c>
      <c r="AN1163" s="1" t="s">
        <v>3958</v>
      </c>
      <c r="AO1163" s="1" t="s">
        <v>3972</v>
      </c>
      <c r="AP1163" s="1" t="s">
        <v>4215</v>
      </c>
      <c r="AQ1163" s="1"/>
      <c r="AR1163">
        <v>4155</v>
      </c>
      <c r="AS1163">
        <v>1</v>
      </c>
      <c r="AT1163" s="1" t="s">
        <v>4235</v>
      </c>
      <c r="AU1163">
        <v>10947600</v>
      </c>
      <c r="AV1163" s="1" t="s">
        <v>4257</v>
      </c>
      <c r="AW1163" s="1" t="s">
        <v>3943</v>
      </c>
      <c r="AX1163">
        <v>102</v>
      </c>
      <c r="AY1163">
        <v>135946</v>
      </c>
      <c r="AZ1163">
        <v>1</v>
      </c>
      <c r="BA1163" s="1" t="s">
        <v>3423</v>
      </c>
    </row>
    <row r="1164" spans="1:53">
      <c r="A1164" s="1" t="s">
        <v>1194</v>
      </c>
      <c r="B1164">
        <v>0</v>
      </c>
      <c r="C1164">
        <v>25001499.989999998</v>
      </c>
      <c r="D1164" s="1" t="s">
        <v>2176</v>
      </c>
      <c r="E1164">
        <v>20</v>
      </c>
      <c r="F1164">
        <v>139199</v>
      </c>
      <c r="G1164">
        <v>1</v>
      </c>
      <c r="H1164" s="1"/>
      <c r="I1164" s="1" t="s">
        <v>2426</v>
      </c>
      <c r="J1164" s="1" t="s">
        <v>2462</v>
      </c>
      <c r="K1164" s="1" t="s">
        <v>2464</v>
      </c>
      <c r="L1164" s="1" t="s">
        <v>2559</v>
      </c>
      <c r="M1164" s="1" t="s">
        <v>2599</v>
      </c>
      <c r="N1164" s="1" t="s">
        <v>2607</v>
      </c>
      <c r="O1164" s="1"/>
      <c r="P1164">
        <v>2</v>
      </c>
      <c r="Q1164" s="1" t="s">
        <v>2952</v>
      </c>
      <c r="R1164" s="1" t="s">
        <v>3107</v>
      </c>
      <c r="S1164" s="1"/>
      <c r="T1164" s="1" t="s">
        <v>3108</v>
      </c>
      <c r="U1164" s="1" t="s">
        <v>2952</v>
      </c>
      <c r="V1164" s="1" t="s">
        <v>2176</v>
      </c>
      <c r="W1164" s="1" t="s">
        <v>3396</v>
      </c>
      <c r="X1164" s="1" t="s">
        <v>3400</v>
      </c>
      <c r="Y1164" s="3">
        <v>46226</v>
      </c>
      <c r="Z1164" s="1" t="s">
        <v>3421</v>
      </c>
      <c r="AA1164" s="3">
        <v>46226</v>
      </c>
      <c r="AB1164" s="1" t="s">
        <v>3416</v>
      </c>
      <c r="AC1164" s="1" t="s">
        <v>3834</v>
      </c>
      <c r="AD1164" s="1" t="s">
        <v>3933</v>
      </c>
      <c r="AE1164" s="1" t="s">
        <v>3933</v>
      </c>
      <c r="AF1164" s="1" t="s">
        <v>3943</v>
      </c>
      <c r="AG1164" s="1" t="s">
        <v>2559</v>
      </c>
      <c r="AH1164" s="1" t="s">
        <v>2599</v>
      </c>
      <c r="AI1164" s="1" t="s">
        <v>3948</v>
      </c>
      <c r="AJ1164" s="1"/>
      <c r="AK1164" s="1"/>
      <c r="AL1164" s="1" t="s">
        <v>3952</v>
      </c>
      <c r="AM1164" s="1" t="s">
        <v>3952</v>
      </c>
      <c r="AN1164" s="1" t="s">
        <v>3958</v>
      </c>
      <c r="AO1164" s="1" t="s">
        <v>4050</v>
      </c>
      <c r="AP1164" s="1" t="s">
        <v>4215</v>
      </c>
      <c r="AQ1164" s="1"/>
      <c r="AR1164">
        <v>22019</v>
      </c>
      <c r="AS1164">
        <v>2</v>
      </c>
      <c r="AT1164" s="1" t="s">
        <v>4235</v>
      </c>
      <c r="AU1164">
        <v>12500749.994999999</v>
      </c>
      <c r="AV1164" s="1" t="s">
        <v>4522</v>
      </c>
      <c r="AW1164" s="1" t="s">
        <v>3943</v>
      </c>
      <c r="AX1164">
        <v>717</v>
      </c>
      <c r="AY1164">
        <v>135947</v>
      </c>
      <c r="AZ1164">
        <v>1</v>
      </c>
      <c r="BA1164" s="1" t="s">
        <v>3423</v>
      </c>
    </row>
    <row r="1165" spans="1:53" ht="42.75">
      <c r="A1165" s="2" t="s">
        <v>1195</v>
      </c>
      <c r="B1165">
        <v>0</v>
      </c>
      <c r="C1165">
        <v>1634800</v>
      </c>
      <c r="D1165" s="1" t="s">
        <v>2177</v>
      </c>
      <c r="E1165">
        <v>0</v>
      </c>
      <c r="F1165">
        <v>138860</v>
      </c>
      <c r="G1165">
        <v>1</v>
      </c>
      <c r="H1165" s="1"/>
      <c r="I1165" s="1" t="s">
        <v>2405</v>
      </c>
      <c r="J1165" s="1" t="s">
        <v>2462</v>
      </c>
      <c r="K1165" s="1" t="s">
        <v>2465</v>
      </c>
      <c r="L1165" s="1" t="s">
        <v>2488</v>
      </c>
      <c r="M1165" s="1" t="s">
        <v>2593</v>
      </c>
      <c r="N1165" s="1" t="s">
        <v>2607</v>
      </c>
      <c r="O1165" s="1"/>
      <c r="P1165">
        <v>1</v>
      </c>
      <c r="Q1165" s="1" t="s">
        <v>2177</v>
      </c>
      <c r="R1165" s="1" t="s">
        <v>3107</v>
      </c>
      <c r="S1165" s="1"/>
      <c r="T1165" s="1" t="s">
        <v>3109</v>
      </c>
      <c r="U1165" s="1" t="s">
        <v>2177</v>
      </c>
      <c r="V1165" s="1" t="s">
        <v>2177</v>
      </c>
      <c r="W1165" s="1" t="s">
        <v>3396</v>
      </c>
      <c r="X1165" s="1" t="s">
        <v>3400</v>
      </c>
      <c r="Y1165" s="3">
        <v>46226</v>
      </c>
      <c r="Z1165" s="1" t="s">
        <v>3421</v>
      </c>
      <c r="AA1165" s="3">
        <v>46226</v>
      </c>
      <c r="AB1165" s="1" t="s">
        <v>3416</v>
      </c>
      <c r="AC1165" s="1" t="s">
        <v>3835</v>
      </c>
      <c r="AD1165" s="1" t="s">
        <v>3933</v>
      </c>
      <c r="AE1165" s="1" t="s">
        <v>3933</v>
      </c>
      <c r="AF1165" s="1" t="s">
        <v>3937</v>
      </c>
      <c r="AG1165" s="1" t="s">
        <v>2488</v>
      </c>
      <c r="AH1165" s="1" t="s">
        <v>2593</v>
      </c>
      <c r="AI1165" s="1" t="s">
        <v>3948</v>
      </c>
      <c r="AJ1165" s="1"/>
      <c r="AK1165" s="1"/>
      <c r="AL1165" s="1" t="s">
        <v>3952</v>
      </c>
      <c r="AM1165" s="1" t="s">
        <v>3952</v>
      </c>
      <c r="AN1165" s="1" t="s">
        <v>3959</v>
      </c>
      <c r="AO1165" s="1" t="s">
        <v>4169</v>
      </c>
      <c r="AP1165" s="1" t="s">
        <v>4220</v>
      </c>
      <c r="AQ1165" s="1"/>
      <c r="AR1165">
        <v>22417</v>
      </c>
      <c r="AS1165">
        <v>1</v>
      </c>
      <c r="AT1165" s="1" t="s">
        <v>4235</v>
      </c>
      <c r="AU1165">
        <v>1634800</v>
      </c>
      <c r="AV1165" s="1" t="s">
        <v>4280</v>
      </c>
      <c r="AW1165" s="1" t="s">
        <v>3937</v>
      </c>
      <c r="AX1165">
        <v>4824</v>
      </c>
      <c r="AY1165">
        <v>135948</v>
      </c>
      <c r="AZ1165">
        <v>1</v>
      </c>
      <c r="BA1165" s="1" t="s">
        <v>3405</v>
      </c>
    </row>
    <row r="1166" spans="1:53">
      <c r="A1166" s="1" t="s">
        <v>1196</v>
      </c>
      <c r="B1166">
        <v>0</v>
      </c>
      <c r="C1166">
        <v>1306600</v>
      </c>
      <c r="D1166" s="1" t="s">
        <v>2178</v>
      </c>
      <c r="E1166">
        <v>0</v>
      </c>
      <c r="F1166">
        <v>138869</v>
      </c>
      <c r="G1166">
        <v>1</v>
      </c>
      <c r="H1166" s="1"/>
      <c r="I1166" s="1" t="s">
        <v>2405</v>
      </c>
      <c r="J1166" s="1" t="s">
        <v>2462</v>
      </c>
      <c r="K1166" s="1" t="s">
        <v>2465</v>
      </c>
      <c r="L1166" s="1" t="s">
        <v>2488</v>
      </c>
      <c r="M1166" s="1" t="s">
        <v>2593</v>
      </c>
      <c r="N1166" s="1" t="s">
        <v>2607</v>
      </c>
      <c r="O1166" s="1"/>
      <c r="P1166">
        <v>1</v>
      </c>
      <c r="Q1166" s="1" t="s">
        <v>2178</v>
      </c>
      <c r="R1166" s="1" t="s">
        <v>3107</v>
      </c>
      <c r="S1166" s="1"/>
      <c r="T1166" s="1" t="s">
        <v>3109</v>
      </c>
      <c r="U1166" s="1" t="s">
        <v>2178</v>
      </c>
      <c r="V1166" s="1" t="s">
        <v>2178</v>
      </c>
      <c r="W1166" s="1" t="s">
        <v>3396</v>
      </c>
      <c r="X1166" s="1" t="s">
        <v>3400</v>
      </c>
      <c r="Y1166" s="3">
        <v>46226</v>
      </c>
      <c r="Z1166" s="1" t="s">
        <v>3421</v>
      </c>
      <c r="AA1166" s="3">
        <v>46226</v>
      </c>
      <c r="AB1166" s="1" t="s">
        <v>3416</v>
      </c>
      <c r="AC1166" s="1" t="s">
        <v>3836</v>
      </c>
      <c r="AD1166" s="1" t="s">
        <v>3933</v>
      </c>
      <c r="AE1166" s="1" t="s">
        <v>3933</v>
      </c>
      <c r="AF1166" s="1" t="s">
        <v>3937</v>
      </c>
      <c r="AG1166" s="1" t="s">
        <v>2488</v>
      </c>
      <c r="AH1166" s="1" t="s">
        <v>2593</v>
      </c>
      <c r="AI1166" s="1" t="s">
        <v>3948</v>
      </c>
      <c r="AJ1166" s="1"/>
      <c r="AK1166" s="1"/>
      <c r="AL1166" s="1" t="s">
        <v>3952</v>
      </c>
      <c r="AM1166" s="1" t="s">
        <v>3952</v>
      </c>
      <c r="AN1166" s="1" t="s">
        <v>3959</v>
      </c>
      <c r="AO1166" s="1" t="s">
        <v>4169</v>
      </c>
      <c r="AP1166" s="1" t="s">
        <v>4220</v>
      </c>
      <c r="AQ1166" s="1"/>
      <c r="AR1166">
        <v>22417</v>
      </c>
      <c r="AS1166">
        <v>1</v>
      </c>
      <c r="AT1166" s="1" t="s">
        <v>4235</v>
      </c>
      <c r="AU1166">
        <v>1306600</v>
      </c>
      <c r="AV1166" s="1" t="s">
        <v>4280</v>
      </c>
      <c r="AW1166" s="1" t="s">
        <v>3937</v>
      </c>
      <c r="AX1166">
        <v>4824</v>
      </c>
      <c r="AY1166">
        <v>135949</v>
      </c>
      <c r="AZ1166">
        <v>1</v>
      </c>
      <c r="BA1166" s="1" t="s">
        <v>3405</v>
      </c>
    </row>
    <row r="1167" spans="1:53" ht="42.75">
      <c r="A1167" s="2" t="s">
        <v>1197</v>
      </c>
      <c r="B1167">
        <v>0</v>
      </c>
      <c r="C1167">
        <v>4336800</v>
      </c>
      <c r="D1167" s="1" t="s">
        <v>2179</v>
      </c>
      <c r="E1167">
        <v>0</v>
      </c>
      <c r="F1167">
        <v>138863</v>
      </c>
      <c r="G1167">
        <v>1</v>
      </c>
      <c r="H1167" s="1"/>
      <c r="I1167" s="1" t="s">
        <v>2405</v>
      </c>
      <c r="J1167" s="1" t="s">
        <v>2462</v>
      </c>
      <c r="K1167" s="1" t="s">
        <v>2465</v>
      </c>
      <c r="L1167" s="1" t="s">
        <v>2488</v>
      </c>
      <c r="M1167" s="1" t="s">
        <v>2593</v>
      </c>
      <c r="N1167" s="1" t="s">
        <v>2607</v>
      </c>
      <c r="O1167" s="1"/>
      <c r="P1167">
        <v>1</v>
      </c>
      <c r="Q1167" s="1" t="s">
        <v>2179</v>
      </c>
      <c r="R1167" s="1" t="s">
        <v>3107</v>
      </c>
      <c r="S1167" s="1"/>
      <c r="T1167" s="1" t="s">
        <v>3109</v>
      </c>
      <c r="U1167" s="1" t="s">
        <v>2179</v>
      </c>
      <c r="V1167" s="1" t="s">
        <v>2179</v>
      </c>
      <c r="W1167" s="1" t="s">
        <v>3396</v>
      </c>
      <c r="X1167" s="1" t="s">
        <v>3400</v>
      </c>
      <c r="Y1167" s="3">
        <v>46226</v>
      </c>
      <c r="Z1167" s="1" t="s">
        <v>3421</v>
      </c>
      <c r="AA1167" s="3">
        <v>46226</v>
      </c>
      <c r="AB1167" s="1" t="s">
        <v>3416</v>
      </c>
      <c r="AC1167" s="1" t="s">
        <v>3837</v>
      </c>
      <c r="AD1167" s="1" t="s">
        <v>3933</v>
      </c>
      <c r="AE1167" s="1" t="s">
        <v>3933</v>
      </c>
      <c r="AF1167" s="1" t="s">
        <v>3937</v>
      </c>
      <c r="AG1167" s="1" t="s">
        <v>2488</v>
      </c>
      <c r="AH1167" s="1" t="s">
        <v>2593</v>
      </c>
      <c r="AI1167" s="1" t="s">
        <v>3948</v>
      </c>
      <c r="AJ1167" s="1"/>
      <c r="AK1167" s="1"/>
      <c r="AL1167" s="1" t="s">
        <v>3952</v>
      </c>
      <c r="AM1167" s="1" t="s">
        <v>3952</v>
      </c>
      <c r="AN1167" s="1" t="s">
        <v>3959</v>
      </c>
      <c r="AO1167" s="1" t="s">
        <v>4169</v>
      </c>
      <c r="AP1167" s="1" t="s">
        <v>4220</v>
      </c>
      <c r="AQ1167" s="1"/>
      <c r="AR1167">
        <v>22417</v>
      </c>
      <c r="AS1167">
        <v>1</v>
      </c>
      <c r="AT1167" s="1" t="s">
        <v>4235</v>
      </c>
      <c r="AU1167">
        <v>4336800</v>
      </c>
      <c r="AV1167" s="1" t="s">
        <v>4280</v>
      </c>
      <c r="AW1167" s="1" t="s">
        <v>3937</v>
      </c>
      <c r="AX1167">
        <v>4824</v>
      </c>
      <c r="AY1167">
        <v>135950</v>
      </c>
      <c r="AZ1167">
        <v>1</v>
      </c>
      <c r="BA1167" s="1" t="s">
        <v>3405</v>
      </c>
    </row>
    <row r="1168" spans="1:53">
      <c r="A1168" s="1" t="s">
        <v>1198</v>
      </c>
      <c r="B1168">
        <v>0</v>
      </c>
      <c r="C1168">
        <v>4515000</v>
      </c>
      <c r="D1168" s="1" t="s">
        <v>2180</v>
      </c>
      <c r="E1168">
        <v>0</v>
      </c>
      <c r="F1168">
        <v>139064</v>
      </c>
      <c r="G1168">
        <v>1</v>
      </c>
      <c r="H1168" s="1"/>
      <c r="I1168" s="1" t="s">
        <v>2405</v>
      </c>
      <c r="J1168" s="1" t="s">
        <v>2462</v>
      </c>
      <c r="K1168" s="1" t="s">
        <v>2465</v>
      </c>
      <c r="L1168" s="1" t="s">
        <v>2488</v>
      </c>
      <c r="M1168" s="1" t="s">
        <v>2593</v>
      </c>
      <c r="N1168" s="1" t="s">
        <v>2607</v>
      </c>
      <c r="O1168" s="1"/>
      <c r="P1168">
        <v>1</v>
      </c>
      <c r="Q1168" s="1" t="s">
        <v>2180</v>
      </c>
      <c r="R1168" s="1" t="s">
        <v>3107</v>
      </c>
      <c r="S1168" s="1"/>
      <c r="T1168" s="1" t="s">
        <v>3109</v>
      </c>
      <c r="U1168" s="1" t="s">
        <v>2180</v>
      </c>
      <c r="V1168" s="1" t="s">
        <v>2180</v>
      </c>
      <c r="W1168" s="1" t="s">
        <v>3396</v>
      </c>
      <c r="X1168" s="1"/>
      <c r="Y1168" s="3">
        <v>46226</v>
      </c>
      <c r="Z1168" s="1" t="s">
        <v>3421</v>
      </c>
      <c r="AA1168" s="3">
        <v>46226</v>
      </c>
      <c r="AB1168" s="1" t="s">
        <v>3416</v>
      </c>
      <c r="AC1168" s="1" t="s">
        <v>3838</v>
      </c>
      <c r="AD1168" s="1" t="s">
        <v>3933</v>
      </c>
      <c r="AE1168" s="1" t="s">
        <v>3933</v>
      </c>
      <c r="AF1168" s="1" t="s">
        <v>3937</v>
      </c>
      <c r="AG1168" s="1" t="s">
        <v>2488</v>
      </c>
      <c r="AH1168" s="1" t="s">
        <v>2593</v>
      </c>
      <c r="AI1168" s="1" t="s">
        <v>3948</v>
      </c>
      <c r="AJ1168" s="1"/>
      <c r="AK1168" s="1"/>
      <c r="AL1168" s="1" t="s">
        <v>3952</v>
      </c>
      <c r="AM1168" s="1" t="s">
        <v>3952</v>
      </c>
      <c r="AN1168" s="1" t="s">
        <v>3959</v>
      </c>
      <c r="AO1168" s="1" t="s">
        <v>4175</v>
      </c>
      <c r="AP1168" s="1" t="s">
        <v>4220</v>
      </c>
      <c r="AQ1168" s="1"/>
      <c r="AR1168">
        <v>22418</v>
      </c>
      <c r="AS1168">
        <v>1</v>
      </c>
      <c r="AT1168" s="1" t="s">
        <v>4235</v>
      </c>
      <c r="AU1168">
        <v>4515000</v>
      </c>
      <c r="AV1168" s="1" t="s">
        <v>4260</v>
      </c>
      <c r="AW1168" s="1" t="s">
        <v>3937</v>
      </c>
      <c r="AX1168">
        <v>3221</v>
      </c>
      <c r="AY1168">
        <v>135951</v>
      </c>
      <c r="AZ1168">
        <v>1</v>
      </c>
      <c r="BA1168" s="1" t="s">
        <v>3416</v>
      </c>
    </row>
    <row r="1169" spans="1:53">
      <c r="A1169" s="1" t="s">
        <v>1199</v>
      </c>
      <c r="B1169">
        <v>0</v>
      </c>
      <c r="C1169">
        <v>6732000</v>
      </c>
      <c r="D1169" s="1" t="s">
        <v>2181</v>
      </c>
      <c r="E1169">
        <v>0</v>
      </c>
      <c r="F1169">
        <v>139063</v>
      </c>
      <c r="G1169">
        <v>1</v>
      </c>
      <c r="H1169" s="1"/>
      <c r="I1169" s="1" t="s">
        <v>2405</v>
      </c>
      <c r="J1169" s="1" t="s">
        <v>2462</v>
      </c>
      <c r="K1169" s="1" t="s">
        <v>2465</v>
      </c>
      <c r="L1169" s="1" t="s">
        <v>2488</v>
      </c>
      <c r="M1169" s="1" t="s">
        <v>2593</v>
      </c>
      <c r="N1169" s="1" t="s">
        <v>2607</v>
      </c>
      <c r="O1169" s="1"/>
      <c r="P1169">
        <v>1</v>
      </c>
      <c r="Q1169" s="1" t="s">
        <v>2181</v>
      </c>
      <c r="R1169" s="1" t="s">
        <v>3107</v>
      </c>
      <c r="S1169" s="1"/>
      <c r="T1169" s="1" t="s">
        <v>3109</v>
      </c>
      <c r="U1169" s="1" t="s">
        <v>2181</v>
      </c>
      <c r="V1169" s="1" t="s">
        <v>2181</v>
      </c>
      <c r="W1169" s="1" t="s">
        <v>3396</v>
      </c>
      <c r="X1169" s="1" t="s">
        <v>3400</v>
      </c>
      <c r="Y1169" s="3">
        <v>46226</v>
      </c>
      <c r="Z1169" s="1" t="s">
        <v>3421</v>
      </c>
      <c r="AA1169" s="3">
        <v>46226</v>
      </c>
      <c r="AB1169" s="1" t="s">
        <v>3416</v>
      </c>
      <c r="AC1169" s="1" t="s">
        <v>3839</v>
      </c>
      <c r="AD1169" s="1" t="s">
        <v>3933</v>
      </c>
      <c r="AE1169" s="1" t="s">
        <v>3933</v>
      </c>
      <c r="AF1169" s="1" t="s">
        <v>3937</v>
      </c>
      <c r="AG1169" s="1" t="s">
        <v>2488</v>
      </c>
      <c r="AH1169" s="1" t="s">
        <v>2593</v>
      </c>
      <c r="AI1169" s="1" t="s">
        <v>3948</v>
      </c>
      <c r="AJ1169" s="1"/>
      <c r="AK1169" s="1"/>
      <c r="AL1169" s="1" t="s">
        <v>3952</v>
      </c>
      <c r="AM1169" s="1" t="s">
        <v>3952</v>
      </c>
      <c r="AN1169" s="1" t="s">
        <v>3959</v>
      </c>
      <c r="AO1169" s="1" t="s">
        <v>4080</v>
      </c>
      <c r="AP1169" s="1" t="s">
        <v>4220</v>
      </c>
      <c r="AQ1169" s="1"/>
      <c r="AR1169">
        <v>22417</v>
      </c>
      <c r="AS1169">
        <v>1</v>
      </c>
      <c r="AT1169" s="1" t="s">
        <v>4235</v>
      </c>
      <c r="AU1169">
        <v>6732000</v>
      </c>
      <c r="AV1169" s="1" t="s">
        <v>4280</v>
      </c>
      <c r="AW1169" s="1" t="s">
        <v>3937</v>
      </c>
      <c r="AX1169">
        <v>3463</v>
      </c>
      <c r="AY1169">
        <v>135952</v>
      </c>
      <c r="AZ1169">
        <v>1</v>
      </c>
      <c r="BA1169" s="1" t="s">
        <v>3421</v>
      </c>
    </row>
    <row r="1170" spans="1:53">
      <c r="A1170" s="1" t="s">
        <v>1200</v>
      </c>
      <c r="B1170">
        <v>0</v>
      </c>
      <c r="C1170">
        <v>4875000</v>
      </c>
      <c r="D1170" s="1" t="s">
        <v>2182</v>
      </c>
      <c r="E1170">
        <v>0</v>
      </c>
      <c r="F1170">
        <v>139068</v>
      </c>
      <c r="G1170">
        <v>1</v>
      </c>
      <c r="H1170" s="1"/>
      <c r="I1170" s="1" t="s">
        <v>2405</v>
      </c>
      <c r="J1170" s="1" t="s">
        <v>2462</v>
      </c>
      <c r="K1170" s="1" t="s">
        <v>2465</v>
      </c>
      <c r="L1170" s="1" t="s">
        <v>2488</v>
      </c>
      <c r="M1170" s="1" t="s">
        <v>2593</v>
      </c>
      <c r="N1170" s="1" t="s">
        <v>2607</v>
      </c>
      <c r="O1170" s="1"/>
      <c r="P1170">
        <v>1</v>
      </c>
      <c r="Q1170" s="1" t="s">
        <v>2182</v>
      </c>
      <c r="R1170" s="1" t="s">
        <v>3107</v>
      </c>
      <c r="S1170" s="1"/>
      <c r="T1170" s="1" t="s">
        <v>3109</v>
      </c>
      <c r="U1170" s="1" t="s">
        <v>2182</v>
      </c>
      <c r="V1170" s="1" t="s">
        <v>2182</v>
      </c>
      <c r="W1170" s="1" t="s">
        <v>3396</v>
      </c>
      <c r="X1170" s="1" t="s">
        <v>3400</v>
      </c>
      <c r="Y1170" s="3">
        <v>46226</v>
      </c>
      <c r="Z1170" s="1" t="s">
        <v>3421</v>
      </c>
      <c r="AA1170" s="3">
        <v>46226</v>
      </c>
      <c r="AB1170" s="1" t="s">
        <v>3416</v>
      </c>
      <c r="AC1170" s="1" t="s">
        <v>3840</v>
      </c>
      <c r="AD1170" s="1" t="s">
        <v>3933</v>
      </c>
      <c r="AE1170" s="1" t="s">
        <v>3933</v>
      </c>
      <c r="AF1170" s="1" t="s">
        <v>3937</v>
      </c>
      <c r="AG1170" s="1" t="s">
        <v>2488</v>
      </c>
      <c r="AH1170" s="1" t="s">
        <v>2593</v>
      </c>
      <c r="AI1170" s="1" t="s">
        <v>3948</v>
      </c>
      <c r="AJ1170" s="1"/>
      <c r="AK1170" s="1"/>
      <c r="AL1170" s="1" t="s">
        <v>3952</v>
      </c>
      <c r="AM1170" s="1" t="s">
        <v>3952</v>
      </c>
      <c r="AN1170" s="1" t="s">
        <v>3959</v>
      </c>
      <c r="AO1170" s="1" t="s">
        <v>4169</v>
      </c>
      <c r="AP1170" s="1" t="s">
        <v>4220</v>
      </c>
      <c r="AQ1170" s="1"/>
      <c r="AR1170">
        <v>22418</v>
      </c>
      <c r="AS1170">
        <v>1</v>
      </c>
      <c r="AT1170" s="1" t="s">
        <v>4235</v>
      </c>
      <c r="AU1170">
        <v>4875000</v>
      </c>
      <c r="AV1170" s="1" t="s">
        <v>4260</v>
      </c>
      <c r="AW1170" s="1" t="s">
        <v>3937</v>
      </c>
      <c r="AX1170">
        <v>4824</v>
      </c>
      <c r="AY1170">
        <v>135953</v>
      </c>
      <c r="AZ1170">
        <v>1</v>
      </c>
      <c r="BA1170" s="1" t="s">
        <v>3421</v>
      </c>
    </row>
    <row r="1171" spans="1:53">
      <c r="A1171" s="1" t="s">
        <v>1201</v>
      </c>
      <c r="B1171">
        <v>0</v>
      </c>
      <c r="C1171">
        <v>5100000</v>
      </c>
      <c r="D1171" s="1" t="s">
        <v>2183</v>
      </c>
      <c r="E1171">
        <v>0</v>
      </c>
      <c r="F1171">
        <v>139065</v>
      </c>
      <c r="G1171">
        <v>1</v>
      </c>
      <c r="H1171" s="1"/>
      <c r="I1171" s="1" t="s">
        <v>2405</v>
      </c>
      <c r="J1171" s="1" t="s">
        <v>2462</v>
      </c>
      <c r="K1171" s="1" t="s">
        <v>2465</v>
      </c>
      <c r="L1171" s="1" t="s">
        <v>2488</v>
      </c>
      <c r="M1171" s="1" t="s">
        <v>2593</v>
      </c>
      <c r="N1171" s="1" t="s">
        <v>2607</v>
      </c>
      <c r="O1171" s="1"/>
      <c r="P1171">
        <v>1</v>
      </c>
      <c r="Q1171" s="1" t="s">
        <v>2183</v>
      </c>
      <c r="R1171" s="1" t="s">
        <v>3107</v>
      </c>
      <c r="S1171" s="1"/>
      <c r="T1171" s="1" t="s">
        <v>3109</v>
      </c>
      <c r="U1171" s="1" t="s">
        <v>2183</v>
      </c>
      <c r="V1171" s="1" t="s">
        <v>2183</v>
      </c>
      <c r="W1171" s="1" t="s">
        <v>3396</v>
      </c>
      <c r="X1171" s="1" t="s">
        <v>3400</v>
      </c>
      <c r="Y1171" s="3">
        <v>46226</v>
      </c>
      <c r="Z1171" s="1" t="s">
        <v>3421</v>
      </c>
      <c r="AA1171" s="3">
        <v>46226</v>
      </c>
      <c r="AB1171" s="1" t="s">
        <v>3416</v>
      </c>
      <c r="AC1171" s="1" t="s">
        <v>3841</v>
      </c>
      <c r="AD1171" s="1" t="s">
        <v>3933</v>
      </c>
      <c r="AE1171" s="1" t="s">
        <v>3933</v>
      </c>
      <c r="AF1171" s="1" t="s">
        <v>3937</v>
      </c>
      <c r="AG1171" s="1" t="s">
        <v>2488</v>
      </c>
      <c r="AH1171" s="1" t="s">
        <v>2593</v>
      </c>
      <c r="AI1171" s="1" t="s">
        <v>3948</v>
      </c>
      <c r="AJ1171" s="1"/>
      <c r="AK1171" s="1"/>
      <c r="AL1171" s="1" t="s">
        <v>3952</v>
      </c>
      <c r="AM1171" s="1" t="s">
        <v>3952</v>
      </c>
      <c r="AN1171" s="1" t="s">
        <v>3959</v>
      </c>
      <c r="AO1171" s="1" t="s">
        <v>4049</v>
      </c>
      <c r="AP1171" s="1" t="s">
        <v>4220</v>
      </c>
      <c r="AQ1171" s="1"/>
      <c r="AR1171">
        <v>22418</v>
      </c>
      <c r="AS1171">
        <v>1</v>
      </c>
      <c r="AT1171" s="1" t="s">
        <v>4235</v>
      </c>
      <c r="AU1171">
        <v>5100000</v>
      </c>
      <c r="AV1171" s="1" t="s">
        <v>4260</v>
      </c>
      <c r="AW1171" s="1" t="s">
        <v>3937</v>
      </c>
      <c r="AX1171">
        <v>2328</v>
      </c>
      <c r="AY1171">
        <v>135954</v>
      </c>
      <c r="AZ1171">
        <v>1</v>
      </c>
      <c r="BA1171" s="1" t="s">
        <v>3421</v>
      </c>
    </row>
    <row r="1172" spans="1:53">
      <c r="A1172" s="1" t="s">
        <v>1202</v>
      </c>
      <c r="B1172">
        <v>0</v>
      </c>
      <c r="C1172">
        <v>4000000</v>
      </c>
      <c r="D1172" s="1" t="s">
        <v>1494</v>
      </c>
      <c r="E1172">
        <v>0</v>
      </c>
      <c r="F1172">
        <v>139069</v>
      </c>
      <c r="G1172">
        <v>1</v>
      </c>
      <c r="H1172" s="1"/>
      <c r="I1172" s="1" t="s">
        <v>2405</v>
      </c>
      <c r="J1172" s="1" t="s">
        <v>2462</v>
      </c>
      <c r="K1172" s="1" t="s">
        <v>2465</v>
      </c>
      <c r="L1172" s="1" t="s">
        <v>2488</v>
      </c>
      <c r="M1172" s="1" t="s">
        <v>2593</v>
      </c>
      <c r="N1172" s="1" t="s">
        <v>2607</v>
      </c>
      <c r="O1172" s="1"/>
      <c r="P1172">
        <v>1</v>
      </c>
      <c r="Q1172" s="1" t="s">
        <v>1494</v>
      </c>
      <c r="R1172" s="1" t="s">
        <v>3107</v>
      </c>
      <c r="S1172" s="1"/>
      <c r="T1172" s="1" t="s">
        <v>3109</v>
      </c>
      <c r="U1172" s="1" t="s">
        <v>1494</v>
      </c>
      <c r="V1172" s="1" t="s">
        <v>1494</v>
      </c>
      <c r="W1172" s="1" t="s">
        <v>3396</v>
      </c>
      <c r="X1172" s="1"/>
      <c r="Y1172" s="3">
        <v>46226</v>
      </c>
      <c r="Z1172" s="1" t="s">
        <v>3421</v>
      </c>
      <c r="AA1172" s="3">
        <v>46226</v>
      </c>
      <c r="AB1172" s="1" t="s">
        <v>3416</v>
      </c>
      <c r="AC1172" s="1" t="s">
        <v>3842</v>
      </c>
      <c r="AD1172" s="1" t="s">
        <v>3933</v>
      </c>
      <c r="AE1172" s="1" t="s">
        <v>3933</v>
      </c>
      <c r="AF1172" s="1" t="s">
        <v>3937</v>
      </c>
      <c r="AG1172" s="1" t="s">
        <v>2488</v>
      </c>
      <c r="AH1172" s="1" t="s">
        <v>2593</v>
      </c>
      <c r="AI1172" s="1" t="s">
        <v>3948</v>
      </c>
      <c r="AJ1172" s="1"/>
      <c r="AK1172" s="1"/>
      <c r="AL1172" s="1" t="s">
        <v>3952</v>
      </c>
      <c r="AM1172" s="1" t="s">
        <v>3952</v>
      </c>
      <c r="AN1172" s="1" t="s">
        <v>3959</v>
      </c>
      <c r="AO1172" s="1" t="s">
        <v>3984</v>
      </c>
      <c r="AP1172" s="1" t="s">
        <v>4220</v>
      </c>
      <c r="AQ1172" s="1"/>
      <c r="AR1172">
        <v>22418</v>
      </c>
      <c r="AS1172">
        <v>1</v>
      </c>
      <c r="AT1172" s="1" t="s">
        <v>4235</v>
      </c>
      <c r="AU1172">
        <v>4000000</v>
      </c>
      <c r="AV1172" s="1" t="s">
        <v>4260</v>
      </c>
      <c r="AW1172" s="1" t="s">
        <v>3937</v>
      </c>
      <c r="AX1172">
        <v>5337</v>
      </c>
      <c r="AY1172">
        <v>135955</v>
      </c>
      <c r="AZ1172">
        <v>1</v>
      </c>
      <c r="BA1172" s="1" t="s">
        <v>3416</v>
      </c>
    </row>
    <row r="1173" spans="1:53">
      <c r="A1173" s="1" t="s">
        <v>1203</v>
      </c>
      <c r="B1173">
        <v>0</v>
      </c>
      <c r="C1173">
        <v>4875000</v>
      </c>
      <c r="D1173" s="1" t="s">
        <v>2182</v>
      </c>
      <c r="E1173">
        <v>0</v>
      </c>
      <c r="F1173">
        <v>139067</v>
      </c>
      <c r="G1173">
        <v>1</v>
      </c>
      <c r="H1173" s="1"/>
      <c r="I1173" s="1" t="s">
        <v>2405</v>
      </c>
      <c r="J1173" s="1" t="s">
        <v>2462</v>
      </c>
      <c r="K1173" s="1" t="s">
        <v>2465</v>
      </c>
      <c r="L1173" s="1" t="s">
        <v>2488</v>
      </c>
      <c r="M1173" s="1" t="s">
        <v>2593</v>
      </c>
      <c r="N1173" s="1" t="s">
        <v>2607</v>
      </c>
      <c r="O1173" s="1"/>
      <c r="P1173">
        <v>1</v>
      </c>
      <c r="Q1173" s="1" t="s">
        <v>2182</v>
      </c>
      <c r="R1173" s="1" t="s">
        <v>3107</v>
      </c>
      <c r="S1173" s="1"/>
      <c r="T1173" s="1" t="s">
        <v>3109</v>
      </c>
      <c r="U1173" s="1" t="s">
        <v>2182</v>
      </c>
      <c r="V1173" s="1" t="s">
        <v>2182</v>
      </c>
      <c r="W1173" s="1" t="s">
        <v>3396</v>
      </c>
      <c r="X1173" s="1" t="s">
        <v>3400</v>
      </c>
      <c r="Y1173" s="3">
        <v>46226</v>
      </c>
      <c r="Z1173" s="1" t="s">
        <v>3421</v>
      </c>
      <c r="AA1173" s="3">
        <v>46226</v>
      </c>
      <c r="AB1173" s="1" t="s">
        <v>3416</v>
      </c>
      <c r="AC1173" s="1" t="s">
        <v>3843</v>
      </c>
      <c r="AD1173" s="1" t="s">
        <v>3933</v>
      </c>
      <c r="AE1173" s="1" t="s">
        <v>3933</v>
      </c>
      <c r="AF1173" s="1" t="s">
        <v>3937</v>
      </c>
      <c r="AG1173" s="1" t="s">
        <v>2488</v>
      </c>
      <c r="AH1173" s="1" t="s">
        <v>2593</v>
      </c>
      <c r="AI1173" s="1" t="s">
        <v>3948</v>
      </c>
      <c r="AJ1173" s="1"/>
      <c r="AK1173" s="1"/>
      <c r="AL1173" s="1" t="s">
        <v>3952</v>
      </c>
      <c r="AM1173" s="1" t="s">
        <v>3952</v>
      </c>
      <c r="AN1173" s="1" t="s">
        <v>3959</v>
      </c>
      <c r="AO1173" s="1" t="s">
        <v>4169</v>
      </c>
      <c r="AP1173" s="1" t="s">
        <v>4220</v>
      </c>
      <c r="AQ1173" s="1"/>
      <c r="AR1173">
        <v>22418</v>
      </c>
      <c r="AS1173">
        <v>1</v>
      </c>
      <c r="AT1173" s="1" t="s">
        <v>4235</v>
      </c>
      <c r="AU1173">
        <v>4875000</v>
      </c>
      <c r="AV1173" s="1" t="s">
        <v>4260</v>
      </c>
      <c r="AW1173" s="1" t="s">
        <v>3937</v>
      </c>
      <c r="AX1173">
        <v>4824</v>
      </c>
      <c r="AY1173">
        <v>135956</v>
      </c>
      <c r="AZ1173">
        <v>1</v>
      </c>
      <c r="BA1173" s="1" t="s">
        <v>3421</v>
      </c>
    </row>
    <row r="1174" spans="1:53">
      <c r="A1174" s="1" t="s">
        <v>1204</v>
      </c>
      <c r="B1174">
        <v>0</v>
      </c>
      <c r="C1174">
        <v>4875000</v>
      </c>
      <c r="D1174" s="1" t="s">
        <v>2182</v>
      </c>
      <c r="E1174">
        <v>0</v>
      </c>
      <c r="F1174">
        <v>139066</v>
      </c>
      <c r="G1174">
        <v>1</v>
      </c>
      <c r="H1174" s="1"/>
      <c r="I1174" s="1" t="s">
        <v>2405</v>
      </c>
      <c r="J1174" s="1" t="s">
        <v>2462</v>
      </c>
      <c r="K1174" s="1" t="s">
        <v>2465</v>
      </c>
      <c r="L1174" s="1" t="s">
        <v>2488</v>
      </c>
      <c r="M1174" s="1" t="s">
        <v>2593</v>
      </c>
      <c r="N1174" s="1" t="s">
        <v>2607</v>
      </c>
      <c r="O1174" s="1"/>
      <c r="P1174">
        <v>1</v>
      </c>
      <c r="Q1174" s="1" t="s">
        <v>2182</v>
      </c>
      <c r="R1174" s="1" t="s">
        <v>3107</v>
      </c>
      <c r="S1174" s="1"/>
      <c r="T1174" s="1" t="s">
        <v>3109</v>
      </c>
      <c r="U1174" s="1" t="s">
        <v>2182</v>
      </c>
      <c r="V1174" s="1" t="s">
        <v>2182</v>
      </c>
      <c r="W1174" s="1" t="s">
        <v>3396</v>
      </c>
      <c r="X1174" s="1" t="s">
        <v>3400</v>
      </c>
      <c r="Y1174" s="3">
        <v>46226</v>
      </c>
      <c r="Z1174" s="1" t="s">
        <v>3421</v>
      </c>
      <c r="AA1174" s="3">
        <v>46226</v>
      </c>
      <c r="AB1174" s="1" t="s">
        <v>3416</v>
      </c>
      <c r="AC1174" s="1" t="s">
        <v>3844</v>
      </c>
      <c r="AD1174" s="1" t="s">
        <v>3933</v>
      </c>
      <c r="AE1174" s="1" t="s">
        <v>3933</v>
      </c>
      <c r="AF1174" s="1" t="s">
        <v>3937</v>
      </c>
      <c r="AG1174" s="1" t="s">
        <v>2488</v>
      </c>
      <c r="AH1174" s="1" t="s">
        <v>2593</v>
      </c>
      <c r="AI1174" s="1" t="s">
        <v>3948</v>
      </c>
      <c r="AJ1174" s="1"/>
      <c r="AK1174" s="1"/>
      <c r="AL1174" s="1" t="s">
        <v>3952</v>
      </c>
      <c r="AM1174" s="1" t="s">
        <v>3952</v>
      </c>
      <c r="AN1174" s="1" t="s">
        <v>3959</v>
      </c>
      <c r="AO1174" s="1" t="s">
        <v>4169</v>
      </c>
      <c r="AP1174" s="1" t="s">
        <v>4220</v>
      </c>
      <c r="AQ1174" s="1"/>
      <c r="AR1174">
        <v>22418</v>
      </c>
      <c r="AS1174">
        <v>1</v>
      </c>
      <c r="AT1174" s="1" t="s">
        <v>4235</v>
      </c>
      <c r="AU1174">
        <v>4875000</v>
      </c>
      <c r="AV1174" s="1" t="s">
        <v>4260</v>
      </c>
      <c r="AW1174" s="1" t="s">
        <v>3937</v>
      </c>
      <c r="AX1174">
        <v>4824</v>
      </c>
      <c r="AY1174">
        <v>135957</v>
      </c>
      <c r="AZ1174">
        <v>1</v>
      </c>
      <c r="BA1174" s="1" t="s">
        <v>3421</v>
      </c>
    </row>
    <row r="1175" spans="1:53">
      <c r="A1175" s="1" t="s">
        <v>1205</v>
      </c>
      <c r="B1175">
        <v>0</v>
      </c>
      <c r="C1175">
        <v>6322000</v>
      </c>
      <c r="D1175" s="1" t="s">
        <v>2184</v>
      </c>
      <c r="E1175">
        <v>20</v>
      </c>
      <c r="F1175">
        <v>139072</v>
      </c>
      <c r="G1175">
        <v>1</v>
      </c>
      <c r="H1175" s="1"/>
      <c r="I1175" s="1" t="s">
        <v>2405</v>
      </c>
      <c r="J1175" s="1" t="s">
        <v>2462</v>
      </c>
      <c r="K1175" s="1" t="s">
        <v>2465</v>
      </c>
      <c r="L1175" s="1" t="s">
        <v>2488</v>
      </c>
      <c r="M1175" s="1" t="s">
        <v>2593</v>
      </c>
      <c r="N1175" s="1" t="s">
        <v>2607</v>
      </c>
      <c r="O1175" s="1"/>
      <c r="P1175">
        <v>1</v>
      </c>
      <c r="Q1175" s="1" t="s">
        <v>2953</v>
      </c>
      <c r="R1175" s="1" t="s">
        <v>3107</v>
      </c>
      <c r="S1175" s="1"/>
      <c r="T1175" s="1" t="s">
        <v>3109</v>
      </c>
      <c r="U1175" s="1" t="s">
        <v>2953</v>
      </c>
      <c r="V1175" s="1" t="s">
        <v>2184</v>
      </c>
      <c r="W1175" s="1" t="s">
        <v>3396</v>
      </c>
      <c r="X1175" s="1" t="s">
        <v>3400</v>
      </c>
      <c r="Y1175" s="3">
        <v>46226</v>
      </c>
      <c r="Z1175" s="1" t="s">
        <v>3421</v>
      </c>
      <c r="AA1175" s="3">
        <v>46226</v>
      </c>
      <c r="AB1175" s="1" t="s">
        <v>3416</v>
      </c>
      <c r="AC1175" s="1" t="s">
        <v>3845</v>
      </c>
      <c r="AD1175" s="1" t="s">
        <v>3933</v>
      </c>
      <c r="AE1175" s="1" t="s">
        <v>3933</v>
      </c>
      <c r="AF1175" s="1" t="s">
        <v>3937</v>
      </c>
      <c r="AG1175" s="1" t="s">
        <v>2488</v>
      </c>
      <c r="AH1175" s="1" t="s">
        <v>2593</v>
      </c>
      <c r="AI1175" s="1" t="s">
        <v>3948</v>
      </c>
      <c r="AJ1175" s="1"/>
      <c r="AK1175" s="1"/>
      <c r="AL1175" s="1" t="s">
        <v>3952</v>
      </c>
      <c r="AM1175" s="1" t="s">
        <v>3952</v>
      </c>
      <c r="AN1175" s="1" t="s">
        <v>3959</v>
      </c>
      <c r="AO1175" s="1" t="s">
        <v>3982</v>
      </c>
      <c r="AP1175" s="1" t="s">
        <v>4220</v>
      </c>
      <c r="AQ1175" s="1"/>
      <c r="AR1175">
        <v>22418</v>
      </c>
      <c r="AS1175">
        <v>1</v>
      </c>
      <c r="AT1175" s="1" t="s">
        <v>4235</v>
      </c>
      <c r="AU1175">
        <v>6322000</v>
      </c>
      <c r="AV1175" s="1" t="s">
        <v>4260</v>
      </c>
      <c r="AW1175" s="1" t="s">
        <v>3937</v>
      </c>
      <c r="AX1175">
        <v>2633</v>
      </c>
      <c r="AY1175">
        <v>135958</v>
      </c>
      <c r="AZ1175">
        <v>1</v>
      </c>
      <c r="BA1175" s="1" t="s">
        <v>3416</v>
      </c>
    </row>
    <row r="1176" spans="1:53">
      <c r="A1176" s="1" t="s">
        <v>1206</v>
      </c>
      <c r="B1176">
        <v>0</v>
      </c>
      <c r="C1176">
        <v>6594000</v>
      </c>
      <c r="D1176" s="1" t="s">
        <v>2185</v>
      </c>
      <c r="E1176">
        <v>20</v>
      </c>
      <c r="F1176">
        <v>139073</v>
      </c>
      <c r="G1176">
        <v>1</v>
      </c>
      <c r="H1176" s="1"/>
      <c r="I1176" s="1" t="s">
        <v>2405</v>
      </c>
      <c r="J1176" s="1" t="s">
        <v>2462</v>
      </c>
      <c r="K1176" s="1" t="s">
        <v>2465</v>
      </c>
      <c r="L1176" s="1" t="s">
        <v>2488</v>
      </c>
      <c r="M1176" s="1" t="s">
        <v>2593</v>
      </c>
      <c r="N1176" s="1" t="s">
        <v>2607</v>
      </c>
      <c r="O1176" s="1"/>
      <c r="P1176">
        <v>1</v>
      </c>
      <c r="Q1176" s="1" t="s">
        <v>2954</v>
      </c>
      <c r="R1176" s="1" t="s">
        <v>3107</v>
      </c>
      <c r="S1176" s="1"/>
      <c r="T1176" s="1" t="s">
        <v>3109</v>
      </c>
      <c r="U1176" s="1" t="s">
        <v>2954</v>
      </c>
      <c r="V1176" s="1" t="s">
        <v>2185</v>
      </c>
      <c r="W1176" s="1" t="s">
        <v>3396</v>
      </c>
      <c r="X1176" s="1" t="s">
        <v>3400</v>
      </c>
      <c r="Y1176" s="3">
        <v>46226</v>
      </c>
      <c r="Z1176" s="1" t="s">
        <v>3421</v>
      </c>
      <c r="AA1176" s="3">
        <v>46226</v>
      </c>
      <c r="AB1176" s="1" t="s">
        <v>3416</v>
      </c>
      <c r="AC1176" s="1" t="s">
        <v>3846</v>
      </c>
      <c r="AD1176" s="1" t="s">
        <v>3933</v>
      </c>
      <c r="AE1176" s="1" t="s">
        <v>3933</v>
      </c>
      <c r="AF1176" s="1" t="s">
        <v>3937</v>
      </c>
      <c r="AG1176" s="1" t="s">
        <v>2488</v>
      </c>
      <c r="AH1176" s="1" t="s">
        <v>2593</v>
      </c>
      <c r="AI1176" s="1" t="s">
        <v>3948</v>
      </c>
      <c r="AJ1176" s="1"/>
      <c r="AK1176" s="1"/>
      <c r="AL1176" s="1" t="s">
        <v>3952</v>
      </c>
      <c r="AM1176" s="1" t="s">
        <v>3952</v>
      </c>
      <c r="AN1176" s="1" t="s">
        <v>3959</v>
      </c>
      <c r="AO1176" s="1" t="s">
        <v>3982</v>
      </c>
      <c r="AP1176" s="1" t="s">
        <v>4220</v>
      </c>
      <c r="AQ1176" s="1"/>
      <c r="AR1176">
        <v>22418</v>
      </c>
      <c r="AS1176">
        <v>1</v>
      </c>
      <c r="AT1176" s="1" t="s">
        <v>4235</v>
      </c>
      <c r="AU1176">
        <v>6594000</v>
      </c>
      <c r="AV1176" s="1" t="s">
        <v>4260</v>
      </c>
      <c r="AW1176" s="1" t="s">
        <v>3937</v>
      </c>
      <c r="AX1176">
        <v>2633</v>
      </c>
      <c r="AY1176">
        <v>135959</v>
      </c>
      <c r="AZ1176">
        <v>1</v>
      </c>
      <c r="BA1176" s="1" t="s">
        <v>3416</v>
      </c>
    </row>
    <row r="1177" spans="1:53">
      <c r="A1177" s="1" t="s">
        <v>1207</v>
      </c>
      <c r="B1177">
        <v>0</v>
      </c>
      <c r="C1177">
        <v>330000</v>
      </c>
      <c r="D1177" s="1" t="s">
        <v>2186</v>
      </c>
      <c r="E1177">
        <v>20</v>
      </c>
      <c r="F1177">
        <v>139113</v>
      </c>
      <c r="G1177">
        <v>1</v>
      </c>
      <c r="H1177" s="1"/>
      <c r="I1177" s="1" t="s">
        <v>2405</v>
      </c>
      <c r="J1177" s="1" t="s">
        <v>2462</v>
      </c>
      <c r="K1177" s="1" t="s">
        <v>2465</v>
      </c>
      <c r="L1177" s="1" t="s">
        <v>2527</v>
      </c>
      <c r="M1177" s="1" t="s">
        <v>2593</v>
      </c>
      <c r="N1177" s="1" t="s">
        <v>2607</v>
      </c>
      <c r="O1177" s="1"/>
      <c r="P1177">
        <v>300</v>
      </c>
      <c r="Q1177" s="1" t="s">
        <v>1558</v>
      </c>
      <c r="R1177" s="1" t="s">
        <v>3107</v>
      </c>
      <c r="S1177" s="1"/>
      <c r="T1177" s="1" t="s">
        <v>3109</v>
      </c>
      <c r="U1177" s="1" t="s">
        <v>3243</v>
      </c>
      <c r="V1177" s="1" t="s">
        <v>3368</v>
      </c>
      <c r="W1177" s="1" t="s">
        <v>3396</v>
      </c>
      <c r="X1177" s="1"/>
      <c r="Y1177" s="3">
        <v>46226</v>
      </c>
      <c r="Z1177" s="1" t="s">
        <v>3421</v>
      </c>
      <c r="AA1177" s="3">
        <v>46226</v>
      </c>
      <c r="AB1177" s="1" t="s">
        <v>3416</v>
      </c>
      <c r="AC1177" s="1" t="s">
        <v>3847</v>
      </c>
      <c r="AD1177" s="1" t="s">
        <v>3933</v>
      </c>
      <c r="AE1177" s="1" t="s">
        <v>3933</v>
      </c>
      <c r="AF1177" s="1" t="s">
        <v>3937</v>
      </c>
      <c r="AG1177" s="1" t="s">
        <v>2527</v>
      </c>
      <c r="AH1177" s="1" t="s">
        <v>2593</v>
      </c>
      <c r="AI1177" s="1" t="s">
        <v>3948</v>
      </c>
      <c r="AJ1177" s="1"/>
      <c r="AK1177" s="1"/>
      <c r="AL1177" s="1" t="s">
        <v>3953</v>
      </c>
      <c r="AM1177" s="1" t="s">
        <v>3952</v>
      </c>
      <c r="AN1177" s="1" t="s">
        <v>3959</v>
      </c>
      <c r="AO1177" s="1" t="s">
        <v>4014</v>
      </c>
      <c r="AP1177" s="1" t="s">
        <v>4221</v>
      </c>
      <c r="AQ1177" s="1"/>
      <c r="AR1177">
        <v>22417</v>
      </c>
      <c r="AS1177">
        <v>300</v>
      </c>
      <c r="AT1177" s="1" t="s">
        <v>4235</v>
      </c>
      <c r="AU1177">
        <v>1100</v>
      </c>
      <c r="AV1177" s="1" t="s">
        <v>4280</v>
      </c>
      <c r="AW1177" s="1" t="s">
        <v>3937</v>
      </c>
      <c r="AX1177">
        <v>2053</v>
      </c>
      <c r="AY1177">
        <v>135960</v>
      </c>
      <c r="AZ1177">
        <v>1</v>
      </c>
      <c r="BA1177" s="1" t="s">
        <v>3416</v>
      </c>
    </row>
    <row r="1178" spans="1:53">
      <c r="A1178" s="1" t="s">
        <v>1208</v>
      </c>
      <c r="B1178">
        <v>0</v>
      </c>
      <c r="C1178">
        <v>217500</v>
      </c>
      <c r="D1178" s="1" t="s">
        <v>2187</v>
      </c>
      <c r="E1178">
        <v>20</v>
      </c>
      <c r="F1178">
        <v>139113</v>
      </c>
      <c r="G1178">
        <v>2</v>
      </c>
      <c r="H1178" s="1"/>
      <c r="I1178" s="1" t="s">
        <v>2405</v>
      </c>
      <c r="J1178" s="1" t="s">
        <v>2462</v>
      </c>
      <c r="K1178" s="1" t="s">
        <v>2465</v>
      </c>
      <c r="L1178" s="1" t="s">
        <v>2527</v>
      </c>
      <c r="M1178" s="1" t="s">
        <v>2593</v>
      </c>
      <c r="N1178" s="1" t="s">
        <v>2607</v>
      </c>
      <c r="O1178" s="1"/>
      <c r="P1178">
        <v>0</v>
      </c>
      <c r="Q1178" s="1" t="s">
        <v>2609</v>
      </c>
      <c r="R1178" s="1" t="s">
        <v>3107</v>
      </c>
      <c r="S1178" s="1"/>
      <c r="T1178" s="1" t="s">
        <v>3109</v>
      </c>
      <c r="U1178" s="1" t="s">
        <v>3243</v>
      </c>
      <c r="V1178" s="1" t="s">
        <v>3368</v>
      </c>
      <c r="W1178" s="1" t="s">
        <v>3396</v>
      </c>
      <c r="X1178" s="1"/>
      <c r="Y1178" s="3">
        <v>46226</v>
      </c>
      <c r="Z1178" s="1" t="s">
        <v>3421</v>
      </c>
      <c r="AA1178" s="3">
        <v>46226</v>
      </c>
      <c r="AB1178" s="1" t="s">
        <v>3416</v>
      </c>
      <c r="AC1178" s="1" t="s">
        <v>3847</v>
      </c>
      <c r="AD1178" s="1" t="s">
        <v>3933</v>
      </c>
      <c r="AE1178" s="1" t="s">
        <v>3933</v>
      </c>
      <c r="AF1178" s="1" t="s">
        <v>3937</v>
      </c>
      <c r="AG1178" s="1" t="s">
        <v>2527</v>
      </c>
      <c r="AH1178" s="1" t="s">
        <v>2593</v>
      </c>
      <c r="AI1178" s="1" t="s">
        <v>3948</v>
      </c>
      <c r="AJ1178" s="1"/>
      <c r="AK1178" s="1"/>
      <c r="AL1178" s="1" t="s">
        <v>3953</v>
      </c>
      <c r="AM1178" s="1" t="s">
        <v>3954</v>
      </c>
      <c r="AN1178" s="1" t="s">
        <v>3959</v>
      </c>
      <c r="AO1178" s="1" t="s">
        <v>4014</v>
      </c>
      <c r="AP1178" s="1" t="s">
        <v>4221</v>
      </c>
      <c r="AQ1178" s="1"/>
      <c r="AR1178">
        <v>22417</v>
      </c>
      <c r="AS1178">
        <v>1</v>
      </c>
      <c r="AT1178" s="1" t="s">
        <v>4235</v>
      </c>
      <c r="AU1178">
        <v>217500</v>
      </c>
      <c r="AV1178" s="1" t="s">
        <v>4280</v>
      </c>
      <c r="AW1178" s="1" t="s">
        <v>3937</v>
      </c>
      <c r="AX1178">
        <v>2053</v>
      </c>
      <c r="AY1178">
        <v>135960</v>
      </c>
      <c r="AZ1178">
        <v>2</v>
      </c>
      <c r="BA1178" s="1" t="s">
        <v>3416</v>
      </c>
    </row>
    <row r="1179" spans="1:53">
      <c r="A1179" s="1" t="s">
        <v>1209</v>
      </c>
      <c r="B1179">
        <v>0</v>
      </c>
      <c r="C1179">
        <v>3100000</v>
      </c>
      <c r="D1179" s="1" t="s">
        <v>2188</v>
      </c>
      <c r="E1179">
        <v>0</v>
      </c>
      <c r="F1179">
        <v>139115</v>
      </c>
      <c r="G1179">
        <v>1</v>
      </c>
      <c r="H1179" s="1"/>
      <c r="I1179" s="1" t="s">
        <v>2405</v>
      </c>
      <c r="J1179" s="1" t="s">
        <v>2462</v>
      </c>
      <c r="K1179" s="1" t="s">
        <v>2465</v>
      </c>
      <c r="L1179" s="1" t="s">
        <v>2527</v>
      </c>
      <c r="M1179" s="1" t="s">
        <v>2593</v>
      </c>
      <c r="N1179" s="1" t="s">
        <v>2607</v>
      </c>
      <c r="O1179" s="1"/>
      <c r="P1179">
        <v>1</v>
      </c>
      <c r="Q1179" s="1" t="s">
        <v>2188</v>
      </c>
      <c r="R1179" s="1" t="s">
        <v>3107</v>
      </c>
      <c r="S1179" s="1"/>
      <c r="T1179" s="1" t="s">
        <v>3109</v>
      </c>
      <c r="U1179" s="1" t="s">
        <v>2188</v>
      </c>
      <c r="V1179" s="1" t="s">
        <v>2188</v>
      </c>
      <c r="W1179" s="1" t="s">
        <v>3396</v>
      </c>
      <c r="X1179" s="1" t="s">
        <v>3400</v>
      </c>
      <c r="Y1179" s="3">
        <v>46226</v>
      </c>
      <c r="Z1179" s="1" t="s">
        <v>3421</v>
      </c>
      <c r="AA1179" s="3">
        <v>46226</v>
      </c>
      <c r="AB1179" s="1" t="s">
        <v>3416</v>
      </c>
      <c r="AC1179" s="1" t="s">
        <v>3848</v>
      </c>
      <c r="AD1179" s="1" t="s">
        <v>3933</v>
      </c>
      <c r="AE1179" s="1" t="s">
        <v>3933</v>
      </c>
      <c r="AF1179" s="1" t="s">
        <v>3937</v>
      </c>
      <c r="AG1179" s="1" t="s">
        <v>2527</v>
      </c>
      <c r="AH1179" s="1" t="s">
        <v>2593</v>
      </c>
      <c r="AI1179" s="1" t="s">
        <v>3948</v>
      </c>
      <c r="AJ1179" s="1"/>
      <c r="AK1179" s="1"/>
      <c r="AL1179" s="1" t="s">
        <v>3952</v>
      </c>
      <c r="AM1179" s="1" t="s">
        <v>3952</v>
      </c>
      <c r="AN1179" s="1" t="s">
        <v>3959</v>
      </c>
      <c r="AO1179" s="1" t="s">
        <v>3983</v>
      </c>
      <c r="AP1179" s="1" t="s">
        <v>4221</v>
      </c>
      <c r="AQ1179" s="1"/>
      <c r="AR1179">
        <v>22428</v>
      </c>
      <c r="AS1179">
        <v>1</v>
      </c>
      <c r="AT1179" s="1" t="s">
        <v>4235</v>
      </c>
      <c r="AU1179">
        <v>3100000</v>
      </c>
      <c r="AV1179" s="1" t="s">
        <v>4352</v>
      </c>
      <c r="AW1179" s="1" t="s">
        <v>3937</v>
      </c>
      <c r="AX1179">
        <v>2322</v>
      </c>
      <c r="AY1179">
        <v>135961</v>
      </c>
      <c r="AZ1179">
        <v>1</v>
      </c>
      <c r="BA1179" s="1" t="s">
        <v>3416</v>
      </c>
    </row>
    <row r="1180" spans="1:53">
      <c r="A1180" s="1" t="s">
        <v>1210</v>
      </c>
      <c r="B1180">
        <v>0</v>
      </c>
      <c r="C1180">
        <v>2350000</v>
      </c>
      <c r="D1180" s="1" t="s">
        <v>2189</v>
      </c>
      <c r="E1180">
        <v>20</v>
      </c>
      <c r="F1180">
        <v>139116</v>
      </c>
      <c r="G1180">
        <v>1</v>
      </c>
      <c r="H1180" s="1"/>
      <c r="I1180" s="1" t="s">
        <v>2405</v>
      </c>
      <c r="J1180" s="1" t="s">
        <v>2462</v>
      </c>
      <c r="K1180" s="1" t="s">
        <v>2465</v>
      </c>
      <c r="L1180" s="1" t="s">
        <v>2527</v>
      </c>
      <c r="M1180" s="1" t="s">
        <v>2593</v>
      </c>
      <c r="N1180" s="1" t="s">
        <v>2607</v>
      </c>
      <c r="O1180" s="1"/>
      <c r="P1180">
        <v>1</v>
      </c>
      <c r="Q1180" s="1" t="s">
        <v>2955</v>
      </c>
      <c r="R1180" s="1" t="s">
        <v>3107</v>
      </c>
      <c r="S1180" s="1"/>
      <c r="T1180" s="1" t="s">
        <v>3109</v>
      </c>
      <c r="U1180" s="1" t="s">
        <v>2955</v>
      </c>
      <c r="V1180" s="1" t="s">
        <v>2189</v>
      </c>
      <c r="W1180" s="1" t="s">
        <v>3396</v>
      </c>
      <c r="X1180" s="1"/>
      <c r="Y1180" s="3">
        <v>46226</v>
      </c>
      <c r="Z1180" s="1" t="s">
        <v>3421</v>
      </c>
      <c r="AA1180" s="3">
        <v>46226</v>
      </c>
      <c r="AB1180" s="1" t="s">
        <v>3416</v>
      </c>
      <c r="AC1180" s="1" t="s">
        <v>3849</v>
      </c>
      <c r="AD1180" s="1" t="s">
        <v>3933</v>
      </c>
      <c r="AE1180" s="1" t="s">
        <v>3933</v>
      </c>
      <c r="AF1180" s="1" t="s">
        <v>3937</v>
      </c>
      <c r="AG1180" s="1" t="s">
        <v>2527</v>
      </c>
      <c r="AH1180" s="1" t="s">
        <v>2593</v>
      </c>
      <c r="AI1180" s="1" t="s">
        <v>3948</v>
      </c>
      <c r="AJ1180" s="1"/>
      <c r="AK1180" s="1"/>
      <c r="AL1180" s="1" t="s">
        <v>3952</v>
      </c>
      <c r="AM1180" s="1" t="s">
        <v>3952</v>
      </c>
      <c r="AN1180" s="1" t="s">
        <v>3959</v>
      </c>
      <c r="AO1180" s="1" t="s">
        <v>4014</v>
      </c>
      <c r="AP1180" s="1" t="s">
        <v>4221</v>
      </c>
      <c r="AQ1180" s="1"/>
      <c r="AR1180">
        <v>22428</v>
      </c>
      <c r="AS1180">
        <v>1</v>
      </c>
      <c r="AT1180" s="1" t="s">
        <v>4235</v>
      </c>
      <c r="AU1180">
        <v>2350000</v>
      </c>
      <c r="AV1180" s="1" t="s">
        <v>4352</v>
      </c>
      <c r="AW1180" s="1" t="s">
        <v>3937</v>
      </c>
      <c r="AX1180">
        <v>2053</v>
      </c>
      <c r="AY1180">
        <v>135962</v>
      </c>
      <c r="AZ1180">
        <v>1</v>
      </c>
      <c r="BA1180" s="1" t="s">
        <v>3416</v>
      </c>
    </row>
    <row r="1181" spans="1:53">
      <c r="A1181" s="1" t="s">
        <v>1211</v>
      </c>
      <c r="B1181">
        <v>0</v>
      </c>
      <c r="C1181">
        <v>1032</v>
      </c>
      <c r="D1181" s="1" t="s">
        <v>2190</v>
      </c>
      <c r="E1181">
        <v>0</v>
      </c>
      <c r="F1181">
        <v>139133</v>
      </c>
      <c r="G1181">
        <v>1</v>
      </c>
      <c r="H1181" s="1"/>
      <c r="I1181" s="1" t="s">
        <v>2432</v>
      </c>
      <c r="J1181" s="1" t="s">
        <v>2462</v>
      </c>
      <c r="K1181" s="1" t="s">
        <v>2464</v>
      </c>
      <c r="L1181" s="1" t="s">
        <v>2510</v>
      </c>
      <c r="M1181" s="1" t="s">
        <v>2587</v>
      </c>
      <c r="N1181" s="1" t="s">
        <v>2607</v>
      </c>
      <c r="O1181" s="1"/>
      <c r="P1181">
        <v>1</v>
      </c>
      <c r="Q1181" s="1" t="s">
        <v>2190</v>
      </c>
      <c r="R1181" s="1" t="s">
        <v>3107</v>
      </c>
      <c r="S1181" s="1"/>
      <c r="T1181" s="1" t="s">
        <v>3108</v>
      </c>
      <c r="U1181" s="1" t="s">
        <v>2190</v>
      </c>
      <c r="V1181" s="1" t="s">
        <v>2190</v>
      </c>
      <c r="W1181" s="1" t="s">
        <v>3397</v>
      </c>
      <c r="X1181" s="1" t="s">
        <v>3400</v>
      </c>
      <c r="Y1181" s="3">
        <v>46226</v>
      </c>
      <c r="Z1181" s="1" t="s">
        <v>3421</v>
      </c>
      <c r="AA1181" s="3">
        <v>46226</v>
      </c>
      <c r="AB1181" s="1" t="s">
        <v>3416</v>
      </c>
      <c r="AC1181" s="1" t="s">
        <v>3850</v>
      </c>
      <c r="AD1181" s="1" t="s">
        <v>3933</v>
      </c>
      <c r="AE1181" s="1" t="s">
        <v>3933</v>
      </c>
      <c r="AF1181" s="1" t="s">
        <v>3939</v>
      </c>
      <c r="AG1181" s="1" t="s">
        <v>2510</v>
      </c>
      <c r="AH1181" s="1" t="s">
        <v>2587</v>
      </c>
      <c r="AI1181" s="1" t="s">
        <v>3950</v>
      </c>
      <c r="AJ1181" s="1"/>
      <c r="AK1181" s="1"/>
      <c r="AL1181" s="1" t="s">
        <v>3952</v>
      </c>
      <c r="AM1181" s="1" t="s">
        <v>3952</v>
      </c>
      <c r="AN1181" s="1" t="s">
        <v>3958</v>
      </c>
      <c r="AO1181" s="1" t="s">
        <v>4136</v>
      </c>
      <c r="AP1181" s="1" t="s">
        <v>4212</v>
      </c>
      <c r="AQ1181" s="1"/>
      <c r="AR1181">
        <v>27069</v>
      </c>
      <c r="AS1181">
        <v>1</v>
      </c>
      <c r="AT1181" s="1" t="s">
        <v>4235</v>
      </c>
      <c r="AU1181">
        <v>1032</v>
      </c>
      <c r="AV1181" s="1" t="s">
        <v>4523</v>
      </c>
      <c r="AW1181" s="1" t="s">
        <v>3939</v>
      </c>
      <c r="AX1181">
        <v>5176</v>
      </c>
      <c r="AY1181">
        <v>135963</v>
      </c>
      <c r="AZ1181">
        <v>1</v>
      </c>
      <c r="BA1181" s="1" t="s">
        <v>3420</v>
      </c>
    </row>
    <row r="1182" spans="1:53">
      <c r="A1182" s="1" t="s">
        <v>1212</v>
      </c>
      <c r="B1182">
        <v>0</v>
      </c>
      <c r="C1182">
        <v>5908382.4000000004</v>
      </c>
      <c r="D1182" s="1" t="s">
        <v>2191</v>
      </c>
      <c r="E1182">
        <v>20</v>
      </c>
      <c r="F1182">
        <v>139119</v>
      </c>
      <c r="G1182">
        <v>1</v>
      </c>
      <c r="H1182" s="1"/>
      <c r="I1182" s="1" t="s">
        <v>2421</v>
      </c>
      <c r="J1182" s="1" t="s">
        <v>2462</v>
      </c>
      <c r="K1182" s="1" t="s">
        <v>2464</v>
      </c>
      <c r="L1182" s="1" t="s">
        <v>2493</v>
      </c>
      <c r="M1182" s="1" t="s">
        <v>2594</v>
      </c>
      <c r="N1182" s="1" t="s">
        <v>2607</v>
      </c>
      <c r="O1182" s="1"/>
      <c r="P1182">
        <v>1</v>
      </c>
      <c r="Q1182" s="1" t="s">
        <v>2956</v>
      </c>
      <c r="R1182" s="1" t="s">
        <v>3107</v>
      </c>
      <c r="S1182" s="1"/>
      <c r="T1182" s="1" t="s">
        <v>3108</v>
      </c>
      <c r="U1182" s="1" t="s">
        <v>3244</v>
      </c>
      <c r="V1182" s="1" t="s">
        <v>3369</v>
      </c>
      <c r="W1182" s="1" t="s">
        <v>3396</v>
      </c>
      <c r="X1182" s="1"/>
      <c r="Y1182" s="3">
        <v>46226</v>
      </c>
      <c r="Z1182" s="1" t="s">
        <v>3424</v>
      </c>
      <c r="AA1182" s="3">
        <v>46226</v>
      </c>
      <c r="AB1182" s="1" t="s">
        <v>3416</v>
      </c>
      <c r="AC1182" s="1" t="s">
        <v>3851</v>
      </c>
      <c r="AD1182" s="1" t="s">
        <v>3933</v>
      </c>
      <c r="AE1182" s="1" t="s">
        <v>3933</v>
      </c>
      <c r="AF1182" s="1" t="s">
        <v>3939</v>
      </c>
      <c r="AG1182" s="1" t="s">
        <v>2493</v>
      </c>
      <c r="AH1182" s="1" t="s">
        <v>2594</v>
      </c>
      <c r="AI1182" s="1" t="s">
        <v>3948</v>
      </c>
      <c r="AJ1182" s="1"/>
      <c r="AK1182" s="1"/>
      <c r="AL1182" s="1" t="s">
        <v>3956</v>
      </c>
      <c r="AM1182" s="1" t="s">
        <v>3957</v>
      </c>
      <c r="AN1182" s="1" t="s">
        <v>3958</v>
      </c>
      <c r="AO1182" s="1" t="s">
        <v>4023</v>
      </c>
      <c r="AP1182" s="1" t="s">
        <v>4212</v>
      </c>
      <c r="AQ1182" s="1"/>
      <c r="AR1182">
        <v>1265</v>
      </c>
      <c r="AS1182">
        <v>1</v>
      </c>
      <c r="AT1182" s="1" t="s">
        <v>4235</v>
      </c>
      <c r="AU1182">
        <v>5908382.4000000004</v>
      </c>
      <c r="AV1182" s="1" t="s">
        <v>4270</v>
      </c>
      <c r="AW1182" s="1" t="s">
        <v>3939</v>
      </c>
      <c r="AX1182">
        <v>2566</v>
      </c>
      <c r="AY1182">
        <v>135964</v>
      </c>
      <c r="AZ1182">
        <v>1</v>
      </c>
      <c r="BA1182" s="1" t="s">
        <v>3420</v>
      </c>
    </row>
    <row r="1183" spans="1:53">
      <c r="A1183" s="1" t="s">
        <v>1213</v>
      </c>
      <c r="B1183">
        <v>0</v>
      </c>
      <c r="C1183">
        <v>5084382.5999999996</v>
      </c>
      <c r="D1183" s="1" t="s">
        <v>2192</v>
      </c>
      <c r="E1183">
        <v>20</v>
      </c>
      <c r="F1183">
        <v>139119</v>
      </c>
      <c r="G1183">
        <v>2</v>
      </c>
      <c r="H1183" s="1"/>
      <c r="I1183" s="1" t="s">
        <v>2421</v>
      </c>
      <c r="J1183" s="1" t="s">
        <v>2462</v>
      </c>
      <c r="K1183" s="1" t="s">
        <v>2464</v>
      </c>
      <c r="L1183" s="1" t="s">
        <v>2493</v>
      </c>
      <c r="M1183" s="1" t="s">
        <v>2594</v>
      </c>
      <c r="N1183" s="1" t="s">
        <v>2607</v>
      </c>
      <c r="O1183" s="1"/>
      <c r="P1183">
        <v>1</v>
      </c>
      <c r="Q1183" s="1" t="s">
        <v>2957</v>
      </c>
      <c r="R1183" s="1" t="s">
        <v>3107</v>
      </c>
      <c r="S1183" s="1"/>
      <c r="T1183" s="1" t="s">
        <v>3108</v>
      </c>
      <c r="U1183" s="1" t="s">
        <v>3244</v>
      </c>
      <c r="V1183" s="1" t="s">
        <v>3369</v>
      </c>
      <c r="W1183" s="1" t="s">
        <v>3396</v>
      </c>
      <c r="X1183" s="1"/>
      <c r="Y1183" s="3">
        <v>46226</v>
      </c>
      <c r="Z1183" s="1" t="s">
        <v>3424</v>
      </c>
      <c r="AA1183" s="3">
        <v>46226</v>
      </c>
      <c r="AB1183" s="1" t="s">
        <v>3416</v>
      </c>
      <c r="AC1183" s="1" t="s">
        <v>3851</v>
      </c>
      <c r="AD1183" s="1" t="s">
        <v>3933</v>
      </c>
      <c r="AE1183" s="1" t="s">
        <v>3933</v>
      </c>
      <c r="AF1183" s="1" t="s">
        <v>3939</v>
      </c>
      <c r="AG1183" s="1" t="s">
        <v>2493</v>
      </c>
      <c r="AH1183" s="1" t="s">
        <v>2594</v>
      </c>
      <c r="AI1183" s="1" t="s">
        <v>3948</v>
      </c>
      <c r="AJ1183" s="1"/>
      <c r="AK1183" s="1"/>
      <c r="AL1183" s="1" t="s">
        <v>3956</v>
      </c>
      <c r="AM1183" s="1" t="s">
        <v>3957</v>
      </c>
      <c r="AN1183" s="1" t="s">
        <v>3958</v>
      </c>
      <c r="AO1183" s="1" t="s">
        <v>4023</v>
      </c>
      <c r="AP1183" s="1" t="s">
        <v>4212</v>
      </c>
      <c r="AQ1183" s="1"/>
      <c r="AR1183">
        <v>1265</v>
      </c>
      <c r="AS1183">
        <v>1</v>
      </c>
      <c r="AT1183" s="1" t="s">
        <v>4235</v>
      </c>
      <c r="AU1183">
        <v>5084382.5999999996</v>
      </c>
      <c r="AV1183" s="1" t="s">
        <v>4270</v>
      </c>
      <c r="AW1183" s="1" t="s">
        <v>3939</v>
      </c>
      <c r="AX1183">
        <v>2566</v>
      </c>
      <c r="AY1183">
        <v>135964</v>
      </c>
      <c r="AZ1183">
        <v>2</v>
      </c>
      <c r="BA1183" s="1" t="s">
        <v>3420</v>
      </c>
    </row>
    <row r="1184" spans="1:53">
      <c r="A1184" s="1" t="s">
        <v>1214</v>
      </c>
      <c r="B1184">
        <v>0</v>
      </c>
      <c r="C1184">
        <v>3809580.6</v>
      </c>
      <c r="D1184" s="1" t="s">
        <v>2193</v>
      </c>
      <c r="E1184">
        <v>20</v>
      </c>
      <c r="F1184">
        <v>139119</v>
      </c>
      <c r="G1184">
        <v>3</v>
      </c>
      <c r="H1184" s="1"/>
      <c r="I1184" s="1" t="s">
        <v>2421</v>
      </c>
      <c r="J1184" s="1" t="s">
        <v>2462</v>
      </c>
      <c r="K1184" s="1" t="s">
        <v>2464</v>
      </c>
      <c r="L1184" s="1" t="s">
        <v>2493</v>
      </c>
      <c r="M1184" s="1" t="s">
        <v>2594</v>
      </c>
      <c r="N1184" s="1" t="s">
        <v>2607</v>
      </c>
      <c r="O1184" s="1"/>
      <c r="P1184">
        <v>1</v>
      </c>
      <c r="Q1184" s="1" t="s">
        <v>2958</v>
      </c>
      <c r="R1184" s="1" t="s">
        <v>3107</v>
      </c>
      <c r="S1184" s="1"/>
      <c r="T1184" s="1" t="s">
        <v>3108</v>
      </c>
      <c r="U1184" s="1" t="s">
        <v>3244</v>
      </c>
      <c r="V1184" s="1" t="s">
        <v>3369</v>
      </c>
      <c r="W1184" s="1" t="s">
        <v>3396</v>
      </c>
      <c r="X1184" s="1"/>
      <c r="Y1184" s="3">
        <v>46226</v>
      </c>
      <c r="Z1184" s="1" t="s">
        <v>3424</v>
      </c>
      <c r="AA1184" s="3">
        <v>46226</v>
      </c>
      <c r="AB1184" s="1" t="s">
        <v>3416</v>
      </c>
      <c r="AC1184" s="1" t="s">
        <v>3851</v>
      </c>
      <c r="AD1184" s="1" t="s">
        <v>3933</v>
      </c>
      <c r="AE1184" s="1" t="s">
        <v>3933</v>
      </c>
      <c r="AF1184" s="1" t="s">
        <v>3939</v>
      </c>
      <c r="AG1184" s="1" t="s">
        <v>2493</v>
      </c>
      <c r="AH1184" s="1" t="s">
        <v>2594</v>
      </c>
      <c r="AI1184" s="1" t="s">
        <v>3948</v>
      </c>
      <c r="AJ1184" s="1"/>
      <c r="AK1184" s="1"/>
      <c r="AL1184" s="1" t="s">
        <v>3956</v>
      </c>
      <c r="AM1184" s="1" t="s">
        <v>3957</v>
      </c>
      <c r="AN1184" s="1" t="s">
        <v>3958</v>
      </c>
      <c r="AO1184" s="1" t="s">
        <v>4023</v>
      </c>
      <c r="AP1184" s="1" t="s">
        <v>4212</v>
      </c>
      <c r="AQ1184" s="1"/>
      <c r="AR1184">
        <v>1265</v>
      </c>
      <c r="AS1184">
        <v>1</v>
      </c>
      <c r="AT1184" s="1" t="s">
        <v>4235</v>
      </c>
      <c r="AU1184">
        <v>3809580.6</v>
      </c>
      <c r="AV1184" s="1" t="s">
        <v>4270</v>
      </c>
      <c r="AW1184" s="1" t="s">
        <v>3939</v>
      </c>
      <c r="AX1184">
        <v>2566</v>
      </c>
      <c r="AY1184">
        <v>135964</v>
      </c>
      <c r="AZ1184">
        <v>3</v>
      </c>
      <c r="BA1184" s="1" t="s">
        <v>3420</v>
      </c>
    </row>
    <row r="1185" spans="1:53">
      <c r="A1185" s="1" t="s">
        <v>1215</v>
      </c>
      <c r="B1185">
        <v>0</v>
      </c>
      <c r="C1185">
        <v>6607783</v>
      </c>
      <c r="D1185" s="1" t="s">
        <v>2194</v>
      </c>
      <c r="E1185">
        <v>20</v>
      </c>
      <c r="F1185">
        <v>139119</v>
      </c>
      <c r="G1185">
        <v>4</v>
      </c>
      <c r="H1185" s="1"/>
      <c r="I1185" s="1" t="s">
        <v>2421</v>
      </c>
      <c r="J1185" s="1" t="s">
        <v>2462</v>
      </c>
      <c r="K1185" s="1" t="s">
        <v>2464</v>
      </c>
      <c r="L1185" s="1" t="s">
        <v>2493</v>
      </c>
      <c r="M1185" s="1" t="s">
        <v>2594</v>
      </c>
      <c r="N1185" s="1" t="s">
        <v>2607</v>
      </c>
      <c r="O1185" s="1"/>
      <c r="P1185">
        <v>1</v>
      </c>
      <c r="Q1185" s="1" t="s">
        <v>2959</v>
      </c>
      <c r="R1185" s="1" t="s">
        <v>3107</v>
      </c>
      <c r="S1185" s="1"/>
      <c r="T1185" s="1" t="s">
        <v>3108</v>
      </c>
      <c r="U1185" s="1" t="s">
        <v>3244</v>
      </c>
      <c r="V1185" s="1" t="s">
        <v>3369</v>
      </c>
      <c r="W1185" s="1" t="s">
        <v>3396</v>
      </c>
      <c r="X1185" s="1"/>
      <c r="Y1185" s="3">
        <v>46226</v>
      </c>
      <c r="Z1185" s="1" t="s">
        <v>3424</v>
      </c>
      <c r="AA1185" s="3">
        <v>46226</v>
      </c>
      <c r="AB1185" s="1" t="s">
        <v>3416</v>
      </c>
      <c r="AC1185" s="1" t="s">
        <v>3851</v>
      </c>
      <c r="AD1185" s="1" t="s">
        <v>3933</v>
      </c>
      <c r="AE1185" s="1" t="s">
        <v>3933</v>
      </c>
      <c r="AF1185" s="1" t="s">
        <v>3939</v>
      </c>
      <c r="AG1185" s="1" t="s">
        <v>2493</v>
      </c>
      <c r="AH1185" s="1" t="s">
        <v>2594</v>
      </c>
      <c r="AI1185" s="1" t="s">
        <v>3948</v>
      </c>
      <c r="AJ1185" s="1"/>
      <c r="AK1185" s="1"/>
      <c r="AL1185" s="1" t="s">
        <v>3956</v>
      </c>
      <c r="AM1185" s="1" t="s">
        <v>3957</v>
      </c>
      <c r="AN1185" s="1" t="s">
        <v>3958</v>
      </c>
      <c r="AO1185" s="1" t="s">
        <v>4023</v>
      </c>
      <c r="AP1185" s="1" t="s">
        <v>4212</v>
      </c>
      <c r="AQ1185" s="1"/>
      <c r="AR1185">
        <v>1265</v>
      </c>
      <c r="AS1185">
        <v>1</v>
      </c>
      <c r="AT1185" s="1" t="s">
        <v>4235</v>
      </c>
      <c r="AU1185">
        <v>6607783</v>
      </c>
      <c r="AV1185" s="1" t="s">
        <v>4270</v>
      </c>
      <c r="AW1185" s="1" t="s">
        <v>3939</v>
      </c>
      <c r="AX1185">
        <v>2566</v>
      </c>
      <c r="AY1185">
        <v>135964</v>
      </c>
      <c r="AZ1185">
        <v>4</v>
      </c>
      <c r="BA1185" s="1" t="s">
        <v>3420</v>
      </c>
    </row>
    <row r="1186" spans="1:53">
      <c r="A1186" s="1" t="s">
        <v>1216</v>
      </c>
      <c r="B1186">
        <v>0</v>
      </c>
      <c r="C1186">
        <v>6234785.4000000004</v>
      </c>
      <c r="D1186" s="1" t="s">
        <v>2195</v>
      </c>
      <c r="E1186">
        <v>20</v>
      </c>
      <c r="F1186">
        <v>139119</v>
      </c>
      <c r="G1186">
        <v>5</v>
      </c>
      <c r="H1186" s="1"/>
      <c r="I1186" s="1" t="s">
        <v>2421</v>
      </c>
      <c r="J1186" s="1" t="s">
        <v>2462</v>
      </c>
      <c r="K1186" s="1" t="s">
        <v>2464</v>
      </c>
      <c r="L1186" s="1" t="s">
        <v>2493</v>
      </c>
      <c r="M1186" s="1" t="s">
        <v>2594</v>
      </c>
      <c r="N1186" s="1" t="s">
        <v>2607</v>
      </c>
      <c r="O1186" s="1"/>
      <c r="P1186">
        <v>1</v>
      </c>
      <c r="Q1186" s="1" t="s">
        <v>2960</v>
      </c>
      <c r="R1186" s="1" t="s">
        <v>3107</v>
      </c>
      <c r="S1186" s="1"/>
      <c r="T1186" s="1" t="s">
        <v>3108</v>
      </c>
      <c r="U1186" s="1" t="s">
        <v>3244</v>
      </c>
      <c r="V1186" s="1" t="s">
        <v>3369</v>
      </c>
      <c r="W1186" s="1" t="s">
        <v>3396</v>
      </c>
      <c r="X1186" s="1"/>
      <c r="Y1186" s="3">
        <v>46226</v>
      </c>
      <c r="Z1186" s="1" t="s">
        <v>3424</v>
      </c>
      <c r="AA1186" s="3">
        <v>46226</v>
      </c>
      <c r="AB1186" s="1" t="s">
        <v>3416</v>
      </c>
      <c r="AC1186" s="1" t="s">
        <v>3851</v>
      </c>
      <c r="AD1186" s="1" t="s">
        <v>3933</v>
      </c>
      <c r="AE1186" s="1" t="s">
        <v>3933</v>
      </c>
      <c r="AF1186" s="1" t="s">
        <v>3939</v>
      </c>
      <c r="AG1186" s="1" t="s">
        <v>2493</v>
      </c>
      <c r="AH1186" s="1" t="s">
        <v>2594</v>
      </c>
      <c r="AI1186" s="1" t="s">
        <v>3948</v>
      </c>
      <c r="AJ1186" s="1"/>
      <c r="AK1186" s="1"/>
      <c r="AL1186" s="1" t="s">
        <v>3956</v>
      </c>
      <c r="AM1186" s="1" t="s">
        <v>3957</v>
      </c>
      <c r="AN1186" s="1" t="s">
        <v>3958</v>
      </c>
      <c r="AO1186" s="1" t="s">
        <v>4023</v>
      </c>
      <c r="AP1186" s="1" t="s">
        <v>4212</v>
      </c>
      <c r="AQ1186" s="1"/>
      <c r="AR1186">
        <v>1265</v>
      </c>
      <c r="AS1186">
        <v>1</v>
      </c>
      <c r="AT1186" s="1" t="s">
        <v>4235</v>
      </c>
      <c r="AU1186">
        <v>6234785.4000000004</v>
      </c>
      <c r="AV1186" s="1" t="s">
        <v>4270</v>
      </c>
      <c r="AW1186" s="1" t="s">
        <v>3939</v>
      </c>
      <c r="AX1186">
        <v>2566</v>
      </c>
      <c r="AY1186">
        <v>135964</v>
      </c>
      <c r="AZ1186">
        <v>5</v>
      </c>
      <c r="BA1186" s="1" t="s">
        <v>3420</v>
      </c>
    </row>
    <row r="1187" spans="1:53">
      <c r="A1187" s="1" t="s">
        <v>1217</v>
      </c>
      <c r="B1187">
        <v>0</v>
      </c>
      <c r="C1187">
        <v>3109980</v>
      </c>
      <c r="D1187" s="1" t="s">
        <v>2196</v>
      </c>
      <c r="E1187">
        <v>20</v>
      </c>
      <c r="F1187">
        <v>139119</v>
      </c>
      <c r="G1187">
        <v>6</v>
      </c>
      <c r="H1187" s="1"/>
      <c r="I1187" s="1" t="s">
        <v>2421</v>
      </c>
      <c r="J1187" s="1" t="s">
        <v>2462</v>
      </c>
      <c r="K1187" s="1" t="s">
        <v>2464</v>
      </c>
      <c r="L1187" s="1" t="s">
        <v>2493</v>
      </c>
      <c r="M1187" s="1" t="s">
        <v>2594</v>
      </c>
      <c r="N1187" s="1" t="s">
        <v>2607</v>
      </c>
      <c r="O1187" s="1"/>
      <c r="P1187">
        <v>1</v>
      </c>
      <c r="Q1187" s="1" t="s">
        <v>2961</v>
      </c>
      <c r="R1187" s="1" t="s">
        <v>3107</v>
      </c>
      <c r="S1187" s="1"/>
      <c r="T1187" s="1" t="s">
        <v>3108</v>
      </c>
      <c r="U1187" s="1" t="s">
        <v>3244</v>
      </c>
      <c r="V1187" s="1" t="s">
        <v>3369</v>
      </c>
      <c r="W1187" s="1" t="s">
        <v>3396</v>
      </c>
      <c r="X1187" s="1"/>
      <c r="Y1187" s="3">
        <v>46226</v>
      </c>
      <c r="Z1187" s="1" t="s">
        <v>3424</v>
      </c>
      <c r="AA1187" s="3">
        <v>46226</v>
      </c>
      <c r="AB1187" s="1" t="s">
        <v>3416</v>
      </c>
      <c r="AC1187" s="1" t="s">
        <v>3851</v>
      </c>
      <c r="AD1187" s="1" t="s">
        <v>3933</v>
      </c>
      <c r="AE1187" s="1" t="s">
        <v>3933</v>
      </c>
      <c r="AF1187" s="1" t="s">
        <v>3939</v>
      </c>
      <c r="AG1187" s="1" t="s">
        <v>2493</v>
      </c>
      <c r="AH1187" s="1" t="s">
        <v>2594</v>
      </c>
      <c r="AI1187" s="1" t="s">
        <v>3948</v>
      </c>
      <c r="AJ1187" s="1"/>
      <c r="AK1187" s="1"/>
      <c r="AL1187" s="1" t="s">
        <v>3956</v>
      </c>
      <c r="AM1187" s="1" t="s">
        <v>3957</v>
      </c>
      <c r="AN1187" s="1" t="s">
        <v>3958</v>
      </c>
      <c r="AO1187" s="1" t="s">
        <v>4023</v>
      </c>
      <c r="AP1187" s="1" t="s">
        <v>4212</v>
      </c>
      <c r="AQ1187" s="1"/>
      <c r="AR1187">
        <v>1265</v>
      </c>
      <c r="AS1187">
        <v>1</v>
      </c>
      <c r="AT1187" s="1" t="s">
        <v>4235</v>
      </c>
      <c r="AU1187">
        <v>3109980</v>
      </c>
      <c r="AV1187" s="1" t="s">
        <v>4270</v>
      </c>
      <c r="AW1187" s="1" t="s">
        <v>3939</v>
      </c>
      <c r="AX1187">
        <v>2566</v>
      </c>
      <c r="AY1187">
        <v>135964</v>
      </c>
      <c r="AZ1187">
        <v>6</v>
      </c>
      <c r="BA1187" s="1" t="s">
        <v>3420</v>
      </c>
    </row>
    <row r="1188" spans="1:53">
      <c r="A1188" s="1" t="s">
        <v>1218</v>
      </c>
      <c r="B1188">
        <v>0</v>
      </c>
      <c r="C1188">
        <v>7785969.2800000003</v>
      </c>
      <c r="D1188" s="1" t="s">
        <v>2197</v>
      </c>
      <c r="E1188">
        <v>20</v>
      </c>
      <c r="F1188">
        <v>139119</v>
      </c>
      <c r="G1188">
        <v>7</v>
      </c>
      <c r="H1188" s="1"/>
      <c r="I1188" s="1" t="s">
        <v>2421</v>
      </c>
      <c r="J1188" s="1" t="s">
        <v>2462</v>
      </c>
      <c r="K1188" s="1" t="s">
        <v>2464</v>
      </c>
      <c r="L1188" s="1" t="s">
        <v>2493</v>
      </c>
      <c r="M1188" s="1" t="s">
        <v>2594</v>
      </c>
      <c r="N1188" s="1" t="s">
        <v>2607</v>
      </c>
      <c r="O1188" s="1"/>
      <c r="P1188">
        <v>1</v>
      </c>
      <c r="Q1188" s="1" t="s">
        <v>2962</v>
      </c>
      <c r="R1188" s="1" t="s">
        <v>3107</v>
      </c>
      <c r="S1188" s="1"/>
      <c r="T1188" s="1" t="s">
        <v>3108</v>
      </c>
      <c r="U1188" s="1" t="s">
        <v>3244</v>
      </c>
      <c r="V1188" s="1" t="s">
        <v>3369</v>
      </c>
      <c r="W1188" s="1" t="s">
        <v>3396</v>
      </c>
      <c r="X1188" s="1"/>
      <c r="Y1188" s="3">
        <v>46226</v>
      </c>
      <c r="Z1188" s="1" t="s">
        <v>3424</v>
      </c>
      <c r="AA1188" s="3">
        <v>46226</v>
      </c>
      <c r="AB1188" s="1" t="s">
        <v>3416</v>
      </c>
      <c r="AC1188" s="1" t="s">
        <v>3851</v>
      </c>
      <c r="AD1188" s="1" t="s">
        <v>3933</v>
      </c>
      <c r="AE1188" s="1" t="s">
        <v>3933</v>
      </c>
      <c r="AF1188" s="1" t="s">
        <v>3939</v>
      </c>
      <c r="AG1188" s="1" t="s">
        <v>2493</v>
      </c>
      <c r="AH1188" s="1" t="s">
        <v>2594</v>
      </c>
      <c r="AI1188" s="1" t="s">
        <v>3948</v>
      </c>
      <c r="AJ1188" s="1"/>
      <c r="AK1188" s="1"/>
      <c r="AL1188" s="1" t="s">
        <v>3956</v>
      </c>
      <c r="AM1188" s="1" t="s">
        <v>3957</v>
      </c>
      <c r="AN1188" s="1" t="s">
        <v>3958</v>
      </c>
      <c r="AO1188" s="1" t="s">
        <v>4023</v>
      </c>
      <c r="AP1188" s="1" t="s">
        <v>4212</v>
      </c>
      <c r="AQ1188" s="1"/>
      <c r="AR1188">
        <v>1265</v>
      </c>
      <c r="AS1188">
        <v>1</v>
      </c>
      <c r="AT1188" s="1" t="s">
        <v>4235</v>
      </c>
      <c r="AU1188">
        <v>7785969.2800000003</v>
      </c>
      <c r="AV1188" s="1" t="s">
        <v>4270</v>
      </c>
      <c r="AW1188" s="1" t="s">
        <v>3939</v>
      </c>
      <c r="AX1188">
        <v>2566</v>
      </c>
      <c r="AY1188">
        <v>135964</v>
      </c>
      <c r="AZ1188">
        <v>7</v>
      </c>
      <c r="BA1188" s="1" t="s">
        <v>3420</v>
      </c>
    </row>
    <row r="1189" spans="1:53">
      <c r="A1189" s="1" t="s">
        <v>1219</v>
      </c>
      <c r="B1189">
        <v>0</v>
      </c>
      <c r="C1189">
        <v>7667169.2800000003</v>
      </c>
      <c r="D1189" s="1" t="s">
        <v>2198</v>
      </c>
      <c r="E1189">
        <v>20</v>
      </c>
      <c r="F1189">
        <v>139119</v>
      </c>
      <c r="G1189">
        <v>8</v>
      </c>
      <c r="H1189" s="1"/>
      <c r="I1189" s="1" t="s">
        <v>2421</v>
      </c>
      <c r="J1189" s="1" t="s">
        <v>2462</v>
      </c>
      <c r="K1189" s="1" t="s">
        <v>2464</v>
      </c>
      <c r="L1189" s="1" t="s">
        <v>2493</v>
      </c>
      <c r="M1189" s="1" t="s">
        <v>2594</v>
      </c>
      <c r="N1189" s="1" t="s">
        <v>2607</v>
      </c>
      <c r="O1189" s="1"/>
      <c r="P1189">
        <v>1</v>
      </c>
      <c r="Q1189" s="1" t="s">
        <v>2963</v>
      </c>
      <c r="R1189" s="1" t="s">
        <v>3107</v>
      </c>
      <c r="S1189" s="1"/>
      <c r="T1189" s="1" t="s">
        <v>3108</v>
      </c>
      <c r="U1189" s="1" t="s">
        <v>3244</v>
      </c>
      <c r="V1189" s="1" t="s">
        <v>3369</v>
      </c>
      <c r="W1189" s="1" t="s">
        <v>3396</v>
      </c>
      <c r="X1189" s="1"/>
      <c r="Y1189" s="3">
        <v>46226</v>
      </c>
      <c r="Z1189" s="1" t="s">
        <v>3424</v>
      </c>
      <c r="AA1189" s="3">
        <v>46226</v>
      </c>
      <c r="AB1189" s="1" t="s">
        <v>3416</v>
      </c>
      <c r="AC1189" s="1" t="s">
        <v>3851</v>
      </c>
      <c r="AD1189" s="1" t="s">
        <v>3933</v>
      </c>
      <c r="AE1189" s="1" t="s">
        <v>3933</v>
      </c>
      <c r="AF1189" s="1" t="s">
        <v>3939</v>
      </c>
      <c r="AG1189" s="1" t="s">
        <v>2493</v>
      </c>
      <c r="AH1189" s="1" t="s">
        <v>2594</v>
      </c>
      <c r="AI1189" s="1" t="s">
        <v>3948</v>
      </c>
      <c r="AJ1189" s="1"/>
      <c r="AK1189" s="1"/>
      <c r="AL1189" s="1" t="s">
        <v>3956</v>
      </c>
      <c r="AM1189" s="1" t="s">
        <v>3957</v>
      </c>
      <c r="AN1189" s="1" t="s">
        <v>3958</v>
      </c>
      <c r="AO1189" s="1" t="s">
        <v>4023</v>
      </c>
      <c r="AP1189" s="1" t="s">
        <v>4212</v>
      </c>
      <c r="AQ1189" s="1"/>
      <c r="AR1189">
        <v>1265</v>
      </c>
      <c r="AS1189">
        <v>1</v>
      </c>
      <c r="AT1189" s="1" t="s">
        <v>4235</v>
      </c>
      <c r="AU1189">
        <v>7667169.2800000003</v>
      </c>
      <c r="AV1189" s="1" t="s">
        <v>4270</v>
      </c>
      <c r="AW1189" s="1" t="s">
        <v>3939</v>
      </c>
      <c r="AX1189">
        <v>2566</v>
      </c>
      <c r="AY1189">
        <v>135964</v>
      </c>
      <c r="AZ1189">
        <v>8</v>
      </c>
      <c r="BA1189" s="1" t="s">
        <v>3420</v>
      </c>
    </row>
    <row r="1190" spans="1:53">
      <c r="A1190" s="1" t="s">
        <v>1220</v>
      </c>
      <c r="B1190">
        <v>0</v>
      </c>
      <c r="C1190">
        <v>5149494.4000000004</v>
      </c>
      <c r="D1190" s="1" t="s">
        <v>2199</v>
      </c>
      <c r="E1190">
        <v>20</v>
      </c>
      <c r="F1190">
        <v>139119</v>
      </c>
      <c r="G1190">
        <v>9</v>
      </c>
      <c r="H1190" s="1"/>
      <c r="I1190" s="1" t="s">
        <v>2421</v>
      </c>
      <c r="J1190" s="1" t="s">
        <v>2462</v>
      </c>
      <c r="K1190" s="1" t="s">
        <v>2464</v>
      </c>
      <c r="L1190" s="1" t="s">
        <v>2493</v>
      </c>
      <c r="M1190" s="1" t="s">
        <v>2594</v>
      </c>
      <c r="N1190" s="1" t="s">
        <v>2607</v>
      </c>
      <c r="O1190" s="1"/>
      <c r="P1190">
        <v>1</v>
      </c>
      <c r="Q1190" s="1" t="s">
        <v>2964</v>
      </c>
      <c r="R1190" s="1" t="s">
        <v>3107</v>
      </c>
      <c r="S1190" s="1"/>
      <c r="T1190" s="1" t="s">
        <v>3108</v>
      </c>
      <c r="U1190" s="1" t="s">
        <v>3244</v>
      </c>
      <c r="V1190" s="1" t="s">
        <v>3369</v>
      </c>
      <c r="W1190" s="1" t="s">
        <v>3396</v>
      </c>
      <c r="X1190" s="1"/>
      <c r="Y1190" s="3">
        <v>46226</v>
      </c>
      <c r="Z1190" s="1" t="s">
        <v>3424</v>
      </c>
      <c r="AA1190" s="3">
        <v>46226</v>
      </c>
      <c r="AB1190" s="1" t="s">
        <v>3416</v>
      </c>
      <c r="AC1190" s="1" t="s">
        <v>3851</v>
      </c>
      <c r="AD1190" s="1" t="s">
        <v>3933</v>
      </c>
      <c r="AE1190" s="1" t="s">
        <v>3933</v>
      </c>
      <c r="AF1190" s="1" t="s">
        <v>3939</v>
      </c>
      <c r="AG1190" s="1" t="s">
        <v>2493</v>
      </c>
      <c r="AH1190" s="1" t="s">
        <v>2594</v>
      </c>
      <c r="AI1190" s="1" t="s">
        <v>3948</v>
      </c>
      <c r="AJ1190" s="1"/>
      <c r="AK1190" s="1"/>
      <c r="AL1190" s="1" t="s">
        <v>3956</v>
      </c>
      <c r="AM1190" s="1" t="s">
        <v>3957</v>
      </c>
      <c r="AN1190" s="1" t="s">
        <v>3958</v>
      </c>
      <c r="AO1190" s="1" t="s">
        <v>4023</v>
      </c>
      <c r="AP1190" s="1" t="s">
        <v>4212</v>
      </c>
      <c r="AQ1190" s="1"/>
      <c r="AR1190">
        <v>1265</v>
      </c>
      <c r="AS1190">
        <v>1</v>
      </c>
      <c r="AT1190" s="1" t="s">
        <v>4235</v>
      </c>
      <c r="AU1190">
        <v>5149494.4000000004</v>
      </c>
      <c r="AV1190" s="1" t="s">
        <v>4270</v>
      </c>
      <c r="AW1190" s="1" t="s">
        <v>3939</v>
      </c>
      <c r="AX1190">
        <v>2566</v>
      </c>
      <c r="AY1190">
        <v>135964</v>
      </c>
      <c r="AZ1190">
        <v>9</v>
      </c>
      <c r="BA1190" s="1" t="s">
        <v>3420</v>
      </c>
    </row>
    <row r="1191" spans="1:53">
      <c r="A1191" s="1" t="s">
        <v>1221</v>
      </c>
      <c r="B1191">
        <v>0</v>
      </c>
      <c r="C1191">
        <v>8698234.8800000008</v>
      </c>
      <c r="D1191" s="1" t="s">
        <v>2200</v>
      </c>
      <c r="E1191">
        <v>20</v>
      </c>
      <c r="F1191">
        <v>139119</v>
      </c>
      <c r="G1191">
        <v>10</v>
      </c>
      <c r="H1191" s="1"/>
      <c r="I1191" s="1" t="s">
        <v>2421</v>
      </c>
      <c r="J1191" s="1" t="s">
        <v>2462</v>
      </c>
      <c r="K1191" s="1" t="s">
        <v>2464</v>
      </c>
      <c r="L1191" s="1" t="s">
        <v>2493</v>
      </c>
      <c r="M1191" s="1" t="s">
        <v>2594</v>
      </c>
      <c r="N1191" s="1" t="s">
        <v>2607</v>
      </c>
      <c r="O1191" s="1"/>
      <c r="P1191">
        <v>1</v>
      </c>
      <c r="Q1191" s="1" t="s">
        <v>2965</v>
      </c>
      <c r="R1191" s="1" t="s">
        <v>3107</v>
      </c>
      <c r="S1191" s="1"/>
      <c r="T1191" s="1" t="s">
        <v>3108</v>
      </c>
      <c r="U1191" s="1" t="s">
        <v>3244</v>
      </c>
      <c r="V1191" s="1" t="s">
        <v>3369</v>
      </c>
      <c r="W1191" s="1" t="s">
        <v>3396</v>
      </c>
      <c r="X1191" s="1"/>
      <c r="Y1191" s="3">
        <v>46226</v>
      </c>
      <c r="Z1191" s="1" t="s">
        <v>3424</v>
      </c>
      <c r="AA1191" s="3">
        <v>46226</v>
      </c>
      <c r="AB1191" s="1" t="s">
        <v>3416</v>
      </c>
      <c r="AC1191" s="1" t="s">
        <v>3851</v>
      </c>
      <c r="AD1191" s="1" t="s">
        <v>3933</v>
      </c>
      <c r="AE1191" s="1" t="s">
        <v>3933</v>
      </c>
      <c r="AF1191" s="1" t="s">
        <v>3939</v>
      </c>
      <c r="AG1191" s="1" t="s">
        <v>2493</v>
      </c>
      <c r="AH1191" s="1" t="s">
        <v>2594</v>
      </c>
      <c r="AI1191" s="1" t="s">
        <v>3948</v>
      </c>
      <c r="AJ1191" s="1"/>
      <c r="AK1191" s="1"/>
      <c r="AL1191" s="1" t="s">
        <v>3956</v>
      </c>
      <c r="AM1191" s="1" t="s">
        <v>3957</v>
      </c>
      <c r="AN1191" s="1" t="s">
        <v>3958</v>
      </c>
      <c r="AO1191" s="1" t="s">
        <v>4023</v>
      </c>
      <c r="AP1191" s="1" t="s">
        <v>4212</v>
      </c>
      <c r="AQ1191" s="1"/>
      <c r="AR1191">
        <v>1265</v>
      </c>
      <c r="AS1191">
        <v>1</v>
      </c>
      <c r="AT1191" s="1" t="s">
        <v>4235</v>
      </c>
      <c r="AU1191">
        <v>8698234.8800000008</v>
      </c>
      <c r="AV1191" s="1" t="s">
        <v>4270</v>
      </c>
      <c r="AW1191" s="1" t="s">
        <v>3939</v>
      </c>
      <c r="AX1191">
        <v>2566</v>
      </c>
      <c r="AY1191">
        <v>135964</v>
      </c>
      <c r="AZ1191">
        <v>10</v>
      </c>
      <c r="BA1191" s="1" t="s">
        <v>3420</v>
      </c>
    </row>
    <row r="1192" spans="1:53">
      <c r="A1192" s="1" t="s">
        <v>1222</v>
      </c>
      <c r="B1192">
        <v>0</v>
      </c>
      <c r="C1192">
        <v>8314553.5999999996</v>
      </c>
      <c r="D1192" s="1" t="s">
        <v>2201</v>
      </c>
      <c r="E1192">
        <v>20</v>
      </c>
      <c r="F1192">
        <v>139119</v>
      </c>
      <c r="G1192">
        <v>11</v>
      </c>
      <c r="H1192" s="1"/>
      <c r="I1192" s="1" t="s">
        <v>2421</v>
      </c>
      <c r="J1192" s="1" t="s">
        <v>2462</v>
      </c>
      <c r="K1192" s="1" t="s">
        <v>2464</v>
      </c>
      <c r="L1192" s="1" t="s">
        <v>2493</v>
      </c>
      <c r="M1192" s="1" t="s">
        <v>2594</v>
      </c>
      <c r="N1192" s="1" t="s">
        <v>2607</v>
      </c>
      <c r="O1192" s="1"/>
      <c r="P1192">
        <v>1</v>
      </c>
      <c r="Q1192" s="1" t="s">
        <v>2966</v>
      </c>
      <c r="R1192" s="1" t="s">
        <v>3107</v>
      </c>
      <c r="S1192" s="1"/>
      <c r="T1192" s="1" t="s">
        <v>3108</v>
      </c>
      <c r="U1192" s="1" t="s">
        <v>3244</v>
      </c>
      <c r="V1192" s="1" t="s">
        <v>3369</v>
      </c>
      <c r="W1192" s="1" t="s">
        <v>3396</v>
      </c>
      <c r="X1192" s="1"/>
      <c r="Y1192" s="3">
        <v>46226</v>
      </c>
      <c r="Z1192" s="1" t="s">
        <v>3424</v>
      </c>
      <c r="AA1192" s="3">
        <v>46226</v>
      </c>
      <c r="AB1192" s="1" t="s">
        <v>3416</v>
      </c>
      <c r="AC1192" s="1" t="s">
        <v>3851</v>
      </c>
      <c r="AD1192" s="1" t="s">
        <v>3933</v>
      </c>
      <c r="AE1192" s="1" t="s">
        <v>3933</v>
      </c>
      <c r="AF1192" s="1" t="s">
        <v>3939</v>
      </c>
      <c r="AG1192" s="1" t="s">
        <v>2493</v>
      </c>
      <c r="AH1192" s="1" t="s">
        <v>2594</v>
      </c>
      <c r="AI1192" s="1" t="s">
        <v>3948</v>
      </c>
      <c r="AJ1192" s="1"/>
      <c r="AK1192" s="1"/>
      <c r="AL1192" s="1" t="s">
        <v>3956</v>
      </c>
      <c r="AM1192" s="1" t="s">
        <v>3957</v>
      </c>
      <c r="AN1192" s="1" t="s">
        <v>3958</v>
      </c>
      <c r="AO1192" s="1" t="s">
        <v>4023</v>
      </c>
      <c r="AP1192" s="1" t="s">
        <v>4212</v>
      </c>
      <c r="AQ1192" s="1"/>
      <c r="AR1192">
        <v>1265</v>
      </c>
      <c r="AS1192">
        <v>1</v>
      </c>
      <c r="AT1192" s="1" t="s">
        <v>4235</v>
      </c>
      <c r="AU1192">
        <v>8314553.5999999996</v>
      </c>
      <c r="AV1192" s="1" t="s">
        <v>4270</v>
      </c>
      <c r="AW1192" s="1" t="s">
        <v>3939</v>
      </c>
      <c r="AX1192">
        <v>2566</v>
      </c>
      <c r="AY1192">
        <v>135964</v>
      </c>
      <c r="AZ1192">
        <v>11</v>
      </c>
      <c r="BA1192" s="1" t="s">
        <v>3420</v>
      </c>
    </row>
    <row r="1193" spans="1:53">
      <c r="A1193" s="1" t="s">
        <v>1223</v>
      </c>
      <c r="B1193">
        <v>0</v>
      </c>
      <c r="C1193">
        <v>4136906.88</v>
      </c>
      <c r="D1193" s="1" t="s">
        <v>2202</v>
      </c>
      <c r="E1193">
        <v>20</v>
      </c>
      <c r="F1193">
        <v>139119</v>
      </c>
      <c r="G1193">
        <v>12</v>
      </c>
      <c r="H1193" s="1"/>
      <c r="I1193" s="1" t="s">
        <v>2421</v>
      </c>
      <c r="J1193" s="1" t="s">
        <v>2462</v>
      </c>
      <c r="K1193" s="1" t="s">
        <v>2464</v>
      </c>
      <c r="L1193" s="1" t="s">
        <v>2493</v>
      </c>
      <c r="M1193" s="1" t="s">
        <v>2594</v>
      </c>
      <c r="N1193" s="1" t="s">
        <v>2607</v>
      </c>
      <c r="O1193" s="1"/>
      <c r="P1193">
        <v>1</v>
      </c>
      <c r="Q1193" s="1" t="s">
        <v>2967</v>
      </c>
      <c r="R1193" s="1" t="s">
        <v>3107</v>
      </c>
      <c r="S1193" s="1"/>
      <c r="T1193" s="1" t="s">
        <v>3108</v>
      </c>
      <c r="U1193" s="1" t="s">
        <v>3244</v>
      </c>
      <c r="V1193" s="1" t="s">
        <v>3369</v>
      </c>
      <c r="W1193" s="1" t="s">
        <v>3396</v>
      </c>
      <c r="X1193" s="1"/>
      <c r="Y1193" s="3">
        <v>46226</v>
      </c>
      <c r="Z1193" s="1" t="s">
        <v>3424</v>
      </c>
      <c r="AA1193" s="3">
        <v>46226</v>
      </c>
      <c r="AB1193" s="1" t="s">
        <v>3416</v>
      </c>
      <c r="AC1193" s="1" t="s">
        <v>3851</v>
      </c>
      <c r="AD1193" s="1" t="s">
        <v>3933</v>
      </c>
      <c r="AE1193" s="1" t="s">
        <v>3933</v>
      </c>
      <c r="AF1193" s="1" t="s">
        <v>3939</v>
      </c>
      <c r="AG1193" s="1" t="s">
        <v>2493</v>
      </c>
      <c r="AH1193" s="1" t="s">
        <v>2594</v>
      </c>
      <c r="AI1193" s="1" t="s">
        <v>3948</v>
      </c>
      <c r="AJ1193" s="1"/>
      <c r="AK1193" s="1"/>
      <c r="AL1193" s="1" t="s">
        <v>3956</v>
      </c>
      <c r="AM1193" s="1" t="s">
        <v>3957</v>
      </c>
      <c r="AN1193" s="1" t="s">
        <v>3958</v>
      </c>
      <c r="AO1193" s="1" t="s">
        <v>4023</v>
      </c>
      <c r="AP1193" s="1" t="s">
        <v>4212</v>
      </c>
      <c r="AQ1193" s="1"/>
      <c r="AR1193">
        <v>1265</v>
      </c>
      <c r="AS1193">
        <v>1</v>
      </c>
      <c r="AT1193" s="1" t="s">
        <v>4235</v>
      </c>
      <c r="AU1193">
        <v>4136906.88</v>
      </c>
      <c r="AV1193" s="1" t="s">
        <v>4270</v>
      </c>
      <c r="AW1193" s="1" t="s">
        <v>3939</v>
      </c>
      <c r="AX1193">
        <v>2566</v>
      </c>
      <c r="AY1193">
        <v>135964</v>
      </c>
      <c r="AZ1193">
        <v>12</v>
      </c>
      <c r="BA1193" s="1" t="s">
        <v>3420</v>
      </c>
    </row>
    <row r="1194" spans="1:53">
      <c r="A1194" s="1" t="s">
        <v>1224</v>
      </c>
      <c r="B1194">
        <v>0</v>
      </c>
      <c r="C1194">
        <v>1800</v>
      </c>
      <c r="D1194" s="1" t="s">
        <v>2203</v>
      </c>
      <c r="E1194">
        <v>0</v>
      </c>
      <c r="F1194">
        <v>139110</v>
      </c>
      <c r="G1194">
        <v>1</v>
      </c>
      <c r="H1194" s="1"/>
      <c r="I1194" s="1" t="s">
        <v>2440</v>
      </c>
      <c r="J1194" s="1" t="s">
        <v>2462</v>
      </c>
      <c r="K1194" s="1" t="s">
        <v>2465</v>
      </c>
      <c r="L1194" s="1" t="s">
        <v>2569</v>
      </c>
      <c r="M1194" s="1" t="s">
        <v>2593</v>
      </c>
      <c r="N1194" s="1" t="s">
        <v>2607</v>
      </c>
      <c r="O1194" s="1"/>
      <c r="P1194">
        <v>1</v>
      </c>
      <c r="Q1194" s="1" t="s">
        <v>2203</v>
      </c>
      <c r="R1194" s="1" t="s">
        <v>3107</v>
      </c>
      <c r="S1194" s="1"/>
      <c r="T1194" s="1" t="s">
        <v>3109</v>
      </c>
      <c r="U1194" s="1" t="s">
        <v>3245</v>
      </c>
      <c r="V1194" s="1" t="s">
        <v>3245</v>
      </c>
      <c r="W1194" s="1" t="s">
        <v>3398</v>
      </c>
      <c r="X1194" s="1"/>
      <c r="Y1194" s="3">
        <v>46226</v>
      </c>
      <c r="Z1194" s="1" t="s">
        <v>3421</v>
      </c>
      <c r="AA1194" s="3">
        <v>46226</v>
      </c>
      <c r="AB1194" s="1" t="s">
        <v>3416</v>
      </c>
      <c r="AC1194" s="1" t="s">
        <v>3852</v>
      </c>
      <c r="AD1194" s="1" t="s">
        <v>3933</v>
      </c>
      <c r="AE1194" s="1" t="s">
        <v>3934</v>
      </c>
      <c r="AF1194" s="1" t="s">
        <v>3937</v>
      </c>
      <c r="AG1194" s="1" t="s">
        <v>2569</v>
      </c>
      <c r="AH1194" s="1" t="s">
        <v>2593</v>
      </c>
      <c r="AI1194" s="1" t="s">
        <v>3950</v>
      </c>
      <c r="AJ1194" s="1"/>
      <c r="AK1194" s="1"/>
      <c r="AL1194" s="1" t="s">
        <v>3952</v>
      </c>
      <c r="AM1194" s="1" t="s">
        <v>3952</v>
      </c>
      <c r="AN1194" s="1" t="s">
        <v>3959</v>
      </c>
      <c r="AO1194" s="1" t="s">
        <v>4176</v>
      </c>
      <c r="AP1194" s="1" t="s">
        <v>4221</v>
      </c>
      <c r="AQ1194" s="1"/>
      <c r="AR1194">
        <v>3479</v>
      </c>
      <c r="AS1194">
        <v>1</v>
      </c>
      <c r="AT1194" s="1" t="s">
        <v>4235</v>
      </c>
      <c r="AU1194">
        <v>1800</v>
      </c>
      <c r="AV1194" s="1" t="s">
        <v>4524</v>
      </c>
      <c r="AW1194" s="1" t="s">
        <v>3937</v>
      </c>
      <c r="AX1194">
        <v>4989</v>
      </c>
      <c r="AY1194">
        <v>135965</v>
      </c>
      <c r="AZ1194">
        <v>1</v>
      </c>
      <c r="BA1194" s="1" t="s">
        <v>3412</v>
      </c>
    </row>
    <row r="1195" spans="1:53">
      <c r="A1195" s="1" t="s">
        <v>1225</v>
      </c>
      <c r="B1195">
        <v>0</v>
      </c>
      <c r="C1195">
        <v>1100</v>
      </c>
      <c r="D1195" s="1" t="s">
        <v>2204</v>
      </c>
      <c r="E1195">
        <v>0</v>
      </c>
      <c r="F1195">
        <v>139110</v>
      </c>
      <c r="G1195">
        <v>2</v>
      </c>
      <c r="H1195" s="1"/>
      <c r="I1195" s="1" t="s">
        <v>2417</v>
      </c>
      <c r="J1195" s="1" t="s">
        <v>2462</v>
      </c>
      <c r="K1195" s="1" t="s">
        <v>2465</v>
      </c>
      <c r="L1195" s="1" t="s">
        <v>2569</v>
      </c>
      <c r="M1195" s="1" t="s">
        <v>2593</v>
      </c>
      <c r="N1195" s="1" t="s">
        <v>2607</v>
      </c>
      <c r="O1195" s="1"/>
      <c r="P1195">
        <v>1</v>
      </c>
      <c r="Q1195" s="1" t="s">
        <v>2204</v>
      </c>
      <c r="R1195" s="1" t="s">
        <v>3107</v>
      </c>
      <c r="S1195" s="1"/>
      <c r="T1195" s="1" t="s">
        <v>3109</v>
      </c>
      <c r="U1195" s="1" t="s">
        <v>3245</v>
      </c>
      <c r="V1195" s="1" t="s">
        <v>3245</v>
      </c>
      <c r="W1195" s="1" t="s">
        <v>3398</v>
      </c>
      <c r="X1195" s="1"/>
      <c r="Y1195" s="3">
        <v>46226</v>
      </c>
      <c r="Z1195" s="1" t="s">
        <v>3421</v>
      </c>
      <c r="AA1195" s="3">
        <v>46226</v>
      </c>
      <c r="AB1195" s="1" t="s">
        <v>3416</v>
      </c>
      <c r="AC1195" s="1" t="s">
        <v>3852</v>
      </c>
      <c r="AD1195" s="1" t="s">
        <v>3933</v>
      </c>
      <c r="AE1195" s="1" t="s">
        <v>3934</v>
      </c>
      <c r="AF1195" s="1" t="s">
        <v>3937</v>
      </c>
      <c r="AG1195" s="1" t="s">
        <v>2569</v>
      </c>
      <c r="AH1195" s="1" t="s">
        <v>2593</v>
      </c>
      <c r="AI1195" s="1" t="s">
        <v>3950</v>
      </c>
      <c r="AJ1195" s="1"/>
      <c r="AK1195" s="1"/>
      <c r="AL1195" s="1" t="s">
        <v>3952</v>
      </c>
      <c r="AM1195" s="1" t="s">
        <v>3952</v>
      </c>
      <c r="AN1195" s="1" t="s">
        <v>3959</v>
      </c>
      <c r="AO1195" s="1" t="s">
        <v>4176</v>
      </c>
      <c r="AP1195" s="1" t="s">
        <v>4221</v>
      </c>
      <c r="AQ1195" s="1"/>
      <c r="AR1195">
        <v>1191</v>
      </c>
      <c r="AS1195">
        <v>1</v>
      </c>
      <c r="AT1195" s="1" t="s">
        <v>4235</v>
      </c>
      <c r="AU1195">
        <v>1100</v>
      </c>
      <c r="AV1195" s="1" t="s">
        <v>4299</v>
      </c>
      <c r="AW1195" s="1" t="s">
        <v>3937</v>
      </c>
      <c r="AX1195">
        <v>4989</v>
      </c>
      <c r="AY1195">
        <v>135965</v>
      </c>
      <c r="AZ1195">
        <v>2</v>
      </c>
      <c r="BA1195" s="1" t="s">
        <v>3412</v>
      </c>
    </row>
    <row r="1196" spans="1:53">
      <c r="A1196" s="1" t="s">
        <v>1226</v>
      </c>
      <c r="B1196">
        <v>0</v>
      </c>
      <c r="C1196">
        <v>2560000</v>
      </c>
      <c r="D1196" s="1" t="s">
        <v>2205</v>
      </c>
      <c r="E1196">
        <v>0</v>
      </c>
      <c r="F1196">
        <v>139123</v>
      </c>
      <c r="G1196">
        <v>1</v>
      </c>
      <c r="H1196" s="1"/>
      <c r="I1196" s="1" t="s">
        <v>2405</v>
      </c>
      <c r="J1196" s="1" t="s">
        <v>2462</v>
      </c>
      <c r="K1196" s="1" t="s">
        <v>2465</v>
      </c>
      <c r="L1196" s="1" t="s">
        <v>2527</v>
      </c>
      <c r="M1196" s="1" t="s">
        <v>2593</v>
      </c>
      <c r="N1196" s="1" t="s">
        <v>2607</v>
      </c>
      <c r="O1196" s="1"/>
      <c r="P1196">
        <v>1</v>
      </c>
      <c r="Q1196" s="1" t="s">
        <v>2205</v>
      </c>
      <c r="R1196" s="1" t="s">
        <v>3107</v>
      </c>
      <c r="S1196" s="1"/>
      <c r="T1196" s="1" t="s">
        <v>3109</v>
      </c>
      <c r="U1196" s="1" t="s">
        <v>2205</v>
      </c>
      <c r="V1196" s="1" t="s">
        <v>2205</v>
      </c>
      <c r="W1196" s="1" t="s">
        <v>3396</v>
      </c>
      <c r="X1196" s="1" t="s">
        <v>3400</v>
      </c>
      <c r="Y1196" s="3">
        <v>46226</v>
      </c>
      <c r="Z1196" s="1" t="s">
        <v>3421</v>
      </c>
      <c r="AA1196" s="3">
        <v>46226</v>
      </c>
      <c r="AB1196" s="1" t="s">
        <v>3416</v>
      </c>
      <c r="AC1196" s="1" t="s">
        <v>3853</v>
      </c>
      <c r="AD1196" s="1" t="s">
        <v>3933</v>
      </c>
      <c r="AE1196" s="1" t="s">
        <v>3933</v>
      </c>
      <c r="AF1196" s="1" t="s">
        <v>3937</v>
      </c>
      <c r="AG1196" s="1" t="s">
        <v>2527</v>
      </c>
      <c r="AH1196" s="1" t="s">
        <v>2593</v>
      </c>
      <c r="AI1196" s="1" t="s">
        <v>3948</v>
      </c>
      <c r="AJ1196" s="1"/>
      <c r="AK1196" s="1"/>
      <c r="AL1196" s="1" t="s">
        <v>3952</v>
      </c>
      <c r="AM1196" s="1" t="s">
        <v>3952</v>
      </c>
      <c r="AN1196" s="1" t="s">
        <v>3959</v>
      </c>
      <c r="AO1196" s="1" t="s">
        <v>3983</v>
      </c>
      <c r="AP1196" s="1" t="s">
        <v>4221</v>
      </c>
      <c r="AQ1196" s="1"/>
      <c r="AR1196">
        <v>22428</v>
      </c>
      <c r="AS1196">
        <v>1</v>
      </c>
      <c r="AT1196" s="1" t="s">
        <v>4235</v>
      </c>
      <c r="AU1196">
        <v>2560000</v>
      </c>
      <c r="AV1196" s="1" t="s">
        <v>4352</v>
      </c>
      <c r="AW1196" s="1" t="s">
        <v>3937</v>
      </c>
      <c r="AX1196">
        <v>2322</v>
      </c>
      <c r="AY1196">
        <v>135966</v>
      </c>
      <c r="AZ1196">
        <v>1</v>
      </c>
      <c r="BA1196" s="1" t="s">
        <v>3416</v>
      </c>
    </row>
    <row r="1197" spans="1:53">
      <c r="A1197" s="1" t="s">
        <v>1227</v>
      </c>
      <c r="B1197">
        <v>0</v>
      </c>
      <c r="C1197">
        <v>12000000</v>
      </c>
      <c r="D1197" s="1" t="s">
        <v>1603</v>
      </c>
      <c r="E1197">
        <v>0</v>
      </c>
      <c r="F1197">
        <v>139121</v>
      </c>
      <c r="G1197">
        <v>1</v>
      </c>
      <c r="H1197" s="1"/>
      <c r="I1197" s="1" t="s">
        <v>2417</v>
      </c>
      <c r="J1197" s="1" t="s">
        <v>2462</v>
      </c>
      <c r="K1197" s="1" t="s">
        <v>2465</v>
      </c>
      <c r="L1197" s="1" t="s">
        <v>2570</v>
      </c>
      <c r="M1197" s="1" t="s">
        <v>2593</v>
      </c>
      <c r="N1197" s="1" t="s">
        <v>2607</v>
      </c>
      <c r="O1197" s="1"/>
      <c r="P1197">
        <v>1</v>
      </c>
      <c r="Q1197" s="1" t="s">
        <v>1603</v>
      </c>
      <c r="R1197" s="1" t="s">
        <v>3107</v>
      </c>
      <c r="S1197" s="1"/>
      <c r="T1197" s="1" t="s">
        <v>3109</v>
      </c>
      <c r="U1197" s="1" t="s">
        <v>1603</v>
      </c>
      <c r="V1197" s="1" t="s">
        <v>1603</v>
      </c>
      <c r="W1197" s="1" t="s">
        <v>3396</v>
      </c>
      <c r="X1197" s="1" t="s">
        <v>3400</v>
      </c>
      <c r="Y1197" s="3">
        <v>46226</v>
      </c>
      <c r="Z1197" s="1" t="s">
        <v>3421</v>
      </c>
      <c r="AA1197" s="3">
        <v>46226</v>
      </c>
      <c r="AB1197" s="1" t="s">
        <v>3416</v>
      </c>
      <c r="AC1197" s="1" t="s">
        <v>3854</v>
      </c>
      <c r="AD1197" s="1" t="s">
        <v>3933</v>
      </c>
      <c r="AE1197" s="1" t="s">
        <v>3933</v>
      </c>
      <c r="AF1197" s="1" t="s">
        <v>3937</v>
      </c>
      <c r="AG1197" s="1" t="s">
        <v>2570</v>
      </c>
      <c r="AH1197" s="1" t="s">
        <v>2593</v>
      </c>
      <c r="AI1197" s="1" t="s">
        <v>3948</v>
      </c>
      <c r="AJ1197" s="1"/>
      <c r="AK1197" s="1"/>
      <c r="AL1197" s="1" t="s">
        <v>3952</v>
      </c>
      <c r="AM1197" s="1" t="s">
        <v>3952</v>
      </c>
      <c r="AN1197" s="1" t="s">
        <v>3959</v>
      </c>
      <c r="AO1197" s="1" t="s">
        <v>3992</v>
      </c>
      <c r="AP1197" s="1" t="s">
        <v>4221</v>
      </c>
      <c r="AQ1197" s="1"/>
      <c r="AR1197">
        <v>4276</v>
      </c>
      <c r="AS1197">
        <v>1</v>
      </c>
      <c r="AT1197" s="1" t="s">
        <v>4235</v>
      </c>
      <c r="AU1197">
        <v>12000000</v>
      </c>
      <c r="AV1197" s="1" t="s">
        <v>4272</v>
      </c>
      <c r="AW1197" s="1" t="s">
        <v>3937</v>
      </c>
      <c r="AX1197">
        <v>3726</v>
      </c>
      <c r="AY1197">
        <v>135967</v>
      </c>
      <c r="AZ1197">
        <v>1</v>
      </c>
      <c r="BA1197" s="1" t="s">
        <v>3416</v>
      </c>
    </row>
    <row r="1198" spans="1:53">
      <c r="A1198" s="1" t="s">
        <v>1228</v>
      </c>
      <c r="B1198">
        <v>0</v>
      </c>
      <c r="C1198">
        <v>21826000</v>
      </c>
      <c r="D1198" s="1" t="s">
        <v>2206</v>
      </c>
      <c r="E1198">
        <v>20</v>
      </c>
      <c r="F1198">
        <v>139132</v>
      </c>
      <c r="G1198">
        <v>1</v>
      </c>
      <c r="H1198" s="1"/>
      <c r="I1198" s="1" t="s">
        <v>2405</v>
      </c>
      <c r="J1198" s="1" t="s">
        <v>2462</v>
      </c>
      <c r="K1198" s="1" t="s">
        <v>2465</v>
      </c>
      <c r="L1198" s="1" t="s">
        <v>2511</v>
      </c>
      <c r="M1198" s="1" t="s">
        <v>2598</v>
      </c>
      <c r="N1198" s="1" t="s">
        <v>2607</v>
      </c>
      <c r="O1198" s="1"/>
      <c r="P1198">
        <v>1</v>
      </c>
      <c r="Q1198" s="1" t="s">
        <v>2968</v>
      </c>
      <c r="R1198" s="1" t="s">
        <v>3107</v>
      </c>
      <c r="S1198" s="1"/>
      <c r="T1198" s="1" t="s">
        <v>3109</v>
      </c>
      <c r="U1198" s="1" t="s">
        <v>3246</v>
      </c>
      <c r="V1198" s="1" t="s">
        <v>3370</v>
      </c>
      <c r="W1198" s="1" t="s">
        <v>3396</v>
      </c>
      <c r="X1198" s="1"/>
      <c r="Y1198" s="3">
        <v>46226</v>
      </c>
      <c r="Z1198" s="1" t="s">
        <v>3421</v>
      </c>
      <c r="AA1198" s="3">
        <v>46226</v>
      </c>
      <c r="AB1198" s="1" t="s">
        <v>3416</v>
      </c>
      <c r="AC1198" s="1" t="s">
        <v>3855</v>
      </c>
      <c r="AD1198" s="1" t="s">
        <v>3933</v>
      </c>
      <c r="AE1198" s="1" t="s">
        <v>3933</v>
      </c>
      <c r="AF1198" s="1" t="s">
        <v>3937</v>
      </c>
      <c r="AG1198" s="1" t="s">
        <v>2511</v>
      </c>
      <c r="AH1198" s="1" t="s">
        <v>2598</v>
      </c>
      <c r="AI1198" s="1" t="s">
        <v>3948</v>
      </c>
      <c r="AJ1198" s="1"/>
      <c r="AK1198" s="1"/>
      <c r="AL1198" s="1" t="s">
        <v>3953</v>
      </c>
      <c r="AM1198" s="1" t="s">
        <v>3952</v>
      </c>
      <c r="AN1198" s="1" t="s">
        <v>3959</v>
      </c>
      <c r="AO1198" s="1" t="s">
        <v>3982</v>
      </c>
      <c r="AP1198" s="1" t="s">
        <v>4221</v>
      </c>
      <c r="AQ1198" s="1"/>
      <c r="AR1198">
        <v>22421</v>
      </c>
      <c r="AS1198">
        <v>1</v>
      </c>
      <c r="AT1198" s="1" t="s">
        <v>4235</v>
      </c>
      <c r="AU1198">
        <v>21826000</v>
      </c>
      <c r="AV1198" s="1" t="s">
        <v>4305</v>
      </c>
      <c r="AW1198" s="1" t="s">
        <v>3937</v>
      </c>
      <c r="AX1198">
        <v>2633</v>
      </c>
      <c r="AY1198">
        <v>135968</v>
      </c>
      <c r="AZ1198">
        <v>1</v>
      </c>
      <c r="BA1198" s="1" t="s">
        <v>3416</v>
      </c>
    </row>
    <row r="1199" spans="1:53">
      <c r="A1199" s="1" t="s">
        <v>1229</v>
      </c>
      <c r="B1199">
        <v>0</v>
      </c>
      <c r="C1199">
        <v>-3273900</v>
      </c>
      <c r="D1199" s="1" t="s">
        <v>2207</v>
      </c>
      <c r="E1199">
        <v>20</v>
      </c>
      <c r="F1199">
        <v>139132</v>
      </c>
      <c r="G1199">
        <v>2</v>
      </c>
      <c r="H1199" s="1"/>
      <c r="I1199" s="1" t="s">
        <v>2415</v>
      </c>
      <c r="J1199" s="1" t="s">
        <v>2462</v>
      </c>
      <c r="K1199" s="1" t="s">
        <v>2465</v>
      </c>
      <c r="L1199" s="1" t="s">
        <v>2511</v>
      </c>
      <c r="M1199" s="1" t="s">
        <v>2598</v>
      </c>
      <c r="N1199" s="1" t="s">
        <v>2607</v>
      </c>
      <c r="O1199" s="1"/>
      <c r="P1199">
        <v>0</v>
      </c>
      <c r="Q1199" s="1" t="s">
        <v>2609</v>
      </c>
      <c r="R1199" s="1" t="s">
        <v>3107</v>
      </c>
      <c r="S1199" s="1"/>
      <c r="T1199" s="1" t="s">
        <v>3109</v>
      </c>
      <c r="U1199" s="1" t="s">
        <v>3246</v>
      </c>
      <c r="V1199" s="1" t="s">
        <v>3370</v>
      </c>
      <c r="W1199" s="1" t="s">
        <v>3396</v>
      </c>
      <c r="X1199" s="1"/>
      <c r="Y1199" s="3">
        <v>46226</v>
      </c>
      <c r="Z1199" s="1" t="s">
        <v>3421</v>
      </c>
      <c r="AA1199" s="3">
        <v>46226</v>
      </c>
      <c r="AB1199" s="1" t="s">
        <v>3416</v>
      </c>
      <c r="AC1199" s="1" t="s">
        <v>3855</v>
      </c>
      <c r="AD1199" s="1" t="s">
        <v>3933</v>
      </c>
      <c r="AE1199" s="1" t="s">
        <v>3933</v>
      </c>
      <c r="AF1199" s="1" t="s">
        <v>3937</v>
      </c>
      <c r="AG1199" s="1" t="s">
        <v>2511</v>
      </c>
      <c r="AH1199" s="1" t="s">
        <v>2598</v>
      </c>
      <c r="AI1199" s="1" t="s">
        <v>3948</v>
      </c>
      <c r="AJ1199" s="1"/>
      <c r="AK1199" s="1"/>
      <c r="AL1199" s="1" t="s">
        <v>3953</v>
      </c>
      <c r="AM1199" s="1" t="s">
        <v>3954</v>
      </c>
      <c r="AN1199" s="1" t="s">
        <v>3959</v>
      </c>
      <c r="AO1199" s="1" t="s">
        <v>3982</v>
      </c>
      <c r="AP1199" s="1" t="s">
        <v>4221</v>
      </c>
      <c r="AQ1199" s="1"/>
      <c r="AR1199">
        <v>2057</v>
      </c>
      <c r="AS1199">
        <v>1</v>
      </c>
      <c r="AT1199" s="1" t="s">
        <v>4235</v>
      </c>
      <c r="AU1199">
        <v>-3273900</v>
      </c>
      <c r="AV1199" s="1" t="s">
        <v>120</v>
      </c>
      <c r="AW1199" s="1" t="s">
        <v>3937</v>
      </c>
      <c r="AX1199">
        <v>2633</v>
      </c>
      <c r="AY1199">
        <v>135968</v>
      </c>
      <c r="AZ1199">
        <v>2</v>
      </c>
      <c r="BA1199" s="1" t="s">
        <v>3416</v>
      </c>
    </row>
    <row r="1200" spans="1:53">
      <c r="A1200" s="1" t="s">
        <v>1230</v>
      </c>
      <c r="B1200">
        <v>0</v>
      </c>
      <c r="C1200">
        <v>6704000</v>
      </c>
      <c r="D1200" s="1" t="s">
        <v>2208</v>
      </c>
      <c r="E1200">
        <v>20</v>
      </c>
      <c r="F1200">
        <v>139120</v>
      </c>
      <c r="G1200">
        <v>1</v>
      </c>
      <c r="H1200" s="1"/>
      <c r="I1200" s="1" t="s">
        <v>2417</v>
      </c>
      <c r="J1200" s="1" t="s">
        <v>2462</v>
      </c>
      <c r="K1200" s="1" t="s">
        <v>2465</v>
      </c>
      <c r="L1200" s="1" t="s">
        <v>2570</v>
      </c>
      <c r="M1200" s="1" t="s">
        <v>2593</v>
      </c>
      <c r="N1200" s="1" t="s">
        <v>2607</v>
      </c>
      <c r="O1200" s="1"/>
      <c r="P1200">
        <v>1</v>
      </c>
      <c r="Q1200" s="1" t="s">
        <v>2969</v>
      </c>
      <c r="R1200" s="1" t="s">
        <v>3107</v>
      </c>
      <c r="S1200" s="1"/>
      <c r="T1200" s="1" t="s">
        <v>3109</v>
      </c>
      <c r="U1200" s="1" t="s">
        <v>3247</v>
      </c>
      <c r="V1200" s="1" t="s">
        <v>3371</v>
      </c>
      <c r="W1200" s="1" t="s">
        <v>3396</v>
      </c>
      <c r="X1200" s="1"/>
      <c r="Y1200" s="3">
        <v>46226</v>
      </c>
      <c r="Z1200" s="1" t="s">
        <v>3421</v>
      </c>
      <c r="AA1200" s="3">
        <v>46226</v>
      </c>
      <c r="AB1200" s="1" t="s">
        <v>3416</v>
      </c>
      <c r="AC1200" s="1" t="s">
        <v>3856</v>
      </c>
      <c r="AD1200" s="1" t="s">
        <v>3933</v>
      </c>
      <c r="AE1200" s="1" t="s">
        <v>3933</v>
      </c>
      <c r="AF1200" s="1" t="s">
        <v>3937</v>
      </c>
      <c r="AG1200" s="1" t="s">
        <v>2570</v>
      </c>
      <c r="AH1200" s="1" t="s">
        <v>2593</v>
      </c>
      <c r="AI1200" s="1" t="s">
        <v>3948</v>
      </c>
      <c r="AJ1200" s="1"/>
      <c r="AK1200" s="1"/>
      <c r="AL1200" s="1" t="s">
        <v>3952</v>
      </c>
      <c r="AM1200" s="1" t="s">
        <v>3952</v>
      </c>
      <c r="AN1200" s="1" t="s">
        <v>3959</v>
      </c>
      <c r="AO1200" s="1" t="s">
        <v>4036</v>
      </c>
      <c r="AP1200" s="1" t="s">
        <v>4221</v>
      </c>
      <c r="AQ1200" s="1"/>
      <c r="AR1200">
        <v>4276</v>
      </c>
      <c r="AS1200">
        <v>1</v>
      </c>
      <c r="AT1200" s="1" t="s">
        <v>4235</v>
      </c>
      <c r="AU1200">
        <v>6704000</v>
      </c>
      <c r="AV1200" s="1" t="s">
        <v>4272</v>
      </c>
      <c r="AW1200" s="1" t="s">
        <v>3937</v>
      </c>
      <c r="AX1200">
        <v>3042</v>
      </c>
      <c r="AY1200">
        <v>135969</v>
      </c>
      <c r="AZ1200">
        <v>1</v>
      </c>
      <c r="BA1200" s="1" t="s">
        <v>3417</v>
      </c>
    </row>
    <row r="1201" spans="1:53">
      <c r="A1201" s="1" t="s">
        <v>1231</v>
      </c>
      <c r="B1201">
        <v>0</v>
      </c>
      <c r="C1201">
        <v>3260000</v>
      </c>
      <c r="D1201" s="1" t="s">
        <v>2209</v>
      </c>
      <c r="E1201">
        <v>20</v>
      </c>
      <c r="F1201">
        <v>139120</v>
      </c>
      <c r="G1201">
        <v>2</v>
      </c>
      <c r="H1201" s="1"/>
      <c r="I1201" s="1" t="s">
        <v>2417</v>
      </c>
      <c r="J1201" s="1" t="s">
        <v>2462</v>
      </c>
      <c r="K1201" s="1" t="s">
        <v>2465</v>
      </c>
      <c r="L1201" s="1" t="s">
        <v>2570</v>
      </c>
      <c r="M1201" s="1" t="s">
        <v>2593</v>
      </c>
      <c r="N1201" s="1" t="s">
        <v>2607</v>
      </c>
      <c r="O1201" s="1"/>
      <c r="P1201">
        <v>1</v>
      </c>
      <c r="Q1201" s="1" t="s">
        <v>2970</v>
      </c>
      <c r="R1201" s="1" t="s">
        <v>3107</v>
      </c>
      <c r="S1201" s="1"/>
      <c r="T1201" s="1" t="s">
        <v>3109</v>
      </c>
      <c r="U1201" s="1" t="s">
        <v>3247</v>
      </c>
      <c r="V1201" s="1" t="s">
        <v>3371</v>
      </c>
      <c r="W1201" s="1" t="s">
        <v>3396</v>
      </c>
      <c r="X1201" s="1"/>
      <c r="Y1201" s="3">
        <v>46226</v>
      </c>
      <c r="Z1201" s="1" t="s">
        <v>3421</v>
      </c>
      <c r="AA1201" s="3">
        <v>46226</v>
      </c>
      <c r="AB1201" s="1" t="s">
        <v>3416</v>
      </c>
      <c r="AC1201" s="1" t="s">
        <v>3856</v>
      </c>
      <c r="AD1201" s="1" t="s">
        <v>3933</v>
      </c>
      <c r="AE1201" s="1" t="s">
        <v>3933</v>
      </c>
      <c r="AF1201" s="1" t="s">
        <v>3937</v>
      </c>
      <c r="AG1201" s="1" t="s">
        <v>2570</v>
      </c>
      <c r="AH1201" s="1" t="s">
        <v>2593</v>
      </c>
      <c r="AI1201" s="1" t="s">
        <v>3948</v>
      </c>
      <c r="AJ1201" s="1"/>
      <c r="AK1201" s="1"/>
      <c r="AL1201" s="1" t="s">
        <v>3952</v>
      </c>
      <c r="AM1201" s="1" t="s">
        <v>3952</v>
      </c>
      <c r="AN1201" s="1" t="s">
        <v>3959</v>
      </c>
      <c r="AO1201" s="1" t="s">
        <v>4036</v>
      </c>
      <c r="AP1201" s="1" t="s">
        <v>4221</v>
      </c>
      <c r="AQ1201" s="1"/>
      <c r="AR1201">
        <v>4276</v>
      </c>
      <c r="AS1201">
        <v>1</v>
      </c>
      <c r="AT1201" s="1" t="s">
        <v>4235</v>
      </c>
      <c r="AU1201">
        <v>3260000</v>
      </c>
      <c r="AV1201" s="1" t="s">
        <v>4272</v>
      </c>
      <c r="AW1201" s="1" t="s">
        <v>3937</v>
      </c>
      <c r="AX1201">
        <v>3042</v>
      </c>
      <c r="AY1201">
        <v>135969</v>
      </c>
      <c r="AZ1201">
        <v>2</v>
      </c>
      <c r="BA1201" s="1" t="s">
        <v>3417</v>
      </c>
    </row>
    <row r="1202" spans="1:53">
      <c r="A1202" s="1" t="s">
        <v>1232</v>
      </c>
      <c r="B1202">
        <v>0</v>
      </c>
      <c r="C1202">
        <v>2000000</v>
      </c>
      <c r="D1202" s="1" t="s">
        <v>1837</v>
      </c>
      <c r="E1202">
        <v>20</v>
      </c>
      <c r="F1202">
        <v>139141</v>
      </c>
      <c r="G1202">
        <v>1</v>
      </c>
      <c r="H1202" s="1"/>
      <c r="I1202" s="1" t="s">
        <v>2405</v>
      </c>
      <c r="J1202" s="1" t="s">
        <v>2462</v>
      </c>
      <c r="K1202" s="1" t="s">
        <v>2465</v>
      </c>
      <c r="L1202" s="1" t="s">
        <v>2511</v>
      </c>
      <c r="M1202" s="1" t="s">
        <v>2598</v>
      </c>
      <c r="N1202" s="1" t="s">
        <v>2607</v>
      </c>
      <c r="O1202" s="1"/>
      <c r="P1202">
        <v>1</v>
      </c>
      <c r="Q1202" s="1" t="s">
        <v>2123</v>
      </c>
      <c r="R1202" s="1" t="s">
        <v>3107</v>
      </c>
      <c r="S1202" s="1"/>
      <c r="T1202" s="1" t="s">
        <v>3109</v>
      </c>
      <c r="U1202" s="1" t="s">
        <v>3248</v>
      </c>
      <c r="V1202" s="1" t="s">
        <v>3372</v>
      </c>
      <c r="W1202" s="1" t="s">
        <v>3396</v>
      </c>
      <c r="X1202" s="1"/>
      <c r="Y1202" s="3">
        <v>46226</v>
      </c>
      <c r="Z1202" s="1" t="s">
        <v>3421</v>
      </c>
      <c r="AA1202" s="3">
        <v>46226</v>
      </c>
      <c r="AB1202" s="1" t="s">
        <v>3416</v>
      </c>
      <c r="AC1202" s="1" t="s">
        <v>3857</v>
      </c>
      <c r="AD1202" s="1" t="s">
        <v>3933</v>
      </c>
      <c r="AE1202" s="1" t="s">
        <v>3933</v>
      </c>
      <c r="AF1202" s="1" t="s">
        <v>3937</v>
      </c>
      <c r="AG1202" s="1" t="s">
        <v>2511</v>
      </c>
      <c r="AH1202" s="1" t="s">
        <v>2598</v>
      </c>
      <c r="AI1202" s="1" t="s">
        <v>3948</v>
      </c>
      <c r="AJ1202" s="1"/>
      <c r="AK1202" s="1"/>
      <c r="AL1202" s="1" t="s">
        <v>3953</v>
      </c>
      <c r="AM1202" s="1" t="s">
        <v>3952</v>
      </c>
      <c r="AN1202" s="1" t="s">
        <v>3959</v>
      </c>
      <c r="AO1202" s="1" t="s">
        <v>4014</v>
      </c>
      <c r="AP1202" s="1" t="s">
        <v>4221</v>
      </c>
      <c r="AQ1202" s="1"/>
      <c r="AR1202">
        <v>22421</v>
      </c>
      <c r="AS1202">
        <v>1</v>
      </c>
      <c r="AT1202" s="1" t="s">
        <v>4235</v>
      </c>
      <c r="AU1202">
        <v>2000000</v>
      </c>
      <c r="AV1202" s="1" t="s">
        <v>4305</v>
      </c>
      <c r="AW1202" s="1" t="s">
        <v>3937</v>
      </c>
      <c r="AX1202">
        <v>2053</v>
      </c>
      <c r="AY1202">
        <v>135970</v>
      </c>
      <c r="AZ1202">
        <v>1</v>
      </c>
      <c r="BA1202" s="1" t="s">
        <v>3416</v>
      </c>
    </row>
    <row r="1203" spans="1:53">
      <c r="A1203" s="1" t="s">
        <v>1233</v>
      </c>
      <c r="B1203">
        <v>0</v>
      </c>
      <c r="C1203">
        <v>3558772</v>
      </c>
      <c r="D1203" s="1" t="s">
        <v>2210</v>
      </c>
      <c r="E1203">
        <v>20</v>
      </c>
      <c r="F1203">
        <v>139141</v>
      </c>
      <c r="G1203">
        <v>2</v>
      </c>
      <c r="H1203" s="1"/>
      <c r="I1203" s="1" t="s">
        <v>2405</v>
      </c>
      <c r="J1203" s="1" t="s">
        <v>2462</v>
      </c>
      <c r="K1203" s="1" t="s">
        <v>2465</v>
      </c>
      <c r="L1203" s="1" t="s">
        <v>2511</v>
      </c>
      <c r="M1203" s="1" t="s">
        <v>2598</v>
      </c>
      <c r="N1203" s="1" t="s">
        <v>2607</v>
      </c>
      <c r="O1203" s="1"/>
      <c r="P1203">
        <v>0</v>
      </c>
      <c r="Q1203" s="1" t="s">
        <v>2609</v>
      </c>
      <c r="R1203" s="1" t="s">
        <v>3107</v>
      </c>
      <c r="S1203" s="1"/>
      <c r="T1203" s="1" t="s">
        <v>3109</v>
      </c>
      <c r="U1203" s="1" t="s">
        <v>3248</v>
      </c>
      <c r="V1203" s="1" t="s">
        <v>3372</v>
      </c>
      <c r="W1203" s="1" t="s">
        <v>3396</v>
      </c>
      <c r="X1203" s="1"/>
      <c r="Y1203" s="3">
        <v>46226</v>
      </c>
      <c r="Z1203" s="1" t="s">
        <v>3421</v>
      </c>
      <c r="AA1203" s="3">
        <v>46226</v>
      </c>
      <c r="AB1203" s="1" t="s">
        <v>3416</v>
      </c>
      <c r="AC1203" s="1" t="s">
        <v>3857</v>
      </c>
      <c r="AD1203" s="1" t="s">
        <v>3933</v>
      </c>
      <c r="AE1203" s="1" t="s">
        <v>3933</v>
      </c>
      <c r="AF1203" s="1" t="s">
        <v>3937</v>
      </c>
      <c r="AG1203" s="1" t="s">
        <v>2511</v>
      </c>
      <c r="AH1203" s="1" t="s">
        <v>2598</v>
      </c>
      <c r="AI1203" s="1" t="s">
        <v>3948</v>
      </c>
      <c r="AJ1203" s="1"/>
      <c r="AK1203" s="1"/>
      <c r="AL1203" s="1" t="s">
        <v>3953</v>
      </c>
      <c r="AM1203" s="1" t="s">
        <v>3954</v>
      </c>
      <c r="AN1203" s="1" t="s">
        <v>3959</v>
      </c>
      <c r="AO1203" s="1" t="s">
        <v>4014</v>
      </c>
      <c r="AP1203" s="1" t="s">
        <v>4221</v>
      </c>
      <c r="AQ1203" s="1"/>
      <c r="AR1203">
        <v>22421</v>
      </c>
      <c r="AS1203">
        <v>1</v>
      </c>
      <c r="AT1203" s="1" t="s">
        <v>4235</v>
      </c>
      <c r="AU1203">
        <v>3558772</v>
      </c>
      <c r="AV1203" s="1" t="s">
        <v>4305</v>
      </c>
      <c r="AW1203" s="1" t="s">
        <v>3937</v>
      </c>
      <c r="AX1203">
        <v>2053</v>
      </c>
      <c r="AY1203">
        <v>135970</v>
      </c>
      <c r="AZ1203">
        <v>2</v>
      </c>
      <c r="BA1203" s="1" t="s">
        <v>3416</v>
      </c>
    </row>
    <row r="1204" spans="1:53">
      <c r="A1204" s="1" t="s">
        <v>1234</v>
      </c>
      <c r="B1204">
        <v>0</v>
      </c>
      <c r="C1204">
        <v>29215000</v>
      </c>
      <c r="D1204" s="1" t="s">
        <v>2211</v>
      </c>
      <c r="E1204">
        <v>20</v>
      </c>
      <c r="F1204">
        <v>139141</v>
      </c>
      <c r="G1204">
        <v>3</v>
      </c>
      <c r="H1204" s="1"/>
      <c r="I1204" s="1" t="s">
        <v>2405</v>
      </c>
      <c r="J1204" s="1" t="s">
        <v>2462</v>
      </c>
      <c r="K1204" s="1" t="s">
        <v>2465</v>
      </c>
      <c r="L1204" s="1" t="s">
        <v>2511</v>
      </c>
      <c r="M1204" s="1" t="s">
        <v>2598</v>
      </c>
      <c r="N1204" s="1" t="s">
        <v>2607</v>
      </c>
      <c r="O1204" s="1"/>
      <c r="P1204">
        <v>0</v>
      </c>
      <c r="Q1204" s="1" t="s">
        <v>2609</v>
      </c>
      <c r="R1204" s="1" t="s">
        <v>3107</v>
      </c>
      <c r="S1204" s="1"/>
      <c r="T1204" s="1" t="s">
        <v>3109</v>
      </c>
      <c r="U1204" s="1" t="s">
        <v>3248</v>
      </c>
      <c r="V1204" s="1" t="s">
        <v>3372</v>
      </c>
      <c r="W1204" s="1" t="s">
        <v>3396</v>
      </c>
      <c r="X1204" s="1"/>
      <c r="Y1204" s="3">
        <v>46226</v>
      </c>
      <c r="Z1204" s="1" t="s">
        <v>3421</v>
      </c>
      <c r="AA1204" s="3">
        <v>46226</v>
      </c>
      <c r="AB1204" s="1" t="s">
        <v>3416</v>
      </c>
      <c r="AC1204" s="1" t="s">
        <v>3857</v>
      </c>
      <c r="AD1204" s="1" t="s">
        <v>3933</v>
      </c>
      <c r="AE1204" s="1" t="s">
        <v>3933</v>
      </c>
      <c r="AF1204" s="1" t="s">
        <v>3937</v>
      </c>
      <c r="AG1204" s="1" t="s">
        <v>2511</v>
      </c>
      <c r="AH1204" s="1" t="s">
        <v>2598</v>
      </c>
      <c r="AI1204" s="1" t="s">
        <v>3948</v>
      </c>
      <c r="AJ1204" s="1"/>
      <c r="AK1204" s="1"/>
      <c r="AL1204" s="1" t="s">
        <v>3953</v>
      </c>
      <c r="AM1204" s="1" t="s">
        <v>3954</v>
      </c>
      <c r="AN1204" s="1" t="s">
        <v>3959</v>
      </c>
      <c r="AO1204" s="1" t="s">
        <v>4014</v>
      </c>
      <c r="AP1204" s="1" t="s">
        <v>4221</v>
      </c>
      <c r="AQ1204" s="1"/>
      <c r="AR1204">
        <v>22421</v>
      </c>
      <c r="AS1204">
        <v>1</v>
      </c>
      <c r="AT1204" s="1" t="s">
        <v>4235</v>
      </c>
      <c r="AU1204">
        <v>29215000</v>
      </c>
      <c r="AV1204" s="1" t="s">
        <v>4305</v>
      </c>
      <c r="AW1204" s="1" t="s">
        <v>3937</v>
      </c>
      <c r="AX1204">
        <v>2053</v>
      </c>
      <c r="AY1204">
        <v>135970</v>
      </c>
      <c r="AZ1204">
        <v>3</v>
      </c>
      <c r="BA1204" s="1" t="s">
        <v>3416</v>
      </c>
    </row>
    <row r="1205" spans="1:53">
      <c r="A1205" s="1" t="s">
        <v>1235</v>
      </c>
      <c r="B1205">
        <v>0</v>
      </c>
      <c r="C1205">
        <v>6630000</v>
      </c>
      <c r="D1205" s="1" t="s">
        <v>1868</v>
      </c>
      <c r="E1205">
        <v>20</v>
      </c>
      <c r="F1205">
        <v>139141</v>
      </c>
      <c r="G1205">
        <v>4</v>
      </c>
      <c r="H1205" s="1"/>
      <c r="I1205" s="1" t="s">
        <v>2405</v>
      </c>
      <c r="J1205" s="1" t="s">
        <v>2462</v>
      </c>
      <c r="K1205" s="1" t="s">
        <v>2465</v>
      </c>
      <c r="L1205" s="1" t="s">
        <v>2511</v>
      </c>
      <c r="M1205" s="1" t="s">
        <v>2598</v>
      </c>
      <c r="N1205" s="1" t="s">
        <v>2607</v>
      </c>
      <c r="O1205" s="1"/>
      <c r="P1205">
        <v>0</v>
      </c>
      <c r="Q1205" s="1" t="s">
        <v>2609</v>
      </c>
      <c r="R1205" s="1" t="s">
        <v>3107</v>
      </c>
      <c r="S1205" s="1"/>
      <c r="T1205" s="1" t="s">
        <v>3109</v>
      </c>
      <c r="U1205" s="1" t="s">
        <v>3248</v>
      </c>
      <c r="V1205" s="1" t="s">
        <v>3372</v>
      </c>
      <c r="W1205" s="1" t="s">
        <v>3396</v>
      </c>
      <c r="X1205" s="1"/>
      <c r="Y1205" s="3">
        <v>46226</v>
      </c>
      <c r="Z1205" s="1" t="s">
        <v>3421</v>
      </c>
      <c r="AA1205" s="3">
        <v>46226</v>
      </c>
      <c r="AB1205" s="1" t="s">
        <v>3416</v>
      </c>
      <c r="AC1205" s="1" t="s">
        <v>3857</v>
      </c>
      <c r="AD1205" s="1" t="s">
        <v>3933</v>
      </c>
      <c r="AE1205" s="1" t="s">
        <v>3933</v>
      </c>
      <c r="AF1205" s="1" t="s">
        <v>3937</v>
      </c>
      <c r="AG1205" s="1" t="s">
        <v>2511</v>
      </c>
      <c r="AH1205" s="1" t="s">
        <v>2598</v>
      </c>
      <c r="AI1205" s="1" t="s">
        <v>3948</v>
      </c>
      <c r="AJ1205" s="1"/>
      <c r="AK1205" s="1"/>
      <c r="AL1205" s="1" t="s">
        <v>3953</v>
      </c>
      <c r="AM1205" s="1" t="s">
        <v>3954</v>
      </c>
      <c r="AN1205" s="1" t="s">
        <v>3959</v>
      </c>
      <c r="AO1205" s="1" t="s">
        <v>4014</v>
      </c>
      <c r="AP1205" s="1" t="s">
        <v>4221</v>
      </c>
      <c r="AQ1205" s="1"/>
      <c r="AR1205">
        <v>22421</v>
      </c>
      <c r="AS1205">
        <v>1</v>
      </c>
      <c r="AT1205" s="1" t="s">
        <v>4235</v>
      </c>
      <c r="AU1205">
        <v>6630000</v>
      </c>
      <c r="AV1205" s="1" t="s">
        <v>4305</v>
      </c>
      <c r="AW1205" s="1" t="s">
        <v>3937</v>
      </c>
      <c r="AX1205">
        <v>2053</v>
      </c>
      <c r="AY1205">
        <v>135970</v>
      </c>
      <c r="AZ1205">
        <v>4</v>
      </c>
      <c r="BA1205" s="1" t="s">
        <v>3416</v>
      </c>
    </row>
    <row r="1206" spans="1:53">
      <c r="A1206" s="1" t="s">
        <v>1229</v>
      </c>
      <c r="B1206">
        <v>0</v>
      </c>
      <c r="C1206">
        <v>-6210566</v>
      </c>
      <c r="D1206" s="1" t="s">
        <v>2212</v>
      </c>
      <c r="E1206">
        <v>20</v>
      </c>
      <c r="F1206">
        <v>139141</v>
      </c>
      <c r="G1206">
        <v>5</v>
      </c>
      <c r="H1206" s="1"/>
      <c r="I1206" s="1" t="s">
        <v>2415</v>
      </c>
      <c r="J1206" s="1" t="s">
        <v>2462</v>
      </c>
      <c r="K1206" s="1" t="s">
        <v>2465</v>
      </c>
      <c r="L1206" s="1" t="s">
        <v>2511</v>
      </c>
      <c r="M1206" s="1" t="s">
        <v>2598</v>
      </c>
      <c r="N1206" s="1" t="s">
        <v>2607</v>
      </c>
      <c r="O1206" s="1"/>
      <c r="P1206">
        <v>0</v>
      </c>
      <c r="Q1206" s="1" t="s">
        <v>2609</v>
      </c>
      <c r="R1206" s="1" t="s">
        <v>3107</v>
      </c>
      <c r="S1206" s="1"/>
      <c r="T1206" s="1" t="s">
        <v>3109</v>
      </c>
      <c r="U1206" s="1" t="s">
        <v>3248</v>
      </c>
      <c r="V1206" s="1" t="s">
        <v>3372</v>
      </c>
      <c r="W1206" s="1" t="s">
        <v>3396</v>
      </c>
      <c r="X1206" s="1"/>
      <c r="Y1206" s="3">
        <v>46226</v>
      </c>
      <c r="Z1206" s="1" t="s">
        <v>3421</v>
      </c>
      <c r="AA1206" s="3">
        <v>46226</v>
      </c>
      <c r="AB1206" s="1" t="s">
        <v>3416</v>
      </c>
      <c r="AC1206" s="1" t="s">
        <v>3857</v>
      </c>
      <c r="AD1206" s="1" t="s">
        <v>3933</v>
      </c>
      <c r="AE1206" s="1" t="s">
        <v>3933</v>
      </c>
      <c r="AF1206" s="1" t="s">
        <v>3937</v>
      </c>
      <c r="AG1206" s="1" t="s">
        <v>2511</v>
      </c>
      <c r="AH1206" s="1" t="s">
        <v>2598</v>
      </c>
      <c r="AI1206" s="1" t="s">
        <v>3948</v>
      </c>
      <c r="AJ1206" s="1"/>
      <c r="AK1206" s="1"/>
      <c r="AL1206" s="1" t="s">
        <v>3953</v>
      </c>
      <c r="AM1206" s="1" t="s">
        <v>3954</v>
      </c>
      <c r="AN1206" s="1" t="s">
        <v>3959</v>
      </c>
      <c r="AO1206" s="1" t="s">
        <v>4014</v>
      </c>
      <c r="AP1206" s="1" t="s">
        <v>4221</v>
      </c>
      <c r="AQ1206" s="1"/>
      <c r="AR1206">
        <v>2057</v>
      </c>
      <c r="AS1206">
        <v>1</v>
      </c>
      <c r="AT1206" s="1" t="s">
        <v>4235</v>
      </c>
      <c r="AU1206">
        <v>-6210566</v>
      </c>
      <c r="AV1206" s="1" t="s">
        <v>120</v>
      </c>
      <c r="AW1206" s="1" t="s">
        <v>3937</v>
      </c>
      <c r="AX1206">
        <v>2053</v>
      </c>
      <c r="AY1206">
        <v>135970</v>
      </c>
      <c r="AZ1206">
        <v>5</v>
      </c>
      <c r="BA1206" s="1" t="s">
        <v>3416</v>
      </c>
    </row>
    <row r="1207" spans="1:53">
      <c r="A1207" s="1" t="s">
        <v>1236</v>
      </c>
      <c r="B1207">
        <v>0</v>
      </c>
      <c r="C1207">
        <v>6599602.7999999998</v>
      </c>
      <c r="D1207" s="1" t="s">
        <v>2213</v>
      </c>
      <c r="E1207">
        <v>20</v>
      </c>
      <c r="F1207">
        <v>139157</v>
      </c>
      <c r="G1207">
        <v>1</v>
      </c>
      <c r="H1207" s="1"/>
      <c r="I1207" s="1" t="s">
        <v>2405</v>
      </c>
      <c r="J1207" s="1" t="s">
        <v>2462</v>
      </c>
      <c r="K1207" s="1" t="s">
        <v>2465</v>
      </c>
      <c r="L1207" s="1" t="s">
        <v>2529</v>
      </c>
      <c r="M1207" s="1" t="s">
        <v>2465</v>
      </c>
      <c r="N1207" s="1" t="s">
        <v>2607</v>
      </c>
      <c r="O1207" s="1"/>
      <c r="P1207">
        <v>12</v>
      </c>
      <c r="Q1207" s="1" t="s">
        <v>2971</v>
      </c>
      <c r="R1207" s="1" t="s">
        <v>3107</v>
      </c>
      <c r="S1207" s="1"/>
      <c r="T1207" s="1" t="s">
        <v>3109</v>
      </c>
      <c r="U1207" s="1" t="s">
        <v>2971</v>
      </c>
      <c r="V1207" s="1" t="s">
        <v>2213</v>
      </c>
      <c r="W1207" s="1" t="s">
        <v>3396</v>
      </c>
      <c r="X1207" s="1"/>
      <c r="Y1207" s="3">
        <v>46226</v>
      </c>
      <c r="Z1207" s="1" t="s">
        <v>3421</v>
      </c>
      <c r="AA1207" s="3">
        <v>46226</v>
      </c>
      <c r="AB1207" s="1" t="s">
        <v>3416</v>
      </c>
      <c r="AC1207" s="1" t="s">
        <v>3858</v>
      </c>
      <c r="AD1207" s="1" t="s">
        <v>3933</v>
      </c>
      <c r="AE1207" s="1" t="s">
        <v>3933</v>
      </c>
      <c r="AF1207" s="1" t="s">
        <v>3937</v>
      </c>
      <c r="AG1207" s="1" t="s">
        <v>2529</v>
      </c>
      <c r="AH1207" s="1" t="s">
        <v>2465</v>
      </c>
      <c r="AI1207" s="1" t="s">
        <v>3948</v>
      </c>
      <c r="AJ1207" s="1"/>
      <c r="AK1207" s="1"/>
      <c r="AL1207" s="1" t="s">
        <v>3952</v>
      </c>
      <c r="AM1207" s="1" t="s">
        <v>3952</v>
      </c>
      <c r="AN1207" s="1" t="s">
        <v>3959</v>
      </c>
      <c r="AO1207" s="1" t="s">
        <v>4002</v>
      </c>
      <c r="AP1207" s="1" t="s">
        <v>4221</v>
      </c>
      <c r="AQ1207" s="1"/>
      <c r="AR1207">
        <v>22414</v>
      </c>
      <c r="AS1207">
        <v>12</v>
      </c>
      <c r="AT1207" s="1" t="s">
        <v>4235</v>
      </c>
      <c r="AU1207">
        <v>549966.9</v>
      </c>
      <c r="AV1207" s="1" t="s">
        <v>4376</v>
      </c>
      <c r="AW1207" s="1" t="s">
        <v>3937</v>
      </c>
      <c r="AX1207">
        <v>723</v>
      </c>
      <c r="AY1207">
        <v>135971</v>
      </c>
      <c r="AZ1207">
        <v>1</v>
      </c>
      <c r="BA1207" s="1" t="s">
        <v>3417</v>
      </c>
    </row>
    <row r="1208" spans="1:53">
      <c r="A1208" s="1" t="s">
        <v>1237</v>
      </c>
      <c r="B1208">
        <v>0</v>
      </c>
      <c r="C1208">
        <v>2100000</v>
      </c>
      <c r="D1208" s="1" t="s">
        <v>1435</v>
      </c>
      <c r="E1208">
        <v>20</v>
      </c>
      <c r="F1208">
        <v>139156</v>
      </c>
      <c r="G1208">
        <v>1</v>
      </c>
      <c r="H1208" s="1"/>
      <c r="I1208" s="1" t="s">
        <v>2418</v>
      </c>
      <c r="J1208" s="1" t="s">
        <v>2462</v>
      </c>
      <c r="K1208" s="1" t="s">
        <v>2464</v>
      </c>
      <c r="L1208" s="1" t="s">
        <v>2473</v>
      </c>
      <c r="M1208" s="1" t="s">
        <v>2587</v>
      </c>
      <c r="N1208" s="1" t="s">
        <v>2607</v>
      </c>
      <c r="O1208" s="1"/>
      <c r="P1208">
        <v>60</v>
      </c>
      <c r="Q1208" s="1" t="s">
        <v>1436</v>
      </c>
      <c r="R1208" s="1" t="s">
        <v>3107</v>
      </c>
      <c r="S1208" s="1"/>
      <c r="T1208" s="1" t="s">
        <v>3108</v>
      </c>
      <c r="U1208" s="1" t="s">
        <v>3249</v>
      </c>
      <c r="V1208" s="1" t="s">
        <v>3373</v>
      </c>
      <c r="W1208" s="1" t="s">
        <v>3396</v>
      </c>
      <c r="X1208" s="1" t="s">
        <v>3400</v>
      </c>
      <c r="Y1208" s="3">
        <v>46230</v>
      </c>
      <c r="Z1208" s="1" t="s">
        <v>3417</v>
      </c>
      <c r="AA1208" s="3">
        <v>46230</v>
      </c>
      <c r="AB1208" s="1" t="s">
        <v>3416</v>
      </c>
      <c r="AC1208" s="1" t="s">
        <v>3859</v>
      </c>
      <c r="AD1208" s="1" t="s">
        <v>3933</v>
      </c>
      <c r="AE1208" s="1" t="s">
        <v>3933</v>
      </c>
      <c r="AF1208" s="1" t="s">
        <v>3939</v>
      </c>
      <c r="AG1208" s="1" t="s">
        <v>2473</v>
      </c>
      <c r="AH1208" s="1" t="s">
        <v>2587</v>
      </c>
      <c r="AI1208" s="1" t="s">
        <v>3948</v>
      </c>
      <c r="AJ1208" s="1"/>
      <c r="AK1208" s="1"/>
      <c r="AL1208" s="1" t="s">
        <v>3952</v>
      </c>
      <c r="AM1208" s="1" t="s">
        <v>3952</v>
      </c>
      <c r="AN1208" s="1" t="s">
        <v>3958</v>
      </c>
      <c r="AO1208" s="1" t="s">
        <v>3968</v>
      </c>
      <c r="AP1208" s="1" t="s">
        <v>4215</v>
      </c>
      <c r="AQ1208" s="1"/>
      <c r="AR1208">
        <v>12682</v>
      </c>
      <c r="AS1208">
        <v>60</v>
      </c>
      <c r="AT1208" s="1" t="s">
        <v>4235</v>
      </c>
      <c r="AU1208">
        <v>35000</v>
      </c>
      <c r="AV1208" s="1" t="s">
        <v>4267</v>
      </c>
      <c r="AW1208" s="1" t="s">
        <v>3939</v>
      </c>
      <c r="AX1208">
        <v>119</v>
      </c>
      <c r="AY1208">
        <v>135972</v>
      </c>
      <c r="AZ1208">
        <v>1</v>
      </c>
      <c r="BA1208" s="1" t="s">
        <v>3414</v>
      </c>
    </row>
    <row r="1209" spans="1:53">
      <c r="A1209" s="1" t="s">
        <v>1238</v>
      </c>
      <c r="B1209">
        <v>0</v>
      </c>
      <c r="C1209">
        <v>1250000</v>
      </c>
      <c r="D1209" s="1" t="s">
        <v>1497</v>
      </c>
      <c r="E1209">
        <v>20</v>
      </c>
      <c r="F1209">
        <v>139156</v>
      </c>
      <c r="G1209">
        <v>2</v>
      </c>
      <c r="H1209" s="1"/>
      <c r="I1209" s="1" t="s">
        <v>2418</v>
      </c>
      <c r="J1209" s="1" t="s">
        <v>2462</v>
      </c>
      <c r="K1209" s="1" t="s">
        <v>2464</v>
      </c>
      <c r="L1209" s="1" t="s">
        <v>2473</v>
      </c>
      <c r="M1209" s="1" t="s">
        <v>2587</v>
      </c>
      <c r="N1209" s="1" t="s">
        <v>2607</v>
      </c>
      <c r="O1209" s="1"/>
      <c r="P1209">
        <v>50</v>
      </c>
      <c r="Q1209" s="1" t="s">
        <v>2089</v>
      </c>
      <c r="R1209" s="1" t="s">
        <v>3107</v>
      </c>
      <c r="S1209" s="1"/>
      <c r="T1209" s="1" t="s">
        <v>3108</v>
      </c>
      <c r="U1209" s="1" t="s">
        <v>3249</v>
      </c>
      <c r="V1209" s="1" t="s">
        <v>3373</v>
      </c>
      <c r="W1209" s="1" t="s">
        <v>3396</v>
      </c>
      <c r="X1209" s="1" t="s">
        <v>3400</v>
      </c>
      <c r="Y1209" s="3">
        <v>46230</v>
      </c>
      <c r="Z1209" s="1" t="s">
        <v>3417</v>
      </c>
      <c r="AA1209" s="3">
        <v>46230</v>
      </c>
      <c r="AB1209" s="1" t="s">
        <v>3416</v>
      </c>
      <c r="AC1209" s="1" t="s">
        <v>3859</v>
      </c>
      <c r="AD1209" s="1" t="s">
        <v>3933</v>
      </c>
      <c r="AE1209" s="1" t="s">
        <v>3933</v>
      </c>
      <c r="AF1209" s="1" t="s">
        <v>3939</v>
      </c>
      <c r="AG1209" s="1" t="s">
        <v>2473</v>
      </c>
      <c r="AH1209" s="1" t="s">
        <v>2587</v>
      </c>
      <c r="AI1209" s="1" t="s">
        <v>3948</v>
      </c>
      <c r="AJ1209" s="1"/>
      <c r="AK1209" s="1"/>
      <c r="AL1209" s="1" t="s">
        <v>3952</v>
      </c>
      <c r="AM1209" s="1" t="s">
        <v>3952</v>
      </c>
      <c r="AN1209" s="1" t="s">
        <v>3958</v>
      </c>
      <c r="AO1209" s="1" t="s">
        <v>3968</v>
      </c>
      <c r="AP1209" s="1" t="s">
        <v>4215</v>
      </c>
      <c r="AQ1209" s="1"/>
      <c r="AR1209">
        <v>12682</v>
      </c>
      <c r="AS1209">
        <v>50</v>
      </c>
      <c r="AT1209" s="1" t="s">
        <v>4235</v>
      </c>
      <c r="AU1209">
        <v>25000</v>
      </c>
      <c r="AV1209" s="1" t="s">
        <v>4267</v>
      </c>
      <c r="AW1209" s="1" t="s">
        <v>3939</v>
      </c>
      <c r="AX1209">
        <v>119</v>
      </c>
      <c r="AY1209">
        <v>135972</v>
      </c>
      <c r="AZ1209">
        <v>2</v>
      </c>
      <c r="BA1209" s="1" t="s">
        <v>3414</v>
      </c>
    </row>
    <row r="1210" spans="1:53">
      <c r="A1210" s="1" t="s">
        <v>1239</v>
      </c>
      <c r="B1210">
        <v>0</v>
      </c>
      <c r="C1210">
        <v>16875000</v>
      </c>
      <c r="D1210" s="1" t="s">
        <v>2214</v>
      </c>
      <c r="E1210">
        <v>0</v>
      </c>
      <c r="F1210">
        <v>139126</v>
      </c>
      <c r="G1210">
        <v>1</v>
      </c>
      <c r="H1210" s="1"/>
      <c r="I1210" s="1" t="s">
        <v>2433</v>
      </c>
      <c r="J1210" s="1" t="s">
        <v>2462</v>
      </c>
      <c r="K1210" s="1" t="s">
        <v>2464</v>
      </c>
      <c r="L1210" s="1" t="s">
        <v>2497</v>
      </c>
      <c r="M1210" s="1" t="s">
        <v>2589</v>
      </c>
      <c r="N1210" s="1" t="s">
        <v>2607</v>
      </c>
      <c r="O1210" s="1"/>
      <c r="P1210">
        <v>750</v>
      </c>
      <c r="Q1210" s="1" t="s">
        <v>2214</v>
      </c>
      <c r="R1210" s="1" t="s">
        <v>3107</v>
      </c>
      <c r="S1210" s="1"/>
      <c r="T1210" s="1" t="s">
        <v>3108</v>
      </c>
      <c r="U1210" s="1" t="s">
        <v>2214</v>
      </c>
      <c r="V1210" s="1" t="s">
        <v>2214</v>
      </c>
      <c r="W1210" s="1" t="s">
        <v>3396</v>
      </c>
      <c r="X1210" s="1" t="s">
        <v>3400</v>
      </c>
      <c r="Y1210" s="3">
        <v>46230</v>
      </c>
      <c r="Z1210" s="1" t="s">
        <v>3417</v>
      </c>
      <c r="AA1210" s="3">
        <v>46230</v>
      </c>
      <c r="AB1210" s="1" t="s">
        <v>3416</v>
      </c>
      <c r="AC1210" s="1" t="s">
        <v>3860</v>
      </c>
      <c r="AD1210" s="1" t="s">
        <v>3933</v>
      </c>
      <c r="AE1210" s="1" t="s">
        <v>3934</v>
      </c>
      <c r="AF1210" s="1" t="s">
        <v>3939</v>
      </c>
      <c r="AG1210" s="1" t="s">
        <v>2497</v>
      </c>
      <c r="AH1210" s="1" t="s">
        <v>2589</v>
      </c>
      <c r="AI1210" s="1" t="s">
        <v>3948</v>
      </c>
      <c r="AJ1210" s="1"/>
      <c r="AK1210" s="1"/>
      <c r="AL1210" s="1" t="s">
        <v>3952</v>
      </c>
      <c r="AM1210" s="1" t="s">
        <v>3952</v>
      </c>
      <c r="AN1210" s="1" t="s">
        <v>3958</v>
      </c>
      <c r="AO1210" s="1" t="s">
        <v>4064</v>
      </c>
      <c r="AP1210" s="1" t="s">
        <v>4215</v>
      </c>
      <c r="AQ1210" s="1"/>
      <c r="AR1210">
        <v>3521</v>
      </c>
      <c r="AS1210">
        <v>750</v>
      </c>
      <c r="AT1210" s="1" t="s">
        <v>4235</v>
      </c>
      <c r="AU1210">
        <v>22500</v>
      </c>
      <c r="AV1210" s="1" t="s">
        <v>4525</v>
      </c>
      <c r="AW1210" s="1" t="s">
        <v>3939</v>
      </c>
      <c r="AX1210">
        <v>820</v>
      </c>
      <c r="AY1210">
        <v>135973</v>
      </c>
      <c r="AZ1210">
        <v>1</v>
      </c>
      <c r="BA1210" s="1" t="s">
        <v>3420</v>
      </c>
    </row>
    <row r="1211" spans="1:53">
      <c r="A1211" s="1" t="s">
        <v>1240</v>
      </c>
      <c r="B1211">
        <v>0</v>
      </c>
      <c r="C1211">
        <v>5000000</v>
      </c>
      <c r="D1211" s="1" t="s">
        <v>1447</v>
      </c>
      <c r="E1211">
        <v>0</v>
      </c>
      <c r="F1211">
        <v>139224</v>
      </c>
      <c r="G1211">
        <v>1</v>
      </c>
      <c r="H1211" s="1"/>
      <c r="I1211" s="1" t="s">
        <v>2404</v>
      </c>
      <c r="J1211" s="1" t="s">
        <v>2462</v>
      </c>
      <c r="K1211" s="1" t="s">
        <v>2464</v>
      </c>
      <c r="L1211" s="1" t="s">
        <v>2498</v>
      </c>
      <c r="M1211" s="1" t="s">
        <v>2587</v>
      </c>
      <c r="N1211" s="1" t="s">
        <v>2607</v>
      </c>
      <c r="O1211" s="1"/>
      <c r="P1211">
        <v>1</v>
      </c>
      <c r="Q1211" s="1" t="s">
        <v>1447</v>
      </c>
      <c r="R1211" s="1" t="s">
        <v>3107</v>
      </c>
      <c r="S1211" s="1"/>
      <c r="T1211" s="1" t="s">
        <v>3108</v>
      </c>
      <c r="U1211" s="1" t="s">
        <v>1447</v>
      </c>
      <c r="V1211" s="1" t="s">
        <v>1447</v>
      </c>
      <c r="W1211" s="1" t="s">
        <v>3396</v>
      </c>
      <c r="X1211" s="1" t="s">
        <v>3400</v>
      </c>
      <c r="Y1211" s="3">
        <v>46230</v>
      </c>
      <c r="Z1211" s="1" t="s">
        <v>3417</v>
      </c>
      <c r="AA1211" s="3">
        <v>46230</v>
      </c>
      <c r="AB1211" s="1" t="s">
        <v>3416</v>
      </c>
      <c r="AC1211" s="1" t="s">
        <v>3861</v>
      </c>
      <c r="AD1211" s="1" t="s">
        <v>3933</v>
      </c>
      <c r="AE1211" s="1" t="s">
        <v>3933</v>
      </c>
      <c r="AF1211" s="1" t="s">
        <v>3939</v>
      </c>
      <c r="AG1211" s="1" t="s">
        <v>2498</v>
      </c>
      <c r="AH1211" s="1" t="s">
        <v>2587</v>
      </c>
      <c r="AI1211" s="1" t="s">
        <v>3948</v>
      </c>
      <c r="AJ1211" s="1"/>
      <c r="AK1211" s="1"/>
      <c r="AL1211" s="1" t="s">
        <v>3952</v>
      </c>
      <c r="AM1211" s="1" t="s">
        <v>3952</v>
      </c>
      <c r="AN1211" s="1" t="s">
        <v>3958</v>
      </c>
      <c r="AO1211" s="1" t="s">
        <v>4177</v>
      </c>
      <c r="AP1211" s="1" t="s">
        <v>4215</v>
      </c>
      <c r="AQ1211" s="1"/>
      <c r="AR1211">
        <v>1267</v>
      </c>
      <c r="AS1211">
        <v>1</v>
      </c>
      <c r="AT1211" s="1" t="s">
        <v>4235</v>
      </c>
      <c r="AU1211">
        <v>5000000</v>
      </c>
      <c r="AV1211" s="1" t="s">
        <v>3500</v>
      </c>
      <c r="AW1211" s="1" t="s">
        <v>3939</v>
      </c>
      <c r="AX1211">
        <v>7218</v>
      </c>
      <c r="AY1211">
        <v>135974</v>
      </c>
      <c r="AZ1211">
        <v>1</v>
      </c>
      <c r="BA1211" s="1" t="s">
        <v>3421</v>
      </c>
    </row>
    <row r="1212" spans="1:53">
      <c r="A1212" s="1" t="s">
        <v>1241</v>
      </c>
      <c r="B1212">
        <v>0</v>
      </c>
      <c r="C1212">
        <v>4000000</v>
      </c>
      <c r="D1212" s="1" t="s">
        <v>1494</v>
      </c>
      <c r="E1212">
        <v>0</v>
      </c>
      <c r="F1212">
        <v>139117</v>
      </c>
      <c r="G1212">
        <v>1</v>
      </c>
      <c r="H1212" s="1"/>
      <c r="I1212" s="1" t="s">
        <v>2404</v>
      </c>
      <c r="J1212" s="1" t="s">
        <v>2462</v>
      </c>
      <c r="K1212" s="1" t="s">
        <v>2464</v>
      </c>
      <c r="L1212" s="1" t="s">
        <v>2506</v>
      </c>
      <c r="M1212" s="1" t="s">
        <v>2589</v>
      </c>
      <c r="N1212" s="1" t="s">
        <v>2607</v>
      </c>
      <c r="O1212" s="1"/>
      <c r="P1212">
        <v>1</v>
      </c>
      <c r="Q1212" s="1" t="s">
        <v>1494</v>
      </c>
      <c r="R1212" s="1" t="s">
        <v>3107</v>
      </c>
      <c r="S1212" s="1"/>
      <c r="T1212" s="1" t="s">
        <v>3108</v>
      </c>
      <c r="U1212" s="1" t="s">
        <v>1494</v>
      </c>
      <c r="V1212" s="1" t="s">
        <v>1494</v>
      </c>
      <c r="W1212" s="1" t="s">
        <v>3396</v>
      </c>
      <c r="X1212" s="1" t="s">
        <v>3400</v>
      </c>
      <c r="Y1212" s="3">
        <v>46230</v>
      </c>
      <c r="Z1212" s="1" t="s">
        <v>3417</v>
      </c>
      <c r="AA1212" s="3">
        <v>46230</v>
      </c>
      <c r="AB1212" s="1" t="s">
        <v>3416</v>
      </c>
      <c r="AC1212" s="1" t="s">
        <v>3862</v>
      </c>
      <c r="AD1212" s="1" t="s">
        <v>3933</v>
      </c>
      <c r="AE1212" s="1" t="s">
        <v>3933</v>
      </c>
      <c r="AF1212" s="1" t="s">
        <v>3939</v>
      </c>
      <c r="AG1212" s="1" t="s">
        <v>2506</v>
      </c>
      <c r="AH1212" s="1" t="s">
        <v>2589</v>
      </c>
      <c r="AI1212" s="1" t="s">
        <v>3948</v>
      </c>
      <c r="AJ1212" s="1"/>
      <c r="AK1212" s="1"/>
      <c r="AL1212" s="1" t="s">
        <v>3952</v>
      </c>
      <c r="AM1212" s="1" t="s">
        <v>3952</v>
      </c>
      <c r="AN1212" s="1" t="s">
        <v>3958</v>
      </c>
      <c r="AO1212" s="1" t="s">
        <v>4178</v>
      </c>
      <c r="AP1212" s="1" t="s">
        <v>4215</v>
      </c>
      <c r="AQ1212" s="1"/>
      <c r="AR1212">
        <v>1267</v>
      </c>
      <c r="AS1212">
        <v>1</v>
      </c>
      <c r="AT1212" s="1" t="s">
        <v>4235</v>
      </c>
      <c r="AU1212">
        <v>4000000</v>
      </c>
      <c r="AV1212" s="1" t="s">
        <v>3500</v>
      </c>
      <c r="AW1212" s="1" t="s">
        <v>3939</v>
      </c>
      <c r="AX1212">
        <v>6480</v>
      </c>
      <c r="AY1212">
        <v>135975</v>
      </c>
      <c r="AZ1212">
        <v>1</v>
      </c>
      <c r="BA1212" s="1" t="s">
        <v>3420</v>
      </c>
    </row>
    <row r="1213" spans="1:53">
      <c r="A1213" s="1" t="s">
        <v>1242</v>
      </c>
      <c r="B1213">
        <v>0</v>
      </c>
      <c r="C1213">
        <v>120000</v>
      </c>
      <c r="D1213" s="1" t="s">
        <v>1529</v>
      </c>
      <c r="E1213">
        <v>0</v>
      </c>
      <c r="F1213">
        <v>139108</v>
      </c>
      <c r="G1213">
        <v>1</v>
      </c>
      <c r="H1213" s="1"/>
      <c r="I1213" s="1" t="s">
        <v>2408</v>
      </c>
      <c r="J1213" s="1" t="s">
        <v>2462</v>
      </c>
      <c r="K1213" s="1" t="s">
        <v>2464</v>
      </c>
      <c r="L1213" s="1" t="s">
        <v>2506</v>
      </c>
      <c r="M1213" s="1" t="s">
        <v>2589</v>
      </c>
      <c r="N1213" s="1" t="s">
        <v>2607</v>
      </c>
      <c r="O1213" s="1"/>
      <c r="P1213">
        <v>1</v>
      </c>
      <c r="Q1213" s="1" t="s">
        <v>1529</v>
      </c>
      <c r="R1213" s="1" t="s">
        <v>3107</v>
      </c>
      <c r="S1213" s="1"/>
      <c r="T1213" s="1" t="s">
        <v>3108</v>
      </c>
      <c r="U1213" s="1" t="s">
        <v>2134</v>
      </c>
      <c r="V1213" s="1" t="s">
        <v>2134</v>
      </c>
      <c r="W1213" s="1" t="s">
        <v>3396</v>
      </c>
      <c r="X1213" s="1"/>
      <c r="Y1213" s="3">
        <v>46230</v>
      </c>
      <c r="Z1213" s="1" t="s">
        <v>3417</v>
      </c>
      <c r="AA1213" s="3">
        <v>46230</v>
      </c>
      <c r="AB1213" s="1" t="s">
        <v>3416</v>
      </c>
      <c r="AC1213" s="1" t="s">
        <v>3863</v>
      </c>
      <c r="AD1213" s="1" t="s">
        <v>3933</v>
      </c>
      <c r="AE1213" s="1" t="s">
        <v>3933</v>
      </c>
      <c r="AF1213" s="1" t="s">
        <v>3939</v>
      </c>
      <c r="AG1213" s="1" t="s">
        <v>2506</v>
      </c>
      <c r="AH1213" s="1" t="s">
        <v>2589</v>
      </c>
      <c r="AI1213" s="1" t="s">
        <v>3948</v>
      </c>
      <c r="AJ1213" s="1"/>
      <c r="AK1213" s="1"/>
      <c r="AL1213" s="1" t="s">
        <v>3952</v>
      </c>
      <c r="AM1213" s="1" t="s">
        <v>3952</v>
      </c>
      <c r="AN1213" s="1" t="s">
        <v>3958</v>
      </c>
      <c r="AO1213" s="1" t="s">
        <v>4092</v>
      </c>
      <c r="AP1213" s="1" t="s">
        <v>4215</v>
      </c>
      <c r="AQ1213" s="1"/>
      <c r="AR1213">
        <v>14417</v>
      </c>
      <c r="AS1213">
        <v>1</v>
      </c>
      <c r="AT1213" s="1" t="s">
        <v>4235</v>
      </c>
      <c r="AU1213">
        <v>120000</v>
      </c>
      <c r="AV1213" s="1" t="s">
        <v>4266</v>
      </c>
      <c r="AW1213" s="1" t="s">
        <v>3939</v>
      </c>
      <c r="AX1213">
        <v>2467</v>
      </c>
      <c r="AY1213">
        <v>135976</v>
      </c>
      <c r="AZ1213">
        <v>1</v>
      </c>
      <c r="BA1213" s="1" t="s">
        <v>3412</v>
      </c>
    </row>
    <row r="1214" spans="1:53">
      <c r="A1214" s="1" t="s">
        <v>1243</v>
      </c>
      <c r="B1214">
        <v>0</v>
      </c>
      <c r="C1214">
        <v>180000</v>
      </c>
      <c r="D1214" s="1" t="s">
        <v>1526</v>
      </c>
      <c r="E1214">
        <v>0</v>
      </c>
      <c r="F1214">
        <v>139108</v>
      </c>
      <c r="G1214">
        <v>2</v>
      </c>
      <c r="H1214" s="1"/>
      <c r="I1214" s="1" t="s">
        <v>2408</v>
      </c>
      <c r="J1214" s="1" t="s">
        <v>2462</v>
      </c>
      <c r="K1214" s="1" t="s">
        <v>2464</v>
      </c>
      <c r="L1214" s="1" t="s">
        <v>2506</v>
      </c>
      <c r="M1214" s="1" t="s">
        <v>2589</v>
      </c>
      <c r="N1214" s="1" t="s">
        <v>2607</v>
      </c>
      <c r="O1214" s="1"/>
      <c r="P1214">
        <v>12</v>
      </c>
      <c r="Q1214" s="1" t="s">
        <v>1526</v>
      </c>
      <c r="R1214" s="1" t="s">
        <v>3107</v>
      </c>
      <c r="S1214" s="1"/>
      <c r="T1214" s="1" t="s">
        <v>3108</v>
      </c>
      <c r="U1214" s="1" t="s">
        <v>2134</v>
      </c>
      <c r="V1214" s="1" t="s">
        <v>2134</v>
      </c>
      <c r="W1214" s="1" t="s">
        <v>3396</v>
      </c>
      <c r="X1214" s="1"/>
      <c r="Y1214" s="3">
        <v>46230</v>
      </c>
      <c r="Z1214" s="1" t="s">
        <v>3417</v>
      </c>
      <c r="AA1214" s="3">
        <v>46230</v>
      </c>
      <c r="AB1214" s="1" t="s">
        <v>3416</v>
      </c>
      <c r="AC1214" s="1" t="s">
        <v>3863</v>
      </c>
      <c r="AD1214" s="1" t="s">
        <v>3933</v>
      </c>
      <c r="AE1214" s="1" t="s">
        <v>3933</v>
      </c>
      <c r="AF1214" s="1" t="s">
        <v>3939</v>
      </c>
      <c r="AG1214" s="1" t="s">
        <v>2506</v>
      </c>
      <c r="AH1214" s="1" t="s">
        <v>2589</v>
      </c>
      <c r="AI1214" s="1" t="s">
        <v>3948</v>
      </c>
      <c r="AJ1214" s="1"/>
      <c r="AK1214" s="1"/>
      <c r="AL1214" s="1" t="s">
        <v>3952</v>
      </c>
      <c r="AM1214" s="1" t="s">
        <v>3952</v>
      </c>
      <c r="AN1214" s="1" t="s">
        <v>3958</v>
      </c>
      <c r="AO1214" s="1" t="s">
        <v>4092</v>
      </c>
      <c r="AP1214" s="1" t="s">
        <v>4215</v>
      </c>
      <c r="AQ1214" s="1"/>
      <c r="AR1214">
        <v>14417</v>
      </c>
      <c r="AS1214">
        <v>12</v>
      </c>
      <c r="AT1214" s="1" t="s">
        <v>4235</v>
      </c>
      <c r="AU1214">
        <v>15000</v>
      </c>
      <c r="AV1214" s="1" t="s">
        <v>4266</v>
      </c>
      <c r="AW1214" s="1" t="s">
        <v>3939</v>
      </c>
      <c r="AX1214">
        <v>2467</v>
      </c>
      <c r="AY1214">
        <v>135976</v>
      </c>
      <c r="AZ1214">
        <v>2</v>
      </c>
      <c r="BA1214" s="1" t="s">
        <v>3412</v>
      </c>
    </row>
    <row r="1215" spans="1:53">
      <c r="A1215" s="1" t="s">
        <v>1244</v>
      </c>
      <c r="B1215">
        <v>0</v>
      </c>
      <c r="C1215">
        <v>250000</v>
      </c>
      <c r="D1215" s="1" t="s">
        <v>1439</v>
      </c>
      <c r="E1215">
        <v>0</v>
      </c>
      <c r="F1215">
        <v>139108</v>
      </c>
      <c r="G1215">
        <v>3</v>
      </c>
      <c r="H1215" s="1"/>
      <c r="I1215" s="1" t="s">
        <v>2417</v>
      </c>
      <c r="J1215" s="1" t="s">
        <v>2462</v>
      </c>
      <c r="K1215" s="1" t="s">
        <v>2464</v>
      </c>
      <c r="L1215" s="1" t="s">
        <v>2506</v>
      </c>
      <c r="M1215" s="1" t="s">
        <v>2589</v>
      </c>
      <c r="N1215" s="1" t="s">
        <v>2607</v>
      </c>
      <c r="O1215" s="1"/>
      <c r="P1215">
        <v>1</v>
      </c>
      <c r="Q1215" s="1" t="s">
        <v>1439</v>
      </c>
      <c r="R1215" s="1" t="s">
        <v>3107</v>
      </c>
      <c r="S1215" s="1"/>
      <c r="T1215" s="1" t="s">
        <v>3108</v>
      </c>
      <c r="U1215" s="1" t="s">
        <v>2134</v>
      </c>
      <c r="V1215" s="1" t="s">
        <v>2134</v>
      </c>
      <c r="W1215" s="1" t="s">
        <v>3396</v>
      </c>
      <c r="X1215" s="1"/>
      <c r="Y1215" s="3">
        <v>46230</v>
      </c>
      <c r="Z1215" s="1" t="s">
        <v>3417</v>
      </c>
      <c r="AA1215" s="3">
        <v>46230</v>
      </c>
      <c r="AB1215" s="1" t="s">
        <v>3416</v>
      </c>
      <c r="AC1215" s="1" t="s">
        <v>3863</v>
      </c>
      <c r="AD1215" s="1" t="s">
        <v>3933</v>
      </c>
      <c r="AE1215" s="1" t="s">
        <v>3933</v>
      </c>
      <c r="AF1215" s="1" t="s">
        <v>3939</v>
      </c>
      <c r="AG1215" s="1" t="s">
        <v>2506</v>
      </c>
      <c r="AH1215" s="1" t="s">
        <v>2589</v>
      </c>
      <c r="AI1215" s="1" t="s">
        <v>3948</v>
      </c>
      <c r="AJ1215" s="1"/>
      <c r="AK1215" s="1"/>
      <c r="AL1215" s="1" t="s">
        <v>3952</v>
      </c>
      <c r="AM1215" s="1" t="s">
        <v>3952</v>
      </c>
      <c r="AN1215" s="1" t="s">
        <v>3958</v>
      </c>
      <c r="AO1215" s="1" t="s">
        <v>4092</v>
      </c>
      <c r="AP1215" s="1" t="s">
        <v>4215</v>
      </c>
      <c r="AQ1215" s="1"/>
      <c r="AR1215">
        <v>4276</v>
      </c>
      <c r="AS1215">
        <v>1</v>
      </c>
      <c r="AT1215" s="1" t="s">
        <v>4235</v>
      </c>
      <c r="AU1215">
        <v>250000</v>
      </c>
      <c r="AV1215" s="1" t="s">
        <v>4272</v>
      </c>
      <c r="AW1215" s="1" t="s">
        <v>3939</v>
      </c>
      <c r="AX1215">
        <v>2467</v>
      </c>
      <c r="AY1215">
        <v>135976</v>
      </c>
      <c r="AZ1215">
        <v>3</v>
      </c>
      <c r="BA1215" s="1" t="s">
        <v>3412</v>
      </c>
    </row>
    <row r="1216" spans="1:53" ht="28.5">
      <c r="A1216" s="2" t="s">
        <v>1245</v>
      </c>
      <c r="B1216">
        <v>0</v>
      </c>
      <c r="C1216">
        <v>212962.5</v>
      </c>
      <c r="D1216" s="1" t="s">
        <v>2215</v>
      </c>
      <c r="E1216">
        <v>20</v>
      </c>
      <c r="F1216">
        <v>139107</v>
      </c>
      <c r="G1216">
        <v>5</v>
      </c>
      <c r="H1216" s="1"/>
      <c r="I1216" s="1" t="s">
        <v>2415</v>
      </c>
      <c r="J1216" s="1" t="s">
        <v>2462</v>
      </c>
      <c r="K1216" s="1" t="s">
        <v>2464</v>
      </c>
      <c r="L1216" s="1" t="s">
        <v>2497</v>
      </c>
      <c r="M1216" s="1" t="s">
        <v>2589</v>
      </c>
      <c r="N1216" s="1" t="s">
        <v>2607</v>
      </c>
      <c r="O1216" s="1"/>
      <c r="P1216">
        <v>3</v>
      </c>
      <c r="Q1216" s="1" t="s">
        <v>2972</v>
      </c>
      <c r="R1216" s="1" t="s">
        <v>3107</v>
      </c>
      <c r="S1216" s="1"/>
      <c r="T1216" s="1" t="s">
        <v>3108</v>
      </c>
      <c r="U1216" s="1" t="s">
        <v>2972</v>
      </c>
      <c r="V1216" s="1" t="s">
        <v>2215</v>
      </c>
      <c r="W1216" s="1" t="s">
        <v>3396</v>
      </c>
      <c r="X1216" s="1" t="s">
        <v>3400</v>
      </c>
      <c r="Y1216" s="3">
        <v>46230</v>
      </c>
      <c r="Z1216" s="1" t="s">
        <v>3417</v>
      </c>
      <c r="AA1216" s="3">
        <v>46230</v>
      </c>
      <c r="AB1216" s="1" t="s">
        <v>3416</v>
      </c>
      <c r="AC1216" s="1" t="s">
        <v>3864</v>
      </c>
      <c r="AD1216" s="1" t="s">
        <v>3933</v>
      </c>
      <c r="AE1216" s="1" t="s">
        <v>3933</v>
      </c>
      <c r="AF1216" s="1" t="s">
        <v>3939</v>
      </c>
      <c r="AG1216" s="1" t="s">
        <v>2497</v>
      </c>
      <c r="AH1216" s="1" t="s">
        <v>2589</v>
      </c>
      <c r="AI1216" s="1" t="s">
        <v>3948</v>
      </c>
      <c r="AJ1216" s="1"/>
      <c r="AK1216" s="1"/>
      <c r="AL1216" s="1" t="s">
        <v>3952</v>
      </c>
      <c r="AM1216" s="1" t="s">
        <v>3952</v>
      </c>
      <c r="AN1216" s="1" t="s">
        <v>3958</v>
      </c>
      <c r="AO1216" s="1" t="s">
        <v>4146</v>
      </c>
      <c r="AP1216" s="1" t="s">
        <v>4215</v>
      </c>
      <c r="AQ1216" s="1"/>
      <c r="AR1216">
        <v>21754</v>
      </c>
      <c r="AS1216">
        <v>3</v>
      </c>
      <c r="AT1216" s="1" t="s">
        <v>4235</v>
      </c>
      <c r="AU1216">
        <v>70987.5</v>
      </c>
      <c r="AV1216" s="1" t="s">
        <v>4526</v>
      </c>
      <c r="AW1216" s="1" t="s">
        <v>3939</v>
      </c>
      <c r="AX1216">
        <v>1645</v>
      </c>
      <c r="AY1216">
        <v>135977</v>
      </c>
      <c r="AZ1216">
        <v>1</v>
      </c>
      <c r="BA1216" s="1" t="s">
        <v>3420</v>
      </c>
    </row>
    <row r="1217" spans="1:53">
      <c r="A1217" s="1" t="s">
        <v>1246</v>
      </c>
      <c r="B1217">
        <v>0</v>
      </c>
      <c r="C1217">
        <v>3000000</v>
      </c>
      <c r="D1217" s="1" t="s">
        <v>1505</v>
      </c>
      <c r="E1217">
        <v>0</v>
      </c>
      <c r="F1217">
        <v>139095</v>
      </c>
      <c r="G1217">
        <v>1</v>
      </c>
      <c r="H1217" s="1"/>
      <c r="I1217" s="1" t="s">
        <v>2433</v>
      </c>
      <c r="J1217" s="1" t="s">
        <v>2462</v>
      </c>
      <c r="K1217" s="1" t="s">
        <v>2464</v>
      </c>
      <c r="L1217" s="1" t="s">
        <v>2506</v>
      </c>
      <c r="M1217" s="1" t="s">
        <v>2589</v>
      </c>
      <c r="N1217" s="1" t="s">
        <v>2607</v>
      </c>
      <c r="O1217" s="1"/>
      <c r="P1217">
        <v>100</v>
      </c>
      <c r="Q1217" s="1" t="s">
        <v>1505</v>
      </c>
      <c r="R1217" s="1" t="s">
        <v>3107</v>
      </c>
      <c r="S1217" s="1"/>
      <c r="T1217" s="1" t="s">
        <v>3108</v>
      </c>
      <c r="U1217" s="1" t="s">
        <v>1505</v>
      </c>
      <c r="V1217" s="1" t="s">
        <v>1505</v>
      </c>
      <c r="W1217" s="1" t="s">
        <v>3396</v>
      </c>
      <c r="X1217" s="1" t="s">
        <v>3400</v>
      </c>
      <c r="Y1217" s="3">
        <v>46230</v>
      </c>
      <c r="Z1217" s="1" t="s">
        <v>3424</v>
      </c>
      <c r="AA1217" s="3">
        <v>46230</v>
      </c>
      <c r="AB1217" s="1" t="s">
        <v>3416</v>
      </c>
      <c r="AC1217" s="1" t="s">
        <v>3865</v>
      </c>
      <c r="AD1217" s="1" t="s">
        <v>3933</v>
      </c>
      <c r="AE1217" s="1" t="s">
        <v>3934</v>
      </c>
      <c r="AF1217" s="1" t="s">
        <v>3939</v>
      </c>
      <c r="AG1217" s="1" t="s">
        <v>2506</v>
      </c>
      <c r="AH1217" s="1" t="s">
        <v>2589</v>
      </c>
      <c r="AI1217" s="1" t="s">
        <v>3948</v>
      </c>
      <c r="AJ1217" s="1"/>
      <c r="AK1217" s="1"/>
      <c r="AL1217" s="1" t="s">
        <v>3952</v>
      </c>
      <c r="AM1217" s="1" t="s">
        <v>3952</v>
      </c>
      <c r="AN1217" s="1" t="s">
        <v>3958</v>
      </c>
      <c r="AO1217" s="1" t="s">
        <v>4064</v>
      </c>
      <c r="AP1217" s="1" t="s">
        <v>4215</v>
      </c>
      <c r="AQ1217" s="1"/>
      <c r="AR1217">
        <v>3521</v>
      </c>
      <c r="AS1217">
        <v>100</v>
      </c>
      <c r="AT1217" s="1" t="s">
        <v>4235</v>
      </c>
      <c r="AU1217">
        <v>30000</v>
      </c>
      <c r="AV1217" s="1" t="s">
        <v>4525</v>
      </c>
      <c r="AW1217" s="1" t="s">
        <v>3939</v>
      </c>
      <c r="AX1217">
        <v>820</v>
      </c>
      <c r="AY1217">
        <v>135978</v>
      </c>
      <c r="AZ1217">
        <v>1</v>
      </c>
      <c r="BA1217" s="1" t="s">
        <v>3412</v>
      </c>
    </row>
    <row r="1218" spans="1:53">
      <c r="A1218" s="1" t="s">
        <v>1247</v>
      </c>
      <c r="B1218">
        <v>0</v>
      </c>
      <c r="C1218">
        <v>720000</v>
      </c>
      <c r="D1218" s="1" t="s">
        <v>1684</v>
      </c>
      <c r="E1218">
        <v>20</v>
      </c>
      <c r="F1218">
        <v>139105</v>
      </c>
      <c r="G1218">
        <v>1</v>
      </c>
      <c r="H1218" s="1"/>
      <c r="I1218" s="1" t="s">
        <v>2405</v>
      </c>
      <c r="J1218" s="1" t="s">
        <v>2462</v>
      </c>
      <c r="K1218" s="1" t="s">
        <v>2464</v>
      </c>
      <c r="L1218" s="1" t="s">
        <v>2498</v>
      </c>
      <c r="M1218" s="1" t="s">
        <v>2589</v>
      </c>
      <c r="N1218" s="1" t="s">
        <v>2607</v>
      </c>
      <c r="O1218" s="1"/>
      <c r="P1218">
        <v>36</v>
      </c>
      <c r="Q1218" s="1" t="s">
        <v>2076</v>
      </c>
      <c r="R1218" s="1" t="s">
        <v>3107</v>
      </c>
      <c r="S1218" s="1"/>
      <c r="T1218" s="1" t="s">
        <v>3108</v>
      </c>
      <c r="U1218" s="1" t="s">
        <v>2076</v>
      </c>
      <c r="V1218" s="1" t="s">
        <v>1684</v>
      </c>
      <c r="W1218" s="1" t="s">
        <v>3396</v>
      </c>
      <c r="X1218" s="1"/>
      <c r="Y1218" s="3">
        <v>46230</v>
      </c>
      <c r="Z1218" s="1" t="s">
        <v>3417</v>
      </c>
      <c r="AA1218" s="3">
        <v>46230</v>
      </c>
      <c r="AB1218" s="1" t="s">
        <v>3416</v>
      </c>
      <c r="AC1218" s="1" t="s">
        <v>3866</v>
      </c>
      <c r="AD1218" s="1" t="s">
        <v>3933</v>
      </c>
      <c r="AE1218" s="1" t="s">
        <v>3933</v>
      </c>
      <c r="AF1218" s="1" t="s">
        <v>3939</v>
      </c>
      <c r="AG1218" s="1" t="s">
        <v>2498</v>
      </c>
      <c r="AH1218" s="1" t="s">
        <v>2589</v>
      </c>
      <c r="AI1218" s="1" t="s">
        <v>3948</v>
      </c>
      <c r="AJ1218" s="1"/>
      <c r="AK1218" s="1"/>
      <c r="AL1218" s="1" t="s">
        <v>3952</v>
      </c>
      <c r="AM1218" s="1" t="s">
        <v>3952</v>
      </c>
      <c r="AN1218" s="1" t="s">
        <v>3958</v>
      </c>
      <c r="AO1218" s="1" t="s">
        <v>4179</v>
      </c>
      <c r="AP1218" s="1" t="s">
        <v>4212</v>
      </c>
      <c r="AQ1218" s="1"/>
      <c r="AR1218">
        <v>14862</v>
      </c>
      <c r="AS1218">
        <v>36</v>
      </c>
      <c r="AT1218" s="1" t="s">
        <v>4235</v>
      </c>
      <c r="AU1218">
        <v>20000</v>
      </c>
      <c r="AV1218" s="1" t="s">
        <v>4244</v>
      </c>
      <c r="AW1218" s="1" t="s">
        <v>3939</v>
      </c>
      <c r="AX1218">
        <v>6362</v>
      </c>
      <c r="AY1218">
        <v>135979</v>
      </c>
      <c r="AZ1218">
        <v>1</v>
      </c>
      <c r="BA1218" s="1" t="s">
        <v>3412</v>
      </c>
    </row>
    <row r="1219" spans="1:53">
      <c r="A1219" s="1" t="s">
        <v>1248</v>
      </c>
      <c r="B1219">
        <v>0</v>
      </c>
      <c r="C1219">
        <v>1900000</v>
      </c>
      <c r="D1219" s="1" t="s">
        <v>2216</v>
      </c>
      <c r="E1219">
        <v>0</v>
      </c>
      <c r="F1219">
        <v>139136</v>
      </c>
      <c r="G1219">
        <v>1</v>
      </c>
      <c r="H1219" s="1"/>
      <c r="I1219" s="1" t="s">
        <v>2405</v>
      </c>
      <c r="J1219" s="1" t="s">
        <v>2462</v>
      </c>
      <c r="K1219" s="1" t="s">
        <v>2464</v>
      </c>
      <c r="L1219" s="1" t="s">
        <v>2512</v>
      </c>
      <c r="M1219" s="1" t="s">
        <v>2587</v>
      </c>
      <c r="N1219" s="1" t="s">
        <v>2607</v>
      </c>
      <c r="O1219" s="1"/>
      <c r="P1219">
        <v>0</v>
      </c>
      <c r="Q1219" s="1" t="s">
        <v>2609</v>
      </c>
      <c r="R1219" s="1" t="s">
        <v>3107</v>
      </c>
      <c r="S1219" s="1"/>
      <c r="T1219" s="1" t="s">
        <v>3108</v>
      </c>
      <c r="U1219" s="1" t="s">
        <v>2216</v>
      </c>
      <c r="V1219" s="1" t="s">
        <v>2216</v>
      </c>
      <c r="W1219" s="1" t="s">
        <v>3396</v>
      </c>
      <c r="X1219" s="1" t="s">
        <v>3400</v>
      </c>
      <c r="Y1219" s="3">
        <v>46230</v>
      </c>
      <c r="Z1219" s="1" t="s">
        <v>3417</v>
      </c>
      <c r="AA1219" s="3">
        <v>46230</v>
      </c>
      <c r="AB1219" s="1" t="s">
        <v>3416</v>
      </c>
      <c r="AC1219" s="1" t="s">
        <v>3867</v>
      </c>
      <c r="AD1219" s="1" t="s">
        <v>3933</v>
      </c>
      <c r="AE1219" s="1" t="s">
        <v>3933</v>
      </c>
      <c r="AF1219" s="1" t="s">
        <v>3939</v>
      </c>
      <c r="AG1219" s="1" t="s">
        <v>2512</v>
      </c>
      <c r="AH1219" s="1" t="s">
        <v>2587</v>
      </c>
      <c r="AI1219" s="1" t="s">
        <v>3948</v>
      </c>
      <c r="AJ1219" s="1"/>
      <c r="AK1219" s="1"/>
      <c r="AL1219" s="1" t="s">
        <v>3954</v>
      </c>
      <c r="AM1219" s="1" t="s">
        <v>3954</v>
      </c>
      <c r="AN1219" s="1" t="s">
        <v>3958</v>
      </c>
      <c r="AO1219" s="1" t="s">
        <v>4180</v>
      </c>
      <c r="AP1219" s="1" t="s">
        <v>4212</v>
      </c>
      <c r="AQ1219" s="1"/>
      <c r="AR1219">
        <v>14862</v>
      </c>
      <c r="AS1219">
        <v>1</v>
      </c>
      <c r="AT1219" s="1" t="s">
        <v>4235</v>
      </c>
      <c r="AU1219">
        <v>1900000</v>
      </c>
      <c r="AV1219" s="1" t="s">
        <v>4244</v>
      </c>
      <c r="AW1219" s="1" t="s">
        <v>3939</v>
      </c>
      <c r="AX1219">
        <v>5255</v>
      </c>
      <c r="AY1219">
        <v>135980</v>
      </c>
      <c r="AZ1219">
        <v>1</v>
      </c>
      <c r="BA1219" s="1" t="s">
        <v>3416</v>
      </c>
    </row>
    <row r="1220" spans="1:53">
      <c r="A1220" s="1" t="s">
        <v>1249</v>
      </c>
      <c r="B1220">
        <v>0</v>
      </c>
      <c r="C1220">
        <v>5000000</v>
      </c>
      <c r="D1220" s="1" t="s">
        <v>1447</v>
      </c>
      <c r="E1220">
        <v>0</v>
      </c>
      <c r="F1220">
        <v>139135</v>
      </c>
      <c r="G1220">
        <v>1</v>
      </c>
      <c r="H1220" s="1"/>
      <c r="I1220" s="1" t="s">
        <v>2405</v>
      </c>
      <c r="J1220" s="1" t="s">
        <v>2462</v>
      </c>
      <c r="K1220" s="1" t="s">
        <v>2464</v>
      </c>
      <c r="L1220" s="1" t="s">
        <v>2512</v>
      </c>
      <c r="M1220" s="1" t="s">
        <v>2587</v>
      </c>
      <c r="N1220" s="1" t="s">
        <v>2607</v>
      </c>
      <c r="O1220" s="1"/>
      <c r="P1220">
        <v>1</v>
      </c>
      <c r="Q1220" s="1" t="s">
        <v>1447</v>
      </c>
      <c r="R1220" s="1" t="s">
        <v>3107</v>
      </c>
      <c r="S1220" s="1"/>
      <c r="T1220" s="1" t="s">
        <v>3108</v>
      </c>
      <c r="U1220" s="1" t="s">
        <v>1447</v>
      </c>
      <c r="V1220" s="1" t="s">
        <v>1447</v>
      </c>
      <c r="W1220" s="1" t="s">
        <v>3396</v>
      </c>
      <c r="X1220" s="1" t="s">
        <v>3400</v>
      </c>
      <c r="Y1220" s="3">
        <v>46230</v>
      </c>
      <c r="Z1220" s="1" t="s">
        <v>3417</v>
      </c>
      <c r="AA1220" s="3">
        <v>46230</v>
      </c>
      <c r="AB1220" s="1" t="s">
        <v>3416</v>
      </c>
      <c r="AC1220" s="1" t="s">
        <v>3868</v>
      </c>
      <c r="AD1220" s="1" t="s">
        <v>3933</v>
      </c>
      <c r="AE1220" s="1" t="s">
        <v>3933</v>
      </c>
      <c r="AF1220" s="1" t="s">
        <v>3939</v>
      </c>
      <c r="AG1220" s="1" t="s">
        <v>2512</v>
      </c>
      <c r="AH1220" s="1" t="s">
        <v>2587</v>
      </c>
      <c r="AI1220" s="1" t="s">
        <v>3948</v>
      </c>
      <c r="AJ1220" s="1"/>
      <c r="AK1220" s="1"/>
      <c r="AL1220" s="1" t="s">
        <v>3952</v>
      </c>
      <c r="AM1220" s="1" t="s">
        <v>3952</v>
      </c>
      <c r="AN1220" s="1" t="s">
        <v>3958</v>
      </c>
      <c r="AO1220" s="1" t="s">
        <v>4181</v>
      </c>
      <c r="AP1220" s="1" t="s">
        <v>4212</v>
      </c>
      <c r="AQ1220" s="1"/>
      <c r="AR1220">
        <v>14862</v>
      </c>
      <c r="AS1220">
        <v>1</v>
      </c>
      <c r="AT1220" s="1" t="s">
        <v>4235</v>
      </c>
      <c r="AU1220">
        <v>5000000</v>
      </c>
      <c r="AV1220" s="1" t="s">
        <v>4244</v>
      </c>
      <c r="AW1220" s="1" t="s">
        <v>3939</v>
      </c>
      <c r="AX1220">
        <v>5268</v>
      </c>
      <c r="AY1220">
        <v>135981</v>
      </c>
      <c r="AZ1220">
        <v>1</v>
      </c>
      <c r="BA1220" s="1" t="s">
        <v>3416</v>
      </c>
    </row>
    <row r="1221" spans="1:53">
      <c r="A1221" s="1" t="s">
        <v>1250</v>
      </c>
      <c r="B1221">
        <v>0</v>
      </c>
      <c r="C1221">
        <v>500000</v>
      </c>
      <c r="D1221" s="1" t="s">
        <v>1760</v>
      </c>
      <c r="E1221">
        <v>0</v>
      </c>
      <c r="F1221">
        <v>139134</v>
      </c>
      <c r="G1221">
        <v>1</v>
      </c>
      <c r="H1221" s="1"/>
      <c r="I1221" s="1" t="s">
        <v>2405</v>
      </c>
      <c r="J1221" s="1" t="s">
        <v>2462</v>
      </c>
      <c r="K1221" s="1" t="s">
        <v>2464</v>
      </c>
      <c r="L1221" s="1" t="s">
        <v>2539</v>
      </c>
      <c r="M1221" s="1" t="s">
        <v>2587</v>
      </c>
      <c r="N1221" s="1" t="s">
        <v>2607</v>
      </c>
      <c r="O1221" s="1"/>
      <c r="P1221">
        <v>1</v>
      </c>
      <c r="Q1221" s="1" t="s">
        <v>1760</v>
      </c>
      <c r="R1221" s="1" t="s">
        <v>3107</v>
      </c>
      <c r="S1221" s="1"/>
      <c r="T1221" s="1" t="s">
        <v>3108</v>
      </c>
      <c r="U1221" s="1" t="s">
        <v>1441</v>
      </c>
      <c r="V1221" s="1" t="s">
        <v>1441</v>
      </c>
      <c r="W1221" s="1" t="s">
        <v>3396</v>
      </c>
      <c r="X1221" s="1" t="s">
        <v>3400</v>
      </c>
      <c r="Y1221" s="3">
        <v>46230</v>
      </c>
      <c r="Z1221" s="1" t="s">
        <v>3425</v>
      </c>
      <c r="AA1221" s="3">
        <v>46230</v>
      </c>
      <c r="AB1221" s="1" t="s">
        <v>3416</v>
      </c>
      <c r="AC1221" s="1" t="s">
        <v>3869</v>
      </c>
      <c r="AD1221" s="1" t="s">
        <v>3933</v>
      </c>
      <c r="AE1221" s="1" t="s">
        <v>3933</v>
      </c>
      <c r="AF1221" s="1" t="s">
        <v>3939</v>
      </c>
      <c r="AG1221" s="1" t="s">
        <v>2539</v>
      </c>
      <c r="AH1221" s="1" t="s">
        <v>2587</v>
      </c>
      <c r="AI1221" s="1" t="s">
        <v>3948</v>
      </c>
      <c r="AJ1221" s="1"/>
      <c r="AK1221" s="1"/>
      <c r="AL1221" s="1" t="s">
        <v>3952</v>
      </c>
      <c r="AM1221" s="1" t="s">
        <v>3952</v>
      </c>
      <c r="AN1221" s="1" t="s">
        <v>3958</v>
      </c>
      <c r="AO1221" s="1" t="s">
        <v>4182</v>
      </c>
      <c r="AP1221" s="1" t="s">
        <v>4212</v>
      </c>
      <c r="AQ1221" s="1"/>
      <c r="AR1221">
        <v>14862</v>
      </c>
      <c r="AS1221">
        <v>1</v>
      </c>
      <c r="AT1221" s="1" t="s">
        <v>4235</v>
      </c>
      <c r="AU1221">
        <v>500000</v>
      </c>
      <c r="AV1221" s="1" t="s">
        <v>4244</v>
      </c>
      <c r="AW1221" s="1" t="s">
        <v>3939</v>
      </c>
      <c r="AX1221">
        <v>5633</v>
      </c>
      <c r="AY1221">
        <v>135982</v>
      </c>
      <c r="AZ1221">
        <v>1</v>
      </c>
      <c r="BA1221" s="1" t="s">
        <v>3420</v>
      </c>
    </row>
    <row r="1222" spans="1:53">
      <c r="A1222" s="1" t="s">
        <v>1251</v>
      </c>
      <c r="B1222">
        <v>0</v>
      </c>
      <c r="C1222">
        <v>700000</v>
      </c>
      <c r="D1222" s="1" t="s">
        <v>1441</v>
      </c>
      <c r="E1222">
        <v>0</v>
      </c>
      <c r="F1222">
        <v>139134</v>
      </c>
      <c r="G1222">
        <v>2</v>
      </c>
      <c r="H1222" s="1"/>
      <c r="I1222" s="1" t="s">
        <v>2405</v>
      </c>
      <c r="J1222" s="1" t="s">
        <v>2462</v>
      </c>
      <c r="K1222" s="1" t="s">
        <v>2464</v>
      </c>
      <c r="L1222" s="1" t="s">
        <v>2539</v>
      </c>
      <c r="M1222" s="1" t="s">
        <v>2587</v>
      </c>
      <c r="N1222" s="1" t="s">
        <v>2607</v>
      </c>
      <c r="O1222" s="1"/>
      <c r="P1222">
        <v>1</v>
      </c>
      <c r="Q1222" s="1" t="s">
        <v>1441</v>
      </c>
      <c r="R1222" s="1" t="s">
        <v>3107</v>
      </c>
      <c r="S1222" s="1"/>
      <c r="T1222" s="1" t="s">
        <v>3108</v>
      </c>
      <c r="U1222" s="1" t="s">
        <v>1441</v>
      </c>
      <c r="V1222" s="1" t="s">
        <v>1441</v>
      </c>
      <c r="W1222" s="1" t="s">
        <v>3396</v>
      </c>
      <c r="X1222" s="1" t="s">
        <v>3400</v>
      </c>
      <c r="Y1222" s="3">
        <v>46230</v>
      </c>
      <c r="Z1222" s="1" t="s">
        <v>3425</v>
      </c>
      <c r="AA1222" s="3">
        <v>46230</v>
      </c>
      <c r="AB1222" s="1" t="s">
        <v>3416</v>
      </c>
      <c r="AC1222" s="1" t="s">
        <v>3869</v>
      </c>
      <c r="AD1222" s="1" t="s">
        <v>3933</v>
      </c>
      <c r="AE1222" s="1" t="s">
        <v>3933</v>
      </c>
      <c r="AF1222" s="1" t="s">
        <v>3939</v>
      </c>
      <c r="AG1222" s="1" t="s">
        <v>2539</v>
      </c>
      <c r="AH1222" s="1" t="s">
        <v>2587</v>
      </c>
      <c r="AI1222" s="1" t="s">
        <v>3948</v>
      </c>
      <c r="AJ1222" s="1"/>
      <c r="AK1222" s="1"/>
      <c r="AL1222" s="1" t="s">
        <v>3952</v>
      </c>
      <c r="AM1222" s="1" t="s">
        <v>3952</v>
      </c>
      <c r="AN1222" s="1" t="s">
        <v>3958</v>
      </c>
      <c r="AO1222" s="1" t="s">
        <v>4182</v>
      </c>
      <c r="AP1222" s="1" t="s">
        <v>4212</v>
      </c>
      <c r="AQ1222" s="1"/>
      <c r="AR1222">
        <v>14862</v>
      </c>
      <c r="AS1222">
        <v>1</v>
      </c>
      <c r="AT1222" s="1" t="s">
        <v>4235</v>
      </c>
      <c r="AU1222">
        <v>700000</v>
      </c>
      <c r="AV1222" s="1" t="s">
        <v>4244</v>
      </c>
      <c r="AW1222" s="1" t="s">
        <v>3939</v>
      </c>
      <c r="AX1222">
        <v>5633</v>
      </c>
      <c r="AY1222">
        <v>135982</v>
      </c>
      <c r="AZ1222">
        <v>2</v>
      </c>
      <c r="BA1222" s="1" t="s">
        <v>3420</v>
      </c>
    </row>
    <row r="1223" spans="1:53">
      <c r="A1223" s="1"/>
      <c r="B1223">
        <v>0</v>
      </c>
      <c r="C1223">
        <v>-500000</v>
      </c>
      <c r="D1223" s="1" t="s">
        <v>2217</v>
      </c>
      <c r="E1223">
        <v>0</v>
      </c>
      <c r="F1223">
        <v>0</v>
      </c>
      <c r="G1223">
        <v>0</v>
      </c>
      <c r="H1223" s="1"/>
      <c r="I1223" s="1" t="s">
        <v>2415</v>
      </c>
      <c r="J1223" s="1" t="s">
        <v>2462</v>
      </c>
      <c r="K1223" s="1" t="s">
        <v>2464</v>
      </c>
      <c r="L1223" s="1" t="s">
        <v>2539</v>
      </c>
      <c r="M1223" s="1" t="s">
        <v>2587</v>
      </c>
      <c r="N1223" s="1" t="s">
        <v>2607</v>
      </c>
      <c r="O1223" s="1"/>
      <c r="P1223">
        <v>1</v>
      </c>
      <c r="Q1223" s="1" t="s">
        <v>2217</v>
      </c>
      <c r="R1223" s="1" t="s">
        <v>3107</v>
      </c>
      <c r="S1223" s="1"/>
      <c r="T1223" s="1" t="s">
        <v>3108</v>
      </c>
      <c r="U1223" s="1" t="s">
        <v>1441</v>
      </c>
      <c r="V1223" s="1" t="s">
        <v>1441</v>
      </c>
      <c r="W1223" s="1" t="s">
        <v>3396</v>
      </c>
      <c r="X1223" s="1" t="s">
        <v>3400</v>
      </c>
      <c r="Y1223" s="3">
        <v>46230</v>
      </c>
      <c r="Z1223" s="1" t="s">
        <v>3425</v>
      </c>
      <c r="AA1223" s="3">
        <v>46230</v>
      </c>
      <c r="AB1223" s="1" t="s">
        <v>3416</v>
      </c>
      <c r="AC1223" s="1" t="s">
        <v>3869</v>
      </c>
      <c r="AD1223" s="1" t="s">
        <v>3933</v>
      </c>
      <c r="AE1223" s="1" t="s">
        <v>3933</v>
      </c>
      <c r="AF1223" s="1" t="s">
        <v>3939</v>
      </c>
      <c r="AG1223" s="1" t="s">
        <v>2539</v>
      </c>
      <c r="AH1223" s="1" t="s">
        <v>2587</v>
      </c>
      <c r="AI1223" s="1" t="s">
        <v>3948</v>
      </c>
      <c r="AJ1223" s="1"/>
      <c r="AK1223" s="1"/>
      <c r="AL1223" s="1" t="s">
        <v>3952</v>
      </c>
      <c r="AM1223" s="1" t="s">
        <v>3952</v>
      </c>
      <c r="AN1223" s="1" t="s">
        <v>3958</v>
      </c>
      <c r="AO1223" s="1" t="s">
        <v>4182</v>
      </c>
      <c r="AP1223" s="1"/>
      <c r="AQ1223" s="1"/>
      <c r="AR1223">
        <v>2057</v>
      </c>
      <c r="AS1223">
        <v>1</v>
      </c>
      <c r="AT1223" s="1" t="s">
        <v>4235</v>
      </c>
      <c r="AU1223">
        <v>-500000</v>
      </c>
      <c r="AV1223" s="1" t="s">
        <v>120</v>
      </c>
      <c r="AW1223" s="1" t="s">
        <v>3939</v>
      </c>
      <c r="AX1223">
        <v>5633</v>
      </c>
      <c r="AY1223">
        <v>135982</v>
      </c>
      <c r="AZ1223">
        <v>3</v>
      </c>
      <c r="BA1223" s="1" t="s">
        <v>3429</v>
      </c>
    </row>
    <row r="1224" spans="1:53">
      <c r="A1224" s="1" t="s">
        <v>1252</v>
      </c>
      <c r="B1224">
        <v>0</v>
      </c>
      <c r="C1224">
        <v>620500</v>
      </c>
      <c r="D1224" s="1" t="s">
        <v>2218</v>
      </c>
      <c r="E1224">
        <v>20</v>
      </c>
      <c r="F1224">
        <v>139159</v>
      </c>
      <c r="G1224">
        <v>1</v>
      </c>
      <c r="H1224" s="1"/>
      <c r="I1224" s="1" t="s">
        <v>2421</v>
      </c>
      <c r="J1224" s="1" t="s">
        <v>2462</v>
      </c>
      <c r="K1224" s="1" t="s">
        <v>2464</v>
      </c>
      <c r="L1224" s="1" t="s">
        <v>2493</v>
      </c>
      <c r="M1224" s="1" t="s">
        <v>2594</v>
      </c>
      <c r="N1224" s="1" t="s">
        <v>2607</v>
      </c>
      <c r="O1224" s="1"/>
      <c r="P1224">
        <v>73</v>
      </c>
      <c r="Q1224" s="1" t="s">
        <v>2973</v>
      </c>
      <c r="R1224" s="1" t="s">
        <v>3107</v>
      </c>
      <c r="S1224" s="1"/>
      <c r="T1224" s="1" t="s">
        <v>3108</v>
      </c>
      <c r="U1224" s="1" t="s">
        <v>3250</v>
      </c>
      <c r="V1224" s="1" t="s">
        <v>3374</v>
      </c>
      <c r="W1224" s="1" t="s">
        <v>3396</v>
      </c>
      <c r="X1224" s="1" t="s">
        <v>3400</v>
      </c>
      <c r="Y1224" s="3">
        <v>46230</v>
      </c>
      <c r="Z1224" s="1" t="s">
        <v>3417</v>
      </c>
      <c r="AA1224" s="3">
        <v>46230</v>
      </c>
      <c r="AB1224" s="1" t="s">
        <v>3416</v>
      </c>
      <c r="AC1224" s="1" t="s">
        <v>3870</v>
      </c>
      <c r="AD1224" s="1" t="s">
        <v>3933</v>
      </c>
      <c r="AE1224" s="1" t="s">
        <v>3933</v>
      </c>
      <c r="AF1224" s="1" t="s">
        <v>3939</v>
      </c>
      <c r="AG1224" s="1" t="s">
        <v>2493</v>
      </c>
      <c r="AH1224" s="1" t="s">
        <v>2594</v>
      </c>
      <c r="AI1224" s="1" t="s">
        <v>3948</v>
      </c>
      <c r="AJ1224" s="1"/>
      <c r="AK1224" s="1"/>
      <c r="AL1224" s="1" t="s">
        <v>3952</v>
      </c>
      <c r="AM1224" s="1" t="s">
        <v>3952</v>
      </c>
      <c r="AN1224" s="1" t="s">
        <v>3958</v>
      </c>
      <c r="AO1224" s="1" t="s">
        <v>4028</v>
      </c>
      <c r="AP1224" s="1" t="s">
        <v>4212</v>
      </c>
      <c r="AQ1224" s="1"/>
      <c r="AR1224">
        <v>1265</v>
      </c>
      <c r="AS1224">
        <v>73</v>
      </c>
      <c r="AT1224" s="1" t="s">
        <v>4235</v>
      </c>
      <c r="AU1224">
        <v>8500</v>
      </c>
      <c r="AV1224" s="1" t="s">
        <v>4270</v>
      </c>
      <c r="AW1224" s="1" t="s">
        <v>3939</v>
      </c>
      <c r="AX1224">
        <v>2865</v>
      </c>
      <c r="AY1224">
        <v>135983</v>
      </c>
      <c r="AZ1224">
        <v>1</v>
      </c>
      <c r="BA1224" s="1" t="s">
        <v>3414</v>
      </c>
    </row>
    <row r="1225" spans="1:53">
      <c r="A1225" s="1" t="s">
        <v>1253</v>
      </c>
      <c r="B1225">
        <v>0</v>
      </c>
      <c r="C1225">
        <v>2640960</v>
      </c>
      <c r="D1225" s="1" t="s">
        <v>2219</v>
      </c>
      <c r="E1225">
        <v>20</v>
      </c>
      <c r="F1225">
        <v>139159</v>
      </c>
      <c r="G1225">
        <v>2</v>
      </c>
      <c r="H1225" s="1"/>
      <c r="I1225" s="1" t="s">
        <v>2421</v>
      </c>
      <c r="J1225" s="1" t="s">
        <v>2462</v>
      </c>
      <c r="K1225" s="1" t="s">
        <v>2464</v>
      </c>
      <c r="L1225" s="1" t="s">
        <v>2493</v>
      </c>
      <c r="M1225" s="1" t="s">
        <v>2594</v>
      </c>
      <c r="N1225" s="1" t="s">
        <v>2607</v>
      </c>
      <c r="O1225" s="1"/>
      <c r="P1225">
        <v>48</v>
      </c>
      <c r="Q1225" s="1" t="s">
        <v>2974</v>
      </c>
      <c r="R1225" s="1" t="s">
        <v>3107</v>
      </c>
      <c r="S1225" s="1"/>
      <c r="T1225" s="1" t="s">
        <v>3108</v>
      </c>
      <c r="U1225" s="1" t="s">
        <v>3250</v>
      </c>
      <c r="V1225" s="1" t="s">
        <v>3374</v>
      </c>
      <c r="W1225" s="1" t="s">
        <v>3396</v>
      </c>
      <c r="X1225" s="1" t="s">
        <v>3400</v>
      </c>
      <c r="Y1225" s="3">
        <v>46230</v>
      </c>
      <c r="Z1225" s="1" t="s">
        <v>3417</v>
      </c>
      <c r="AA1225" s="3">
        <v>46230</v>
      </c>
      <c r="AB1225" s="1" t="s">
        <v>3416</v>
      </c>
      <c r="AC1225" s="1" t="s">
        <v>3870</v>
      </c>
      <c r="AD1225" s="1" t="s">
        <v>3933</v>
      </c>
      <c r="AE1225" s="1" t="s">
        <v>3933</v>
      </c>
      <c r="AF1225" s="1" t="s">
        <v>3939</v>
      </c>
      <c r="AG1225" s="1" t="s">
        <v>2493</v>
      </c>
      <c r="AH1225" s="1" t="s">
        <v>2594</v>
      </c>
      <c r="AI1225" s="1" t="s">
        <v>3948</v>
      </c>
      <c r="AJ1225" s="1"/>
      <c r="AK1225" s="1"/>
      <c r="AL1225" s="1" t="s">
        <v>3952</v>
      </c>
      <c r="AM1225" s="1" t="s">
        <v>3952</v>
      </c>
      <c r="AN1225" s="1" t="s">
        <v>3958</v>
      </c>
      <c r="AO1225" s="1" t="s">
        <v>4028</v>
      </c>
      <c r="AP1225" s="1" t="s">
        <v>4212</v>
      </c>
      <c r="AQ1225" s="1"/>
      <c r="AR1225">
        <v>1265</v>
      </c>
      <c r="AS1225">
        <v>48</v>
      </c>
      <c r="AT1225" s="1" t="s">
        <v>4235</v>
      </c>
      <c r="AU1225">
        <v>55020</v>
      </c>
      <c r="AV1225" s="1" t="s">
        <v>4270</v>
      </c>
      <c r="AW1225" s="1" t="s">
        <v>3939</v>
      </c>
      <c r="AX1225">
        <v>2865</v>
      </c>
      <c r="AY1225">
        <v>135983</v>
      </c>
      <c r="AZ1225">
        <v>2</v>
      </c>
      <c r="BA1225" s="1" t="s">
        <v>3414</v>
      </c>
    </row>
    <row r="1226" spans="1:53">
      <c r="A1226" s="1" t="s">
        <v>1254</v>
      </c>
      <c r="B1226">
        <v>0</v>
      </c>
      <c r="C1226">
        <v>629000</v>
      </c>
      <c r="D1226" s="1" t="s">
        <v>2140</v>
      </c>
      <c r="E1226">
        <v>20</v>
      </c>
      <c r="F1226">
        <v>139159</v>
      </c>
      <c r="G1226">
        <v>3</v>
      </c>
      <c r="H1226" s="1"/>
      <c r="I1226" s="1" t="s">
        <v>2421</v>
      </c>
      <c r="J1226" s="1" t="s">
        <v>2462</v>
      </c>
      <c r="K1226" s="1" t="s">
        <v>2464</v>
      </c>
      <c r="L1226" s="1" t="s">
        <v>2493</v>
      </c>
      <c r="M1226" s="1" t="s">
        <v>2594</v>
      </c>
      <c r="N1226" s="1" t="s">
        <v>2607</v>
      </c>
      <c r="O1226" s="1"/>
      <c r="P1226">
        <v>74</v>
      </c>
      <c r="Q1226" s="1" t="s">
        <v>2937</v>
      </c>
      <c r="R1226" s="1" t="s">
        <v>3107</v>
      </c>
      <c r="S1226" s="1"/>
      <c r="T1226" s="1" t="s">
        <v>3108</v>
      </c>
      <c r="U1226" s="1" t="s">
        <v>3250</v>
      </c>
      <c r="V1226" s="1" t="s">
        <v>3374</v>
      </c>
      <c r="W1226" s="1" t="s">
        <v>3396</v>
      </c>
      <c r="X1226" s="1" t="s">
        <v>3400</v>
      </c>
      <c r="Y1226" s="3">
        <v>46230</v>
      </c>
      <c r="Z1226" s="1" t="s">
        <v>3417</v>
      </c>
      <c r="AA1226" s="3">
        <v>46230</v>
      </c>
      <c r="AB1226" s="1" t="s">
        <v>3416</v>
      </c>
      <c r="AC1226" s="1" t="s">
        <v>3870</v>
      </c>
      <c r="AD1226" s="1" t="s">
        <v>3933</v>
      </c>
      <c r="AE1226" s="1" t="s">
        <v>3933</v>
      </c>
      <c r="AF1226" s="1" t="s">
        <v>3939</v>
      </c>
      <c r="AG1226" s="1" t="s">
        <v>2493</v>
      </c>
      <c r="AH1226" s="1" t="s">
        <v>2594</v>
      </c>
      <c r="AI1226" s="1" t="s">
        <v>3948</v>
      </c>
      <c r="AJ1226" s="1"/>
      <c r="AK1226" s="1"/>
      <c r="AL1226" s="1" t="s">
        <v>3952</v>
      </c>
      <c r="AM1226" s="1" t="s">
        <v>3952</v>
      </c>
      <c r="AN1226" s="1" t="s">
        <v>3958</v>
      </c>
      <c r="AO1226" s="1" t="s">
        <v>4028</v>
      </c>
      <c r="AP1226" s="1" t="s">
        <v>4212</v>
      </c>
      <c r="AQ1226" s="1"/>
      <c r="AR1226">
        <v>1265</v>
      </c>
      <c r="AS1226">
        <v>74</v>
      </c>
      <c r="AT1226" s="1" t="s">
        <v>4235</v>
      </c>
      <c r="AU1226">
        <v>8500</v>
      </c>
      <c r="AV1226" s="1" t="s">
        <v>4270</v>
      </c>
      <c r="AW1226" s="1" t="s">
        <v>3939</v>
      </c>
      <c r="AX1226">
        <v>2865</v>
      </c>
      <c r="AY1226">
        <v>135983</v>
      </c>
      <c r="AZ1226">
        <v>3</v>
      </c>
      <c r="BA1226" s="1" t="s">
        <v>3414</v>
      </c>
    </row>
    <row r="1227" spans="1:53">
      <c r="A1227" s="1" t="s">
        <v>1255</v>
      </c>
      <c r="B1227">
        <v>0</v>
      </c>
      <c r="C1227">
        <v>1925700</v>
      </c>
      <c r="D1227" s="1" t="s">
        <v>2138</v>
      </c>
      <c r="E1227">
        <v>20</v>
      </c>
      <c r="F1227">
        <v>139159</v>
      </c>
      <c r="G1227">
        <v>4</v>
      </c>
      <c r="H1227" s="1"/>
      <c r="I1227" s="1" t="s">
        <v>2421</v>
      </c>
      <c r="J1227" s="1" t="s">
        <v>2462</v>
      </c>
      <c r="K1227" s="1" t="s">
        <v>2464</v>
      </c>
      <c r="L1227" s="1" t="s">
        <v>2493</v>
      </c>
      <c r="M1227" s="1" t="s">
        <v>2594</v>
      </c>
      <c r="N1227" s="1" t="s">
        <v>2607</v>
      </c>
      <c r="O1227" s="1"/>
      <c r="P1227">
        <v>35</v>
      </c>
      <c r="Q1227" s="1" t="s">
        <v>2935</v>
      </c>
      <c r="R1227" s="1" t="s">
        <v>3107</v>
      </c>
      <c r="S1227" s="1"/>
      <c r="T1227" s="1" t="s">
        <v>3108</v>
      </c>
      <c r="U1227" s="1" t="s">
        <v>3250</v>
      </c>
      <c r="V1227" s="1" t="s">
        <v>3374</v>
      </c>
      <c r="W1227" s="1" t="s">
        <v>3396</v>
      </c>
      <c r="X1227" s="1" t="s">
        <v>3400</v>
      </c>
      <c r="Y1227" s="3">
        <v>46230</v>
      </c>
      <c r="Z1227" s="1" t="s">
        <v>3417</v>
      </c>
      <c r="AA1227" s="3">
        <v>46230</v>
      </c>
      <c r="AB1227" s="1" t="s">
        <v>3416</v>
      </c>
      <c r="AC1227" s="1" t="s">
        <v>3870</v>
      </c>
      <c r="AD1227" s="1" t="s">
        <v>3933</v>
      </c>
      <c r="AE1227" s="1" t="s">
        <v>3933</v>
      </c>
      <c r="AF1227" s="1" t="s">
        <v>3939</v>
      </c>
      <c r="AG1227" s="1" t="s">
        <v>2493</v>
      </c>
      <c r="AH1227" s="1" t="s">
        <v>2594</v>
      </c>
      <c r="AI1227" s="1" t="s">
        <v>3948</v>
      </c>
      <c r="AJ1227" s="1"/>
      <c r="AK1227" s="1"/>
      <c r="AL1227" s="1" t="s">
        <v>3952</v>
      </c>
      <c r="AM1227" s="1" t="s">
        <v>3952</v>
      </c>
      <c r="AN1227" s="1" t="s">
        <v>3958</v>
      </c>
      <c r="AO1227" s="1" t="s">
        <v>4028</v>
      </c>
      <c r="AP1227" s="1" t="s">
        <v>4212</v>
      </c>
      <c r="AQ1227" s="1"/>
      <c r="AR1227">
        <v>1265</v>
      </c>
      <c r="AS1227">
        <v>35</v>
      </c>
      <c r="AT1227" s="1" t="s">
        <v>4235</v>
      </c>
      <c r="AU1227">
        <v>55020</v>
      </c>
      <c r="AV1227" s="1" t="s">
        <v>4270</v>
      </c>
      <c r="AW1227" s="1" t="s">
        <v>3939</v>
      </c>
      <c r="AX1227">
        <v>2865</v>
      </c>
      <c r="AY1227">
        <v>135983</v>
      </c>
      <c r="AZ1227">
        <v>4</v>
      </c>
      <c r="BA1227" s="1" t="s">
        <v>3414</v>
      </c>
    </row>
    <row r="1228" spans="1:53">
      <c r="A1228" s="1" t="s">
        <v>1256</v>
      </c>
      <c r="B1228">
        <v>0</v>
      </c>
      <c r="C1228">
        <v>331500</v>
      </c>
      <c r="D1228" s="1" t="s">
        <v>2137</v>
      </c>
      <c r="E1228">
        <v>20</v>
      </c>
      <c r="F1228">
        <v>139159</v>
      </c>
      <c r="G1228">
        <v>5</v>
      </c>
      <c r="H1228" s="1"/>
      <c r="I1228" s="1" t="s">
        <v>2421</v>
      </c>
      <c r="J1228" s="1" t="s">
        <v>2462</v>
      </c>
      <c r="K1228" s="1" t="s">
        <v>2464</v>
      </c>
      <c r="L1228" s="1" t="s">
        <v>2493</v>
      </c>
      <c r="M1228" s="1" t="s">
        <v>2594</v>
      </c>
      <c r="N1228" s="1" t="s">
        <v>2607</v>
      </c>
      <c r="O1228" s="1"/>
      <c r="P1228">
        <v>39</v>
      </c>
      <c r="Q1228" s="1" t="s">
        <v>2934</v>
      </c>
      <c r="R1228" s="1" t="s">
        <v>3107</v>
      </c>
      <c r="S1228" s="1"/>
      <c r="T1228" s="1" t="s">
        <v>3108</v>
      </c>
      <c r="U1228" s="1" t="s">
        <v>3250</v>
      </c>
      <c r="V1228" s="1" t="s">
        <v>3374</v>
      </c>
      <c r="W1228" s="1" t="s">
        <v>3396</v>
      </c>
      <c r="X1228" s="1" t="s">
        <v>3400</v>
      </c>
      <c r="Y1228" s="3">
        <v>46230</v>
      </c>
      <c r="Z1228" s="1" t="s">
        <v>3417</v>
      </c>
      <c r="AA1228" s="3">
        <v>46230</v>
      </c>
      <c r="AB1228" s="1" t="s">
        <v>3416</v>
      </c>
      <c r="AC1228" s="1" t="s">
        <v>3870</v>
      </c>
      <c r="AD1228" s="1" t="s">
        <v>3933</v>
      </c>
      <c r="AE1228" s="1" t="s">
        <v>3933</v>
      </c>
      <c r="AF1228" s="1" t="s">
        <v>3939</v>
      </c>
      <c r="AG1228" s="1" t="s">
        <v>2493</v>
      </c>
      <c r="AH1228" s="1" t="s">
        <v>2594</v>
      </c>
      <c r="AI1228" s="1" t="s">
        <v>3948</v>
      </c>
      <c r="AJ1228" s="1"/>
      <c r="AK1228" s="1"/>
      <c r="AL1228" s="1" t="s">
        <v>3952</v>
      </c>
      <c r="AM1228" s="1" t="s">
        <v>3952</v>
      </c>
      <c r="AN1228" s="1" t="s">
        <v>3958</v>
      </c>
      <c r="AO1228" s="1" t="s">
        <v>4028</v>
      </c>
      <c r="AP1228" s="1" t="s">
        <v>4212</v>
      </c>
      <c r="AQ1228" s="1"/>
      <c r="AR1228">
        <v>1265</v>
      </c>
      <c r="AS1228">
        <v>39</v>
      </c>
      <c r="AT1228" s="1" t="s">
        <v>4235</v>
      </c>
      <c r="AU1228">
        <v>8500</v>
      </c>
      <c r="AV1228" s="1" t="s">
        <v>4270</v>
      </c>
      <c r="AW1228" s="1" t="s">
        <v>3939</v>
      </c>
      <c r="AX1228">
        <v>2865</v>
      </c>
      <c r="AY1228">
        <v>135983</v>
      </c>
      <c r="AZ1228">
        <v>5</v>
      </c>
      <c r="BA1228" s="1" t="s">
        <v>3414</v>
      </c>
    </row>
    <row r="1229" spans="1:53">
      <c r="A1229" s="1" t="s">
        <v>1257</v>
      </c>
      <c r="B1229">
        <v>0</v>
      </c>
      <c r="C1229">
        <v>620500</v>
      </c>
      <c r="D1229" s="1" t="s">
        <v>2218</v>
      </c>
      <c r="E1229">
        <v>20</v>
      </c>
      <c r="F1229">
        <v>139159</v>
      </c>
      <c r="G1229">
        <v>6</v>
      </c>
      <c r="H1229" s="1"/>
      <c r="I1229" s="1" t="s">
        <v>2421</v>
      </c>
      <c r="J1229" s="1" t="s">
        <v>2462</v>
      </c>
      <c r="K1229" s="1" t="s">
        <v>2464</v>
      </c>
      <c r="L1229" s="1" t="s">
        <v>2493</v>
      </c>
      <c r="M1229" s="1" t="s">
        <v>2594</v>
      </c>
      <c r="N1229" s="1" t="s">
        <v>2607</v>
      </c>
      <c r="O1229" s="1"/>
      <c r="P1229">
        <v>73</v>
      </c>
      <c r="Q1229" s="1" t="s">
        <v>2973</v>
      </c>
      <c r="R1229" s="1" t="s">
        <v>3107</v>
      </c>
      <c r="S1229" s="1"/>
      <c r="T1229" s="1" t="s">
        <v>3108</v>
      </c>
      <c r="U1229" s="1" t="s">
        <v>3250</v>
      </c>
      <c r="V1229" s="1" t="s">
        <v>3374</v>
      </c>
      <c r="W1229" s="1" t="s">
        <v>3396</v>
      </c>
      <c r="X1229" s="1" t="s">
        <v>3400</v>
      </c>
      <c r="Y1229" s="3">
        <v>46230</v>
      </c>
      <c r="Z1229" s="1" t="s">
        <v>3417</v>
      </c>
      <c r="AA1229" s="3">
        <v>46230</v>
      </c>
      <c r="AB1229" s="1" t="s">
        <v>3416</v>
      </c>
      <c r="AC1229" s="1" t="s">
        <v>3870</v>
      </c>
      <c r="AD1229" s="1" t="s">
        <v>3933</v>
      </c>
      <c r="AE1229" s="1" t="s">
        <v>3933</v>
      </c>
      <c r="AF1229" s="1" t="s">
        <v>3939</v>
      </c>
      <c r="AG1229" s="1" t="s">
        <v>2493</v>
      </c>
      <c r="AH1229" s="1" t="s">
        <v>2594</v>
      </c>
      <c r="AI1229" s="1" t="s">
        <v>3948</v>
      </c>
      <c r="AJ1229" s="1"/>
      <c r="AK1229" s="1"/>
      <c r="AL1229" s="1" t="s">
        <v>3952</v>
      </c>
      <c r="AM1229" s="1" t="s">
        <v>3952</v>
      </c>
      <c r="AN1229" s="1" t="s">
        <v>3958</v>
      </c>
      <c r="AO1229" s="1" t="s">
        <v>4028</v>
      </c>
      <c r="AP1229" s="1" t="s">
        <v>4212</v>
      </c>
      <c r="AQ1229" s="1"/>
      <c r="AR1229">
        <v>1265</v>
      </c>
      <c r="AS1229">
        <v>73</v>
      </c>
      <c r="AT1229" s="1" t="s">
        <v>4235</v>
      </c>
      <c r="AU1229">
        <v>8500</v>
      </c>
      <c r="AV1229" s="1" t="s">
        <v>4270</v>
      </c>
      <c r="AW1229" s="1" t="s">
        <v>3939</v>
      </c>
      <c r="AX1229">
        <v>2865</v>
      </c>
      <c r="AY1229">
        <v>135983</v>
      </c>
      <c r="AZ1229">
        <v>6</v>
      </c>
      <c r="BA1229" s="1" t="s">
        <v>3414</v>
      </c>
    </row>
    <row r="1230" spans="1:53">
      <c r="A1230" s="1" t="s">
        <v>1258</v>
      </c>
      <c r="B1230">
        <v>0</v>
      </c>
      <c r="C1230">
        <v>2640960</v>
      </c>
      <c r="D1230" s="1" t="s">
        <v>2219</v>
      </c>
      <c r="E1230">
        <v>20</v>
      </c>
      <c r="F1230">
        <v>139159</v>
      </c>
      <c r="G1230">
        <v>7</v>
      </c>
      <c r="H1230" s="1"/>
      <c r="I1230" s="1" t="s">
        <v>2421</v>
      </c>
      <c r="J1230" s="1" t="s">
        <v>2462</v>
      </c>
      <c r="K1230" s="1" t="s">
        <v>2464</v>
      </c>
      <c r="L1230" s="1" t="s">
        <v>2493</v>
      </c>
      <c r="M1230" s="1" t="s">
        <v>2594</v>
      </c>
      <c r="N1230" s="1" t="s">
        <v>2607</v>
      </c>
      <c r="O1230" s="1"/>
      <c r="P1230">
        <v>48</v>
      </c>
      <c r="Q1230" s="1" t="s">
        <v>2974</v>
      </c>
      <c r="R1230" s="1" t="s">
        <v>3107</v>
      </c>
      <c r="S1230" s="1"/>
      <c r="T1230" s="1" t="s">
        <v>3108</v>
      </c>
      <c r="U1230" s="1" t="s">
        <v>3250</v>
      </c>
      <c r="V1230" s="1" t="s">
        <v>3374</v>
      </c>
      <c r="W1230" s="1" t="s">
        <v>3396</v>
      </c>
      <c r="X1230" s="1" t="s">
        <v>3400</v>
      </c>
      <c r="Y1230" s="3">
        <v>46230</v>
      </c>
      <c r="Z1230" s="1" t="s">
        <v>3417</v>
      </c>
      <c r="AA1230" s="3">
        <v>46230</v>
      </c>
      <c r="AB1230" s="1" t="s">
        <v>3416</v>
      </c>
      <c r="AC1230" s="1" t="s">
        <v>3870</v>
      </c>
      <c r="AD1230" s="1" t="s">
        <v>3933</v>
      </c>
      <c r="AE1230" s="1" t="s">
        <v>3933</v>
      </c>
      <c r="AF1230" s="1" t="s">
        <v>3939</v>
      </c>
      <c r="AG1230" s="1" t="s">
        <v>2493</v>
      </c>
      <c r="AH1230" s="1" t="s">
        <v>2594</v>
      </c>
      <c r="AI1230" s="1" t="s">
        <v>3948</v>
      </c>
      <c r="AJ1230" s="1"/>
      <c r="AK1230" s="1"/>
      <c r="AL1230" s="1" t="s">
        <v>3952</v>
      </c>
      <c r="AM1230" s="1" t="s">
        <v>3952</v>
      </c>
      <c r="AN1230" s="1" t="s">
        <v>3958</v>
      </c>
      <c r="AO1230" s="1" t="s">
        <v>4028</v>
      </c>
      <c r="AP1230" s="1" t="s">
        <v>4212</v>
      </c>
      <c r="AQ1230" s="1"/>
      <c r="AR1230">
        <v>1265</v>
      </c>
      <c r="AS1230">
        <v>48</v>
      </c>
      <c r="AT1230" s="1" t="s">
        <v>4235</v>
      </c>
      <c r="AU1230">
        <v>55020</v>
      </c>
      <c r="AV1230" s="1" t="s">
        <v>4270</v>
      </c>
      <c r="AW1230" s="1" t="s">
        <v>3939</v>
      </c>
      <c r="AX1230">
        <v>2865</v>
      </c>
      <c r="AY1230">
        <v>135983</v>
      </c>
      <c r="AZ1230">
        <v>7</v>
      </c>
      <c r="BA1230" s="1" t="s">
        <v>3414</v>
      </c>
    </row>
    <row r="1231" spans="1:53">
      <c r="A1231" s="1" t="s">
        <v>1259</v>
      </c>
      <c r="B1231">
        <v>0</v>
      </c>
      <c r="C1231">
        <v>1797120</v>
      </c>
      <c r="D1231" s="1" t="s">
        <v>2220</v>
      </c>
      <c r="E1231">
        <v>0</v>
      </c>
      <c r="F1231">
        <v>139158</v>
      </c>
      <c r="G1231">
        <v>1</v>
      </c>
      <c r="H1231" s="1"/>
      <c r="I1231" s="1" t="s">
        <v>2421</v>
      </c>
      <c r="J1231" s="1" t="s">
        <v>2462</v>
      </c>
      <c r="K1231" s="1" t="s">
        <v>2464</v>
      </c>
      <c r="L1231" s="1" t="s">
        <v>2493</v>
      </c>
      <c r="M1231" s="1" t="s">
        <v>2594</v>
      </c>
      <c r="N1231" s="1" t="s">
        <v>2607</v>
      </c>
      <c r="O1231" s="1"/>
      <c r="P1231">
        <v>24</v>
      </c>
      <c r="Q1231" s="1" t="s">
        <v>2220</v>
      </c>
      <c r="R1231" s="1" t="s">
        <v>3107</v>
      </c>
      <c r="S1231" s="1"/>
      <c r="T1231" s="1" t="s">
        <v>3108</v>
      </c>
      <c r="U1231" s="1" t="s">
        <v>3251</v>
      </c>
      <c r="V1231" s="1" t="s">
        <v>3251</v>
      </c>
      <c r="W1231" s="1" t="s">
        <v>3396</v>
      </c>
      <c r="X1231" s="1"/>
      <c r="Y1231" s="3">
        <v>46230</v>
      </c>
      <c r="Z1231" s="1" t="s">
        <v>3424</v>
      </c>
      <c r="AA1231" s="3">
        <v>46230</v>
      </c>
      <c r="AB1231" s="1" t="s">
        <v>3416</v>
      </c>
      <c r="AC1231" s="1" t="s">
        <v>3871</v>
      </c>
      <c r="AD1231" s="1" t="s">
        <v>3933</v>
      </c>
      <c r="AE1231" s="1" t="s">
        <v>3933</v>
      </c>
      <c r="AF1231" s="1" t="s">
        <v>3939</v>
      </c>
      <c r="AG1231" s="1" t="s">
        <v>2493</v>
      </c>
      <c r="AH1231" s="1" t="s">
        <v>2594</v>
      </c>
      <c r="AI1231" s="1" t="s">
        <v>3948</v>
      </c>
      <c r="AJ1231" s="1"/>
      <c r="AK1231" s="1"/>
      <c r="AL1231" s="1" t="s">
        <v>3952</v>
      </c>
      <c r="AM1231" s="1" t="s">
        <v>3952</v>
      </c>
      <c r="AN1231" s="1" t="s">
        <v>3958</v>
      </c>
      <c r="AO1231" s="1" t="s">
        <v>4100</v>
      </c>
      <c r="AP1231" s="1" t="s">
        <v>4212</v>
      </c>
      <c r="AQ1231" s="1"/>
      <c r="AR1231">
        <v>1265</v>
      </c>
      <c r="AS1231">
        <v>24</v>
      </c>
      <c r="AT1231" s="1" t="s">
        <v>4235</v>
      </c>
      <c r="AU1231">
        <v>74880</v>
      </c>
      <c r="AV1231" s="1" t="s">
        <v>4270</v>
      </c>
      <c r="AW1231" s="1" t="s">
        <v>3939</v>
      </c>
      <c r="AX1231">
        <v>6201</v>
      </c>
      <c r="AY1231">
        <v>135984</v>
      </c>
      <c r="AZ1231">
        <v>1</v>
      </c>
      <c r="BA1231" s="1" t="s">
        <v>3414</v>
      </c>
    </row>
    <row r="1232" spans="1:53">
      <c r="A1232" s="1" t="s">
        <v>1260</v>
      </c>
      <c r="B1232">
        <v>0</v>
      </c>
      <c r="C1232">
        <v>1797120</v>
      </c>
      <c r="D1232" s="1" t="s">
        <v>2220</v>
      </c>
      <c r="E1232">
        <v>0</v>
      </c>
      <c r="F1232">
        <v>139158</v>
      </c>
      <c r="G1232">
        <v>2</v>
      </c>
      <c r="H1232" s="1"/>
      <c r="I1232" s="1" t="s">
        <v>2421</v>
      </c>
      <c r="J1232" s="1" t="s">
        <v>2462</v>
      </c>
      <c r="K1232" s="1" t="s">
        <v>2464</v>
      </c>
      <c r="L1232" s="1" t="s">
        <v>2493</v>
      </c>
      <c r="M1232" s="1" t="s">
        <v>2594</v>
      </c>
      <c r="N1232" s="1" t="s">
        <v>2607</v>
      </c>
      <c r="O1232" s="1"/>
      <c r="P1232">
        <v>24</v>
      </c>
      <c r="Q1232" s="1" t="s">
        <v>2220</v>
      </c>
      <c r="R1232" s="1" t="s">
        <v>3107</v>
      </c>
      <c r="S1232" s="1"/>
      <c r="T1232" s="1" t="s">
        <v>3108</v>
      </c>
      <c r="U1232" s="1" t="s">
        <v>3251</v>
      </c>
      <c r="V1232" s="1" t="s">
        <v>3251</v>
      </c>
      <c r="W1232" s="1" t="s">
        <v>3396</v>
      </c>
      <c r="X1232" s="1"/>
      <c r="Y1232" s="3">
        <v>46230</v>
      </c>
      <c r="Z1232" s="1" t="s">
        <v>3424</v>
      </c>
      <c r="AA1232" s="3">
        <v>46230</v>
      </c>
      <c r="AB1232" s="1" t="s">
        <v>3416</v>
      </c>
      <c r="AC1232" s="1" t="s">
        <v>3871</v>
      </c>
      <c r="AD1232" s="1" t="s">
        <v>3933</v>
      </c>
      <c r="AE1232" s="1" t="s">
        <v>3933</v>
      </c>
      <c r="AF1232" s="1" t="s">
        <v>3939</v>
      </c>
      <c r="AG1232" s="1" t="s">
        <v>2493</v>
      </c>
      <c r="AH1232" s="1" t="s">
        <v>2594</v>
      </c>
      <c r="AI1232" s="1" t="s">
        <v>3948</v>
      </c>
      <c r="AJ1232" s="1"/>
      <c r="AK1232" s="1"/>
      <c r="AL1232" s="1" t="s">
        <v>3952</v>
      </c>
      <c r="AM1232" s="1" t="s">
        <v>3952</v>
      </c>
      <c r="AN1232" s="1" t="s">
        <v>3958</v>
      </c>
      <c r="AO1232" s="1" t="s">
        <v>4100</v>
      </c>
      <c r="AP1232" s="1" t="s">
        <v>4212</v>
      </c>
      <c r="AQ1232" s="1"/>
      <c r="AR1232">
        <v>1265</v>
      </c>
      <c r="AS1232">
        <v>24</v>
      </c>
      <c r="AT1232" s="1" t="s">
        <v>4235</v>
      </c>
      <c r="AU1232">
        <v>74880</v>
      </c>
      <c r="AV1232" s="1" t="s">
        <v>4270</v>
      </c>
      <c r="AW1232" s="1" t="s">
        <v>3939</v>
      </c>
      <c r="AX1232">
        <v>6201</v>
      </c>
      <c r="AY1232">
        <v>135984</v>
      </c>
      <c r="AZ1232">
        <v>2</v>
      </c>
      <c r="BA1232" s="1" t="s">
        <v>3414</v>
      </c>
    </row>
    <row r="1233" spans="1:53">
      <c r="A1233" s="1" t="s">
        <v>1261</v>
      </c>
      <c r="B1233">
        <v>0</v>
      </c>
      <c r="C1233">
        <v>1797120</v>
      </c>
      <c r="D1233" s="1" t="s">
        <v>2220</v>
      </c>
      <c r="E1233">
        <v>0</v>
      </c>
      <c r="F1233">
        <v>139158</v>
      </c>
      <c r="G1233">
        <v>3</v>
      </c>
      <c r="H1233" s="1"/>
      <c r="I1233" s="1" t="s">
        <v>2421</v>
      </c>
      <c r="J1233" s="1" t="s">
        <v>2462</v>
      </c>
      <c r="K1233" s="1" t="s">
        <v>2464</v>
      </c>
      <c r="L1233" s="1" t="s">
        <v>2493</v>
      </c>
      <c r="M1233" s="1" t="s">
        <v>2594</v>
      </c>
      <c r="N1233" s="1" t="s">
        <v>2607</v>
      </c>
      <c r="O1233" s="1"/>
      <c r="P1233">
        <v>24</v>
      </c>
      <c r="Q1233" s="1" t="s">
        <v>2220</v>
      </c>
      <c r="R1233" s="1" t="s">
        <v>3107</v>
      </c>
      <c r="S1233" s="1"/>
      <c r="T1233" s="1" t="s">
        <v>3108</v>
      </c>
      <c r="U1233" s="1" t="s">
        <v>3251</v>
      </c>
      <c r="V1233" s="1" t="s">
        <v>3251</v>
      </c>
      <c r="W1233" s="1" t="s">
        <v>3396</v>
      </c>
      <c r="X1233" s="1"/>
      <c r="Y1233" s="3">
        <v>46230</v>
      </c>
      <c r="Z1233" s="1" t="s">
        <v>3424</v>
      </c>
      <c r="AA1233" s="3">
        <v>46230</v>
      </c>
      <c r="AB1233" s="1" t="s">
        <v>3416</v>
      </c>
      <c r="AC1233" s="1" t="s">
        <v>3871</v>
      </c>
      <c r="AD1233" s="1" t="s">
        <v>3933</v>
      </c>
      <c r="AE1233" s="1" t="s">
        <v>3933</v>
      </c>
      <c r="AF1233" s="1" t="s">
        <v>3939</v>
      </c>
      <c r="AG1233" s="1" t="s">
        <v>2493</v>
      </c>
      <c r="AH1233" s="1" t="s">
        <v>2594</v>
      </c>
      <c r="AI1233" s="1" t="s">
        <v>3948</v>
      </c>
      <c r="AJ1233" s="1"/>
      <c r="AK1233" s="1"/>
      <c r="AL1233" s="1" t="s">
        <v>3952</v>
      </c>
      <c r="AM1233" s="1" t="s">
        <v>3952</v>
      </c>
      <c r="AN1233" s="1" t="s">
        <v>3958</v>
      </c>
      <c r="AO1233" s="1" t="s">
        <v>4100</v>
      </c>
      <c r="AP1233" s="1" t="s">
        <v>4212</v>
      </c>
      <c r="AQ1233" s="1"/>
      <c r="AR1233">
        <v>1265</v>
      </c>
      <c r="AS1233">
        <v>24</v>
      </c>
      <c r="AT1233" s="1" t="s">
        <v>4235</v>
      </c>
      <c r="AU1233">
        <v>74880</v>
      </c>
      <c r="AV1233" s="1" t="s">
        <v>4270</v>
      </c>
      <c r="AW1233" s="1" t="s">
        <v>3939</v>
      </c>
      <c r="AX1233">
        <v>6201</v>
      </c>
      <c r="AY1233">
        <v>135984</v>
      </c>
      <c r="AZ1233">
        <v>3</v>
      </c>
      <c r="BA1233" s="1" t="s">
        <v>3414</v>
      </c>
    </row>
    <row r="1234" spans="1:53">
      <c r="A1234" s="1" t="s">
        <v>1262</v>
      </c>
      <c r="B1234">
        <v>0</v>
      </c>
      <c r="C1234">
        <v>1700000</v>
      </c>
      <c r="D1234" s="1" t="s">
        <v>1864</v>
      </c>
      <c r="E1234">
        <v>0</v>
      </c>
      <c r="F1234">
        <v>139154</v>
      </c>
      <c r="G1234">
        <v>1</v>
      </c>
      <c r="H1234" s="1"/>
      <c r="I1234" s="1" t="s">
        <v>2405</v>
      </c>
      <c r="J1234" s="1" t="s">
        <v>2462</v>
      </c>
      <c r="K1234" s="1" t="s">
        <v>2464</v>
      </c>
      <c r="L1234" s="1" t="s">
        <v>2512</v>
      </c>
      <c r="M1234" s="1" t="s">
        <v>2587</v>
      </c>
      <c r="N1234" s="1" t="s">
        <v>2607</v>
      </c>
      <c r="O1234" s="1"/>
      <c r="P1234">
        <v>1</v>
      </c>
      <c r="Q1234" s="1" t="s">
        <v>1864</v>
      </c>
      <c r="R1234" s="1" t="s">
        <v>3107</v>
      </c>
      <c r="S1234" s="1"/>
      <c r="T1234" s="1" t="s">
        <v>3108</v>
      </c>
      <c r="U1234" s="1" t="s">
        <v>1864</v>
      </c>
      <c r="V1234" s="1" t="s">
        <v>1864</v>
      </c>
      <c r="W1234" s="1" t="s">
        <v>3396</v>
      </c>
      <c r="X1234" s="1" t="s">
        <v>3400</v>
      </c>
      <c r="Y1234" s="3">
        <v>46230</v>
      </c>
      <c r="Z1234" s="1" t="s">
        <v>3417</v>
      </c>
      <c r="AA1234" s="3">
        <v>46230</v>
      </c>
      <c r="AB1234" s="1" t="s">
        <v>3416</v>
      </c>
      <c r="AC1234" s="1" t="s">
        <v>3872</v>
      </c>
      <c r="AD1234" s="1" t="s">
        <v>3933</v>
      </c>
      <c r="AE1234" s="1" t="s">
        <v>3933</v>
      </c>
      <c r="AF1234" s="1" t="s">
        <v>3939</v>
      </c>
      <c r="AG1234" s="1" t="s">
        <v>2512</v>
      </c>
      <c r="AH1234" s="1" t="s">
        <v>2587</v>
      </c>
      <c r="AI1234" s="1" t="s">
        <v>3948</v>
      </c>
      <c r="AJ1234" s="1"/>
      <c r="AK1234" s="1"/>
      <c r="AL1234" s="1" t="s">
        <v>3952</v>
      </c>
      <c r="AM1234" s="1" t="s">
        <v>3952</v>
      </c>
      <c r="AN1234" s="1" t="s">
        <v>3958</v>
      </c>
      <c r="AO1234" s="1" t="s">
        <v>4183</v>
      </c>
      <c r="AP1234" s="1" t="s">
        <v>4212</v>
      </c>
      <c r="AQ1234" s="1"/>
      <c r="AR1234">
        <v>14862</v>
      </c>
      <c r="AS1234">
        <v>1</v>
      </c>
      <c r="AT1234" s="1" t="s">
        <v>4235</v>
      </c>
      <c r="AU1234">
        <v>1700000</v>
      </c>
      <c r="AV1234" s="1" t="s">
        <v>4244</v>
      </c>
      <c r="AW1234" s="1" t="s">
        <v>3939</v>
      </c>
      <c r="AX1234">
        <v>7210</v>
      </c>
      <c r="AY1234">
        <v>135985</v>
      </c>
      <c r="AZ1234">
        <v>1</v>
      </c>
      <c r="BA1234" s="1" t="s">
        <v>3414</v>
      </c>
    </row>
    <row r="1235" spans="1:53">
      <c r="A1235" s="1" t="s">
        <v>1263</v>
      </c>
      <c r="B1235">
        <v>0</v>
      </c>
      <c r="C1235">
        <v>3200000</v>
      </c>
      <c r="D1235" s="1" t="s">
        <v>2221</v>
      </c>
      <c r="E1235">
        <v>20</v>
      </c>
      <c r="F1235">
        <v>139151</v>
      </c>
      <c r="G1235">
        <v>1</v>
      </c>
      <c r="H1235" s="1"/>
      <c r="I1235" s="1" t="s">
        <v>2421</v>
      </c>
      <c r="J1235" s="1" t="s">
        <v>2462</v>
      </c>
      <c r="K1235" s="1" t="s">
        <v>2464</v>
      </c>
      <c r="L1235" s="1" t="s">
        <v>2493</v>
      </c>
      <c r="M1235" s="1" t="s">
        <v>2594</v>
      </c>
      <c r="N1235" s="1" t="s">
        <v>2607</v>
      </c>
      <c r="O1235" s="1"/>
      <c r="P1235">
        <v>1</v>
      </c>
      <c r="Q1235" s="1" t="s">
        <v>1647</v>
      </c>
      <c r="R1235" s="1" t="s">
        <v>3107</v>
      </c>
      <c r="S1235" s="1"/>
      <c r="T1235" s="1" t="s">
        <v>3108</v>
      </c>
      <c r="U1235" s="1" t="s">
        <v>1753</v>
      </c>
      <c r="V1235" s="1" t="s">
        <v>3375</v>
      </c>
      <c r="W1235" s="1" t="s">
        <v>3396</v>
      </c>
      <c r="X1235" s="1"/>
      <c r="Y1235" s="3">
        <v>46230</v>
      </c>
      <c r="Z1235" s="1" t="s">
        <v>3417</v>
      </c>
      <c r="AA1235" s="3">
        <v>46230</v>
      </c>
      <c r="AB1235" s="1" t="s">
        <v>3416</v>
      </c>
      <c r="AC1235" s="1" t="s">
        <v>3873</v>
      </c>
      <c r="AD1235" s="1" t="s">
        <v>3933</v>
      </c>
      <c r="AE1235" s="1" t="s">
        <v>3933</v>
      </c>
      <c r="AF1235" s="1" t="s">
        <v>3939</v>
      </c>
      <c r="AG1235" s="1" t="s">
        <v>2493</v>
      </c>
      <c r="AH1235" s="1" t="s">
        <v>2594</v>
      </c>
      <c r="AI1235" s="1" t="s">
        <v>3948</v>
      </c>
      <c r="AJ1235" s="1"/>
      <c r="AK1235" s="1"/>
      <c r="AL1235" s="1" t="s">
        <v>3952</v>
      </c>
      <c r="AM1235" s="1" t="s">
        <v>3952</v>
      </c>
      <c r="AN1235" s="1" t="s">
        <v>3958</v>
      </c>
      <c r="AO1235" s="1" t="s">
        <v>4184</v>
      </c>
      <c r="AP1235" s="1" t="s">
        <v>4212</v>
      </c>
      <c r="AQ1235" s="1"/>
      <c r="AR1235">
        <v>1265</v>
      </c>
      <c r="AS1235">
        <v>1</v>
      </c>
      <c r="AT1235" s="1" t="s">
        <v>4235</v>
      </c>
      <c r="AU1235">
        <v>3200000</v>
      </c>
      <c r="AV1235" s="1" t="s">
        <v>4270</v>
      </c>
      <c r="AW1235" s="1" t="s">
        <v>3939</v>
      </c>
      <c r="AX1235">
        <v>2720</v>
      </c>
      <c r="AY1235">
        <v>135986</v>
      </c>
      <c r="AZ1235">
        <v>1</v>
      </c>
      <c r="BA1235" s="1" t="s">
        <v>3414</v>
      </c>
    </row>
    <row r="1236" spans="1:53">
      <c r="A1236" s="1" t="s">
        <v>1264</v>
      </c>
      <c r="B1236">
        <v>0</v>
      </c>
      <c r="C1236">
        <v>3200000</v>
      </c>
      <c r="D1236" s="1" t="s">
        <v>2221</v>
      </c>
      <c r="E1236">
        <v>20</v>
      </c>
      <c r="F1236">
        <v>139151</v>
      </c>
      <c r="G1236">
        <v>2</v>
      </c>
      <c r="H1236" s="1"/>
      <c r="I1236" s="1" t="s">
        <v>2421</v>
      </c>
      <c r="J1236" s="1" t="s">
        <v>2462</v>
      </c>
      <c r="K1236" s="1" t="s">
        <v>2464</v>
      </c>
      <c r="L1236" s="1" t="s">
        <v>2493</v>
      </c>
      <c r="M1236" s="1" t="s">
        <v>2594</v>
      </c>
      <c r="N1236" s="1" t="s">
        <v>2607</v>
      </c>
      <c r="O1236" s="1"/>
      <c r="P1236">
        <v>1</v>
      </c>
      <c r="Q1236" s="1" t="s">
        <v>1647</v>
      </c>
      <c r="R1236" s="1" t="s">
        <v>3107</v>
      </c>
      <c r="S1236" s="1"/>
      <c r="T1236" s="1" t="s">
        <v>3108</v>
      </c>
      <c r="U1236" s="1" t="s">
        <v>1753</v>
      </c>
      <c r="V1236" s="1" t="s">
        <v>3375</v>
      </c>
      <c r="W1236" s="1" t="s">
        <v>3396</v>
      </c>
      <c r="X1236" s="1"/>
      <c r="Y1236" s="3">
        <v>46230</v>
      </c>
      <c r="Z1236" s="1" t="s">
        <v>3417</v>
      </c>
      <c r="AA1236" s="3">
        <v>46230</v>
      </c>
      <c r="AB1236" s="1" t="s">
        <v>3416</v>
      </c>
      <c r="AC1236" s="1" t="s">
        <v>3873</v>
      </c>
      <c r="AD1236" s="1" t="s">
        <v>3933</v>
      </c>
      <c r="AE1236" s="1" t="s">
        <v>3933</v>
      </c>
      <c r="AF1236" s="1" t="s">
        <v>3939</v>
      </c>
      <c r="AG1236" s="1" t="s">
        <v>2493</v>
      </c>
      <c r="AH1236" s="1" t="s">
        <v>2594</v>
      </c>
      <c r="AI1236" s="1" t="s">
        <v>3948</v>
      </c>
      <c r="AJ1236" s="1"/>
      <c r="AK1236" s="1"/>
      <c r="AL1236" s="1" t="s">
        <v>3952</v>
      </c>
      <c r="AM1236" s="1" t="s">
        <v>3952</v>
      </c>
      <c r="AN1236" s="1" t="s">
        <v>3958</v>
      </c>
      <c r="AO1236" s="1" t="s">
        <v>4184</v>
      </c>
      <c r="AP1236" s="1" t="s">
        <v>4212</v>
      </c>
      <c r="AQ1236" s="1"/>
      <c r="AR1236">
        <v>1265</v>
      </c>
      <c r="AS1236">
        <v>1</v>
      </c>
      <c r="AT1236" s="1" t="s">
        <v>4235</v>
      </c>
      <c r="AU1236">
        <v>3200000</v>
      </c>
      <c r="AV1236" s="1" t="s">
        <v>4270</v>
      </c>
      <c r="AW1236" s="1" t="s">
        <v>3939</v>
      </c>
      <c r="AX1236">
        <v>2720</v>
      </c>
      <c r="AY1236">
        <v>135986</v>
      </c>
      <c r="AZ1236">
        <v>2</v>
      </c>
      <c r="BA1236" s="1" t="s">
        <v>3414</v>
      </c>
    </row>
    <row r="1237" spans="1:53">
      <c r="A1237" s="1" t="s">
        <v>1265</v>
      </c>
      <c r="B1237">
        <v>0</v>
      </c>
      <c r="C1237">
        <v>2410000</v>
      </c>
      <c r="D1237" s="1" t="s">
        <v>2222</v>
      </c>
      <c r="E1237">
        <v>0</v>
      </c>
      <c r="F1237">
        <v>139147</v>
      </c>
      <c r="G1237">
        <v>1</v>
      </c>
      <c r="H1237" s="1"/>
      <c r="I1237" s="1" t="s">
        <v>2405</v>
      </c>
      <c r="J1237" s="1" t="s">
        <v>2462</v>
      </c>
      <c r="K1237" s="1" t="s">
        <v>2464</v>
      </c>
      <c r="L1237" s="1" t="s">
        <v>2539</v>
      </c>
      <c r="M1237" s="1" t="s">
        <v>2587</v>
      </c>
      <c r="N1237" s="1" t="s">
        <v>2607</v>
      </c>
      <c r="O1237" s="1"/>
      <c r="P1237">
        <v>1</v>
      </c>
      <c r="Q1237" s="1" t="s">
        <v>2222</v>
      </c>
      <c r="R1237" s="1" t="s">
        <v>3107</v>
      </c>
      <c r="S1237" s="1"/>
      <c r="T1237" s="1" t="s">
        <v>3108</v>
      </c>
      <c r="U1237" s="1" t="s">
        <v>2222</v>
      </c>
      <c r="V1237" s="1" t="s">
        <v>2222</v>
      </c>
      <c r="W1237" s="1" t="s">
        <v>3396</v>
      </c>
      <c r="X1237" s="1" t="s">
        <v>3400</v>
      </c>
      <c r="Y1237" s="3">
        <v>46230</v>
      </c>
      <c r="Z1237" s="1" t="s">
        <v>3417</v>
      </c>
      <c r="AA1237" s="3">
        <v>46230</v>
      </c>
      <c r="AB1237" s="1" t="s">
        <v>3416</v>
      </c>
      <c r="AC1237" s="1" t="s">
        <v>3874</v>
      </c>
      <c r="AD1237" s="1" t="s">
        <v>3933</v>
      </c>
      <c r="AE1237" s="1" t="s">
        <v>3933</v>
      </c>
      <c r="AF1237" s="1" t="s">
        <v>3939</v>
      </c>
      <c r="AG1237" s="1" t="s">
        <v>2539</v>
      </c>
      <c r="AH1237" s="1" t="s">
        <v>2587</v>
      </c>
      <c r="AI1237" s="1" t="s">
        <v>3948</v>
      </c>
      <c r="AJ1237" s="1"/>
      <c r="AK1237" s="1"/>
      <c r="AL1237" s="1" t="s">
        <v>3952</v>
      </c>
      <c r="AM1237" s="1" t="s">
        <v>3952</v>
      </c>
      <c r="AN1237" s="1" t="s">
        <v>3958</v>
      </c>
      <c r="AO1237" s="1" t="s">
        <v>4185</v>
      </c>
      <c r="AP1237" s="1" t="s">
        <v>4212</v>
      </c>
      <c r="AQ1237" s="1"/>
      <c r="AR1237">
        <v>14862</v>
      </c>
      <c r="AS1237">
        <v>1</v>
      </c>
      <c r="AT1237" s="1" t="s">
        <v>4235</v>
      </c>
      <c r="AU1237">
        <v>2410000</v>
      </c>
      <c r="AV1237" s="1" t="s">
        <v>4244</v>
      </c>
      <c r="AW1237" s="1" t="s">
        <v>3939</v>
      </c>
      <c r="AX1237">
        <v>6409</v>
      </c>
      <c r="AY1237">
        <v>135987</v>
      </c>
      <c r="AZ1237">
        <v>1</v>
      </c>
      <c r="BA1237" s="1" t="s">
        <v>3414</v>
      </c>
    </row>
    <row r="1238" spans="1:53">
      <c r="A1238" s="1" t="s">
        <v>1266</v>
      </c>
      <c r="B1238">
        <v>0</v>
      </c>
      <c r="C1238">
        <v>1607500</v>
      </c>
      <c r="D1238" s="1" t="s">
        <v>2223</v>
      </c>
      <c r="E1238">
        <v>20</v>
      </c>
      <c r="F1238">
        <v>138986</v>
      </c>
      <c r="G1238">
        <v>1</v>
      </c>
      <c r="H1238" s="1"/>
      <c r="I1238" s="1" t="s">
        <v>2427</v>
      </c>
      <c r="J1238" s="1" t="s">
        <v>2462</v>
      </c>
      <c r="K1238" s="1" t="s">
        <v>2466</v>
      </c>
      <c r="L1238" s="1" t="s">
        <v>2472</v>
      </c>
      <c r="M1238" s="1" t="s">
        <v>2597</v>
      </c>
      <c r="N1238" s="1" t="s">
        <v>2607</v>
      </c>
      <c r="O1238" s="1"/>
      <c r="P1238">
        <v>5</v>
      </c>
      <c r="Q1238" s="1" t="s">
        <v>2975</v>
      </c>
      <c r="R1238" s="1" t="s">
        <v>3107</v>
      </c>
      <c r="S1238" s="1"/>
      <c r="T1238" s="1" t="s">
        <v>3110</v>
      </c>
      <c r="U1238" s="1" t="s">
        <v>2975</v>
      </c>
      <c r="V1238" s="1" t="s">
        <v>2223</v>
      </c>
      <c r="W1238" s="1" t="s">
        <v>3396</v>
      </c>
      <c r="X1238" s="1"/>
      <c r="Y1238" s="3">
        <v>46230</v>
      </c>
      <c r="Z1238" s="1" t="s">
        <v>3417</v>
      </c>
      <c r="AA1238" s="3">
        <v>46230</v>
      </c>
      <c r="AB1238" s="1" t="s">
        <v>3416</v>
      </c>
      <c r="AC1238" s="1"/>
      <c r="AD1238" s="1" t="s">
        <v>3933</v>
      </c>
      <c r="AE1238" s="1" t="s">
        <v>3934</v>
      </c>
      <c r="AF1238" s="1" t="s">
        <v>3938</v>
      </c>
      <c r="AG1238" s="1" t="s">
        <v>2472</v>
      </c>
      <c r="AH1238" s="1" t="s">
        <v>2597</v>
      </c>
      <c r="AI1238" s="1" t="s">
        <v>3948</v>
      </c>
      <c r="AJ1238" s="1"/>
      <c r="AK1238" s="1"/>
      <c r="AL1238" s="1" t="s">
        <v>3952</v>
      </c>
      <c r="AM1238" s="1" t="s">
        <v>3952</v>
      </c>
      <c r="AN1238" s="1" t="s">
        <v>3960</v>
      </c>
      <c r="AO1238" s="1" t="s">
        <v>4186</v>
      </c>
      <c r="AP1238" s="1" t="s">
        <v>4223</v>
      </c>
      <c r="AQ1238" s="1"/>
      <c r="AR1238">
        <v>1176</v>
      </c>
      <c r="AS1238">
        <v>5</v>
      </c>
      <c r="AT1238" s="1" t="s">
        <v>4236</v>
      </c>
      <c r="AU1238">
        <v>321500</v>
      </c>
      <c r="AV1238" s="1" t="s">
        <v>4527</v>
      </c>
      <c r="AW1238" s="1" t="s">
        <v>3938</v>
      </c>
      <c r="AX1238">
        <v>6998</v>
      </c>
      <c r="AY1238">
        <v>135988</v>
      </c>
      <c r="AZ1238">
        <v>1</v>
      </c>
      <c r="BA1238" s="1" t="s">
        <v>3420</v>
      </c>
    </row>
    <row r="1239" spans="1:53">
      <c r="A1239" s="1" t="s">
        <v>1267</v>
      </c>
      <c r="B1239">
        <v>13</v>
      </c>
      <c r="C1239">
        <v>133444080</v>
      </c>
      <c r="D1239" s="1" t="s">
        <v>2224</v>
      </c>
      <c r="E1239">
        <v>0</v>
      </c>
      <c r="F1239">
        <v>139111</v>
      </c>
      <c r="G1239">
        <v>1</v>
      </c>
      <c r="H1239" s="1"/>
      <c r="I1239" s="1" t="s">
        <v>2425</v>
      </c>
      <c r="J1239" s="1" t="s">
        <v>2462</v>
      </c>
      <c r="K1239" s="1" t="s">
        <v>2466</v>
      </c>
      <c r="L1239" s="1" t="s">
        <v>2510</v>
      </c>
      <c r="M1239" s="1" t="s">
        <v>2597</v>
      </c>
      <c r="N1239" s="1" t="s">
        <v>2607</v>
      </c>
      <c r="O1239" s="1"/>
      <c r="P1239">
        <v>1680</v>
      </c>
      <c r="Q1239" s="1" t="s">
        <v>2224</v>
      </c>
      <c r="R1239" s="1" t="s">
        <v>3107</v>
      </c>
      <c r="S1239" s="1"/>
      <c r="T1239" s="1" t="s">
        <v>3110</v>
      </c>
      <c r="U1239" s="1" t="s">
        <v>2224</v>
      </c>
      <c r="V1239" s="1" t="s">
        <v>2224</v>
      </c>
      <c r="W1239" s="1" t="s">
        <v>3396</v>
      </c>
      <c r="X1239" s="1"/>
      <c r="Y1239" s="3">
        <v>46230</v>
      </c>
      <c r="Z1239" s="1" t="s">
        <v>3417</v>
      </c>
      <c r="AA1239" s="3">
        <v>46230</v>
      </c>
      <c r="AB1239" s="1" t="s">
        <v>3416</v>
      </c>
      <c r="AC1239" s="1" t="s">
        <v>3875</v>
      </c>
      <c r="AD1239" s="1" t="s">
        <v>3933</v>
      </c>
      <c r="AE1239" s="1" t="s">
        <v>3933</v>
      </c>
      <c r="AF1239" s="1" t="s">
        <v>3938</v>
      </c>
      <c r="AG1239" s="1" t="s">
        <v>2510</v>
      </c>
      <c r="AH1239" s="1" t="s">
        <v>2597</v>
      </c>
      <c r="AI1239" s="1" t="s">
        <v>3948</v>
      </c>
      <c r="AJ1239" s="1"/>
      <c r="AK1239" s="1"/>
      <c r="AL1239" s="1" t="s">
        <v>3952</v>
      </c>
      <c r="AM1239" s="1" t="s">
        <v>3952</v>
      </c>
      <c r="AN1239" s="1" t="s">
        <v>3960</v>
      </c>
      <c r="AO1239" s="1" t="s">
        <v>4018</v>
      </c>
      <c r="AP1239" s="1" t="s">
        <v>4223</v>
      </c>
      <c r="AQ1239" s="1"/>
      <c r="AR1239">
        <v>11577</v>
      </c>
      <c r="AS1239">
        <v>1680</v>
      </c>
      <c r="AT1239" s="1" t="s">
        <v>4237</v>
      </c>
      <c r="AU1239">
        <v>91300</v>
      </c>
      <c r="AV1239" s="1" t="s">
        <v>4528</v>
      </c>
      <c r="AW1239" s="1" t="s">
        <v>3938</v>
      </c>
      <c r="AX1239">
        <v>6102</v>
      </c>
      <c r="AY1239">
        <v>135989</v>
      </c>
      <c r="AZ1239">
        <v>1</v>
      </c>
      <c r="BA1239" s="1" t="s">
        <v>3423</v>
      </c>
    </row>
    <row r="1240" spans="1:53">
      <c r="A1240" s="1" t="s">
        <v>1268</v>
      </c>
      <c r="B1240">
        <v>0</v>
      </c>
      <c r="C1240">
        <v>1156700</v>
      </c>
      <c r="D1240" s="1" t="s">
        <v>2225</v>
      </c>
      <c r="E1240">
        <v>0</v>
      </c>
      <c r="F1240">
        <v>139221</v>
      </c>
      <c r="G1240">
        <v>1</v>
      </c>
      <c r="H1240" s="1"/>
      <c r="I1240" s="1" t="s">
        <v>2411</v>
      </c>
      <c r="J1240" s="1" t="s">
        <v>2463</v>
      </c>
      <c r="K1240" s="1" t="s">
        <v>2464</v>
      </c>
      <c r="L1240" s="1" t="s">
        <v>2480</v>
      </c>
      <c r="M1240" s="1" t="s">
        <v>2587</v>
      </c>
      <c r="N1240" s="1" t="s">
        <v>2607</v>
      </c>
      <c r="O1240" s="1"/>
      <c r="P1240">
        <v>0</v>
      </c>
      <c r="Q1240" s="1" t="s">
        <v>2609</v>
      </c>
      <c r="R1240" s="1" t="s">
        <v>3107</v>
      </c>
      <c r="S1240" s="1"/>
      <c r="T1240" s="1" t="s">
        <v>3108</v>
      </c>
      <c r="U1240" s="1" t="s">
        <v>3252</v>
      </c>
      <c r="V1240" s="1" t="s">
        <v>3252</v>
      </c>
      <c r="W1240" s="1" t="s">
        <v>3396</v>
      </c>
      <c r="X1240" s="1" t="s">
        <v>3400</v>
      </c>
      <c r="Y1240" s="3">
        <v>46230</v>
      </c>
      <c r="Z1240" s="1" t="s">
        <v>3417</v>
      </c>
      <c r="AA1240" s="3">
        <v>46230</v>
      </c>
      <c r="AB1240" s="1" t="s">
        <v>3416</v>
      </c>
      <c r="AC1240" s="1" t="s">
        <v>3876</v>
      </c>
      <c r="AD1240" s="1" t="s">
        <v>3933</v>
      </c>
      <c r="AE1240" s="1" t="s">
        <v>3933</v>
      </c>
      <c r="AF1240" s="1" t="s">
        <v>3939</v>
      </c>
      <c r="AG1240" s="1" t="s">
        <v>2480</v>
      </c>
      <c r="AH1240" s="1" t="s">
        <v>2587</v>
      </c>
      <c r="AI1240" s="1" t="s">
        <v>3949</v>
      </c>
      <c r="AJ1240" s="1"/>
      <c r="AK1240" s="1"/>
      <c r="AL1240" s="1" t="s">
        <v>3954</v>
      </c>
      <c r="AM1240" s="1" t="s">
        <v>3954</v>
      </c>
      <c r="AN1240" s="1" t="s">
        <v>3958</v>
      </c>
      <c r="AO1240" s="1" t="s">
        <v>3973</v>
      </c>
      <c r="AP1240" s="1" t="s">
        <v>4215</v>
      </c>
      <c r="AQ1240" s="1"/>
      <c r="AR1240">
        <v>17513</v>
      </c>
      <c r="AS1240">
        <v>1</v>
      </c>
      <c r="AT1240" s="1" t="s">
        <v>4237</v>
      </c>
      <c r="AU1240">
        <v>1156700</v>
      </c>
      <c r="AV1240" s="1" t="s">
        <v>3572</v>
      </c>
      <c r="AW1240" s="1" t="s">
        <v>3939</v>
      </c>
      <c r="AX1240">
        <v>2886</v>
      </c>
      <c r="AY1240">
        <v>135990</v>
      </c>
      <c r="AZ1240">
        <v>1</v>
      </c>
      <c r="BA1240" s="1" t="s">
        <v>3421</v>
      </c>
    </row>
    <row r="1241" spans="1:53">
      <c r="A1241" s="1" t="s">
        <v>1269</v>
      </c>
      <c r="B1241">
        <v>0</v>
      </c>
      <c r="C1241">
        <v>1156700</v>
      </c>
      <c r="D1241" s="1" t="s">
        <v>2225</v>
      </c>
      <c r="E1241">
        <v>0</v>
      </c>
      <c r="F1241">
        <v>139221</v>
      </c>
      <c r="G1241">
        <v>2</v>
      </c>
      <c r="H1241" s="1"/>
      <c r="I1241" s="1" t="s">
        <v>2411</v>
      </c>
      <c r="J1241" s="1" t="s">
        <v>2463</v>
      </c>
      <c r="K1241" s="1" t="s">
        <v>2464</v>
      </c>
      <c r="L1241" s="1" t="s">
        <v>2480</v>
      </c>
      <c r="M1241" s="1" t="s">
        <v>2587</v>
      </c>
      <c r="N1241" s="1" t="s">
        <v>2607</v>
      </c>
      <c r="O1241" s="1"/>
      <c r="P1241">
        <v>0</v>
      </c>
      <c r="Q1241" s="1" t="s">
        <v>2609</v>
      </c>
      <c r="R1241" s="1" t="s">
        <v>3107</v>
      </c>
      <c r="S1241" s="1"/>
      <c r="T1241" s="1" t="s">
        <v>3108</v>
      </c>
      <c r="U1241" s="1" t="s">
        <v>3252</v>
      </c>
      <c r="V1241" s="1" t="s">
        <v>3252</v>
      </c>
      <c r="W1241" s="1" t="s">
        <v>3396</v>
      </c>
      <c r="X1241" s="1" t="s">
        <v>3400</v>
      </c>
      <c r="Y1241" s="3">
        <v>46230</v>
      </c>
      <c r="Z1241" s="1" t="s">
        <v>3417</v>
      </c>
      <c r="AA1241" s="3">
        <v>46230</v>
      </c>
      <c r="AB1241" s="1" t="s">
        <v>3416</v>
      </c>
      <c r="AC1241" s="1" t="s">
        <v>3876</v>
      </c>
      <c r="AD1241" s="1" t="s">
        <v>3933</v>
      </c>
      <c r="AE1241" s="1" t="s">
        <v>3933</v>
      </c>
      <c r="AF1241" s="1" t="s">
        <v>3939</v>
      </c>
      <c r="AG1241" s="1" t="s">
        <v>2480</v>
      </c>
      <c r="AH1241" s="1" t="s">
        <v>2587</v>
      </c>
      <c r="AI1241" s="1" t="s">
        <v>3949</v>
      </c>
      <c r="AJ1241" s="1"/>
      <c r="AK1241" s="1"/>
      <c r="AL1241" s="1" t="s">
        <v>3954</v>
      </c>
      <c r="AM1241" s="1" t="s">
        <v>3954</v>
      </c>
      <c r="AN1241" s="1" t="s">
        <v>3958</v>
      </c>
      <c r="AO1241" s="1" t="s">
        <v>3973</v>
      </c>
      <c r="AP1241" s="1" t="s">
        <v>4215</v>
      </c>
      <c r="AQ1241" s="1"/>
      <c r="AR1241">
        <v>17513</v>
      </c>
      <c r="AS1241">
        <v>1</v>
      </c>
      <c r="AT1241" s="1" t="s">
        <v>4237</v>
      </c>
      <c r="AU1241">
        <v>1156700</v>
      </c>
      <c r="AV1241" s="1" t="s">
        <v>3572</v>
      </c>
      <c r="AW1241" s="1" t="s">
        <v>3939</v>
      </c>
      <c r="AX1241">
        <v>2886</v>
      </c>
      <c r="AY1241">
        <v>135990</v>
      </c>
      <c r="AZ1241">
        <v>2</v>
      </c>
      <c r="BA1241" s="1" t="s">
        <v>3421</v>
      </c>
    </row>
    <row r="1242" spans="1:53">
      <c r="A1242" s="1" t="s">
        <v>1270</v>
      </c>
      <c r="B1242">
        <v>0</v>
      </c>
      <c r="C1242">
        <v>1156700</v>
      </c>
      <c r="D1242" s="1" t="s">
        <v>2225</v>
      </c>
      <c r="E1242">
        <v>0</v>
      </c>
      <c r="F1242">
        <v>139221</v>
      </c>
      <c r="G1242">
        <v>3</v>
      </c>
      <c r="H1242" s="1"/>
      <c r="I1242" s="1" t="s">
        <v>2411</v>
      </c>
      <c r="J1242" s="1" t="s">
        <v>2463</v>
      </c>
      <c r="K1242" s="1" t="s">
        <v>2464</v>
      </c>
      <c r="L1242" s="1" t="s">
        <v>2480</v>
      </c>
      <c r="M1242" s="1" t="s">
        <v>2587</v>
      </c>
      <c r="N1242" s="1" t="s">
        <v>2607</v>
      </c>
      <c r="O1242" s="1"/>
      <c r="P1242">
        <v>0</v>
      </c>
      <c r="Q1242" s="1" t="s">
        <v>2609</v>
      </c>
      <c r="R1242" s="1" t="s">
        <v>3107</v>
      </c>
      <c r="S1242" s="1"/>
      <c r="T1242" s="1" t="s">
        <v>3108</v>
      </c>
      <c r="U1242" s="1" t="s">
        <v>3252</v>
      </c>
      <c r="V1242" s="1" t="s">
        <v>3252</v>
      </c>
      <c r="W1242" s="1" t="s">
        <v>3396</v>
      </c>
      <c r="X1242" s="1" t="s">
        <v>3400</v>
      </c>
      <c r="Y1242" s="3">
        <v>46230</v>
      </c>
      <c r="Z1242" s="1" t="s">
        <v>3417</v>
      </c>
      <c r="AA1242" s="3">
        <v>46230</v>
      </c>
      <c r="AB1242" s="1" t="s">
        <v>3416</v>
      </c>
      <c r="AC1242" s="1" t="s">
        <v>3876</v>
      </c>
      <c r="AD1242" s="1" t="s">
        <v>3933</v>
      </c>
      <c r="AE1242" s="1" t="s">
        <v>3933</v>
      </c>
      <c r="AF1242" s="1" t="s">
        <v>3939</v>
      </c>
      <c r="AG1242" s="1" t="s">
        <v>2480</v>
      </c>
      <c r="AH1242" s="1" t="s">
        <v>2587</v>
      </c>
      <c r="AI1242" s="1" t="s">
        <v>3949</v>
      </c>
      <c r="AJ1242" s="1"/>
      <c r="AK1242" s="1"/>
      <c r="AL1242" s="1" t="s">
        <v>3954</v>
      </c>
      <c r="AM1242" s="1" t="s">
        <v>3954</v>
      </c>
      <c r="AN1242" s="1" t="s">
        <v>3958</v>
      </c>
      <c r="AO1242" s="1" t="s">
        <v>3973</v>
      </c>
      <c r="AP1242" s="1" t="s">
        <v>4215</v>
      </c>
      <c r="AQ1242" s="1"/>
      <c r="AR1242">
        <v>17513</v>
      </c>
      <c r="AS1242">
        <v>1</v>
      </c>
      <c r="AT1242" s="1" t="s">
        <v>4237</v>
      </c>
      <c r="AU1242">
        <v>1156700</v>
      </c>
      <c r="AV1242" s="1" t="s">
        <v>3572</v>
      </c>
      <c r="AW1242" s="1" t="s">
        <v>3939</v>
      </c>
      <c r="AX1242">
        <v>2886</v>
      </c>
      <c r="AY1242">
        <v>135990</v>
      </c>
      <c r="AZ1242">
        <v>3</v>
      </c>
      <c r="BA1242" s="1" t="s">
        <v>3421</v>
      </c>
    </row>
    <row r="1243" spans="1:53">
      <c r="A1243" s="1" t="s">
        <v>1271</v>
      </c>
      <c r="B1243">
        <v>0</v>
      </c>
      <c r="C1243">
        <v>1156700</v>
      </c>
      <c r="D1243" s="1" t="s">
        <v>2225</v>
      </c>
      <c r="E1243">
        <v>0</v>
      </c>
      <c r="F1243">
        <v>139221</v>
      </c>
      <c r="G1243">
        <v>4</v>
      </c>
      <c r="H1243" s="1"/>
      <c r="I1243" s="1" t="s">
        <v>2411</v>
      </c>
      <c r="J1243" s="1" t="s">
        <v>2463</v>
      </c>
      <c r="K1243" s="1" t="s">
        <v>2464</v>
      </c>
      <c r="L1243" s="1" t="s">
        <v>2480</v>
      </c>
      <c r="M1243" s="1" t="s">
        <v>2587</v>
      </c>
      <c r="N1243" s="1" t="s">
        <v>2607</v>
      </c>
      <c r="O1243" s="1"/>
      <c r="P1243">
        <v>0</v>
      </c>
      <c r="Q1243" s="1" t="s">
        <v>2609</v>
      </c>
      <c r="R1243" s="1" t="s">
        <v>3107</v>
      </c>
      <c r="S1243" s="1"/>
      <c r="T1243" s="1" t="s">
        <v>3108</v>
      </c>
      <c r="U1243" s="1" t="s">
        <v>3252</v>
      </c>
      <c r="V1243" s="1" t="s">
        <v>3252</v>
      </c>
      <c r="W1243" s="1" t="s">
        <v>3396</v>
      </c>
      <c r="X1243" s="1" t="s">
        <v>3400</v>
      </c>
      <c r="Y1243" s="3">
        <v>46230</v>
      </c>
      <c r="Z1243" s="1" t="s">
        <v>3417</v>
      </c>
      <c r="AA1243" s="3">
        <v>46230</v>
      </c>
      <c r="AB1243" s="1" t="s">
        <v>3416</v>
      </c>
      <c r="AC1243" s="1" t="s">
        <v>3876</v>
      </c>
      <c r="AD1243" s="1" t="s">
        <v>3933</v>
      </c>
      <c r="AE1243" s="1" t="s">
        <v>3933</v>
      </c>
      <c r="AF1243" s="1" t="s">
        <v>3939</v>
      </c>
      <c r="AG1243" s="1" t="s">
        <v>2480</v>
      </c>
      <c r="AH1243" s="1" t="s">
        <v>2587</v>
      </c>
      <c r="AI1243" s="1" t="s">
        <v>3949</v>
      </c>
      <c r="AJ1243" s="1"/>
      <c r="AK1243" s="1"/>
      <c r="AL1243" s="1" t="s">
        <v>3954</v>
      </c>
      <c r="AM1243" s="1" t="s">
        <v>3954</v>
      </c>
      <c r="AN1243" s="1" t="s">
        <v>3958</v>
      </c>
      <c r="AO1243" s="1" t="s">
        <v>3973</v>
      </c>
      <c r="AP1243" s="1" t="s">
        <v>4215</v>
      </c>
      <c r="AQ1243" s="1"/>
      <c r="AR1243">
        <v>17513</v>
      </c>
      <c r="AS1243">
        <v>1</v>
      </c>
      <c r="AT1243" s="1" t="s">
        <v>4237</v>
      </c>
      <c r="AU1243">
        <v>1156700</v>
      </c>
      <c r="AV1243" s="1" t="s">
        <v>3572</v>
      </c>
      <c r="AW1243" s="1" t="s">
        <v>3939</v>
      </c>
      <c r="AX1243">
        <v>2886</v>
      </c>
      <c r="AY1243">
        <v>135990</v>
      </c>
      <c r="AZ1243">
        <v>4</v>
      </c>
      <c r="BA1243" s="1" t="s">
        <v>3421</v>
      </c>
    </row>
    <row r="1244" spans="1:53">
      <c r="A1244" s="1" t="s">
        <v>1272</v>
      </c>
      <c r="B1244">
        <v>0</v>
      </c>
      <c r="C1244">
        <v>1282200</v>
      </c>
      <c r="D1244" s="1" t="s">
        <v>2226</v>
      </c>
      <c r="E1244">
        <v>0</v>
      </c>
      <c r="F1244">
        <v>139221</v>
      </c>
      <c r="G1244">
        <v>5</v>
      </c>
      <c r="H1244" s="1"/>
      <c r="I1244" s="1" t="s">
        <v>2411</v>
      </c>
      <c r="J1244" s="1" t="s">
        <v>2463</v>
      </c>
      <c r="K1244" s="1" t="s">
        <v>2464</v>
      </c>
      <c r="L1244" s="1" t="s">
        <v>2480</v>
      </c>
      <c r="M1244" s="1" t="s">
        <v>2587</v>
      </c>
      <c r="N1244" s="1" t="s">
        <v>2607</v>
      </c>
      <c r="O1244" s="1"/>
      <c r="P1244">
        <v>0</v>
      </c>
      <c r="Q1244" s="1" t="s">
        <v>2609</v>
      </c>
      <c r="R1244" s="1" t="s">
        <v>3107</v>
      </c>
      <c r="S1244" s="1"/>
      <c r="T1244" s="1" t="s">
        <v>3108</v>
      </c>
      <c r="U1244" s="1" t="s">
        <v>3252</v>
      </c>
      <c r="V1244" s="1" t="s">
        <v>3252</v>
      </c>
      <c r="W1244" s="1" t="s">
        <v>3396</v>
      </c>
      <c r="X1244" s="1" t="s">
        <v>3400</v>
      </c>
      <c r="Y1244" s="3">
        <v>46230</v>
      </c>
      <c r="Z1244" s="1" t="s">
        <v>3417</v>
      </c>
      <c r="AA1244" s="3">
        <v>46230</v>
      </c>
      <c r="AB1244" s="1" t="s">
        <v>3416</v>
      </c>
      <c r="AC1244" s="1" t="s">
        <v>3876</v>
      </c>
      <c r="AD1244" s="1" t="s">
        <v>3933</v>
      </c>
      <c r="AE1244" s="1" t="s">
        <v>3933</v>
      </c>
      <c r="AF1244" s="1" t="s">
        <v>3939</v>
      </c>
      <c r="AG1244" s="1" t="s">
        <v>2480</v>
      </c>
      <c r="AH1244" s="1" t="s">
        <v>2587</v>
      </c>
      <c r="AI1244" s="1" t="s">
        <v>3949</v>
      </c>
      <c r="AJ1244" s="1"/>
      <c r="AK1244" s="1"/>
      <c r="AL1244" s="1" t="s">
        <v>3954</v>
      </c>
      <c r="AM1244" s="1" t="s">
        <v>3954</v>
      </c>
      <c r="AN1244" s="1" t="s">
        <v>3958</v>
      </c>
      <c r="AO1244" s="1" t="s">
        <v>3973</v>
      </c>
      <c r="AP1244" s="1" t="s">
        <v>4215</v>
      </c>
      <c r="AQ1244" s="1"/>
      <c r="AR1244">
        <v>17513</v>
      </c>
      <c r="AS1244">
        <v>1</v>
      </c>
      <c r="AT1244" s="1" t="s">
        <v>4237</v>
      </c>
      <c r="AU1244">
        <v>1282200</v>
      </c>
      <c r="AV1244" s="1" t="s">
        <v>3572</v>
      </c>
      <c r="AW1244" s="1" t="s">
        <v>3939</v>
      </c>
      <c r="AX1244">
        <v>2886</v>
      </c>
      <c r="AY1244">
        <v>135990</v>
      </c>
      <c r="AZ1244">
        <v>5</v>
      </c>
      <c r="BA1244" s="1" t="s">
        <v>3421</v>
      </c>
    </row>
    <row r="1245" spans="1:53">
      <c r="A1245" s="1" t="s">
        <v>1273</v>
      </c>
      <c r="B1245">
        <v>0</v>
      </c>
      <c r="C1245">
        <v>1282200</v>
      </c>
      <c r="D1245" s="1" t="s">
        <v>2226</v>
      </c>
      <c r="E1245">
        <v>0</v>
      </c>
      <c r="F1245">
        <v>139221</v>
      </c>
      <c r="G1245">
        <v>6</v>
      </c>
      <c r="H1245" s="1"/>
      <c r="I1245" s="1" t="s">
        <v>2411</v>
      </c>
      <c r="J1245" s="1" t="s">
        <v>2463</v>
      </c>
      <c r="K1245" s="1" t="s">
        <v>2464</v>
      </c>
      <c r="L1245" s="1" t="s">
        <v>2480</v>
      </c>
      <c r="M1245" s="1" t="s">
        <v>2587</v>
      </c>
      <c r="N1245" s="1" t="s">
        <v>2607</v>
      </c>
      <c r="O1245" s="1"/>
      <c r="P1245">
        <v>0</v>
      </c>
      <c r="Q1245" s="1" t="s">
        <v>2609</v>
      </c>
      <c r="R1245" s="1" t="s">
        <v>3107</v>
      </c>
      <c r="S1245" s="1"/>
      <c r="T1245" s="1" t="s">
        <v>3108</v>
      </c>
      <c r="U1245" s="1" t="s">
        <v>3252</v>
      </c>
      <c r="V1245" s="1" t="s">
        <v>3252</v>
      </c>
      <c r="W1245" s="1" t="s">
        <v>3396</v>
      </c>
      <c r="X1245" s="1" t="s">
        <v>3400</v>
      </c>
      <c r="Y1245" s="3">
        <v>46230</v>
      </c>
      <c r="Z1245" s="1" t="s">
        <v>3417</v>
      </c>
      <c r="AA1245" s="3">
        <v>46230</v>
      </c>
      <c r="AB1245" s="1" t="s">
        <v>3416</v>
      </c>
      <c r="AC1245" s="1" t="s">
        <v>3876</v>
      </c>
      <c r="AD1245" s="1" t="s">
        <v>3933</v>
      </c>
      <c r="AE1245" s="1" t="s">
        <v>3933</v>
      </c>
      <c r="AF1245" s="1" t="s">
        <v>3939</v>
      </c>
      <c r="AG1245" s="1" t="s">
        <v>2480</v>
      </c>
      <c r="AH1245" s="1" t="s">
        <v>2587</v>
      </c>
      <c r="AI1245" s="1" t="s">
        <v>3949</v>
      </c>
      <c r="AJ1245" s="1"/>
      <c r="AK1245" s="1"/>
      <c r="AL1245" s="1" t="s">
        <v>3954</v>
      </c>
      <c r="AM1245" s="1" t="s">
        <v>3954</v>
      </c>
      <c r="AN1245" s="1" t="s">
        <v>3958</v>
      </c>
      <c r="AO1245" s="1" t="s">
        <v>3973</v>
      </c>
      <c r="AP1245" s="1" t="s">
        <v>4215</v>
      </c>
      <c r="AQ1245" s="1"/>
      <c r="AR1245">
        <v>17513</v>
      </c>
      <c r="AS1245">
        <v>1</v>
      </c>
      <c r="AT1245" s="1" t="s">
        <v>4237</v>
      </c>
      <c r="AU1245">
        <v>1282200</v>
      </c>
      <c r="AV1245" s="1" t="s">
        <v>3572</v>
      </c>
      <c r="AW1245" s="1" t="s">
        <v>3939</v>
      </c>
      <c r="AX1245">
        <v>2886</v>
      </c>
      <c r="AY1245">
        <v>135990</v>
      </c>
      <c r="AZ1245">
        <v>6</v>
      </c>
      <c r="BA1245" s="1" t="s">
        <v>3421</v>
      </c>
    </row>
    <row r="1246" spans="1:53">
      <c r="A1246" s="1" t="s">
        <v>1274</v>
      </c>
      <c r="B1246">
        <v>0</v>
      </c>
      <c r="C1246">
        <v>1036300</v>
      </c>
      <c r="D1246" s="1" t="s">
        <v>2227</v>
      </c>
      <c r="E1246">
        <v>0</v>
      </c>
      <c r="F1246">
        <v>139221</v>
      </c>
      <c r="G1246">
        <v>7</v>
      </c>
      <c r="H1246" s="1"/>
      <c r="I1246" s="1" t="s">
        <v>2411</v>
      </c>
      <c r="J1246" s="1" t="s">
        <v>2463</v>
      </c>
      <c r="K1246" s="1" t="s">
        <v>2464</v>
      </c>
      <c r="L1246" s="1" t="s">
        <v>2480</v>
      </c>
      <c r="M1246" s="1" t="s">
        <v>2587</v>
      </c>
      <c r="N1246" s="1" t="s">
        <v>2607</v>
      </c>
      <c r="O1246" s="1"/>
      <c r="P1246">
        <v>0</v>
      </c>
      <c r="Q1246" s="1" t="s">
        <v>2609</v>
      </c>
      <c r="R1246" s="1" t="s">
        <v>3107</v>
      </c>
      <c r="S1246" s="1"/>
      <c r="T1246" s="1" t="s">
        <v>3108</v>
      </c>
      <c r="U1246" s="1" t="s">
        <v>3252</v>
      </c>
      <c r="V1246" s="1" t="s">
        <v>3252</v>
      </c>
      <c r="W1246" s="1" t="s">
        <v>3396</v>
      </c>
      <c r="X1246" s="1" t="s">
        <v>3400</v>
      </c>
      <c r="Y1246" s="3">
        <v>46230</v>
      </c>
      <c r="Z1246" s="1" t="s">
        <v>3417</v>
      </c>
      <c r="AA1246" s="3">
        <v>46230</v>
      </c>
      <c r="AB1246" s="1" t="s">
        <v>3416</v>
      </c>
      <c r="AC1246" s="1" t="s">
        <v>3876</v>
      </c>
      <c r="AD1246" s="1" t="s">
        <v>3933</v>
      </c>
      <c r="AE1246" s="1" t="s">
        <v>3933</v>
      </c>
      <c r="AF1246" s="1" t="s">
        <v>3939</v>
      </c>
      <c r="AG1246" s="1" t="s">
        <v>2480</v>
      </c>
      <c r="AH1246" s="1" t="s">
        <v>2587</v>
      </c>
      <c r="AI1246" s="1" t="s">
        <v>3949</v>
      </c>
      <c r="AJ1246" s="1"/>
      <c r="AK1246" s="1"/>
      <c r="AL1246" s="1" t="s">
        <v>3954</v>
      </c>
      <c r="AM1246" s="1" t="s">
        <v>3954</v>
      </c>
      <c r="AN1246" s="1" t="s">
        <v>3958</v>
      </c>
      <c r="AO1246" s="1" t="s">
        <v>3973</v>
      </c>
      <c r="AP1246" s="1" t="s">
        <v>4215</v>
      </c>
      <c r="AQ1246" s="1"/>
      <c r="AR1246">
        <v>17513</v>
      </c>
      <c r="AS1246">
        <v>1</v>
      </c>
      <c r="AT1246" s="1" t="s">
        <v>4237</v>
      </c>
      <c r="AU1246">
        <v>1036300</v>
      </c>
      <c r="AV1246" s="1" t="s">
        <v>3572</v>
      </c>
      <c r="AW1246" s="1" t="s">
        <v>3939</v>
      </c>
      <c r="AX1246">
        <v>2886</v>
      </c>
      <c r="AY1246">
        <v>135990</v>
      </c>
      <c r="AZ1246">
        <v>7</v>
      </c>
      <c r="BA1246" s="1" t="s">
        <v>3421</v>
      </c>
    </row>
    <row r="1247" spans="1:53">
      <c r="A1247" s="1" t="s">
        <v>1275</v>
      </c>
      <c r="B1247">
        <v>0</v>
      </c>
      <c r="C1247">
        <v>276344</v>
      </c>
      <c r="D1247" s="1" t="s">
        <v>2228</v>
      </c>
      <c r="E1247">
        <v>0</v>
      </c>
      <c r="F1247">
        <v>139235</v>
      </c>
      <c r="G1247">
        <v>1</v>
      </c>
      <c r="H1247" s="1"/>
      <c r="I1247" s="1" t="s">
        <v>2453</v>
      </c>
      <c r="J1247" s="1" t="s">
        <v>2462</v>
      </c>
      <c r="K1247" s="1" t="s">
        <v>2468</v>
      </c>
      <c r="L1247" s="1" t="s">
        <v>2568</v>
      </c>
      <c r="M1247" s="1" t="s">
        <v>2606</v>
      </c>
      <c r="N1247" s="1" t="s">
        <v>2607</v>
      </c>
      <c r="O1247" s="1"/>
      <c r="P1247">
        <v>1</v>
      </c>
      <c r="Q1247" s="1" t="s">
        <v>2228</v>
      </c>
      <c r="R1247" s="1" t="s">
        <v>3107</v>
      </c>
      <c r="S1247" s="1"/>
      <c r="T1247" s="1" t="s">
        <v>3110</v>
      </c>
      <c r="U1247" s="1" t="s">
        <v>2228</v>
      </c>
      <c r="V1247" s="1" t="s">
        <v>2228</v>
      </c>
      <c r="W1247" s="1" t="s">
        <v>3397</v>
      </c>
      <c r="X1247" s="1" t="s">
        <v>3400</v>
      </c>
      <c r="Y1247" s="3">
        <v>46230</v>
      </c>
      <c r="Z1247" s="1" t="s">
        <v>3424</v>
      </c>
      <c r="AA1247" s="3">
        <v>46230</v>
      </c>
      <c r="AB1247" s="1" t="s">
        <v>3416</v>
      </c>
      <c r="AC1247" s="1" t="s">
        <v>3877</v>
      </c>
      <c r="AD1247" s="1" t="s">
        <v>3933</v>
      </c>
      <c r="AE1247" s="1" t="s">
        <v>3933</v>
      </c>
      <c r="AF1247" s="1" t="s">
        <v>3947</v>
      </c>
      <c r="AG1247" s="1" t="s">
        <v>2568</v>
      </c>
      <c r="AH1247" s="1" t="s">
        <v>2606</v>
      </c>
      <c r="AI1247" s="1" t="s">
        <v>3950</v>
      </c>
      <c r="AJ1247" s="1"/>
      <c r="AK1247" s="1"/>
      <c r="AL1247" s="1" t="s">
        <v>3952</v>
      </c>
      <c r="AM1247" s="1" t="s">
        <v>3952</v>
      </c>
      <c r="AN1247" s="1" t="s">
        <v>3960</v>
      </c>
      <c r="AO1247" s="1" t="s">
        <v>4187</v>
      </c>
      <c r="AP1247" s="1" t="s">
        <v>4234</v>
      </c>
      <c r="AQ1247" s="1"/>
      <c r="AR1247">
        <v>7177</v>
      </c>
      <c r="AS1247">
        <v>1</v>
      </c>
      <c r="AT1247" s="1" t="s">
        <v>4235</v>
      </c>
      <c r="AU1247">
        <v>276344</v>
      </c>
      <c r="AV1247" s="1" t="s">
        <v>4520</v>
      </c>
      <c r="AW1247" s="1" t="s">
        <v>3947</v>
      </c>
      <c r="AX1247">
        <v>6502</v>
      </c>
      <c r="AY1247">
        <v>135991</v>
      </c>
      <c r="AZ1247">
        <v>1</v>
      </c>
      <c r="BA1247" s="1" t="s">
        <v>3423</v>
      </c>
    </row>
    <row r="1248" spans="1:53">
      <c r="A1248" s="1" t="s">
        <v>1276</v>
      </c>
      <c r="B1248">
        <v>0</v>
      </c>
      <c r="C1248">
        <v>11710000</v>
      </c>
      <c r="D1248" s="1" t="s">
        <v>2229</v>
      </c>
      <c r="E1248">
        <v>20</v>
      </c>
      <c r="F1248">
        <v>138810</v>
      </c>
      <c r="G1248">
        <v>1</v>
      </c>
      <c r="H1248" s="1"/>
      <c r="I1248" s="1" t="s">
        <v>2405</v>
      </c>
      <c r="J1248" s="1" t="s">
        <v>2462</v>
      </c>
      <c r="K1248" s="1" t="s">
        <v>1233</v>
      </c>
      <c r="L1248" s="1" t="s">
        <v>2505</v>
      </c>
      <c r="M1248" s="1" t="s">
        <v>1233</v>
      </c>
      <c r="N1248" s="1" t="s">
        <v>2607</v>
      </c>
      <c r="O1248" s="1"/>
      <c r="P1248">
        <v>1</v>
      </c>
      <c r="Q1248" s="1" t="s">
        <v>2976</v>
      </c>
      <c r="R1248" s="1" t="s">
        <v>3107</v>
      </c>
      <c r="S1248" s="1"/>
      <c r="T1248" s="1" t="s">
        <v>3110</v>
      </c>
      <c r="U1248" s="1" t="s">
        <v>2976</v>
      </c>
      <c r="V1248" s="1" t="s">
        <v>2229</v>
      </c>
      <c r="W1248" s="1" t="s">
        <v>3396</v>
      </c>
      <c r="X1248" s="1" t="s">
        <v>3400</v>
      </c>
      <c r="Y1248" s="3">
        <v>46231</v>
      </c>
      <c r="Z1248" s="1" t="s">
        <v>3424</v>
      </c>
      <c r="AA1248" s="3">
        <v>46231</v>
      </c>
      <c r="AB1248" s="1" t="s">
        <v>3416</v>
      </c>
      <c r="AC1248" s="1" t="s">
        <v>3878</v>
      </c>
      <c r="AD1248" s="1" t="s">
        <v>3933</v>
      </c>
      <c r="AE1248" s="1" t="s">
        <v>3933</v>
      </c>
      <c r="AF1248" s="1" t="s">
        <v>3945</v>
      </c>
      <c r="AG1248" s="1" t="s">
        <v>2505</v>
      </c>
      <c r="AH1248" s="1" t="s">
        <v>1233</v>
      </c>
      <c r="AI1248" s="1" t="s">
        <v>3948</v>
      </c>
      <c r="AJ1248" s="1"/>
      <c r="AK1248" s="1"/>
      <c r="AL1248" s="1" t="s">
        <v>3952</v>
      </c>
      <c r="AM1248" s="1" t="s">
        <v>3952</v>
      </c>
      <c r="AN1248" s="1" t="s">
        <v>3960</v>
      </c>
      <c r="AO1248" s="1" t="s">
        <v>4188</v>
      </c>
      <c r="AP1248" s="1" t="s">
        <v>4222</v>
      </c>
      <c r="AQ1248" s="1"/>
      <c r="AR1248">
        <v>14862</v>
      </c>
      <c r="AS1248">
        <v>1</v>
      </c>
      <c r="AT1248" s="1" t="s">
        <v>4235</v>
      </c>
      <c r="AU1248">
        <v>11710000</v>
      </c>
      <c r="AV1248" s="1" t="s">
        <v>4244</v>
      </c>
      <c r="AW1248" s="1" t="s">
        <v>3945</v>
      </c>
      <c r="AX1248">
        <v>7227</v>
      </c>
      <c r="AY1248">
        <v>135992</v>
      </c>
      <c r="AZ1248">
        <v>1</v>
      </c>
      <c r="BA1248" s="1" t="s">
        <v>3411</v>
      </c>
    </row>
    <row r="1249" spans="1:53">
      <c r="A1249" s="1" t="s">
        <v>1277</v>
      </c>
      <c r="B1249">
        <v>0</v>
      </c>
      <c r="C1249">
        <v>1111700</v>
      </c>
      <c r="D1249" s="1" t="s">
        <v>2230</v>
      </c>
      <c r="E1249">
        <v>0</v>
      </c>
      <c r="F1249">
        <v>139248</v>
      </c>
      <c r="G1249">
        <v>1</v>
      </c>
      <c r="H1249" s="1"/>
      <c r="I1249" s="1" t="s">
        <v>2411</v>
      </c>
      <c r="J1249" s="1" t="s">
        <v>2463</v>
      </c>
      <c r="K1249" s="1" t="s">
        <v>2464</v>
      </c>
      <c r="L1249" s="1" t="s">
        <v>2480</v>
      </c>
      <c r="M1249" s="1" t="s">
        <v>2587</v>
      </c>
      <c r="N1249" s="1" t="s">
        <v>2607</v>
      </c>
      <c r="O1249" s="1"/>
      <c r="P1249">
        <v>0</v>
      </c>
      <c r="Q1249" s="1" t="s">
        <v>2609</v>
      </c>
      <c r="R1249" s="1" t="s">
        <v>3107</v>
      </c>
      <c r="S1249" s="1"/>
      <c r="T1249" s="1" t="s">
        <v>3108</v>
      </c>
      <c r="U1249" s="1" t="s">
        <v>2230</v>
      </c>
      <c r="V1249" s="1" t="s">
        <v>2230</v>
      </c>
      <c r="W1249" s="1" t="s">
        <v>3396</v>
      </c>
      <c r="X1249" s="1" t="s">
        <v>3400</v>
      </c>
      <c r="Y1249" s="3">
        <v>46231</v>
      </c>
      <c r="Z1249" s="1" t="s">
        <v>3424</v>
      </c>
      <c r="AA1249" s="3">
        <v>46231</v>
      </c>
      <c r="AB1249" s="1" t="s">
        <v>3416</v>
      </c>
      <c r="AC1249" s="1" t="s">
        <v>3879</v>
      </c>
      <c r="AD1249" s="1" t="s">
        <v>3933</v>
      </c>
      <c r="AE1249" s="1" t="s">
        <v>3933</v>
      </c>
      <c r="AF1249" s="1" t="s">
        <v>3939</v>
      </c>
      <c r="AG1249" s="1" t="s">
        <v>2480</v>
      </c>
      <c r="AH1249" s="1" t="s">
        <v>2587</v>
      </c>
      <c r="AI1249" s="1" t="s">
        <v>3949</v>
      </c>
      <c r="AJ1249" s="1"/>
      <c r="AK1249" s="1"/>
      <c r="AL1249" s="1" t="s">
        <v>3954</v>
      </c>
      <c r="AM1249" s="1" t="s">
        <v>3954</v>
      </c>
      <c r="AN1249" s="1" t="s">
        <v>3958</v>
      </c>
      <c r="AO1249" s="1" t="s">
        <v>3973</v>
      </c>
      <c r="AP1249" s="1" t="s">
        <v>4215</v>
      </c>
      <c r="AQ1249" s="1"/>
      <c r="AR1249">
        <v>17513</v>
      </c>
      <c r="AS1249">
        <v>1</v>
      </c>
      <c r="AT1249" s="1" t="s">
        <v>4237</v>
      </c>
      <c r="AU1249">
        <v>1111700</v>
      </c>
      <c r="AV1249" s="1" t="s">
        <v>3572</v>
      </c>
      <c r="AW1249" s="1" t="s">
        <v>3939</v>
      </c>
      <c r="AX1249">
        <v>2886</v>
      </c>
      <c r="AY1249">
        <v>135993</v>
      </c>
      <c r="AZ1249">
        <v>1</v>
      </c>
      <c r="BA1249" s="1" t="s">
        <v>3424</v>
      </c>
    </row>
    <row r="1250" spans="1:53" ht="28.5">
      <c r="A1250" s="2" t="s">
        <v>1278</v>
      </c>
      <c r="B1250">
        <v>0</v>
      </c>
      <c r="C1250">
        <v>4908000</v>
      </c>
      <c r="D1250" s="1" t="s">
        <v>2231</v>
      </c>
      <c r="E1250">
        <v>20</v>
      </c>
      <c r="F1250">
        <v>139292</v>
      </c>
      <c r="G1250">
        <v>1</v>
      </c>
      <c r="H1250" s="1"/>
      <c r="I1250" s="1" t="s">
        <v>2424</v>
      </c>
      <c r="J1250" s="1" t="s">
        <v>2462</v>
      </c>
      <c r="K1250" s="1" t="s">
        <v>2466</v>
      </c>
      <c r="L1250" s="1" t="s">
        <v>2522</v>
      </c>
      <c r="M1250" s="1" t="s">
        <v>2603</v>
      </c>
      <c r="N1250" s="1" t="s">
        <v>2607</v>
      </c>
      <c r="O1250" s="1"/>
      <c r="P1250">
        <v>1</v>
      </c>
      <c r="Q1250" s="1" t="s">
        <v>2977</v>
      </c>
      <c r="R1250" s="1" t="s">
        <v>3107</v>
      </c>
      <c r="S1250" s="1"/>
      <c r="T1250" s="1" t="s">
        <v>3110</v>
      </c>
      <c r="U1250" s="1" t="s">
        <v>2977</v>
      </c>
      <c r="V1250" s="1" t="s">
        <v>2231</v>
      </c>
      <c r="W1250" s="1" t="s">
        <v>3396</v>
      </c>
      <c r="X1250" s="1" t="s">
        <v>3400</v>
      </c>
      <c r="Y1250" s="3">
        <v>46232</v>
      </c>
      <c r="Z1250" s="1" t="s">
        <v>3419</v>
      </c>
      <c r="AA1250" s="3">
        <v>46232</v>
      </c>
      <c r="AB1250" s="1" t="s">
        <v>3416</v>
      </c>
      <c r="AC1250" s="1" t="s">
        <v>3880</v>
      </c>
      <c r="AD1250" s="1" t="s">
        <v>3933</v>
      </c>
      <c r="AE1250" s="1" t="s">
        <v>3933</v>
      </c>
      <c r="AF1250" s="1" t="s">
        <v>3938</v>
      </c>
      <c r="AG1250" s="1" t="s">
        <v>2522</v>
      </c>
      <c r="AH1250" s="1" t="s">
        <v>2603</v>
      </c>
      <c r="AI1250" s="1" t="s">
        <v>3948</v>
      </c>
      <c r="AJ1250" s="1"/>
      <c r="AK1250" s="1"/>
      <c r="AL1250" s="1" t="s">
        <v>3952</v>
      </c>
      <c r="AM1250" s="1" t="s">
        <v>3952</v>
      </c>
      <c r="AN1250" s="1" t="s">
        <v>3960</v>
      </c>
      <c r="AO1250" s="1" t="s">
        <v>4189</v>
      </c>
      <c r="AP1250" s="1" t="s">
        <v>4225</v>
      </c>
      <c r="AQ1250" s="1"/>
      <c r="AR1250">
        <v>6825</v>
      </c>
      <c r="AS1250">
        <v>1</v>
      </c>
      <c r="AT1250" s="1" t="s">
        <v>4235</v>
      </c>
      <c r="AU1250">
        <v>4908000</v>
      </c>
      <c r="AV1250" s="1" t="s">
        <v>4529</v>
      </c>
      <c r="AW1250" s="1" t="s">
        <v>3938</v>
      </c>
      <c r="AX1250">
        <v>4967</v>
      </c>
      <c r="AY1250">
        <v>135994</v>
      </c>
      <c r="AZ1250">
        <v>1</v>
      </c>
      <c r="BA1250" s="1" t="s">
        <v>3426</v>
      </c>
    </row>
    <row r="1251" spans="1:53">
      <c r="A1251" s="1" t="s">
        <v>1279</v>
      </c>
      <c r="B1251">
        <v>0</v>
      </c>
      <c r="C1251">
        <v>9000000</v>
      </c>
      <c r="D1251" s="1" t="s">
        <v>1596</v>
      </c>
      <c r="E1251">
        <v>0</v>
      </c>
      <c r="F1251">
        <v>139228</v>
      </c>
      <c r="G1251">
        <v>1</v>
      </c>
      <c r="H1251" s="1"/>
      <c r="I1251" s="1" t="s">
        <v>2421</v>
      </c>
      <c r="J1251" s="1" t="s">
        <v>2462</v>
      </c>
      <c r="K1251" s="1" t="s">
        <v>2464</v>
      </c>
      <c r="L1251" s="1" t="s">
        <v>2502</v>
      </c>
      <c r="M1251" s="1" t="s">
        <v>2590</v>
      </c>
      <c r="N1251" s="1" t="s">
        <v>2607</v>
      </c>
      <c r="O1251" s="1"/>
      <c r="P1251">
        <v>3</v>
      </c>
      <c r="Q1251" s="1" t="s">
        <v>1596</v>
      </c>
      <c r="R1251" s="1" t="s">
        <v>3107</v>
      </c>
      <c r="S1251" s="1"/>
      <c r="T1251" s="1" t="s">
        <v>3108</v>
      </c>
      <c r="U1251" s="1" t="s">
        <v>1596</v>
      </c>
      <c r="V1251" s="1" t="s">
        <v>1596</v>
      </c>
      <c r="W1251" s="1" t="s">
        <v>3396</v>
      </c>
      <c r="X1251" s="1"/>
      <c r="Y1251" s="3">
        <v>46232</v>
      </c>
      <c r="Z1251" s="1" t="s">
        <v>3419</v>
      </c>
      <c r="AA1251" s="3">
        <v>46232</v>
      </c>
      <c r="AB1251" s="1" t="s">
        <v>3416</v>
      </c>
      <c r="AC1251" s="1"/>
      <c r="AD1251" s="1" t="s">
        <v>3933</v>
      </c>
      <c r="AE1251" s="1" t="s">
        <v>3933</v>
      </c>
      <c r="AF1251" s="1" t="s">
        <v>3939</v>
      </c>
      <c r="AG1251" s="1" t="s">
        <v>2502</v>
      </c>
      <c r="AH1251" s="1" t="s">
        <v>2590</v>
      </c>
      <c r="AI1251" s="1" t="s">
        <v>3948</v>
      </c>
      <c r="AJ1251" s="1"/>
      <c r="AK1251" s="1"/>
      <c r="AL1251" s="1" t="s">
        <v>3952</v>
      </c>
      <c r="AM1251" s="1" t="s">
        <v>3952</v>
      </c>
      <c r="AN1251" s="1" t="s">
        <v>3958</v>
      </c>
      <c r="AO1251" s="1" t="s">
        <v>4190</v>
      </c>
      <c r="AP1251" s="1" t="s">
        <v>4212</v>
      </c>
      <c r="AQ1251" s="1"/>
      <c r="AR1251">
        <v>1265</v>
      </c>
      <c r="AS1251">
        <v>3</v>
      </c>
      <c r="AT1251" s="1" t="s">
        <v>4235</v>
      </c>
      <c r="AU1251">
        <v>3000000</v>
      </c>
      <c r="AV1251" s="1" t="s">
        <v>4270</v>
      </c>
      <c r="AW1251" s="1" t="s">
        <v>3939</v>
      </c>
      <c r="AX1251">
        <v>6853</v>
      </c>
      <c r="AY1251">
        <v>135995</v>
      </c>
      <c r="AZ1251">
        <v>1</v>
      </c>
      <c r="BA1251" s="1" t="s">
        <v>3417</v>
      </c>
    </row>
    <row r="1252" spans="1:53">
      <c r="A1252" s="1" t="s">
        <v>1280</v>
      </c>
      <c r="B1252">
        <v>0</v>
      </c>
      <c r="C1252">
        <v>5978350</v>
      </c>
      <c r="D1252" s="1" t="s">
        <v>2232</v>
      </c>
      <c r="E1252">
        <v>0</v>
      </c>
      <c r="F1252">
        <v>139201</v>
      </c>
      <c r="G1252">
        <v>1</v>
      </c>
      <c r="H1252" s="1"/>
      <c r="I1252" s="1" t="s">
        <v>2455</v>
      </c>
      <c r="J1252" s="1" t="s">
        <v>2462</v>
      </c>
      <c r="K1252" s="1" t="s">
        <v>2465</v>
      </c>
      <c r="L1252" s="1" t="s">
        <v>2571</v>
      </c>
      <c r="M1252" s="1" t="s">
        <v>2604</v>
      </c>
      <c r="N1252" s="1" t="s">
        <v>2607</v>
      </c>
      <c r="O1252" s="1"/>
      <c r="P1252">
        <v>1</v>
      </c>
      <c r="Q1252" s="1" t="s">
        <v>2232</v>
      </c>
      <c r="R1252" s="1" t="s">
        <v>3107</v>
      </c>
      <c r="S1252" s="1"/>
      <c r="T1252" s="1" t="s">
        <v>3109</v>
      </c>
      <c r="U1252" s="1" t="s">
        <v>2232</v>
      </c>
      <c r="V1252" s="1" t="s">
        <v>2232</v>
      </c>
      <c r="W1252" s="1" t="s">
        <v>3396</v>
      </c>
      <c r="X1252" s="1"/>
      <c r="Y1252" s="3">
        <v>46232</v>
      </c>
      <c r="Z1252" s="1" t="s">
        <v>3419</v>
      </c>
      <c r="AA1252" s="3">
        <v>46232</v>
      </c>
      <c r="AB1252" s="1" t="s">
        <v>3416</v>
      </c>
      <c r="AC1252" s="1" t="s">
        <v>3881</v>
      </c>
      <c r="AD1252" s="1" t="s">
        <v>3933</v>
      </c>
      <c r="AE1252" s="1" t="s">
        <v>3933</v>
      </c>
      <c r="AF1252" s="1" t="s">
        <v>3937</v>
      </c>
      <c r="AG1252" s="1" t="s">
        <v>2571</v>
      </c>
      <c r="AH1252" s="1" t="s">
        <v>2604</v>
      </c>
      <c r="AI1252" s="1" t="s">
        <v>3948</v>
      </c>
      <c r="AJ1252" s="1"/>
      <c r="AK1252" s="1"/>
      <c r="AL1252" s="1" t="s">
        <v>3952</v>
      </c>
      <c r="AM1252" s="1" t="s">
        <v>3952</v>
      </c>
      <c r="AN1252" s="1" t="s">
        <v>3959</v>
      </c>
      <c r="AO1252" s="1" t="s">
        <v>4191</v>
      </c>
      <c r="AP1252" s="1" t="s">
        <v>4226</v>
      </c>
      <c r="AQ1252" s="1"/>
      <c r="AR1252">
        <v>1522</v>
      </c>
      <c r="AS1252">
        <v>1</v>
      </c>
      <c r="AT1252" s="1" t="s">
        <v>4235</v>
      </c>
      <c r="AU1252">
        <v>5978350</v>
      </c>
      <c r="AV1252" s="1" t="s">
        <v>4530</v>
      </c>
      <c r="AW1252" s="1" t="s">
        <v>3937</v>
      </c>
      <c r="AX1252">
        <v>2760</v>
      </c>
      <c r="AY1252">
        <v>135996</v>
      </c>
      <c r="AZ1252">
        <v>1</v>
      </c>
      <c r="BA1252" s="1" t="s">
        <v>3416</v>
      </c>
    </row>
    <row r="1253" spans="1:53">
      <c r="A1253" s="1" t="s">
        <v>1281</v>
      </c>
      <c r="B1253">
        <v>0</v>
      </c>
      <c r="C1253">
        <v>375000</v>
      </c>
      <c r="D1253" s="1" t="s">
        <v>2102</v>
      </c>
      <c r="E1253">
        <v>20</v>
      </c>
      <c r="F1253">
        <v>139287</v>
      </c>
      <c r="G1253">
        <v>1</v>
      </c>
      <c r="H1253" s="1"/>
      <c r="I1253" s="1" t="s">
        <v>2405</v>
      </c>
      <c r="J1253" s="1" t="s">
        <v>2463</v>
      </c>
      <c r="K1253" s="1" t="s">
        <v>2464</v>
      </c>
      <c r="L1253" s="1" t="s">
        <v>2473</v>
      </c>
      <c r="M1253" s="1" t="s">
        <v>2586</v>
      </c>
      <c r="N1253" s="1" t="s">
        <v>2607</v>
      </c>
      <c r="O1253" s="1"/>
      <c r="P1253">
        <v>1</v>
      </c>
      <c r="Q1253" s="1" t="s">
        <v>2978</v>
      </c>
      <c r="R1253" s="1" t="s">
        <v>3107</v>
      </c>
      <c r="S1253" s="1"/>
      <c r="T1253" s="1" t="s">
        <v>3108</v>
      </c>
      <c r="U1253" s="1" t="s">
        <v>3253</v>
      </c>
      <c r="V1253" s="1" t="s">
        <v>3376</v>
      </c>
      <c r="W1253" s="1" t="s">
        <v>3396</v>
      </c>
      <c r="X1253" s="1"/>
      <c r="Y1253" s="3">
        <v>46232</v>
      </c>
      <c r="Z1253" s="1" t="s">
        <v>3419</v>
      </c>
      <c r="AA1253" s="3">
        <v>46232</v>
      </c>
      <c r="AB1253" s="1" t="s">
        <v>3416</v>
      </c>
      <c r="AC1253" s="1" t="s">
        <v>3882</v>
      </c>
      <c r="AD1253" s="1" t="s">
        <v>3933</v>
      </c>
      <c r="AE1253" s="1" t="s">
        <v>3933</v>
      </c>
      <c r="AF1253" s="1" t="s">
        <v>3939</v>
      </c>
      <c r="AG1253" s="1" t="s">
        <v>2473</v>
      </c>
      <c r="AH1253" s="1" t="s">
        <v>2586</v>
      </c>
      <c r="AI1253" s="1" t="s">
        <v>3948</v>
      </c>
      <c r="AJ1253" s="1"/>
      <c r="AK1253" s="1"/>
      <c r="AL1253" s="1" t="s">
        <v>3952</v>
      </c>
      <c r="AM1253" s="1" t="s">
        <v>3952</v>
      </c>
      <c r="AN1253" s="1" t="s">
        <v>3958</v>
      </c>
      <c r="AO1253" s="1" t="s">
        <v>4011</v>
      </c>
      <c r="AP1253" s="1" t="s">
        <v>4215</v>
      </c>
      <c r="AQ1253" s="1"/>
      <c r="AR1253">
        <v>11533</v>
      </c>
      <c r="AS1253">
        <v>1</v>
      </c>
      <c r="AT1253" s="1" t="s">
        <v>4237</v>
      </c>
      <c r="AU1253">
        <v>375000</v>
      </c>
      <c r="AV1253" s="1" t="s">
        <v>4274</v>
      </c>
      <c r="AW1253" s="1" t="s">
        <v>3939</v>
      </c>
      <c r="AX1253">
        <v>2707</v>
      </c>
      <c r="AY1253">
        <v>135997</v>
      </c>
      <c r="AZ1253">
        <v>1</v>
      </c>
      <c r="BA1253" s="1" t="s">
        <v>3424</v>
      </c>
    </row>
    <row r="1254" spans="1:53">
      <c r="A1254" s="1" t="s">
        <v>1282</v>
      </c>
      <c r="B1254">
        <v>0</v>
      </c>
      <c r="C1254">
        <v>3562500.15</v>
      </c>
      <c r="D1254" s="1" t="s">
        <v>2233</v>
      </c>
      <c r="E1254">
        <v>20</v>
      </c>
      <c r="F1254">
        <v>139287</v>
      </c>
      <c r="G1254">
        <v>2</v>
      </c>
      <c r="H1254" s="1"/>
      <c r="I1254" s="1" t="s">
        <v>2418</v>
      </c>
      <c r="J1254" s="1" t="s">
        <v>2462</v>
      </c>
      <c r="K1254" s="1" t="s">
        <v>2464</v>
      </c>
      <c r="L1254" s="1" t="s">
        <v>2473</v>
      </c>
      <c r="M1254" s="1" t="s">
        <v>2586</v>
      </c>
      <c r="N1254" s="1" t="s">
        <v>2607</v>
      </c>
      <c r="O1254" s="1"/>
      <c r="P1254">
        <v>45</v>
      </c>
      <c r="Q1254" s="1" t="s">
        <v>2979</v>
      </c>
      <c r="R1254" s="1" t="s">
        <v>3107</v>
      </c>
      <c r="S1254" s="1"/>
      <c r="T1254" s="1" t="s">
        <v>3108</v>
      </c>
      <c r="U1254" s="1" t="s">
        <v>3253</v>
      </c>
      <c r="V1254" s="1" t="s">
        <v>3376</v>
      </c>
      <c r="W1254" s="1" t="s">
        <v>3396</v>
      </c>
      <c r="X1254" s="1"/>
      <c r="Y1254" s="3">
        <v>46232</v>
      </c>
      <c r="Z1254" s="1" t="s">
        <v>3419</v>
      </c>
      <c r="AA1254" s="3">
        <v>46232</v>
      </c>
      <c r="AB1254" s="1" t="s">
        <v>3416</v>
      </c>
      <c r="AC1254" s="1" t="s">
        <v>3882</v>
      </c>
      <c r="AD1254" s="1" t="s">
        <v>3933</v>
      </c>
      <c r="AE1254" s="1" t="s">
        <v>3933</v>
      </c>
      <c r="AF1254" s="1" t="s">
        <v>3939</v>
      </c>
      <c r="AG1254" s="1" t="s">
        <v>2473</v>
      </c>
      <c r="AH1254" s="1" t="s">
        <v>2586</v>
      </c>
      <c r="AI1254" s="1" t="s">
        <v>3948</v>
      </c>
      <c r="AJ1254" s="1"/>
      <c r="AK1254" s="1"/>
      <c r="AL1254" s="1" t="s">
        <v>3952</v>
      </c>
      <c r="AM1254" s="1" t="s">
        <v>3952</v>
      </c>
      <c r="AN1254" s="1" t="s">
        <v>3958</v>
      </c>
      <c r="AO1254" s="1" t="s">
        <v>4011</v>
      </c>
      <c r="AP1254" s="1" t="s">
        <v>4215</v>
      </c>
      <c r="AQ1254" s="1"/>
      <c r="AR1254">
        <v>12682</v>
      </c>
      <c r="AS1254">
        <v>45</v>
      </c>
      <c r="AT1254" s="1" t="s">
        <v>4235</v>
      </c>
      <c r="AU1254">
        <v>79166.67</v>
      </c>
      <c r="AV1254" s="1" t="s">
        <v>4267</v>
      </c>
      <c r="AW1254" s="1" t="s">
        <v>3939</v>
      </c>
      <c r="AX1254">
        <v>2707</v>
      </c>
      <c r="AY1254">
        <v>135997</v>
      </c>
      <c r="AZ1254">
        <v>2</v>
      </c>
      <c r="BA1254" s="1" t="s">
        <v>3424</v>
      </c>
    </row>
    <row r="1255" spans="1:53">
      <c r="A1255" s="1" t="s">
        <v>1283</v>
      </c>
      <c r="B1255">
        <v>0</v>
      </c>
      <c r="C1255">
        <v>193000</v>
      </c>
      <c r="D1255" s="1" t="s">
        <v>2234</v>
      </c>
      <c r="E1255">
        <v>20</v>
      </c>
      <c r="F1255">
        <v>139196</v>
      </c>
      <c r="G1255">
        <v>1</v>
      </c>
      <c r="H1255" s="1"/>
      <c r="I1255" s="1" t="s">
        <v>2456</v>
      </c>
      <c r="J1255" s="1" t="s">
        <v>2462</v>
      </c>
      <c r="K1255" s="1" t="s">
        <v>2465</v>
      </c>
      <c r="L1255" s="1" t="s">
        <v>2572</v>
      </c>
      <c r="M1255" s="1" t="s">
        <v>2465</v>
      </c>
      <c r="N1255" s="1" t="s">
        <v>2607</v>
      </c>
      <c r="O1255" s="1"/>
      <c r="P1255">
        <v>5</v>
      </c>
      <c r="Q1255" s="1" t="s">
        <v>2980</v>
      </c>
      <c r="R1255" s="1" t="s">
        <v>3107</v>
      </c>
      <c r="S1255" s="1"/>
      <c r="T1255" s="1" t="s">
        <v>3109</v>
      </c>
      <c r="U1255" s="1" t="s">
        <v>2980</v>
      </c>
      <c r="V1255" s="1" t="s">
        <v>2234</v>
      </c>
      <c r="W1255" s="1" t="s">
        <v>3396</v>
      </c>
      <c r="X1255" s="1" t="s">
        <v>3400</v>
      </c>
      <c r="Y1255" s="3">
        <v>46232</v>
      </c>
      <c r="Z1255" s="1" t="s">
        <v>3419</v>
      </c>
      <c r="AA1255" s="3">
        <v>46232</v>
      </c>
      <c r="AB1255" s="1" t="s">
        <v>3416</v>
      </c>
      <c r="AC1255" s="1" t="s">
        <v>3883</v>
      </c>
      <c r="AD1255" s="1" t="s">
        <v>3933</v>
      </c>
      <c r="AE1255" s="1" t="s">
        <v>3934</v>
      </c>
      <c r="AF1255" s="1" t="s">
        <v>3937</v>
      </c>
      <c r="AG1255" s="1" t="s">
        <v>2572</v>
      </c>
      <c r="AH1255" s="1" t="s">
        <v>2465</v>
      </c>
      <c r="AI1255" s="1" t="s">
        <v>3948</v>
      </c>
      <c r="AJ1255" s="1"/>
      <c r="AK1255" s="1"/>
      <c r="AL1255" s="1" t="s">
        <v>3952</v>
      </c>
      <c r="AM1255" s="1" t="s">
        <v>3952</v>
      </c>
      <c r="AN1255" s="1" t="s">
        <v>3959</v>
      </c>
      <c r="AO1255" s="1" t="s">
        <v>4192</v>
      </c>
      <c r="AP1255" s="1" t="s">
        <v>4221</v>
      </c>
      <c r="AQ1255" s="1"/>
      <c r="AR1255">
        <v>4086</v>
      </c>
      <c r="AS1255">
        <v>5</v>
      </c>
      <c r="AT1255" s="1" t="s">
        <v>4235</v>
      </c>
      <c r="AU1255">
        <v>38600</v>
      </c>
      <c r="AV1255" s="1" t="s">
        <v>4531</v>
      </c>
      <c r="AW1255" s="1" t="s">
        <v>3937</v>
      </c>
      <c r="AX1255">
        <v>4053</v>
      </c>
      <c r="AY1255">
        <v>135998</v>
      </c>
      <c r="AZ1255">
        <v>1</v>
      </c>
      <c r="BA1255" s="1" t="s">
        <v>3429</v>
      </c>
    </row>
    <row r="1256" spans="1:53">
      <c r="A1256" s="1" t="s">
        <v>106</v>
      </c>
      <c r="B1256">
        <v>0</v>
      </c>
      <c r="C1256">
        <v>1272</v>
      </c>
      <c r="D1256" s="1" t="s">
        <v>2235</v>
      </c>
      <c r="E1256">
        <v>0</v>
      </c>
      <c r="F1256">
        <v>139160</v>
      </c>
      <c r="G1256">
        <v>1</v>
      </c>
      <c r="H1256" s="1"/>
      <c r="I1256" s="1" t="s">
        <v>2411</v>
      </c>
      <c r="J1256" s="1" t="s">
        <v>2462</v>
      </c>
      <c r="K1256" s="1" t="s">
        <v>2465</v>
      </c>
      <c r="L1256" s="1" t="s">
        <v>2573</v>
      </c>
      <c r="M1256" s="1" t="s">
        <v>2593</v>
      </c>
      <c r="N1256" s="1" t="s">
        <v>2607</v>
      </c>
      <c r="O1256" s="1"/>
      <c r="P1256">
        <v>1200</v>
      </c>
      <c r="Q1256" s="1" t="s">
        <v>2235</v>
      </c>
      <c r="R1256" s="1" t="s">
        <v>3107</v>
      </c>
      <c r="S1256" s="1"/>
      <c r="T1256" s="1" t="s">
        <v>3109</v>
      </c>
      <c r="U1256" s="1" t="s">
        <v>3254</v>
      </c>
      <c r="V1256" s="1" t="s">
        <v>3254</v>
      </c>
      <c r="W1256" s="1" t="s">
        <v>3398</v>
      </c>
      <c r="X1256" s="1"/>
      <c r="Y1256" s="3">
        <v>46232</v>
      </c>
      <c r="Z1256" s="1" t="s">
        <v>3419</v>
      </c>
      <c r="AA1256" s="3">
        <v>46232</v>
      </c>
      <c r="AB1256" s="1" t="s">
        <v>3416</v>
      </c>
      <c r="AC1256" s="1" t="s">
        <v>3884</v>
      </c>
      <c r="AD1256" s="1" t="s">
        <v>3933</v>
      </c>
      <c r="AE1256" s="1" t="s">
        <v>3934</v>
      </c>
      <c r="AF1256" s="1" t="s">
        <v>3937</v>
      </c>
      <c r="AG1256" s="1" t="s">
        <v>2573</v>
      </c>
      <c r="AH1256" s="1" t="s">
        <v>2593</v>
      </c>
      <c r="AI1256" s="1" t="s">
        <v>3950</v>
      </c>
      <c r="AJ1256" s="1"/>
      <c r="AK1256" s="1"/>
      <c r="AL1256" s="1" t="s">
        <v>3952</v>
      </c>
      <c r="AM1256" s="1" t="s">
        <v>3952</v>
      </c>
      <c r="AN1256" s="1" t="s">
        <v>3959</v>
      </c>
      <c r="AO1256" s="1" t="s">
        <v>3987</v>
      </c>
      <c r="AP1256" s="1" t="s">
        <v>4221</v>
      </c>
      <c r="AQ1256" s="1"/>
      <c r="AR1256">
        <v>23629</v>
      </c>
      <c r="AS1256">
        <v>1200</v>
      </c>
      <c r="AT1256" s="1" t="s">
        <v>4235</v>
      </c>
      <c r="AU1256">
        <v>1.06</v>
      </c>
      <c r="AV1256" s="1" t="s">
        <v>4261</v>
      </c>
      <c r="AW1256" s="1" t="s">
        <v>3937</v>
      </c>
      <c r="AX1256">
        <v>2370</v>
      </c>
      <c r="AY1256">
        <v>135999</v>
      </c>
      <c r="AZ1256">
        <v>1</v>
      </c>
      <c r="BA1256" s="1" t="s">
        <v>3411</v>
      </c>
    </row>
    <row r="1257" spans="1:53">
      <c r="A1257" s="1" t="s">
        <v>107</v>
      </c>
      <c r="B1257">
        <v>0</v>
      </c>
      <c r="C1257">
        <v>1032</v>
      </c>
      <c r="D1257" s="1" t="s">
        <v>2190</v>
      </c>
      <c r="E1257">
        <v>0</v>
      </c>
      <c r="F1257">
        <v>139160</v>
      </c>
      <c r="G1257">
        <v>2</v>
      </c>
      <c r="H1257" s="1"/>
      <c r="I1257" s="1" t="s">
        <v>2411</v>
      </c>
      <c r="J1257" s="1" t="s">
        <v>2462</v>
      </c>
      <c r="K1257" s="1" t="s">
        <v>2465</v>
      </c>
      <c r="L1257" s="1" t="s">
        <v>2573</v>
      </c>
      <c r="M1257" s="1" t="s">
        <v>2593</v>
      </c>
      <c r="N1257" s="1" t="s">
        <v>2607</v>
      </c>
      <c r="O1257" s="1"/>
      <c r="P1257">
        <v>600</v>
      </c>
      <c r="Q1257" s="1" t="s">
        <v>2190</v>
      </c>
      <c r="R1257" s="1" t="s">
        <v>3107</v>
      </c>
      <c r="S1257" s="1"/>
      <c r="T1257" s="1" t="s">
        <v>3109</v>
      </c>
      <c r="U1257" s="1" t="s">
        <v>3254</v>
      </c>
      <c r="V1257" s="1" t="s">
        <v>3254</v>
      </c>
      <c r="W1257" s="1" t="s">
        <v>3398</v>
      </c>
      <c r="X1257" s="1"/>
      <c r="Y1257" s="3">
        <v>46232</v>
      </c>
      <c r="Z1257" s="1" t="s">
        <v>3419</v>
      </c>
      <c r="AA1257" s="3">
        <v>46232</v>
      </c>
      <c r="AB1257" s="1" t="s">
        <v>3416</v>
      </c>
      <c r="AC1257" s="1" t="s">
        <v>3884</v>
      </c>
      <c r="AD1257" s="1" t="s">
        <v>3933</v>
      </c>
      <c r="AE1257" s="1" t="s">
        <v>3934</v>
      </c>
      <c r="AF1257" s="1" t="s">
        <v>3937</v>
      </c>
      <c r="AG1257" s="1" t="s">
        <v>2573</v>
      </c>
      <c r="AH1257" s="1" t="s">
        <v>2593</v>
      </c>
      <c r="AI1257" s="1" t="s">
        <v>3950</v>
      </c>
      <c r="AJ1257" s="1"/>
      <c r="AK1257" s="1"/>
      <c r="AL1257" s="1" t="s">
        <v>3952</v>
      </c>
      <c r="AM1257" s="1" t="s">
        <v>3952</v>
      </c>
      <c r="AN1257" s="1" t="s">
        <v>3959</v>
      </c>
      <c r="AO1257" s="1" t="s">
        <v>3987</v>
      </c>
      <c r="AP1257" s="1" t="s">
        <v>4221</v>
      </c>
      <c r="AQ1257" s="1"/>
      <c r="AR1257">
        <v>23630</v>
      </c>
      <c r="AS1257">
        <v>600</v>
      </c>
      <c r="AT1257" s="1" t="s">
        <v>4235</v>
      </c>
      <c r="AU1257">
        <v>1.72</v>
      </c>
      <c r="AV1257" s="1" t="s">
        <v>4262</v>
      </c>
      <c r="AW1257" s="1" t="s">
        <v>3937</v>
      </c>
      <c r="AX1257">
        <v>2370</v>
      </c>
      <c r="AY1257">
        <v>135999</v>
      </c>
      <c r="AZ1257">
        <v>2</v>
      </c>
      <c r="BA1257" s="1" t="s">
        <v>3411</v>
      </c>
    </row>
    <row r="1258" spans="1:53">
      <c r="A1258" s="1" t="s">
        <v>108</v>
      </c>
      <c r="B1258">
        <v>0</v>
      </c>
      <c r="C1258">
        <v>2680</v>
      </c>
      <c r="D1258" s="1" t="s">
        <v>2236</v>
      </c>
      <c r="E1258">
        <v>0</v>
      </c>
      <c r="F1258">
        <v>139160</v>
      </c>
      <c r="G1258">
        <v>3</v>
      </c>
      <c r="H1258" s="1"/>
      <c r="I1258" s="1" t="s">
        <v>2411</v>
      </c>
      <c r="J1258" s="1" t="s">
        <v>2462</v>
      </c>
      <c r="K1258" s="1" t="s">
        <v>2465</v>
      </c>
      <c r="L1258" s="1" t="s">
        <v>2573</v>
      </c>
      <c r="M1258" s="1" t="s">
        <v>2593</v>
      </c>
      <c r="N1258" s="1" t="s">
        <v>2607</v>
      </c>
      <c r="O1258" s="1"/>
      <c r="P1258">
        <v>400</v>
      </c>
      <c r="Q1258" s="1" t="s">
        <v>2236</v>
      </c>
      <c r="R1258" s="1" t="s">
        <v>3107</v>
      </c>
      <c r="S1258" s="1"/>
      <c r="T1258" s="1" t="s">
        <v>3109</v>
      </c>
      <c r="U1258" s="1" t="s">
        <v>3254</v>
      </c>
      <c r="V1258" s="1" t="s">
        <v>3254</v>
      </c>
      <c r="W1258" s="1" t="s">
        <v>3398</v>
      </c>
      <c r="X1258" s="1"/>
      <c r="Y1258" s="3">
        <v>46232</v>
      </c>
      <c r="Z1258" s="1" t="s">
        <v>3419</v>
      </c>
      <c r="AA1258" s="3">
        <v>46232</v>
      </c>
      <c r="AB1258" s="1" t="s">
        <v>3416</v>
      </c>
      <c r="AC1258" s="1" t="s">
        <v>3884</v>
      </c>
      <c r="AD1258" s="1" t="s">
        <v>3933</v>
      </c>
      <c r="AE1258" s="1" t="s">
        <v>3934</v>
      </c>
      <c r="AF1258" s="1" t="s">
        <v>3937</v>
      </c>
      <c r="AG1258" s="1" t="s">
        <v>2573</v>
      </c>
      <c r="AH1258" s="1" t="s">
        <v>2593</v>
      </c>
      <c r="AI1258" s="1" t="s">
        <v>3950</v>
      </c>
      <c r="AJ1258" s="1"/>
      <c r="AK1258" s="1"/>
      <c r="AL1258" s="1" t="s">
        <v>3952</v>
      </c>
      <c r="AM1258" s="1" t="s">
        <v>3952</v>
      </c>
      <c r="AN1258" s="1" t="s">
        <v>3959</v>
      </c>
      <c r="AO1258" s="1" t="s">
        <v>3987</v>
      </c>
      <c r="AP1258" s="1" t="s">
        <v>4221</v>
      </c>
      <c r="AQ1258" s="1"/>
      <c r="AR1258">
        <v>23631</v>
      </c>
      <c r="AS1258">
        <v>400</v>
      </c>
      <c r="AT1258" s="1" t="s">
        <v>4235</v>
      </c>
      <c r="AU1258">
        <v>6.7</v>
      </c>
      <c r="AV1258" s="1" t="s">
        <v>4263</v>
      </c>
      <c r="AW1258" s="1" t="s">
        <v>3937</v>
      </c>
      <c r="AX1258">
        <v>2370</v>
      </c>
      <c r="AY1258">
        <v>135999</v>
      </c>
      <c r="AZ1258">
        <v>3</v>
      </c>
      <c r="BA1258" s="1" t="s">
        <v>3411</v>
      </c>
    </row>
    <row r="1259" spans="1:53">
      <c r="A1259" s="1" t="s">
        <v>111</v>
      </c>
      <c r="B1259">
        <v>0</v>
      </c>
      <c r="C1259">
        <v>37852</v>
      </c>
      <c r="D1259" s="1" t="s">
        <v>2237</v>
      </c>
      <c r="E1259">
        <v>0</v>
      </c>
      <c r="F1259">
        <v>139160</v>
      </c>
      <c r="G1259">
        <v>4</v>
      </c>
      <c r="H1259" s="1"/>
      <c r="I1259" s="1" t="s">
        <v>2411</v>
      </c>
      <c r="J1259" s="1" t="s">
        <v>2462</v>
      </c>
      <c r="K1259" s="1" t="s">
        <v>2465</v>
      </c>
      <c r="L1259" s="1" t="s">
        <v>2573</v>
      </c>
      <c r="M1259" s="1" t="s">
        <v>2593</v>
      </c>
      <c r="N1259" s="1" t="s">
        <v>2607</v>
      </c>
      <c r="O1259" s="1"/>
      <c r="P1259">
        <v>400</v>
      </c>
      <c r="Q1259" s="1" t="s">
        <v>2237</v>
      </c>
      <c r="R1259" s="1" t="s">
        <v>3107</v>
      </c>
      <c r="S1259" s="1"/>
      <c r="T1259" s="1" t="s">
        <v>3109</v>
      </c>
      <c r="U1259" s="1" t="s">
        <v>3254</v>
      </c>
      <c r="V1259" s="1" t="s">
        <v>3254</v>
      </c>
      <c r="W1259" s="1" t="s">
        <v>3398</v>
      </c>
      <c r="X1259" s="1"/>
      <c r="Y1259" s="3">
        <v>46232</v>
      </c>
      <c r="Z1259" s="1" t="s">
        <v>3419</v>
      </c>
      <c r="AA1259" s="3">
        <v>46232</v>
      </c>
      <c r="AB1259" s="1" t="s">
        <v>3416</v>
      </c>
      <c r="AC1259" s="1" t="s">
        <v>3884</v>
      </c>
      <c r="AD1259" s="1" t="s">
        <v>3933</v>
      </c>
      <c r="AE1259" s="1" t="s">
        <v>3934</v>
      </c>
      <c r="AF1259" s="1" t="s">
        <v>3937</v>
      </c>
      <c r="AG1259" s="1" t="s">
        <v>2573</v>
      </c>
      <c r="AH1259" s="1" t="s">
        <v>2593</v>
      </c>
      <c r="AI1259" s="1" t="s">
        <v>3950</v>
      </c>
      <c r="AJ1259" s="1"/>
      <c r="AK1259" s="1"/>
      <c r="AL1259" s="1" t="s">
        <v>3952</v>
      </c>
      <c r="AM1259" s="1" t="s">
        <v>3952</v>
      </c>
      <c r="AN1259" s="1" t="s">
        <v>3959</v>
      </c>
      <c r="AO1259" s="1" t="s">
        <v>3987</v>
      </c>
      <c r="AP1259" s="1" t="s">
        <v>4221</v>
      </c>
      <c r="AQ1259" s="1"/>
      <c r="AR1259">
        <v>23632</v>
      </c>
      <c r="AS1259">
        <v>400</v>
      </c>
      <c r="AT1259" s="1" t="s">
        <v>4235</v>
      </c>
      <c r="AU1259">
        <v>94.63</v>
      </c>
      <c r="AV1259" s="1" t="s">
        <v>4264</v>
      </c>
      <c r="AW1259" s="1" t="s">
        <v>3937</v>
      </c>
      <c r="AX1259">
        <v>2370</v>
      </c>
      <c r="AY1259">
        <v>135999</v>
      </c>
      <c r="AZ1259">
        <v>4</v>
      </c>
      <c r="BA1259" s="1" t="s">
        <v>3411</v>
      </c>
    </row>
    <row r="1260" spans="1:53">
      <c r="A1260" s="1" t="s">
        <v>109</v>
      </c>
      <c r="B1260">
        <v>0</v>
      </c>
      <c r="C1260">
        <v>676</v>
      </c>
      <c r="D1260" s="1" t="s">
        <v>2238</v>
      </c>
      <c r="E1260">
        <v>0</v>
      </c>
      <c r="F1260">
        <v>139160</v>
      </c>
      <c r="G1260">
        <v>5</v>
      </c>
      <c r="H1260" s="1"/>
      <c r="I1260" s="1" t="s">
        <v>2411</v>
      </c>
      <c r="J1260" s="1" t="s">
        <v>2462</v>
      </c>
      <c r="K1260" s="1" t="s">
        <v>2465</v>
      </c>
      <c r="L1260" s="1" t="s">
        <v>2573</v>
      </c>
      <c r="M1260" s="1" t="s">
        <v>2593</v>
      </c>
      <c r="N1260" s="1" t="s">
        <v>2607</v>
      </c>
      <c r="O1260" s="1"/>
      <c r="P1260">
        <v>40</v>
      </c>
      <c r="Q1260" s="1" t="s">
        <v>2238</v>
      </c>
      <c r="R1260" s="1" t="s">
        <v>3107</v>
      </c>
      <c r="S1260" s="1"/>
      <c r="T1260" s="1" t="s">
        <v>3109</v>
      </c>
      <c r="U1260" s="1" t="s">
        <v>3254</v>
      </c>
      <c r="V1260" s="1" t="s">
        <v>3254</v>
      </c>
      <c r="W1260" s="1" t="s">
        <v>3398</v>
      </c>
      <c r="X1260" s="1"/>
      <c r="Y1260" s="3">
        <v>46232</v>
      </c>
      <c r="Z1260" s="1" t="s">
        <v>3419</v>
      </c>
      <c r="AA1260" s="3">
        <v>46232</v>
      </c>
      <c r="AB1260" s="1" t="s">
        <v>3416</v>
      </c>
      <c r="AC1260" s="1" t="s">
        <v>3884</v>
      </c>
      <c r="AD1260" s="1" t="s">
        <v>3933</v>
      </c>
      <c r="AE1260" s="1" t="s">
        <v>3934</v>
      </c>
      <c r="AF1260" s="1" t="s">
        <v>3937</v>
      </c>
      <c r="AG1260" s="1" t="s">
        <v>2573</v>
      </c>
      <c r="AH1260" s="1" t="s">
        <v>2593</v>
      </c>
      <c r="AI1260" s="1" t="s">
        <v>3950</v>
      </c>
      <c r="AJ1260" s="1"/>
      <c r="AK1260" s="1"/>
      <c r="AL1260" s="1" t="s">
        <v>3952</v>
      </c>
      <c r="AM1260" s="1" t="s">
        <v>3952</v>
      </c>
      <c r="AN1260" s="1" t="s">
        <v>3959</v>
      </c>
      <c r="AO1260" s="1" t="s">
        <v>3987</v>
      </c>
      <c r="AP1260" s="1" t="s">
        <v>4221</v>
      </c>
      <c r="AQ1260" s="1"/>
      <c r="AR1260">
        <v>23633</v>
      </c>
      <c r="AS1260">
        <v>40</v>
      </c>
      <c r="AT1260" s="1" t="s">
        <v>4235</v>
      </c>
      <c r="AU1260">
        <v>16.899999999999999</v>
      </c>
      <c r="AV1260" s="1" t="s">
        <v>109</v>
      </c>
      <c r="AW1260" s="1" t="s">
        <v>3937</v>
      </c>
      <c r="AX1260">
        <v>2370</v>
      </c>
      <c r="AY1260">
        <v>135999</v>
      </c>
      <c r="AZ1260">
        <v>5</v>
      </c>
      <c r="BA1260" s="1" t="s">
        <v>3411</v>
      </c>
    </row>
    <row r="1261" spans="1:53">
      <c r="A1261" s="1" t="s">
        <v>110</v>
      </c>
      <c r="B1261">
        <v>0</v>
      </c>
      <c r="C1261">
        <v>128.4</v>
      </c>
      <c r="D1261" s="1" t="s">
        <v>2239</v>
      </c>
      <c r="E1261">
        <v>0</v>
      </c>
      <c r="F1261">
        <v>139160</v>
      </c>
      <c r="G1261">
        <v>6</v>
      </c>
      <c r="H1261" s="1"/>
      <c r="I1261" s="1" t="s">
        <v>2415</v>
      </c>
      <c r="J1261" s="1" t="s">
        <v>2462</v>
      </c>
      <c r="K1261" s="1" t="s">
        <v>2465</v>
      </c>
      <c r="L1261" s="1" t="s">
        <v>2573</v>
      </c>
      <c r="M1261" s="1" t="s">
        <v>2593</v>
      </c>
      <c r="N1261" s="1" t="s">
        <v>2607</v>
      </c>
      <c r="O1261" s="1"/>
      <c r="P1261">
        <v>10</v>
      </c>
      <c r="Q1261" s="1" t="s">
        <v>2239</v>
      </c>
      <c r="R1261" s="1" t="s">
        <v>3107</v>
      </c>
      <c r="S1261" s="1"/>
      <c r="T1261" s="1" t="s">
        <v>3109</v>
      </c>
      <c r="U1261" s="1" t="s">
        <v>3254</v>
      </c>
      <c r="V1261" s="1" t="s">
        <v>3254</v>
      </c>
      <c r="W1261" s="1" t="s">
        <v>3398</v>
      </c>
      <c r="X1261" s="1"/>
      <c r="Y1261" s="3">
        <v>46232</v>
      </c>
      <c r="Z1261" s="1" t="s">
        <v>3419</v>
      </c>
      <c r="AA1261" s="3">
        <v>46232</v>
      </c>
      <c r="AB1261" s="1" t="s">
        <v>3416</v>
      </c>
      <c r="AC1261" s="1" t="s">
        <v>3884</v>
      </c>
      <c r="AD1261" s="1" t="s">
        <v>3933</v>
      </c>
      <c r="AE1261" s="1" t="s">
        <v>3934</v>
      </c>
      <c r="AF1261" s="1" t="s">
        <v>3937</v>
      </c>
      <c r="AG1261" s="1" t="s">
        <v>2573</v>
      </c>
      <c r="AH1261" s="1" t="s">
        <v>2593</v>
      </c>
      <c r="AI1261" s="1" t="s">
        <v>3950</v>
      </c>
      <c r="AJ1261" s="1"/>
      <c r="AK1261" s="1"/>
      <c r="AL1261" s="1" t="s">
        <v>3952</v>
      </c>
      <c r="AM1261" s="1" t="s">
        <v>3952</v>
      </c>
      <c r="AN1261" s="1" t="s">
        <v>3959</v>
      </c>
      <c r="AO1261" s="1" t="s">
        <v>3987</v>
      </c>
      <c r="AP1261" s="1" t="s">
        <v>4221</v>
      </c>
      <c r="AQ1261" s="1"/>
      <c r="AR1261">
        <v>23634</v>
      </c>
      <c r="AS1261">
        <v>10</v>
      </c>
      <c r="AT1261" s="1" t="s">
        <v>4235</v>
      </c>
      <c r="AU1261">
        <v>12.84</v>
      </c>
      <c r="AV1261" s="1" t="s">
        <v>110</v>
      </c>
      <c r="AW1261" s="1" t="s">
        <v>3937</v>
      </c>
      <c r="AX1261">
        <v>2370</v>
      </c>
      <c r="AY1261">
        <v>135999</v>
      </c>
      <c r="AZ1261">
        <v>6</v>
      </c>
      <c r="BA1261" s="1" t="s">
        <v>3411</v>
      </c>
    </row>
    <row r="1262" spans="1:53">
      <c r="A1262" s="1" t="s">
        <v>1284</v>
      </c>
      <c r="B1262">
        <v>0</v>
      </c>
      <c r="C1262">
        <v>1540000</v>
      </c>
      <c r="D1262" s="1" t="s">
        <v>2240</v>
      </c>
      <c r="E1262">
        <v>20</v>
      </c>
      <c r="F1262">
        <v>139275</v>
      </c>
      <c r="G1262">
        <v>1</v>
      </c>
      <c r="H1262" s="1"/>
      <c r="I1262" s="1" t="s">
        <v>2457</v>
      </c>
      <c r="J1262" s="1" t="s">
        <v>2462</v>
      </c>
      <c r="K1262" s="1" t="s">
        <v>2465</v>
      </c>
      <c r="L1262" s="1" t="s">
        <v>2509</v>
      </c>
      <c r="M1262" s="1" t="s">
        <v>2593</v>
      </c>
      <c r="N1262" s="1" t="s">
        <v>2607</v>
      </c>
      <c r="O1262" s="1"/>
      <c r="P1262">
        <v>4</v>
      </c>
      <c r="Q1262" s="1" t="s">
        <v>2981</v>
      </c>
      <c r="R1262" s="1" t="s">
        <v>3107</v>
      </c>
      <c r="S1262" s="1"/>
      <c r="T1262" s="1" t="s">
        <v>3109</v>
      </c>
      <c r="U1262" s="1" t="s">
        <v>3255</v>
      </c>
      <c r="V1262" s="1" t="s">
        <v>3377</v>
      </c>
      <c r="W1262" s="1" t="s">
        <v>3396</v>
      </c>
      <c r="X1262" s="1" t="s">
        <v>3400</v>
      </c>
      <c r="Y1262" s="3">
        <v>46232</v>
      </c>
      <c r="Z1262" s="1" t="s">
        <v>3419</v>
      </c>
      <c r="AA1262" s="3">
        <v>46232</v>
      </c>
      <c r="AB1262" s="1" t="s">
        <v>3416</v>
      </c>
      <c r="AC1262" s="1" t="s">
        <v>3885</v>
      </c>
      <c r="AD1262" s="1" t="s">
        <v>3933</v>
      </c>
      <c r="AE1262" s="1" t="s">
        <v>3934</v>
      </c>
      <c r="AF1262" s="1" t="s">
        <v>3937</v>
      </c>
      <c r="AG1262" s="1" t="s">
        <v>2509</v>
      </c>
      <c r="AH1262" s="1" t="s">
        <v>2593</v>
      </c>
      <c r="AI1262" s="1" t="s">
        <v>3948</v>
      </c>
      <c r="AJ1262" s="1"/>
      <c r="AK1262" s="1"/>
      <c r="AL1262" s="1" t="s">
        <v>3952</v>
      </c>
      <c r="AM1262" s="1" t="s">
        <v>3952</v>
      </c>
      <c r="AN1262" s="1" t="s">
        <v>3959</v>
      </c>
      <c r="AO1262" s="1" t="s">
        <v>4050</v>
      </c>
      <c r="AP1262" s="1" t="s">
        <v>4221</v>
      </c>
      <c r="AQ1262" s="1"/>
      <c r="AR1262">
        <v>3980</v>
      </c>
      <c r="AS1262">
        <v>4</v>
      </c>
      <c r="AT1262" s="1" t="s">
        <v>4235</v>
      </c>
      <c r="AU1262">
        <v>385000</v>
      </c>
      <c r="AV1262" s="1" t="s">
        <v>4532</v>
      </c>
      <c r="AW1262" s="1" t="s">
        <v>3937</v>
      </c>
      <c r="AX1262">
        <v>717</v>
      </c>
      <c r="AY1262">
        <v>136000</v>
      </c>
      <c r="AZ1262">
        <v>1</v>
      </c>
      <c r="BA1262" s="1" t="s">
        <v>3430</v>
      </c>
    </row>
    <row r="1263" spans="1:53">
      <c r="A1263" s="1" t="s">
        <v>1</v>
      </c>
      <c r="B1263">
        <v>0</v>
      </c>
      <c r="C1263">
        <v>-154000</v>
      </c>
      <c r="D1263" s="1" t="s">
        <v>2241</v>
      </c>
      <c r="E1263">
        <v>20</v>
      </c>
      <c r="F1263">
        <v>139275</v>
      </c>
      <c r="G1263">
        <v>2</v>
      </c>
      <c r="H1263" s="1"/>
      <c r="I1263" s="1" t="s">
        <v>2415</v>
      </c>
      <c r="J1263" s="1" t="s">
        <v>2462</v>
      </c>
      <c r="K1263" s="1" t="s">
        <v>2465</v>
      </c>
      <c r="L1263" s="1" t="s">
        <v>2509</v>
      </c>
      <c r="M1263" s="1" t="s">
        <v>2593</v>
      </c>
      <c r="N1263" s="1" t="s">
        <v>2607</v>
      </c>
      <c r="O1263" s="1"/>
      <c r="P1263">
        <v>1</v>
      </c>
      <c r="Q1263" s="1" t="s">
        <v>2982</v>
      </c>
      <c r="R1263" s="1" t="s">
        <v>3107</v>
      </c>
      <c r="S1263" s="1"/>
      <c r="T1263" s="1" t="s">
        <v>3109</v>
      </c>
      <c r="U1263" s="1" t="s">
        <v>3255</v>
      </c>
      <c r="V1263" s="1" t="s">
        <v>3377</v>
      </c>
      <c r="W1263" s="1" t="s">
        <v>3396</v>
      </c>
      <c r="X1263" s="1" t="s">
        <v>3400</v>
      </c>
      <c r="Y1263" s="3">
        <v>46232</v>
      </c>
      <c r="Z1263" s="1" t="s">
        <v>3419</v>
      </c>
      <c r="AA1263" s="3">
        <v>46232</v>
      </c>
      <c r="AB1263" s="1" t="s">
        <v>3416</v>
      </c>
      <c r="AC1263" s="1" t="s">
        <v>3885</v>
      </c>
      <c r="AD1263" s="1" t="s">
        <v>3933</v>
      </c>
      <c r="AE1263" s="1" t="s">
        <v>3934</v>
      </c>
      <c r="AF1263" s="1" t="s">
        <v>3937</v>
      </c>
      <c r="AG1263" s="1" t="s">
        <v>2509</v>
      </c>
      <c r="AH1263" s="1" t="s">
        <v>2593</v>
      </c>
      <c r="AI1263" s="1" t="s">
        <v>3948</v>
      </c>
      <c r="AJ1263" s="1"/>
      <c r="AK1263" s="1"/>
      <c r="AL1263" s="1" t="s">
        <v>3952</v>
      </c>
      <c r="AM1263" s="1" t="s">
        <v>3952</v>
      </c>
      <c r="AN1263" s="1" t="s">
        <v>3959</v>
      </c>
      <c r="AO1263" s="1" t="s">
        <v>4050</v>
      </c>
      <c r="AP1263" s="1" t="s">
        <v>4221</v>
      </c>
      <c r="AQ1263" s="1"/>
      <c r="AR1263">
        <v>2057</v>
      </c>
      <c r="AS1263">
        <v>1</v>
      </c>
      <c r="AT1263" s="1" t="s">
        <v>4235</v>
      </c>
      <c r="AU1263">
        <v>-154000</v>
      </c>
      <c r="AV1263" s="1" t="s">
        <v>120</v>
      </c>
      <c r="AW1263" s="1" t="s">
        <v>3937</v>
      </c>
      <c r="AX1263">
        <v>717</v>
      </c>
      <c r="AY1263">
        <v>136000</v>
      </c>
      <c r="AZ1263">
        <v>2</v>
      </c>
      <c r="BA1263" s="1" t="s">
        <v>3430</v>
      </c>
    </row>
    <row r="1264" spans="1:53">
      <c r="A1264" s="1" t="s">
        <v>1285</v>
      </c>
      <c r="B1264">
        <v>0</v>
      </c>
      <c r="C1264">
        <v>1191666.6299999999</v>
      </c>
      <c r="D1264" s="1" t="s">
        <v>2242</v>
      </c>
      <c r="E1264">
        <v>20</v>
      </c>
      <c r="F1264">
        <v>139168</v>
      </c>
      <c r="G1264">
        <v>1</v>
      </c>
      <c r="H1264" s="1"/>
      <c r="I1264" s="1" t="s">
        <v>2427</v>
      </c>
      <c r="J1264" s="1" t="s">
        <v>2462</v>
      </c>
      <c r="K1264" s="1" t="s">
        <v>2465</v>
      </c>
      <c r="L1264" s="1" t="s">
        <v>2572</v>
      </c>
      <c r="M1264" s="1" t="s">
        <v>2465</v>
      </c>
      <c r="N1264" s="1" t="s">
        <v>2607</v>
      </c>
      <c r="O1264" s="1"/>
      <c r="P1264">
        <v>11</v>
      </c>
      <c r="Q1264" s="1" t="s">
        <v>2983</v>
      </c>
      <c r="R1264" s="1" t="s">
        <v>3107</v>
      </c>
      <c r="S1264" s="1"/>
      <c r="T1264" s="1" t="s">
        <v>3109</v>
      </c>
      <c r="U1264" s="1" t="s">
        <v>3256</v>
      </c>
      <c r="V1264" s="1" t="s">
        <v>3378</v>
      </c>
      <c r="W1264" s="1" t="s">
        <v>3396</v>
      </c>
      <c r="X1264" s="1"/>
      <c r="Y1264" s="3">
        <v>46232</v>
      </c>
      <c r="Z1264" s="1" t="s">
        <v>3419</v>
      </c>
      <c r="AA1264" s="3">
        <v>46232</v>
      </c>
      <c r="AB1264" s="1" t="s">
        <v>3416</v>
      </c>
      <c r="AC1264" s="1" t="s">
        <v>3886</v>
      </c>
      <c r="AD1264" s="1" t="s">
        <v>3933</v>
      </c>
      <c r="AE1264" s="1" t="s">
        <v>3934</v>
      </c>
      <c r="AF1264" s="1" t="s">
        <v>3937</v>
      </c>
      <c r="AG1264" s="1" t="s">
        <v>2572</v>
      </c>
      <c r="AH1264" s="1" t="s">
        <v>2465</v>
      </c>
      <c r="AI1264" s="1" t="s">
        <v>3948</v>
      </c>
      <c r="AJ1264" s="1"/>
      <c r="AK1264" s="1"/>
      <c r="AL1264" s="1" t="s">
        <v>3952</v>
      </c>
      <c r="AM1264" s="1" t="s">
        <v>3952</v>
      </c>
      <c r="AN1264" s="1" t="s">
        <v>3959</v>
      </c>
      <c r="AO1264" s="1" t="s">
        <v>4193</v>
      </c>
      <c r="AP1264" s="1" t="s">
        <v>4221</v>
      </c>
      <c r="AQ1264" s="1"/>
      <c r="AR1264">
        <v>13541</v>
      </c>
      <c r="AS1264">
        <v>11</v>
      </c>
      <c r="AT1264" s="1" t="s">
        <v>4235</v>
      </c>
      <c r="AU1264">
        <v>108333.33</v>
      </c>
      <c r="AV1264" s="1" t="s">
        <v>4533</v>
      </c>
      <c r="AW1264" s="1" t="s">
        <v>3937</v>
      </c>
      <c r="AX1264">
        <v>16</v>
      </c>
      <c r="AY1264">
        <v>136001</v>
      </c>
      <c r="AZ1264">
        <v>1</v>
      </c>
      <c r="BA1264" s="1" t="s">
        <v>3429</v>
      </c>
    </row>
    <row r="1265" spans="1:53">
      <c r="A1265" s="1" t="s">
        <v>1286</v>
      </c>
      <c r="B1265">
        <v>0</v>
      </c>
      <c r="C1265">
        <v>649999.98</v>
      </c>
      <c r="D1265" s="1" t="s">
        <v>2243</v>
      </c>
      <c r="E1265">
        <v>20</v>
      </c>
      <c r="F1265">
        <v>139168</v>
      </c>
      <c r="G1265">
        <v>2</v>
      </c>
      <c r="H1265" s="1"/>
      <c r="I1265" s="1" t="s">
        <v>2427</v>
      </c>
      <c r="J1265" s="1" t="s">
        <v>2462</v>
      </c>
      <c r="K1265" s="1" t="s">
        <v>2465</v>
      </c>
      <c r="L1265" s="1" t="s">
        <v>2572</v>
      </c>
      <c r="M1265" s="1" t="s">
        <v>2465</v>
      </c>
      <c r="N1265" s="1" t="s">
        <v>2607</v>
      </c>
      <c r="O1265" s="1"/>
      <c r="P1265">
        <v>6</v>
      </c>
      <c r="Q1265" s="1" t="s">
        <v>2244</v>
      </c>
      <c r="R1265" s="1" t="s">
        <v>3107</v>
      </c>
      <c r="S1265" s="1"/>
      <c r="T1265" s="1" t="s">
        <v>3109</v>
      </c>
      <c r="U1265" s="1" t="s">
        <v>3256</v>
      </c>
      <c r="V1265" s="1" t="s">
        <v>3378</v>
      </c>
      <c r="W1265" s="1" t="s">
        <v>3396</v>
      </c>
      <c r="X1265" s="1"/>
      <c r="Y1265" s="3">
        <v>46232</v>
      </c>
      <c r="Z1265" s="1" t="s">
        <v>3419</v>
      </c>
      <c r="AA1265" s="3">
        <v>46232</v>
      </c>
      <c r="AB1265" s="1" t="s">
        <v>3416</v>
      </c>
      <c r="AC1265" s="1" t="s">
        <v>3886</v>
      </c>
      <c r="AD1265" s="1" t="s">
        <v>3933</v>
      </c>
      <c r="AE1265" s="1" t="s">
        <v>3934</v>
      </c>
      <c r="AF1265" s="1" t="s">
        <v>3937</v>
      </c>
      <c r="AG1265" s="1" t="s">
        <v>2572</v>
      </c>
      <c r="AH1265" s="1" t="s">
        <v>2465</v>
      </c>
      <c r="AI1265" s="1" t="s">
        <v>3948</v>
      </c>
      <c r="AJ1265" s="1"/>
      <c r="AK1265" s="1"/>
      <c r="AL1265" s="1" t="s">
        <v>3952</v>
      </c>
      <c r="AM1265" s="1" t="s">
        <v>3952</v>
      </c>
      <c r="AN1265" s="1" t="s">
        <v>3959</v>
      </c>
      <c r="AO1265" s="1" t="s">
        <v>4193</v>
      </c>
      <c r="AP1265" s="1" t="s">
        <v>4221</v>
      </c>
      <c r="AQ1265" s="1"/>
      <c r="AR1265">
        <v>31197</v>
      </c>
      <c r="AS1265">
        <v>6</v>
      </c>
      <c r="AT1265" s="1" t="s">
        <v>4235</v>
      </c>
      <c r="AU1265">
        <v>108333.33</v>
      </c>
      <c r="AV1265" s="1" t="s">
        <v>4534</v>
      </c>
      <c r="AW1265" s="1" t="s">
        <v>3937</v>
      </c>
      <c r="AX1265">
        <v>16</v>
      </c>
      <c r="AY1265">
        <v>136001</v>
      </c>
      <c r="AZ1265">
        <v>2</v>
      </c>
      <c r="BA1265" s="1" t="s">
        <v>3429</v>
      </c>
    </row>
    <row r="1266" spans="1:53">
      <c r="A1266" s="1" t="s">
        <v>1287</v>
      </c>
      <c r="B1266">
        <v>0</v>
      </c>
      <c r="C1266">
        <v>541666.65</v>
      </c>
      <c r="D1266" s="1" t="s">
        <v>2244</v>
      </c>
      <c r="E1266">
        <v>20</v>
      </c>
      <c r="F1266">
        <v>139168</v>
      </c>
      <c r="G1266">
        <v>3</v>
      </c>
      <c r="H1266" s="1"/>
      <c r="I1266" s="1" t="s">
        <v>2433</v>
      </c>
      <c r="J1266" s="1" t="s">
        <v>2462</v>
      </c>
      <c r="K1266" s="1" t="s">
        <v>2465</v>
      </c>
      <c r="L1266" s="1" t="s">
        <v>2572</v>
      </c>
      <c r="M1266" s="1" t="s">
        <v>2465</v>
      </c>
      <c r="N1266" s="1" t="s">
        <v>2607</v>
      </c>
      <c r="O1266" s="1"/>
      <c r="P1266">
        <v>5</v>
      </c>
      <c r="Q1266" s="1" t="s">
        <v>2984</v>
      </c>
      <c r="R1266" s="1" t="s">
        <v>3107</v>
      </c>
      <c r="S1266" s="1"/>
      <c r="T1266" s="1" t="s">
        <v>3109</v>
      </c>
      <c r="U1266" s="1" t="s">
        <v>3256</v>
      </c>
      <c r="V1266" s="1" t="s">
        <v>3378</v>
      </c>
      <c r="W1266" s="1" t="s">
        <v>3396</v>
      </c>
      <c r="X1266" s="1"/>
      <c r="Y1266" s="3">
        <v>46232</v>
      </c>
      <c r="Z1266" s="1" t="s">
        <v>3419</v>
      </c>
      <c r="AA1266" s="3">
        <v>46232</v>
      </c>
      <c r="AB1266" s="1" t="s">
        <v>3416</v>
      </c>
      <c r="AC1266" s="1" t="s">
        <v>3886</v>
      </c>
      <c r="AD1266" s="1" t="s">
        <v>3933</v>
      </c>
      <c r="AE1266" s="1" t="s">
        <v>3934</v>
      </c>
      <c r="AF1266" s="1" t="s">
        <v>3937</v>
      </c>
      <c r="AG1266" s="1" t="s">
        <v>2572</v>
      </c>
      <c r="AH1266" s="1" t="s">
        <v>2465</v>
      </c>
      <c r="AI1266" s="1" t="s">
        <v>3948</v>
      </c>
      <c r="AJ1266" s="1"/>
      <c r="AK1266" s="1"/>
      <c r="AL1266" s="1" t="s">
        <v>3952</v>
      </c>
      <c r="AM1266" s="1" t="s">
        <v>3952</v>
      </c>
      <c r="AN1266" s="1" t="s">
        <v>3959</v>
      </c>
      <c r="AO1266" s="1" t="s">
        <v>4193</v>
      </c>
      <c r="AP1266" s="1" t="s">
        <v>4221</v>
      </c>
      <c r="AQ1266" s="1"/>
      <c r="AR1266">
        <v>25911</v>
      </c>
      <c r="AS1266">
        <v>5</v>
      </c>
      <c r="AT1266" s="1" t="s">
        <v>4235</v>
      </c>
      <c r="AU1266">
        <v>108333.33</v>
      </c>
      <c r="AV1266" s="1" t="s">
        <v>4535</v>
      </c>
      <c r="AW1266" s="1" t="s">
        <v>3937</v>
      </c>
      <c r="AX1266">
        <v>16</v>
      </c>
      <c r="AY1266">
        <v>136001</v>
      </c>
      <c r="AZ1266">
        <v>3</v>
      </c>
      <c r="BA1266" s="1" t="s">
        <v>3429</v>
      </c>
    </row>
    <row r="1267" spans="1:53">
      <c r="A1267" s="1" t="s">
        <v>1</v>
      </c>
      <c r="B1267">
        <v>0</v>
      </c>
      <c r="C1267">
        <v>-178749.99</v>
      </c>
      <c r="D1267" s="1" t="s">
        <v>2245</v>
      </c>
      <c r="E1267">
        <v>20</v>
      </c>
      <c r="F1267">
        <v>139168</v>
      </c>
      <c r="G1267">
        <v>4</v>
      </c>
      <c r="H1267" s="1"/>
      <c r="I1267" s="1" t="s">
        <v>2415</v>
      </c>
      <c r="J1267" s="1" t="s">
        <v>2462</v>
      </c>
      <c r="K1267" s="1" t="s">
        <v>2465</v>
      </c>
      <c r="L1267" s="1" t="s">
        <v>2572</v>
      </c>
      <c r="M1267" s="1" t="s">
        <v>2465</v>
      </c>
      <c r="N1267" s="1" t="s">
        <v>2607</v>
      </c>
      <c r="O1267" s="1"/>
      <c r="P1267">
        <v>1</v>
      </c>
      <c r="Q1267" s="1" t="s">
        <v>2985</v>
      </c>
      <c r="R1267" s="1" t="s">
        <v>3107</v>
      </c>
      <c r="S1267" s="1"/>
      <c r="T1267" s="1" t="s">
        <v>3109</v>
      </c>
      <c r="U1267" s="1" t="s">
        <v>3256</v>
      </c>
      <c r="V1267" s="1" t="s">
        <v>3378</v>
      </c>
      <c r="W1267" s="1" t="s">
        <v>3396</v>
      </c>
      <c r="X1267" s="1"/>
      <c r="Y1267" s="3">
        <v>46232</v>
      </c>
      <c r="Z1267" s="1" t="s">
        <v>3419</v>
      </c>
      <c r="AA1267" s="3">
        <v>46232</v>
      </c>
      <c r="AB1267" s="1" t="s">
        <v>3416</v>
      </c>
      <c r="AC1267" s="1" t="s">
        <v>3886</v>
      </c>
      <c r="AD1267" s="1" t="s">
        <v>3933</v>
      </c>
      <c r="AE1267" s="1" t="s">
        <v>3934</v>
      </c>
      <c r="AF1267" s="1" t="s">
        <v>3937</v>
      </c>
      <c r="AG1267" s="1" t="s">
        <v>2572</v>
      </c>
      <c r="AH1267" s="1" t="s">
        <v>2465</v>
      </c>
      <c r="AI1267" s="1" t="s">
        <v>3948</v>
      </c>
      <c r="AJ1267" s="1"/>
      <c r="AK1267" s="1"/>
      <c r="AL1267" s="1" t="s">
        <v>3952</v>
      </c>
      <c r="AM1267" s="1" t="s">
        <v>3952</v>
      </c>
      <c r="AN1267" s="1" t="s">
        <v>3959</v>
      </c>
      <c r="AO1267" s="1" t="s">
        <v>4193</v>
      </c>
      <c r="AP1267" s="1" t="s">
        <v>4221</v>
      </c>
      <c r="AQ1267" s="1"/>
      <c r="AR1267">
        <v>2057</v>
      </c>
      <c r="AS1267">
        <v>1</v>
      </c>
      <c r="AT1267" s="1" t="s">
        <v>4235</v>
      </c>
      <c r="AU1267">
        <v>-178749.9945</v>
      </c>
      <c r="AV1267" s="1" t="s">
        <v>120</v>
      </c>
      <c r="AW1267" s="1" t="s">
        <v>3937</v>
      </c>
      <c r="AX1267">
        <v>16</v>
      </c>
      <c r="AY1267">
        <v>136001</v>
      </c>
      <c r="AZ1267">
        <v>4</v>
      </c>
      <c r="BA1267" s="1" t="s">
        <v>3429</v>
      </c>
    </row>
    <row r="1268" spans="1:53">
      <c r="A1268" s="1" t="s">
        <v>1288</v>
      </c>
      <c r="B1268">
        <v>0</v>
      </c>
      <c r="C1268">
        <v>2288</v>
      </c>
      <c r="D1268" s="1" t="s">
        <v>2246</v>
      </c>
      <c r="E1268">
        <v>0</v>
      </c>
      <c r="F1268">
        <v>139165</v>
      </c>
      <c r="G1268">
        <v>1</v>
      </c>
      <c r="H1268" s="1"/>
      <c r="I1268" s="1" t="s">
        <v>2420</v>
      </c>
      <c r="J1268" s="1" t="s">
        <v>2462</v>
      </c>
      <c r="K1268" s="1" t="s">
        <v>2465</v>
      </c>
      <c r="L1268" s="1" t="s">
        <v>2574</v>
      </c>
      <c r="M1268" s="1" t="s">
        <v>2593</v>
      </c>
      <c r="N1268" s="1" t="s">
        <v>2607</v>
      </c>
      <c r="O1268" s="1"/>
      <c r="P1268">
        <v>20</v>
      </c>
      <c r="Q1268" s="1" t="s">
        <v>2246</v>
      </c>
      <c r="R1268" s="1" t="s">
        <v>3107</v>
      </c>
      <c r="S1268" s="1"/>
      <c r="T1268" s="1" t="s">
        <v>3109</v>
      </c>
      <c r="U1268" s="1" t="s">
        <v>3257</v>
      </c>
      <c r="V1268" s="1" t="s">
        <v>3257</v>
      </c>
      <c r="W1268" s="1" t="s">
        <v>3398</v>
      </c>
      <c r="X1268" s="1" t="s">
        <v>3400</v>
      </c>
      <c r="Y1268" s="3">
        <v>46232</v>
      </c>
      <c r="Z1268" s="1" t="s">
        <v>3419</v>
      </c>
      <c r="AA1268" s="3">
        <v>46232</v>
      </c>
      <c r="AB1268" s="1" t="s">
        <v>3416</v>
      </c>
      <c r="AC1268" s="1" t="s">
        <v>3887</v>
      </c>
      <c r="AD1268" s="1" t="s">
        <v>3933</v>
      </c>
      <c r="AE1268" s="1" t="s">
        <v>3934</v>
      </c>
      <c r="AF1268" s="1" t="s">
        <v>3937</v>
      </c>
      <c r="AG1268" s="1" t="s">
        <v>2574</v>
      </c>
      <c r="AH1268" s="1" t="s">
        <v>2593</v>
      </c>
      <c r="AI1268" s="1" t="s">
        <v>3950</v>
      </c>
      <c r="AJ1268" s="1"/>
      <c r="AK1268" s="1"/>
      <c r="AL1268" s="1" t="s">
        <v>3952</v>
      </c>
      <c r="AM1268" s="1" t="s">
        <v>3952</v>
      </c>
      <c r="AN1268" s="1" t="s">
        <v>3959</v>
      </c>
      <c r="AO1268" s="1" t="s">
        <v>4041</v>
      </c>
      <c r="AP1268" s="1" t="s">
        <v>4221</v>
      </c>
      <c r="AQ1268" s="1"/>
      <c r="AR1268">
        <v>14796</v>
      </c>
      <c r="AS1268">
        <v>20</v>
      </c>
      <c r="AT1268" s="1" t="s">
        <v>4235</v>
      </c>
      <c r="AU1268">
        <v>114.4</v>
      </c>
      <c r="AV1268" s="1" t="s">
        <v>4536</v>
      </c>
      <c r="AW1268" s="1" t="s">
        <v>3937</v>
      </c>
      <c r="AX1268">
        <v>2397</v>
      </c>
      <c r="AY1268">
        <v>136002</v>
      </c>
      <c r="AZ1268">
        <v>1</v>
      </c>
      <c r="BA1268" s="1" t="s">
        <v>4639</v>
      </c>
    </row>
    <row r="1269" spans="1:53">
      <c r="A1269" s="1" t="s">
        <v>1289</v>
      </c>
      <c r="B1269">
        <v>0</v>
      </c>
      <c r="C1269">
        <v>705</v>
      </c>
      <c r="D1269" s="1" t="s">
        <v>2247</v>
      </c>
      <c r="E1269">
        <v>0</v>
      </c>
      <c r="F1269">
        <v>139165</v>
      </c>
      <c r="G1269">
        <v>2</v>
      </c>
      <c r="H1269" s="1"/>
      <c r="I1269" s="1" t="s">
        <v>2411</v>
      </c>
      <c r="J1269" s="1" t="s">
        <v>2462</v>
      </c>
      <c r="K1269" s="1" t="s">
        <v>2465</v>
      </c>
      <c r="L1269" s="1" t="s">
        <v>2574</v>
      </c>
      <c r="M1269" s="1" t="s">
        <v>2593</v>
      </c>
      <c r="N1269" s="1" t="s">
        <v>2607</v>
      </c>
      <c r="O1269" s="1"/>
      <c r="P1269">
        <v>30</v>
      </c>
      <c r="Q1269" s="1" t="s">
        <v>2247</v>
      </c>
      <c r="R1269" s="1" t="s">
        <v>3107</v>
      </c>
      <c r="S1269" s="1"/>
      <c r="T1269" s="1" t="s">
        <v>3109</v>
      </c>
      <c r="U1269" s="1" t="s">
        <v>3257</v>
      </c>
      <c r="V1269" s="1" t="s">
        <v>3257</v>
      </c>
      <c r="W1269" s="1" t="s">
        <v>3398</v>
      </c>
      <c r="X1269" s="1" t="s">
        <v>3400</v>
      </c>
      <c r="Y1269" s="3">
        <v>46232</v>
      </c>
      <c r="Z1269" s="1" t="s">
        <v>3419</v>
      </c>
      <c r="AA1269" s="3">
        <v>46232</v>
      </c>
      <c r="AB1269" s="1" t="s">
        <v>3416</v>
      </c>
      <c r="AC1269" s="1" t="s">
        <v>3887</v>
      </c>
      <c r="AD1269" s="1" t="s">
        <v>3933</v>
      </c>
      <c r="AE1269" s="1" t="s">
        <v>3934</v>
      </c>
      <c r="AF1269" s="1" t="s">
        <v>3937</v>
      </c>
      <c r="AG1269" s="1" t="s">
        <v>2574</v>
      </c>
      <c r="AH1269" s="1" t="s">
        <v>2593</v>
      </c>
      <c r="AI1269" s="1" t="s">
        <v>3950</v>
      </c>
      <c r="AJ1269" s="1"/>
      <c r="AK1269" s="1"/>
      <c r="AL1269" s="1" t="s">
        <v>3952</v>
      </c>
      <c r="AM1269" s="1" t="s">
        <v>3952</v>
      </c>
      <c r="AN1269" s="1" t="s">
        <v>3959</v>
      </c>
      <c r="AO1269" s="1" t="s">
        <v>4041</v>
      </c>
      <c r="AP1269" s="1" t="s">
        <v>4221</v>
      </c>
      <c r="AQ1269" s="1"/>
      <c r="AR1269">
        <v>31192</v>
      </c>
      <c r="AS1269">
        <v>30</v>
      </c>
      <c r="AT1269" s="1" t="s">
        <v>4235</v>
      </c>
      <c r="AU1269">
        <v>23.5</v>
      </c>
      <c r="AV1269" s="1" t="s">
        <v>4537</v>
      </c>
      <c r="AW1269" s="1" t="s">
        <v>3937</v>
      </c>
      <c r="AX1269">
        <v>2397</v>
      </c>
      <c r="AY1269">
        <v>136002</v>
      </c>
      <c r="AZ1269">
        <v>2</v>
      </c>
      <c r="BA1269" s="1" t="s">
        <v>4639</v>
      </c>
    </row>
    <row r="1270" spans="1:53">
      <c r="A1270" s="1" t="s">
        <v>1232</v>
      </c>
      <c r="B1270">
        <v>0</v>
      </c>
      <c r="C1270">
        <v>4000000</v>
      </c>
      <c r="D1270" s="1" t="s">
        <v>2248</v>
      </c>
      <c r="E1270">
        <v>20</v>
      </c>
      <c r="F1270">
        <v>139211</v>
      </c>
      <c r="G1270">
        <v>1</v>
      </c>
      <c r="H1270" s="1"/>
      <c r="I1270" s="1" t="s">
        <v>2405</v>
      </c>
      <c r="J1270" s="1" t="s">
        <v>2462</v>
      </c>
      <c r="K1270" s="1" t="s">
        <v>2465</v>
      </c>
      <c r="L1270" s="1" t="s">
        <v>2511</v>
      </c>
      <c r="M1270" s="1" t="s">
        <v>2598</v>
      </c>
      <c r="N1270" s="1" t="s">
        <v>2607</v>
      </c>
      <c r="O1270" s="1"/>
      <c r="P1270">
        <v>1</v>
      </c>
      <c r="Q1270" s="1" t="s">
        <v>1494</v>
      </c>
      <c r="R1270" s="1" t="s">
        <v>3107</v>
      </c>
      <c r="S1270" s="1"/>
      <c r="T1270" s="1" t="s">
        <v>3109</v>
      </c>
      <c r="U1270" s="1" t="s">
        <v>3258</v>
      </c>
      <c r="V1270" s="1" t="s">
        <v>3379</v>
      </c>
      <c r="W1270" s="1" t="s">
        <v>3396</v>
      </c>
      <c r="X1270" s="1"/>
      <c r="Y1270" s="3">
        <v>46232</v>
      </c>
      <c r="Z1270" s="1" t="s">
        <v>3419</v>
      </c>
      <c r="AA1270" s="3">
        <v>46232</v>
      </c>
      <c r="AB1270" s="1" t="s">
        <v>3416</v>
      </c>
      <c r="AC1270" s="1" t="s">
        <v>3888</v>
      </c>
      <c r="AD1270" s="1" t="s">
        <v>3933</v>
      </c>
      <c r="AE1270" s="1" t="s">
        <v>3933</v>
      </c>
      <c r="AF1270" s="1" t="s">
        <v>3937</v>
      </c>
      <c r="AG1270" s="1" t="s">
        <v>2511</v>
      </c>
      <c r="AH1270" s="1" t="s">
        <v>2598</v>
      </c>
      <c r="AI1270" s="1" t="s">
        <v>3948</v>
      </c>
      <c r="AJ1270" s="1"/>
      <c r="AK1270" s="1"/>
      <c r="AL1270" s="1" t="s">
        <v>3953</v>
      </c>
      <c r="AM1270" s="1" t="s">
        <v>3952</v>
      </c>
      <c r="AN1270" s="1" t="s">
        <v>3959</v>
      </c>
      <c r="AO1270" s="1" t="s">
        <v>3982</v>
      </c>
      <c r="AP1270" s="1" t="s">
        <v>4221</v>
      </c>
      <c r="AQ1270" s="1"/>
      <c r="AR1270">
        <v>22421</v>
      </c>
      <c r="AS1270">
        <v>1</v>
      </c>
      <c r="AT1270" s="1" t="s">
        <v>4235</v>
      </c>
      <c r="AU1270">
        <v>4000000</v>
      </c>
      <c r="AV1270" s="1" t="s">
        <v>4305</v>
      </c>
      <c r="AW1270" s="1" t="s">
        <v>3937</v>
      </c>
      <c r="AX1270">
        <v>2633</v>
      </c>
      <c r="AY1270">
        <v>136003</v>
      </c>
      <c r="AZ1270">
        <v>1</v>
      </c>
      <c r="BA1270" s="1" t="s">
        <v>3416</v>
      </c>
    </row>
    <row r="1271" spans="1:53">
      <c r="A1271" s="1" t="s">
        <v>1233</v>
      </c>
      <c r="B1271">
        <v>0</v>
      </c>
      <c r="C1271">
        <v>400000</v>
      </c>
      <c r="D1271" s="1" t="s">
        <v>1687</v>
      </c>
      <c r="E1271">
        <v>20</v>
      </c>
      <c r="F1271">
        <v>139211</v>
      </c>
      <c r="G1271">
        <v>2</v>
      </c>
      <c r="H1271" s="1"/>
      <c r="I1271" s="1" t="s">
        <v>2405</v>
      </c>
      <c r="J1271" s="1" t="s">
        <v>2462</v>
      </c>
      <c r="K1271" s="1" t="s">
        <v>2465</v>
      </c>
      <c r="L1271" s="1" t="s">
        <v>2511</v>
      </c>
      <c r="M1271" s="1" t="s">
        <v>2598</v>
      </c>
      <c r="N1271" s="1" t="s">
        <v>2607</v>
      </c>
      <c r="O1271" s="1"/>
      <c r="P1271">
        <v>0</v>
      </c>
      <c r="Q1271" s="1" t="s">
        <v>2609</v>
      </c>
      <c r="R1271" s="1" t="s">
        <v>3107</v>
      </c>
      <c r="S1271" s="1"/>
      <c r="T1271" s="1" t="s">
        <v>3109</v>
      </c>
      <c r="U1271" s="1" t="s">
        <v>3258</v>
      </c>
      <c r="V1271" s="1" t="s">
        <v>3379</v>
      </c>
      <c r="W1271" s="1" t="s">
        <v>3396</v>
      </c>
      <c r="X1271" s="1"/>
      <c r="Y1271" s="3">
        <v>46232</v>
      </c>
      <c r="Z1271" s="1" t="s">
        <v>3419</v>
      </c>
      <c r="AA1271" s="3">
        <v>46232</v>
      </c>
      <c r="AB1271" s="1" t="s">
        <v>3416</v>
      </c>
      <c r="AC1271" s="1" t="s">
        <v>3888</v>
      </c>
      <c r="AD1271" s="1" t="s">
        <v>3933</v>
      </c>
      <c r="AE1271" s="1" t="s">
        <v>3933</v>
      </c>
      <c r="AF1271" s="1" t="s">
        <v>3937</v>
      </c>
      <c r="AG1271" s="1" t="s">
        <v>2511</v>
      </c>
      <c r="AH1271" s="1" t="s">
        <v>2598</v>
      </c>
      <c r="AI1271" s="1" t="s">
        <v>3948</v>
      </c>
      <c r="AJ1271" s="1"/>
      <c r="AK1271" s="1"/>
      <c r="AL1271" s="1" t="s">
        <v>3953</v>
      </c>
      <c r="AM1271" s="1" t="s">
        <v>3954</v>
      </c>
      <c r="AN1271" s="1" t="s">
        <v>3959</v>
      </c>
      <c r="AO1271" s="1" t="s">
        <v>3982</v>
      </c>
      <c r="AP1271" s="1" t="s">
        <v>4221</v>
      </c>
      <c r="AQ1271" s="1"/>
      <c r="AR1271">
        <v>22421</v>
      </c>
      <c r="AS1271">
        <v>1</v>
      </c>
      <c r="AT1271" s="1" t="s">
        <v>4235</v>
      </c>
      <c r="AU1271">
        <v>400000</v>
      </c>
      <c r="AV1271" s="1" t="s">
        <v>4305</v>
      </c>
      <c r="AW1271" s="1" t="s">
        <v>3937</v>
      </c>
      <c r="AX1271">
        <v>2633</v>
      </c>
      <c r="AY1271">
        <v>136003</v>
      </c>
      <c r="AZ1271">
        <v>2</v>
      </c>
      <c r="BA1271" s="1" t="s">
        <v>3416</v>
      </c>
    </row>
    <row r="1272" spans="1:53">
      <c r="A1272" s="1" t="s">
        <v>1234</v>
      </c>
      <c r="B1272">
        <v>0</v>
      </c>
      <c r="C1272">
        <v>19905500</v>
      </c>
      <c r="D1272" s="1" t="s">
        <v>2249</v>
      </c>
      <c r="E1272">
        <v>20</v>
      </c>
      <c r="F1272">
        <v>139211</v>
      </c>
      <c r="G1272">
        <v>3</v>
      </c>
      <c r="H1272" s="1"/>
      <c r="I1272" s="1" t="s">
        <v>2405</v>
      </c>
      <c r="J1272" s="1" t="s">
        <v>2462</v>
      </c>
      <c r="K1272" s="1" t="s">
        <v>2465</v>
      </c>
      <c r="L1272" s="1" t="s">
        <v>2511</v>
      </c>
      <c r="M1272" s="1" t="s">
        <v>2598</v>
      </c>
      <c r="N1272" s="1" t="s">
        <v>2607</v>
      </c>
      <c r="O1272" s="1"/>
      <c r="P1272">
        <v>0</v>
      </c>
      <c r="Q1272" s="1" t="s">
        <v>2609</v>
      </c>
      <c r="R1272" s="1" t="s">
        <v>3107</v>
      </c>
      <c r="S1272" s="1"/>
      <c r="T1272" s="1" t="s">
        <v>3109</v>
      </c>
      <c r="U1272" s="1" t="s">
        <v>3258</v>
      </c>
      <c r="V1272" s="1" t="s">
        <v>3379</v>
      </c>
      <c r="W1272" s="1" t="s">
        <v>3396</v>
      </c>
      <c r="X1272" s="1"/>
      <c r="Y1272" s="3">
        <v>46232</v>
      </c>
      <c r="Z1272" s="1" t="s">
        <v>3419</v>
      </c>
      <c r="AA1272" s="3">
        <v>46232</v>
      </c>
      <c r="AB1272" s="1" t="s">
        <v>3416</v>
      </c>
      <c r="AC1272" s="1" t="s">
        <v>3888</v>
      </c>
      <c r="AD1272" s="1" t="s">
        <v>3933</v>
      </c>
      <c r="AE1272" s="1" t="s">
        <v>3933</v>
      </c>
      <c r="AF1272" s="1" t="s">
        <v>3937</v>
      </c>
      <c r="AG1272" s="1" t="s">
        <v>2511</v>
      </c>
      <c r="AH1272" s="1" t="s">
        <v>2598</v>
      </c>
      <c r="AI1272" s="1" t="s">
        <v>3948</v>
      </c>
      <c r="AJ1272" s="1"/>
      <c r="AK1272" s="1"/>
      <c r="AL1272" s="1" t="s">
        <v>3953</v>
      </c>
      <c r="AM1272" s="1" t="s">
        <v>3954</v>
      </c>
      <c r="AN1272" s="1" t="s">
        <v>3959</v>
      </c>
      <c r="AO1272" s="1" t="s">
        <v>3982</v>
      </c>
      <c r="AP1272" s="1" t="s">
        <v>4221</v>
      </c>
      <c r="AQ1272" s="1"/>
      <c r="AR1272">
        <v>22421</v>
      </c>
      <c r="AS1272">
        <v>1</v>
      </c>
      <c r="AT1272" s="1" t="s">
        <v>4235</v>
      </c>
      <c r="AU1272">
        <v>19905500</v>
      </c>
      <c r="AV1272" s="1" t="s">
        <v>4305</v>
      </c>
      <c r="AW1272" s="1" t="s">
        <v>3937</v>
      </c>
      <c r="AX1272">
        <v>2633</v>
      </c>
      <c r="AY1272">
        <v>136003</v>
      </c>
      <c r="AZ1272">
        <v>3</v>
      </c>
      <c r="BA1272" s="1" t="s">
        <v>3416</v>
      </c>
    </row>
    <row r="1273" spans="1:53">
      <c r="A1273" s="1" t="s">
        <v>1235</v>
      </c>
      <c r="B1273">
        <v>0</v>
      </c>
      <c r="C1273">
        <v>680000</v>
      </c>
      <c r="D1273" s="1" t="s">
        <v>2250</v>
      </c>
      <c r="E1273">
        <v>20</v>
      </c>
      <c r="F1273">
        <v>139211</v>
      </c>
      <c r="G1273">
        <v>4</v>
      </c>
      <c r="H1273" s="1"/>
      <c r="I1273" s="1" t="s">
        <v>2405</v>
      </c>
      <c r="J1273" s="1" t="s">
        <v>2462</v>
      </c>
      <c r="K1273" s="1" t="s">
        <v>2465</v>
      </c>
      <c r="L1273" s="1" t="s">
        <v>2511</v>
      </c>
      <c r="M1273" s="1" t="s">
        <v>2598</v>
      </c>
      <c r="N1273" s="1" t="s">
        <v>2607</v>
      </c>
      <c r="O1273" s="1"/>
      <c r="P1273">
        <v>0</v>
      </c>
      <c r="Q1273" s="1" t="s">
        <v>2609</v>
      </c>
      <c r="R1273" s="1" t="s">
        <v>3107</v>
      </c>
      <c r="S1273" s="1"/>
      <c r="T1273" s="1" t="s">
        <v>3109</v>
      </c>
      <c r="U1273" s="1" t="s">
        <v>3258</v>
      </c>
      <c r="V1273" s="1" t="s">
        <v>3379</v>
      </c>
      <c r="W1273" s="1" t="s">
        <v>3396</v>
      </c>
      <c r="X1273" s="1"/>
      <c r="Y1273" s="3">
        <v>46232</v>
      </c>
      <c r="Z1273" s="1" t="s">
        <v>3419</v>
      </c>
      <c r="AA1273" s="3">
        <v>46232</v>
      </c>
      <c r="AB1273" s="1" t="s">
        <v>3416</v>
      </c>
      <c r="AC1273" s="1" t="s">
        <v>3888</v>
      </c>
      <c r="AD1273" s="1" t="s">
        <v>3933</v>
      </c>
      <c r="AE1273" s="1" t="s">
        <v>3933</v>
      </c>
      <c r="AF1273" s="1" t="s">
        <v>3937</v>
      </c>
      <c r="AG1273" s="1" t="s">
        <v>2511</v>
      </c>
      <c r="AH1273" s="1" t="s">
        <v>2598</v>
      </c>
      <c r="AI1273" s="1" t="s">
        <v>3948</v>
      </c>
      <c r="AJ1273" s="1"/>
      <c r="AK1273" s="1"/>
      <c r="AL1273" s="1" t="s">
        <v>3953</v>
      </c>
      <c r="AM1273" s="1" t="s">
        <v>3954</v>
      </c>
      <c r="AN1273" s="1" t="s">
        <v>3959</v>
      </c>
      <c r="AO1273" s="1" t="s">
        <v>3982</v>
      </c>
      <c r="AP1273" s="1" t="s">
        <v>4221</v>
      </c>
      <c r="AQ1273" s="1"/>
      <c r="AR1273">
        <v>22421</v>
      </c>
      <c r="AS1273">
        <v>1</v>
      </c>
      <c r="AT1273" s="1" t="s">
        <v>4235</v>
      </c>
      <c r="AU1273">
        <v>680000</v>
      </c>
      <c r="AV1273" s="1" t="s">
        <v>4305</v>
      </c>
      <c r="AW1273" s="1" t="s">
        <v>3937</v>
      </c>
      <c r="AX1273">
        <v>2633</v>
      </c>
      <c r="AY1273">
        <v>136003</v>
      </c>
      <c r="AZ1273">
        <v>4</v>
      </c>
      <c r="BA1273" s="1" t="s">
        <v>3416</v>
      </c>
    </row>
    <row r="1274" spans="1:53">
      <c r="A1274" s="1" t="s">
        <v>589</v>
      </c>
      <c r="B1274">
        <v>0</v>
      </c>
      <c r="C1274">
        <v>-1748985</v>
      </c>
      <c r="D1274" s="1" t="s">
        <v>2251</v>
      </c>
      <c r="E1274">
        <v>20</v>
      </c>
      <c r="F1274">
        <v>139211</v>
      </c>
      <c r="G1274">
        <v>5</v>
      </c>
      <c r="H1274" s="1"/>
      <c r="I1274" s="1" t="s">
        <v>2415</v>
      </c>
      <c r="J1274" s="1" t="s">
        <v>2462</v>
      </c>
      <c r="K1274" s="1" t="s">
        <v>2465</v>
      </c>
      <c r="L1274" s="1" t="s">
        <v>2511</v>
      </c>
      <c r="M1274" s="1" t="s">
        <v>2598</v>
      </c>
      <c r="N1274" s="1" t="s">
        <v>2607</v>
      </c>
      <c r="O1274" s="1"/>
      <c r="P1274">
        <v>0</v>
      </c>
      <c r="Q1274" s="1" t="s">
        <v>2609</v>
      </c>
      <c r="R1274" s="1" t="s">
        <v>3107</v>
      </c>
      <c r="S1274" s="1"/>
      <c r="T1274" s="1" t="s">
        <v>3109</v>
      </c>
      <c r="U1274" s="1" t="s">
        <v>3258</v>
      </c>
      <c r="V1274" s="1" t="s">
        <v>3379</v>
      </c>
      <c r="W1274" s="1" t="s">
        <v>3396</v>
      </c>
      <c r="X1274" s="1"/>
      <c r="Y1274" s="3">
        <v>46232</v>
      </c>
      <c r="Z1274" s="1" t="s">
        <v>3419</v>
      </c>
      <c r="AA1274" s="3">
        <v>46232</v>
      </c>
      <c r="AB1274" s="1" t="s">
        <v>3416</v>
      </c>
      <c r="AC1274" s="1" t="s">
        <v>3888</v>
      </c>
      <c r="AD1274" s="1" t="s">
        <v>3933</v>
      </c>
      <c r="AE1274" s="1" t="s">
        <v>3933</v>
      </c>
      <c r="AF1274" s="1" t="s">
        <v>3937</v>
      </c>
      <c r="AG1274" s="1" t="s">
        <v>2511</v>
      </c>
      <c r="AH1274" s="1" t="s">
        <v>2598</v>
      </c>
      <c r="AI1274" s="1" t="s">
        <v>3948</v>
      </c>
      <c r="AJ1274" s="1"/>
      <c r="AK1274" s="1"/>
      <c r="AL1274" s="1" t="s">
        <v>3953</v>
      </c>
      <c r="AM1274" s="1" t="s">
        <v>3954</v>
      </c>
      <c r="AN1274" s="1" t="s">
        <v>3959</v>
      </c>
      <c r="AO1274" s="1" t="s">
        <v>3982</v>
      </c>
      <c r="AP1274" s="1" t="s">
        <v>4221</v>
      </c>
      <c r="AQ1274" s="1"/>
      <c r="AR1274">
        <v>2057</v>
      </c>
      <c r="AS1274">
        <v>1</v>
      </c>
      <c r="AT1274" s="1" t="s">
        <v>4235</v>
      </c>
      <c r="AU1274">
        <v>-1748985</v>
      </c>
      <c r="AV1274" s="1" t="s">
        <v>120</v>
      </c>
      <c r="AW1274" s="1" t="s">
        <v>3937</v>
      </c>
      <c r="AX1274">
        <v>2633</v>
      </c>
      <c r="AY1274">
        <v>136003</v>
      </c>
      <c r="AZ1274">
        <v>5</v>
      </c>
      <c r="BA1274" s="1" t="s">
        <v>3416</v>
      </c>
    </row>
    <row r="1275" spans="1:53">
      <c r="A1275" s="1" t="s">
        <v>1290</v>
      </c>
      <c r="B1275">
        <v>0</v>
      </c>
      <c r="C1275">
        <v>45000000</v>
      </c>
      <c r="D1275" s="1" t="s">
        <v>1493</v>
      </c>
      <c r="E1275">
        <v>0</v>
      </c>
      <c r="F1275">
        <v>139089</v>
      </c>
      <c r="G1275">
        <v>1</v>
      </c>
      <c r="H1275" s="1"/>
      <c r="I1275" s="1" t="s">
        <v>2405</v>
      </c>
      <c r="J1275" s="1" t="s">
        <v>2462</v>
      </c>
      <c r="K1275" s="1" t="s">
        <v>2469</v>
      </c>
      <c r="L1275" s="1" t="s">
        <v>2517</v>
      </c>
      <c r="M1275" s="1" t="s">
        <v>2588</v>
      </c>
      <c r="N1275" s="1" t="s">
        <v>2607</v>
      </c>
      <c r="O1275" s="1"/>
      <c r="P1275">
        <v>6</v>
      </c>
      <c r="Q1275" s="1" t="s">
        <v>1493</v>
      </c>
      <c r="R1275" s="1" t="s">
        <v>3107</v>
      </c>
      <c r="S1275" s="1"/>
      <c r="T1275" s="1" t="s">
        <v>3110</v>
      </c>
      <c r="U1275" s="1" t="s">
        <v>3259</v>
      </c>
      <c r="V1275" s="1" t="s">
        <v>3259</v>
      </c>
      <c r="W1275" s="1" t="s">
        <v>3396</v>
      </c>
      <c r="X1275" s="1" t="s">
        <v>3400</v>
      </c>
      <c r="Y1275" s="3">
        <v>46232</v>
      </c>
      <c r="Z1275" s="1" t="s">
        <v>3419</v>
      </c>
      <c r="AA1275" s="3">
        <v>46232</v>
      </c>
      <c r="AB1275" s="1" t="s">
        <v>3416</v>
      </c>
      <c r="AC1275" s="1"/>
      <c r="AD1275" s="1" t="s">
        <v>3933</v>
      </c>
      <c r="AE1275" s="1" t="s">
        <v>3933</v>
      </c>
      <c r="AF1275" s="1" t="s">
        <v>3946</v>
      </c>
      <c r="AG1275" s="1" t="s">
        <v>2517</v>
      </c>
      <c r="AH1275" s="1" t="s">
        <v>2588</v>
      </c>
      <c r="AI1275" s="1" t="s">
        <v>3948</v>
      </c>
      <c r="AJ1275" s="1"/>
      <c r="AK1275" s="1"/>
      <c r="AL1275" s="1" t="s">
        <v>3952</v>
      </c>
      <c r="AM1275" s="1" t="s">
        <v>3952</v>
      </c>
      <c r="AN1275" s="1" t="s">
        <v>3960</v>
      </c>
      <c r="AO1275" s="1" t="s">
        <v>4194</v>
      </c>
      <c r="AP1275" s="1" t="s">
        <v>4218</v>
      </c>
      <c r="AQ1275" s="1"/>
      <c r="AR1275">
        <v>14862</v>
      </c>
      <c r="AS1275">
        <v>6</v>
      </c>
      <c r="AT1275" s="1" t="s">
        <v>4235</v>
      </c>
      <c r="AU1275">
        <v>7500000</v>
      </c>
      <c r="AV1275" s="1" t="s">
        <v>4244</v>
      </c>
      <c r="AW1275" s="1" t="s">
        <v>3946</v>
      </c>
      <c r="AX1275">
        <v>1123</v>
      </c>
      <c r="AY1275">
        <v>136004</v>
      </c>
      <c r="AZ1275">
        <v>1</v>
      </c>
      <c r="BA1275" s="1" t="s">
        <v>3412</v>
      </c>
    </row>
    <row r="1276" spans="1:53">
      <c r="A1276" s="1" t="s">
        <v>1291</v>
      </c>
      <c r="B1276">
        <v>0</v>
      </c>
      <c r="C1276">
        <v>30000000</v>
      </c>
      <c r="D1276" s="1" t="s">
        <v>2252</v>
      </c>
      <c r="E1276">
        <v>0</v>
      </c>
      <c r="F1276">
        <v>0</v>
      </c>
      <c r="G1276">
        <v>0</v>
      </c>
      <c r="H1276" s="1"/>
      <c r="I1276" s="1" t="s">
        <v>2405</v>
      </c>
      <c r="J1276" s="1" t="s">
        <v>2462</v>
      </c>
      <c r="K1276" s="1" t="s">
        <v>2469</v>
      </c>
      <c r="L1276" s="1" t="s">
        <v>2517</v>
      </c>
      <c r="M1276" s="1" t="s">
        <v>2588</v>
      </c>
      <c r="N1276" s="1" t="s">
        <v>2607</v>
      </c>
      <c r="O1276" s="1"/>
      <c r="P1276">
        <v>6</v>
      </c>
      <c r="Q1276" s="1" t="s">
        <v>2252</v>
      </c>
      <c r="R1276" s="1" t="s">
        <v>3107</v>
      </c>
      <c r="S1276" s="1"/>
      <c r="T1276" s="1" t="s">
        <v>3110</v>
      </c>
      <c r="U1276" s="1" t="s">
        <v>3259</v>
      </c>
      <c r="V1276" s="1" t="s">
        <v>3259</v>
      </c>
      <c r="W1276" s="1" t="s">
        <v>3396</v>
      </c>
      <c r="X1276" s="1" t="s">
        <v>3400</v>
      </c>
      <c r="Y1276" s="3">
        <v>46232</v>
      </c>
      <c r="Z1276" s="1" t="s">
        <v>3419</v>
      </c>
      <c r="AA1276" s="3">
        <v>46232</v>
      </c>
      <c r="AB1276" s="1" t="s">
        <v>3416</v>
      </c>
      <c r="AC1276" s="1"/>
      <c r="AD1276" s="1" t="s">
        <v>3933</v>
      </c>
      <c r="AE1276" s="1" t="s">
        <v>3933</v>
      </c>
      <c r="AF1276" s="1" t="s">
        <v>3946</v>
      </c>
      <c r="AG1276" s="1" t="s">
        <v>2517</v>
      </c>
      <c r="AH1276" s="1" t="s">
        <v>2588</v>
      </c>
      <c r="AI1276" s="1" t="s">
        <v>3948</v>
      </c>
      <c r="AJ1276" s="1"/>
      <c r="AK1276" s="1"/>
      <c r="AL1276" s="1" t="s">
        <v>3952</v>
      </c>
      <c r="AM1276" s="1" t="s">
        <v>3952</v>
      </c>
      <c r="AN1276" s="1" t="s">
        <v>3960</v>
      </c>
      <c r="AO1276" s="1" t="s">
        <v>4194</v>
      </c>
      <c r="AP1276" s="1"/>
      <c r="AQ1276" s="1"/>
      <c r="AR1276">
        <v>14862</v>
      </c>
      <c r="AS1276">
        <v>6</v>
      </c>
      <c r="AT1276" s="1" t="s">
        <v>4235</v>
      </c>
      <c r="AU1276">
        <v>5000000</v>
      </c>
      <c r="AV1276" s="1" t="s">
        <v>4244</v>
      </c>
      <c r="AW1276" s="1" t="s">
        <v>3946</v>
      </c>
      <c r="AX1276">
        <v>1123</v>
      </c>
      <c r="AY1276">
        <v>136004</v>
      </c>
      <c r="AZ1276">
        <v>2</v>
      </c>
      <c r="BA1276" s="1" t="s">
        <v>3412</v>
      </c>
    </row>
    <row r="1277" spans="1:53">
      <c r="A1277" s="1" t="s">
        <v>1292</v>
      </c>
      <c r="B1277">
        <v>0</v>
      </c>
      <c r="C1277">
        <v>2811900</v>
      </c>
      <c r="D1277" s="1" t="s">
        <v>2253</v>
      </c>
      <c r="E1277">
        <v>0</v>
      </c>
      <c r="F1277">
        <v>139282</v>
      </c>
      <c r="G1277">
        <v>1</v>
      </c>
      <c r="H1277" s="1"/>
      <c r="I1277" s="1" t="s">
        <v>2411</v>
      </c>
      <c r="J1277" s="1" t="s">
        <v>2463</v>
      </c>
      <c r="K1277" s="1" t="s">
        <v>2469</v>
      </c>
      <c r="L1277" s="1" t="s">
        <v>2575</v>
      </c>
      <c r="M1277" s="1" t="s">
        <v>2588</v>
      </c>
      <c r="N1277" s="1" t="s">
        <v>2607</v>
      </c>
      <c r="O1277" s="1"/>
      <c r="P1277">
        <v>0</v>
      </c>
      <c r="Q1277" s="1" t="s">
        <v>2609</v>
      </c>
      <c r="R1277" s="1" t="s">
        <v>3107</v>
      </c>
      <c r="S1277" s="1"/>
      <c r="T1277" s="1" t="s">
        <v>3110</v>
      </c>
      <c r="U1277" s="1" t="s">
        <v>2253</v>
      </c>
      <c r="V1277" s="1" t="s">
        <v>2253</v>
      </c>
      <c r="W1277" s="1" t="s">
        <v>3396</v>
      </c>
      <c r="X1277" s="1" t="s">
        <v>3400</v>
      </c>
      <c r="Y1277" s="3">
        <v>46232</v>
      </c>
      <c r="Z1277" s="1" t="s">
        <v>3419</v>
      </c>
      <c r="AA1277" s="3">
        <v>46232</v>
      </c>
      <c r="AB1277" s="1" t="s">
        <v>3416</v>
      </c>
      <c r="AC1277" s="1"/>
      <c r="AD1277" s="1" t="s">
        <v>3933</v>
      </c>
      <c r="AE1277" s="1" t="s">
        <v>3933</v>
      </c>
      <c r="AF1277" s="1" t="s">
        <v>3946</v>
      </c>
      <c r="AG1277" s="1" t="s">
        <v>2575</v>
      </c>
      <c r="AH1277" s="1" t="s">
        <v>2588</v>
      </c>
      <c r="AI1277" s="1" t="s">
        <v>3949</v>
      </c>
      <c r="AJ1277" s="1"/>
      <c r="AK1277" s="1"/>
      <c r="AL1277" s="1" t="s">
        <v>3954</v>
      </c>
      <c r="AM1277" s="1" t="s">
        <v>3954</v>
      </c>
      <c r="AN1277" s="1" t="s">
        <v>3960</v>
      </c>
      <c r="AO1277" s="1" t="s">
        <v>3973</v>
      </c>
      <c r="AP1277" s="1" t="s">
        <v>4218</v>
      </c>
      <c r="AQ1277" s="1"/>
      <c r="AR1277">
        <v>17513</v>
      </c>
      <c r="AS1277">
        <v>1</v>
      </c>
      <c r="AT1277" s="1" t="s">
        <v>4237</v>
      </c>
      <c r="AU1277">
        <v>2811900</v>
      </c>
      <c r="AV1277" s="1" t="s">
        <v>3572</v>
      </c>
      <c r="AW1277" s="1" t="s">
        <v>3946</v>
      </c>
      <c r="AX1277">
        <v>2886</v>
      </c>
      <c r="AY1277">
        <v>136005</v>
      </c>
      <c r="AZ1277">
        <v>1</v>
      </c>
      <c r="BA1277" s="1" t="s">
        <v>3424</v>
      </c>
    </row>
    <row r="1278" spans="1:53">
      <c r="A1278" s="1" t="s">
        <v>1293</v>
      </c>
      <c r="B1278">
        <v>0</v>
      </c>
      <c r="C1278">
        <v>5000000</v>
      </c>
      <c r="D1278" s="1" t="s">
        <v>1447</v>
      </c>
      <c r="E1278">
        <v>0</v>
      </c>
      <c r="F1278">
        <v>139232</v>
      </c>
      <c r="G1278">
        <v>1</v>
      </c>
      <c r="H1278" s="1"/>
      <c r="I1278" s="1" t="s">
        <v>2404</v>
      </c>
      <c r="J1278" s="1" t="s">
        <v>2462</v>
      </c>
      <c r="K1278" s="1" t="s">
        <v>2464</v>
      </c>
      <c r="L1278" s="1" t="s">
        <v>2482</v>
      </c>
      <c r="M1278" s="1" t="s">
        <v>2589</v>
      </c>
      <c r="N1278" s="1" t="s">
        <v>2607</v>
      </c>
      <c r="O1278" s="1"/>
      <c r="P1278">
        <v>1</v>
      </c>
      <c r="Q1278" s="1" t="s">
        <v>1447</v>
      </c>
      <c r="R1278" s="1" t="s">
        <v>3107</v>
      </c>
      <c r="S1278" s="1"/>
      <c r="T1278" s="1" t="s">
        <v>3108</v>
      </c>
      <c r="U1278" s="1" t="s">
        <v>1447</v>
      </c>
      <c r="V1278" s="1" t="s">
        <v>1447</v>
      </c>
      <c r="W1278" s="1" t="s">
        <v>3396</v>
      </c>
      <c r="X1278" s="1" t="s">
        <v>3400</v>
      </c>
      <c r="Y1278" s="3">
        <v>46232</v>
      </c>
      <c r="Z1278" s="1" t="s">
        <v>3419</v>
      </c>
      <c r="AA1278" s="3">
        <v>46232</v>
      </c>
      <c r="AB1278" s="1" t="s">
        <v>3416</v>
      </c>
      <c r="AC1278" s="1" t="s">
        <v>3889</v>
      </c>
      <c r="AD1278" s="1" t="s">
        <v>3933</v>
      </c>
      <c r="AE1278" s="1" t="s">
        <v>3933</v>
      </c>
      <c r="AF1278" s="1" t="s">
        <v>3939</v>
      </c>
      <c r="AG1278" s="1" t="s">
        <v>2482</v>
      </c>
      <c r="AH1278" s="1" t="s">
        <v>2589</v>
      </c>
      <c r="AI1278" s="1" t="s">
        <v>3948</v>
      </c>
      <c r="AJ1278" s="1"/>
      <c r="AK1278" s="1"/>
      <c r="AL1278" s="1" t="s">
        <v>3952</v>
      </c>
      <c r="AM1278" s="1" t="s">
        <v>3952</v>
      </c>
      <c r="AN1278" s="1" t="s">
        <v>3958</v>
      </c>
      <c r="AO1278" s="1" t="s">
        <v>4195</v>
      </c>
      <c r="AP1278" s="1" t="s">
        <v>4212</v>
      </c>
      <c r="AQ1278" s="1"/>
      <c r="AR1278">
        <v>1267</v>
      </c>
      <c r="AS1278">
        <v>1</v>
      </c>
      <c r="AT1278" s="1" t="s">
        <v>4235</v>
      </c>
      <c r="AU1278">
        <v>5000000</v>
      </c>
      <c r="AV1278" s="1" t="s">
        <v>3500</v>
      </c>
      <c r="AW1278" s="1" t="s">
        <v>3939</v>
      </c>
      <c r="AX1278">
        <v>4306</v>
      </c>
      <c r="AY1278">
        <v>136006</v>
      </c>
      <c r="AZ1278">
        <v>1</v>
      </c>
      <c r="BA1278" s="1" t="s">
        <v>3417</v>
      </c>
    </row>
    <row r="1279" spans="1:53">
      <c r="A1279" s="1" t="s">
        <v>1294</v>
      </c>
      <c r="B1279">
        <v>0</v>
      </c>
      <c r="C1279">
        <v>25000000</v>
      </c>
      <c r="D1279" s="1" t="s">
        <v>2252</v>
      </c>
      <c r="E1279">
        <v>20</v>
      </c>
      <c r="F1279">
        <v>139244</v>
      </c>
      <c r="G1279">
        <v>1</v>
      </c>
      <c r="H1279" s="1"/>
      <c r="I1279" s="1" t="s">
        <v>2404</v>
      </c>
      <c r="J1279" s="1" t="s">
        <v>2462</v>
      </c>
      <c r="K1279" s="1" t="s">
        <v>2464</v>
      </c>
      <c r="L1279" s="1" t="s">
        <v>2498</v>
      </c>
      <c r="M1279" s="1" t="s">
        <v>2589</v>
      </c>
      <c r="N1279" s="1" t="s">
        <v>2607</v>
      </c>
      <c r="O1279" s="1"/>
      <c r="P1279">
        <v>1</v>
      </c>
      <c r="Q1279" s="1" t="s">
        <v>1604</v>
      </c>
      <c r="R1279" s="1" t="s">
        <v>3107</v>
      </c>
      <c r="S1279" s="1"/>
      <c r="T1279" s="1" t="s">
        <v>3108</v>
      </c>
      <c r="U1279" s="1" t="s">
        <v>1604</v>
      </c>
      <c r="V1279" s="1" t="s">
        <v>2252</v>
      </c>
      <c r="W1279" s="1" t="s">
        <v>3396</v>
      </c>
      <c r="X1279" s="1" t="s">
        <v>3400</v>
      </c>
      <c r="Y1279" s="3">
        <v>46232</v>
      </c>
      <c r="Z1279" s="1" t="s">
        <v>3419</v>
      </c>
      <c r="AA1279" s="3">
        <v>46232</v>
      </c>
      <c r="AB1279" s="1" t="s">
        <v>3416</v>
      </c>
      <c r="AC1279" s="1" t="s">
        <v>3890</v>
      </c>
      <c r="AD1279" s="1" t="s">
        <v>3933</v>
      </c>
      <c r="AE1279" s="1" t="s">
        <v>3933</v>
      </c>
      <c r="AF1279" s="1" t="s">
        <v>3939</v>
      </c>
      <c r="AG1279" s="1" t="s">
        <v>2498</v>
      </c>
      <c r="AH1279" s="1" t="s">
        <v>2589</v>
      </c>
      <c r="AI1279" s="1" t="s">
        <v>3948</v>
      </c>
      <c r="AJ1279" s="1"/>
      <c r="AK1279" s="1"/>
      <c r="AL1279" s="1" t="s">
        <v>3952</v>
      </c>
      <c r="AM1279" s="1" t="s">
        <v>3952</v>
      </c>
      <c r="AN1279" s="1" t="s">
        <v>3958</v>
      </c>
      <c r="AO1279" s="1" t="s">
        <v>4196</v>
      </c>
      <c r="AP1279" s="1" t="s">
        <v>4212</v>
      </c>
      <c r="AQ1279" s="1"/>
      <c r="AR1279">
        <v>1267</v>
      </c>
      <c r="AS1279">
        <v>1</v>
      </c>
      <c r="AT1279" s="1" t="s">
        <v>4235</v>
      </c>
      <c r="AU1279">
        <v>25000000</v>
      </c>
      <c r="AV1279" s="1" t="s">
        <v>3500</v>
      </c>
      <c r="AW1279" s="1" t="s">
        <v>3939</v>
      </c>
      <c r="AX1279">
        <v>6991</v>
      </c>
      <c r="AY1279">
        <v>136007</v>
      </c>
      <c r="AZ1279">
        <v>1</v>
      </c>
      <c r="BA1279" s="1" t="s">
        <v>3417</v>
      </c>
    </row>
    <row r="1280" spans="1:53">
      <c r="A1280" s="1" t="s">
        <v>1295</v>
      </c>
      <c r="B1280">
        <v>0</v>
      </c>
      <c r="C1280">
        <v>3333333.33</v>
      </c>
      <c r="D1280" s="1" t="s">
        <v>1494</v>
      </c>
      <c r="E1280">
        <v>20</v>
      </c>
      <c r="F1280">
        <v>139243</v>
      </c>
      <c r="G1280">
        <v>1</v>
      </c>
      <c r="H1280" s="1"/>
      <c r="I1280" s="1" t="s">
        <v>2423</v>
      </c>
      <c r="J1280" s="1" t="s">
        <v>2462</v>
      </c>
      <c r="K1280" s="1" t="s">
        <v>2464</v>
      </c>
      <c r="L1280" s="1" t="s">
        <v>2563</v>
      </c>
      <c r="M1280" s="1" t="s">
        <v>2590</v>
      </c>
      <c r="N1280" s="1" t="s">
        <v>2607</v>
      </c>
      <c r="O1280" s="1"/>
      <c r="P1280">
        <v>1</v>
      </c>
      <c r="Q1280" s="1" t="s">
        <v>2986</v>
      </c>
      <c r="R1280" s="1" t="s">
        <v>3107</v>
      </c>
      <c r="S1280" s="1"/>
      <c r="T1280" s="1" t="s">
        <v>3108</v>
      </c>
      <c r="U1280" s="1" t="s">
        <v>2986</v>
      </c>
      <c r="V1280" s="1" t="s">
        <v>1494</v>
      </c>
      <c r="W1280" s="1" t="s">
        <v>3396</v>
      </c>
      <c r="X1280" s="1" t="s">
        <v>3400</v>
      </c>
      <c r="Y1280" s="3">
        <v>46232</v>
      </c>
      <c r="Z1280" s="1" t="s">
        <v>3426</v>
      </c>
      <c r="AA1280" s="3">
        <v>46232</v>
      </c>
      <c r="AB1280" s="1" t="s">
        <v>3416</v>
      </c>
      <c r="AC1280" s="1" t="s">
        <v>3891</v>
      </c>
      <c r="AD1280" s="1" t="s">
        <v>3933</v>
      </c>
      <c r="AE1280" s="1" t="s">
        <v>3935</v>
      </c>
      <c r="AF1280" s="1" t="s">
        <v>3939</v>
      </c>
      <c r="AG1280" s="1" t="s">
        <v>2563</v>
      </c>
      <c r="AH1280" s="1" t="s">
        <v>2590</v>
      </c>
      <c r="AI1280" s="1" t="s">
        <v>3948</v>
      </c>
      <c r="AJ1280" s="1"/>
      <c r="AK1280" s="1"/>
      <c r="AL1280" s="1" t="s">
        <v>3952</v>
      </c>
      <c r="AM1280" s="1" t="s">
        <v>3952</v>
      </c>
      <c r="AN1280" s="1" t="s">
        <v>3958</v>
      </c>
      <c r="AO1280" s="1" t="s">
        <v>4050</v>
      </c>
      <c r="AP1280" s="1" t="s">
        <v>4212</v>
      </c>
      <c r="AQ1280" s="1"/>
      <c r="AR1280">
        <v>23032</v>
      </c>
      <c r="AS1280">
        <v>1</v>
      </c>
      <c r="AT1280" s="1" t="s">
        <v>4235</v>
      </c>
      <c r="AU1280">
        <v>3333333.33</v>
      </c>
      <c r="AV1280" s="1" t="s">
        <v>4538</v>
      </c>
      <c r="AW1280" s="1" t="s">
        <v>3939</v>
      </c>
      <c r="AX1280">
        <v>717</v>
      </c>
      <c r="AY1280">
        <v>136008</v>
      </c>
      <c r="AZ1280">
        <v>1</v>
      </c>
      <c r="BA1280" s="1" t="s">
        <v>3417</v>
      </c>
    </row>
    <row r="1281" spans="1:53">
      <c r="A1281" s="1" t="s">
        <v>1296</v>
      </c>
      <c r="B1281">
        <v>0</v>
      </c>
      <c r="C1281">
        <v>1180893.8799999999</v>
      </c>
      <c r="D1281" s="1" t="s">
        <v>2254</v>
      </c>
      <c r="E1281">
        <v>20</v>
      </c>
      <c r="F1281">
        <v>139240</v>
      </c>
      <c r="G1281">
        <v>1</v>
      </c>
      <c r="H1281" s="1"/>
      <c r="I1281" s="1" t="s">
        <v>2412</v>
      </c>
      <c r="J1281" s="1" t="s">
        <v>2462</v>
      </c>
      <c r="K1281" s="1" t="s">
        <v>2464</v>
      </c>
      <c r="L1281" s="1" t="s">
        <v>2515</v>
      </c>
      <c r="M1281" s="1" t="s">
        <v>2599</v>
      </c>
      <c r="N1281" s="1" t="s">
        <v>2607</v>
      </c>
      <c r="O1281" s="1"/>
      <c r="P1281">
        <v>1</v>
      </c>
      <c r="Q1281" s="1" t="s">
        <v>2987</v>
      </c>
      <c r="R1281" s="1" t="s">
        <v>3107</v>
      </c>
      <c r="S1281" s="1"/>
      <c r="T1281" s="1" t="s">
        <v>3108</v>
      </c>
      <c r="U1281" s="1" t="s">
        <v>2987</v>
      </c>
      <c r="V1281" s="1" t="s">
        <v>2254</v>
      </c>
      <c r="W1281" s="1" t="s">
        <v>3396</v>
      </c>
      <c r="X1281" s="1"/>
      <c r="Y1281" s="3">
        <v>46232</v>
      </c>
      <c r="Z1281" s="1" t="s">
        <v>3419</v>
      </c>
      <c r="AA1281" s="3">
        <v>46232</v>
      </c>
      <c r="AB1281" s="1" t="s">
        <v>3416</v>
      </c>
      <c r="AC1281" s="1" t="s">
        <v>3892</v>
      </c>
      <c r="AD1281" s="1" t="s">
        <v>3933</v>
      </c>
      <c r="AE1281" s="1" t="s">
        <v>3933</v>
      </c>
      <c r="AF1281" s="1" t="s">
        <v>3943</v>
      </c>
      <c r="AG1281" s="1" t="s">
        <v>2515</v>
      </c>
      <c r="AH1281" s="1" t="s">
        <v>2599</v>
      </c>
      <c r="AI1281" s="1" t="s">
        <v>3948</v>
      </c>
      <c r="AJ1281" s="1"/>
      <c r="AK1281" s="1"/>
      <c r="AL1281" s="1" t="s">
        <v>3952</v>
      </c>
      <c r="AM1281" s="1" t="s">
        <v>3952</v>
      </c>
      <c r="AN1281" s="1" t="s">
        <v>3958</v>
      </c>
      <c r="AO1281" s="1" t="s">
        <v>4157</v>
      </c>
      <c r="AP1281" s="1" t="s">
        <v>4212</v>
      </c>
      <c r="AQ1281" s="1"/>
      <c r="AR1281">
        <v>1185</v>
      </c>
      <c r="AS1281">
        <v>1</v>
      </c>
      <c r="AT1281" s="1" t="s">
        <v>4235</v>
      </c>
      <c r="AU1281">
        <v>1180893.8799999999</v>
      </c>
      <c r="AV1281" s="1" t="s">
        <v>4296</v>
      </c>
      <c r="AW1281" s="1" t="s">
        <v>3943</v>
      </c>
      <c r="AX1281">
        <v>4932</v>
      </c>
      <c r="AY1281">
        <v>136009</v>
      </c>
      <c r="AZ1281">
        <v>1</v>
      </c>
      <c r="BA1281" s="1" t="s">
        <v>3417</v>
      </c>
    </row>
    <row r="1282" spans="1:53">
      <c r="A1282" s="1" t="s">
        <v>1297</v>
      </c>
      <c r="B1282">
        <v>0</v>
      </c>
      <c r="C1282">
        <v>10500000</v>
      </c>
      <c r="D1282" s="1" t="s">
        <v>2255</v>
      </c>
      <c r="E1282">
        <v>0</v>
      </c>
      <c r="F1282">
        <v>139216</v>
      </c>
      <c r="G1282">
        <v>1</v>
      </c>
      <c r="H1282" s="1"/>
      <c r="I1282" s="1" t="s">
        <v>2405</v>
      </c>
      <c r="J1282" s="1" t="s">
        <v>2462</v>
      </c>
      <c r="K1282" s="1" t="s">
        <v>2465</v>
      </c>
      <c r="L1282" s="1" t="s">
        <v>2570</v>
      </c>
      <c r="M1282" s="1" t="s">
        <v>2593</v>
      </c>
      <c r="N1282" s="1" t="s">
        <v>2607</v>
      </c>
      <c r="O1282" s="1"/>
      <c r="P1282">
        <v>1</v>
      </c>
      <c r="Q1282" s="1" t="s">
        <v>2255</v>
      </c>
      <c r="R1282" s="1" t="s">
        <v>3107</v>
      </c>
      <c r="S1282" s="1"/>
      <c r="T1282" s="1" t="s">
        <v>3109</v>
      </c>
      <c r="U1282" s="1" t="s">
        <v>2255</v>
      </c>
      <c r="V1282" s="1" t="s">
        <v>2255</v>
      </c>
      <c r="W1282" s="1" t="s">
        <v>3396</v>
      </c>
      <c r="X1282" s="1" t="s">
        <v>3400</v>
      </c>
      <c r="Y1282" s="3">
        <v>46232</v>
      </c>
      <c r="Z1282" s="1" t="s">
        <v>3419</v>
      </c>
      <c r="AA1282" s="3">
        <v>46232</v>
      </c>
      <c r="AB1282" s="1" t="s">
        <v>3416</v>
      </c>
      <c r="AC1282" s="1" t="s">
        <v>3893</v>
      </c>
      <c r="AD1282" s="1" t="s">
        <v>3933</v>
      </c>
      <c r="AE1282" s="1" t="s">
        <v>3933</v>
      </c>
      <c r="AF1282" s="1" t="s">
        <v>3937</v>
      </c>
      <c r="AG1282" s="1" t="s">
        <v>2570</v>
      </c>
      <c r="AH1282" s="1" t="s">
        <v>2593</v>
      </c>
      <c r="AI1282" s="1" t="s">
        <v>3948</v>
      </c>
      <c r="AJ1282" s="1"/>
      <c r="AK1282" s="1"/>
      <c r="AL1282" s="1" t="s">
        <v>3952</v>
      </c>
      <c r="AM1282" s="1" t="s">
        <v>3952</v>
      </c>
      <c r="AN1282" s="1" t="s">
        <v>3959</v>
      </c>
      <c r="AO1282" s="1" t="s">
        <v>3992</v>
      </c>
      <c r="AP1282" s="1" t="s">
        <v>4221</v>
      </c>
      <c r="AQ1282" s="1"/>
      <c r="AR1282">
        <v>22420</v>
      </c>
      <c r="AS1282">
        <v>1</v>
      </c>
      <c r="AT1282" s="1" t="s">
        <v>4238</v>
      </c>
      <c r="AU1282">
        <v>10500000</v>
      </c>
      <c r="AV1282" s="1" t="s">
        <v>4283</v>
      </c>
      <c r="AW1282" s="1" t="s">
        <v>3937</v>
      </c>
      <c r="AX1282">
        <v>3726</v>
      </c>
      <c r="AY1282">
        <v>136010</v>
      </c>
      <c r="AZ1282">
        <v>1</v>
      </c>
      <c r="BA1282" s="1" t="s">
        <v>3416</v>
      </c>
    </row>
    <row r="1283" spans="1:53">
      <c r="A1283" s="1" t="s">
        <v>1232</v>
      </c>
      <c r="B1283">
        <v>0</v>
      </c>
      <c r="C1283">
        <v>9250000</v>
      </c>
      <c r="D1283" s="1" t="s">
        <v>2256</v>
      </c>
      <c r="E1283">
        <v>20</v>
      </c>
      <c r="F1283">
        <v>139210</v>
      </c>
      <c r="G1283">
        <v>1</v>
      </c>
      <c r="H1283" s="1"/>
      <c r="I1283" s="1" t="s">
        <v>2405</v>
      </c>
      <c r="J1283" s="1" t="s">
        <v>2462</v>
      </c>
      <c r="K1283" s="1" t="s">
        <v>2465</v>
      </c>
      <c r="L1283" s="1" t="s">
        <v>2511</v>
      </c>
      <c r="M1283" s="1" t="s">
        <v>2598</v>
      </c>
      <c r="N1283" s="1" t="s">
        <v>2607</v>
      </c>
      <c r="O1283" s="1"/>
      <c r="P1283">
        <v>1</v>
      </c>
      <c r="Q1283" s="1" t="s">
        <v>2988</v>
      </c>
      <c r="R1283" s="1" t="s">
        <v>3107</v>
      </c>
      <c r="S1283" s="1"/>
      <c r="T1283" s="1" t="s">
        <v>3109</v>
      </c>
      <c r="U1283" s="1" t="s">
        <v>3260</v>
      </c>
      <c r="V1283" s="1" t="s">
        <v>3380</v>
      </c>
      <c r="W1283" s="1" t="s">
        <v>3396</v>
      </c>
      <c r="X1283" s="1"/>
      <c r="Y1283" s="3">
        <v>46232</v>
      </c>
      <c r="Z1283" s="1" t="s">
        <v>3419</v>
      </c>
      <c r="AA1283" s="3">
        <v>46232</v>
      </c>
      <c r="AB1283" s="1" t="s">
        <v>3416</v>
      </c>
      <c r="AC1283" s="1" t="s">
        <v>3894</v>
      </c>
      <c r="AD1283" s="1" t="s">
        <v>3933</v>
      </c>
      <c r="AE1283" s="1" t="s">
        <v>3933</v>
      </c>
      <c r="AF1283" s="1" t="s">
        <v>3937</v>
      </c>
      <c r="AG1283" s="1" t="s">
        <v>2511</v>
      </c>
      <c r="AH1283" s="1" t="s">
        <v>2598</v>
      </c>
      <c r="AI1283" s="1" t="s">
        <v>3948</v>
      </c>
      <c r="AJ1283" s="1"/>
      <c r="AK1283" s="1"/>
      <c r="AL1283" s="1" t="s">
        <v>3953</v>
      </c>
      <c r="AM1283" s="1" t="s">
        <v>3952</v>
      </c>
      <c r="AN1283" s="1" t="s">
        <v>3959</v>
      </c>
      <c r="AO1283" s="1" t="s">
        <v>3982</v>
      </c>
      <c r="AP1283" s="1" t="s">
        <v>4221</v>
      </c>
      <c r="AQ1283" s="1"/>
      <c r="AR1283">
        <v>22421</v>
      </c>
      <c r="AS1283">
        <v>1</v>
      </c>
      <c r="AT1283" s="1" t="s">
        <v>4235</v>
      </c>
      <c r="AU1283">
        <v>9250000</v>
      </c>
      <c r="AV1283" s="1" t="s">
        <v>4305</v>
      </c>
      <c r="AW1283" s="1" t="s">
        <v>3937</v>
      </c>
      <c r="AX1283">
        <v>2633</v>
      </c>
      <c r="AY1283">
        <v>136011</v>
      </c>
      <c r="AZ1283">
        <v>1</v>
      </c>
      <c r="BA1283" s="1" t="s">
        <v>3416</v>
      </c>
    </row>
    <row r="1284" spans="1:53">
      <c r="A1284" s="1" t="s">
        <v>1233</v>
      </c>
      <c r="B1284">
        <v>0</v>
      </c>
      <c r="C1284">
        <v>800000</v>
      </c>
      <c r="D1284" s="1" t="s">
        <v>2257</v>
      </c>
      <c r="E1284">
        <v>20</v>
      </c>
      <c r="F1284">
        <v>139210</v>
      </c>
      <c r="G1284">
        <v>2</v>
      </c>
      <c r="H1284" s="1"/>
      <c r="I1284" s="1" t="s">
        <v>2405</v>
      </c>
      <c r="J1284" s="1" t="s">
        <v>2462</v>
      </c>
      <c r="K1284" s="1" t="s">
        <v>2465</v>
      </c>
      <c r="L1284" s="1" t="s">
        <v>2511</v>
      </c>
      <c r="M1284" s="1" t="s">
        <v>2598</v>
      </c>
      <c r="N1284" s="1" t="s">
        <v>2607</v>
      </c>
      <c r="O1284" s="1"/>
      <c r="P1284">
        <v>0</v>
      </c>
      <c r="Q1284" s="1" t="s">
        <v>2609</v>
      </c>
      <c r="R1284" s="1" t="s">
        <v>3107</v>
      </c>
      <c r="S1284" s="1"/>
      <c r="T1284" s="1" t="s">
        <v>3109</v>
      </c>
      <c r="U1284" s="1" t="s">
        <v>3260</v>
      </c>
      <c r="V1284" s="1" t="s">
        <v>3380</v>
      </c>
      <c r="W1284" s="1" t="s">
        <v>3396</v>
      </c>
      <c r="X1284" s="1"/>
      <c r="Y1284" s="3">
        <v>46232</v>
      </c>
      <c r="Z1284" s="1" t="s">
        <v>3419</v>
      </c>
      <c r="AA1284" s="3">
        <v>46232</v>
      </c>
      <c r="AB1284" s="1" t="s">
        <v>3416</v>
      </c>
      <c r="AC1284" s="1" t="s">
        <v>3894</v>
      </c>
      <c r="AD1284" s="1" t="s">
        <v>3933</v>
      </c>
      <c r="AE1284" s="1" t="s">
        <v>3933</v>
      </c>
      <c r="AF1284" s="1" t="s">
        <v>3937</v>
      </c>
      <c r="AG1284" s="1" t="s">
        <v>2511</v>
      </c>
      <c r="AH1284" s="1" t="s">
        <v>2598</v>
      </c>
      <c r="AI1284" s="1" t="s">
        <v>3948</v>
      </c>
      <c r="AJ1284" s="1"/>
      <c r="AK1284" s="1"/>
      <c r="AL1284" s="1" t="s">
        <v>3953</v>
      </c>
      <c r="AM1284" s="1" t="s">
        <v>3954</v>
      </c>
      <c r="AN1284" s="1" t="s">
        <v>3959</v>
      </c>
      <c r="AO1284" s="1" t="s">
        <v>3982</v>
      </c>
      <c r="AP1284" s="1" t="s">
        <v>4221</v>
      </c>
      <c r="AQ1284" s="1"/>
      <c r="AR1284">
        <v>22421</v>
      </c>
      <c r="AS1284">
        <v>1</v>
      </c>
      <c r="AT1284" s="1" t="s">
        <v>4235</v>
      </c>
      <c r="AU1284">
        <v>800000</v>
      </c>
      <c r="AV1284" s="1" t="s">
        <v>4305</v>
      </c>
      <c r="AW1284" s="1" t="s">
        <v>3937</v>
      </c>
      <c r="AX1284">
        <v>2633</v>
      </c>
      <c r="AY1284">
        <v>136011</v>
      </c>
      <c r="AZ1284">
        <v>2</v>
      </c>
      <c r="BA1284" s="1" t="s">
        <v>3416</v>
      </c>
    </row>
    <row r="1285" spans="1:53">
      <c r="A1285" s="1" t="s">
        <v>1234</v>
      </c>
      <c r="B1285">
        <v>0</v>
      </c>
      <c r="C1285">
        <v>29761500</v>
      </c>
      <c r="D1285" s="1" t="s">
        <v>2258</v>
      </c>
      <c r="E1285">
        <v>20</v>
      </c>
      <c r="F1285">
        <v>139210</v>
      </c>
      <c r="G1285">
        <v>3</v>
      </c>
      <c r="H1285" s="1"/>
      <c r="I1285" s="1" t="s">
        <v>2405</v>
      </c>
      <c r="J1285" s="1" t="s">
        <v>2462</v>
      </c>
      <c r="K1285" s="1" t="s">
        <v>2465</v>
      </c>
      <c r="L1285" s="1" t="s">
        <v>2511</v>
      </c>
      <c r="M1285" s="1" t="s">
        <v>2598</v>
      </c>
      <c r="N1285" s="1" t="s">
        <v>2607</v>
      </c>
      <c r="O1285" s="1"/>
      <c r="P1285">
        <v>0</v>
      </c>
      <c r="Q1285" s="1" t="s">
        <v>2609</v>
      </c>
      <c r="R1285" s="1" t="s">
        <v>3107</v>
      </c>
      <c r="S1285" s="1"/>
      <c r="T1285" s="1" t="s">
        <v>3109</v>
      </c>
      <c r="U1285" s="1" t="s">
        <v>3260</v>
      </c>
      <c r="V1285" s="1" t="s">
        <v>3380</v>
      </c>
      <c r="W1285" s="1" t="s">
        <v>3396</v>
      </c>
      <c r="X1285" s="1"/>
      <c r="Y1285" s="3">
        <v>46232</v>
      </c>
      <c r="Z1285" s="1" t="s">
        <v>3419</v>
      </c>
      <c r="AA1285" s="3">
        <v>46232</v>
      </c>
      <c r="AB1285" s="1" t="s">
        <v>3416</v>
      </c>
      <c r="AC1285" s="1" t="s">
        <v>3894</v>
      </c>
      <c r="AD1285" s="1" t="s">
        <v>3933</v>
      </c>
      <c r="AE1285" s="1" t="s">
        <v>3933</v>
      </c>
      <c r="AF1285" s="1" t="s">
        <v>3937</v>
      </c>
      <c r="AG1285" s="1" t="s">
        <v>2511</v>
      </c>
      <c r="AH1285" s="1" t="s">
        <v>2598</v>
      </c>
      <c r="AI1285" s="1" t="s">
        <v>3948</v>
      </c>
      <c r="AJ1285" s="1"/>
      <c r="AK1285" s="1"/>
      <c r="AL1285" s="1" t="s">
        <v>3953</v>
      </c>
      <c r="AM1285" s="1" t="s">
        <v>3954</v>
      </c>
      <c r="AN1285" s="1" t="s">
        <v>3959</v>
      </c>
      <c r="AO1285" s="1" t="s">
        <v>3982</v>
      </c>
      <c r="AP1285" s="1" t="s">
        <v>4221</v>
      </c>
      <c r="AQ1285" s="1"/>
      <c r="AR1285">
        <v>22421</v>
      </c>
      <c r="AS1285">
        <v>1</v>
      </c>
      <c r="AT1285" s="1" t="s">
        <v>4235</v>
      </c>
      <c r="AU1285">
        <v>29761500</v>
      </c>
      <c r="AV1285" s="1" t="s">
        <v>4305</v>
      </c>
      <c r="AW1285" s="1" t="s">
        <v>3937</v>
      </c>
      <c r="AX1285">
        <v>2633</v>
      </c>
      <c r="AY1285">
        <v>136011</v>
      </c>
      <c r="AZ1285">
        <v>3</v>
      </c>
      <c r="BA1285" s="1" t="s">
        <v>3416</v>
      </c>
    </row>
    <row r="1286" spans="1:53">
      <c r="A1286" s="1" t="s">
        <v>1235</v>
      </c>
      <c r="B1286">
        <v>0</v>
      </c>
      <c r="C1286">
        <v>1856000</v>
      </c>
      <c r="D1286" s="1" t="s">
        <v>2259</v>
      </c>
      <c r="E1286">
        <v>20</v>
      </c>
      <c r="F1286">
        <v>139210</v>
      </c>
      <c r="G1286">
        <v>4</v>
      </c>
      <c r="H1286" s="1"/>
      <c r="I1286" s="1" t="s">
        <v>2405</v>
      </c>
      <c r="J1286" s="1" t="s">
        <v>2462</v>
      </c>
      <c r="K1286" s="1" t="s">
        <v>2465</v>
      </c>
      <c r="L1286" s="1" t="s">
        <v>2511</v>
      </c>
      <c r="M1286" s="1" t="s">
        <v>2598</v>
      </c>
      <c r="N1286" s="1" t="s">
        <v>2607</v>
      </c>
      <c r="O1286" s="1"/>
      <c r="P1286">
        <v>0</v>
      </c>
      <c r="Q1286" s="1" t="s">
        <v>2609</v>
      </c>
      <c r="R1286" s="1" t="s">
        <v>3107</v>
      </c>
      <c r="S1286" s="1"/>
      <c r="T1286" s="1" t="s">
        <v>3109</v>
      </c>
      <c r="U1286" s="1" t="s">
        <v>3260</v>
      </c>
      <c r="V1286" s="1" t="s">
        <v>3380</v>
      </c>
      <c r="W1286" s="1" t="s">
        <v>3396</v>
      </c>
      <c r="X1286" s="1"/>
      <c r="Y1286" s="3">
        <v>46232</v>
      </c>
      <c r="Z1286" s="1" t="s">
        <v>3419</v>
      </c>
      <c r="AA1286" s="3">
        <v>46232</v>
      </c>
      <c r="AB1286" s="1" t="s">
        <v>3416</v>
      </c>
      <c r="AC1286" s="1" t="s">
        <v>3894</v>
      </c>
      <c r="AD1286" s="1" t="s">
        <v>3933</v>
      </c>
      <c r="AE1286" s="1" t="s">
        <v>3933</v>
      </c>
      <c r="AF1286" s="1" t="s">
        <v>3937</v>
      </c>
      <c r="AG1286" s="1" t="s">
        <v>2511</v>
      </c>
      <c r="AH1286" s="1" t="s">
        <v>2598</v>
      </c>
      <c r="AI1286" s="1" t="s">
        <v>3948</v>
      </c>
      <c r="AJ1286" s="1"/>
      <c r="AK1286" s="1"/>
      <c r="AL1286" s="1" t="s">
        <v>3953</v>
      </c>
      <c r="AM1286" s="1" t="s">
        <v>3954</v>
      </c>
      <c r="AN1286" s="1" t="s">
        <v>3959</v>
      </c>
      <c r="AO1286" s="1" t="s">
        <v>3982</v>
      </c>
      <c r="AP1286" s="1" t="s">
        <v>4221</v>
      </c>
      <c r="AQ1286" s="1"/>
      <c r="AR1286">
        <v>22421</v>
      </c>
      <c r="AS1286">
        <v>1</v>
      </c>
      <c r="AT1286" s="1" t="s">
        <v>4235</v>
      </c>
      <c r="AU1286">
        <v>1856000</v>
      </c>
      <c r="AV1286" s="1" t="s">
        <v>4305</v>
      </c>
      <c r="AW1286" s="1" t="s">
        <v>3937</v>
      </c>
      <c r="AX1286">
        <v>2633</v>
      </c>
      <c r="AY1286">
        <v>136011</v>
      </c>
      <c r="AZ1286">
        <v>4</v>
      </c>
      <c r="BA1286" s="1" t="s">
        <v>3416</v>
      </c>
    </row>
    <row r="1287" spans="1:53">
      <c r="A1287" s="1" t="s">
        <v>1229</v>
      </c>
      <c r="B1287">
        <v>0</v>
      </c>
      <c r="C1287">
        <v>-6250125</v>
      </c>
      <c r="D1287" s="1" t="s">
        <v>2260</v>
      </c>
      <c r="E1287">
        <v>20</v>
      </c>
      <c r="F1287">
        <v>139210</v>
      </c>
      <c r="G1287">
        <v>5</v>
      </c>
      <c r="H1287" s="1"/>
      <c r="I1287" s="1" t="s">
        <v>2415</v>
      </c>
      <c r="J1287" s="1" t="s">
        <v>2462</v>
      </c>
      <c r="K1287" s="1" t="s">
        <v>2465</v>
      </c>
      <c r="L1287" s="1" t="s">
        <v>2511</v>
      </c>
      <c r="M1287" s="1" t="s">
        <v>2598</v>
      </c>
      <c r="N1287" s="1" t="s">
        <v>2607</v>
      </c>
      <c r="O1287" s="1"/>
      <c r="P1287">
        <v>0</v>
      </c>
      <c r="Q1287" s="1" t="s">
        <v>2609</v>
      </c>
      <c r="R1287" s="1" t="s">
        <v>3107</v>
      </c>
      <c r="S1287" s="1"/>
      <c r="T1287" s="1" t="s">
        <v>3109</v>
      </c>
      <c r="U1287" s="1" t="s">
        <v>3260</v>
      </c>
      <c r="V1287" s="1" t="s">
        <v>3380</v>
      </c>
      <c r="W1287" s="1" t="s">
        <v>3396</v>
      </c>
      <c r="X1287" s="1"/>
      <c r="Y1287" s="3">
        <v>46232</v>
      </c>
      <c r="Z1287" s="1" t="s">
        <v>3419</v>
      </c>
      <c r="AA1287" s="3">
        <v>46232</v>
      </c>
      <c r="AB1287" s="1" t="s">
        <v>3416</v>
      </c>
      <c r="AC1287" s="1" t="s">
        <v>3894</v>
      </c>
      <c r="AD1287" s="1" t="s">
        <v>3933</v>
      </c>
      <c r="AE1287" s="1" t="s">
        <v>3933</v>
      </c>
      <c r="AF1287" s="1" t="s">
        <v>3937</v>
      </c>
      <c r="AG1287" s="1" t="s">
        <v>2511</v>
      </c>
      <c r="AH1287" s="1" t="s">
        <v>2598</v>
      </c>
      <c r="AI1287" s="1" t="s">
        <v>3948</v>
      </c>
      <c r="AJ1287" s="1"/>
      <c r="AK1287" s="1"/>
      <c r="AL1287" s="1" t="s">
        <v>3953</v>
      </c>
      <c r="AM1287" s="1" t="s">
        <v>3954</v>
      </c>
      <c r="AN1287" s="1" t="s">
        <v>3959</v>
      </c>
      <c r="AO1287" s="1" t="s">
        <v>3982</v>
      </c>
      <c r="AP1287" s="1" t="s">
        <v>4221</v>
      </c>
      <c r="AQ1287" s="1"/>
      <c r="AR1287">
        <v>2057</v>
      </c>
      <c r="AS1287">
        <v>1</v>
      </c>
      <c r="AT1287" s="1" t="s">
        <v>4235</v>
      </c>
      <c r="AU1287">
        <v>-6250125</v>
      </c>
      <c r="AV1287" s="1" t="s">
        <v>120</v>
      </c>
      <c r="AW1287" s="1" t="s">
        <v>3937</v>
      </c>
      <c r="AX1287">
        <v>2633</v>
      </c>
      <c r="AY1287">
        <v>136011</v>
      </c>
      <c r="AZ1287">
        <v>5</v>
      </c>
      <c r="BA1287" s="1" t="s">
        <v>3416</v>
      </c>
    </row>
    <row r="1288" spans="1:53">
      <c r="A1288" s="1" t="s">
        <v>1298</v>
      </c>
      <c r="B1288">
        <v>0</v>
      </c>
      <c r="C1288">
        <v>12500000</v>
      </c>
      <c r="D1288" s="1" t="s">
        <v>1914</v>
      </c>
      <c r="E1288">
        <v>0</v>
      </c>
      <c r="F1288">
        <v>139218</v>
      </c>
      <c r="G1288">
        <v>1</v>
      </c>
      <c r="H1288" s="1"/>
      <c r="I1288" s="1" t="s">
        <v>2405</v>
      </c>
      <c r="J1288" s="1" t="s">
        <v>2462</v>
      </c>
      <c r="K1288" s="1" t="s">
        <v>2465</v>
      </c>
      <c r="L1288" s="1" t="s">
        <v>2570</v>
      </c>
      <c r="M1288" s="1" t="s">
        <v>2593</v>
      </c>
      <c r="N1288" s="1" t="s">
        <v>2607</v>
      </c>
      <c r="O1288" s="1"/>
      <c r="P1288">
        <v>1</v>
      </c>
      <c r="Q1288" s="1" t="s">
        <v>1914</v>
      </c>
      <c r="R1288" s="1" t="s">
        <v>3107</v>
      </c>
      <c r="S1288" s="1"/>
      <c r="T1288" s="1" t="s">
        <v>3109</v>
      </c>
      <c r="U1288" s="1" t="s">
        <v>1914</v>
      </c>
      <c r="V1288" s="1" t="s">
        <v>1914</v>
      </c>
      <c r="W1288" s="1" t="s">
        <v>3396</v>
      </c>
      <c r="X1288" s="1" t="s">
        <v>3400</v>
      </c>
      <c r="Y1288" s="3">
        <v>46232</v>
      </c>
      <c r="Z1288" s="1" t="s">
        <v>3419</v>
      </c>
      <c r="AA1288" s="3">
        <v>46232</v>
      </c>
      <c r="AB1288" s="1" t="s">
        <v>3416</v>
      </c>
      <c r="AC1288" s="1" t="s">
        <v>3895</v>
      </c>
      <c r="AD1288" s="1" t="s">
        <v>3933</v>
      </c>
      <c r="AE1288" s="1" t="s">
        <v>3933</v>
      </c>
      <c r="AF1288" s="1" t="s">
        <v>3937</v>
      </c>
      <c r="AG1288" s="1" t="s">
        <v>2570</v>
      </c>
      <c r="AH1288" s="1" t="s">
        <v>2593</v>
      </c>
      <c r="AI1288" s="1" t="s">
        <v>3948</v>
      </c>
      <c r="AJ1288" s="1"/>
      <c r="AK1288" s="1"/>
      <c r="AL1288" s="1" t="s">
        <v>3952</v>
      </c>
      <c r="AM1288" s="1" t="s">
        <v>3952</v>
      </c>
      <c r="AN1288" s="1" t="s">
        <v>3959</v>
      </c>
      <c r="AO1288" s="1" t="s">
        <v>3992</v>
      </c>
      <c r="AP1288" s="1" t="s">
        <v>4221</v>
      </c>
      <c r="AQ1288" s="1"/>
      <c r="AR1288">
        <v>22420</v>
      </c>
      <c r="AS1288">
        <v>1</v>
      </c>
      <c r="AT1288" s="1" t="s">
        <v>4240</v>
      </c>
      <c r="AU1288">
        <v>12500000</v>
      </c>
      <c r="AV1288" s="1" t="s">
        <v>4283</v>
      </c>
      <c r="AW1288" s="1" t="s">
        <v>3937</v>
      </c>
      <c r="AX1288">
        <v>3726</v>
      </c>
      <c r="AY1288">
        <v>136012</v>
      </c>
      <c r="AZ1288">
        <v>1</v>
      </c>
      <c r="BA1288" s="1" t="s">
        <v>3416</v>
      </c>
    </row>
    <row r="1289" spans="1:53">
      <c r="A1289" s="1" t="s">
        <v>1299</v>
      </c>
      <c r="B1289">
        <v>0</v>
      </c>
      <c r="C1289">
        <v>3712500</v>
      </c>
      <c r="D1289" s="1" t="s">
        <v>2261</v>
      </c>
      <c r="E1289">
        <v>20</v>
      </c>
      <c r="F1289">
        <v>139223</v>
      </c>
      <c r="G1289">
        <v>1</v>
      </c>
      <c r="H1289" s="1"/>
      <c r="I1289" s="1" t="s">
        <v>2439</v>
      </c>
      <c r="J1289" s="1" t="s">
        <v>2462</v>
      </c>
      <c r="K1289" s="1" t="s">
        <v>2465</v>
      </c>
      <c r="L1289" s="1" t="s">
        <v>2509</v>
      </c>
      <c r="M1289" s="1" t="s">
        <v>2593</v>
      </c>
      <c r="N1289" s="1" t="s">
        <v>2607</v>
      </c>
      <c r="O1289" s="1"/>
      <c r="P1289">
        <v>9</v>
      </c>
      <c r="Q1289" s="1" t="s">
        <v>2989</v>
      </c>
      <c r="R1289" s="1" t="s">
        <v>3107</v>
      </c>
      <c r="S1289" s="1"/>
      <c r="T1289" s="1" t="s">
        <v>3109</v>
      </c>
      <c r="U1289" s="1" t="s">
        <v>3261</v>
      </c>
      <c r="V1289" s="1" t="s">
        <v>3381</v>
      </c>
      <c r="W1289" s="1" t="s">
        <v>3396</v>
      </c>
      <c r="X1289" s="1" t="s">
        <v>3400</v>
      </c>
      <c r="Y1289" s="3">
        <v>46232</v>
      </c>
      <c r="Z1289" s="1" t="s">
        <v>3419</v>
      </c>
      <c r="AA1289" s="3">
        <v>46232</v>
      </c>
      <c r="AB1289" s="1" t="s">
        <v>3416</v>
      </c>
      <c r="AC1289" s="1" t="s">
        <v>3896</v>
      </c>
      <c r="AD1289" s="1" t="s">
        <v>3933</v>
      </c>
      <c r="AE1289" s="1" t="s">
        <v>3934</v>
      </c>
      <c r="AF1289" s="1" t="s">
        <v>3937</v>
      </c>
      <c r="AG1289" s="1" t="s">
        <v>2509</v>
      </c>
      <c r="AH1289" s="1" t="s">
        <v>2593</v>
      </c>
      <c r="AI1289" s="1" t="s">
        <v>3948</v>
      </c>
      <c r="AJ1289" s="1"/>
      <c r="AK1289" s="1"/>
      <c r="AL1289" s="1" t="s">
        <v>3952</v>
      </c>
      <c r="AM1289" s="1" t="s">
        <v>3952</v>
      </c>
      <c r="AN1289" s="1" t="s">
        <v>3959</v>
      </c>
      <c r="AO1289" s="1" t="s">
        <v>4197</v>
      </c>
      <c r="AP1289" s="1" t="s">
        <v>4221</v>
      </c>
      <c r="AQ1289" s="1"/>
      <c r="AR1289">
        <v>3273</v>
      </c>
      <c r="AS1289">
        <v>9</v>
      </c>
      <c r="AT1289" s="1" t="s">
        <v>4235</v>
      </c>
      <c r="AU1289">
        <v>412500</v>
      </c>
      <c r="AV1289" s="1" t="s">
        <v>4539</v>
      </c>
      <c r="AW1289" s="1" t="s">
        <v>3937</v>
      </c>
      <c r="AX1289">
        <v>75</v>
      </c>
      <c r="AY1289">
        <v>136013</v>
      </c>
      <c r="AZ1289">
        <v>1</v>
      </c>
      <c r="BA1289" s="1" t="s">
        <v>3430</v>
      </c>
    </row>
    <row r="1290" spans="1:53">
      <c r="A1290" s="1" t="s">
        <v>1229</v>
      </c>
      <c r="B1290">
        <v>0</v>
      </c>
      <c r="C1290">
        <v>-556875</v>
      </c>
      <c r="D1290" s="1" t="s">
        <v>2262</v>
      </c>
      <c r="E1290">
        <v>20</v>
      </c>
      <c r="F1290">
        <v>139223</v>
      </c>
      <c r="G1290">
        <v>2</v>
      </c>
      <c r="H1290" s="1"/>
      <c r="I1290" s="1" t="s">
        <v>2415</v>
      </c>
      <c r="J1290" s="1" t="s">
        <v>2462</v>
      </c>
      <c r="K1290" s="1" t="s">
        <v>2465</v>
      </c>
      <c r="L1290" s="1" t="s">
        <v>2509</v>
      </c>
      <c r="M1290" s="1" t="s">
        <v>2593</v>
      </c>
      <c r="N1290" s="1" t="s">
        <v>2607</v>
      </c>
      <c r="O1290" s="1"/>
      <c r="P1290">
        <v>1</v>
      </c>
      <c r="Q1290" s="1" t="s">
        <v>2990</v>
      </c>
      <c r="R1290" s="1" t="s">
        <v>3107</v>
      </c>
      <c r="S1290" s="1"/>
      <c r="T1290" s="1" t="s">
        <v>3109</v>
      </c>
      <c r="U1290" s="1" t="s">
        <v>3261</v>
      </c>
      <c r="V1290" s="1" t="s">
        <v>3381</v>
      </c>
      <c r="W1290" s="1" t="s">
        <v>3396</v>
      </c>
      <c r="X1290" s="1" t="s">
        <v>3400</v>
      </c>
      <c r="Y1290" s="3">
        <v>46232</v>
      </c>
      <c r="Z1290" s="1" t="s">
        <v>3419</v>
      </c>
      <c r="AA1290" s="3">
        <v>46232</v>
      </c>
      <c r="AB1290" s="1" t="s">
        <v>3416</v>
      </c>
      <c r="AC1290" s="1" t="s">
        <v>3896</v>
      </c>
      <c r="AD1290" s="1" t="s">
        <v>3933</v>
      </c>
      <c r="AE1290" s="1" t="s">
        <v>3934</v>
      </c>
      <c r="AF1290" s="1" t="s">
        <v>3937</v>
      </c>
      <c r="AG1290" s="1" t="s">
        <v>2509</v>
      </c>
      <c r="AH1290" s="1" t="s">
        <v>2593</v>
      </c>
      <c r="AI1290" s="1" t="s">
        <v>3948</v>
      </c>
      <c r="AJ1290" s="1"/>
      <c r="AK1290" s="1"/>
      <c r="AL1290" s="1" t="s">
        <v>3952</v>
      </c>
      <c r="AM1290" s="1" t="s">
        <v>3952</v>
      </c>
      <c r="AN1290" s="1" t="s">
        <v>3959</v>
      </c>
      <c r="AO1290" s="1" t="s">
        <v>4197</v>
      </c>
      <c r="AP1290" s="1" t="s">
        <v>4221</v>
      </c>
      <c r="AQ1290" s="1"/>
      <c r="AR1290">
        <v>2057</v>
      </c>
      <c r="AS1290">
        <v>1</v>
      </c>
      <c r="AT1290" s="1" t="s">
        <v>4235</v>
      </c>
      <c r="AU1290">
        <v>-556875</v>
      </c>
      <c r="AV1290" s="1" t="s">
        <v>120</v>
      </c>
      <c r="AW1290" s="1" t="s">
        <v>3937</v>
      </c>
      <c r="AX1290">
        <v>75</v>
      </c>
      <c r="AY1290">
        <v>136013</v>
      </c>
      <c r="AZ1290">
        <v>2</v>
      </c>
      <c r="BA1290" s="1" t="s">
        <v>3430</v>
      </c>
    </row>
    <row r="1291" spans="1:53">
      <c r="A1291" s="1" t="s">
        <v>1300</v>
      </c>
      <c r="B1291">
        <v>0</v>
      </c>
      <c r="C1291">
        <v>1150000</v>
      </c>
      <c r="D1291" s="1" t="s">
        <v>2263</v>
      </c>
      <c r="E1291">
        <v>0</v>
      </c>
      <c r="F1291">
        <v>139219</v>
      </c>
      <c r="G1291">
        <v>1</v>
      </c>
      <c r="H1291" s="1"/>
      <c r="I1291" s="1" t="s">
        <v>2405</v>
      </c>
      <c r="J1291" s="1" t="s">
        <v>2462</v>
      </c>
      <c r="K1291" s="1" t="s">
        <v>2465</v>
      </c>
      <c r="L1291" s="1" t="s">
        <v>2527</v>
      </c>
      <c r="M1291" s="1" t="s">
        <v>2593</v>
      </c>
      <c r="N1291" s="1" t="s">
        <v>2607</v>
      </c>
      <c r="O1291" s="1"/>
      <c r="P1291">
        <v>1</v>
      </c>
      <c r="Q1291" s="1" t="s">
        <v>2263</v>
      </c>
      <c r="R1291" s="1" t="s">
        <v>3107</v>
      </c>
      <c r="S1291" s="1"/>
      <c r="T1291" s="1" t="s">
        <v>3109</v>
      </c>
      <c r="U1291" s="1" t="s">
        <v>2263</v>
      </c>
      <c r="V1291" s="1" t="s">
        <v>2263</v>
      </c>
      <c r="W1291" s="1" t="s">
        <v>3396</v>
      </c>
      <c r="X1291" s="1"/>
      <c r="Y1291" s="3">
        <v>46232</v>
      </c>
      <c r="Z1291" s="1" t="s">
        <v>3419</v>
      </c>
      <c r="AA1291" s="3">
        <v>46232</v>
      </c>
      <c r="AB1291" s="1" t="s">
        <v>3416</v>
      </c>
      <c r="AC1291" s="1" t="s">
        <v>3897</v>
      </c>
      <c r="AD1291" s="1" t="s">
        <v>3933</v>
      </c>
      <c r="AE1291" s="1" t="s">
        <v>3933</v>
      </c>
      <c r="AF1291" s="1" t="s">
        <v>3937</v>
      </c>
      <c r="AG1291" s="1" t="s">
        <v>2527</v>
      </c>
      <c r="AH1291" s="1" t="s">
        <v>2593</v>
      </c>
      <c r="AI1291" s="1" t="s">
        <v>3948</v>
      </c>
      <c r="AJ1291" s="1"/>
      <c r="AK1291" s="1"/>
      <c r="AL1291" s="1" t="s">
        <v>3952</v>
      </c>
      <c r="AM1291" s="1" t="s">
        <v>3952</v>
      </c>
      <c r="AN1291" s="1" t="s">
        <v>3959</v>
      </c>
      <c r="AO1291" s="1" t="s">
        <v>3983</v>
      </c>
      <c r="AP1291" s="1" t="s">
        <v>4221</v>
      </c>
      <c r="AQ1291" s="1"/>
      <c r="AR1291">
        <v>22428</v>
      </c>
      <c r="AS1291">
        <v>1</v>
      </c>
      <c r="AT1291" s="1" t="s">
        <v>4235</v>
      </c>
      <c r="AU1291">
        <v>1150000</v>
      </c>
      <c r="AV1291" s="1" t="s">
        <v>4352</v>
      </c>
      <c r="AW1291" s="1" t="s">
        <v>3937</v>
      </c>
      <c r="AX1291">
        <v>2322</v>
      </c>
      <c r="AY1291">
        <v>136014</v>
      </c>
      <c r="AZ1291">
        <v>1</v>
      </c>
      <c r="BA1291" s="1" t="s">
        <v>3416</v>
      </c>
    </row>
    <row r="1292" spans="1:53">
      <c r="A1292" s="1" t="s">
        <v>1301</v>
      </c>
      <c r="B1292">
        <v>0</v>
      </c>
      <c r="C1292">
        <v>648123.75</v>
      </c>
      <c r="D1292" s="1" t="s">
        <v>2264</v>
      </c>
      <c r="E1292">
        <v>20</v>
      </c>
      <c r="F1292">
        <v>139236</v>
      </c>
      <c r="G1292">
        <v>1</v>
      </c>
      <c r="H1292" s="1"/>
      <c r="I1292" s="1" t="s">
        <v>2405</v>
      </c>
      <c r="J1292" s="1" t="s">
        <v>2462</v>
      </c>
      <c r="K1292" s="1" t="s">
        <v>2465</v>
      </c>
      <c r="L1292" s="1" t="s">
        <v>2529</v>
      </c>
      <c r="M1292" s="1" t="s">
        <v>2593</v>
      </c>
      <c r="N1292" s="1" t="s">
        <v>2607</v>
      </c>
      <c r="O1292" s="1"/>
      <c r="P1292">
        <v>25</v>
      </c>
      <c r="Q1292" s="1" t="s">
        <v>2991</v>
      </c>
      <c r="R1292" s="1" t="s">
        <v>3107</v>
      </c>
      <c r="S1292" s="1"/>
      <c r="T1292" s="1" t="s">
        <v>3109</v>
      </c>
      <c r="U1292" s="1" t="s">
        <v>2991</v>
      </c>
      <c r="V1292" s="1" t="s">
        <v>2264</v>
      </c>
      <c r="W1292" s="1" t="s">
        <v>3396</v>
      </c>
      <c r="X1292" s="1"/>
      <c r="Y1292" s="3">
        <v>46232</v>
      </c>
      <c r="Z1292" s="1" t="s">
        <v>3419</v>
      </c>
      <c r="AA1292" s="3">
        <v>46232</v>
      </c>
      <c r="AB1292" s="1" t="s">
        <v>3416</v>
      </c>
      <c r="AC1292" s="1" t="s">
        <v>3898</v>
      </c>
      <c r="AD1292" s="1" t="s">
        <v>3933</v>
      </c>
      <c r="AE1292" s="1" t="s">
        <v>3933</v>
      </c>
      <c r="AF1292" s="1" t="s">
        <v>3937</v>
      </c>
      <c r="AG1292" s="1" t="s">
        <v>2529</v>
      </c>
      <c r="AH1292" s="1" t="s">
        <v>2593</v>
      </c>
      <c r="AI1292" s="1" t="s">
        <v>3948</v>
      </c>
      <c r="AJ1292" s="1"/>
      <c r="AK1292" s="1"/>
      <c r="AL1292" s="1" t="s">
        <v>3952</v>
      </c>
      <c r="AM1292" s="1" t="s">
        <v>3952</v>
      </c>
      <c r="AN1292" s="1" t="s">
        <v>3959</v>
      </c>
      <c r="AO1292" s="1" t="s">
        <v>4021</v>
      </c>
      <c r="AP1292" s="1" t="s">
        <v>4221</v>
      </c>
      <c r="AQ1292" s="1"/>
      <c r="AR1292">
        <v>22414</v>
      </c>
      <c r="AS1292">
        <v>25</v>
      </c>
      <c r="AT1292" s="1" t="s">
        <v>4235</v>
      </c>
      <c r="AU1292">
        <v>25924.95</v>
      </c>
      <c r="AV1292" s="1" t="s">
        <v>4376</v>
      </c>
      <c r="AW1292" s="1" t="s">
        <v>3937</v>
      </c>
      <c r="AX1292">
        <v>2426</v>
      </c>
      <c r="AY1292">
        <v>136015</v>
      </c>
      <c r="AZ1292">
        <v>1</v>
      </c>
      <c r="BA1292" s="1" t="s">
        <v>3426</v>
      </c>
    </row>
    <row r="1293" spans="1:53">
      <c r="A1293" s="1" t="s">
        <v>1302</v>
      </c>
      <c r="B1293">
        <v>0</v>
      </c>
      <c r="C1293">
        <v>1466666.74</v>
      </c>
      <c r="D1293" s="1" t="s">
        <v>2265</v>
      </c>
      <c r="E1293">
        <v>20</v>
      </c>
      <c r="F1293">
        <v>139280</v>
      </c>
      <c r="G1293">
        <v>1</v>
      </c>
      <c r="H1293" s="1"/>
      <c r="I1293" s="1" t="s">
        <v>2458</v>
      </c>
      <c r="J1293" s="1" t="s">
        <v>2462</v>
      </c>
      <c r="K1293" s="1" t="s">
        <v>2465</v>
      </c>
      <c r="L1293" s="1" t="s">
        <v>2572</v>
      </c>
      <c r="M1293" s="1" t="s">
        <v>2465</v>
      </c>
      <c r="N1293" s="1" t="s">
        <v>2607</v>
      </c>
      <c r="O1293" s="1"/>
      <c r="P1293">
        <v>22</v>
      </c>
      <c r="Q1293" s="1" t="s">
        <v>2992</v>
      </c>
      <c r="R1293" s="1" t="s">
        <v>3107</v>
      </c>
      <c r="S1293" s="1"/>
      <c r="T1293" s="1" t="s">
        <v>3109</v>
      </c>
      <c r="U1293" s="1" t="s">
        <v>3262</v>
      </c>
      <c r="V1293" s="1" t="s">
        <v>3382</v>
      </c>
      <c r="W1293" s="1" t="s">
        <v>3396</v>
      </c>
      <c r="X1293" s="1" t="s">
        <v>3400</v>
      </c>
      <c r="Y1293" s="3">
        <v>46232</v>
      </c>
      <c r="Z1293" s="1" t="s">
        <v>3419</v>
      </c>
      <c r="AA1293" s="3">
        <v>46232</v>
      </c>
      <c r="AB1293" s="1" t="s">
        <v>3416</v>
      </c>
      <c r="AC1293" s="1" t="s">
        <v>3899</v>
      </c>
      <c r="AD1293" s="1" t="s">
        <v>3933</v>
      </c>
      <c r="AE1293" s="1" t="s">
        <v>3934</v>
      </c>
      <c r="AF1293" s="1" t="s">
        <v>3937</v>
      </c>
      <c r="AG1293" s="1" t="s">
        <v>2572</v>
      </c>
      <c r="AH1293" s="1" t="s">
        <v>2465</v>
      </c>
      <c r="AI1293" s="1" t="s">
        <v>3948</v>
      </c>
      <c r="AJ1293" s="1"/>
      <c r="AK1293" s="1"/>
      <c r="AL1293" s="1" t="s">
        <v>3952</v>
      </c>
      <c r="AM1293" s="1" t="s">
        <v>3952</v>
      </c>
      <c r="AN1293" s="1" t="s">
        <v>3959</v>
      </c>
      <c r="AO1293" s="1" t="s">
        <v>3978</v>
      </c>
      <c r="AP1293" s="1" t="s">
        <v>4221</v>
      </c>
      <c r="AQ1293" s="1"/>
      <c r="AR1293">
        <v>3548</v>
      </c>
      <c r="AS1293">
        <v>22</v>
      </c>
      <c r="AT1293" s="1" t="s">
        <v>4235</v>
      </c>
      <c r="AU1293">
        <v>66666.67</v>
      </c>
      <c r="AV1293" s="1" t="s">
        <v>4540</v>
      </c>
      <c r="AW1293" s="1" t="s">
        <v>3937</v>
      </c>
      <c r="AX1293">
        <v>664</v>
      </c>
      <c r="AY1293">
        <v>136016</v>
      </c>
      <c r="AZ1293">
        <v>1</v>
      </c>
      <c r="BA1293" s="1" t="s">
        <v>3430</v>
      </c>
    </row>
    <row r="1294" spans="1:53">
      <c r="A1294" s="1" t="s">
        <v>767</v>
      </c>
      <c r="B1294">
        <v>0</v>
      </c>
      <c r="C1294">
        <v>-73333.34</v>
      </c>
      <c r="D1294" s="1" t="s">
        <v>2266</v>
      </c>
      <c r="E1294">
        <v>20</v>
      </c>
      <c r="F1294">
        <v>139280</v>
      </c>
      <c r="G1294">
        <v>2</v>
      </c>
      <c r="H1294" s="1"/>
      <c r="I1294" s="1" t="s">
        <v>2415</v>
      </c>
      <c r="J1294" s="1" t="s">
        <v>2462</v>
      </c>
      <c r="K1294" s="1" t="s">
        <v>2465</v>
      </c>
      <c r="L1294" s="1" t="s">
        <v>2572</v>
      </c>
      <c r="M1294" s="1" t="s">
        <v>2465</v>
      </c>
      <c r="N1294" s="1" t="s">
        <v>2607</v>
      </c>
      <c r="O1294" s="1"/>
      <c r="P1294">
        <v>1</v>
      </c>
      <c r="Q1294" s="1" t="s">
        <v>2993</v>
      </c>
      <c r="R1294" s="1" t="s">
        <v>3107</v>
      </c>
      <c r="S1294" s="1"/>
      <c r="T1294" s="1" t="s">
        <v>3109</v>
      </c>
      <c r="U1294" s="1" t="s">
        <v>3262</v>
      </c>
      <c r="V1294" s="1" t="s">
        <v>3382</v>
      </c>
      <c r="W1294" s="1" t="s">
        <v>3396</v>
      </c>
      <c r="X1294" s="1" t="s">
        <v>3400</v>
      </c>
      <c r="Y1294" s="3">
        <v>46232</v>
      </c>
      <c r="Z1294" s="1" t="s">
        <v>3419</v>
      </c>
      <c r="AA1294" s="3">
        <v>46232</v>
      </c>
      <c r="AB1294" s="1" t="s">
        <v>3416</v>
      </c>
      <c r="AC1294" s="1" t="s">
        <v>3899</v>
      </c>
      <c r="AD1294" s="1" t="s">
        <v>3933</v>
      </c>
      <c r="AE1294" s="1" t="s">
        <v>3934</v>
      </c>
      <c r="AF1294" s="1" t="s">
        <v>3937</v>
      </c>
      <c r="AG1294" s="1" t="s">
        <v>2572</v>
      </c>
      <c r="AH1294" s="1" t="s">
        <v>2465</v>
      </c>
      <c r="AI1294" s="1" t="s">
        <v>3948</v>
      </c>
      <c r="AJ1294" s="1"/>
      <c r="AK1294" s="1"/>
      <c r="AL1294" s="1" t="s">
        <v>3952</v>
      </c>
      <c r="AM1294" s="1" t="s">
        <v>3952</v>
      </c>
      <c r="AN1294" s="1" t="s">
        <v>3959</v>
      </c>
      <c r="AO1294" s="1" t="s">
        <v>3978</v>
      </c>
      <c r="AP1294" s="1" t="s">
        <v>4221</v>
      </c>
      <c r="AQ1294" s="1"/>
      <c r="AR1294">
        <v>2057</v>
      </c>
      <c r="AS1294">
        <v>1</v>
      </c>
      <c r="AT1294" s="1" t="s">
        <v>4235</v>
      </c>
      <c r="AU1294">
        <v>-73333.337</v>
      </c>
      <c r="AV1294" s="1" t="s">
        <v>120</v>
      </c>
      <c r="AW1294" s="1" t="s">
        <v>3937</v>
      </c>
      <c r="AX1294">
        <v>664</v>
      </c>
      <c r="AY1294">
        <v>136016</v>
      </c>
      <c r="AZ1294">
        <v>2</v>
      </c>
      <c r="BA1294" s="1" t="s">
        <v>3430</v>
      </c>
    </row>
    <row r="1295" spans="1:53">
      <c r="A1295" s="1" t="s">
        <v>1303</v>
      </c>
      <c r="B1295">
        <v>0</v>
      </c>
      <c r="C1295">
        <v>3965000</v>
      </c>
      <c r="D1295" s="1" t="s">
        <v>2267</v>
      </c>
      <c r="E1295">
        <v>0</v>
      </c>
      <c r="F1295">
        <v>139234</v>
      </c>
      <c r="G1295">
        <v>1</v>
      </c>
      <c r="H1295" s="1"/>
      <c r="I1295" s="1" t="s">
        <v>2404</v>
      </c>
      <c r="J1295" s="1" t="s">
        <v>2462</v>
      </c>
      <c r="K1295" s="1" t="s">
        <v>2464</v>
      </c>
      <c r="L1295" s="1" t="s">
        <v>2501</v>
      </c>
      <c r="M1295" s="1" t="s">
        <v>2595</v>
      </c>
      <c r="N1295" s="1" t="s">
        <v>2607</v>
      </c>
      <c r="O1295" s="1"/>
      <c r="P1295">
        <v>130</v>
      </c>
      <c r="Q1295" s="1" t="s">
        <v>2267</v>
      </c>
      <c r="R1295" s="1" t="s">
        <v>3107</v>
      </c>
      <c r="S1295" s="1"/>
      <c r="T1295" s="1" t="s">
        <v>3108</v>
      </c>
      <c r="U1295" s="1" t="s">
        <v>2267</v>
      </c>
      <c r="V1295" s="1" t="s">
        <v>2267</v>
      </c>
      <c r="W1295" s="1" t="s">
        <v>3396</v>
      </c>
      <c r="X1295" s="1" t="s">
        <v>3400</v>
      </c>
      <c r="Y1295" s="3">
        <v>46233</v>
      </c>
      <c r="Z1295" s="1" t="s">
        <v>3426</v>
      </c>
      <c r="AA1295" s="3">
        <v>46233</v>
      </c>
      <c r="AB1295" s="1" t="s">
        <v>3416</v>
      </c>
      <c r="AC1295" s="1" t="s">
        <v>3900</v>
      </c>
      <c r="AD1295" s="1" t="s">
        <v>3933</v>
      </c>
      <c r="AE1295" s="1" t="s">
        <v>3933</v>
      </c>
      <c r="AF1295" s="1" t="s">
        <v>3939</v>
      </c>
      <c r="AG1295" s="1" t="s">
        <v>2501</v>
      </c>
      <c r="AH1295" s="1" t="s">
        <v>2595</v>
      </c>
      <c r="AI1295" s="1" t="s">
        <v>3948</v>
      </c>
      <c r="AJ1295" s="1"/>
      <c r="AK1295" s="1"/>
      <c r="AL1295" s="1" t="s">
        <v>3952</v>
      </c>
      <c r="AM1295" s="1" t="s">
        <v>3952</v>
      </c>
      <c r="AN1295" s="1" t="s">
        <v>3958</v>
      </c>
      <c r="AO1295" s="1" t="s">
        <v>4156</v>
      </c>
      <c r="AP1295" s="1" t="s">
        <v>4212</v>
      </c>
      <c r="AQ1295" s="1"/>
      <c r="AR1295">
        <v>1267</v>
      </c>
      <c r="AS1295">
        <v>130</v>
      </c>
      <c r="AT1295" s="1" t="s">
        <v>4235</v>
      </c>
      <c r="AU1295">
        <v>30500</v>
      </c>
      <c r="AV1295" s="1" t="s">
        <v>3500</v>
      </c>
      <c r="AW1295" s="1" t="s">
        <v>3939</v>
      </c>
      <c r="AX1295">
        <v>7193</v>
      </c>
      <c r="AY1295">
        <v>136017</v>
      </c>
      <c r="AZ1295">
        <v>1</v>
      </c>
      <c r="BA1295" s="1" t="s">
        <v>3417</v>
      </c>
    </row>
    <row r="1296" spans="1:53" ht="28.5">
      <c r="A1296" s="2" t="s">
        <v>1304</v>
      </c>
      <c r="B1296">
        <v>0</v>
      </c>
      <c r="C1296">
        <v>1116000</v>
      </c>
      <c r="D1296" s="1" t="s">
        <v>2268</v>
      </c>
      <c r="E1296">
        <v>20</v>
      </c>
      <c r="F1296">
        <v>139318</v>
      </c>
      <c r="G1296">
        <v>1</v>
      </c>
      <c r="H1296" s="1"/>
      <c r="I1296" s="1" t="s">
        <v>2425</v>
      </c>
      <c r="J1296" s="1" t="s">
        <v>2462</v>
      </c>
      <c r="K1296" s="1" t="s">
        <v>2466</v>
      </c>
      <c r="L1296" s="1" t="s">
        <v>2472</v>
      </c>
      <c r="M1296" s="1" t="s">
        <v>2603</v>
      </c>
      <c r="N1296" s="1" t="s">
        <v>2607</v>
      </c>
      <c r="O1296" s="1"/>
      <c r="P1296">
        <v>4</v>
      </c>
      <c r="Q1296" s="1" t="s">
        <v>2994</v>
      </c>
      <c r="R1296" s="1" t="s">
        <v>3107</v>
      </c>
      <c r="S1296" s="1"/>
      <c r="T1296" s="1" t="s">
        <v>3110</v>
      </c>
      <c r="U1296" s="1" t="s">
        <v>3263</v>
      </c>
      <c r="V1296" s="1" t="s">
        <v>3383</v>
      </c>
      <c r="W1296" s="1" t="s">
        <v>3396</v>
      </c>
      <c r="X1296" s="1" t="s">
        <v>3400</v>
      </c>
      <c r="Y1296" s="3">
        <v>46233</v>
      </c>
      <c r="Z1296" s="1" t="s">
        <v>3426</v>
      </c>
      <c r="AA1296" s="3">
        <v>46233</v>
      </c>
      <c r="AB1296" s="1" t="s">
        <v>3416</v>
      </c>
      <c r="AC1296" s="1" t="s">
        <v>3901</v>
      </c>
      <c r="AD1296" s="1" t="s">
        <v>3933</v>
      </c>
      <c r="AE1296" s="1" t="s">
        <v>3933</v>
      </c>
      <c r="AF1296" s="1" t="s">
        <v>3938</v>
      </c>
      <c r="AG1296" s="1" t="s">
        <v>2472</v>
      </c>
      <c r="AH1296" s="1" t="s">
        <v>2603</v>
      </c>
      <c r="AI1296" s="1" t="s">
        <v>3948</v>
      </c>
      <c r="AJ1296" s="1"/>
      <c r="AK1296" s="1"/>
      <c r="AL1296" s="1" t="s">
        <v>3952</v>
      </c>
      <c r="AM1296" s="1" t="s">
        <v>3952</v>
      </c>
      <c r="AN1296" s="1" t="s">
        <v>3960</v>
      </c>
      <c r="AO1296" s="1" t="s">
        <v>4198</v>
      </c>
      <c r="AP1296" s="1" t="s">
        <v>4225</v>
      </c>
      <c r="AQ1296" s="1"/>
      <c r="AR1296">
        <v>10770</v>
      </c>
      <c r="AS1296">
        <v>4</v>
      </c>
      <c r="AT1296" s="1" t="s">
        <v>4237</v>
      </c>
      <c r="AU1296">
        <v>279000</v>
      </c>
      <c r="AV1296" s="1" t="s">
        <v>4541</v>
      </c>
      <c r="AW1296" s="1" t="s">
        <v>3938</v>
      </c>
      <c r="AX1296">
        <v>2079</v>
      </c>
      <c r="AY1296">
        <v>136018</v>
      </c>
      <c r="AZ1296">
        <v>1</v>
      </c>
      <c r="BA1296" s="1" t="s">
        <v>3425</v>
      </c>
    </row>
    <row r="1297" spans="1:53">
      <c r="A1297" s="1"/>
      <c r="B1297">
        <v>0</v>
      </c>
      <c r="C1297">
        <v>-56000</v>
      </c>
      <c r="D1297" s="1" t="s">
        <v>2269</v>
      </c>
      <c r="E1297">
        <v>20</v>
      </c>
      <c r="F1297">
        <v>0</v>
      </c>
      <c r="G1297">
        <v>0</v>
      </c>
      <c r="H1297" s="1"/>
      <c r="I1297" s="1" t="s">
        <v>2415</v>
      </c>
      <c r="J1297" s="1" t="s">
        <v>2462</v>
      </c>
      <c r="K1297" s="1" t="s">
        <v>2466</v>
      </c>
      <c r="L1297" s="1" t="s">
        <v>2472</v>
      </c>
      <c r="M1297" s="1" t="s">
        <v>2603</v>
      </c>
      <c r="N1297" s="1" t="s">
        <v>2607</v>
      </c>
      <c r="O1297" s="1"/>
      <c r="P1297">
        <v>1</v>
      </c>
      <c r="Q1297" s="1" t="s">
        <v>2995</v>
      </c>
      <c r="R1297" s="1" t="s">
        <v>3107</v>
      </c>
      <c r="S1297" s="1"/>
      <c r="T1297" s="1" t="s">
        <v>3110</v>
      </c>
      <c r="U1297" s="1" t="s">
        <v>3263</v>
      </c>
      <c r="V1297" s="1" t="s">
        <v>3383</v>
      </c>
      <c r="W1297" s="1" t="s">
        <v>3396</v>
      </c>
      <c r="X1297" s="1" t="s">
        <v>3400</v>
      </c>
      <c r="Y1297" s="3">
        <v>46233</v>
      </c>
      <c r="Z1297" s="1" t="s">
        <v>3426</v>
      </c>
      <c r="AA1297" s="3">
        <v>46233</v>
      </c>
      <c r="AB1297" s="1" t="s">
        <v>3416</v>
      </c>
      <c r="AC1297" s="1" t="s">
        <v>3901</v>
      </c>
      <c r="AD1297" s="1" t="s">
        <v>3933</v>
      </c>
      <c r="AE1297" s="1" t="s">
        <v>3933</v>
      </c>
      <c r="AF1297" s="1" t="s">
        <v>3938</v>
      </c>
      <c r="AG1297" s="1" t="s">
        <v>2472</v>
      </c>
      <c r="AH1297" s="1" t="s">
        <v>2603</v>
      </c>
      <c r="AI1297" s="1" t="s">
        <v>3948</v>
      </c>
      <c r="AJ1297" s="1"/>
      <c r="AK1297" s="1"/>
      <c r="AL1297" s="1" t="s">
        <v>3952</v>
      </c>
      <c r="AM1297" s="1" t="s">
        <v>3952</v>
      </c>
      <c r="AN1297" s="1" t="s">
        <v>3960</v>
      </c>
      <c r="AO1297" s="1" t="s">
        <v>4198</v>
      </c>
      <c r="AP1297" s="1"/>
      <c r="AQ1297" s="1"/>
      <c r="AR1297">
        <v>2057</v>
      </c>
      <c r="AS1297">
        <v>1</v>
      </c>
      <c r="AT1297" s="1" t="s">
        <v>4235</v>
      </c>
      <c r="AU1297">
        <v>-56000</v>
      </c>
      <c r="AV1297" s="1" t="s">
        <v>120</v>
      </c>
      <c r="AW1297" s="1" t="s">
        <v>3938</v>
      </c>
      <c r="AX1297">
        <v>2079</v>
      </c>
      <c r="AY1297">
        <v>136018</v>
      </c>
      <c r="AZ1297">
        <v>2</v>
      </c>
      <c r="BA1297" s="1" t="s">
        <v>3425</v>
      </c>
    </row>
    <row r="1298" spans="1:53">
      <c r="A1298" s="1" t="s">
        <v>1305</v>
      </c>
      <c r="B1298">
        <v>0</v>
      </c>
      <c r="C1298">
        <v>15000000</v>
      </c>
      <c r="D1298" s="1" t="s">
        <v>1765</v>
      </c>
      <c r="E1298">
        <v>0</v>
      </c>
      <c r="F1298">
        <v>139233</v>
      </c>
      <c r="G1298">
        <v>1</v>
      </c>
      <c r="H1298" s="1"/>
      <c r="I1298" s="1" t="s">
        <v>2404</v>
      </c>
      <c r="J1298" s="1" t="s">
        <v>2462</v>
      </c>
      <c r="K1298" s="1" t="s">
        <v>2464</v>
      </c>
      <c r="L1298" s="1" t="s">
        <v>2482</v>
      </c>
      <c r="M1298" s="1" t="s">
        <v>2589</v>
      </c>
      <c r="N1298" s="1" t="s">
        <v>2607</v>
      </c>
      <c r="O1298" s="1"/>
      <c r="P1298">
        <v>1</v>
      </c>
      <c r="Q1298" s="1" t="s">
        <v>1765</v>
      </c>
      <c r="R1298" s="1" t="s">
        <v>3107</v>
      </c>
      <c r="S1298" s="1"/>
      <c r="T1298" s="1" t="s">
        <v>3108</v>
      </c>
      <c r="U1298" s="1" t="s">
        <v>1765</v>
      </c>
      <c r="V1298" s="1" t="s">
        <v>1765</v>
      </c>
      <c r="W1298" s="1" t="s">
        <v>3396</v>
      </c>
      <c r="X1298" s="1" t="s">
        <v>3400</v>
      </c>
      <c r="Y1298" s="3">
        <v>46233</v>
      </c>
      <c r="Z1298" s="1" t="s">
        <v>3426</v>
      </c>
      <c r="AA1298" s="3">
        <v>46233</v>
      </c>
      <c r="AB1298" s="1" t="s">
        <v>3416</v>
      </c>
      <c r="AC1298" s="1" t="s">
        <v>3902</v>
      </c>
      <c r="AD1298" s="1" t="s">
        <v>3933</v>
      </c>
      <c r="AE1298" s="1" t="s">
        <v>3933</v>
      </c>
      <c r="AF1298" s="1" t="s">
        <v>3939</v>
      </c>
      <c r="AG1298" s="1" t="s">
        <v>2482</v>
      </c>
      <c r="AH1298" s="1" t="s">
        <v>2589</v>
      </c>
      <c r="AI1298" s="1" t="s">
        <v>3948</v>
      </c>
      <c r="AJ1298" s="1"/>
      <c r="AK1298" s="1"/>
      <c r="AL1298" s="1" t="s">
        <v>3952</v>
      </c>
      <c r="AM1298" s="1" t="s">
        <v>3952</v>
      </c>
      <c r="AN1298" s="1" t="s">
        <v>3958</v>
      </c>
      <c r="AO1298" s="1" t="s">
        <v>4199</v>
      </c>
      <c r="AP1298" s="1" t="s">
        <v>4212</v>
      </c>
      <c r="AQ1298" s="1"/>
      <c r="AR1298">
        <v>1267</v>
      </c>
      <c r="AS1298">
        <v>1</v>
      </c>
      <c r="AT1298" s="1" t="s">
        <v>4235</v>
      </c>
      <c r="AU1298">
        <v>15000000</v>
      </c>
      <c r="AV1298" s="1" t="s">
        <v>3500</v>
      </c>
      <c r="AW1298" s="1" t="s">
        <v>3939</v>
      </c>
      <c r="AX1298">
        <v>7211</v>
      </c>
      <c r="AY1298">
        <v>136019</v>
      </c>
      <c r="AZ1298">
        <v>1</v>
      </c>
      <c r="BA1298" s="1" t="s">
        <v>3417</v>
      </c>
    </row>
    <row r="1299" spans="1:53">
      <c r="A1299" s="1" t="s">
        <v>1306</v>
      </c>
      <c r="B1299">
        <v>0</v>
      </c>
      <c r="C1299">
        <v>8400000</v>
      </c>
      <c r="D1299" s="1" t="s">
        <v>2270</v>
      </c>
      <c r="E1299">
        <v>0</v>
      </c>
      <c r="F1299">
        <v>139229</v>
      </c>
      <c r="G1299">
        <v>1</v>
      </c>
      <c r="H1299" s="1"/>
      <c r="I1299" s="1" t="s">
        <v>2421</v>
      </c>
      <c r="J1299" s="1" t="s">
        <v>2462</v>
      </c>
      <c r="K1299" s="1" t="s">
        <v>2464</v>
      </c>
      <c r="L1299" s="1" t="s">
        <v>2493</v>
      </c>
      <c r="M1299" s="1" t="s">
        <v>2594</v>
      </c>
      <c r="N1299" s="1" t="s">
        <v>2607</v>
      </c>
      <c r="O1299" s="1"/>
      <c r="P1299">
        <v>12</v>
      </c>
      <c r="Q1299" s="1" t="s">
        <v>2270</v>
      </c>
      <c r="R1299" s="1" t="s">
        <v>3107</v>
      </c>
      <c r="S1299" s="1"/>
      <c r="T1299" s="1" t="s">
        <v>3108</v>
      </c>
      <c r="U1299" s="1" t="s">
        <v>2270</v>
      </c>
      <c r="V1299" s="1" t="s">
        <v>2270</v>
      </c>
      <c r="W1299" s="1" t="s">
        <v>3396</v>
      </c>
      <c r="X1299" s="1"/>
      <c r="Y1299" s="3">
        <v>46233</v>
      </c>
      <c r="Z1299" s="1" t="s">
        <v>3426</v>
      </c>
      <c r="AA1299" s="3">
        <v>46233</v>
      </c>
      <c r="AB1299" s="1" t="s">
        <v>3416</v>
      </c>
      <c r="AC1299" s="1" t="s">
        <v>3903</v>
      </c>
      <c r="AD1299" s="1" t="s">
        <v>3933</v>
      </c>
      <c r="AE1299" s="1" t="s">
        <v>3933</v>
      </c>
      <c r="AF1299" s="1" t="s">
        <v>3939</v>
      </c>
      <c r="AG1299" s="1" t="s">
        <v>2493</v>
      </c>
      <c r="AH1299" s="1" t="s">
        <v>2594</v>
      </c>
      <c r="AI1299" s="1" t="s">
        <v>3948</v>
      </c>
      <c r="AJ1299" s="1"/>
      <c r="AK1299" s="1"/>
      <c r="AL1299" s="1" t="s">
        <v>3952</v>
      </c>
      <c r="AM1299" s="1" t="s">
        <v>3952</v>
      </c>
      <c r="AN1299" s="1" t="s">
        <v>3958</v>
      </c>
      <c r="AO1299" s="1" t="s">
        <v>4200</v>
      </c>
      <c r="AP1299" s="1" t="s">
        <v>4212</v>
      </c>
      <c r="AQ1299" s="1"/>
      <c r="AR1299">
        <v>1265</v>
      </c>
      <c r="AS1299">
        <v>12</v>
      </c>
      <c r="AT1299" s="1" t="s">
        <v>4235</v>
      </c>
      <c r="AU1299">
        <v>700000</v>
      </c>
      <c r="AV1299" s="1" t="s">
        <v>4270</v>
      </c>
      <c r="AW1299" s="1" t="s">
        <v>3939</v>
      </c>
      <c r="AX1299">
        <v>6394</v>
      </c>
      <c r="AY1299">
        <v>136020</v>
      </c>
      <c r="AZ1299">
        <v>1</v>
      </c>
      <c r="BA1299" s="1" t="s">
        <v>3417</v>
      </c>
    </row>
    <row r="1300" spans="1:53">
      <c r="A1300" s="1" t="s">
        <v>1307</v>
      </c>
      <c r="B1300">
        <v>0</v>
      </c>
      <c r="C1300">
        <v>5586000</v>
      </c>
      <c r="D1300" s="1" t="s">
        <v>2271</v>
      </c>
      <c r="E1300">
        <v>20</v>
      </c>
      <c r="F1300">
        <v>139306</v>
      </c>
      <c r="G1300">
        <v>13</v>
      </c>
      <c r="H1300" s="1"/>
      <c r="I1300" s="1" t="s">
        <v>2427</v>
      </c>
      <c r="J1300" s="1" t="s">
        <v>2462</v>
      </c>
      <c r="K1300" s="1" t="s">
        <v>2466</v>
      </c>
      <c r="L1300" s="1" t="s">
        <v>2472</v>
      </c>
      <c r="M1300" s="1" t="s">
        <v>2583</v>
      </c>
      <c r="N1300" s="1" t="s">
        <v>2607</v>
      </c>
      <c r="O1300" s="1"/>
      <c r="P1300">
        <v>294</v>
      </c>
      <c r="Q1300" s="1" t="s">
        <v>2996</v>
      </c>
      <c r="R1300" s="1" t="s">
        <v>3107</v>
      </c>
      <c r="S1300" s="1"/>
      <c r="T1300" s="1" t="s">
        <v>3110</v>
      </c>
      <c r="U1300" s="1" t="s">
        <v>3264</v>
      </c>
      <c r="V1300" s="1" t="s">
        <v>3384</v>
      </c>
      <c r="W1300" s="1" t="s">
        <v>3396</v>
      </c>
      <c r="X1300" s="1" t="s">
        <v>3400</v>
      </c>
      <c r="Y1300" s="3">
        <v>46233</v>
      </c>
      <c r="Z1300" s="1" t="s">
        <v>3426</v>
      </c>
      <c r="AA1300" s="3">
        <v>46233</v>
      </c>
      <c r="AB1300" s="1" t="s">
        <v>3416</v>
      </c>
      <c r="AC1300" s="1" t="s">
        <v>3904</v>
      </c>
      <c r="AD1300" s="1" t="s">
        <v>3933</v>
      </c>
      <c r="AE1300" s="1" t="s">
        <v>3934</v>
      </c>
      <c r="AF1300" s="1" t="s">
        <v>3938</v>
      </c>
      <c r="AG1300" s="1" t="s">
        <v>2472</v>
      </c>
      <c r="AH1300" s="1" t="s">
        <v>2583</v>
      </c>
      <c r="AI1300" s="1" t="s">
        <v>3948</v>
      </c>
      <c r="AJ1300" s="1"/>
      <c r="AK1300" s="1"/>
      <c r="AL1300" s="1" t="s">
        <v>3952</v>
      </c>
      <c r="AM1300" s="1" t="s">
        <v>3952</v>
      </c>
      <c r="AN1300" s="1" t="s">
        <v>3960</v>
      </c>
      <c r="AO1300" s="1" t="s">
        <v>3967</v>
      </c>
      <c r="AP1300" s="1" t="s">
        <v>4214</v>
      </c>
      <c r="AQ1300" s="1"/>
      <c r="AR1300">
        <v>8989</v>
      </c>
      <c r="AS1300">
        <v>294</v>
      </c>
      <c r="AT1300" s="1" t="s">
        <v>4237</v>
      </c>
      <c r="AU1300">
        <v>19000</v>
      </c>
      <c r="AV1300" s="1" t="s">
        <v>4542</v>
      </c>
      <c r="AW1300" s="1" t="s">
        <v>3938</v>
      </c>
      <c r="AX1300">
        <v>127</v>
      </c>
      <c r="AY1300">
        <v>136021</v>
      </c>
      <c r="AZ1300">
        <v>1</v>
      </c>
      <c r="BA1300" s="1" t="s">
        <v>3419</v>
      </c>
    </row>
    <row r="1301" spans="1:53">
      <c r="A1301" s="1"/>
      <c r="B1301">
        <v>10</v>
      </c>
      <c r="C1301">
        <v>185166</v>
      </c>
      <c r="D1301" s="1" t="s">
        <v>2272</v>
      </c>
      <c r="E1301">
        <v>20</v>
      </c>
      <c r="F1301">
        <v>139306</v>
      </c>
      <c r="G1301">
        <v>14</v>
      </c>
      <c r="H1301" s="1"/>
      <c r="I1301" s="1" t="s">
        <v>2427</v>
      </c>
      <c r="J1301" s="1" t="s">
        <v>2462</v>
      </c>
      <c r="K1301" s="1" t="s">
        <v>2466</v>
      </c>
      <c r="L1301" s="1" t="s">
        <v>2472</v>
      </c>
      <c r="M1301" s="1" t="s">
        <v>2583</v>
      </c>
      <c r="N1301" s="1" t="s">
        <v>2607</v>
      </c>
      <c r="O1301" s="1"/>
      <c r="P1301">
        <v>162</v>
      </c>
      <c r="Q1301" s="1" t="s">
        <v>2997</v>
      </c>
      <c r="R1301" s="1" t="s">
        <v>3107</v>
      </c>
      <c r="S1301" s="1"/>
      <c r="T1301" s="1" t="s">
        <v>3110</v>
      </c>
      <c r="U1301" s="1" t="s">
        <v>3264</v>
      </c>
      <c r="V1301" s="1" t="s">
        <v>3384</v>
      </c>
      <c r="W1301" s="1" t="s">
        <v>3396</v>
      </c>
      <c r="X1301" s="1" t="s">
        <v>3400</v>
      </c>
      <c r="Y1301" s="3">
        <v>46233</v>
      </c>
      <c r="Z1301" s="1" t="s">
        <v>3426</v>
      </c>
      <c r="AA1301" s="3">
        <v>46233</v>
      </c>
      <c r="AB1301" s="1" t="s">
        <v>3416</v>
      </c>
      <c r="AC1301" s="1" t="s">
        <v>3904</v>
      </c>
      <c r="AD1301" s="1" t="s">
        <v>3933</v>
      </c>
      <c r="AE1301" s="1" t="s">
        <v>3934</v>
      </c>
      <c r="AF1301" s="1" t="s">
        <v>3938</v>
      </c>
      <c r="AG1301" s="1" t="s">
        <v>2472</v>
      </c>
      <c r="AH1301" s="1" t="s">
        <v>2583</v>
      </c>
      <c r="AI1301" s="1" t="s">
        <v>3948</v>
      </c>
      <c r="AJ1301" s="1"/>
      <c r="AK1301" s="1"/>
      <c r="AL1301" s="1" t="s">
        <v>3952</v>
      </c>
      <c r="AM1301" s="1" t="s">
        <v>3952</v>
      </c>
      <c r="AN1301" s="1" t="s">
        <v>3960</v>
      </c>
      <c r="AO1301" s="1" t="s">
        <v>3967</v>
      </c>
      <c r="AP1301" s="1" t="s">
        <v>4214</v>
      </c>
      <c r="AQ1301" s="1"/>
      <c r="AR1301">
        <v>13378</v>
      </c>
      <c r="AS1301">
        <v>162</v>
      </c>
      <c r="AT1301" s="1" t="s">
        <v>4237</v>
      </c>
      <c r="AU1301">
        <v>1270</v>
      </c>
      <c r="AV1301" s="1" t="s">
        <v>4543</v>
      </c>
      <c r="AW1301" s="1" t="s">
        <v>3938</v>
      </c>
      <c r="AX1301">
        <v>127</v>
      </c>
      <c r="AY1301">
        <v>136021</v>
      </c>
      <c r="AZ1301">
        <v>2</v>
      </c>
      <c r="BA1301" s="1" t="s">
        <v>3419</v>
      </c>
    </row>
    <row r="1302" spans="1:53">
      <c r="A1302" s="1"/>
      <c r="B1302">
        <v>10</v>
      </c>
      <c r="C1302">
        <v>355680</v>
      </c>
      <c r="D1302" s="1" t="s">
        <v>2273</v>
      </c>
      <c r="E1302">
        <v>20</v>
      </c>
      <c r="F1302">
        <v>139306</v>
      </c>
      <c r="G1302">
        <v>15</v>
      </c>
      <c r="H1302" s="1"/>
      <c r="I1302" s="1" t="s">
        <v>2427</v>
      </c>
      <c r="J1302" s="1" t="s">
        <v>2462</v>
      </c>
      <c r="K1302" s="1" t="s">
        <v>2466</v>
      </c>
      <c r="L1302" s="1" t="s">
        <v>2472</v>
      </c>
      <c r="M1302" s="1" t="s">
        <v>2583</v>
      </c>
      <c r="N1302" s="1" t="s">
        <v>2607</v>
      </c>
      <c r="O1302" s="1"/>
      <c r="P1302">
        <v>190</v>
      </c>
      <c r="Q1302" s="1" t="s">
        <v>2998</v>
      </c>
      <c r="R1302" s="1" t="s">
        <v>3107</v>
      </c>
      <c r="S1302" s="1"/>
      <c r="T1302" s="1" t="s">
        <v>3110</v>
      </c>
      <c r="U1302" s="1" t="s">
        <v>3264</v>
      </c>
      <c r="V1302" s="1" t="s">
        <v>3384</v>
      </c>
      <c r="W1302" s="1" t="s">
        <v>3396</v>
      </c>
      <c r="X1302" s="1" t="s">
        <v>3400</v>
      </c>
      <c r="Y1302" s="3">
        <v>46233</v>
      </c>
      <c r="Z1302" s="1" t="s">
        <v>3426</v>
      </c>
      <c r="AA1302" s="3">
        <v>46233</v>
      </c>
      <c r="AB1302" s="1" t="s">
        <v>3416</v>
      </c>
      <c r="AC1302" s="1" t="s">
        <v>3904</v>
      </c>
      <c r="AD1302" s="1" t="s">
        <v>3933</v>
      </c>
      <c r="AE1302" s="1" t="s">
        <v>3934</v>
      </c>
      <c r="AF1302" s="1" t="s">
        <v>3938</v>
      </c>
      <c r="AG1302" s="1" t="s">
        <v>2472</v>
      </c>
      <c r="AH1302" s="1" t="s">
        <v>2583</v>
      </c>
      <c r="AI1302" s="1" t="s">
        <v>3948</v>
      </c>
      <c r="AJ1302" s="1"/>
      <c r="AK1302" s="1"/>
      <c r="AL1302" s="1" t="s">
        <v>3952</v>
      </c>
      <c r="AM1302" s="1" t="s">
        <v>3952</v>
      </c>
      <c r="AN1302" s="1" t="s">
        <v>3960</v>
      </c>
      <c r="AO1302" s="1" t="s">
        <v>3967</v>
      </c>
      <c r="AP1302" s="1" t="s">
        <v>4214</v>
      </c>
      <c r="AQ1302" s="1"/>
      <c r="AR1302">
        <v>3204</v>
      </c>
      <c r="AS1302">
        <v>190</v>
      </c>
      <c r="AT1302" s="1" t="s">
        <v>4235</v>
      </c>
      <c r="AU1302">
        <v>2080</v>
      </c>
      <c r="AV1302" s="1" t="s">
        <v>4544</v>
      </c>
      <c r="AW1302" s="1" t="s">
        <v>3938</v>
      </c>
      <c r="AX1302">
        <v>127</v>
      </c>
      <c r="AY1302">
        <v>136021</v>
      </c>
      <c r="AZ1302">
        <v>3</v>
      </c>
      <c r="BA1302" s="1" t="s">
        <v>3419</v>
      </c>
    </row>
    <row r="1303" spans="1:53">
      <c r="A1303" s="1"/>
      <c r="B1303">
        <v>10</v>
      </c>
      <c r="C1303">
        <v>955944</v>
      </c>
      <c r="D1303" s="1" t="s">
        <v>2274</v>
      </c>
      <c r="E1303">
        <v>20</v>
      </c>
      <c r="F1303">
        <v>139306</v>
      </c>
      <c r="G1303">
        <v>16</v>
      </c>
      <c r="H1303" s="1"/>
      <c r="I1303" s="1" t="s">
        <v>2427</v>
      </c>
      <c r="J1303" s="1" t="s">
        <v>2462</v>
      </c>
      <c r="K1303" s="1" t="s">
        <v>2466</v>
      </c>
      <c r="L1303" s="1" t="s">
        <v>2472</v>
      </c>
      <c r="M1303" s="1" t="s">
        <v>2583</v>
      </c>
      <c r="N1303" s="1" t="s">
        <v>2607</v>
      </c>
      <c r="O1303" s="1"/>
      <c r="P1303">
        <v>136</v>
      </c>
      <c r="Q1303" s="1" t="s">
        <v>2999</v>
      </c>
      <c r="R1303" s="1" t="s">
        <v>3107</v>
      </c>
      <c r="S1303" s="1"/>
      <c r="T1303" s="1" t="s">
        <v>3110</v>
      </c>
      <c r="U1303" s="1" t="s">
        <v>3264</v>
      </c>
      <c r="V1303" s="1" t="s">
        <v>3384</v>
      </c>
      <c r="W1303" s="1" t="s">
        <v>3396</v>
      </c>
      <c r="X1303" s="1" t="s">
        <v>3400</v>
      </c>
      <c r="Y1303" s="3">
        <v>46233</v>
      </c>
      <c r="Z1303" s="1" t="s">
        <v>3426</v>
      </c>
      <c r="AA1303" s="3">
        <v>46233</v>
      </c>
      <c r="AB1303" s="1" t="s">
        <v>3416</v>
      </c>
      <c r="AC1303" s="1" t="s">
        <v>3904</v>
      </c>
      <c r="AD1303" s="1" t="s">
        <v>3933</v>
      </c>
      <c r="AE1303" s="1" t="s">
        <v>3934</v>
      </c>
      <c r="AF1303" s="1" t="s">
        <v>3938</v>
      </c>
      <c r="AG1303" s="1" t="s">
        <v>2472</v>
      </c>
      <c r="AH1303" s="1" t="s">
        <v>2583</v>
      </c>
      <c r="AI1303" s="1" t="s">
        <v>3948</v>
      </c>
      <c r="AJ1303" s="1"/>
      <c r="AK1303" s="1"/>
      <c r="AL1303" s="1" t="s">
        <v>3952</v>
      </c>
      <c r="AM1303" s="1" t="s">
        <v>3952</v>
      </c>
      <c r="AN1303" s="1" t="s">
        <v>3960</v>
      </c>
      <c r="AO1303" s="1" t="s">
        <v>3967</v>
      </c>
      <c r="AP1303" s="1" t="s">
        <v>4214</v>
      </c>
      <c r="AQ1303" s="1"/>
      <c r="AR1303">
        <v>9068</v>
      </c>
      <c r="AS1303">
        <v>136</v>
      </c>
      <c r="AT1303" s="1" t="s">
        <v>4237</v>
      </c>
      <c r="AU1303">
        <v>7810</v>
      </c>
      <c r="AV1303" s="1" t="s">
        <v>4545</v>
      </c>
      <c r="AW1303" s="1" t="s">
        <v>3938</v>
      </c>
      <c r="AX1303">
        <v>127</v>
      </c>
      <c r="AY1303">
        <v>136021</v>
      </c>
      <c r="AZ1303">
        <v>4</v>
      </c>
      <c r="BA1303" s="1" t="s">
        <v>3419</v>
      </c>
    </row>
    <row r="1304" spans="1:53">
      <c r="A1304" s="1"/>
      <c r="B1304">
        <v>10</v>
      </c>
      <c r="C1304">
        <v>3392955</v>
      </c>
      <c r="D1304" s="1" t="s">
        <v>2275</v>
      </c>
      <c r="E1304">
        <v>20</v>
      </c>
      <c r="F1304">
        <v>139306</v>
      </c>
      <c r="G1304">
        <v>17</v>
      </c>
      <c r="H1304" s="1"/>
      <c r="I1304" s="1" t="s">
        <v>2427</v>
      </c>
      <c r="J1304" s="1" t="s">
        <v>2462</v>
      </c>
      <c r="K1304" s="1" t="s">
        <v>2466</v>
      </c>
      <c r="L1304" s="1" t="s">
        <v>2472</v>
      </c>
      <c r="M1304" s="1" t="s">
        <v>2583</v>
      </c>
      <c r="N1304" s="1" t="s">
        <v>2607</v>
      </c>
      <c r="O1304" s="1"/>
      <c r="P1304">
        <v>41</v>
      </c>
      <c r="Q1304" s="1" t="s">
        <v>3000</v>
      </c>
      <c r="R1304" s="1" t="s">
        <v>3107</v>
      </c>
      <c r="S1304" s="1"/>
      <c r="T1304" s="1" t="s">
        <v>3110</v>
      </c>
      <c r="U1304" s="1" t="s">
        <v>3264</v>
      </c>
      <c r="V1304" s="1" t="s">
        <v>3384</v>
      </c>
      <c r="W1304" s="1" t="s">
        <v>3396</v>
      </c>
      <c r="X1304" s="1" t="s">
        <v>3400</v>
      </c>
      <c r="Y1304" s="3">
        <v>46233</v>
      </c>
      <c r="Z1304" s="1" t="s">
        <v>3426</v>
      </c>
      <c r="AA1304" s="3">
        <v>46233</v>
      </c>
      <c r="AB1304" s="1" t="s">
        <v>3416</v>
      </c>
      <c r="AC1304" s="1" t="s">
        <v>3904</v>
      </c>
      <c r="AD1304" s="1" t="s">
        <v>3933</v>
      </c>
      <c r="AE1304" s="1" t="s">
        <v>3934</v>
      </c>
      <c r="AF1304" s="1" t="s">
        <v>3938</v>
      </c>
      <c r="AG1304" s="1" t="s">
        <v>2472</v>
      </c>
      <c r="AH1304" s="1" t="s">
        <v>2583</v>
      </c>
      <c r="AI1304" s="1" t="s">
        <v>3948</v>
      </c>
      <c r="AJ1304" s="1"/>
      <c r="AK1304" s="1"/>
      <c r="AL1304" s="1" t="s">
        <v>3952</v>
      </c>
      <c r="AM1304" s="1" t="s">
        <v>3952</v>
      </c>
      <c r="AN1304" s="1" t="s">
        <v>3960</v>
      </c>
      <c r="AO1304" s="1" t="s">
        <v>3967</v>
      </c>
      <c r="AP1304" s="1" t="s">
        <v>4214</v>
      </c>
      <c r="AQ1304" s="1"/>
      <c r="AR1304">
        <v>17067</v>
      </c>
      <c r="AS1304">
        <v>41</v>
      </c>
      <c r="AT1304" s="1" t="s">
        <v>4235</v>
      </c>
      <c r="AU1304">
        <v>91950</v>
      </c>
      <c r="AV1304" s="1" t="s">
        <v>4546</v>
      </c>
      <c r="AW1304" s="1" t="s">
        <v>3938</v>
      </c>
      <c r="AX1304">
        <v>127</v>
      </c>
      <c r="AY1304">
        <v>136021</v>
      </c>
      <c r="AZ1304">
        <v>5</v>
      </c>
      <c r="BA1304" s="1" t="s">
        <v>3419</v>
      </c>
    </row>
    <row r="1305" spans="1:53">
      <c r="A1305" s="1"/>
      <c r="B1305">
        <v>10</v>
      </c>
      <c r="C1305">
        <v>902325.68</v>
      </c>
      <c r="D1305" s="1" t="s">
        <v>2276</v>
      </c>
      <c r="E1305">
        <v>20</v>
      </c>
      <c r="F1305">
        <v>139306</v>
      </c>
      <c r="G1305">
        <v>18</v>
      </c>
      <c r="H1305" s="1"/>
      <c r="I1305" s="1" t="s">
        <v>2438</v>
      </c>
      <c r="J1305" s="1" t="s">
        <v>2462</v>
      </c>
      <c r="K1305" s="1" t="s">
        <v>2466</v>
      </c>
      <c r="L1305" s="1" t="s">
        <v>2472</v>
      </c>
      <c r="M1305" s="1" t="s">
        <v>2583</v>
      </c>
      <c r="N1305" s="1" t="s">
        <v>2607</v>
      </c>
      <c r="O1305" s="1"/>
      <c r="P1305">
        <v>227</v>
      </c>
      <c r="Q1305" s="1" t="s">
        <v>3001</v>
      </c>
      <c r="R1305" s="1" t="s">
        <v>3107</v>
      </c>
      <c r="S1305" s="1"/>
      <c r="T1305" s="1" t="s">
        <v>3110</v>
      </c>
      <c r="U1305" s="1" t="s">
        <v>3264</v>
      </c>
      <c r="V1305" s="1" t="s">
        <v>3384</v>
      </c>
      <c r="W1305" s="1" t="s">
        <v>3396</v>
      </c>
      <c r="X1305" s="1" t="s">
        <v>3400</v>
      </c>
      <c r="Y1305" s="3">
        <v>46233</v>
      </c>
      <c r="Z1305" s="1" t="s">
        <v>3426</v>
      </c>
      <c r="AA1305" s="3">
        <v>46233</v>
      </c>
      <c r="AB1305" s="1" t="s">
        <v>3416</v>
      </c>
      <c r="AC1305" s="1" t="s">
        <v>3904</v>
      </c>
      <c r="AD1305" s="1" t="s">
        <v>3933</v>
      </c>
      <c r="AE1305" s="1" t="s">
        <v>3934</v>
      </c>
      <c r="AF1305" s="1" t="s">
        <v>3938</v>
      </c>
      <c r="AG1305" s="1" t="s">
        <v>2472</v>
      </c>
      <c r="AH1305" s="1" t="s">
        <v>2583</v>
      </c>
      <c r="AI1305" s="1" t="s">
        <v>3948</v>
      </c>
      <c r="AJ1305" s="1"/>
      <c r="AK1305" s="1"/>
      <c r="AL1305" s="1" t="s">
        <v>3952</v>
      </c>
      <c r="AM1305" s="1" t="s">
        <v>3952</v>
      </c>
      <c r="AN1305" s="1" t="s">
        <v>3960</v>
      </c>
      <c r="AO1305" s="1" t="s">
        <v>3967</v>
      </c>
      <c r="AP1305" s="1" t="s">
        <v>4214</v>
      </c>
      <c r="AQ1305" s="1"/>
      <c r="AR1305">
        <v>2823</v>
      </c>
      <c r="AS1305">
        <v>227</v>
      </c>
      <c r="AT1305" s="1" t="s">
        <v>4235</v>
      </c>
      <c r="AU1305">
        <v>4416.67</v>
      </c>
      <c r="AV1305" s="1" t="s">
        <v>4547</v>
      </c>
      <c r="AW1305" s="1" t="s">
        <v>3938</v>
      </c>
      <c r="AX1305">
        <v>127</v>
      </c>
      <c r="AY1305">
        <v>136021</v>
      </c>
      <c r="AZ1305">
        <v>6</v>
      </c>
      <c r="BA1305" s="1" t="s">
        <v>3419</v>
      </c>
    </row>
    <row r="1306" spans="1:53">
      <c r="A1306" s="1"/>
      <c r="B1306">
        <v>10</v>
      </c>
      <c r="C1306">
        <v>365625</v>
      </c>
      <c r="D1306" s="1" t="s">
        <v>2277</v>
      </c>
      <c r="E1306">
        <v>20</v>
      </c>
      <c r="F1306">
        <v>139306</v>
      </c>
      <c r="G1306">
        <v>19</v>
      </c>
      <c r="H1306" s="1"/>
      <c r="I1306" s="1" t="s">
        <v>2459</v>
      </c>
      <c r="J1306" s="1" t="s">
        <v>2462</v>
      </c>
      <c r="K1306" s="1" t="s">
        <v>2466</v>
      </c>
      <c r="L1306" s="1" t="s">
        <v>2472</v>
      </c>
      <c r="M1306" s="1" t="s">
        <v>2583</v>
      </c>
      <c r="N1306" s="1" t="s">
        <v>2607</v>
      </c>
      <c r="O1306" s="1"/>
      <c r="P1306">
        <v>125</v>
      </c>
      <c r="Q1306" s="1" t="s">
        <v>3002</v>
      </c>
      <c r="R1306" s="1" t="s">
        <v>3107</v>
      </c>
      <c r="S1306" s="1"/>
      <c r="T1306" s="1" t="s">
        <v>3110</v>
      </c>
      <c r="U1306" s="1" t="s">
        <v>3264</v>
      </c>
      <c r="V1306" s="1" t="s">
        <v>3384</v>
      </c>
      <c r="W1306" s="1" t="s">
        <v>3396</v>
      </c>
      <c r="X1306" s="1" t="s">
        <v>3400</v>
      </c>
      <c r="Y1306" s="3">
        <v>46233</v>
      </c>
      <c r="Z1306" s="1" t="s">
        <v>3426</v>
      </c>
      <c r="AA1306" s="3">
        <v>46233</v>
      </c>
      <c r="AB1306" s="1" t="s">
        <v>3416</v>
      </c>
      <c r="AC1306" s="1" t="s">
        <v>3904</v>
      </c>
      <c r="AD1306" s="1" t="s">
        <v>3933</v>
      </c>
      <c r="AE1306" s="1" t="s">
        <v>3934</v>
      </c>
      <c r="AF1306" s="1" t="s">
        <v>3938</v>
      </c>
      <c r="AG1306" s="1" t="s">
        <v>2472</v>
      </c>
      <c r="AH1306" s="1" t="s">
        <v>2583</v>
      </c>
      <c r="AI1306" s="1" t="s">
        <v>3948</v>
      </c>
      <c r="AJ1306" s="1"/>
      <c r="AK1306" s="1"/>
      <c r="AL1306" s="1" t="s">
        <v>3952</v>
      </c>
      <c r="AM1306" s="1" t="s">
        <v>3952</v>
      </c>
      <c r="AN1306" s="1" t="s">
        <v>3960</v>
      </c>
      <c r="AO1306" s="1" t="s">
        <v>3967</v>
      </c>
      <c r="AP1306" s="1" t="s">
        <v>4214</v>
      </c>
      <c r="AQ1306" s="1"/>
      <c r="AR1306">
        <v>3848</v>
      </c>
      <c r="AS1306">
        <v>125</v>
      </c>
      <c r="AT1306" s="1" t="s">
        <v>4235</v>
      </c>
      <c r="AU1306">
        <v>3250</v>
      </c>
      <c r="AV1306" s="1" t="s">
        <v>4548</v>
      </c>
      <c r="AW1306" s="1" t="s">
        <v>3938</v>
      </c>
      <c r="AX1306">
        <v>127</v>
      </c>
      <c r="AY1306">
        <v>136021</v>
      </c>
      <c r="AZ1306">
        <v>7</v>
      </c>
      <c r="BA1306" s="1" t="s">
        <v>3419</v>
      </c>
    </row>
    <row r="1307" spans="1:53">
      <c r="A1307" s="1"/>
      <c r="B1307">
        <v>10</v>
      </c>
      <c r="C1307">
        <v>891000</v>
      </c>
      <c r="D1307" s="1" t="s">
        <v>2278</v>
      </c>
      <c r="E1307">
        <v>20</v>
      </c>
      <c r="F1307">
        <v>139306</v>
      </c>
      <c r="G1307">
        <v>20</v>
      </c>
      <c r="H1307" s="1"/>
      <c r="I1307" s="1" t="s">
        <v>2427</v>
      </c>
      <c r="J1307" s="1" t="s">
        <v>2462</v>
      </c>
      <c r="K1307" s="1" t="s">
        <v>2466</v>
      </c>
      <c r="L1307" s="1" t="s">
        <v>2472</v>
      </c>
      <c r="M1307" s="1" t="s">
        <v>2583</v>
      </c>
      <c r="N1307" s="1" t="s">
        <v>2607</v>
      </c>
      <c r="O1307" s="1"/>
      <c r="P1307">
        <v>180</v>
      </c>
      <c r="Q1307" s="1" t="s">
        <v>3003</v>
      </c>
      <c r="R1307" s="1" t="s">
        <v>3107</v>
      </c>
      <c r="S1307" s="1"/>
      <c r="T1307" s="1" t="s">
        <v>3110</v>
      </c>
      <c r="U1307" s="1" t="s">
        <v>3264</v>
      </c>
      <c r="V1307" s="1" t="s">
        <v>3384</v>
      </c>
      <c r="W1307" s="1" t="s">
        <v>3396</v>
      </c>
      <c r="X1307" s="1" t="s">
        <v>3400</v>
      </c>
      <c r="Y1307" s="3">
        <v>46233</v>
      </c>
      <c r="Z1307" s="1" t="s">
        <v>3426</v>
      </c>
      <c r="AA1307" s="3">
        <v>46233</v>
      </c>
      <c r="AB1307" s="1" t="s">
        <v>3416</v>
      </c>
      <c r="AC1307" s="1" t="s">
        <v>3904</v>
      </c>
      <c r="AD1307" s="1" t="s">
        <v>3933</v>
      </c>
      <c r="AE1307" s="1" t="s">
        <v>3934</v>
      </c>
      <c r="AF1307" s="1" t="s">
        <v>3938</v>
      </c>
      <c r="AG1307" s="1" t="s">
        <v>2472</v>
      </c>
      <c r="AH1307" s="1" t="s">
        <v>2583</v>
      </c>
      <c r="AI1307" s="1" t="s">
        <v>3948</v>
      </c>
      <c r="AJ1307" s="1"/>
      <c r="AK1307" s="1"/>
      <c r="AL1307" s="1" t="s">
        <v>3952</v>
      </c>
      <c r="AM1307" s="1" t="s">
        <v>3952</v>
      </c>
      <c r="AN1307" s="1" t="s">
        <v>3960</v>
      </c>
      <c r="AO1307" s="1" t="s">
        <v>3967</v>
      </c>
      <c r="AP1307" s="1" t="s">
        <v>4214</v>
      </c>
      <c r="AQ1307" s="1"/>
      <c r="AR1307">
        <v>9063</v>
      </c>
      <c r="AS1307">
        <v>180</v>
      </c>
      <c r="AT1307" s="1" t="s">
        <v>4237</v>
      </c>
      <c r="AU1307">
        <v>5500</v>
      </c>
      <c r="AV1307" s="1" t="s">
        <v>4549</v>
      </c>
      <c r="AW1307" s="1" t="s">
        <v>3938</v>
      </c>
      <c r="AX1307">
        <v>127</v>
      </c>
      <c r="AY1307">
        <v>136021</v>
      </c>
      <c r="AZ1307">
        <v>8</v>
      </c>
      <c r="BA1307" s="1" t="s">
        <v>3419</v>
      </c>
    </row>
    <row r="1308" spans="1:53">
      <c r="A1308" s="1"/>
      <c r="B1308">
        <v>10</v>
      </c>
      <c r="C1308">
        <v>1069200.97</v>
      </c>
      <c r="D1308" s="1" t="s">
        <v>2279</v>
      </c>
      <c r="E1308">
        <v>20</v>
      </c>
      <c r="F1308">
        <v>139306</v>
      </c>
      <c r="G1308">
        <v>21</v>
      </c>
      <c r="H1308" s="1"/>
      <c r="I1308" s="1" t="s">
        <v>2433</v>
      </c>
      <c r="J1308" s="1" t="s">
        <v>2462</v>
      </c>
      <c r="K1308" s="1" t="s">
        <v>2466</v>
      </c>
      <c r="L1308" s="1" t="s">
        <v>2472</v>
      </c>
      <c r="M1308" s="1" t="s">
        <v>2583</v>
      </c>
      <c r="N1308" s="1" t="s">
        <v>2607</v>
      </c>
      <c r="O1308" s="1"/>
      <c r="P1308">
        <v>162</v>
      </c>
      <c r="Q1308" s="1" t="s">
        <v>3004</v>
      </c>
      <c r="R1308" s="1" t="s">
        <v>3107</v>
      </c>
      <c r="S1308" s="1"/>
      <c r="T1308" s="1" t="s">
        <v>3110</v>
      </c>
      <c r="U1308" s="1" t="s">
        <v>3264</v>
      </c>
      <c r="V1308" s="1" t="s">
        <v>3384</v>
      </c>
      <c r="W1308" s="1" t="s">
        <v>3396</v>
      </c>
      <c r="X1308" s="1" t="s">
        <v>3400</v>
      </c>
      <c r="Y1308" s="3">
        <v>46233</v>
      </c>
      <c r="Z1308" s="1" t="s">
        <v>3426</v>
      </c>
      <c r="AA1308" s="3">
        <v>46233</v>
      </c>
      <c r="AB1308" s="1" t="s">
        <v>3416</v>
      </c>
      <c r="AC1308" s="1" t="s">
        <v>3904</v>
      </c>
      <c r="AD1308" s="1" t="s">
        <v>3933</v>
      </c>
      <c r="AE1308" s="1" t="s">
        <v>3934</v>
      </c>
      <c r="AF1308" s="1" t="s">
        <v>3938</v>
      </c>
      <c r="AG1308" s="1" t="s">
        <v>2472</v>
      </c>
      <c r="AH1308" s="1" t="s">
        <v>2583</v>
      </c>
      <c r="AI1308" s="1" t="s">
        <v>3948</v>
      </c>
      <c r="AJ1308" s="1"/>
      <c r="AK1308" s="1"/>
      <c r="AL1308" s="1" t="s">
        <v>3952</v>
      </c>
      <c r="AM1308" s="1" t="s">
        <v>3952</v>
      </c>
      <c r="AN1308" s="1" t="s">
        <v>3960</v>
      </c>
      <c r="AO1308" s="1" t="s">
        <v>3967</v>
      </c>
      <c r="AP1308" s="1" t="s">
        <v>4214</v>
      </c>
      <c r="AQ1308" s="1"/>
      <c r="AR1308">
        <v>13371</v>
      </c>
      <c r="AS1308">
        <v>162</v>
      </c>
      <c r="AT1308" s="1" t="s">
        <v>4237</v>
      </c>
      <c r="AU1308">
        <v>7333.34</v>
      </c>
      <c r="AV1308" s="1" t="s">
        <v>4550</v>
      </c>
      <c r="AW1308" s="1" t="s">
        <v>3938</v>
      </c>
      <c r="AX1308">
        <v>127</v>
      </c>
      <c r="AY1308">
        <v>136021</v>
      </c>
      <c r="AZ1308">
        <v>9</v>
      </c>
      <c r="BA1308" s="1" t="s">
        <v>3419</v>
      </c>
    </row>
    <row r="1309" spans="1:53">
      <c r="A1309" s="1"/>
      <c r="B1309">
        <v>10</v>
      </c>
      <c r="C1309">
        <v>737424</v>
      </c>
      <c r="D1309" s="1" t="s">
        <v>2280</v>
      </c>
      <c r="E1309">
        <v>20</v>
      </c>
      <c r="F1309">
        <v>139306</v>
      </c>
      <c r="G1309">
        <v>22</v>
      </c>
      <c r="H1309" s="1"/>
      <c r="I1309" s="1" t="s">
        <v>2427</v>
      </c>
      <c r="J1309" s="1" t="s">
        <v>2462</v>
      </c>
      <c r="K1309" s="1" t="s">
        <v>2466</v>
      </c>
      <c r="L1309" s="1" t="s">
        <v>2472</v>
      </c>
      <c r="M1309" s="1" t="s">
        <v>2583</v>
      </c>
      <c r="N1309" s="1" t="s">
        <v>2607</v>
      </c>
      <c r="O1309" s="1"/>
      <c r="P1309">
        <v>144</v>
      </c>
      <c r="Q1309" s="1" t="s">
        <v>3005</v>
      </c>
      <c r="R1309" s="1" t="s">
        <v>3107</v>
      </c>
      <c r="S1309" s="1"/>
      <c r="T1309" s="1" t="s">
        <v>3110</v>
      </c>
      <c r="U1309" s="1" t="s">
        <v>3264</v>
      </c>
      <c r="V1309" s="1" t="s">
        <v>3384</v>
      </c>
      <c r="W1309" s="1" t="s">
        <v>3396</v>
      </c>
      <c r="X1309" s="1" t="s">
        <v>3400</v>
      </c>
      <c r="Y1309" s="3">
        <v>46233</v>
      </c>
      <c r="Z1309" s="1" t="s">
        <v>3426</v>
      </c>
      <c r="AA1309" s="3">
        <v>46233</v>
      </c>
      <c r="AB1309" s="1" t="s">
        <v>3416</v>
      </c>
      <c r="AC1309" s="1" t="s">
        <v>3904</v>
      </c>
      <c r="AD1309" s="1" t="s">
        <v>3933</v>
      </c>
      <c r="AE1309" s="1" t="s">
        <v>3934</v>
      </c>
      <c r="AF1309" s="1" t="s">
        <v>3938</v>
      </c>
      <c r="AG1309" s="1" t="s">
        <v>2472</v>
      </c>
      <c r="AH1309" s="1" t="s">
        <v>2583</v>
      </c>
      <c r="AI1309" s="1" t="s">
        <v>3948</v>
      </c>
      <c r="AJ1309" s="1"/>
      <c r="AK1309" s="1"/>
      <c r="AL1309" s="1" t="s">
        <v>3952</v>
      </c>
      <c r="AM1309" s="1" t="s">
        <v>3952</v>
      </c>
      <c r="AN1309" s="1" t="s">
        <v>3960</v>
      </c>
      <c r="AO1309" s="1" t="s">
        <v>3967</v>
      </c>
      <c r="AP1309" s="1" t="s">
        <v>4214</v>
      </c>
      <c r="AQ1309" s="1"/>
      <c r="AR1309">
        <v>15144</v>
      </c>
      <c r="AS1309">
        <v>144</v>
      </c>
      <c r="AT1309" s="1" t="s">
        <v>4235</v>
      </c>
      <c r="AU1309">
        <v>5690</v>
      </c>
      <c r="AV1309" s="1" t="s">
        <v>4551</v>
      </c>
      <c r="AW1309" s="1" t="s">
        <v>3938</v>
      </c>
      <c r="AX1309">
        <v>127</v>
      </c>
      <c r="AY1309">
        <v>136021</v>
      </c>
      <c r="AZ1309">
        <v>10</v>
      </c>
      <c r="BA1309" s="1" t="s">
        <v>3419</v>
      </c>
    </row>
    <row r="1310" spans="1:53">
      <c r="A1310" s="1"/>
      <c r="B1310">
        <v>10</v>
      </c>
      <c r="C1310">
        <v>906750</v>
      </c>
      <c r="D1310" s="1" t="s">
        <v>2281</v>
      </c>
      <c r="E1310">
        <v>20</v>
      </c>
      <c r="F1310">
        <v>139306</v>
      </c>
      <c r="G1310">
        <v>23</v>
      </c>
      <c r="H1310" s="1"/>
      <c r="I1310" s="1" t="s">
        <v>2427</v>
      </c>
      <c r="J1310" s="1" t="s">
        <v>2462</v>
      </c>
      <c r="K1310" s="1" t="s">
        <v>2466</v>
      </c>
      <c r="L1310" s="1" t="s">
        <v>2472</v>
      </c>
      <c r="M1310" s="1" t="s">
        <v>2583</v>
      </c>
      <c r="N1310" s="1" t="s">
        <v>2607</v>
      </c>
      <c r="O1310" s="1"/>
      <c r="P1310">
        <v>65</v>
      </c>
      <c r="Q1310" s="1" t="s">
        <v>3006</v>
      </c>
      <c r="R1310" s="1" t="s">
        <v>3107</v>
      </c>
      <c r="S1310" s="1"/>
      <c r="T1310" s="1" t="s">
        <v>3110</v>
      </c>
      <c r="U1310" s="1" t="s">
        <v>3264</v>
      </c>
      <c r="V1310" s="1" t="s">
        <v>3384</v>
      </c>
      <c r="W1310" s="1" t="s">
        <v>3396</v>
      </c>
      <c r="X1310" s="1" t="s">
        <v>3400</v>
      </c>
      <c r="Y1310" s="3">
        <v>46233</v>
      </c>
      <c r="Z1310" s="1" t="s">
        <v>3426</v>
      </c>
      <c r="AA1310" s="3">
        <v>46233</v>
      </c>
      <c r="AB1310" s="1" t="s">
        <v>3416</v>
      </c>
      <c r="AC1310" s="1" t="s">
        <v>3904</v>
      </c>
      <c r="AD1310" s="1" t="s">
        <v>3933</v>
      </c>
      <c r="AE1310" s="1" t="s">
        <v>3934</v>
      </c>
      <c r="AF1310" s="1" t="s">
        <v>3938</v>
      </c>
      <c r="AG1310" s="1" t="s">
        <v>2472</v>
      </c>
      <c r="AH1310" s="1" t="s">
        <v>2583</v>
      </c>
      <c r="AI1310" s="1" t="s">
        <v>3948</v>
      </c>
      <c r="AJ1310" s="1"/>
      <c r="AK1310" s="1"/>
      <c r="AL1310" s="1" t="s">
        <v>3952</v>
      </c>
      <c r="AM1310" s="1" t="s">
        <v>3952</v>
      </c>
      <c r="AN1310" s="1" t="s">
        <v>3960</v>
      </c>
      <c r="AO1310" s="1" t="s">
        <v>3967</v>
      </c>
      <c r="AP1310" s="1" t="s">
        <v>4214</v>
      </c>
      <c r="AQ1310" s="1"/>
      <c r="AR1310">
        <v>17069</v>
      </c>
      <c r="AS1310">
        <v>65</v>
      </c>
      <c r="AT1310" s="1" t="s">
        <v>4235</v>
      </c>
      <c r="AU1310">
        <v>15500</v>
      </c>
      <c r="AV1310" s="1" t="s">
        <v>4552</v>
      </c>
      <c r="AW1310" s="1" t="s">
        <v>3938</v>
      </c>
      <c r="AX1310">
        <v>127</v>
      </c>
      <c r="AY1310">
        <v>136021</v>
      </c>
      <c r="AZ1310">
        <v>11</v>
      </c>
      <c r="BA1310" s="1" t="s">
        <v>3419</v>
      </c>
    </row>
    <row r="1311" spans="1:53">
      <c r="A1311" s="1"/>
      <c r="B1311">
        <v>10</v>
      </c>
      <c r="C1311">
        <v>1207125</v>
      </c>
      <c r="D1311" s="1" t="s">
        <v>2282</v>
      </c>
      <c r="E1311">
        <v>20</v>
      </c>
      <c r="F1311">
        <v>139306</v>
      </c>
      <c r="G1311">
        <v>24</v>
      </c>
      <c r="H1311" s="1"/>
      <c r="I1311" s="1" t="s">
        <v>2430</v>
      </c>
      <c r="J1311" s="1" t="s">
        <v>2462</v>
      </c>
      <c r="K1311" s="1" t="s">
        <v>2466</v>
      </c>
      <c r="L1311" s="1" t="s">
        <v>2472</v>
      </c>
      <c r="M1311" s="1" t="s">
        <v>2583</v>
      </c>
      <c r="N1311" s="1" t="s">
        <v>2607</v>
      </c>
      <c r="O1311" s="1"/>
      <c r="P1311">
        <v>185</v>
      </c>
      <c r="Q1311" s="1" t="s">
        <v>3007</v>
      </c>
      <c r="R1311" s="1" t="s">
        <v>3107</v>
      </c>
      <c r="S1311" s="1"/>
      <c r="T1311" s="1" t="s">
        <v>3110</v>
      </c>
      <c r="U1311" s="1" t="s">
        <v>3264</v>
      </c>
      <c r="V1311" s="1" t="s">
        <v>3384</v>
      </c>
      <c r="W1311" s="1" t="s">
        <v>3396</v>
      </c>
      <c r="X1311" s="1" t="s">
        <v>3400</v>
      </c>
      <c r="Y1311" s="3">
        <v>46233</v>
      </c>
      <c r="Z1311" s="1" t="s">
        <v>3426</v>
      </c>
      <c r="AA1311" s="3">
        <v>46233</v>
      </c>
      <c r="AB1311" s="1" t="s">
        <v>3416</v>
      </c>
      <c r="AC1311" s="1" t="s">
        <v>3904</v>
      </c>
      <c r="AD1311" s="1" t="s">
        <v>3933</v>
      </c>
      <c r="AE1311" s="1" t="s">
        <v>3934</v>
      </c>
      <c r="AF1311" s="1" t="s">
        <v>3938</v>
      </c>
      <c r="AG1311" s="1" t="s">
        <v>2472</v>
      </c>
      <c r="AH1311" s="1" t="s">
        <v>2583</v>
      </c>
      <c r="AI1311" s="1" t="s">
        <v>3948</v>
      </c>
      <c r="AJ1311" s="1"/>
      <c r="AK1311" s="1"/>
      <c r="AL1311" s="1" t="s">
        <v>3952</v>
      </c>
      <c r="AM1311" s="1" t="s">
        <v>3952</v>
      </c>
      <c r="AN1311" s="1" t="s">
        <v>3960</v>
      </c>
      <c r="AO1311" s="1" t="s">
        <v>3967</v>
      </c>
      <c r="AP1311" s="1" t="s">
        <v>4214</v>
      </c>
      <c r="AQ1311" s="1"/>
      <c r="AR1311">
        <v>10977</v>
      </c>
      <c r="AS1311">
        <v>185</v>
      </c>
      <c r="AT1311" s="1" t="s">
        <v>4237</v>
      </c>
      <c r="AU1311">
        <v>7250</v>
      </c>
      <c r="AV1311" s="1" t="s">
        <v>4553</v>
      </c>
      <c r="AW1311" s="1" t="s">
        <v>3938</v>
      </c>
      <c r="AX1311">
        <v>127</v>
      </c>
      <c r="AY1311">
        <v>136021</v>
      </c>
      <c r="AZ1311">
        <v>12</v>
      </c>
      <c r="BA1311" s="1" t="s">
        <v>3419</v>
      </c>
    </row>
    <row r="1312" spans="1:53">
      <c r="A1312" s="1" t="s">
        <v>1308</v>
      </c>
      <c r="B1312">
        <v>0</v>
      </c>
      <c r="C1312">
        <v>1941750</v>
      </c>
      <c r="D1312" s="1" t="s">
        <v>2283</v>
      </c>
      <c r="E1312">
        <v>20</v>
      </c>
      <c r="F1312">
        <v>139226</v>
      </c>
      <c r="G1312">
        <v>1</v>
      </c>
      <c r="H1312" s="1"/>
      <c r="I1312" s="1" t="s">
        <v>2421</v>
      </c>
      <c r="J1312" s="1" t="s">
        <v>2462</v>
      </c>
      <c r="K1312" s="1" t="s">
        <v>2464</v>
      </c>
      <c r="L1312" s="1" t="s">
        <v>2493</v>
      </c>
      <c r="M1312" s="1" t="s">
        <v>2594</v>
      </c>
      <c r="N1312" s="1" t="s">
        <v>2607</v>
      </c>
      <c r="O1312" s="1"/>
      <c r="P1312">
        <v>3</v>
      </c>
      <c r="Q1312" s="1" t="s">
        <v>3008</v>
      </c>
      <c r="R1312" s="1" t="s">
        <v>3107</v>
      </c>
      <c r="S1312" s="1"/>
      <c r="T1312" s="1" t="s">
        <v>3108</v>
      </c>
      <c r="U1312" s="1" t="s">
        <v>3265</v>
      </c>
      <c r="V1312" s="1" t="s">
        <v>3385</v>
      </c>
      <c r="W1312" s="1" t="s">
        <v>3396</v>
      </c>
      <c r="X1312" s="1" t="s">
        <v>3400</v>
      </c>
      <c r="Y1312" s="3">
        <v>46233</v>
      </c>
      <c r="Z1312" s="1" t="s">
        <v>3426</v>
      </c>
      <c r="AA1312" s="3">
        <v>46233</v>
      </c>
      <c r="AB1312" s="1" t="s">
        <v>3416</v>
      </c>
      <c r="AC1312" s="1" t="s">
        <v>3905</v>
      </c>
      <c r="AD1312" s="1" t="s">
        <v>3933</v>
      </c>
      <c r="AE1312" s="1" t="s">
        <v>3933</v>
      </c>
      <c r="AF1312" s="1" t="s">
        <v>3939</v>
      </c>
      <c r="AG1312" s="1" t="s">
        <v>2493</v>
      </c>
      <c r="AH1312" s="1" t="s">
        <v>2594</v>
      </c>
      <c r="AI1312" s="1" t="s">
        <v>3948</v>
      </c>
      <c r="AJ1312" s="1"/>
      <c r="AK1312" s="1"/>
      <c r="AL1312" s="1" t="s">
        <v>3952</v>
      </c>
      <c r="AM1312" s="1" t="s">
        <v>3952</v>
      </c>
      <c r="AN1312" s="1" t="s">
        <v>3958</v>
      </c>
      <c r="AO1312" s="1" t="s">
        <v>4141</v>
      </c>
      <c r="AP1312" s="1" t="s">
        <v>4212</v>
      </c>
      <c r="AQ1312" s="1"/>
      <c r="AR1312">
        <v>1265</v>
      </c>
      <c r="AS1312">
        <v>3</v>
      </c>
      <c r="AT1312" s="1" t="s">
        <v>4235</v>
      </c>
      <c r="AU1312">
        <v>647250</v>
      </c>
      <c r="AV1312" s="1" t="s">
        <v>4270</v>
      </c>
      <c r="AW1312" s="1" t="s">
        <v>3939</v>
      </c>
      <c r="AX1312">
        <v>39</v>
      </c>
      <c r="AY1312">
        <v>136022</v>
      </c>
      <c r="AZ1312">
        <v>1</v>
      </c>
      <c r="BA1312" s="1" t="s">
        <v>3417</v>
      </c>
    </row>
    <row r="1313" spans="1:53">
      <c r="A1313" s="1" t="s">
        <v>1309</v>
      </c>
      <c r="B1313">
        <v>0</v>
      </c>
      <c r="C1313">
        <v>1848000</v>
      </c>
      <c r="D1313" s="1" t="s">
        <v>2284</v>
      </c>
      <c r="E1313">
        <v>20</v>
      </c>
      <c r="F1313">
        <v>139226</v>
      </c>
      <c r="G1313">
        <v>2</v>
      </c>
      <c r="H1313" s="1"/>
      <c r="I1313" s="1" t="s">
        <v>2421</v>
      </c>
      <c r="J1313" s="1" t="s">
        <v>2462</v>
      </c>
      <c r="K1313" s="1" t="s">
        <v>2464</v>
      </c>
      <c r="L1313" s="1" t="s">
        <v>2493</v>
      </c>
      <c r="M1313" s="1" t="s">
        <v>2594</v>
      </c>
      <c r="N1313" s="1" t="s">
        <v>2607</v>
      </c>
      <c r="O1313" s="1"/>
      <c r="P1313">
        <v>2</v>
      </c>
      <c r="Q1313" s="1" t="s">
        <v>2240</v>
      </c>
      <c r="R1313" s="1" t="s">
        <v>3107</v>
      </c>
      <c r="S1313" s="1"/>
      <c r="T1313" s="1" t="s">
        <v>3108</v>
      </c>
      <c r="U1313" s="1" t="s">
        <v>3265</v>
      </c>
      <c r="V1313" s="1" t="s">
        <v>3385</v>
      </c>
      <c r="W1313" s="1" t="s">
        <v>3396</v>
      </c>
      <c r="X1313" s="1" t="s">
        <v>3400</v>
      </c>
      <c r="Y1313" s="3">
        <v>46233</v>
      </c>
      <c r="Z1313" s="1" t="s">
        <v>3426</v>
      </c>
      <c r="AA1313" s="3">
        <v>46233</v>
      </c>
      <c r="AB1313" s="1" t="s">
        <v>3416</v>
      </c>
      <c r="AC1313" s="1" t="s">
        <v>3905</v>
      </c>
      <c r="AD1313" s="1" t="s">
        <v>3933</v>
      </c>
      <c r="AE1313" s="1" t="s">
        <v>3933</v>
      </c>
      <c r="AF1313" s="1" t="s">
        <v>3939</v>
      </c>
      <c r="AG1313" s="1" t="s">
        <v>2493</v>
      </c>
      <c r="AH1313" s="1" t="s">
        <v>2594</v>
      </c>
      <c r="AI1313" s="1" t="s">
        <v>3948</v>
      </c>
      <c r="AJ1313" s="1"/>
      <c r="AK1313" s="1"/>
      <c r="AL1313" s="1" t="s">
        <v>3952</v>
      </c>
      <c r="AM1313" s="1" t="s">
        <v>3952</v>
      </c>
      <c r="AN1313" s="1" t="s">
        <v>3958</v>
      </c>
      <c r="AO1313" s="1" t="s">
        <v>4141</v>
      </c>
      <c r="AP1313" s="1" t="s">
        <v>4212</v>
      </c>
      <c r="AQ1313" s="1"/>
      <c r="AR1313">
        <v>1265</v>
      </c>
      <c r="AS1313">
        <v>2</v>
      </c>
      <c r="AT1313" s="1" t="s">
        <v>4235</v>
      </c>
      <c r="AU1313">
        <v>924000</v>
      </c>
      <c r="AV1313" s="1" t="s">
        <v>4270</v>
      </c>
      <c r="AW1313" s="1" t="s">
        <v>3939</v>
      </c>
      <c r="AX1313">
        <v>39</v>
      </c>
      <c r="AY1313">
        <v>136022</v>
      </c>
      <c r="AZ1313">
        <v>2</v>
      </c>
      <c r="BA1313" s="1" t="s">
        <v>3417</v>
      </c>
    </row>
    <row r="1314" spans="1:53">
      <c r="A1314" s="1" t="s">
        <v>1310</v>
      </c>
      <c r="B1314">
        <v>0</v>
      </c>
      <c r="C1314">
        <v>3236250</v>
      </c>
      <c r="D1314" s="1" t="s">
        <v>2285</v>
      </c>
      <c r="E1314">
        <v>20</v>
      </c>
      <c r="F1314">
        <v>139226</v>
      </c>
      <c r="G1314">
        <v>3</v>
      </c>
      <c r="H1314" s="1"/>
      <c r="I1314" s="1" t="s">
        <v>2421</v>
      </c>
      <c r="J1314" s="1" t="s">
        <v>2462</v>
      </c>
      <c r="K1314" s="1" t="s">
        <v>2464</v>
      </c>
      <c r="L1314" s="1" t="s">
        <v>2493</v>
      </c>
      <c r="M1314" s="1" t="s">
        <v>2594</v>
      </c>
      <c r="N1314" s="1" t="s">
        <v>2607</v>
      </c>
      <c r="O1314" s="1"/>
      <c r="P1314">
        <v>5</v>
      </c>
      <c r="Q1314" s="1" t="s">
        <v>3009</v>
      </c>
      <c r="R1314" s="1" t="s">
        <v>3107</v>
      </c>
      <c r="S1314" s="1"/>
      <c r="T1314" s="1" t="s">
        <v>3108</v>
      </c>
      <c r="U1314" s="1" t="s">
        <v>3265</v>
      </c>
      <c r="V1314" s="1" t="s">
        <v>3385</v>
      </c>
      <c r="W1314" s="1" t="s">
        <v>3396</v>
      </c>
      <c r="X1314" s="1" t="s">
        <v>3400</v>
      </c>
      <c r="Y1314" s="3">
        <v>46233</v>
      </c>
      <c r="Z1314" s="1" t="s">
        <v>3426</v>
      </c>
      <c r="AA1314" s="3">
        <v>46233</v>
      </c>
      <c r="AB1314" s="1" t="s">
        <v>3416</v>
      </c>
      <c r="AC1314" s="1" t="s">
        <v>3905</v>
      </c>
      <c r="AD1314" s="1" t="s">
        <v>3933</v>
      </c>
      <c r="AE1314" s="1" t="s">
        <v>3933</v>
      </c>
      <c r="AF1314" s="1" t="s">
        <v>3939</v>
      </c>
      <c r="AG1314" s="1" t="s">
        <v>2493</v>
      </c>
      <c r="AH1314" s="1" t="s">
        <v>2594</v>
      </c>
      <c r="AI1314" s="1" t="s">
        <v>3948</v>
      </c>
      <c r="AJ1314" s="1"/>
      <c r="AK1314" s="1"/>
      <c r="AL1314" s="1" t="s">
        <v>3952</v>
      </c>
      <c r="AM1314" s="1" t="s">
        <v>3952</v>
      </c>
      <c r="AN1314" s="1" t="s">
        <v>3958</v>
      </c>
      <c r="AO1314" s="1" t="s">
        <v>4141</v>
      </c>
      <c r="AP1314" s="1" t="s">
        <v>4212</v>
      </c>
      <c r="AQ1314" s="1"/>
      <c r="AR1314">
        <v>1265</v>
      </c>
      <c r="AS1314">
        <v>5</v>
      </c>
      <c r="AT1314" s="1" t="s">
        <v>4235</v>
      </c>
      <c r="AU1314">
        <v>647250</v>
      </c>
      <c r="AV1314" s="1" t="s">
        <v>4270</v>
      </c>
      <c r="AW1314" s="1" t="s">
        <v>3939</v>
      </c>
      <c r="AX1314">
        <v>39</v>
      </c>
      <c r="AY1314">
        <v>136022</v>
      </c>
      <c r="AZ1314">
        <v>3</v>
      </c>
      <c r="BA1314" s="1" t="s">
        <v>3417</v>
      </c>
    </row>
    <row r="1315" spans="1:53">
      <c r="A1315" s="1" t="s">
        <v>1311</v>
      </c>
      <c r="B1315">
        <v>0</v>
      </c>
      <c r="C1315">
        <v>5000</v>
      </c>
      <c r="D1315" s="1" t="s">
        <v>2286</v>
      </c>
      <c r="E1315">
        <v>-5</v>
      </c>
      <c r="F1315">
        <v>139153</v>
      </c>
      <c r="G1315">
        <v>1</v>
      </c>
      <c r="H1315" s="1"/>
      <c r="I1315" s="1" t="s">
        <v>2431</v>
      </c>
      <c r="J1315" s="1" t="s">
        <v>2462</v>
      </c>
      <c r="K1315" s="1" t="s">
        <v>2464</v>
      </c>
      <c r="L1315" s="1" t="s">
        <v>2510</v>
      </c>
      <c r="M1315" s="1" t="s">
        <v>2586</v>
      </c>
      <c r="N1315" s="1" t="s">
        <v>2607</v>
      </c>
      <c r="O1315" s="1"/>
      <c r="P1315">
        <v>1</v>
      </c>
      <c r="Q1315" s="1" t="s">
        <v>1790</v>
      </c>
      <c r="R1315" s="1" t="s">
        <v>3107</v>
      </c>
      <c r="S1315" s="1"/>
      <c r="T1315" s="1" t="s">
        <v>3108</v>
      </c>
      <c r="U1315" s="1" t="s">
        <v>1790</v>
      </c>
      <c r="V1315" s="1" t="s">
        <v>2286</v>
      </c>
      <c r="W1315" s="1" t="s">
        <v>3398</v>
      </c>
      <c r="X1315" s="1"/>
      <c r="Y1315" s="3">
        <v>46233</v>
      </c>
      <c r="Z1315" s="1" t="s">
        <v>3425</v>
      </c>
      <c r="AA1315" s="3">
        <v>46233</v>
      </c>
      <c r="AB1315" s="1" t="s">
        <v>3416</v>
      </c>
      <c r="AC1315" s="1" t="s">
        <v>3906</v>
      </c>
      <c r="AD1315" s="1" t="s">
        <v>3933</v>
      </c>
      <c r="AE1315" s="1" t="s">
        <v>3933</v>
      </c>
      <c r="AF1315" s="1" t="s">
        <v>3939</v>
      </c>
      <c r="AG1315" s="1" t="s">
        <v>2510</v>
      </c>
      <c r="AH1315" s="1" t="s">
        <v>2586</v>
      </c>
      <c r="AI1315" s="1" t="s">
        <v>3950</v>
      </c>
      <c r="AJ1315" s="1"/>
      <c r="AK1315" s="1"/>
      <c r="AL1315" s="1" t="s">
        <v>3952</v>
      </c>
      <c r="AM1315" s="1" t="s">
        <v>3952</v>
      </c>
      <c r="AN1315" s="1" t="s">
        <v>3958</v>
      </c>
      <c r="AO1315" s="1" t="s">
        <v>4201</v>
      </c>
      <c r="AP1315" s="1" t="s">
        <v>4212</v>
      </c>
      <c r="AQ1315" s="1"/>
      <c r="AR1315">
        <v>7130</v>
      </c>
      <c r="AS1315">
        <v>1</v>
      </c>
      <c r="AT1315" s="1" t="s">
        <v>4235</v>
      </c>
      <c r="AU1315">
        <v>5000</v>
      </c>
      <c r="AV1315" s="1" t="s">
        <v>4301</v>
      </c>
      <c r="AW1315" s="1" t="s">
        <v>3939</v>
      </c>
      <c r="AX1315">
        <v>7206</v>
      </c>
      <c r="AY1315">
        <v>136023</v>
      </c>
      <c r="AZ1315">
        <v>1</v>
      </c>
      <c r="BA1315" s="1" t="s">
        <v>3414</v>
      </c>
    </row>
    <row r="1316" spans="1:53">
      <c r="A1316" s="1" t="s">
        <v>1312</v>
      </c>
      <c r="B1316">
        <v>0</v>
      </c>
      <c r="C1316">
        <v>326070</v>
      </c>
      <c r="D1316" s="1" t="s">
        <v>2287</v>
      </c>
      <c r="E1316">
        <v>20</v>
      </c>
      <c r="F1316">
        <v>139308</v>
      </c>
      <c r="G1316">
        <v>1</v>
      </c>
      <c r="H1316" s="1"/>
      <c r="I1316" s="1" t="s">
        <v>2431</v>
      </c>
      <c r="J1316" s="1" t="s">
        <v>2462</v>
      </c>
      <c r="K1316" s="1" t="s">
        <v>2464</v>
      </c>
      <c r="L1316" s="1" t="s">
        <v>2502</v>
      </c>
      <c r="M1316" s="1" t="s">
        <v>2592</v>
      </c>
      <c r="N1316" s="1" t="s">
        <v>2607</v>
      </c>
      <c r="O1316" s="1"/>
      <c r="P1316">
        <v>12</v>
      </c>
      <c r="Q1316" s="1" t="s">
        <v>3010</v>
      </c>
      <c r="R1316" s="1" t="s">
        <v>3107</v>
      </c>
      <c r="S1316" s="1"/>
      <c r="T1316" s="1" t="s">
        <v>3108</v>
      </c>
      <c r="U1316" s="1" t="s">
        <v>3266</v>
      </c>
      <c r="V1316" s="1" t="s">
        <v>3386</v>
      </c>
      <c r="W1316" s="1" t="s">
        <v>3396</v>
      </c>
      <c r="X1316" s="1" t="s">
        <v>3400</v>
      </c>
      <c r="Y1316" s="3">
        <v>46233</v>
      </c>
      <c r="Z1316" s="1" t="s">
        <v>3427</v>
      </c>
      <c r="AA1316" s="3">
        <v>46233</v>
      </c>
      <c r="AB1316" s="1" t="s">
        <v>3416</v>
      </c>
      <c r="AC1316" s="1" t="s">
        <v>3907</v>
      </c>
      <c r="AD1316" s="1" t="s">
        <v>3933</v>
      </c>
      <c r="AE1316" s="1" t="s">
        <v>3933</v>
      </c>
      <c r="AF1316" s="1" t="s">
        <v>3944</v>
      </c>
      <c r="AG1316" s="1" t="s">
        <v>2502</v>
      </c>
      <c r="AH1316" s="1" t="s">
        <v>2592</v>
      </c>
      <c r="AI1316" s="1" t="s">
        <v>3948</v>
      </c>
      <c r="AJ1316" s="1"/>
      <c r="AK1316" s="1"/>
      <c r="AL1316" s="1" t="s">
        <v>3952</v>
      </c>
      <c r="AM1316" s="1" t="s">
        <v>3952</v>
      </c>
      <c r="AN1316" s="1" t="s">
        <v>3958</v>
      </c>
      <c r="AO1316" s="1" t="s">
        <v>4025</v>
      </c>
      <c r="AP1316" s="1" t="s">
        <v>4215</v>
      </c>
      <c r="AQ1316" s="1"/>
      <c r="AR1316">
        <v>7130</v>
      </c>
      <c r="AS1316">
        <v>12</v>
      </c>
      <c r="AT1316" s="1" t="s">
        <v>4235</v>
      </c>
      <c r="AU1316">
        <v>27172.5</v>
      </c>
      <c r="AV1316" s="1" t="s">
        <v>4301</v>
      </c>
      <c r="AW1316" s="1" t="s">
        <v>3944</v>
      </c>
      <c r="AX1316">
        <v>3098</v>
      </c>
      <c r="AY1316">
        <v>136024</v>
      </c>
      <c r="AZ1316">
        <v>1</v>
      </c>
      <c r="BA1316" s="1" t="s">
        <v>3419</v>
      </c>
    </row>
    <row r="1317" spans="1:53">
      <c r="A1317" s="1" t="s">
        <v>1313</v>
      </c>
      <c r="B1317">
        <v>0</v>
      </c>
      <c r="C1317">
        <v>130428</v>
      </c>
      <c r="D1317" s="1" t="s">
        <v>2288</v>
      </c>
      <c r="E1317">
        <v>20</v>
      </c>
      <c r="F1317">
        <v>139308</v>
      </c>
      <c r="G1317">
        <v>2</v>
      </c>
      <c r="H1317" s="1"/>
      <c r="I1317" s="1" t="s">
        <v>2431</v>
      </c>
      <c r="J1317" s="1" t="s">
        <v>2462</v>
      </c>
      <c r="K1317" s="1" t="s">
        <v>2464</v>
      </c>
      <c r="L1317" s="1" t="s">
        <v>2502</v>
      </c>
      <c r="M1317" s="1" t="s">
        <v>2592</v>
      </c>
      <c r="N1317" s="1" t="s">
        <v>2607</v>
      </c>
      <c r="O1317" s="1"/>
      <c r="P1317">
        <v>12</v>
      </c>
      <c r="Q1317" s="1" t="s">
        <v>3011</v>
      </c>
      <c r="R1317" s="1" t="s">
        <v>3107</v>
      </c>
      <c r="S1317" s="1"/>
      <c r="T1317" s="1" t="s">
        <v>3108</v>
      </c>
      <c r="U1317" s="1" t="s">
        <v>3266</v>
      </c>
      <c r="V1317" s="1" t="s">
        <v>3386</v>
      </c>
      <c r="W1317" s="1" t="s">
        <v>3396</v>
      </c>
      <c r="X1317" s="1" t="s">
        <v>3400</v>
      </c>
      <c r="Y1317" s="3">
        <v>46233</v>
      </c>
      <c r="Z1317" s="1" t="s">
        <v>3427</v>
      </c>
      <c r="AA1317" s="3">
        <v>46233</v>
      </c>
      <c r="AB1317" s="1" t="s">
        <v>3416</v>
      </c>
      <c r="AC1317" s="1" t="s">
        <v>3907</v>
      </c>
      <c r="AD1317" s="1" t="s">
        <v>3933</v>
      </c>
      <c r="AE1317" s="1" t="s">
        <v>3933</v>
      </c>
      <c r="AF1317" s="1" t="s">
        <v>3944</v>
      </c>
      <c r="AG1317" s="1" t="s">
        <v>2502</v>
      </c>
      <c r="AH1317" s="1" t="s">
        <v>2592</v>
      </c>
      <c r="AI1317" s="1" t="s">
        <v>3948</v>
      </c>
      <c r="AJ1317" s="1"/>
      <c r="AK1317" s="1"/>
      <c r="AL1317" s="1" t="s">
        <v>3952</v>
      </c>
      <c r="AM1317" s="1" t="s">
        <v>3952</v>
      </c>
      <c r="AN1317" s="1" t="s">
        <v>3958</v>
      </c>
      <c r="AO1317" s="1" t="s">
        <v>4025</v>
      </c>
      <c r="AP1317" s="1" t="s">
        <v>4215</v>
      </c>
      <c r="AQ1317" s="1"/>
      <c r="AR1317">
        <v>7130</v>
      </c>
      <c r="AS1317">
        <v>12</v>
      </c>
      <c r="AT1317" s="1" t="s">
        <v>4235</v>
      </c>
      <c r="AU1317">
        <v>10869</v>
      </c>
      <c r="AV1317" s="1" t="s">
        <v>4301</v>
      </c>
      <c r="AW1317" s="1" t="s">
        <v>3944</v>
      </c>
      <c r="AX1317">
        <v>3098</v>
      </c>
      <c r="AY1317">
        <v>136024</v>
      </c>
      <c r="AZ1317">
        <v>2</v>
      </c>
      <c r="BA1317" s="1" t="s">
        <v>3419</v>
      </c>
    </row>
    <row r="1318" spans="1:53">
      <c r="A1318" s="1" t="s">
        <v>1314</v>
      </c>
      <c r="B1318">
        <v>0</v>
      </c>
      <c r="C1318">
        <v>2840500</v>
      </c>
      <c r="D1318" s="1" t="s">
        <v>2289</v>
      </c>
      <c r="E1318">
        <v>0</v>
      </c>
      <c r="F1318">
        <v>139298</v>
      </c>
      <c r="G1318">
        <v>1</v>
      </c>
      <c r="H1318" s="1"/>
      <c r="I1318" s="1" t="s">
        <v>2460</v>
      </c>
      <c r="J1318" s="1" t="s">
        <v>2462</v>
      </c>
      <c r="K1318" s="1" t="s">
        <v>2464</v>
      </c>
      <c r="L1318" s="1" t="s">
        <v>2470</v>
      </c>
      <c r="M1318" s="1" t="s">
        <v>2581</v>
      </c>
      <c r="N1318" s="1" t="s">
        <v>2607</v>
      </c>
      <c r="O1318" s="1"/>
      <c r="P1318">
        <v>1</v>
      </c>
      <c r="Q1318" s="1" t="s">
        <v>2289</v>
      </c>
      <c r="R1318" s="1" t="s">
        <v>3107</v>
      </c>
      <c r="S1318" s="1"/>
      <c r="T1318" s="1" t="s">
        <v>3108</v>
      </c>
      <c r="U1318" s="1" t="s">
        <v>2289</v>
      </c>
      <c r="V1318" s="1" t="s">
        <v>2289</v>
      </c>
      <c r="W1318" s="1" t="s">
        <v>3396</v>
      </c>
      <c r="X1318" s="1"/>
      <c r="Y1318" s="3">
        <v>46233</v>
      </c>
      <c r="Z1318" s="1" t="s">
        <v>3426</v>
      </c>
      <c r="AA1318" s="3">
        <v>46233</v>
      </c>
      <c r="AB1318" s="1" t="s">
        <v>3416</v>
      </c>
      <c r="AC1318" s="1" t="s">
        <v>3908</v>
      </c>
      <c r="AD1318" s="1" t="s">
        <v>3933</v>
      </c>
      <c r="AE1318" s="1" t="s">
        <v>3933</v>
      </c>
      <c r="AF1318" s="1" t="s">
        <v>3936</v>
      </c>
      <c r="AG1318" s="1" t="s">
        <v>2470</v>
      </c>
      <c r="AH1318" s="1" t="s">
        <v>2581</v>
      </c>
      <c r="AI1318" s="1" t="s">
        <v>3948</v>
      </c>
      <c r="AJ1318" s="1"/>
      <c r="AK1318" s="1"/>
      <c r="AL1318" s="1" t="s">
        <v>3952</v>
      </c>
      <c r="AM1318" s="1" t="s">
        <v>3952</v>
      </c>
      <c r="AN1318" s="1" t="s">
        <v>3958</v>
      </c>
      <c r="AO1318" s="1" t="s">
        <v>4020</v>
      </c>
      <c r="AP1318" s="1" t="s">
        <v>4215</v>
      </c>
      <c r="AQ1318" s="1"/>
      <c r="AR1318">
        <v>14323</v>
      </c>
      <c r="AS1318">
        <v>1</v>
      </c>
      <c r="AT1318" s="1" t="s">
        <v>4235</v>
      </c>
      <c r="AU1318">
        <v>2840500</v>
      </c>
      <c r="AV1318" s="1" t="s">
        <v>4554</v>
      </c>
      <c r="AW1318" s="1" t="s">
        <v>3936</v>
      </c>
      <c r="AX1318">
        <v>4038</v>
      </c>
      <c r="AY1318">
        <v>136025</v>
      </c>
      <c r="AZ1318">
        <v>1</v>
      </c>
      <c r="BA1318" s="1" t="s">
        <v>3419</v>
      </c>
    </row>
    <row r="1319" spans="1:53">
      <c r="A1319" s="1" t="s">
        <v>1315</v>
      </c>
      <c r="B1319">
        <v>0</v>
      </c>
      <c r="C1319">
        <v>9722.2999999999993</v>
      </c>
      <c r="D1319" s="1" t="s">
        <v>2290</v>
      </c>
      <c r="E1319">
        <v>-10</v>
      </c>
      <c r="F1319">
        <v>139296</v>
      </c>
      <c r="G1319">
        <v>1</v>
      </c>
      <c r="H1319" s="1"/>
      <c r="I1319" s="1" t="s">
        <v>2405</v>
      </c>
      <c r="J1319" s="1" t="s">
        <v>2462</v>
      </c>
      <c r="K1319" s="1" t="s">
        <v>2464</v>
      </c>
      <c r="L1319" s="1" t="s">
        <v>2502</v>
      </c>
      <c r="M1319" s="1" t="s">
        <v>2590</v>
      </c>
      <c r="N1319" s="1" t="s">
        <v>2607</v>
      </c>
      <c r="O1319" s="1"/>
      <c r="P1319">
        <v>1</v>
      </c>
      <c r="Q1319" s="1" t="s">
        <v>3012</v>
      </c>
      <c r="R1319" s="1" t="s">
        <v>3107</v>
      </c>
      <c r="S1319" s="1"/>
      <c r="T1319" s="1" t="s">
        <v>3108</v>
      </c>
      <c r="U1319" s="1" t="s">
        <v>3267</v>
      </c>
      <c r="V1319" s="1" t="s">
        <v>3387</v>
      </c>
      <c r="W1319" s="1" t="s">
        <v>3398</v>
      </c>
      <c r="X1319" s="1"/>
      <c r="Y1319" s="3">
        <v>46233</v>
      </c>
      <c r="Z1319" s="1" t="s">
        <v>3426</v>
      </c>
      <c r="AA1319" s="3">
        <v>46233</v>
      </c>
      <c r="AB1319" s="1" t="s">
        <v>3416</v>
      </c>
      <c r="AC1319" s="1" t="s">
        <v>3909</v>
      </c>
      <c r="AD1319" s="1" t="s">
        <v>3933</v>
      </c>
      <c r="AE1319" s="1" t="s">
        <v>3933</v>
      </c>
      <c r="AF1319" s="1" t="s">
        <v>3939</v>
      </c>
      <c r="AG1319" s="1" t="s">
        <v>2502</v>
      </c>
      <c r="AH1319" s="1" t="s">
        <v>2590</v>
      </c>
      <c r="AI1319" s="1" t="s">
        <v>3950</v>
      </c>
      <c r="AJ1319" s="1"/>
      <c r="AK1319" s="1"/>
      <c r="AL1319" s="1" t="s">
        <v>3952</v>
      </c>
      <c r="AM1319" s="1" t="s">
        <v>3952</v>
      </c>
      <c r="AN1319" s="1" t="s">
        <v>3958</v>
      </c>
      <c r="AO1319" s="1" t="s">
        <v>4202</v>
      </c>
      <c r="AP1319" s="1" t="s">
        <v>4215</v>
      </c>
      <c r="AQ1319" s="1"/>
      <c r="AR1319">
        <v>6965</v>
      </c>
      <c r="AS1319">
        <v>1</v>
      </c>
      <c r="AT1319" s="1" t="s">
        <v>4235</v>
      </c>
      <c r="AU1319">
        <v>9722.2999999999993</v>
      </c>
      <c r="AV1319" s="1" t="s">
        <v>4252</v>
      </c>
      <c r="AW1319" s="1" t="s">
        <v>3939</v>
      </c>
      <c r="AX1319">
        <v>7046</v>
      </c>
      <c r="AY1319">
        <v>136026</v>
      </c>
      <c r="AZ1319">
        <v>1</v>
      </c>
      <c r="BA1319" s="1" t="s">
        <v>3419</v>
      </c>
    </row>
    <row r="1320" spans="1:53">
      <c r="A1320" s="1" t="s">
        <v>1316</v>
      </c>
      <c r="B1320">
        <v>0</v>
      </c>
      <c r="C1320">
        <v>3278.85</v>
      </c>
      <c r="D1320" s="1" t="s">
        <v>2291</v>
      </c>
      <c r="E1320">
        <v>-10</v>
      </c>
      <c r="F1320">
        <v>139296</v>
      </c>
      <c r="G1320">
        <v>2</v>
      </c>
      <c r="H1320" s="1"/>
      <c r="I1320" s="1" t="s">
        <v>2405</v>
      </c>
      <c r="J1320" s="1" t="s">
        <v>2462</v>
      </c>
      <c r="K1320" s="1" t="s">
        <v>2464</v>
      </c>
      <c r="L1320" s="1" t="s">
        <v>2502</v>
      </c>
      <c r="M1320" s="1" t="s">
        <v>2590</v>
      </c>
      <c r="N1320" s="1" t="s">
        <v>2607</v>
      </c>
      <c r="O1320" s="1"/>
      <c r="P1320">
        <v>1</v>
      </c>
      <c r="Q1320" s="1" t="s">
        <v>3013</v>
      </c>
      <c r="R1320" s="1" t="s">
        <v>3107</v>
      </c>
      <c r="S1320" s="1"/>
      <c r="T1320" s="1" t="s">
        <v>3108</v>
      </c>
      <c r="U1320" s="1" t="s">
        <v>3267</v>
      </c>
      <c r="V1320" s="1" t="s">
        <v>3387</v>
      </c>
      <c r="W1320" s="1" t="s">
        <v>3398</v>
      </c>
      <c r="X1320" s="1"/>
      <c r="Y1320" s="3">
        <v>46233</v>
      </c>
      <c r="Z1320" s="1" t="s">
        <v>3426</v>
      </c>
      <c r="AA1320" s="3">
        <v>46233</v>
      </c>
      <c r="AB1320" s="1" t="s">
        <v>3416</v>
      </c>
      <c r="AC1320" s="1" t="s">
        <v>3909</v>
      </c>
      <c r="AD1320" s="1" t="s">
        <v>3933</v>
      </c>
      <c r="AE1320" s="1" t="s">
        <v>3933</v>
      </c>
      <c r="AF1320" s="1" t="s">
        <v>3939</v>
      </c>
      <c r="AG1320" s="1" t="s">
        <v>2502</v>
      </c>
      <c r="AH1320" s="1" t="s">
        <v>2590</v>
      </c>
      <c r="AI1320" s="1" t="s">
        <v>3950</v>
      </c>
      <c r="AJ1320" s="1"/>
      <c r="AK1320" s="1"/>
      <c r="AL1320" s="1" t="s">
        <v>3952</v>
      </c>
      <c r="AM1320" s="1" t="s">
        <v>3952</v>
      </c>
      <c r="AN1320" s="1" t="s">
        <v>3958</v>
      </c>
      <c r="AO1320" s="1" t="s">
        <v>4202</v>
      </c>
      <c r="AP1320" s="1" t="s">
        <v>4215</v>
      </c>
      <c r="AQ1320" s="1"/>
      <c r="AR1320">
        <v>6965</v>
      </c>
      <c r="AS1320">
        <v>1</v>
      </c>
      <c r="AT1320" s="1" t="s">
        <v>4235</v>
      </c>
      <c r="AU1320">
        <v>3278.85</v>
      </c>
      <c r="AV1320" s="1" t="s">
        <v>4252</v>
      </c>
      <c r="AW1320" s="1" t="s">
        <v>3939</v>
      </c>
      <c r="AX1320">
        <v>7046</v>
      </c>
      <c r="AY1320">
        <v>136026</v>
      </c>
      <c r="AZ1320">
        <v>2</v>
      </c>
      <c r="BA1320" s="1" t="s">
        <v>3419</v>
      </c>
    </row>
    <row r="1321" spans="1:53">
      <c r="A1321" s="1" t="s">
        <v>1317</v>
      </c>
      <c r="B1321">
        <v>0</v>
      </c>
      <c r="C1321">
        <v>13250000</v>
      </c>
      <c r="D1321" s="1" t="s">
        <v>1462</v>
      </c>
      <c r="E1321">
        <v>20</v>
      </c>
      <c r="F1321">
        <v>139290</v>
      </c>
      <c r="G1321">
        <v>1</v>
      </c>
      <c r="H1321" s="1"/>
      <c r="I1321" s="1" t="s">
        <v>2412</v>
      </c>
      <c r="J1321" s="1" t="s">
        <v>2462</v>
      </c>
      <c r="K1321" s="1" t="s">
        <v>2464</v>
      </c>
      <c r="L1321" s="1" t="s">
        <v>2486</v>
      </c>
      <c r="M1321" s="1" t="s">
        <v>2591</v>
      </c>
      <c r="N1321" s="1" t="s">
        <v>2607</v>
      </c>
      <c r="O1321" s="1"/>
      <c r="P1321">
        <v>1</v>
      </c>
      <c r="Q1321" s="1" t="s">
        <v>2628</v>
      </c>
      <c r="R1321" s="1" t="s">
        <v>3107</v>
      </c>
      <c r="S1321" s="1"/>
      <c r="T1321" s="1" t="s">
        <v>3108</v>
      </c>
      <c r="U1321" s="1" t="s">
        <v>2628</v>
      </c>
      <c r="V1321" s="1" t="s">
        <v>1462</v>
      </c>
      <c r="W1321" s="1" t="s">
        <v>3396</v>
      </c>
      <c r="X1321" s="1" t="s">
        <v>3400</v>
      </c>
      <c r="Y1321" s="3">
        <v>46233</v>
      </c>
      <c r="Z1321" s="1" t="s">
        <v>3426</v>
      </c>
      <c r="AA1321" s="3">
        <v>46233</v>
      </c>
      <c r="AB1321" s="1" t="s">
        <v>3416</v>
      </c>
      <c r="AC1321" s="1" t="s">
        <v>3910</v>
      </c>
      <c r="AD1321" s="1" t="s">
        <v>3933</v>
      </c>
      <c r="AE1321" s="1" t="s">
        <v>3934</v>
      </c>
      <c r="AF1321" s="1" t="s">
        <v>3943</v>
      </c>
      <c r="AG1321" s="1" t="s">
        <v>2486</v>
      </c>
      <c r="AH1321" s="1" t="s">
        <v>2591</v>
      </c>
      <c r="AI1321" s="1" t="s">
        <v>3948</v>
      </c>
      <c r="AJ1321" s="1"/>
      <c r="AK1321" s="1"/>
      <c r="AL1321" s="1" t="s">
        <v>3952</v>
      </c>
      <c r="AM1321" s="1" t="s">
        <v>3952</v>
      </c>
      <c r="AN1321" s="1" t="s">
        <v>3958</v>
      </c>
      <c r="AO1321" s="1" t="s">
        <v>3978</v>
      </c>
      <c r="AP1321" s="1" t="s">
        <v>4215</v>
      </c>
      <c r="AQ1321" s="1"/>
      <c r="AR1321">
        <v>4155</v>
      </c>
      <c r="AS1321">
        <v>1</v>
      </c>
      <c r="AT1321" s="1" t="s">
        <v>4235</v>
      </c>
      <c r="AU1321">
        <v>13250000</v>
      </c>
      <c r="AV1321" s="1" t="s">
        <v>4257</v>
      </c>
      <c r="AW1321" s="1" t="s">
        <v>3943</v>
      </c>
      <c r="AX1321">
        <v>664</v>
      </c>
      <c r="AY1321">
        <v>136027</v>
      </c>
      <c r="AZ1321">
        <v>1</v>
      </c>
      <c r="BA1321" s="1" t="s">
        <v>3424</v>
      </c>
    </row>
    <row r="1322" spans="1:53">
      <c r="A1322" s="1" t="s">
        <v>1318</v>
      </c>
      <c r="B1322">
        <v>0</v>
      </c>
      <c r="C1322">
        <v>26500000</v>
      </c>
      <c r="D1322" s="1" t="s">
        <v>2292</v>
      </c>
      <c r="E1322">
        <v>20</v>
      </c>
      <c r="F1322">
        <v>139289</v>
      </c>
      <c r="G1322">
        <v>1</v>
      </c>
      <c r="H1322" s="1"/>
      <c r="I1322" s="1" t="s">
        <v>2412</v>
      </c>
      <c r="J1322" s="1" t="s">
        <v>2462</v>
      </c>
      <c r="K1322" s="1" t="s">
        <v>2464</v>
      </c>
      <c r="L1322" s="1" t="s">
        <v>2486</v>
      </c>
      <c r="M1322" s="1" t="s">
        <v>2591</v>
      </c>
      <c r="N1322" s="1" t="s">
        <v>2607</v>
      </c>
      <c r="O1322" s="1"/>
      <c r="P1322">
        <v>2</v>
      </c>
      <c r="Q1322" s="1" t="s">
        <v>3014</v>
      </c>
      <c r="R1322" s="1" t="s">
        <v>3107</v>
      </c>
      <c r="S1322" s="1"/>
      <c r="T1322" s="1" t="s">
        <v>3108</v>
      </c>
      <c r="U1322" s="1" t="s">
        <v>3014</v>
      </c>
      <c r="V1322" s="1" t="s">
        <v>2292</v>
      </c>
      <c r="W1322" s="1" t="s">
        <v>3396</v>
      </c>
      <c r="X1322" s="1" t="s">
        <v>3400</v>
      </c>
      <c r="Y1322" s="3">
        <v>46233</v>
      </c>
      <c r="Z1322" s="1" t="s">
        <v>3426</v>
      </c>
      <c r="AA1322" s="3">
        <v>46233</v>
      </c>
      <c r="AB1322" s="1" t="s">
        <v>3416</v>
      </c>
      <c r="AC1322" s="1" t="s">
        <v>3911</v>
      </c>
      <c r="AD1322" s="1" t="s">
        <v>3933</v>
      </c>
      <c r="AE1322" s="1" t="s">
        <v>3934</v>
      </c>
      <c r="AF1322" s="1" t="s">
        <v>3943</v>
      </c>
      <c r="AG1322" s="1" t="s">
        <v>2486</v>
      </c>
      <c r="AH1322" s="1" t="s">
        <v>2591</v>
      </c>
      <c r="AI1322" s="1" t="s">
        <v>3948</v>
      </c>
      <c r="AJ1322" s="1"/>
      <c r="AK1322" s="1"/>
      <c r="AL1322" s="1" t="s">
        <v>3952</v>
      </c>
      <c r="AM1322" s="1" t="s">
        <v>3952</v>
      </c>
      <c r="AN1322" s="1" t="s">
        <v>3958</v>
      </c>
      <c r="AO1322" s="1" t="s">
        <v>3978</v>
      </c>
      <c r="AP1322" s="1" t="s">
        <v>4215</v>
      </c>
      <c r="AQ1322" s="1"/>
      <c r="AR1322">
        <v>4155</v>
      </c>
      <c r="AS1322">
        <v>2</v>
      </c>
      <c r="AT1322" s="1" t="s">
        <v>4235</v>
      </c>
      <c r="AU1322">
        <v>13250000</v>
      </c>
      <c r="AV1322" s="1" t="s">
        <v>4257</v>
      </c>
      <c r="AW1322" s="1" t="s">
        <v>3943</v>
      </c>
      <c r="AX1322">
        <v>664</v>
      </c>
      <c r="AY1322">
        <v>136028</v>
      </c>
      <c r="AZ1322">
        <v>1</v>
      </c>
      <c r="BA1322" s="1" t="s">
        <v>3424</v>
      </c>
    </row>
    <row r="1323" spans="1:53">
      <c r="A1323" s="1" t="s">
        <v>1319</v>
      </c>
      <c r="B1323">
        <v>0</v>
      </c>
      <c r="C1323">
        <v>523499.99</v>
      </c>
      <c r="D1323" s="1" t="s">
        <v>2293</v>
      </c>
      <c r="E1323">
        <v>20</v>
      </c>
      <c r="F1323">
        <v>139285</v>
      </c>
      <c r="G1323">
        <v>1</v>
      </c>
      <c r="H1323" s="1"/>
      <c r="I1323" s="1" t="s">
        <v>2452</v>
      </c>
      <c r="J1323" s="1" t="s">
        <v>2462</v>
      </c>
      <c r="K1323" s="1" t="s">
        <v>2464</v>
      </c>
      <c r="L1323" s="1" t="s">
        <v>2486</v>
      </c>
      <c r="M1323" s="1" t="s">
        <v>2591</v>
      </c>
      <c r="N1323" s="1" t="s">
        <v>2607</v>
      </c>
      <c r="O1323" s="1"/>
      <c r="P1323">
        <v>2</v>
      </c>
      <c r="Q1323" s="1" t="s">
        <v>3015</v>
      </c>
      <c r="R1323" s="1" t="s">
        <v>3107</v>
      </c>
      <c r="S1323" s="1"/>
      <c r="T1323" s="1" t="s">
        <v>3108</v>
      </c>
      <c r="U1323" s="1" t="s">
        <v>3015</v>
      </c>
      <c r="V1323" s="1" t="s">
        <v>2293</v>
      </c>
      <c r="W1323" s="1" t="s">
        <v>3396</v>
      </c>
      <c r="X1323" s="1" t="s">
        <v>3400</v>
      </c>
      <c r="Y1323" s="3">
        <v>46233</v>
      </c>
      <c r="Z1323" s="1" t="s">
        <v>3426</v>
      </c>
      <c r="AA1323" s="3">
        <v>46233</v>
      </c>
      <c r="AB1323" s="1" t="s">
        <v>3416</v>
      </c>
      <c r="AC1323" s="1" t="s">
        <v>3912</v>
      </c>
      <c r="AD1323" s="1" t="s">
        <v>3933</v>
      </c>
      <c r="AE1323" s="1" t="s">
        <v>3934</v>
      </c>
      <c r="AF1323" s="1" t="s">
        <v>3943</v>
      </c>
      <c r="AG1323" s="1" t="s">
        <v>2486</v>
      </c>
      <c r="AH1323" s="1" t="s">
        <v>2591</v>
      </c>
      <c r="AI1323" s="1" t="s">
        <v>3948</v>
      </c>
      <c r="AJ1323" s="1"/>
      <c r="AK1323" s="1"/>
      <c r="AL1323" s="1" t="s">
        <v>3952</v>
      </c>
      <c r="AM1323" s="1" t="s">
        <v>3952</v>
      </c>
      <c r="AN1323" s="1" t="s">
        <v>3958</v>
      </c>
      <c r="AO1323" s="1" t="s">
        <v>4050</v>
      </c>
      <c r="AP1323" s="1" t="s">
        <v>4215</v>
      </c>
      <c r="AQ1323" s="1"/>
      <c r="AR1323">
        <v>12643</v>
      </c>
      <c r="AS1323">
        <v>2</v>
      </c>
      <c r="AT1323" s="1" t="s">
        <v>4237</v>
      </c>
      <c r="AU1323">
        <v>261749.995</v>
      </c>
      <c r="AV1323" s="1" t="s">
        <v>4519</v>
      </c>
      <c r="AW1323" s="1" t="s">
        <v>3943</v>
      </c>
      <c r="AX1323">
        <v>717</v>
      </c>
      <c r="AY1323">
        <v>136029</v>
      </c>
      <c r="AZ1323">
        <v>1</v>
      </c>
      <c r="BA1323" s="1" t="s">
        <v>3424</v>
      </c>
    </row>
    <row r="1324" spans="1:53">
      <c r="A1324" s="1" t="s">
        <v>1320</v>
      </c>
      <c r="B1324">
        <v>0</v>
      </c>
      <c r="C1324">
        <v>1352000</v>
      </c>
      <c r="D1324" s="1" t="s">
        <v>2294</v>
      </c>
      <c r="E1324">
        <v>20</v>
      </c>
      <c r="F1324">
        <v>139316</v>
      </c>
      <c r="G1324">
        <v>1</v>
      </c>
      <c r="H1324" s="1"/>
      <c r="I1324" s="1" t="s">
        <v>2427</v>
      </c>
      <c r="J1324" s="1" t="s">
        <v>2462</v>
      </c>
      <c r="K1324" s="1" t="s">
        <v>2466</v>
      </c>
      <c r="L1324" s="1" t="s">
        <v>2472</v>
      </c>
      <c r="M1324" s="1" t="s">
        <v>2583</v>
      </c>
      <c r="N1324" s="1" t="s">
        <v>2607</v>
      </c>
      <c r="O1324" s="1"/>
      <c r="P1324">
        <v>208</v>
      </c>
      <c r="Q1324" s="1" t="s">
        <v>3016</v>
      </c>
      <c r="R1324" s="1" t="s">
        <v>3107</v>
      </c>
      <c r="S1324" s="1"/>
      <c r="T1324" s="1" t="s">
        <v>3110</v>
      </c>
      <c r="U1324" s="1" t="s">
        <v>3268</v>
      </c>
      <c r="V1324" s="1" t="s">
        <v>3388</v>
      </c>
      <c r="W1324" s="1" t="s">
        <v>3396</v>
      </c>
      <c r="X1324" s="1"/>
      <c r="Y1324" s="3">
        <v>46233</v>
      </c>
      <c r="Z1324" s="1" t="s">
        <v>3426</v>
      </c>
      <c r="AA1324" s="3">
        <v>46233</v>
      </c>
      <c r="AB1324" s="1" t="s">
        <v>3416</v>
      </c>
      <c r="AC1324" s="1" t="s">
        <v>3904</v>
      </c>
      <c r="AD1324" s="1" t="s">
        <v>3933</v>
      </c>
      <c r="AE1324" s="1" t="s">
        <v>3934</v>
      </c>
      <c r="AF1324" s="1" t="s">
        <v>3938</v>
      </c>
      <c r="AG1324" s="1" t="s">
        <v>2472</v>
      </c>
      <c r="AH1324" s="1" t="s">
        <v>2583</v>
      </c>
      <c r="AI1324" s="1" t="s">
        <v>3948</v>
      </c>
      <c r="AJ1324" s="1"/>
      <c r="AK1324" s="1"/>
      <c r="AL1324" s="1" t="s">
        <v>3952</v>
      </c>
      <c r="AM1324" s="1" t="s">
        <v>3952</v>
      </c>
      <c r="AN1324" s="1" t="s">
        <v>3960</v>
      </c>
      <c r="AO1324" s="1" t="s">
        <v>4203</v>
      </c>
      <c r="AP1324" s="1" t="s">
        <v>4214</v>
      </c>
      <c r="AQ1324" s="1"/>
      <c r="AR1324">
        <v>1202</v>
      </c>
      <c r="AS1324">
        <v>208</v>
      </c>
      <c r="AT1324" s="1" t="s">
        <v>4236</v>
      </c>
      <c r="AU1324">
        <v>6500</v>
      </c>
      <c r="AV1324" s="1" t="s">
        <v>4555</v>
      </c>
      <c r="AW1324" s="1" t="s">
        <v>3938</v>
      </c>
      <c r="AX1324">
        <v>1101</v>
      </c>
      <c r="AY1324">
        <v>136030</v>
      </c>
      <c r="AZ1324">
        <v>1</v>
      </c>
      <c r="BA1324" s="1" t="s">
        <v>3429</v>
      </c>
    </row>
    <row r="1325" spans="1:53">
      <c r="A1325" s="1" t="s">
        <v>1321</v>
      </c>
      <c r="B1325">
        <v>0</v>
      </c>
      <c r="C1325">
        <v>825500</v>
      </c>
      <c r="D1325" s="1" t="s">
        <v>2295</v>
      </c>
      <c r="E1325">
        <v>20</v>
      </c>
      <c r="F1325">
        <v>139316</v>
      </c>
      <c r="G1325">
        <v>2</v>
      </c>
      <c r="H1325" s="1"/>
      <c r="I1325" s="1" t="s">
        <v>2427</v>
      </c>
      <c r="J1325" s="1" t="s">
        <v>2462</v>
      </c>
      <c r="K1325" s="1" t="s">
        <v>2466</v>
      </c>
      <c r="L1325" s="1" t="s">
        <v>2472</v>
      </c>
      <c r="M1325" s="1" t="s">
        <v>2583</v>
      </c>
      <c r="N1325" s="1" t="s">
        <v>2607</v>
      </c>
      <c r="O1325" s="1"/>
      <c r="P1325">
        <v>127</v>
      </c>
      <c r="Q1325" s="1" t="s">
        <v>3017</v>
      </c>
      <c r="R1325" s="1" t="s">
        <v>3107</v>
      </c>
      <c r="S1325" s="1"/>
      <c r="T1325" s="1" t="s">
        <v>3110</v>
      </c>
      <c r="U1325" s="1" t="s">
        <v>3268</v>
      </c>
      <c r="V1325" s="1" t="s">
        <v>3388</v>
      </c>
      <c r="W1325" s="1" t="s">
        <v>3396</v>
      </c>
      <c r="X1325" s="1"/>
      <c r="Y1325" s="3">
        <v>46233</v>
      </c>
      <c r="Z1325" s="1" t="s">
        <v>3426</v>
      </c>
      <c r="AA1325" s="3">
        <v>46233</v>
      </c>
      <c r="AB1325" s="1" t="s">
        <v>3416</v>
      </c>
      <c r="AC1325" s="1" t="s">
        <v>3904</v>
      </c>
      <c r="AD1325" s="1" t="s">
        <v>3933</v>
      </c>
      <c r="AE1325" s="1" t="s">
        <v>3934</v>
      </c>
      <c r="AF1325" s="1" t="s">
        <v>3938</v>
      </c>
      <c r="AG1325" s="1" t="s">
        <v>2472</v>
      </c>
      <c r="AH1325" s="1" t="s">
        <v>2583</v>
      </c>
      <c r="AI1325" s="1" t="s">
        <v>3948</v>
      </c>
      <c r="AJ1325" s="1"/>
      <c r="AK1325" s="1"/>
      <c r="AL1325" s="1" t="s">
        <v>3952</v>
      </c>
      <c r="AM1325" s="1" t="s">
        <v>3952</v>
      </c>
      <c r="AN1325" s="1" t="s">
        <v>3960</v>
      </c>
      <c r="AO1325" s="1" t="s">
        <v>4203</v>
      </c>
      <c r="AP1325" s="1" t="s">
        <v>4214</v>
      </c>
      <c r="AQ1325" s="1"/>
      <c r="AR1325">
        <v>1202</v>
      </c>
      <c r="AS1325">
        <v>127</v>
      </c>
      <c r="AT1325" s="1" t="s">
        <v>4236</v>
      </c>
      <c r="AU1325">
        <v>6500</v>
      </c>
      <c r="AV1325" s="1" t="s">
        <v>4555</v>
      </c>
      <c r="AW1325" s="1" t="s">
        <v>3938</v>
      </c>
      <c r="AX1325">
        <v>1101</v>
      </c>
      <c r="AY1325">
        <v>136030</v>
      </c>
      <c r="AZ1325">
        <v>2</v>
      </c>
      <c r="BA1325" s="1" t="s">
        <v>3429</v>
      </c>
    </row>
    <row r="1326" spans="1:53">
      <c r="A1326" s="1" t="s">
        <v>1322</v>
      </c>
      <c r="B1326">
        <v>0</v>
      </c>
      <c r="C1326">
        <v>300600</v>
      </c>
      <c r="D1326" s="1" t="s">
        <v>2296</v>
      </c>
      <c r="E1326">
        <v>20</v>
      </c>
      <c r="F1326">
        <v>139316</v>
      </c>
      <c r="G1326">
        <v>3</v>
      </c>
      <c r="H1326" s="1"/>
      <c r="I1326" s="1" t="s">
        <v>2427</v>
      </c>
      <c r="J1326" s="1" t="s">
        <v>2462</v>
      </c>
      <c r="K1326" s="1" t="s">
        <v>2466</v>
      </c>
      <c r="L1326" s="1" t="s">
        <v>2472</v>
      </c>
      <c r="M1326" s="1" t="s">
        <v>2583</v>
      </c>
      <c r="N1326" s="1" t="s">
        <v>2607</v>
      </c>
      <c r="O1326" s="1"/>
      <c r="P1326">
        <v>334</v>
      </c>
      <c r="Q1326" s="1" t="s">
        <v>3018</v>
      </c>
      <c r="R1326" s="1" t="s">
        <v>3107</v>
      </c>
      <c r="S1326" s="1"/>
      <c r="T1326" s="1" t="s">
        <v>3110</v>
      </c>
      <c r="U1326" s="1" t="s">
        <v>3268</v>
      </c>
      <c r="V1326" s="1" t="s">
        <v>3388</v>
      </c>
      <c r="W1326" s="1" t="s">
        <v>3396</v>
      </c>
      <c r="X1326" s="1"/>
      <c r="Y1326" s="3">
        <v>46233</v>
      </c>
      <c r="Z1326" s="1" t="s">
        <v>3426</v>
      </c>
      <c r="AA1326" s="3">
        <v>46233</v>
      </c>
      <c r="AB1326" s="1" t="s">
        <v>3416</v>
      </c>
      <c r="AC1326" s="1" t="s">
        <v>3904</v>
      </c>
      <c r="AD1326" s="1" t="s">
        <v>3933</v>
      </c>
      <c r="AE1326" s="1" t="s">
        <v>3934</v>
      </c>
      <c r="AF1326" s="1" t="s">
        <v>3938</v>
      </c>
      <c r="AG1326" s="1" t="s">
        <v>2472</v>
      </c>
      <c r="AH1326" s="1" t="s">
        <v>2583</v>
      </c>
      <c r="AI1326" s="1" t="s">
        <v>3948</v>
      </c>
      <c r="AJ1326" s="1"/>
      <c r="AK1326" s="1"/>
      <c r="AL1326" s="1" t="s">
        <v>3952</v>
      </c>
      <c r="AM1326" s="1" t="s">
        <v>3952</v>
      </c>
      <c r="AN1326" s="1" t="s">
        <v>3960</v>
      </c>
      <c r="AO1326" s="1" t="s">
        <v>4203</v>
      </c>
      <c r="AP1326" s="1" t="s">
        <v>4214</v>
      </c>
      <c r="AQ1326" s="1"/>
      <c r="AR1326">
        <v>1239</v>
      </c>
      <c r="AS1326">
        <v>334</v>
      </c>
      <c r="AT1326" s="1" t="s">
        <v>4236</v>
      </c>
      <c r="AU1326">
        <v>900</v>
      </c>
      <c r="AV1326" s="1" t="s">
        <v>4556</v>
      </c>
      <c r="AW1326" s="1" t="s">
        <v>3938</v>
      </c>
      <c r="AX1326">
        <v>1101</v>
      </c>
      <c r="AY1326">
        <v>136030</v>
      </c>
      <c r="AZ1326">
        <v>3</v>
      </c>
      <c r="BA1326" s="1" t="s">
        <v>3429</v>
      </c>
    </row>
    <row r="1327" spans="1:53">
      <c r="A1327" s="1" t="s">
        <v>1323</v>
      </c>
      <c r="B1327">
        <v>0</v>
      </c>
      <c r="C1327">
        <v>98500</v>
      </c>
      <c r="D1327" s="1" t="s">
        <v>2297</v>
      </c>
      <c r="E1327">
        <v>20</v>
      </c>
      <c r="F1327">
        <v>139316</v>
      </c>
      <c r="G1327">
        <v>4</v>
      </c>
      <c r="H1327" s="1"/>
      <c r="I1327" s="1" t="s">
        <v>2427</v>
      </c>
      <c r="J1327" s="1" t="s">
        <v>2462</v>
      </c>
      <c r="K1327" s="1" t="s">
        <v>2466</v>
      </c>
      <c r="L1327" s="1" t="s">
        <v>2472</v>
      </c>
      <c r="M1327" s="1" t="s">
        <v>2583</v>
      </c>
      <c r="N1327" s="1" t="s">
        <v>2607</v>
      </c>
      <c r="O1327" s="1"/>
      <c r="P1327">
        <v>197</v>
      </c>
      <c r="Q1327" s="1" t="s">
        <v>3019</v>
      </c>
      <c r="R1327" s="1" t="s">
        <v>3107</v>
      </c>
      <c r="S1327" s="1"/>
      <c r="T1327" s="1" t="s">
        <v>3110</v>
      </c>
      <c r="U1327" s="1" t="s">
        <v>3268</v>
      </c>
      <c r="V1327" s="1" t="s">
        <v>3388</v>
      </c>
      <c r="W1327" s="1" t="s">
        <v>3396</v>
      </c>
      <c r="X1327" s="1"/>
      <c r="Y1327" s="3">
        <v>46233</v>
      </c>
      <c r="Z1327" s="1" t="s">
        <v>3426</v>
      </c>
      <c r="AA1327" s="3">
        <v>46233</v>
      </c>
      <c r="AB1327" s="1" t="s">
        <v>3416</v>
      </c>
      <c r="AC1327" s="1" t="s">
        <v>3904</v>
      </c>
      <c r="AD1327" s="1" t="s">
        <v>3933</v>
      </c>
      <c r="AE1327" s="1" t="s">
        <v>3934</v>
      </c>
      <c r="AF1327" s="1" t="s">
        <v>3938</v>
      </c>
      <c r="AG1327" s="1" t="s">
        <v>2472</v>
      </c>
      <c r="AH1327" s="1" t="s">
        <v>2583</v>
      </c>
      <c r="AI1327" s="1" t="s">
        <v>3948</v>
      </c>
      <c r="AJ1327" s="1"/>
      <c r="AK1327" s="1"/>
      <c r="AL1327" s="1" t="s">
        <v>3952</v>
      </c>
      <c r="AM1327" s="1" t="s">
        <v>3952</v>
      </c>
      <c r="AN1327" s="1" t="s">
        <v>3960</v>
      </c>
      <c r="AO1327" s="1" t="s">
        <v>4203</v>
      </c>
      <c r="AP1327" s="1" t="s">
        <v>4214</v>
      </c>
      <c r="AQ1327" s="1"/>
      <c r="AR1327">
        <v>17065</v>
      </c>
      <c r="AS1327">
        <v>197</v>
      </c>
      <c r="AT1327" s="1" t="s">
        <v>4235</v>
      </c>
      <c r="AU1327">
        <v>500</v>
      </c>
      <c r="AV1327" s="1" t="s">
        <v>4557</v>
      </c>
      <c r="AW1327" s="1" t="s">
        <v>3938</v>
      </c>
      <c r="AX1327">
        <v>1101</v>
      </c>
      <c r="AY1327">
        <v>136030</v>
      </c>
      <c r="AZ1327">
        <v>4</v>
      </c>
      <c r="BA1327" s="1" t="s">
        <v>3429</v>
      </c>
    </row>
    <row r="1328" spans="1:53">
      <c r="A1328" s="1" t="s">
        <v>1324</v>
      </c>
      <c r="B1328">
        <v>0</v>
      </c>
      <c r="C1328">
        <v>3232000</v>
      </c>
      <c r="D1328" s="1" t="s">
        <v>2298</v>
      </c>
      <c r="E1328">
        <v>20</v>
      </c>
      <c r="F1328">
        <v>139316</v>
      </c>
      <c r="G1328">
        <v>5</v>
      </c>
      <c r="H1328" s="1"/>
      <c r="I1328" s="1" t="s">
        <v>2427</v>
      </c>
      <c r="J1328" s="1" t="s">
        <v>2462</v>
      </c>
      <c r="K1328" s="1" t="s">
        <v>2466</v>
      </c>
      <c r="L1328" s="1" t="s">
        <v>2472</v>
      </c>
      <c r="M1328" s="1" t="s">
        <v>2583</v>
      </c>
      <c r="N1328" s="1" t="s">
        <v>2607</v>
      </c>
      <c r="O1328" s="1"/>
      <c r="P1328">
        <v>202</v>
      </c>
      <c r="Q1328" s="1" t="s">
        <v>3020</v>
      </c>
      <c r="R1328" s="1" t="s">
        <v>3107</v>
      </c>
      <c r="S1328" s="1"/>
      <c r="T1328" s="1" t="s">
        <v>3110</v>
      </c>
      <c r="U1328" s="1" t="s">
        <v>3268</v>
      </c>
      <c r="V1328" s="1" t="s">
        <v>3388</v>
      </c>
      <c r="W1328" s="1" t="s">
        <v>3396</v>
      </c>
      <c r="X1328" s="1"/>
      <c r="Y1328" s="3">
        <v>46233</v>
      </c>
      <c r="Z1328" s="1" t="s">
        <v>3426</v>
      </c>
      <c r="AA1328" s="3">
        <v>46233</v>
      </c>
      <c r="AB1328" s="1" t="s">
        <v>3416</v>
      </c>
      <c r="AC1328" s="1" t="s">
        <v>3904</v>
      </c>
      <c r="AD1328" s="1" t="s">
        <v>3933</v>
      </c>
      <c r="AE1328" s="1" t="s">
        <v>3934</v>
      </c>
      <c r="AF1328" s="1" t="s">
        <v>3938</v>
      </c>
      <c r="AG1328" s="1" t="s">
        <v>2472</v>
      </c>
      <c r="AH1328" s="1" t="s">
        <v>2583</v>
      </c>
      <c r="AI1328" s="1" t="s">
        <v>3948</v>
      </c>
      <c r="AJ1328" s="1"/>
      <c r="AK1328" s="1"/>
      <c r="AL1328" s="1" t="s">
        <v>3952</v>
      </c>
      <c r="AM1328" s="1" t="s">
        <v>3952</v>
      </c>
      <c r="AN1328" s="1" t="s">
        <v>3960</v>
      </c>
      <c r="AO1328" s="1" t="s">
        <v>4203</v>
      </c>
      <c r="AP1328" s="1" t="s">
        <v>4214</v>
      </c>
      <c r="AQ1328" s="1"/>
      <c r="AR1328">
        <v>1222</v>
      </c>
      <c r="AS1328">
        <v>202</v>
      </c>
      <c r="AT1328" s="1" t="s">
        <v>4236</v>
      </c>
      <c r="AU1328">
        <v>16000</v>
      </c>
      <c r="AV1328" s="1" t="s">
        <v>4558</v>
      </c>
      <c r="AW1328" s="1" t="s">
        <v>3938</v>
      </c>
      <c r="AX1328">
        <v>1101</v>
      </c>
      <c r="AY1328">
        <v>136030</v>
      </c>
      <c r="AZ1328">
        <v>5</v>
      </c>
      <c r="BA1328" s="1" t="s">
        <v>3429</v>
      </c>
    </row>
    <row r="1329" spans="1:53">
      <c r="A1329" s="1" t="s">
        <v>1325</v>
      </c>
      <c r="B1329">
        <v>0</v>
      </c>
      <c r="C1329">
        <v>1827000</v>
      </c>
      <c r="D1329" s="1" t="s">
        <v>2299</v>
      </c>
      <c r="E1329">
        <v>20</v>
      </c>
      <c r="F1329">
        <v>139316</v>
      </c>
      <c r="G1329">
        <v>6</v>
      </c>
      <c r="H1329" s="1"/>
      <c r="I1329" s="1" t="s">
        <v>2427</v>
      </c>
      <c r="J1329" s="1" t="s">
        <v>2462</v>
      </c>
      <c r="K1329" s="1" t="s">
        <v>2466</v>
      </c>
      <c r="L1329" s="1" t="s">
        <v>2472</v>
      </c>
      <c r="M1329" s="1" t="s">
        <v>2583</v>
      </c>
      <c r="N1329" s="1" t="s">
        <v>2607</v>
      </c>
      <c r="O1329" s="1"/>
      <c r="P1329">
        <v>406</v>
      </c>
      <c r="Q1329" s="1" t="s">
        <v>3021</v>
      </c>
      <c r="R1329" s="1" t="s">
        <v>3107</v>
      </c>
      <c r="S1329" s="1"/>
      <c r="T1329" s="1" t="s">
        <v>3110</v>
      </c>
      <c r="U1329" s="1" t="s">
        <v>3268</v>
      </c>
      <c r="V1329" s="1" t="s">
        <v>3388</v>
      </c>
      <c r="W1329" s="1" t="s">
        <v>3396</v>
      </c>
      <c r="X1329" s="1"/>
      <c r="Y1329" s="3">
        <v>46233</v>
      </c>
      <c r="Z1329" s="1" t="s">
        <v>3426</v>
      </c>
      <c r="AA1329" s="3">
        <v>46233</v>
      </c>
      <c r="AB1329" s="1" t="s">
        <v>3416</v>
      </c>
      <c r="AC1329" s="1" t="s">
        <v>3904</v>
      </c>
      <c r="AD1329" s="1" t="s">
        <v>3933</v>
      </c>
      <c r="AE1329" s="1" t="s">
        <v>3934</v>
      </c>
      <c r="AF1329" s="1" t="s">
        <v>3938</v>
      </c>
      <c r="AG1329" s="1" t="s">
        <v>2472</v>
      </c>
      <c r="AH1329" s="1" t="s">
        <v>2583</v>
      </c>
      <c r="AI1329" s="1" t="s">
        <v>3948</v>
      </c>
      <c r="AJ1329" s="1"/>
      <c r="AK1329" s="1"/>
      <c r="AL1329" s="1" t="s">
        <v>3952</v>
      </c>
      <c r="AM1329" s="1" t="s">
        <v>3952</v>
      </c>
      <c r="AN1329" s="1" t="s">
        <v>3960</v>
      </c>
      <c r="AO1329" s="1" t="s">
        <v>4203</v>
      </c>
      <c r="AP1329" s="1" t="s">
        <v>4214</v>
      </c>
      <c r="AQ1329" s="1"/>
      <c r="AR1329">
        <v>10690</v>
      </c>
      <c r="AS1329">
        <v>406</v>
      </c>
      <c r="AT1329" s="1" t="s">
        <v>4237</v>
      </c>
      <c r="AU1329">
        <v>4500</v>
      </c>
      <c r="AV1329" s="1" t="s">
        <v>4559</v>
      </c>
      <c r="AW1329" s="1" t="s">
        <v>3938</v>
      </c>
      <c r="AX1329">
        <v>1101</v>
      </c>
      <c r="AY1329">
        <v>136030</v>
      </c>
      <c r="AZ1329">
        <v>6</v>
      </c>
      <c r="BA1329" s="1" t="s">
        <v>3429</v>
      </c>
    </row>
    <row r="1330" spans="1:53">
      <c r="A1330" s="1" t="s">
        <v>1326</v>
      </c>
      <c r="B1330">
        <v>0</v>
      </c>
      <c r="C1330">
        <v>1287000</v>
      </c>
      <c r="D1330" s="1" t="s">
        <v>2300</v>
      </c>
      <c r="E1330">
        <v>20</v>
      </c>
      <c r="F1330">
        <v>139316</v>
      </c>
      <c r="G1330">
        <v>7</v>
      </c>
      <c r="H1330" s="1"/>
      <c r="I1330" s="1" t="s">
        <v>2427</v>
      </c>
      <c r="J1330" s="1" t="s">
        <v>2462</v>
      </c>
      <c r="K1330" s="1" t="s">
        <v>2466</v>
      </c>
      <c r="L1330" s="1" t="s">
        <v>2472</v>
      </c>
      <c r="M1330" s="1" t="s">
        <v>2583</v>
      </c>
      <c r="N1330" s="1" t="s">
        <v>2607</v>
      </c>
      <c r="O1330" s="1"/>
      <c r="P1330">
        <v>66</v>
      </c>
      <c r="Q1330" s="1" t="s">
        <v>3022</v>
      </c>
      <c r="R1330" s="1" t="s">
        <v>3107</v>
      </c>
      <c r="S1330" s="1"/>
      <c r="T1330" s="1" t="s">
        <v>3110</v>
      </c>
      <c r="U1330" s="1" t="s">
        <v>3268</v>
      </c>
      <c r="V1330" s="1" t="s">
        <v>3388</v>
      </c>
      <c r="W1330" s="1" t="s">
        <v>3396</v>
      </c>
      <c r="X1330" s="1"/>
      <c r="Y1330" s="3">
        <v>46233</v>
      </c>
      <c r="Z1330" s="1" t="s">
        <v>3426</v>
      </c>
      <c r="AA1330" s="3">
        <v>46233</v>
      </c>
      <c r="AB1330" s="1" t="s">
        <v>3416</v>
      </c>
      <c r="AC1330" s="1" t="s">
        <v>3904</v>
      </c>
      <c r="AD1330" s="1" t="s">
        <v>3933</v>
      </c>
      <c r="AE1330" s="1" t="s">
        <v>3934</v>
      </c>
      <c r="AF1330" s="1" t="s">
        <v>3938</v>
      </c>
      <c r="AG1330" s="1" t="s">
        <v>2472</v>
      </c>
      <c r="AH1330" s="1" t="s">
        <v>2583</v>
      </c>
      <c r="AI1330" s="1" t="s">
        <v>3948</v>
      </c>
      <c r="AJ1330" s="1"/>
      <c r="AK1330" s="1"/>
      <c r="AL1330" s="1" t="s">
        <v>3952</v>
      </c>
      <c r="AM1330" s="1" t="s">
        <v>3952</v>
      </c>
      <c r="AN1330" s="1" t="s">
        <v>3960</v>
      </c>
      <c r="AO1330" s="1" t="s">
        <v>4203</v>
      </c>
      <c r="AP1330" s="1" t="s">
        <v>4214</v>
      </c>
      <c r="AQ1330" s="1"/>
      <c r="AR1330">
        <v>17066</v>
      </c>
      <c r="AS1330">
        <v>66</v>
      </c>
      <c r="AT1330" s="1" t="s">
        <v>4235</v>
      </c>
      <c r="AU1330">
        <v>19500</v>
      </c>
      <c r="AV1330" s="1" t="s">
        <v>4560</v>
      </c>
      <c r="AW1330" s="1" t="s">
        <v>3938</v>
      </c>
      <c r="AX1330">
        <v>1101</v>
      </c>
      <c r="AY1330">
        <v>136030</v>
      </c>
      <c r="AZ1330">
        <v>7</v>
      </c>
      <c r="BA1330" s="1" t="s">
        <v>3429</v>
      </c>
    </row>
    <row r="1331" spans="1:53">
      <c r="A1331" s="1" t="s">
        <v>1327</v>
      </c>
      <c r="B1331">
        <v>0</v>
      </c>
      <c r="C1331">
        <v>1145000</v>
      </c>
      <c r="D1331" s="1" t="s">
        <v>2301</v>
      </c>
      <c r="E1331">
        <v>20</v>
      </c>
      <c r="F1331">
        <v>139316</v>
      </c>
      <c r="G1331">
        <v>8</v>
      </c>
      <c r="H1331" s="1"/>
      <c r="I1331" s="1" t="s">
        <v>2428</v>
      </c>
      <c r="J1331" s="1" t="s">
        <v>2462</v>
      </c>
      <c r="K1331" s="1" t="s">
        <v>2466</v>
      </c>
      <c r="L1331" s="1" t="s">
        <v>2472</v>
      </c>
      <c r="M1331" s="1" t="s">
        <v>2583</v>
      </c>
      <c r="N1331" s="1" t="s">
        <v>2607</v>
      </c>
      <c r="O1331" s="1"/>
      <c r="P1331">
        <v>1145</v>
      </c>
      <c r="Q1331" s="1" t="s">
        <v>3023</v>
      </c>
      <c r="R1331" s="1" t="s">
        <v>3107</v>
      </c>
      <c r="S1331" s="1"/>
      <c r="T1331" s="1" t="s">
        <v>3110</v>
      </c>
      <c r="U1331" s="1" t="s">
        <v>3268</v>
      </c>
      <c r="V1331" s="1" t="s">
        <v>3388</v>
      </c>
      <c r="W1331" s="1" t="s">
        <v>3396</v>
      </c>
      <c r="X1331" s="1"/>
      <c r="Y1331" s="3">
        <v>46233</v>
      </c>
      <c r="Z1331" s="1" t="s">
        <v>3426</v>
      </c>
      <c r="AA1331" s="3">
        <v>46233</v>
      </c>
      <c r="AB1331" s="1" t="s">
        <v>3416</v>
      </c>
      <c r="AC1331" s="1" t="s">
        <v>3904</v>
      </c>
      <c r="AD1331" s="1" t="s">
        <v>3933</v>
      </c>
      <c r="AE1331" s="1" t="s">
        <v>3934</v>
      </c>
      <c r="AF1331" s="1" t="s">
        <v>3938</v>
      </c>
      <c r="AG1331" s="1" t="s">
        <v>2472</v>
      </c>
      <c r="AH1331" s="1" t="s">
        <v>2583</v>
      </c>
      <c r="AI1331" s="1" t="s">
        <v>3948</v>
      </c>
      <c r="AJ1331" s="1"/>
      <c r="AK1331" s="1"/>
      <c r="AL1331" s="1" t="s">
        <v>3952</v>
      </c>
      <c r="AM1331" s="1" t="s">
        <v>3952</v>
      </c>
      <c r="AN1331" s="1" t="s">
        <v>3960</v>
      </c>
      <c r="AO1331" s="1" t="s">
        <v>4203</v>
      </c>
      <c r="AP1331" s="1" t="s">
        <v>4214</v>
      </c>
      <c r="AQ1331" s="1"/>
      <c r="AR1331">
        <v>8891</v>
      </c>
      <c r="AS1331">
        <v>1145</v>
      </c>
      <c r="AT1331" s="1" t="s">
        <v>4237</v>
      </c>
      <c r="AU1331">
        <v>1000</v>
      </c>
      <c r="AV1331" s="1" t="s">
        <v>4561</v>
      </c>
      <c r="AW1331" s="1" t="s">
        <v>3938</v>
      </c>
      <c r="AX1331">
        <v>1101</v>
      </c>
      <c r="AY1331">
        <v>136030</v>
      </c>
      <c r="AZ1331">
        <v>8</v>
      </c>
      <c r="BA1331" s="1" t="s">
        <v>3429</v>
      </c>
    </row>
    <row r="1332" spans="1:53">
      <c r="A1332" s="1" t="s">
        <v>1328</v>
      </c>
      <c r="B1332">
        <v>0</v>
      </c>
      <c r="C1332">
        <v>605000.88</v>
      </c>
      <c r="D1332" s="1" t="s">
        <v>2302</v>
      </c>
      <c r="E1332">
        <v>20</v>
      </c>
      <c r="F1332">
        <v>139316</v>
      </c>
      <c r="G1332">
        <v>9</v>
      </c>
      <c r="H1332" s="1"/>
      <c r="I1332" s="1" t="s">
        <v>2430</v>
      </c>
      <c r="J1332" s="1" t="s">
        <v>2462</v>
      </c>
      <c r="K1332" s="1" t="s">
        <v>2466</v>
      </c>
      <c r="L1332" s="1" t="s">
        <v>2472</v>
      </c>
      <c r="M1332" s="1" t="s">
        <v>2583</v>
      </c>
      <c r="N1332" s="1" t="s">
        <v>2607</v>
      </c>
      <c r="O1332" s="1"/>
      <c r="P1332">
        <v>264</v>
      </c>
      <c r="Q1332" s="1" t="s">
        <v>3024</v>
      </c>
      <c r="R1332" s="1" t="s">
        <v>3107</v>
      </c>
      <c r="S1332" s="1"/>
      <c r="T1332" s="1" t="s">
        <v>3110</v>
      </c>
      <c r="U1332" s="1" t="s">
        <v>3268</v>
      </c>
      <c r="V1332" s="1" t="s">
        <v>3388</v>
      </c>
      <c r="W1332" s="1" t="s">
        <v>3396</v>
      </c>
      <c r="X1332" s="1"/>
      <c r="Y1332" s="3">
        <v>46233</v>
      </c>
      <c r="Z1332" s="1" t="s">
        <v>3426</v>
      </c>
      <c r="AA1332" s="3">
        <v>46233</v>
      </c>
      <c r="AB1332" s="1" t="s">
        <v>3416</v>
      </c>
      <c r="AC1332" s="1" t="s">
        <v>3904</v>
      </c>
      <c r="AD1332" s="1" t="s">
        <v>3933</v>
      </c>
      <c r="AE1332" s="1" t="s">
        <v>3934</v>
      </c>
      <c r="AF1332" s="1" t="s">
        <v>3938</v>
      </c>
      <c r="AG1332" s="1" t="s">
        <v>2472</v>
      </c>
      <c r="AH1332" s="1" t="s">
        <v>2583</v>
      </c>
      <c r="AI1332" s="1" t="s">
        <v>3948</v>
      </c>
      <c r="AJ1332" s="1"/>
      <c r="AK1332" s="1"/>
      <c r="AL1332" s="1" t="s">
        <v>3952</v>
      </c>
      <c r="AM1332" s="1" t="s">
        <v>3952</v>
      </c>
      <c r="AN1332" s="1" t="s">
        <v>3960</v>
      </c>
      <c r="AO1332" s="1" t="s">
        <v>4203</v>
      </c>
      <c r="AP1332" s="1" t="s">
        <v>4214</v>
      </c>
      <c r="AQ1332" s="1"/>
      <c r="AR1332">
        <v>9684</v>
      </c>
      <c r="AS1332">
        <v>264</v>
      </c>
      <c r="AT1332" s="1" t="s">
        <v>4237</v>
      </c>
      <c r="AU1332">
        <v>2291.67</v>
      </c>
      <c r="AV1332" s="1" t="s">
        <v>4562</v>
      </c>
      <c r="AW1332" s="1" t="s">
        <v>3938</v>
      </c>
      <c r="AX1332">
        <v>1101</v>
      </c>
      <c r="AY1332">
        <v>136030</v>
      </c>
      <c r="AZ1332">
        <v>9</v>
      </c>
      <c r="BA1332" s="1" t="s">
        <v>3429</v>
      </c>
    </row>
    <row r="1333" spans="1:53">
      <c r="A1333" s="1" t="s">
        <v>1329</v>
      </c>
      <c r="B1333">
        <v>0</v>
      </c>
      <c r="C1333">
        <v>307400</v>
      </c>
      <c r="D1333" s="1" t="s">
        <v>2303</v>
      </c>
      <c r="E1333">
        <v>20</v>
      </c>
      <c r="F1333">
        <v>139316</v>
      </c>
      <c r="G1333">
        <v>10</v>
      </c>
      <c r="H1333" s="1"/>
      <c r="I1333" s="1" t="s">
        <v>2433</v>
      </c>
      <c r="J1333" s="1" t="s">
        <v>2462</v>
      </c>
      <c r="K1333" s="1" t="s">
        <v>2466</v>
      </c>
      <c r="L1333" s="1" t="s">
        <v>2472</v>
      </c>
      <c r="M1333" s="1" t="s">
        <v>2583</v>
      </c>
      <c r="N1333" s="1" t="s">
        <v>2607</v>
      </c>
      <c r="O1333" s="1"/>
      <c r="P1333">
        <v>580</v>
      </c>
      <c r="Q1333" s="1" t="s">
        <v>3025</v>
      </c>
      <c r="R1333" s="1" t="s">
        <v>3107</v>
      </c>
      <c r="S1333" s="1"/>
      <c r="T1333" s="1" t="s">
        <v>3110</v>
      </c>
      <c r="U1333" s="1" t="s">
        <v>3268</v>
      </c>
      <c r="V1333" s="1" t="s">
        <v>3388</v>
      </c>
      <c r="W1333" s="1" t="s">
        <v>3396</v>
      </c>
      <c r="X1333" s="1"/>
      <c r="Y1333" s="3">
        <v>46233</v>
      </c>
      <c r="Z1333" s="1" t="s">
        <v>3426</v>
      </c>
      <c r="AA1333" s="3">
        <v>46233</v>
      </c>
      <c r="AB1333" s="1" t="s">
        <v>3416</v>
      </c>
      <c r="AC1333" s="1" t="s">
        <v>3904</v>
      </c>
      <c r="AD1333" s="1" t="s">
        <v>3933</v>
      </c>
      <c r="AE1333" s="1" t="s">
        <v>3934</v>
      </c>
      <c r="AF1333" s="1" t="s">
        <v>3938</v>
      </c>
      <c r="AG1333" s="1" t="s">
        <v>2472</v>
      </c>
      <c r="AH1333" s="1" t="s">
        <v>2583</v>
      </c>
      <c r="AI1333" s="1" t="s">
        <v>3948</v>
      </c>
      <c r="AJ1333" s="1"/>
      <c r="AK1333" s="1"/>
      <c r="AL1333" s="1" t="s">
        <v>3952</v>
      </c>
      <c r="AM1333" s="1" t="s">
        <v>3952</v>
      </c>
      <c r="AN1333" s="1" t="s">
        <v>3960</v>
      </c>
      <c r="AO1333" s="1" t="s">
        <v>4203</v>
      </c>
      <c r="AP1333" s="1" t="s">
        <v>4214</v>
      </c>
      <c r="AQ1333" s="1"/>
      <c r="AR1333">
        <v>13360</v>
      </c>
      <c r="AS1333">
        <v>580</v>
      </c>
      <c r="AT1333" s="1" t="s">
        <v>4237</v>
      </c>
      <c r="AU1333">
        <v>530</v>
      </c>
      <c r="AV1333" s="1" t="s">
        <v>4563</v>
      </c>
      <c r="AW1333" s="1" t="s">
        <v>3938</v>
      </c>
      <c r="AX1333">
        <v>1101</v>
      </c>
      <c r="AY1333">
        <v>136030</v>
      </c>
      <c r="AZ1333">
        <v>10</v>
      </c>
      <c r="BA1333" s="1" t="s">
        <v>3429</v>
      </c>
    </row>
    <row r="1334" spans="1:53">
      <c r="A1334" s="1" t="s">
        <v>1330</v>
      </c>
      <c r="B1334">
        <v>0</v>
      </c>
      <c r="C1334">
        <v>1201200</v>
      </c>
      <c r="D1334" s="1" t="s">
        <v>2304</v>
      </c>
      <c r="E1334">
        <v>20</v>
      </c>
      <c r="F1334">
        <v>139316</v>
      </c>
      <c r="G1334">
        <v>11</v>
      </c>
      <c r="H1334" s="1"/>
      <c r="I1334" s="1" t="s">
        <v>2438</v>
      </c>
      <c r="J1334" s="1" t="s">
        <v>2462</v>
      </c>
      <c r="K1334" s="1" t="s">
        <v>2466</v>
      </c>
      <c r="L1334" s="1" t="s">
        <v>2472</v>
      </c>
      <c r="M1334" s="1" t="s">
        <v>2583</v>
      </c>
      <c r="N1334" s="1" t="s">
        <v>2607</v>
      </c>
      <c r="O1334" s="1"/>
      <c r="P1334">
        <v>154</v>
      </c>
      <c r="Q1334" s="1" t="s">
        <v>3026</v>
      </c>
      <c r="R1334" s="1" t="s">
        <v>3107</v>
      </c>
      <c r="S1334" s="1"/>
      <c r="T1334" s="1" t="s">
        <v>3110</v>
      </c>
      <c r="U1334" s="1" t="s">
        <v>3268</v>
      </c>
      <c r="V1334" s="1" t="s">
        <v>3388</v>
      </c>
      <c r="W1334" s="1" t="s">
        <v>3396</v>
      </c>
      <c r="X1334" s="1"/>
      <c r="Y1334" s="3">
        <v>46233</v>
      </c>
      <c r="Z1334" s="1" t="s">
        <v>3426</v>
      </c>
      <c r="AA1334" s="3">
        <v>46233</v>
      </c>
      <c r="AB1334" s="1" t="s">
        <v>3416</v>
      </c>
      <c r="AC1334" s="1" t="s">
        <v>3904</v>
      </c>
      <c r="AD1334" s="1" t="s">
        <v>3933</v>
      </c>
      <c r="AE1334" s="1" t="s">
        <v>3934</v>
      </c>
      <c r="AF1334" s="1" t="s">
        <v>3938</v>
      </c>
      <c r="AG1334" s="1" t="s">
        <v>2472</v>
      </c>
      <c r="AH1334" s="1" t="s">
        <v>2583</v>
      </c>
      <c r="AI1334" s="1" t="s">
        <v>3948</v>
      </c>
      <c r="AJ1334" s="1"/>
      <c r="AK1334" s="1"/>
      <c r="AL1334" s="1" t="s">
        <v>3952</v>
      </c>
      <c r="AM1334" s="1" t="s">
        <v>3952</v>
      </c>
      <c r="AN1334" s="1" t="s">
        <v>3960</v>
      </c>
      <c r="AO1334" s="1" t="s">
        <v>4203</v>
      </c>
      <c r="AP1334" s="1" t="s">
        <v>4214</v>
      </c>
      <c r="AQ1334" s="1"/>
      <c r="AR1334">
        <v>17121</v>
      </c>
      <c r="AS1334">
        <v>154</v>
      </c>
      <c r="AT1334" s="1" t="s">
        <v>4235</v>
      </c>
      <c r="AU1334">
        <v>7800</v>
      </c>
      <c r="AV1334" s="1" t="s">
        <v>4564</v>
      </c>
      <c r="AW1334" s="1" t="s">
        <v>3938</v>
      </c>
      <c r="AX1334">
        <v>1101</v>
      </c>
      <c r="AY1334">
        <v>136030</v>
      </c>
      <c r="AZ1334">
        <v>11</v>
      </c>
      <c r="BA1334" s="1" t="s">
        <v>3429</v>
      </c>
    </row>
    <row r="1335" spans="1:53">
      <c r="A1335" s="1" t="s">
        <v>1331</v>
      </c>
      <c r="B1335">
        <v>0</v>
      </c>
      <c r="C1335">
        <v>6672000</v>
      </c>
      <c r="D1335" s="1" t="s">
        <v>2305</v>
      </c>
      <c r="E1335">
        <v>20</v>
      </c>
      <c r="F1335">
        <v>139316</v>
      </c>
      <c r="G1335">
        <v>12</v>
      </c>
      <c r="H1335" s="1"/>
      <c r="I1335" s="1" t="s">
        <v>2427</v>
      </c>
      <c r="J1335" s="1" t="s">
        <v>2462</v>
      </c>
      <c r="K1335" s="1" t="s">
        <v>2466</v>
      </c>
      <c r="L1335" s="1" t="s">
        <v>2472</v>
      </c>
      <c r="M1335" s="1" t="s">
        <v>2583</v>
      </c>
      <c r="N1335" s="1" t="s">
        <v>2607</v>
      </c>
      <c r="O1335" s="1"/>
      <c r="P1335">
        <v>278</v>
      </c>
      <c r="Q1335" s="1" t="s">
        <v>3027</v>
      </c>
      <c r="R1335" s="1" t="s">
        <v>3107</v>
      </c>
      <c r="S1335" s="1"/>
      <c r="T1335" s="1" t="s">
        <v>3110</v>
      </c>
      <c r="U1335" s="1" t="s">
        <v>3268</v>
      </c>
      <c r="V1335" s="1" t="s">
        <v>3388</v>
      </c>
      <c r="W1335" s="1" t="s">
        <v>3396</v>
      </c>
      <c r="X1335" s="1"/>
      <c r="Y1335" s="3">
        <v>46233</v>
      </c>
      <c r="Z1335" s="1" t="s">
        <v>3426</v>
      </c>
      <c r="AA1335" s="3">
        <v>46233</v>
      </c>
      <c r="AB1335" s="1" t="s">
        <v>3416</v>
      </c>
      <c r="AC1335" s="1" t="s">
        <v>3904</v>
      </c>
      <c r="AD1335" s="1" t="s">
        <v>3933</v>
      </c>
      <c r="AE1335" s="1" t="s">
        <v>3934</v>
      </c>
      <c r="AF1335" s="1" t="s">
        <v>3938</v>
      </c>
      <c r="AG1335" s="1" t="s">
        <v>2472</v>
      </c>
      <c r="AH1335" s="1" t="s">
        <v>2583</v>
      </c>
      <c r="AI1335" s="1" t="s">
        <v>3948</v>
      </c>
      <c r="AJ1335" s="1"/>
      <c r="AK1335" s="1"/>
      <c r="AL1335" s="1" t="s">
        <v>3952</v>
      </c>
      <c r="AM1335" s="1" t="s">
        <v>3952</v>
      </c>
      <c r="AN1335" s="1" t="s">
        <v>3960</v>
      </c>
      <c r="AO1335" s="1" t="s">
        <v>4203</v>
      </c>
      <c r="AP1335" s="1" t="s">
        <v>4214</v>
      </c>
      <c r="AQ1335" s="1"/>
      <c r="AR1335">
        <v>9776</v>
      </c>
      <c r="AS1335">
        <v>278</v>
      </c>
      <c r="AT1335" s="1" t="s">
        <v>4237</v>
      </c>
      <c r="AU1335">
        <v>24000</v>
      </c>
      <c r="AV1335" s="1" t="s">
        <v>4565</v>
      </c>
      <c r="AW1335" s="1" t="s">
        <v>3938</v>
      </c>
      <c r="AX1335">
        <v>1101</v>
      </c>
      <c r="AY1335">
        <v>136030</v>
      </c>
      <c r="AZ1335">
        <v>12</v>
      </c>
      <c r="BA1335" s="1" t="s">
        <v>3429</v>
      </c>
    </row>
    <row r="1336" spans="1:53">
      <c r="A1336" s="1" t="s">
        <v>1332</v>
      </c>
      <c r="B1336">
        <v>0</v>
      </c>
      <c r="C1336">
        <v>8127000</v>
      </c>
      <c r="D1336" s="1" t="s">
        <v>2306</v>
      </c>
      <c r="E1336">
        <v>20</v>
      </c>
      <c r="F1336">
        <v>139316</v>
      </c>
      <c r="G1336">
        <v>13</v>
      </c>
      <c r="H1336" s="1"/>
      <c r="I1336" s="1" t="s">
        <v>2427</v>
      </c>
      <c r="J1336" s="1" t="s">
        <v>2462</v>
      </c>
      <c r="K1336" s="1" t="s">
        <v>2466</v>
      </c>
      <c r="L1336" s="1" t="s">
        <v>2472</v>
      </c>
      <c r="M1336" s="1" t="s">
        <v>2583</v>
      </c>
      <c r="N1336" s="1" t="s">
        <v>2607</v>
      </c>
      <c r="O1336" s="1"/>
      <c r="P1336">
        <v>602</v>
      </c>
      <c r="Q1336" s="1" t="s">
        <v>3028</v>
      </c>
      <c r="R1336" s="1" t="s">
        <v>3107</v>
      </c>
      <c r="S1336" s="1"/>
      <c r="T1336" s="1" t="s">
        <v>3110</v>
      </c>
      <c r="U1336" s="1" t="s">
        <v>3268</v>
      </c>
      <c r="V1336" s="1" t="s">
        <v>3388</v>
      </c>
      <c r="W1336" s="1" t="s">
        <v>3396</v>
      </c>
      <c r="X1336" s="1"/>
      <c r="Y1336" s="3">
        <v>46233</v>
      </c>
      <c r="Z1336" s="1" t="s">
        <v>3426</v>
      </c>
      <c r="AA1336" s="3">
        <v>46233</v>
      </c>
      <c r="AB1336" s="1" t="s">
        <v>3416</v>
      </c>
      <c r="AC1336" s="1" t="s">
        <v>3904</v>
      </c>
      <c r="AD1336" s="1" t="s">
        <v>3933</v>
      </c>
      <c r="AE1336" s="1" t="s">
        <v>3934</v>
      </c>
      <c r="AF1336" s="1" t="s">
        <v>3938</v>
      </c>
      <c r="AG1336" s="1" t="s">
        <v>2472</v>
      </c>
      <c r="AH1336" s="1" t="s">
        <v>2583</v>
      </c>
      <c r="AI1336" s="1" t="s">
        <v>3948</v>
      </c>
      <c r="AJ1336" s="1"/>
      <c r="AK1336" s="1"/>
      <c r="AL1336" s="1" t="s">
        <v>3952</v>
      </c>
      <c r="AM1336" s="1" t="s">
        <v>3952</v>
      </c>
      <c r="AN1336" s="1" t="s">
        <v>3960</v>
      </c>
      <c r="AO1336" s="1" t="s">
        <v>4203</v>
      </c>
      <c r="AP1336" s="1" t="s">
        <v>4214</v>
      </c>
      <c r="AQ1336" s="1"/>
      <c r="AR1336">
        <v>9780</v>
      </c>
      <c r="AS1336">
        <v>602</v>
      </c>
      <c r="AT1336" s="1" t="s">
        <v>4237</v>
      </c>
      <c r="AU1336">
        <v>13500</v>
      </c>
      <c r="AV1336" s="1" t="s">
        <v>4566</v>
      </c>
      <c r="AW1336" s="1" t="s">
        <v>3938</v>
      </c>
      <c r="AX1336">
        <v>1101</v>
      </c>
      <c r="AY1336">
        <v>136030</v>
      </c>
      <c r="AZ1336">
        <v>13</v>
      </c>
      <c r="BA1336" s="1" t="s">
        <v>3429</v>
      </c>
    </row>
    <row r="1337" spans="1:53">
      <c r="A1337" s="1" t="s">
        <v>1333</v>
      </c>
      <c r="B1337">
        <v>0</v>
      </c>
      <c r="C1337">
        <v>6500</v>
      </c>
      <c r="D1337" s="1" t="s">
        <v>2307</v>
      </c>
      <c r="E1337">
        <v>20</v>
      </c>
      <c r="F1337">
        <v>139316</v>
      </c>
      <c r="G1337">
        <v>14</v>
      </c>
      <c r="H1337" s="1"/>
      <c r="I1337" s="1" t="s">
        <v>2427</v>
      </c>
      <c r="J1337" s="1" t="s">
        <v>2462</v>
      </c>
      <c r="K1337" s="1" t="s">
        <v>2466</v>
      </c>
      <c r="L1337" s="1" t="s">
        <v>2472</v>
      </c>
      <c r="M1337" s="1" t="s">
        <v>2583</v>
      </c>
      <c r="N1337" s="1" t="s">
        <v>2607</v>
      </c>
      <c r="O1337" s="1"/>
      <c r="P1337">
        <v>1</v>
      </c>
      <c r="Q1337" s="1" t="s">
        <v>3029</v>
      </c>
      <c r="R1337" s="1" t="s">
        <v>3107</v>
      </c>
      <c r="S1337" s="1"/>
      <c r="T1337" s="1" t="s">
        <v>3110</v>
      </c>
      <c r="U1337" s="1" t="s">
        <v>3268</v>
      </c>
      <c r="V1337" s="1" t="s">
        <v>3388</v>
      </c>
      <c r="W1337" s="1" t="s">
        <v>3396</v>
      </c>
      <c r="X1337" s="1"/>
      <c r="Y1337" s="3">
        <v>46233</v>
      </c>
      <c r="Z1337" s="1" t="s">
        <v>3426</v>
      </c>
      <c r="AA1337" s="3">
        <v>46233</v>
      </c>
      <c r="AB1337" s="1" t="s">
        <v>3416</v>
      </c>
      <c r="AC1337" s="1" t="s">
        <v>3904</v>
      </c>
      <c r="AD1337" s="1" t="s">
        <v>3933</v>
      </c>
      <c r="AE1337" s="1" t="s">
        <v>3934</v>
      </c>
      <c r="AF1337" s="1" t="s">
        <v>3938</v>
      </c>
      <c r="AG1337" s="1" t="s">
        <v>2472</v>
      </c>
      <c r="AH1337" s="1" t="s">
        <v>2583</v>
      </c>
      <c r="AI1337" s="1" t="s">
        <v>3948</v>
      </c>
      <c r="AJ1337" s="1"/>
      <c r="AK1337" s="1"/>
      <c r="AL1337" s="1" t="s">
        <v>3952</v>
      </c>
      <c r="AM1337" s="1" t="s">
        <v>3952</v>
      </c>
      <c r="AN1337" s="1" t="s">
        <v>3960</v>
      </c>
      <c r="AO1337" s="1" t="s">
        <v>4203</v>
      </c>
      <c r="AP1337" s="1" t="s">
        <v>4214</v>
      </c>
      <c r="AQ1337" s="1"/>
      <c r="AR1337">
        <v>1202</v>
      </c>
      <c r="AS1337">
        <v>1</v>
      </c>
      <c r="AT1337" s="1" t="s">
        <v>4236</v>
      </c>
      <c r="AU1337">
        <v>6500</v>
      </c>
      <c r="AV1337" s="1" t="s">
        <v>4555</v>
      </c>
      <c r="AW1337" s="1" t="s">
        <v>3938</v>
      </c>
      <c r="AX1337">
        <v>1101</v>
      </c>
      <c r="AY1337">
        <v>136030</v>
      </c>
      <c r="AZ1337">
        <v>14</v>
      </c>
      <c r="BA1337" s="1" t="s">
        <v>3429</v>
      </c>
    </row>
    <row r="1338" spans="1:53">
      <c r="A1338" s="1" t="s">
        <v>1334</v>
      </c>
      <c r="B1338">
        <v>0</v>
      </c>
      <c r="C1338">
        <v>307500</v>
      </c>
      <c r="D1338" s="1" t="s">
        <v>2308</v>
      </c>
      <c r="E1338">
        <v>20</v>
      </c>
      <c r="F1338">
        <v>139316</v>
      </c>
      <c r="G1338">
        <v>15</v>
      </c>
      <c r="H1338" s="1"/>
      <c r="I1338" s="1" t="s">
        <v>2427</v>
      </c>
      <c r="J1338" s="1" t="s">
        <v>2462</v>
      </c>
      <c r="K1338" s="1" t="s">
        <v>2466</v>
      </c>
      <c r="L1338" s="1" t="s">
        <v>2472</v>
      </c>
      <c r="M1338" s="1" t="s">
        <v>2583</v>
      </c>
      <c r="N1338" s="1" t="s">
        <v>2607</v>
      </c>
      <c r="O1338" s="1"/>
      <c r="P1338">
        <v>41</v>
      </c>
      <c r="Q1338" s="1" t="s">
        <v>3030</v>
      </c>
      <c r="R1338" s="1" t="s">
        <v>3107</v>
      </c>
      <c r="S1338" s="1"/>
      <c r="T1338" s="1" t="s">
        <v>3110</v>
      </c>
      <c r="U1338" s="1" t="s">
        <v>3268</v>
      </c>
      <c r="V1338" s="1" t="s">
        <v>3388</v>
      </c>
      <c r="W1338" s="1" t="s">
        <v>3396</v>
      </c>
      <c r="X1338" s="1"/>
      <c r="Y1338" s="3">
        <v>46233</v>
      </c>
      <c r="Z1338" s="1" t="s">
        <v>3426</v>
      </c>
      <c r="AA1338" s="3">
        <v>46233</v>
      </c>
      <c r="AB1338" s="1" t="s">
        <v>3416</v>
      </c>
      <c r="AC1338" s="1" t="s">
        <v>3904</v>
      </c>
      <c r="AD1338" s="1" t="s">
        <v>3933</v>
      </c>
      <c r="AE1338" s="1" t="s">
        <v>3934</v>
      </c>
      <c r="AF1338" s="1" t="s">
        <v>3938</v>
      </c>
      <c r="AG1338" s="1" t="s">
        <v>2472</v>
      </c>
      <c r="AH1338" s="1" t="s">
        <v>2583</v>
      </c>
      <c r="AI1338" s="1" t="s">
        <v>3948</v>
      </c>
      <c r="AJ1338" s="1"/>
      <c r="AK1338" s="1"/>
      <c r="AL1338" s="1" t="s">
        <v>3952</v>
      </c>
      <c r="AM1338" s="1" t="s">
        <v>3952</v>
      </c>
      <c r="AN1338" s="1" t="s">
        <v>3960</v>
      </c>
      <c r="AO1338" s="1" t="s">
        <v>4203</v>
      </c>
      <c r="AP1338" s="1" t="s">
        <v>4214</v>
      </c>
      <c r="AQ1338" s="1"/>
      <c r="AR1338">
        <v>9766</v>
      </c>
      <c r="AS1338">
        <v>41</v>
      </c>
      <c r="AT1338" s="1" t="s">
        <v>4237</v>
      </c>
      <c r="AU1338">
        <v>7500</v>
      </c>
      <c r="AV1338" s="1" t="s">
        <v>1388</v>
      </c>
      <c r="AW1338" s="1" t="s">
        <v>3938</v>
      </c>
      <c r="AX1338">
        <v>1101</v>
      </c>
      <c r="AY1338">
        <v>136030</v>
      </c>
      <c r="AZ1338">
        <v>15</v>
      </c>
      <c r="BA1338" s="1" t="s">
        <v>3429</v>
      </c>
    </row>
    <row r="1339" spans="1:53">
      <c r="A1339" s="1" t="s">
        <v>1335</v>
      </c>
      <c r="B1339">
        <v>0</v>
      </c>
      <c r="C1339">
        <v>12833.31</v>
      </c>
      <c r="D1339" s="1" t="s">
        <v>2309</v>
      </c>
      <c r="E1339">
        <v>20</v>
      </c>
      <c r="F1339">
        <v>139316</v>
      </c>
      <c r="G1339">
        <v>16</v>
      </c>
      <c r="H1339" s="1"/>
      <c r="I1339" s="1" t="s">
        <v>2427</v>
      </c>
      <c r="J1339" s="1" t="s">
        <v>2462</v>
      </c>
      <c r="K1339" s="1" t="s">
        <v>2466</v>
      </c>
      <c r="L1339" s="1" t="s">
        <v>2472</v>
      </c>
      <c r="M1339" s="1" t="s">
        <v>2583</v>
      </c>
      <c r="N1339" s="1" t="s">
        <v>2607</v>
      </c>
      <c r="O1339" s="1"/>
      <c r="P1339">
        <v>7</v>
      </c>
      <c r="Q1339" s="1" t="s">
        <v>3031</v>
      </c>
      <c r="R1339" s="1" t="s">
        <v>3107</v>
      </c>
      <c r="S1339" s="1"/>
      <c r="T1339" s="1" t="s">
        <v>3110</v>
      </c>
      <c r="U1339" s="1" t="s">
        <v>3268</v>
      </c>
      <c r="V1339" s="1" t="s">
        <v>3388</v>
      </c>
      <c r="W1339" s="1" t="s">
        <v>3396</v>
      </c>
      <c r="X1339" s="1"/>
      <c r="Y1339" s="3">
        <v>46233</v>
      </c>
      <c r="Z1339" s="1" t="s">
        <v>3426</v>
      </c>
      <c r="AA1339" s="3">
        <v>46233</v>
      </c>
      <c r="AB1339" s="1" t="s">
        <v>3416</v>
      </c>
      <c r="AC1339" s="1" t="s">
        <v>3904</v>
      </c>
      <c r="AD1339" s="1" t="s">
        <v>3933</v>
      </c>
      <c r="AE1339" s="1" t="s">
        <v>3934</v>
      </c>
      <c r="AF1339" s="1" t="s">
        <v>3938</v>
      </c>
      <c r="AG1339" s="1" t="s">
        <v>2472</v>
      </c>
      <c r="AH1339" s="1" t="s">
        <v>2583</v>
      </c>
      <c r="AI1339" s="1" t="s">
        <v>3948</v>
      </c>
      <c r="AJ1339" s="1"/>
      <c r="AK1339" s="1"/>
      <c r="AL1339" s="1" t="s">
        <v>3952</v>
      </c>
      <c r="AM1339" s="1" t="s">
        <v>3952</v>
      </c>
      <c r="AN1339" s="1" t="s">
        <v>3960</v>
      </c>
      <c r="AO1339" s="1" t="s">
        <v>4203</v>
      </c>
      <c r="AP1339" s="1" t="s">
        <v>4214</v>
      </c>
      <c r="AQ1339" s="1"/>
      <c r="AR1339">
        <v>1197</v>
      </c>
      <c r="AS1339">
        <v>7</v>
      </c>
      <c r="AT1339" s="1" t="s">
        <v>4236</v>
      </c>
      <c r="AU1339">
        <v>1833.33</v>
      </c>
      <c r="AV1339" s="1" t="s">
        <v>1342</v>
      </c>
      <c r="AW1339" s="1" t="s">
        <v>3938</v>
      </c>
      <c r="AX1339">
        <v>1101</v>
      </c>
      <c r="AY1339">
        <v>136030</v>
      </c>
      <c r="AZ1339">
        <v>16</v>
      </c>
      <c r="BA1339" s="1" t="s">
        <v>3429</v>
      </c>
    </row>
    <row r="1340" spans="1:53">
      <c r="A1340" s="1" t="s">
        <v>1336</v>
      </c>
      <c r="B1340">
        <v>0</v>
      </c>
      <c r="C1340">
        <v>999000</v>
      </c>
      <c r="D1340" s="1" t="s">
        <v>2310</v>
      </c>
      <c r="E1340">
        <v>20</v>
      </c>
      <c r="F1340">
        <v>139316</v>
      </c>
      <c r="G1340">
        <v>17</v>
      </c>
      <c r="H1340" s="1"/>
      <c r="I1340" s="1" t="s">
        <v>2427</v>
      </c>
      <c r="J1340" s="1" t="s">
        <v>2462</v>
      </c>
      <c r="K1340" s="1" t="s">
        <v>2466</v>
      </c>
      <c r="L1340" s="1" t="s">
        <v>2472</v>
      </c>
      <c r="M1340" s="1" t="s">
        <v>2583</v>
      </c>
      <c r="N1340" s="1" t="s">
        <v>2607</v>
      </c>
      <c r="O1340" s="1"/>
      <c r="P1340">
        <v>222</v>
      </c>
      <c r="Q1340" s="1" t="s">
        <v>3032</v>
      </c>
      <c r="R1340" s="1" t="s">
        <v>3107</v>
      </c>
      <c r="S1340" s="1"/>
      <c r="T1340" s="1" t="s">
        <v>3110</v>
      </c>
      <c r="U1340" s="1" t="s">
        <v>3268</v>
      </c>
      <c r="V1340" s="1" t="s">
        <v>3388</v>
      </c>
      <c r="W1340" s="1" t="s">
        <v>3396</v>
      </c>
      <c r="X1340" s="1"/>
      <c r="Y1340" s="3">
        <v>46233</v>
      </c>
      <c r="Z1340" s="1" t="s">
        <v>3426</v>
      </c>
      <c r="AA1340" s="3">
        <v>46233</v>
      </c>
      <c r="AB1340" s="1" t="s">
        <v>3416</v>
      </c>
      <c r="AC1340" s="1" t="s">
        <v>3904</v>
      </c>
      <c r="AD1340" s="1" t="s">
        <v>3933</v>
      </c>
      <c r="AE1340" s="1" t="s">
        <v>3934</v>
      </c>
      <c r="AF1340" s="1" t="s">
        <v>3938</v>
      </c>
      <c r="AG1340" s="1" t="s">
        <v>2472</v>
      </c>
      <c r="AH1340" s="1" t="s">
        <v>2583</v>
      </c>
      <c r="AI1340" s="1" t="s">
        <v>3948</v>
      </c>
      <c r="AJ1340" s="1"/>
      <c r="AK1340" s="1"/>
      <c r="AL1340" s="1" t="s">
        <v>3952</v>
      </c>
      <c r="AM1340" s="1" t="s">
        <v>3952</v>
      </c>
      <c r="AN1340" s="1" t="s">
        <v>3960</v>
      </c>
      <c r="AO1340" s="1" t="s">
        <v>4203</v>
      </c>
      <c r="AP1340" s="1" t="s">
        <v>4214</v>
      </c>
      <c r="AQ1340" s="1"/>
      <c r="AR1340">
        <v>12282</v>
      </c>
      <c r="AS1340">
        <v>222</v>
      </c>
      <c r="AT1340" s="1" t="s">
        <v>4237</v>
      </c>
      <c r="AU1340">
        <v>4500</v>
      </c>
      <c r="AV1340" s="1" t="s">
        <v>4567</v>
      </c>
      <c r="AW1340" s="1" t="s">
        <v>3938</v>
      </c>
      <c r="AX1340">
        <v>1101</v>
      </c>
      <c r="AY1340">
        <v>136030</v>
      </c>
      <c r="AZ1340">
        <v>17</v>
      </c>
      <c r="BA1340" s="1" t="s">
        <v>3429</v>
      </c>
    </row>
    <row r="1341" spans="1:53">
      <c r="A1341" s="1" t="s">
        <v>1321</v>
      </c>
      <c r="B1341">
        <v>0</v>
      </c>
      <c r="C1341">
        <v>123500</v>
      </c>
      <c r="D1341" s="1" t="s">
        <v>2311</v>
      </c>
      <c r="E1341">
        <v>20</v>
      </c>
      <c r="F1341">
        <v>139316</v>
      </c>
      <c r="G1341">
        <v>18</v>
      </c>
      <c r="H1341" s="1"/>
      <c r="I1341" s="1" t="s">
        <v>2427</v>
      </c>
      <c r="J1341" s="1" t="s">
        <v>2462</v>
      </c>
      <c r="K1341" s="1" t="s">
        <v>2466</v>
      </c>
      <c r="L1341" s="1" t="s">
        <v>2472</v>
      </c>
      <c r="M1341" s="1" t="s">
        <v>2583</v>
      </c>
      <c r="N1341" s="1" t="s">
        <v>2607</v>
      </c>
      <c r="O1341" s="1"/>
      <c r="P1341">
        <v>19</v>
      </c>
      <c r="Q1341" s="1" t="s">
        <v>3033</v>
      </c>
      <c r="R1341" s="1" t="s">
        <v>3107</v>
      </c>
      <c r="S1341" s="1"/>
      <c r="T1341" s="1" t="s">
        <v>3110</v>
      </c>
      <c r="U1341" s="1" t="s">
        <v>3268</v>
      </c>
      <c r="V1341" s="1" t="s">
        <v>3388</v>
      </c>
      <c r="W1341" s="1" t="s">
        <v>3396</v>
      </c>
      <c r="X1341" s="1"/>
      <c r="Y1341" s="3">
        <v>46233</v>
      </c>
      <c r="Z1341" s="1" t="s">
        <v>3426</v>
      </c>
      <c r="AA1341" s="3">
        <v>46233</v>
      </c>
      <c r="AB1341" s="1" t="s">
        <v>3416</v>
      </c>
      <c r="AC1341" s="1" t="s">
        <v>3904</v>
      </c>
      <c r="AD1341" s="1" t="s">
        <v>3933</v>
      </c>
      <c r="AE1341" s="1" t="s">
        <v>3934</v>
      </c>
      <c r="AF1341" s="1" t="s">
        <v>3938</v>
      </c>
      <c r="AG1341" s="1" t="s">
        <v>2472</v>
      </c>
      <c r="AH1341" s="1" t="s">
        <v>2583</v>
      </c>
      <c r="AI1341" s="1" t="s">
        <v>3948</v>
      </c>
      <c r="AJ1341" s="1"/>
      <c r="AK1341" s="1"/>
      <c r="AL1341" s="1" t="s">
        <v>3952</v>
      </c>
      <c r="AM1341" s="1" t="s">
        <v>3952</v>
      </c>
      <c r="AN1341" s="1" t="s">
        <v>3960</v>
      </c>
      <c r="AO1341" s="1" t="s">
        <v>4203</v>
      </c>
      <c r="AP1341" s="1" t="s">
        <v>4214</v>
      </c>
      <c r="AQ1341" s="1"/>
      <c r="AR1341">
        <v>1202</v>
      </c>
      <c r="AS1341">
        <v>19</v>
      </c>
      <c r="AT1341" s="1" t="s">
        <v>4236</v>
      </c>
      <c r="AU1341">
        <v>6500</v>
      </c>
      <c r="AV1341" s="1" t="s">
        <v>4555</v>
      </c>
      <c r="AW1341" s="1" t="s">
        <v>3938</v>
      </c>
      <c r="AX1341">
        <v>1101</v>
      </c>
      <c r="AY1341">
        <v>136030</v>
      </c>
      <c r="AZ1341">
        <v>18</v>
      </c>
      <c r="BA1341" s="1" t="s">
        <v>3429</v>
      </c>
    </row>
    <row r="1342" spans="1:53">
      <c r="A1342" s="1" t="s">
        <v>1337</v>
      </c>
      <c r="B1342">
        <v>5</v>
      </c>
      <c r="C1342">
        <v>594539.29</v>
      </c>
      <c r="D1342" s="1" t="s">
        <v>2312</v>
      </c>
      <c r="E1342">
        <v>20</v>
      </c>
      <c r="F1342">
        <v>139312</v>
      </c>
      <c r="G1342">
        <v>1</v>
      </c>
      <c r="H1342" s="1"/>
      <c r="I1342" s="1" t="s">
        <v>2433</v>
      </c>
      <c r="J1342" s="1" t="s">
        <v>2462</v>
      </c>
      <c r="K1342" s="1" t="s">
        <v>2466</v>
      </c>
      <c r="L1342" s="1" t="s">
        <v>2472</v>
      </c>
      <c r="M1342" s="1" t="s">
        <v>2583</v>
      </c>
      <c r="N1342" s="1" t="s">
        <v>2607</v>
      </c>
      <c r="O1342" s="1"/>
      <c r="P1342">
        <v>751</v>
      </c>
      <c r="Q1342" s="1" t="s">
        <v>3034</v>
      </c>
      <c r="R1342" s="1" t="s">
        <v>3107</v>
      </c>
      <c r="S1342" s="1"/>
      <c r="T1342" s="1" t="s">
        <v>3110</v>
      </c>
      <c r="U1342" s="1" t="s">
        <v>3269</v>
      </c>
      <c r="V1342" s="1" t="s">
        <v>3389</v>
      </c>
      <c r="W1342" s="1" t="s">
        <v>3396</v>
      </c>
      <c r="X1342" s="1"/>
      <c r="Y1342" s="3">
        <v>46233</v>
      </c>
      <c r="Z1342" s="1" t="s">
        <v>3426</v>
      </c>
      <c r="AA1342" s="3">
        <v>46233</v>
      </c>
      <c r="AB1342" s="1" t="s">
        <v>3416</v>
      </c>
      <c r="AC1342" s="1" t="s">
        <v>3904</v>
      </c>
      <c r="AD1342" s="1" t="s">
        <v>3933</v>
      </c>
      <c r="AE1342" s="1" t="s">
        <v>3934</v>
      </c>
      <c r="AF1342" s="1" t="s">
        <v>3938</v>
      </c>
      <c r="AG1342" s="1" t="s">
        <v>2472</v>
      </c>
      <c r="AH1342" s="1" t="s">
        <v>2583</v>
      </c>
      <c r="AI1342" s="1" t="s">
        <v>3948</v>
      </c>
      <c r="AJ1342" s="1"/>
      <c r="AK1342" s="1"/>
      <c r="AL1342" s="1" t="s">
        <v>3952</v>
      </c>
      <c r="AM1342" s="1" t="s">
        <v>3952</v>
      </c>
      <c r="AN1342" s="1" t="s">
        <v>3960</v>
      </c>
      <c r="AO1342" s="1" t="s">
        <v>4017</v>
      </c>
      <c r="AP1342" s="1" t="s">
        <v>4214</v>
      </c>
      <c r="AQ1342" s="1"/>
      <c r="AR1342">
        <v>13362</v>
      </c>
      <c r="AS1342">
        <v>751</v>
      </c>
      <c r="AT1342" s="1" t="s">
        <v>4237</v>
      </c>
      <c r="AU1342">
        <v>833.33</v>
      </c>
      <c r="AV1342" s="1" t="s">
        <v>4568</v>
      </c>
      <c r="AW1342" s="1" t="s">
        <v>3938</v>
      </c>
      <c r="AX1342">
        <v>3052</v>
      </c>
      <c r="AY1342">
        <v>136031</v>
      </c>
      <c r="AZ1342">
        <v>1</v>
      </c>
      <c r="BA1342" s="1" t="s">
        <v>3426</v>
      </c>
    </row>
    <row r="1343" spans="1:53">
      <c r="A1343" s="1" t="s">
        <v>1338</v>
      </c>
      <c r="B1343">
        <v>5</v>
      </c>
      <c r="C1343">
        <v>1408532.45</v>
      </c>
      <c r="D1343" s="1" t="s">
        <v>2313</v>
      </c>
      <c r="E1343">
        <v>20</v>
      </c>
      <c r="F1343">
        <v>139312</v>
      </c>
      <c r="G1343">
        <v>2</v>
      </c>
      <c r="H1343" s="1"/>
      <c r="I1343" s="1" t="s">
        <v>2427</v>
      </c>
      <c r="J1343" s="1" t="s">
        <v>2462</v>
      </c>
      <c r="K1343" s="1" t="s">
        <v>2466</v>
      </c>
      <c r="L1343" s="1" t="s">
        <v>2472</v>
      </c>
      <c r="M1343" s="1" t="s">
        <v>2583</v>
      </c>
      <c r="N1343" s="1" t="s">
        <v>2607</v>
      </c>
      <c r="O1343" s="1"/>
      <c r="P1343">
        <v>278</v>
      </c>
      <c r="Q1343" s="1" t="s">
        <v>3035</v>
      </c>
      <c r="R1343" s="1" t="s">
        <v>3107</v>
      </c>
      <c r="S1343" s="1"/>
      <c r="T1343" s="1" t="s">
        <v>3110</v>
      </c>
      <c r="U1343" s="1" t="s">
        <v>3269</v>
      </c>
      <c r="V1343" s="1" t="s">
        <v>3389</v>
      </c>
      <c r="W1343" s="1" t="s">
        <v>3396</v>
      </c>
      <c r="X1343" s="1"/>
      <c r="Y1343" s="3">
        <v>46233</v>
      </c>
      <c r="Z1343" s="1" t="s">
        <v>3426</v>
      </c>
      <c r="AA1343" s="3">
        <v>46233</v>
      </c>
      <c r="AB1343" s="1" t="s">
        <v>3416</v>
      </c>
      <c r="AC1343" s="1" t="s">
        <v>3904</v>
      </c>
      <c r="AD1343" s="1" t="s">
        <v>3933</v>
      </c>
      <c r="AE1343" s="1" t="s">
        <v>3934</v>
      </c>
      <c r="AF1343" s="1" t="s">
        <v>3938</v>
      </c>
      <c r="AG1343" s="1" t="s">
        <v>2472</v>
      </c>
      <c r="AH1343" s="1" t="s">
        <v>2583</v>
      </c>
      <c r="AI1343" s="1" t="s">
        <v>3948</v>
      </c>
      <c r="AJ1343" s="1"/>
      <c r="AK1343" s="1"/>
      <c r="AL1343" s="1" t="s">
        <v>3952</v>
      </c>
      <c r="AM1343" s="1" t="s">
        <v>3952</v>
      </c>
      <c r="AN1343" s="1" t="s">
        <v>3960</v>
      </c>
      <c r="AO1343" s="1" t="s">
        <v>4017</v>
      </c>
      <c r="AP1343" s="1" t="s">
        <v>4214</v>
      </c>
      <c r="AQ1343" s="1"/>
      <c r="AR1343">
        <v>1193</v>
      </c>
      <c r="AS1343">
        <v>278</v>
      </c>
      <c r="AT1343" s="1" t="s">
        <v>4237</v>
      </c>
      <c r="AU1343">
        <v>5333.33</v>
      </c>
      <c r="AV1343" s="1" t="s">
        <v>4569</v>
      </c>
      <c r="AW1343" s="1" t="s">
        <v>3938</v>
      </c>
      <c r="AX1343">
        <v>3052</v>
      </c>
      <c r="AY1343">
        <v>136031</v>
      </c>
      <c r="AZ1343">
        <v>2</v>
      </c>
      <c r="BA1343" s="1" t="s">
        <v>3426</v>
      </c>
    </row>
    <row r="1344" spans="1:53">
      <c r="A1344" s="1" t="s">
        <v>1339</v>
      </c>
      <c r="B1344">
        <v>5</v>
      </c>
      <c r="C1344">
        <v>381584.1</v>
      </c>
      <c r="D1344" s="1" t="s">
        <v>2314</v>
      </c>
      <c r="E1344">
        <v>20</v>
      </c>
      <c r="F1344">
        <v>139312</v>
      </c>
      <c r="G1344">
        <v>3</v>
      </c>
      <c r="H1344" s="1"/>
      <c r="I1344" s="1" t="s">
        <v>2427</v>
      </c>
      <c r="J1344" s="1" t="s">
        <v>2462</v>
      </c>
      <c r="K1344" s="1" t="s">
        <v>2466</v>
      </c>
      <c r="L1344" s="1" t="s">
        <v>2472</v>
      </c>
      <c r="M1344" s="1" t="s">
        <v>2583</v>
      </c>
      <c r="N1344" s="1" t="s">
        <v>2607</v>
      </c>
      <c r="O1344" s="1"/>
      <c r="P1344">
        <v>241</v>
      </c>
      <c r="Q1344" s="1" t="s">
        <v>3036</v>
      </c>
      <c r="R1344" s="1" t="s">
        <v>3107</v>
      </c>
      <c r="S1344" s="1"/>
      <c r="T1344" s="1" t="s">
        <v>3110</v>
      </c>
      <c r="U1344" s="1" t="s">
        <v>3269</v>
      </c>
      <c r="V1344" s="1" t="s">
        <v>3389</v>
      </c>
      <c r="W1344" s="1" t="s">
        <v>3396</v>
      </c>
      <c r="X1344" s="1"/>
      <c r="Y1344" s="3">
        <v>46233</v>
      </c>
      <c r="Z1344" s="1" t="s">
        <v>3426</v>
      </c>
      <c r="AA1344" s="3">
        <v>46233</v>
      </c>
      <c r="AB1344" s="1" t="s">
        <v>3416</v>
      </c>
      <c r="AC1344" s="1" t="s">
        <v>3904</v>
      </c>
      <c r="AD1344" s="1" t="s">
        <v>3933</v>
      </c>
      <c r="AE1344" s="1" t="s">
        <v>3934</v>
      </c>
      <c r="AF1344" s="1" t="s">
        <v>3938</v>
      </c>
      <c r="AG1344" s="1" t="s">
        <v>2472</v>
      </c>
      <c r="AH1344" s="1" t="s">
        <v>2583</v>
      </c>
      <c r="AI1344" s="1" t="s">
        <v>3948</v>
      </c>
      <c r="AJ1344" s="1"/>
      <c r="AK1344" s="1"/>
      <c r="AL1344" s="1" t="s">
        <v>3952</v>
      </c>
      <c r="AM1344" s="1" t="s">
        <v>3952</v>
      </c>
      <c r="AN1344" s="1" t="s">
        <v>3960</v>
      </c>
      <c r="AO1344" s="1" t="s">
        <v>4017</v>
      </c>
      <c r="AP1344" s="1" t="s">
        <v>4214</v>
      </c>
      <c r="AQ1344" s="1"/>
      <c r="AR1344">
        <v>9522</v>
      </c>
      <c r="AS1344">
        <v>241</v>
      </c>
      <c r="AT1344" s="1" t="s">
        <v>4237</v>
      </c>
      <c r="AU1344">
        <v>1666.67</v>
      </c>
      <c r="AV1344" s="1" t="s">
        <v>4570</v>
      </c>
      <c r="AW1344" s="1" t="s">
        <v>3938</v>
      </c>
      <c r="AX1344">
        <v>3052</v>
      </c>
      <c r="AY1344">
        <v>136031</v>
      </c>
      <c r="AZ1344">
        <v>3</v>
      </c>
      <c r="BA1344" s="1" t="s">
        <v>3426</v>
      </c>
    </row>
    <row r="1345" spans="1:53">
      <c r="A1345" s="1" t="s">
        <v>1339</v>
      </c>
      <c r="B1345">
        <v>5</v>
      </c>
      <c r="C1345">
        <v>22958.240000000002</v>
      </c>
      <c r="D1345" s="1" t="s">
        <v>2315</v>
      </c>
      <c r="E1345">
        <v>20</v>
      </c>
      <c r="F1345">
        <v>139312</v>
      </c>
      <c r="G1345">
        <v>4</v>
      </c>
      <c r="H1345" s="1"/>
      <c r="I1345" s="1" t="s">
        <v>2427</v>
      </c>
      <c r="J1345" s="1" t="s">
        <v>2462</v>
      </c>
      <c r="K1345" s="1" t="s">
        <v>2466</v>
      </c>
      <c r="L1345" s="1" t="s">
        <v>2472</v>
      </c>
      <c r="M1345" s="1" t="s">
        <v>2583</v>
      </c>
      <c r="N1345" s="1" t="s">
        <v>2607</v>
      </c>
      <c r="O1345" s="1"/>
      <c r="P1345">
        <v>29</v>
      </c>
      <c r="Q1345" s="1" t="s">
        <v>3037</v>
      </c>
      <c r="R1345" s="1" t="s">
        <v>3107</v>
      </c>
      <c r="S1345" s="1"/>
      <c r="T1345" s="1" t="s">
        <v>3110</v>
      </c>
      <c r="U1345" s="1" t="s">
        <v>3269</v>
      </c>
      <c r="V1345" s="1" t="s">
        <v>3389</v>
      </c>
      <c r="W1345" s="1" t="s">
        <v>3396</v>
      </c>
      <c r="X1345" s="1"/>
      <c r="Y1345" s="3">
        <v>46233</v>
      </c>
      <c r="Z1345" s="1" t="s">
        <v>3426</v>
      </c>
      <c r="AA1345" s="3">
        <v>46233</v>
      </c>
      <c r="AB1345" s="1" t="s">
        <v>3416</v>
      </c>
      <c r="AC1345" s="1" t="s">
        <v>3904</v>
      </c>
      <c r="AD1345" s="1" t="s">
        <v>3933</v>
      </c>
      <c r="AE1345" s="1" t="s">
        <v>3934</v>
      </c>
      <c r="AF1345" s="1" t="s">
        <v>3938</v>
      </c>
      <c r="AG1345" s="1" t="s">
        <v>2472</v>
      </c>
      <c r="AH1345" s="1" t="s">
        <v>2583</v>
      </c>
      <c r="AI1345" s="1" t="s">
        <v>3948</v>
      </c>
      <c r="AJ1345" s="1"/>
      <c r="AK1345" s="1"/>
      <c r="AL1345" s="1" t="s">
        <v>3952</v>
      </c>
      <c r="AM1345" s="1" t="s">
        <v>3952</v>
      </c>
      <c r="AN1345" s="1" t="s">
        <v>3960</v>
      </c>
      <c r="AO1345" s="1" t="s">
        <v>4017</v>
      </c>
      <c r="AP1345" s="1" t="s">
        <v>4214</v>
      </c>
      <c r="AQ1345" s="1"/>
      <c r="AR1345">
        <v>9522</v>
      </c>
      <c r="AS1345">
        <v>29</v>
      </c>
      <c r="AT1345" s="1" t="s">
        <v>4237</v>
      </c>
      <c r="AU1345">
        <v>833.33</v>
      </c>
      <c r="AV1345" s="1" t="s">
        <v>4570</v>
      </c>
      <c r="AW1345" s="1" t="s">
        <v>3938</v>
      </c>
      <c r="AX1345">
        <v>3052</v>
      </c>
      <c r="AY1345">
        <v>136031</v>
      </c>
      <c r="AZ1345">
        <v>4</v>
      </c>
      <c r="BA1345" s="1" t="s">
        <v>3426</v>
      </c>
    </row>
    <row r="1346" spans="1:53">
      <c r="A1346" s="1" t="s">
        <v>1321</v>
      </c>
      <c r="B1346">
        <v>5</v>
      </c>
      <c r="C1346">
        <v>316666.92</v>
      </c>
      <c r="D1346" s="1" t="s">
        <v>2316</v>
      </c>
      <c r="E1346">
        <v>20</v>
      </c>
      <c r="F1346">
        <v>139312</v>
      </c>
      <c r="G1346">
        <v>5</v>
      </c>
      <c r="H1346" s="1"/>
      <c r="I1346" s="1" t="s">
        <v>2427</v>
      </c>
      <c r="J1346" s="1" t="s">
        <v>2462</v>
      </c>
      <c r="K1346" s="1" t="s">
        <v>2466</v>
      </c>
      <c r="L1346" s="1" t="s">
        <v>2472</v>
      </c>
      <c r="M1346" s="1" t="s">
        <v>2583</v>
      </c>
      <c r="N1346" s="1" t="s">
        <v>2607</v>
      </c>
      <c r="O1346" s="1"/>
      <c r="P1346">
        <v>80</v>
      </c>
      <c r="Q1346" s="1" t="s">
        <v>3038</v>
      </c>
      <c r="R1346" s="1" t="s">
        <v>3107</v>
      </c>
      <c r="S1346" s="1"/>
      <c r="T1346" s="1" t="s">
        <v>3110</v>
      </c>
      <c r="U1346" s="1" t="s">
        <v>3269</v>
      </c>
      <c r="V1346" s="1" t="s">
        <v>3389</v>
      </c>
      <c r="W1346" s="1" t="s">
        <v>3396</v>
      </c>
      <c r="X1346" s="1"/>
      <c r="Y1346" s="3">
        <v>46233</v>
      </c>
      <c r="Z1346" s="1" t="s">
        <v>3426</v>
      </c>
      <c r="AA1346" s="3">
        <v>46233</v>
      </c>
      <c r="AB1346" s="1" t="s">
        <v>3416</v>
      </c>
      <c r="AC1346" s="1" t="s">
        <v>3904</v>
      </c>
      <c r="AD1346" s="1" t="s">
        <v>3933</v>
      </c>
      <c r="AE1346" s="1" t="s">
        <v>3934</v>
      </c>
      <c r="AF1346" s="1" t="s">
        <v>3938</v>
      </c>
      <c r="AG1346" s="1" t="s">
        <v>2472</v>
      </c>
      <c r="AH1346" s="1" t="s">
        <v>2583</v>
      </c>
      <c r="AI1346" s="1" t="s">
        <v>3948</v>
      </c>
      <c r="AJ1346" s="1"/>
      <c r="AK1346" s="1"/>
      <c r="AL1346" s="1" t="s">
        <v>3952</v>
      </c>
      <c r="AM1346" s="1" t="s">
        <v>3952</v>
      </c>
      <c r="AN1346" s="1" t="s">
        <v>3960</v>
      </c>
      <c r="AO1346" s="1" t="s">
        <v>4017</v>
      </c>
      <c r="AP1346" s="1" t="s">
        <v>4214</v>
      </c>
      <c r="AQ1346" s="1"/>
      <c r="AR1346">
        <v>1202</v>
      </c>
      <c r="AS1346">
        <v>80</v>
      </c>
      <c r="AT1346" s="1" t="s">
        <v>4236</v>
      </c>
      <c r="AU1346">
        <v>4166.67</v>
      </c>
      <c r="AV1346" s="1" t="s">
        <v>4555</v>
      </c>
      <c r="AW1346" s="1" t="s">
        <v>3938</v>
      </c>
      <c r="AX1346">
        <v>3052</v>
      </c>
      <c r="AY1346">
        <v>136031</v>
      </c>
      <c r="AZ1346">
        <v>5</v>
      </c>
      <c r="BA1346" s="1" t="s">
        <v>3426</v>
      </c>
    </row>
    <row r="1347" spans="1:53">
      <c r="A1347" s="1" t="s">
        <v>1340</v>
      </c>
      <c r="B1347">
        <v>5</v>
      </c>
      <c r="C1347">
        <v>500334.33</v>
      </c>
      <c r="D1347" s="1" t="s">
        <v>2317</v>
      </c>
      <c r="E1347">
        <v>20</v>
      </c>
      <c r="F1347">
        <v>139312</v>
      </c>
      <c r="G1347">
        <v>6</v>
      </c>
      <c r="H1347" s="1"/>
      <c r="I1347" s="1" t="s">
        <v>2427</v>
      </c>
      <c r="J1347" s="1" t="s">
        <v>2462</v>
      </c>
      <c r="K1347" s="1" t="s">
        <v>2466</v>
      </c>
      <c r="L1347" s="1" t="s">
        <v>2472</v>
      </c>
      <c r="M1347" s="1" t="s">
        <v>2583</v>
      </c>
      <c r="N1347" s="1" t="s">
        <v>2607</v>
      </c>
      <c r="O1347" s="1"/>
      <c r="P1347">
        <v>316</v>
      </c>
      <c r="Q1347" s="1" t="s">
        <v>3039</v>
      </c>
      <c r="R1347" s="1" t="s">
        <v>3107</v>
      </c>
      <c r="S1347" s="1"/>
      <c r="T1347" s="1" t="s">
        <v>3110</v>
      </c>
      <c r="U1347" s="1" t="s">
        <v>3269</v>
      </c>
      <c r="V1347" s="1" t="s">
        <v>3389</v>
      </c>
      <c r="W1347" s="1" t="s">
        <v>3396</v>
      </c>
      <c r="X1347" s="1"/>
      <c r="Y1347" s="3">
        <v>46233</v>
      </c>
      <c r="Z1347" s="1" t="s">
        <v>3426</v>
      </c>
      <c r="AA1347" s="3">
        <v>46233</v>
      </c>
      <c r="AB1347" s="1" t="s">
        <v>3416</v>
      </c>
      <c r="AC1347" s="1" t="s">
        <v>3904</v>
      </c>
      <c r="AD1347" s="1" t="s">
        <v>3933</v>
      </c>
      <c r="AE1347" s="1" t="s">
        <v>3934</v>
      </c>
      <c r="AF1347" s="1" t="s">
        <v>3938</v>
      </c>
      <c r="AG1347" s="1" t="s">
        <v>2472</v>
      </c>
      <c r="AH1347" s="1" t="s">
        <v>2583</v>
      </c>
      <c r="AI1347" s="1" t="s">
        <v>3948</v>
      </c>
      <c r="AJ1347" s="1"/>
      <c r="AK1347" s="1"/>
      <c r="AL1347" s="1" t="s">
        <v>3952</v>
      </c>
      <c r="AM1347" s="1" t="s">
        <v>3952</v>
      </c>
      <c r="AN1347" s="1" t="s">
        <v>3960</v>
      </c>
      <c r="AO1347" s="1" t="s">
        <v>4017</v>
      </c>
      <c r="AP1347" s="1" t="s">
        <v>4214</v>
      </c>
      <c r="AQ1347" s="1"/>
      <c r="AR1347">
        <v>1206</v>
      </c>
      <c r="AS1347">
        <v>316</v>
      </c>
      <c r="AT1347" s="1" t="s">
        <v>4236</v>
      </c>
      <c r="AU1347">
        <v>1666.67</v>
      </c>
      <c r="AV1347" s="1" t="s">
        <v>4571</v>
      </c>
      <c r="AW1347" s="1" t="s">
        <v>3938</v>
      </c>
      <c r="AX1347">
        <v>3052</v>
      </c>
      <c r="AY1347">
        <v>136031</v>
      </c>
      <c r="AZ1347">
        <v>6</v>
      </c>
      <c r="BA1347" s="1" t="s">
        <v>3426</v>
      </c>
    </row>
    <row r="1348" spans="1:53">
      <c r="A1348" s="1" t="s">
        <v>1341</v>
      </c>
      <c r="B1348">
        <v>5</v>
      </c>
      <c r="C1348">
        <v>2200831.13</v>
      </c>
      <c r="D1348" s="1" t="s">
        <v>2318</v>
      </c>
      <c r="E1348">
        <v>20</v>
      </c>
      <c r="F1348">
        <v>139312</v>
      </c>
      <c r="G1348">
        <v>7</v>
      </c>
      <c r="H1348" s="1"/>
      <c r="I1348" s="1" t="s">
        <v>2427</v>
      </c>
      <c r="J1348" s="1" t="s">
        <v>2462</v>
      </c>
      <c r="K1348" s="1" t="s">
        <v>2466</v>
      </c>
      <c r="L1348" s="1" t="s">
        <v>2472</v>
      </c>
      <c r="M1348" s="1" t="s">
        <v>2583</v>
      </c>
      <c r="N1348" s="1" t="s">
        <v>2607</v>
      </c>
      <c r="O1348" s="1"/>
      <c r="P1348">
        <v>695</v>
      </c>
      <c r="Q1348" s="1" t="s">
        <v>3040</v>
      </c>
      <c r="R1348" s="1" t="s">
        <v>3107</v>
      </c>
      <c r="S1348" s="1"/>
      <c r="T1348" s="1" t="s">
        <v>3110</v>
      </c>
      <c r="U1348" s="1" t="s">
        <v>3269</v>
      </c>
      <c r="V1348" s="1" t="s">
        <v>3389</v>
      </c>
      <c r="W1348" s="1" t="s">
        <v>3396</v>
      </c>
      <c r="X1348" s="1"/>
      <c r="Y1348" s="3">
        <v>46233</v>
      </c>
      <c r="Z1348" s="1" t="s">
        <v>3426</v>
      </c>
      <c r="AA1348" s="3">
        <v>46233</v>
      </c>
      <c r="AB1348" s="1" t="s">
        <v>3416</v>
      </c>
      <c r="AC1348" s="1" t="s">
        <v>3904</v>
      </c>
      <c r="AD1348" s="1" t="s">
        <v>3933</v>
      </c>
      <c r="AE1348" s="1" t="s">
        <v>3934</v>
      </c>
      <c r="AF1348" s="1" t="s">
        <v>3938</v>
      </c>
      <c r="AG1348" s="1" t="s">
        <v>2472</v>
      </c>
      <c r="AH1348" s="1" t="s">
        <v>2583</v>
      </c>
      <c r="AI1348" s="1" t="s">
        <v>3948</v>
      </c>
      <c r="AJ1348" s="1"/>
      <c r="AK1348" s="1"/>
      <c r="AL1348" s="1" t="s">
        <v>3952</v>
      </c>
      <c r="AM1348" s="1" t="s">
        <v>3952</v>
      </c>
      <c r="AN1348" s="1" t="s">
        <v>3960</v>
      </c>
      <c r="AO1348" s="1" t="s">
        <v>4017</v>
      </c>
      <c r="AP1348" s="1" t="s">
        <v>4214</v>
      </c>
      <c r="AQ1348" s="1"/>
      <c r="AR1348">
        <v>7868</v>
      </c>
      <c r="AS1348">
        <v>695</v>
      </c>
      <c r="AT1348" s="1" t="s">
        <v>4237</v>
      </c>
      <c r="AU1348">
        <v>3333.33</v>
      </c>
      <c r="AV1348" s="1" t="s">
        <v>1341</v>
      </c>
      <c r="AW1348" s="1" t="s">
        <v>3938</v>
      </c>
      <c r="AX1348">
        <v>3052</v>
      </c>
      <c r="AY1348">
        <v>136031</v>
      </c>
      <c r="AZ1348">
        <v>7</v>
      </c>
      <c r="BA1348" s="1" t="s">
        <v>3426</v>
      </c>
    </row>
    <row r="1349" spans="1:53">
      <c r="A1349" s="1" t="s">
        <v>1342</v>
      </c>
      <c r="B1349">
        <v>5</v>
      </c>
      <c r="C1349">
        <v>593750</v>
      </c>
      <c r="D1349" s="1" t="s">
        <v>2319</v>
      </c>
      <c r="E1349">
        <v>20</v>
      </c>
      <c r="F1349">
        <v>139312</v>
      </c>
      <c r="G1349">
        <v>8</v>
      </c>
      <c r="H1349" s="1"/>
      <c r="I1349" s="1" t="s">
        <v>2427</v>
      </c>
      <c r="J1349" s="1" t="s">
        <v>2462</v>
      </c>
      <c r="K1349" s="1" t="s">
        <v>2466</v>
      </c>
      <c r="L1349" s="1" t="s">
        <v>2472</v>
      </c>
      <c r="M1349" s="1" t="s">
        <v>2583</v>
      </c>
      <c r="N1349" s="1" t="s">
        <v>2607</v>
      </c>
      <c r="O1349" s="1"/>
      <c r="P1349">
        <v>500</v>
      </c>
      <c r="Q1349" s="1" t="s">
        <v>3041</v>
      </c>
      <c r="R1349" s="1" t="s">
        <v>3107</v>
      </c>
      <c r="S1349" s="1"/>
      <c r="T1349" s="1" t="s">
        <v>3110</v>
      </c>
      <c r="U1349" s="1" t="s">
        <v>3269</v>
      </c>
      <c r="V1349" s="1" t="s">
        <v>3389</v>
      </c>
      <c r="W1349" s="1" t="s">
        <v>3396</v>
      </c>
      <c r="X1349" s="1"/>
      <c r="Y1349" s="3">
        <v>46233</v>
      </c>
      <c r="Z1349" s="1" t="s">
        <v>3426</v>
      </c>
      <c r="AA1349" s="3">
        <v>46233</v>
      </c>
      <c r="AB1349" s="1" t="s">
        <v>3416</v>
      </c>
      <c r="AC1349" s="1" t="s">
        <v>3904</v>
      </c>
      <c r="AD1349" s="1" t="s">
        <v>3933</v>
      </c>
      <c r="AE1349" s="1" t="s">
        <v>3934</v>
      </c>
      <c r="AF1349" s="1" t="s">
        <v>3938</v>
      </c>
      <c r="AG1349" s="1" t="s">
        <v>2472</v>
      </c>
      <c r="AH1349" s="1" t="s">
        <v>2583</v>
      </c>
      <c r="AI1349" s="1" t="s">
        <v>3948</v>
      </c>
      <c r="AJ1349" s="1"/>
      <c r="AK1349" s="1"/>
      <c r="AL1349" s="1" t="s">
        <v>3952</v>
      </c>
      <c r="AM1349" s="1" t="s">
        <v>3952</v>
      </c>
      <c r="AN1349" s="1" t="s">
        <v>3960</v>
      </c>
      <c r="AO1349" s="1" t="s">
        <v>4017</v>
      </c>
      <c r="AP1349" s="1" t="s">
        <v>4214</v>
      </c>
      <c r="AQ1349" s="1"/>
      <c r="AR1349">
        <v>1197</v>
      </c>
      <c r="AS1349">
        <v>500</v>
      </c>
      <c r="AT1349" s="1" t="s">
        <v>4236</v>
      </c>
      <c r="AU1349">
        <v>1250</v>
      </c>
      <c r="AV1349" s="1" t="s">
        <v>1342</v>
      </c>
      <c r="AW1349" s="1" t="s">
        <v>3938</v>
      </c>
      <c r="AX1349">
        <v>3052</v>
      </c>
      <c r="AY1349">
        <v>136031</v>
      </c>
      <c r="AZ1349">
        <v>8</v>
      </c>
      <c r="BA1349" s="1" t="s">
        <v>3426</v>
      </c>
    </row>
    <row r="1350" spans="1:53">
      <c r="A1350" s="1" t="s">
        <v>1343</v>
      </c>
      <c r="B1350">
        <v>5</v>
      </c>
      <c r="C1350">
        <v>1190353.3999999999</v>
      </c>
      <c r="D1350" s="1" t="s">
        <v>2320</v>
      </c>
      <c r="E1350">
        <v>20</v>
      </c>
      <c r="F1350">
        <v>139312</v>
      </c>
      <c r="G1350">
        <v>9</v>
      </c>
      <c r="H1350" s="1"/>
      <c r="I1350" s="1" t="s">
        <v>2433</v>
      </c>
      <c r="J1350" s="1" t="s">
        <v>2462</v>
      </c>
      <c r="K1350" s="1" t="s">
        <v>2466</v>
      </c>
      <c r="L1350" s="1" t="s">
        <v>2472</v>
      </c>
      <c r="M1350" s="1" t="s">
        <v>2583</v>
      </c>
      <c r="N1350" s="1" t="s">
        <v>2607</v>
      </c>
      <c r="O1350" s="1"/>
      <c r="P1350">
        <v>1074</v>
      </c>
      <c r="Q1350" s="1" t="s">
        <v>3042</v>
      </c>
      <c r="R1350" s="1" t="s">
        <v>3107</v>
      </c>
      <c r="S1350" s="1"/>
      <c r="T1350" s="1" t="s">
        <v>3110</v>
      </c>
      <c r="U1350" s="1" t="s">
        <v>3269</v>
      </c>
      <c r="V1350" s="1" t="s">
        <v>3389</v>
      </c>
      <c r="W1350" s="1" t="s">
        <v>3396</v>
      </c>
      <c r="X1350" s="1"/>
      <c r="Y1350" s="3">
        <v>46233</v>
      </c>
      <c r="Z1350" s="1" t="s">
        <v>3426</v>
      </c>
      <c r="AA1350" s="3">
        <v>46233</v>
      </c>
      <c r="AB1350" s="1" t="s">
        <v>3416</v>
      </c>
      <c r="AC1350" s="1" t="s">
        <v>3904</v>
      </c>
      <c r="AD1350" s="1" t="s">
        <v>3933</v>
      </c>
      <c r="AE1350" s="1" t="s">
        <v>3934</v>
      </c>
      <c r="AF1350" s="1" t="s">
        <v>3938</v>
      </c>
      <c r="AG1350" s="1" t="s">
        <v>2472</v>
      </c>
      <c r="AH1350" s="1" t="s">
        <v>2583</v>
      </c>
      <c r="AI1350" s="1" t="s">
        <v>3948</v>
      </c>
      <c r="AJ1350" s="1"/>
      <c r="AK1350" s="1"/>
      <c r="AL1350" s="1" t="s">
        <v>3952</v>
      </c>
      <c r="AM1350" s="1" t="s">
        <v>3952</v>
      </c>
      <c r="AN1350" s="1" t="s">
        <v>3960</v>
      </c>
      <c r="AO1350" s="1" t="s">
        <v>4017</v>
      </c>
      <c r="AP1350" s="1" t="s">
        <v>4214</v>
      </c>
      <c r="AQ1350" s="1"/>
      <c r="AR1350">
        <v>13363</v>
      </c>
      <c r="AS1350">
        <v>1074</v>
      </c>
      <c r="AT1350" s="1" t="s">
        <v>4237</v>
      </c>
      <c r="AU1350">
        <v>1166.67</v>
      </c>
      <c r="AV1350" s="1" t="s">
        <v>4572</v>
      </c>
      <c r="AW1350" s="1" t="s">
        <v>3938</v>
      </c>
      <c r="AX1350">
        <v>3052</v>
      </c>
      <c r="AY1350">
        <v>136031</v>
      </c>
      <c r="AZ1350">
        <v>9</v>
      </c>
      <c r="BA1350" s="1" t="s">
        <v>3426</v>
      </c>
    </row>
    <row r="1351" spans="1:53">
      <c r="A1351" s="1" t="s">
        <v>1344</v>
      </c>
      <c r="B1351">
        <v>5</v>
      </c>
      <c r="C1351">
        <v>1770443.75</v>
      </c>
      <c r="D1351" s="1" t="s">
        <v>2321</v>
      </c>
      <c r="E1351">
        <v>20</v>
      </c>
      <c r="F1351">
        <v>139312</v>
      </c>
      <c r="G1351">
        <v>10</v>
      </c>
      <c r="H1351" s="1"/>
      <c r="I1351" s="1" t="s">
        <v>2433</v>
      </c>
      <c r="J1351" s="1" t="s">
        <v>2462</v>
      </c>
      <c r="K1351" s="1" t="s">
        <v>2466</v>
      </c>
      <c r="L1351" s="1" t="s">
        <v>2472</v>
      </c>
      <c r="M1351" s="1" t="s">
        <v>2583</v>
      </c>
      <c r="N1351" s="1" t="s">
        <v>2607</v>
      </c>
      <c r="O1351" s="1"/>
      <c r="P1351">
        <v>877</v>
      </c>
      <c r="Q1351" s="1" t="s">
        <v>3043</v>
      </c>
      <c r="R1351" s="1" t="s">
        <v>3107</v>
      </c>
      <c r="S1351" s="1"/>
      <c r="T1351" s="1" t="s">
        <v>3110</v>
      </c>
      <c r="U1351" s="1" t="s">
        <v>3269</v>
      </c>
      <c r="V1351" s="1" t="s">
        <v>3389</v>
      </c>
      <c r="W1351" s="1" t="s">
        <v>3396</v>
      </c>
      <c r="X1351" s="1"/>
      <c r="Y1351" s="3">
        <v>46233</v>
      </c>
      <c r="Z1351" s="1" t="s">
        <v>3426</v>
      </c>
      <c r="AA1351" s="3">
        <v>46233</v>
      </c>
      <c r="AB1351" s="1" t="s">
        <v>3416</v>
      </c>
      <c r="AC1351" s="1" t="s">
        <v>3904</v>
      </c>
      <c r="AD1351" s="1" t="s">
        <v>3933</v>
      </c>
      <c r="AE1351" s="1" t="s">
        <v>3934</v>
      </c>
      <c r="AF1351" s="1" t="s">
        <v>3938</v>
      </c>
      <c r="AG1351" s="1" t="s">
        <v>2472</v>
      </c>
      <c r="AH1351" s="1" t="s">
        <v>2583</v>
      </c>
      <c r="AI1351" s="1" t="s">
        <v>3948</v>
      </c>
      <c r="AJ1351" s="1"/>
      <c r="AK1351" s="1"/>
      <c r="AL1351" s="1" t="s">
        <v>3952</v>
      </c>
      <c r="AM1351" s="1" t="s">
        <v>3952</v>
      </c>
      <c r="AN1351" s="1" t="s">
        <v>3960</v>
      </c>
      <c r="AO1351" s="1" t="s">
        <v>4017</v>
      </c>
      <c r="AP1351" s="1" t="s">
        <v>4214</v>
      </c>
      <c r="AQ1351" s="1"/>
      <c r="AR1351">
        <v>13364</v>
      </c>
      <c r="AS1351">
        <v>877</v>
      </c>
      <c r="AT1351" s="1" t="s">
        <v>4237</v>
      </c>
      <c r="AU1351">
        <v>2125</v>
      </c>
      <c r="AV1351" s="1" t="s">
        <v>4573</v>
      </c>
      <c r="AW1351" s="1" t="s">
        <v>3938</v>
      </c>
      <c r="AX1351">
        <v>3052</v>
      </c>
      <c r="AY1351">
        <v>136031</v>
      </c>
      <c r="AZ1351">
        <v>10</v>
      </c>
      <c r="BA1351" s="1" t="s">
        <v>3426</v>
      </c>
    </row>
    <row r="1352" spans="1:53">
      <c r="A1352" s="1" t="s">
        <v>1345</v>
      </c>
      <c r="B1352">
        <v>5</v>
      </c>
      <c r="C1352">
        <v>1320500</v>
      </c>
      <c r="D1352" s="1" t="s">
        <v>2322</v>
      </c>
      <c r="E1352">
        <v>20</v>
      </c>
      <c r="F1352">
        <v>139312</v>
      </c>
      <c r="G1352">
        <v>11</v>
      </c>
      <c r="H1352" s="1"/>
      <c r="I1352" s="1" t="s">
        <v>2427</v>
      </c>
      <c r="J1352" s="1" t="s">
        <v>2462</v>
      </c>
      <c r="K1352" s="1" t="s">
        <v>2466</v>
      </c>
      <c r="L1352" s="1" t="s">
        <v>2472</v>
      </c>
      <c r="M1352" s="1" t="s">
        <v>2583</v>
      </c>
      <c r="N1352" s="1" t="s">
        <v>2607</v>
      </c>
      <c r="O1352" s="1"/>
      <c r="P1352">
        <v>278</v>
      </c>
      <c r="Q1352" s="1" t="s">
        <v>3044</v>
      </c>
      <c r="R1352" s="1" t="s">
        <v>3107</v>
      </c>
      <c r="S1352" s="1"/>
      <c r="T1352" s="1" t="s">
        <v>3110</v>
      </c>
      <c r="U1352" s="1" t="s">
        <v>3269</v>
      </c>
      <c r="V1352" s="1" t="s">
        <v>3389</v>
      </c>
      <c r="W1352" s="1" t="s">
        <v>3396</v>
      </c>
      <c r="X1352" s="1"/>
      <c r="Y1352" s="3">
        <v>46233</v>
      </c>
      <c r="Z1352" s="1" t="s">
        <v>3426</v>
      </c>
      <c r="AA1352" s="3">
        <v>46233</v>
      </c>
      <c r="AB1352" s="1" t="s">
        <v>3416</v>
      </c>
      <c r="AC1352" s="1" t="s">
        <v>3904</v>
      </c>
      <c r="AD1352" s="1" t="s">
        <v>3933</v>
      </c>
      <c r="AE1352" s="1" t="s">
        <v>3934</v>
      </c>
      <c r="AF1352" s="1" t="s">
        <v>3938</v>
      </c>
      <c r="AG1352" s="1" t="s">
        <v>2472</v>
      </c>
      <c r="AH1352" s="1" t="s">
        <v>2583</v>
      </c>
      <c r="AI1352" s="1" t="s">
        <v>3948</v>
      </c>
      <c r="AJ1352" s="1"/>
      <c r="AK1352" s="1"/>
      <c r="AL1352" s="1" t="s">
        <v>3952</v>
      </c>
      <c r="AM1352" s="1" t="s">
        <v>3952</v>
      </c>
      <c r="AN1352" s="1" t="s">
        <v>3960</v>
      </c>
      <c r="AO1352" s="1" t="s">
        <v>4017</v>
      </c>
      <c r="AP1352" s="1" t="s">
        <v>4214</v>
      </c>
      <c r="AQ1352" s="1"/>
      <c r="AR1352">
        <v>16423</v>
      </c>
      <c r="AS1352">
        <v>278</v>
      </c>
      <c r="AT1352" s="1" t="s">
        <v>4237</v>
      </c>
      <c r="AU1352">
        <v>5000</v>
      </c>
      <c r="AV1352" s="1" t="s">
        <v>4574</v>
      </c>
      <c r="AW1352" s="1" t="s">
        <v>3938</v>
      </c>
      <c r="AX1352">
        <v>3052</v>
      </c>
      <c r="AY1352">
        <v>136031</v>
      </c>
      <c r="AZ1352">
        <v>11</v>
      </c>
      <c r="BA1352" s="1" t="s">
        <v>3426</v>
      </c>
    </row>
    <row r="1353" spans="1:53">
      <c r="A1353" s="1" t="s">
        <v>1346</v>
      </c>
      <c r="B1353">
        <v>5</v>
      </c>
      <c r="C1353">
        <v>1140002.28</v>
      </c>
      <c r="D1353" s="1" t="s">
        <v>2323</v>
      </c>
      <c r="E1353">
        <v>20</v>
      </c>
      <c r="F1353">
        <v>139312</v>
      </c>
      <c r="G1353">
        <v>12</v>
      </c>
      <c r="H1353" s="1"/>
      <c r="I1353" s="1" t="s">
        <v>2411</v>
      </c>
      <c r="J1353" s="1" t="s">
        <v>2462</v>
      </c>
      <c r="K1353" s="1" t="s">
        <v>2466</v>
      </c>
      <c r="L1353" s="1" t="s">
        <v>2472</v>
      </c>
      <c r="M1353" s="1" t="s">
        <v>2583</v>
      </c>
      <c r="N1353" s="1" t="s">
        <v>2607</v>
      </c>
      <c r="O1353" s="1"/>
      <c r="P1353">
        <v>720</v>
      </c>
      <c r="Q1353" s="1" t="s">
        <v>3045</v>
      </c>
      <c r="R1353" s="1" t="s">
        <v>3107</v>
      </c>
      <c r="S1353" s="1"/>
      <c r="T1353" s="1" t="s">
        <v>3110</v>
      </c>
      <c r="U1353" s="1" t="s">
        <v>3269</v>
      </c>
      <c r="V1353" s="1" t="s">
        <v>3389</v>
      </c>
      <c r="W1353" s="1" t="s">
        <v>3396</v>
      </c>
      <c r="X1353" s="1"/>
      <c r="Y1353" s="3">
        <v>46233</v>
      </c>
      <c r="Z1353" s="1" t="s">
        <v>3426</v>
      </c>
      <c r="AA1353" s="3">
        <v>46233</v>
      </c>
      <c r="AB1353" s="1" t="s">
        <v>3416</v>
      </c>
      <c r="AC1353" s="1" t="s">
        <v>3904</v>
      </c>
      <c r="AD1353" s="1" t="s">
        <v>3933</v>
      </c>
      <c r="AE1353" s="1" t="s">
        <v>3934</v>
      </c>
      <c r="AF1353" s="1" t="s">
        <v>3938</v>
      </c>
      <c r="AG1353" s="1" t="s">
        <v>2472</v>
      </c>
      <c r="AH1353" s="1" t="s">
        <v>2583</v>
      </c>
      <c r="AI1353" s="1" t="s">
        <v>3948</v>
      </c>
      <c r="AJ1353" s="1"/>
      <c r="AK1353" s="1"/>
      <c r="AL1353" s="1" t="s">
        <v>3952</v>
      </c>
      <c r="AM1353" s="1" t="s">
        <v>3952</v>
      </c>
      <c r="AN1353" s="1" t="s">
        <v>3960</v>
      </c>
      <c r="AO1353" s="1" t="s">
        <v>4017</v>
      </c>
      <c r="AP1353" s="1" t="s">
        <v>4214</v>
      </c>
      <c r="AQ1353" s="1"/>
      <c r="AR1353">
        <v>13410</v>
      </c>
      <c r="AS1353">
        <v>720</v>
      </c>
      <c r="AT1353" s="1" t="s">
        <v>4237</v>
      </c>
      <c r="AU1353">
        <v>1666.67</v>
      </c>
      <c r="AV1353" s="1" t="s">
        <v>4575</v>
      </c>
      <c r="AW1353" s="1" t="s">
        <v>3938</v>
      </c>
      <c r="AX1353">
        <v>3052</v>
      </c>
      <c r="AY1353">
        <v>136031</v>
      </c>
      <c r="AZ1353">
        <v>12</v>
      </c>
      <c r="BA1353" s="1" t="s">
        <v>3426</v>
      </c>
    </row>
    <row r="1354" spans="1:53">
      <c r="A1354" s="1" t="s">
        <v>1347</v>
      </c>
      <c r="B1354">
        <v>5</v>
      </c>
      <c r="C1354">
        <v>69668.06</v>
      </c>
      <c r="D1354" s="1" t="s">
        <v>2324</v>
      </c>
      <c r="E1354">
        <v>20</v>
      </c>
      <c r="F1354">
        <v>139312</v>
      </c>
      <c r="G1354">
        <v>13</v>
      </c>
      <c r="H1354" s="1"/>
      <c r="I1354" s="1" t="s">
        <v>2427</v>
      </c>
      <c r="J1354" s="1" t="s">
        <v>2462</v>
      </c>
      <c r="K1354" s="1" t="s">
        <v>2466</v>
      </c>
      <c r="L1354" s="1" t="s">
        <v>2472</v>
      </c>
      <c r="M1354" s="1" t="s">
        <v>2583</v>
      </c>
      <c r="N1354" s="1" t="s">
        <v>2607</v>
      </c>
      <c r="O1354" s="1"/>
      <c r="P1354">
        <v>220</v>
      </c>
      <c r="Q1354" s="1" t="s">
        <v>3046</v>
      </c>
      <c r="R1354" s="1" t="s">
        <v>3107</v>
      </c>
      <c r="S1354" s="1"/>
      <c r="T1354" s="1" t="s">
        <v>3110</v>
      </c>
      <c r="U1354" s="1" t="s">
        <v>3269</v>
      </c>
      <c r="V1354" s="1" t="s">
        <v>3389</v>
      </c>
      <c r="W1354" s="1" t="s">
        <v>3396</v>
      </c>
      <c r="X1354" s="1"/>
      <c r="Y1354" s="3">
        <v>46233</v>
      </c>
      <c r="Z1354" s="1" t="s">
        <v>3426</v>
      </c>
      <c r="AA1354" s="3">
        <v>46233</v>
      </c>
      <c r="AB1354" s="1" t="s">
        <v>3416</v>
      </c>
      <c r="AC1354" s="1" t="s">
        <v>3904</v>
      </c>
      <c r="AD1354" s="1" t="s">
        <v>3933</v>
      </c>
      <c r="AE1354" s="1" t="s">
        <v>3934</v>
      </c>
      <c r="AF1354" s="1" t="s">
        <v>3938</v>
      </c>
      <c r="AG1354" s="1" t="s">
        <v>2472</v>
      </c>
      <c r="AH1354" s="1" t="s">
        <v>2583</v>
      </c>
      <c r="AI1354" s="1" t="s">
        <v>3948</v>
      </c>
      <c r="AJ1354" s="1"/>
      <c r="AK1354" s="1"/>
      <c r="AL1354" s="1" t="s">
        <v>3952</v>
      </c>
      <c r="AM1354" s="1" t="s">
        <v>3952</v>
      </c>
      <c r="AN1354" s="1" t="s">
        <v>3960</v>
      </c>
      <c r="AO1354" s="1" t="s">
        <v>4017</v>
      </c>
      <c r="AP1354" s="1" t="s">
        <v>4214</v>
      </c>
      <c r="AQ1354" s="1"/>
      <c r="AR1354">
        <v>12295</v>
      </c>
      <c r="AS1354">
        <v>220</v>
      </c>
      <c r="AT1354" s="1" t="s">
        <v>4237</v>
      </c>
      <c r="AU1354">
        <v>333.34</v>
      </c>
      <c r="AV1354" s="1" t="s">
        <v>4576</v>
      </c>
      <c r="AW1354" s="1" t="s">
        <v>3938</v>
      </c>
      <c r="AX1354">
        <v>3052</v>
      </c>
      <c r="AY1354">
        <v>136031</v>
      </c>
      <c r="AZ1354">
        <v>13</v>
      </c>
      <c r="BA1354" s="1" t="s">
        <v>3426</v>
      </c>
    </row>
    <row r="1355" spans="1:53">
      <c r="A1355" s="1" t="s">
        <v>1348</v>
      </c>
      <c r="B1355">
        <v>5</v>
      </c>
      <c r="C1355">
        <v>360208.13</v>
      </c>
      <c r="D1355" s="1" t="s">
        <v>2325</v>
      </c>
      <c r="E1355">
        <v>20</v>
      </c>
      <c r="F1355">
        <v>139312</v>
      </c>
      <c r="G1355">
        <v>14</v>
      </c>
      <c r="H1355" s="1"/>
      <c r="I1355" s="1" t="s">
        <v>2427</v>
      </c>
      <c r="J1355" s="1" t="s">
        <v>2462</v>
      </c>
      <c r="K1355" s="1" t="s">
        <v>2466</v>
      </c>
      <c r="L1355" s="1" t="s">
        <v>2472</v>
      </c>
      <c r="M1355" s="1" t="s">
        <v>2583</v>
      </c>
      <c r="N1355" s="1" t="s">
        <v>2607</v>
      </c>
      <c r="O1355" s="1"/>
      <c r="P1355">
        <v>65</v>
      </c>
      <c r="Q1355" s="1" t="s">
        <v>3047</v>
      </c>
      <c r="R1355" s="1" t="s">
        <v>3107</v>
      </c>
      <c r="S1355" s="1"/>
      <c r="T1355" s="1" t="s">
        <v>3110</v>
      </c>
      <c r="U1355" s="1" t="s">
        <v>3269</v>
      </c>
      <c r="V1355" s="1" t="s">
        <v>3389</v>
      </c>
      <c r="W1355" s="1" t="s">
        <v>3396</v>
      </c>
      <c r="X1355" s="1"/>
      <c r="Y1355" s="3">
        <v>46233</v>
      </c>
      <c r="Z1355" s="1" t="s">
        <v>3426</v>
      </c>
      <c r="AA1355" s="3">
        <v>46233</v>
      </c>
      <c r="AB1355" s="1" t="s">
        <v>3416</v>
      </c>
      <c r="AC1355" s="1" t="s">
        <v>3904</v>
      </c>
      <c r="AD1355" s="1" t="s">
        <v>3933</v>
      </c>
      <c r="AE1355" s="1" t="s">
        <v>3934</v>
      </c>
      <c r="AF1355" s="1" t="s">
        <v>3938</v>
      </c>
      <c r="AG1355" s="1" t="s">
        <v>2472</v>
      </c>
      <c r="AH1355" s="1" t="s">
        <v>2583</v>
      </c>
      <c r="AI1355" s="1" t="s">
        <v>3948</v>
      </c>
      <c r="AJ1355" s="1"/>
      <c r="AK1355" s="1"/>
      <c r="AL1355" s="1" t="s">
        <v>3952</v>
      </c>
      <c r="AM1355" s="1" t="s">
        <v>3952</v>
      </c>
      <c r="AN1355" s="1" t="s">
        <v>3960</v>
      </c>
      <c r="AO1355" s="1" t="s">
        <v>4017</v>
      </c>
      <c r="AP1355" s="1" t="s">
        <v>4214</v>
      </c>
      <c r="AQ1355" s="1"/>
      <c r="AR1355">
        <v>3356</v>
      </c>
      <c r="AS1355">
        <v>65</v>
      </c>
      <c r="AT1355" s="1" t="s">
        <v>4235</v>
      </c>
      <c r="AU1355">
        <v>5833.33</v>
      </c>
      <c r="AV1355" s="1" t="s">
        <v>4577</v>
      </c>
      <c r="AW1355" s="1" t="s">
        <v>3938</v>
      </c>
      <c r="AX1355">
        <v>3052</v>
      </c>
      <c r="AY1355">
        <v>136031</v>
      </c>
      <c r="AZ1355">
        <v>14</v>
      </c>
      <c r="BA1355" s="1" t="s">
        <v>3426</v>
      </c>
    </row>
    <row r="1356" spans="1:53">
      <c r="A1356" s="1" t="s">
        <v>1349</v>
      </c>
      <c r="B1356">
        <v>5</v>
      </c>
      <c r="C1356">
        <v>1106354.3700000001</v>
      </c>
      <c r="D1356" s="1" t="s">
        <v>2326</v>
      </c>
      <c r="E1356">
        <v>20</v>
      </c>
      <c r="F1356">
        <v>139312</v>
      </c>
      <c r="G1356">
        <v>15</v>
      </c>
      <c r="H1356" s="1"/>
      <c r="I1356" s="1" t="s">
        <v>2427</v>
      </c>
      <c r="J1356" s="1" t="s">
        <v>2462</v>
      </c>
      <c r="K1356" s="1" t="s">
        <v>2466</v>
      </c>
      <c r="L1356" s="1" t="s">
        <v>2472</v>
      </c>
      <c r="M1356" s="1" t="s">
        <v>2583</v>
      </c>
      <c r="N1356" s="1" t="s">
        <v>2607</v>
      </c>
      <c r="O1356" s="1"/>
      <c r="P1356">
        <v>65</v>
      </c>
      <c r="Q1356" s="1" t="s">
        <v>3048</v>
      </c>
      <c r="R1356" s="1" t="s">
        <v>3107</v>
      </c>
      <c r="S1356" s="1"/>
      <c r="T1356" s="1" t="s">
        <v>3110</v>
      </c>
      <c r="U1356" s="1" t="s">
        <v>3269</v>
      </c>
      <c r="V1356" s="1" t="s">
        <v>3389</v>
      </c>
      <c r="W1356" s="1" t="s">
        <v>3396</v>
      </c>
      <c r="X1356" s="1"/>
      <c r="Y1356" s="3">
        <v>46233</v>
      </c>
      <c r="Z1356" s="1" t="s">
        <v>3426</v>
      </c>
      <c r="AA1356" s="3">
        <v>46233</v>
      </c>
      <c r="AB1356" s="1" t="s">
        <v>3416</v>
      </c>
      <c r="AC1356" s="1" t="s">
        <v>3904</v>
      </c>
      <c r="AD1356" s="1" t="s">
        <v>3933</v>
      </c>
      <c r="AE1356" s="1" t="s">
        <v>3934</v>
      </c>
      <c r="AF1356" s="1" t="s">
        <v>3938</v>
      </c>
      <c r="AG1356" s="1" t="s">
        <v>2472</v>
      </c>
      <c r="AH1356" s="1" t="s">
        <v>2583</v>
      </c>
      <c r="AI1356" s="1" t="s">
        <v>3948</v>
      </c>
      <c r="AJ1356" s="1"/>
      <c r="AK1356" s="1"/>
      <c r="AL1356" s="1" t="s">
        <v>3952</v>
      </c>
      <c r="AM1356" s="1" t="s">
        <v>3952</v>
      </c>
      <c r="AN1356" s="1" t="s">
        <v>3960</v>
      </c>
      <c r="AO1356" s="1" t="s">
        <v>4017</v>
      </c>
      <c r="AP1356" s="1" t="s">
        <v>4214</v>
      </c>
      <c r="AQ1356" s="1"/>
      <c r="AR1356">
        <v>17071</v>
      </c>
      <c r="AS1356">
        <v>65</v>
      </c>
      <c r="AT1356" s="1" t="s">
        <v>4235</v>
      </c>
      <c r="AU1356">
        <v>17916.669999999998</v>
      </c>
      <c r="AV1356" s="1" t="s">
        <v>4578</v>
      </c>
      <c r="AW1356" s="1" t="s">
        <v>3938</v>
      </c>
      <c r="AX1356">
        <v>3052</v>
      </c>
      <c r="AY1356">
        <v>136031</v>
      </c>
      <c r="AZ1356">
        <v>15</v>
      </c>
      <c r="BA1356" s="1" t="s">
        <v>3426</v>
      </c>
    </row>
    <row r="1357" spans="1:53">
      <c r="A1357" s="1" t="s">
        <v>1350</v>
      </c>
      <c r="B1357">
        <v>5</v>
      </c>
      <c r="C1357">
        <v>1010165.93</v>
      </c>
      <c r="D1357" s="1" t="s">
        <v>2327</v>
      </c>
      <c r="E1357">
        <v>20</v>
      </c>
      <c r="F1357">
        <v>139312</v>
      </c>
      <c r="G1357">
        <v>16</v>
      </c>
      <c r="H1357" s="1"/>
      <c r="I1357" s="1" t="s">
        <v>2427</v>
      </c>
      <c r="J1357" s="1" t="s">
        <v>2462</v>
      </c>
      <c r="K1357" s="1" t="s">
        <v>2466</v>
      </c>
      <c r="L1357" s="1" t="s">
        <v>2472</v>
      </c>
      <c r="M1357" s="1" t="s">
        <v>2583</v>
      </c>
      <c r="N1357" s="1" t="s">
        <v>2607</v>
      </c>
      <c r="O1357" s="1"/>
      <c r="P1357">
        <v>232</v>
      </c>
      <c r="Q1357" s="1" t="s">
        <v>3049</v>
      </c>
      <c r="R1357" s="1" t="s">
        <v>3107</v>
      </c>
      <c r="S1357" s="1"/>
      <c r="T1357" s="1" t="s">
        <v>3110</v>
      </c>
      <c r="U1357" s="1" t="s">
        <v>3269</v>
      </c>
      <c r="V1357" s="1" t="s">
        <v>3389</v>
      </c>
      <c r="W1357" s="1" t="s">
        <v>3396</v>
      </c>
      <c r="X1357" s="1"/>
      <c r="Y1357" s="3">
        <v>46233</v>
      </c>
      <c r="Z1357" s="1" t="s">
        <v>3426</v>
      </c>
      <c r="AA1357" s="3">
        <v>46233</v>
      </c>
      <c r="AB1357" s="1" t="s">
        <v>3416</v>
      </c>
      <c r="AC1357" s="1" t="s">
        <v>3904</v>
      </c>
      <c r="AD1357" s="1" t="s">
        <v>3933</v>
      </c>
      <c r="AE1357" s="1" t="s">
        <v>3934</v>
      </c>
      <c r="AF1357" s="1" t="s">
        <v>3938</v>
      </c>
      <c r="AG1357" s="1" t="s">
        <v>2472</v>
      </c>
      <c r="AH1357" s="1" t="s">
        <v>2583</v>
      </c>
      <c r="AI1357" s="1" t="s">
        <v>3948</v>
      </c>
      <c r="AJ1357" s="1"/>
      <c r="AK1357" s="1"/>
      <c r="AL1357" s="1" t="s">
        <v>3952</v>
      </c>
      <c r="AM1357" s="1" t="s">
        <v>3952</v>
      </c>
      <c r="AN1357" s="1" t="s">
        <v>3960</v>
      </c>
      <c r="AO1357" s="1" t="s">
        <v>4017</v>
      </c>
      <c r="AP1357" s="1" t="s">
        <v>4214</v>
      </c>
      <c r="AQ1357" s="1"/>
      <c r="AR1357">
        <v>3357</v>
      </c>
      <c r="AS1357">
        <v>232</v>
      </c>
      <c r="AT1357" s="1" t="s">
        <v>4237</v>
      </c>
      <c r="AU1357">
        <v>4583.33</v>
      </c>
      <c r="AV1357" s="1" t="s">
        <v>4579</v>
      </c>
      <c r="AW1357" s="1" t="s">
        <v>3938</v>
      </c>
      <c r="AX1357">
        <v>3052</v>
      </c>
      <c r="AY1357">
        <v>136031</v>
      </c>
      <c r="AZ1357">
        <v>16</v>
      </c>
      <c r="BA1357" s="1" t="s">
        <v>3426</v>
      </c>
    </row>
    <row r="1358" spans="1:53">
      <c r="A1358" s="1" t="s">
        <v>1351</v>
      </c>
      <c r="B1358">
        <v>5</v>
      </c>
      <c r="C1358">
        <v>156275</v>
      </c>
      <c r="D1358" s="1" t="s">
        <v>2328</v>
      </c>
      <c r="E1358">
        <v>20</v>
      </c>
      <c r="F1358">
        <v>139312</v>
      </c>
      <c r="G1358">
        <v>17</v>
      </c>
      <c r="H1358" s="1"/>
      <c r="I1358" s="1" t="s">
        <v>2427</v>
      </c>
      <c r="J1358" s="1" t="s">
        <v>2462</v>
      </c>
      <c r="K1358" s="1" t="s">
        <v>2466</v>
      </c>
      <c r="L1358" s="1" t="s">
        <v>2472</v>
      </c>
      <c r="M1358" s="1" t="s">
        <v>2583</v>
      </c>
      <c r="N1358" s="1" t="s">
        <v>2607</v>
      </c>
      <c r="O1358" s="1"/>
      <c r="P1358">
        <v>47</v>
      </c>
      <c r="Q1358" s="1" t="s">
        <v>3050</v>
      </c>
      <c r="R1358" s="1" t="s">
        <v>3107</v>
      </c>
      <c r="S1358" s="1"/>
      <c r="T1358" s="1" t="s">
        <v>3110</v>
      </c>
      <c r="U1358" s="1" t="s">
        <v>3269</v>
      </c>
      <c r="V1358" s="1" t="s">
        <v>3389</v>
      </c>
      <c r="W1358" s="1" t="s">
        <v>3396</v>
      </c>
      <c r="X1358" s="1"/>
      <c r="Y1358" s="3">
        <v>46233</v>
      </c>
      <c r="Z1358" s="1" t="s">
        <v>3426</v>
      </c>
      <c r="AA1358" s="3">
        <v>46233</v>
      </c>
      <c r="AB1358" s="1" t="s">
        <v>3416</v>
      </c>
      <c r="AC1358" s="1" t="s">
        <v>3904</v>
      </c>
      <c r="AD1358" s="1" t="s">
        <v>3933</v>
      </c>
      <c r="AE1358" s="1" t="s">
        <v>3934</v>
      </c>
      <c r="AF1358" s="1" t="s">
        <v>3938</v>
      </c>
      <c r="AG1358" s="1" t="s">
        <v>2472</v>
      </c>
      <c r="AH1358" s="1" t="s">
        <v>2583</v>
      </c>
      <c r="AI1358" s="1" t="s">
        <v>3948</v>
      </c>
      <c r="AJ1358" s="1"/>
      <c r="AK1358" s="1"/>
      <c r="AL1358" s="1" t="s">
        <v>3952</v>
      </c>
      <c r="AM1358" s="1" t="s">
        <v>3952</v>
      </c>
      <c r="AN1358" s="1" t="s">
        <v>3960</v>
      </c>
      <c r="AO1358" s="1" t="s">
        <v>4017</v>
      </c>
      <c r="AP1358" s="1" t="s">
        <v>4214</v>
      </c>
      <c r="AQ1358" s="1"/>
      <c r="AR1358">
        <v>1230</v>
      </c>
      <c r="AS1358">
        <v>47</v>
      </c>
      <c r="AT1358" s="1" t="s">
        <v>4237</v>
      </c>
      <c r="AU1358">
        <v>3500</v>
      </c>
      <c r="AV1358" s="1" t="s">
        <v>4580</v>
      </c>
      <c r="AW1358" s="1" t="s">
        <v>3938</v>
      </c>
      <c r="AX1358">
        <v>3052</v>
      </c>
      <c r="AY1358">
        <v>136031</v>
      </c>
      <c r="AZ1358">
        <v>17</v>
      </c>
      <c r="BA1358" s="1" t="s">
        <v>3426</v>
      </c>
    </row>
    <row r="1359" spans="1:53">
      <c r="A1359" s="1" t="s">
        <v>1352</v>
      </c>
      <c r="B1359">
        <v>5</v>
      </c>
      <c r="C1359">
        <v>388312.5</v>
      </c>
      <c r="D1359" s="1" t="s">
        <v>2329</v>
      </c>
      <c r="E1359">
        <v>20</v>
      </c>
      <c r="F1359">
        <v>139312</v>
      </c>
      <c r="G1359">
        <v>18</v>
      </c>
      <c r="H1359" s="1"/>
      <c r="I1359" s="1" t="s">
        <v>2427</v>
      </c>
      <c r="J1359" s="1" t="s">
        <v>2462</v>
      </c>
      <c r="K1359" s="1" t="s">
        <v>2466</v>
      </c>
      <c r="L1359" s="1" t="s">
        <v>2472</v>
      </c>
      <c r="M1359" s="1" t="s">
        <v>2583</v>
      </c>
      <c r="N1359" s="1" t="s">
        <v>2607</v>
      </c>
      <c r="O1359" s="1"/>
      <c r="P1359">
        <v>327</v>
      </c>
      <c r="Q1359" s="1" t="s">
        <v>3051</v>
      </c>
      <c r="R1359" s="1" t="s">
        <v>3107</v>
      </c>
      <c r="S1359" s="1"/>
      <c r="T1359" s="1" t="s">
        <v>3110</v>
      </c>
      <c r="U1359" s="1" t="s">
        <v>3269</v>
      </c>
      <c r="V1359" s="1" t="s">
        <v>3389</v>
      </c>
      <c r="W1359" s="1" t="s">
        <v>3396</v>
      </c>
      <c r="X1359" s="1"/>
      <c r="Y1359" s="3">
        <v>46233</v>
      </c>
      <c r="Z1359" s="1" t="s">
        <v>3426</v>
      </c>
      <c r="AA1359" s="3">
        <v>46233</v>
      </c>
      <c r="AB1359" s="1" t="s">
        <v>3416</v>
      </c>
      <c r="AC1359" s="1" t="s">
        <v>3904</v>
      </c>
      <c r="AD1359" s="1" t="s">
        <v>3933</v>
      </c>
      <c r="AE1359" s="1" t="s">
        <v>3934</v>
      </c>
      <c r="AF1359" s="1" t="s">
        <v>3938</v>
      </c>
      <c r="AG1359" s="1" t="s">
        <v>2472</v>
      </c>
      <c r="AH1359" s="1" t="s">
        <v>2583</v>
      </c>
      <c r="AI1359" s="1" t="s">
        <v>3948</v>
      </c>
      <c r="AJ1359" s="1"/>
      <c r="AK1359" s="1"/>
      <c r="AL1359" s="1" t="s">
        <v>3952</v>
      </c>
      <c r="AM1359" s="1" t="s">
        <v>3952</v>
      </c>
      <c r="AN1359" s="1" t="s">
        <v>3960</v>
      </c>
      <c r="AO1359" s="1" t="s">
        <v>4017</v>
      </c>
      <c r="AP1359" s="1" t="s">
        <v>4214</v>
      </c>
      <c r="AQ1359" s="1"/>
      <c r="AR1359">
        <v>7866</v>
      </c>
      <c r="AS1359">
        <v>327</v>
      </c>
      <c r="AT1359" s="1" t="s">
        <v>4237</v>
      </c>
      <c r="AU1359">
        <v>1250</v>
      </c>
      <c r="AV1359" s="1" t="s">
        <v>4581</v>
      </c>
      <c r="AW1359" s="1" t="s">
        <v>3938</v>
      </c>
      <c r="AX1359">
        <v>3052</v>
      </c>
      <c r="AY1359">
        <v>136031</v>
      </c>
      <c r="AZ1359">
        <v>18</v>
      </c>
      <c r="BA1359" s="1" t="s">
        <v>3426</v>
      </c>
    </row>
    <row r="1360" spans="1:53">
      <c r="A1360" s="1" t="s">
        <v>1353</v>
      </c>
      <c r="B1360">
        <v>5</v>
      </c>
      <c r="C1360">
        <v>1048958.18</v>
      </c>
      <c r="D1360" s="1" t="s">
        <v>2330</v>
      </c>
      <c r="E1360">
        <v>20</v>
      </c>
      <c r="F1360">
        <v>139312</v>
      </c>
      <c r="G1360">
        <v>19</v>
      </c>
      <c r="H1360" s="1"/>
      <c r="I1360" s="1" t="s">
        <v>2427</v>
      </c>
      <c r="J1360" s="1" t="s">
        <v>2462</v>
      </c>
      <c r="K1360" s="1" t="s">
        <v>2466</v>
      </c>
      <c r="L1360" s="1" t="s">
        <v>2472</v>
      </c>
      <c r="M1360" s="1" t="s">
        <v>2583</v>
      </c>
      <c r="N1360" s="1" t="s">
        <v>2607</v>
      </c>
      <c r="O1360" s="1"/>
      <c r="P1360">
        <v>50</v>
      </c>
      <c r="Q1360" s="1" t="s">
        <v>3052</v>
      </c>
      <c r="R1360" s="1" t="s">
        <v>3107</v>
      </c>
      <c r="S1360" s="1"/>
      <c r="T1360" s="1" t="s">
        <v>3110</v>
      </c>
      <c r="U1360" s="1" t="s">
        <v>3269</v>
      </c>
      <c r="V1360" s="1" t="s">
        <v>3389</v>
      </c>
      <c r="W1360" s="1" t="s">
        <v>3396</v>
      </c>
      <c r="X1360" s="1"/>
      <c r="Y1360" s="3">
        <v>46233</v>
      </c>
      <c r="Z1360" s="1" t="s">
        <v>3426</v>
      </c>
      <c r="AA1360" s="3">
        <v>46233</v>
      </c>
      <c r="AB1360" s="1" t="s">
        <v>3416</v>
      </c>
      <c r="AC1360" s="1" t="s">
        <v>3904</v>
      </c>
      <c r="AD1360" s="1" t="s">
        <v>3933</v>
      </c>
      <c r="AE1360" s="1" t="s">
        <v>3934</v>
      </c>
      <c r="AF1360" s="1" t="s">
        <v>3938</v>
      </c>
      <c r="AG1360" s="1" t="s">
        <v>2472</v>
      </c>
      <c r="AH1360" s="1" t="s">
        <v>2583</v>
      </c>
      <c r="AI1360" s="1" t="s">
        <v>3948</v>
      </c>
      <c r="AJ1360" s="1"/>
      <c r="AK1360" s="1"/>
      <c r="AL1360" s="1" t="s">
        <v>3952</v>
      </c>
      <c r="AM1360" s="1" t="s">
        <v>3952</v>
      </c>
      <c r="AN1360" s="1" t="s">
        <v>3960</v>
      </c>
      <c r="AO1360" s="1" t="s">
        <v>4017</v>
      </c>
      <c r="AP1360" s="1" t="s">
        <v>4214</v>
      </c>
      <c r="AQ1360" s="1"/>
      <c r="AR1360">
        <v>1232</v>
      </c>
      <c r="AS1360">
        <v>50</v>
      </c>
      <c r="AT1360" s="1" t="s">
        <v>4239</v>
      </c>
      <c r="AU1360">
        <v>22083.33</v>
      </c>
      <c r="AV1360" s="1" t="s">
        <v>4582</v>
      </c>
      <c r="AW1360" s="1" t="s">
        <v>3938</v>
      </c>
      <c r="AX1360">
        <v>3052</v>
      </c>
      <c r="AY1360">
        <v>136031</v>
      </c>
      <c r="AZ1360">
        <v>19</v>
      </c>
      <c r="BA1360" s="1" t="s">
        <v>3426</v>
      </c>
    </row>
    <row r="1361" spans="1:53">
      <c r="A1361" s="1" t="s">
        <v>1354</v>
      </c>
      <c r="B1361">
        <v>5</v>
      </c>
      <c r="C1361">
        <v>1346625</v>
      </c>
      <c r="D1361" s="1" t="s">
        <v>2331</v>
      </c>
      <c r="E1361">
        <v>20</v>
      </c>
      <c r="F1361">
        <v>139312</v>
      </c>
      <c r="G1361">
        <v>20</v>
      </c>
      <c r="H1361" s="1"/>
      <c r="I1361" s="1" t="s">
        <v>2439</v>
      </c>
      <c r="J1361" s="1" t="s">
        <v>2462</v>
      </c>
      <c r="K1361" s="1" t="s">
        <v>2466</v>
      </c>
      <c r="L1361" s="1" t="s">
        <v>2472</v>
      </c>
      <c r="M1361" s="1" t="s">
        <v>2583</v>
      </c>
      <c r="N1361" s="1" t="s">
        <v>2607</v>
      </c>
      <c r="O1361" s="1"/>
      <c r="P1361">
        <v>189</v>
      </c>
      <c r="Q1361" s="1" t="s">
        <v>3053</v>
      </c>
      <c r="R1361" s="1" t="s">
        <v>3107</v>
      </c>
      <c r="S1361" s="1"/>
      <c r="T1361" s="1" t="s">
        <v>3110</v>
      </c>
      <c r="U1361" s="1" t="s">
        <v>3269</v>
      </c>
      <c r="V1361" s="1" t="s">
        <v>3389</v>
      </c>
      <c r="W1361" s="1" t="s">
        <v>3396</v>
      </c>
      <c r="X1361" s="1"/>
      <c r="Y1361" s="3">
        <v>46233</v>
      </c>
      <c r="Z1361" s="1" t="s">
        <v>3426</v>
      </c>
      <c r="AA1361" s="3">
        <v>46233</v>
      </c>
      <c r="AB1361" s="1" t="s">
        <v>3416</v>
      </c>
      <c r="AC1361" s="1" t="s">
        <v>3904</v>
      </c>
      <c r="AD1361" s="1" t="s">
        <v>3933</v>
      </c>
      <c r="AE1361" s="1" t="s">
        <v>3934</v>
      </c>
      <c r="AF1361" s="1" t="s">
        <v>3938</v>
      </c>
      <c r="AG1361" s="1" t="s">
        <v>2472</v>
      </c>
      <c r="AH1361" s="1" t="s">
        <v>2583</v>
      </c>
      <c r="AI1361" s="1" t="s">
        <v>3948</v>
      </c>
      <c r="AJ1361" s="1"/>
      <c r="AK1361" s="1"/>
      <c r="AL1361" s="1" t="s">
        <v>3952</v>
      </c>
      <c r="AM1361" s="1" t="s">
        <v>3952</v>
      </c>
      <c r="AN1361" s="1" t="s">
        <v>3960</v>
      </c>
      <c r="AO1361" s="1" t="s">
        <v>4017</v>
      </c>
      <c r="AP1361" s="1" t="s">
        <v>4214</v>
      </c>
      <c r="AQ1361" s="1"/>
      <c r="AR1361">
        <v>3309</v>
      </c>
      <c r="AS1361">
        <v>189</v>
      </c>
      <c r="AT1361" s="1" t="s">
        <v>4235</v>
      </c>
      <c r="AU1361">
        <v>7500</v>
      </c>
      <c r="AV1361" s="1" t="s">
        <v>4583</v>
      </c>
      <c r="AW1361" s="1" t="s">
        <v>3938</v>
      </c>
      <c r="AX1361">
        <v>3052</v>
      </c>
      <c r="AY1361">
        <v>136031</v>
      </c>
      <c r="AZ1361">
        <v>20</v>
      </c>
      <c r="BA1361" s="1" t="s">
        <v>3426</v>
      </c>
    </row>
    <row r="1362" spans="1:53">
      <c r="A1362" s="1" t="s">
        <v>1355</v>
      </c>
      <c r="B1362">
        <v>5</v>
      </c>
      <c r="C1362">
        <v>1995000</v>
      </c>
      <c r="D1362" s="1" t="s">
        <v>2332</v>
      </c>
      <c r="E1362">
        <v>20</v>
      </c>
      <c r="F1362">
        <v>139312</v>
      </c>
      <c r="G1362">
        <v>21</v>
      </c>
      <c r="H1362" s="1"/>
      <c r="I1362" s="1" t="s">
        <v>2427</v>
      </c>
      <c r="J1362" s="1" t="s">
        <v>2462</v>
      </c>
      <c r="K1362" s="1" t="s">
        <v>2466</v>
      </c>
      <c r="L1362" s="1" t="s">
        <v>2472</v>
      </c>
      <c r="M1362" s="1" t="s">
        <v>2583</v>
      </c>
      <c r="N1362" s="1" t="s">
        <v>2607</v>
      </c>
      <c r="O1362" s="1"/>
      <c r="P1362">
        <v>336</v>
      </c>
      <c r="Q1362" s="1" t="s">
        <v>3054</v>
      </c>
      <c r="R1362" s="1" t="s">
        <v>3107</v>
      </c>
      <c r="S1362" s="1"/>
      <c r="T1362" s="1" t="s">
        <v>3110</v>
      </c>
      <c r="U1362" s="1" t="s">
        <v>3269</v>
      </c>
      <c r="V1362" s="1" t="s">
        <v>3389</v>
      </c>
      <c r="W1362" s="1" t="s">
        <v>3396</v>
      </c>
      <c r="X1362" s="1"/>
      <c r="Y1362" s="3">
        <v>46233</v>
      </c>
      <c r="Z1362" s="1" t="s">
        <v>3426</v>
      </c>
      <c r="AA1362" s="3">
        <v>46233</v>
      </c>
      <c r="AB1362" s="1" t="s">
        <v>3416</v>
      </c>
      <c r="AC1362" s="1" t="s">
        <v>3904</v>
      </c>
      <c r="AD1362" s="1" t="s">
        <v>3933</v>
      </c>
      <c r="AE1362" s="1" t="s">
        <v>3934</v>
      </c>
      <c r="AF1362" s="1" t="s">
        <v>3938</v>
      </c>
      <c r="AG1362" s="1" t="s">
        <v>2472</v>
      </c>
      <c r="AH1362" s="1" t="s">
        <v>2583</v>
      </c>
      <c r="AI1362" s="1" t="s">
        <v>3948</v>
      </c>
      <c r="AJ1362" s="1"/>
      <c r="AK1362" s="1"/>
      <c r="AL1362" s="1" t="s">
        <v>3952</v>
      </c>
      <c r="AM1362" s="1" t="s">
        <v>3952</v>
      </c>
      <c r="AN1362" s="1" t="s">
        <v>3960</v>
      </c>
      <c r="AO1362" s="1" t="s">
        <v>4017</v>
      </c>
      <c r="AP1362" s="1" t="s">
        <v>4214</v>
      </c>
      <c r="AQ1362" s="1"/>
      <c r="AR1362">
        <v>9782</v>
      </c>
      <c r="AS1362">
        <v>336</v>
      </c>
      <c r="AT1362" s="1" t="s">
        <v>4237</v>
      </c>
      <c r="AU1362">
        <v>6250</v>
      </c>
      <c r="AV1362" s="1" t="s">
        <v>4584</v>
      </c>
      <c r="AW1362" s="1" t="s">
        <v>3938</v>
      </c>
      <c r="AX1362">
        <v>3052</v>
      </c>
      <c r="AY1362">
        <v>136031</v>
      </c>
      <c r="AZ1362">
        <v>21</v>
      </c>
      <c r="BA1362" s="1" t="s">
        <v>3426</v>
      </c>
    </row>
    <row r="1363" spans="1:53">
      <c r="A1363" s="1" t="s">
        <v>1356</v>
      </c>
      <c r="B1363">
        <v>5</v>
      </c>
      <c r="C1363">
        <v>364173</v>
      </c>
      <c r="D1363" s="1" t="s">
        <v>2333</v>
      </c>
      <c r="E1363">
        <v>20</v>
      </c>
      <c r="F1363">
        <v>139312</v>
      </c>
      <c r="G1363">
        <v>22</v>
      </c>
      <c r="H1363" s="1"/>
      <c r="I1363" s="1" t="s">
        <v>2427</v>
      </c>
      <c r="J1363" s="1" t="s">
        <v>2462</v>
      </c>
      <c r="K1363" s="1" t="s">
        <v>2466</v>
      </c>
      <c r="L1363" s="1" t="s">
        <v>2472</v>
      </c>
      <c r="M1363" s="1" t="s">
        <v>2583</v>
      </c>
      <c r="N1363" s="1" t="s">
        <v>2607</v>
      </c>
      <c r="O1363" s="1"/>
      <c r="P1363">
        <v>10</v>
      </c>
      <c r="Q1363" s="1" t="s">
        <v>3055</v>
      </c>
      <c r="R1363" s="1" t="s">
        <v>3107</v>
      </c>
      <c r="S1363" s="1"/>
      <c r="T1363" s="1" t="s">
        <v>3110</v>
      </c>
      <c r="U1363" s="1" t="s">
        <v>3269</v>
      </c>
      <c r="V1363" s="1" t="s">
        <v>3389</v>
      </c>
      <c r="W1363" s="1" t="s">
        <v>3396</v>
      </c>
      <c r="X1363" s="1"/>
      <c r="Y1363" s="3">
        <v>46233</v>
      </c>
      <c r="Z1363" s="1" t="s">
        <v>3426</v>
      </c>
      <c r="AA1363" s="3">
        <v>46233</v>
      </c>
      <c r="AB1363" s="1" t="s">
        <v>3416</v>
      </c>
      <c r="AC1363" s="1" t="s">
        <v>3904</v>
      </c>
      <c r="AD1363" s="1" t="s">
        <v>3933</v>
      </c>
      <c r="AE1363" s="1" t="s">
        <v>3934</v>
      </c>
      <c r="AF1363" s="1" t="s">
        <v>3938</v>
      </c>
      <c r="AG1363" s="1" t="s">
        <v>2472</v>
      </c>
      <c r="AH1363" s="1" t="s">
        <v>2583</v>
      </c>
      <c r="AI1363" s="1" t="s">
        <v>3948</v>
      </c>
      <c r="AJ1363" s="1"/>
      <c r="AK1363" s="1"/>
      <c r="AL1363" s="1" t="s">
        <v>3952</v>
      </c>
      <c r="AM1363" s="1" t="s">
        <v>3952</v>
      </c>
      <c r="AN1363" s="1" t="s">
        <v>3960</v>
      </c>
      <c r="AO1363" s="1" t="s">
        <v>4017</v>
      </c>
      <c r="AP1363" s="1" t="s">
        <v>4214</v>
      </c>
      <c r="AQ1363" s="1"/>
      <c r="AR1363">
        <v>3289</v>
      </c>
      <c r="AS1363">
        <v>10</v>
      </c>
      <c r="AT1363" s="1" t="s">
        <v>4241</v>
      </c>
      <c r="AU1363">
        <v>38334</v>
      </c>
      <c r="AV1363" s="1" t="s">
        <v>4585</v>
      </c>
      <c r="AW1363" s="1" t="s">
        <v>3938</v>
      </c>
      <c r="AX1363">
        <v>3052</v>
      </c>
      <c r="AY1363">
        <v>136031</v>
      </c>
      <c r="AZ1363">
        <v>22</v>
      </c>
      <c r="BA1363" s="1" t="s">
        <v>3426</v>
      </c>
    </row>
    <row r="1364" spans="1:53">
      <c r="A1364" s="1" t="s">
        <v>1357</v>
      </c>
      <c r="B1364">
        <v>5</v>
      </c>
      <c r="C1364">
        <v>731499.87</v>
      </c>
      <c r="D1364" s="1" t="s">
        <v>2334</v>
      </c>
      <c r="E1364">
        <v>20</v>
      </c>
      <c r="F1364">
        <v>139312</v>
      </c>
      <c r="G1364">
        <v>23</v>
      </c>
      <c r="H1364" s="1"/>
      <c r="I1364" s="1" t="s">
        <v>2427</v>
      </c>
      <c r="J1364" s="1" t="s">
        <v>2462</v>
      </c>
      <c r="K1364" s="1" t="s">
        <v>2466</v>
      </c>
      <c r="L1364" s="1" t="s">
        <v>2472</v>
      </c>
      <c r="M1364" s="1" t="s">
        <v>2583</v>
      </c>
      <c r="N1364" s="1" t="s">
        <v>2607</v>
      </c>
      <c r="O1364" s="1"/>
      <c r="P1364">
        <v>42</v>
      </c>
      <c r="Q1364" s="1" t="s">
        <v>3056</v>
      </c>
      <c r="R1364" s="1" t="s">
        <v>3107</v>
      </c>
      <c r="S1364" s="1"/>
      <c r="T1364" s="1" t="s">
        <v>3110</v>
      </c>
      <c r="U1364" s="1" t="s">
        <v>3269</v>
      </c>
      <c r="V1364" s="1" t="s">
        <v>3389</v>
      </c>
      <c r="W1364" s="1" t="s">
        <v>3396</v>
      </c>
      <c r="X1364" s="1"/>
      <c r="Y1364" s="3">
        <v>46233</v>
      </c>
      <c r="Z1364" s="1" t="s">
        <v>3426</v>
      </c>
      <c r="AA1364" s="3">
        <v>46233</v>
      </c>
      <c r="AB1364" s="1" t="s">
        <v>3416</v>
      </c>
      <c r="AC1364" s="1" t="s">
        <v>3904</v>
      </c>
      <c r="AD1364" s="1" t="s">
        <v>3933</v>
      </c>
      <c r="AE1364" s="1" t="s">
        <v>3934</v>
      </c>
      <c r="AF1364" s="1" t="s">
        <v>3938</v>
      </c>
      <c r="AG1364" s="1" t="s">
        <v>2472</v>
      </c>
      <c r="AH1364" s="1" t="s">
        <v>2583</v>
      </c>
      <c r="AI1364" s="1" t="s">
        <v>3948</v>
      </c>
      <c r="AJ1364" s="1"/>
      <c r="AK1364" s="1"/>
      <c r="AL1364" s="1" t="s">
        <v>3952</v>
      </c>
      <c r="AM1364" s="1" t="s">
        <v>3952</v>
      </c>
      <c r="AN1364" s="1" t="s">
        <v>3960</v>
      </c>
      <c r="AO1364" s="1" t="s">
        <v>4017</v>
      </c>
      <c r="AP1364" s="1" t="s">
        <v>4214</v>
      </c>
      <c r="AQ1364" s="1"/>
      <c r="AR1364">
        <v>13729</v>
      </c>
      <c r="AS1364">
        <v>42</v>
      </c>
      <c r="AT1364" s="1" t="s">
        <v>4235</v>
      </c>
      <c r="AU1364">
        <v>18333.330099999999</v>
      </c>
      <c r="AV1364" s="1" t="s">
        <v>4586</v>
      </c>
      <c r="AW1364" s="1" t="s">
        <v>3938</v>
      </c>
      <c r="AX1364">
        <v>3052</v>
      </c>
      <c r="AY1364">
        <v>136031</v>
      </c>
      <c r="AZ1364">
        <v>23</v>
      </c>
      <c r="BA1364" s="1" t="s">
        <v>3426</v>
      </c>
    </row>
    <row r="1365" spans="1:53">
      <c r="A1365" s="1" t="s">
        <v>1358</v>
      </c>
      <c r="B1365">
        <v>5</v>
      </c>
      <c r="C1365">
        <v>308749.90999999997</v>
      </c>
      <c r="D1365" s="1" t="s">
        <v>2335</v>
      </c>
      <c r="E1365">
        <v>20</v>
      </c>
      <c r="F1365">
        <v>139312</v>
      </c>
      <c r="G1365">
        <v>24</v>
      </c>
      <c r="H1365" s="1"/>
      <c r="I1365" s="1" t="s">
        <v>2427</v>
      </c>
      <c r="J1365" s="1" t="s">
        <v>2462</v>
      </c>
      <c r="K1365" s="1" t="s">
        <v>2466</v>
      </c>
      <c r="L1365" s="1" t="s">
        <v>2472</v>
      </c>
      <c r="M1365" s="1" t="s">
        <v>2583</v>
      </c>
      <c r="N1365" s="1" t="s">
        <v>2607</v>
      </c>
      <c r="O1365" s="1"/>
      <c r="P1365">
        <v>30</v>
      </c>
      <c r="Q1365" s="1" t="s">
        <v>3057</v>
      </c>
      <c r="R1365" s="1" t="s">
        <v>3107</v>
      </c>
      <c r="S1365" s="1"/>
      <c r="T1365" s="1" t="s">
        <v>3110</v>
      </c>
      <c r="U1365" s="1" t="s">
        <v>3269</v>
      </c>
      <c r="V1365" s="1" t="s">
        <v>3389</v>
      </c>
      <c r="W1365" s="1" t="s">
        <v>3396</v>
      </c>
      <c r="X1365" s="1"/>
      <c r="Y1365" s="3">
        <v>46233</v>
      </c>
      <c r="Z1365" s="1" t="s">
        <v>3426</v>
      </c>
      <c r="AA1365" s="3">
        <v>46233</v>
      </c>
      <c r="AB1365" s="1" t="s">
        <v>3416</v>
      </c>
      <c r="AC1365" s="1" t="s">
        <v>3904</v>
      </c>
      <c r="AD1365" s="1" t="s">
        <v>3933</v>
      </c>
      <c r="AE1365" s="1" t="s">
        <v>3934</v>
      </c>
      <c r="AF1365" s="1" t="s">
        <v>3938</v>
      </c>
      <c r="AG1365" s="1" t="s">
        <v>2472</v>
      </c>
      <c r="AH1365" s="1" t="s">
        <v>2583</v>
      </c>
      <c r="AI1365" s="1" t="s">
        <v>3948</v>
      </c>
      <c r="AJ1365" s="1"/>
      <c r="AK1365" s="1"/>
      <c r="AL1365" s="1" t="s">
        <v>3952</v>
      </c>
      <c r="AM1365" s="1" t="s">
        <v>3952</v>
      </c>
      <c r="AN1365" s="1" t="s">
        <v>3960</v>
      </c>
      <c r="AO1365" s="1" t="s">
        <v>4017</v>
      </c>
      <c r="AP1365" s="1" t="s">
        <v>4214</v>
      </c>
      <c r="AQ1365" s="1"/>
      <c r="AR1365">
        <v>17070</v>
      </c>
      <c r="AS1365">
        <v>30</v>
      </c>
      <c r="AT1365" s="1" t="s">
        <v>4235</v>
      </c>
      <c r="AU1365">
        <v>10833.33</v>
      </c>
      <c r="AV1365" s="1" t="s">
        <v>4587</v>
      </c>
      <c r="AW1365" s="1" t="s">
        <v>3938</v>
      </c>
      <c r="AX1365">
        <v>3052</v>
      </c>
      <c r="AY1365">
        <v>136031</v>
      </c>
      <c r="AZ1365">
        <v>24</v>
      </c>
      <c r="BA1365" s="1" t="s">
        <v>3426</v>
      </c>
    </row>
    <row r="1366" spans="1:53">
      <c r="A1366" s="1" t="s">
        <v>1359</v>
      </c>
      <c r="B1366">
        <v>5</v>
      </c>
      <c r="C1366">
        <v>239400</v>
      </c>
      <c r="D1366" s="1" t="s">
        <v>2336</v>
      </c>
      <c r="E1366">
        <v>20</v>
      </c>
      <c r="F1366">
        <v>139312</v>
      </c>
      <c r="G1366">
        <v>25</v>
      </c>
      <c r="H1366" s="1"/>
      <c r="I1366" s="1" t="s">
        <v>2433</v>
      </c>
      <c r="J1366" s="1" t="s">
        <v>2462</v>
      </c>
      <c r="K1366" s="1" t="s">
        <v>2466</v>
      </c>
      <c r="L1366" s="1" t="s">
        <v>2472</v>
      </c>
      <c r="M1366" s="1" t="s">
        <v>2583</v>
      </c>
      <c r="N1366" s="1" t="s">
        <v>2607</v>
      </c>
      <c r="O1366" s="1"/>
      <c r="P1366">
        <v>63</v>
      </c>
      <c r="Q1366" s="1" t="s">
        <v>2402</v>
      </c>
      <c r="R1366" s="1" t="s">
        <v>3107</v>
      </c>
      <c r="S1366" s="1"/>
      <c r="T1366" s="1" t="s">
        <v>3110</v>
      </c>
      <c r="U1366" s="1" t="s">
        <v>3269</v>
      </c>
      <c r="V1366" s="1" t="s">
        <v>3389</v>
      </c>
      <c r="W1366" s="1" t="s">
        <v>3396</v>
      </c>
      <c r="X1366" s="1"/>
      <c r="Y1366" s="3">
        <v>46233</v>
      </c>
      <c r="Z1366" s="1" t="s">
        <v>3426</v>
      </c>
      <c r="AA1366" s="3">
        <v>46233</v>
      </c>
      <c r="AB1366" s="1" t="s">
        <v>3416</v>
      </c>
      <c r="AC1366" s="1" t="s">
        <v>3904</v>
      </c>
      <c r="AD1366" s="1" t="s">
        <v>3933</v>
      </c>
      <c r="AE1366" s="1" t="s">
        <v>3934</v>
      </c>
      <c r="AF1366" s="1" t="s">
        <v>3938</v>
      </c>
      <c r="AG1366" s="1" t="s">
        <v>2472</v>
      </c>
      <c r="AH1366" s="1" t="s">
        <v>2583</v>
      </c>
      <c r="AI1366" s="1" t="s">
        <v>3948</v>
      </c>
      <c r="AJ1366" s="1"/>
      <c r="AK1366" s="1"/>
      <c r="AL1366" s="1" t="s">
        <v>3952</v>
      </c>
      <c r="AM1366" s="1" t="s">
        <v>3952</v>
      </c>
      <c r="AN1366" s="1" t="s">
        <v>3960</v>
      </c>
      <c r="AO1366" s="1" t="s">
        <v>4017</v>
      </c>
      <c r="AP1366" s="1" t="s">
        <v>4214</v>
      </c>
      <c r="AQ1366" s="1"/>
      <c r="AR1366">
        <v>13377</v>
      </c>
      <c r="AS1366">
        <v>63</v>
      </c>
      <c r="AT1366" s="1" t="s">
        <v>4237</v>
      </c>
      <c r="AU1366">
        <v>4000</v>
      </c>
      <c r="AV1366" s="1" t="s">
        <v>1359</v>
      </c>
      <c r="AW1366" s="1" t="s">
        <v>3938</v>
      </c>
      <c r="AX1366">
        <v>3052</v>
      </c>
      <c r="AY1366">
        <v>136031</v>
      </c>
      <c r="AZ1366">
        <v>25</v>
      </c>
      <c r="BA1366" s="1" t="s">
        <v>3426</v>
      </c>
    </row>
    <row r="1367" spans="1:53">
      <c r="A1367" s="1" t="s">
        <v>1336</v>
      </c>
      <c r="B1367">
        <v>5</v>
      </c>
      <c r="C1367">
        <v>380000</v>
      </c>
      <c r="D1367" s="1" t="s">
        <v>1696</v>
      </c>
      <c r="E1367">
        <v>20</v>
      </c>
      <c r="F1367">
        <v>139312</v>
      </c>
      <c r="G1367">
        <v>26</v>
      </c>
      <c r="H1367" s="1"/>
      <c r="I1367" s="1" t="s">
        <v>2427</v>
      </c>
      <c r="J1367" s="1" t="s">
        <v>2462</v>
      </c>
      <c r="K1367" s="1" t="s">
        <v>2466</v>
      </c>
      <c r="L1367" s="1" t="s">
        <v>2472</v>
      </c>
      <c r="M1367" s="1" t="s">
        <v>2583</v>
      </c>
      <c r="N1367" s="1" t="s">
        <v>2607</v>
      </c>
      <c r="O1367" s="1"/>
      <c r="P1367">
        <v>640</v>
      </c>
      <c r="Q1367" s="1" t="s">
        <v>1776</v>
      </c>
      <c r="R1367" s="1" t="s">
        <v>3107</v>
      </c>
      <c r="S1367" s="1"/>
      <c r="T1367" s="1" t="s">
        <v>3110</v>
      </c>
      <c r="U1367" s="1" t="s">
        <v>3269</v>
      </c>
      <c r="V1367" s="1" t="s">
        <v>3389</v>
      </c>
      <c r="W1367" s="1" t="s">
        <v>3396</v>
      </c>
      <c r="X1367" s="1"/>
      <c r="Y1367" s="3">
        <v>46233</v>
      </c>
      <c r="Z1367" s="1" t="s">
        <v>3426</v>
      </c>
      <c r="AA1367" s="3">
        <v>46233</v>
      </c>
      <c r="AB1367" s="1" t="s">
        <v>3416</v>
      </c>
      <c r="AC1367" s="1" t="s">
        <v>3904</v>
      </c>
      <c r="AD1367" s="1" t="s">
        <v>3933</v>
      </c>
      <c r="AE1367" s="1" t="s">
        <v>3934</v>
      </c>
      <c r="AF1367" s="1" t="s">
        <v>3938</v>
      </c>
      <c r="AG1367" s="1" t="s">
        <v>2472</v>
      </c>
      <c r="AH1367" s="1" t="s">
        <v>2583</v>
      </c>
      <c r="AI1367" s="1" t="s">
        <v>3948</v>
      </c>
      <c r="AJ1367" s="1"/>
      <c r="AK1367" s="1"/>
      <c r="AL1367" s="1" t="s">
        <v>3952</v>
      </c>
      <c r="AM1367" s="1" t="s">
        <v>3952</v>
      </c>
      <c r="AN1367" s="1" t="s">
        <v>3960</v>
      </c>
      <c r="AO1367" s="1" t="s">
        <v>4017</v>
      </c>
      <c r="AP1367" s="1" t="s">
        <v>4214</v>
      </c>
      <c r="AQ1367" s="1"/>
      <c r="AR1367">
        <v>12282</v>
      </c>
      <c r="AS1367">
        <v>640</v>
      </c>
      <c r="AT1367" s="1" t="s">
        <v>4237</v>
      </c>
      <c r="AU1367">
        <v>625</v>
      </c>
      <c r="AV1367" s="1" t="s">
        <v>4567</v>
      </c>
      <c r="AW1367" s="1" t="s">
        <v>3938</v>
      </c>
      <c r="AX1367">
        <v>3052</v>
      </c>
      <c r="AY1367">
        <v>136031</v>
      </c>
      <c r="AZ1367">
        <v>26</v>
      </c>
      <c r="BA1367" s="1" t="s">
        <v>3426</v>
      </c>
    </row>
    <row r="1368" spans="1:53">
      <c r="A1368" s="1" t="s">
        <v>1360</v>
      </c>
      <c r="B1368">
        <v>0</v>
      </c>
      <c r="C1368">
        <v>7500000</v>
      </c>
      <c r="D1368" s="1" t="s">
        <v>1596</v>
      </c>
      <c r="E1368">
        <v>20</v>
      </c>
      <c r="F1368">
        <v>139230</v>
      </c>
      <c r="G1368">
        <v>1</v>
      </c>
      <c r="H1368" s="1"/>
      <c r="I1368" s="1" t="s">
        <v>2425</v>
      </c>
      <c r="J1368" s="1" t="s">
        <v>2462</v>
      </c>
      <c r="K1368" s="1" t="s">
        <v>2465</v>
      </c>
      <c r="L1368" s="1" t="s">
        <v>2509</v>
      </c>
      <c r="M1368" s="1" t="s">
        <v>2593</v>
      </c>
      <c r="N1368" s="1" t="s">
        <v>2607</v>
      </c>
      <c r="O1368" s="1"/>
      <c r="P1368">
        <v>3</v>
      </c>
      <c r="Q1368" s="1" t="s">
        <v>1602</v>
      </c>
      <c r="R1368" s="1" t="s">
        <v>3107</v>
      </c>
      <c r="S1368" s="1"/>
      <c r="T1368" s="1" t="s">
        <v>3109</v>
      </c>
      <c r="U1368" s="1" t="s">
        <v>3270</v>
      </c>
      <c r="V1368" s="1" t="s">
        <v>3390</v>
      </c>
      <c r="W1368" s="1" t="s">
        <v>3396</v>
      </c>
      <c r="X1368" s="1"/>
      <c r="Y1368" s="3">
        <v>46233</v>
      </c>
      <c r="Z1368" s="1" t="s">
        <v>3426</v>
      </c>
      <c r="AA1368" s="3">
        <v>46233</v>
      </c>
      <c r="AB1368" s="1" t="s">
        <v>3416</v>
      </c>
      <c r="AC1368" s="1" t="s">
        <v>3913</v>
      </c>
      <c r="AD1368" s="1" t="s">
        <v>3933</v>
      </c>
      <c r="AE1368" s="1" t="s">
        <v>3934</v>
      </c>
      <c r="AF1368" s="1" t="s">
        <v>3937</v>
      </c>
      <c r="AG1368" s="1" t="s">
        <v>2509</v>
      </c>
      <c r="AH1368" s="1" t="s">
        <v>2593</v>
      </c>
      <c r="AI1368" s="1" t="s">
        <v>3948</v>
      </c>
      <c r="AJ1368" s="1"/>
      <c r="AK1368" s="1"/>
      <c r="AL1368" s="1" t="s">
        <v>3952</v>
      </c>
      <c r="AM1368" s="1" t="s">
        <v>3952</v>
      </c>
      <c r="AN1368" s="1" t="s">
        <v>3959</v>
      </c>
      <c r="AO1368" s="1" t="s">
        <v>4088</v>
      </c>
      <c r="AP1368" s="1" t="s">
        <v>4221</v>
      </c>
      <c r="AQ1368" s="1"/>
      <c r="AR1368">
        <v>7676</v>
      </c>
      <c r="AS1368">
        <v>3</v>
      </c>
      <c r="AT1368" s="1" t="s">
        <v>4237</v>
      </c>
      <c r="AU1368">
        <v>2500000</v>
      </c>
      <c r="AV1368" s="1" t="s">
        <v>4588</v>
      </c>
      <c r="AW1368" s="1" t="s">
        <v>3937</v>
      </c>
      <c r="AX1368">
        <v>1</v>
      </c>
      <c r="AY1368">
        <v>136032</v>
      </c>
      <c r="AZ1368">
        <v>1</v>
      </c>
      <c r="BA1368" s="1" t="s">
        <v>4639</v>
      </c>
    </row>
    <row r="1369" spans="1:53">
      <c r="A1369" s="1" t="s">
        <v>1</v>
      </c>
      <c r="B1369">
        <v>0</v>
      </c>
      <c r="C1369">
        <v>-1125000</v>
      </c>
      <c r="D1369" s="1" t="s">
        <v>2337</v>
      </c>
      <c r="E1369">
        <v>20</v>
      </c>
      <c r="F1369">
        <v>139230</v>
      </c>
      <c r="G1369">
        <v>2</v>
      </c>
      <c r="H1369" s="1"/>
      <c r="I1369" s="1" t="s">
        <v>2415</v>
      </c>
      <c r="J1369" s="1" t="s">
        <v>2462</v>
      </c>
      <c r="K1369" s="1" t="s">
        <v>2465</v>
      </c>
      <c r="L1369" s="1" t="s">
        <v>2509</v>
      </c>
      <c r="M1369" s="1" t="s">
        <v>2593</v>
      </c>
      <c r="N1369" s="1" t="s">
        <v>2607</v>
      </c>
      <c r="O1369" s="1"/>
      <c r="P1369">
        <v>1</v>
      </c>
      <c r="Q1369" s="1" t="s">
        <v>3058</v>
      </c>
      <c r="R1369" s="1" t="s">
        <v>3107</v>
      </c>
      <c r="S1369" s="1"/>
      <c r="T1369" s="1" t="s">
        <v>3109</v>
      </c>
      <c r="U1369" s="1" t="s">
        <v>3270</v>
      </c>
      <c r="V1369" s="1" t="s">
        <v>3390</v>
      </c>
      <c r="W1369" s="1" t="s">
        <v>3396</v>
      </c>
      <c r="X1369" s="1"/>
      <c r="Y1369" s="3">
        <v>46233</v>
      </c>
      <c r="Z1369" s="1" t="s">
        <v>3426</v>
      </c>
      <c r="AA1369" s="3">
        <v>46233</v>
      </c>
      <c r="AB1369" s="1" t="s">
        <v>3416</v>
      </c>
      <c r="AC1369" s="1" t="s">
        <v>3913</v>
      </c>
      <c r="AD1369" s="1" t="s">
        <v>3933</v>
      </c>
      <c r="AE1369" s="1" t="s">
        <v>3934</v>
      </c>
      <c r="AF1369" s="1" t="s">
        <v>3937</v>
      </c>
      <c r="AG1369" s="1" t="s">
        <v>2509</v>
      </c>
      <c r="AH1369" s="1" t="s">
        <v>2593</v>
      </c>
      <c r="AI1369" s="1" t="s">
        <v>3948</v>
      </c>
      <c r="AJ1369" s="1"/>
      <c r="AK1369" s="1"/>
      <c r="AL1369" s="1" t="s">
        <v>3952</v>
      </c>
      <c r="AM1369" s="1" t="s">
        <v>3952</v>
      </c>
      <c r="AN1369" s="1" t="s">
        <v>3959</v>
      </c>
      <c r="AO1369" s="1" t="s">
        <v>4088</v>
      </c>
      <c r="AP1369" s="1" t="s">
        <v>4221</v>
      </c>
      <c r="AQ1369" s="1"/>
      <c r="AR1369">
        <v>2057</v>
      </c>
      <c r="AS1369">
        <v>1</v>
      </c>
      <c r="AT1369" s="1" t="s">
        <v>4235</v>
      </c>
      <c r="AU1369">
        <v>-1125000</v>
      </c>
      <c r="AV1369" s="1" t="s">
        <v>120</v>
      </c>
      <c r="AW1369" s="1" t="s">
        <v>3937</v>
      </c>
      <c r="AX1369">
        <v>1</v>
      </c>
      <c r="AY1369">
        <v>136032</v>
      </c>
      <c r="AZ1369">
        <v>2</v>
      </c>
      <c r="BA1369" s="1" t="s">
        <v>4639</v>
      </c>
    </row>
    <row r="1370" spans="1:53">
      <c r="A1370" s="1" t="s">
        <v>1232</v>
      </c>
      <c r="B1370">
        <v>0</v>
      </c>
      <c r="C1370">
        <v>3500000</v>
      </c>
      <c r="D1370" s="1" t="s">
        <v>2338</v>
      </c>
      <c r="E1370">
        <v>20</v>
      </c>
      <c r="F1370">
        <v>139245</v>
      </c>
      <c r="G1370">
        <v>1</v>
      </c>
      <c r="H1370" s="1"/>
      <c r="I1370" s="1" t="s">
        <v>2405</v>
      </c>
      <c r="J1370" s="1" t="s">
        <v>2462</v>
      </c>
      <c r="K1370" s="1" t="s">
        <v>2465</v>
      </c>
      <c r="L1370" s="1" t="s">
        <v>2511</v>
      </c>
      <c r="M1370" s="1" t="s">
        <v>2598</v>
      </c>
      <c r="N1370" s="1" t="s">
        <v>2607</v>
      </c>
      <c r="O1370" s="1"/>
      <c r="P1370">
        <v>1</v>
      </c>
      <c r="Q1370" s="1" t="s">
        <v>2170</v>
      </c>
      <c r="R1370" s="1" t="s">
        <v>3107</v>
      </c>
      <c r="S1370" s="1"/>
      <c r="T1370" s="1" t="s">
        <v>3109</v>
      </c>
      <c r="U1370" s="1" t="s">
        <v>3271</v>
      </c>
      <c r="V1370" s="1" t="s">
        <v>3391</v>
      </c>
      <c r="W1370" s="1" t="s">
        <v>3396</v>
      </c>
      <c r="X1370" s="1"/>
      <c r="Y1370" s="3">
        <v>46233</v>
      </c>
      <c r="Z1370" s="1" t="s">
        <v>3426</v>
      </c>
      <c r="AA1370" s="3">
        <v>46233</v>
      </c>
      <c r="AB1370" s="1" t="s">
        <v>3416</v>
      </c>
      <c r="AC1370" s="1" t="s">
        <v>3914</v>
      </c>
      <c r="AD1370" s="1" t="s">
        <v>3933</v>
      </c>
      <c r="AE1370" s="1" t="s">
        <v>3933</v>
      </c>
      <c r="AF1370" s="1" t="s">
        <v>3937</v>
      </c>
      <c r="AG1370" s="1" t="s">
        <v>2511</v>
      </c>
      <c r="AH1370" s="1" t="s">
        <v>2598</v>
      </c>
      <c r="AI1370" s="1" t="s">
        <v>3948</v>
      </c>
      <c r="AJ1370" s="1"/>
      <c r="AK1370" s="1"/>
      <c r="AL1370" s="1" t="s">
        <v>3952</v>
      </c>
      <c r="AM1370" s="1" t="s">
        <v>3952</v>
      </c>
      <c r="AN1370" s="1" t="s">
        <v>3959</v>
      </c>
      <c r="AO1370" s="1" t="s">
        <v>3982</v>
      </c>
      <c r="AP1370" s="1" t="s">
        <v>4221</v>
      </c>
      <c r="AQ1370" s="1"/>
      <c r="AR1370">
        <v>22421</v>
      </c>
      <c r="AS1370">
        <v>1</v>
      </c>
      <c r="AT1370" s="1" t="s">
        <v>4235</v>
      </c>
      <c r="AU1370">
        <v>3500000</v>
      </c>
      <c r="AV1370" s="1" t="s">
        <v>4305</v>
      </c>
      <c r="AW1370" s="1" t="s">
        <v>3937</v>
      </c>
      <c r="AX1370">
        <v>2633</v>
      </c>
      <c r="AY1370">
        <v>136033</v>
      </c>
      <c r="AZ1370">
        <v>1</v>
      </c>
      <c r="BA1370" s="1" t="s">
        <v>3416</v>
      </c>
    </row>
    <row r="1371" spans="1:53">
      <c r="A1371" s="1" t="s">
        <v>1233</v>
      </c>
      <c r="B1371">
        <v>0</v>
      </c>
      <c r="C1371">
        <v>300000</v>
      </c>
      <c r="D1371" s="1" t="s">
        <v>1637</v>
      </c>
      <c r="E1371">
        <v>20</v>
      </c>
      <c r="F1371">
        <v>139245</v>
      </c>
      <c r="G1371">
        <v>2</v>
      </c>
      <c r="H1371" s="1"/>
      <c r="I1371" s="1" t="s">
        <v>2405</v>
      </c>
      <c r="J1371" s="1" t="s">
        <v>2462</v>
      </c>
      <c r="K1371" s="1" t="s">
        <v>2465</v>
      </c>
      <c r="L1371" s="1" t="s">
        <v>2511</v>
      </c>
      <c r="M1371" s="1" t="s">
        <v>2598</v>
      </c>
      <c r="N1371" s="1" t="s">
        <v>2607</v>
      </c>
      <c r="O1371" s="1"/>
      <c r="P1371">
        <v>1</v>
      </c>
      <c r="Q1371" s="1" t="s">
        <v>1467</v>
      </c>
      <c r="R1371" s="1" t="s">
        <v>3107</v>
      </c>
      <c r="S1371" s="1"/>
      <c r="T1371" s="1" t="s">
        <v>3109</v>
      </c>
      <c r="U1371" s="1" t="s">
        <v>3271</v>
      </c>
      <c r="V1371" s="1" t="s">
        <v>3391</v>
      </c>
      <c r="W1371" s="1" t="s">
        <v>3396</v>
      </c>
      <c r="X1371" s="1"/>
      <c r="Y1371" s="3">
        <v>46233</v>
      </c>
      <c r="Z1371" s="1" t="s">
        <v>3426</v>
      </c>
      <c r="AA1371" s="3">
        <v>46233</v>
      </c>
      <c r="AB1371" s="1" t="s">
        <v>3416</v>
      </c>
      <c r="AC1371" s="1" t="s">
        <v>3914</v>
      </c>
      <c r="AD1371" s="1" t="s">
        <v>3933</v>
      </c>
      <c r="AE1371" s="1" t="s">
        <v>3933</v>
      </c>
      <c r="AF1371" s="1" t="s">
        <v>3937</v>
      </c>
      <c r="AG1371" s="1" t="s">
        <v>2511</v>
      </c>
      <c r="AH1371" s="1" t="s">
        <v>2598</v>
      </c>
      <c r="AI1371" s="1" t="s">
        <v>3948</v>
      </c>
      <c r="AJ1371" s="1"/>
      <c r="AK1371" s="1"/>
      <c r="AL1371" s="1" t="s">
        <v>3952</v>
      </c>
      <c r="AM1371" s="1" t="s">
        <v>3952</v>
      </c>
      <c r="AN1371" s="1" t="s">
        <v>3959</v>
      </c>
      <c r="AO1371" s="1" t="s">
        <v>3982</v>
      </c>
      <c r="AP1371" s="1" t="s">
        <v>4221</v>
      </c>
      <c r="AQ1371" s="1"/>
      <c r="AR1371">
        <v>22421</v>
      </c>
      <c r="AS1371">
        <v>1</v>
      </c>
      <c r="AT1371" s="1" t="s">
        <v>4235</v>
      </c>
      <c r="AU1371">
        <v>300000</v>
      </c>
      <c r="AV1371" s="1" t="s">
        <v>4305</v>
      </c>
      <c r="AW1371" s="1" t="s">
        <v>3937</v>
      </c>
      <c r="AX1371">
        <v>2633</v>
      </c>
      <c r="AY1371">
        <v>136033</v>
      </c>
      <c r="AZ1371">
        <v>2</v>
      </c>
      <c r="BA1371" s="1" t="s">
        <v>3416</v>
      </c>
    </row>
    <row r="1372" spans="1:53">
      <c r="A1372" s="1" t="s">
        <v>1234</v>
      </c>
      <c r="B1372">
        <v>0</v>
      </c>
      <c r="C1372">
        <v>2160000</v>
      </c>
      <c r="D1372" s="1" t="s">
        <v>2339</v>
      </c>
      <c r="E1372">
        <v>20</v>
      </c>
      <c r="F1372">
        <v>139245</v>
      </c>
      <c r="G1372">
        <v>3</v>
      </c>
      <c r="H1372" s="1"/>
      <c r="I1372" s="1" t="s">
        <v>2405</v>
      </c>
      <c r="J1372" s="1" t="s">
        <v>2462</v>
      </c>
      <c r="K1372" s="1" t="s">
        <v>2465</v>
      </c>
      <c r="L1372" s="1" t="s">
        <v>2511</v>
      </c>
      <c r="M1372" s="1" t="s">
        <v>2598</v>
      </c>
      <c r="N1372" s="1" t="s">
        <v>2607</v>
      </c>
      <c r="O1372" s="1"/>
      <c r="P1372">
        <v>1</v>
      </c>
      <c r="Q1372" s="1" t="s">
        <v>3059</v>
      </c>
      <c r="R1372" s="1" t="s">
        <v>3107</v>
      </c>
      <c r="S1372" s="1"/>
      <c r="T1372" s="1" t="s">
        <v>3109</v>
      </c>
      <c r="U1372" s="1" t="s">
        <v>3271</v>
      </c>
      <c r="V1372" s="1" t="s">
        <v>3391</v>
      </c>
      <c r="W1372" s="1" t="s">
        <v>3396</v>
      </c>
      <c r="X1372" s="1"/>
      <c r="Y1372" s="3">
        <v>46233</v>
      </c>
      <c r="Z1372" s="1" t="s">
        <v>3426</v>
      </c>
      <c r="AA1372" s="3">
        <v>46233</v>
      </c>
      <c r="AB1372" s="1" t="s">
        <v>3416</v>
      </c>
      <c r="AC1372" s="1" t="s">
        <v>3914</v>
      </c>
      <c r="AD1372" s="1" t="s">
        <v>3933</v>
      </c>
      <c r="AE1372" s="1" t="s">
        <v>3933</v>
      </c>
      <c r="AF1372" s="1" t="s">
        <v>3937</v>
      </c>
      <c r="AG1372" s="1" t="s">
        <v>2511</v>
      </c>
      <c r="AH1372" s="1" t="s">
        <v>2598</v>
      </c>
      <c r="AI1372" s="1" t="s">
        <v>3948</v>
      </c>
      <c r="AJ1372" s="1"/>
      <c r="AK1372" s="1"/>
      <c r="AL1372" s="1" t="s">
        <v>3952</v>
      </c>
      <c r="AM1372" s="1" t="s">
        <v>3952</v>
      </c>
      <c r="AN1372" s="1" t="s">
        <v>3959</v>
      </c>
      <c r="AO1372" s="1" t="s">
        <v>3982</v>
      </c>
      <c r="AP1372" s="1" t="s">
        <v>4221</v>
      </c>
      <c r="AQ1372" s="1"/>
      <c r="AR1372">
        <v>22421</v>
      </c>
      <c r="AS1372">
        <v>1</v>
      </c>
      <c r="AT1372" s="1" t="s">
        <v>4235</v>
      </c>
      <c r="AU1372">
        <v>2160000</v>
      </c>
      <c r="AV1372" s="1" t="s">
        <v>4305</v>
      </c>
      <c r="AW1372" s="1" t="s">
        <v>3937</v>
      </c>
      <c r="AX1372">
        <v>2633</v>
      </c>
      <c r="AY1372">
        <v>136033</v>
      </c>
      <c r="AZ1372">
        <v>3</v>
      </c>
      <c r="BA1372" s="1" t="s">
        <v>3416</v>
      </c>
    </row>
    <row r="1373" spans="1:53">
      <c r="A1373" s="1" t="s">
        <v>1235</v>
      </c>
      <c r="B1373">
        <v>0</v>
      </c>
      <c r="C1373">
        <v>200000</v>
      </c>
      <c r="D1373" s="1" t="s">
        <v>1517</v>
      </c>
      <c r="E1373">
        <v>20</v>
      </c>
      <c r="F1373">
        <v>139245</v>
      </c>
      <c r="G1373">
        <v>4</v>
      </c>
      <c r="H1373" s="1"/>
      <c r="I1373" s="1" t="s">
        <v>2405</v>
      </c>
      <c r="J1373" s="1" t="s">
        <v>2462</v>
      </c>
      <c r="K1373" s="1" t="s">
        <v>2465</v>
      </c>
      <c r="L1373" s="1" t="s">
        <v>2511</v>
      </c>
      <c r="M1373" s="1" t="s">
        <v>2598</v>
      </c>
      <c r="N1373" s="1" t="s">
        <v>2607</v>
      </c>
      <c r="O1373" s="1"/>
      <c r="P1373">
        <v>1</v>
      </c>
      <c r="Q1373" s="1" t="s">
        <v>1888</v>
      </c>
      <c r="R1373" s="1" t="s">
        <v>3107</v>
      </c>
      <c r="S1373" s="1"/>
      <c r="T1373" s="1" t="s">
        <v>3109</v>
      </c>
      <c r="U1373" s="1" t="s">
        <v>3271</v>
      </c>
      <c r="V1373" s="1" t="s">
        <v>3391</v>
      </c>
      <c r="W1373" s="1" t="s">
        <v>3396</v>
      </c>
      <c r="X1373" s="1"/>
      <c r="Y1373" s="3">
        <v>46233</v>
      </c>
      <c r="Z1373" s="1" t="s">
        <v>3426</v>
      </c>
      <c r="AA1373" s="3">
        <v>46233</v>
      </c>
      <c r="AB1373" s="1" t="s">
        <v>3416</v>
      </c>
      <c r="AC1373" s="1" t="s">
        <v>3914</v>
      </c>
      <c r="AD1373" s="1" t="s">
        <v>3933</v>
      </c>
      <c r="AE1373" s="1" t="s">
        <v>3933</v>
      </c>
      <c r="AF1373" s="1" t="s">
        <v>3937</v>
      </c>
      <c r="AG1373" s="1" t="s">
        <v>2511</v>
      </c>
      <c r="AH1373" s="1" t="s">
        <v>2598</v>
      </c>
      <c r="AI1373" s="1" t="s">
        <v>3948</v>
      </c>
      <c r="AJ1373" s="1"/>
      <c r="AK1373" s="1"/>
      <c r="AL1373" s="1" t="s">
        <v>3952</v>
      </c>
      <c r="AM1373" s="1" t="s">
        <v>3952</v>
      </c>
      <c r="AN1373" s="1" t="s">
        <v>3959</v>
      </c>
      <c r="AO1373" s="1" t="s">
        <v>3982</v>
      </c>
      <c r="AP1373" s="1" t="s">
        <v>4221</v>
      </c>
      <c r="AQ1373" s="1"/>
      <c r="AR1373">
        <v>22421</v>
      </c>
      <c r="AS1373">
        <v>1</v>
      </c>
      <c r="AT1373" s="1" t="s">
        <v>4235</v>
      </c>
      <c r="AU1373">
        <v>200000</v>
      </c>
      <c r="AV1373" s="1" t="s">
        <v>4305</v>
      </c>
      <c r="AW1373" s="1" t="s">
        <v>3937</v>
      </c>
      <c r="AX1373">
        <v>2633</v>
      </c>
      <c r="AY1373">
        <v>136033</v>
      </c>
      <c r="AZ1373">
        <v>4</v>
      </c>
      <c r="BA1373" s="1" t="s">
        <v>3416</v>
      </c>
    </row>
    <row r="1374" spans="1:53">
      <c r="A1374" s="1" t="s">
        <v>589</v>
      </c>
      <c r="B1374">
        <v>0</v>
      </c>
      <c r="C1374">
        <v>-431200</v>
      </c>
      <c r="D1374" s="1" t="s">
        <v>2340</v>
      </c>
      <c r="E1374">
        <v>20</v>
      </c>
      <c r="F1374">
        <v>139245</v>
      </c>
      <c r="G1374">
        <v>5</v>
      </c>
      <c r="H1374" s="1"/>
      <c r="I1374" s="1" t="s">
        <v>2415</v>
      </c>
      <c r="J1374" s="1" t="s">
        <v>2462</v>
      </c>
      <c r="K1374" s="1" t="s">
        <v>2465</v>
      </c>
      <c r="L1374" s="1" t="s">
        <v>2511</v>
      </c>
      <c r="M1374" s="1" t="s">
        <v>2598</v>
      </c>
      <c r="N1374" s="1" t="s">
        <v>2607</v>
      </c>
      <c r="O1374" s="1"/>
      <c r="P1374">
        <v>1</v>
      </c>
      <c r="Q1374" s="1" t="s">
        <v>3060</v>
      </c>
      <c r="R1374" s="1" t="s">
        <v>3107</v>
      </c>
      <c r="S1374" s="1"/>
      <c r="T1374" s="1" t="s">
        <v>3109</v>
      </c>
      <c r="U1374" s="1" t="s">
        <v>3271</v>
      </c>
      <c r="V1374" s="1" t="s">
        <v>3391</v>
      </c>
      <c r="W1374" s="1" t="s">
        <v>3396</v>
      </c>
      <c r="X1374" s="1"/>
      <c r="Y1374" s="3">
        <v>46233</v>
      </c>
      <c r="Z1374" s="1" t="s">
        <v>3426</v>
      </c>
      <c r="AA1374" s="3">
        <v>46233</v>
      </c>
      <c r="AB1374" s="1" t="s">
        <v>3416</v>
      </c>
      <c r="AC1374" s="1" t="s">
        <v>3914</v>
      </c>
      <c r="AD1374" s="1" t="s">
        <v>3933</v>
      </c>
      <c r="AE1374" s="1" t="s">
        <v>3933</v>
      </c>
      <c r="AF1374" s="1" t="s">
        <v>3937</v>
      </c>
      <c r="AG1374" s="1" t="s">
        <v>2511</v>
      </c>
      <c r="AH1374" s="1" t="s">
        <v>2598</v>
      </c>
      <c r="AI1374" s="1" t="s">
        <v>3948</v>
      </c>
      <c r="AJ1374" s="1"/>
      <c r="AK1374" s="1"/>
      <c r="AL1374" s="1" t="s">
        <v>3952</v>
      </c>
      <c r="AM1374" s="1" t="s">
        <v>3952</v>
      </c>
      <c r="AN1374" s="1" t="s">
        <v>3959</v>
      </c>
      <c r="AO1374" s="1" t="s">
        <v>3982</v>
      </c>
      <c r="AP1374" s="1" t="s">
        <v>4221</v>
      </c>
      <c r="AQ1374" s="1"/>
      <c r="AR1374">
        <v>2057</v>
      </c>
      <c r="AS1374">
        <v>1</v>
      </c>
      <c r="AT1374" s="1" t="s">
        <v>4235</v>
      </c>
      <c r="AU1374">
        <v>-431200</v>
      </c>
      <c r="AV1374" s="1" t="s">
        <v>120</v>
      </c>
      <c r="AW1374" s="1" t="s">
        <v>3937</v>
      </c>
      <c r="AX1374">
        <v>2633</v>
      </c>
      <c r="AY1374">
        <v>136033</v>
      </c>
      <c r="AZ1374">
        <v>5</v>
      </c>
      <c r="BA1374" s="1" t="s">
        <v>3416</v>
      </c>
    </row>
    <row r="1375" spans="1:53">
      <c r="A1375" s="1" t="s">
        <v>1361</v>
      </c>
      <c r="B1375">
        <v>0</v>
      </c>
      <c r="C1375">
        <v>1457500</v>
      </c>
      <c r="D1375" s="1" t="s">
        <v>2341</v>
      </c>
      <c r="E1375">
        <v>20</v>
      </c>
      <c r="F1375">
        <v>139302</v>
      </c>
      <c r="G1375">
        <v>1</v>
      </c>
      <c r="H1375" s="1"/>
      <c r="I1375" s="1" t="s">
        <v>2411</v>
      </c>
      <c r="J1375" s="1" t="s">
        <v>2462</v>
      </c>
      <c r="K1375" s="1" t="s">
        <v>2468</v>
      </c>
      <c r="L1375" s="1" t="s">
        <v>2576</v>
      </c>
      <c r="M1375" s="1" t="s">
        <v>2606</v>
      </c>
      <c r="N1375" s="1" t="s">
        <v>2607</v>
      </c>
      <c r="O1375" s="1"/>
      <c r="P1375">
        <v>1</v>
      </c>
      <c r="Q1375" s="1" t="s">
        <v>3061</v>
      </c>
      <c r="R1375" s="1" t="s">
        <v>3107</v>
      </c>
      <c r="S1375" s="1"/>
      <c r="T1375" s="1" t="s">
        <v>3110</v>
      </c>
      <c r="U1375" s="1" t="s">
        <v>3061</v>
      </c>
      <c r="V1375" s="1" t="s">
        <v>2341</v>
      </c>
      <c r="W1375" s="1" t="s">
        <v>3396</v>
      </c>
      <c r="X1375" s="1"/>
      <c r="Y1375" s="3">
        <v>46233</v>
      </c>
      <c r="Z1375" s="1" t="s">
        <v>3428</v>
      </c>
      <c r="AA1375" s="3">
        <v>46233</v>
      </c>
      <c r="AB1375" s="1" t="s">
        <v>3416</v>
      </c>
      <c r="AC1375" s="1"/>
      <c r="AD1375" s="1" t="s">
        <v>3933</v>
      </c>
      <c r="AE1375" s="1" t="s">
        <v>3934</v>
      </c>
      <c r="AF1375" s="1" t="s">
        <v>3947</v>
      </c>
      <c r="AG1375" s="1" t="s">
        <v>2576</v>
      </c>
      <c r="AH1375" s="1" t="s">
        <v>2606</v>
      </c>
      <c r="AI1375" s="1" t="s">
        <v>3948</v>
      </c>
      <c r="AJ1375" s="1"/>
      <c r="AK1375" s="1"/>
      <c r="AL1375" s="1" t="s">
        <v>3952</v>
      </c>
      <c r="AM1375" s="1" t="s">
        <v>3952</v>
      </c>
      <c r="AN1375" s="1" t="s">
        <v>3960</v>
      </c>
      <c r="AO1375" s="1" t="s">
        <v>4204</v>
      </c>
      <c r="AP1375" s="1" t="s">
        <v>4234</v>
      </c>
      <c r="AQ1375" s="1"/>
      <c r="AR1375">
        <v>22996</v>
      </c>
      <c r="AS1375">
        <v>1</v>
      </c>
      <c r="AT1375" s="1" t="s">
        <v>4235</v>
      </c>
      <c r="AU1375">
        <v>1457500</v>
      </c>
      <c r="AV1375" s="1" t="s">
        <v>4589</v>
      </c>
      <c r="AW1375" s="1" t="s">
        <v>3947</v>
      </c>
      <c r="AX1375">
        <v>2544</v>
      </c>
      <c r="AY1375">
        <v>136034</v>
      </c>
      <c r="AZ1375">
        <v>1</v>
      </c>
      <c r="BA1375" s="1" t="s">
        <v>4640</v>
      </c>
    </row>
    <row r="1376" spans="1:53">
      <c r="A1376" s="1" t="s">
        <v>1362</v>
      </c>
      <c r="B1376">
        <v>0</v>
      </c>
      <c r="C1376">
        <v>7000000</v>
      </c>
      <c r="D1376" s="1" t="s">
        <v>2070</v>
      </c>
      <c r="E1376">
        <v>0</v>
      </c>
      <c r="F1376">
        <v>139217</v>
      </c>
      <c r="G1376">
        <v>1</v>
      </c>
      <c r="H1376" s="1"/>
      <c r="I1376" s="1" t="s">
        <v>2405</v>
      </c>
      <c r="J1376" s="1" t="s">
        <v>2462</v>
      </c>
      <c r="K1376" s="1" t="s">
        <v>2465</v>
      </c>
      <c r="L1376" s="1" t="s">
        <v>2570</v>
      </c>
      <c r="M1376" s="1" t="s">
        <v>2593</v>
      </c>
      <c r="N1376" s="1" t="s">
        <v>2607</v>
      </c>
      <c r="O1376" s="1"/>
      <c r="P1376">
        <v>1</v>
      </c>
      <c r="Q1376" s="1" t="s">
        <v>2070</v>
      </c>
      <c r="R1376" s="1" t="s">
        <v>3107</v>
      </c>
      <c r="S1376" s="1"/>
      <c r="T1376" s="1" t="s">
        <v>3109</v>
      </c>
      <c r="U1376" s="1" t="s">
        <v>2070</v>
      </c>
      <c r="V1376" s="1" t="s">
        <v>2070</v>
      </c>
      <c r="W1376" s="1" t="s">
        <v>3396</v>
      </c>
      <c r="X1376" s="1" t="s">
        <v>3400</v>
      </c>
      <c r="Y1376" s="3">
        <v>46233</v>
      </c>
      <c r="Z1376" s="1" t="s">
        <v>3426</v>
      </c>
      <c r="AA1376" s="3">
        <v>46233</v>
      </c>
      <c r="AB1376" s="1" t="s">
        <v>3416</v>
      </c>
      <c r="AC1376" s="1" t="s">
        <v>3915</v>
      </c>
      <c r="AD1376" s="1" t="s">
        <v>3933</v>
      </c>
      <c r="AE1376" s="1" t="s">
        <v>3933</v>
      </c>
      <c r="AF1376" s="1" t="s">
        <v>3937</v>
      </c>
      <c r="AG1376" s="1" t="s">
        <v>2570</v>
      </c>
      <c r="AH1376" s="1" t="s">
        <v>2593</v>
      </c>
      <c r="AI1376" s="1" t="s">
        <v>3948</v>
      </c>
      <c r="AJ1376" s="1"/>
      <c r="AK1376" s="1"/>
      <c r="AL1376" s="1" t="s">
        <v>3952</v>
      </c>
      <c r="AM1376" s="1" t="s">
        <v>3952</v>
      </c>
      <c r="AN1376" s="1" t="s">
        <v>3959</v>
      </c>
      <c r="AO1376" s="1" t="s">
        <v>3992</v>
      </c>
      <c r="AP1376" s="1" t="s">
        <v>4221</v>
      </c>
      <c r="AQ1376" s="1"/>
      <c r="AR1376">
        <v>22420</v>
      </c>
      <c r="AS1376">
        <v>1</v>
      </c>
      <c r="AT1376" s="1" t="s">
        <v>4238</v>
      </c>
      <c r="AU1376">
        <v>7000000</v>
      </c>
      <c r="AV1376" s="1" t="s">
        <v>4283</v>
      </c>
      <c r="AW1376" s="1" t="s">
        <v>3937</v>
      </c>
      <c r="AX1376">
        <v>3726</v>
      </c>
      <c r="AY1376">
        <v>136035</v>
      </c>
      <c r="AZ1376">
        <v>1</v>
      </c>
      <c r="BA1376" s="1" t="s">
        <v>3416</v>
      </c>
    </row>
    <row r="1377" spans="1:53">
      <c r="A1377" s="1" t="s">
        <v>1363</v>
      </c>
      <c r="B1377">
        <v>0</v>
      </c>
      <c r="C1377">
        <v>13500659.25</v>
      </c>
      <c r="D1377" s="1" t="s">
        <v>2342</v>
      </c>
      <c r="E1377">
        <v>20</v>
      </c>
      <c r="F1377">
        <v>139222</v>
      </c>
      <c r="G1377">
        <v>1</v>
      </c>
      <c r="H1377" s="1"/>
      <c r="I1377" s="1" t="s">
        <v>2427</v>
      </c>
      <c r="J1377" s="1" t="s">
        <v>2462</v>
      </c>
      <c r="K1377" s="1" t="s">
        <v>2464</v>
      </c>
      <c r="L1377" s="1" t="s">
        <v>2510</v>
      </c>
      <c r="M1377" s="1" t="s">
        <v>2581</v>
      </c>
      <c r="N1377" s="1" t="s">
        <v>2607</v>
      </c>
      <c r="O1377" s="1"/>
      <c r="P1377">
        <v>1</v>
      </c>
      <c r="Q1377" s="1" t="s">
        <v>3062</v>
      </c>
      <c r="R1377" s="1" t="s">
        <v>3107</v>
      </c>
      <c r="S1377" s="1"/>
      <c r="T1377" s="1" t="s">
        <v>3108</v>
      </c>
      <c r="U1377" s="1" t="s">
        <v>3062</v>
      </c>
      <c r="V1377" s="1" t="s">
        <v>2342</v>
      </c>
      <c r="W1377" s="1" t="s">
        <v>3396</v>
      </c>
      <c r="X1377" s="1"/>
      <c r="Y1377" s="3">
        <v>46233</v>
      </c>
      <c r="Z1377" s="1" t="s">
        <v>3426</v>
      </c>
      <c r="AA1377" s="3">
        <v>46233</v>
      </c>
      <c r="AB1377" s="1" t="s">
        <v>3416</v>
      </c>
      <c r="AC1377" s="1" t="s">
        <v>3916</v>
      </c>
      <c r="AD1377" s="1" t="s">
        <v>3933</v>
      </c>
      <c r="AE1377" s="1" t="s">
        <v>3933</v>
      </c>
      <c r="AF1377" s="1" t="s">
        <v>3936</v>
      </c>
      <c r="AG1377" s="1" t="s">
        <v>2510</v>
      </c>
      <c r="AH1377" s="1" t="s">
        <v>2581</v>
      </c>
      <c r="AI1377" s="1" t="s">
        <v>3948</v>
      </c>
      <c r="AJ1377" s="1"/>
      <c r="AK1377" s="1"/>
      <c r="AL1377" s="1" t="s">
        <v>3952</v>
      </c>
      <c r="AM1377" s="1" t="s">
        <v>3952</v>
      </c>
      <c r="AN1377" s="1" t="s">
        <v>3958</v>
      </c>
      <c r="AO1377" s="1" t="s">
        <v>4146</v>
      </c>
      <c r="AP1377" s="1" t="s">
        <v>4215</v>
      </c>
      <c r="AQ1377" s="1"/>
      <c r="AR1377">
        <v>3443</v>
      </c>
      <c r="AS1377">
        <v>1</v>
      </c>
      <c r="AT1377" s="1" t="s">
        <v>4235</v>
      </c>
      <c r="AU1377">
        <v>13500659.25</v>
      </c>
      <c r="AV1377" s="1" t="s">
        <v>4590</v>
      </c>
      <c r="AW1377" s="1" t="s">
        <v>3936</v>
      </c>
      <c r="AX1377">
        <v>1645</v>
      </c>
      <c r="AY1377">
        <v>136036</v>
      </c>
      <c r="AZ1377">
        <v>1</v>
      </c>
      <c r="BA1377" s="1" t="s">
        <v>4638</v>
      </c>
    </row>
    <row r="1378" spans="1:53">
      <c r="A1378" s="1" t="s">
        <v>1364</v>
      </c>
      <c r="B1378">
        <v>0</v>
      </c>
      <c r="C1378">
        <v>9500000</v>
      </c>
      <c r="D1378" s="1" t="s">
        <v>2343</v>
      </c>
      <c r="E1378">
        <v>0</v>
      </c>
      <c r="F1378">
        <v>139251</v>
      </c>
      <c r="G1378">
        <v>1</v>
      </c>
      <c r="H1378" s="1"/>
      <c r="I1378" s="1" t="s">
        <v>2417</v>
      </c>
      <c r="J1378" s="1" t="s">
        <v>2462</v>
      </c>
      <c r="K1378" s="1" t="s">
        <v>2465</v>
      </c>
      <c r="L1378" s="1" t="s">
        <v>2533</v>
      </c>
      <c r="M1378" s="1" t="s">
        <v>2598</v>
      </c>
      <c r="N1378" s="1" t="s">
        <v>2607</v>
      </c>
      <c r="O1378" s="1"/>
      <c r="P1378">
        <v>1</v>
      </c>
      <c r="Q1378" s="1" t="s">
        <v>2343</v>
      </c>
      <c r="R1378" s="1" t="s">
        <v>3107</v>
      </c>
      <c r="S1378" s="1"/>
      <c r="T1378" s="1" t="s">
        <v>3109</v>
      </c>
      <c r="U1378" s="1" t="s">
        <v>2343</v>
      </c>
      <c r="V1378" s="1" t="s">
        <v>2343</v>
      </c>
      <c r="W1378" s="1" t="s">
        <v>3396</v>
      </c>
      <c r="X1378" s="1"/>
      <c r="Y1378" s="3">
        <v>46233</v>
      </c>
      <c r="Z1378" s="1" t="s">
        <v>3426</v>
      </c>
      <c r="AA1378" s="3">
        <v>46233</v>
      </c>
      <c r="AB1378" s="1" t="s">
        <v>3416</v>
      </c>
      <c r="AC1378" s="1" t="s">
        <v>3917</v>
      </c>
      <c r="AD1378" s="1" t="s">
        <v>3933</v>
      </c>
      <c r="AE1378" s="1" t="s">
        <v>3933</v>
      </c>
      <c r="AF1378" s="1" t="s">
        <v>3937</v>
      </c>
      <c r="AG1378" s="1" t="s">
        <v>2533</v>
      </c>
      <c r="AH1378" s="1" t="s">
        <v>2598</v>
      </c>
      <c r="AI1378" s="1" t="s">
        <v>3948</v>
      </c>
      <c r="AJ1378" s="1"/>
      <c r="AK1378" s="1"/>
      <c r="AL1378" s="1" t="s">
        <v>3952</v>
      </c>
      <c r="AM1378" s="1" t="s">
        <v>3952</v>
      </c>
      <c r="AN1378" s="1" t="s">
        <v>3959</v>
      </c>
      <c r="AO1378" s="1" t="s">
        <v>3992</v>
      </c>
      <c r="AP1378" s="1" t="s">
        <v>4229</v>
      </c>
      <c r="AQ1378" s="1"/>
      <c r="AR1378">
        <v>1284</v>
      </c>
      <c r="AS1378">
        <v>1</v>
      </c>
      <c r="AT1378" s="1" t="s">
        <v>4235</v>
      </c>
      <c r="AU1378">
        <v>9500000</v>
      </c>
      <c r="AV1378" s="1" t="s">
        <v>4513</v>
      </c>
      <c r="AW1378" s="1" t="s">
        <v>3937</v>
      </c>
      <c r="AX1378">
        <v>3726</v>
      </c>
      <c r="AY1378">
        <v>136037</v>
      </c>
      <c r="AZ1378">
        <v>1</v>
      </c>
      <c r="BA1378" s="1" t="s">
        <v>3416</v>
      </c>
    </row>
    <row r="1379" spans="1:53">
      <c r="A1379" s="1" t="s">
        <v>1365</v>
      </c>
      <c r="B1379">
        <v>0</v>
      </c>
      <c r="C1379">
        <v>1290000</v>
      </c>
      <c r="D1379" s="1" t="s">
        <v>2344</v>
      </c>
      <c r="E1379">
        <v>0</v>
      </c>
      <c r="F1379">
        <v>139320</v>
      </c>
      <c r="G1379">
        <v>1</v>
      </c>
      <c r="H1379" s="1"/>
      <c r="I1379" s="1" t="s">
        <v>2405</v>
      </c>
      <c r="J1379" s="1" t="s">
        <v>2462</v>
      </c>
      <c r="K1379" s="1" t="s">
        <v>2465</v>
      </c>
      <c r="L1379" s="1" t="s">
        <v>2488</v>
      </c>
      <c r="M1379" s="1" t="s">
        <v>2593</v>
      </c>
      <c r="N1379" s="1" t="s">
        <v>2607</v>
      </c>
      <c r="O1379" s="1"/>
      <c r="P1379">
        <v>1</v>
      </c>
      <c r="Q1379" s="1" t="s">
        <v>2344</v>
      </c>
      <c r="R1379" s="1" t="s">
        <v>3107</v>
      </c>
      <c r="S1379" s="1"/>
      <c r="T1379" s="1" t="s">
        <v>3109</v>
      </c>
      <c r="U1379" s="1" t="s">
        <v>2344</v>
      </c>
      <c r="V1379" s="1" t="s">
        <v>2344</v>
      </c>
      <c r="W1379" s="1" t="s">
        <v>3396</v>
      </c>
      <c r="X1379" s="1"/>
      <c r="Y1379" s="3">
        <v>46233</v>
      </c>
      <c r="Z1379" s="1" t="s">
        <v>3426</v>
      </c>
      <c r="AA1379" s="3">
        <v>46233</v>
      </c>
      <c r="AB1379" s="1" t="s">
        <v>3416</v>
      </c>
      <c r="AC1379" s="1" t="s">
        <v>3918</v>
      </c>
      <c r="AD1379" s="1" t="s">
        <v>3933</v>
      </c>
      <c r="AE1379" s="1" t="s">
        <v>3933</v>
      </c>
      <c r="AF1379" s="1" t="s">
        <v>3937</v>
      </c>
      <c r="AG1379" s="1" t="s">
        <v>2488</v>
      </c>
      <c r="AH1379" s="1" t="s">
        <v>2593</v>
      </c>
      <c r="AI1379" s="1" t="s">
        <v>3948</v>
      </c>
      <c r="AJ1379" s="1"/>
      <c r="AK1379" s="1"/>
      <c r="AL1379" s="1" t="s">
        <v>3952</v>
      </c>
      <c r="AM1379" s="1" t="s">
        <v>3952</v>
      </c>
      <c r="AN1379" s="1" t="s">
        <v>3959</v>
      </c>
      <c r="AO1379" s="1" t="s">
        <v>4205</v>
      </c>
      <c r="AP1379" s="1" t="s">
        <v>4220</v>
      </c>
      <c r="AQ1379" s="1"/>
      <c r="AR1379">
        <v>22417</v>
      </c>
      <c r="AS1379">
        <v>1</v>
      </c>
      <c r="AT1379" s="1" t="s">
        <v>4235</v>
      </c>
      <c r="AU1379">
        <v>1290000</v>
      </c>
      <c r="AV1379" s="1" t="s">
        <v>4280</v>
      </c>
      <c r="AW1379" s="1" t="s">
        <v>3937</v>
      </c>
      <c r="AX1379">
        <v>3129</v>
      </c>
      <c r="AY1379">
        <v>136038</v>
      </c>
      <c r="AZ1379">
        <v>1</v>
      </c>
      <c r="BA1379" s="1" t="s">
        <v>3411</v>
      </c>
    </row>
    <row r="1380" spans="1:53">
      <c r="A1380" s="1" t="s">
        <v>1366</v>
      </c>
      <c r="B1380">
        <v>0</v>
      </c>
      <c r="C1380">
        <v>3000000</v>
      </c>
      <c r="D1380" s="1" t="s">
        <v>1624</v>
      </c>
      <c r="E1380">
        <v>20</v>
      </c>
      <c r="F1380">
        <v>139301</v>
      </c>
      <c r="G1380">
        <v>1</v>
      </c>
      <c r="H1380" s="1"/>
      <c r="I1380" s="1" t="s">
        <v>2405</v>
      </c>
      <c r="J1380" s="1" t="s">
        <v>2462</v>
      </c>
      <c r="K1380" s="1" t="s">
        <v>2465</v>
      </c>
      <c r="L1380" s="1" t="s">
        <v>2511</v>
      </c>
      <c r="M1380" s="1" t="s">
        <v>2598</v>
      </c>
      <c r="N1380" s="1" t="s">
        <v>2607</v>
      </c>
      <c r="O1380" s="1"/>
      <c r="P1380">
        <v>1</v>
      </c>
      <c r="Q1380" s="1" t="s">
        <v>1505</v>
      </c>
      <c r="R1380" s="1" t="s">
        <v>3107</v>
      </c>
      <c r="S1380" s="1"/>
      <c r="T1380" s="1" t="s">
        <v>3109</v>
      </c>
      <c r="U1380" s="1" t="s">
        <v>3272</v>
      </c>
      <c r="V1380" s="1" t="s">
        <v>3392</v>
      </c>
      <c r="W1380" s="1" t="s">
        <v>3396</v>
      </c>
      <c r="X1380" s="1"/>
      <c r="Y1380" s="3">
        <v>46233</v>
      </c>
      <c r="Z1380" s="1" t="s">
        <v>3426</v>
      </c>
      <c r="AA1380" s="3">
        <v>46233</v>
      </c>
      <c r="AB1380" s="1" t="s">
        <v>3416</v>
      </c>
      <c r="AC1380" s="1" t="s">
        <v>3919</v>
      </c>
      <c r="AD1380" s="1" t="s">
        <v>3933</v>
      </c>
      <c r="AE1380" s="1" t="s">
        <v>3933</v>
      </c>
      <c r="AF1380" s="1" t="s">
        <v>3937</v>
      </c>
      <c r="AG1380" s="1" t="s">
        <v>2511</v>
      </c>
      <c r="AH1380" s="1" t="s">
        <v>2598</v>
      </c>
      <c r="AI1380" s="1" t="s">
        <v>3948</v>
      </c>
      <c r="AJ1380" s="1"/>
      <c r="AK1380" s="1"/>
      <c r="AL1380" s="1" t="s">
        <v>3952</v>
      </c>
      <c r="AM1380" s="1" t="s">
        <v>3952</v>
      </c>
      <c r="AN1380" s="1" t="s">
        <v>3959</v>
      </c>
      <c r="AO1380" s="1" t="s">
        <v>4014</v>
      </c>
      <c r="AP1380" s="1" t="s">
        <v>4221</v>
      </c>
      <c r="AQ1380" s="1"/>
      <c r="AR1380">
        <v>22421</v>
      </c>
      <c r="AS1380">
        <v>1</v>
      </c>
      <c r="AT1380" s="1" t="s">
        <v>4235</v>
      </c>
      <c r="AU1380">
        <v>3000000</v>
      </c>
      <c r="AV1380" s="1" t="s">
        <v>4305</v>
      </c>
      <c r="AW1380" s="1" t="s">
        <v>3937</v>
      </c>
      <c r="AX1380">
        <v>2053</v>
      </c>
      <c r="AY1380">
        <v>136039</v>
      </c>
      <c r="AZ1380">
        <v>1</v>
      </c>
      <c r="BA1380" s="1" t="s">
        <v>3416</v>
      </c>
    </row>
    <row r="1381" spans="1:53">
      <c r="A1381" s="1" t="s">
        <v>1367</v>
      </c>
      <c r="B1381">
        <v>0</v>
      </c>
      <c r="C1381">
        <v>2018408</v>
      </c>
      <c r="D1381" s="1" t="s">
        <v>2345</v>
      </c>
      <c r="E1381">
        <v>20</v>
      </c>
      <c r="F1381">
        <v>139301</v>
      </c>
      <c r="G1381">
        <v>2</v>
      </c>
      <c r="H1381" s="1"/>
      <c r="I1381" s="1" t="s">
        <v>2405</v>
      </c>
      <c r="J1381" s="1" t="s">
        <v>2462</v>
      </c>
      <c r="K1381" s="1" t="s">
        <v>2465</v>
      </c>
      <c r="L1381" s="1" t="s">
        <v>2511</v>
      </c>
      <c r="M1381" s="1" t="s">
        <v>2598</v>
      </c>
      <c r="N1381" s="1" t="s">
        <v>2607</v>
      </c>
      <c r="O1381" s="1"/>
      <c r="P1381">
        <v>1</v>
      </c>
      <c r="Q1381" s="1" t="s">
        <v>3063</v>
      </c>
      <c r="R1381" s="1" t="s">
        <v>3107</v>
      </c>
      <c r="S1381" s="1"/>
      <c r="T1381" s="1" t="s">
        <v>3109</v>
      </c>
      <c r="U1381" s="1" t="s">
        <v>3272</v>
      </c>
      <c r="V1381" s="1" t="s">
        <v>3392</v>
      </c>
      <c r="W1381" s="1" t="s">
        <v>3396</v>
      </c>
      <c r="X1381" s="1"/>
      <c r="Y1381" s="3">
        <v>46233</v>
      </c>
      <c r="Z1381" s="1" t="s">
        <v>3426</v>
      </c>
      <c r="AA1381" s="3">
        <v>46233</v>
      </c>
      <c r="AB1381" s="1" t="s">
        <v>3416</v>
      </c>
      <c r="AC1381" s="1" t="s">
        <v>3919</v>
      </c>
      <c r="AD1381" s="1" t="s">
        <v>3933</v>
      </c>
      <c r="AE1381" s="1" t="s">
        <v>3933</v>
      </c>
      <c r="AF1381" s="1" t="s">
        <v>3937</v>
      </c>
      <c r="AG1381" s="1" t="s">
        <v>2511</v>
      </c>
      <c r="AH1381" s="1" t="s">
        <v>2598</v>
      </c>
      <c r="AI1381" s="1" t="s">
        <v>3948</v>
      </c>
      <c r="AJ1381" s="1"/>
      <c r="AK1381" s="1"/>
      <c r="AL1381" s="1" t="s">
        <v>3952</v>
      </c>
      <c r="AM1381" s="1" t="s">
        <v>3952</v>
      </c>
      <c r="AN1381" s="1" t="s">
        <v>3959</v>
      </c>
      <c r="AO1381" s="1" t="s">
        <v>4014</v>
      </c>
      <c r="AP1381" s="1" t="s">
        <v>4221</v>
      </c>
      <c r="AQ1381" s="1"/>
      <c r="AR1381">
        <v>22421</v>
      </c>
      <c r="AS1381">
        <v>1</v>
      </c>
      <c r="AT1381" s="1" t="s">
        <v>4235</v>
      </c>
      <c r="AU1381">
        <v>2018408</v>
      </c>
      <c r="AV1381" s="1" t="s">
        <v>4305</v>
      </c>
      <c r="AW1381" s="1" t="s">
        <v>3937</v>
      </c>
      <c r="AX1381">
        <v>2053</v>
      </c>
      <c r="AY1381">
        <v>136039</v>
      </c>
      <c r="AZ1381">
        <v>2</v>
      </c>
      <c r="BA1381" s="1" t="s">
        <v>3416</v>
      </c>
    </row>
    <row r="1382" spans="1:53">
      <c r="A1382" s="1" t="s">
        <v>1368</v>
      </c>
      <c r="B1382">
        <v>0</v>
      </c>
      <c r="C1382">
        <v>32766430</v>
      </c>
      <c r="D1382" s="1" t="s">
        <v>2346</v>
      </c>
      <c r="E1382">
        <v>20</v>
      </c>
      <c r="F1382">
        <v>139301</v>
      </c>
      <c r="G1382">
        <v>3</v>
      </c>
      <c r="H1382" s="1"/>
      <c r="I1382" s="1" t="s">
        <v>2405</v>
      </c>
      <c r="J1382" s="1" t="s">
        <v>2462</v>
      </c>
      <c r="K1382" s="1" t="s">
        <v>2465</v>
      </c>
      <c r="L1382" s="1" t="s">
        <v>2511</v>
      </c>
      <c r="M1382" s="1" t="s">
        <v>2598</v>
      </c>
      <c r="N1382" s="1" t="s">
        <v>2607</v>
      </c>
      <c r="O1382" s="1"/>
      <c r="P1382">
        <v>1</v>
      </c>
      <c r="Q1382" s="1" t="s">
        <v>3064</v>
      </c>
      <c r="R1382" s="1" t="s">
        <v>3107</v>
      </c>
      <c r="S1382" s="1"/>
      <c r="T1382" s="1" t="s">
        <v>3109</v>
      </c>
      <c r="U1382" s="1" t="s">
        <v>3272</v>
      </c>
      <c r="V1382" s="1" t="s">
        <v>3392</v>
      </c>
      <c r="W1382" s="1" t="s">
        <v>3396</v>
      </c>
      <c r="X1382" s="1"/>
      <c r="Y1382" s="3">
        <v>46233</v>
      </c>
      <c r="Z1382" s="1" t="s">
        <v>3426</v>
      </c>
      <c r="AA1382" s="3">
        <v>46233</v>
      </c>
      <c r="AB1382" s="1" t="s">
        <v>3416</v>
      </c>
      <c r="AC1382" s="1" t="s">
        <v>3919</v>
      </c>
      <c r="AD1382" s="1" t="s">
        <v>3933</v>
      </c>
      <c r="AE1382" s="1" t="s">
        <v>3933</v>
      </c>
      <c r="AF1382" s="1" t="s">
        <v>3937</v>
      </c>
      <c r="AG1382" s="1" t="s">
        <v>2511</v>
      </c>
      <c r="AH1382" s="1" t="s">
        <v>2598</v>
      </c>
      <c r="AI1382" s="1" t="s">
        <v>3948</v>
      </c>
      <c r="AJ1382" s="1"/>
      <c r="AK1382" s="1"/>
      <c r="AL1382" s="1" t="s">
        <v>3952</v>
      </c>
      <c r="AM1382" s="1" t="s">
        <v>3952</v>
      </c>
      <c r="AN1382" s="1" t="s">
        <v>3959</v>
      </c>
      <c r="AO1382" s="1" t="s">
        <v>4014</v>
      </c>
      <c r="AP1382" s="1" t="s">
        <v>4221</v>
      </c>
      <c r="AQ1382" s="1"/>
      <c r="AR1382">
        <v>22421</v>
      </c>
      <c r="AS1382">
        <v>1</v>
      </c>
      <c r="AT1382" s="1" t="s">
        <v>4235</v>
      </c>
      <c r="AU1382">
        <v>32766430</v>
      </c>
      <c r="AV1382" s="1" t="s">
        <v>4305</v>
      </c>
      <c r="AW1382" s="1" t="s">
        <v>3937</v>
      </c>
      <c r="AX1382">
        <v>2053</v>
      </c>
      <c r="AY1382">
        <v>136039</v>
      </c>
      <c r="AZ1382">
        <v>3</v>
      </c>
      <c r="BA1382" s="1" t="s">
        <v>3416</v>
      </c>
    </row>
    <row r="1383" spans="1:53">
      <c r="A1383" s="1" t="s">
        <v>598</v>
      </c>
      <c r="B1383">
        <v>0</v>
      </c>
      <c r="C1383">
        <v>-4534181</v>
      </c>
      <c r="D1383" s="1" t="s">
        <v>2347</v>
      </c>
      <c r="E1383">
        <v>20</v>
      </c>
      <c r="F1383">
        <v>139301</v>
      </c>
      <c r="G1383">
        <v>4</v>
      </c>
      <c r="H1383" s="1"/>
      <c r="I1383" s="1" t="s">
        <v>2415</v>
      </c>
      <c r="J1383" s="1" t="s">
        <v>2462</v>
      </c>
      <c r="K1383" s="1" t="s">
        <v>2465</v>
      </c>
      <c r="L1383" s="1" t="s">
        <v>2511</v>
      </c>
      <c r="M1383" s="1" t="s">
        <v>2598</v>
      </c>
      <c r="N1383" s="1" t="s">
        <v>2607</v>
      </c>
      <c r="O1383" s="1"/>
      <c r="P1383">
        <v>1</v>
      </c>
      <c r="Q1383" s="1" t="s">
        <v>3065</v>
      </c>
      <c r="R1383" s="1" t="s">
        <v>3107</v>
      </c>
      <c r="S1383" s="1"/>
      <c r="T1383" s="1" t="s">
        <v>3109</v>
      </c>
      <c r="U1383" s="1" t="s">
        <v>3272</v>
      </c>
      <c r="V1383" s="1" t="s">
        <v>3392</v>
      </c>
      <c r="W1383" s="1" t="s">
        <v>3396</v>
      </c>
      <c r="X1383" s="1"/>
      <c r="Y1383" s="3">
        <v>46233</v>
      </c>
      <c r="Z1383" s="1" t="s">
        <v>3426</v>
      </c>
      <c r="AA1383" s="3">
        <v>46233</v>
      </c>
      <c r="AB1383" s="1" t="s">
        <v>3416</v>
      </c>
      <c r="AC1383" s="1" t="s">
        <v>3919</v>
      </c>
      <c r="AD1383" s="1" t="s">
        <v>3933</v>
      </c>
      <c r="AE1383" s="1" t="s">
        <v>3933</v>
      </c>
      <c r="AF1383" s="1" t="s">
        <v>3937</v>
      </c>
      <c r="AG1383" s="1" t="s">
        <v>2511</v>
      </c>
      <c r="AH1383" s="1" t="s">
        <v>2598</v>
      </c>
      <c r="AI1383" s="1" t="s">
        <v>3948</v>
      </c>
      <c r="AJ1383" s="1"/>
      <c r="AK1383" s="1"/>
      <c r="AL1383" s="1" t="s">
        <v>3952</v>
      </c>
      <c r="AM1383" s="1" t="s">
        <v>3952</v>
      </c>
      <c r="AN1383" s="1" t="s">
        <v>3959</v>
      </c>
      <c r="AO1383" s="1" t="s">
        <v>4014</v>
      </c>
      <c r="AP1383" s="1" t="s">
        <v>4221</v>
      </c>
      <c r="AQ1383" s="1"/>
      <c r="AR1383">
        <v>2057</v>
      </c>
      <c r="AS1383">
        <v>1</v>
      </c>
      <c r="AT1383" s="1" t="s">
        <v>4235</v>
      </c>
      <c r="AU1383">
        <v>-4534181</v>
      </c>
      <c r="AV1383" s="1" t="s">
        <v>120</v>
      </c>
      <c r="AW1383" s="1" t="s">
        <v>3937</v>
      </c>
      <c r="AX1383">
        <v>2053</v>
      </c>
      <c r="AY1383">
        <v>136039</v>
      </c>
      <c r="AZ1383">
        <v>4</v>
      </c>
      <c r="BA1383" s="1" t="s">
        <v>3416</v>
      </c>
    </row>
    <row r="1384" spans="1:53">
      <c r="A1384" s="1" t="s">
        <v>1369</v>
      </c>
      <c r="B1384">
        <v>0</v>
      </c>
      <c r="C1384">
        <v>96000</v>
      </c>
      <c r="D1384" s="1" t="s">
        <v>1530</v>
      </c>
      <c r="E1384">
        <v>0</v>
      </c>
      <c r="F1384">
        <v>139342</v>
      </c>
      <c r="G1384">
        <v>1</v>
      </c>
      <c r="H1384" s="1"/>
      <c r="I1384" s="1" t="s">
        <v>2406</v>
      </c>
      <c r="J1384" s="1" t="s">
        <v>2462</v>
      </c>
      <c r="K1384" s="1" t="s">
        <v>2468</v>
      </c>
      <c r="L1384" s="1" t="s">
        <v>2576</v>
      </c>
      <c r="M1384" s="1" t="s">
        <v>2468</v>
      </c>
      <c r="N1384" s="1" t="s">
        <v>2607</v>
      </c>
      <c r="O1384" s="1"/>
      <c r="P1384">
        <v>8</v>
      </c>
      <c r="Q1384" s="1" t="s">
        <v>1530</v>
      </c>
      <c r="R1384" s="1" t="s">
        <v>3107</v>
      </c>
      <c r="S1384" s="1"/>
      <c r="T1384" s="1" t="s">
        <v>3110</v>
      </c>
      <c r="U1384" s="1" t="s">
        <v>3273</v>
      </c>
      <c r="V1384" s="1" t="s">
        <v>3273</v>
      </c>
      <c r="W1384" s="1" t="s">
        <v>3396</v>
      </c>
      <c r="X1384" s="1"/>
      <c r="Y1384" s="3">
        <v>46233</v>
      </c>
      <c r="Z1384" s="1" t="s">
        <v>3426</v>
      </c>
      <c r="AA1384" s="3">
        <v>46233</v>
      </c>
      <c r="AB1384" s="1" t="s">
        <v>3416</v>
      </c>
      <c r="AC1384" s="1" t="s">
        <v>3920</v>
      </c>
      <c r="AD1384" s="1" t="s">
        <v>3933</v>
      </c>
      <c r="AE1384" s="1" t="s">
        <v>3933</v>
      </c>
      <c r="AF1384" s="1" t="s">
        <v>3942</v>
      </c>
      <c r="AG1384" s="1" t="s">
        <v>2576</v>
      </c>
      <c r="AH1384" s="1" t="s">
        <v>2468</v>
      </c>
      <c r="AI1384" s="1" t="s">
        <v>3948</v>
      </c>
      <c r="AJ1384" s="1"/>
      <c r="AK1384" s="1"/>
      <c r="AL1384" s="1" t="s">
        <v>3952</v>
      </c>
      <c r="AM1384" s="1" t="s">
        <v>3952</v>
      </c>
      <c r="AN1384" s="1" t="s">
        <v>3960</v>
      </c>
      <c r="AO1384" s="1" t="s">
        <v>4106</v>
      </c>
      <c r="AP1384" s="1" t="s">
        <v>4219</v>
      </c>
      <c r="AQ1384" s="1"/>
      <c r="AR1384">
        <v>13113</v>
      </c>
      <c r="AS1384">
        <v>8</v>
      </c>
      <c r="AT1384" s="1" t="s">
        <v>4237</v>
      </c>
      <c r="AU1384">
        <v>12000</v>
      </c>
      <c r="AV1384" s="1" t="s">
        <v>4591</v>
      </c>
      <c r="AW1384" s="1" t="s">
        <v>3942</v>
      </c>
      <c r="AX1384">
        <v>1136</v>
      </c>
      <c r="AY1384">
        <v>136040</v>
      </c>
      <c r="AZ1384">
        <v>1</v>
      </c>
      <c r="BA1384" s="1" t="s">
        <v>3426</v>
      </c>
    </row>
    <row r="1385" spans="1:53">
      <c r="A1385" s="1"/>
      <c r="B1385">
        <v>0</v>
      </c>
      <c r="C1385">
        <v>411500</v>
      </c>
      <c r="D1385" s="1" t="s">
        <v>2348</v>
      </c>
      <c r="E1385">
        <v>0</v>
      </c>
      <c r="F1385">
        <v>0</v>
      </c>
      <c r="G1385">
        <v>0</v>
      </c>
      <c r="H1385" s="1"/>
      <c r="I1385" s="1" t="s">
        <v>2409</v>
      </c>
      <c r="J1385" s="1" t="s">
        <v>2462</v>
      </c>
      <c r="K1385" s="1" t="s">
        <v>2468</v>
      </c>
      <c r="L1385" s="1" t="s">
        <v>2576</v>
      </c>
      <c r="M1385" s="1" t="s">
        <v>2468</v>
      </c>
      <c r="N1385" s="1" t="s">
        <v>2607</v>
      </c>
      <c r="O1385" s="1"/>
      <c r="P1385">
        <v>1</v>
      </c>
      <c r="Q1385" s="1" t="s">
        <v>2348</v>
      </c>
      <c r="R1385" s="1" t="s">
        <v>3107</v>
      </c>
      <c r="S1385" s="1"/>
      <c r="T1385" s="1" t="s">
        <v>3110</v>
      </c>
      <c r="U1385" s="1" t="s">
        <v>3273</v>
      </c>
      <c r="V1385" s="1" t="s">
        <v>3273</v>
      </c>
      <c r="W1385" s="1" t="s">
        <v>3396</v>
      </c>
      <c r="X1385" s="1"/>
      <c r="Y1385" s="3">
        <v>46233</v>
      </c>
      <c r="Z1385" s="1" t="s">
        <v>3426</v>
      </c>
      <c r="AA1385" s="3">
        <v>46233</v>
      </c>
      <c r="AB1385" s="1" t="s">
        <v>3416</v>
      </c>
      <c r="AC1385" s="1" t="s">
        <v>3920</v>
      </c>
      <c r="AD1385" s="1" t="s">
        <v>3933</v>
      </c>
      <c r="AE1385" s="1" t="s">
        <v>3933</v>
      </c>
      <c r="AF1385" s="1" t="s">
        <v>3942</v>
      </c>
      <c r="AG1385" s="1" t="s">
        <v>2576</v>
      </c>
      <c r="AH1385" s="1" t="s">
        <v>2468</v>
      </c>
      <c r="AI1385" s="1" t="s">
        <v>3948</v>
      </c>
      <c r="AJ1385" s="1"/>
      <c r="AK1385" s="1"/>
      <c r="AL1385" s="1" t="s">
        <v>3952</v>
      </c>
      <c r="AM1385" s="1" t="s">
        <v>3952</v>
      </c>
      <c r="AN1385" s="1" t="s">
        <v>3960</v>
      </c>
      <c r="AO1385" s="1" t="s">
        <v>4106</v>
      </c>
      <c r="AP1385" s="1"/>
      <c r="AQ1385" s="1"/>
      <c r="AR1385">
        <v>4213</v>
      </c>
      <c r="AS1385">
        <v>1</v>
      </c>
      <c r="AT1385" s="1" t="s">
        <v>4235</v>
      </c>
      <c r="AU1385">
        <v>411500</v>
      </c>
      <c r="AV1385" s="1" t="s">
        <v>4254</v>
      </c>
      <c r="AW1385" s="1" t="s">
        <v>3942</v>
      </c>
      <c r="AX1385">
        <v>1136</v>
      </c>
      <c r="AY1385">
        <v>136040</v>
      </c>
      <c r="AZ1385">
        <v>2</v>
      </c>
      <c r="BA1385" s="1" t="s">
        <v>3426</v>
      </c>
    </row>
    <row r="1386" spans="1:53">
      <c r="A1386" s="1" t="s">
        <v>1370</v>
      </c>
      <c r="B1386">
        <v>0</v>
      </c>
      <c r="C1386">
        <v>4170500</v>
      </c>
      <c r="D1386" s="1" t="s">
        <v>2349</v>
      </c>
      <c r="E1386">
        <v>0</v>
      </c>
      <c r="F1386">
        <v>139319</v>
      </c>
      <c r="G1386">
        <v>1</v>
      </c>
      <c r="H1386" s="1"/>
      <c r="I1386" s="1" t="s">
        <v>2405</v>
      </c>
      <c r="J1386" s="1" t="s">
        <v>2462</v>
      </c>
      <c r="K1386" s="1" t="s">
        <v>2465</v>
      </c>
      <c r="L1386" s="1" t="s">
        <v>2488</v>
      </c>
      <c r="M1386" s="1" t="s">
        <v>2593</v>
      </c>
      <c r="N1386" s="1" t="s">
        <v>2607</v>
      </c>
      <c r="O1386" s="1"/>
      <c r="P1386">
        <v>1</v>
      </c>
      <c r="Q1386" s="1" t="s">
        <v>2349</v>
      </c>
      <c r="R1386" s="1" t="s">
        <v>3107</v>
      </c>
      <c r="S1386" s="1"/>
      <c r="T1386" s="1" t="s">
        <v>3109</v>
      </c>
      <c r="U1386" s="1" t="s">
        <v>2349</v>
      </c>
      <c r="V1386" s="1" t="s">
        <v>2349</v>
      </c>
      <c r="W1386" s="1" t="s">
        <v>3396</v>
      </c>
      <c r="X1386" s="1"/>
      <c r="Y1386" s="3">
        <v>46233</v>
      </c>
      <c r="Z1386" s="1" t="s">
        <v>3426</v>
      </c>
      <c r="AA1386" s="3">
        <v>46233</v>
      </c>
      <c r="AB1386" s="1" t="s">
        <v>3416</v>
      </c>
      <c r="AC1386" s="1" t="s">
        <v>3921</v>
      </c>
      <c r="AD1386" s="1" t="s">
        <v>3933</v>
      </c>
      <c r="AE1386" s="1" t="s">
        <v>3933</v>
      </c>
      <c r="AF1386" s="1" t="s">
        <v>3937</v>
      </c>
      <c r="AG1386" s="1" t="s">
        <v>2488</v>
      </c>
      <c r="AH1386" s="1" t="s">
        <v>2593</v>
      </c>
      <c r="AI1386" s="1" t="s">
        <v>3948</v>
      </c>
      <c r="AJ1386" s="1"/>
      <c r="AK1386" s="1"/>
      <c r="AL1386" s="1" t="s">
        <v>3952</v>
      </c>
      <c r="AM1386" s="1" t="s">
        <v>3952</v>
      </c>
      <c r="AN1386" s="1" t="s">
        <v>3959</v>
      </c>
      <c r="AO1386" s="1" t="s">
        <v>4205</v>
      </c>
      <c r="AP1386" s="1" t="s">
        <v>4220</v>
      </c>
      <c r="AQ1386" s="1"/>
      <c r="AR1386">
        <v>22417</v>
      </c>
      <c r="AS1386">
        <v>1</v>
      </c>
      <c r="AT1386" s="1" t="s">
        <v>4235</v>
      </c>
      <c r="AU1386">
        <v>4170500</v>
      </c>
      <c r="AV1386" s="1" t="s">
        <v>4280</v>
      </c>
      <c r="AW1386" s="1" t="s">
        <v>3937</v>
      </c>
      <c r="AX1386">
        <v>3129</v>
      </c>
      <c r="AY1386">
        <v>136041</v>
      </c>
      <c r="AZ1386">
        <v>1</v>
      </c>
      <c r="BA1386" s="1" t="s">
        <v>3411</v>
      </c>
    </row>
    <row r="1387" spans="1:53">
      <c r="A1387" s="1" t="s">
        <v>1371</v>
      </c>
      <c r="B1387">
        <v>0</v>
      </c>
      <c r="C1387">
        <v>926500</v>
      </c>
      <c r="D1387" s="1" t="s">
        <v>2350</v>
      </c>
      <c r="E1387">
        <v>20</v>
      </c>
      <c r="F1387">
        <v>139293</v>
      </c>
      <c r="G1387">
        <v>1</v>
      </c>
      <c r="H1387" s="1"/>
      <c r="I1387" s="1" t="s">
        <v>2405</v>
      </c>
      <c r="J1387" s="1" t="s">
        <v>2462</v>
      </c>
      <c r="K1387" s="1" t="s">
        <v>2465</v>
      </c>
      <c r="L1387" s="1" t="s">
        <v>2525</v>
      </c>
      <c r="M1387" s="1" t="s">
        <v>2598</v>
      </c>
      <c r="N1387" s="1" t="s">
        <v>2607</v>
      </c>
      <c r="O1387" s="1"/>
      <c r="P1387">
        <v>1</v>
      </c>
      <c r="Q1387" s="1" t="s">
        <v>3066</v>
      </c>
      <c r="R1387" s="1" t="s">
        <v>3107</v>
      </c>
      <c r="S1387" s="1"/>
      <c r="T1387" s="1" t="s">
        <v>3109</v>
      </c>
      <c r="U1387" s="1" t="s">
        <v>3066</v>
      </c>
      <c r="V1387" s="1" t="s">
        <v>2350</v>
      </c>
      <c r="W1387" s="1" t="s">
        <v>3396</v>
      </c>
      <c r="X1387" s="1" t="s">
        <v>3400</v>
      </c>
      <c r="Y1387" s="3">
        <v>46233</v>
      </c>
      <c r="Z1387" s="1" t="s">
        <v>3426</v>
      </c>
      <c r="AA1387" s="3">
        <v>46233</v>
      </c>
      <c r="AB1387" s="1" t="s">
        <v>3416</v>
      </c>
      <c r="AC1387" s="1" t="s">
        <v>3922</v>
      </c>
      <c r="AD1387" s="1" t="s">
        <v>3933</v>
      </c>
      <c r="AE1387" s="1" t="s">
        <v>3933</v>
      </c>
      <c r="AF1387" s="1" t="s">
        <v>3937</v>
      </c>
      <c r="AG1387" s="1" t="s">
        <v>2525</v>
      </c>
      <c r="AH1387" s="1" t="s">
        <v>2598</v>
      </c>
      <c r="AI1387" s="1" t="s">
        <v>3948</v>
      </c>
      <c r="AJ1387" s="1"/>
      <c r="AK1387" s="1"/>
      <c r="AL1387" s="1" t="s">
        <v>3952</v>
      </c>
      <c r="AM1387" s="1" t="s">
        <v>3952</v>
      </c>
      <c r="AN1387" s="1" t="s">
        <v>3959</v>
      </c>
      <c r="AO1387" s="1" t="s">
        <v>4007</v>
      </c>
      <c r="AP1387" s="1" t="s">
        <v>4221</v>
      </c>
      <c r="AQ1387" s="1"/>
      <c r="AR1387">
        <v>22422</v>
      </c>
      <c r="AS1387">
        <v>1</v>
      </c>
      <c r="AT1387" s="1" t="s">
        <v>4235</v>
      </c>
      <c r="AU1387">
        <v>926500</v>
      </c>
      <c r="AV1387" s="1" t="s">
        <v>4287</v>
      </c>
      <c r="AW1387" s="1" t="s">
        <v>3937</v>
      </c>
      <c r="AX1387">
        <v>2404</v>
      </c>
      <c r="AY1387">
        <v>136042</v>
      </c>
      <c r="AZ1387">
        <v>1</v>
      </c>
      <c r="BA1387" s="1" t="s">
        <v>3430</v>
      </c>
    </row>
    <row r="1388" spans="1:53">
      <c r="A1388" s="1" t="s">
        <v>1372</v>
      </c>
      <c r="B1388">
        <v>0</v>
      </c>
      <c r="C1388">
        <v>70500</v>
      </c>
      <c r="D1388" s="1" t="s">
        <v>2351</v>
      </c>
      <c r="E1388">
        <v>0</v>
      </c>
      <c r="F1388">
        <v>139339</v>
      </c>
      <c r="G1388">
        <v>1</v>
      </c>
      <c r="H1388" s="1"/>
      <c r="I1388" s="1" t="s">
        <v>2423</v>
      </c>
      <c r="J1388" s="1" t="s">
        <v>2462</v>
      </c>
      <c r="K1388" s="1" t="s">
        <v>2464</v>
      </c>
      <c r="L1388" s="1" t="s">
        <v>2577</v>
      </c>
      <c r="M1388" s="1" t="s">
        <v>2590</v>
      </c>
      <c r="N1388" s="1" t="s">
        <v>2607</v>
      </c>
      <c r="O1388" s="1"/>
      <c r="P1388">
        <v>3000</v>
      </c>
      <c r="Q1388" s="1" t="s">
        <v>2351</v>
      </c>
      <c r="R1388" s="1" t="s">
        <v>3107</v>
      </c>
      <c r="S1388" s="1"/>
      <c r="T1388" s="1" t="s">
        <v>3108</v>
      </c>
      <c r="U1388" s="1" t="s">
        <v>3274</v>
      </c>
      <c r="V1388" s="1" t="s">
        <v>3274</v>
      </c>
      <c r="W1388" s="1" t="s">
        <v>3397</v>
      </c>
      <c r="X1388" s="1"/>
      <c r="Y1388" s="3">
        <v>46233</v>
      </c>
      <c r="Z1388" s="1" t="s">
        <v>3426</v>
      </c>
      <c r="AA1388" s="3">
        <v>46233</v>
      </c>
      <c r="AB1388" s="1" t="s">
        <v>3416</v>
      </c>
      <c r="AC1388" s="1" t="s">
        <v>3923</v>
      </c>
      <c r="AD1388" s="1" t="s">
        <v>3933</v>
      </c>
      <c r="AE1388" s="1" t="s">
        <v>3935</v>
      </c>
      <c r="AF1388" s="1" t="s">
        <v>3939</v>
      </c>
      <c r="AG1388" s="1" t="s">
        <v>2577</v>
      </c>
      <c r="AH1388" s="1" t="s">
        <v>2590</v>
      </c>
      <c r="AI1388" s="1" t="s">
        <v>3950</v>
      </c>
      <c r="AJ1388" s="1"/>
      <c r="AK1388" s="1"/>
      <c r="AL1388" s="1" t="s">
        <v>3952</v>
      </c>
      <c r="AM1388" s="1" t="s">
        <v>3952</v>
      </c>
      <c r="AN1388" s="1" t="s">
        <v>3958</v>
      </c>
      <c r="AO1388" s="1" t="s">
        <v>4206</v>
      </c>
      <c r="AP1388" s="1" t="s">
        <v>4228</v>
      </c>
      <c r="AQ1388" s="1"/>
      <c r="AR1388">
        <v>15036</v>
      </c>
      <c r="AS1388">
        <v>3000</v>
      </c>
      <c r="AT1388" s="1" t="s">
        <v>4235</v>
      </c>
      <c r="AU1388">
        <v>23.5</v>
      </c>
      <c r="AV1388" s="1" t="s">
        <v>4592</v>
      </c>
      <c r="AW1388" s="1" t="s">
        <v>3939</v>
      </c>
      <c r="AX1388">
        <v>4083</v>
      </c>
      <c r="AY1388">
        <v>136043</v>
      </c>
      <c r="AZ1388">
        <v>1</v>
      </c>
      <c r="BA1388" s="1" t="s">
        <v>3426</v>
      </c>
    </row>
    <row r="1389" spans="1:53">
      <c r="A1389" s="1" t="s">
        <v>1373</v>
      </c>
      <c r="B1389">
        <v>0</v>
      </c>
      <c r="C1389">
        <v>9000</v>
      </c>
      <c r="D1389" s="1" t="s">
        <v>2352</v>
      </c>
      <c r="E1389">
        <v>0</v>
      </c>
      <c r="F1389">
        <v>139339</v>
      </c>
      <c r="G1389">
        <v>2</v>
      </c>
      <c r="H1389" s="1"/>
      <c r="I1389" s="1" t="s">
        <v>2450</v>
      </c>
      <c r="J1389" s="1" t="s">
        <v>2462</v>
      </c>
      <c r="K1389" s="1" t="s">
        <v>2464</v>
      </c>
      <c r="L1389" s="1" t="s">
        <v>2577</v>
      </c>
      <c r="M1389" s="1" t="s">
        <v>2590</v>
      </c>
      <c r="N1389" s="1" t="s">
        <v>2607</v>
      </c>
      <c r="O1389" s="1"/>
      <c r="P1389">
        <v>3000</v>
      </c>
      <c r="Q1389" s="1" t="s">
        <v>2352</v>
      </c>
      <c r="R1389" s="1" t="s">
        <v>3107</v>
      </c>
      <c r="S1389" s="1"/>
      <c r="T1389" s="1" t="s">
        <v>3108</v>
      </c>
      <c r="U1389" s="1" t="s">
        <v>3274</v>
      </c>
      <c r="V1389" s="1" t="s">
        <v>3274</v>
      </c>
      <c r="W1389" s="1" t="s">
        <v>3397</v>
      </c>
      <c r="X1389" s="1"/>
      <c r="Y1389" s="3">
        <v>46233</v>
      </c>
      <c r="Z1389" s="1" t="s">
        <v>3426</v>
      </c>
      <c r="AA1389" s="3">
        <v>46233</v>
      </c>
      <c r="AB1389" s="1" t="s">
        <v>3416</v>
      </c>
      <c r="AC1389" s="1" t="s">
        <v>3923</v>
      </c>
      <c r="AD1389" s="1" t="s">
        <v>3933</v>
      </c>
      <c r="AE1389" s="1" t="s">
        <v>3935</v>
      </c>
      <c r="AF1389" s="1" t="s">
        <v>3939</v>
      </c>
      <c r="AG1389" s="1" t="s">
        <v>2577</v>
      </c>
      <c r="AH1389" s="1" t="s">
        <v>2590</v>
      </c>
      <c r="AI1389" s="1" t="s">
        <v>3950</v>
      </c>
      <c r="AJ1389" s="1"/>
      <c r="AK1389" s="1"/>
      <c r="AL1389" s="1" t="s">
        <v>3952</v>
      </c>
      <c r="AM1389" s="1" t="s">
        <v>3952</v>
      </c>
      <c r="AN1389" s="1" t="s">
        <v>3958</v>
      </c>
      <c r="AO1389" s="1" t="s">
        <v>4206</v>
      </c>
      <c r="AP1389" s="1" t="s">
        <v>4228</v>
      </c>
      <c r="AQ1389" s="1"/>
      <c r="AR1389">
        <v>10030</v>
      </c>
      <c r="AS1389">
        <v>3000</v>
      </c>
      <c r="AT1389" s="1" t="s">
        <v>4235</v>
      </c>
      <c r="AU1389">
        <v>3</v>
      </c>
      <c r="AV1389" s="1" t="s">
        <v>4593</v>
      </c>
      <c r="AW1389" s="1" t="s">
        <v>3939</v>
      </c>
      <c r="AX1389">
        <v>4083</v>
      </c>
      <c r="AY1389">
        <v>136043</v>
      </c>
      <c r="AZ1389">
        <v>2</v>
      </c>
      <c r="BA1389" s="1" t="s">
        <v>3426</v>
      </c>
    </row>
    <row r="1390" spans="1:53">
      <c r="A1390" s="1" t="s">
        <v>1374</v>
      </c>
      <c r="B1390">
        <v>0</v>
      </c>
      <c r="C1390">
        <v>47000</v>
      </c>
      <c r="D1390" s="1" t="s">
        <v>2353</v>
      </c>
      <c r="E1390">
        <v>0</v>
      </c>
      <c r="F1390">
        <v>139338</v>
      </c>
      <c r="G1390">
        <v>1</v>
      </c>
      <c r="H1390" s="1"/>
      <c r="I1390" s="1" t="s">
        <v>2423</v>
      </c>
      <c r="J1390" s="1" t="s">
        <v>2462</v>
      </c>
      <c r="K1390" s="1" t="s">
        <v>2464</v>
      </c>
      <c r="L1390" s="1" t="s">
        <v>2577</v>
      </c>
      <c r="M1390" s="1" t="s">
        <v>2590</v>
      </c>
      <c r="N1390" s="1" t="s">
        <v>2607</v>
      </c>
      <c r="O1390" s="1"/>
      <c r="P1390">
        <v>2000</v>
      </c>
      <c r="Q1390" s="1" t="s">
        <v>2353</v>
      </c>
      <c r="R1390" s="1" t="s">
        <v>3107</v>
      </c>
      <c r="S1390" s="1"/>
      <c r="T1390" s="1" t="s">
        <v>3108</v>
      </c>
      <c r="U1390" s="1" t="s">
        <v>3275</v>
      </c>
      <c r="V1390" s="1" t="s">
        <v>3275</v>
      </c>
      <c r="W1390" s="1" t="s">
        <v>3397</v>
      </c>
      <c r="X1390" s="1"/>
      <c r="Y1390" s="3">
        <v>46233</v>
      </c>
      <c r="Z1390" s="1" t="s">
        <v>3426</v>
      </c>
      <c r="AA1390" s="3">
        <v>46233</v>
      </c>
      <c r="AB1390" s="1" t="s">
        <v>3416</v>
      </c>
      <c r="AC1390" s="1" t="s">
        <v>3924</v>
      </c>
      <c r="AD1390" s="1" t="s">
        <v>3933</v>
      </c>
      <c r="AE1390" s="1" t="s">
        <v>3935</v>
      </c>
      <c r="AF1390" s="1" t="s">
        <v>3939</v>
      </c>
      <c r="AG1390" s="1" t="s">
        <v>2577</v>
      </c>
      <c r="AH1390" s="1" t="s">
        <v>2590</v>
      </c>
      <c r="AI1390" s="1" t="s">
        <v>3950</v>
      </c>
      <c r="AJ1390" s="1"/>
      <c r="AK1390" s="1"/>
      <c r="AL1390" s="1" t="s">
        <v>3952</v>
      </c>
      <c r="AM1390" s="1" t="s">
        <v>3952</v>
      </c>
      <c r="AN1390" s="1" t="s">
        <v>3958</v>
      </c>
      <c r="AO1390" s="1" t="s">
        <v>4206</v>
      </c>
      <c r="AP1390" s="1" t="s">
        <v>4228</v>
      </c>
      <c r="AQ1390" s="1"/>
      <c r="AR1390">
        <v>15036</v>
      </c>
      <c r="AS1390">
        <v>2000</v>
      </c>
      <c r="AT1390" s="1" t="s">
        <v>4235</v>
      </c>
      <c r="AU1390">
        <v>23.5</v>
      </c>
      <c r="AV1390" s="1" t="s">
        <v>4592</v>
      </c>
      <c r="AW1390" s="1" t="s">
        <v>3939</v>
      </c>
      <c r="AX1390">
        <v>4083</v>
      </c>
      <c r="AY1390">
        <v>136044</v>
      </c>
      <c r="AZ1390">
        <v>1</v>
      </c>
      <c r="BA1390" s="1" t="s">
        <v>3426</v>
      </c>
    </row>
    <row r="1391" spans="1:53">
      <c r="A1391" s="1" t="s">
        <v>1375</v>
      </c>
      <c r="B1391">
        <v>0</v>
      </c>
      <c r="C1391">
        <v>12280</v>
      </c>
      <c r="D1391" s="1" t="s">
        <v>2354</v>
      </c>
      <c r="E1391">
        <v>0</v>
      </c>
      <c r="F1391">
        <v>139338</v>
      </c>
      <c r="G1391">
        <v>2</v>
      </c>
      <c r="H1391" s="1"/>
      <c r="I1391" s="1" t="s">
        <v>2450</v>
      </c>
      <c r="J1391" s="1" t="s">
        <v>2462</v>
      </c>
      <c r="K1391" s="1" t="s">
        <v>2464</v>
      </c>
      <c r="L1391" s="1" t="s">
        <v>2577</v>
      </c>
      <c r="M1391" s="1" t="s">
        <v>2590</v>
      </c>
      <c r="N1391" s="1" t="s">
        <v>2607</v>
      </c>
      <c r="O1391" s="1"/>
      <c r="P1391">
        <v>2000</v>
      </c>
      <c r="Q1391" s="1" t="s">
        <v>2354</v>
      </c>
      <c r="R1391" s="1" t="s">
        <v>3107</v>
      </c>
      <c r="S1391" s="1"/>
      <c r="T1391" s="1" t="s">
        <v>3108</v>
      </c>
      <c r="U1391" s="1" t="s">
        <v>3275</v>
      </c>
      <c r="V1391" s="1" t="s">
        <v>3275</v>
      </c>
      <c r="W1391" s="1" t="s">
        <v>3397</v>
      </c>
      <c r="X1391" s="1"/>
      <c r="Y1391" s="3">
        <v>46233</v>
      </c>
      <c r="Z1391" s="1" t="s">
        <v>3426</v>
      </c>
      <c r="AA1391" s="3">
        <v>46233</v>
      </c>
      <c r="AB1391" s="1" t="s">
        <v>3416</v>
      </c>
      <c r="AC1391" s="1" t="s">
        <v>3924</v>
      </c>
      <c r="AD1391" s="1" t="s">
        <v>3933</v>
      </c>
      <c r="AE1391" s="1" t="s">
        <v>3935</v>
      </c>
      <c r="AF1391" s="1" t="s">
        <v>3939</v>
      </c>
      <c r="AG1391" s="1" t="s">
        <v>2577</v>
      </c>
      <c r="AH1391" s="1" t="s">
        <v>2590</v>
      </c>
      <c r="AI1391" s="1" t="s">
        <v>3950</v>
      </c>
      <c r="AJ1391" s="1"/>
      <c r="AK1391" s="1"/>
      <c r="AL1391" s="1" t="s">
        <v>3952</v>
      </c>
      <c r="AM1391" s="1" t="s">
        <v>3952</v>
      </c>
      <c r="AN1391" s="1" t="s">
        <v>3958</v>
      </c>
      <c r="AO1391" s="1" t="s">
        <v>4206</v>
      </c>
      <c r="AP1391" s="1" t="s">
        <v>4228</v>
      </c>
      <c r="AQ1391" s="1"/>
      <c r="AR1391">
        <v>10030</v>
      </c>
      <c r="AS1391">
        <v>2000</v>
      </c>
      <c r="AT1391" s="1" t="s">
        <v>4235</v>
      </c>
      <c r="AU1391">
        <v>6.14</v>
      </c>
      <c r="AV1391" s="1" t="s">
        <v>4593</v>
      </c>
      <c r="AW1391" s="1" t="s">
        <v>3939</v>
      </c>
      <c r="AX1391">
        <v>4083</v>
      </c>
      <c r="AY1391">
        <v>136044</v>
      </c>
      <c r="AZ1391">
        <v>2</v>
      </c>
      <c r="BA1391" s="1" t="s">
        <v>3426</v>
      </c>
    </row>
    <row r="1392" spans="1:53">
      <c r="A1392" s="1" t="s">
        <v>1376</v>
      </c>
      <c r="B1392">
        <v>0</v>
      </c>
      <c r="C1392">
        <v>801666.58</v>
      </c>
      <c r="D1392" s="1" t="s">
        <v>2355</v>
      </c>
      <c r="E1392">
        <v>20</v>
      </c>
      <c r="F1392">
        <v>139291</v>
      </c>
      <c r="G1392">
        <v>1</v>
      </c>
      <c r="H1392" s="1"/>
      <c r="I1392" s="1" t="s">
        <v>2427</v>
      </c>
      <c r="J1392" s="1" t="s">
        <v>2462</v>
      </c>
      <c r="K1392" s="1" t="s">
        <v>2466</v>
      </c>
      <c r="L1392" s="1" t="s">
        <v>2472</v>
      </c>
      <c r="M1392" s="1" t="s">
        <v>2583</v>
      </c>
      <c r="N1392" s="1" t="s">
        <v>2607</v>
      </c>
      <c r="O1392" s="1"/>
      <c r="P1392">
        <v>74</v>
      </c>
      <c r="Q1392" s="1" t="s">
        <v>3067</v>
      </c>
      <c r="R1392" s="1" t="s">
        <v>3107</v>
      </c>
      <c r="S1392" s="1"/>
      <c r="T1392" s="1" t="s">
        <v>3110</v>
      </c>
      <c r="U1392" s="1" t="s">
        <v>3276</v>
      </c>
      <c r="V1392" s="1" t="s">
        <v>3393</v>
      </c>
      <c r="W1392" s="1" t="s">
        <v>3396</v>
      </c>
      <c r="X1392" s="1" t="s">
        <v>3400</v>
      </c>
      <c r="Y1392" s="3">
        <v>46233</v>
      </c>
      <c r="Z1392" s="1" t="s">
        <v>3426</v>
      </c>
      <c r="AA1392" s="3">
        <v>46233</v>
      </c>
      <c r="AB1392" s="1" t="s">
        <v>3416</v>
      </c>
      <c r="AC1392" s="1" t="s">
        <v>3904</v>
      </c>
      <c r="AD1392" s="1" t="s">
        <v>3933</v>
      </c>
      <c r="AE1392" s="1" t="s">
        <v>3934</v>
      </c>
      <c r="AF1392" s="1" t="s">
        <v>3938</v>
      </c>
      <c r="AG1392" s="1" t="s">
        <v>2472</v>
      </c>
      <c r="AH1392" s="1" t="s">
        <v>2583</v>
      </c>
      <c r="AI1392" s="1" t="s">
        <v>3948</v>
      </c>
      <c r="AJ1392" s="1"/>
      <c r="AK1392" s="1"/>
      <c r="AL1392" s="1" t="s">
        <v>3952</v>
      </c>
      <c r="AM1392" s="1" t="s">
        <v>3952</v>
      </c>
      <c r="AN1392" s="1" t="s">
        <v>3960</v>
      </c>
      <c r="AO1392" s="1" t="s">
        <v>4207</v>
      </c>
      <c r="AP1392" s="1" t="s">
        <v>4214</v>
      </c>
      <c r="AQ1392" s="1"/>
      <c r="AR1392">
        <v>16543</v>
      </c>
      <c r="AS1392">
        <v>74</v>
      </c>
      <c r="AT1392" s="1" t="s">
        <v>4235</v>
      </c>
      <c r="AU1392">
        <v>10833.3321</v>
      </c>
      <c r="AV1392" s="1" t="s">
        <v>4594</v>
      </c>
      <c r="AW1392" s="1" t="s">
        <v>3938</v>
      </c>
      <c r="AX1392">
        <v>1074</v>
      </c>
      <c r="AY1392">
        <v>136045</v>
      </c>
      <c r="AZ1392">
        <v>1</v>
      </c>
      <c r="BA1392" s="1" t="s">
        <v>3429</v>
      </c>
    </row>
    <row r="1393" spans="1:53">
      <c r="A1393" s="1" t="s">
        <v>1377</v>
      </c>
      <c r="B1393">
        <v>0</v>
      </c>
      <c r="C1393">
        <v>519999.84</v>
      </c>
      <c r="D1393" s="1" t="s">
        <v>2356</v>
      </c>
      <c r="E1393">
        <v>20</v>
      </c>
      <c r="F1393">
        <v>139291</v>
      </c>
      <c r="G1393">
        <v>2</v>
      </c>
      <c r="H1393" s="1"/>
      <c r="I1393" s="1" t="s">
        <v>2427</v>
      </c>
      <c r="J1393" s="1" t="s">
        <v>2462</v>
      </c>
      <c r="K1393" s="1" t="s">
        <v>2466</v>
      </c>
      <c r="L1393" s="1" t="s">
        <v>2472</v>
      </c>
      <c r="M1393" s="1" t="s">
        <v>2583</v>
      </c>
      <c r="N1393" s="1" t="s">
        <v>2607</v>
      </c>
      <c r="O1393" s="1"/>
      <c r="P1393">
        <v>48</v>
      </c>
      <c r="Q1393" s="1" t="s">
        <v>3068</v>
      </c>
      <c r="R1393" s="1" t="s">
        <v>3107</v>
      </c>
      <c r="S1393" s="1"/>
      <c r="T1393" s="1" t="s">
        <v>3110</v>
      </c>
      <c r="U1393" s="1" t="s">
        <v>3276</v>
      </c>
      <c r="V1393" s="1" t="s">
        <v>3393</v>
      </c>
      <c r="W1393" s="1" t="s">
        <v>3396</v>
      </c>
      <c r="X1393" s="1" t="s">
        <v>3400</v>
      </c>
      <c r="Y1393" s="3">
        <v>46233</v>
      </c>
      <c r="Z1393" s="1" t="s">
        <v>3426</v>
      </c>
      <c r="AA1393" s="3">
        <v>46233</v>
      </c>
      <c r="AB1393" s="1" t="s">
        <v>3416</v>
      </c>
      <c r="AC1393" s="1" t="s">
        <v>3904</v>
      </c>
      <c r="AD1393" s="1" t="s">
        <v>3933</v>
      </c>
      <c r="AE1393" s="1" t="s">
        <v>3934</v>
      </c>
      <c r="AF1393" s="1" t="s">
        <v>3938</v>
      </c>
      <c r="AG1393" s="1" t="s">
        <v>2472</v>
      </c>
      <c r="AH1393" s="1" t="s">
        <v>2583</v>
      </c>
      <c r="AI1393" s="1" t="s">
        <v>3948</v>
      </c>
      <c r="AJ1393" s="1"/>
      <c r="AK1393" s="1"/>
      <c r="AL1393" s="1" t="s">
        <v>3952</v>
      </c>
      <c r="AM1393" s="1" t="s">
        <v>3952</v>
      </c>
      <c r="AN1393" s="1" t="s">
        <v>3960</v>
      </c>
      <c r="AO1393" s="1" t="s">
        <v>4207</v>
      </c>
      <c r="AP1393" s="1" t="s">
        <v>4214</v>
      </c>
      <c r="AQ1393" s="1"/>
      <c r="AR1393">
        <v>16544</v>
      </c>
      <c r="AS1393">
        <v>48</v>
      </c>
      <c r="AT1393" s="1" t="s">
        <v>4235</v>
      </c>
      <c r="AU1393">
        <v>10833.33</v>
      </c>
      <c r="AV1393" s="1" t="s">
        <v>4595</v>
      </c>
      <c r="AW1393" s="1" t="s">
        <v>3938</v>
      </c>
      <c r="AX1393">
        <v>1074</v>
      </c>
      <c r="AY1393">
        <v>136045</v>
      </c>
      <c r="AZ1393">
        <v>2</v>
      </c>
      <c r="BA1393" s="1" t="s">
        <v>3429</v>
      </c>
    </row>
    <row r="1394" spans="1:53">
      <c r="A1394" s="1" t="s">
        <v>1378</v>
      </c>
      <c r="B1394">
        <v>0</v>
      </c>
      <c r="C1394">
        <v>238333.26</v>
      </c>
      <c r="D1394" s="1" t="s">
        <v>2357</v>
      </c>
      <c r="E1394">
        <v>20</v>
      </c>
      <c r="F1394">
        <v>139291</v>
      </c>
      <c r="G1394">
        <v>3</v>
      </c>
      <c r="H1394" s="1"/>
      <c r="I1394" s="1" t="s">
        <v>2427</v>
      </c>
      <c r="J1394" s="1" t="s">
        <v>2462</v>
      </c>
      <c r="K1394" s="1" t="s">
        <v>2466</v>
      </c>
      <c r="L1394" s="1" t="s">
        <v>2472</v>
      </c>
      <c r="M1394" s="1" t="s">
        <v>2583</v>
      </c>
      <c r="N1394" s="1" t="s">
        <v>2607</v>
      </c>
      <c r="O1394" s="1"/>
      <c r="P1394">
        <v>22</v>
      </c>
      <c r="Q1394" s="1" t="s">
        <v>3069</v>
      </c>
      <c r="R1394" s="1" t="s">
        <v>3107</v>
      </c>
      <c r="S1394" s="1"/>
      <c r="T1394" s="1" t="s">
        <v>3110</v>
      </c>
      <c r="U1394" s="1" t="s">
        <v>3276</v>
      </c>
      <c r="V1394" s="1" t="s">
        <v>3393</v>
      </c>
      <c r="W1394" s="1" t="s">
        <v>3396</v>
      </c>
      <c r="X1394" s="1" t="s">
        <v>3400</v>
      </c>
      <c r="Y1394" s="3">
        <v>46233</v>
      </c>
      <c r="Z1394" s="1" t="s">
        <v>3426</v>
      </c>
      <c r="AA1394" s="3">
        <v>46233</v>
      </c>
      <c r="AB1394" s="1" t="s">
        <v>3416</v>
      </c>
      <c r="AC1394" s="1" t="s">
        <v>3904</v>
      </c>
      <c r="AD1394" s="1" t="s">
        <v>3933</v>
      </c>
      <c r="AE1394" s="1" t="s">
        <v>3934</v>
      </c>
      <c r="AF1394" s="1" t="s">
        <v>3938</v>
      </c>
      <c r="AG1394" s="1" t="s">
        <v>2472</v>
      </c>
      <c r="AH1394" s="1" t="s">
        <v>2583</v>
      </c>
      <c r="AI1394" s="1" t="s">
        <v>3948</v>
      </c>
      <c r="AJ1394" s="1"/>
      <c r="AK1394" s="1"/>
      <c r="AL1394" s="1" t="s">
        <v>3952</v>
      </c>
      <c r="AM1394" s="1" t="s">
        <v>3952</v>
      </c>
      <c r="AN1394" s="1" t="s">
        <v>3960</v>
      </c>
      <c r="AO1394" s="1" t="s">
        <v>4207</v>
      </c>
      <c r="AP1394" s="1" t="s">
        <v>4214</v>
      </c>
      <c r="AQ1394" s="1"/>
      <c r="AR1394">
        <v>16546</v>
      </c>
      <c r="AS1394">
        <v>22</v>
      </c>
      <c r="AT1394" s="1" t="s">
        <v>4235</v>
      </c>
      <c r="AU1394">
        <v>10833.33</v>
      </c>
      <c r="AV1394" s="1" t="s">
        <v>4596</v>
      </c>
      <c r="AW1394" s="1" t="s">
        <v>3938</v>
      </c>
      <c r="AX1394">
        <v>1074</v>
      </c>
      <c r="AY1394">
        <v>136045</v>
      </c>
      <c r="AZ1394">
        <v>3</v>
      </c>
      <c r="BA1394" s="1" t="s">
        <v>3429</v>
      </c>
    </row>
    <row r="1395" spans="1:53">
      <c r="A1395" s="1" t="s">
        <v>1379</v>
      </c>
      <c r="B1395">
        <v>0</v>
      </c>
      <c r="C1395">
        <v>184166.61</v>
      </c>
      <c r="D1395" s="1" t="s">
        <v>2358</v>
      </c>
      <c r="E1395">
        <v>20</v>
      </c>
      <c r="F1395">
        <v>139291</v>
      </c>
      <c r="G1395">
        <v>4</v>
      </c>
      <c r="H1395" s="1"/>
      <c r="I1395" s="1" t="s">
        <v>2427</v>
      </c>
      <c r="J1395" s="1" t="s">
        <v>2462</v>
      </c>
      <c r="K1395" s="1" t="s">
        <v>2466</v>
      </c>
      <c r="L1395" s="1" t="s">
        <v>2472</v>
      </c>
      <c r="M1395" s="1" t="s">
        <v>2583</v>
      </c>
      <c r="N1395" s="1" t="s">
        <v>2607</v>
      </c>
      <c r="O1395" s="1"/>
      <c r="P1395">
        <v>17</v>
      </c>
      <c r="Q1395" s="1" t="s">
        <v>3070</v>
      </c>
      <c r="R1395" s="1" t="s">
        <v>3107</v>
      </c>
      <c r="S1395" s="1"/>
      <c r="T1395" s="1" t="s">
        <v>3110</v>
      </c>
      <c r="U1395" s="1" t="s">
        <v>3276</v>
      </c>
      <c r="V1395" s="1" t="s">
        <v>3393</v>
      </c>
      <c r="W1395" s="1" t="s">
        <v>3396</v>
      </c>
      <c r="X1395" s="1" t="s">
        <v>3400</v>
      </c>
      <c r="Y1395" s="3">
        <v>46233</v>
      </c>
      <c r="Z1395" s="1" t="s">
        <v>3426</v>
      </c>
      <c r="AA1395" s="3">
        <v>46233</v>
      </c>
      <c r="AB1395" s="1" t="s">
        <v>3416</v>
      </c>
      <c r="AC1395" s="1" t="s">
        <v>3904</v>
      </c>
      <c r="AD1395" s="1" t="s">
        <v>3933</v>
      </c>
      <c r="AE1395" s="1" t="s">
        <v>3934</v>
      </c>
      <c r="AF1395" s="1" t="s">
        <v>3938</v>
      </c>
      <c r="AG1395" s="1" t="s">
        <v>2472</v>
      </c>
      <c r="AH1395" s="1" t="s">
        <v>2583</v>
      </c>
      <c r="AI1395" s="1" t="s">
        <v>3948</v>
      </c>
      <c r="AJ1395" s="1"/>
      <c r="AK1395" s="1"/>
      <c r="AL1395" s="1" t="s">
        <v>3952</v>
      </c>
      <c r="AM1395" s="1" t="s">
        <v>3952</v>
      </c>
      <c r="AN1395" s="1" t="s">
        <v>3960</v>
      </c>
      <c r="AO1395" s="1" t="s">
        <v>4207</v>
      </c>
      <c r="AP1395" s="1" t="s">
        <v>4214</v>
      </c>
      <c r="AQ1395" s="1"/>
      <c r="AR1395">
        <v>16545</v>
      </c>
      <c r="AS1395">
        <v>17</v>
      </c>
      <c r="AT1395" s="1" t="s">
        <v>4235</v>
      </c>
      <c r="AU1395">
        <v>10833.33</v>
      </c>
      <c r="AV1395" s="1" t="s">
        <v>4597</v>
      </c>
      <c r="AW1395" s="1" t="s">
        <v>3938</v>
      </c>
      <c r="AX1395">
        <v>1074</v>
      </c>
      <c r="AY1395">
        <v>136045</v>
      </c>
      <c r="AZ1395">
        <v>4</v>
      </c>
      <c r="BA1395" s="1" t="s">
        <v>3429</v>
      </c>
    </row>
    <row r="1396" spans="1:53">
      <c r="A1396" s="1" t="s">
        <v>1380</v>
      </c>
      <c r="B1396">
        <v>5</v>
      </c>
      <c r="C1396">
        <v>1534250.36</v>
      </c>
      <c r="D1396" s="1" t="s">
        <v>2359</v>
      </c>
      <c r="E1396">
        <v>20</v>
      </c>
      <c r="F1396">
        <v>139291</v>
      </c>
      <c r="G1396">
        <v>5</v>
      </c>
      <c r="H1396" s="1"/>
      <c r="I1396" s="1" t="s">
        <v>2427</v>
      </c>
      <c r="J1396" s="1" t="s">
        <v>2462</v>
      </c>
      <c r="K1396" s="1" t="s">
        <v>2466</v>
      </c>
      <c r="L1396" s="1" t="s">
        <v>2472</v>
      </c>
      <c r="M1396" s="1" t="s">
        <v>2583</v>
      </c>
      <c r="N1396" s="1" t="s">
        <v>2607</v>
      </c>
      <c r="O1396" s="1"/>
      <c r="P1396">
        <v>114</v>
      </c>
      <c r="Q1396" s="1" t="s">
        <v>3071</v>
      </c>
      <c r="R1396" s="1" t="s">
        <v>3107</v>
      </c>
      <c r="S1396" s="1"/>
      <c r="T1396" s="1" t="s">
        <v>3110</v>
      </c>
      <c r="U1396" s="1" t="s">
        <v>3276</v>
      </c>
      <c r="V1396" s="1" t="s">
        <v>3393</v>
      </c>
      <c r="W1396" s="1" t="s">
        <v>3396</v>
      </c>
      <c r="X1396" s="1" t="s">
        <v>3400</v>
      </c>
      <c r="Y1396" s="3">
        <v>46233</v>
      </c>
      <c r="Z1396" s="1" t="s">
        <v>3426</v>
      </c>
      <c r="AA1396" s="3">
        <v>46233</v>
      </c>
      <c r="AB1396" s="1" t="s">
        <v>3416</v>
      </c>
      <c r="AC1396" s="1" t="s">
        <v>3904</v>
      </c>
      <c r="AD1396" s="1" t="s">
        <v>3933</v>
      </c>
      <c r="AE1396" s="1" t="s">
        <v>3934</v>
      </c>
      <c r="AF1396" s="1" t="s">
        <v>3938</v>
      </c>
      <c r="AG1396" s="1" t="s">
        <v>2472</v>
      </c>
      <c r="AH1396" s="1" t="s">
        <v>2583</v>
      </c>
      <c r="AI1396" s="1" t="s">
        <v>3948</v>
      </c>
      <c r="AJ1396" s="1"/>
      <c r="AK1396" s="1"/>
      <c r="AL1396" s="1" t="s">
        <v>3952</v>
      </c>
      <c r="AM1396" s="1" t="s">
        <v>3952</v>
      </c>
      <c r="AN1396" s="1" t="s">
        <v>3960</v>
      </c>
      <c r="AO1396" s="1" t="s">
        <v>4207</v>
      </c>
      <c r="AP1396" s="1" t="s">
        <v>4214</v>
      </c>
      <c r="AQ1396" s="1"/>
      <c r="AR1396">
        <v>6857</v>
      </c>
      <c r="AS1396">
        <v>114</v>
      </c>
      <c r="AT1396" s="1" t="s">
        <v>4237</v>
      </c>
      <c r="AU1396">
        <v>14166.67</v>
      </c>
      <c r="AV1396" s="1" t="s">
        <v>4598</v>
      </c>
      <c r="AW1396" s="1" t="s">
        <v>3938</v>
      </c>
      <c r="AX1396">
        <v>1074</v>
      </c>
      <c r="AY1396">
        <v>136045</v>
      </c>
      <c r="AZ1396">
        <v>5</v>
      </c>
      <c r="BA1396" s="1" t="s">
        <v>3429</v>
      </c>
    </row>
    <row r="1397" spans="1:53">
      <c r="A1397" s="1" t="s">
        <v>1346</v>
      </c>
      <c r="B1397">
        <v>5</v>
      </c>
      <c r="C1397">
        <v>169575</v>
      </c>
      <c r="D1397" s="1" t="s">
        <v>2360</v>
      </c>
      <c r="E1397">
        <v>20</v>
      </c>
      <c r="F1397">
        <v>139291</v>
      </c>
      <c r="G1397">
        <v>6</v>
      </c>
      <c r="H1397" s="1"/>
      <c r="I1397" s="1" t="s">
        <v>2411</v>
      </c>
      <c r="J1397" s="1" t="s">
        <v>2462</v>
      </c>
      <c r="K1397" s="1" t="s">
        <v>2466</v>
      </c>
      <c r="L1397" s="1" t="s">
        <v>2472</v>
      </c>
      <c r="M1397" s="1" t="s">
        <v>2583</v>
      </c>
      <c r="N1397" s="1" t="s">
        <v>2607</v>
      </c>
      <c r="O1397" s="1"/>
      <c r="P1397">
        <v>119</v>
      </c>
      <c r="Q1397" s="1" t="s">
        <v>3072</v>
      </c>
      <c r="R1397" s="1" t="s">
        <v>3107</v>
      </c>
      <c r="S1397" s="1"/>
      <c r="T1397" s="1" t="s">
        <v>3110</v>
      </c>
      <c r="U1397" s="1" t="s">
        <v>3276</v>
      </c>
      <c r="V1397" s="1" t="s">
        <v>3393</v>
      </c>
      <c r="W1397" s="1" t="s">
        <v>3396</v>
      </c>
      <c r="X1397" s="1" t="s">
        <v>3400</v>
      </c>
      <c r="Y1397" s="3">
        <v>46233</v>
      </c>
      <c r="Z1397" s="1" t="s">
        <v>3426</v>
      </c>
      <c r="AA1397" s="3">
        <v>46233</v>
      </c>
      <c r="AB1397" s="1" t="s">
        <v>3416</v>
      </c>
      <c r="AC1397" s="1" t="s">
        <v>3904</v>
      </c>
      <c r="AD1397" s="1" t="s">
        <v>3933</v>
      </c>
      <c r="AE1397" s="1" t="s">
        <v>3934</v>
      </c>
      <c r="AF1397" s="1" t="s">
        <v>3938</v>
      </c>
      <c r="AG1397" s="1" t="s">
        <v>2472</v>
      </c>
      <c r="AH1397" s="1" t="s">
        <v>2583</v>
      </c>
      <c r="AI1397" s="1" t="s">
        <v>3948</v>
      </c>
      <c r="AJ1397" s="1"/>
      <c r="AK1397" s="1"/>
      <c r="AL1397" s="1" t="s">
        <v>3952</v>
      </c>
      <c r="AM1397" s="1" t="s">
        <v>3952</v>
      </c>
      <c r="AN1397" s="1" t="s">
        <v>3960</v>
      </c>
      <c r="AO1397" s="1" t="s">
        <v>4207</v>
      </c>
      <c r="AP1397" s="1" t="s">
        <v>4214</v>
      </c>
      <c r="AQ1397" s="1"/>
      <c r="AR1397">
        <v>13410</v>
      </c>
      <c r="AS1397">
        <v>119</v>
      </c>
      <c r="AT1397" s="1" t="s">
        <v>4237</v>
      </c>
      <c r="AU1397">
        <v>1500</v>
      </c>
      <c r="AV1397" s="1" t="s">
        <v>4575</v>
      </c>
      <c r="AW1397" s="1" t="s">
        <v>3938</v>
      </c>
      <c r="AX1397">
        <v>1074</v>
      </c>
      <c r="AY1397">
        <v>136045</v>
      </c>
      <c r="AZ1397">
        <v>6</v>
      </c>
      <c r="BA1397" s="1" t="s">
        <v>3429</v>
      </c>
    </row>
    <row r="1398" spans="1:53">
      <c r="A1398" s="1" t="s">
        <v>1381</v>
      </c>
      <c r="B1398">
        <v>5</v>
      </c>
      <c r="C1398">
        <v>3641663.5</v>
      </c>
      <c r="D1398" s="1" t="s">
        <v>2361</v>
      </c>
      <c r="E1398">
        <v>20</v>
      </c>
      <c r="F1398">
        <v>139291</v>
      </c>
      <c r="G1398">
        <v>7</v>
      </c>
      <c r="H1398" s="1"/>
      <c r="I1398" s="1" t="s">
        <v>2427</v>
      </c>
      <c r="J1398" s="1" t="s">
        <v>2462</v>
      </c>
      <c r="K1398" s="1" t="s">
        <v>2466</v>
      </c>
      <c r="L1398" s="1" t="s">
        <v>2472</v>
      </c>
      <c r="M1398" s="1" t="s">
        <v>2583</v>
      </c>
      <c r="N1398" s="1" t="s">
        <v>2607</v>
      </c>
      <c r="O1398" s="1"/>
      <c r="P1398">
        <v>1000</v>
      </c>
      <c r="Q1398" s="1" t="s">
        <v>3073</v>
      </c>
      <c r="R1398" s="1" t="s">
        <v>3107</v>
      </c>
      <c r="S1398" s="1"/>
      <c r="T1398" s="1" t="s">
        <v>3110</v>
      </c>
      <c r="U1398" s="1" t="s">
        <v>3276</v>
      </c>
      <c r="V1398" s="1" t="s">
        <v>3393</v>
      </c>
      <c r="W1398" s="1" t="s">
        <v>3396</v>
      </c>
      <c r="X1398" s="1" t="s">
        <v>3400</v>
      </c>
      <c r="Y1398" s="3">
        <v>46233</v>
      </c>
      <c r="Z1398" s="1" t="s">
        <v>3426</v>
      </c>
      <c r="AA1398" s="3">
        <v>46233</v>
      </c>
      <c r="AB1398" s="1" t="s">
        <v>3416</v>
      </c>
      <c r="AC1398" s="1" t="s">
        <v>3904</v>
      </c>
      <c r="AD1398" s="1" t="s">
        <v>3933</v>
      </c>
      <c r="AE1398" s="1" t="s">
        <v>3934</v>
      </c>
      <c r="AF1398" s="1" t="s">
        <v>3938</v>
      </c>
      <c r="AG1398" s="1" t="s">
        <v>2472</v>
      </c>
      <c r="AH1398" s="1" t="s">
        <v>2583</v>
      </c>
      <c r="AI1398" s="1" t="s">
        <v>3948</v>
      </c>
      <c r="AJ1398" s="1"/>
      <c r="AK1398" s="1"/>
      <c r="AL1398" s="1" t="s">
        <v>3952</v>
      </c>
      <c r="AM1398" s="1" t="s">
        <v>3952</v>
      </c>
      <c r="AN1398" s="1" t="s">
        <v>3960</v>
      </c>
      <c r="AO1398" s="1" t="s">
        <v>4207</v>
      </c>
      <c r="AP1398" s="1" t="s">
        <v>4214</v>
      </c>
      <c r="AQ1398" s="1"/>
      <c r="AR1398">
        <v>3356</v>
      </c>
      <c r="AS1398">
        <v>1000</v>
      </c>
      <c r="AT1398" s="1" t="s">
        <v>4235</v>
      </c>
      <c r="AU1398">
        <v>3833.33</v>
      </c>
      <c r="AV1398" s="1" t="s">
        <v>4577</v>
      </c>
      <c r="AW1398" s="1" t="s">
        <v>3938</v>
      </c>
      <c r="AX1398">
        <v>1074</v>
      </c>
      <c r="AY1398">
        <v>136045</v>
      </c>
      <c r="AZ1398">
        <v>7</v>
      </c>
      <c r="BA1398" s="1" t="s">
        <v>3429</v>
      </c>
    </row>
    <row r="1399" spans="1:53">
      <c r="A1399" s="1" t="s">
        <v>1382</v>
      </c>
      <c r="B1399">
        <v>5</v>
      </c>
      <c r="C1399">
        <v>3851062.5</v>
      </c>
      <c r="D1399" s="1" t="s">
        <v>2362</v>
      </c>
      <c r="E1399">
        <v>20</v>
      </c>
      <c r="F1399">
        <v>139291</v>
      </c>
      <c r="G1399">
        <v>8</v>
      </c>
      <c r="H1399" s="1"/>
      <c r="I1399" s="1" t="s">
        <v>2427</v>
      </c>
      <c r="J1399" s="1" t="s">
        <v>2462</v>
      </c>
      <c r="K1399" s="1" t="s">
        <v>2466</v>
      </c>
      <c r="L1399" s="1" t="s">
        <v>2472</v>
      </c>
      <c r="M1399" s="1" t="s">
        <v>2583</v>
      </c>
      <c r="N1399" s="1" t="s">
        <v>2607</v>
      </c>
      <c r="O1399" s="1"/>
      <c r="P1399">
        <v>705</v>
      </c>
      <c r="Q1399" s="1" t="s">
        <v>3074</v>
      </c>
      <c r="R1399" s="1" t="s">
        <v>3107</v>
      </c>
      <c r="S1399" s="1"/>
      <c r="T1399" s="1" t="s">
        <v>3110</v>
      </c>
      <c r="U1399" s="1" t="s">
        <v>3276</v>
      </c>
      <c r="V1399" s="1" t="s">
        <v>3393</v>
      </c>
      <c r="W1399" s="1" t="s">
        <v>3396</v>
      </c>
      <c r="X1399" s="1" t="s">
        <v>3400</v>
      </c>
      <c r="Y1399" s="3">
        <v>46233</v>
      </c>
      <c r="Z1399" s="1" t="s">
        <v>3426</v>
      </c>
      <c r="AA1399" s="3">
        <v>46233</v>
      </c>
      <c r="AB1399" s="1" t="s">
        <v>3416</v>
      </c>
      <c r="AC1399" s="1" t="s">
        <v>3904</v>
      </c>
      <c r="AD1399" s="1" t="s">
        <v>3933</v>
      </c>
      <c r="AE1399" s="1" t="s">
        <v>3934</v>
      </c>
      <c r="AF1399" s="1" t="s">
        <v>3938</v>
      </c>
      <c r="AG1399" s="1" t="s">
        <v>2472</v>
      </c>
      <c r="AH1399" s="1" t="s">
        <v>2583</v>
      </c>
      <c r="AI1399" s="1" t="s">
        <v>3948</v>
      </c>
      <c r="AJ1399" s="1"/>
      <c r="AK1399" s="1"/>
      <c r="AL1399" s="1" t="s">
        <v>3952</v>
      </c>
      <c r="AM1399" s="1" t="s">
        <v>3952</v>
      </c>
      <c r="AN1399" s="1" t="s">
        <v>3960</v>
      </c>
      <c r="AO1399" s="1" t="s">
        <v>4207</v>
      </c>
      <c r="AP1399" s="1" t="s">
        <v>4214</v>
      </c>
      <c r="AQ1399" s="1"/>
      <c r="AR1399">
        <v>11154</v>
      </c>
      <c r="AS1399">
        <v>705</v>
      </c>
      <c r="AT1399" s="1" t="s">
        <v>4237</v>
      </c>
      <c r="AU1399">
        <v>5750</v>
      </c>
      <c r="AV1399" s="1" t="s">
        <v>1382</v>
      </c>
      <c r="AW1399" s="1" t="s">
        <v>3938</v>
      </c>
      <c r="AX1399">
        <v>1074</v>
      </c>
      <c r="AY1399">
        <v>136045</v>
      </c>
      <c r="AZ1399">
        <v>8</v>
      </c>
      <c r="BA1399" s="1" t="s">
        <v>3429</v>
      </c>
    </row>
    <row r="1400" spans="1:53">
      <c r="A1400" s="1" t="s">
        <v>1383</v>
      </c>
      <c r="B1400">
        <v>5</v>
      </c>
      <c r="C1400">
        <v>1507175</v>
      </c>
      <c r="D1400" s="1" t="s">
        <v>2363</v>
      </c>
      <c r="E1400">
        <v>20</v>
      </c>
      <c r="F1400">
        <v>139291</v>
      </c>
      <c r="G1400">
        <v>9</v>
      </c>
      <c r="H1400" s="1"/>
      <c r="I1400" s="1" t="s">
        <v>2427</v>
      </c>
      <c r="J1400" s="1" t="s">
        <v>2462</v>
      </c>
      <c r="K1400" s="1" t="s">
        <v>2466</v>
      </c>
      <c r="L1400" s="1" t="s">
        <v>2472</v>
      </c>
      <c r="M1400" s="1" t="s">
        <v>2583</v>
      </c>
      <c r="N1400" s="1" t="s">
        <v>2607</v>
      </c>
      <c r="O1400" s="1"/>
      <c r="P1400">
        <v>334</v>
      </c>
      <c r="Q1400" s="1" t="s">
        <v>3075</v>
      </c>
      <c r="R1400" s="1" t="s">
        <v>3107</v>
      </c>
      <c r="S1400" s="1"/>
      <c r="T1400" s="1" t="s">
        <v>3110</v>
      </c>
      <c r="U1400" s="1" t="s">
        <v>3276</v>
      </c>
      <c r="V1400" s="1" t="s">
        <v>3393</v>
      </c>
      <c r="W1400" s="1" t="s">
        <v>3396</v>
      </c>
      <c r="X1400" s="1" t="s">
        <v>3400</v>
      </c>
      <c r="Y1400" s="3">
        <v>46233</v>
      </c>
      <c r="Z1400" s="1" t="s">
        <v>3426</v>
      </c>
      <c r="AA1400" s="3">
        <v>46233</v>
      </c>
      <c r="AB1400" s="1" t="s">
        <v>3416</v>
      </c>
      <c r="AC1400" s="1" t="s">
        <v>3904</v>
      </c>
      <c r="AD1400" s="1" t="s">
        <v>3933</v>
      </c>
      <c r="AE1400" s="1" t="s">
        <v>3934</v>
      </c>
      <c r="AF1400" s="1" t="s">
        <v>3938</v>
      </c>
      <c r="AG1400" s="1" t="s">
        <v>2472</v>
      </c>
      <c r="AH1400" s="1" t="s">
        <v>2583</v>
      </c>
      <c r="AI1400" s="1" t="s">
        <v>3948</v>
      </c>
      <c r="AJ1400" s="1"/>
      <c r="AK1400" s="1"/>
      <c r="AL1400" s="1" t="s">
        <v>3952</v>
      </c>
      <c r="AM1400" s="1" t="s">
        <v>3952</v>
      </c>
      <c r="AN1400" s="1" t="s">
        <v>3960</v>
      </c>
      <c r="AO1400" s="1" t="s">
        <v>4207</v>
      </c>
      <c r="AP1400" s="1" t="s">
        <v>4214</v>
      </c>
      <c r="AQ1400" s="1"/>
      <c r="AR1400">
        <v>10693</v>
      </c>
      <c r="AS1400">
        <v>334</v>
      </c>
      <c r="AT1400" s="1" t="s">
        <v>4237</v>
      </c>
      <c r="AU1400">
        <v>4750</v>
      </c>
      <c r="AV1400" s="1" t="s">
        <v>4599</v>
      </c>
      <c r="AW1400" s="1" t="s">
        <v>3938</v>
      </c>
      <c r="AX1400">
        <v>1074</v>
      </c>
      <c r="AY1400">
        <v>136045</v>
      </c>
      <c r="AZ1400">
        <v>9</v>
      </c>
      <c r="BA1400" s="1" t="s">
        <v>3429</v>
      </c>
    </row>
    <row r="1401" spans="1:53">
      <c r="A1401" s="1" t="s">
        <v>1384</v>
      </c>
      <c r="B1401">
        <v>0</v>
      </c>
      <c r="C1401">
        <v>2146666.13</v>
      </c>
      <c r="D1401" s="1" t="s">
        <v>2364</v>
      </c>
      <c r="E1401">
        <v>20</v>
      </c>
      <c r="F1401">
        <v>139291</v>
      </c>
      <c r="G1401">
        <v>10</v>
      </c>
      <c r="H1401" s="1"/>
      <c r="I1401" s="1" t="s">
        <v>2427</v>
      </c>
      <c r="J1401" s="1" t="s">
        <v>2462</v>
      </c>
      <c r="K1401" s="1" t="s">
        <v>2466</v>
      </c>
      <c r="L1401" s="1" t="s">
        <v>2472</v>
      </c>
      <c r="M1401" s="1" t="s">
        <v>2583</v>
      </c>
      <c r="N1401" s="1" t="s">
        <v>2607</v>
      </c>
      <c r="O1401" s="1"/>
      <c r="P1401">
        <v>161</v>
      </c>
      <c r="Q1401" s="1" t="s">
        <v>3076</v>
      </c>
      <c r="R1401" s="1" t="s">
        <v>3107</v>
      </c>
      <c r="S1401" s="1"/>
      <c r="T1401" s="1" t="s">
        <v>3110</v>
      </c>
      <c r="U1401" s="1" t="s">
        <v>3276</v>
      </c>
      <c r="V1401" s="1" t="s">
        <v>3393</v>
      </c>
      <c r="W1401" s="1" t="s">
        <v>3396</v>
      </c>
      <c r="X1401" s="1" t="s">
        <v>3400</v>
      </c>
      <c r="Y1401" s="3">
        <v>46233</v>
      </c>
      <c r="Z1401" s="1" t="s">
        <v>3426</v>
      </c>
      <c r="AA1401" s="3">
        <v>46233</v>
      </c>
      <c r="AB1401" s="1" t="s">
        <v>3416</v>
      </c>
      <c r="AC1401" s="1" t="s">
        <v>3904</v>
      </c>
      <c r="AD1401" s="1" t="s">
        <v>3933</v>
      </c>
      <c r="AE1401" s="1" t="s">
        <v>3934</v>
      </c>
      <c r="AF1401" s="1" t="s">
        <v>3938</v>
      </c>
      <c r="AG1401" s="1" t="s">
        <v>2472</v>
      </c>
      <c r="AH1401" s="1" t="s">
        <v>2583</v>
      </c>
      <c r="AI1401" s="1" t="s">
        <v>3948</v>
      </c>
      <c r="AJ1401" s="1"/>
      <c r="AK1401" s="1"/>
      <c r="AL1401" s="1" t="s">
        <v>3952</v>
      </c>
      <c r="AM1401" s="1" t="s">
        <v>3952</v>
      </c>
      <c r="AN1401" s="1" t="s">
        <v>3960</v>
      </c>
      <c r="AO1401" s="1" t="s">
        <v>4207</v>
      </c>
      <c r="AP1401" s="1" t="s">
        <v>4214</v>
      </c>
      <c r="AQ1401" s="1"/>
      <c r="AR1401">
        <v>1229</v>
      </c>
      <c r="AS1401">
        <v>161</v>
      </c>
      <c r="AT1401" s="1" t="s">
        <v>4237</v>
      </c>
      <c r="AU1401">
        <v>13333.33</v>
      </c>
      <c r="AV1401" s="1" t="s">
        <v>4600</v>
      </c>
      <c r="AW1401" s="1" t="s">
        <v>3938</v>
      </c>
      <c r="AX1401">
        <v>1074</v>
      </c>
      <c r="AY1401">
        <v>136045</v>
      </c>
      <c r="AZ1401">
        <v>10</v>
      </c>
      <c r="BA1401" s="1" t="s">
        <v>3429</v>
      </c>
    </row>
    <row r="1402" spans="1:53">
      <c r="A1402" s="1" t="s">
        <v>1353</v>
      </c>
      <c r="B1402">
        <v>5</v>
      </c>
      <c r="C1402">
        <v>1019666.52</v>
      </c>
      <c r="D1402" s="1" t="s">
        <v>2365</v>
      </c>
      <c r="E1402">
        <v>20</v>
      </c>
      <c r="F1402">
        <v>139291</v>
      </c>
      <c r="G1402">
        <v>11</v>
      </c>
      <c r="H1402" s="1"/>
      <c r="I1402" s="1" t="s">
        <v>2427</v>
      </c>
      <c r="J1402" s="1" t="s">
        <v>2462</v>
      </c>
      <c r="K1402" s="1" t="s">
        <v>2466</v>
      </c>
      <c r="L1402" s="1" t="s">
        <v>2472</v>
      </c>
      <c r="M1402" s="1" t="s">
        <v>2583</v>
      </c>
      <c r="N1402" s="1" t="s">
        <v>2607</v>
      </c>
      <c r="O1402" s="1"/>
      <c r="P1402">
        <v>46</v>
      </c>
      <c r="Q1402" s="1" t="s">
        <v>3077</v>
      </c>
      <c r="R1402" s="1" t="s">
        <v>3107</v>
      </c>
      <c r="S1402" s="1"/>
      <c r="T1402" s="1" t="s">
        <v>3110</v>
      </c>
      <c r="U1402" s="1" t="s">
        <v>3276</v>
      </c>
      <c r="V1402" s="1" t="s">
        <v>3393</v>
      </c>
      <c r="W1402" s="1" t="s">
        <v>3396</v>
      </c>
      <c r="X1402" s="1" t="s">
        <v>3400</v>
      </c>
      <c r="Y1402" s="3">
        <v>46233</v>
      </c>
      <c r="Z1402" s="1" t="s">
        <v>3426</v>
      </c>
      <c r="AA1402" s="3">
        <v>46233</v>
      </c>
      <c r="AB1402" s="1" t="s">
        <v>3416</v>
      </c>
      <c r="AC1402" s="1" t="s">
        <v>3904</v>
      </c>
      <c r="AD1402" s="1" t="s">
        <v>3933</v>
      </c>
      <c r="AE1402" s="1" t="s">
        <v>3934</v>
      </c>
      <c r="AF1402" s="1" t="s">
        <v>3938</v>
      </c>
      <c r="AG1402" s="1" t="s">
        <v>2472</v>
      </c>
      <c r="AH1402" s="1" t="s">
        <v>2583</v>
      </c>
      <c r="AI1402" s="1" t="s">
        <v>3948</v>
      </c>
      <c r="AJ1402" s="1"/>
      <c r="AK1402" s="1"/>
      <c r="AL1402" s="1" t="s">
        <v>3952</v>
      </c>
      <c r="AM1402" s="1" t="s">
        <v>3952</v>
      </c>
      <c r="AN1402" s="1" t="s">
        <v>3960</v>
      </c>
      <c r="AO1402" s="1" t="s">
        <v>4207</v>
      </c>
      <c r="AP1402" s="1" t="s">
        <v>4214</v>
      </c>
      <c r="AQ1402" s="1"/>
      <c r="AR1402">
        <v>1232</v>
      </c>
      <c r="AS1402">
        <v>46</v>
      </c>
      <c r="AT1402" s="1" t="s">
        <v>4239</v>
      </c>
      <c r="AU1402">
        <v>23333.33</v>
      </c>
      <c r="AV1402" s="1" t="s">
        <v>4582</v>
      </c>
      <c r="AW1402" s="1" t="s">
        <v>3938</v>
      </c>
      <c r="AX1402">
        <v>1074</v>
      </c>
      <c r="AY1402">
        <v>136045</v>
      </c>
      <c r="AZ1402">
        <v>11</v>
      </c>
      <c r="BA1402" s="1" t="s">
        <v>3429</v>
      </c>
    </row>
    <row r="1403" spans="1:53">
      <c r="A1403" s="1" t="s">
        <v>1385</v>
      </c>
      <c r="B1403">
        <v>5</v>
      </c>
      <c r="C1403">
        <v>2305334.98</v>
      </c>
      <c r="D1403" s="1" t="s">
        <v>2366</v>
      </c>
      <c r="E1403">
        <v>20</v>
      </c>
      <c r="F1403">
        <v>139291</v>
      </c>
      <c r="G1403">
        <v>12</v>
      </c>
      <c r="H1403" s="1"/>
      <c r="I1403" s="1" t="s">
        <v>2415</v>
      </c>
      <c r="J1403" s="1" t="s">
        <v>2462</v>
      </c>
      <c r="K1403" s="1" t="s">
        <v>2466</v>
      </c>
      <c r="L1403" s="1" t="s">
        <v>2472</v>
      </c>
      <c r="M1403" s="1" t="s">
        <v>2583</v>
      </c>
      <c r="N1403" s="1" t="s">
        <v>2607</v>
      </c>
      <c r="O1403" s="1"/>
      <c r="P1403">
        <v>520</v>
      </c>
      <c r="Q1403" s="1" t="s">
        <v>3078</v>
      </c>
      <c r="R1403" s="1" t="s">
        <v>3107</v>
      </c>
      <c r="S1403" s="1"/>
      <c r="T1403" s="1" t="s">
        <v>3110</v>
      </c>
      <c r="U1403" s="1" t="s">
        <v>3276</v>
      </c>
      <c r="V1403" s="1" t="s">
        <v>3393</v>
      </c>
      <c r="W1403" s="1" t="s">
        <v>3396</v>
      </c>
      <c r="X1403" s="1" t="s">
        <v>3400</v>
      </c>
      <c r="Y1403" s="3">
        <v>46233</v>
      </c>
      <c r="Z1403" s="1" t="s">
        <v>3426</v>
      </c>
      <c r="AA1403" s="3">
        <v>46233</v>
      </c>
      <c r="AB1403" s="1" t="s">
        <v>3416</v>
      </c>
      <c r="AC1403" s="1" t="s">
        <v>3904</v>
      </c>
      <c r="AD1403" s="1" t="s">
        <v>3933</v>
      </c>
      <c r="AE1403" s="1" t="s">
        <v>3934</v>
      </c>
      <c r="AF1403" s="1" t="s">
        <v>3938</v>
      </c>
      <c r="AG1403" s="1" t="s">
        <v>2472</v>
      </c>
      <c r="AH1403" s="1" t="s">
        <v>2583</v>
      </c>
      <c r="AI1403" s="1" t="s">
        <v>3948</v>
      </c>
      <c r="AJ1403" s="1"/>
      <c r="AK1403" s="1"/>
      <c r="AL1403" s="1" t="s">
        <v>3952</v>
      </c>
      <c r="AM1403" s="1" t="s">
        <v>3952</v>
      </c>
      <c r="AN1403" s="1" t="s">
        <v>3960</v>
      </c>
      <c r="AO1403" s="1" t="s">
        <v>4207</v>
      </c>
      <c r="AP1403" s="1" t="s">
        <v>4214</v>
      </c>
      <c r="AQ1403" s="1"/>
      <c r="AR1403">
        <v>15101</v>
      </c>
      <c r="AS1403">
        <v>520</v>
      </c>
      <c r="AT1403" s="1" t="s">
        <v>4235</v>
      </c>
      <c r="AU1403">
        <v>4666.67</v>
      </c>
      <c r="AV1403" s="1" t="s">
        <v>4601</v>
      </c>
      <c r="AW1403" s="1" t="s">
        <v>3938</v>
      </c>
      <c r="AX1403">
        <v>1074</v>
      </c>
      <c r="AY1403">
        <v>136045</v>
      </c>
      <c r="AZ1403">
        <v>12</v>
      </c>
      <c r="BA1403" s="1" t="s">
        <v>3429</v>
      </c>
    </row>
    <row r="1404" spans="1:53">
      <c r="A1404" s="1" t="s">
        <v>1386</v>
      </c>
      <c r="B1404">
        <v>5</v>
      </c>
      <c r="C1404">
        <v>2610362.5</v>
      </c>
      <c r="D1404" s="1" t="s">
        <v>2367</v>
      </c>
      <c r="E1404">
        <v>20</v>
      </c>
      <c r="F1404">
        <v>139291</v>
      </c>
      <c r="G1404">
        <v>13</v>
      </c>
      <c r="H1404" s="1"/>
      <c r="I1404" s="1" t="s">
        <v>2459</v>
      </c>
      <c r="J1404" s="1" t="s">
        <v>2462</v>
      </c>
      <c r="K1404" s="1" t="s">
        <v>2466</v>
      </c>
      <c r="L1404" s="1" t="s">
        <v>2472</v>
      </c>
      <c r="M1404" s="1" t="s">
        <v>2583</v>
      </c>
      <c r="N1404" s="1" t="s">
        <v>2607</v>
      </c>
      <c r="O1404" s="1"/>
      <c r="P1404">
        <v>379</v>
      </c>
      <c r="Q1404" s="1" t="s">
        <v>3079</v>
      </c>
      <c r="R1404" s="1" t="s">
        <v>3107</v>
      </c>
      <c r="S1404" s="1"/>
      <c r="T1404" s="1" t="s">
        <v>3110</v>
      </c>
      <c r="U1404" s="1" t="s">
        <v>3276</v>
      </c>
      <c r="V1404" s="1" t="s">
        <v>3393</v>
      </c>
      <c r="W1404" s="1" t="s">
        <v>3396</v>
      </c>
      <c r="X1404" s="1" t="s">
        <v>3400</v>
      </c>
      <c r="Y1404" s="3">
        <v>46233</v>
      </c>
      <c r="Z1404" s="1" t="s">
        <v>3426</v>
      </c>
      <c r="AA1404" s="3">
        <v>46233</v>
      </c>
      <c r="AB1404" s="1" t="s">
        <v>3416</v>
      </c>
      <c r="AC1404" s="1" t="s">
        <v>3904</v>
      </c>
      <c r="AD1404" s="1" t="s">
        <v>3933</v>
      </c>
      <c r="AE1404" s="1" t="s">
        <v>3934</v>
      </c>
      <c r="AF1404" s="1" t="s">
        <v>3938</v>
      </c>
      <c r="AG1404" s="1" t="s">
        <v>2472</v>
      </c>
      <c r="AH1404" s="1" t="s">
        <v>2583</v>
      </c>
      <c r="AI1404" s="1" t="s">
        <v>3948</v>
      </c>
      <c r="AJ1404" s="1"/>
      <c r="AK1404" s="1"/>
      <c r="AL1404" s="1" t="s">
        <v>3952</v>
      </c>
      <c r="AM1404" s="1" t="s">
        <v>3952</v>
      </c>
      <c r="AN1404" s="1" t="s">
        <v>3960</v>
      </c>
      <c r="AO1404" s="1" t="s">
        <v>4207</v>
      </c>
      <c r="AP1404" s="1" t="s">
        <v>4214</v>
      </c>
      <c r="AQ1404" s="1"/>
      <c r="AR1404">
        <v>3342</v>
      </c>
      <c r="AS1404">
        <v>379</v>
      </c>
      <c r="AT1404" s="1" t="s">
        <v>4235</v>
      </c>
      <c r="AU1404">
        <v>7250</v>
      </c>
      <c r="AV1404" s="1" t="s">
        <v>4602</v>
      </c>
      <c r="AW1404" s="1" t="s">
        <v>3938</v>
      </c>
      <c r="AX1404">
        <v>1074</v>
      </c>
      <c r="AY1404">
        <v>136045</v>
      </c>
      <c r="AZ1404">
        <v>13</v>
      </c>
      <c r="BA1404" s="1" t="s">
        <v>3429</v>
      </c>
    </row>
    <row r="1405" spans="1:53">
      <c r="A1405" s="1" t="s">
        <v>1387</v>
      </c>
      <c r="B1405">
        <v>5</v>
      </c>
      <c r="C1405">
        <v>694687.5</v>
      </c>
      <c r="D1405" s="1" t="s">
        <v>2368</v>
      </c>
      <c r="E1405">
        <v>20</v>
      </c>
      <c r="F1405">
        <v>139291</v>
      </c>
      <c r="G1405">
        <v>14</v>
      </c>
      <c r="H1405" s="1"/>
      <c r="I1405" s="1" t="s">
        <v>2427</v>
      </c>
      <c r="J1405" s="1" t="s">
        <v>2462</v>
      </c>
      <c r="K1405" s="1" t="s">
        <v>2466</v>
      </c>
      <c r="L1405" s="1" t="s">
        <v>2472</v>
      </c>
      <c r="M1405" s="1" t="s">
        <v>2583</v>
      </c>
      <c r="N1405" s="1" t="s">
        <v>2607</v>
      </c>
      <c r="O1405" s="1"/>
      <c r="P1405">
        <v>65</v>
      </c>
      <c r="Q1405" s="1" t="s">
        <v>3080</v>
      </c>
      <c r="R1405" s="1" t="s">
        <v>3107</v>
      </c>
      <c r="S1405" s="1"/>
      <c r="T1405" s="1" t="s">
        <v>3110</v>
      </c>
      <c r="U1405" s="1" t="s">
        <v>3276</v>
      </c>
      <c r="V1405" s="1" t="s">
        <v>3393</v>
      </c>
      <c r="W1405" s="1" t="s">
        <v>3396</v>
      </c>
      <c r="X1405" s="1" t="s">
        <v>3400</v>
      </c>
      <c r="Y1405" s="3">
        <v>46233</v>
      </c>
      <c r="Z1405" s="1" t="s">
        <v>3426</v>
      </c>
      <c r="AA1405" s="3">
        <v>46233</v>
      </c>
      <c r="AB1405" s="1" t="s">
        <v>3416</v>
      </c>
      <c r="AC1405" s="1" t="s">
        <v>3904</v>
      </c>
      <c r="AD1405" s="1" t="s">
        <v>3933</v>
      </c>
      <c r="AE1405" s="1" t="s">
        <v>3934</v>
      </c>
      <c r="AF1405" s="1" t="s">
        <v>3938</v>
      </c>
      <c r="AG1405" s="1" t="s">
        <v>2472</v>
      </c>
      <c r="AH1405" s="1" t="s">
        <v>2583</v>
      </c>
      <c r="AI1405" s="1" t="s">
        <v>3948</v>
      </c>
      <c r="AJ1405" s="1"/>
      <c r="AK1405" s="1"/>
      <c r="AL1405" s="1" t="s">
        <v>3952</v>
      </c>
      <c r="AM1405" s="1" t="s">
        <v>3952</v>
      </c>
      <c r="AN1405" s="1" t="s">
        <v>3960</v>
      </c>
      <c r="AO1405" s="1" t="s">
        <v>4207</v>
      </c>
      <c r="AP1405" s="1" t="s">
        <v>4214</v>
      </c>
      <c r="AQ1405" s="1"/>
      <c r="AR1405">
        <v>1173</v>
      </c>
      <c r="AS1405">
        <v>65</v>
      </c>
      <c r="AT1405" s="1" t="s">
        <v>4235</v>
      </c>
      <c r="AU1405">
        <v>11250</v>
      </c>
      <c r="AV1405" s="1" t="s">
        <v>4603</v>
      </c>
      <c r="AW1405" s="1" t="s">
        <v>3938</v>
      </c>
      <c r="AX1405">
        <v>1074</v>
      </c>
      <c r="AY1405">
        <v>136045</v>
      </c>
      <c r="AZ1405">
        <v>14</v>
      </c>
      <c r="BA1405" s="1" t="s">
        <v>3429</v>
      </c>
    </row>
    <row r="1406" spans="1:53">
      <c r="A1406" s="1" t="s">
        <v>1388</v>
      </c>
      <c r="B1406">
        <v>5</v>
      </c>
      <c r="C1406">
        <v>72041.63</v>
      </c>
      <c r="D1406" s="1" t="s">
        <v>2369</v>
      </c>
      <c r="E1406">
        <v>20</v>
      </c>
      <c r="F1406">
        <v>139291</v>
      </c>
      <c r="G1406">
        <v>15</v>
      </c>
      <c r="H1406" s="1"/>
      <c r="I1406" s="1" t="s">
        <v>2427</v>
      </c>
      <c r="J1406" s="1" t="s">
        <v>2462</v>
      </c>
      <c r="K1406" s="1" t="s">
        <v>2466</v>
      </c>
      <c r="L1406" s="1" t="s">
        <v>2472</v>
      </c>
      <c r="M1406" s="1" t="s">
        <v>2583</v>
      </c>
      <c r="N1406" s="1" t="s">
        <v>2607</v>
      </c>
      <c r="O1406" s="1"/>
      <c r="P1406">
        <v>13</v>
      </c>
      <c r="Q1406" s="1" t="s">
        <v>3081</v>
      </c>
      <c r="R1406" s="1" t="s">
        <v>3107</v>
      </c>
      <c r="S1406" s="1"/>
      <c r="T1406" s="1" t="s">
        <v>3110</v>
      </c>
      <c r="U1406" s="1" t="s">
        <v>3276</v>
      </c>
      <c r="V1406" s="1" t="s">
        <v>3393</v>
      </c>
      <c r="W1406" s="1" t="s">
        <v>3396</v>
      </c>
      <c r="X1406" s="1" t="s">
        <v>3400</v>
      </c>
      <c r="Y1406" s="3">
        <v>46233</v>
      </c>
      <c r="Z1406" s="1" t="s">
        <v>3426</v>
      </c>
      <c r="AA1406" s="3">
        <v>46233</v>
      </c>
      <c r="AB1406" s="1" t="s">
        <v>3416</v>
      </c>
      <c r="AC1406" s="1" t="s">
        <v>3904</v>
      </c>
      <c r="AD1406" s="1" t="s">
        <v>3933</v>
      </c>
      <c r="AE1406" s="1" t="s">
        <v>3934</v>
      </c>
      <c r="AF1406" s="1" t="s">
        <v>3938</v>
      </c>
      <c r="AG1406" s="1" t="s">
        <v>2472</v>
      </c>
      <c r="AH1406" s="1" t="s">
        <v>2583</v>
      </c>
      <c r="AI1406" s="1" t="s">
        <v>3948</v>
      </c>
      <c r="AJ1406" s="1"/>
      <c r="AK1406" s="1"/>
      <c r="AL1406" s="1" t="s">
        <v>3952</v>
      </c>
      <c r="AM1406" s="1" t="s">
        <v>3952</v>
      </c>
      <c r="AN1406" s="1" t="s">
        <v>3960</v>
      </c>
      <c r="AO1406" s="1" t="s">
        <v>4207</v>
      </c>
      <c r="AP1406" s="1" t="s">
        <v>4214</v>
      </c>
      <c r="AQ1406" s="1"/>
      <c r="AR1406">
        <v>9766</v>
      </c>
      <c r="AS1406">
        <v>13</v>
      </c>
      <c r="AT1406" s="1" t="s">
        <v>4237</v>
      </c>
      <c r="AU1406">
        <v>5833.33</v>
      </c>
      <c r="AV1406" s="1" t="s">
        <v>1388</v>
      </c>
      <c r="AW1406" s="1" t="s">
        <v>3938</v>
      </c>
      <c r="AX1406">
        <v>1074</v>
      </c>
      <c r="AY1406">
        <v>136045</v>
      </c>
      <c r="AZ1406">
        <v>15</v>
      </c>
      <c r="BA1406" s="1" t="s">
        <v>3429</v>
      </c>
    </row>
    <row r="1407" spans="1:53">
      <c r="A1407" s="1" t="s">
        <v>1389</v>
      </c>
      <c r="B1407">
        <v>0</v>
      </c>
      <c r="C1407">
        <v>369000</v>
      </c>
      <c r="D1407" s="1" t="s">
        <v>2370</v>
      </c>
      <c r="E1407">
        <v>20</v>
      </c>
      <c r="F1407">
        <v>139291</v>
      </c>
      <c r="G1407">
        <v>16</v>
      </c>
      <c r="H1407" s="1"/>
      <c r="I1407" s="1" t="s">
        <v>2427</v>
      </c>
      <c r="J1407" s="1" t="s">
        <v>2462</v>
      </c>
      <c r="K1407" s="1" t="s">
        <v>2466</v>
      </c>
      <c r="L1407" s="1" t="s">
        <v>2472</v>
      </c>
      <c r="M1407" s="1" t="s">
        <v>2583</v>
      </c>
      <c r="N1407" s="1" t="s">
        <v>2607</v>
      </c>
      <c r="O1407" s="1"/>
      <c r="P1407">
        <v>41</v>
      </c>
      <c r="Q1407" s="1" t="s">
        <v>2308</v>
      </c>
      <c r="R1407" s="1" t="s">
        <v>3107</v>
      </c>
      <c r="S1407" s="1"/>
      <c r="T1407" s="1" t="s">
        <v>3110</v>
      </c>
      <c r="U1407" s="1" t="s">
        <v>3276</v>
      </c>
      <c r="V1407" s="1" t="s">
        <v>3393</v>
      </c>
      <c r="W1407" s="1" t="s">
        <v>3396</v>
      </c>
      <c r="X1407" s="1" t="s">
        <v>3400</v>
      </c>
      <c r="Y1407" s="3">
        <v>46233</v>
      </c>
      <c r="Z1407" s="1" t="s">
        <v>3426</v>
      </c>
      <c r="AA1407" s="3">
        <v>46233</v>
      </c>
      <c r="AB1407" s="1" t="s">
        <v>3416</v>
      </c>
      <c r="AC1407" s="1" t="s">
        <v>3904</v>
      </c>
      <c r="AD1407" s="1" t="s">
        <v>3933</v>
      </c>
      <c r="AE1407" s="1" t="s">
        <v>3934</v>
      </c>
      <c r="AF1407" s="1" t="s">
        <v>3938</v>
      </c>
      <c r="AG1407" s="1" t="s">
        <v>2472</v>
      </c>
      <c r="AH1407" s="1" t="s">
        <v>2583</v>
      </c>
      <c r="AI1407" s="1" t="s">
        <v>3948</v>
      </c>
      <c r="AJ1407" s="1"/>
      <c r="AK1407" s="1"/>
      <c r="AL1407" s="1" t="s">
        <v>3952</v>
      </c>
      <c r="AM1407" s="1" t="s">
        <v>3952</v>
      </c>
      <c r="AN1407" s="1" t="s">
        <v>3960</v>
      </c>
      <c r="AO1407" s="1" t="s">
        <v>4207</v>
      </c>
      <c r="AP1407" s="1" t="s">
        <v>4214</v>
      </c>
      <c r="AQ1407" s="1"/>
      <c r="AR1407">
        <v>3659</v>
      </c>
      <c r="AS1407">
        <v>41</v>
      </c>
      <c r="AT1407" s="1" t="s">
        <v>4235</v>
      </c>
      <c r="AU1407">
        <v>9000</v>
      </c>
      <c r="AV1407" s="1" t="s">
        <v>4604</v>
      </c>
      <c r="AW1407" s="1" t="s">
        <v>3938</v>
      </c>
      <c r="AX1407">
        <v>1074</v>
      </c>
      <c r="AY1407">
        <v>136045</v>
      </c>
      <c r="AZ1407">
        <v>16</v>
      </c>
      <c r="BA1407" s="1" t="s">
        <v>3429</v>
      </c>
    </row>
    <row r="1408" spans="1:53">
      <c r="A1408" s="1" t="s">
        <v>1356</v>
      </c>
      <c r="B1408">
        <v>0</v>
      </c>
      <c r="C1408">
        <v>6387500</v>
      </c>
      <c r="D1408" s="1" t="s">
        <v>2371</v>
      </c>
      <c r="E1408">
        <v>20</v>
      </c>
      <c r="F1408">
        <v>139291</v>
      </c>
      <c r="G1408">
        <v>17</v>
      </c>
      <c r="H1408" s="1"/>
      <c r="I1408" s="1" t="s">
        <v>2427</v>
      </c>
      <c r="J1408" s="1" t="s">
        <v>2462</v>
      </c>
      <c r="K1408" s="1" t="s">
        <v>2466</v>
      </c>
      <c r="L1408" s="1" t="s">
        <v>2472</v>
      </c>
      <c r="M1408" s="1" t="s">
        <v>2583</v>
      </c>
      <c r="N1408" s="1" t="s">
        <v>2607</v>
      </c>
      <c r="O1408" s="1"/>
      <c r="P1408">
        <v>175</v>
      </c>
      <c r="Q1408" s="1" t="s">
        <v>3082</v>
      </c>
      <c r="R1408" s="1" t="s">
        <v>3107</v>
      </c>
      <c r="S1408" s="1"/>
      <c r="T1408" s="1" t="s">
        <v>3110</v>
      </c>
      <c r="U1408" s="1" t="s">
        <v>3276</v>
      </c>
      <c r="V1408" s="1" t="s">
        <v>3393</v>
      </c>
      <c r="W1408" s="1" t="s">
        <v>3396</v>
      </c>
      <c r="X1408" s="1" t="s">
        <v>3400</v>
      </c>
      <c r="Y1408" s="3">
        <v>46233</v>
      </c>
      <c r="Z1408" s="1" t="s">
        <v>3426</v>
      </c>
      <c r="AA1408" s="3">
        <v>46233</v>
      </c>
      <c r="AB1408" s="1" t="s">
        <v>3416</v>
      </c>
      <c r="AC1408" s="1" t="s">
        <v>3904</v>
      </c>
      <c r="AD1408" s="1" t="s">
        <v>3933</v>
      </c>
      <c r="AE1408" s="1" t="s">
        <v>3934</v>
      </c>
      <c r="AF1408" s="1" t="s">
        <v>3938</v>
      </c>
      <c r="AG1408" s="1" t="s">
        <v>2472</v>
      </c>
      <c r="AH1408" s="1" t="s">
        <v>2583</v>
      </c>
      <c r="AI1408" s="1" t="s">
        <v>3948</v>
      </c>
      <c r="AJ1408" s="1"/>
      <c r="AK1408" s="1"/>
      <c r="AL1408" s="1" t="s">
        <v>3952</v>
      </c>
      <c r="AM1408" s="1" t="s">
        <v>3952</v>
      </c>
      <c r="AN1408" s="1" t="s">
        <v>3960</v>
      </c>
      <c r="AO1408" s="1" t="s">
        <v>4207</v>
      </c>
      <c r="AP1408" s="1" t="s">
        <v>4214</v>
      </c>
      <c r="AQ1408" s="1"/>
      <c r="AR1408">
        <v>3289</v>
      </c>
      <c r="AS1408">
        <v>175</v>
      </c>
      <c r="AT1408" s="1" t="s">
        <v>4241</v>
      </c>
      <c r="AU1408">
        <v>36500</v>
      </c>
      <c r="AV1408" s="1" t="s">
        <v>4585</v>
      </c>
      <c r="AW1408" s="1" t="s">
        <v>3938</v>
      </c>
      <c r="AX1408">
        <v>1074</v>
      </c>
      <c r="AY1408">
        <v>136045</v>
      </c>
      <c r="AZ1408">
        <v>17</v>
      </c>
      <c r="BA1408" s="1" t="s">
        <v>3429</v>
      </c>
    </row>
    <row r="1409" spans="1:53">
      <c r="A1409" s="1" t="s">
        <v>1390</v>
      </c>
      <c r="B1409">
        <v>5</v>
      </c>
      <c r="C1409">
        <v>15437.5</v>
      </c>
      <c r="D1409" s="1" t="s">
        <v>2372</v>
      </c>
      <c r="E1409">
        <v>20</v>
      </c>
      <c r="F1409">
        <v>139291</v>
      </c>
      <c r="G1409">
        <v>18</v>
      </c>
      <c r="H1409" s="1"/>
      <c r="I1409" s="1" t="s">
        <v>2427</v>
      </c>
      <c r="J1409" s="1" t="s">
        <v>2462</v>
      </c>
      <c r="K1409" s="1" t="s">
        <v>2466</v>
      </c>
      <c r="L1409" s="1" t="s">
        <v>2472</v>
      </c>
      <c r="M1409" s="1" t="s">
        <v>2583</v>
      </c>
      <c r="N1409" s="1" t="s">
        <v>2607</v>
      </c>
      <c r="O1409" s="1"/>
      <c r="P1409">
        <v>1</v>
      </c>
      <c r="Q1409" s="1" t="s">
        <v>3083</v>
      </c>
      <c r="R1409" s="1" t="s">
        <v>3107</v>
      </c>
      <c r="S1409" s="1"/>
      <c r="T1409" s="1" t="s">
        <v>3110</v>
      </c>
      <c r="U1409" s="1" t="s">
        <v>3276</v>
      </c>
      <c r="V1409" s="1" t="s">
        <v>3393</v>
      </c>
      <c r="W1409" s="1" t="s">
        <v>3396</v>
      </c>
      <c r="X1409" s="1" t="s">
        <v>3400</v>
      </c>
      <c r="Y1409" s="3">
        <v>46233</v>
      </c>
      <c r="Z1409" s="1" t="s">
        <v>3426</v>
      </c>
      <c r="AA1409" s="3">
        <v>46233</v>
      </c>
      <c r="AB1409" s="1" t="s">
        <v>3416</v>
      </c>
      <c r="AC1409" s="1" t="s">
        <v>3904</v>
      </c>
      <c r="AD1409" s="1" t="s">
        <v>3933</v>
      </c>
      <c r="AE1409" s="1" t="s">
        <v>3934</v>
      </c>
      <c r="AF1409" s="1" t="s">
        <v>3938</v>
      </c>
      <c r="AG1409" s="1" t="s">
        <v>2472</v>
      </c>
      <c r="AH1409" s="1" t="s">
        <v>2583</v>
      </c>
      <c r="AI1409" s="1" t="s">
        <v>3948</v>
      </c>
      <c r="AJ1409" s="1"/>
      <c r="AK1409" s="1"/>
      <c r="AL1409" s="1" t="s">
        <v>3952</v>
      </c>
      <c r="AM1409" s="1" t="s">
        <v>3952</v>
      </c>
      <c r="AN1409" s="1" t="s">
        <v>3960</v>
      </c>
      <c r="AO1409" s="1" t="s">
        <v>4207</v>
      </c>
      <c r="AP1409" s="1" t="s">
        <v>4214</v>
      </c>
      <c r="AQ1409" s="1"/>
      <c r="AR1409">
        <v>11157</v>
      </c>
      <c r="AS1409">
        <v>1</v>
      </c>
      <c r="AT1409" s="1" t="s">
        <v>4237</v>
      </c>
      <c r="AU1409">
        <v>16250</v>
      </c>
      <c r="AV1409" s="1" t="s">
        <v>1390</v>
      </c>
      <c r="AW1409" s="1" t="s">
        <v>3938</v>
      </c>
      <c r="AX1409">
        <v>1074</v>
      </c>
      <c r="AY1409">
        <v>136045</v>
      </c>
      <c r="AZ1409">
        <v>18</v>
      </c>
      <c r="BA1409" s="1" t="s">
        <v>3429</v>
      </c>
    </row>
    <row r="1410" spans="1:53">
      <c r="A1410" s="1" t="s">
        <v>1391</v>
      </c>
      <c r="B1410">
        <v>5</v>
      </c>
      <c r="C1410">
        <v>32141.64</v>
      </c>
      <c r="D1410" s="1" t="s">
        <v>2373</v>
      </c>
      <c r="E1410">
        <v>20</v>
      </c>
      <c r="F1410">
        <v>139291</v>
      </c>
      <c r="G1410">
        <v>19</v>
      </c>
      <c r="H1410" s="1"/>
      <c r="I1410" s="1" t="s">
        <v>2427</v>
      </c>
      <c r="J1410" s="1" t="s">
        <v>2462</v>
      </c>
      <c r="K1410" s="1" t="s">
        <v>2466</v>
      </c>
      <c r="L1410" s="1" t="s">
        <v>2472</v>
      </c>
      <c r="M1410" s="1" t="s">
        <v>2583</v>
      </c>
      <c r="N1410" s="1" t="s">
        <v>2607</v>
      </c>
      <c r="O1410" s="1"/>
      <c r="P1410">
        <v>7</v>
      </c>
      <c r="Q1410" s="1" t="s">
        <v>3084</v>
      </c>
      <c r="R1410" s="1" t="s">
        <v>3107</v>
      </c>
      <c r="S1410" s="1"/>
      <c r="T1410" s="1" t="s">
        <v>3110</v>
      </c>
      <c r="U1410" s="1" t="s">
        <v>3276</v>
      </c>
      <c r="V1410" s="1" t="s">
        <v>3393</v>
      </c>
      <c r="W1410" s="1" t="s">
        <v>3396</v>
      </c>
      <c r="X1410" s="1" t="s">
        <v>3400</v>
      </c>
      <c r="Y1410" s="3">
        <v>46233</v>
      </c>
      <c r="Z1410" s="1" t="s">
        <v>3426</v>
      </c>
      <c r="AA1410" s="3">
        <v>46233</v>
      </c>
      <c r="AB1410" s="1" t="s">
        <v>3416</v>
      </c>
      <c r="AC1410" s="1" t="s">
        <v>3904</v>
      </c>
      <c r="AD1410" s="1" t="s">
        <v>3933</v>
      </c>
      <c r="AE1410" s="1" t="s">
        <v>3934</v>
      </c>
      <c r="AF1410" s="1" t="s">
        <v>3938</v>
      </c>
      <c r="AG1410" s="1" t="s">
        <v>2472</v>
      </c>
      <c r="AH1410" s="1" t="s">
        <v>2583</v>
      </c>
      <c r="AI1410" s="1" t="s">
        <v>3948</v>
      </c>
      <c r="AJ1410" s="1"/>
      <c r="AK1410" s="1"/>
      <c r="AL1410" s="1" t="s">
        <v>3952</v>
      </c>
      <c r="AM1410" s="1" t="s">
        <v>3952</v>
      </c>
      <c r="AN1410" s="1" t="s">
        <v>3960</v>
      </c>
      <c r="AO1410" s="1" t="s">
        <v>4207</v>
      </c>
      <c r="AP1410" s="1" t="s">
        <v>4214</v>
      </c>
      <c r="AQ1410" s="1"/>
      <c r="AR1410">
        <v>4025</v>
      </c>
      <c r="AS1410">
        <v>7</v>
      </c>
      <c r="AT1410" s="1" t="s">
        <v>4237</v>
      </c>
      <c r="AU1410">
        <v>4833.33</v>
      </c>
      <c r="AV1410" s="1" t="s">
        <v>4605</v>
      </c>
      <c r="AW1410" s="1" t="s">
        <v>3938</v>
      </c>
      <c r="AX1410">
        <v>1074</v>
      </c>
      <c r="AY1410">
        <v>136045</v>
      </c>
      <c r="AZ1410">
        <v>19</v>
      </c>
      <c r="BA1410" s="1" t="s">
        <v>3429</v>
      </c>
    </row>
    <row r="1411" spans="1:53">
      <c r="A1411" s="1" t="s">
        <v>1392</v>
      </c>
      <c r="B1411">
        <v>10</v>
      </c>
      <c r="C1411">
        <v>1219050</v>
      </c>
      <c r="D1411" s="1" t="s">
        <v>2374</v>
      </c>
      <c r="E1411">
        <v>20</v>
      </c>
      <c r="F1411">
        <v>139291</v>
      </c>
      <c r="G1411">
        <v>20</v>
      </c>
      <c r="H1411" s="1"/>
      <c r="I1411" s="1" t="s">
        <v>2430</v>
      </c>
      <c r="J1411" s="1" t="s">
        <v>2462</v>
      </c>
      <c r="K1411" s="1" t="s">
        <v>2466</v>
      </c>
      <c r="L1411" s="1" t="s">
        <v>2472</v>
      </c>
      <c r="M1411" s="1" t="s">
        <v>2583</v>
      </c>
      <c r="N1411" s="1" t="s">
        <v>2607</v>
      </c>
      <c r="O1411" s="1"/>
      <c r="P1411">
        <v>301</v>
      </c>
      <c r="Q1411" s="1" t="s">
        <v>3085</v>
      </c>
      <c r="R1411" s="1" t="s">
        <v>3107</v>
      </c>
      <c r="S1411" s="1"/>
      <c r="T1411" s="1" t="s">
        <v>3110</v>
      </c>
      <c r="U1411" s="1" t="s">
        <v>3276</v>
      </c>
      <c r="V1411" s="1" t="s">
        <v>3393</v>
      </c>
      <c r="W1411" s="1" t="s">
        <v>3396</v>
      </c>
      <c r="X1411" s="1" t="s">
        <v>3400</v>
      </c>
      <c r="Y1411" s="3">
        <v>46233</v>
      </c>
      <c r="Z1411" s="1" t="s">
        <v>3426</v>
      </c>
      <c r="AA1411" s="3">
        <v>46233</v>
      </c>
      <c r="AB1411" s="1" t="s">
        <v>3416</v>
      </c>
      <c r="AC1411" s="1" t="s">
        <v>3904</v>
      </c>
      <c r="AD1411" s="1" t="s">
        <v>3933</v>
      </c>
      <c r="AE1411" s="1" t="s">
        <v>3934</v>
      </c>
      <c r="AF1411" s="1" t="s">
        <v>3938</v>
      </c>
      <c r="AG1411" s="1" t="s">
        <v>2472</v>
      </c>
      <c r="AH1411" s="1" t="s">
        <v>2583</v>
      </c>
      <c r="AI1411" s="1" t="s">
        <v>3948</v>
      </c>
      <c r="AJ1411" s="1"/>
      <c r="AK1411" s="1"/>
      <c r="AL1411" s="1" t="s">
        <v>3952</v>
      </c>
      <c r="AM1411" s="1" t="s">
        <v>3952</v>
      </c>
      <c r="AN1411" s="1" t="s">
        <v>3960</v>
      </c>
      <c r="AO1411" s="1" t="s">
        <v>4207</v>
      </c>
      <c r="AP1411" s="1" t="s">
        <v>4214</v>
      </c>
      <c r="AQ1411" s="1"/>
      <c r="AR1411">
        <v>10599</v>
      </c>
      <c r="AS1411">
        <v>301</v>
      </c>
      <c r="AT1411" s="1" t="s">
        <v>4237</v>
      </c>
      <c r="AU1411">
        <v>4500</v>
      </c>
      <c r="AV1411" s="1" t="s">
        <v>4606</v>
      </c>
      <c r="AW1411" s="1" t="s">
        <v>3938</v>
      </c>
      <c r="AX1411">
        <v>1074</v>
      </c>
      <c r="AY1411">
        <v>136045</v>
      </c>
      <c r="AZ1411">
        <v>20</v>
      </c>
      <c r="BA1411" s="1" t="s">
        <v>3429</v>
      </c>
    </row>
    <row r="1412" spans="1:53">
      <c r="A1412" s="1" t="s">
        <v>1393</v>
      </c>
      <c r="B1412">
        <v>5</v>
      </c>
      <c r="C1412">
        <v>117166.54</v>
      </c>
      <c r="D1412" s="1" t="s">
        <v>2375</v>
      </c>
      <c r="E1412">
        <v>20</v>
      </c>
      <c r="F1412">
        <v>139291</v>
      </c>
      <c r="G1412">
        <v>21</v>
      </c>
      <c r="H1412" s="1"/>
      <c r="I1412" s="1" t="s">
        <v>2427</v>
      </c>
      <c r="J1412" s="1" t="s">
        <v>2462</v>
      </c>
      <c r="K1412" s="1" t="s">
        <v>2466</v>
      </c>
      <c r="L1412" s="1" t="s">
        <v>2472</v>
      </c>
      <c r="M1412" s="1" t="s">
        <v>2583</v>
      </c>
      <c r="N1412" s="1" t="s">
        <v>2607</v>
      </c>
      <c r="O1412" s="1"/>
      <c r="P1412">
        <v>40</v>
      </c>
      <c r="Q1412" s="1" t="s">
        <v>3086</v>
      </c>
      <c r="R1412" s="1" t="s">
        <v>3107</v>
      </c>
      <c r="S1412" s="1"/>
      <c r="T1412" s="1" t="s">
        <v>3110</v>
      </c>
      <c r="U1412" s="1" t="s">
        <v>3276</v>
      </c>
      <c r="V1412" s="1" t="s">
        <v>3393</v>
      </c>
      <c r="W1412" s="1" t="s">
        <v>3396</v>
      </c>
      <c r="X1412" s="1" t="s">
        <v>3400</v>
      </c>
      <c r="Y1412" s="3">
        <v>46233</v>
      </c>
      <c r="Z1412" s="1" t="s">
        <v>3426</v>
      </c>
      <c r="AA1412" s="3">
        <v>46233</v>
      </c>
      <c r="AB1412" s="1" t="s">
        <v>3416</v>
      </c>
      <c r="AC1412" s="1" t="s">
        <v>3904</v>
      </c>
      <c r="AD1412" s="1" t="s">
        <v>3933</v>
      </c>
      <c r="AE1412" s="1" t="s">
        <v>3934</v>
      </c>
      <c r="AF1412" s="1" t="s">
        <v>3938</v>
      </c>
      <c r="AG1412" s="1" t="s">
        <v>2472</v>
      </c>
      <c r="AH1412" s="1" t="s">
        <v>2583</v>
      </c>
      <c r="AI1412" s="1" t="s">
        <v>3948</v>
      </c>
      <c r="AJ1412" s="1"/>
      <c r="AK1412" s="1"/>
      <c r="AL1412" s="1" t="s">
        <v>3952</v>
      </c>
      <c r="AM1412" s="1" t="s">
        <v>3952</v>
      </c>
      <c r="AN1412" s="1" t="s">
        <v>3960</v>
      </c>
      <c r="AO1412" s="1" t="s">
        <v>4207</v>
      </c>
      <c r="AP1412" s="1" t="s">
        <v>4214</v>
      </c>
      <c r="AQ1412" s="1"/>
      <c r="AR1412">
        <v>4024</v>
      </c>
      <c r="AS1412">
        <v>40</v>
      </c>
      <c r="AT1412" s="1" t="s">
        <v>4235</v>
      </c>
      <c r="AU1412">
        <v>3083.33</v>
      </c>
      <c r="AV1412" s="1" t="s">
        <v>4607</v>
      </c>
      <c r="AW1412" s="1" t="s">
        <v>3938</v>
      </c>
      <c r="AX1412">
        <v>1074</v>
      </c>
      <c r="AY1412">
        <v>136045</v>
      </c>
      <c r="AZ1412">
        <v>21</v>
      </c>
      <c r="BA1412" s="1" t="s">
        <v>3429</v>
      </c>
    </row>
    <row r="1413" spans="1:53">
      <c r="A1413" s="1" t="s">
        <v>1394</v>
      </c>
      <c r="B1413">
        <v>5</v>
      </c>
      <c r="C1413">
        <v>442541.53</v>
      </c>
      <c r="D1413" s="1" t="s">
        <v>2376</v>
      </c>
      <c r="E1413">
        <v>20</v>
      </c>
      <c r="F1413">
        <v>139291</v>
      </c>
      <c r="G1413">
        <v>22</v>
      </c>
      <c r="H1413" s="1"/>
      <c r="I1413" s="1" t="s">
        <v>2427</v>
      </c>
      <c r="J1413" s="1" t="s">
        <v>2462</v>
      </c>
      <c r="K1413" s="1" t="s">
        <v>2466</v>
      </c>
      <c r="L1413" s="1" t="s">
        <v>2472</v>
      </c>
      <c r="M1413" s="1" t="s">
        <v>2583</v>
      </c>
      <c r="N1413" s="1" t="s">
        <v>2607</v>
      </c>
      <c r="O1413" s="1"/>
      <c r="P1413">
        <v>43</v>
      </c>
      <c r="Q1413" s="1" t="s">
        <v>3087</v>
      </c>
      <c r="R1413" s="1" t="s">
        <v>3107</v>
      </c>
      <c r="S1413" s="1"/>
      <c r="T1413" s="1" t="s">
        <v>3110</v>
      </c>
      <c r="U1413" s="1" t="s">
        <v>3276</v>
      </c>
      <c r="V1413" s="1" t="s">
        <v>3393</v>
      </c>
      <c r="W1413" s="1" t="s">
        <v>3396</v>
      </c>
      <c r="X1413" s="1" t="s">
        <v>3400</v>
      </c>
      <c r="Y1413" s="3">
        <v>46233</v>
      </c>
      <c r="Z1413" s="1" t="s">
        <v>3426</v>
      </c>
      <c r="AA1413" s="3">
        <v>46233</v>
      </c>
      <c r="AB1413" s="1" t="s">
        <v>3416</v>
      </c>
      <c r="AC1413" s="1" t="s">
        <v>3904</v>
      </c>
      <c r="AD1413" s="1" t="s">
        <v>3933</v>
      </c>
      <c r="AE1413" s="1" t="s">
        <v>3934</v>
      </c>
      <c r="AF1413" s="1" t="s">
        <v>3938</v>
      </c>
      <c r="AG1413" s="1" t="s">
        <v>2472</v>
      </c>
      <c r="AH1413" s="1" t="s">
        <v>2583</v>
      </c>
      <c r="AI1413" s="1" t="s">
        <v>3948</v>
      </c>
      <c r="AJ1413" s="1"/>
      <c r="AK1413" s="1"/>
      <c r="AL1413" s="1" t="s">
        <v>3952</v>
      </c>
      <c r="AM1413" s="1" t="s">
        <v>3952</v>
      </c>
      <c r="AN1413" s="1" t="s">
        <v>3960</v>
      </c>
      <c r="AO1413" s="1" t="s">
        <v>4207</v>
      </c>
      <c r="AP1413" s="1" t="s">
        <v>4214</v>
      </c>
      <c r="AQ1413" s="1"/>
      <c r="AR1413">
        <v>16542</v>
      </c>
      <c r="AS1413">
        <v>43</v>
      </c>
      <c r="AT1413" s="1" t="s">
        <v>4235</v>
      </c>
      <c r="AU1413">
        <v>10833.33</v>
      </c>
      <c r="AV1413" s="1" t="s">
        <v>4608</v>
      </c>
      <c r="AW1413" s="1" t="s">
        <v>3938</v>
      </c>
      <c r="AX1413">
        <v>1074</v>
      </c>
      <c r="AY1413">
        <v>136045</v>
      </c>
      <c r="AZ1413">
        <v>22</v>
      </c>
      <c r="BA1413" s="1" t="s">
        <v>3429</v>
      </c>
    </row>
    <row r="1414" spans="1:53">
      <c r="A1414" s="1" t="s">
        <v>1395</v>
      </c>
      <c r="B1414">
        <v>5</v>
      </c>
      <c r="C1414">
        <v>5937.5</v>
      </c>
      <c r="D1414" s="1" t="s">
        <v>2377</v>
      </c>
      <c r="E1414">
        <v>20</v>
      </c>
      <c r="F1414">
        <v>139291</v>
      </c>
      <c r="G1414">
        <v>23</v>
      </c>
      <c r="H1414" s="1"/>
      <c r="I1414" s="1" t="s">
        <v>2427</v>
      </c>
      <c r="J1414" s="1" t="s">
        <v>2462</v>
      </c>
      <c r="K1414" s="1" t="s">
        <v>2466</v>
      </c>
      <c r="L1414" s="1" t="s">
        <v>2472</v>
      </c>
      <c r="M1414" s="1" t="s">
        <v>2583</v>
      </c>
      <c r="N1414" s="1" t="s">
        <v>2607</v>
      </c>
      <c r="O1414" s="1"/>
      <c r="P1414">
        <v>5</v>
      </c>
      <c r="Q1414" s="1" t="s">
        <v>3088</v>
      </c>
      <c r="R1414" s="1" t="s">
        <v>3107</v>
      </c>
      <c r="S1414" s="1"/>
      <c r="T1414" s="1" t="s">
        <v>3110</v>
      </c>
      <c r="U1414" s="1" t="s">
        <v>3276</v>
      </c>
      <c r="V1414" s="1" t="s">
        <v>3393</v>
      </c>
      <c r="W1414" s="1" t="s">
        <v>3396</v>
      </c>
      <c r="X1414" s="1" t="s">
        <v>3400</v>
      </c>
      <c r="Y1414" s="3">
        <v>46233</v>
      </c>
      <c r="Z1414" s="1" t="s">
        <v>3426</v>
      </c>
      <c r="AA1414" s="3">
        <v>46233</v>
      </c>
      <c r="AB1414" s="1" t="s">
        <v>3416</v>
      </c>
      <c r="AC1414" s="1" t="s">
        <v>3904</v>
      </c>
      <c r="AD1414" s="1" t="s">
        <v>3933</v>
      </c>
      <c r="AE1414" s="1" t="s">
        <v>3934</v>
      </c>
      <c r="AF1414" s="1" t="s">
        <v>3938</v>
      </c>
      <c r="AG1414" s="1" t="s">
        <v>2472</v>
      </c>
      <c r="AH1414" s="1" t="s">
        <v>2583</v>
      </c>
      <c r="AI1414" s="1" t="s">
        <v>3948</v>
      </c>
      <c r="AJ1414" s="1"/>
      <c r="AK1414" s="1"/>
      <c r="AL1414" s="1" t="s">
        <v>3952</v>
      </c>
      <c r="AM1414" s="1" t="s">
        <v>3952</v>
      </c>
      <c r="AN1414" s="1" t="s">
        <v>3960</v>
      </c>
      <c r="AO1414" s="1" t="s">
        <v>4207</v>
      </c>
      <c r="AP1414" s="1" t="s">
        <v>4214</v>
      </c>
      <c r="AQ1414" s="1"/>
      <c r="AR1414">
        <v>7866</v>
      </c>
      <c r="AS1414">
        <v>5</v>
      </c>
      <c r="AT1414" s="1" t="s">
        <v>4237</v>
      </c>
      <c r="AU1414">
        <v>1250</v>
      </c>
      <c r="AV1414" s="1" t="s">
        <v>4581</v>
      </c>
      <c r="AW1414" s="1" t="s">
        <v>3938</v>
      </c>
      <c r="AX1414">
        <v>1074</v>
      </c>
      <c r="AY1414">
        <v>136045</v>
      </c>
      <c r="AZ1414">
        <v>23</v>
      </c>
      <c r="BA1414" s="1" t="s">
        <v>3429</v>
      </c>
    </row>
    <row r="1415" spans="1:53">
      <c r="A1415" s="1" t="s">
        <v>1396</v>
      </c>
      <c r="B1415">
        <v>5</v>
      </c>
      <c r="C1415">
        <v>1046900</v>
      </c>
      <c r="D1415" s="1" t="s">
        <v>2378</v>
      </c>
      <c r="E1415">
        <v>20</v>
      </c>
      <c r="F1415">
        <v>139291</v>
      </c>
      <c r="G1415">
        <v>24</v>
      </c>
      <c r="H1415" s="1"/>
      <c r="I1415" s="1" t="s">
        <v>2427</v>
      </c>
      <c r="J1415" s="1" t="s">
        <v>2462</v>
      </c>
      <c r="K1415" s="1" t="s">
        <v>2466</v>
      </c>
      <c r="L1415" s="1" t="s">
        <v>2472</v>
      </c>
      <c r="M1415" s="1" t="s">
        <v>2583</v>
      </c>
      <c r="N1415" s="1" t="s">
        <v>2607</v>
      </c>
      <c r="O1415" s="1"/>
      <c r="P1415">
        <v>232</v>
      </c>
      <c r="Q1415" s="1" t="s">
        <v>3089</v>
      </c>
      <c r="R1415" s="1" t="s">
        <v>3107</v>
      </c>
      <c r="S1415" s="1"/>
      <c r="T1415" s="1" t="s">
        <v>3110</v>
      </c>
      <c r="U1415" s="1" t="s">
        <v>3276</v>
      </c>
      <c r="V1415" s="1" t="s">
        <v>3393</v>
      </c>
      <c r="W1415" s="1" t="s">
        <v>3396</v>
      </c>
      <c r="X1415" s="1" t="s">
        <v>3400</v>
      </c>
      <c r="Y1415" s="3">
        <v>46233</v>
      </c>
      <c r="Z1415" s="1" t="s">
        <v>3426</v>
      </c>
      <c r="AA1415" s="3">
        <v>46233</v>
      </c>
      <c r="AB1415" s="1" t="s">
        <v>3416</v>
      </c>
      <c r="AC1415" s="1" t="s">
        <v>3904</v>
      </c>
      <c r="AD1415" s="1" t="s">
        <v>3933</v>
      </c>
      <c r="AE1415" s="1" t="s">
        <v>3934</v>
      </c>
      <c r="AF1415" s="1" t="s">
        <v>3938</v>
      </c>
      <c r="AG1415" s="1" t="s">
        <v>2472</v>
      </c>
      <c r="AH1415" s="1" t="s">
        <v>2583</v>
      </c>
      <c r="AI1415" s="1" t="s">
        <v>3948</v>
      </c>
      <c r="AJ1415" s="1"/>
      <c r="AK1415" s="1"/>
      <c r="AL1415" s="1" t="s">
        <v>3952</v>
      </c>
      <c r="AM1415" s="1" t="s">
        <v>3952</v>
      </c>
      <c r="AN1415" s="1" t="s">
        <v>3960</v>
      </c>
      <c r="AO1415" s="1" t="s">
        <v>4207</v>
      </c>
      <c r="AP1415" s="1" t="s">
        <v>4214</v>
      </c>
      <c r="AQ1415" s="1"/>
      <c r="AR1415">
        <v>3356</v>
      </c>
      <c r="AS1415">
        <v>232</v>
      </c>
      <c r="AT1415" s="1" t="s">
        <v>4235</v>
      </c>
      <c r="AU1415">
        <v>4750</v>
      </c>
      <c r="AV1415" s="1" t="s">
        <v>4577</v>
      </c>
      <c r="AW1415" s="1" t="s">
        <v>3938</v>
      </c>
      <c r="AX1415">
        <v>1074</v>
      </c>
      <c r="AY1415">
        <v>136045</v>
      </c>
      <c r="AZ1415">
        <v>24</v>
      </c>
      <c r="BA1415" s="1" t="s">
        <v>3429</v>
      </c>
    </row>
    <row r="1416" spans="1:53">
      <c r="A1416" s="1" t="s">
        <v>1397</v>
      </c>
      <c r="B1416">
        <v>5</v>
      </c>
      <c r="C1416">
        <v>133000.04</v>
      </c>
      <c r="D1416" s="1" t="s">
        <v>2379</v>
      </c>
      <c r="E1416">
        <v>20</v>
      </c>
      <c r="F1416">
        <v>139291</v>
      </c>
      <c r="G1416">
        <v>25</v>
      </c>
      <c r="H1416" s="1"/>
      <c r="I1416" s="1" t="s">
        <v>2427</v>
      </c>
      <c r="J1416" s="1" t="s">
        <v>2462</v>
      </c>
      <c r="K1416" s="1" t="s">
        <v>2466</v>
      </c>
      <c r="L1416" s="1" t="s">
        <v>2472</v>
      </c>
      <c r="M1416" s="1" t="s">
        <v>2583</v>
      </c>
      <c r="N1416" s="1" t="s">
        <v>2607</v>
      </c>
      <c r="O1416" s="1"/>
      <c r="P1416">
        <v>12</v>
      </c>
      <c r="Q1416" s="1" t="s">
        <v>3090</v>
      </c>
      <c r="R1416" s="1" t="s">
        <v>3107</v>
      </c>
      <c r="S1416" s="1"/>
      <c r="T1416" s="1" t="s">
        <v>3110</v>
      </c>
      <c r="U1416" s="1" t="s">
        <v>3276</v>
      </c>
      <c r="V1416" s="1" t="s">
        <v>3393</v>
      </c>
      <c r="W1416" s="1" t="s">
        <v>3396</v>
      </c>
      <c r="X1416" s="1" t="s">
        <v>3400</v>
      </c>
      <c r="Y1416" s="3">
        <v>46233</v>
      </c>
      <c r="Z1416" s="1" t="s">
        <v>3426</v>
      </c>
      <c r="AA1416" s="3">
        <v>46233</v>
      </c>
      <c r="AB1416" s="1" t="s">
        <v>3416</v>
      </c>
      <c r="AC1416" s="1" t="s">
        <v>3904</v>
      </c>
      <c r="AD1416" s="1" t="s">
        <v>3933</v>
      </c>
      <c r="AE1416" s="1" t="s">
        <v>3934</v>
      </c>
      <c r="AF1416" s="1" t="s">
        <v>3938</v>
      </c>
      <c r="AG1416" s="1" t="s">
        <v>2472</v>
      </c>
      <c r="AH1416" s="1" t="s">
        <v>2583</v>
      </c>
      <c r="AI1416" s="1" t="s">
        <v>3948</v>
      </c>
      <c r="AJ1416" s="1"/>
      <c r="AK1416" s="1"/>
      <c r="AL1416" s="1" t="s">
        <v>3952</v>
      </c>
      <c r="AM1416" s="1" t="s">
        <v>3952</v>
      </c>
      <c r="AN1416" s="1" t="s">
        <v>3960</v>
      </c>
      <c r="AO1416" s="1" t="s">
        <v>4207</v>
      </c>
      <c r="AP1416" s="1" t="s">
        <v>4214</v>
      </c>
      <c r="AQ1416" s="1"/>
      <c r="AR1416">
        <v>12095</v>
      </c>
      <c r="AS1416">
        <v>12</v>
      </c>
      <c r="AT1416" s="1" t="s">
        <v>4237</v>
      </c>
      <c r="AU1416">
        <v>11666.67</v>
      </c>
      <c r="AV1416" s="1" t="s">
        <v>4609</v>
      </c>
      <c r="AW1416" s="1" t="s">
        <v>3938</v>
      </c>
      <c r="AX1416">
        <v>1074</v>
      </c>
      <c r="AY1416">
        <v>136045</v>
      </c>
      <c r="AZ1416">
        <v>25</v>
      </c>
      <c r="BA1416" s="1" t="s">
        <v>3429</v>
      </c>
    </row>
    <row r="1417" spans="1:53">
      <c r="A1417" s="1" t="s">
        <v>1398</v>
      </c>
      <c r="B1417">
        <v>0</v>
      </c>
      <c r="C1417">
        <v>47158.33</v>
      </c>
      <c r="D1417" s="1" t="s">
        <v>2380</v>
      </c>
      <c r="E1417">
        <v>20</v>
      </c>
      <c r="F1417">
        <v>139335</v>
      </c>
      <c r="G1417">
        <v>1</v>
      </c>
      <c r="H1417" s="1"/>
      <c r="I1417" s="1" t="s">
        <v>2442</v>
      </c>
      <c r="J1417" s="1" t="s">
        <v>2462</v>
      </c>
      <c r="K1417" s="1" t="s">
        <v>2466</v>
      </c>
      <c r="L1417" s="1" t="s">
        <v>2472</v>
      </c>
      <c r="M1417" s="1" t="s">
        <v>2583</v>
      </c>
      <c r="N1417" s="1" t="s">
        <v>2607</v>
      </c>
      <c r="O1417" s="1"/>
      <c r="P1417">
        <v>1</v>
      </c>
      <c r="Q1417" s="1" t="s">
        <v>3091</v>
      </c>
      <c r="R1417" s="1" t="s">
        <v>3107</v>
      </c>
      <c r="S1417" s="1"/>
      <c r="T1417" s="1" t="s">
        <v>3110</v>
      </c>
      <c r="U1417" s="1" t="s">
        <v>3277</v>
      </c>
      <c r="V1417" s="1" t="s">
        <v>3394</v>
      </c>
      <c r="W1417" s="1" t="s">
        <v>3396</v>
      </c>
      <c r="X1417" s="1" t="s">
        <v>3400</v>
      </c>
      <c r="Y1417" s="3">
        <v>46233</v>
      </c>
      <c r="Z1417" s="1" t="s">
        <v>3426</v>
      </c>
      <c r="AA1417" s="3">
        <v>46233</v>
      </c>
      <c r="AB1417" s="1" t="s">
        <v>3416</v>
      </c>
      <c r="AC1417" s="1" t="s">
        <v>3925</v>
      </c>
      <c r="AD1417" s="1" t="s">
        <v>3933</v>
      </c>
      <c r="AE1417" s="1" t="s">
        <v>3933</v>
      </c>
      <c r="AF1417" s="1" t="s">
        <v>3938</v>
      </c>
      <c r="AG1417" s="1" t="s">
        <v>2472</v>
      </c>
      <c r="AH1417" s="1" t="s">
        <v>2583</v>
      </c>
      <c r="AI1417" s="1" t="s">
        <v>3948</v>
      </c>
      <c r="AJ1417" s="1"/>
      <c r="AK1417" s="1"/>
      <c r="AL1417" s="1" t="s">
        <v>3952</v>
      </c>
      <c r="AM1417" s="1" t="s">
        <v>3952</v>
      </c>
      <c r="AN1417" s="1" t="s">
        <v>3960</v>
      </c>
      <c r="AO1417" s="1" t="s">
        <v>4128</v>
      </c>
      <c r="AP1417" s="1" t="s">
        <v>4214</v>
      </c>
      <c r="AQ1417" s="1"/>
      <c r="AR1417">
        <v>3072</v>
      </c>
      <c r="AS1417">
        <v>1</v>
      </c>
      <c r="AT1417" s="1" t="s">
        <v>4235</v>
      </c>
      <c r="AU1417">
        <v>47158.333330000001</v>
      </c>
      <c r="AV1417" s="1" t="s">
        <v>4366</v>
      </c>
      <c r="AW1417" s="1" t="s">
        <v>3938</v>
      </c>
      <c r="AX1417">
        <v>4740</v>
      </c>
      <c r="AY1417">
        <v>136046</v>
      </c>
      <c r="AZ1417">
        <v>1</v>
      </c>
      <c r="BA1417" s="1" t="s">
        <v>3429</v>
      </c>
    </row>
    <row r="1418" spans="1:53">
      <c r="A1418" s="1" t="s">
        <v>1399</v>
      </c>
      <c r="B1418">
        <v>0</v>
      </c>
      <c r="C1418">
        <v>454090</v>
      </c>
      <c r="D1418" s="1" t="s">
        <v>2381</v>
      </c>
      <c r="E1418">
        <v>20</v>
      </c>
      <c r="F1418">
        <v>139335</v>
      </c>
      <c r="G1418">
        <v>2</v>
      </c>
      <c r="H1418" s="1"/>
      <c r="I1418" s="1" t="s">
        <v>2442</v>
      </c>
      <c r="J1418" s="1" t="s">
        <v>2462</v>
      </c>
      <c r="K1418" s="1" t="s">
        <v>2466</v>
      </c>
      <c r="L1418" s="1" t="s">
        <v>2472</v>
      </c>
      <c r="M1418" s="1" t="s">
        <v>2583</v>
      </c>
      <c r="N1418" s="1" t="s">
        <v>2607</v>
      </c>
      <c r="O1418" s="1"/>
      <c r="P1418">
        <v>1</v>
      </c>
      <c r="Q1418" s="1" t="s">
        <v>3092</v>
      </c>
      <c r="R1418" s="1" t="s">
        <v>3107</v>
      </c>
      <c r="S1418" s="1"/>
      <c r="T1418" s="1" t="s">
        <v>3110</v>
      </c>
      <c r="U1418" s="1" t="s">
        <v>3277</v>
      </c>
      <c r="V1418" s="1" t="s">
        <v>3394</v>
      </c>
      <c r="W1418" s="1" t="s">
        <v>3396</v>
      </c>
      <c r="X1418" s="1" t="s">
        <v>3400</v>
      </c>
      <c r="Y1418" s="3">
        <v>46233</v>
      </c>
      <c r="Z1418" s="1" t="s">
        <v>3426</v>
      </c>
      <c r="AA1418" s="3">
        <v>46233</v>
      </c>
      <c r="AB1418" s="1" t="s">
        <v>3416</v>
      </c>
      <c r="AC1418" s="1" t="s">
        <v>3925</v>
      </c>
      <c r="AD1418" s="1" t="s">
        <v>3933</v>
      </c>
      <c r="AE1418" s="1" t="s">
        <v>3933</v>
      </c>
      <c r="AF1418" s="1" t="s">
        <v>3938</v>
      </c>
      <c r="AG1418" s="1" t="s">
        <v>2472</v>
      </c>
      <c r="AH1418" s="1" t="s">
        <v>2583</v>
      </c>
      <c r="AI1418" s="1" t="s">
        <v>3948</v>
      </c>
      <c r="AJ1418" s="1"/>
      <c r="AK1418" s="1"/>
      <c r="AL1418" s="1" t="s">
        <v>3952</v>
      </c>
      <c r="AM1418" s="1" t="s">
        <v>3952</v>
      </c>
      <c r="AN1418" s="1" t="s">
        <v>3960</v>
      </c>
      <c r="AO1418" s="1" t="s">
        <v>4128</v>
      </c>
      <c r="AP1418" s="1" t="s">
        <v>4214</v>
      </c>
      <c r="AQ1418" s="1"/>
      <c r="AR1418">
        <v>3072</v>
      </c>
      <c r="AS1418">
        <v>1</v>
      </c>
      <c r="AT1418" s="1" t="s">
        <v>4235</v>
      </c>
      <c r="AU1418">
        <v>454090</v>
      </c>
      <c r="AV1418" s="1" t="s">
        <v>4366</v>
      </c>
      <c r="AW1418" s="1" t="s">
        <v>3938</v>
      </c>
      <c r="AX1418">
        <v>4740</v>
      </c>
      <c r="AY1418">
        <v>136046</v>
      </c>
      <c r="AZ1418">
        <v>2</v>
      </c>
      <c r="BA1418" s="1" t="s">
        <v>3429</v>
      </c>
    </row>
    <row r="1419" spans="1:53">
      <c r="A1419" s="1" t="s">
        <v>1400</v>
      </c>
      <c r="B1419">
        <v>0</v>
      </c>
      <c r="C1419">
        <v>451483.33</v>
      </c>
      <c r="D1419" s="1" t="s">
        <v>2382</v>
      </c>
      <c r="E1419">
        <v>20</v>
      </c>
      <c r="F1419">
        <v>139335</v>
      </c>
      <c r="G1419">
        <v>3</v>
      </c>
      <c r="H1419" s="1"/>
      <c r="I1419" s="1" t="s">
        <v>2442</v>
      </c>
      <c r="J1419" s="1" t="s">
        <v>2462</v>
      </c>
      <c r="K1419" s="1" t="s">
        <v>2466</v>
      </c>
      <c r="L1419" s="1" t="s">
        <v>2472</v>
      </c>
      <c r="M1419" s="1" t="s">
        <v>2583</v>
      </c>
      <c r="N1419" s="1" t="s">
        <v>2607</v>
      </c>
      <c r="O1419" s="1"/>
      <c r="P1419">
        <v>1</v>
      </c>
      <c r="Q1419" s="1" t="s">
        <v>3093</v>
      </c>
      <c r="R1419" s="1" t="s">
        <v>3107</v>
      </c>
      <c r="S1419" s="1"/>
      <c r="T1419" s="1" t="s">
        <v>3110</v>
      </c>
      <c r="U1419" s="1" t="s">
        <v>3277</v>
      </c>
      <c r="V1419" s="1" t="s">
        <v>3394</v>
      </c>
      <c r="W1419" s="1" t="s">
        <v>3396</v>
      </c>
      <c r="X1419" s="1" t="s">
        <v>3400</v>
      </c>
      <c r="Y1419" s="3">
        <v>46233</v>
      </c>
      <c r="Z1419" s="1" t="s">
        <v>3426</v>
      </c>
      <c r="AA1419" s="3">
        <v>46233</v>
      </c>
      <c r="AB1419" s="1" t="s">
        <v>3416</v>
      </c>
      <c r="AC1419" s="1" t="s">
        <v>3925</v>
      </c>
      <c r="AD1419" s="1" t="s">
        <v>3933</v>
      </c>
      <c r="AE1419" s="1" t="s">
        <v>3933</v>
      </c>
      <c r="AF1419" s="1" t="s">
        <v>3938</v>
      </c>
      <c r="AG1419" s="1" t="s">
        <v>2472</v>
      </c>
      <c r="AH1419" s="1" t="s">
        <v>2583</v>
      </c>
      <c r="AI1419" s="1" t="s">
        <v>3948</v>
      </c>
      <c r="AJ1419" s="1"/>
      <c r="AK1419" s="1"/>
      <c r="AL1419" s="1" t="s">
        <v>3952</v>
      </c>
      <c r="AM1419" s="1" t="s">
        <v>3952</v>
      </c>
      <c r="AN1419" s="1" t="s">
        <v>3960</v>
      </c>
      <c r="AO1419" s="1" t="s">
        <v>4128</v>
      </c>
      <c r="AP1419" s="1" t="s">
        <v>4214</v>
      </c>
      <c r="AQ1419" s="1"/>
      <c r="AR1419">
        <v>3072</v>
      </c>
      <c r="AS1419">
        <v>1</v>
      </c>
      <c r="AT1419" s="1" t="s">
        <v>4235</v>
      </c>
      <c r="AU1419">
        <v>451483.33332999999</v>
      </c>
      <c r="AV1419" s="1" t="s">
        <v>4366</v>
      </c>
      <c r="AW1419" s="1" t="s">
        <v>3938</v>
      </c>
      <c r="AX1419">
        <v>4740</v>
      </c>
      <c r="AY1419">
        <v>136046</v>
      </c>
      <c r="AZ1419">
        <v>3</v>
      </c>
      <c r="BA1419" s="1" t="s">
        <v>3429</v>
      </c>
    </row>
    <row r="1420" spans="1:53">
      <c r="A1420" s="1" t="s">
        <v>1401</v>
      </c>
      <c r="B1420">
        <v>0</v>
      </c>
      <c r="C1420">
        <v>14689300</v>
      </c>
      <c r="D1420" s="1" t="s">
        <v>2383</v>
      </c>
      <c r="E1420">
        <v>0</v>
      </c>
      <c r="F1420">
        <v>139344</v>
      </c>
      <c r="G1420">
        <v>1</v>
      </c>
      <c r="H1420" s="1"/>
      <c r="I1420" s="1" t="s">
        <v>2414</v>
      </c>
      <c r="J1420" s="1" t="s">
        <v>2463</v>
      </c>
      <c r="K1420" s="1" t="s">
        <v>2468</v>
      </c>
      <c r="L1420" s="1" t="s">
        <v>2578</v>
      </c>
      <c r="M1420" s="1" t="s">
        <v>2468</v>
      </c>
      <c r="N1420" s="1" t="s">
        <v>2607</v>
      </c>
      <c r="O1420" s="1"/>
      <c r="P1420">
        <v>0</v>
      </c>
      <c r="Q1420" s="1" t="s">
        <v>2609</v>
      </c>
      <c r="R1420" s="1" t="s">
        <v>3107</v>
      </c>
      <c r="S1420" s="1"/>
      <c r="T1420" s="1" t="s">
        <v>3110</v>
      </c>
      <c r="U1420" s="1" t="s">
        <v>2383</v>
      </c>
      <c r="V1420" s="1" t="s">
        <v>2383</v>
      </c>
      <c r="W1420" s="1" t="s">
        <v>3396</v>
      </c>
      <c r="X1420" s="1" t="s">
        <v>3400</v>
      </c>
      <c r="Y1420" s="3">
        <v>46233</v>
      </c>
      <c r="Z1420" s="1" t="s">
        <v>3426</v>
      </c>
      <c r="AA1420" s="3">
        <v>46233</v>
      </c>
      <c r="AB1420" s="1" t="s">
        <v>3416</v>
      </c>
      <c r="AC1420" s="1" t="s">
        <v>1401</v>
      </c>
      <c r="AD1420" s="1" t="s">
        <v>3933</v>
      </c>
      <c r="AE1420" s="1" t="s">
        <v>3933</v>
      </c>
      <c r="AF1420" s="1" t="s">
        <v>3942</v>
      </c>
      <c r="AG1420" s="1" t="s">
        <v>2578</v>
      </c>
      <c r="AH1420" s="1" t="s">
        <v>2468</v>
      </c>
      <c r="AI1420" s="1" t="s">
        <v>3951</v>
      </c>
      <c r="AJ1420" s="1"/>
      <c r="AK1420" s="1"/>
      <c r="AL1420" s="1" t="s">
        <v>3954</v>
      </c>
      <c r="AM1420" s="1" t="s">
        <v>3954</v>
      </c>
      <c r="AN1420" s="1" t="s">
        <v>3960</v>
      </c>
      <c r="AO1420" s="1" t="s">
        <v>3973</v>
      </c>
      <c r="AP1420" s="1" t="s">
        <v>4219</v>
      </c>
      <c r="AQ1420" s="1"/>
      <c r="AR1420">
        <v>1250</v>
      </c>
      <c r="AS1420">
        <v>1</v>
      </c>
      <c r="AT1420" s="1" t="s">
        <v>4235</v>
      </c>
      <c r="AU1420">
        <v>14689300</v>
      </c>
      <c r="AV1420" s="1" t="s">
        <v>4259</v>
      </c>
      <c r="AW1420" s="1" t="s">
        <v>3942</v>
      </c>
      <c r="AX1420">
        <v>2886</v>
      </c>
      <c r="AY1420">
        <v>136047</v>
      </c>
      <c r="AZ1420">
        <v>1</v>
      </c>
      <c r="BA1420" s="1" t="s">
        <v>3426</v>
      </c>
    </row>
    <row r="1421" spans="1:53">
      <c r="A1421" s="1" t="s">
        <v>1402</v>
      </c>
      <c r="B1421">
        <v>0</v>
      </c>
      <c r="C1421">
        <v>55790</v>
      </c>
      <c r="D1421" s="1" t="s">
        <v>2384</v>
      </c>
      <c r="E1421">
        <v>0</v>
      </c>
      <c r="F1421">
        <v>139163</v>
      </c>
      <c r="G1421">
        <v>1</v>
      </c>
      <c r="H1421" s="1"/>
      <c r="I1421" s="1" t="s">
        <v>2423</v>
      </c>
      <c r="J1421" s="1" t="s">
        <v>2462</v>
      </c>
      <c r="K1421" s="1" t="s">
        <v>2464</v>
      </c>
      <c r="L1421" s="1" t="s">
        <v>2537</v>
      </c>
      <c r="M1421" s="1" t="s">
        <v>2584</v>
      </c>
      <c r="N1421" s="1" t="s">
        <v>2607</v>
      </c>
      <c r="O1421" s="1"/>
      <c r="P1421">
        <v>505</v>
      </c>
      <c r="Q1421" s="1" t="s">
        <v>2384</v>
      </c>
      <c r="R1421" s="1" t="s">
        <v>3107</v>
      </c>
      <c r="S1421" s="1"/>
      <c r="T1421" s="1" t="s">
        <v>3108</v>
      </c>
      <c r="U1421" s="1" t="s">
        <v>3278</v>
      </c>
      <c r="V1421" s="1" t="s">
        <v>3278</v>
      </c>
      <c r="W1421" s="1" t="s">
        <v>3397</v>
      </c>
      <c r="X1421" s="1"/>
      <c r="Y1421" s="3">
        <v>46234</v>
      </c>
      <c r="Z1421" s="1" t="s">
        <v>3429</v>
      </c>
      <c r="AA1421" s="3">
        <v>46234</v>
      </c>
      <c r="AB1421" s="1" t="s">
        <v>3416</v>
      </c>
      <c r="AC1421" s="1" t="s">
        <v>3926</v>
      </c>
      <c r="AD1421" s="1" t="s">
        <v>3933</v>
      </c>
      <c r="AE1421" s="1" t="s">
        <v>3935</v>
      </c>
      <c r="AF1421" s="1" t="s">
        <v>3939</v>
      </c>
      <c r="AG1421" s="1" t="s">
        <v>2537</v>
      </c>
      <c r="AH1421" s="1" t="s">
        <v>2584</v>
      </c>
      <c r="AI1421" s="1" t="s">
        <v>3950</v>
      </c>
      <c r="AJ1421" s="1"/>
      <c r="AK1421" s="1"/>
      <c r="AL1421" s="1" t="s">
        <v>3952</v>
      </c>
      <c r="AM1421" s="1" t="s">
        <v>3952</v>
      </c>
      <c r="AN1421" s="1" t="s">
        <v>3958</v>
      </c>
      <c r="AO1421" s="1" t="s">
        <v>4208</v>
      </c>
      <c r="AP1421" s="1" t="s">
        <v>4212</v>
      </c>
      <c r="AQ1421" s="1"/>
      <c r="AR1421">
        <v>26103</v>
      </c>
      <c r="AS1421">
        <v>505</v>
      </c>
      <c r="AT1421" s="1" t="s">
        <v>4235</v>
      </c>
      <c r="AU1421">
        <v>110.47525</v>
      </c>
      <c r="AV1421" s="1" t="s">
        <v>4610</v>
      </c>
      <c r="AW1421" s="1" t="s">
        <v>3939</v>
      </c>
      <c r="AX1421">
        <v>2411</v>
      </c>
      <c r="AY1421">
        <v>136048</v>
      </c>
      <c r="AZ1421">
        <v>1</v>
      </c>
      <c r="BA1421" s="1" t="s">
        <v>3414</v>
      </c>
    </row>
    <row r="1422" spans="1:53">
      <c r="A1422" s="1" t="s">
        <v>1403</v>
      </c>
      <c r="B1422">
        <v>0</v>
      </c>
      <c r="C1422">
        <v>66355</v>
      </c>
      <c r="D1422" s="1" t="s">
        <v>2385</v>
      </c>
      <c r="E1422">
        <v>0</v>
      </c>
      <c r="F1422">
        <v>139163</v>
      </c>
      <c r="G1422">
        <v>2</v>
      </c>
      <c r="H1422" s="1"/>
      <c r="I1422" s="1" t="s">
        <v>2461</v>
      </c>
      <c r="J1422" s="1" t="s">
        <v>2462</v>
      </c>
      <c r="K1422" s="1" t="s">
        <v>2464</v>
      </c>
      <c r="L1422" s="1" t="s">
        <v>2537</v>
      </c>
      <c r="M1422" s="1" t="s">
        <v>2584</v>
      </c>
      <c r="N1422" s="1" t="s">
        <v>2607</v>
      </c>
      <c r="O1422" s="1"/>
      <c r="P1422">
        <v>505</v>
      </c>
      <c r="Q1422" s="1" t="s">
        <v>2385</v>
      </c>
      <c r="R1422" s="1" t="s">
        <v>3107</v>
      </c>
      <c r="S1422" s="1"/>
      <c r="T1422" s="1" t="s">
        <v>3108</v>
      </c>
      <c r="U1422" s="1" t="s">
        <v>3278</v>
      </c>
      <c r="V1422" s="1" t="s">
        <v>3278</v>
      </c>
      <c r="W1422" s="1" t="s">
        <v>3397</v>
      </c>
      <c r="X1422" s="1"/>
      <c r="Y1422" s="3">
        <v>46234</v>
      </c>
      <c r="Z1422" s="1" t="s">
        <v>3429</v>
      </c>
      <c r="AA1422" s="3">
        <v>46234</v>
      </c>
      <c r="AB1422" s="1" t="s">
        <v>3416</v>
      </c>
      <c r="AC1422" s="1" t="s">
        <v>3926</v>
      </c>
      <c r="AD1422" s="1" t="s">
        <v>3933</v>
      </c>
      <c r="AE1422" s="1" t="s">
        <v>3935</v>
      </c>
      <c r="AF1422" s="1" t="s">
        <v>3939</v>
      </c>
      <c r="AG1422" s="1" t="s">
        <v>2537</v>
      </c>
      <c r="AH1422" s="1" t="s">
        <v>2584</v>
      </c>
      <c r="AI1422" s="1" t="s">
        <v>3950</v>
      </c>
      <c r="AJ1422" s="1"/>
      <c r="AK1422" s="1"/>
      <c r="AL1422" s="1" t="s">
        <v>3952</v>
      </c>
      <c r="AM1422" s="1" t="s">
        <v>3952</v>
      </c>
      <c r="AN1422" s="1" t="s">
        <v>3958</v>
      </c>
      <c r="AO1422" s="1" t="s">
        <v>4208</v>
      </c>
      <c r="AP1422" s="1" t="s">
        <v>4212</v>
      </c>
      <c r="AQ1422" s="1"/>
      <c r="AR1422">
        <v>12160</v>
      </c>
      <c r="AS1422">
        <v>505</v>
      </c>
      <c r="AT1422" s="1" t="s">
        <v>4237</v>
      </c>
      <c r="AU1422">
        <v>131.39603</v>
      </c>
      <c r="AV1422" s="1" t="s">
        <v>4611</v>
      </c>
      <c r="AW1422" s="1" t="s">
        <v>3939</v>
      </c>
      <c r="AX1422">
        <v>2411</v>
      </c>
      <c r="AY1422">
        <v>136048</v>
      </c>
      <c r="AZ1422">
        <v>2</v>
      </c>
      <c r="BA1422" s="1" t="s">
        <v>3414</v>
      </c>
    </row>
    <row r="1423" spans="1:53">
      <c r="A1423" s="1" t="s">
        <v>1404</v>
      </c>
      <c r="B1423">
        <v>0</v>
      </c>
      <c r="C1423">
        <v>653125</v>
      </c>
      <c r="D1423" s="1" t="s">
        <v>2386</v>
      </c>
      <c r="E1423">
        <v>20</v>
      </c>
      <c r="F1423">
        <v>139317</v>
      </c>
      <c r="G1423">
        <v>1</v>
      </c>
      <c r="H1423" s="1"/>
      <c r="I1423" s="1" t="s">
        <v>2439</v>
      </c>
      <c r="J1423" s="1" t="s">
        <v>2462</v>
      </c>
      <c r="K1423" s="1" t="s">
        <v>2464</v>
      </c>
      <c r="L1423" s="1" t="s">
        <v>2579</v>
      </c>
      <c r="M1423" s="1" t="s">
        <v>2581</v>
      </c>
      <c r="N1423" s="1" t="s">
        <v>2607</v>
      </c>
      <c r="O1423" s="1"/>
      <c r="P1423">
        <v>1</v>
      </c>
      <c r="Q1423" s="1" t="s">
        <v>3094</v>
      </c>
      <c r="R1423" s="1" t="s">
        <v>3107</v>
      </c>
      <c r="S1423" s="1"/>
      <c r="T1423" s="1" t="s">
        <v>3108</v>
      </c>
      <c r="U1423" s="1" t="s">
        <v>3094</v>
      </c>
      <c r="V1423" s="1" t="s">
        <v>2386</v>
      </c>
      <c r="W1423" s="1" t="s">
        <v>3396</v>
      </c>
      <c r="X1423" s="1" t="s">
        <v>3400</v>
      </c>
      <c r="Y1423" s="3">
        <v>46234</v>
      </c>
      <c r="Z1423" s="1" t="s">
        <v>3429</v>
      </c>
      <c r="AA1423" s="3">
        <v>46234</v>
      </c>
      <c r="AB1423" s="1" t="s">
        <v>3416</v>
      </c>
      <c r="AC1423" s="1" t="s">
        <v>3927</v>
      </c>
      <c r="AD1423" s="1" t="s">
        <v>3933</v>
      </c>
      <c r="AE1423" s="1" t="s">
        <v>3933</v>
      </c>
      <c r="AF1423" s="1" t="s">
        <v>3936</v>
      </c>
      <c r="AG1423" s="1" t="s">
        <v>2579</v>
      </c>
      <c r="AH1423" s="1" t="s">
        <v>2581</v>
      </c>
      <c r="AI1423" s="1" t="s">
        <v>3948</v>
      </c>
      <c r="AJ1423" s="1"/>
      <c r="AK1423" s="1"/>
      <c r="AL1423" s="1" t="s">
        <v>3952</v>
      </c>
      <c r="AM1423" s="1" t="s">
        <v>3952</v>
      </c>
      <c r="AN1423" s="1" t="s">
        <v>3958</v>
      </c>
      <c r="AO1423" s="1" t="s">
        <v>4209</v>
      </c>
      <c r="AP1423" s="1" t="s">
        <v>4215</v>
      </c>
      <c r="AQ1423" s="1"/>
      <c r="AR1423">
        <v>3661</v>
      </c>
      <c r="AS1423">
        <v>1</v>
      </c>
      <c r="AT1423" s="1" t="s">
        <v>4235</v>
      </c>
      <c r="AU1423">
        <v>653125</v>
      </c>
      <c r="AV1423" s="1" t="s">
        <v>3927</v>
      </c>
      <c r="AW1423" s="1" t="s">
        <v>3936</v>
      </c>
      <c r="AX1423">
        <v>752</v>
      </c>
      <c r="AY1423">
        <v>136049</v>
      </c>
      <c r="AZ1423">
        <v>1</v>
      </c>
      <c r="BA1423" s="1" t="s">
        <v>3419</v>
      </c>
    </row>
    <row r="1424" spans="1:53">
      <c r="A1424" s="1" t="s">
        <v>1405</v>
      </c>
      <c r="B1424">
        <v>0</v>
      </c>
      <c r="C1424">
        <v>4315000</v>
      </c>
      <c r="D1424" s="1" t="s">
        <v>2387</v>
      </c>
      <c r="E1424">
        <v>0</v>
      </c>
      <c r="F1424">
        <v>139347</v>
      </c>
      <c r="G1424">
        <v>1</v>
      </c>
      <c r="H1424" s="1"/>
      <c r="I1424" s="1" t="s">
        <v>2411</v>
      </c>
      <c r="J1424" s="1" t="s">
        <v>2463</v>
      </c>
      <c r="K1424" s="1" t="s">
        <v>2469</v>
      </c>
      <c r="L1424" s="1" t="s">
        <v>2575</v>
      </c>
      <c r="M1424" s="1" t="s">
        <v>2588</v>
      </c>
      <c r="N1424" s="1" t="s">
        <v>2607</v>
      </c>
      <c r="O1424" s="1"/>
      <c r="P1424">
        <v>0</v>
      </c>
      <c r="Q1424" s="1" t="s">
        <v>2609</v>
      </c>
      <c r="R1424" s="1" t="s">
        <v>3107</v>
      </c>
      <c r="S1424" s="1"/>
      <c r="T1424" s="1" t="s">
        <v>3108</v>
      </c>
      <c r="U1424" s="1" t="s">
        <v>2387</v>
      </c>
      <c r="V1424" s="1" t="s">
        <v>2387</v>
      </c>
      <c r="W1424" s="1" t="s">
        <v>3396</v>
      </c>
      <c r="X1424" s="1" t="s">
        <v>3400</v>
      </c>
      <c r="Y1424" s="3">
        <v>46234</v>
      </c>
      <c r="Z1424" s="1" t="s">
        <v>3429</v>
      </c>
      <c r="AA1424" s="3">
        <v>46234</v>
      </c>
      <c r="AB1424" s="1" t="s">
        <v>3416</v>
      </c>
      <c r="AC1424" s="1"/>
      <c r="AD1424" s="1" t="s">
        <v>3933</v>
      </c>
      <c r="AE1424" s="1" t="s">
        <v>3933</v>
      </c>
      <c r="AF1424" s="1" t="s">
        <v>3946</v>
      </c>
      <c r="AG1424" s="1" t="s">
        <v>2575</v>
      </c>
      <c r="AH1424" s="1" t="s">
        <v>2588</v>
      </c>
      <c r="AI1424" s="1" t="s">
        <v>3949</v>
      </c>
      <c r="AJ1424" s="1"/>
      <c r="AK1424" s="1"/>
      <c r="AL1424" s="1" t="s">
        <v>3954</v>
      </c>
      <c r="AM1424" s="1" t="s">
        <v>3954</v>
      </c>
      <c r="AN1424" s="1" t="s">
        <v>3958</v>
      </c>
      <c r="AO1424" s="1" t="s">
        <v>3973</v>
      </c>
      <c r="AP1424" s="1" t="s">
        <v>4218</v>
      </c>
      <c r="AQ1424" s="1"/>
      <c r="AR1424">
        <v>17513</v>
      </c>
      <c r="AS1424">
        <v>1</v>
      </c>
      <c r="AT1424" s="1" t="s">
        <v>4237</v>
      </c>
      <c r="AU1424">
        <v>4315000</v>
      </c>
      <c r="AV1424" s="1" t="s">
        <v>3572</v>
      </c>
      <c r="AW1424" s="1" t="s">
        <v>3946</v>
      </c>
      <c r="AX1424">
        <v>2886</v>
      </c>
      <c r="AY1424">
        <v>136050</v>
      </c>
      <c r="AZ1424">
        <v>1</v>
      </c>
      <c r="BA1424" s="1" t="s">
        <v>3426</v>
      </c>
    </row>
    <row r="1425" spans="1:53">
      <c r="A1425" s="1" t="s">
        <v>1406</v>
      </c>
      <c r="B1425">
        <v>0</v>
      </c>
      <c r="C1425">
        <v>750000</v>
      </c>
      <c r="D1425" s="1" t="s">
        <v>1491</v>
      </c>
      <c r="E1425">
        <v>0</v>
      </c>
      <c r="F1425">
        <v>139353</v>
      </c>
      <c r="G1425">
        <v>1</v>
      </c>
      <c r="H1425" s="1"/>
      <c r="I1425" s="1" t="s">
        <v>2408</v>
      </c>
      <c r="J1425" s="1" t="s">
        <v>2462</v>
      </c>
      <c r="K1425" s="1" t="s">
        <v>2469</v>
      </c>
      <c r="L1425" s="1" t="s">
        <v>2580</v>
      </c>
      <c r="M1425" s="1" t="s">
        <v>2588</v>
      </c>
      <c r="N1425" s="1" t="s">
        <v>2607</v>
      </c>
      <c r="O1425" s="1"/>
      <c r="P1425">
        <v>1</v>
      </c>
      <c r="Q1425" s="1" t="s">
        <v>1491</v>
      </c>
      <c r="R1425" s="1" t="s">
        <v>3107</v>
      </c>
      <c r="S1425" s="1"/>
      <c r="T1425" s="1" t="s">
        <v>3108</v>
      </c>
      <c r="U1425" s="1" t="s">
        <v>1491</v>
      </c>
      <c r="V1425" s="1" t="s">
        <v>1491</v>
      </c>
      <c r="W1425" s="1" t="s">
        <v>3396</v>
      </c>
      <c r="X1425" s="1" t="s">
        <v>3400</v>
      </c>
      <c r="Y1425" s="3">
        <v>46234</v>
      </c>
      <c r="Z1425" s="1" t="s">
        <v>3429</v>
      </c>
      <c r="AA1425" s="3">
        <v>46234</v>
      </c>
      <c r="AB1425" s="1" t="s">
        <v>3416</v>
      </c>
      <c r="AC1425" s="1"/>
      <c r="AD1425" s="1" t="s">
        <v>3933</v>
      </c>
      <c r="AE1425" s="1" t="s">
        <v>3933</v>
      </c>
      <c r="AF1425" s="1" t="s">
        <v>3946</v>
      </c>
      <c r="AG1425" s="1" t="s">
        <v>2580</v>
      </c>
      <c r="AH1425" s="1" t="s">
        <v>2588</v>
      </c>
      <c r="AI1425" s="1" t="s">
        <v>3948</v>
      </c>
      <c r="AJ1425" s="1"/>
      <c r="AK1425" s="1"/>
      <c r="AL1425" s="1" t="s">
        <v>3952</v>
      </c>
      <c r="AM1425" s="1" t="s">
        <v>3952</v>
      </c>
      <c r="AN1425" s="1" t="s">
        <v>3958</v>
      </c>
      <c r="AO1425" s="1" t="s">
        <v>4210</v>
      </c>
      <c r="AP1425" s="1" t="s">
        <v>4218</v>
      </c>
      <c r="AQ1425" s="1"/>
      <c r="AR1425">
        <v>13858</v>
      </c>
      <c r="AS1425">
        <v>1</v>
      </c>
      <c r="AT1425" s="1" t="s">
        <v>4237</v>
      </c>
      <c r="AU1425">
        <v>750000</v>
      </c>
      <c r="AV1425" s="1" t="s">
        <v>4612</v>
      </c>
      <c r="AW1425" s="1" t="s">
        <v>3946</v>
      </c>
      <c r="AX1425">
        <v>7235</v>
      </c>
      <c r="AY1425">
        <v>136051</v>
      </c>
      <c r="AZ1425">
        <v>1</v>
      </c>
      <c r="BA1425" s="1" t="s">
        <v>3429</v>
      </c>
    </row>
    <row r="1426" spans="1:53">
      <c r="A1426" s="1" t="s">
        <v>1407</v>
      </c>
      <c r="B1426">
        <v>0</v>
      </c>
      <c r="C1426">
        <v>58580141.240000002</v>
      </c>
      <c r="D1426" s="1" t="s">
        <v>2388</v>
      </c>
      <c r="E1426">
        <v>20</v>
      </c>
      <c r="F1426">
        <v>139330</v>
      </c>
      <c r="G1426">
        <v>1</v>
      </c>
      <c r="H1426" s="1"/>
      <c r="I1426" s="1" t="s">
        <v>2455</v>
      </c>
      <c r="J1426" s="1" t="s">
        <v>2462</v>
      </c>
      <c r="K1426" s="1" t="s">
        <v>2465</v>
      </c>
      <c r="L1426" s="1" t="s">
        <v>2524</v>
      </c>
      <c r="M1426" s="1" t="s">
        <v>2604</v>
      </c>
      <c r="N1426" s="1" t="s">
        <v>2607</v>
      </c>
      <c r="O1426" s="1"/>
      <c r="P1426">
        <v>1</v>
      </c>
      <c r="Q1426" s="1" t="s">
        <v>3095</v>
      </c>
      <c r="R1426" s="1" t="s">
        <v>3107</v>
      </c>
      <c r="S1426" s="1"/>
      <c r="T1426" s="1" t="s">
        <v>3109</v>
      </c>
      <c r="U1426" s="1" t="s">
        <v>3095</v>
      </c>
      <c r="V1426" s="1" t="s">
        <v>2388</v>
      </c>
      <c r="W1426" s="1" t="s">
        <v>3396</v>
      </c>
      <c r="X1426" s="1"/>
      <c r="Y1426" s="3">
        <v>46234</v>
      </c>
      <c r="Z1426" s="1" t="s">
        <v>3430</v>
      </c>
      <c r="AA1426" s="3">
        <v>46234</v>
      </c>
      <c r="AB1426" s="1" t="s">
        <v>3416</v>
      </c>
      <c r="AC1426" s="1" t="s">
        <v>3928</v>
      </c>
      <c r="AD1426" s="1" t="s">
        <v>3933</v>
      </c>
      <c r="AE1426" s="1" t="s">
        <v>3933</v>
      </c>
      <c r="AF1426" s="1" t="s">
        <v>3937</v>
      </c>
      <c r="AG1426" s="1" t="s">
        <v>2524</v>
      </c>
      <c r="AH1426" s="1" t="s">
        <v>2604</v>
      </c>
      <c r="AI1426" s="1" t="s">
        <v>3948</v>
      </c>
      <c r="AJ1426" s="1"/>
      <c r="AK1426" s="1"/>
      <c r="AL1426" s="1" t="s">
        <v>3952</v>
      </c>
      <c r="AM1426" s="1" t="s">
        <v>3952</v>
      </c>
      <c r="AN1426" s="1" t="s">
        <v>3959</v>
      </c>
      <c r="AO1426" s="1" t="s">
        <v>3963</v>
      </c>
      <c r="AP1426" s="1" t="s">
        <v>4226</v>
      </c>
      <c r="AQ1426" s="1"/>
      <c r="AR1426">
        <v>1522</v>
      </c>
      <c r="AS1426">
        <v>1</v>
      </c>
      <c r="AT1426" s="1" t="s">
        <v>4235</v>
      </c>
      <c r="AU1426">
        <v>58580141.240000002</v>
      </c>
      <c r="AV1426" s="1" t="s">
        <v>4530</v>
      </c>
      <c r="AW1426" s="1" t="s">
        <v>3937</v>
      </c>
      <c r="AX1426">
        <v>36</v>
      </c>
      <c r="AY1426">
        <v>136052</v>
      </c>
      <c r="AZ1426">
        <v>1</v>
      </c>
      <c r="BA1426" s="1" t="s">
        <v>4639</v>
      </c>
    </row>
    <row r="1427" spans="1:53">
      <c r="A1427" s="1" t="s">
        <v>1408</v>
      </c>
      <c r="B1427">
        <v>0</v>
      </c>
      <c r="C1427">
        <v>9950000</v>
      </c>
      <c r="D1427" s="1" t="s">
        <v>2389</v>
      </c>
      <c r="E1427">
        <v>20</v>
      </c>
      <c r="F1427">
        <v>139311</v>
      </c>
      <c r="G1427">
        <v>1</v>
      </c>
      <c r="H1427" s="1"/>
      <c r="I1427" s="1" t="s">
        <v>2405</v>
      </c>
      <c r="J1427" s="1" t="s">
        <v>2462</v>
      </c>
      <c r="K1427" s="1" t="s">
        <v>2465</v>
      </c>
      <c r="L1427" s="1" t="s">
        <v>2541</v>
      </c>
      <c r="M1427" s="1" t="s">
        <v>2598</v>
      </c>
      <c r="N1427" s="1" t="s">
        <v>2607</v>
      </c>
      <c r="O1427" s="1"/>
      <c r="P1427">
        <v>1</v>
      </c>
      <c r="Q1427" s="1" t="s">
        <v>3096</v>
      </c>
      <c r="R1427" s="1" t="s">
        <v>3107</v>
      </c>
      <c r="S1427" s="1"/>
      <c r="T1427" s="1" t="s">
        <v>3109</v>
      </c>
      <c r="U1427" s="1" t="s">
        <v>3096</v>
      </c>
      <c r="V1427" s="1" t="s">
        <v>2389</v>
      </c>
      <c r="W1427" s="1" t="s">
        <v>3396</v>
      </c>
      <c r="X1427" s="1" t="s">
        <v>3400</v>
      </c>
      <c r="Y1427" s="3">
        <v>46234</v>
      </c>
      <c r="Z1427" s="1" t="s">
        <v>3429</v>
      </c>
      <c r="AA1427" s="3">
        <v>46234</v>
      </c>
      <c r="AB1427" s="1" t="s">
        <v>3416</v>
      </c>
      <c r="AC1427" s="1" t="s">
        <v>3929</v>
      </c>
      <c r="AD1427" s="1" t="s">
        <v>3933</v>
      </c>
      <c r="AE1427" s="1" t="s">
        <v>3933</v>
      </c>
      <c r="AF1427" s="1" t="s">
        <v>3937</v>
      </c>
      <c r="AG1427" s="1" t="s">
        <v>2541</v>
      </c>
      <c r="AH1427" s="1" t="s">
        <v>2598</v>
      </c>
      <c r="AI1427" s="1" t="s">
        <v>3948</v>
      </c>
      <c r="AJ1427" s="1"/>
      <c r="AK1427" s="1"/>
      <c r="AL1427" s="1" t="s">
        <v>3952</v>
      </c>
      <c r="AM1427" s="1" t="s">
        <v>3952</v>
      </c>
      <c r="AN1427" s="1" t="s">
        <v>3959</v>
      </c>
      <c r="AO1427" s="1" t="s">
        <v>4076</v>
      </c>
      <c r="AP1427" s="1" t="s">
        <v>4230</v>
      </c>
      <c r="AQ1427" s="1"/>
      <c r="AR1427">
        <v>14862</v>
      </c>
      <c r="AS1427">
        <v>1</v>
      </c>
      <c r="AT1427" s="1" t="s">
        <v>4235</v>
      </c>
      <c r="AU1427">
        <v>9950000</v>
      </c>
      <c r="AV1427" s="1" t="s">
        <v>4244</v>
      </c>
      <c r="AW1427" s="1" t="s">
        <v>3937</v>
      </c>
      <c r="AX1427">
        <v>2025</v>
      </c>
      <c r="AY1427">
        <v>136053</v>
      </c>
      <c r="AZ1427">
        <v>1</v>
      </c>
      <c r="BA1427" s="1" t="s">
        <v>4641</v>
      </c>
    </row>
    <row r="1428" spans="1:53">
      <c r="A1428" s="1" t="s">
        <v>1409</v>
      </c>
      <c r="B1428">
        <v>0</v>
      </c>
      <c r="C1428">
        <v>993900</v>
      </c>
      <c r="D1428" s="1" t="s">
        <v>2390</v>
      </c>
      <c r="E1428">
        <v>0</v>
      </c>
      <c r="F1428">
        <v>139297</v>
      </c>
      <c r="G1428">
        <v>1</v>
      </c>
      <c r="H1428" s="1"/>
      <c r="I1428" s="1" t="s">
        <v>2411</v>
      </c>
      <c r="J1428" s="1" t="s">
        <v>2463</v>
      </c>
      <c r="K1428" s="1" t="s">
        <v>2464</v>
      </c>
      <c r="L1428" s="1" t="s">
        <v>2480</v>
      </c>
      <c r="M1428" s="1" t="s">
        <v>2587</v>
      </c>
      <c r="N1428" s="1" t="s">
        <v>2607</v>
      </c>
      <c r="O1428" s="1"/>
      <c r="P1428">
        <v>0</v>
      </c>
      <c r="Q1428" s="1" t="s">
        <v>2609</v>
      </c>
      <c r="R1428" s="1" t="s">
        <v>3107</v>
      </c>
      <c r="S1428" s="1"/>
      <c r="T1428" s="1" t="s">
        <v>3108</v>
      </c>
      <c r="U1428" s="1" t="s">
        <v>2390</v>
      </c>
      <c r="V1428" s="1" t="s">
        <v>2390</v>
      </c>
      <c r="W1428" s="1" t="s">
        <v>3396</v>
      </c>
      <c r="X1428" s="1" t="s">
        <v>3400</v>
      </c>
      <c r="Y1428" s="3">
        <v>46234</v>
      </c>
      <c r="Z1428" s="1" t="s">
        <v>3429</v>
      </c>
      <c r="AA1428" s="3">
        <v>46234</v>
      </c>
      <c r="AB1428" s="1" t="s">
        <v>3416</v>
      </c>
      <c r="AC1428" s="1" t="s">
        <v>3930</v>
      </c>
      <c r="AD1428" s="1" t="s">
        <v>3933</v>
      </c>
      <c r="AE1428" s="1" t="s">
        <v>3933</v>
      </c>
      <c r="AF1428" s="1" t="s">
        <v>3939</v>
      </c>
      <c r="AG1428" s="1" t="s">
        <v>2480</v>
      </c>
      <c r="AH1428" s="1" t="s">
        <v>2587</v>
      </c>
      <c r="AI1428" s="1" t="s">
        <v>3949</v>
      </c>
      <c r="AJ1428" s="1"/>
      <c r="AK1428" s="1"/>
      <c r="AL1428" s="1" t="s">
        <v>3954</v>
      </c>
      <c r="AM1428" s="1" t="s">
        <v>3954</v>
      </c>
      <c r="AN1428" s="1" t="s">
        <v>3958</v>
      </c>
      <c r="AO1428" s="1" t="s">
        <v>3973</v>
      </c>
      <c r="AP1428" s="1" t="s">
        <v>4215</v>
      </c>
      <c r="AQ1428" s="1"/>
      <c r="AR1428">
        <v>17513</v>
      </c>
      <c r="AS1428">
        <v>1</v>
      </c>
      <c r="AT1428" s="1" t="s">
        <v>4237</v>
      </c>
      <c r="AU1428">
        <v>993900</v>
      </c>
      <c r="AV1428" s="1" t="s">
        <v>3572</v>
      </c>
      <c r="AW1428" s="1" t="s">
        <v>3939</v>
      </c>
      <c r="AX1428">
        <v>2886</v>
      </c>
      <c r="AY1428">
        <v>136054</v>
      </c>
      <c r="AZ1428">
        <v>1</v>
      </c>
      <c r="BA1428" s="1" t="s">
        <v>3424</v>
      </c>
    </row>
    <row r="1429" spans="1:53">
      <c r="A1429" s="1" t="s">
        <v>1410</v>
      </c>
      <c r="B1429">
        <v>0</v>
      </c>
      <c r="C1429">
        <v>52000000</v>
      </c>
      <c r="D1429" s="1" t="s">
        <v>2391</v>
      </c>
      <c r="E1429">
        <v>0</v>
      </c>
      <c r="F1429">
        <v>139325</v>
      </c>
      <c r="G1429">
        <v>1</v>
      </c>
      <c r="H1429" s="1"/>
      <c r="I1429" s="1" t="s">
        <v>2440</v>
      </c>
      <c r="J1429" s="1" t="s">
        <v>2462</v>
      </c>
      <c r="K1429" s="1" t="s">
        <v>2464</v>
      </c>
      <c r="L1429" s="1" t="s">
        <v>2500</v>
      </c>
      <c r="M1429" s="1" t="s">
        <v>2581</v>
      </c>
      <c r="N1429" s="1" t="s">
        <v>2607</v>
      </c>
      <c r="O1429" s="1"/>
      <c r="P1429">
        <v>400</v>
      </c>
      <c r="Q1429" s="1" t="s">
        <v>2391</v>
      </c>
      <c r="R1429" s="1" t="s">
        <v>3107</v>
      </c>
      <c r="S1429" s="1"/>
      <c r="T1429" s="1" t="s">
        <v>3108</v>
      </c>
      <c r="U1429" s="1" t="s">
        <v>2391</v>
      </c>
      <c r="V1429" s="1" t="s">
        <v>2391</v>
      </c>
      <c r="W1429" s="1" t="s">
        <v>3396</v>
      </c>
      <c r="X1429" s="1" t="s">
        <v>3400</v>
      </c>
      <c r="Y1429" s="3">
        <v>46234</v>
      </c>
      <c r="Z1429" s="1" t="s">
        <v>3429</v>
      </c>
      <c r="AA1429" s="3">
        <v>46234</v>
      </c>
      <c r="AB1429" s="1" t="s">
        <v>3416</v>
      </c>
      <c r="AC1429" s="1" t="s">
        <v>3760</v>
      </c>
      <c r="AD1429" s="1" t="s">
        <v>3933</v>
      </c>
      <c r="AE1429" s="1" t="s">
        <v>3934</v>
      </c>
      <c r="AF1429" s="1" t="s">
        <v>3936</v>
      </c>
      <c r="AG1429" s="1" t="s">
        <v>2500</v>
      </c>
      <c r="AH1429" s="1" t="s">
        <v>2581</v>
      </c>
      <c r="AI1429" s="1" t="s">
        <v>3948</v>
      </c>
      <c r="AJ1429" s="1"/>
      <c r="AK1429" s="1"/>
      <c r="AL1429" s="1" t="s">
        <v>3952</v>
      </c>
      <c r="AM1429" s="1" t="s">
        <v>3952</v>
      </c>
      <c r="AN1429" s="1" t="s">
        <v>3958</v>
      </c>
      <c r="AO1429" s="1" t="s">
        <v>4064</v>
      </c>
      <c r="AP1429" s="1" t="s">
        <v>4215</v>
      </c>
      <c r="AQ1429" s="1"/>
      <c r="AR1429">
        <v>31275</v>
      </c>
      <c r="AS1429">
        <v>400</v>
      </c>
      <c r="AT1429" s="1" t="s">
        <v>4235</v>
      </c>
      <c r="AU1429">
        <v>130000</v>
      </c>
      <c r="AV1429" s="1" t="s">
        <v>4613</v>
      </c>
      <c r="AW1429" s="1" t="s">
        <v>3936</v>
      </c>
      <c r="AX1429">
        <v>820</v>
      </c>
      <c r="AY1429">
        <v>136055</v>
      </c>
      <c r="AZ1429">
        <v>1</v>
      </c>
      <c r="BA1429" s="1" t="s">
        <v>3426</v>
      </c>
    </row>
    <row r="1430" spans="1:53">
      <c r="A1430" s="1" t="s">
        <v>1411</v>
      </c>
      <c r="B1430">
        <v>0</v>
      </c>
      <c r="C1430">
        <v>16800</v>
      </c>
      <c r="D1430" s="1" t="s">
        <v>2392</v>
      </c>
      <c r="E1430">
        <v>20</v>
      </c>
      <c r="F1430">
        <v>139300</v>
      </c>
      <c r="G1430">
        <v>1</v>
      </c>
      <c r="H1430" s="1"/>
      <c r="I1430" s="1" t="s">
        <v>2415</v>
      </c>
      <c r="J1430" s="1" t="s">
        <v>2462</v>
      </c>
      <c r="K1430" s="1" t="s">
        <v>2464</v>
      </c>
      <c r="L1430" s="1" t="s">
        <v>2567</v>
      </c>
      <c r="M1430" s="1" t="s">
        <v>2584</v>
      </c>
      <c r="N1430" s="1" t="s">
        <v>2607</v>
      </c>
      <c r="O1430" s="1"/>
      <c r="P1430">
        <v>525</v>
      </c>
      <c r="Q1430" s="1" t="s">
        <v>3097</v>
      </c>
      <c r="R1430" s="1" t="s">
        <v>3107</v>
      </c>
      <c r="S1430" s="1"/>
      <c r="T1430" s="1" t="s">
        <v>3108</v>
      </c>
      <c r="U1430" s="1" t="s">
        <v>3279</v>
      </c>
      <c r="V1430" s="1" t="s">
        <v>3395</v>
      </c>
      <c r="W1430" s="1" t="s">
        <v>3396</v>
      </c>
      <c r="X1430" s="1" t="s">
        <v>3400</v>
      </c>
      <c r="Y1430" s="3">
        <v>46234</v>
      </c>
      <c r="Z1430" s="1" t="s">
        <v>3429</v>
      </c>
      <c r="AA1430" s="3">
        <v>46234</v>
      </c>
      <c r="AB1430" s="1" t="s">
        <v>3416</v>
      </c>
      <c r="AC1430" s="1" t="s">
        <v>3931</v>
      </c>
      <c r="AD1430" s="1" t="s">
        <v>3933</v>
      </c>
      <c r="AE1430" s="1" t="s">
        <v>3934</v>
      </c>
      <c r="AF1430" s="1" t="s">
        <v>3939</v>
      </c>
      <c r="AG1430" s="1" t="s">
        <v>2567</v>
      </c>
      <c r="AH1430" s="1" t="s">
        <v>2584</v>
      </c>
      <c r="AI1430" s="1" t="s">
        <v>3948</v>
      </c>
      <c r="AJ1430" s="1"/>
      <c r="AK1430" s="1"/>
      <c r="AL1430" s="1" t="s">
        <v>3952</v>
      </c>
      <c r="AM1430" s="1" t="s">
        <v>3952</v>
      </c>
      <c r="AN1430" s="1" t="s">
        <v>3958</v>
      </c>
      <c r="AO1430" s="1" t="s">
        <v>4005</v>
      </c>
      <c r="AP1430" s="1" t="s">
        <v>4215</v>
      </c>
      <c r="AQ1430" s="1"/>
      <c r="AR1430">
        <v>24694</v>
      </c>
      <c r="AS1430">
        <v>525</v>
      </c>
      <c r="AT1430" s="1" t="s">
        <v>4235</v>
      </c>
      <c r="AU1430">
        <v>32</v>
      </c>
      <c r="AV1430" s="1" t="s">
        <v>4614</v>
      </c>
      <c r="AW1430" s="1" t="s">
        <v>3939</v>
      </c>
      <c r="AX1430">
        <v>1089</v>
      </c>
      <c r="AY1430">
        <v>136056</v>
      </c>
      <c r="AZ1430">
        <v>1</v>
      </c>
      <c r="BA1430" s="1" t="s">
        <v>3419</v>
      </c>
    </row>
    <row r="1431" spans="1:53">
      <c r="A1431" s="1" t="s">
        <v>1412</v>
      </c>
      <c r="B1431">
        <v>0</v>
      </c>
      <c r="C1431">
        <v>163800</v>
      </c>
      <c r="D1431" s="1" t="s">
        <v>2393</v>
      </c>
      <c r="E1431">
        <v>20</v>
      </c>
      <c r="F1431">
        <v>139300</v>
      </c>
      <c r="G1431">
        <v>2</v>
      </c>
      <c r="H1431" s="1"/>
      <c r="I1431" s="1" t="s">
        <v>2415</v>
      </c>
      <c r="J1431" s="1" t="s">
        <v>2462</v>
      </c>
      <c r="K1431" s="1" t="s">
        <v>2464</v>
      </c>
      <c r="L1431" s="1" t="s">
        <v>2567</v>
      </c>
      <c r="M1431" s="1" t="s">
        <v>2584</v>
      </c>
      <c r="N1431" s="1" t="s">
        <v>2607</v>
      </c>
      <c r="O1431" s="1"/>
      <c r="P1431">
        <v>525</v>
      </c>
      <c r="Q1431" s="1" t="s">
        <v>3098</v>
      </c>
      <c r="R1431" s="1" t="s">
        <v>3107</v>
      </c>
      <c r="S1431" s="1"/>
      <c r="T1431" s="1" t="s">
        <v>3108</v>
      </c>
      <c r="U1431" s="1" t="s">
        <v>3279</v>
      </c>
      <c r="V1431" s="1" t="s">
        <v>3395</v>
      </c>
      <c r="W1431" s="1" t="s">
        <v>3396</v>
      </c>
      <c r="X1431" s="1" t="s">
        <v>3400</v>
      </c>
      <c r="Y1431" s="3">
        <v>46234</v>
      </c>
      <c r="Z1431" s="1" t="s">
        <v>3429</v>
      </c>
      <c r="AA1431" s="3">
        <v>46234</v>
      </c>
      <c r="AB1431" s="1" t="s">
        <v>3416</v>
      </c>
      <c r="AC1431" s="1" t="s">
        <v>3931</v>
      </c>
      <c r="AD1431" s="1" t="s">
        <v>3933</v>
      </c>
      <c r="AE1431" s="1" t="s">
        <v>3934</v>
      </c>
      <c r="AF1431" s="1" t="s">
        <v>3939</v>
      </c>
      <c r="AG1431" s="1" t="s">
        <v>2567</v>
      </c>
      <c r="AH1431" s="1" t="s">
        <v>2584</v>
      </c>
      <c r="AI1431" s="1" t="s">
        <v>3948</v>
      </c>
      <c r="AJ1431" s="1"/>
      <c r="AK1431" s="1"/>
      <c r="AL1431" s="1" t="s">
        <v>3952</v>
      </c>
      <c r="AM1431" s="1" t="s">
        <v>3952</v>
      </c>
      <c r="AN1431" s="1" t="s">
        <v>3958</v>
      </c>
      <c r="AO1431" s="1" t="s">
        <v>4005</v>
      </c>
      <c r="AP1431" s="1" t="s">
        <v>4215</v>
      </c>
      <c r="AQ1431" s="1"/>
      <c r="AR1431">
        <v>24694</v>
      </c>
      <c r="AS1431">
        <v>525</v>
      </c>
      <c r="AT1431" s="1" t="s">
        <v>4235</v>
      </c>
      <c r="AU1431">
        <v>312</v>
      </c>
      <c r="AV1431" s="1" t="s">
        <v>4614</v>
      </c>
      <c r="AW1431" s="1" t="s">
        <v>3939</v>
      </c>
      <c r="AX1431">
        <v>1089</v>
      </c>
      <c r="AY1431">
        <v>136056</v>
      </c>
      <c r="AZ1431">
        <v>2</v>
      </c>
      <c r="BA1431" s="1" t="s">
        <v>3419</v>
      </c>
    </row>
    <row r="1432" spans="1:53">
      <c r="A1432" s="1" t="s">
        <v>1413</v>
      </c>
      <c r="B1432">
        <v>0</v>
      </c>
      <c r="C1432">
        <v>25725</v>
      </c>
      <c r="D1432" s="1" t="s">
        <v>2394</v>
      </c>
      <c r="E1432">
        <v>20</v>
      </c>
      <c r="F1432">
        <v>139300</v>
      </c>
      <c r="G1432">
        <v>3</v>
      </c>
      <c r="H1432" s="1"/>
      <c r="I1432" s="1" t="s">
        <v>2415</v>
      </c>
      <c r="J1432" s="1" t="s">
        <v>2462</v>
      </c>
      <c r="K1432" s="1" t="s">
        <v>2464</v>
      </c>
      <c r="L1432" s="1" t="s">
        <v>2567</v>
      </c>
      <c r="M1432" s="1" t="s">
        <v>2584</v>
      </c>
      <c r="N1432" s="1" t="s">
        <v>2607</v>
      </c>
      <c r="O1432" s="1"/>
      <c r="P1432">
        <v>525</v>
      </c>
      <c r="Q1432" s="1" t="s">
        <v>3099</v>
      </c>
      <c r="R1432" s="1" t="s">
        <v>3107</v>
      </c>
      <c r="S1432" s="1"/>
      <c r="T1432" s="1" t="s">
        <v>3108</v>
      </c>
      <c r="U1432" s="1" t="s">
        <v>3279</v>
      </c>
      <c r="V1432" s="1" t="s">
        <v>3395</v>
      </c>
      <c r="W1432" s="1" t="s">
        <v>3396</v>
      </c>
      <c r="X1432" s="1" t="s">
        <v>3400</v>
      </c>
      <c r="Y1432" s="3">
        <v>46234</v>
      </c>
      <c r="Z1432" s="1" t="s">
        <v>3429</v>
      </c>
      <c r="AA1432" s="3">
        <v>46234</v>
      </c>
      <c r="AB1432" s="1" t="s">
        <v>3416</v>
      </c>
      <c r="AC1432" s="1" t="s">
        <v>3931</v>
      </c>
      <c r="AD1432" s="1" t="s">
        <v>3933</v>
      </c>
      <c r="AE1432" s="1" t="s">
        <v>3934</v>
      </c>
      <c r="AF1432" s="1" t="s">
        <v>3939</v>
      </c>
      <c r="AG1432" s="1" t="s">
        <v>2567</v>
      </c>
      <c r="AH1432" s="1" t="s">
        <v>2584</v>
      </c>
      <c r="AI1432" s="1" t="s">
        <v>3948</v>
      </c>
      <c r="AJ1432" s="1"/>
      <c r="AK1432" s="1"/>
      <c r="AL1432" s="1" t="s">
        <v>3952</v>
      </c>
      <c r="AM1432" s="1" t="s">
        <v>3952</v>
      </c>
      <c r="AN1432" s="1" t="s">
        <v>3958</v>
      </c>
      <c r="AO1432" s="1" t="s">
        <v>4005</v>
      </c>
      <c r="AP1432" s="1" t="s">
        <v>4215</v>
      </c>
      <c r="AQ1432" s="1"/>
      <c r="AR1432">
        <v>24694</v>
      </c>
      <c r="AS1432">
        <v>525</v>
      </c>
      <c r="AT1432" s="1" t="s">
        <v>4235</v>
      </c>
      <c r="AU1432">
        <v>49</v>
      </c>
      <c r="AV1432" s="1" t="s">
        <v>4614</v>
      </c>
      <c r="AW1432" s="1" t="s">
        <v>3939</v>
      </c>
      <c r="AX1432">
        <v>1089</v>
      </c>
      <c r="AY1432">
        <v>136056</v>
      </c>
      <c r="AZ1432">
        <v>3</v>
      </c>
      <c r="BA1432" s="1" t="s">
        <v>3419</v>
      </c>
    </row>
    <row r="1433" spans="1:53">
      <c r="A1433" s="1" t="s">
        <v>1414</v>
      </c>
      <c r="B1433">
        <v>0</v>
      </c>
      <c r="C1433">
        <v>197400</v>
      </c>
      <c r="D1433" s="1" t="s">
        <v>2395</v>
      </c>
      <c r="E1433">
        <v>20</v>
      </c>
      <c r="F1433">
        <v>139300</v>
      </c>
      <c r="G1433">
        <v>4</v>
      </c>
      <c r="H1433" s="1"/>
      <c r="I1433" s="1" t="s">
        <v>2415</v>
      </c>
      <c r="J1433" s="1" t="s">
        <v>2462</v>
      </c>
      <c r="K1433" s="1" t="s">
        <v>2464</v>
      </c>
      <c r="L1433" s="1" t="s">
        <v>2567</v>
      </c>
      <c r="M1433" s="1" t="s">
        <v>2584</v>
      </c>
      <c r="N1433" s="1" t="s">
        <v>2607</v>
      </c>
      <c r="O1433" s="1"/>
      <c r="P1433">
        <v>525</v>
      </c>
      <c r="Q1433" s="1" t="s">
        <v>3100</v>
      </c>
      <c r="R1433" s="1" t="s">
        <v>3107</v>
      </c>
      <c r="S1433" s="1"/>
      <c r="T1433" s="1" t="s">
        <v>3108</v>
      </c>
      <c r="U1433" s="1" t="s">
        <v>3279</v>
      </c>
      <c r="V1433" s="1" t="s">
        <v>3395</v>
      </c>
      <c r="W1433" s="1" t="s">
        <v>3396</v>
      </c>
      <c r="X1433" s="1" t="s">
        <v>3400</v>
      </c>
      <c r="Y1433" s="3">
        <v>46234</v>
      </c>
      <c r="Z1433" s="1" t="s">
        <v>3429</v>
      </c>
      <c r="AA1433" s="3">
        <v>46234</v>
      </c>
      <c r="AB1433" s="1" t="s">
        <v>3416</v>
      </c>
      <c r="AC1433" s="1" t="s">
        <v>3931</v>
      </c>
      <c r="AD1433" s="1" t="s">
        <v>3933</v>
      </c>
      <c r="AE1433" s="1" t="s">
        <v>3934</v>
      </c>
      <c r="AF1433" s="1" t="s">
        <v>3939</v>
      </c>
      <c r="AG1433" s="1" t="s">
        <v>2567</v>
      </c>
      <c r="AH1433" s="1" t="s">
        <v>2584</v>
      </c>
      <c r="AI1433" s="1" t="s">
        <v>3948</v>
      </c>
      <c r="AJ1433" s="1"/>
      <c r="AK1433" s="1"/>
      <c r="AL1433" s="1" t="s">
        <v>3952</v>
      </c>
      <c r="AM1433" s="1" t="s">
        <v>3952</v>
      </c>
      <c r="AN1433" s="1" t="s">
        <v>3958</v>
      </c>
      <c r="AO1433" s="1" t="s">
        <v>4005</v>
      </c>
      <c r="AP1433" s="1" t="s">
        <v>4215</v>
      </c>
      <c r="AQ1433" s="1"/>
      <c r="AR1433">
        <v>24694</v>
      </c>
      <c r="AS1433">
        <v>525</v>
      </c>
      <c r="AT1433" s="1" t="s">
        <v>4235</v>
      </c>
      <c r="AU1433">
        <v>376</v>
      </c>
      <c r="AV1433" s="1" t="s">
        <v>4614</v>
      </c>
      <c r="AW1433" s="1" t="s">
        <v>3939</v>
      </c>
      <c r="AX1433">
        <v>1089</v>
      </c>
      <c r="AY1433">
        <v>136056</v>
      </c>
      <c r="AZ1433">
        <v>4</v>
      </c>
      <c r="BA1433" s="1" t="s">
        <v>3419</v>
      </c>
    </row>
    <row r="1434" spans="1:53">
      <c r="A1434" s="1" t="s">
        <v>1415</v>
      </c>
      <c r="B1434">
        <v>0</v>
      </c>
      <c r="C1434">
        <v>367500</v>
      </c>
      <c r="D1434" s="1" t="s">
        <v>2396</v>
      </c>
      <c r="E1434">
        <v>20</v>
      </c>
      <c r="F1434">
        <v>139300</v>
      </c>
      <c r="G1434">
        <v>5</v>
      </c>
      <c r="H1434" s="1"/>
      <c r="I1434" s="1" t="s">
        <v>2415</v>
      </c>
      <c r="J1434" s="1" t="s">
        <v>2462</v>
      </c>
      <c r="K1434" s="1" t="s">
        <v>2464</v>
      </c>
      <c r="L1434" s="1" t="s">
        <v>2567</v>
      </c>
      <c r="M1434" s="1" t="s">
        <v>2584</v>
      </c>
      <c r="N1434" s="1" t="s">
        <v>2607</v>
      </c>
      <c r="O1434" s="1"/>
      <c r="P1434">
        <v>525</v>
      </c>
      <c r="Q1434" s="1" t="s">
        <v>3101</v>
      </c>
      <c r="R1434" s="1" t="s">
        <v>3107</v>
      </c>
      <c r="S1434" s="1"/>
      <c r="T1434" s="1" t="s">
        <v>3108</v>
      </c>
      <c r="U1434" s="1" t="s">
        <v>3279</v>
      </c>
      <c r="V1434" s="1" t="s">
        <v>3395</v>
      </c>
      <c r="W1434" s="1" t="s">
        <v>3396</v>
      </c>
      <c r="X1434" s="1" t="s">
        <v>3400</v>
      </c>
      <c r="Y1434" s="3">
        <v>46234</v>
      </c>
      <c r="Z1434" s="1" t="s">
        <v>3429</v>
      </c>
      <c r="AA1434" s="3">
        <v>46234</v>
      </c>
      <c r="AB1434" s="1" t="s">
        <v>3416</v>
      </c>
      <c r="AC1434" s="1" t="s">
        <v>3931</v>
      </c>
      <c r="AD1434" s="1" t="s">
        <v>3933</v>
      </c>
      <c r="AE1434" s="1" t="s">
        <v>3934</v>
      </c>
      <c r="AF1434" s="1" t="s">
        <v>3939</v>
      </c>
      <c r="AG1434" s="1" t="s">
        <v>2567</v>
      </c>
      <c r="AH1434" s="1" t="s">
        <v>2584</v>
      </c>
      <c r="AI1434" s="1" t="s">
        <v>3948</v>
      </c>
      <c r="AJ1434" s="1"/>
      <c r="AK1434" s="1"/>
      <c r="AL1434" s="1" t="s">
        <v>3952</v>
      </c>
      <c r="AM1434" s="1" t="s">
        <v>3952</v>
      </c>
      <c r="AN1434" s="1" t="s">
        <v>3958</v>
      </c>
      <c r="AO1434" s="1" t="s">
        <v>4005</v>
      </c>
      <c r="AP1434" s="1" t="s">
        <v>4215</v>
      </c>
      <c r="AQ1434" s="1"/>
      <c r="AR1434">
        <v>24694</v>
      </c>
      <c r="AS1434">
        <v>525</v>
      </c>
      <c r="AT1434" s="1" t="s">
        <v>4235</v>
      </c>
      <c r="AU1434">
        <v>700</v>
      </c>
      <c r="AV1434" s="1" t="s">
        <v>4614</v>
      </c>
      <c r="AW1434" s="1" t="s">
        <v>3939</v>
      </c>
      <c r="AX1434">
        <v>1089</v>
      </c>
      <c r="AY1434">
        <v>136056</v>
      </c>
      <c r="AZ1434">
        <v>5</v>
      </c>
      <c r="BA1434" s="1" t="s">
        <v>3419</v>
      </c>
    </row>
    <row r="1435" spans="1:53">
      <c r="A1435" s="1" t="s">
        <v>1416</v>
      </c>
      <c r="B1435">
        <v>0</v>
      </c>
      <c r="C1435">
        <v>6429.99</v>
      </c>
      <c r="D1435" s="1" t="s">
        <v>2397</v>
      </c>
      <c r="E1435">
        <v>20</v>
      </c>
      <c r="F1435">
        <v>139300</v>
      </c>
      <c r="G1435">
        <v>6</v>
      </c>
      <c r="H1435" s="1"/>
      <c r="I1435" s="1" t="s">
        <v>2415</v>
      </c>
      <c r="J1435" s="1" t="s">
        <v>2462</v>
      </c>
      <c r="K1435" s="1" t="s">
        <v>2464</v>
      </c>
      <c r="L1435" s="1" t="s">
        <v>2567</v>
      </c>
      <c r="M1435" s="1" t="s">
        <v>2584</v>
      </c>
      <c r="N1435" s="1" t="s">
        <v>2607</v>
      </c>
      <c r="O1435" s="1"/>
      <c r="P1435">
        <v>525</v>
      </c>
      <c r="Q1435" s="1" t="s">
        <v>3102</v>
      </c>
      <c r="R1435" s="1" t="s">
        <v>3107</v>
      </c>
      <c r="S1435" s="1"/>
      <c r="T1435" s="1" t="s">
        <v>3108</v>
      </c>
      <c r="U1435" s="1" t="s">
        <v>3279</v>
      </c>
      <c r="V1435" s="1" t="s">
        <v>3395</v>
      </c>
      <c r="W1435" s="1" t="s">
        <v>3396</v>
      </c>
      <c r="X1435" s="1" t="s">
        <v>3400</v>
      </c>
      <c r="Y1435" s="3">
        <v>46234</v>
      </c>
      <c r="Z1435" s="1" t="s">
        <v>3429</v>
      </c>
      <c r="AA1435" s="3">
        <v>46234</v>
      </c>
      <c r="AB1435" s="1" t="s">
        <v>3416</v>
      </c>
      <c r="AC1435" s="1" t="s">
        <v>3931</v>
      </c>
      <c r="AD1435" s="1" t="s">
        <v>3933</v>
      </c>
      <c r="AE1435" s="1" t="s">
        <v>3934</v>
      </c>
      <c r="AF1435" s="1" t="s">
        <v>3939</v>
      </c>
      <c r="AG1435" s="1" t="s">
        <v>2567</v>
      </c>
      <c r="AH1435" s="1" t="s">
        <v>2584</v>
      </c>
      <c r="AI1435" s="1" t="s">
        <v>3948</v>
      </c>
      <c r="AJ1435" s="1"/>
      <c r="AK1435" s="1"/>
      <c r="AL1435" s="1" t="s">
        <v>3952</v>
      </c>
      <c r="AM1435" s="1" t="s">
        <v>3952</v>
      </c>
      <c r="AN1435" s="1" t="s">
        <v>3958</v>
      </c>
      <c r="AO1435" s="1" t="s">
        <v>4005</v>
      </c>
      <c r="AP1435" s="1" t="s">
        <v>4215</v>
      </c>
      <c r="AQ1435" s="1"/>
      <c r="AR1435">
        <v>24694</v>
      </c>
      <c r="AS1435">
        <v>525</v>
      </c>
      <c r="AT1435" s="1" t="s">
        <v>4235</v>
      </c>
      <c r="AU1435">
        <v>12.2476</v>
      </c>
      <c r="AV1435" s="1" t="s">
        <v>4614</v>
      </c>
      <c r="AW1435" s="1" t="s">
        <v>3939</v>
      </c>
      <c r="AX1435">
        <v>1089</v>
      </c>
      <c r="AY1435">
        <v>136056</v>
      </c>
      <c r="AZ1435">
        <v>6</v>
      </c>
      <c r="BA1435" s="1" t="s">
        <v>3419</v>
      </c>
    </row>
    <row r="1436" spans="1:53">
      <c r="A1436" s="1" t="s">
        <v>1417</v>
      </c>
      <c r="B1436">
        <v>0</v>
      </c>
      <c r="C1436">
        <v>13230</v>
      </c>
      <c r="D1436" s="1" t="s">
        <v>2398</v>
      </c>
      <c r="E1436">
        <v>20</v>
      </c>
      <c r="F1436">
        <v>139300</v>
      </c>
      <c r="G1436">
        <v>7</v>
      </c>
      <c r="H1436" s="1"/>
      <c r="I1436" s="1" t="s">
        <v>2415</v>
      </c>
      <c r="J1436" s="1" t="s">
        <v>2462</v>
      </c>
      <c r="K1436" s="1" t="s">
        <v>2464</v>
      </c>
      <c r="L1436" s="1" t="s">
        <v>2567</v>
      </c>
      <c r="M1436" s="1" t="s">
        <v>2584</v>
      </c>
      <c r="N1436" s="1" t="s">
        <v>2607</v>
      </c>
      <c r="O1436" s="1"/>
      <c r="P1436">
        <v>525</v>
      </c>
      <c r="Q1436" s="1" t="s">
        <v>3103</v>
      </c>
      <c r="R1436" s="1" t="s">
        <v>3107</v>
      </c>
      <c r="S1436" s="1"/>
      <c r="T1436" s="1" t="s">
        <v>3108</v>
      </c>
      <c r="U1436" s="1" t="s">
        <v>3279</v>
      </c>
      <c r="V1436" s="1" t="s">
        <v>3395</v>
      </c>
      <c r="W1436" s="1" t="s">
        <v>3396</v>
      </c>
      <c r="X1436" s="1" t="s">
        <v>3400</v>
      </c>
      <c r="Y1436" s="3">
        <v>46234</v>
      </c>
      <c r="Z1436" s="1" t="s">
        <v>3429</v>
      </c>
      <c r="AA1436" s="3">
        <v>46234</v>
      </c>
      <c r="AB1436" s="1" t="s">
        <v>3416</v>
      </c>
      <c r="AC1436" s="1" t="s">
        <v>3931</v>
      </c>
      <c r="AD1436" s="1" t="s">
        <v>3933</v>
      </c>
      <c r="AE1436" s="1" t="s">
        <v>3934</v>
      </c>
      <c r="AF1436" s="1" t="s">
        <v>3939</v>
      </c>
      <c r="AG1436" s="1" t="s">
        <v>2567</v>
      </c>
      <c r="AH1436" s="1" t="s">
        <v>2584</v>
      </c>
      <c r="AI1436" s="1" t="s">
        <v>3948</v>
      </c>
      <c r="AJ1436" s="1"/>
      <c r="AK1436" s="1"/>
      <c r="AL1436" s="1" t="s">
        <v>3952</v>
      </c>
      <c r="AM1436" s="1" t="s">
        <v>3952</v>
      </c>
      <c r="AN1436" s="1" t="s">
        <v>3958</v>
      </c>
      <c r="AO1436" s="1" t="s">
        <v>4005</v>
      </c>
      <c r="AP1436" s="1" t="s">
        <v>4215</v>
      </c>
      <c r="AQ1436" s="1"/>
      <c r="AR1436">
        <v>24694</v>
      </c>
      <c r="AS1436">
        <v>525</v>
      </c>
      <c r="AT1436" s="1" t="s">
        <v>4235</v>
      </c>
      <c r="AU1436">
        <v>25.2</v>
      </c>
      <c r="AV1436" s="1" t="s">
        <v>4614</v>
      </c>
      <c r="AW1436" s="1" t="s">
        <v>3939</v>
      </c>
      <c r="AX1436">
        <v>1089</v>
      </c>
      <c r="AY1436">
        <v>136056</v>
      </c>
      <c r="AZ1436">
        <v>7</v>
      </c>
      <c r="BA1436" s="1" t="s">
        <v>3419</v>
      </c>
    </row>
    <row r="1437" spans="1:53">
      <c r="A1437" s="1" t="s">
        <v>1418</v>
      </c>
      <c r="B1437">
        <v>0</v>
      </c>
      <c r="C1437">
        <v>525000</v>
      </c>
      <c r="D1437" s="1" t="s">
        <v>2399</v>
      </c>
      <c r="E1437">
        <v>20</v>
      </c>
      <c r="F1437">
        <v>139300</v>
      </c>
      <c r="G1437">
        <v>8</v>
      </c>
      <c r="H1437" s="1"/>
      <c r="I1437" s="1" t="s">
        <v>2426</v>
      </c>
      <c r="J1437" s="1" t="s">
        <v>2462</v>
      </c>
      <c r="K1437" s="1" t="s">
        <v>2464</v>
      </c>
      <c r="L1437" s="1" t="s">
        <v>2567</v>
      </c>
      <c r="M1437" s="1" t="s">
        <v>2584</v>
      </c>
      <c r="N1437" s="1" t="s">
        <v>2607</v>
      </c>
      <c r="O1437" s="1"/>
      <c r="P1437">
        <v>525</v>
      </c>
      <c r="Q1437" s="1" t="s">
        <v>2075</v>
      </c>
      <c r="R1437" s="1" t="s">
        <v>3107</v>
      </c>
      <c r="S1437" s="1"/>
      <c r="T1437" s="1" t="s">
        <v>3108</v>
      </c>
      <c r="U1437" s="1" t="s">
        <v>3279</v>
      </c>
      <c r="V1437" s="1" t="s">
        <v>3395</v>
      </c>
      <c r="W1437" s="1" t="s">
        <v>3396</v>
      </c>
      <c r="X1437" s="1" t="s">
        <v>3400</v>
      </c>
      <c r="Y1437" s="3">
        <v>46234</v>
      </c>
      <c r="Z1437" s="1" t="s">
        <v>3429</v>
      </c>
      <c r="AA1437" s="3">
        <v>46234</v>
      </c>
      <c r="AB1437" s="1" t="s">
        <v>3416</v>
      </c>
      <c r="AC1437" s="1" t="s">
        <v>3931</v>
      </c>
      <c r="AD1437" s="1" t="s">
        <v>3933</v>
      </c>
      <c r="AE1437" s="1" t="s">
        <v>3934</v>
      </c>
      <c r="AF1437" s="1" t="s">
        <v>3939</v>
      </c>
      <c r="AG1437" s="1" t="s">
        <v>2567</v>
      </c>
      <c r="AH1437" s="1" t="s">
        <v>2584</v>
      </c>
      <c r="AI1437" s="1" t="s">
        <v>3948</v>
      </c>
      <c r="AJ1437" s="1"/>
      <c r="AK1437" s="1"/>
      <c r="AL1437" s="1" t="s">
        <v>3952</v>
      </c>
      <c r="AM1437" s="1" t="s">
        <v>3952</v>
      </c>
      <c r="AN1437" s="1" t="s">
        <v>3958</v>
      </c>
      <c r="AO1437" s="1" t="s">
        <v>4005</v>
      </c>
      <c r="AP1437" s="1" t="s">
        <v>4215</v>
      </c>
      <c r="AQ1437" s="1"/>
      <c r="AR1437">
        <v>2061</v>
      </c>
      <c r="AS1437">
        <v>525</v>
      </c>
      <c r="AT1437" s="1" t="s">
        <v>4235</v>
      </c>
      <c r="AU1437">
        <v>1000</v>
      </c>
      <c r="AV1437" s="1" t="s">
        <v>674</v>
      </c>
      <c r="AW1437" s="1" t="s">
        <v>3939</v>
      </c>
      <c r="AX1437">
        <v>1089</v>
      </c>
      <c r="AY1437">
        <v>136056</v>
      </c>
      <c r="AZ1437">
        <v>8</v>
      </c>
      <c r="BA1437" s="1" t="s">
        <v>3419</v>
      </c>
    </row>
    <row r="1438" spans="1:53">
      <c r="A1438" s="1" t="s">
        <v>1419</v>
      </c>
      <c r="B1438">
        <v>0</v>
      </c>
      <c r="C1438">
        <v>1218000</v>
      </c>
      <c r="D1438" s="1" t="s">
        <v>2400</v>
      </c>
      <c r="E1438">
        <v>20</v>
      </c>
      <c r="F1438">
        <v>139300</v>
      </c>
      <c r="G1438">
        <v>9</v>
      </c>
      <c r="H1438" s="1"/>
      <c r="I1438" s="1" t="s">
        <v>2415</v>
      </c>
      <c r="J1438" s="1" t="s">
        <v>2462</v>
      </c>
      <c r="K1438" s="1" t="s">
        <v>2464</v>
      </c>
      <c r="L1438" s="1" t="s">
        <v>2567</v>
      </c>
      <c r="M1438" s="1" t="s">
        <v>2584</v>
      </c>
      <c r="N1438" s="1" t="s">
        <v>2607</v>
      </c>
      <c r="O1438" s="1"/>
      <c r="P1438">
        <v>525</v>
      </c>
      <c r="Q1438" s="1" t="s">
        <v>3104</v>
      </c>
      <c r="R1438" s="1" t="s">
        <v>3107</v>
      </c>
      <c r="S1438" s="1"/>
      <c r="T1438" s="1" t="s">
        <v>3108</v>
      </c>
      <c r="U1438" s="1" t="s">
        <v>3279</v>
      </c>
      <c r="V1438" s="1" t="s">
        <v>3395</v>
      </c>
      <c r="W1438" s="1" t="s">
        <v>3396</v>
      </c>
      <c r="X1438" s="1" t="s">
        <v>3400</v>
      </c>
      <c r="Y1438" s="3">
        <v>46234</v>
      </c>
      <c r="Z1438" s="1" t="s">
        <v>3429</v>
      </c>
      <c r="AA1438" s="3">
        <v>46234</v>
      </c>
      <c r="AB1438" s="1" t="s">
        <v>3416</v>
      </c>
      <c r="AC1438" s="1" t="s">
        <v>3931</v>
      </c>
      <c r="AD1438" s="1" t="s">
        <v>3933</v>
      </c>
      <c r="AE1438" s="1" t="s">
        <v>3934</v>
      </c>
      <c r="AF1438" s="1" t="s">
        <v>3939</v>
      </c>
      <c r="AG1438" s="1" t="s">
        <v>2567</v>
      </c>
      <c r="AH1438" s="1" t="s">
        <v>2584</v>
      </c>
      <c r="AI1438" s="1" t="s">
        <v>3948</v>
      </c>
      <c r="AJ1438" s="1"/>
      <c r="AK1438" s="1"/>
      <c r="AL1438" s="1" t="s">
        <v>3952</v>
      </c>
      <c r="AM1438" s="1" t="s">
        <v>3952</v>
      </c>
      <c r="AN1438" s="1" t="s">
        <v>3958</v>
      </c>
      <c r="AO1438" s="1" t="s">
        <v>4005</v>
      </c>
      <c r="AP1438" s="1" t="s">
        <v>4215</v>
      </c>
      <c r="AQ1438" s="1"/>
      <c r="AR1438">
        <v>24694</v>
      </c>
      <c r="AS1438">
        <v>525</v>
      </c>
      <c r="AT1438" s="1" t="s">
        <v>4235</v>
      </c>
      <c r="AU1438">
        <v>2320</v>
      </c>
      <c r="AV1438" s="1" t="s">
        <v>4614</v>
      </c>
      <c r="AW1438" s="1" t="s">
        <v>3939</v>
      </c>
      <c r="AX1438">
        <v>1089</v>
      </c>
      <c r="AY1438">
        <v>136056</v>
      </c>
      <c r="AZ1438">
        <v>9</v>
      </c>
      <c r="BA1438" s="1" t="s">
        <v>3419</v>
      </c>
    </row>
    <row r="1439" spans="1:53">
      <c r="A1439" s="1" t="s">
        <v>1420</v>
      </c>
      <c r="B1439">
        <v>0</v>
      </c>
      <c r="C1439">
        <v>73500</v>
      </c>
      <c r="D1439" s="1" t="s">
        <v>2401</v>
      </c>
      <c r="E1439">
        <v>20</v>
      </c>
      <c r="F1439">
        <v>139300</v>
      </c>
      <c r="G1439">
        <v>10</v>
      </c>
      <c r="H1439" s="1"/>
      <c r="I1439" s="1" t="s">
        <v>2415</v>
      </c>
      <c r="J1439" s="1" t="s">
        <v>2462</v>
      </c>
      <c r="K1439" s="1" t="s">
        <v>2464</v>
      </c>
      <c r="L1439" s="1" t="s">
        <v>2567</v>
      </c>
      <c r="M1439" s="1" t="s">
        <v>2584</v>
      </c>
      <c r="N1439" s="1" t="s">
        <v>2607</v>
      </c>
      <c r="O1439" s="1"/>
      <c r="P1439">
        <v>525</v>
      </c>
      <c r="Q1439" s="1" t="s">
        <v>3105</v>
      </c>
      <c r="R1439" s="1" t="s">
        <v>3107</v>
      </c>
      <c r="S1439" s="1"/>
      <c r="T1439" s="1" t="s">
        <v>3108</v>
      </c>
      <c r="U1439" s="1" t="s">
        <v>3279</v>
      </c>
      <c r="V1439" s="1" t="s">
        <v>3395</v>
      </c>
      <c r="W1439" s="1" t="s">
        <v>3396</v>
      </c>
      <c r="X1439" s="1" t="s">
        <v>3400</v>
      </c>
      <c r="Y1439" s="3">
        <v>46234</v>
      </c>
      <c r="Z1439" s="1" t="s">
        <v>3429</v>
      </c>
      <c r="AA1439" s="3">
        <v>46234</v>
      </c>
      <c r="AB1439" s="1" t="s">
        <v>3416</v>
      </c>
      <c r="AC1439" s="1" t="s">
        <v>3931</v>
      </c>
      <c r="AD1439" s="1" t="s">
        <v>3933</v>
      </c>
      <c r="AE1439" s="1" t="s">
        <v>3934</v>
      </c>
      <c r="AF1439" s="1" t="s">
        <v>3939</v>
      </c>
      <c r="AG1439" s="1" t="s">
        <v>2567</v>
      </c>
      <c r="AH1439" s="1" t="s">
        <v>2584</v>
      </c>
      <c r="AI1439" s="1" t="s">
        <v>3948</v>
      </c>
      <c r="AJ1439" s="1"/>
      <c r="AK1439" s="1"/>
      <c r="AL1439" s="1" t="s">
        <v>3952</v>
      </c>
      <c r="AM1439" s="1" t="s">
        <v>3952</v>
      </c>
      <c r="AN1439" s="1" t="s">
        <v>3958</v>
      </c>
      <c r="AO1439" s="1" t="s">
        <v>4005</v>
      </c>
      <c r="AP1439" s="1" t="s">
        <v>4215</v>
      </c>
      <c r="AQ1439" s="1"/>
      <c r="AR1439">
        <v>24694</v>
      </c>
      <c r="AS1439">
        <v>525</v>
      </c>
      <c r="AT1439" s="1" t="s">
        <v>4235</v>
      </c>
      <c r="AU1439">
        <v>140</v>
      </c>
      <c r="AV1439" s="1" t="s">
        <v>4614</v>
      </c>
      <c r="AW1439" s="1" t="s">
        <v>3939</v>
      </c>
      <c r="AX1439">
        <v>1089</v>
      </c>
      <c r="AY1439">
        <v>136056</v>
      </c>
      <c r="AZ1439">
        <v>10</v>
      </c>
      <c r="BA1439" s="1" t="s">
        <v>3419</v>
      </c>
    </row>
    <row r="1440" spans="1:53">
      <c r="A1440" s="1" t="s">
        <v>1421</v>
      </c>
      <c r="B1440">
        <v>0</v>
      </c>
      <c r="C1440">
        <v>199500</v>
      </c>
      <c r="D1440" s="1" t="s">
        <v>2402</v>
      </c>
      <c r="E1440">
        <v>20</v>
      </c>
      <c r="F1440">
        <v>139300</v>
      </c>
      <c r="G1440">
        <v>11</v>
      </c>
      <c r="H1440" s="1"/>
      <c r="I1440" s="1" t="s">
        <v>2426</v>
      </c>
      <c r="J1440" s="1" t="s">
        <v>2462</v>
      </c>
      <c r="K1440" s="1" t="s">
        <v>2464</v>
      </c>
      <c r="L1440" s="1" t="s">
        <v>2567</v>
      </c>
      <c r="M1440" s="1" t="s">
        <v>2584</v>
      </c>
      <c r="N1440" s="1" t="s">
        <v>2607</v>
      </c>
      <c r="O1440" s="1"/>
      <c r="P1440">
        <v>525</v>
      </c>
      <c r="Q1440" s="1" t="s">
        <v>3106</v>
      </c>
      <c r="R1440" s="1" t="s">
        <v>3107</v>
      </c>
      <c r="S1440" s="1"/>
      <c r="T1440" s="1" t="s">
        <v>3108</v>
      </c>
      <c r="U1440" s="1" t="s">
        <v>3279</v>
      </c>
      <c r="V1440" s="1" t="s">
        <v>3395</v>
      </c>
      <c r="W1440" s="1" t="s">
        <v>3396</v>
      </c>
      <c r="X1440" s="1" t="s">
        <v>3400</v>
      </c>
      <c r="Y1440" s="3">
        <v>46234</v>
      </c>
      <c r="Z1440" s="1" t="s">
        <v>3429</v>
      </c>
      <c r="AA1440" s="3">
        <v>46234</v>
      </c>
      <c r="AB1440" s="1" t="s">
        <v>3416</v>
      </c>
      <c r="AC1440" s="1" t="s">
        <v>3931</v>
      </c>
      <c r="AD1440" s="1" t="s">
        <v>3933</v>
      </c>
      <c r="AE1440" s="1" t="s">
        <v>3934</v>
      </c>
      <c r="AF1440" s="1" t="s">
        <v>3939</v>
      </c>
      <c r="AG1440" s="1" t="s">
        <v>2567</v>
      </c>
      <c r="AH1440" s="1" t="s">
        <v>2584</v>
      </c>
      <c r="AI1440" s="1" t="s">
        <v>3948</v>
      </c>
      <c r="AJ1440" s="1"/>
      <c r="AK1440" s="1"/>
      <c r="AL1440" s="1" t="s">
        <v>3952</v>
      </c>
      <c r="AM1440" s="1" t="s">
        <v>3952</v>
      </c>
      <c r="AN1440" s="1" t="s">
        <v>3958</v>
      </c>
      <c r="AO1440" s="1" t="s">
        <v>4005</v>
      </c>
      <c r="AP1440" s="1" t="s">
        <v>4215</v>
      </c>
      <c r="AQ1440" s="1"/>
      <c r="AR1440">
        <v>2061</v>
      </c>
      <c r="AS1440">
        <v>525</v>
      </c>
      <c r="AT1440" s="1" t="s">
        <v>4235</v>
      </c>
      <c r="AU1440">
        <v>380</v>
      </c>
      <c r="AV1440" s="1" t="s">
        <v>674</v>
      </c>
      <c r="AW1440" s="1" t="s">
        <v>3939</v>
      </c>
      <c r="AX1440">
        <v>1089</v>
      </c>
      <c r="AY1440">
        <v>136056</v>
      </c>
      <c r="AZ1440">
        <v>11</v>
      </c>
      <c r="BA1440" s="1" t="s">
        <v>3419</v>
      </c>
    </row>
    <row r="1441" spans="1:53">
      <c r="A1441" s="1" t="s">
        <v>1422</v>
      </c>
      <c r="B1441">
        <v>0</v>
      </c>
      <c r="C1441">
        <v>20374.2</v>
      </c>
      <c r="D1441" s="1" t="s">
        <v>2403</v>
      </c>
      <c r="E1441">
        <v>0</v>
      </c>
      <c r="F1441">
        <v>139272</v>
      </c>
      <c r="G1441">
        <v>1</v>
      </c>
      <c r="H1441" s="1"/>
      <c r="I1441" s="1" t="s">
        <v>2431</v>
      </c>
      <c r="J1441" s="1" t="s">
        <v>2462</v>
      </c>
      <c r="K1441" s="1" t="s">
        <v>2464</v>
      </c>
      <c r="L1441" s="1" t="s">
        <v>2548</v>
      </c>
      <c r="M1441" s="1" t="s">
        <v>2464</v>
      </c>
      <c r="N1441" s="1" t="s">
        <v>2607</v>
      </c>
      <c r="O1441" s="1"/>
      <c r="P1441">
        <v>1</v>
      </c>
      <c r="Q1441" s="1" t="s">
        <v>2403</v>
      </c>
      <c r="R1441" s="1" t="s">
        <v>3107</v>
      </c>
      <c r="S1441" s="1"/>
      <c r="T1441" s="1" t="s">
        <v>3108</v>
      </c>
      <c r="U1441" s="1" t="s">
        <v>2403</v>
      </c>
      <c r="V1441" s="1" t="s">
        <v>2403</v>
      </c>
      <c r="W1441" s="1" t="s">
        <v>3397</v>
      </c>
      <c r="X1441" s="1" t="s">
        <v>3400</v>
      </c>
      <c r="Y1441" s="3">
        <v>46234</v>
      </c>
      <c r="Z1441" s="1" t="s">
        <v>3429</v>
      </c>
      <c r="AA1441" s="3">
        <v>46234</v>
      </c>
      <c r="AB1441" s="1" t="s">
        <v>3416</v>
      </c>
      <c r="AC1441" s="1" t="s">
        <v>3932</v>
      </c>
      <c r="AD1441" s="1" t="s">
        <v>3933</v>
      </c>
      <c r="AE1441" s="1" t="s">
        <v>3933</v>
      </c>
      <c r="AF1441" s="1" t="s">
        <v>3939</v>
      </c>
      <c r="AG1441" s="1" t="s">
        <v>2548</v>
      </c>
      <c r="AH1441" s="1" t="s">
        <v>2464</v>
      </c>
      <c r="AI1441" s="1" t="s">
        <v>3950</v>
      </c>
      <c r="AJ1441" s="1"/>
      <c r="AK1441" s="1"/>
      <c r="AL1441" s="1" t="s">
        <v>3952</v>
      </c>
      <c r="AM1441" s="1" t="s">
        <v>3952</v>
      </c>
      <c r="AN1441" s="1" t="s">
        <v>3958</v>
      </c>
      <c r="AO1441" s="1" t="s">
        <v>4211</v>
      </c>
      <c r="AP1441" s="1" t="s">
        <v>4215</v>
      </c>
      <c r="AQ1441" s="1"/>
      <c r="AR1441">
        <v>1550</v>
      </c>
      <c r="AS1441">
        <v>1</v>
      </c>
      <c r="AT1441" s="1" t="s">
        <v>4235</v>
      </c>
      <c r="AU1441">
        <v>20374.2</v>
      </c>
      <c r="AV1441" s="1" t="s">
        <v>4615</v>
      </c>
      <c r="AW1441" s="1" t="s">
        <v>3939</v>
      </c>
      <c r="AX1441">
        <v>3319</v>
      </c>
      <c r="AY1441">
        <v>136057</v>
      </c>
      <c r="AZ1441">
        <v>1</v>
      </c>
      <c r="BA1441" s="1" t="s">
        <v>3424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525D-722C-4C38-A53F-2FC293DAB445}">
  <dimension ref="A1:BG1441"/>
  <sheetViews>
    <sheetView zoomScale="90" zoomScaleNormal="90" workbookViewId="0">
      <selection activeCell="K17" sqref="K17"/>
    </sheetView>
  </sheetViews>
  <sheetFormatPr baseColWidth="10" defaultRowHeight="14.25"/>
  <cols>
    <col min="1" max="1" width="15.125" style="9" bestFit="1" customWidth="1"/>
    <col min="2" max="2" width="40.125" customWidth="1"/>
    <col min="3" max="3" width="44.25" customWidth="1"/>
    <col min="4" max="4" width="31.875" customWidth="1"/>
    <col min="5" max="5" width="16.875" style="16" bestFit="1" customWidth="1"/>
    <col min="6" max="6" width="7.875" bestFit="1" customWidth="1"/>
    <col min="7" max="7" width="16.75" bestFit="1" customWidth="1"/>
    <col min="8" max="8" width="14.25" style="16" bestFit="1" customWidth="1"/>
    <col min="9" max="9" width="24" style="16" hidden="1" customWidth="1"/>
    <col min="10" max="10" width="19.375" style="16" bestFit="1" customWidth="1"/>
    <col min="11" max="11" width="24.125" style="16" bestFit="1" customWidth="1"/>
    <col min="12" max="12" width="23.75" customWidth="1"/>
    <col min="13" max="13" width="9.875" bestFit="1" customWidth="1"/>
    <col min="14" max="14" width="9.25" bestFit="1" customWidth="1"/>
    <col min="15" max="15" width="16" bestFit="1" customWidth="1"/>
    <col min="16" max="16" width="23.625" bestFit="1" customWidth="1"/>
    <col min="17" max="17" width="26.5" bestFit="1" customWidth="1"/>
    <col min="18" max="18" width="24.25" bestFit="1" customWidth="1"/>
    <col min="19" max="19" width="43.125" bestFit="1" customWidth="1"/>
    <col min="20" max="20" width="8.75" bestFit="1" customWidth="1"/>
    <col min="21" max="21" width="18.875" bestFit="1" customWidth="1"/>
    <col min="22" max="22" width="20.25" bestFit="1" customWidth="1"/>
    <col min="23" max="23" width="16.75" bestFit="1" customWidth="1"/>
    <col min="24" max="24" width="12" bestFit="1" customWidth="1"/>
    <col min="25" max="25" width="28.125" bestFit="1" customWidth="1"/>
    <col min="26" max="26" width="19.125" bestFit="1" customWidth="1"/>
    <col min="27" max="27" width="6.375" bestFit="1" customWidth="1"/>
    <col min="28" max="28" width="14.5" bestFit="1" customWidth="1"/>
    <col min="29" max="29" width="12.25" bestFit="1" customWidth="1"/>
    <col min="30" max="30" width="17.5" bestFit="1" customWidth="1"/>
    <col min="31" max="31" width="22.375" bestFit="1" customWidth="1"/>
    <col min="32" max="32" width="19.75" bestFit="1" customWidth="1"/>
    <col min="33" max="33" width="17.125" bestFit="1" customWidth="1"/>
    <col min="34" max="34" width="18.875" bestFit="1" customWidth="1"/>
    <col min="35" max="35" width="15.125" bestFit="1" customWidth="1"/>
    <col min="36" max="36" width="6.875" bestFit="1" customWidth="1"/>
    <col min="37" max="37" width="16.375" bestFit="1" customWidth="1"/>
    <col min="38" max="38" width="15.25" bestFit="1" customWidth="1"/>
    <col min="39" max="39" width="10.125" bestFit="1" customWidth="1"/>
    <col min="40" max="40" width="13.125" bestFit="1" customWidth="1"/>
    <col min="41" max="41" width="13.375" bestFit="1" customWidth="1"/>
    <col min="42" max="42" width="13.875" bestFit="1" customWidth="1"/>
    <col min="43" max="43" width="14.875" bestFit="1" customWidth="1"/>
    <col min="44" max="44" width="10.5" bestFit="1" customWidth="1"/>
    <col min="45" max="45" width="60.5" bestFit="1" customWidth="1"/>
    <col min="46" max="46" width="21.5" bestFit="1" customWidth="1"/>
    <col min="47" max="47" width="21.25" bestFit="1" customWidth="1"/>
    <col min="48" max="48" width="24.125" bestFit="1" customWidth="1"/>
    <col min="49" max="49" width="30.25" bestFit="1" customWidth="1"/>
    <col min="50" max="50" width="31.625" bestFit="1" customWidth="1"/>
    <col min="51" max="51" width="16.875" bestFit="1" customWidth="1"/>
    <col min="52" max="52" width="21.25" bestFit="1" customWidth="1"/>
    <col min="53" max="53" width="25.75" bestFit="1" customWidth="1"/>
    <col min="54" max="54" width="20.25" bestFit="1" customWidth="1"/>
    <col min="55" max="55" width="14.25" bestFit="1" customWidth="1"/>
    <col min="56" max="56" width="17.75" bestFit="1" customWidth="1"/>
    <col min="57" max="57" width="15.125" bestFit="1" customWidth="1"/>
    <col min="58" max="58" width="10.375" bestFit="1" customWidth="1"/>
    <col min="59" max="59" width="20.25" bestFit="1" customWidth="1"/>
  </cols>
  <sheetData>
    <row r="1" spans="1:59" s="8" customFormat="1" ht="15">
      <c r="A1" s="8" t="s">
        <v>50</v>
      </c>
      <c r="B1" s="8" t="s">
        <v>40</v>
      </c>
      <c r="C1" s="8" t="s">
        <v>47</v>
      </c>
      <c r="D1" s="8" t="s">
        <v>0</v>
      </c>
      <c r="E1" s="18" t="s">
        <v>44</v>
      </c>
      <c r="F1" s="8" t="s">
        <v>45</v>
      </c>
      <c r="G1" s="8" t="s">
        <v>46</v>
      </c>
      <c r="H1" s="14" t="s">
        <v>4642</v>
      </c>
      <c r="I1" s="14" t="s">
        <v>9620</v>
      </c>
      <c r="J1" s="14" t="s">
        <v>4643</v>
      </c>
      <c r="K1" s="14" t="s">
        <v>4649</v>
      </c>
      <c r="L1" s="10" t="s">
        <v>4648</v>
      </c>
      <c r="M1" s="8" t="s">
        <v>1</v>
      </c>
      <c r="N1" s="8" t="s">
        <v>22</v>
      </c>
      <c r="O1" s="8" t="s">
        <v>9618</v>
      </c>
      <c r="P1" s="8" t="s">
        <v>9619</v>
      </c>
      <c r="Q1" s="8" t="s">
        <v>37</v>
      </c>
      <c r="R1" s="8" t="s">
        <v>38</v>
      </c>
      <c r="S1" s="8" t="s">
        <v>41</v>
      </c>
      <c r="T1" s="8" t="s">
        <v>5</v>
      </c>
      <c r="U1" s="10" t="s">
        <v>4646</v>
      </c>
      <c r="V1" s="10" t="s">
        <v>4647</v>
      </c>
      <c r="W1" s="8" t="s">
        <v>10</v>
      </c>
      <c r="X1" s="8" t="s">
        <v>19</v>
      </c>
      <c r="Y1" s="8" t="s">
        <v>39</v>
      </c>
      <c r="Z1" s="8" t="s">
        <v>3</v>
      </c>
      <c r="AA1" s="8" t="s">
        <v>4</v>
      </c>
      <c r="AB1" s="8" t="s">
        <v>6</v>
      </c>
      <c r="AC1" s="8" t="s">
        <v>7</v>
      </c>
      <c r="AD1" s="8" t="s">
        <v>8</v>
      </c>
      <c r="AE1" s="8" t="s">
        <v>9</v>
      </c>
      <c r="AF1" s="8" t="s">
        <v>11</v>
      </c>
      <c r="AG1" s="8" t="s">
        <v>12</v>
      </c>
      <c r="AH1" s="8" t="s">
        <v>13</v>
      </c>
      <c r="AI1" s="8" t="s">
        <v>14</v>
      </c>
      <c r="AJ1" s="8" t="s">
        <v>15</v>
      </c>
      <c r="AK1" s="8" t="s">
        <v>16</v>
      </c>
      <c r="AL1" s="8" t="s">
        <v>17</v>
      </c>
      <c r="AM1" s="8" t="s">
        <v>18</v>
      </c>
      <c r="AN1" s="8" t="s">
        <v>20</v>
      </c>
      <c r="AO1" s="8" t="s">
        <v>21</v>
      </c>
      <c r="AP1" s="8" t="s">
        <v>23</v>
      </c>
      <c r="AQ1" s="8" t="s">
        <v>26</v>
      </c>
      <c r="AR1" s="8" t="s">
        <v>27</v>
      </c>
      <c r="AS1" s="8" t="s">
        <v>28</v>
      </c>
      <c r="AT1" s="8" t="s">
        <v>29</v>
      </c>
      <c r="AU1" s="8" t="s">
        <v>30</v>
      </c>
      <c r="AV1" s="8" t="s">
        <v>31</v>
      </c>
      <c r="AW1" s="8" t="s">
        <v>32</v>
      </c>
      <c r="AX1" s="8" t="s">
        <v>33</v>
      </c>
      <c r="AY1" s="8" t="s">
        <v>34</v>
      </c>
      <c r="AZ1" s="8" t="s">
        <v>35</v>
      </c>
      <c r="BA1" s="8" t="s">
        <v>36</v>
      </c>
      <c r="BB1" s="8" t="s">
        <v>42</v>
      </c>
      <c r="BC1" s="8" t="s">
        <v>43</v>
      </c>
      <c r="BD1" s="8" t="s">
        <v>48</v>
      </c>
      <c r="BE1" s="8" t="s">
        <v>49</v>
      </c>
      <c r="BF1" s="8" t="s">
        <v>51</v>
      </c>
      <c r="BG1" s="8" t="s">
        <v>52</v>
      </c>
    </row>
    <row r="2" spans="1:59">
      <c r="A2" s="9">
        <v>135730</v>
      </c>
      <c r="B2" s="11" t="s">
        <v>4085</v>
      </c>
      <c r="C2" s="11" t="s">
        <v>120</v>
      </c>
      <c r="D2" s="11" t="s">
        <v>120</v>
      </c>
      <c r="E2" s="15">
        <v>1</v>
      </c>
      <c r="F2" s="11" t="s">
        <v>4235</v>
      </c>
      <c r="G2" s="9">
        <v>-45000</v>
      </c>
      <c r="H2" s="15">
        <f t="shared" ref="H2:H65" si="0">IF(N2="USD",G2,IF(N2="MGA",G2/4600,IF(N2="EUR",G2*1.17,IF(N2="GBP",G2*1.35,""))))</f>
        <v>-9.7826086956521738</v>
      </c>
      <c r="I2" s="15">
        <f t="shared" ref="I2:I65" si="1">H2*E2</f>
        <v>-9.7826086956521738</v>
      </c>
      <c r="J2" s="15">
        <v>9.7826086956521738</v>
      </c>
      <c r="K2" s="15">
        <f t="shared" ref="K2:K34" si="2">I2*(-1)</f>
        <v>9.7826086956521738</v>
      </c>
      <c r="L2" s="9"/>
      <c r="M2" s="9">
        <v>0</v>
      </c>
      <c r="N2" s="11" t="s">
        <v>3396</v>
      </c>
      <c r="O2" s="12">
        <v>46217</v>
      </c>
      <c r="P2" s="11" t="s">
        <v>3407</v>
      </c>
      <c r="Q2" s="11" t="s">
        <v>3952</v>
      </c>
      <c r="R2" s="11" t="s">
        <v>3952</v>
      </c>
      <c r="S2" s="11" t="s">
        <v>4231</v>
      </c>
      <c r="T2" s="9">
        <v>138912</v>
      </c>
      <c r="U2" s="9"/>
      <c r="V2" s="9"/>
      <c r="W2" s="11" t="s">
        <v>2465</v>
      </c>
      <c r="X2" s="11" t="s">
        <v>3109</v>
      </c>
      <c r="Y2" s="11" t="s">
        <v>3959</v>
      </c>
      <c r="Z2" s="11" t="s">
        <v>1826</v>
      </c>
      <c r="AA2" s="9">
        <v>20</v>
      </c>
      <c r="AB2" s="9">
        <v>0</v>
      </c>
      <c r="AC2" s="11"/>
      <c r="AD2" s="11" t="s">
        <v>2415</v>
      </c>
      <c r="AE2" s="11" t="s">
        <v>2462</v>
      </c>
      <c r="AF2" s="11" t="s">
        <v>2543</v>
      </c>
      <c r="AG2" s="11" t="s">
        <v>2605</v>
      </c>
      <c r="AH2" s="11" t="s">
        <v>2607</v>
      </c>
      <c r="AI2" s="11"/>
      <c r="AJ2" s="9">
        <v>1</v>
      </c>
      <c r="AK2" s="11" t="s">
        <v>2829</v>
      </c>
      <c r="AL2" s="11" t="s">
        <v>3107</v>
      </c>
      <c r="AM2" s="11"/>
      <c r="AN2" s="11" t="s">
        <v>2730</v>
      </c>
      <c r="AO2" s="11" t="s">
        <v>1670</v>
      </c>
      <c r="AP2" s="11" t="s">
        <v>3400</v>
      </c>
      <c r="AQ2" s="12">
        <v>46217</v>
      </c>
      <c r="AR2" s="11" t="s">
        <v>3416</v>
      </c>
      <c r="AS2" s="11" t="s">
        <v>3652</v>
      </c>
      <c r="AT2" s="11" t="s">
        <v>3933</v>
      </c>
      <c r="AU2" s="11" t="s">
        <v>3934</v>
      </c>
      <c r="AV2" s="11" t="s">
        <v>3937</v>
      </c>
      <c r="AW2" s="11" t="s">
        <v>2543</v>
      </c>
      <c r="AX2" s="11" t="s">
        <v>2605</v>
      </c>
      <c r="AY2" s="11" t="s">
        <v>3948</v>
      </c>
      <c r="AZ2" s="11"/>
      <c r="BA2" s="11"/>
      <c r="BB2" s="11"/>
      <c r="BC2" s="9">
        <v>2057</v>
      </c>
      <c r="BD2" s="11" t="s">
        <v>3937</v>
      </c>
      <c r="BE2" s="9">
        <v>116</v>
      </c>
      <c r="BF2" s="9">
        <v>2</v>
      </c>
      <c r="BG2" s="11" t="s">
        <v>3413</v>
      </c>
    </row>
    <row r="3" spans="1:59">
      <c r="A3" s="9">
        <v>136018</v>
      </c>
      <c r="B3" s="11" t="s">
        <v>4198</v>
      </c>
      <c r="C3" s="11" t="s">
        <v>120</v>
      </c>
      <c r="D3" s="11"/>
      <c r="E3" s="15">
        <v>1</v>
      </c>
      <c r="F3" s="11" t="s">
        <v>4235</v>
      </c>
      <c r="G3" s="9">
        <v>-56000</v>
      </c>
      <c r="H3" s="15">
        <f t="shared" si="0"/>
        <v>-12.173913043478262</v>
      </c>
      <c r="I3" s="15">
        <f t="shared" si="1"/>
        <v>-12.173913043478262</v>
      </c>
      <c r="J3" s="15">
        <v>12.173913043478262</v>
      </c>
      <c r="K3" s="15">
        <f t="shared" si="2"/>
        <v>12.173913043478262</v>
      </c>
      <c r="L3" s="9"/>
      <c r="M3" s="9">
        <v>0</v>
      </c>
      <c r="N3" s="11" t="s">
        <v>3396</v>
      </c>
      <c r="O3" s="12">
        <v>46233</v>
      </c>
      <c r="P3" s="11" t="s">
        <v>3426</v>
      </c>
      <c r="Q3" s="11" t="s">
        <v>3952</v>
      </c>
      <c r="R3" s="11" t="s">
        <v>3952</v>
      </c>
      <c r="S3" s="11"/>
      <c r="T3" s="9">
        <v>0</v>
      </c>
      <c r="U3" s="9"/>
      <c r="V3" s="9"/>
      <c r="W3" s="11" t="s">
        <v>2466</v>
      </c>
      <c r="X3" s="11" t="s">
        <v>3110</v>
      </c>
      <c r="Y3" s="11" t="s">
        <v>3960</v>
      </c>
      <c r="Z3" s="11" t="s">
        <v>2269</v>
      </c>
      <c r="AA3" s="9">
        <v>20</v>
      </c>
      <c r="AB3" s="9">
        <v>0</v>
      </c>
      <c r="AC3" s="11"/>
      <c r="AD3" s="11" t="s">
        <v>2415</v>
      </c>
      <c r="AE3" s="11" t="s">
        <v>2462</v>
      </c>
      <c r="AF3" s="11" t="s">
        <v>2472</v>
      </c>
      <c r="AG3" s="11" t="s">
        <v>2603</v>
      </c>
      <c r="AH3" s="11" t="s">
        <v>2607</v>
      </c>
      <c r="AI3" s="11"/>
      <c r="AJ3" s="9">
        <v>1</v>
      </c>
      <c r="AK3" s="11" t="s">
        <v>2995</v>
      </c>
      <c r="AL3" s="11" t="s">
        <v>3107</v>
      </c>
      <c r="AM3" s="11"/>
      <c r="AN3" s="11" t="s">
        <v>3263</v>
      </c>
      <c r="AO3" s="11" t="s">
        <v>3383</v>
      </c>
      <c r="AP3" s="11" t="s">
        <v>3400</v>
      </c>
      <c r="AQ3" s="12">
        <v>46233</v>
      </c>
      <c r="AR3" s="11" t="s">
        <v>3416</v>
      </c>
      <c r="AS3" s="11" t="s">
        <v>3901</v>
      </c>
      <c r="AT3" s="11" t="s">
        <v>3933</v>
      </c>
      <c r="AU3" s="11" t="s">
        <v>3933</v>
      </c>
      <c r="AV3" s="11" t="s">
        <v>3938</v>
      </c>
      <c r="AW3" s="11" t="s">
        <v>2472</v>
      </c>
      <c r="AX3" s="11" t="s">
        <v>2603</v>
      </c>
      <c r="AY3" s="11" t="s">
        <v>3948</v>
      </c>
      <c r="AZ3" s="11"/>
      <c r="BA3" s="11"/>
      <c r="BB3" s="11"/>
      <c r="BC3" s="9">
        <v>2057</v>
      </c>
      <c r="BD3" s="11" t="s">
        <v>3938</v>
      </c>
      <c r="BE3" s="9">
        <v>2079</v>
      </c>
      <c r="BF3" s="9">
        <v>2</v>
      </c>
      <c r="BG3" s="11" t="s">
        <v>3425</v>
      </c>
    </row>
    <row r="4" spans="1:59" ht="27" customHeight="1">
      <c r="A4" s="9">
        <v>135643</v>
      </c>
      <c r="B4" s="11" t="s">
        <v>3982</v>
      </c>
      <c r="C4" s="11" t="s">
        <v>120</v>
      </c>
      <c r="D4" s="11" t="s">
        <v>589</v>
      </c>
      <c r="E4" s="15">
        <v>1</v>
      </c>
      <c r="F4" s="11" t="s">
        <v>4235</v>
      </c>
      <c r="G4" s="9">
        <v>-59500</v>
      </c>
      <c r="H4" s="15">
        <f t="shared" si="0"/>
        <v>-12.934782608695652</v>
      </c>
      <c r="I4" s="15">
        <f t="shared" si="1"/>
        <v>-12.934782608695652</v>
      </c>
      <c r="J4" s="15">
        <v>12.934782608695652</v>
      </c>
      <c r="K4" s="15">
        <f t="shared" si="2"/>
        <v>12.934782608695652</v>
      </c>
      <c r="L4" s="9"/>
      <c r="M4" s="9">
        <v>0</v>
      </c>
      <c r="N4" s="11" t="s">
        <v>3396</v>
      </c>
      <c r="O4" s="12">
        <v>46210</v>
      </c>
      <c r="P4" s="11" t="s">
        <v>3408</v>
      </c>
      <c r="Q4" s="11" t="s">
        <v>3954</v>
      </c>
      <c r="R4" s="11" t="s">
        <v>3954</v>
      </c>
      <c r="S4" s="11" t="s">
        <v>4221</v>
      </c>
      <c r="T4" s="9">
        <v>138675</v>
      </c>
      <c r="U4" s="9"/>
      <c r="V4" s="9"/>
      <c r="W4" s="11" t="s">
        <v>2465</v>
      </c>
      <c r="X4" s="11" t="s">
        <v>3109</v>
      </c>
      <c r="Y4" s="11" t="s">
        <v>3959</v>
      </c>
      <c r="Z4" s="11" t="s">
        <v>1701</v>
      </c>
      <c r="AA4" s="9">
        <v>20</v>
      </c>
      <c r="AB4" s="9">
        <v>2</v>
      </c>
      <c r="AC4" s="11"/>
      <c r="AD4" s="11" t="s">
        <v>2415</v>
      </c>
      <c r="AE4" s="11" t="s">
        <v>2462</v>
      </c>
      <c r="AF4" s="11" t="s">
        <v>2511</v>
      </c>
      <c r="AG4" s="11" t="s">
        <v>2598</v>
      </c>
      <c r="AH4" s="11" t="s">
        <v>2607</v>
      </c>
      <c r="AI4" s="11"/>
      <c r="AJ4" s="9">
        <v>0</v>
      </c>
      <c r="AK4" s="11" t="s">
        <v>2609</v>
      </c>
      <c r="AL4" s="11" t="s">
        <v>3107</v>
      </c>
      <c r="AM4" s="11"/>
      <c r="AN4" s="11" t="s">
        <v>3164</v>
      </c>
      <c r="AO4" s="11" t="s">
        <v>3316</v>
      </c>
      <c r="AP4" s="11"/>
      <c r="AQ4" s="12">
        <v>46210</v>
      </c>
      <c r="AR4" s="11" t="s">
        <v>3416</v>
      </c>
      <c r="AS4" s="11" t="s">
        <v>3570</v>
      </c>
      <c r="AT4" s="11" t="s">
        <v>3933</v>
      </c>
      <c r="AU4" s="11" t="s">
        <v>3933</v>
      </c>
      <c r="AV4" s="11" t="s">
        <v>3937</v>
      </c>
      <c r="AW4" s="11" t="s">
        <v>2511</v>
      </c>
      <c r="AX4" s="11" t="s">
        <v>2598</v>
      </c>
      <c r="AY4" s="11" t="s">
        <v>3948</v>
      </c>
      <c r="AZ4" s="11"/>
      <c r="BA4" s="11"/>
      <c r="BB4" s="11"/>
      <c r="BC4" s="9">
        <v>2057</v>
      </c>
      <c r="BD4" s="11" t="s">
        <v>3937</v>
      </c>
      <c r="BE4" s="9">
        <v>2633</v>
      </c>
      <c r="BF4" s="9">
        <v>2</v>
      </c>
      <c r="BG4" s="11" t="s">
        <v>3416</v>
      </c>
    </row>
    <row r="5" spans="1:59">
      <c r="A5" s="9">
        <v>136016</v>
      </c>
      <c r="B5" s="11" t="s">
        <v>3978</v>
      </c>
      <c r="C5" s="11" t="s">
        <v>120</v>
      </c>
      <c r="D5" s="11" t="s">
        <v>767</v>
      </c>
      <c r="E5" s="15">
        <v>1</v>
      </c>
      <c r="F5" s="11" t="s">
        <v>4235</v>
      </c>
      <c r="G5" s="9">
        <v>-73333.337</v>
      </c>
      <c r="H5" s="15">
        <f t="shared" si="0"/>
        <v>-15.942029782608696</v>
      </c>
      <c r="I5" s="15">
        <f t="shared" si="1"/>
        <v>-15.942029782608696</v>
      </c>
      <c r="J5" s="15">
        <v>15.942029782608696</v>
      </c>
      <c r="K5" s="15">
        <f t="shared" si="2"/>
        <v>15.942029782608696</v>
      </c>
      <c r="L5" s="9"/>
      <c r="M5" s="9">
        <v>0</v>
      </c>
      <c r="N5" s="11" t="s">
        <v>3396</v>
      </c>
      <c r="O5" s="12">
        <v>46232</v>
      </c>
      <c r="P5" s="11" t="s">
        <v>3419</v>
      </c>
      <c r="Q5" s="11" t="s">
        <v>3952</v>
      </c>
      <c r="R5" s="11" t="s">
        <v>3952</v>
      </c>
      <c r="S5" s="11" t="s">
        <v>4221</v>
      </c>
      <c r="T5" s="9">
        <v>139280</v>
      </c>
      <c r="U5" s="9"/>
      <c r="V5" s="9"/>
      <c r="W5" s="11" t="s">
        <v>2465</v>
      </c>
      <c r="X5" s="11" t="s">
        <v>3109</v>
      </c>
      <c r="Y5" s="11" t="s">
        <v>3959</v>
      </c>
      <c r="Z5" s="11" t="s">
        <v>2266</v>
      </c>
      <c r="AA5" s="9">
        <v>20</v>
      </c>
      <c r="AB5" s="9">
        <v>2</v>
      </c>
      <c r="AC5" s="11"/>
      <c r="AD5" s="11" t="s">
        <v>2415</v>
      </c>
      <c r="AE5" s="11" t="s">
        <v>2462</v>
      </c>
      <c r="AF5" s="11" t="s">
        <v>2572</v>
      </c>
      <c r="AG5" s="11" t="s">
        <v>2465</v>
      </c>
      <c r="AH5" s="11" t="s">
        <v>2607</v>
      </c>
      <c r="AI5" s="11"/>
      <c r="AJ5" s="9">
        <v>1</v>
      </c>
      <c r="AK5" s="11" t="s">
        <v>2993</v>
      </c>
      <c r="AL5" s="11" t="s">
        <v>3107</v>
      </c>
      <c r="AM5" s="11"/>
      <c r="AN5" s="11" t="s">
        <v>3262</v>
      </c>
      <c r="AO5" s="11" t="s">
        <v>3382</v>
      </c>
      <c r="AP5" s="11" t="s">
        <v>3400</v>
      </c>
      <c r="AQ5" s="12">
        <v>46232</v>
      </c>
      <c r="AR5" s="11" t="s">
        <v>3416</v>
      </c>
      <c r="AS5" s="11" t="s">
        <v>3899</v>
      </c>
      <c r="AT5" s="11" t="s">
        <v>3933</v>
      </c>
      <c r="AU5" s="11" t="s">
        <v>3934</v>
      </c>
      <c r="AV5" s="11" t="s">
        <v>3937</v>
      </c>
      <c r="AW5" s="11" t="s">
        <v>2572</v>
      </c>
      <c r="AX5" s="11" t="s">
        <v>2465</v>
      </c>
      <c r="AY5" s="11" t="s">
        <v>3948</v>
      </c>
      <c r="AZ5" s="11"/>
      <c r="BA5" s="11"/>
      <c r="BB5" s="11"/>
      <c r="BC5" s="9">
        <v>2057</v>
      </c>
      <c r="BD5" s="11" t="s">
        <v>3937</v>
      </c>
      <c r="BE5" s="9">
        <v>664</v>
      </c>
      <c r="BF5" s="9">
        <v>2</v>
      </c>
      <c r="BG5" s="11" t="s">
        <v>3430</v>
      </c>
    </row>
    <row r="6" spans="1:59">
      <c r="A6" s="9">
        <v>135649</v>
      </c>
      <c r="B6" s="11" t="s">
        <v>4050</v>
      </c>
      <c r="C6" s="11" t="s">
        <v>120</v>
      </c>
      <c r="D6" s="11" t="s">
        <v>1</v>
      </c>
      <c r="E6" s="15">
        <v>1</v>
      </c>
      <c r="F6" s="11" t="s">
        <v>4235</v>
      </c>
      <c r="G6" s="9">
        <v>-134750</v>
      </c>
      <c r="H6" s="15">
        <f t="shared" si="0"/>
        <v>-29.293478260869566</v>
      </c>
      <c r="I6" s="15">
        <f t="shared" si="1"/>
        <v>-29.293478260869566</v>
      </c>
      <c r="J6" s="15">
        <v>29.293478260869566</v>
      </c>
      <c r="K6" s="15">
        <f t="shared" si="2"/>
        <v>29.293478260869566</v>
      </c>
      <c r="L6" s="9"/>
      <c r="M6" s="9">
        <v>0</v>
      </c>
      <c r="N6" s="11" t="s">
        <v>3396</v>
      </c>
      <c r="O6" s="12">
        <v>46211</v>
      </c>
      <c r="P6" s="11" t="s">
        <v>3409</v>
      </c>
      <c r="Q6" s="11" t="s">
        <v>3952</v>
      </c>
      <c r="R6" s="11" t="s">
        <v>3952</v>
      </c>
      <c r="S6" s="11" t="s">
        <v>4221</v>
      </c>
      <c r="T6" s="9">
        <v>138778</v>
      </c>
      <c r="U6" s="9"/>
      <c r="V6" s="9"/>
      <c r="W6" s="11" t="s">
        <v>2465</v>
      </c>
      <c r="X6" s="11" t="s">
        <v>3109</v>
      </c>
      <c r="Y6" s="11" t="s">
        <v>3959</v>
      </c>
      <c r="Z6" s="11" t="s">
        <v>1707</v>
      </c>
      <c r="AA6" s="9">
        <v>20</v>
      </c>
      <c r="AB6" s="9">
        <v>2</v>
      </c>
      <c r="AC6" s="11"/>
      <c r="AD6" s="11" t="s">
        <v>2415</v>
      </c>
      <c r="AE6" s="11" t="s">
        <v>2462</v>
      </c>
      <c r="AF6" s="11" t="s">
        <v>2509</v>
      </c>
      <c r="AG6" s="11" t="s">
        <v>2593</v>
      </c>
      <c r="AH6" s="11" t="s">
        <v>2607</v>
      </c>
      <c r="AI6" s="11"/>
      <c r="AJ6" s="9">
        <v>1</v>
      </c>
      <c r="AK6" s="11" t="s">
        <v>2753</v>
      </c>
      <c r="AL6" s="11" t="s">
        <v>3107</v>
      </c>
      <c r="AM6" s="11"/>
      <c r="AN6" s="11" t="s">
        <v>3166</v>
      </c>
      <c r="AO6" s="11" t="s">
        <v>3317</v>
      </c>
      <c r="AP6" s="11" t="s">
        <v>3400</v>
      </c>
      <c r="AQ6" s="12">
        <v>46211</v>
      </c>
      <c r="AR6" s="11" t="s">
        <v>3416</v>
      </c>
      <c r="AS6" s="11" t="s">
        <v>3576</v>
      </c>
      <c r="AT6" s="11" t="s">
        <v>3933</v>
      </c>
      <c r="AU6" s="11" t="s">
        <v>3934</v>
      </c>
      <c r="AV6" s="11" t="s">
        <v>3937</v>
      </c>
      <c r="AW6" s="11" t="s">
        <v>2509</v>
      </c>
      <c r="AX6" s="11" t="s">
        <v>2593</v>
      </c>
      <c r="AY6" s="11" t="s">
        <v>3948</v>
      </c>
      <c r="AZ6" s="11"/>
      <c r="BA6" s="11"/>
      <c r="BB6" s="11"/>
      <c r="BC6" s="9">
        <v>2057</v>
      </c>
      <c r="BD6" s="11" t="s">
        <v>3937</v>
      </c>
      <c r="BE6" s="9">
        <v>717</v>
      </c>
      <c r="BF6" s="9">
        <v>2</v>
      </c>
      <c r="BG6" s="11" t="s">
        <v>3406</v>
      </c>
    </row>
    <row r="7" spans="1:59">
      <c r="A7" s="9">
        <v>136000</v>
      </c>
      <c r="B7" s="11" t="s">
        <v>4050</v>
      </c>
      <c r="C7" s="11" t="s">
        <v>120</v>
      </c>
      <c r="D7" s="11" t="s">
        <v>1</v>
      </c>
      <c r="E7" s="15">
        <v>1</v>
      </c>
      <c r="F7" s="11" t="s">
        <v>4235</v>
      </c>
      <c r="G7" s="9">
        <v>-154000</v>
      </c>
      <c r="H7" s="15">
        <f t="shared" si="0"/>
        <v>-33.478260869565219</v>
      </c>
      <c r="I7" s="15">
        <f t="shared" si="1"/>
        <v>-33.478260869565219</v>
      </c>
      <c r="J7" s="15">
        <v>33.478260869565219</v>
      </c>
      <c r="K7" s="15">
        <f t="shared" si="2"/>
        <v>33.478260869565219</v>
      </c>
      <c r="L7" s="9"/>
      <c r="M7" s="9">
        <v>0</v>
      </c>
      <c r="N7" s="11" t="s">
        <v>3396</v>
      </c>
      <c r="O7" s="12">
        <v>46232</v>
      </c>
      <c r="P7" s="11" t="s">
        <v>3419</v>
      </c>
      <c r="Q7" s="11" t="s">
        <v>3952</v>
      </c>
      <c r="R7" s="11" t="s">
        <v>3952</v>
      </c>
      <c r="S7" s="11" t="s">
        <v>4221</v>
      </c>
      <c r="T7" s="9">
        <v>139275</v>
      </c>
      <c r="U7" s="9"/>
      <c r="V7" s="9"/>
      <c r="W7" s="11" t="s">
        <v>2465</v>
      </c>
      <c r="X7" s="11" t="s">
        <v>3109</v>
      </c>
      <c r="Y7" s="11" t="s">
        <v>3959</v>
      </c>
      <c r="Z7" s="11" t="s">
        <v>2241</v>
      </c>
      <c r="AA7" s="9">
        <v>20</v>
      </c>
      <c r="AB7" s="9">
        <v>2</v>
      </c>
      <c r="AC7" s="11"/>
      <c r="AD7" s="11" t="s">
        <v>2415</v>
      </c>
      <c r="AE7" s="11" t="s">
        <v>2462</v>
      </c>
      <c r="AF7" s="11" t="s">
        <v>2509</v>
      </c>
      <c r="AG7" s="11" t="s">
        <v>2593</v>
      </c>
      <c r="AH7" s="11" t="s">
        <v>2607</v>
      </c>
      <c r="AI7" s="11"/>
      <c r="AJ7" s="9">
        <v>1</v>
      </c>
      <c r="AK7" s="11" t="s">
        <v>2982</v>
      </c>
      <c r="AL7" s="11" t="s">
        <v>3107</v>
      </c>
      <c r="AM7" s="11"/>
      <c r="AN7" s="11" t="s">
        <v>3255</v>
      </c>
      <c r="AO7" s="11" t="s">
        <v>3377</v>
      </c>
      <c r="AP7" s="11" t="s">
        <v>3400</v>
      </c>
      <c r="AQ7" s="12">
        <v>46232</v>
      </c>
      <c r="AR7" s="11" t="s">
        <v>3416</v>
      </c>
      <c r="AS7" s="11" t="s">
        <v>3885</v>
      </c>
      <c r="AT7" s="11" t="s">
        <v>3933</v>
      </c>
      <c r="AU7" s="11" t="s">
        <v>3934</v>
      </c>
      <c r="AV7" s="11" t="s">
        <v>3937</v>
      </c>
      <c r="AW7" s="11" t="s">
        <v>2509</v>
      </c>
      <c r="AX7" s="11" t="s">
        <v>2593</v>
      </c>
      <c r="AY7" s="11" t="s">
        <v>3948</v>
      </c>
      <c r="AZ7" s="11"/>
      <c r="BA7" s="11"/>
      <c r="BB7" s="11"/>
      <c r="BC7" s="9">
        <v>2057</v>
      </c>
      <c r="BD7" s="11" t="s">
        <v>3937</v>
      </c>
      <c r="BE7" s="9">
        <v>717</v>
      </c>
      <c r="BF7" s="9">
        <v>2</v>
      </c>
      <c r="BG7" s="11" t="s">
        <v>3430</v>
      </c>
    </row>
    <row r="8" spans="1:59">
      <c r="A8" s="9">
        <v>136001</v>
      </c>
      <c r="B8" s="11" t="s">
        <v>4193</v>
      </c>
      <c r="C8" s="11" t="s">
        <v>120</v>
      </c>
      <c r="D8" s="11" t="s">
        <v>1</v>
      </c>
      <c r="E8" s="15">
        <v>1</v>
      </c>
      <c r="F8" s="11" t="s">
        <v>4235</v>
      </c>
      <c r="G8" s="9">
        <v>-178749.9945</v>
      </c>
      <c r="H8" s="15">
        <f t="shared" si="0"/>
        <v>-38.858694456521739</v>
      </c>
      <c r="I8" s="15">
        <f t="shared" si="1"/>
        <v>-38.858694456521739</v>
      </c>
      <c r="J8" s="15">
        <v>38.858694456521739</v>
      </c>
      <c r="K8" s="15">
        <f t="shared" si="2"/>
        <v>38.858694456521739</v>
      </c>
      <c r="L8" s="9"/>
      <c r="M8" s="9">
        <v>0</v>
      </c>
      <c r="N8" s="11" t="s">
        <v>3396</v>
      </c>
      <c r="O8" s="12">
        <v>46232</v>
      </c>
      <c r="P8" s="11" t="s">
        <v>3419</v>
      </c>
      <c r="Q8" s="11" t="s">
        <v>3952</v>
      </c>
      <c r="R8" s="11" t="s">
        <v>3952</v>
      </c>
      <c r="S8" s="11" t="s">
        <v>4221</v>
      </c>
      <c r="T8" s="9">
        <v>139168</v>
      </c>
      <c r="U8" s="9"/>
      <c r="V8" s="9"/>
      <c r="W8" s="11" t="s">
        <v>2465</v>
      </c>
      <c r="X8" s="11" t="s">
        <v>3109</v>
      </c>
      <c r="Y8" s="11" t="s">
        <v>3959</v>
      </c>
      <c r="Z8" s="11" t="s">
        <v>2245</v>
      </c>
      <c r="AA8" s="9">
        <v>20</v>
      </c>
      <c r="AB8" s="9">
        <v>4</v>
      </c>
      <c r="AC8" s="11"/>
      <c r="AD8" s="11" t="s">
        <v>2415</v>
      </c>
      <c r="AE8" s="11" t="s">
        <v>2462</v>
      </c>
      <c r="AF8" s="11" t="s">
        <v>2572</v>
      </c>
      <c r="AG8" s="11" t="s">
        <v>2465</v>
      </c>
      <c r="AH8" s="11" t="s">
        <v>2607</v>
      </c>
      <c r="AI8" s="11"/>
      <c r="AJ8" s="9">
        <v>1</v>
      </c>
      <c r="AK8" s="11" t="s">
        <v>2985</v>
      </c>
      <c r="AL8" s="11" t="s">
        <v>3107</v>
      </c>
      <c r="AM8" s="11"/>
      <c r="AN8" s="11" t="s">
        <v>3256</v>
      </c>
      <c r="AO8" s="11" t="s">
        <v>3378</v>
      </c>
      <c r="AP8" s="11"/>
      <c r="AQ8" s="12">
        <v>46232</v>
      </c>
      <c r="AR8" s="11" t="s">
        <v>3416</v>
      </c>
      <c r="AS8" s="11" t="s">
        <v>3886</v>
      </c>
      <c r="AT8" s="11" t="s">
        <v>3933</v>
      </c>
      <c r="AU8" s="11" t="s">
        <v>3934</v>
      </c>
      <c r="AV8" s="11" t="s">
        <v>3937</v>
      </c>
      <c r="AW8" s="11" t="s">
        <v>2572</v>
      </c>
      <c r="AX8" s="11" t="s">
        <v>2465</v>
      </c>
      <c r="AY8" s="11" t="s">
        <v>3948</v>
      </c>
      <c r="AZ8" s="11"/>
      <c r="BA8" s="11"/>
      <c r="BB8" s="11"/>
      <c r="BC8" s="9">
        <v>2057</v>
      </c>
      <c r="BD8" s="11" t="s">
        <v>3937</v>
      </c>
      <c r="BE8" s="9">
        <v>16</v>
      </c>
      <c r="BF8" s="9">
        <v>4</v>
      </c>
      <c r="BG8" s="11" t="s">
        <v>3429</v>
      </c>
    </row>
    <row r="9" spans="1:59">
      <c r="A9" s="9">
        <v>135739</v>
      </c>
      <c r="B9" s="11" t="s">
        <v>3982</v>
      </c>
      <c r="C9" s="11" t="s">
        <v>120</v>
      </c>
      <c r="D9" s="11" t="s">
        <v>589</v>
      </c>
      <c r="E9" s="15">
        <v>1</v>
      </c>
      <c r="F9" s="11" t="s">
        <v>4235</v>
      </c>
      <c r="G9" s="9">
        <v>-290626</v>
      </c>
      <c r="H9" s="15">
        <f t="shared" si="0"/>
        <v>-63.179565217391307</v>
      </c>
      <c r="I9" s="15">
        <f t="shared" si="1"/>
        <v>-63.179565217391307</v>
      </c>
      <c r="J9" s="15">
        <v>63.179565217391307</v>
      </c>
      <c r="K9" s="15">
        <f t="shared" si="2"/>
        <v>63.179565217391307</v>
      </c>
      <c r="L9" s="9"/>
      <c r="M9" s="9">
        <v>0</v>
      </c>
      <c r="N9" s="11" t="s">
        <v>3396</v>
      </c>
      <c r="O9" s="12">
        <v>46217</v>
      </c>
      <c r="P9" s="11" t="s">
        <v>3407</v>
      </c>
      <c r="Q9" s="11" t="s">
        <v>3953</v>
      </c>
      <c r="R9" s="11" t="s">
        <v>3954</v>
      </c>
      <c r="S9" s="11" t="s">
        <v>4221</v>
      </c>
      <c r="T9" s="9">
        <v>138981</v>
      </c>
      <c r="U9" s="9"/>
      <c r="V9" s="9"/>
      <c r="W9" s="11" t="s">
        <v>2465</v>
      </c>
      <c r="X9" s="11" t="s">
        <v>3109</v>
      </c>
      <c r="Y9" s="11" t="s">
        <v>3959</v>
      </c>
      <c r="Z9" s="11" t="s">
        <v>1845</v>
      </c>
      <c r="AA9" s="9">
        <v>20</v>
      </c>
      <c r="AB9" s="9">
        <v>2</v>
      </c>
      <c r="AC9" s="11"/>
      <c r="AD9" s="11" t="s">
        <v>2415</v>
      </c>
      <c r="AE9" s="11" t="s">
        <v>2462</v>
      </c>
      <c r="AF9" s="11" t="s">
        <v>2511</v>
      </c>
      <c r="AG9" s="11" t="s">
        <v>2598</v>
      </c>
      <c r="AH9" s="11" t="s">
        <v>2607</v>
      </c>
      <c r="AI9" s="11"/>
      <c r="AJ9" s="9">
        <v>0</v>
      </c>
      <c r="AK9" s="11" t="s">
        <v>2609</v>
      </c>
      <c r="AL9" s="11" t="s">
        <v>3107</v>
      </c>
      <c r="AM9" s="11"/>
      <c r="AN9" s="11" t="s">
        <v>3197</v>
      </c>
      <c r="AO9" s="11" t="s">
        <v>3341</v>
      </c>
      <c r="AP9" s="11"/>
      <c r="AQ9" s="12">
        <v>46217</v>
      </c>
      <c r="AR9" s="11" t="s">
        <v>3416</v>
      </c>
      <c r="AS9" s="11" t="s">
        <v>3661</v>
      </c>
      <c r="AT9" s="11" t="s">
        <v>3933</v>
      </c>
      <c r="AU9" s="11" t="s">
        <v>3933</v>
      </c>
      <c r="AV9" s="11" t="s">
        <v>3937</v>
      </c>
      <c r="AW9" s="11" t="s">
        <v>2511</v>
      </c>
      <c r="AX9" s="11" t="s">
        <v>2598</v>
      </c>
      <c r="AY9" s="11" t="s">
        <v>3948</v>
      </c>
      <c r="AZ9" s="11"/>
      <c r="BA9" s="11"/>
      <c r="BB9" s="11"/>
      <c r="BC9" s="9">
        <v>2057</v>
      </c>
      <c r="BD9" s="11" t="s">
        <v>3937</v>
      </c>
      <c r="BE9" s="9">
        <v>2633</v>
      </c>
      <c r="BF9" s="9">
        <v>2</v>
      </c>
      <c r="BG9" s="11" t="s">
        <v>3416</v>
      </c>
    </row>
    <row r="10" spans="1:59">
      <c r="A10" s="9">
        <v>135787</v>
      </c>
      <c r="B10" s="11" t="s">
        <v>3999</v>
      </c>
      <c r="C10" s="11" t="s">
        <v>120</v>
      </c>
      <c r="D10" s="11"/>
      <c r="E10" s="15">
        <v>1</v>
      </c>
      <c r="F10" s="11" t="s">
        <v>4235</v>
      </c>
      <c r="G10" s="9">
        <v>-327125</v>
      </c>
      <c r="H10" s="15">
        <f t="shared" si="0"/>
        <v>-71.114130434782609</v>
      </c>
      <c r="I10" s="15">
        <f t="shared" si="1"/>
        <v>-71.114130434782609</v>
      </c>
      <c r="J10" s="15">
        <v>71.114130434782609</v>
      </c>
      <c r="K10" s="15">
        <f t="shared" si="2"/>
        <v>71.114130434782609</v>
      </c>
      <c r="L10" s="9"/>
      <c r="M10" s="9">
        <v>0</v>
      </c>
      <c r="N10" s="11" t="s">
        <v>3396</v>
      </c>
      <c r="O10" s="12">
        <v>46218</v>
      </c>
      <c r="P10" s="11" t="s">
        <v>3413</v>
      </c>
      <c r="Q10" s="11" t="s">
        <v>3952</v>
      </c>
      <c r="R10" s="11" t="s">
        <v>3952</v>
      </c>
      <c r="S10" s="11"/>
      <c r="T10" s="9">
        <v>0</v>
      </c>
      <c r="U10" s="9"/>
      <c r="V10" s="9"/>
      <c r="W10" s="11" t="s">
        <v>2464</v>
      </c>
      <c r="X10" s="11" t="s">
        <v>3110</v>
      </c>
      <c r="Y10" s="11" t="s">
        <v>3960</v>
      </c>
      <c r="Z10" s="11" t="s">
        <v>1893</v>
      </c>
      <c r="AA10" s="9">
        <v>20</v>
      </c>
      <c r="AB10" s="9">
        <v>0</v>
      </c>
      <c r="AC10" s="11"/>
      <c r="AD10" s="11" t="s">
        <v>2415</v>
      </c>
      <c r="AE10" s="11" t="s">
        <v>2462</v>
      </c>
      <c r="AF10" s="11" t="s">
        <v>2492</v>
      </c>
      <c r="AG10" s="11" t="s">
        <v>2588</v>
      </c>
      <c r="AH10" s="11" t="s">
        <v>2607</v>
      </c>
      <c r="AI10" s="11"/>
      <c r="AJ10" s="9">
        <v>1</v>
      </c>
      <c r="AK10" s="11" t="s">
        <v>2855</v>
      </c>
      <c r="AL10" s="11" t="s">
        <v>3107</v>
      </c>
      <c r="AM10" s="11"/>
      <c r="AN10" s="11" t="s">
        <v>1497</v>
      </c>
      <c r="AO10" s="11" t="s">
        <v>1533</v>
      </c>
      <c r="AP10" s="11"/>
      <c r="AQ10" s="12">
        <v>46218</v>
      </c>
      <c r="AR10" s="11" t="s">
        <v>3416</v>
      </c>
      <c r="AS10" s="11"/>
      <c r="AT10" s="11" t="s">
        <v>3933</v>
      </c>
      <c r="AU10" s="11" t="s">
        <v>3933</v>
      </c>
      <c r="AV10" s="11" t="s">
        <v>3943</v>
      </c>
      <c r="AW10" s="11" t="s">
        <v>2492</v>
      </c>
      <c r="AX10" s="11" t="s">
        <v>2588</v>
      </c>
      <c r="AY10" s="11" t="s">
        <v>3948</v>
      </c>
      <c r="AZ10" s="11"/>
      <c r="BA10" s="11"/>
      <c r="BB10" s="11"/>
      <c r="BC10" s="9">
        <v>2057</v>
      </c>
      <c r="BD10" s="11" t="s">
        <v>3943</v>
      </c>
      <c r="BE10" s="9">
        <v>30</v>
      </c>
      <c r="BF10" s="9">
        <v>2</v>
      </c>
      <c r="BG10" s="11" t="s">
        <v>4619</v>
      </c>
    </row>
    <row r="11" spans="1:59">
      <c r="A11" s="9">
        <v>135735</v>
      </c>
      <c r="B11" s="11" t="s">
        <v>4088</v>
      </c>
      <c r="C11" s="11" t="s">
        <v>120</v>
      </c>
      <c r="D11" s="11" t="s">
        <v>761</v>
      </c>
      <c r="E11" s="15">
        <v>1</v>
      </c>
      <c r="F11" s="11" t="s">
        <v>4235</v>
      </c>
      <c r="G11" s="9">
        <v>-334575.00900000002</v>
      </c>
      <c r="H11" s="15">
        <f t="shared" si="0"/>
        <v>-72.73369760869565</v>
      </c>
      <c r="I11" s="15">
        <f t="shared" si="1"/>
        <v>-72.73369760869565</v>
      </c>
      <c r="J11" s="15">
        <v>72.73369760869565</v>
      </c>
      <c r="K11" s="15">
        <f t="shared" si="2"/>
        <v>72.73369760869565</v>
      </c>
      <c r="L11" s="9"/>
      <c r="M11" s="9">
        <v>0</v>
      </c>
      <c r="N11" s="11" t="s">
        <v>3396</v>
      </c>
      <c r="O11" s="12">
        <v>46217</v>
      </c>
      <c r="P11" s="11" t="s">
        <v>3407</v>
      </c>
      <c r="Q11" s="11" t="s">
        <v>3952</v>
      </c>
      <c r="R11" s="11" t="s">
        <v>3952</v>
      </c>
      <c r="S11" s="11" t="s">
        <v>4231</v>
      </c>
      <c r="T11" s="9">
        <v>138913</v>
      </c>
      <c r="U11" s="9"/>
      <c r="V11" s="9"/>
      <c r="W11" s="11" t="s">
        <v>2465</v>
      </c>
      <c r="X11" s="11" t="s">
        <v>3109</v>
      </c>
      <c r="Y11" s="11" t="s">
        <v>3959</v>
      </c>
      <c r="Z11" s="11" t="s">
        <v>1835</v>
      </c>
      <c r="AA11" s="9">
        <v>20</v>
      </c>
      <c r="AB11" s="9">
        <v>0</v>
      </c>
      <c r="AC11" s="11"/>
      <c r="AD11" s="11" t="s">
        <v>2415</v>
      </c>
      <c r="AE11" s="11" t="s">
        <v>2462</v>
      </c>
      <c r="AF11" s="11" t="s">
        <v>2543</v>
      </c>
      <c r="AG11" s="11" t="s">
        <v>2605</v>
      </c>
      <c r="AH11" s="11" t="s">
        <v>2607</v>
      </c>
      <c r="AI11" s="11"/>
      <c r="AJ11" s="9">
        <v>1</v>
      </c>
      <c r="AK11" s="11" t="s">
        <v>2834</v>
      </c>
      <c r="AL11" s="11" t="s">
        <v>3107</v>
      </c>
      <c r="AM11" s="11"/>
      <c r="AN11" s="11" t="s">
        <v>3194</v>
      </c>
      <c r="AO11" s="11" t="s">
        <v>3338</v>
      </c>
      <c r="AP11" s="11"/>
      <c r="AQ11" s="12">
        <v>46217</v>
      </c>
      <c r="AR11" s="11" t="s">
        <v>3416</v>
      </c>
      <c r="AS11" s="11" t="s">
        <v>3657</v>
      </c>
      <c r="AT11" s="11" t="s">
        <v>3933</v>
      </c>
      <c r="AU11" s="11" t="s">
        <v>3934</v>
      </c>
      <c r="AV11" s="11" t="s">
        <v>3937</v>
      </c>
      <c r="AW11" s="11" t="s">
        <v>2543</v>
      </c>
      <c r="AX11" s="11" t="s">
        <v>2605</v>
      </c>
      <c r="AY11" s="11" t="s">
        <v>3948</v>
      </c>
      <c r="AZ11" s="11"/>
      <c r="BA11" s="11"/>
      <c r="BB11" s="11"/>
      <c r="BC11" s="9">
        <v>2057</v>
      </c>
      <c r="BD11" s="11" t="s">
        <v>3937</v>
      </c>
      <c r="BE11" s="9">
        <v>1</v>
      </c>
      <c r="BF11" s="9">
        <v>2</v>
      </c>
      <c r="BG11" s="11" t="s">
        <v>3413</v>
      </c>
    </row>
    <row r="12" spans="1:59">
      <c r="A12" s="9">
        <v>135737</v>
      </c>
      <c r="B12" s="11" t="s">
        <v>4014</v>
      </c>
      <c r="C12" s="11" t="s">
        <v>120</v>
      </c>
      <c r="D12" s="11" t="s">
        <v>767</v>
      </c>
      <c r="E12" s="15">
        <v>1</v>
      </c>
      <c r="F12" s="11" t="s">
        <v>4235</v>
      </c>
      <c r="G12" s="9">
        <v>-336696</v>
      </c>
      <c r="H12" s="15">
        <f t="shared" si="0"/>
        <v>-73.194782608695647</v>
      </c>
      <c r="I12" s="15">
        <f t="shared" si="1"/>
        <v>-73.194782608695647</v>
      </c>
      <c r="J12" s="15">
        <v>73.194782608695647</v>
      </c>
      <c r="K12" s="15">
        <f t="shared" si="2"/>
        <v>73.194782608695647</v>
      </c>
      <c r="L12" s="9"/>
      <c r="M12" s="9">
        <v>0</v>
      </c>
      <c r="N12" s="11" t="s">
        <v>3396</v>
      </c>
      <c r="O12" s="12">
        <v>46217</v>
      </c>
      <c r="P12" s="11" t="s">
        <v>3407</v>
      </c>
      <c r="Q12" s="11" t="s">
        <v>3953</v>
      </c>
      <c r="R12" s="11" t="s">
        <v>3954</v>
      </c>
      <c r="S12" s="11" t="s">
        <v>4221</v>
      </c>
      <c r="T12" s="9">
        <v>138982</v>
      </c>
      <c r="U12" s="9"/>
      <c r="V12" s="9"/>
      <c r="W12" s="11" t="s">
        <v>2465</v>
      </c>
      <c r="X12" s="11" t="s">
        <v>3109</v>
      </c>
      <c r="Y12" s="11" t="s">
        <v>3959</v>
      </c>
      <c r="Z12" s="11" t="s">
        <v>1841</v>
      </c>
      <c r="AA12" s="9">
        <v>20</v>
      </c>
      <c r="AB12" s="9">
        <v>5</v>
      </c>
      <c r="AC12" s="11"/>
      <c r="AD12" s="11" t="s">
        <v>2415</v>
      </c>
      <c r="AE12" s="11" t="s">
        <v>2462</v>
      </c>
      <c r="AF12" s="11" t="s">
        <v>2511</v>
      </c>
      <c r="AG12" s="11" t="s">
        <v>2598</v>
      </c>
      <c r="AH12" s="11" t="s">
        <v>2607</v>
      </c>
      <c r="AI12" s="11"/>
      <c r="AJ12" s="9">
        <v>0</v>
      </c>
      <c r="AK12" s="11" t="s">
        <v>2609</v>
      </c>
      <c r="AL12" s="11" t="s">
        <v>3107</v>
      </c>
      <c r="AM12" s="11"/>
      <c r="AN12" s="11" t="s">
        <v>3195</v>
      </c>
      <c r="AO12" s="11" t="s">
        <v>3339</v>
      </c>
      <c r="AP12" s="11"/>
      <c r="AQ12" s="12">
        <v>46217</v>
      </c>
      <c r="AR12" s="11" t="s">
        <v>3416</v>
      </c>
      <c r="AS12" s="11" t="s">
        <v>3659</v>
      </c>
      <c r="AT12" s="11" t="s">
        <v>3933</v>
      </c>
      <c r="AU12" s="11" t="s">
        <v>3933</v>
      </c>
      <c r="AV12" s="11" t="s">
        <v>3937</v>
      </c>
      <c r="AW12" s="11" t="s">
        <v>2511</v>
      </c>
      <c r="AX12" s="11" t="s">
        <v>2598</v>
      </c>
      <c r="AY12" s="11" t="s">
        <v>3948</v>
      </c>
      <c r="AZ12" s="11"/>
      <c r="BA12" s="11"/>
      <c r="BB12" s="11"/>
      <c r="BC12" s="9">
        <v>2057</v>
      </c>
      <c r="BD12" s="11" t="s">
        <v>3937</v>
      </c>
      <c r="BE12" s="9">
        <v>2053</v>
      </c>
      <c r="BF12" s="9">
        <v>5</v>
      </c>
      <c r="BG12" s="11" t="s">
        <v>3416</v>
      </c>
    </row>
    <row r="13" spans="1:59">
      <c r="A13" s="9">
        <v>136033</v>
      </c>
      <c r="B13" s="11" t="s">
        <v>3982</v>
      </c>
      <c r="C13" s="11" t="s">
        <v>120</v>
      </c>
      <c r="D13" s="11" t="s">
        <v>589</v>
      </c>
      <c r="E13" s="15">
        <v>1</v>
      </c>
      <c r="F13" s="11" t="s">
        <v>4235</v>
      </c>
      <c r="G13" s="9">
        <v>-431200</v>
      </c>
      <c r="H13" s="15">
        <f t="shared" si="0"/>
        <v>-93.739130434782609</v>
      </c>
      <c r="I13" s="15">
        <f t="shared" si="1"/>
        <v>-93.739130434782609</v>
      </c>
      <c r="J13" s="15">
        <v>93.739130434782609</v>
      </c>
      <c r="K13" s="15">
        <f t="shared" si="2"/>
        <v>93.739130434782609</v>
      </c>
      <c r="L13" s="9"/>
      <c r="M13" s="9">
        <v>0</v>
      </c>
      <c r="N13" s="11" t="s">
        <v>3396</v>
      </c>
      <c r="O13" s="12">
        <v>46233</v>
      </c>
      <c r="P13" s="11" t="s">
        <v>3426</v>
      </c>
      <c r="Q13" s="11" t="s">
        <v>3952</v>
      </c>
      <c r="R13" s="11" t="s">
        <v>3952</v>
      </c>
      <c r="S13" s="11" t="s">
        <v>4221</v>
      </c>
      <c r="T13" s="9">
        <v>139245</v>
      </c>
      <c r="U13" s="9"/>
      <c r="V13" s="9"/>
      <c r="W13" s="11" t="s">
        <v>2465</v>
      </c>
      <c r="X13" s="11" t="s">
        <v>3109</v>
      </c>
      <c r="Y13" s="11" t="s">
        <v>3959</v>
      </c>
      <c r="Z13" s="11" t="s">
        <v>2340</v>
      </c>
      <c r="AA13" s="9">
        <v>20</v>
      </c>
      <c r="AB13" s="9">
        <v>5</v>
      </c>
      <c r="AC13" s="11"/>
      <c r="AD13" s="11" t="s">
        <v>2415</v>
      </c>
      <c r="AE13" s="11" t="s">
        <v>2462</v>
      </c>
      <c r="AF13" s="11" t="s">
        <v>2511</v>
      </c>
      <c r="AG13" s="11" t="s">
        <v>2598</v>
      </c>
      <c r="AH13" s="11" t="s">
        <v>2607</v>
      </c>
      <c r="AI13" s="11"/>
      <c r="AJ13" s="9">
        <v>1</v>
      </c>
      <c r="AK13" s="11" t="s">
        <v>3060</v>
      </c>
      <c r="AL13" s="11" t="s">
        <v>3107</v>
      </c>
      <c r="AM13" s="11"/>
      <c r="AN13" s="11" t="s">
        <v>3271</v>
      </c>
      <c r="AO13" s="11" t="s">
        <v>3391</v>
      </c>
      <c r="AP13" s="11"/>
      <c r="AQ13" s="12">
        <v>46233</v>
      </c>
      <c r="AR13" s="11" t="s">
        <v>3416</v>
      </c>
      <c r="AS13" s="11" t="s">
        <v>3914</v>
      </c>
      <c r="AT13" s="11" t="s">
        <v>3933</v>
      </c>
      <c r="AU13" s="11" t="s">
        <v>3933</v>
      </c>
      <c r="AV13" s="11" t="s">
        <v>3937</v>
      </c>
      <c r="AW13" s="11" t="s">
        <v>2511</v>
      </c>
      <c r="AX13" s="11" t="s">
        <v>2598</v>
      </c>
      <c r="AY13" s="11" t="s">
        <v>3948</v>
      </c>
      <c r="AZ13" s="11"/>
      <c r="BA13" s="11"/>
      <c r="BB13" s="11"/>
      <c r="BC13" s="9">
        <v>2057</v>
      </c>
      <c r="BD13" s="11" t="s">
        <v>3937</v>
      </c>
      <c r="BE13" s="9">
        <v>2633</v>
      </c>
      <c r="BF13" s="9">
        <v>5</v>
      </c>
      <c r="BG13" s="11" t="s">
        <v>3416</v>
      </c>
    </row>
    <row r="14" spans="1:59">
      <c r="A14" s="9">
        <v>135572</v>
      </c>
      <c r="B14" s="11" t="s">
        <v>4017</v>
      </c>
      <c r="C14" s="11" t="s">
        <v>120</v>
      </c>
      <c r="D14" s="11" t="s">
        <v>1</v>
      </c>
      <c r="E14" s="15">
        <v>1</v>
      </c>
      <c r="F14" s="11" t="s">
        <v>4235</v>
      </c>
      <c r="G14" s="9">
        <v>-474000</v>
      </c>
      <c r="H14" s="15">
        <f t="shared" si="0"/>
        <v>-103.04347826086956</v>
      </c>
      <c r="I14" s="15">
        <f t="shared" si="1"/>
        <v>-103.04347826086956</v>
      </c>
      <c r="J14" s="15">
        <v>103.04347826086956</v>
      </c>
      <c r="K14" s="15">
        <f t="shared" si="2"/>
        <v>103.04347826086956</v>
      </c>
      <c r="L14" s="9"/>
      <c r="M14" s="9">
        <v>0</v>
      </c>
      <c r="N14" s="11" t="s">
        <v>3396</v>
      </c>
      <c r="O14" s="12">
        <v>46209</v>
      </c>
      <c r="P14" s="11" t="s">
        <v>3402</v>
      </c>
      <c r="Q14" s="11" t="s">
        <v>3952</v>
      </c>
      <c r="R14" s="11" t="s">
        <v>3952</v>
      </c>
      <c r="S14" s="11" t="s">
        <v>4221</v>
      </c>
      <c r="T14" s="9">
        <v>138809</v>
      </c>
      <c r="U14" s="9"/>
      <c r="V14" s="9"/>
      <c r="W14" s="11" t="s">
        <v>2465</v>
      </c>
      <c r="X14" s="11" t="s">
        <v>3109</v>
      </c>
      <c r="Y14" s="11" t="s">
        <v>3959</v>
      </c>
      <c r="Z14" s="11" t="s">
        <v>1571</v>
      </c>
      <c r="AA14" s="9">
        <v>20</v>
      </c>
      <c r="AB14" s="9">
        <v>3</v>
      </c>
      <c r="AC14" s="11"/>
      <c r="AD14" s="11" t="s">
        <v>2415</v>
      </c>
      <c r="AE14" s="11" t="s">
        <v>2462</v>
      </c>
      <c r="AF14" s="11" t="s">
        <v>2509</v>
      </c>
      <c r="AG14" s="11" t="s">
        <v>2593</v>
      </c>
      <c r="AH14" s="11" t="s">
        <v>2607</v>
      </c>
      <c r="AI14" s="11"/>
      <c r="AJ14" s="9">
        <v>1</v>
      </c>
      <c r="AK14" s="11" t="s">
        <v>2679</v>
      </c>
      <c r="AL14" s="11" t="s">
        <v>3107</v>
      </c>
      <c r="AM14" s="11"/>
      <c r="AN14" s="11" t="s">
        <v>3138</v>
      </c>
      <c r="AO14" s="11" t="s">
        <v>3294</v>
      </c>
      <c r="AP14" s="11" t="s">
        <v>3400</v>
      </c>
      <c r="AQ14" s="12">
        <v>46209</v>
      </c>
      <c r="AR14" s="11" t="s">
        <v>3416</v>
      </c>
      <c r="AS14" s="11" t="s">
        <v>3507</v>
      </c>
      <c r="AT14" s="11" t="s">
        <v>3933</v>
      </c>
      <c r="AU14" s="11" t="s">
        <v>3934</v>
      </c>
      <c r="AV14" s="11" t="s">
        <v>3937</v>
      </c>
      <c r="AW14" s="11" t="s">
        <v>2509</v>
      </c>
      <c r="AX14" s="11" t="s">
        <v>2593</v>
      </c>
      <c r="AY14" s="11" t="s">
        <v>3948</v>
      </c>
      <c r="AZ14" s="11"/>
      <c r="BA14" s="11"/>
      <c r="BB14" s="11"/>
      <c r="BC14" s="9">
        <v>2057</v>
      </c>
      <c r="BD14" s="11" t="s">
        <v>3937</v>
      </c>
      <c r="BE14" s="9">
        <v>3052</v>
      </c>
      <c r="BF14" s="9">
        <v>3</v>
      </c>
      <c r="BG14" s="11" t="s">
        <v>3406</v>
      </c>
    </row>
    <row r="15" spans="1:59">
      <c r="A15" s="9">
        <v>135982</v>
      </c>
      <c r="B15" s="11" t="s">
        <v>4182</v>
      </c>
      <c r="C15" s="11" t="s">
        <v>120</v>
      </c>
      <c r="D15" s="11"/>
      <c r="E15" s="15">
        <v>1</v>
      </c>
      <c r="F15" s="11" t="s">
        <v>4235</v>
      </c>
      <c r="G15" s="9">
        <v>-500000</v>
      </c>
      <c r="H15" s="15">
        <f t="shared" si="0"/>
        <v>-108.69565217391305</v>
      </c>
      <c r="I15" s="15">
        <f t="shared" si="1"/>
        <v>-108.69565217391305</v>
      </c>
      <c r="J15" s="15">
        <v>108.69565217391305</v>
      </c>
      <c r="K15" s="15">
        <f t="shared" si="2"/>
        <v>108.69565217391305</v>
      </c>
      <c r="L15" s="9"/>
      <c r="M15" s="9">
        <v>0</v>
      </c>
      <c r="N15" s="11" t="s">
        <v>3396</v>
      </c>
      <c r="O15" s="12">
        <v>46230</v>
      </c>
      <c r="P15" s="11" t="s">
        <v>3425</v>
      </c>
      <c r="Q15" s="11" t="s">
        <v>3952</v>
      </c>
      <c r="R15" s="11" t="s">
        <v>3952</v>
      </c>
      <c r="S15" s="11"/>
      <c r="T15" s="9">
        <v>0</v>
      </c>
      <c r="U15" s="9"/>
      <c r="V15" s="9"/>
      <c r="W15" s="11" t="s">
        <v>2464</v>
      </c>
      <c r="X15" s="11" t="s">
        <v>3108</v>
      </c>
      <c r="Y15" s="11" t="s">
        <v>3958</v>
      </c>
      <c r="Z15" s="11" t="s">
        <v>2217</v>
      </c>
      <c r="AA15" s="9">
        <v>0</v>
      </c>
      <c r="AB15" s="9">
        <v>0</v>
      </c>
      <c r="AC15" s="11"/>
      <c r="AD15" s="11" t="s">
        <v>2415</v>
      </c>
      <c r="AE15" s="11" t="s">
        <v>2462</v>
      </c>
      <c r="AF15" s="11" t="s">
        <v>2539</v>
      </c>
      <c r="AG15" s="11" t="s">
        <v>2587</v>
      </c>
      <c r="AH15" s="11" t="s">
        <v>2607</v>
      </c>
      <c r="AI15" s="11"/>
      <c r="AJ15" s="9">
        <v>1</v>
      </c>
      <c r="AK15" s="11" t="s">
        <v>2217</v>
      </c>
      <c r="AL15" s="11" t="s">
        <v>3107</v>
      </c>
      <c r="AM15" s="11"/>
      <c r="AN15" s="11" t="s">
        <v>1441</v>
      </c>
      <c r="AO15" s="11" t="s">
        <v>1441</v>
      </c>
      <c r="AP15" s="11" t="s">
        <v>3400</v>
      </c>
      <c r="AQ15" s="12">
        <v>46230</v>
      </c>
      <c r="AR15" s="11" t="s">
        <v>3416</v>
      </c>
      <c r="AS15" s="11" t="s">
        <v>3869</v>
      </c>
      <c r="AT15" s="11" t="s">
        <v>3933</v>
      </c>
      <c r="AU15" s="11" t="s">
        <v>3933</v>
      </c>
      <c r="AV15" s="11" t="s">
        <v>3939</v>
      </c>
      <c r="AW15" s="11" t="s">
        <v>2539</v>
      </c>
      <c r="AX15" s="11" t="s">
        <v>2587</v>
      </c>
      <c r="AY15" s="11" t="s">
        <v>3948</v>
      </c>
      <c r="AZ15" s="11"/>
      <c r="BA15" s="11"/>
      <c r="BB15" s="11"/>
      <c r="BC15" s="9">
        <v>2057</v>
      </c>
      <c r="BD15" s="11" t="s">
        <v>3939</v>
      </c>
      <c r="BE15" s="9">
        <v>5633</v>
      </c>
      <c r="BF15" s="9">
        <v>3</v>
      </c>
      <c r="BG15" s="11" t="s">
        <v>3429</v>
      </c>
    </row>
    <row r="16" spans="1:59">
      <c r="A16" s="9">
        <v>136013</v>
      </c>
      <c r="B16" s="11" t="s">
        <v>4197</v>
      </c>
      <c r="C16" s="11" t="s">
        <v>120</v>
      </c>
      <c r="D16" s="11" t="s">
        <v>1229</v>
      </c>
      <c r="E16" s="15">
        <v>1</v>
      </c>
      <c r="F16" s="11" t="s">
        <v>4235</v>
      </c>
      <c r="G16" s="9">
        <v>-556875</v>
      </c>
      <c r="H16" s="15">
        <f t="shared" si="0"/>
        <v>-121.05978260869566</v>
      </c>
      <c r="I16" s="15">
        <f t="shared" si="1"/>
        <v>-121.05978260869566</v>
      </c>
      <c r="J16" s="15">
        <v>121.05978260869566</v>
      </c>
      <c r="K16" s="15">
        <f t="shared" si="2"/>
        <v>121.05978260869566</v>
      </c>
      <c r="L16" s="9"/>
      <c r="M16" s="9">
        <v>0</v>
      </c>
      <c r="N16" s="11" t="s">
        <v>3396</v>
      </c>
      <c r="O16" s="12">
        <v>46232</v>
      </c>
      <c r="P16" s="11" t="s">
        <v>3419</v>
      </c>
      <c r="Q16" s="11" t="s">
        <v>3952</v>
      </c>
      <c r="R16" s="11" t="s">
        <v>3952</v>
      </c>
      <c r="S16" s="11" t="s">
        <v>4221</v>
      </c>
      <c r="T16" s="9">
        <v>139223</v>
      </c>
      <c r="U16" s="9"/>
      <c r="V16" s="9"/>
      <c r="W16" s="11" t="s">
        <v>2465</v>
      </c>
      <c r="X16" s="11" t="s">
        <v>3109</v>
      </c>
      <c r="Y16" s="11" t="s">
        <v>3959</v>
      </c>
      <c r="Z16" s="11" t="s">
        <v>2262</v>
      </c>
      <c r="AA16" s="9">
        <v>20</v>
      </c>
      <c r="AB16" s="9">
        <v>2</v>
      </c>
      <c r="AC16" s="11"/>
      <c r="AD16" s="11" t="s">
        <v>2415</v>
      </c>
      <c r="AE16" s="11" t="s">
        <v>2462</v>
      </c>
      <c r="AF16" s="11" t="s">
        <v>2509</v>
      </c>
      <c r="AG16" s="11" t="s">
        <v>2593</v>
      </c>
      <c r="AH16" s="11" t="s">
        <v>2607</v>
      </c>
      <c r="AI16" s="11"/>
      <c r="AJ16" s="9">
        <v>1</v>
      </c>
      <c r="AK16" s="11" t="s">
        <v>2990</v>
      </c>
      <c r="AL16" s="11" t="s">
        <v>3107</v>
      </c>
      <c r="AM16" s="11"/>
      <c r="AN16" s="11" t="s">
        <v>3261</v>
      </c>
      <c r="AO16" s="11" t="s">
        <v>3381</v>
      </c>
      <c r="AP16" s="11" t="s">
        <v>3400</v>
      </c>
      <c r="AQ16" s="12">
        <v>46232</v>
      </c>
      <c r="AR16" s="11" t="s">
        <v>3416</v>
      </c>
      <c r="AS16" s="11" t="s">
        <v>3896</v>
      </c>
      <c r="AT16" s="11" t="s">
        <v>3933</v>
      </c>
      <c r="AU16" s="11" t="s">
        <v>3934</v>
      </c>
      <c r="AV16" s="11" t="s">
        <v>3937</v>
      </c>
      <c r="AW16" s="11" t="s">
        <v>2509</v>
      </c>
      <c r="AX16" s="11" t="s">
        <v>2593</v>
      </c>
      <c r="AY16" s="11" t="s">
        <v>3948</v>
      </c>
      <c r="AZ16" s="11"/>
      <c r="BA16" s="11"/>
      <c r="BB16" s="11"/>
      <c r="BC16" s="9">
        <v>2057</v>
      </c>
      <c r="BD16" s="11" t="s">
        <v>3937</v>
      </c>
      <c r="BE16" s="9">
        <v>75</v>
      </c>
      <c r="BF16" s="9">
        <v>2</v>
      </c>
      <c r="BG16" s="11" t="s">
        <v>3430</v>
      </c>
    </row>
    <row r="17" spans="1:59" ht="55.9" customHeight="1">
      <c r="A17" s="9">
        <v>135738</v>
      </c>
      <c r="B17" s="11" t="s">
        <v>3982</v>
      </c>
      <c r="C17" s="11" t="s">
        <v>120</v>
      </c>
      <c r="D17" s="11" t="s">
        <v>589</v>
      </c>
      <c r="E17" s="15">
        <v>1</v>
      </c>
      <c r="F17" s="11" t="s">
        <v>4235</v>
      </c>
      <c r="G17" s="9">
        <v>-685510</v>
      </c>
      <c r="H17" s="15">
        <f t="shared" si="0"/>
        <v>-149.02391304347827</v>
      </c>
      <c r="I17" s="15">
        <f t="shared" si="1"/>
        <v>-149.02391304347827</v>
      </c>
      <c r="J17" s="15">
        <v>149.02391304347827</v>
      </c>
      <c r="K17" s="15">
        <f t="shared" si="2"/>
        <v>149.02391304347827</v>
      </c>
      <c r="L17" s="9"/>
      <c r="M17" s="9">
        <v>0</v>
      </c>
      <c r="N17" s="11" t="s">
        <v>3396</v>
      </c>
      <c r="O17" s="12">
        <v>46217</v>
      </c>
      <c r="P17" s="11" t="s">
        <v>3407</v>
      </c>
      <c r="Q17" s="11" t="s">
        <v>3954</v>
      </c>
      <c r="R17" s="11" t="s">
        <v>3954</v>
      </c>
      <c r="S17" s="11" t="s">
        <v>4221</v>
      </c>
      <c r="T17" s="9">
        <v>138979</v>
      </c>
      <c r="U17" s="9"/>
      <c r="V17" s="9"/>
      <c r="W17" s="11" t="s">
        <v>2465</v>
      </c>
      <c r="X17" s="11" t="s">
        <v>3109</v>
      </c>
      <c r="Y17" s="11" t="s">
        <v>3959</v>
      </c>
      <c r="Z17" s="11" t="s">
        <v>1843</v>
      </c>
      <c r="AA17" s="9">
        <v>20</v>
      </c>
      <c r="AB17" s="9">
        <v>2</v>
      </c>
      <c r="AC17" s="11"/>
      <c r="AD17" s="11" t="s">
        <v>2415</v>
      </c>
      <c r="AE17" s="11" t="s">
        <v>2462</v>
      </c>
      <c r="AF17" s="11" t="s">
        <v>2511</v>
      </c>
      <c r="AG17" s="11" t="s">
        <v>2598</v>
      </c>
      <c r="AH17" s="11" t="s">
        <v>2607</v>
      </c>
      <c r="AI17" s="11"/>
      <c r="AJ17" s="9">
        <v>0</v>
      </c>
      <c r="AK17" s="11" t="s">
        <v>2609</v>
      </c>
      <c r="AL17" s="11" t="s">
        <v>3107</v>
      </c>
      <c r="AM17" s="11"/>
      <c r="AN17" s="11" t="s">
        <v>3196</v>
      </c>
      <c r="AO17" s="11" t="s">
        <v>3340</v>
      </c>
      <c r="AP17" s="11"/>
      <c r="AQ17" s="12">
        <v>46217</v>
      </c>
      <c r="AR17" s="11" t="s">
        <v>3416</v>
      </c>
      <c r="AS17" s="11" t="s">
        <v>3660</v>
      </c>
      <c r="AT17" s="11" t="s">
        <v>3933</v>
      </c>
      <c r="AU17" s="11" t="s">
        <v>3933</v>
      </c>
      <c r="AV17" s="11" t="s">
        <v>3937</v>
      </c>
      <c r="AW17" s="11" t="s">
        <v>2511</v>
      </c>
      <c r="AX17" s="11" t="s">
        <v>2598</v>
      </c>
      <c r="AY17" s="11" t="s">
        <v>3948</v>
      </c>
      <c r="AZ17" s="11"/>
      <c r="BA17" s="11"/>
      <c r="BB17" s="11"/>
      <c r="BC17" s="9">
        <v>2057</v>
      </c>
      <c r="BD17" s="11" t="s">
        <v>3937</v>
      </c>
      <c r="BE17" s="9">
        <v>2633</v>
      </c>
      <c r="BF17" s="9">
        <v>2</v>
      </c>
      <c r="BG17" s="11" t="s">
        <v>3416</v>
      </c>
    </row>
    <row r="18" spans="1:59">
      <c r="A18" s="9">
        <v>135918</v>
      </c>
      <c r="B18" s="11" t="s">
        <v>4168</v>
      </c>
      <c r="C18" s="11" t="s">
        <v>120</v>
      </c>
      <c r="D18" s="11" t="s">
        <v>1146</v>
      </c>
      <c r="E18" s="15">
        <v>1</v>
      </c>
      <c r="F18" s="11" t="s">
        <v>4235</v>
      </c>
      <c r="G18" s="9">
        <v>-755291</v>
      </c>
      <c r="H18" s="15">
        <f t="shared" si="0"/>
        <v>-164.19369565217391</v>
      </c>
      <c r="I18" s="15">
        <f t="shared" si="1"/>
        <v>-164.19369565217391</v>
      </c>
      <c r="J18" s="15">
        <v>164.19369565217391</v>
      </c>
      <c r="K18" s="15">
        <f t="shared" si="2"/>
        <v>164.19369565217391</v>
      </c>
      <c r="L18" s="9"/>
      <c r="M18" s="9">
        <v>0</v>
      </c>
      <c r="N18" s="11" t="s">
        <v>3396</v>
      </c>
      <c r="O18" s="12">
        <v>46225</v>
      </c>
      <c r="P18" s="11" t="s">
        <v>3423</v>
      </c>
      <c r="Q18" s="11" t="s">
        <v>3952</v>
      </c>
      <c r="R18" s="11" t="s">
        <v>3952</v>
      </c>
      <c r="S18" s="11" t="s">
        <v>4213</v>
      </c>
      <c r="T18" s="9">
        <v>139061</v>
      </c>
      <c r="U18" s="9"/>
      <c r="V18" s="9"/>
      <c r="W18" s="11" t="s">
        <v>2465</v>
      </c>
      <c r="X18" s="11" t="s">
        <v>3109</v>
      </c>
      <c r="Y18" s="11" t="s">
        <v>3959</v>
      </c>
      <c r="Z18" s="11" t="s">
        <v>2149</v>
      </c>
      <c r="AA18" s="9">
        <v>20</v>
      </c>
      <c r="AB18" s="9">
        <v>2</v>
      </c>
      <c r="AC18" s="11"/>
      <c r="AD18" s="11" t="s">
        <v>2415</v>
      </c>
      <c r="AE18" s="11" t="s">
        <v>2462</v>
      </c>
      <c r="AF18" s="11" t="s">
        <v>2471</v>
      </c>
      <c r="AG18" s="11" t="s">
        <v>2582</v>
      </c>
      <c r="AH18" s="11" t="s">
        <v>2607</v>
      </c>
      <c r="AI18" s="11"/>
      <c r="AJ18" s="9">
        <v>1</v>
      </c>
      <c r="AK18" s="11" t="s">
        <v>2940</v>
      </c>
      <c r="AL18" s="11" t="s">
        <v>3107</v>
      </c>
      <c r="AM18" s="11"/>
      <c r="AN18" s="11" t="s">
        <v>3238</v>
      </c>
      <c r="AO18" s="11" t="s">
        <v>3366</v>
      </c>
      <c r="AP18" s="11" t="s">
        <v>3400</v>
      </c>
      <c r="AQ18" s="12">
        <v>46225</v>
      </c>
      <c r="AR18" s="11" t="s">
        <v>3416</v>
      </c>
      <c r="AS18" s="11" t="s">
        <v>3807</v>
      </c>
      <c r="AT18" s="11" t="s">
        <v>3933</v>
      </c>
      <c r="AU18" s="11" t="s">
        <v>3934</v>
      </c>
      <c r="AV18" s="11" t="s">
        <v>3937</v>
      </c>
      <c r="AW18" s="11" t="s">
        <v>2471</v>
      </c>
      <c r="AX18" s="11" t="s">
        <v>2582</v>
      </c>
      <c r="AY18" s="11" t="s">
        <v>3948</v>
      </c>
      <c r="AZ18" s="11"/>
      <c r="BA18" s="11"/>
      <c r="BB18" s="11"/>
      <c r="BC18" s="9">
        <v>2057</v>
      </c>
      <c r="BD18" s="11" t="s">
        <v>3937</v>
      </c>
      <c r="BE18" s="9">
        <v>703</v>
      </c>
      <c r="BF18" s="9">
        <v>2</v>
      </c>
      <c r="BG18" s="11" t="s">
        <v>3429</v>
      </c>
    </row>
    <row r="19" spans="1:59">
      <c r="A19" s="9">
        <v>135733</v>
      </c>
      <c r="B19" s="11" t="s">
        <v>4053</v>
      </c>
      <c r="C19" s="11" t="s">
        <v>120</v>
      </c>
      <c r="D19" s="11" t="s">
        <v>756</v>
      </c>
      <c r="E19" s="15">
        <v>1</v>
      </c>
      <c r="F19" s="11" t="s">
        <v>4235</v>
      </c>
      <c r="G19" s="9">
        <v>-780000</v>
      </c>
      <c r="H19" s="15">
        <f t="shared" si="0"/>
        <v>-169.56521739130434</v>
      </c>
      <c r="I19" s="15">
        <f t="shared" si="1"/>
        <v>-169.56521739130434</v>
      </c>
      <c r="J19" s="15">
        <v>169.56521739130434</v>
      </c>
      <c r="K19" s="15">
        <f t="shared" si="2"/>
        <v>169.56521739130434</v>
      </c>
      <c r="L19" s="9"/>
      <c r="M19" s="9">
        <v>0</v>
      </c>
      <c r="N19" s="11" t="s">
        <v>3396</v>
      </c>
      <c r="O19" s="12">
        <v>46217</v>
      </c>
      <c r="P19" s="11" t="s">
        <v>3407</v>
      </c>
      <c r="Q19" s="11" t="s">
        <v>3952</v>
      </c>
      <c r="R19" s="11" t="s">
        <v>3952</v>
      </c>
      <c r="S19" s="11" t="s">
        <v>4221</v>
      </c>
      <c r="T19" s="9">
        <v>138939</v>
      </c>
      <c r="U19" s="9"/>
      <c r="V19" s="9"/>
      <c r="W19" s="11" t="s">
        <v>2465</v>
      </c>
      <c r="X19" s="11" t="s">
        <v>3109</v>
      </c>
      <c r="Y19" s="11" t="s">
        <v>3959</v>
      </c>
      <c r="Z19" s="11" t="s">
        <v>1830</v>
      </c>
      <c r="AA19" s="9">
        <v>20</v>
      </c>
      <c r="AB19" s="9">
        <v>2</v>
      </c>
      <c r="AC19" s="11"/>
      <c r="AD19" s="11" t="s">
        <v>2415</v>
      </c>
      <c r="AE19" s="11" t="s">
        <v>2462</v>
      </c>
      <c r="AF19" s="11" t="s">
        <v>2519</v>
      </c>
      <c r="AG19" s="11" t="s">
        <v>2600</v>
      </c>
      <c r="AH19" s="11" t="s">
        <v>2607</v>
      </c>
      <c r="AI19" s="11"/>
      <c r="AJ19" s="9">
        <v>1</v>
      </c>
      <c r="AK19" s="11" t="s">
        <v>2832</v>
      </c>
      <c r="AL19" s="11" t="s">
        <v>3107</v>
      </c>
      <c r="AM19" s="11"/>
      <c r="AN19" s="11" t="s">
        <v>3192</v>
      </c>
      <c r="AO19" s="11" t="s">
        <v>3337</v>
      </c>
      <c r="AP19" s="11"/>
      <c r="AQ19" s="12">
        <v>46217</v>
      </c>
      <c r="AR19" s="11" t="s">
        <v>3416</v>
      </c>
      <c r="AS19" s="11" t="s">
        <v>3655</v>
      </c>
      <c r="AT19" s="11" t="s">
        <v>3933</v>
      </c>
      <c r="AU19" s="11" t="s">
        <v>3934</v>
      </c>
      <c r="AV19" s="11" t="s">
        <v>3937</v>
      </c>
      <c r="AW19" s="11" t="s">
        <v>2519</v>
      </c>
      <c r="AX19" s="11" t="s">
        <v>2600</v>
      </c>
      <c r="AY19" s="11" t="s">
        <v>3948</v>
      </c>
      <c r="AZ19" s="11"/>
      <c r="BA19" s="11"/>
      <c r="BB19" s="11"/>
      <c r="BC19" s="9">
        <v>2057</v>
      </c>
      <c r="BD19" s="11" t="s">
        <v>3937</v>
      </c>
      <c r="BE19" s="9">
        <v>1817</v>
      </c>
      <c r="BF19" s="9">
        <v>2</v>
      </c>
      <c r="BG19" s="11" t="s">
        <v>3420</v>
      </c>
    </row>
    <row r="20" spans="1:59">
      <c r="A20" s="9">
        <v>135713</v>
      </c>
      <c r="B20" s="11" t="s">
        <v>4018</v>
      </c>
      <c r="C20" s="11" t="s">
        <v>120</v>
      </c>
      <c r="D20" s="11" t="s">
        <v>120</v>
      </c>
      <c r="E20" s="15">
        <v>20</v>
      </c>
      <c r="F20" s="11" t="s">
        <v>4235</v>
      </c>
      <c r="G20" s="9">
        <v>-44000</v>
      </c>
      <c r="H20" s="15">
        <f t="shared" si="0"/>
        <v>-9.5652173913043477</v>
      </c>
      <c r="I20" s="15">
        <f t="shared" si="1"/>
        <v>-191.30434782608694</v>
      </c>
      <c r="J20" s="15">
        <v>191.30434782608694</v>
      </c>
      <c r="K20" s="15">
        <f t="shared" si="2"/>
        <v>191.30434782608694</v>
      </c>
      <c r="L20" s="9"/>
      <c r="M20" s="9">
        <v>0</v>
      </c>
      <c r="N20" s="11" t="s">
        <v>3396</v>
      </c>
      <c r="O20" s="12">
        <v>46216</v>
      </c>
      <c r="P20" s="11" t="s">
        <v>3405</v>
      </c>
      <c r="Q20" s="11" t="s">
        <v>3952</v>
      </c>
      <c r="R20" s="11" t="s">
        <v>3952</v>
      </c>
      <c r="S20" s="11" t="s">
        <v>4230</v>
      </c>
      <c r="T20" s="9">
        <v>138914</v>
      </c>
      <c r="U20" s="9"/>
      <c r="V20" s="9"/>
      <c r="W20" s="11" t="s">
        <v>2465</v>
      </c>
      <c r="X20" s="11" t="s">
        <v>3109</v>
      </c>
      <c r="Y20" s="11" t="s">
        <v>3959</v>
      </c>
      <c r="Z20" s="11" t="s">
        <v>1799</v>
      </c>
      <c r="AA20" s="9">
        <v>0</v>
      </c>
      <c r="AB20" s="9">
        <v>0</v>
      </c>
      <c r="AC20" s="11"/>
      <c r="AD20" s="11" t="s">
        <v>2415</v>
      </c>
      <c r="AE20" s="11" t="s">
        <v>2462</v>
      </c>
      <c r="AF20" s="11" t="s">
        <v>2541</v>
      </c>
      <c r="AG20" s="11" t="s">
        <v>2598</v>
      </c>
      <c r="AH20" s="11" t="s">
        <v>2607</v>
      </c>
      <c r="AI20" s="11"/>
      <c r="AJ20" s="9">
        <v>20</v>
      </c>
      <c r="AK20" s="11" t="s">
        <v>1799</v>
      </c>
      <c r="AL20" s="11" t="s">
        <v>3107</v>
      </c>
      <c r="AM20" s="11"/>
      <c r="AN20" s="11" t="s">
        <v>3186</v>
      </c>
      <c r="AO20" s="11" t="s">
        <v>3186</v>
      </c>
      <c r="AP20" s="11" t="s">
        <v>3400</v>
      </c>
      <c r="AQ20" s="12">
        <v>46216</v>
      </c>
      <c r="AR20" s="11" t="s">
        <v>3416</v>
      </c>
      <c r="AS20" s="11" t="s">
        <v>3638</v>
      </c>
      <c r="AT20" s="11" t="s">
        <v>3933</v>
      </c>
      <c r="AU20" s="11" t="s">
        <v>3934</v>
      </c>
      <c r="AV20" s="11" t="s">
        <v>3937</v>
      </c>
      <c r="AW20" s="11" t="s">
        <v>2541</v>
      </c>
      <c r="AX20" s="11" t="s">
        <v>2598</v>
      </c>
      <c r="AY20" s="11" t="s">
        <v>3948</v>
      </c>
      <c r="AZ20" s="11"/>
      <c r="BA20" s="11"/>
      <c r="BB20" s="11"/>
      <c r="BC20" s="9">
        <v>2057</v>
      </c>
      <c r="BD20" s="11" t="s">
        <v>3937</v>
      </c>
      <c r="BE20" s="9">
        <v>6102</v>
      </c>
      <c r="BF20" s="9">
        <v>2</v>
      </c>
      <c r="BG20" s="11" t="s">
        <v>3412</v>
      </c>
    </row>
    <row r="21" spans="1:59">
      <c r="A21" s="9">
        <v>136032</v>
      </c>
      <c r="B21" s="11" t="s">
        <v>4088</v>
      </c>
      <c r="C21" s="11" t="s">
        <v>120</v>
      </c>
      <c r="D21" s="11" t="s">
        <v>1</v>
      </c>
      <c r="E21" s="15">
        <v>1</v>
      </c>
      <c r="F21" s="11" t="s">
        <v>4235</v>
      </c>
      <c r="G21" s="9">
        <v>-1125000</v>
      </c>
      <c r="H21" s="15">
        <f t="shared" si="0"/>
        <v>-244.56521739130434</v>
      </c>
      <c r="I21" s="15">
        <f t="shared" si="1"/>
        <v>-244.56521739130434</v>
      </c>
      <c r="J21" s="15">
        <v>244.56521739130434</v>
      </c>
      <c r="K21" s="15">
        <f t="shared" si="2"/>
        <v>244.56521739130434</v>
      </c>
      <c r="L21" s="9"/>
      <c r="M21" s="9">
        <v>0</v>
      </c>
      <c r="N21" s="11" t="s">
        <v>3396</v>
      </c>
      <c r="O21" s="12">
        <v>46233</v>
      </c>
      <c r="P21" s="11" t="s">
        <v>3426</v>
      </c>
      <c r="Q21" s="11" t="s">
        <v>3952</v>
      </c>
      <c r="R21" s="11" t="s">
        <v>3952</v>
      </c>
      <c r="S21" s="11" t="s">
        <v>4221</v>
      </c>
      <c r="T21" s="9">
        <v>139230</v>
      </c>
      <c r="U21" s="9"/>
      <c r="V21" s="9"/>
      <c r="W21" s="11" t="s">
        <v>2465</v>
      </c>
      <c r="X21" s="11" t="s">
        <v>3109</v>
      </c>
      <c r="Y21" s="11" t="s">
        <v>3959</v>
      </c>
      <c r="Z21" s="11" t="s">
        <v>2337</v>
      </c>
      <c r="AA21" s="9">
        <v>20</v>
      </c>
      <c r="AB21" s="9">
        <v>2</v>
      </c>
      <c r="AC21" s="11"/>
      <c r="AD21" s="11" t="s">
        <v>2415</v>
      </c>
      <c r="AE21" s="11" t="s">
        <v>2462</v>
      </c>
      <c r="AF21" s="11" t="s">
        <v>2509</v>
      </c>
      <c r="AG21" s="11" t="s">
        <v>2593</v>
      </c>
      <c r="AH21" s="11" t="s">
        <v>2607</v>
      </c>
      <c r="AI21" s="11"/>
      <c r="AJ21" s="9">
        <v>1</v>
      </c>
      <c r="AK21" s="11" t="s">
        <v>3058</v>
      </c>
      <c r="AL21" s="11" t="s">
        <v>3107</v>
      </c>
      <c r="AM21" s="11"/>
      <c r="AN21" s="11" t="s">
        <v>3270</v>
      </c>
      <c r="AO21" s="11" t="s">
        <v>3390</v>
      </c>
      <c r="AP21" s="11"/>
      <c r="AQ21" s="12">
        <v>46233</v>
      </c>
      <c r="AR21" s="11" t="s">
        <v>3416</v>
      </c>
      <c r="AS21" s="11" t="s">
        <v>3913</v>
      </c>
      <c r="AT21" s="11" t="s">
        <v>3933</v>
      </c>
      <c r="AU21" s="11" t="s">
        <v>3934</v>
      </c>
      <c r="AV21" s="11" t="s">
        <v>3937</v>
      </c>
      <c r="AW21" s="11" t="s">
        <v>2509</v>
      </c>
      <c r="AX21" s="11" t="s">
        <v>2593</v>
      </c>
      <c r="AY21" s="11" t="s">
        <v>3948</v>
      </c>
      <c r="AZ21" s="11"/>
      <c r="BA21" s="11"/>
      <c r="BB21" s="11"/>
      <c r="BC21" s="9">
        <v>2057</v>
      </c>
      <c r="BD21" s="11" t="s">
        <v>3937</v>
      </c>
      <c r="BE21" s="9">
        <v>1</v>
      </c>
      <c r="BF21" s="9">
        <v>2</v>
      </c>
      <c r="BG21" s="11" t="s">
        <v>4639</v>
      </c>
    </row>
    <row r="22" spans="1:59">
      <c r="A22" s="9">
        <v>136003</v>
      </c>
      <c r="B22" s="11" t="s">
        <v>3982</v>
      </c>
      <c r="C22" s="11" t="s">
        <v>120</v>
      </c>
      <c r="D22" s="11" t="s">
        <v>589</v>
      </c>
      <c r="E22" s="15">
        <v>1</v>
      </c>
      <c r="F22" s="11" t="s">
        <v>4235</v>
      </c>
      <c r="G22" s="9">
        <v>-1748985</v>
      </c>
      <c r="H22" s="15">
        <f t="shared" si="0"/>
        <v>-380.21413043478259</v>
      </c>
      <c r="I22" s="15">
        <f t="shared" si="1"/>
        <v>-380.21413043478259</v>
      </c>
      <c r="J22" s="15">
        <v>380.21413043478259</v>
      </c>
      <c r="K22" s="15">
        <f t="shared" si="2"/>
        <v>380.21413043478259</v>
      </c>
      <c r="L22" s="9"/>
      <c r="M22" s="9">
        <v>0</v>
      </c>
      <c r="N22" s="11" t="s">
        <v>3396</v>
      </c>
      <c r="O22" s="12">
        <v>46232</v>
      </c>
      <c r="P22" s="11" t="s">
        <v>3419</v>
      </c>
      <c r="Q22" s="11" t="s">
        <v>3953</v>
      </c>
      <c r="R22" s="11" t="s">
        <v>3954</v>
      </c>
      <c r="S22" s="11" t="s">
        <v>4221</v>
      </c>
      <c r="T22" s="9">
        <v>139211</v>
      </c>
      <c r="U22" s="9"/>
      <c r="V22" s="9"/>
      <c r="W22" s="11" t="s">
        <v>2465</v>
      </c>
      <c r="X22" s="11" t="s">
        <v>3109</v>
      </c>
      <c r="Y22" s="11" t="s">
        <v>3959</v>
      </c>
      <c r="Z22" s="11" t="s">
        <v>2251</v>
      </c>
      <c r="AA22" s="9">
        <v>20</v>
      </c>
      <c r="AB22" s="9">
        <v>5</v>
      </c>
      <c r="AC22" s="11"/>
      <c r="AD22" s="11" t="s">
        <v>2415</v>
      </c>
      <c r="AE22" s="11" t="s">
        <v>2462</v>
      </c>
      <c r="AF22" s="11" t="s">
        <v>2511</v>
      </c>
      <c r="AG22" s="11" t="s">
        <v>2598</v>
      </c>
      <c r="AH22" s="11" t="s">
        <v>2607</v>
      </c>
      <c r="AI22" s="11"/>
      <c r="AJ22" s="9">
        <v>0</v>
      </c>
      <c r="AK22" s="11" t="s">
        <v>2609</v>
      </c>
      <c r="AL22" s="11" t="s">
        <v>3107</v>
      </c>
      <c r="AM22" s="11"/>
      <c r="AN22" s="11" t="s">
        <v>3258</v>
      </c>
      <c r="AO22" s="11" t="s">
        <v>3379</v>
      </c>
      <c r="AP22" s="11"/>
      <c r="AQ22" s="12">
        <v>46232</v>
      </c>
      <c r="AR22" s="11" t="s">
        <v>3416</v>
      </c>
      <c r="AS22" s="11" t="s">
        <v>3888</v>
      </c>
      <c r="AT22" s="11" t="s">
        <v>3933</v>
      </c>
      <c r="AU22" s="11" t="s">
        <v>3933</v>
      </c>
      <c r="AV22" s="11" t="s">
        <v>3937</v>
      </c>
      <c r="AW22" s="11" t="s">
        <v>2511</v>
      </c>
      <c r="AX22" s="11" t="s">
        <v>2598</v>
      </c>
      <c r="AY22" s="11" t="s">
        <v>3948</v>
      </c>
      <c r="AZ22" s="11"/>
      <c r="BA22" s="11"/>
      <c r="BB22" s="11"/>
      <c r="BC22" s="9">
        <v>2057</v>
      </c>
      <c r="BD22" s="11" t="s">
        <v>3937</v>
      </c>
      <c r="BE22" s="9">
        <v>2633</v>
      </c>
      <c r="BF22" s="9">
        <v>5</v>
      </c>
      <c r="BG22" s="11" t="s">
        <v>3416</v>
      </c>
    </row>
    <row r="23" spans="1:59">
      <c r="A23" s="9">
        <v>135968</v>
      </c>
      <c r="B23" s="11" t="s">
        <v>3982</v>
      </c>
      <c r="C23" s="11" t="s">
        <v>120</v>
      </c>
      <c r="D23" s="11" t="s">
        <v>1229</v>
      </c>
      <c r="E23" s="15">
        <v>1</v>
      </c>
      <c r="F23" s="11" t="s">
        <v>4235</v>
      </c>
      <c r="G23" s="9">
        <v>-3273900</v>
      </c>
      <c r="H23" s="15">
        <f t="shared" si="0"/>
        <v>-711.71739130434787</v>
      </c>
      <c r="I23" s="15">
        <f t="shared" si="1"/>
        <v>-711.71739130434787</v>
      </c>
      <c r="J23" s="15">
        <v>711.71739130434787</v>
      </c>
      <c r="K23" s="15">
        <f t="shared" si="2"/>
        <v>711.71739130434787</v>
      </c>
      <c r="L23" s="9"/>
      <c r="M23" s="9">
        <v>0</v>
      </c>
      <c r="N23" s="11" t="s">
        <v>3396</v>
      </c>
      <c r="O23" s="12">
        <v>46226</v>
      </c>
      <c r="P23" s="11" t="s">
        <v>3421</v>
      </c>
      <c r="Q23" s="11" t="s">
        <v>3953</v>
      </c>
      <c r="R23" s="11" t="s">
        <v>3954</v>
      </c>
      <c r="S23" s="11" t="s">
        <v>4221</v>
      </c>
      <c r="T23" s="9">
        <v>139132</v>
      </c>
      <c r="U23" s="9"/>
      <c r="V23" s="9"/>
      <c r="W23" s="11" t="s">
        <v>2465</v>
      </c>
      <c r="X23" s="11" t="s">
        <v>3109</v>
      </c>
      <c r="Y23" s="11" t="s">
        <v>3959</v>
      </c>
      <c r="Z23" s="11" t="s">
        <v>2207</v>
      </c>
      <c r="AA23" s="9">
        <v>20</v>
      </c>
      <c r="AB23" s="9">
        <v>2</v>
      </c>
      <c r="AC23" s="11"/>
      <c r="AD23" s="11" t="s">
        <v>2415</v>
      </c>
      <c r="AE23" s="11" t="s">
        <v>2462</v>
      </c>
      <c r="AF23" s="11" t="s">
        <v>2511</v>
      </c>
      <c r="AG23" s="11" t="s">
        <v>2598</v>
      </c>
      <c r="AH23" s="11" t="s">
        <v>2607</v>
      </c>
      <c r="AI23" s="11"/>
      <c r="AJ23" s="9">
        <v>0</v>
      </c>
      <c r="AK23" s="11" t="s">
        <v>2609</v>
      </c>
      <c r="AL23" s="11" t="s">
        <v>3107</v>
      </c>
      <c r="AM23" s="11"/>
      <c r="AN23" s="11" t="s">
        <v>3246</v>
      </c>
      <c r="AO23" s="11" t="s">
        <v>3370</v>
      </c>
      <c r="AP23" s="11"/>
      <c r="AQ23" s="12">
        <v>46226</v>
      </c>
      <c r="AR23" s="11" t="s">
        <v>3416</v>
      </c>
      <c r="AS23" s="11" t="s">
        <v>3855</v>
      </c>
      <c r="AT23" s="11" t="s">
        <v>3933</v>
      </c>
      <c r="AU23" s="11" t="s">
        <v>3933</v>
      </c>
      <c r="AV23" s="11" t="s">
        <v>3937</v>
      </c>
      <c r="AW23" s="11" t="s">
        <v>2511</v>
      </c>
      <c r="AX23" s="11" t="s">
        <v>2598</v>
      </c>
      <c r="AY23" s="11" t="s">
        <v>3948</v>
      </c>
      <c r="AZ23" s="11"/>
      <c r="BA23" s="11"/>
      <c r="BB23" s="11"/>
      <c r="BC23" s="9">
        <v>2057</v>
      </c>
      <c r="BD23" s="11" t="s">
        <v>3937</v>
      </c>
      <c r="BE23" s="9">
        <v>2633</v>
      </c>
      <c r="BF23" s="9">
        <v>2</v>
      </c>
      <c r="BG23" s="11" t="s">
        <v>3416</v>
      </c>
    </row>
    <row r="24" spans="1:59">
      <c r="A24" s="9">
        <v>135532</v>
      </c>
      <c r="B24" s="11" t="s">
        <v>3991</v>
      </c>
      <c r="C24" s="11" t="s">
        <v>120</v>
      </c>
      <c r="D24" s="11" t="s">
        <v>120</v>
      </c>
      <c r="E24" s="15">
        <v>1</v>
      </c>
      <c r="F24" s="11" t="s">
        <v>4235</v>
      </c>
      <c r="G24" s="9">
        <v>-3792000</v>
      </c>
      <c r="H24" s="15">
        <f t="shared" si="0"/>
        <v>-824.3478260869565</v>
      </c>
      <c r="I24" s="15">
        <f t="shared" si="1"/>
        <v>-824.3478260869565</v>
      </c>
      <c r="J24" s="15">
        <v>824.3478260869565</v>
      </c>
      <c r="K24" s="15">
        <f t="shared" si="2"/>
        <v>824.3478260869565</v>
      </c>
      <c r="L24" s="9"/>
      <c r="M24" s="9">
        <v>0</v>
      </c>
      <c r="N24" s="11" t="s">
        <v>3396</v>
      </c>
      <c r="O24" s="12">
        <v>46209</v>
      </c>
      <c r="P24" s="11" t="s">
        <v>3402</v>
      </c>
      <c r="Q24" s="11" t="s">
        <v>3952</v>
      </c>
      <c r="R24" s="11" t="s">
        <v>3952</v>
      </c>
      <c r="S24" s="11" t="s">
        <v>4221</v>
      </c>
      <c r="T24" s="9">
        <v>138767</v>
      </c>
      <c r="U24" s="9"/>
      <c r="V24" s="9"/>
      <c r="W24" s="11" t="s">
        <v>2465</v>
      </c>
      <c r="X24" s="11" t="s">
        <v>3109</v>
      </c>
      <c r="Y24" s="11" t="s">
        <v>3959</v>
      </c>
      <c r="Z24" s="11" t="s">
        <v>1486</v>
      </c>
      <c r="AA24" s="9">
        <v>20</v>
      </c>
      <c r="AB24" s="9">
        <v>3</v>
      </c>
      <c r="AC24" s="11"/>
      <c r="AD24" s="11" t="s">
        <v>2415</v>
      </c>
      <c r="AE24" s="11" t="s">
        <v>2462</v>
      </c>
      <c r="AF24" s="11" t="s">
        <v>2488</v>
      </c>
      <c r="AG24" s="11" t="s">
        <v>2593</v>
      </c>
      <c r="AH24" s="11" t="s">
        <v>2607</v>
      </c>
      <c r="AI24" s="11"/>
      <c r="AJ24" s="9">
        <v>1</v>
      </c>
      <c r="AK24" s="11" t="s">
        <v>2636</v>
      </c>
      <c r="AL24" s="11" t="s">
        <v>3107</v>
      </c>
      <c r="AM24" s="11"/>
      <c r="AN24" s="11" t="s">
        <v>3122</v>
      </c>
      <c r="AO24" s="11" t="s">
        <v>3283</v>
      </c>
      <c r="AP24" s="11" t="s">
        <v>3400</v>
      </c>
      <c r="AQ24" s="12">
        <v>46209</v>
      </c>
      <c r="AR24" s="11" t="s">
        <v>3416</v>
      </c>
      <c r="AS24" s="11" t="s">
        <v>3467</v>
      </c>
      <c r="AT24" s="11" t="s">
        <v>3933</v>
      </c>
      <c r="AU24" s="11" t="s">
        <v>3934</v>
      </c>
      <c r="AV24" s="11" t="s">
        <v>3937</v>
      </c>
      <c r="AW24" s="11" t="s">
        <v>2488</v>
      </c>
      <c r="AX24" s="11" t="s">
        <v>2593</v>
      </c>
      <c r="AY24" s="11" t="s">
        <v>3948</v>
      </c>
      <c r="AZ24" s="11"/>
      <c r="BA24" s="11"/>
      <c r="BB24" s="11"/>
      <c r="BC24" s="9">
        <v>2057</v>
      </c>
      <c r="BD24" s="11" t="s">
        <v>3937</v>
      </c>
      <c r="BE24" s="9">
        <v>1893</v>
      </c>
      <c r="BF24" s="9">
        <v>3</v>
      </c>
      <c r="BG24" s="11" t="s">
        <v>3402</v>
      </c>
    </row>
    <row r="25" spans="1:59">
      <c r="A25" s="9">
        <v>135651</v>
      </c>
      <c r="B25" s="11" t="s">
        <v>3982</v>
      </c>
      <c r="C25" s="11" t="s">
        <v>120</v>
      </c>
      <c r="D25" s="11" t="s">
        <v>598</v>
      </c>
      <c r="E25" s="15">
        <v>1</v>
      </c>
      <c r="F25" s="11" t="s">
        <v>4235</v>
      </c>
      <c r="G25" s="9">
        <v>-4329240</v>
      </c>
      <c r="H25" s="15">
        <f t="shared" si="0"/>
        <v>-941.1391304347826</v>
      </c>
      <c r="I25" s="15">
        <f t="shared" si="1"/>
        <v>-941.1391304347826</v>
      </c>
      <c r="J25" s="15">
        <v>941.1391304347826</v>
      </c>
      <c r="K25" s="15">
        <f t="shared" si="2"/>
        <v>941.1391304347826</v>
      </c>
      <c r="L25" s="9"/>
      <c r="M25" s="9">
        <v>0</v>
      </c>
      <c r="N25" s="11" t="s">
        <v>3396</v>
      </c>
      <c r="O25" s="12">
        <v>46211</v>
      </c>
      <c r="P25" s="11" t="s">
        <v>3409</v>
      </c>
      <c r="Q25" s="11" t="s">
        <v>3953</v>
      </c>
      <c r="R25" s="11" t="s">
        <v>3954</v>
      </c>
      <c r="S25" s="11" t="s">
        <v>4221</v>
      </c>
      <c r="T25" s="9">
        <v>138788</v>
      </c>
      <c r="U25" s="9"/>
      <c r="V25" s="9"/>
      <c r="W25" s="11" t="s">
        <v>2465</v>
      </c>
      <c r="X25" s="11" t="s">
        <v>3109</v>
      </c>
      <c r="Y25" s="11" t="s">
        <v>3959</v>
      </c>
      <c r="Z25" s="11" t="s">
        <v>1710</v>
      </c>
      <c r="AA25" s="9">
        <v>20</v>
      </c>
      <c r="AB25" s="9">
        <v>2</v>
      </c>
      <c r="AC25" s="11"/>
      <c r="AD25" s="11" t="s">
        <v>2415</v>
      </c>
      <c r="AE25" s="11" t="s">
        <v>2462</v>
      </c>
      <c r="AF25" s="11" t="s">
        <v>2528</v>
      </c>
      <c r="AG25" s="11" t="s">
        <v>2598</v>
      </c>
      <c r="AH25" s="11" t="s">
        <v>2607</v>
      </c>
      <c r="AI25" s="11"/>
      <c r="AJ25" s="9">
        <v>0</v>
      </c>
      <c r="AK25" s="11" t="s">
        <v>2609</v>
      </c>
      <c r="AL25" s="11" t="s">
        <v>3107</v>
      </c>
      <c r="AM25" s="11"/>
      <c r="AN25" s="11" t="s">
        <v>3167</v>
      </c>
      <c r="AO25" s="11" t="s">
        <v>3318</v>
      </c>
      <c r="AP25" s="11"/>
      <c r="AQ25" s="12">
        <v>46211</v>
      </c>
      <c r="AR25" s="11" t="s">
        <v>3416</v>
      </c>
      <c r="AS25" s="11" t="s">
        <v>3578</v>
      </c>
      <c r="AT25" s="11" t="s">
        <v>3933</v>
      </c>
      <c r="AU25" s="11" t="s">
        <v>3933</v>
      </c>
      <c r="AV25" s="11" t="s">
        <v>3937</v>
      </c>
      <c r="AW25" s="11" t="s">
        <v>2528</v>
      </c>
      <c r="AX25" s="11" t="s">
        <v>2598</v>
      </c>
      <c r="AY25" s="11" t="s">
        <v>3948</v>
      </c>
      <c r="AZ25" s="11"/>
      <c r="BA25" s="11"/>
      <c r="BB25" s="11"/>
      <c r="BC25" s="9">
        <v>2057</v>
      </c>
      <c r="BD25" s="11" t="s">
        <v>3937</v>
      </c>
      <c r="BE25" s="9">
        <v>2633</v>
      </c>
      <c r="BF25" s="9">
        <v>2</v>
      </c>
      <c r="BG25" s="11" t="s">
        <v>3416</v>
      </c>
    </row>
    <row r="26" spans="1:59">
      <c r="A26" s="9">
        <v>136039</v>
      </c>
      <c r="B26" s="11" t="s">
        <v>4014</v>
      </c>
      <c r="C26" s="11" t="s">
        <v>120</v>
      </c>
      <c r="D26" s="11" t="s">
        <v>598</v>
      </c>
      <c r="E26" s="15">
        <v>1</v>
      </c>
      <c r="F26" s="11" t="s">
        <v>4235</v>
      </c>
      <c r="G26" s="9">
        <v>-4534181</v>
      </c>
      <c r="H26" s="15">
        <f t="shared" si="0"/>
        <v>-985.69152173913039</v>
      </c>
      <c r="I26" s="15">
        <f t="shared" si="1"/>
        <v>-985.69152173913039</v>
      </c>
      <c r="J26" s="15">
        <v>985.69152173913039</v>
      </c>
      <c r="K26" s="15">
        <f t="shared" si="2"/>
        <v>985.69152173913039</v>
      </c>
      <c r="L26" s="9"/>
      <c r="M26" s="9">
        <v>0</v>
      </c>
      <c r="N26" s="11" t="s">
        <v>3396</v>
      </c>
      <c r="O26" s="12">
        <v>46233</v>
      </c>
      <c r="P26" s="11" t="s">
        <v>3426</v>
      </c>
      <c r="Q26" s="11" t="s">
        <v>3952</v>
      </c>
      <c r="R26" s="11" t="s">
        <v>3952</v>
      </c>
      <c r="S26" s="11" t="s">
        <v>4221</v>
      </c>
      <c r="T26" s="9">
        <v>139301</v>
      </c>
      <c r="U26" s="9"/>
      <c r="V26" s="9"/>
      <c r="W26" s="11" t="s">
        <v>2465</v>
      </c>
      <c r="X26" s="11" t="s">
        <v>3109</v>
      </c>
      <c r="Y26" s="11" t="s">
        <v>3959</v>
      </c>
      <c r="Z26" s="11" t="s">
        <v>2347</v>
      </c>
      <c r="AA26" s="9">
        <v>20</v>
      </c>
      <c r="AB26" s="9">
        <v>4</v>
      </c>
      <c r="AC26" s="11"/>
      <c r="AD26" s="11" t="s">
        <v>2415</v>
      </c>
      <c r="AE26" s="11" t="s">
        <v>2462</v>
      </c>
      <c r="AF26" s="11" t="s">
        <v>2511</v>
      </c>
      <c r="AG26" s="11" t="s">
        <v>2598</v>
      </c>
      <c r="AH26" s="11" t="s">
        <v>2607</v>
      </c>
      <c r="AI26" s="11"/>
      <c r="AJ26" s="9">
        <v>1</v>
      </c>
      <c r="AK26" s="11" t="s">
        <v>3065</v>
      </c>
      <c r="AL26" s="11" t="s">
        <v>3107</v>
      </c>
      <c r="AM26" s="11"/>
      <c r="AN26" s="11" t="s">
        <v>3272</v>
      </c>
      <c r="AO26" s="11" t="s">
        <v>3392</v>
      </c>
      <c r="AP26" s="11"/>
      <c r="AQ26" s="12">
        <v>46233</v>
      </c>
      <c r="AR26" s="11" t="s">
        <v>3416</v>
      </c>
      <c r="AS26" s="11" t="s">
        <v>3919</v>
      </c>
      <c r="AT26" s="11" t="s">
        <v>3933</v>
      </c>
      <c r="AU26" s="11" t="s">
        <v>3933</v>
      </c>
      <c r="AV26" s="11" t="s">
        <v>3937</v>
      </c>
      <c r="AW26" s="11" t="s">
        <v>2511</v>
      </c>
      <c r="AX26" s="11" t="s">
        <v>2598</v>
      </c>
      <c r="AY26" s="11" t="s">
        <v>3948</v>
      </c>
      <c r="AZ26" s="11"/>
      <c r="BA26" s="11"/>
      <c r="BB26" s="11"/>
      <c r="BC26" s="9">
        <v>2057</v>
      </c>
      <c r="BD26" s="11" t="s">
        <v>3937</v>
      </c>
      <c r="BE26" s="9">
        <v>2053</v>
      </c>
      <c r="BF26" s="9">
        <v>4</v>
      </c>
      <c r="BG26" s="11" t="s">
        <v>3416</v>
      </c>
    </row>
    <row r="27" spans="1:59">
      <c r="A27" s="9">
        <v>135742</v>
      </c>
      <c r="B27" s="11" t="s">
        <v>4090</v>
      </c>
      <c r="C27" s="11" t="s">
        <v>120</v>
      </c>
      <c r="D27" s="11" t="s">
        <v>1</v>
      </c>
      <c r="E27" s="15">
        <v>1</v>
      </c>
      <c r="F27" s="11" t="s">
        <v>4235</v>
      </c>
      <c r="G27" s="9">
        <v>-5378760</v>
      </c>
      <c r="H27" s="15">
        <f t="shared" si="0"/>
        <v>-1169.2956521739131</v>
      </c>
      <c r="I27" s="15">
        <f t="shared" si="1"/>
        <v>-1169.2956521739131</v>
      </c>
      <c r="J27" s="15">
        <v>1169.2956521739131</v>
      </c>
      <c r="K27" s="15">
        <f t="shared" si="2"/>
        <v>1169.2956521739131</v>
      </c>
      <c r="L27" s="9"/>
      <c r="M27" s="9">
        <v>0</v>
      </c>
      <c r="N27" s="11" t="s">
        <v>3396</v>
      </c>
      <c r="O27" s="12">
        <v>46217</v>
      </c>
      <c r="P27" s="11" t="s">
        <v>3407</v>
      </c>
      <c r="Q27" s="11" t="s">
        <v>3952</v>
      </c>
      <c r="R27" s="11" t="s">
        <v>3952</v>
      </c>
      <c r="S27" s="11" t="s">
        <v>4221</v>
      </c>
      <c r="T27" s="9">
        <v>139004</v>
      </c>
      <c r="U27" s="9"/>
      <c r="V27" s="9"/>
      <c r="W27" s="11" t="s">
        <v>2465</v>
      </c>
      <c r="X27" s="11" t="s">
        <v>3109</v>
      </c>
      <c r="Y27" s="11" t="s">
        <v>3959</v>
      </c>
      <c r="Z27" s="11" t="s">
        <v>1849</v>
      </c>
      <c r="AA27" s="9">
        <v>20</v>
      </c>
      <c r="AB27" s="9">
        <v>2</v>
      </c>
      <c r="AC27" s="11"/>
      <c r="AD27" s="11" t="s">
        <v>2415</v>
      </c>
      <c r="AE27" s="11" t="s">
        <v>2462</v>
      </c>
      <c r="AF27" s="11" t="s">
        <v>2525</v>
      </c>
      <c r="AG27" s="11" t="s">
        <v>2598</v>
      </c>
      <c r="AH27" s="11" t="s">
        <v>2607</v>
      </c>
      <c r="AI27" s="11"/>
      <c r="AJ27" s="9">
        <v>1</v>
      </c>
      <c r="AK27" s="11" t="s">
        <v>2841</v>
      </c>
      <c r="AL27" s="11" t="s">
        <v>3107</v>
      </c>
      <c r="AM27" s="11"/>
      <c r="AN27" s="11" t="s">
        <v>3198</v>
      </c>
      <c r="AO27" s="11" t="s">
        <v>3342</v>
      </c>
      <c r="AP27" s="11"/>
      <c r="AQ27" s="12">
        <v>46217</v>
      </c>
      <c r="AR27" s="11" t="s">
        <v>3416</v>
      </c>
      <c r="AS27" s="11" t="s">
        <v>3664</v>
      </c>
      <c r="AT27" s="11" t="s">
        <v>3933</v>
      </c>
      <c r="AU27" s="11" t="s">
        <v>3933</v>
      </c>
      <c r="AV27" s="11" t="s">
        <v>3937</v>
      </c>
      <c r="AW27" s="11" t="s">
        <v>2525</v>
      </c>
      <c r="AX27" s="11" t="s">
        <v>2598</v>
      </c>
      <c r="AY27" s="11" t="s">
        <v>3948</v>
      </c>
      <c r="AZ27" s="11"/>
      <c r="BA27" s="11"/>
      <c r="BB27" s="11"/>
      <c r="BC27" s="9">
        <v>2057</v>
      </c>
      <c r="BD27" s="11" t="s">
        <v>3937</v>
      </c>
      <c r="BE27" s="9">
        <v>3678</v>
      </c>
      <c r="BF27" s="9">
        <v>2</v>
      </c>
      <c r="BG27" s="11" t="s">
        <v>3420</v>
      </c>
    </row>
    <row r="28" spans="1:59">
      <c r="A28" s="9">
        <v>135745</v>
      </c>
      <c r="B28" s="11" t="s">
        <v>3982</v>
      </c>
      <c r="C28" s="11" t="s">
        <v>120</v>
      </c>
      <c r="D28" s="11" t="s">
        <v>251</v>
      </c>
      <c r="E28" s="15">
        <v>1</v>
      </c>
      <c r="F28" s="11" t="s">
        <v>4235</v>
      </c>
      <c r="G28" s="9">
        <v>-5887200</v>
      </c>
      <c r="H28" s="15">
        <f t="shared" si="0"/>
        <v>-1279.8260869565217</v>
      </c>
      <c r="I28" s="15">
        <f t="shared" si="1"/>
        <v>-1279.8260869565217</v>
      </c>
      <c r="J28" s="15">
        <v>1279.8260869565217</v>
      </c>
      <c r="K28" s="15">
        <f t="shared" si="2"/>
        <v>1279.8260869565217</v>
      </c>
      <c r="L28" s="9"/>
      <c r="M28" s="9">
        <v>0</v>
      </c>
      <c r="N28" s="11" t="s">
        <v>3396</v>
      </c>
      <c r="O28" s="12">
        <v>46217</v>
      </c>
      <c r="P28" s="11" t="s">
        <v>3407</v>
      </c>
      <c r="Q28" s="11" t="s">
        <v>3953</v>
      </c>
      <c r="R28" s="11" t="s">
        <v>3954</v>
      </c>
      <c r="S28" s="11" t="s">
        <v>4221</v>
      </c>
      <c r="T28" s="9">
        <v>138960</v>
      </c>
      <c r="U28" s="9"/>
      <c r="V28" s="9"/>
      <c r="W28" s="11" t="s">
        <v>2465</v>
      </c>
      <c r="X28" s="11" t="s">
        <v>3109</v>
      </c>
      <c r="Y28" s="11" t="s">
        <v>3959</v>
      </c>
      <c r="Z28" s="11" t="s">
        <v>1854</v>
      </c>
      <c r="AA28" s="9">
        <v>20</v>
      </c>
      <c r="AB28" s="9">
        <v>2</v>
      </c>
      <c r="AC28" s="11"/>
      <c r="AD28" s="11" t="s">
        <v>2415</v>
      </c>
      <c r="AE28" s="11" t="s">
        <v>2462</v>
      </c>
      <c r="AF28" s="11" t="s">
        <v>2527</v>
      </c>
      <c r="AG28" s="11" t="s">
        <v>2593</v>
      </c>
      <c r="AH28" s="11" t="s">
        <v>2607</v>
      </c>
      <c r="AI28" s="11"/>
      <c r="AJ28" s="9">
        <v>0</v>
      </c>
      <c r="AK28" s="11" t="s">
        <v>2609</v>
      </c>
      <c r="AL28" s="11" t="s">
        <v>3107</v>
      </c>
      <c r="AM28" s="11"/>
      <c r="AN28" s="11" t="s">
        <v>3200</v>
      </c>
      <c r="AO28" s="11" t="s">
        <v>3344</v>
      </c>
      <c r="AP28" s="11" t="s">
        <v>3400</v>
      </c>
      <c r="AQ28" s="12">
        <v>46217</v>
      </c>
      <c r="AR28" s="11" t="s">
        <v>3416</v>
      </c>
      <c r="AS28" s="11" t="s">
        <v>3667</v>
      </c>
      <c r="AT28" s="11" t="s">
        <v>3933</v>
      </c>
      <c r="AU28" s="11" t="s">
        <v>3933</v>
      </c>
      <c r="AV28" s="11" t="s">
        <v>3937</v>
      </c>
      <c r="AW28" s="11" t="s">
        <v>2527</v>
      </c>
      <c r="AX28" s="11" t="s">
        <v>2593</v>
      </c>
      <c r="AY28" s="11" t="s">
        <v>3948</v>
      </c>
      <c r="AZ28" s="11"/>
      <c r="BA28" s="11"/>
      <c r="BB28" s="11"/>
      <c r="BC28" s="9">
        <v>2057</v>
      </c>
      <c r="BD28" s="11" t="s">
        <v>3937</v>
      </c>
      <c r="BE28" s="9">
        <v>2633</v>
      </c>
      <c r="BF28" s="9">
        <v>2</v>
      </c>
      <c r="BG28" s="11" t="s">
        <v>3416</v>
      </c>
    </row>
    <row r="29" spans="1:59">
      <c r="A29" s="9">
        <v>135970</v>
      </c>
      <c r="B29" s="11" t="s">
        <v>4014</v>
      </c>
      <c r="C29" s="11" t="s">
        <v>120</v>
      </c>
      <c r="D29" s="11" t="s">
        <v>1229</v>
      </c>
      <c r="E29" s="15">
        <v>1</v>
      </c>
      <c r="F29" s="11" t="s">
        <v>4235</v>
      </c>
      <c r="G29" s="9">
        <v>-6210566</v>
      </c>
      <c r="H29" s="15">
        <f t="shared" si="0"/>
        <v>-1350.1230434782608</v>
      </c>
      <c r="I29" s="15">
        <f t="shared" si="1"/>
        <v>-1350.1230434782608</v>
      </c>
      <c r="J29" s="15">
        <v>1350.1230434782608</v>
      </c>
      <c r="K29" s="15">
        <f t="shared" si="2"/>
        <v>1350.1230434782608</v>
      </c>
      <c r="L29" s="9"/>
      <c r="M29" s="9">
        <v>0</v>
      </c>
      <c r="N29" s="11" t="s">
        <v>3396</v>
      </c>
      <c r="O29" s="12">
        <v>46226</v>
      </c>
      <c r="P29" s="11" t="s">
        <v>3421</v>
      </c>
      <c r="Q29" s="11" t="s">
        <v>3953</v>
      </c>
      <c r="R29" s="11" t="s">
        <v>3954</v>
      </c>
      <c r="S29" s="11" t="s">
        <v>4221</v>
      </c>
      <c r="T29" s="9">
        <v>139141</v>
      </c>
      <c r="U29" s="9"/>
      <c r="V29" s="9"/>
      <c r="W29" s="11" t="s">
        <v>2465</v>
      </c>
      <c r="X29" s="11" t="s">
        <v>3109</v>
      </c>
      <c r="Y29" s="11" t="s">
        <v>3959</v>
      </c>
      <c r="Z29" s="11" t="s">
        <v>2212</v>
      </c>
      <c r="AA29" s="9">
        <v>20</v>
      </c>
      <c r="AB29" s="9">
        <v>5</v>
      </c>
      <c r="AC29" s="11"/>
      <c r="AD29" s="11" t="s">
        <v>2415</v>
      </c>
      <c r="AE29" s="11" t="s">
        <v>2462</v>
      </c>
      <c r="AF29" s="11" t="s">
        <v>2511</v>
      </c>
      <c r="AG29" s="11" t="s">
        <v>2598</v>
      </c>
      <c r="AH29" s="11" t="s">
        <v>2607</v>
      </c>
      <c r="AI29" s="11"/>
      <c r="AJ29" s="9">
        <v>0</v>
      </c>
      <c r="AK29" s="11" t="s">
        <v>2609</v>
      </c>
      <c r="AL29" s="11" t="s">
        <v>3107</v>
      </c>
      <c r="AM29" s="11"/>
      <c r="AN29" s="11" t="s">
        <v>3248</v>
      </c>
      <c r="AO29" s="11" t="s">
        <v>3372</v>
      </c>
      <c r="AP29" s="11"/>
      <c r="AQ29" s="12">
        <v>46226</v>
      </c>
      <c r="AR29" s="11" t="s">
        <v>3416</v>
      </c>
      <c r="AS29" s="11" t="s">
        <v>3857</v>
      </c>
      <c r="AT29" s="11" t="s">
        <v>3933</v>
      </c>
      <c r="AU29" s="11" t="s">
        <v>3933</v>
      </c>
      <c r="AV29" s="11" t="s">
        <v>3937</v>
      </c>
      <c r="AW29" s="11" t="s">
        <v>2511</v>
      </c>
      <c r="AX29" s="11" t="s">
        <v>2598</v>
      </c>
      <c r="AY29" s="11" t="s">
        <v>3948</v>
      </c>
      <c r="AZ29" s="11"/>
      <c r="BA29" s="11"/>
      <c r="BB29" s="11"/>
      <c r="BC29" s="9">
        <v>2057</v>
      </c>
      <c r="BD29" s="11" t="s">
        <v>3937</v>
      </c>
      <c r="BE29" s="9">
        <v>2053</v>
      </c>
      <c r="BF29" s="9">
        <v>5</v>
      </c>
      <c r="BG29" s="11" t="s">
        <v>3416</v>
      </c>
    </row>
    <row r="30" spans="1:59">
      <c r="A30" s="9">
        <v>136011</v>
      </c>
      <c r="B30" s="11" t="s">
        <v>3982</v>
      </c>
      <c r="C30" s="11" t="s">
        <v>120</v>
      </c>
      <c r="D30" s="11" t="s">
        <v>1229</v>
      </c>
      <c r="E30" s="15">
        <v>1</v>
      </c>
      <c r="F30" s="11" t="s">
        <v>4235</v>
      </c>
      <c r="G30" s="9">
        <v>-6250125</v>
      </c>
      <c r="H30" s="15">
        <f t="shared" si="0"/>
        <v>-1358.7228260869565</v>
      </c>
      <c r="I30" s="15">
        <f t="shared" si="1"/>
        <v>-1358.7228260869565</v>
      </c>
      <c r="J30" s="15">
        <v>1358.7228260869565</v>
      </c>
      <c r="K30" s="15">
        <f t="shared" si="2"/>
        <v>1358.7228260869565</v>
      </c>
      <c r="L30" s="9"/>
      <c r="M30" s="9">
        <v>0</v>
      </c>
      <c r="N30" s="11" t="s">
        <v>3396</v>
      </c>
      <c r="O30" s="12">
        <v>46232</v>
      </c>
      <c r="P30" s="11" t="s">
        <v>3419</v>
      </c>
      <c r="Q30" s="11" t="s">
        <v>3953</v>
      </c>
      <c r="R30" s="11" t="s">
        <v>3954</v>
      </c>
      <c r="S30" s="11" t="s">
        <v>4221</v>
      </c>
      <c r="T30" s="9">
        <v>139210</v>
      </c>
      <c r="U30" s="9"/>
      <c r="V30" s="9"/>
      <c r="W30" s="11" t="s">
        <v>2465</v>
      </c>
      <c r="X30" s="11" t="s">
        <v>3109</v>
      </c>
      <c r="Y30" s="11" t="s">
        <v>3959</v>
      </c>
      <c r="Z30" s="11" t="s">
        <v>2260</v>
      </c>
      <c r="AA30" s="9">
        <v>20</v>
      </c>
      <c r="AB30" s="9">
        <v>5</v>
      </c>
      <c r="AC30" s="11"/>
      <c r="AD30" s="11" t="s">
        <v>2415</v>
      </c>
      <c r="AE30" s="11" t="s">
        <v>2462</v>
      </c>
      <c r="AF30" s="11" t="s">
        <v>2511</v>
      </c>
      <c r="AG30" s="11" t="s">
        <v>2598</v>
      </c>
      <c r="AH30" s="11" t="s">
        <v>2607</v>
      </c>
      <c r="AI30" s="11"/>
      <c r="AJ30" s="9">
        <v>0</v>
      </c>
      <c r="AK30" s="11" t="s">
        <v>2609</v>
      </c>
      <c r="AL30" s="11" t="s">
        <v>3107</v>
      </c>
      <c r="AM30" s="11"/>
      <c r="AN30" s="11" t="s">
        <v>3260</v>
      </c>
      <c r="AO30" s="11" t="s">
        <v>3380</v>
      </c>
      <c r="AP30" s="11"/>
      <c r="AQ30" s="12">
        <v>46232</v>
      </c>
      <c r="AR30" s="11" t="s">
        <v>3416</v>
      </c>
      <c r="AS30" s="11" t="s">
        <v>3894</v>
      </c>
      <c r="AT30" s="11" t="s">
        <v>3933</v>
      </c>
      <c r="AU30" s="11" t="s">
        <v>3933</v>
      </c>
      <c r="AV30" s="11" t="s">
        <v>3937</v>
      </c>
      <c r="AW30" s="11" t="s">
        <v>2511</v>
      </c>
      <c r="AX30" s="11" t="s">
        <v>2598</v>
      </c>
      <c r="AY30" s="11" t="s">
        <v>3948</v>
      </c>
      <c r="AZ30" s="11"/>
      <c r="BA30" s="11"/>
      <c r="BB30" s="11"/>
      <c r="BC30" s="9">
        <v>2057</v>
      </c>
      <c r="BD30" s="11" t="s">
        <v>3937</v>
      </c>
      <c r="BE30" s="9">
        <v>2633</v>
      </c>
      <c r="BF30" s="9">
        <v>5</v>
      </c>
      <c r="BG30" s="11" t="s">
        <v>3416</v>
      </c>
    </row>
    <row r="31" spans="1:59">
      <c r="A31" s="9">
        <v>135575</v>
      </c>
      <c r="B31" s="11" t="s">
        <v>4020</v>
      </c>
      <c r="C31" s="11" t="s">
        <v>120</v>
      </c>
      <c r="D31" s="11"/>
      <c r="E31" s="15">
        <v>1</v>
      </c>
      <c r="F31" s="11" t="s">
        <v>4235</v>
      </c>
      <c r="G31" s="9">
        <v>-6555930.4000000004</v>
      </c>
      <c r="H31" s="15">
        <f t="shared" si="0"/>
        <v>-1425.2022608695654</v>
      </c>
      <c r="I31" s="15">
        <f t="shared" si="1"/>
        <v>-1425.2022608695654</v>
      </c>
      <c r="J31" s="15">
        <v>1425.2022608695654</v>
      </c>
      <c r="K31" s="15">
        <f t="shared" si="2"/>
        <v>1425.2022608695654</v>
      </c>
      <c r="L31" s="9"/>
      <c r="M31" s="9">
        <v>0</v>
      </c>
      <c r="N31" s="11" t="s">
        <v>3396</v>
      </c>
      <c r="O31" s="12">
        <v>46209</v>
      </c>
      <c r="P31" s="11" t="s">
        <v>3402</v>
      </c>
      <c r="Q31" s="11" t="s">
        <v>3952</v>
      </c>
      <c r="R31" s="11" t="s">
        <v>3952</v>
      </c>
      <c r="S31" s="11"/>
      <c r="T31" s="9">
        <v>0</v>
      </c>
      <c r="U31" s="9"/>
      <c r="V31" s="9"/>
      <c r="W31" s="11" t="s">
        <v>2466</v>
      </c>
      <c r="X31" s="11" t="s">
        <v>3110</v>
      </c>
      <c r="Y31" s="11" t="s">
        <v>3960</v>
      </c>
      <c r="Z31" s="11" t="s">
        <v>1577</v>
      </c>
      <c r="AA31" s="9">
        <v>0</v>
      </c>
      <c r="AB31" s="9">
        <v>0</v>
      </c>
      <c r="AC31" s="11"/>
      <c r="AD31" s="11" t="s">
        <v>2415</v>
      </c>
      <c r="AE31" s="11" t="s">
        <v>2462</v>
      </c>
      <c r="AF31" s="11" t="s">
        <v>2510</v>
      </c>
      <c r="AG31" s="11" t="s">
        <v>2597</v>
      </c>
      <c r="AH31" s="11" t="s">
        <v>2607</v>
      </c>
      <c r="AI31" s="11"/>
      <c r="AJ31" s="9">
        <v>1</v>
      </c>
      <c r="AK31" s="11" t="s">
        <v>1577</v>
      </c>
      <c r="AL31" s="11" t="s">
        <v>3107</v>
      </c>
      <c r="AM31" s="11"/>
      <c r="AN31" s="11" t="s">
        <v>1764</v>
      </c>
      <c r="AO31" s="11" t="s">
        <v>1764</v>
      </c>
      <c r="AP31" s="11" t="s">
        <v>3400</v>
      </c>
      <c r="AQ31" s="12">
        <v>46209</v>
      </c>
      <c r="AR31" s="11" t="s">
        <v>3416</v>
      </c>
      <c r="AS31" s="11"/>
      <c r="AT31" s="11" t="s">
        <v>3933</v>
      </c>
      <c r="AU31" s="11" t="s">
        <v>3933</v>
      </c>
      <c r="AV31" s="11" t="s">
        <v>3938</v>
      </c>
      <c r="AW31" s="11" t="s">
        <v>2510</v>
      </c>
      <c r="AX31" s="11" t="s">
        <v>2597</v>
      </c>
      <c r="AY31" s="11" t="s">
        <v>3948</v>
      </c>
      <c r="AZ31" s="11"/>
      <c r="BA31" s="11"/>
      <c r="BB31" s="11"/>
      <c r="BC31" s="9">
        <v>2057</v>
      </c>
      <c r="BD31" s="11" t="s">
        <v>3938</v>
      </c>
      <c r="BE31" s="9">
        <v>4038</v>
      </c>
      <c r="BF31" s="9">
        <v>2</v>
      </c>
      <c r="BG31" s="11" t="s">
        <v>3409</v>
      </c>
    </row>
    <row r="32" spans="1:59">
      <c r="A32" s="9">
        <v>135700</v>
      </c>
      <c r="B32" s="11" t="s">
        <v>4074</v>
      </c>
      <c r="C32" s="11" t="s">
        <v>120</v>
      </c>
      <c r="D32" s="11" t="s">
        <v>1</v>
      </c>
      <c r="E32" s="15">
        <v>1</v>
      </c>
      <c r="F32" s="11" t="s">
        <v>4235</v>
      </c>
      <c r="G32" s="9">
        <v>-11385000</v>
      </c>
      <c r="H32" s="15">
        <f t="shared" si="0"/>
        <v>-2475</v>
      </c>
      <c r="I32" s="15">
        <f t="shared" si="1"/>
        <v>-2475</v>
      </c>
      <c r="J32" s="15">
        <v>2475</v>
      </c>
      <c r="K32" s="15">
        <f t="shared" si="2"/>
        <v>2475</v>
      </c>
      <c r="L32" s="9"/>
      <c r="M32" s="9">
        <v>0</v>
      </c>
      <c r="N32" s="11" t="s">
        <v>3396</v>
      </c>
      <c r="O32" s="12">
        <v>46216</v>
      </c>
      <c r="P32" s="11" t="s">
        <v>3411</v>
      </c>
      <c r="Q32" s="11" t="s">
        <v>3952</v>
      </c>
      <c r="R32" s="11" t="s">
        <v>3952</v>
      </c>
      <c r="S32" s="11" t="s">
        <v>4221</v>
      </c>
      <c r="T32" s="9">
        <v>138882</v>
      </c>
      <c r="U32" s="9"/>
      <c r="V32" s="9"/>
      <c r="W32" s="11" t="s">
        <v>2465</v>
      </c>
      <c r="X32" s="11" t="s">
        <v>3109</v>
      </c>
      <c r="Y32" s="11" t="s">
        <v>3959</v>
      </c>
      <c r="Z32" s="11" t="s">
        <v>1783</v>
      </c>
      <c r="AA32" s="9">
        <v>20</v>
      </c>
      <c r="AB32" s="9">
        <v>2</v>
      </c>
      <c r="AC32" s="11"/>
      <c r="AD32" s="11" t="s">
        <v>2415</v>
      </c>
      <c r="AE32" s="11" t="s">
        <v>2462</v>
      </c>
      <c r="AF32" s="11" t="s">
        <v>2519</v>
      </c>
      <c r="AG32" s="11" t="s">
        <v>2600</v>
      </c>
      <c r="AH32" s="11" t="s">
        <v>2607</v>
      </c>
      <c r="AI32" s="11"/>
      <c r="AJ32" s="9">
        <v>1</v>
      </c>
      <c r="AK32" s="11" t="s">
        <v>2798</v>
      </c>
      <c r="AL32" s="11" t="s">
        <v>3107</v>
      </c>
      <c r="AM32" s="11"/>
      <c r="AN32" s="11" t="s">
        <v>3182</v>
      </c>
      <c r="AO32" s="11" t="s">
        <v>3329</v>
      </c>
      <c r="AP32" s="11" t="s">
        <v>3400</v>
      </c>
      <c r="AQ32" s="12">
        <v>46216</v>
      </c>
      <c r="AR32" s="11" t="s">
        <v>3416</v>
      </c>
      <c r="AS32" s="11" t="s">
        <v>3626</v>
      </c>
      <c r="AT32" s="11" t="s">
        <v>3933</v>
      </c>
      <c r="AU32" s="11" t="s">
        <v>3933</v>
      </c>
      <c r="AV32" s="11" t="s">
        <v>3937</v>
      </c>
      <c r="AW32" s="11" t="s">
        <v>2519</v>
      </c>
      <c r="AX32" s="11" t="s">
        <v>2600</v>
      </c>
      <c r="AY32" s="11" t="s">
        <v>3948</v>
      </c>
      <c r="AZ32" s="11"/>
      <c r="BA32" s="11"/>
      <c r="BB32" s="11"/>
      <c r="BC32" s="9">
        <v>2057</v>
      </c>
      <c r="BD32" s="11" t="s">
        <v>3937</v>
      </c>
      <c r="BE32" s="9">
        <v>1033</v>
      </c>
      <c r="BF32" s="9">
        <v>2</v>
      </c>
      <c r="BG32" s="11" t="s">
        <v>3415</v>
      </c>
    </row>
    <row r="33" spans="1:59">
      <c r="A33" s="9">
        <v>135578</v>
      </c>
      <c r="B33" s="11" t="s">
        <v>3982</v>
      </c>
      <c r="C33" s="11" t="s">
        <v>120</v>
      </c>
      <c r="D33" s="11" t="s">
        <v>251</v>
      </c>
      <c r="E33" s="15">
        <v>1</v>
      </c>
      <c r="F33" s="11" t="s">
        <v>4235</v>
      </c>
      <c r="G33" s="9">
        <v>-14250000</v>
      </c>
      <c r="H33" s="15">
        <f t="shared" si="0"/>
        <v>-3097.8260869565215</v>
      </c>
      <c r="I33" s="15">
        <f t="shared" si="1"/>
        <v>-3097.8260869565215</v>
      </c>
      <c r="J33" s="15">
        <v>3097.8260869565215</v>
      </c>
      <c r="K33" s="15">
        <f t="shared" si="2"/>
        <v>3097.8260869565215</v>
      </c>
      <c r="L33" s="9"/>
      <c r="M33" s="9">
        <v>0</v>
      </c>
      <c r="N33" s="11" t="s">
        <v>3396</v>
      </c>
      <c r="O33" s="12">
        <v>46209</v>
      </c>
      <c r="P33" s="11" t="s">
        <v>3402</v>
      </c>
      <c r="Q33" s="11" t="s">
        <v>3953</v>
      </c>
      <c r="R33" s="11" t="s">
        <v>3954</v>
      </c>
      <c r="S33" s="11" t="s">
        <v>4221</v>
      </c>
      <c r="T33" s="9">
        <v>138710</v>
      </c>
      <c r="U33" s="9"/>
      <c r="V33" s="9"/>
      <c r="W33" s="11" t="s">
        <v>2465</v>
      </c>
      <c r="X33" s="11" t="s">
        <v>3109</v>
      </c>
      <c r="Y33" s="11" t="s">
        <v>3959</v>
      </c>
      <c r="Z33" s="11" t="s">
        <v>1581</v>
      </c>
      <c r="AA33" s="9">
        <v>20</v>
      </c>
      <c r="AB33" s="9">
        <v>2</v>
      </c>
      <c r="AC33" s="11"/>
      <c r="AD33" s="11" t="s">
        <v>2415</v>
      </c>
      <c r="AE33" s="11" t="s">
        <v>2462</v>
      </c>
      <c r="AF33" s="11" t="s">
        <v>2490</v>
      </c>
      <c r="AG33" s="11" t="s">
        <v>2593</v>
      </c>
      <c r="AH33" s="11" t="s">
        <v>2607</v>
      </c>
      <c r="AI33" s="11"/>
      <c r="AJ33" s="9">
        <v>0</v>
      </c>
      <c r="AK33" s="11" t="s">
        <v>2609</v>
      </c>
      <c r="AL33" s="11" t="s">
        <v>3107</v>
      </c>
      <c r="AM33" s="11"/>
      <c r="AN33" s="11" t="s">
        <v>3141</v>
      </c>
      <c r="AO33" s="11" t="s">
        <v>3296</v>
      </c>
      <c r="AP33" s="11"/>
      <c r="AQ33" s="12">
        <v>46209</v>
      </c>
      <c r="AR33" s="11" t="s">
        <v>3416</v>
      </c>
      <c r="AS33" s="11" t="s">
        <v>3511</v>
      </c>
      <c r="AT33" s="11" t="s">
        <v>3933</v>
      </c>
      <c r="AU33" s="11" t="s">
        <v>3933</v>
      </c>
      <c r="AV33" s="11" t="s">
        <v>3937</v>
      </c>
      <c r="AW33" s="11" t="s">
        <v>2490</v>
      </c>
      <c r="AX33" s="11" t="s">
        <v>2593</v>
      </c>
      <c r="AY33" s="11" t="s">
        <v>3948</v>
      </c>
      <c r="AZ33" s="11"/>
      <c r="BA33" s="11"/>
      <c r="BB33" s="11"/>
      <c r="BC33" s="9">
        <v>2057</v>
      </c>
      <c r="BD33" s="11" t="s">
        <v>3937</v>
      </c>
      <c r="BE33" s="9">
        <v>2633</v>
      </c>
      <c r="BF33" s="9">
        <v>2</v>
      </c>
      <c r="BG33" s="11" t="s">
        <v>3416</v>
      </c>
    </row>
    <row r="34" spans="1:59">
      <c r="A34" s="9">
        <v>135921</v>
      </c>
      <c r="B34" s="11" t="s">
        <v>3982</v>
      </c>
      <c r="C34" s="11" t="s">
        <v>120</v>
      </c>
      <c r="D34" s="11" t="s">
        <v>1150</v>
      </c>
      <c r="E34" s="15">
        <v>1</v>
      </c>
      <c r="F34" s="11" t="s">
        <v>4235</v>
      </c>
      <c r="G34" s="9">
        <v>-24140000</v>
      </c>
      <c r="H34" s="15">
        <f t="shared" si="0"/>
        <v>-5247.826086956522</v>
      </c>
      <c r="I34" s="15">
        <f t="shared" si="1"/>
        <v>-5247.826086956522</v>
      </c>
      <c r="J34" s="15">
        <v>5247.8260869565202</v>
      </c>
      <c r="K34" s="15">
        <f t="shared" si="2"/>
        <v>5247.826086956522</v>
      </c>
      <c r="L34" s="9"/>
      <c r="M34" s="9">
        <v>0</v>
      </c>
      <c r="N34" s="11" t="s">
        <v>3396</v>
      </c>
      <c r="O34" s="12">
        <v>46225</v>
      </c>
      <c r="P34" s="11" t="s">
        <v>3411</v>
      </c>
      <c r="Q34" s="11" t="s">
        <v>3952</v>
      </c>
      <c r="R34" s="11" t="s">
        <v>3952</v>
      </c>
      <c r="S34" s="11" t="s">
        <v>4221</v>
      </c>
      <c r="T34" s="9">
        <v>139043</v>
      </c>
      <c r="U34" s="9"/>
      <c r="V34" s="9"/>
      <c r="W34" s="11" t="s">
        <v>2465</v>
      </c>
      <c r="X34" s="11" t="s">
        <v>3109</v>
      </c>
      <c r="Y34" s="11" t="s">
        <v>3959</v>
      </c>
      <c r="Z34" s="11" t="s">
        <v>2153</v>
      </c>
      <c r="AA34" s="9">
        <v>20</v>
      </c>
      <c r="AB34" s="9">
        <v>2</v>
      </c>
      <c r="AC34" s="11"/>
      <c r="AD34" s="11" t="s">
        <v>2415</v>
      </c>
      <c r="AE34" s="11" t="s">
        <v>2462</v>
      </c>
      <c r="AF34" s="11" t="s">
        <v>2490</v>
      </c>
      <c r="AG34" s="11" t="s">
        <v>2593</v>
      </c>
      <c r="AH34" s="11" t="s">
        <v>2607</v>
      </c>
      <c r="AI34" s="11"/>
      <c r="AJ34" s="9">
        <v>1</v>
      </c>
      <c r="AK34" s="11" t="s">
        <v>2943</v>
      </c>
      <c r="AL34" s="11" t="s">
        <v>3107</v>
      </c>
      <c r="AM34" s="11"/>
      <c r="AN34" s="11" t="s">
        <v>3239</v>
      </c>
      <c r="AO34" s="11" t="s">
        <v>3367</v>
      </c>
      <c r="AP34" s="11" t="s">
        <v>3400</v>
      </c>
      <c r="AQ34" s="12">
        <v>46225</v>
      </c>
      <c r="AR34" s="11" t="s">
        <v>3416</v>
      </c>
      <c r="AS34" s="11" t="s">
        <v>3810</v>
      </c>
      <c r="AT34" s="11" t="s">
        <v>3933</v>
      </c>
      <c r="AU34" s="11" t="s">
        <v>3933</v>
      </c>
      <c r="AV34" s="11" t="s">
        <v>3937</v>
      </c>
      <c r="AW34" s="11" t="s">
        <v>2490</v>
      </c>
      <c r="AX34" s="11" t="s">
        <v>2593</v>
      </c>
      <c r="AY34" s="11" t="s">
        <v>3948</v>
      </c>
      <c r="AZ34" s="11"/>
      <c r="BA34" s="11"/>
      <c r="BB34" s="11"/>
      <c r="BC34" s="9">
        <v>2057</v>
      </c>
      <c r="BD34" s="11" t="s">
        <v>3937</v>
      </c>
      <c r="BE34" s="9">
        <v>2633</v>
      </c>
      <c r="BF34" s="9">
        <v>2</v>
      </c>
      <c r="BG34" s="11" t="s">
        <v>3416</v>
      </c>
    </row>
    <row r="35" spans="1:59">
      <c r="A35" s="9">
        <v>136057</v>
      </c>
      <c r="B35" s="11" t="s">
        <v>4211</v>
      </c>
      <c r="C35" s="11" t="s">
        <v>4615</v>
      </c>
      <c r="D35" s="11" t="s">
        <v>1422</v>
      </c>
      <c r="E35" s="15">
        <v>1</v>
      </c>
      <c r="F35" s="11" t="s">
        <v>4235</v>
      </c>
      <c r="G35" s="9">
        <v>20374.2</v>
      </c>
      <c r="H35" s="15">
        <f t="shared" si="0"/>
        <v>20374.2</v>
      </c>
      <c r="I35" s="15">
        <f t="shared" si="1"/>
        <v>20374.2</v>
      </c>
      <c r="J35" s="15">
        <v>20374.2</v>
      </c>
      <c r="K35" s="15"/>
      <c r="L35" s="9"/>
      <c r="M35" s="9">
        <v>0</v>
      </c>
      <c r="N35" s="11" t="s">
        <v>3397</v>
      </c>
      <c r="O35" s="12">
        <v>46234</v>
      </c>
      <c r="P35" s="11" t="s">
        <v>3429</v>
      </c>
      <c r="Q35" s="11" t="s">
        <v>3952</v>
      </c>
      <c r="R35" s="11" t="s">
        <v>3952</v>
      </c>
      <c r="S35" s="11" t="s">
        <v>4215</v>
      </c>
      <c r="T35" s="9">
        <v>139272</v>
      </c>
      <c r="U35" s="9"/>
      <c r="V35" s="9"/>
      <c r="W35" s="11" t="s">
        <v>2464</v>
      </c>
      <c r="X35" s="11" t="s">
        <v>3108</v>
      </c>
      <c r="Y35" s="11" t="s">
        <v>3958</v>
      </c>
      <c r="Z35" s="11" t="s">
        <v>2403</v>
      </c>
      <c r="AA35" s="9">
        <v>0</v>
      </c>
      <c r="AB35" s="9">
        <v>1</v>
      </c>
      <c r="AC35" s="11"/>
      <c r="AD35" s="11" t="s">
        <v>2431</v>
      </c>
      <c r="AE35" s="11" t="s">
        <v>2462</v>
      </c>
      <c r="AF35" s="11" t="s">
        <v>2548</v>
      </c>
      <c r="AG35" s="11" t="s">
        <v>2464</v>
      </c>
      <c r="AH35" s="11" t="s">
        <v>2607</v>
      </c>
      <c r="AI35" s="11"/>
      <c r="AJ35" s="9">
        <v>1</v>
      </c>
      <c r="AK35" s="11" t="s">
        <v>2403</v>
      </c>
      <c r="AL35" s="11" t="s">
        <v>3107</v>
      </c>
      <c r="AM35" s="11"/>
      <c r="AN35" s="11" t="s">
        <v>2403</v>
      </c>
      <c r="AO35" s="11" t="s">
        <v>2403</v>
      </c>
      <c r="AP35" s="11" t="s">
        <v>3400</v>
      </c>
      <c r="AQ35" s="12">
        <v>46234</v>
      </c>
      <c r="AR35" s="11" t="s">
        <v>3416</v>
      </c>
      <c r="AS35" s="11" t="s">
        <v>3932</v>
      </c>
      <c r="AT35" s="11" t="s">
        <v>3933</v>
      </c>
      <c r="AU35" s="11" t="s">
        <v>3933</v>
      </c>
      <c r="AV35" s="11" t="s">
        <v>3939</v>
      </c>
      <c r="AW35" s="11" t="s">
        <v>2548</v>
      </c>
      <c r="AX35" s="11" t="s">
        <v>2464</v>
      </c>
      <c r="AY35" s="11" t="s">
        <v>3950</v>
      </c>
      <c r="AZ35" s="11"/>
      <c r="BA35" s="11"/>
      <c r="BB35" s="11"/>
      <c r="BC35" s="9">
        <v>1550</v>
      </c>
      <c r="BD35" s="11" t="s">
        <v>3939</v>
      </c>
      <c r="BE35" s="9">
        <v>3319</v>
      </c>
      <c r="BF35" s="9">
        <v>1</v>
      </c>
      <c r="BG35" s="11" t="s">
        <v>3424</v>
      </c>
    </row>
    <row r="36" spans="1:59">
      <c r="A36" s="9">
        <v>136056</v>
      </c>
      <c r="B36" s="11" t="s">
        <v>4005</v>
      </c>
      <c r="C36" s="11" t="s">
        <v>4614</v>
      </c>
      <c r="D36" s="11" t="s">
        <v>1416</v>
      </c>
      <c r="E36" s="15">
        <v>525</v>
      </c>
      <c r="F36" s="11" t="s">
        <v>4235</v>
      </c>
      <c r="G36" s="9">
        <v>12.2476</v>
      </c>
      <c r="H36" s="15">
        <f t="shared" si="0"/>
        <v>2.662521739130435E-3</v>
      </c>
      <c r="I36" s="15">
        <f t="shared" si="1"/>
        <v>1.3978239130434784</v>
      </c>
      <c r="J36" s="15">
        <v>1.3978239130434784</v>
      </c>
      <c r="K36" s="15"/>
      <c r="L36" s="9"/>
      <c r="M36" s="9">
        <v>0</v>
      </c>
      <c r="N36" s="11" t="s">
        <v>3396</v>
      </c>
      <c r="O36" s="12">
        <v>46234</v>
      </c>
      <c r="P36" s="11" t="s">
        <v>3429</v>
      </c>
      <c r="Q36" s="11" t="s">
        <v>3952</v>
      </c>
      <c r="R36" s="11" t="s">
        <v>3952</v>
      </c>
      <c r="S36" s="11" t="s">
        <v>4215</v>
      </c>
      <c r="T36" s="9">
        <v>139300</v>
      </c>
      <c r="U36" s="9"/>
      <c r="V36" s="9"/>
      <c r="W36" s="11" t="s">
        <v>2464</v>
      </c>
      <c r="X36" s="11" t="s">
        <v>3108</v>
      </c>
      <c r="Y36" s="11" t="s">
        <v>3958</v>
      </c>
      <c r="Z36" s="11" t="s">
        <v>2397</v>
      </c>
      <c r="AA36" s="9">
        <v>20</v>
      </c>
      <c r="AB36" s="9">
        <v>6</v>
      </c>
      <c r="AC36" s="11"/>
      <c r="AD36" s="11" t="s">
        <v>2415</v>
      </c>
      <c r="AE36" s="11" t="s">
        <v>2462</v>
      </c>
      <c r="AF36" s="11" t="s">
        <v>2567</v>
      </c>
      <c r="AG36" s="11" t="s">
        <v>2584</v>
      </c>
      <c r="AH36" s="11" t="s">
        <v>2607</v>
      </c>
      <c r="AI36" s="11"/>
      <c r="AJ36" s="9">
        <v>525</v>
      </c>
      <c r="AK36" s="11" t="s">
        <v>3102</v>
      </c>
      <c r="AL36" s="11" t="s">
        <v>3107</v>
      </c>
      <c r="AM36" s="11"/>
      <c r="AN36" s="11" t="s">
        <v>3279</v>
      </c>
      <c r="AO36" s="11" t="s">
        <v>3395</v>
      </c>
      <c r="AP36" s="11" t="s">
        <v>3400</v>
      </c>
      <c r="AQ36" s="12">
        <v>46234</v>
      </c>
      <c r="AR36" s="11" t="s">
        <v>3416</v>
      </c>
      <c r="AS36" s="11" t="s">
        <v>3931</v>
      </c>
      <c r="AT36" s="11" t="s">
        <v>3933</v>
      </c>
      <c r="AU36" s="11" t="s">
        <v>3934</v>
      </c>
      <c r="AV36" s="11" t="s">
        <v>3939</v>
      </c>
      <c r="AW36" s="11" t="s">
        <v>2567</v>
      </c>
      <c r="AX36" s="11" t="s">
        <v>2584</v>
      </c>
      <c r="AY36" s="11" t="s">
        <v>3948</v>
      </c>
      <c r="AZ36" s="11"/>
      <c r="BA36" s="11"/>
      <c r="BB36" s="11"/>
      <c r="BC36" s="9">
        <v>24694</v>
      </c>
      <c r="BD36" s="11" t="s">
        <v>3939</v>
      </c>
      <c r="BE36" s="9">
        <v>1089</v>
      </c>
      <c r="BF36" s="9">
        <v>6</v>
      </c>
      <c r="BG36" s="11" t="s">
        <v>3419</v>
      </c>
    </row>
    <row r="37" spans="1:59">
      <c r="A37" s="9">
        <v>136056</v>
      </c>
      <c r="B37" s="11" t="s">
        <v>4005</v>
      </c>
      <c r="C37" s="11" t="s">
        <v>4614</v>
      </c>
      <c r="D37" s="11" t="s">
        <v>1417</v>
      </c>
      <c r="E37" s="15">
        <v>525</v>
      </c>
      <c r="F37" s="11" t="s">
        <v>4235</v>
      </c>
      <c r="G37" s="9">
        <v>25.2</v>
      </c>
      <c r="H37" s="15">
        <f t="shared" si="0"/>
        <v>5.4782608695652171E-3</v>
      </c>
      <c r="I37" s="15">
        <f t="shared" si="1"/>
        <v>2.8760869565217391</v>
      </c>
      <c r="J37" s="15">
        <v>2.8760869565217391</v>
      </c>
      <c r="K37" s="15"/>
      <c r="L37" s="9"/>
      <c r="M37" s="9">
        <v>0</v>
      </c>
      <c r="N37" s="11" t="s">
        <v>3396</v>
      </c>
      <c r="O37" s="12">
        <v>46234</v>
      </c>
      <c r="P37" s="11" t="s">
        <v>3429</v>
      </c>
      <c r="Q37" s="11" t="s">
        <v>3952</v>
      </c>
      <c r="R37" s="11" t="s">
        <v>3952</v>
      </c>
      <c r="S37" s="11" t="s">
        <v>4215</v>
      </c>
      <c r="T37" s="9">
        <v>139300</v>
      </c>
      <c r="U37" s="9"/>
      <c r="V37" s="9"/>
      <c r="W37" s="11" t="s">
        <v>2464</v>
      </c>
      <c r="X37" s="11" t="s">
        <v>3108</v>
      </c>
      <c r="Y37" s="11" t="s">
        <v>3958</v>
      </c>
      <c r="Z37" s="11" t="s">
        <v>2398</v>
      </c>
      <c r="AA37" s="9">
        <v>20</v>
      </c>
      <c r="AB37" s="9">
        <v>7</v>
      </c>
      <c r="AC37" s="11"/>
      <c r="AD37" s="11" t="s">
        <v>2415</v>
      </c>
      <c r="AE37" s="11" t="s">
        <v>2462</v>
      </c>
      <c r="AF37" s="11" t="s">
        <v>2567</v>
      </c>
      <c r="AG37" s="11" t="s">
        <v>2584</v>
      </c>
      <c r="AH37" s="11" t="s">
        <v>2607</v>
      </c>
      <c r="AI37" s="11"/>
      <c r="AJ37" s="9">
        <v>525</v>
      </c>
      <c r="AK37" s="11" t="s">
        <v>3103</v>
      </c>
      <c r="AL37" s="11" t="s">
        <v>3107</v>
      </c>
      <c r="AM37" s="11"/>
      <c r="AN37" s="11" t="s">
        <v>3279</v>
      </c>
      <c r="AO37" s="11" t="s">
        <v>3395</v>
      </c>
      <c r="AP37" s="11" t="s">
        <v>3400</v>
      </c>
      <c r="AQ37" s="12">
        <v>46234</v>
      </c>
      <c r="AR37" s="11" t="s">
        <v>3416</v>
      </c>
      <c r="AS37" s="11" t="s">
        <v>3931</v>
      </c>
      <c r="AT37" s="11" t="s">
        <v>3933</v>
      </c>
      <c r="AU37" s="11" t="s">
        <v>3934</v>
      </c>
      <c r="AV37" s="11" t="s">
        <v>3939</v>
      </c>
      <c r="AW37" s="11" t="s">
        <v>2567</v>
      </c>
      <c r="AX37" s="11" t="s">
        <v>2584</v>
      </c>
      <c r="AY37" s="11" t="s">
        <v>3948</v>
      </c>
      <c r="AZ37" s="11"/>
      <c r="BA37" s="11"/>
      <c r="BB37" s="11"/>
      <c r="BC37" s="9">
        <v>24694</v>
      </c>
      <c r="BD37" s="11" t="s">
        <v>3939</v>
      </c>
      <c r="BE37" s="9">
        <v>1089</v>
      </c>
      <c r="BF37" s="9">
        <v>7</v>
      </c>
      <c r="BG37" s="11" t="s">
        <v>3419</v>
      </c>
    </row>
    <row r="38" spans="1:59">
      <c r="A38" s="9">
        <v>136056</v>
      </c>
      <c r="B38" s="11" t="s">
        <v>4005</v>
      </c>
      <c r="C38" s="11" t="s">
        <v>4614</v>
      </c>
      <c r="D38" s="11" t="s">
        <v>1411</v>
      </c>
      <c r="E38" s="15">
        <v>525</v>
      </c>
      <c r="F38" s="11" t="s">
        <v>4235</v>
      </c>
      <c r="G38" s="9">
        <v>32</v>
      </c>
      <c r="H38" s="15">
        <f t="shared" si="0"/>
        <v>6.956521739130435E-3</v>
      </c>
      <c r="I38" s="15">
        <f t="shared" si="1"/>
        <v>3.6521739130434785</v>
      </c>
      <c r="J38" s="15">
        <v>3.6521739130434785</v>
      </c>
      <c r="K38" s="15"/>
      <c r="L38" s="9"/>
      <c r="M38" s="9">
        <v>0</v>
      </c>
      <c r="N38" s="11" t="s">
        <v>3396</v>
      </c>
      <c r="O38" s="12">
        <v>46234</v>
      </c>
      <c r="P38" s="11" t="s">
        <v>3429</v>
      </c>
      <c r="Q38" s="11" t="s">
        <v>3952</v>
      </c>
      <c r="R38" s="11" t="s">
        <v>3952</v>
      </c>
      <c r="S38" s="11" t="s">
        <v>4215</v>
      </c>
      <c r="T38" s="9">
        <v>139300</v>
      </c>
      <c r="U38" s="9"/>
      <c r="V38" s="9"/>
      <c r="W38" s="11" t="s">
        <v>2464</v>
      </c>
      <c r="X38" s="11" t="s">
        <v>3108</v>
      </c>
      <c r="Y38" s="11" t="s">
        <v>3958</v>
      </c>
      <c r="Z38" s="11" t="s">
        <v>2392</v>
      </c>
      <c r="AA38" s="9">
        <v>20</v>
      </c>
      <c r="AB38" s="9">
        <v>1</v>
      </c>
      <c r="AC38" s="11"/>
      <c r="AD38" s="11" t="s">
        <v>2415</v>
      </c>
      <c r="AE38" s="11" t="s">
        <v>2462</v>
      </c>
      <c r="AF38" s="11" t="s">
        <v>2567</v>
      </c>
      <c r="AG38" s="11" t="s">
        <v>2584</v>
      </c>
      <c r="AH38" s="11" t="s">
        <v>2607</v>
      </c>
      <c r="AI38" s="11"/>
      <c r="AJ38" s="9">
        <v>525</v>
      </c>
      <c r="AK38" s="11" t="s">
        <v>3097</v>
      </c>
      <c r="AL38" s="11" t="s">
        <v>3107</v>
      </c>
      <c r="AM38" s="11"/>
      <c r="AN38" s="11" t="s">
        <v>3279</v>
      </c>
      <c r="AO38" s="11" t="s">
        <v>3395</v>
      </c>
      <c r="AP38" s="11" t="s">
        <v>3400</v>
      </c>
      <c r="AQ38" s="12">
        <v>46234</v>
      </c>
      <c r="AR38" s="11" t="s">
        <v>3416</v>
      </c>
      <c r="AS38" s="11" t="s">
        <v>3931</v>
      </c>
      <c r="AT38" s="11" t="s">
        <v>3933</v>
      </c>
      <c r="AU38" s="11" t="s">
        <v>3934</v>
      </c>
      <c r="AV38" s="11" t="s">
        <v>3939</v>
      </c>
      <c r="AW38" s="11" t="s">
        <v>2567</v>
      </c>
      <c r="AX38" s="11" t="s">
        <v>2584</v>
      </c>
      <c r="AY38" s="11" t="s">
        <v>3948</v>
      </c>
      <c r="AZ38" s="11"/>
      <c r="BA38" s="11"/>
      <c r="BB38" s="11"/>
      <c r="BC38" s="9">
        <v>24694</v>
      </c>
      <c r="BD38" s="11" t="s">
        <v>3939</v>
      </c>
      <c r="BE38" s="9">
        <v>1089</v>
      </c>
      <c r="BF38" s="9">
        <v>1</v>
      </c>
      <c r="BG38" s="11" t="s">
        <v>3419</v>
      </c>
    </row>
    <row r="39" spans="1:59">
      <c r="A39" s="9">
        <v>136056</v>
      </c>
      <c r="B39" s="11" t="s">
        <v>4005</v>
      </c>
      <c r="C39" s="11" t="s">
        <v>4614</v>
      </c>
      <c r="D39" s="11" t="s">
        <v>1413</v>
      </c>
      <c r="E39" s="15">
        <v>525</v>
      </c>
      <c r="F39" s="11" t="s">
        <v>4235</v>
      </c>
      <c r="G39" s="9">
        <v>49</v>
      </c>
      <c r="H39" s="15">
        <f t="shared" si="0"/>
        <v>1.0652173913043479E-2</v>
      </c>
      <c r="I39" s="15">
        <f t="shared" si="1"/>
        <v>5.5923913043478262</v>
      </c>
      <c r="J39" s="15">
        <v>5.5923913043478262</v>
      </c>
      <c r="K39" s="15"/>
      <c r="L39" s="9"/>
      <c r="M39" s="9">
        <v>0</v>
      </c>
      <c r="N39" s="11" t="s">
        <v>3396</v>
      </c>
      <c r="O39" s="12">
        <v>46234</v>
      </c>
      <c r="P39" s="11" t="s">
        <v>3429</v>
      </c>
      <c r="Q39" s="11" t="s">
        <v>3952</v>
      </c>
      <c r="R39" s="11" t="s">
        <v>3952</v>
      </c>
      <c r="S39" s="11" t="s">
        <v>4215</v>
      </c>
      <c r="T39" s="9">
        <v>139300</v>
      </c>
      <c r="U39" s="9"/>
      <c r="V39" s="9"/>
      <c r="W39" s="11" t="s">
        <v>2464</v>
      </c>
      <c r="X39" s="11" t="s">
        <v>3108</v>
      </c>
      <c r="Y39" s="11" t="s">
        <v>3958</v>
      </c>
      <c r="Z39" s="11" t="s">
        <v>2394</v>
      </c>
      <c r="AA39" s="9">
        <v>20</v>
      </c>
      <c r="AB39" s="9">
        <v>3</v>
      </c>
      <c r="AC39" s="11"/>
      <c r="AD39" s="11" t="s">
        <v>2415</v>
      </c>
      <c r="AE39" s="11" t="s">
        <v>2462</v>
      </c>
      <c r="AF39" s="11" t="s">
        <v>2567</v>
      </c>
      <c r="AG39" s="11" t="s">
        <v>2584</v>
      </c>
      <c r="AH39" s="11" t="s">
        <v>2607</v>
      </c>
      <c r="AI39" s="11"/>
      <c r="AJ39" s="9">
        <v>525</v>
      </c>
      <c r="AK39" s="11" t="s">
        <v>3099</v>
      </c>
      <c r="AL39" s="11" t="s">
        <v>3107</v>
      </c>
      <c r="AM39" s="11"/>
      <c r="AN39" s="11" t="s">
        <v>3279</v>
      </c>
      <c r="AO39" s="11" t="s">
        <v>3395</v>
      </c>
      <c r="AP39" s="11" t="s">
        <v>3400</v>
      </c>
      <c r="AQ39" s="12">
        <v>46234</v>
      </c>
      <c r="AR39" s="11" t="s">
        <v>3416</v>
      </c>
      <c r="AS39" s="11" t="s">
        <v>3931</v>
      </c>
      <c r="AT39" s="11" t="s">
        <v>3933</v>
      </c>
      <c r="AU39" s="11" t="s">
        <v>3934</v>
      </c>
      <c r="AV39" s="11" t="s">
        <v>3939</v>
      </c>
      <c r="AW39" s="11" t="s">
        <v>2567</v>
      </c>
      <c r="AX39" s="11" t="s">
        <v>2584</v>
      </c>
      <c r="AY39" s="11" t="s">
        <v>3948</v>
      </c>
      <c r="AZ39" s="11"/>
      <c r="BA39" s="11"/>
      <c r="BB39" s="11"/>
      <c r="BC39" s="9">
        <v>24694</v>
      </c>
      <c r="BD39" s="11" t="s">
        <v>3939</v>
      </c>
      <c r="BE39" s="9">
        <v>1089</v>
      </c>
      <c r="BF39" s="9">
        <v>3</v>
      </c>
      <c r="BG39" s="11" t="s">
        <v>3419</v>
      </c>
    </row>
    <row r="40" spans="1:59">
      <c r="A40" s="9">
        <v>136056</v>
      </c>
      <c r="B40" s="11" t="s">
        <v>4005</v>
      </c>
      <c r="C40" s="11" t="s">
        <v>4614</v>
      </c>
      <c r="D40" s="11" t="s">
        <v>1420</v>
      </c>
      <c r="E40" s="15">
        <v>525</v>
      </c>
      <c r="F40" s="11" t="s">
        <v>4235</v>
      </c>
      <c r="G40" s="9">
        <v>140</v>
      </c>
      <c r="H40" s="15">
        <f t="shared" si="0"/>
        <v>3.0434782608695653E-2</v>
      </c>
      <c r="I40" s="15">
        <f t="shared" si="1"/>
        <v>15.978260869565219</v>
      </c>
      <c r="J40" s="15">
        <v>15.978260869565219</v>
      </c>
      <c r="K40" s="15"/>
      <c r="L40" s="9"/>
      <c r="M40" s="9">
        <v>0</v>
      </c>
      <c r="N40" s="11" t="s">
        <v>3396</v>
      </c>
      <c r="O40" s="12">
        <v>46234</v>
      </c>
      <c r="P40" s="11" t="s">
        <v>3429</v>
      </c>
      <c r="Q40" s="11" t="s">
        <v>3952</v>
      </c>
      <c r="R40" s="11" t="s">
        <v>3952</v>
      </c>
      <c r="S40" s="11" t="s">
        <v>4215</v>
      </c>
      <c r="T40" s="9">
        <v>139300</v>
      </c>
      <c r="U40" s="9"/>
      <c r="V40" s="9"/>
      <c r="W40" s="11" t="s">
        <v>2464</v>
      </c>
      <c r="X40" s="11" t="s">
        <v>3108</v>
      </c>
      <c r="Y40" s="11" t="s">
        <v>3958</v>
      </c>
      <c r="Z40" s="11" t="s">
        <v>2401</v>
      </c>
      <c r="AA40" s="9">
        <v>20</v>
      </c>
      <c r="AB40" s="9">
        <v>10</v>
      </c>
      <c r="AC40" s="11"/>
      <c r="AD40" s="11" t="s">
        <v>2415</v>
      </c>
      <c r="AE40" s="11" t="s">
        <v>2462</v>
      </c>
      <c r="AF40" s="11" t="s">
        <v>2567</v>
      </c>
      <c r="AG40" s="11" t="s">
        <v>2584</v>
      </c>
      <c r="AH40" s="11" t="s">
        <v>2607</v>
      </c>
      <c r="AI40" s="11"/>
      <c r="AJ40" s="9">
        <v>525</v>
      </c>
      <c r="AK40" s="11" t="s">
        <v>3105</v>
      </c>
      <c r="AL40" s="11" t="s">
        <v>3107</v>
      </c>
      <c r="AM40" s="11"/>
      <c r="AN40" s="11" t="s">
        <v>3279</v>
      </c>
      <c r="AO40" s="11" t="s">
        <v>3395</v>
      </c>
      <c r="AP40" s="11" t="s">
        <v>3400</v>
      </c>
      <c r="AQ40" s="12">
        <v>46234</v>
      </c>
      <c r="AR40" s="11" t="s">
        <v>3416</v>
      </c>
      <c r="AS40" s="11" t="s">
        <v>3931</v>
      </c>
      <c r="AT40" s="11" t="s">
        <v>3933</v>
      </c>
      <c r="AU40" s="11" t="s">
        <v>3934</v>
      </c>
      <c r="AV40" s="11" t="s">
        <v>3939</v>
      </c>
      <c r="AW40" s="11" t="s">
        <v>2567</v>
      </c>
      <c r="AX40" s="11" t="s">
        <v>2584</v>
      </c>
      <c r="AY40" s="11" t="s">
        <v>3948</v>
      </c>
      <c r="AZ40" s="11"/>
      <c r="BA40" s="11"/>
      <c r="BB40" s="11"/>
      <c r="BC40" s="9">
        <v>24694</v>
      </c>
      <c r="BD40" s="11" t="s">
        <v>3939</v>
      </c>
      <c r="BE40" s="9">
        <v>1089</v>
      </c>
      <c r="BF40" s="9">
        <v>10</v>
      </c>
      <c r="BG40" s="11" t="s">
        <v>3419</v>
      </c>
    </row>
    <row r="41" spans="1:59">
      <c r="A41" s="9">
        <v>136056</v>
      </c>
      <c r="B41" s="11" t="s">
        <v>4005</v>
      </c>
      <c r="C41" s="11" t="s">
        <v>4614</v>
      </c>
      <c r="D41" s="11" t="s">
        <v>1412</v>
      </c>
      <c r="E41" s="15">
        <v>525</v>
      </c>
      <c r="F41" s="11" t="s">
        <v>4235</v>
      </c>
      <c r="G41" s="9">
        <v>312</v>
      </c>
      <c r="H41" s="15">
        <f t="shared" si="0"/>
        <v>6.7826086956521744E-2</v>
      </c>
      <c r="I41" s="15">
        <f t="shared" si="1"/>
        <v>35.608695652173914</v>
      </c>
      <c r="J41" s="15">
        <v>35.608695652173914</v>
      </c>
      <c r="K41" s="15"/>
      <c r="L41" s="9"/>
      <c r="M41" s="9">
        <v>0</v>
      </c>
      <c r="N41" s="11" t="s">
        <v>3396</v>
      </c>
      <c r="O41" s="12">
        <v>46234</v>
      </c>
      <c r="P41" s="11" t="s">
        <v>3429</v>
      </c>
      <c r="Q41" s="11" t="s">
        <v>3952</v>
      </c>
      <c r="R41" s="11" t="s">
        <v>3952</v>
      </c>
      <c r="S41" s="11" t="s">
        <v>4215</v>
      </c>
      <c r="T41" s="9">
        <v>139300</v>
      </c>
      <c r="U41" s="9"/>
      <c r="V41" s="9"/>
      <c r="W41" s="11" t="s">
        <v>2464</v>
      </c>
      <c r="X41" s="11" t="s">
        <v>3108</v>
      </c>
      <c r="Y41" s="11" t="s">
        <v>3958</v>
      </c>
      <c r="Z41" s="11" t="s">
        <v>2393</v>
      </c>
      <c r="AA41" s="9">
        <v>20</v>
      </c>
      <c r="AB41" s="9">
        <v>2</v>
      </c>
      <c r="AC41" s="11"/>
      <c r="AD41" s="11" t="s">
        <v>2415</v>
      </c>
      <c r="AE41" s="11" t="s">
        <v>2462</v>
      </c>
      <c r="AF41" s="11" t="s">
        <v>2567</v>
      </c>
      <c r="AG41" s="11" t="s">
        <v>2584</v>
      </c>
      <c r="AH41" s="11" t="s">
        <v>2607</v>
      </c>
      <c r="AI41" s="11"/>
      <c r="AJ41" s="9">
        <v>525</v>
      </c>
      <c r="AK41" s="11" t="s">
        <v>3098</v>
      </c>
      <c r="AL41" s="11" t="s">
        <v>3107</v>
      </c>
      <c r="AM41" s="11"/>
      <c r="AN41" s="11" t="s">
        <v>3279</v>
      </c>
      <c r="AO41" s="11" t="s">
        <v>3395</v>
      </c>
      <c r="AP41" s="11" t="s">
        <v>3400</v>
      </c>
      <c r="AQ41" s="12">
        <v>46234</v>
      </c>
      <c r="AR41" s="11" t="s">
        <v>3416</v>
      </c>
      <c r="AS41" s="11" t="s">
        <v>3931</v>
      </c>
      <c r="AT41" s="11" t="s">
        <v>3933</v>
      </c>
      <c r="AU41" s="11" t="s">
        <v>3934</v>
      </c>
      <c r="AV41" s="11" t="s">
        <v>3939</v>
      </c>
      <c r="AW41" s="11" t="s">
        <v>2567</v>
      </c>
      <c r="AX41" s="11" t="s">
        <v>2584</v>
      </c>
      <c r="AY41" s="11" t="s">
        <v>3948</v>
      </c>
      <c r="AZ41" s="11"/>
      <c r="BA41" s="11"/>
      <c r="BB41" s="11"/>
      <c r="BC41" s="9">
        <v>24694</v>
      </c>
      <c r="BD41" s="11" t="s">
        <v>3939</v>
      </c>
      <c r="BE41" s="9">
        <v>1089</v>
      </c>
      <c r="BF41" s="9">
        <v>2</v>
      </c>
      <c r="BG41" s="11" t="s">
        <v>3419</v>
      </c>
    </row>
    <row r="42" spans="1:59">
      <c r="A42" s="9">
        <v>136056</v>
      </c>
      <c r="B42" s="11" t="s">
        <v>4005</v>
      </c>
      <c r="C42" s="11" t="s">
        <v>4614</v>
      </c>
      <c r="D42" s="11" t="s">
        <v>1414</v>
      </c>
      <c r="E42" s="15">
        <v>525</v>
      </c>
      <c r="F42" s="11" t="s">
        <v>4235</v>
      </c>
      <c r="G42" s="9">
        <v>376</v>
      </c>
      <c r="H42" s="15">
        <f t="shared" si="0"/>
        <v>8.1739130434782606E-2</v>
      </c>
      <c r="I42" s="15">
        <f t="shared" si="1"/>
        <v>42.913043478260867</v>
      </c>
      <c r="J42" s="15">
        <v>42.913043478260867</v>
      </c>
      <c r="K42" s="15"/>
      <c r="L42" s="9"/>
      <c r="M42" s="9">
        <v>0</v>
      </c>
      <c r="N42" s="11" t="s">
        <v>3396</v>
      </c>
      <c r="O42" s="12">
        <v>46234</v>
      </c>
      <c r="P42" s="11" t="s">
        <v>3429</v>
      </c>
      <c r="Q42" s="11" t="s">
        <v>3952</v>
      </c>
      <c r="R42" s="11" t="s">
        <v>3952</v>
      </c>
      <c r="S42" s="11" t="s">
        <v>4215</v>
      </c>
      <c r="T42" s="9">
        <v>139300</v>
      </c>
      <c r="U42" s="9"/>
      <c r="V42" s="9"/>
      <c r="W42" s="11" t="s">
        <v>2464</v>
      </c>
      <c r="X42" s="11" t="s">
        <v>3108</v>
      </c>
      <c r="Y42" s="11" t="s">
        <v>3958</v>
      </c>
      <c r="Z42" s="11" t="s">
        <v>2395</v>
      </c>
      <c r="AA42" s="9">
        <v>20</v>
      </c>
      <c r="AB42" s="9">
        <v>4</v>
      </c>
      <c r="AC42" s="11"/>
      <c r="AD42" s="11" t="s">
        <v>2415</v>
      </c>
      <c r="AE42" s="11" t="s">
        <v>2462</v>
      </c>
      <c r="AF42" s="11" t="s">
        <v>2567</v>
      </c>
      <c r="AG42" s="11" t="s">
        <v>2584</v>
      </c>
      <c r="AH42" s="11" t="s">
        <v>2607</v>
      </c>
      <c r="AI42" s="11"/>
      <c r="AJ42" s="9">
        <v>525</v>
      </c>
      <c r="AK42" s="11" t="s">
        <v>3100</v>
      </c>
      <c r="AL42" s="11" t="s">
        <v>3107</v>
      </c>
      <c r="AM42" s="11"/>
      <c r="AN42" s="11" t="s">
        <v>3279</v>
      </c>
      <c r="AO42" s="11" t="s">
        <v>3395</v>
      </c>
      <c r="AP42" s="11" t="s">
        <v>3400</v>
      </c>
      <c r="AQ42" s="12">
        <v>46234</v>
      </c>
      <c r="AR42" s="11" t="s">
        <v>3416</v>
      </c>
      <c r="AS42" s="11" t="s">
        <v>3931</v>
      </c>
      <c r="AT42" s="11" t="s">
        <v>3933</v>
      </c>
      <c r="AU42" s="11" t="s">
        <v>3934</v>
      </c>
      <c r="AV42" s="11" t="s">
        <v>3939</v>
      </c>
      <c r="AW42" s="11" t="s">
        <v>2567</v>
      </c>
      <c r="AX42" s="11" t="s">
        <v>2584</v>
      </c>
      <c r="AY42" s="11" t="s">
        <v>3948</v>
      </c>
      <c r="AZ42" s="11"/>
      <c r="BA42" s="11"/>
      <c r="BB42" s="11"/>
      <c r="BC42" s="9">
        <v>24694</v>
      </c>
      <c r="BD42" s="11" t="s">
        <v>3939</v>
      </c>
      <c r="BE42" s="9">
        <v>1089</v>
      </c>
      <c r="BF42" s="9">
        <v>4</v>
      </c>
      <c r="BG42" s="11" t="s">
        <v>3419</v>
      </c>
    </row>
    <row r="43" spans="1:59">
      <c r="A43" s="9">
        <v>136056</v>
      </c>
      <c r="B43" s="11" t="s">
        <v>4005</v>
      </c>
      <c r="C43" s="11" t="s">
        <v>674</v>
      </c>
      <c r="D43" s="11" t="s">
        <v>1421</v>
      </c>
      <c r="E43" s="15">
        <v>525</v>
      </c>
      <c r="F43" s="11" t="s">
        <v>4235</v>
      </c>
      <c r="G43" s="9">
        <v>380</v>
      </c>
      <c r="H43" s="15">
        <f t="shared" si="0"/>
        <v>8.2608695652173908E-2</v>
      </c>
      <c r="I43" s="15">
        <f t="shared" si="1"/>
        <v>43.369565217391305</v>
      </c>
      <c r="J43" s="15">
        <v>43.369565217391305</v>
      </c>
      <c r="K43" s="15"/>
      <c r="L43" s="9"/>
      <c r="M43" s="9">
        <v>0</v>
      </c>
      <c r="N43" s="11" t="s">
        <v>3396</v>
      </c>
      <c r="O43" s="12">
        <v>46234</v>
      </c>
      <c r="P43" s="11" t="s">
        <v>3429</v>
      </c>
      <c r="Q43" s="11" t="s">
        <v>3952</v>
      </c>
      <c r="R43" s="11" t="s">
        <v>3952</v>
      </c>
      <c r="S43" s="11" t="s">
        <v>4215</v>
      </c>
      <c r="T43" s="9">
        <v>139300</v>
      </c>
      <c r="U43" s="9"/>
      <c r="V43" s="9"/>
      <c r="W43" s="11" t="s">
        <v>2464</v>
      </c>
      <c r="X43" s="11" t="s">
        <v>3108</v>
      </c>
      <c r="Y43" s="11" t="s">
        <v>3958</v>
      </c>
      <c r="Z43" s="11" t="s">
        <v>2402</v>
      </c>
      <c r="AA43" s="9">
        <v>20</v>
      </c>
      <c r="AB43" s="9">
        <v>11</v>
      </c>
      <c r="AC43" s="11"/>
      <c r="AD43" s="11" t="s">
        <v>2426</v>
      </c>
      <c r="AE43" s="11" t="s">
        <v>2462</v>
      </c>
      <c r="AF43" s="11" t="s">
        <v>2567</v>
      </c>
      <c r="AG43" s="11" t="s">
        <v>2584</v>
      </c>
      <c r="AH43" s="11" t="s">
        <v>2607</v>
      </c>
      <c r="AI43" s="11"/>
      <c r="AJ43" s="9">
        <v>525</v>
      </c>
      <c r="AK43" s="11" t="s">
        <v>3106</v>
      </c>
      <c r="AL43" s="11" t="s">
        <v>3107</v>
      </c>
      <c r="AM43" s="11"/>
      <c r="AN43" s="11" t="s">
        <v>3279</v>
      </c>
      <c r="AO43" s="11" t="s">
        <v>3395</v>
      </c>
      <c r="AP43" s="11" t="s">
        <v>3400</v>
      </c>
      <c r="AQ43" s="12">
        <v>46234</v>
      </c>
      <c r="AR43" s="11" t="s">
        <v>3416</v>
      </c>
      <c r="AS43" s="11" t="s">
        <v>3931</v>
      </c>
      <c r="AT43" s="11" t="s">
        <v>3933</v>
      </c>
      <c r="AU43" s="11" t="s">
        <v>3934</v>
      </c>
      <c r="AV43" s="11" t="s">
        <v>3939</v>
      </c>
      <c r="AW43" s="11" t="s">
        <v>2567</v>
      </c>
      <c r="AX43" s="11" t="s">
        <v>2584</v>
      </c>
      <c r="AY43" s="11" t="s">
        <v>3948</v>
      </c>
      <c r="AZ43" s="11"/>
      <c r="BA43" s="11"/>
      <c r="BB43" s="11"/>
      <c r="BC43" s="9">
        <v>2061</v>
      </c>
      <c r="BD43" s="11" t="s">
        <v>3939</v>
      </c>
      <c r="BE43" s="9">
        <v>1089</v>
      </c>
      <c r="BF43" s="9">
        <v>11</v>
      </c>
      <c r="BG43" s="11" t="s">
        <v>3419</v>
      </c>
    </row>
    <row r="44" spans="1:59">
      <c r="A44" s="9">
        <v>136056</v>
      </c>
      <c r="B44" s="11" t="s">
        <v>4005</v>
      </c>
      <c r="C44" s="11" t="s">
        <v>4614</v>
      </c>
      <c r="D44" s="11" t="s">
        <v>1415</v>
      </c>
      <c r="E44" s="15">
        <v>525</v>
      </c>
      <c r="F44" s="11" t="s">
        <v>4235</v>
      </c>
      <c r="G44" s="9">
        <v>700</v>
      </c>
      <c r="H44" s="15">
        <f t="shared" si="0"/>
        <v>0.15217391304347827</v>
      </c>
      <c r="I44" s="15">
        <f t="shared" si="1"/>
        <v>79.891304347826093</v>
      </c>
      <c r="J44" s="15">
        <v>79.891304347826093</v>
      </c>
      <c r="K44" s="15"/>
      <c r="L44" s="9"/>
      <c r="M44" s="9">
        <v>0</v>
      </c>
      <c r="N44" s="11" t="s">
        <v>3396</v>
      </c>
      <c r="O44" s="12">
        <v>46234</v>
      </c>
      <c r="P44" s="11" t="s">
        <v>3429</v>
      </c>
      <c r="Q44" s="11" t="s">
        <v>3952</v>
      </c>
      <c r="R44" s="11" t="s">
        <v>3952</v>
      </c>
      <c r="S44" s="11" t="s">
        <v>4215</v>
      </c>
      <c r="T44" s="9">
        <v>139300</v>
      </c>
      <c r="U44" s="9"/>
      <c r="V44" s="9"/>
      <c r="W44" s="11" t="s">
        <v>2464</v>
      </c>
      <c r="X44" s="11" t="s">
        <v>3108</v>
      </c>
      <c r="Y44" s="11" t="s">
        <v>3958</v>
      </c>
      <c r="Z44" s="11" t="s">
        <v>2396</v>
      </c>
      <c r="AA44" s="9">
        <v>20</v>
      </c>
      <c r="AB44" s="9">
        <v>5</v>
      </c>
      <c r="AC44" s="11"/>
      <c r="AD44" s="11" t="s">
        <v>2415</v>
      </c>
      <c r="AE44" s="11" t="s">
        <v>2462</v>
      </c>
      <c r="AF44" s="11" t="s">
        <v>2567</v>
      </c>
      <c r="AG44" s="11" t="s">
        <v>2584</v>
      </c>
      <c r="AH44" s="11" t="s">
        <v>2607</v>
      </c>
      <c r="AI44" s="11"/>
      <c r="AJ44" s="9">
        <v>525</v>
      </c>
      <c r="AK44" s="11" t="s">
        <v>3101</v>
      </c>
      <c r="AL44" s="11" t="s">
        <v>3107</v>
      </c>
      <c r="AM44" s="11"/>
      <c r="AN44" s="11" t="s">
        <v>3279</v>
      </c>
      <c r="AO44" s="11" t="s">
        <v>3395</v>
      </c>
      <c r="AP44" s="11" t="s">
        <v>3400</v>
      </c>
      <c r="AQ44" s="12">
        <v>46234</v>
      </c>
      <c r="AR44" s="11" t="s">
        <v>3416</v>
      </c>
      <c r="AS44" s="11" t="s">
        <v>3931</v>
      </c>
      <c r="AT44" s="11" t="s">
        <v>3933</v>
      </c>
      <c r="AU44" s="11" t="s">
        <v>3934</v>
      </c>
      <c r="AV44" s="11" t="s">
        <v>3939</v>
      </c>
      <c r="AW44" s="11" t="s">
        <v>2567</v>
      </c>
      <c r="AX44" s="11" t="s">
        <v>2584</v>
      </c>
      <c r="AY44" s="11" t="s">
        <v>3948</v>
      </c>
      <c r="AZ44" s="11"/>
      <c r="BA44" s="11"/>
      <c r="BB44" s="11"/>
      <c r="BC44" s="9">
        <v>24694</v>
      </c>
      <c r="BD44" s="11" t="s">
        <v>3939</v>
      </c>
      <c r="BE44" s="9">
        <v>1089</v>
      </c>
      <c r="BF44" s="9">
        <v>5</v>
      </c>
      <c r="BG44" s="11" t="s">
        <v>3419</v>
      </c>
    </row>
    <row r="45" spans="1:59">
      <c r="A45" s="9">
        <v>136056</v>
      </c>
      <c r="B45" s="11" t="s">
        <v>4005</v>
      </c>
      <c r="C45" s="11" t="s">
        <v>674</v>
      </c>
      <c r="D45" s="11" t="s">
        <v>1418</v>
      </c>
      <c r="E45" s="15">
        <v>525</v>
      </c>
      <c r="F45" s="11" t="s">
        <v>4235</v>
      </c>
      <c r="G45" s="9">
        <v>1000</v>
      </c>
      <c r="H45" s="15">
        <f t="shared" si="0"/>
        <v>0.21739130434782608</v>
      </c>
      <c r="I45" s="15">
        <f t="shared" si="1"/>
        <v>114.13043478260869</v>
      </c>
      <c r="J45" s="15">
        <v>114.13043478260869</v>
      </c>
      <c r="K45" s="15"/>
      <c r="L45" s="9"/>
      <c r="M45" s="9">
        <v>0</v>
      </c>
      <c r="N45" s="11" t="s">
        <v>3396</v>
      </c>
      <c r="O45" s="12">
        <v>46234</v>
      </c>
      <c r="P45" s="11" t="s">
        <v>3429</v>
      </c>
      <c r="Q45" s="11" t="s">
        <v>3952</v>
      </c>
      <c r="R45" s="11" t="s">
        <v>3952</v>
      </c>
      <c r="S45" s="11" t="s">
        <v>4215</v>
      </c>
      <c r="T45" s="9">
        <v>139300</v>
      </c>
      <c r="U45" s="9"/>
      <c r="V45" s="9"/>
      <c r="W45" s="11" t="s">
        <v>2464</v>
      </c>
      <c r="X45" s="11" t="s">
        <v>3108</v>
      </c>
      <c r="Y45" s="11" t="s">
        <v>3958</v>
      </c>
      <c r="Z45" s="11" t="s">
        <v>2399</v>
      </c>
      <c r="AA45" s="9">
        <v>20</v>
      </c>
      <c r="AB45" s="9">
        <v>8</v>
      </c>
      <c r="AC45" s="11"/>
      <c r="AD45" s="11" t="s">
        <v>2426</v>
      </c>
      <c r="AE45" s="11" t="s">
        <v>2462</v>
      </c>
      <c r="AF45" s="11" t="s">
        <v>2567</v>
      </c>
      <c r="AG45" s="11" t="s">
        <v>2584</v>
      </c>
      <c r="AH45" s="11" t="s">
        <v>2607</v>
      </c>
      <c r="AI45" s="11"/>
      <c r="AJ45" s="9">
        <v>525</v>
      </c>
      <c r="AK45" s="11" t="s">
        <v>2075</v>
      </c>
      <c r="AL45" s="11" t="s">
        <v>3107</v>
      </c>
      <c r="AM45" s="11"/>
      <c r="AN45" s="11" t="s">
        <v>3279</v>
      </c>
      <c r="AO45" s="11" t="s">
        <v>3395</v>
      </c>
      <c r="AP45" s="11" t="s">
        <v>3400</v>
      </c>
      <c r="AQ45" s="12">
        <v>46234</v>
      </c>
      <c r="AR45" s="11" t="s">
        <v>3416</v>
      </c>
      <c r="AS45" s="11" t="s">
        <v>3931</v>
      </c>
      <c r="AT45" s="11" t="s">
        <v>3933</v>
      </c>
      <c r="AU45" s="11" t="s">
        <v>3934</v>
      </c>
      <c r="AV45" s="11" t="s">
        <v>3939</v>
      </c>
      <c r="AW45" s="11" t="s">
        <v>2567</v>
      </c>
      <c r="AX45" s="11" t="s">
        <v>2584</v>
      </c>
      <c r="AY45" s="11" t="s">
        <v>3948</v>
      </c>
      <c r="AZ45" s="11"/>
      <c r="BA45" s="11"/>
      <c r="BB45" s="11"/>
      <c r="BC45" s="9">
        <v>2061</v>
      </c>
      <c r="BD45" s="11" t="s">
        <v>3939</v>
      </c>
      <c r="BE45" s="9">
        <v>1089</v>
      </c>
      <c r="BF45" s="9">
        <v>8</v>
      </c>
      <c r="BG45" s="11" t="s">
        <v>3419</v>
      </c>
    </row>
    <row r="46" spans="1:59">
      <c r="A46" s="9">
        <v>136056</v>
      </c>
      <c r="B46" s="11" t="s">
        <v>4005</v>
      </c>
      <c r="C46" s="11" t="s">
        <v>4614</v>
      </c>
      <c r="D46" s="11" t="s">
        <v>1419</v>
      </c>
      <c r="E46" s="15">
        <v>525</v>
      </c>
      <c r="F46" s="11" t="s">
        <v>4235</v>
      </c>
      <c r="G46" s="9">
        <v>2320</v>
      </c>
      <c r="H46" s="15">
        <f t="shared" si="0"/>
        <v>0.5043478260869565</v>
      </c>
      <c r="I46" s="15">
        <f t="shared" si="1"/>
        <v>264.78260869565219</v>
      </c>
      <c r="J46" s="15">
        <v>264.78260869565219</v>
      </c>
      <c r="K46" s="15"/>
      <c r="L46" s="9"/>
      <c r="M46" s="9">
        <v>0</v>
      </c>
      <c r="N46" s="11" t="s">
        <v>3396</v>
      </c>
      <c r="O46" s="12">
        <v>46234</v>
      </c>
      <c r="P46" s="11" t="s">
        <v>3429</v>
      </c>
      <c r="Q46" s="11" t="s">
        <v>3952</v>
      </c>
      <c r="R46" s="11" t="s">
        <v>3952</v>
      </c>
      <c r="S46" s="11" t="s">
        <v>4215</v>
      </c>
      <c r="T46" s="9">
        <v>139300</v>
      </c>
      <c r="U46" s="9"/>
      <c r="V46" s="9"/>
      <c r="W46" s="11" t="s">
        <v>2464</v>
      </c>
      <c r="X46" s="11" t="s">
        <v>3108</v>
      </c>
      <c r="Y46" s="11" t="s">
        <v>3958</v>
      </c>
      <c r="Z46" s="11" t="s">
        <v>2400</v>
      </c>
      <c r="AA46" s="9">
        <v>20</v>
      </c>
      <c r="AB46" s="9">
        <v>9</v>
      </c>
      <c r="AC46" s="11"/>
      <c r="AD46" s="11" t="s">
        <v>2415</v>
      </c>
      <c r="AE46" s="11" t="s">
        <v>2462</v>
      </c>
      <c r="AF46" s="11" t="s">
        <v>2567</v>
      </c>
      <c r="AG46" s="11" t="s">
        <v>2584</v>
      </c>
      <c r="AH46" s="11" t="s">
        <v>2607</v>
      </c>
      <c r="AI46" s="11"/>
      <c r="AJ46" s="9">
        <v>525</v>
      </c>
      <c r="AK46" s="11" t="s">
        <v>3104</v>
      </c>
      <c r="AL46" s="11" t="s">
        <v>3107</v>
      </c>
      <c r="AM46" s="11"/>
      <c r="AN46" s="11" t="s">
        <v>3279</v>
      </c>
      <c r="AO46" s="11" t="s">
        <v>3395</v>
      </c>
      <c r="AP46" s="11" t="s">
        <v>3400</v>
      </c>
      <c r="AQ46" s="12">
        <v>46234</v>
      </c>
      <c r="AR46" s="11" t="s">
        <v>3416</v>
      </c>
      <c r="AS46" s="11" t="s">
        <v>3931</v>
      </c>
      <c r="AT46" s="11" t="s">
        <v>3933</v>
      </c>
      <c r="AU46" s="11" t="s">
        <v>3934</v>
      </c>
      <c r="AV46" s="11" t="s">
        <v>3939</v>
      </c>
      <c r="AW46" s="11" t="s">
        <v>2567</v>
      </c>
      <c r="AX46" s="11" t="s">
        <v>2584</v>
      </c>
      <c r="AY46" s="11" t="s">
        <v>3948</v>
      </c>
      <c r="AZ46" s="11"/>
      <c r="BA46" s="11"/>
      <c r="BB46" s="11"/>
      <c r="BC46" s="9">
        <v>24694</v>
      </c>
      <c r="BD46" s="11" t="s">
        <v>3939</v>
      </c>
      <c r="BE46" s="9">
        <v>1089</v>
      </c>
      <c r="BF46" s="9">
        <v>9</v>
      </c>
      <c r="BG46" s="11" t="s">
        <v>3419</v>
      </c>
    </row>
    <row r="47" spans="1:59">
      <c r="A47" s="9">
        <v>136055</v>
      </c>
      <c r="B47" s="11" t="s">
        <v>4064</v>
      </c>
      <c r="C47" s="11" t="s">
        <v>4613</v>
      </c>
      <c r="D47" s="11" t="s">
        <v>1410</v>
      </c>
      <c r="E47" s="15">
        <v>400</v>
      </c>
      <c r="F47" s="11" t="s">
        <v>4235</v>
      </c>
      <c r="G47" s="9">
        <v>130000</v>
      </c>
      <c r="H47" s="15">
        <f t="shared" si="0"/>
        <v>28.260869565217391</v>
      </c>
      <c r="I47" s="15">
        <f t="shared" si="1"/>
        <v>11304.347826086956</v>
      </c>
      <c r="J47" s="15">
        <v>11304.347826086956</v>
      </c>
      <c r="K47" s="15"/>
      <c r="L47" s="9"/>
      <c r="M47" s="9">
        <v>0</v>
      </c>
      <c r="N47" s="11" t="s">
        <v>3396</v>
      </c>
      <c r="O47" s="12">
        <v>46234</v>
      </c>
      <c r="P47" s="11" t="s">
        <v>3429</v>
      </c>
      <c r="Q47" s="11" t="s">
        <v>3952</v>
      </c>
      <c r="R47" s="11" t="s">
        <v>3952</v>
      </c>
      <c r="S47" s="11" t="s">
        <v>4215</v>
      </c>
      <c r="T47" s="9">
        <v>139325</v>
      </c>
      <c r="U47" s="9"/>
      <c r="V47" s="9"/>
      <c r="W47" s="11" t="s">
        <v>2464</v>
      </c>
      <c r="X47" s="11" t="s">
        <v>3108</v>
      </c>
      <c r="Y47" s="11" t="s">
        <v>3958</v>
      </c>
      <c r="Z47" s="11" t="s">
        <v>2391</v>
      </c>
      <c r="AA47" s="9">
        <v>0</v>
      </c>
      <c r="AB47" s="9">
        <v>1</v>
      </c>
      <c r="AC47" s="11"/>
      <c r="AD47" s="11" t="s">
        <v>2440</v>
      </c>
      <c r="AE47" s="11" t="s">
        <v>2462</v>
      </c>
      <c r="AF47" s="11" t="s">
        <v>2500</v>
      </c>
      <c r="AG47" s="11" t="s">
        <v>2581</v>
      </c>
      <c r="AH47" s="11" t="s">
        <v>2607</v>
      </c>
      <c r="AI47" s="11"/>
      <c r="AJ47" s="9">
        <v>400</v>
      </c>
      <c r="AK47" s="11" t="s">
        <v>2391</v>
      </c>
      <c r="AL47" s="11" t="s">
        <v>3107</v>
      </c>
      <c r="AM47" s="11"/>
      <c r="AN47" s="11" t="s">
        <v>2391</v>
      </c>
      <c r="AO47" s="11" t="s">
        <v>2391</v>
      </c>
      <c r="AP47" s="11" t="s">
        <v>3400</v>
      </c>
      <c r="AQ47" s="12">
        <v>46234</v>
      </c>
      <c r="AR47" s="11" t="s">
        <v>3416</v>
      </c>
      <c r="AS47" s="11" t="s">
        <v>3760</v>
      </c>
      <c r="AT47" s="11" t="s">
        <v>3933</v>
      </c>
      <c r="AU47" s="11" t="s">
        <v>3934</v>
      </c>
      <c r="AV47" s="11" t="s">
        <v>3936</v>
      </c>
      <c r="AW47" s="11" t="s">
        <v>2500</v>
      </c>
      <c r="AX47" s="11" t="s">
        <v>2581</v>
      </c>
      <c r="AY47" s="11" t="s">
        <v>3948</v>
      </c>
      <c r="AZ47" s="11"/>
      <c r="BA47" s="11"/>
      <c r="BB47" s="11"/>
      <c r="BC47" s="9">
        <v>31275</v>
      </c>
      <c r="BD47" s="11" t="s">
        <v>3936</v>
      </c>
      <c r="BE47" s="9">
        <v>820</v>
      </c>
      <c r="BF47" s="9">
        <v>1</v>
      </c>
      <c r="BG47" s="11" t="s">
        <v>3426</v>
      </c>
    </row>
    <row r="48" spans="1:59">
      <c r="A48" s="9">
        <v>136054</v>
      </c>
      <c r="B48" s="11" t="s">
        <v>3973</v>
      </c>
      <c r="C48" s="11" t="s">
        <v>3572</v>
      </c>
      <c r="D48" s="11" t="s">
        <v>1409</v>
      </c>
      <c r="E48" s="15">
        <v>1</v>
      </c>
      <c r="F48" s="11" t="s">
        <v>4237</v>
      </c>
      <c r="G48" s="9">
        <v>993900</v>
      </c>
      <c r="H48" s="15">
        <f t="shared" si="0"/>
        <v>216.06521739130434</v>
      </c>
      <c r="I48" s="15">
        <f t="shared" si="1"/>
        <v>216.06521739130434</v>
      </c>
      <c r="J48" s="15">
        <v>216.06521739130434</v>
      </c>
      <c r="K48" s="15"/>
      <c r="L48" s="9"/>
      <c r="M48" s="9">
        <v>0</v>
      </c>
      <c r="N48" s="11" t="s">
        <v>3396</v>
      </c>
      <c r="O48" s="12">
        <v>46234</v>
      </c>
      <c r="P48" s="11" t="s">
        <v>3429</v>
      </c>
      <c r="Q48" s="11" t="s">
        <v>3954</v>
      </c>
      <c r="R48" s="11" t="s">
        <v>3954</v>
      </c>
      <c r="S48" s="11" t="s">
        <v>4215</v>
      </c>
      <c r="T48" s="9">
        <v>139297</v>
      </c>
      <c r="U48" s="9"/>
      <c r="V48" s="9"/>
      <c r="W48" s="11" t="s">
        <v>2464</v>
      </c>
      <c r="X48" s="11" t="s">
        <v>3108</v>
      </c>
      <c r="Y48" s="11" t="s">
        <v>3958</v>
      </c>
      <c r="Z48" s="11" t="s">
        <v>2390</v>
      </c>
      <c r="AA48" s="9">
        <v>0</v>
      </c>
      <c r="AB48" s="9">
        <v>1</v>
      </c>
      <c r="AC48" s="11"/>
      <c r="AD48" s="11" t="s">
        <v>2411</v>
      </c>
      <c r="AE48" s="11" t="s">
        <v>2463</v>
      </c>
      <c r="AF48" s="11" t="s">
        <v>2480</v>
      </c>
      <c r="AG48" s="11" t="s">
        <v>2587</v>
      </c>
      <c r="AH48" s="11" t="s">
        <v>2607</v>
      </c>
      <c r="AI48" s="11"/>
      <c r="AJ48" s="9">
        <v>0</v>
      </c>
      <c r="AK48" s="11" t="s">
        <v>2609</v>
      </c>
      <c r="AL48" s="11" t="s">
        <v>3107</v>
      </c>
      <c r="AM48" s="11"/>
      <c r="AN48" s="11" t="s">
        <v>2390</v>
      </c>
      <c r="AO48" s="11" t="s">
        <v>2390</v>
      </c>
      <c r="AP48" s="11" t="s">
        <v>3400</v>
      </c>
      <c r="AQ48" s="12">
        <v>46234</v>
      </c>
      <c r="AR48" s="11" t="s">
        <v>3416</v>
      </c>
      <c r="AS48" s="11" t="s">
        <v>3930</v>
      </c>
      <c r="AT48" s="11" t="s">
        <v>3933</v>
      </c>
      <c r="AU48" s="11" t="s">
        <v>3933</v>
      </c>
      <c r="AV48" s="11" t="s">
        <v>3939</v>
      </c>
      <c r="AW48" s="11" t="s">
        <v>2480</v>
      </c>
      <c r="AX48" s="11" t="s">
        <v>2587</v>
      </c>
      <c r="AY48" s="11" t="s">
        <v>3949</v>
      </c>
      <c r="AZ48" s="11"/>
      <c r="BA48" s="11"/>
      <c r="BB48" s="11"/>
      <c r="BC48" s="9">
        <v>17513</v>
      </c>
      <c r="BD48" s="11" t="s">
        <v>3939</v>
      </c>
      <c r="BE48" s="9">
        <v>2886</v>
      </c>
      <c r="BF48" s="9">
        <v>1</v>
      </c>
      <c r="BG48" s="11" t="s">
        <v>3424</v>
      </c>
    </row>
    <row r="49" spans="1:59">
      <c r="A49" s="9">
        <v>136053</v>
      </c>
      <c r="B49" s="11" t="s">
        <v>4076</v>
      </c>
      <c r="C49" s="11" t="s">
        <v>4244</v>
      </c>
      <c r="D49" s="11" t="s">
        <v>1408</v>
      </c>
      <c r="E49" s="15">
        <v>1</v>
      </c>
      <c r="F49" s="11" t="s">
        <v>4235</v>
      </c>
      <c r="G49" s="9">
        <v>9950000</v>
      </c>
      <c r="H49" s="15">
        <f t="shared" si="0"/>
        <v>2163.0434782608695</v>
      </c>
      <c r="I49" s="15">
        <f t="shared" si="1"/>
        <v>2163.0434782608695</v>
      </c>
      <c r="J49" s="15">
        <v>2163.0434782608695</v>
      </c>
      <c r="K49" s="15"/>
      <c r="L49" s="9"/>
      <c r="M49" s="9">
        <v>0</v>
      </c>
      <c r="N49" s="11" t="s">
        <v>3396</v>
      </c>
      <c r="O49" s="12">
        <v>46234</v>
      </c>
      <c r="P49" s="11" t="s">
        <v>3429</v>
      </c>
      <c r="Q49" s="11" t="s">
        <v>3952</v>
      </c>
      <c r="R49" s="11" t="s">
        <v>3952</v>
      </c>
      <c r="S49" s="11" t="s">
        <v>4230</v>
      </c>
      <c r="T49" s="9">
        <v>139311</v>
      </c>
      <c r="U49" s="9"/>
      <c r="V49" s="9"/>
      <c r="W49" s="11" t="s">
        <v>2465</v>
      </c>
      <c r="X49" s="11" t="s">
        <v>3109</v>
      </c>
      <c r="Y49" s="11" t="s">
        <v>3959</v>
      </c>
      <c r="Z49" s="11" t="s">
        <v>2389</v>
      </c>
      <c r="AA49" s="9">
        <v>20</v>
      </c>
      <c r="AB49" s="9">
        <v>1</v>
      </c>
      <c r="AC49" s="11"/>
      <c r="AD49" s="11" t="s">
        <v>2405</v>
      </c>
      <c r="AE49" s="11" t="s">
        <v>2462</v>
      </c>
      <c r="AF49" s="11" t="s">
        <v>2541</v>
      </c>
      <c r="AG49" s="11" t="s">
        <v>2598</v>
      </c>
      <c r="AH49" s="11" t="s">
        <v>2607</v>
      </c>
      <c r="AI49" s="11"/>
      <c r="AJ49" s="9">
        <v>1</v>
      </c>
      <c r="AK49" s="11" t="s">
        <v>3096</v>
      </c>
      <c r="AL49" s="11" t="s">
        <v>3107</v>
      </c>
      <c r="AM49" s="11"/>
      <c r="AN49" s="11" t="s">
        <v>3096</v>
      </c>
      <c r="AO49" s="11" t="s">
        <v>2389</v>
      </c>
      <c r="AP49" s="11" t="s">
        <v>3400</v>
      </c>
      <c r="AQ49" s="12">
        <v>46234</v>
      </c>
      <c r="AR49" s="11" t="s">
        <v>3416</v>
      </c>
      <c r="AS49" s="11" t="s">
        <v>3929</v>
      </c>
      <c r="AT49" s="11" t="s">
        <v>3933</v>
      </c>
      <c r="AU49" s="11" t="s">
        <v>3933</v>
      </c>
      <c r="AV49" s="11" t="s">
        <v>3937</v>
      </c>
      <c r="AW49" s="11" t="s">
        <v>2541</v>
      </c>
      <c r="AX49" s="11" t="s">
        <v>2598</v>
      </c>
      <c r="AY49" s="11" t="s">
        <v>3948</v>
      </c>
      <c r="AZ49" s="11"/>
      <c r="BA49" s="11"/>
      <c r="BB49" s="11"/>
      <c r="BC49" s="9">
        <v>14862</v>
      </c>
      <c r="BD49" s="11" t="s">
        <v>3937</v>
      </c>
      <c r="BE49" s="9">
        <v>2025</v>
      </c>
      <c r="BF49" s="9">
        <v>1</v>
      </c>
      <c r="BG49" s="11" t="s">
        <v>4641</v>
      </c>
    </row>
    <row r="50" spans="1:59">
      <c r="A50" s="9">
        <v>136052</v>
      </c>
      <c r="B50" s="11" t="s">
        <v>3963</v>
      </c>
      <c r="C50" s="11" t="s">
        <v>4530</v>
      </c>
      <c r="D50" s="11" t="s">
        <v>1407</v>
      </c>
      <c r="E50" s="15">
        <v>1</v>
      </c>
      <c r="F50" s="11" t="s">
        <v>4235</v>
      </c>
      <c r="G50" s="9">
        <v>58580141.240000002</v>
      </c>
      <c r="H50" s="15">
        <f t="shared" si="0"/>
        <v>12734.813313043478</v>
      </c>
      <c r="I50" s="15">
        <f t="shared" si="1"/>
        <v>12734.813313043478</v>
      </c>
      <c r="J50" s="15">
        <v>12734.813313043478</v>
      </c>
      <c r="K50" s="15"/>
      <c r="L50" s="9"/>
      <c r="M50" s="9">
        <v>0</v>
      </c>
      <c r="N50" s="11" t="s">
        <v>3396</v>
      </c>
      <c r="O50" s="12">
        <v>46234</v>
      </c>
      <c r="P50" s="11" t="s">
        <v>3430</v>
      </c>
      <c r="Q50" s="11" t="s">
        <v>3952</v>
      </c>
      <c r="R50" s="11" t="s">
        <v>3952</v>
      </c>
      <c r="S50" s="11" t="s">
        <v>4226</v>
      </c>
      <c r="T50" s="9">
        <v>139330</v>
      </c>
      <c r="U50" s="9"/>
      <c r="V50" s="9"/>
      <c r="W50" s="11" t="s">
        <v>2465</v>
      </c>
      <c r="X50" s="11" t="s">
        <v>3109</v>
      </c>
      <c r="Y50" s="11" t="s">
        <v>3959</v>
      </c>
      <c r="Z50" s="11" t="s">
        <v>2388</v>
      </c>
      <c r="AA50" s="9">
        <v>20</v>
      </c>
      <c r="AB50" s="9">
        <v>1</v>
      </c>
      <c r="AC50" s="11"/>
      <c r="AD50" s="11" t="s">
        <v>2455</v>
      </c>
      <c r="AE50" s="11" t="s">
        <v>2462</v>
      </c>
      <c r="AF50" s="11" t="s">
        <v>2524</v>
      </c>
      <c r="AG50" s="11" t="s">
        <v>2604</v>
      </c>
      <c r="AH50" s="11" t="s">
        <v>2607</v>
      </c>
      <c r="AI50" s="11"/>
      <c r="AJ50" s="9">
        <v>1</v>
      </c>
      <c r="AK50" s="11" t="s">
        <v>3095</v>
      </c>
      <c r="AL50" s="11" t="s">
        <v>3107</v>
      </c>
      <c r="AM50" s="11"/>
      <c r="AN50" s="11" t="s">
        <v>3095</v>
      </c>
      <c r="AO50" s="11" t="s">
        <v>2388</v>
      </c>
      <c r="AP50" s="11"/>
      <c r="AQ50" s="12">
        <v>46234</v>
      </c>
      <c r="AR50" s="11" t="s">
        <v>3416</v>
      </c>
      <c r="AS50" s="11" t="s">
        <v>3928</v>
      </c>
      <c r="AT50" s="11" t="s">
        <v>3933</v>
      </c>
      <c r="AU50" s="11" t="s">
        <v>3933</v>
      </c>
      <c r="AV50" s="11" t="s">
        <v>3937</v>
      </c>
      <c r="AW50" s="11" t="s">
        <v>2524</v>
      </c>
      <c r="AX50" s="11" t="s">
        <v>2604</v>
      </c>
      <c r="AY50" s="11" t="s">
        <v>3948</v>
      </c>
      <c r="AZ50" s="11"/>
      <c r="BA50" s="11"/>
      <c r="BB50" s="11"/>
      <c r="BC50" s="9">
        <v>1522</v>
      </c>
      <c r="BD50" s="11" t="s">
        <v>3937</v>
      </c>
      <c r="BE50" s="9">
        <v>36</v>
      </c>
      <c r="BF50" s="9">
        <v>1</v>
      </c>
      <c r="BG50" s="11" t="s">
        <v>4639</v>
      </c>
    </row>
    <row r="51" spans="1:59">
      <c r="A51" s="9">
        <v>136051</v>
      </c>
      <c r="B51" s="11" t="s">
        <v>4210</v>
      </c>
      <c r="C51" s="11" t="s">
        <v>4612</v>
      </c>
      <c r="D51" s="11" t="s">
        <v>1406</v>
      </c>
      <c r="E51" s="15">
        <v>1</v>
      </c>
      <c r="F51" s="11" t="s">
        <v>4237</v>
      </c>
      <c r="G51" s="9">
        <v>750000</v>
      </c>
      <c r="H51" s="15">
        <f t="shared" si="0"/>
        <v>163.04347826086956</v>
      </c>
      <c r="I51" s="15">
        <f t="shared" si="1"/>
        <v>163.04347826086956</v>
      </c>
      <c r="J51" s="15">
        <v>163.04347826086956</v>
      </c>
      <c r="K51" s="15"/>
      <c r="L51" s="9"/>
      <c r="M51" s="9">
        <v>0</v>
      </c>
      <c r="N51" s="11" t="s">
        <v>3396</v>
      </c>
      <c r="O51" s="12">
        <v>46234</v>
      </c>
      <c r="P51" s="11" t="s">
        <v>3429</v>
      </c>
      <c r="Q51" s="11" t="s">
        <v>3952</v>
      </c>
      <c r="R51" s="11" t="s">
        <v>3952</v>
      </c>
      <c r="S51" s="11" t="s">
        <v>4218</v>
      </c>
      <c r="T51" s="9">
        <v>139353</v>
      </c>
      <c r="U51" s="9"/>
      <c r="V51" s="9"/>
      <c r="W51" s="11" t="s">
        <v>2469</v>
      </c>
      <c r="X51" s="11" t="s">
        <v>3108</v>
      </c>
      <c r="Y51" s="11" t="s">
        <v>3958</v>
      </c>
      <c r="Z51" s="11" t="s">
        <v>1491</v>
      </c>
      <c r="AA51" s="9">
        <v>0</v>
      </c>
      <c r="AB51" s="9">
        <v>1</v>
      </c>
      <c r="AC51" s="11"/>
      <c r="AD51" s="11" t="s">
        <v>2408</v>
      </c>
      <c r="AE51" s="11" t="s">
        <v>2462</v>
      </c>
      <c r="AF51" s="11" t="s">
        <v>2580</v>
      </c>
      <c r="AG51" s="11" t="s">
        <v>2588</v>
      </c>
      <c r="AH51" s="11" t="s">
        <v>2607</v>
      </c>
      <c r="AI51" s="11"/>
      <c r="AJ51" s="9">
        <v>1</v>
      </c>
      <c r="AK51" s="11" t="s">
        <v>1491</v>
      </c>
      <c r="AL51" s="11" t="s">
        <v>3107</v>
      </c>
      <c r="AM51" s="11"/>
      <c r="AN51" s="11" t="s">
        <v>1491</v>
      </c>
      <c r="AO51" s="11" t="s">
        <v>1491</v>
      </c>
      <c r="AP51" s="11" t="s">
        <v>3400</v>
      </c>
      <c r="AQ51" s="12">
        <v>46234</v>
      </c>
      <c r="AR51" s="11" t="s">
        <v>3416</v>
      </c>
      <c r="AS51" s="11"/>
      <c r="AT51" s="11" t="s">
        <v>3933</v>
      </c>
      <c r="AU51" s="11" t="s">
        <v>3933</v>
      </c>
      <c r="AV51" s="11" t="s">
        <v>3946</v>
      </c>
      <c r="AW51" s="11" t="s">
        <v>2580</v>
      </c>
      <c r="AX51" s="11" t="s">
        <v>2588</v>
      </c>
      <c r="AY51" s="11" t="s">
        <v>3948</v>
      </c>
      <c r="AZ51" s="11"/>
      <c r="BA51" s="11"/>
      <c r="BB51" s="11"/>
      <c r="BC51" s="9">
        <v>13858</v>
      </c>
      <c r="BD51" s="11" t="s">
        <v>3946</v>
      </c>
      <c r="BE51" s="9">
        <v>7235</v>
      </c>
      <c r="BF51" s="9">
        <v>1</v>
      </c>
      <c r="BG51" s="11" t="s">
        <v>3429</v>
      </c>
    </row>
    <row r="52" spans="1:59">
      <c r="A52" s="9">
        <v>136050</v>
      </c>
      <c r="B52" s="11" t="s">
        <v>3973</v>
      </c>
      <c r="C52" s="11" t="s">
        <v>3572</v>
      </c>
      <c r="D52" s="11" t="s">
        <v>1405</v>
      </c>
      <c r="E52" s="15">
        <v>1</v>
      </c>
      <c r="F52" s="11" t="s">
        <v>4237</v>
      </c>
      <c r="G52" s="9">
        <v>4315000</v>
      </c>
      <c r="H52" s="15">
        <f t="shared" si="0"/>
        <v>938.04347826086962</v>
      </c>
      <c r="I52" s="15">
        <f t="shared" si="1"/>
        <v>938.04347826086962</v>
      </c>
      <c r="J52" s="15">
        <v>938.04347826086962</v>
      </c>
      <c r="K52" s="15"/>
      <c r="L52" s="9"/>
      <c r="M52" s="9">
        <v>0</v>
      </c>
      <c r="N52" s="11" t="s">
        <v>3396</v>
      </c>
      <c r="O52" s="12">
        <v>46234</v>
      </c>
      <c r="P52" s="11" t="s">
        <v>3429</v>
      </c>
      <c r="Q52" s="11" t="s">
        <v>3954</v>
      </c>
      <c r="R52" s="11" t="s">
        <v>3954</v>
      </c>
      <c r="S52" s="11" t="s">
        <v>4218</v>
      </c>
      <c r="T52" s="9">
        <v>139347</v>
      </c>
      <c r="U52" s="9"/>
      <c r="V52" s="9"/>
      <c r="W52" s="11" t="s">
        <v>2469</v>
      </c>
      <c r="X52" s="11" t="s">
        <v>3108</v>
      </c>
      <c r="Y52" s="11" t="s">
        <v>3958</v>
      </c>
      <c r="Z52" s="11" t="s">
        <v>2387</v>
      </c>
      <c r="AA52" s="9">
        <v>0</v>
      </c>
      <c r="AB52" s="9">
        <v>1</v>
      </c>
      <c r="AC52" s="11"/>
      <c r="AD52" s="11" t="s">
        <v>2411</v>
      </c>
      <c r="AE52" s="11" t="s">
        <v>2463</v>
      </c>
      <c r="AF52" s="11" t="s">
        <v>2575</v>
      </c>
      <c r="AG52" s="11" t="s">
        <v>2588</v>
      </c>
      <c r="AH52" s="11" t="s">
        <v>2607</v>
      </c>
      <c r="AI52" s="11"/>
      <c r="AJ52" s="9">
        <v>0</v>
      </c>
      <c r="AK52" s="11" t="s">
        <v>2609</v>
      </c>
      <c r="AL52" s="11" t="s">
        <v>3107</v>
      </c>
      <c r="AM52" s="11"/>
      <c r="AN52" s="11" t="s">
        <v>2387</v>
      </c>
      <c r="AO52" s="11" t="s">
        <v>2387</v>
      </c>
      <c r="AP52" s="11" t="s">
        <v>3400</v>
      </c>
      <c r="AQ52" s="12">
        <v>46234</v>
      </c>
      <c r="AR52" s="11" t="s">
        <v>3416</v>
      </c>
      <c r="AS52" s="11"/>
      <c r="AT52" s="11" t="s">
        <v>3933</v>
      </c>
      <c r="AU52" s="11" t="s">
        <v>3933</v>
      </c>
      <c r="AV52" s="11" t="s">
        <v>3946</v>
      </c>
      <c r="AW52" s="11" t="s">
        <v>2575</v>
      </c>
      <c r="AX52" s="11" t="s">
        <v>2588</v>
      </c>
      <c r="AY52" s="11" t="s">
        <v>3949</v>
      </c>
      <c r="AZ52" s="11"/>
      <c r="BA52" s="11"/>
      <c r="BB52" s="11"/>
      <c r="BC52" s="9">
        <v>17513</v>
      </c>
      <c r="BD52" s="11" t="s">
        <v>3946</v>
      </c>
      <c r="BE52" s="9">
        <v>2886</v>
      </c>
      <c r="BF52" s="9">
        <v>1</v>
      </c>
      <c r="BG52" s="11" t="s">
        <v>3426</v>
      </c>
    </row>
    <row r="53" spans="1:59">
      <c r="A53" s="9">
        <v>136049</v>
      </c>
      <c r="B53" s="11" t="s">
        <v>4209</v>
      </c>
      <c r="C53" s="11" t="s">
        <v>3927</v>
      </c>
      <c r="D53" s="11" t="s">
        <v>1404</v>
      </c>
      <c r="E53" s="15">
        <v>1</v>
      </c>
      <c r="F53" s="11" t="s">
        <v>4235</v>
      </c>
      <c r="G53" s="9">
        <v>653125</v>
      </c>
      <c r="H53" s="15">
        <f t="shared" si="0"/>
        <v>141.98369565217391</v>
      </c>
      <c r="I53" s="15">
        <f t="shared" si="1"/>
        <v>141.98369565217391</v>
      </c>
      <c r="J53" s="15">
        <v>141.98369565217391</v>
      </c>
      <c r="K53" s="15"/>
      <c r="L53" s="9"/>
      <c r="M53" s="9">
        <v>0</v>
      </c>
      <c r="N53" s="11" t="s">
        <v>3396</v>
      </c>
      <c r="O53" s="12">
        <v>46234</v>
      </c>
      <c r="P53" s="11" t="s">
        <v>3429</v>
      </c>
      <c r="Q53" s="11" t="s">
        <v>3952</v>
      </c>
      <c r="R53" s="11" t="s">
        <v>3952</v>
      </c>
      <c r="S53" s="11" t="s">
        <v>4215</v>
      </c>
      <c r="T53" s="9">
        <v>139317</v>
      </c>
      <c r="U53" s="9"/>
      <c r="V53" s="9"/>
      <c r="W53" s="11" t="s">
        <v>2464</v>
      </c>
      <c r="X53" s="11" t="s">
        <v>3108</v>
      </c>
      <c r="Y53" s="11" t="s">
        <v>3958</v>
      </c>
      <c r="Z53" s="11" t="s">
        <v>2386</v>
      </c>
      <c r="AA53" s="9">
        <v>20</v>
      </c>
      <c r="AB53" s="9">
        <v>1</v>
      </c>
      <c r="AC53" s="11"/>
      <c r="AD53" s="11" t="s">
        <v>2439</v>
      </c>
      <c r="AE53" s="11" t="s">
        <v>2462</v>
      </c>
      <c r="AF53" s="11" t="s">
        <v>2579</v>
      </c>
      <c r="AG53" s="11" t="s">
        <v>2581</v>
      </c>
      <c r="AH53" s="11" t="s">
        <v>2607</v>
      </c>
      <c r="AI53" s="11"/>
      <c r="AJ53" s="9">
        <v>1</v>
      </c>
      <c r="AK53" s="11" t="s">
        <v>3094</v>
      </c>
      <c r="AL53" s="11" t="s">
        <v>3107</v>
      </c>
      <c r="AM53" s="11"/>
      <c r="AN53" s="11" t="s">
        <v>3094</v>
      </c>
      <c r="AO53" s="11" t="s">
        <v>2386</v>
      </c>
      <c r="AP53" s="11" t="s">
        <v>3400</v>
      </c>
      <c r="AQ53" s="12">
        <v>46234</v>
      </c>
      <c r="AR53" s="11" t="s">
        <v>3416</v>
      </c>
      <c r="AS53" s="11" t="s">
        <v>3927</v>
      </c>
      <c r="AT53" s="11" t="s">
        <v>3933</v>
      </c>
      <c r="AU53" s="11" t="s">
        <v>3933</v>
      </c>
      <c r="AV53" s="11" t="s">
        <v>3936</v>
      </c>
      <c r="AW53" s="11" t="s">
        <v>2579</v>
      </c>
      <c r="AX53" s="11" t="s">
        <v>2581</v>
      </c>
      <c r="AY53" s="11" t="s">
        <v>3948</v>
      </c>
      <c r="AZ53" s="11"/>
      <c r="BA53" s="11"/>
      <c r="BB53" s="11"/>
      <c r="BC53" s="9">
        <v>3661</v>
      </c>
      <c r="BD53" s="11" t="s">
        <v>3936</v>
      </c>
      <c r="BE53" s="9">
        <v>752</v>
      </c>
      <c r="BF53" s="9">
        <v>1</v>
      </c>
      <c r="BG53" s="11" t="s">
        <v>3419</v>
      </c>
    </row>
    <row r="54" spans="1:59">
      <c r="A54" s="9">
        <v>136048</v>
      </c>
      <c r="B54" s="11" t="s">
        <v>4208</v>
      </c>
      <c r="C54" s="11" t="s">
        <v>4610</v>
      </c>
      <c r="D54" s="11" t="s">
        <v>1402</v>
      </c>
      <c r="E54" s="15">
        <v>505</v>
      </c>
      <c r="F54" s="11" t="s">
        <v>4235</v>
      </c>
      <c r="G54" s="9">
        <v>110.47525</v>
      </c>
      <c r="H54" s="15">
        <f t="shared" si="0"/>
        <v>110.47525</v>
      </c>
      <c r="I54" s="15">
        <f t="shared" si="1"/>
        <v>55790.001250000001</v>
      </c>
      <c r="J54" s="15">
        <v>55790.001250000001</v>
      </c>
      <c r="K54" s="15"/>
      <c r="L54" s="9"/>
      <c r="M54" s="9">
        <v>0</v>
      </c>
      <c r="N54" s="11" t="s">
        <v>3397</v>
      </c>
      <c r="O54" s="12">
        <v>46234</v>
      </c>
      <c r="P54" s="11" t="s">
        <v>3429</v>
      </c>
      <c r="Q54" s="11" t="s">
        <v>3952</v>
      </c>
      <c r="R54" s="11" t="s">
        <v>3952</v>
      </c>
      <c r="S54" s="11" t="s">
        <v>4212</v>
      </c>
      <c r="T54" s="9">
        <v>139163</v>
      </c>
      <c r="U54" s="9"/>
      <c r="V54" s="9"/>
      <c r="W54" s="11" t="s">
        <v>2464</v>
      </c>
      <c r="X54" s="11" t="s">
        <v>3108</v>
      </c>
      <c r="Y54" s="11" t="s">
        <v>3958</v>
      </c>
      <c r="Z54" s="11" t="s">
        <v>2384</v>
      </c>
      <c r="AA54" s="9">
        <v>0</v>
      </c>
      <c r="AB54" s="9">
        <v>1</v>
      </c>
      <c r="AC54" s="11"/>
      <c r="AD54" s="11" t="s">
        <v>2423</v>
      </c>
      <c r="AE54" s="11" t="s">
        <v>2462</v>
      </c>
      <c r="AF54" s="11" t="s">
        <v>2537</v>
      </c>
      <c r="AG54" s="11" t="s">
        <v>2584</v>
      </c>
      <c r="AH54" s="11" t="s">
        <v>2607</v>
      </c>
      <c r="AI54" s="11"/>
      <c r="AJ54" s="9">
        <v>505</v>
      </c>
      <c r="AK54" s="11" t="s">
        <v>2384</v>
      </c>
      <c r="AL54" s="11" t="s">
        <v>3107</v>
      </c>
      <c r="AM54" s="11"/>
      <c r="AN54" s="11" t="s">
        <v>3278</v>
      </c>
      <c r="AO54" s="11" t="s">
        <v>3278</v>
      </c>
      <c r="AP54" s="11"/>
      <c r="AQ54" s="12">
        <v>46234</v>
      </c>
      <c r="AR54" s="11" t="s">
        <v>3416</v>
      </c>
      <c r="AS54" s="11" t="s">
        <v>3926</v>
      </c>
      <c r="AT54" s="11" t="s">
        <v>3933</v>
      </c>
      <c r="AU54" s="11" t="s">
        <v>3935</v>
      </c>
      <c r="AV54" s="11" t="s">
        <v>3939</v>
      </c>
      <c r="AW54" s="11" t="s">
        <v>2537</v>
      </c>
      <c r="AX54" s="11" t="s">
        <v>2584</v>
      </c>
      <c r="AY54" s="11" t="s">
        <v>3950</v>
      </c>
      <c r="AZ54" s="11"/>
      <c r="BA54" s="11"/>
      <c r="BB54" s="11"/>
      <c r="BC54" s="9">
        <v>26103</v>
      </c>
      <c r="BD54" s="11" t="s">
        <v>3939</v>
      </c>
      <c r="BE54" s="9">
        <v>2411</v>
      </c>
      <c r="BF54" s="9">
        <v>1</v>
      </c>
      <c r="BG54" s="11" t="s">
        <v>3414</v>
      </c>
    </row>
    <row r="55" spans="1:59">
      <c r="A55" s="9">
        <v>136048</v>
      </c>
      <c r="B55" s="11" t="s">
        <v>4208</v>
      </c>
      <c r="C55" s="11" t="s">
        <v>4611</v>
      </c>
      <c r="D55" s="11" t="s">
        <v>1403</v>
      </c>
      <c r="E55" s="15">
        <v>505</v>
      </c>
      <c r="F55" s="11" t="s">
        <v>4237</v>
      </c>
      <c r="G55" s="9">
        <v>131.39603</v>
      </c>
      <c r="H55" s="15">
        <f t="shared" si="0"/>
        <v>131.39603</v>
      </c>
      <c r="I55" s="15">
        <f t="shared" si="1"/>
        <v>66354.995150000002</v>
      </c>
      <c r="J55" s="15">
        <v>66354.995150000002</v>
      </c>
      <c r="K55" s="15"/>
      <c r="L55" s="9"/>
      <c r="M55" s="9">
        <v>0</v>
      </c>
      <c r="N55" s="11" t="s">
        <v>3397</v>
      </c>
      <c r="O55" s="12">
        <v>46234</v>
      </c>
      <c r="P55" s="11" t="s">
        <v>3429</v>
      </c>
      <c r="Q55" s="11" t="s">
        <v>3952</v>
      </c>
      <c r="R55" s="11" t="s">
        <v>3952</v>
      </c>
      <c r="S55" s="11" t="s">
        <v>4212</v>
      </c>
      <c r="T55" s="9">
        <v>139163</v>
      </c>
      <c r="U55" s="9"/>
      <c r="V55" s="9"/>
      <c r="W55" s="11" t="s">
        <v>2464</v>
      </c>
      <c r="X55" s="11" t="s">
        <v>3108</v>
      </c>
      <c r="Y55" s="11" t="s">
        <v>3958</v>
      </c>
      <c r="Z55" s="11" t="s">
        <v>2385</v>
      </c>
      <c r="AA55" s="9">
        <v>0</v>
      </c>
      <c r="AB55" s="9">
        <v>2</v>
      </c>
      <c r="AC55" s="11"/>
      <c r="AD55" s="11" t="s">
        <v>2461</v>
      </c>
      <c r="AE55" s="11" t="s">
        <v>2462</v>
      </c>
      <c r="AF55" s="11" t="s">
        <v>2537</v>
      </c>
      <c r="AG55" s="11" t="s">
        <v>2584</v>
      </c>
      <c r="AH55" s="11" t="s">
        <v>2607</v>
      </c>
      <c r="AI55" s="11"/>
      <c r="AJ55" s="9">
        <v>505</v>
      </c>
      <c r="AK55" s="11" t="s">
        <v>2385</v>
      </c>
      <c r="AL55" s="11" t="s">
        <v>3107</v>
      </c>
      <c r="AM55" s="11"/>
      <c r="AN55" s="11" t="s">
        <v>3278</v>
      </c>
      <c r="AO55" s="11" t="s">
        <v>3278</v>
      </c>
      <c r="AP55" s="11"/>
      <c r="AQ55" s="12">
        <v>46234</v>
      </c>
      <c r="AR55" s="11" t="s">
        <v>3416</v>
      </c>
      <c r="AS55" s="11" t="s">
        <v>3926</v>
      </c>
      <c r="AT55" s="11" t="s">
        <v>3933</v>
      </c>
      <c r="AU55" s="11" t="s">
        <v>3935</v>
      </c>
      <c r="AV55" s="11" t="s">
        <v>3939</v>
      </c>
      <c r="AW55" s="11" t="s">
        <v>2537</v>
      </c>
      <c r="AX55" s="11" t="s">
        <v>2584</v>
      </c>
      <c r="AY55" s="11" t="s">
        <v>3950</v>
      </c>
      <c r="AZ55" s="11"/>
      <c r="BA55" s="11"/>
      <c r="BB55" s="11"/>
      <c r="BC55" s="9">
        <v>12160</v>
      </c>
      <c r="BD55" s="11" t="s">
        <v>3939</v>
      </c>
      <c r="BE55" s="9">
        <v>2411</v>
      </c>
      <c r="BF55" s="9">
        <v>2</v>
      </c>
      <c r="BG55" s="11" t="s">
        <v>3414</v>
      </c>
    </row>
    <row r="56" spans="1:59">
      <c r="A56" s="9">
        <v>136047</v>
      </c>
      <c r="B56" s="11" t="s">
        <v>3973</v>
      </c>
      <c r="C56" s="11" t="s">
        <v>4259</v>
      </c>
      <c r="D56" s="11" t="s">
        <v>1401</v>
      </c>
      <c r="E56" s="15">
        <v>1</v>
      </c>
      <c r="F56" s="11" t="s">
        <v>4235</v>
      </c>
      <c r="G56" s="9">
        <v>14689300</v>
      </c>
      <c r="H56" s="15">
        <f t="shared" si="0"/>
        <v>3193.3260869565215</v>
      </c>
      <c r="I56" s="15">
        <f t="shared" si="1"/>
        <v>3193.3260869565215</v>
      </c>
      <c r="J56" s="15">
        <v>3193.3260869565215</v>
      </c>
      <c r="K56" s="15"/>
      <c r="L56" s="9"/>
      <c r="M56" s="9">
        <v>0</v>
      </c>
      <c r="N56" s="11" t="s">
        <v>3396</v>
      </c>
      <c r="O56" s="12">
        <v>46233</v>
      </c>
      <c r="P56" s="11" t="s">
        <v>3426</v>
      </c>
      <c r="Q56" s="11" t="s">
        <v>3954</v>
      </c>
      <c r="R56" s="11" t="s">
        <v>3954</v>
      </c>
      <c r="S56" s="11" t="s">
        <v>4219</v>
      </c>
      <c r="T56" s="9">
        <v>139344</v>
      </c>
      <c r="U56" s="9"/>
      <c r="V56" s="9"/>
      <c r="W56" s="11" t="s">
        <v>2468</v>
      </c>
      <c r="X56" s="11" t="s">
        <v>3110</v>
      </c>
      <c r="Y56" s="11" t="s">
        <v>3960</v>
      </c>
      <c r="Z56" s="11" t="s">
        <v>2383</v>
      </c>
      <c r="AA56" s="9">
        <v>0</v>
      </c>
      <c r="AB56" s="9">
        <v>1</v>
      </c>
      <c r="AC56" s="11"/>
      <c r="AD56" s="11" t="s">
        <v>2414</v>
      </c>
      <c r="AE56" s="11" t="s">
        <v>2463</v>
      </c>
      <c r="AF56" s="11" t="s">
        <v>2578</v>
      </c>
      <c r="AG56" s="11" t="s">
        <v>2468</v>
      </c>
      <c r="AH56" s="11" t="s">
        <v>2607</v>
      </c>
      <c r="AI56" s="11"/>
      <c r="AJ56" s="9">
        <v>0</v>
      </c>
      <c r="AK56" s="11" t="s">
        <v>2609</v>
      </c>
      <c r="AL56" s="11" t="s">
        <v>3107</v>
      </c>
      <c r="AM56" s="11"/>
      <c r="AN56" s="11" t="s">
        <v>2383</v>
      </c>
      <c r="AO56" s="11" t="s">
        <v>2383</v>
      </c>
      <c r="AP56" s="11" t="s">
        <v>3400</v>
      </c>
      <c r="AQ56" s="12">
        <v>46233</v>
      </c>
      <c r="AR56" s="11" t="s">
        <v>3416</v>
      </c>
      <c r="AS56" s="11" t="s">
        <v>1401</v>
      </c>
      <c r="AT56" s="11" t="s">
        <v>3933</v>
      </c>
      <c r="AU56" s="11" t="s">
        <v>3933</v>
      </c>
      <c r="AV56" s="11" t="s">
        <v>3942</v>
      </c>
      <c r="AW56" s="11" t="s">
        <v>2578</v>
      </c>
      <c r="AX56" s="11" t="s">
        <v>2468</v>
      </c>
      <c r="AY56" s="11" t="s">
        <v>3951</v>
      </c>
      <c r="AZ56" s="11"/>
      <c r="BA56" s="11"/>
      <c r="BB56" s="11"/>
      <c r="BC56" s="9">
        <v>1250</v>
      </c>
      <c r="BD56" s="11" t="s">
        <v>3942</v>
      </c>
      <c r="BE56" s="9">
        <v>2886</v>
      </c>
      <c r="BF56" s="9">
        <v>1</v>
      </c>
      <c r="BG56" s="11" t="s">
        <v>3426</v>
      </c>
    </row>
    <row r="57" spans="1:59">
      <c r="A57" s="9">
        <v>136046</v>
      </c>
      <c r="B57" s="11" t="s">
        <v>4128</v>
      </c>
      <c r="C57" s="11" t="s">
        <v>4366</v>
      </c>
      <c r="D57" s="11" t="s">
        <v>1398</v>
      </c>
      <c r="E57" s="15">
        <v>1</v>
      </c>
      <c r="F57" s="11" t="s">
        <v>4235</v>
      </c>
      <c r="G57" s="9">
        <v>47158.333330000001</v>
      </c>
      <c r="H57" s="15">
        <f t="shared" si="0"/>
        <v>10.25181159347826</v>
      </c>
      <c r="I57" s="15">
        <f t="shared" si="1"/>
        <v>10.25181159347826</v>
      </c>
      <c r="J57" s="15">
        <v>10.25181159347826</v>
      </c>
      <c r="K57" s="15"/>
      <c r="L57" s="9"/>
      <c r="M57" s="9">
        <v>0</v>
      </c>
      <c r="N57" s="11" t="s">
        <v>3396</v>
      </c>
      <c r="O57" s="12">
        <v>46233</v>
      </c>
      <c r="P57" s="11" t="s">
        <v>3426</v>
      </c>
      <c r="Q57" s="11" t="s">
        <v>3952</v>
      </c>
      <c r="R57" s="11" t="s">
        <v>3952</v>
      </c>
      <c r="S57" s="11" t="s">
        <v>4214</v>
      </c>
      <c r="T57" s="9">
        <v>139335</v>
      </c>
      <c r="U57" s="9"/>
      <c r="V57" s="9"/>
      <c r="W57" s="11" t="s">
        <v>2466</v>
      </c>
      <c r="X57" s="11" t="s">
        <v>3110</v>
      </c>
      <c r="Y57" s="11" t="s">
        <v>3960</v>
      </c>
      <c r="Z57" s="11" t="s">
        <v>2380</v>
      </c>
      <c r="AA57" s="9">
        <v>20</v>
      </c>
      <c r="AB57" s="9">
        <v>1</v>
      </c>
      <c r="AC57" s="11"/>
      <c r="AD57" s="11" t="s">
        <v>2442</v>
      </c>
      <c r="AE57" s="11" t="s">
        <v>2462</v>
      </c>
      <c r="AF57" s="11" t="s">
        <v>2472</v>
      </c>
      <c r="AG57" s="11" t="s">
        <v>2583</v>
      </c>
      <c r="AH57" s="11" t="s">
        <v>2607</v>
      </c>
      <c r="AI57" s="11"/>
      <c r="AJ57" s="9">
        <v>1</v>
      </c>
      <c r="AK57" s="11" t="s">
        <v>3091</v>
      </c>
      <c r="AL57" s="11" t="s">
        <v>3107</v>
      </c>
      <c r="AM57" s="11"/>
      <c r="AN57" s="11" t="s">
        <v>3277</v>
      </c>
      <c r="AO57" s="11" t="s">
        <v>3394</v>
      </c>
      <c r="AP57" s="11" t="s">
        <v>3400</v>
      </c>
      <c r="AQ57" s="12">
        <v>46233</v>
      </c>
      <c r="AR57" s="11" t="s">
        <v>3416</v>
      </c>
      <c r="AS57" s="11" t="s">
        <v>3925</v>
      </c>
      <c r="AT57" s="11" t="s">
        <v>3933</v>
      </c>
      <c r="AU57" s="11" t="s">
        <v>3933</v>
      </c>
      <c r="AV57" s="11" t="s">
        <v>3938</v>
      </c>
      <c r="AW57" s="11" t="s">
        <v>2472</v>
      </c>
      <c r="AX57" s="11" t="s">
        <v>2583</v>
      </c>
      <c r="AY57" s="11" t="s">
        <v>3948</v>
      </c>
      <c r="AZ57" s="11"/>
      <c r="BA57" s="11"/>
      <c r="BB57" s="11"/>
      <c r="BC57" s="9">
        <v>3072</v>
      </c>
      <c r="BD57" s="11" t="s">
        <v>3938</v>
      </c>
      <c r="BE57" s="9">
        <v>4740</v>
      </c>
      <c r="BF57" s="9">
        <v>1</v>
      </c>
      <c r="BG57" s="11" t="s">
        <v>3429</v>
      </c>
    </row>
    <row r="58" spans="1:59">
      <c r="A58" s="9">
        <v>136046</v>
      </c>
      <c r="B58" s="11" t="s">
        <v>4128</v>
      </c>
      <c r="C58" s="11" t="s">
        <v>4366</v>
      </c>
      <c r="D58" s="11" t="s">
        <v>1400</v>
      </c>
      <c r="E58" s="15">
        <v>1</v>
      </c>
      <c r="F58" s="11" t="s">
        <v>4235</v>
      </c>
      <c r="G58" s="9">
        <v>451483.33332999999</v>
      </c>
      <c r="H58" s="15">
        <f t="shared" si="0"/>
        <v>98.148550723913047</v>
      </c>
      <c r="I58" s="15">
        <f t="shared" si="1"/>
        <v>98.148550723913047</v>
      </c>
      <c r="J58" s="15">
        <v>98.148550723913047</v>
      </c>
      <c r="K58" s="15"/>
      <c r="L58" s="9"/>
      <c r="M58" s="9">
        <v>0</v>
      </c>
      <c r="N58" s="11" t="s">
        <v>3396</v>
      </c>
      <c r="O58" s="12">
        <v>46233</v>
      </c>
      <c r="P58" s="11" t="s">
        <v>3426</v>
      </c>
      <c r="Q58" s="11" t="s">
        <v>3952</v>
      </c>
      <c r="R58" s="11" t="s">
        <v>3952</v>
      </c>
      <c r="S58" s="11" t="s">
        <v>4214</v>
      </c>
      <c r="T58" s="9">
        <v>139335</v>
      </c>
      <c r="U58" s="9"/>
      <c r="V58" s="9"/>
      <c r="W58" s="11" t="s">
        <v>2466</v>
      </c>
      <c r="X58" s="11" t="s">
        <v>3110</v>
      </c>
      <c r="Y58" s="11" t="s">
        <v>3960</v>
      </c>
      <c r="Z58" s="11" t="s">
        <v>2382</v>
      </c>
      <c r="AA58" s="9">
        <v>20</v>
      </c>
      <c r="AB58" s="9">
        <v>3</v>
      </c>
      <c r="AC58" s="11"/>
      <c r="AD58" s="11" t="s">
        <v>2442</v>
      </c>
      <c r="AE58" s="11" t="s">
        <v>2462</v>
      </c>
      <c r="AF58" s="11" t="s">
        <v>2472</v>
      </c>
      <c r="AG58" s="11" t="s">
        <v>2583</v>
      </c>
      <c r="AH58" s="11" t="s">
        <v>2607</v>
      </c>
      <c r="AI58" s="11"/>
      <c r="AJ58" s="9">
        <v>1</v>
      </c>
      <c r="AK58" s="11" t="s">
        <v>3093</v>
      </c>
      <c r="AL58" s="11" t="s">
        <v>3107</v>
      </c>
      <c r="AM58" s="11"/>
      <c r="AN58" s="11" t="s">
        <v>3277</v>
      </c>
      <c r="AO58" s="11" t="s">
        <v>3394</v>
      </c>
      <c r="AP58" s="11" t="s">
        <v>3400</v>
      </c>
      <c r="AQ58" s="12">
        <v>46233</v>
      </c>
      <c r="AR58" s="11" t="s">
        <v>3416</v>
      </c>
      <c r="AS58" s="11" t="s">
        <v>3925</v>
      </c>
      <c r="AT58" s="11" t="s">
        <v>3933</v>
      </c>
      <c r="AU58" s="11" t="s">
        <v>3933</v>
      </c>
      <c r="AV58" s="11" t="s">
        <v>3938</v>
      </c>
      <c r="AW58" s="11" t="s">
        <v>2472</v>
      </c>
      <c r="AX58" s="11" t="s">
        <v>2583</v>
      </c>
      <c r="AY58" s="11" t="s">
        <v>3948</v>
      </c>
      <c r="AZ58" s="11"/>
      <c r="BA58" s="11"/>
      <c r="BB58" s="11"/>
      <c r="BC58" s="9">
        <v>3072</v>
      </c>
      <c r="BD58" s="11" t="s">
        <v>3938</v>
      </c>
      <c r="BE58" s="9">
        <v>4740</v>
      </c>
      <c r="BF58" s="9">
        <v>3</v>
      </c>
      <c r="BG58" s="11" t="s">
        <v>3429</v>
      </c>
    </row>
    <row r="59" spans="1:59">
      <c r="A59" s="9">
        <v>136046</v>
      </c>
      <c r="B59" s="11" t="s">
        <v>4128</v>
      </c>
      <c r="C59" s="11" t="s">
        <v>4366</v>
      </c>
      <c r="D59" s="11" t="s">
        <v>1399</v>
      </c>
      <c r="E59" s="15">
        <v>1</v>
      </c>
      <c r="F59" s="11" t="s">
        <v>4235</v>
      </c>
      <c r="G59" s="9">
        <v>454090</v>
      </c>
      <c r="H59" s="15">
        <f t="shared" si="0"/>
        <v>98.71521739130435</v>
      </c>
      <c r="I59" s="15">
        <f t="shared" si="1"/>
        <v>98.71521739130435</v>
      </c>
      <c r="J59" s="15">
        <v>98.71521739130435</v>
      </c>
      <c r="K59" s="15"/>
      <c r="L59" s="9"/>
      <c r="M59" s="9">
        <v>0</v>
      </c>
      <c r="N59" s="11" t="s">
        <v>3396</v>
      </c>
      <c r="O59" s="12">
        <v>46233</v>
      </c>
      <c r="P59" s="11" t="s">
        <v>3426</v>
      </c>
      <c r="Q59" s="11" t="s">
        <v>3952</v>
      </c>
      <c r="R59" s="11" t="s">
        <v>3952</v>
      </c>
      <c r="S59" s="11" t="s">
        <v>4214</v>
      </c>
      <c r="T59" s="9">
        <v>139335</v>
      </c>
      <c r="U59" s="9"/>
      <c r="V59" s="9"/>
      <c r="W59" s="11" t="s">
        <v>2466</v>
      </c>
      <c r="X59" s="11" t="s">
        <v>3110</v>
      </c>
      <c r="Y59" s="11" t="s">
        <v>3960</v>
      </c>
      <c r="Z59" s="11" t="s">
        <v>2381</v>
      </c>
      <c r="AA59" s="9">
        <v>20</v>
      </c>
      <c r="AB59" s="9">
        <v>2</v>
      </c>
      <c r="AC59" s="11"/>
      <c r="AD59" s="11" t="s">
        <v>2442</v>
      </c>
      <c r="AE59" s="11" t="s">
        <v>2462</v>
      </c>
      <c r="AF59" s="11" t="s">
        <v>2472</v>
      </c>
      <c r="AG59" s="11" t="s">
        <v>2583</v>
      </c>
      <c r="AH59" s="11" t="s">
        <v>2607</v>
      </c>
      <c r="AI59" s="11"/>
      <c r="AJ59" s="9">
        <v>1</v>
      </c>
      <c r="AK59" s="11" t="s">
        <v>3092</v>
      </c>
      <c r="AL59" s="11" t="s">
        <v>3107</v>
      </c>
      <c r="AM59" s="11"/>
      <c r="AN59" s="11" t="s">
        <v>3277</v>
      </c>
      <c r="AO59" s="11" t="s">
        <v>3394</v>
      </c>
      <c r="AP59" s="11" t="s">
        <v>3400</v>
      </c>
      <c r="AQ59" s="12">
        <v>46233</v>
      </c>
      <c r="AR59" s="11" t="s">
        <v>3416</v>
      </c>
      <c r="AS59" s="11" t="s">
        <v>3925</v>
      </c>
      <c r="AT59" s="11" t="s">
        <v>3933</v>
      </c>
      <c r="AU59" s="11" t="s">
        <v>3933</v>
      </c>
      <c r="AV59" s="11" t="s">
        <v>3938</v>
      </c>
      <c r="AW59" s="11" t="s">
        <v>2472</v>
      </c>
      <c r="AX59" s="11" t="s">
        <v>2583</v>
      </c>
      <c r="AY59" s="11" t="s">
        <v>3948</v>
      </c>
      <c r="AZ59" s="11"/>
      <c r="BA59" s="11"/>
      <c r="BB59" s="11"/>
      <c r="BC59" s="9">
        <v>3072</v>
      </c>
      <c r="BD59" s="11" t="s">
        <v>3938</v>
      </c>
      <c r="BE59" s="9">
        <v>4740</v>
      </c>
      <c r="BF59" s="9">
        <v>2</v>
      </c>
      <c r="BG59" s="11" t="s">
        <v>3429</v>
      </c>
    </row>
    <row r="60" spans="1:59">
      <c r="A60" s="9">
        <v>136045</v>
      </c>
      <c r="B60" s="11" t="s">
        <v>4207</v>
      </c>
      <c r="C60" s="11" t="s">
        <v>4581</v>
      </c>
      <c r="D60" s="11" t="s">
        <v>1395</v>
      </c>
      <c r="E60" s="15">
        <v>5</v>
      </c>
      <c r="F60" s="11" t="s">
        <v>4237</v>
      </c>
      <c r="G60" s="9">
        <v>1250</v>
      </c>
      <c r="H60" s="15">
        <f t="shared" si="0"/>
        <v>0.27173913043478259</v>
      </c>
      <c r="I60" s="15">
        <f t="shared" si="1"/>
        <v>1.3586956521739131</v>
      </c>
      <c r="J60" s="15">
        <v>1.3586956521739131</v>
      </c>
      <c r="K60" s="15"/>
      <c r="L60" s="9"/>
      <c r="M60" s="9">
        <v>5</v>
      </c>
      <c r="N60" s="11" t="s">
        <v>3396</v>
      </c>
      <c r="O60" s="12">
        <v>46233</v>
      </c>
      <c r="P60" s="11" t="s">
        <v>3426</v>
      </c>
      <c r="Q60" s="11" t="s">
        <v>3952</v>
      </c>
      <c r="R60" s="11" t="s">
        <v>3952</v>
      </c>
      <c r="S60" s="11" t="s">
        <v>4214</v>
      </c>
      <c r="T60" s="9">
        <v>139291</v>
      </c>
      <c r="U60" s="9"/>
      <c r="V60" s="9"/>
      <c r="W60" s="11" t="s">
        <v>2466</v>
      </c>
      <c r="X60" s="11" t="s">
        <v>3110</v>
      </c>
      <c r="Y60" s="11" t="s">
        <v>3960</v>
      </c>
      <c r="Z60" s="11" t="s">
        <v>2377</v>
      </c>
      <c r="AA60" s="9">
        <v>20</v>
      </c>
      <c r="AB60" s="9">
        <v>23</v>
      </c>
      <c r="AC60" s="11"/>
      <c r="AD60" s="11" t="s">
        <v>2427</v>
      </c>
      <c r="AE60" s="11" t="s">
        <v>2462</v>
      </c>
      <c r="AF60" s="11" t="s">
        <v>2472</v>
      </c>
      <c r="AG60" s="11" t="s">
        <v>2583</v>
      </c>
      <c r="AH60" s="11" t="s">
        <v>2607</v>
      </c>
      <c r="AI60" s="11"/>
      <c r="AJ60" s="9">
        <v>5</v>
      </c>
      <c r="AK60" s="11" t="s">
        <v>3088</v>
      </c>
      <c r="AL60" s="11" t="s">
        <v>3107</v>
      </c>
      <c r="AM60" s="11"/>
      <c r="AN60" s="11" t="s">
        <v>3276</v>
      </c>
      <c r="AO60" s="11" t="s">
        <v>3393</v>
      </c>
      <c r="AP60" s="11" t="s">
        <v>3400</v>
      </c>
      <c r="AQ60" s="12">
        <v>46233</v>
      </c>
      <c r="AR60" s="11" t="s">
        <v>3416</v>
      </c>
      <c r="AS60" s="11" t="s">
        <v>3904</v>
      </c>
      <c r="AT60" s="11" t="s">
        <v>3933</v>
      </c>
      <c r="AU60" s="11" t="s">
        <v>3934</v>
      </c>
      <c r="AV60" s="11" t="s">
        <v>3938</v>
      </c>
      <c r="AW60" s="11" t="s">
        <v>2472</v>
      </c>
      <c r="AX60" s="11" t="s">
        <v>2583</v>
      </c>
      <c r="AY60" s="11" t="s">
        <v>3948</v>
      </c>
      <c r="AZ60" s="11"/>
      <c r="BA60" s="11"/>
      <c r="BB60" s="11"/>
      <c r="BC60" s="9">
        <v>7866</v>
      </c>
      <c r="BD60" s="11" t="s">
        <v>3938</v>
      </c>
      <c r="BE60" s="9">
        <v>1074</v>
      </c>
      <c r="BF60" s="9">
        <v>23</v>
      </c>
      <c r="BG60" s="11" t="s">
        <v>3429</v>
      </c>
    </row>
    <row r="61" spans="1:59">
      <c r="A61" s="9">
        <v>136045</v>
      </c>
      <c r="B61" s="11" t="s">
        <v>4207</v>
      </c>
      <c r="C61" s="11" t="s">
        <v>4575</v>
      </c>
      <c r="D61" s="11" t="s">
        <v>1346</v>
      </c>
      <c r="E61" s="15">
        <v>119</v>
      </c>
      <c r="F61" s="11" t="s">
        <v>4237</v>
      </c>
      <c r="G61" s="9">
        <v>1500</v>
      </c>
      <c r="H61" s="15">
        <f t="shared" si="0"/>
        <v>0.32608695652173914</v>
      </c>
      <c r="I61" s="15">
        <f t="shared" si="1"/>
        <v>38.804347826086961</v>
      </c>
      <c r="J61" s="15">
        <v>38.804347826086961</v>
      </c>
      <c r="K61" s="15"/>
      <c r="L61" s="9"/>
      <c r="M61" s="9">
        <v>5</v>
      </c>
      <c r="N61" s="11" t="s">
        <v>3396</v>
      </c>
      <c r="O61" s="12">
        <v>46233</v>
      </c>
      <c r="P61" s="11" t="s">
        <v>3426</v>
      </c>
      <c r="Q61" s="11" t="s">
        <v>3952</v>
      </c>
      <c r="R61" s="11" t="s">
        <v>3952</v>
      </c>
      <c r="S61" s="11" t="s">
        <v>4214</v>
      </c>
      <c r="T61" s="9">
        <v>139291</v>
      </c>
      <c r="U61" s="9"/>
      <c r="V61" s="9"/>
      <c r="W61" s="11" t="s">
        <v>2466</v>
      </c>
      <c r="X61" s="11" t="s">
        <v>3110</v>
      </c>
      <c r="Y61" s="11" t="s">
        <v>3960</v>
      </c>
      <c r="Z61" s="11" t="s">
        <v>2360</v>
      </c>
      <c r="AA61" s="9">
        <v>20</v>
      </c>
      <c r="AB61" s="9">
        <v>6</v>
      </c>
      <c r="AC61" s="11"/>
      <c r="AD61" s="11" t="s">
        <v>2411</v>
      </c>
      <c r="AE61" s="11" t="s">
        <v>2462</v>
      </c>
      <c r="AF61" s="11" t="s">
        <v>2472</v>
      </c>
      <c r="AG61" s="11" t="s">
        <v>2583</v>
      </c>
      <c r="AH61" s="11" t="s">
        <v>2607</v>
      </c>
      <c r="AI61" s="11"/>
      <c r="AJ61" s="9">
        <v>119</v>
      </c>
      <c r="AK61" s="11" t="s">
        <v>3072</v>
      </c>
      <c r="AL61" s="11" t="s">
        <v>3107</v>
      </c>
      <c r="AM61" s="11"/>
      <c r="AN61" s="11" t="s">
        <v>3276</v>
      </c>
      <c r="AO61" s="11" t="s">
        <v>3393</v>
      </c>
      <c r="AP61" s="11" t="s">
        <v>3400</v>
      </c>
      <c r="AQ61" s="12">
        <v>46233</v>
      </c>
      <c r="AR61" s="11" t="s">
        <v>3416</v>
      </c>
      <c r="AS61" s="11" t="s">
        <v>3904</v>
      </c>
      <c r="AT61" s="11" t="s">
        <v>3933</v>
      </c>
      <c r="AU61" s="11" t="s">
        <v>3934</v>
      </c>
      <c r="AV61" s="11" t="s">
        <v>3938</v>
      </c>
      <c r="AW61" s="11" t="s">
        <v>2472</v>
      </c>
      <c r="AX61" s="11" t="s">
        <v>2583</v>
      </c>
      <c r="AY61" s="11" t="s">
        <v>3948</v>
      </c>
      <c r="AZ61" s="11"/>
      <c r="BA61" s="11"/>
      <c r="BB61" s="11"/>
      <c r="BC61" s="9">
        <v>13410</v>
      </c>
      <c r="BD61" s="11" t="s">
        <v>3938</v>
      </c>
      <c r="BE61" s="9">
        <v>1074</v>
      </c>
      <c r="BF61" s="9">
        <v>6</v>
      </c>
      <c r="BG61" s="11" t="s">
        <v>3429</v>
      </c>
    </row>
    <row r="62" spans="1:59">
      <c r="A62" s="9">
        <v>136045</v>
      </c>
      <c r="B62" s="11" t="s">
        <v>4207</v>
      </c>
      <c r="C62" s="11" t="s">
        <v>4607</v>
      </c>
      <c r="D62" s="11" t="s">
        <v>1393</v>
      </c>
      <c r="E62" s="15">
        <v>40</v>
      </c>
      <c r="F62" s="11" t="s">
        <v>4235</v>
      </c>
      <c r="G62" s="9">
        <v>3083.33</v>
      </c>
      <c r="H62" s="15">
        <f t="shared" si="0"/>
        <v>0.67028913043478255</v>
      </c>
      <c r="I62" s="15">
        <f t="shared" si="1"/>
        <v>26.811565217391301</v>
      </c>
      <c r="J62" s="15">
        <v>26.811565217391301</v>
      </c>
      <c r="K62" s="15"/>
      <c r="L62" s="9"/>
      <c r="M62" s="9">
        <v>5</v>
      </c>
      <c r="N62" s="11" t="s">
        <v>3396</v>
      </c>
      <c r="O62" s="12">
        <v>46233</v>
      </c>
      <c r="P62" s="11" t="s">
        <v>3426</v>
      </c>
      <c r="Q62" s="11" t="s">
        <v>3952</v>
      </c>
      <c r="R62" s="11" t="s">
        <v>3952</v>
      </c>
      <c r="S62" s="11" t="s">
        <v>4214</v>
      </c>
      <c r="T62" s="9">
        <v>139291</v>
      </c>
      <c r="U62" s="9"/>
      <c r="V62" s="9"/>
      <c r="W62" s="11" t="s">
        <v>2466</v>
      </c>
      <c r="X62" s="11" t="s">
        <v>3110</v>
      </c>
      <c r="Y62" s="11" t="s">
        <v>3960</v>
      </c>
      <c r="Z62" s="11" t="s">
        <v>2375</v>
      </c>
      <c r="AA62" s="9">
        <v>20</v>
      </c>
      <c r="AB62" s="9">
        <v>21</v>
      </c>
      <c r="AC62" s="11"/>
      <c r="AD62" s="11" t="s">
        <v>2427</v>
      </c>
      <c r="AE62" s="11" t="s">
        <v>2462</v>
      </c>
      <c r="AF62" s="11" t="s">
        <v>2472</v>
      </c>
      <c r="AG62" s="11" t="s">
        <v>2583</v>
      </c>
      <c r="AH62" s="11" t="s">
        <v>2607</v>
      </c>
      <c r="AI62" s="11"/>
      <c r="AJ62" s="9">
        <v>40</v>
      </c>
      <c r="AK62" s="11" t="s">
        <v>3086</v>
      </c>
      <c r="AL62" s="11" t="s">
        <v>3107</v>
      </c>
      <c r="AM62" s="11"/>
      <c r="AN62" s="11" t="s">
        <v>3276</v>
      </c>
      <c r="AO62" s="11" t="s">
        <v>3393</v>
      </c>
      <c r="AP62" s="11" t="s">
        <v>3400</v>
      </c>
      <c r="AQ62" s="12">
        <v>46233</v>
      </c>
      <c r="AR62" s="11" t="s">
        <v>3416</v>
      </c>
      <c r="AS62" s="11" t="s">
        <v>3904</v>
      </c>
      <c r="AT62" s="11" t="s">
        <v>3933</v>
      </c>
      <c r="AU62" s="11" t="s">
        <v>3934</v>
      </c>
      <c r="AV62" s="11" t="s">
        <v>3938</v>
      </c>
      <c r="AW62" s="11" t="s">
        <v>2472</v>
      </c>
      <c r="AX62" s="11" t="s">
        <v>2583</v>
      </c>
      <c r="AY62" s="11" t="s">
        <v>3948</v>
      </c>
      <c r="AZ62" s="11"/>
      <c r="BA62" s="11"/>
      <c r="BB62" s="11"/>
      <c r="BC62" s="9">
        <v>4024</v>
      </c>
      <c r="BD62" s="11" t="s">
        <v>3938</v>
      </c>
      <c r="BE62" s="9">
        <v>1074</v>
      </c>
      <c r="BF62" s="9">
        <v>21</v>
      </c>
      <c r="BG62" s="11" t="s">
        <v>3429</v>
      </c>
    </row>
    <row r="63" spans="1:59">
      <c r="A63" s="9">
        <v>136045</v>
      </c>
      <c r="B63" s="11" t="s">
        <v>4207</v>
      </c>
      <c r="C63" s="11" t="s">
        <v>4577</v>
      </c>
      <c r="D63" s="11" t="s">
        <v>1381</v>
      </c>
      <c r="E63" s="15">
        <v>1000</v>
      </c>
      <c r="F63" s="11" t="s">
        <v>4235</v>
      </c>
      <c r="G63" s="9">
        <v>3833.33</v>
      </c>
      <c r="H63" s="15">
        <f t="shared" si="0"/>
        <v>0.83333260869565218</v>
      </c>
      <c r="I63" s="15">
        <f t="shared" si="1"/>
        <v>833.3326086956522</v>
      </c>
      <c r="J63" s="15">
        <v>833.3326086956522</v>
      </c>
      <c r="K63" s="15"/>
      <c r="L63" s="9"/>
      <c r="M63" s="9">
        <v>5</v>
      </c>
      <c r="N63" s="11" t="s">
        <v>3396</v>
      </c>
      <c r="O63" s="12">
        <v>46233</v>
      </c>
      <c r="P63" s="11" t="s">
        <v>3426</v>
      </c>
      <c r="Q63" s="11" t="s">
        <v>3952</v>
      </c>
      <c r="R63" s="11" t="s">
        <v>3952</v>
      </c>
      <c r="S63" s="11" t="s">
        <v>4214</v>
      </c>
      <c r="T63" s="9">
        <v>139291</v>
      </c>
      <c r="U63" s="9"/>
      <c r="V63" s="9"/>
      <c r="W63" s="11" t="s">
        <v>2466</v>
      </c>
      <c r="X63" s="11" t="s">
        <v>3110</v>
      </c>
      <c r="Y63" s="11" t="s">
        <v>3960</v>
      </c>
      <c r="Z63" s="11" t="s">
        <v>2361</v>
      </c>
      <c r="AA63" s="9">
        <v>20</v>
      </c>
      <c r="AB63" s="9">
        <v>7</v>
      </c>
      <c r="AC63" s="11"/>
      <c r="AD63" s="11" t="s">
        <v>2427</v>
      </c>
      <c r="AE63" s="11" t="s">
        <v>2462</v>
      </c>
      <c r="AF63" s="11" t="s">
        <v>2472</v>
      </c>
      <c r="AG63" s="11" t="s">
        <v>2583</v>
      </c>
      <c r="AH63" s="11" t="s">
        <v>2607</v>
      </c>
      <c r="AI63" s="11"/>
      <c r="AJ63" s="9">
        <v>1000</v>
      </c>
      <c r="AK63" s="11" t="s">
        <v>3073</v>
      </c>
      <c r="AL63" s="11" t="s">
        <v>3107</v>
      </c>
      <c r="AM63" s="11"/>
      <c r="AN63" s="11" t="s">
        <v>3276</v>
      </c>
      <c r="AO63" s="11" t="s">
        <v>3393</v>
      </c>
      <c r="AP63" s="11" t="s">
        <v>3400</v>
      </c>
      <c r="AQ63" s="12">
        <v>46233</v>
      </c>
      <c r="AR63" s="11" t="s">
        <v>3416</v>
      </c>
      <c r="AS63" s="11" t="s">
        <v>3904</v>
      </c>
      <c r="AT63" s="11" t="s">
        <v>3933</v>
      </c>
      <c r="AU63" s="11" t="s">
        <v>3934</v>
      </c>
      <c r="AV63" s="11" t="s">
        <v>3938</v>
      </c>
      <c r="AW63" s="11" t="s">
        <v>2472</v>
      </c>
      <c r="AX63" s="11" t="s">
        <v>2583</v>
      </c>
      <c r="AY63" s="11" t="s">
        <v>3948</v>
      </c>
      <c r="AZ63" s="11"/>
      <c r="BA63" s="11"/>
      <c r="BB63" s="11"/>
      <c r="BC63" s="9">
        <v>3356</v>
      </c>
      <c r="BD63" s="11" t="s">
        <v>3938</v>
      </c>
      <c r="BE63" s="9">
        <v>1074</v>
      </c>
      <c r="BF63" s="9">
        <v>7</v>
      </c>
      <c r="BG63" s="11" t="s">
        <v>3429</v>
      </c>
    </row>
    <row r="64" spans="1:59">
      <c r="A64" s="9">
        <v>136045</v>
      </c>
      <c r="B64" s="11" t="s">
        <v>4207</v>
      </c>
      <c r="C64" s="11" t="s">
        <v>4606</v>
      </c>
      <c r="D64" s="11" t="s">
        <v>1392</v>
      </c>
      <c r="E64" s="15">
        <v>301</v>
      </c>
      <c r="F64" s="11" t="s">
        <v>4237</v>
      </c>
      <c r="G64" s="9">
        <v>4500</v>
      </c>
      <c r="H64" s="15">
        <f t="shared" si="0"/>
        <v>0.97826086956521741</v>
      </c>
      <c r="I64" s="15">
        <f t="shared" si="1"/>
        <v>294.45652173913044</v>
      </c>
      <c r="J64" s="15">
        <v>294.45652173913044</v>
      </c>
      <c r="K64" s="15"/>
      <c r="L64" s="9"/>
      <c r="M64" s="9">
        <v>10</v>
      </c>
      <c r="N64" s="11" t="s">
        <v>3396</v>
      </c>
      <c r="O64" s="12">
        <v>46233</v>
      </c>
      <c r="P64" s="11" t="s">
        <v>3426</v>
      </c>
      <c r="Q64" s="11" t="s">
        <v>3952</v>
      </c>
      <c r="R64" s="11" t="s">
        <v>3952</v>
      </c>
      <c r="S64" s="11" t="s">
        <v>4214</v>
      </c>
      <c r="T64" s="9">
        <v>139291</v>
      </c>
      <c r="U64" s="9"/>
      <c r="V64" s="9"/>
      <c r="W64" s="11" t="s">
        <v>2466</v>
      </c>
      <c r="X64" s="11" t="s">
        <v>3110</v>
      </c>
      <c r="Y64" s="11" t="s">
        <v>3960</v>
      </c>
      <c r="Z64" s="11" t="s">
        <v>2374</v>
      </c>
      <c r="AA64" s="9">
        <v>20</v>
      </c>
      <c r="AB64" s="9">
        <v>20</v>
      </c>
      <c r="AC64" s="11"/>
      <c r="AD64" s="11" t="s">
        <v>2430</v>
      </c>
      <c r="AE64" s="11" t="s">
        <v>2462</v>
      </c>
      <c r="AF64" s="11" t="s">
        <v>2472</v>
      </c>
      <c r="AG64" s="11" t="s">
        <v>2583</v>
      </c>
      <c r="AH64" s="11" t="s">
        <v>2607</v>
      </c>
      <c r="AI64" s="11"/>
      <c r="AJ64" s="9">
        <v>301</v>
      </c>
      <c r="AK64" s="11" t="s">
        <v>3085</v>
      </c>
      <c r="AL64" s="11" t="s">
        <v>3107</v>
      </c>
      <c r="AM64" s="11"/>
      <c r="AN64" s="11" t="s">
        <v>3276</v>
      </c>
      <c r="AO64" s="11" t="s">
        <v>3393</v>
      </c>
      <c r="AP64" s="11" t="s">
        <v>3400</v>
      </c>
      <c r="AQ64" s="12">
        <v>46233</v>
      </c>
      <c r="AR64" s="11" t="s">
        <v>3416</v>
      </c>
      <c r="AS64" s="11" t="s">
        <v>3904</v>
      </c>
      <c r="AT64" s="11" t="s">
        <v>3933</v>
      </c>
      <c r="AU64" s="11" t="s">
        <v>3934</v>
      </c>
      <c r="AV64" s="11" t="s">
        <v>3938</v>
      </c>
      <c r="AW64" s="11" t="s">
        <v>2472</v>
      </c>
      <c r="AX64" s="11" t="s">
        <v>2583</v>
      </c>
      <c r="AY64" s="11" t="s">
        <v>3948</v>
      </c>
      <c r="AZ64" s="11"/>
      <c r="BA64" s="11"/>
      <c r="BB64" s="11"/>
      <c r="BC64" s="9">
        <v>10599</v>
      </c>
      <c r="BD64" s="11" t="s">
        <v>3938</v>
      </c>
      <c r="BE64" s="9">
        <v>1074</v>
      </c>
      <c r="BF64" s="9">
        <v>20</v>
      </c>
      <c r="BG64" s="11" t="s">
        <v>3429</v>
      </c>
    </row>
    <row r="65" spans="1:59">
      <c r="A65" s="9">
        <v>136045</v>
      </c>
      <c r="B65" s="11" t="s">
        <v>4207</v>
      </c>
      <c r="C65" s="11" t="s">
        <v>4601</v>
      </c>
      <c r="D65" s="11" t="s">
        <v>1385</v>
      </c>
      <c r="E65" s="15">
        <v>520</v>
      </c>
      <c r="F65" s="11" t="s">
        <v>4235</v>
      </c>
      <c r="G65" s="9">
        <v>4666.67</v>
      </c>
      <c r="H65" s="15">
        <f t="shared" si="0"/>
        <v>1.0144934782608697</v>
      </c>
      <c r="I65" s="15">
        <f t="shared" si="1"/>
        <v>527.53660869565226</v>
      </c>
      <c r="J65" s="15">
        <v>527.53660869565226</v>
      </c>
      <c r="K65" s="15"/>
      <c r="L65" s="9"/>
      <c r="M65" s="9">
        <v>5</v>
      </c>
      <c r="N65" s="11" t="s">
        <v>3396</v>
      </c>
      <c r="O65" s="12">
        <v>46233</v>
      </c>
      <c r="P65" s="11" t="s">
        <v>3426</v>
      </c>
      <c r="Q65" s="11" t="s">
        <v>3952</v>
      </c>
      <c r="R65" s="11" t="s">
        <v>3952</v>
      </c>
      <c r="S65" s="11" t="s">
        <v>4214</v>
      </c>
      <c r="T65" s="9">
        <v>139291</v>
      </c>
      <c r="U65" s="9"/>
      <c r="V65" s="9"/>
      <c r="W65" s="11" t="s">
        <v>2466</v>
      </c>
      <c r="X65" s="11" t="s">
        <v>3110</v>
      </c>
      <c r="Y65" s="11" t="s">
        <v>3960</v>
      </c>
      <c r="Z65" s="11" t="s">
        <v>2366</v>
      </c>
      <c r="AA65" s="9">
        <v>20</v>
      </c>
      <c r="AB65" s="9">
        <v>12</v>
      </c>
      <c r="AC65" s="11"/>
      <c r="AD65" s="11" t="s">
        <v>2415</v>
      </c>
      <c r="AE65" s="11" t="s">
        <v>2462</v>
      </c>
      <c r="AF65" s="11" t="s">
        <v>2472</v>
      </c>
      <c r="AG65" s="11" t="s">
        <v>2583</v>
      </c>
      <c r="AH65" s="11" t="s">
        <v>2607</v>
      </c>
      <c r="AI65" s="11"/>
      <c r="AJ65" s="9">
        <v>520</v>
      </c>
      <c r="AK65" s="11" t="s">
        <v>3078</v>
      </c>
      <c r="AL65" s="11" t="s">
        <v>3107</v>
      </c>
      <c r="AM65" s="11"/>
      <c r="AN65" s="11" t="s">
        <v>3276</v>
      </c>
      <c r="AO65" s="11" t="s">
        <v>3393</v>
      </c>
      <c r="AP65" s="11" t="s">
        <v>3400</v>
      </c>
      <c r="AQ65" s="12">
        <v>46233</v>
      </c>
      <c r="AR65" s="11" t="s">
        <v>3416</v>
      </c>
      <c r="AS65" s="11" t="s">
        <v>3904</v>
      </c>
      <c r="AT65" s="11" t="s">
        <v>3933</v>
      </c>
      <c r="AU65" s="11" t="s">
        <v>3934</v>
      </c>
      <c r="AV65" s="11" t="s">
        <v>3938</v>
      </c>
      <c r="AW65" s="11" t="s">
        <v>2472</v>
      </c>
      <c r="AX65" s="11" t="s">
        <v>2583</v>
      </c>
      <c r="AY65" s="11" t="s">
        <v>3948</v>
      </c>
      <c r="AZ65" s="11"/>
      <c r="BA65" s="11"/>
      <c r="BB65" s="11"/>
      <c r="BC65" s="9">
        <v>15101</v>
      </c>
      <c r="BD65" s="11" t="s">
        <v>3938</v>
      </c>
      <c r="BE65" s="9">
        <v>1074</v>
      </c>
      <c r="BF65" s="9">
        <v>12</v>
      </c>
      <c r="BG65" s="11" t="s">
        <v>3429</v>
      </c>
    </row>
    <row r="66" spans="1:59">
      <c r="A66" s="9">
        <v>136045</v>
      </c>
      <c r="B66" s="11" t="s">
        <v>4207</v>
      </c>
      <c r="C66" s="11" t="s">
        <v>4577</v>
      </c>
      <c r="D66" s="11" t="s">
        <v>1396</v>
      </c>
      <c r="E66" s="15">
        <v>232</v>
      </c>
      <c r="F66" s="11" t="s">
        <v>4235</v>
      </c>
      <c r="G66" s="9">
        <v>4750</v>
      </c>
      <c r="H66" s="15">
        <f t="shared" ref="H66:H129" si="3">IF(N66="USD",G66,IF(N66="MGA",G66/4600,IF(N66="EUR",G66*1.17,IF(N66="GBP",G66*1.35,""))))</f>
        <v>1.0326086956521738</v>
      </c>
      <c r="I66" s="15">
        <f t="shared" ref="I66:I129" si="4">H66*E66</f>
        <v>239.56521739130432</v>
      </c>
      <c r="J66" s="15">
        <v>239.56521739130432</v>
      </c>
      <c r="K66" s="15"/>
      <c r="L66" s="9"/>
      <c r="M66" s="9">
        <v>5</v>
      </c>
      <c r="N66" s="11" t="s">
        <v>3396</v>
      </c>
      <c r="O66" s="12">
        <v>46233</v>
      </c>
      <c r="P66" s="11" t="s">
        <v>3426</v>
      </c>
      <c r="Q66" s="11" t="s">
        <v>3952</v>
      </c>
      <c r="R66" s="11" t="s">
        <v>3952</v>
      </c>
      <c r="S66" s="11" t="s">
        <v>4214</v>
      </c>
      <c r="T66" s="9">
        <v>139291</v>
      </c>
      <c r="U66" s="9"/>
      <c r="V66" s="9"/>
      <c r="W66" s="11" t="s">
        <v>2466</v>
      </c>
      <c r="X66" s="11" t="s">
        <v>3110</v>
      </c>
      <c r="Y66" s="11" t="s">
        <v>3960</v>
      </c>
      <c r="Z66" s="11" t="s">
        <v>2378</v>
      </c>
      <c r="AA66" s="9">
        <v>20</v>
      </c>
      <c r="AB66" s="9">
        <v>24</v>
      </c>
      <c r="AC66" s="11"/>
      <c r="AD66" s="11" t="s">
        <v>2427</v>
      </c>
      <c r="AE66" s="11" t="s">
        <v>2462</v>
      </c>
      <c r="AF66" s="11" t="s">
        <v>2472</v>
      </c>
      <c r="AG66" s="11" t="s">
        <v>2583</v>
      </c>
      <c r="AH66" s="11" t="s">
        <v>2607</v>
      </c>
      <c r="AI66" s="11"/>
      <c r="AJ66" s="9">
        <v>232</v>
      </c>
      <c r="AK66" s="11" t="s">
        <v>3089</v>
      </c>
      <c r="AL66" s="11" t="s">
        <v>3107</v>
      </c>
      <c r="AM66" s="11"/>
      <c r="AN66" s="11" t="s">
        <v>3276</v>
      </c>
      <c r="AO66" s="11" t="s">
        <v>3393</v>
      </c>
      <c r="AP66" s="11" t="s">
        <v>3400</v>
      </c>
      <c r="AQ66" s="12">
        <v>46233</v>
      </c>
      <c r="AR66" s="11" t="s">
        <v>3416</v>
      </c>
      <c r="AS66" s="11" t="s">
        <v>3904</v>
      </c>
      <c r="AT66" s="11" t="s">
        <v>3933</v>
      </c>
      <c r="AU66" s="11" t="s">
        <v>3934</v>
      </c>
      <c r="AV66" s="11" t="s">
        <v>3938</v>
      </c>
      <c r="AW66" s="11" t="s">
        <v>2472</v>
      </c>
      <c r="AX66" s="11" t="s">
        <v>2583</v>
      </c>
      <c r="AY66" s="11" t="s">
        <v>3948</v>
      </c>
      <c r="AZ66" s="11"/>
      <c r="BA66" s="11"/>
      <c r="BB66" s="11"/>
      <c r="BC66" s="9">
        <v>3356</v>
      </c>
      <c r="BD66" s="11" t="s">
        <v>3938</v>
      </c>
      <c r="BE66" s="9">
        <v>1074</v>
      </c>
      <c r="BF66" s="9">
        <v>24</v>
      </c>
      <c r="BG66" s="11" t="s">
        <v>3429</v>
      </c>
    </row>
    <row r="67" spans="1:59">
      <c r="A67" s="9">
        <v>136045</v>
      </c>
      <c r="B67" s="11" t="s">
        <v>4207</v>
      </c>
      <c r="C67" s="11" t="s">
        <v>4599</v>
      </c>
      <c r="D67" s="11" t="s">
        <v>1383</v>
      </c>
      <c r="E67" s="15">
        <v>334</v>
      </c>
      <c r="F67" s="11" t="s">
        <v>4237</v>
      </c>
      <c r="G67" s="9">
        <v>4750</v>
      </c>
      <c r="H67" s="15">
        <f t="shared" si="3"/>
        <v>1.0326086956521738</v>
      </c>
      <c r="I67" s="15">
        <f t="shared" si="4"/>
        <v>344.89130434782606</v>
      </c>
      <c r="J67" s="15">
        <v>344.89130434782606</v>
      </c>
      <c r="K67" s="15"/>
      <c r="L67" s="9"/>
      <c r="M67" s="9">
        <v>5</v>
      </c>
      <c r="N67" s="11" t="s">
        <v>3396</v>
      </c>
      <c r="O67" s="12">
        <v>46233</v>
      </c>
      <c r="P67" s="11" t="s">
        <v>3426</v>
      </c>
      <c r="Q67" s="11" t="s">
        <v>3952</v>
      </c>
      <c r="R67" s="11" t="s">
        <v>3952</v>
      </c>
      <c r="S67" s="11" t="s">
        <v>4214</v>
      </c>
      <c r="T67" s="9">
        <v>139291</v>
      </c>
      <c r="U67" s="9"/>
      <c r="V67" s="9"/>
      <c r="W67" s="11" t="s">
        <v>2466</v>
      </c>
      <c r="X67" s="11" t="s">
        <v>3110</v>
      </c>
      <c r="Y67" s="11" t="s">
        <v>3960</v>
      </c>
      <c r="Z67" s="11" t="s">
        <v>2363</v>
      </c>
      <c r="AA67" s="9">
        <v>20</v>
      </c>
      <c r="AB67" s="9">
        <v>9</v>
      </c>
      <c r="AC67" s="11"/>
      <c r="AD67" s="11" t="s">
        <v>2427</v>
      </c>
      <c r="AE67" s="11" t="s">
        <v>2462</v>
      </c>
      <c r="AF67" s="11" t="s">
        <v>2472</v>
      </c>
      <c r="AG67" s="11" t="s">
        <v>2583</v>
      </c>
      <c r="AH67" s="11" t="s">
        <v>2607</v>
      </c>
      <c r="AI67" s="11"/>
      <c r="AJ67" s="9">
        <v>334</v>
      </c>
      <c r="AK67" s="11" t="s">
        <v>3075</v>
      </c>
      <c r="AL67" s="11" t="s">
        <v>3107</v>
      </c>
      <c r="AM67" s="11"/>
      <c r="AN67" s="11" t="s">
        <v>3276</v>
      </c>
      <c r="AO67" s="11" t="s">
        <v>3393</v>
      </c>
      <c r="AP67" s="11" t="s">
        <v>3400</v>
      </c>
      <c r="AQ67" s="12">
        <v>46233</v>
      </c>
      <c r="AR67" s="11" t="s">
        <v>3416</v>
      </c>
      <c r="AS67" s="11" t="s">
        <v>3904</v>
      </c>
      <c r="AT67" s="11" t="s">
        <v>3933</v>
      </c>
      <c r="AU67" s="11" t="s">
        <v>3934</v>
      </c>
      <c r="AV67" s="11" t="s">
        <v>3938</v>
      </c>
      <c r="AW67" s="11" t="s">
        <v>2472</v>
      </c>
      <c r="AX67" s="11" t="s">
        <v>2583</v>
      </c>
      <c r="AY67" s="11" t="s">
        <v>3948</v>
      </c>
      <c r="AZ67" s="11"/>
      <c r="BA67" s="11"/>
      <c r="BB67" s="11"/>
      <c r="BC67" s="9">
        <v>10693</v>
      </c>
      <c r="BD67" s="11" t="s">
        <v>3938</v>
      </c>
      <c r="BE67" s="9">
        <v>1074</v>
      </c>
      <c r="BF67" s="9">
        <v>9</v>
      </c>
      <c r="BG67" s="11" t="s">
        <v>3429</v>
      </c>
    </row>
    <row r="68" spans="1:59">
      <c r="A68" s="9">
        <v>136045</v>
      </c>
      <c r="B68" s="11" t="s">
        <v>4207</v>
      </c>
      <c r="C68" s="11" t="s">
        <v>4605</v>
      </c>
      <c r="D68" s="11" t="s">
        <v>1391</v>
      </c>
      <c r="E68" s="15">
        <v>7</v>
      </c>
      <c r="F68" s="11" t="s">
        <v>4237</v>
      </c>
      <c r="G68" s="9">
        <v>4833.33</v>
      </c>
      <c r="H68" s="15">
        <f t="shared" si="3"/>
        <v>1.0507239130434782</v>
      </c>
      <c r="I68" s="15">
        <f t="shared" si="4"/>
        <v>7.3550673913043472</v>
      </c>
      <c r="J68" s="15">
        <v>7.3550673913043472</v>
      </c>
      <c r="K68" s="15"/>
      <c r="L68" s="9"/>
      <c r="M68" s="9">
        <v>5</v>
      </c>
      <c r="N68" s="11" t="s">
        <v>3396</v>
      </c>
      <c r="O68" s="12">
        <v>46233</v>
      </c>
      <c r="P68" s="11" t="s">
        <v>3426</v>
      </c>
      <c r="Q68" s="11" t="s">
        <v>3952</v>
      </c>
      <c r="R68" s="11" t="s">
        <v>3952</v>
      </c>
      <c r="S68" s="11" t="s">
        <v>4214</v>
      </c>
      <c r="T68" s="9">
        <v>139291</v>
      </c>
      <c r="U68" s="9"/>
      <c r="V68" s="9"/>
      <c r="W68" s="11" t="s">
        <v>2466</v>
      </c>
      <c r="X68" s="11" t="s">
        <v>3110</v>
      </c>
      <c r="Y68" s="11" t="s">
        <v>3960</v>
      </c>
      <c r="Z68" s="11" t="s">
        <v>2373</v>
      </c>
      <c r="AA68" s="9">
        <v>20</v>
      </c>
      <c r="AB68" s="9">
        <v>19</v>
      </c>
      <c r="AC68" s="11"/>
      <c r="AD68" s="11" t="s">
        <v>2427</v>
      </c>
      <c r="AE68" s="11" t="s">
        <v>2462</v>
      </c>
      <c r="AF68" s="11" t="s">
        <v>2472</v>
      </c>
      <c r="AG68" s="11" t="s">
        <v>2583</v>
      </c>
      <c r="AH68" s="11" t="s">
        <v>2607</v>
      </c>
      <c r="AI68" s="11"/>
      <c r="AJ68" s="9">
        <v>7</v>
      </c>
      <c r="AK68" s="11" t="s">
        <v>3084</v>
      </c>
      <c r="AL68" s="11" t="s">
        <v>3107</v>
      </c>
      <c r="AM68" s="11"/>
      <c r="AN68" s="11" t="s">
        <v>3276</v>
      </c>
      <c r="AO68" s="11" t="s">
        <v>3393</v>
      </c>
      <c r="AP68" s="11" t="s">
        <v>3400</v>
      </c>
      <c r="AQ68" s="12">
        <v>46233</v>
      </c>
      <c r="AR68" s="11" t="s">
        <v>3416</v>
      </c>
      <c r="AS68" s="11" t="s">
        <v>3904</v>
      </c>
      <c r="AT68" s="11" t="s">
        <v>3933</v>
      </c>
      <c r="AU68" s="11" t="s">
        <v>3934</v>
      </c>
      <c r="AV68" s="11" t="s">
        <v>3938</v>
      </c>
      <c r="AW68" s="11" t="s">
        <v>2472</v>
      </c>
      <c r="AX68" s="11" t="s">
        <v>2583</v>
      </c>
      <c r="AY68" s="11" t="s">
        <v>3948</v>
      </c>
      <c r="AZ68" s="11"/>
      <c r="BA68" s="11"/>
      <c r="BB68" s="11"/>
      <c r="BC68" s="9">
        <v>4025</v>
      </c>
      <c r="BD68" s="11" t="s">
        <v>3938</v>
      </c>
      <c r="BE68" s="9">
        <v>1074</v>
      </c>
      <c r="BF68" s="9">
        <v>19</v>
      </c>
      <c r="BG68" s="11" t="s">
        <v>3429</v>
      </c>
    </row>
    <row r="69" spans="1:59">
      <c r="A69" s="9">
        <v>136045</v>
      </c>
      <c r="B69" s="11" t="s">
        <v>4207</v>
      </c>
      <c r="C69" s="11" t="s">
        <v>1382</v>
      </c>
      <c r="D69" s="11" t="s">
        <v>1382</v>
      </c>
      <c r="E69" s="15">
        <v>705</v>
      </c>
      <c r="F69" s="11" t="s">
        <v>4237</v>
      </c>
      <c r="G69" s="9">
        <v>5750</v>
      </c>
      <c r="H69" s="15">
        <f t="shared" si="3"/>
        <v>1.25</v>
      </c>
      <c r="I69" s="15">
        <f t="shared" si="4"/>
        <v>881.25</v>
      </c>
      <c r="J69" s="15">
        <v>881.25</v>
      </c>
      <c r="K69" s="15"/>
      <c r="L69" s="9"/>
      <c r="M69" s="9">
        <v>5</v>
      </c>
      <c r="N69" s="11" t="s">
        <v>3396</v>
      </c>
      <c r="O69" s="12">
        <v>46233</v>
      </c>
      <c r="P69" s="11" t="s">
        <v>3426</v>
      </c>
      <c r="Q69" s="11" t="s">
        <v>3952</v>
      </c>
      <c r="R69" s="11" t="s">
        <v>3952</v>
      </c>
      <c r="S69" s="11" t="s">
        <v>4214</v>
      </c>
      <c r="T69" s="9">
        <v>139291</v>
      </c>
      <c r="U69" s="9"/>
      <c r="V69" s="9"/>
      <c r="W69" s="11" t="s">
        <v>2466</v>
      </c>
      <c r="X69" s="11" t="s">
        <v>3110</v>
      </c>
      <c r="Y69" s="11" t="s">
        <v>3960</v>
      </c>
      <c r="Z69" s="11" t="s">
        <v>2362</v>
      </c>
      <c r="AA69" s="9">
        <v>20</v>
      </c>
      <c r="AB69" s="9">
        <v>8</v>
      </c>
      <c r="AC69" s="11"/>
      <c r="AD69" s="11" t="s">
        <v>2427</v>
      </c>
      <c r="AE69" s="11" t="s">
        <v>2462</v>
      </c>
      <c r="AF69" s="11" t="s">
        <v>2472</v>
      </c>
      <c r="AG69" s="11" t="s">
        <v>2583</v>
      </c>
      <c r="AH69" s="11" t="s">
        <v>2607</v>
      </c>
      <c r="AI69" s="11"/>
      <c r="AJ69" s="9">
        <v>705</v>
      </c>
      <c r="AK69" s="11" t="s">
        <v>3074</v>
      </c>
      <c r="AL69" s="11" t="s">
        <v>3107</v>
      </c>
      <c r="AM69" s="11"/>
      <c r="AN69" s="11" t="s">
        <v>3276</v>
      </c>
      <c r="AO69" s="11" t="s">
        <v>3393</v>
      </c>
      <c r="AP69" s="11" t="s">
        <v>3400</v>
      </c>
      <c r="AQ69" s="12">
        <v>46233</v>
      </c>
      <c r="AR69" s="11" t="s">
        <v>3416</v>
      </c>
      <c r="AS69" s="11" t="s">
        <v>3904</v>
      </c>
      <c r="AT69" s="11" t="s">
        <v>3933</v>
      </c>
      <c r="AU69" s="11" t="s">
        <v>3934</v>
      </c>
      <c r="AV69" s="11" t="s">
        <v>3938</v>
      </c>
      <c r="AW69" s="11" t="s">
        <v>2472</v>
      </c>
      <c r="AX69" s="11" t="s">
        <v>2583</v>
      </c>
      <c r="AY69" s="11" t="s">
        <v>3948</v>
      </c>
      <c r="AZ69" s="11"/>
      <c r="BA69" s="11"/>
      <c r="BB69" s="11"/>
      <c r="BC69" s="9">
        <v>11154</v>
      </c>
      <c r="BD69" s="11" t="s">
        <v>3938</v>
      </c>
      <c r="BE69" s="9">
        <v>1074</v>
      </c>
      <c r="BF69" s="9">
        <v>8</v>
      </c>
      <c r="BG69" s="11" t="s">
        <v>3429</v>
      </c>
    </row>
    <row r="70" spans="1:59">
      <c r="A70" s="9">
        <v>136045</v>
      </c>
      <c r="B70" s="11" t="s">
        <v>4207</v>
      </c>
      <c r="C70" s="11" t="s">
        <v>1388</v>
      </c>
      <c r="D70" s="11" t="s">
        <v>1388</v>
      </c>
      <c r="E70" s="15">
        <v>13</v>
      </c>
      <c r="F70" s="11" t="s">
        <v>4237</v>
      </c>
      <c r="G70" s="9">
        <v>5833.33</v>
      </c>
      <c r="H70" s="15">
        <f t="shared" si="3"/>
        <v>1.2681152173913044</v>
      </c>
      <c r="I70" s="15">
        <f t="shared" si="4"/>
        <v>16.485497826086956</v>
      </c>
      <c r="J70" s="15">
        <v>16.485497826086956</v>
      </c>
      <c r="K70" s="15"/>
      <c r="L70" s="9"/>
      <c r="M70" s="9">
        <v>5</v>
      </c>
      <c r="N70" s="11" t="s">
        <v>3396</v>
      </c>
      <c r="O70" s="12">
        <v>46233</v>
      </c>
      <c r="P70" s="11" t="s">
        <v>3426</v>
      </c>
      <c r="Q70" s="11" t="s">
        <v>3952</v>
      </c>
      <c r="R70" s="11" t="s">
        <v>3952</v>
      </c>
      <c r="S70" s="11" t="s">
        <v>4214</v>
      </c>
      <c r="T70" s="9">
        <v>139291</v>
      </c>
      <c r="U70" s="9"/>
      <c r="V70" s="9"/>
      <c r="W70" s="11" t="s">
        <v>2466</v>
      </c>
      <c r="X70" s="11" t="s">
        <v>3110</v>
      </c>
      <c r="Y70" s="11" t="s">
        <v>3960</v>
      </c>
      <c r="Z70" s="11" t="s">
        <v>2369</v>
      </c>
      <c r="AA70" s="9">
        <v>20</v>
      </c>
      <c r="AB70" s="9">
        <v>15</v>
      </c>
      <c r="AC70" s="11"/>
      <c r="AD70" s="11" t="s">
        <v>2427</v>
      </c>
      <c r="AE70" s="11" t="s">
        <v>2462</v>
      </c>
      <c r="AF70" s="11" t="s">
        <v>2472</v>
      </c>
      <c r="AG70" s="11" t="s">
        <v>2583</v>
      </c>
      <c r="AH70" s="11" t="s">
        <v>2607</v>
      </c>
      <c r="AI70" s="11"/>
      <c r="AJ70" s="9">
        <v>13</v>
      </c>
      <c r="AK70" s="11" t="s">
        <v>3081</v>
      </c>
      <c r="AL70" s="11" t="s">
        <v>3107</v>
      </c>
      <c r="AM70" s="11"/>
      <c r="AN70" s="11" t="s">
        <v>3276</v>
      </c>
      <c r="AO70" s="11" t="s">
        <v>3393</v>
      </c>
      <c r="AP70" s="11" t="s">
        <v>3400</v>
      </c>
      <c r="AQ70" s="12">
        <v>46233</v>
      </c>
      <c r="AR70" s="11" t="s">
        <v>3416</v>
      </c>
      <c r="AS70" s="11" t="s">
        <v>3904</v>
      </c>
      <c r="AT70" s="11" t="s">
        <v>3933</v>
      </c>
      <c r="AU70" s="11" t="s">
        <v>3934</v>
      </c>
      <c r="AV70" s="11" t="s">
        <v>3938</v>
      </c>
      <c r="AW70" s="11" t="s">
        <v>2472</v>
      </c>
      <c r="AX70" s="11" t="s">
        <v>2583</v>
      </c>
      <c r="AY70" s="11" t="s">
        <v>3948</v>
      </c>
      <c r="AZ70" s="11"/>
      <c r="BA70" s="11"/>
      <c r="BB70" s="11"/>
      <c r="BC70" s="9">
        <v>9766</v>
      </c>
      <c r="BD70" s="11" t="s">
        <v>3938</v>
      </c>
      <c r="BE70" s="9">
        <v>1074</v>
      </c>
      <c r="BF70" s="9">
        <v>15</v>
      </c>
      <c r="BG70" s="11" t="s">
        <v>3429</v>
      </c>
    </row>
    <row r="71" spans="1:59">
      <c r="A71" s="9">
        <v>136045</v>
      </c>
      <c r="B71" s="11" t="s">
        <v>4207</v>
      </c>
      <c r="C71" s="11" t="s">
        <v>4602</v>
      </c>
      <c r="D71" s="11" t="s">
        <v>1386</v>
      </c>
      <c r="E71" s="15">
        <v>379</v>
      </c>
      <c r="F71" s="11" t="s">
        <v>4235</v>
      </c>
      <c r="G71" s="9">
        <v>7250</v>
      </c>
      <c r="H71" s="15">
        <f t="shared" si="3"/>
        <v>1.576086956521739</v>
      </c>
      <c r="I71" s="15">
        <f t="shared" si="4"/>
        <v>597.33695652173913</v>
      </c>
      <c r="J71" s="15">
        <v>597.33695652173913</v>
      </c>
      <c r="K71" s="15"/>
      <c r="L71" s="9"/>
      <c r="M71" s="9">
        <v>5</v>
      </c>
      <c r="N71" s="11" t="s">
        <v>3396</v>
      </c>
      <c r="O71" s="12">
        <v>46233</v>
      </c>
      <c r="P71" s="11" t="s">
        <v>3426</v>
      </c>
      <c r="Q71" s="11" t="s">
        <v>3952</v>
      </c>
      <c r="R71" s="11" t="s">
        <v>3952</v>
      </c>
      <c r="S71" s="11" t="s">
        <v>4214</v>
      </c>
      <c r="T71" s="9">
        <v>139291</v>
      </c>
      <c r="U71" s="9"/>
      <c r="V71" s="9"/>
      <c r="W71" s="11" t="s">
        <v>2466</v>
      </c>
      <c r="X71" s="11" t="s">
        <v>3110</v>
      </c>
      <c r="Y71" s="11" t="s">
        <v>3960</v>
      </c>
      <c r="Z71" s="11" t="s">
        <v>2367</v>
      </c>
      <c r="AA71" s="9">
        <v>20</v>
      </c>
      <c r="AB71" s="9">
        <v>13</v>
      </c>
      <c r="AC71" s="11"/>
      <c r="AD71" s="11" t="s">
        <v>2459</v>
      </c>
      <c r="AE71" s="11" t="s">
        <v>2462</v>
      </c>
      <c r="AF71" s="11" t="s">
        <v>2472</v>
      </c>
      <c r="AG71" s="11" t="s">
        <v>2583</v>
      </c>
      <c r="AH71" s="11" t="s">
        <v>2607</v>
      </c>
      <c r="AI71" s="11"/>
      <c r="AJ71" s="9">
        <v>379</v>
      </c>
      <c r="AK71" s="11" t="s">
        <v>3079</v>
      </c>
      <c r="AL71" s="11" t="s">
        <v>3107</v>
      </c>
      <c r="AM71" s="11"/>
      <c r="AN71" s="11" t="s">
        <v>3276</v>
      </c>
      <c r="AO71" s="11" t="s">
        <v>3393</v>
      </c>
      <c r="AP71" s="11" t="s">
        <v>3400</v>
      </c>
      <c r="AQ71" s="12">
        <v>46233</v>
      </c>
      <c r="AR71" s="11" t="s">
        <v>3416</v>
      </c>
      <c r="AS71" s="11" t="s">
        <v>3904</v>
      </c>
      <c r="AT71" s="11" t="s">
        <v>3933</v>
      </c>
      <c r="AU71" s="11" t="s">
        <v>3934</v>
      </c>
      <c r="AV71" s="11" t="s">
        <v>3938</v>
      </c>
      <c r="AW71" s="11" t="s">
        <v>2472</v>
      </c>
      <c r="AX71" s="11" t="s">
        <v>2583</v>
      </c>
      <c r="AY71" s="11" t="s">
        <v>3948</v>
      </c>
      <c r="AZ71" s="11"/>
      <c r="BA71" s="11"/>
      <c r="BB71" s="11"/>
      <c r="BC71" s="9">
        <v>3342</v>
      </c>
      <c r="BD71" s="11" t="s">
        <v>3938</v>
      </c>
      <c r="BE71" s="9">
        <v>1074</v>
      </c>
      <c r="BF71" s="9">
        <v>13</v>
      </c>
      <c r="BG71" s="11" t="s">
        <v>3429</v>
      </c>
    </row>
    <row r="72" spans="1:59">
      <c r="A72" s="9">
        <v>136045</v>
      </c>
      <c r="B72" s="11" t="s">
        <v>4207</v>
      </c>
      <c r="C72" s="11" t="s">
        <v>4604</v>
      </c>
      <c r="D72" s="11" t="s">
        <v>1389</v>
      </c>
      <c r="E72" s="15">
        <v>41</v>
      </c>
      <c r="F72" s="11" t="s">
        <v>4235</v>
      </c>
      <c r="G72" s="9">
        <v>9000</v>
      </c>
      <c r="H72" s="15">
        <f t="shared" si="3"/>
        <v>1.9565217391304348</v>
      </c>
      <c r="I72" s="15">
        <f t="shared" si="4"/>
        <v>80.217391304347828</v>
      </c>
      <c r="J72" s="15">
        <v>80.217391304347828</v>
      </c>
      <c r="K72" s="15"/>
      <c r="L72" s="9"/>
      <c r="M72" s="9">
        <v>0</v>
      </c>
      <c r="N72" s="11" t="s">
        <v>3396</v>
      </c>
      <c r="O72" s="12">
        <v>46233</v>
      </c>
      <c r="P72" s="11" t="s">
        <v>3426</v>
      </c>
      <c r="Q72" s="11" t="s">
        <v>3952</v>
      </c>
      <c r="R72" s="11" t="s">
        <v>3952</v>
      </c>
      <c r="S72" s="11" t="s">
        <v>4214</v>
      </c>
      <c r="T72" s="9">
        <v>139291</v>
      </c>
      <c r="U72" s="9"/>
      <c r="V72" s="9"/>
      <c r="W72" s="11" t="s">
        <v>2466</v>
      </c>
      <c r="X72" s="11" t="s">
        <v>3110</v>
      </c>
      <c r="Y72" s="11" t="s">
        <v>3960</v>
      </c>
      <c r="Z72" s="11" t="s">
        <v>2370</v>
      </c>
      <c r="AA72" s="9">
        <v>20</v>
      </c>
      <c r="AB72" s="9">
        <v>16</v>
      </c>
      <c r="AC72" s="11"/>
      <c r="AD72" s="11" t="s">
        <v>2427</v>
      </c>
      <c r="AE72" s="11" t="s">
        <v>2462</v>
      </c>
      <c r="AF72" s="11" t="s">
        <v>2472</v>
      </c>
      <c r="AG72" s="11" t="s">
        <v>2583</v>
      </c>
      <c r="AH72" s="11" t="s">
        <v>2607</v>
      </c>
      <c r="AI72" s="11"/>
      <c r="AJ72" s="9">
        <v>41</v>
      </c>
      <c r="AK72" s="11" t="s">
        <v>2308</v>
      </c>
      <c r="AL72" s="11" t="s">
        <v>3107</v>
      </c>
      <c r="AM72" s="11"/>
      <c r="AN72" s="11" t="s">
        <v>3276</v>
      </c>
      <c r="AO72" s="11" t="s">
        <v>3393</v>
      </c>
      <c r="AP72" s="11" t="s">
        <v>3400</v>
      </c>
      <c r="AQ72" s="12">
        <v>46233</v>
      </c>
      <c r="AR72" s="11" t="s">
        <v>3416</v>
      </c>
      <c r="AS72" s="11" t="s">
        <v>3904</v>
      </c>
      <c r="AT72" s="11" t="s">
        <v>3933</v>
      </c>
      <c r="AU72" s="11" t="s">
        <v>3934</v>
      </c>
      <c r="AV72" s="11" t="s">
        <v>3938</v>
      </c>
      <c r="AW72" s="11" t="s">
        <v>2472</v>
      </c>
      <c r="AX72" s="11" t="s">
        <v>2583</v>
      </c>
      <c r="AY72" s="11" t="s">
        <v>3948</v>
      </c>
      <c r="AZ72" s="11"/>
      <c r="BA72" s="11"/>
      <c r="BB72" s="11"/>
      <c r="BC72" s="9">
        <v>3659</v>
      </c>
      <c r="BD72" s="11" t="s">
        <v>3938</v>
      </c>
      <c r="BE72" s="9">
        <v>1074</v>
      </c>
      <c r="BF72" s="9">
        <v>16</v>
      </c>
      <c r="BG72" s="11" t="s">
        <v>3429</v>
      </c>
    </row>
    <row r="73" spans="1:59">
      <c r="A73" s="9">
        <v>136045</v>
      </c>
      <c r="B73" s="11" t="s">
        <v>4207</v>
      </c>
      <c r="C73" s="11" t="s">
        <v>4597</v>
      </c>
      <c r="D73" s="11" t="s">
        <v>1379</v>
      </c>
      <c r="E73" s="15">
        <v>17</v>
      </c>
      <c r="F73" s="11" t="s">
        <v>4235</v>
      </c>
      <c r="G73" s="9">
        <v>10833.33</v>
      </c>
      <c r="H73" s="15">
        <f t="shared" si="3"/>
        <v>2.3550717391304348</v>
      </c>
      <c r="I73" s="15">
        <f t="shared" si="4"/>
        <v>40.036219565217394</v>
      </c>
      <c r="J73" s="15">
        <v>40.036219565217394</v>
      </c>
      <c r="K73" s="15"/>
      <c r="L73" s="9"/>
      <c r="M73" s="9">
        <v>0</v>
      </c>
      <c r="N73" s="11" t="s">
        <v>3396</v>
      </c>
      <c r="O73" s="12">
        <v>46233</v>
      </c>
      <c r="P73" s="11" t="s">
        <v>3426</v>
      </c>
      <c r="Q73" s="11" t="s">
        <v>3952</v>
      </c>
      <c r="R73" s="11" t="s">
        <v>3952</v>
      </c>
      <c r="S73" s="11" t="s">
        <v>4214</v>
      </c>
      <c r="T73" s="9">
        <v>139291</v>
      </c>
      <c r="U73" s="9"/>
      <c r="V73" s="9"/>
      <c r="W73" s="11" t="s">
        <v>2466</v>
      </c>
      <c r="X73" s="11" t="s">
        <v>3110</v>
      </c>
      <c r="Y73" s="11" t="s">
        <v>3960</v>
      </c>
      <c r="Z73" s="11" t="s">
        <v>2358</v>
      </c>
      <c r="AA73" s="9">
        <v>20</v>
      </c>
      <c r="AB73" s="9">
        <v>4</v>
      </c>
      <c r="AC73" s="11"/>
      <c r="AD73" s="11" t="s">
        <v>2427</v>
      </c>
      <c r="AE73" s="11" t="s">
        <v>2462</v>
      </c>
      <c r="AF73" s="11" t="s">
        <v>2472</v>
      </c>
      <c r="AG73" s="11" t="s">
        <v>2583</v>
      </c>
      <c r="AH73" s="11" t="s">
        <v>2607</v>
      </c>
      <c r="AI73" s="11"/>
      <c r="AJ73" s="9">
        <v>17</v>
      </c>
      <c r="AK73" s="11" t="s">
        <v>3070</v>
      </c>
      <c r="AL73" s="11" t="s">
        <v>3107</v>
      </c>
      <c r="AM73" s="11"/>
      <c r="AN73" s="11" t="s">
        <v>3276</v>
      </c>
      <c r="AO73" s="11" t="s">
        <v>3393</v>
      </c>
      <c r="AP73" s="11" t="s">
        <v>3400</v>
      </c>
      <c r="AQ73" s="12">
        <v>46233</v>
      </c>
      <c r="AR73" s="11" t="s">
        <v>3416</v>
      </c>
      <c r="AS73" s="11" t="s">
        <v>3904</v>
      </c>
      <c r="AT73" s="11" t="s">
        <v>3933</v>
      </c>
      <c r="AU73" s="11" t="s">
        <v>3934</v>
      </c>
      <c r="AV73" s="11" t="s">
        <v>3938</v>
      </c>
      <c r="AW73" s="11" t="s">
        <v>2472</v>
      </c>
      <c r="AX73" s="11" t="s">
        <v>2583</v>
      </c>
      <c r="AY73" s="11" t="s">
        <v>3948</v>
      </c>
      <c r="AZ73" s="11"/>
      <c r="BA73" s="11"/>
      <c r="BB73" s="11"/>
      <c r="BC73" s="9">
        <v>16545</v>
      </c>
      <c r="BD73" s="11" t="s">
        <v>3938</v>
      </c>
      <c r="BE73" s="9">
        <v>1074</v>
      </c>
      <c r="BF73" s="9">
        <v>4</v>
      </c>
      <c r="BG73" s="11" t="s">
        <v>3429</v>
      </c>
    </row>
    <row r="74" spans="1:59">
      <c r="A74" s="9">
        <v>136045</v>
      </c>
      <c r="B74" s="11" t="s">
        <v>4207</v>
      </c>
      <c r="C74" s="11" t="s">
        <v>4596</v>
      </c>
      <c r="D74" s="11" t="s">
        <v>1378</v>
      </c>
      <c r="E74" s="15">
        <v>22</v>
      </c>
      <c r="F74" s="11" t="s">
        <v>4235</v>
      </c>
      <c r="G74" s="9">
        <v>10833.33</v>
      </c>
      <c r="H74" s="15">
        <f t="shared" si="3"/>
        <v>2.3550717391304348</v>
      </c>
      <c r="I74" s="15">
        <f t="shared" si="4"/>
        <v>51.811578260869567</v>
      </c>
      <c r="J74" s="15">
        <v>51.811578260869567</v>
      </c>
      <c r="K74" s="15"/>
      <c r="L74" s="9"/>
      <c r="M74" s="9">
        <v>0</v>
      </c>
      <c r="N74" s="11" t="s">
        <v>3396</v>
      </c>
      <c r="O74" s="12">
        <v>46233</v>
      </c>
      <c r="P74" s="11" t="s">
        <v>3426</v>
      </c>
      <c r="Q74" s="11" t="s">
        <v>3952</v>
      </c>
      <c r="R74" s="11" t="s">
        <v>3952</v>
      </c>
      <c r="S74" s="11" t="s">
        <v>4214</v>
      </c>
      <c r="T74" s="9">
        <v>139291</v>
      </c>
      <c r="U74" s="9"/>
      <c r="V74" s="9"/>
      <c r="W74" s="11" t="s">
        <v>2466</v>
      </c>
      <c r="X74" s="11" t="s">
        <v>3110</v>
      </c>
      <c r="Y74" s="11" t="s">
        <v>3960</v>
      </c>
      <c r="Z74" s="11" t="s">
        <v>2357</v>
      </c>
      <c r="AA74" s="9">
        <v>20</v>
      </c>
      <c r="AB74" s="9">
        <v>3</v>
      </c>
      <c r="AC74" s="11"/>
      <c r="AD74" s="11" t="s">
        <v>2427</v>
      </c>
      <c r="AE74" s="11" t="s">
        <v>2462</v>
      </c>
      <c r="AF74" s="11" t="s">
        <v>2472</v>
      </c>
      <c r="AG74" s="11" t="s">
        <v>2583</v>
      </c>
      <c r="AH74" s="11" t="s">
        <v>2607</v>
      </c>
      <c r="AI74" s="11"/>
      <c r="AJ74" s="9">
        <v>22</v>
      </c>
      <c r="AK74" s="11" t="s">
        <v>3069</v>
      </c>
      <c r="AL74" s="11" t="s">
        <v>3107</v>
      </c>
      <c r="AM74" s="11"/>
      <c r="AN74" s="11" t="s">
        <v>3276</v>
      </c>
      <c r="AO74" s="11" t="s">
        <v>3393</v>
      </c>
      <c r="AP74" s="11" t="s">
        <v>3400</v>
      </c>
      <c r="AQ74" s="12">
        <v>46233</v>
      </c>
      <c r="AR74" s="11" t="s">
        <v>3416</v>
      </c>
      <c r="AS74" s="11" t="s">
        <v>3904</v>
      </c>
      <c r="AT74" s="11" t="s">
        <v>3933</v>
      </c>
      <c r="AU74" s="11" t="s">
        <v>3934</v>
      </c>
      <c r="AV74" s="11" t="s">
        <v>3938</v>
      </c>
      <c r="AW74" s="11" t="s">
        <v>2472</v>
      </c>
      <c r="AX74" s="11" t="s">
        <v>2583</v>
      </c>
      <c r="AY74" s="11" t="s">
        <v>3948</v>
      </c>
      <c r="AZ74" s="11"/>
      <c r="BA74" s="11"/>
      <c r="BB74" s="11"/>
      <c r="BC74" s="9">
        <v>16546</v>
      </c>
      <c r="BD74" s="11" t="s">
        <v>3938</v>
      </c>
      <c r="BE74" s="9">
        <v>1074</v>
      </c>
      <c r="BF74" s="9">
        <v>3</v>
      </c>
      <c r="BG74" s="11" t="s">
        <v>3429</v>
      </c>
    </row>
    <row r="75" spans="1:59">
      <c r="A75" s="9">
        <v>136045</v>
      </c>
      <c r="B75" s="11" t="s">
        <v>4207</v>
      </c>
      <c r="C75" s="11" t="s">
        <v>4608</v>
      </c>
      <c r="D75" s="11" t="s">
        <v>1394</v>
      </c>
      <c r="E75" s="15">
        <v>43</v>
      </c>
      <c r="F75" s="11" t="s">
        <v>4235</v>
      </c>
      <c r="G75" s="9">
        <v>10833.33</v>
      </c>
      <c r="H75" s="15">
        <f t="shared" si="3"/>
        <v>2.3550717391304348</v>
      </c>
      <c r="I75" s="15">
        <f t="shared" si="4"/>
        <v>101.2680847826087</v>
      </c>
      <c r="J75" s="15">
        <v>101.2680847826087</v>
      </c>
      <c r="K75" s="15"/>
      <c r="L75" s="9"/>
      <c r="M75" s="9">
        <v>5</v>
      </c>
      <c r="N75" s="11" t="s">
        <v>3396</v>
      </c>
      <c r="O75" s="12">
        <v>46233</v>
      </c>
      <c r="P75" s="11" t="s">
        <v>3426</v>
      </c>
      <c r="Q75" s="11" t="s">
        <v>3952</v>
      </c>
      <c r="R75" s="11" t="s">
        <v>3952</v>
      </c>
      <c r="S75" s="11" t="s">
        <v>4214</v>
      </c>
      <c r="T75" s="9">
        <v>139291</v>
      </c>
      <c r="U75" s="9"/>
      <c r="V75" s="9"/>
      <c r="W75" s="11" t="s">
        <v>2466</v>
      </c>
      <c r="X75" s="11" t="s">
        <v>3110</v>
      </c>
      <c r="Y75" s="11" t="s">
        <v>3960</v>
      </c>
      <c r="Z75" s="11" t="s">
        <v>2376</v>
      </c>
      <c r="AA75" s="9">
        <v>20</v>
      </c>
      <c r="AB75" s="9">
        <v>22</v>
      </c>
      <c r="AC75" s="11"/>
      <c r="AD75" s="11" t="s">
        <v>2427</v>
      </c>
      <c r="AE75" s="11" t="s">
        <v>2462</v>
      </c>
      <c r="AF75" s="11" t="s">
        <v>2472</v>
      </c>
      <c r="AG75" s="11" t="s">
        <v>2583</v>
      </c>
      <c r="AH75" s="11" t="s">
        <v>2607</v>
      </c>
      <c r="AI75" s="11"/>
      <c r="AJ75" s="9">
        <v>43</v>
      </c>
      <c r="AK75" s="11" t="s">
        <v>3087</v>
      </c>
      <c r="AL75" s="11" t="s">
        <v>3107</v>
      </c>
      <c r="AM75" s="11"/>
      <c r="AN75" s="11" t="s">
        <v>3276</v>
      </c>
      <c r="AO75" s="11" t="s">
        <v>3393</v>
      </c>
      <c r="AP75" s="11" t="s">
        <v>3400</v>
      </c>
      <c r="AQ75" s="12">
        <v>46233</v>
      </c>
      <c r="AR75" s="11" t="s">
        <v>3416</v>
      </c>
      <c r="AS75" s="11" t="s">
        <v>3904</v>
      </c>
      <c r="AT75" s="11" t="s">
        <v>3933</v>
      </c>
      <c r="AU75" s="11" t="s">
        <v>3934</v>
      </c>
      <c r="AV75" s="11" t="s">
        <v>3938</v>
      </c>
      <c r="AW75" s="11" t="s">
        <v>2472</v>
      </c>
      <c r="AX75" s="11" t="s">
        <v>2583</v>
      </c>
      <c r="AY75" s="11" t="s">
        <v>3948</v>
      </c>
      <c r="AZ75" s="11"/>
      <c r="BA75" s="11"/>
      <c r="BB75" s="11"/>
      <c r="BC75" s="9">
        <v>16542</v>
      </c>
      <c r="BD75" s="11" t="s">
        <v>3938</v>
      </c>
      <c r="BE75" s="9">
        <v>1074</v>
      </c>
      <c r="BF75" s="9">
        <v>22</v>
      </c>
      <c r="BG75" s="11" t="s">
        <v>3429</v>
      </c>
    </row>
    <row r="76" spans="1:59">
      <c r="A76" s="9">
        <v>136045</v>
      </c>
      <c r="B76" s="11" t="s">
        <v>4207</v>
      </c>
      <c r="C76" s="11" t="s">
        <v>4595</v>
      </c>
      <c r="D76" s="11" t="s">
        <v>1377</v>
      </c>
      <c r="E76" s="15">
        <v>48</v>
      </c>
      <c r="F76" s="11" t="s">
        <v>4235</v>
      </c>
      <c r="G76" s="9">
        <v>10833.33</v>
      </c>
      <c r="H76" s="15">
        <f t="shared" si="3"/>
        <v>2.3550717391304348</v>
      </c>
      <c r="I76" s="15">
        <f t="shared" si="4"/>
        <v>113.04344347826087</v>
      </c>
      <c r="J76" s="15">
        <v>113.04344347826087</v>
      </c>
      <c r="K76" s="15"/>
      <c r="L76" s="9"/>
      <c r="M76" s="9">
        <v>0</v>
      </c>
      <c r="N76" s="11" t="s">
        <v>3396</v>
      </c>
      <c r="O76" s="12">
        <v>46233</v>
      </c>
      <c r="P76" s="11" t="s">
        <v>3426</v>
      </c>
      <c r="Q76" s="11" t="s">
        <v>3952</v>
      </c>
      <c r="R76" s="11" t="s">
        <v>3952</v>
      </c>
      <c r="S76" s="11" t="s">
        <v>4214</v>
      </c>
      <c r="T76" s="9">
        <v>139291</v>
      </c>
      <c r="U76" s="9"/>
      <c r="V76" s="9"/>
      <c r="W76" s="11" t="s">
        <v>2466</v>
      </c>
      <c r="X76" s="11" t="s">
        <v>3110</v>
      </c>
      <c r="Y76" s="11" t="s">
        <v>3960</v>
      </c>
      <c r="Z76" s="11" t="s">
        <v>2356</v>
      </c>
      <c r="AA76" s="9">
        <v>20</v>
      </c>
      <c r="AB76" s="9">
        <v>2</v>
      </c>
      <c r="AC76" s="11"/>
      <c r="AD76" s="11" t="s">
        <v>2427</v>
      </c>
      <c r="AE76" s="11" t="s">
        <v>2462</v>
      </c>
      <c r="AF76" s="11" t="s">
        <v>2472</v>
      </c>
      <c r="AG76" s="11" t="s">
        <v>2583</v>
      </c>
      <c r="AH76" s="11" t="s">
        <v>2607</v>
      </c>
      <c r="AI76" s="11"/>
      <c r="AJ76" s="9">
        <v>48</v>
      </c>
      <c r="AK76" s="11" t="s">
        <v>3068</v>
      </c>
      <c r="AL76" s="11" t="s">
        <v>3107</v>
      </c>
      <c r="AM76" s="11"/>
      <c r="AN76" s="11" t="s">
        <v>3276</v>
      </c>
      <c r="AO76" s="11" t="s">
        <v>3393</v>
      </c>
      <c r="AP76" s="11" t="s">
        <v>3400</v>
      </c>
      <c r="AQ76" s="12">
        <v>46233</v>
      </c>
      <c r="AR76" s="11" t="s">
        <v>3416</v>
      </c>
      <c r="AS76" s="11" t="s">
        <v>3904</v>
      </c>
      <c r="AT76" s="11" t="s">
        <v>3933</v>
      </c>
      <c r="AU76" s="11" t="s">
        <v>3934</v>
      </c>
      <c r="AV76" s="11" t="s">
        <v>3938</v>
      </c>
      <c r="AW76" s="11" t="s">
        <v>2472</v>
      </c>
      <c r="AX76" s="11" t="s">
        <v>2583</v>
      </c>
      <c r="AY76" s="11" t="s">
        <v>3948</v>
      </c>
      <c r="AZ76" s="11"/>
      <c r="BA76" s="11"/>
      <c r="BB76" s="11"/>
      <c r="BC76" s="9">
        <v>16544</v>
      </c>
      <c r="BD76" s="11" t="s">
        <v>3938</v>
      </c>
      <c r="BE76" s="9">
        <v>1074</v>
      </c>
      <c r="BF76" s="9">
        <v>2</v>
      </c>
      <c r="BG76" s="11" t="s">
        <v>3429</v>
      </c>
    </row>
    <row r="77" spans="1:59">
      <c r="A77" s="9">
        <v>136045</v>
      </c>
      <c r="B77" s="11" t="s">
        <v>4207</v>
      </c>
      <c r="C77" s="11" t="s">
        <v>4594</v>
      </c>
      <c r="D77" s="11" t="s">
        <v>1376</v>
      </c>
      <c r="E77" s="15">
        <v>74</v>
      </c>
      <c r="F77" s="11" t="s">
        <v>4235</v>
      </c>
      <c r="G77" s="9">
        <v>10833.3321</v>
      </c>
      <c r="H77" s="15">
        <f t="shared" si="3"/>
        <v>2.3550721956521738</v>
      </c>
      <c r="I77" s="15">
        <f t="shared" si="4"/>
        <v>174.27534247826085</v>
      </c>
      <c r="J77" s="15">
        <v>174.27534247826085</v>
      </c>
      <c r="K77" s="15"/>
      <c r="L77" s="9"/>
      <c r="M77" s="9">
        <v>0</v>
      </c>
      <c r="N77" s="11" t="s">
        <v>3396</v>
      </c>
      <c r="O77" s="12">
        <v>46233</v>
      </c>
      <c r="P77" s="11" t="s">
        <v>3426</v>
      </c>
      <c r="Q77" s="11" t="s">
        <v>3952</v>
      </c>
      <c r="R77" s="11" t="s">
        <v>3952</v>
      </c>
      <c r="S77" s="11" t="s">
        <v>4214</v>
      </c>
      <c r="T77" s="9">
        <v>139291</v>
      </c>
      <c r="U77" s="9"/>
      <c r="V77" s="9"/>
      <c r="W77" s="11" t="s">
        <v>2466</v>
      </c>
      <c r="X77" s="11" t="s">
        <v>3110</v>
      </c>
      <c r="Y77" s="11" t="s">
        <v>3960</v>
      </c>
      <c r="Z77" s="11" t="s">
        <v>2355</v>
      </c>
      <c r="AA77" s="9">
        <v>20</v>
      </c>
      <c r="AB77" s="9">
        <v>1</v>
      </c>
      <c r="AC77" s="11"/>
      <c r="AD77" s="11" t="s">
        <v>2427</v>
      </c>
      <c r="AE77" s="11" t="s">
        <v>2462</v>
      </c>
      <c r="AF77" s="11" t="s">
        <v>2472</v>
      </c>
      <c r="AG77" s="11" t="s">
        <v>2583</v>
      </c>
      <c r="AH77" s="11" t="s">
        <v>2607</v>
      </c>
      <c r="AI77" s="11"/>
      <c r="AJ77" s="9">
        <v>74</v>
      </c>
      <c r="AK77" s="11" t="s">
        <v>3067</v>
      </c>
      <c r="AL77" s="11" t="s">
        <v>3107</v>
      </c>
      <c r="AM77" s="11"/>
      <c r="AN77" s="11" t="s">
        <v>3276</v>
      </c>
      <c r="AO77" s="11" t="s">
        <v>3393</v>
      </c>
      <c r="AP77" s="11" t="s">
        <v>3400</v>
      </c>
      <c r="AQ77" s="12">
        <v>46233</v>
      </c>
      <c r="AR77" s="11" t="s">
        <v>3416</v>
      </c>
      <c r="AS77" s="11" t="s">
        <v>3904</v>
      </c>
      <c r="AT77" s="11" t="s">
        <v>3933</v>
      </c>
      <c r="AU77" s="11" t="s">
        <v>3934</v>
      </c>
      <c r="AV77" s="11" t="s">
        <v>3938</v>
      </c>
      <c r="AW77" s="11" t="s">
        <v>2472</v>
      </c>
      <c r="AX77" s="11" t="s">
        <v>2583</v>
      </c>
      <c r="AY77" s="11" t="s">
        <v>3948</v>
      </c>
      <c r="AZ77" s="11"/>
      <c r="BA77" s="11"/>
      <c r="BB77" s="11"/>
      <c r="BC77" s="9">
        <v>16543</v>
      </c>
      <c r="BD77" s="11" t="s">
        <v>3938</v>
      </c>
      <c r="BE77" s="9">
        <v>1074</v>
      </c>
      <c r="BF77" s="9">
        <v>1</v>
      </c>
      <c r="BG77" s="11" t="s">
        <v>3429</v>
      </c>
    </row>
    <row r="78" spans="1:59">
      <c r="A78" s="9">
        <v>136045</v>
      </c>
      <c r="B78" s="11" t="s">
        <v>4207</v>
      </c>
      <c r="C78" s="11" t="s">
        <v>4603</v>
      </c>
      <c r="D78" s="11" t="s">
        <v>1387</v>
      </c>
      <c r="E78" s="15">
        <v>65</v>
      </c>
      <c r="F78" s="11" t="s">
        <v>4235</v>
      </c>
      <c r="G78" s="9">
        <v>11250</v>
      </c>
      <c r="H78" s="15">
        <f t="shared" si="3"/>
        <v>2.4456521739130435</v>
      </c>
      <c r="I78" s="15">
        <f t="shared" si="4"/>
        <v>158.96739130434781</v>
      </c>
      <c r="J78" s="15">
        <v>158.96739130434781</v>
      </c>
      <c r="K78" s="15"/>
      <c r="L78" s="9"/>
      <c r="M78" s="9">
        <v>5</v>
      </c>
      <c r="N78" s="11" t="s">
        <v>3396</v>
      </c>
      <c r="O78" s="12">
        <v>46233</v>
      </c>
      <c r="P78" s="11" t="s">
        <v>3426</v>
      </c>
      <c r="Q78" s="11" t="s">
        <v>3952</v>
      </c>
      <c r="R78" s="11" t="s">
        <v>3952</v>
      </c>
      <c r="S78" s="11" t="s">
        <v>4214</v>
      </c>
      <c r="T78" s="9">
        <v>139291</v>
      </c>
      <c r="U78" s="9"/>
      <c r="V78" s="9"/>
      <c r="W78" s="11" t="s">
        <v>2466</v>
      </c>
      <c r="X78" s="11" t="s">
        <v>3110</v>
      </c>
      <c r="Y78" s="11" t="s">
        <v>3960</v>
      </c>
      <c r="Z78" s="11" t="s">
        <v>2368</v>
      </c>
      <c r="AA78" s="9">
        <v>20</v>
      </c>
      <c r="AB78" s="9">
        <v>14</v>
      </c>
      <c r="AC78" s="11"/>
      <c r="AD78" s="11" t="s">
        <v>2427</v>
      </c>
      <c r="AE78" s="11" t="s">
        <v>2462</v>
      </c>
      <c r="AF78" s="11" t="s">
        <v>2472</v>
      </c>
      <c r="AG78" s="11" t="s">
        <v>2583</v>
      </c>
      <c r="AH78" s="11" t="s">
        <v>2607</v>
      </c>
      <c r="AI78" s="11"/>
      <c r="AJ78" s="9">
        <v>65</v>
      </c>
      <c r="AK78" s="11" t="s">
        <v>3080</v>
      </c>
      <c r="AL78" s="11" t="s">
        <v>3107</v>
      </c>
      <c r="AM78" s="11"/>
      <c r="AN78" s="11" t="s">
        <v>3276</v>
      </c>
      <c r="AO78" s="11" t="s">
        <v>3393</v>
      </c>
      <c r="AP78" s="11" t="s">
        <v>3400</v>
      </c>
      <c r="AQ78" s="12">
        <v>46233</v>
      </c>
      <c r="AR78" s="11" t="s">
        <v>3416</v>
      </c>
      <c r="AS78" s="11" t="s">
        <v>3904</v>
      </c>
      <c r="AT78" s="11" t="s">
        <v>3933</v>
      </c>
      <c r="AU78" s="11" t="s">
        <v>3934</v>
      </c>
      <c r="AV78" s="11" t="s">
        <v>3938</v>
      </c>
      <c r="AW78" s="11" t="s">
        <v>2472</v>
      </c>
      <c r="AX78" s="11" t="s">
        <v>2583</v>
      </c>
      <c r="AY78" s="11" t="s">
        <v>3948</v>
      </c>
      <c r="AZ78" s="11"/>
      <c r="BA78" s="11"/>
      <c r="BB78" s="11"/>
      <c r="BC78" s="9">
        <v>1173</v>
      </c>
      <c r="BD78" s="11" t="s">
        <v>3938</v>
      </c>
      <c r="BE78" s="9">
        <v>1074</v>
      </c>
      <c r="BF78" s="9">
        <v>14</v>
      </c>
      <c r="BG78" s="11" t="s">
        <v>3429</v>
      </c>
    </row>
    <row r="79" spans="1:59">
      <c r="A79" s="9">
        <v>136045</v>
      </c>
      <c r="B79" s="11" t="s">
        <v>4207</v>
      </c>
      <c r="C79" s="11" t="s">
        <v>4609</v>
      </c>
      <c r="D79" s="11" t="s">
        <v>1397</v>
      </c>
      <c r="E79" s="15">
        <v>12</v>
      </c>
      <c r="F79" s="11" t="s">
        <v>4237</v>
      </c>
      <c r="G79" s="9">
        <v>11666.67</v>
      </c>
      <c r="H79" s="15">
        <f t="shared" si="3"/>
        <v>2.5362326086956521</v>
      </c>
      <c r="I79" s="15">
        <f t="shared" si="4"/>
        <v>30.434791304347826</v>
      </c>
      <c r="J79" s="15">
        <v>30.434791304347826</v>
      </c>
      <c r="K79" s="15"/>
      <c r="L79" s="9"/>
      <c r="M79" s="9">
        <v>5</v>
      </c>
      <c r="N79" s="11" t="s">
        <v>3396</v>
      </c>
      <c r="O79" s="12">
        <v>46233</v>
      </c>
      <c r="P79" s="11" t="s">
        <v>3426</v>
      </c>
      <c r="Q79" s="11" t="s">
        <v>3952</v>
      </c>
      <c r="R79" s="11" t="s">
        <v>3952</v>
      </c>
      <c r="S79" s="11" t="s">
        <v>4214</v>
      </c>
      <c r="T79" s="9">
        <v>139291</v>
      </c>
      <c r="U79" s="9"/>
      <c r="V79" s="9"/>
      <c r="W79" s="11" t="s">
        <v>2466</v>
      </c>
      <c r="X79" s="11" t="s">
        <v>3110</v>
      </c>
      <c r="Y79" s="11" t="s">
        <v>3960</v>
      </c>
      <c r="Z79" s="11" t="s">
        <v>2379</v>
      </c>
      <c r="AA79" s="9">
        <v>20</v>
      </c>
      <c r="AB79" s="9">
        <v>25</v>
      </c>
      <c r="AC79" s="11"/>
      <c r="AD79" s="11" t="s">
        <v>2427</v>
      </c>
      <c r="AE79" s="11" t="s">
        <v>2462</v>
      </c>
      <c r="AF79" s="11" t="s">
        <v>2472</v>
      </c>
      <c r="AG79" s="11" t="s">
        <v>2583</v>
      </c>
      <c r="AH79" s="11" t="s">
        <v>2607</v>
      </c>
      <c r="AI79" s="11"/>
      <c r="AJ79" s="9">
        <v>12</v>
      </c>
      <c r="AK79" s="11" t="s">
        <v>3090</v>
      </c>
      <c r="AL79" s="11" t="s">
        <v>3107</v>
      </c>
      <c r="AM79" s="11"/>
      <c r="AN79" s="11" t="s">
        <v>3276</v>
      </c>
      <c r="AO79" s="11" t="s">
        <v>3393</v>
      </c>
      <c r="AP79" s="11" t="s">
        <v>3400</v>
      </c>
      <c r="AQ79" s="12">
        <v>46233</v>
      </c>
      <c r="AR79" s="11" t="s">
        <v>3416</v>
      </c>
      <c r="AS79" s="11" t="s">
        <v>3904</v>
      </c>
      <c r="AT79" s="11" t="s">
        <v>3933</v>
      </c>
      <c r="AU79" s="11" t="s">
        <v>3934</v>
      </c>
      <c r="AV79" s="11" t="s">
        <v>3938</v>
      </c>
      <c r="AW79" s="11" t="s">
        <v>2472</v>
      </c>
      <c r="AX79" s="11" t="s">
        <v>2583</v>
      </c>
      <c r="AY79" s="11" t="s">
        <v>3948</v>
      </c>
      <c r="AZ79" s="11"/>
      <c r="BA79" s="11"/>
      <c r="BB79" s="11"/>
      <c r="BC79" s="9">
        <v>12095</v>
      </c>
      <c r="BD79" s="11" t="s">
        <v>3938</v>
      </c>
      <c r="BE79" s="9">
        <v>1074</v>
      </c>
      <c r="BF79" s="9">
        <v>25</v>
      </c>
      <c r="BG79" s="11" t="s">
        <v>3429</v>
      </c>
    </row>
    <row r="80" spans="1:59">
      <c r="A80" s="9">
        <v>136045</v>
      </c>
      <c r="B80" s="11" t="s">
        <v>4207</v>
      </c>
      <c r="C80" s="11" t="s">
        <v>4600</v>
      </c>
      <c r="D80" s="11" t="s">
        <v>1384</v>
      </c>
      <c r="E80" s="15">
        <v>161</v>
      </c>
      <c r="F80" s="11" t="s">
        <v>4237</v>
      </c>
      <c r="G80" s="9">
        <v>13333.33</v>
      </c>
      <c r="H80" s="15">
        <f t="shared" si="3"/>
        <v>2.8985500000000002</v>
      </c>
      <c r="I80" s="15">
        <f t="shared" si="4"/>
        <v>466.66655000000003</v>
      </c>
      <c r="J80" s="15">
        <v>466.66655000000003</v>
      </c>
      <c r="K80" s="15"/>
      <c r="L80" s="9"/>
      <c r="M80" s="9">
        <v>0</v>
      </c>
      <c r="N80" s="11" t="s">
        <v>3396</v>
      </c>
      <c r="O80" s="12">
        <v>46233</v>
      </c>
      <c r="P80" s="11" t="s">
        <v>3426</v>
      </c>
      <c r="Q80" s="11" t="s">
        <v>3952</v>
      </c>
      <c r="R80" s="11" t="s">
        <v>3952</v>
      </c>
      <c r="S80" s="11" t="s">
        <v>4214</v>
      </c>
      <c r="T80" s="9">
        <v>139291</v>
      </c>
      <c r="U80" s="9"/>
      <c r="V80" s="9"/>
      <c r="W80" s="11" t="s">
        <v>2466</v>
      </c>
      <c r="X80" s="11" t="s">
        <v>3110</v>
      </c>
      <c r="Y80" s="11" t="s">
        <v>3960</v>
      </c>
      <c r="Z80" s="11" t="s">
        <v>2364</v>
      </c>
      <c r="AA80" s="9">
        <v>20</v>
      </c>
      <c r="AB80" s="9">
        <v>10</v>
      </c>
      <c r="AC80" s="11"/>
      <c r="AD80" s="11" t="s">
        <v>2427</v>
      </c>
      <c r="AE80" s="11" t="s">
        <v>2462</v>
      </c>
      <c r="AF80" s="11" t="s">
        <v>2472</v>
      </c>
      <c r="AG80" s="11" t="s">
        <v>2583</v>
      </c>
      <c r="AH80" s="11" t="s">
        <v>2607</v>
      </c>
      <c r="AI80" s="11"/>
      <c r="AJ80" s="9">
        <v>161</v>
      </c>
      <c r="AK80" s="11" t="s">
        <v>3076</v>
      </c>
      <c r="AL80" s="11" t="s">
        <v>3107</v>
      </c>
      <c r="AM80" s="11"/>
      <c r="AN80" s="11" t="s">
        <v>3276</v>
      </c>
      <c r="AO80" s="11" t="s">
        <v>3393</v>
      </c>
      <c r="AP80" s="11" t="s">
        <v>3400</v>
      </c>
      <c r="AQ80" s="12">
        <v>46233</v>
      </c>
      <c r="AR80" s="11" t="s">
        <v>3416</v>
      </c>
      <c r="AS80" s="11" t="s">
        <v>3904</v>
      </c>
      <c r="AT80" s="11" t="s">
        <v>3933</v>
      </c>
      <c r="AU80" s="11" t="s">
        <v>3934</v>
      </c>
      <c r="AV80" s="11" t="s">
        <v>3938</v>
      </c>
      <c r="AW80" s="11" t="s">
        <v>2472</v>
      </c>
      <c r="AX80" s="11" t="s">
        <v>2583</v>
      </c>
      <c r="AY80" s="11" t="s">
        <v>3948</v>
      </c>
      <c r="AZ80" s="11"/>
      <c r="BA80" s="11"/>
      <c r="BB80" s="11"/>
      <c r="BC80" s="9">
        <v>1229</v>
      </c>
      <c r="BD80" s="11" t="s">
        <v>3938</v>
      </c>
      <c r="BE80" s="9">
        <v>1074</v>
      </c>
      <c r="BF80" s="9">
        <v>10</v>
      </c>
      <c r="BG80" s="11" t="s">
        <v>3429</v>
      </c>
    </row>
    <row r="81" spans="1:59">
      <c r="A81" s="9">
        <v>136045</v>
      </c>
      <c r="B81" s="11" t="s">
        <v>4207</v>
      </c>
      <c r="C81" s="11" t="s">
        <v>4598</v>
      </c>
      <c r="D81" s="11" t="s">
        <v>1380</v>
      </c>
      <c r="E81" s="15">
        <v>114</v>
      </c>
      <c r="F81" s="11" t="s">
        <v>4237</v>
      </c>
      <c r="G81" s="9">
        <v>14166.67</v>
      </c>
      <c r="H81" s="15">
        <f t="shared" si="3"/>
        <v>3.0797108695652176</v>
      </c>
      <c r="I81" s="15">
        <f t="shared" si="4"/>
        <v>351.08703913043479</v>
      </c>
      <c r="J81" s="15">
        <v>351.08703913043479</v>
      </c>
      <c r="K81" s="15"/>
      <c r="L81" s="9"/>
      <c r="M81" s="9">
        <v>5</v>
      </c>
      <c r="N81" s="11" t="s">
        <v>3396</v>
      </c>
      <c r="O81" s="12">
        <v>46233</v>
      </c>
      <c r="P81" s="11" t="s">
        <v>3426</v>
      </c>
      <c r="Q81" s="11" t="s">
        <v>3952</v>
      </c>
      <c r="R81" s="11" t="s">
        <v>3952</v>
      </c>
      <c r="S81" s="11" t="s">
        <v>4214</v>
      </c>
      <c r="T81" s="9">
        <v>139291</v>
      </c>
      <c r="U81" s="9"/>
      <c r="V81" s="9"/>
      <c r="W81" s="11" t="s">
        <v>2466</v>
      </c>
      <c r="X81" s="11" t="s">
        <v>3110</v>
      </c>
      <c r="Y81" s="11" t="s">
        <v>3960</v>
      </c>
      <c r="Z81" s="11" t="s">
        <v>2359</v>
      </c>
      <c r="AA81" s="9">
        <v>20</v>
      </c>
      <c r="AB81" s="9">
        <v>5</v>
      </c>
      <c r="AC81" s="11"/>
      <c r="AD81" s="11" t="s">
        <v>2427</v>
      </c>
      <c r="AE81" s="11" t="s">
        <v>2462</v>
      </c>
      <c r="AF81" s="11" t="s">
        <v>2472</v>
      </c>
      <c r="AG81" s="11" t="s">
        <v>2583</v>
      </c>
      <c r="AH81" s="11" t="s">
        <v>2607</v>
      </c>
      <c r="AI81" s="11"/>
      <c r="AJ81" s="9">
        <v>114</v>
      </c>
      <c r="AK81" s="11" t="s">
        <v>3071</v>
      </c>
      <c r="AL81" s="11" t="s">
        <v>3107</v>
      </c>
      <c r="AM81" s="11"/>
      <c r="AN81" s="11" t="s">
        <v>3276</v>
      </c>
      <c r="AO81" s="11" t="s">
        <v>3393</v>
      </c>
      <c r="AP81" s="11" t="s">
        <v>3400</v>
      </c>
      <c r="AQ81" s="12">
        <v>46233</v>
      </c>
      <c r="AR81" s="11" t="s">
        <v>3416</v>
      </c>
      <c r="AS81" s="11" t="s">
        <v>3904</v>
      </c>
      <c r="AT81" s="11" t="s">
        <v>3933</v>
      </c>
      <c r="AU81" s="11" t="s">
        <v>3934</v>
      </c>
      <c r="AV81" s="11" t="s">
        <v>3938</v>
      </c>
      <c r="AW81" s="11" t="s">
        <v>2472</v>
      </c>
      <c r="AX81" s="11" t="s">
        <v>2583</v>
      </c>
      <c r="AY81" s="11" t="s">
        <v>3948</v>
      </c>
      <c r="AZ81" s="11"/>
      <c r="BA81" s="11"/>
      <c r="BB81" s="11"/>
      <c r="BC81" s="9">
        <v>6857</v>
      </c>
      <c r="BD81" s="11" t="s">
        <v>3938</v>
      </c>
      <c r="BE81" s="9">
        <v>1074</v>
      </c>
      <c r="BF81" s="9">
        <v>5</v>
      </c>
      <c r="BG81" s="11" t="s">
        <v>3429</v>
      </c>
    </row>
    <row r="82" spans="1:59">
      <c r="A82" s="9">
        <v>136045</v>
      </c>
      <c r="B82" s="11" t="s">
        <v>4207</v>
      </c>
      <c r="C82" s="11" t="s">
        <v>1390</v>
      </c>
      <c r="D82" s="11" t="s">
        <v>1390</v>
      </c>
      <c r="E82" s="15">
        <v>1</v>
      </c>
      <c r="F82" s="11" t="s">
        <v>4237</v>
      </c>
      <c r="G82" s="9">
        <v>16250</v>
      </c>
      <c r="H82" s="15">
        <f t="shared" si="3"/>
        <v>3.5326086956521738</v>
      </c>
      <c r="I82" s="15">
        <f t="shared" si="4"/>
        <v>3.5326086956521738</v>
      </c>
      <c r="J82" s="15">
        <v>3.5326086956521738</v>
      </c>
      <c r="K82" s="15"/>
      <c r="L82" s="9"/>
      <c r="M82" s="9">
        <v>5</v>
      </c>
      <c r="N82" s="11" t="s">
        <v>3396</v>
      </c>
      <c r="O82" s="12">
        <v>46233</v>
      </c>
      <c r="P82" s="11" t="s">
        <v>3426</v>
      </c>
      <c r="Q82" s="11" t="s">
        <v>3952</v>
      </c>
      <c r="R82" s="11" t="s">
        <v>3952</v>
      </c>
      <c r="S82" s="11" t="s">
        <v>4214</v>
      </c>
      <c r="T82" s="9">
        <v>139291</v>
      </c>
      <c r="U82" s="9"/>
      <c r="V82" s="9"/>
      <c r="W82" s="11" t="s">
        <v>2466</v>
      </c>
      <c r="X82" s="11" t="s">
        <v>3110</v>
      </c>
      <c r="Y82" s="11" t="s">
        <v>3960</v>
      </c>
      <c r="Z82" s="11" t="s">
        <v>2372</v>
      </c>
      <c r="AA82" s="9">
        <v>20</v>
      </c>
      <c r="AB82" s="9">
        <v>18</v>
      </c>
      <c r="AC82" s="11"/>
      <c r="AD82" s="11" t="s">
        <v>2427</v>
      </c>
      <c r="AE82" s="11" t="s">
        <v>2462</v>
      </c>
      <c r="AF82" s="11" t="s">
        <v>2472</v>
      </c>
      <c r="AG82" s="11" t="s">
        <v>2583</v>
      </c>
      <c r="AH82" s="11" t="s">
        <v>2607</v>
      </c>
      <c r="AI82" s="11"/>
      <c r="AJ82" s="9">
        <v>1</v>
      </c>
      <c r="AK82" s="11" t="s">
        <v>3083</v>
      </c>
      <c r="AL82" s="11" t="s">
        <v>3107</v>
      </c>
      <c r="AM82" s="11"/>
      <c r="AN82" s="11" t="s">
        <v>3276</v>
      </c>
      <c r="AO82" s="11" t="s">
        <v>3393</v>
      </c>
      <c r="AP82" s="11" t="s">
        <v>3400</v>
      </c>
      <c r="AQ82" s="12">
        <v>46233</v>
      </c>
      <c r="AR82" s="11" t="s">
        <v>3416</v>
      </c>
      <c r="AS82" s="11" t="s">
        <v>3904</v>
      </c>
      <c r="AT82" s="11" t="s">
        <v>3933</v>
      </c>
      <c r="AU82" s="11" t="s">
        <v>3934</v>
      </c>
      <c r="AV82" s="11" t="s">
        <v>3938</v>
      </c>
      <c r="AW82" s="11" t="s">
        <v>2472</v>
      </c>
      <c r="AX82" s="11" t="s">
        <v>2583</v>
      </c>
      <c r="AY82" s="11" t="s">
        <v>3948</v>
      </c>
      <c r="AZ82" s="11"/>
      <c r="BA82" s="11"/>
      <c r="BB82" s="11"/>
      <c r="BC82" s="9">
        <v>11157</v>
      </c>
      <c r="BD82" s="11" t="s">
        <v>3938</v>
      </c>
      <c r="BE82" s="9">
        <v>1074</v>
      </c>
      <c r="BF82" s="9">
        <v>18</v>
      </c>
      <c r="BG82" s="11" t="s">
        <v>3429</v>
      </c>
    </row>
    <row r="83" spans="1:59">
      <c r="A83" s="9">
        <v>136045</v>
      </c>
      <c r="B83" s="11" t="s">
        <v>4207</v>
      </c>
      <c r="C83" s="11" t="s">
        <v>4582</v>
      </c>
      <c r="D83" s="11" t="s">
        <v>1353</v>
      </c>
      <c r="E83" s="15">
        <v>46</v>
      </c>
      <c r="F83" s="11" t="s">
        <v>4239</v>
      </c>
      <c r="G83" s="9">
        <v>23333.33</v>
      </c>
      <c r="H83" s="15">
        <f t="shared" si="3"/>
        <v>5.0724630434782609</v>
      </c>
      <c r="I83" s="15">
        <f t="shared" si="4"/>
        <v>233.33330000000001</v>
      </c>
      <c r="J83" s="15">
        <v>233.33330000000001</v>
      </c>
      <c r="K83" s="15"/>
      <c r="L83" s="9"/>
      <c r="M83" s="9">
        <v>5</v>
      </c>
      <c r="N83" s="11" t="s">
        <v>3396</v>
      </c>
      <c r="O83" s="12">
        <v>46233</v>
      </c>
      <c r="P83" s="11" t="s">
        <v>3426</v>
      </c>
      <c r="Q83" s="11" t="s">
        <v>3952</v>
      </c>
      <c r="R83" s="11" t="s">
        <v>3952</v>
      </c>
      <c r="S83" s="11" t="s">
        <v>4214</v>
      </c>
      <c r="T83" s="9">
        <v>139291</v>
      </c>
      <c r="U83" s="9"/>
      <c r="V83" s="9"/>
      <c r="W83" s="11" t="s">
        <v>2466</v>
      </c>
      <c r="X83" s="11" t="s">
        <v>3110</v>
      </c>
      <c r="Y83" s="11" t="s">
        <v>3960</v>
      </c>
      <c r="Z83" s="11" t="s">
        <v>2365</v>
      </c>
      <c r="AA83" s="9">
        <v>20</v>
      </c>
      <c r="AB83" s="9">
        <v>11</v>
      </c>
      <c r="AC83" s="11"/>
      <c r="AD83" s="11" t="s">
        <v>2427</v>
      </c>
      <c r="AE83" s="11" t="s">
        <v>2462</v>
      </c>
      <c r="AF83" s="11" t="s">
        <v>2472</v>
      </c>
      <c r="AG83" s="11" t="s">
        <v>2583</v>
      </c>
      <c r="AH83" s="11" t="s">
        <v>2607</v>
      </c>
      <c r="AI83" s="11"/>
      <c r="AJ83" s="9">
        <v>46</v>
      </c>
      <c r="AK83" s="11" t="s">
        <v>3077</v>
      </c>
      <c r="AL83" s="11" t="s">
        <v>3107</v>
      </c>
      <c r="AM83" s="11"/>
      <c r="AN83" s="11" t="s">
        <v>3276</v>
      </c>
      <c r="AO83" s="11" t="s">
        <v>3393</v>
      </c>
      <c r="AP83" s="11" t="s">
        <v>3400</v>
      </c>
      <c r="AQ83" s="12">
        <v>46233</v>
      </c>
      <c r="AR83" s="11" t="s">
        <v>3416</v>
      </c>
      <c r="AS83" s="11" t="s">
        <v>3904</v>
      </c>
      <c r="AT83" s="11" t="s">
        <v>3933</v>
      </c>
      <c r="AU83" s="11" t="s">
        <v>3934</v>
      </c>
      <c r="AV83" s="11" t="s">
        <v>3938</v>
      </c>
      <c r="AW83" s="11" t="s">
        <v>2472</v>
      </c>
      <c r="AX83" s="11" t="s">
        <v>2583</v>
      </c>
      <c r="AY83" s="11" t="s">
        <v>3948</v>
      </c>
      <c r="AZ83" s="11"/>
      <c r="BA83" s="11"/>
      <c r="BB83" s="11"/>
      <c r="BC83" s="9">
        <v>1232</v>
      </c>
      <c r="BD83" s="11" t="s">
        <v>3938</v>
      </c>
      <c r="BE83" s="9">
        <v>1074</v>
      </c>
      <c r="BF83" s="9">
        <v>11</v>
      </c>
      <c r="BG83" s="11" t="s">
        <v>3429</v>
      </c>
    </row>
    <row r="84" spans="1:59">
      <c r="A84" s="9">
        <v>136045</v>
      </c>
      <c r="B84" s="11" t="s">
        <v>4207</v>
      </c>
      <c r="C84" s="11" t="s">
        <v>4585</v>
      </c>
      <c r="D84" s="11" t="s">
        <v>1356</v>
      </c>
      <c r="E84" s="15">
        <v>175</v>
      </c>
      <c r="F84" s="11" t="s">
        <v>4241</v>
      </c>
      <c r="G84" s="9">
        <v>36500</v>
      </c>
      <c r="H84" s="15">
        <f t="shared" si="3"/>
        <v>7.9347826086956523</v>
      </c>
      <c r="I84" s="15">
        <f t="shared" si="4"/>
        <v>1388.5869565217392</v>
      </c>
      <c r="J84" s="15">
        <v>1388.5869565217392</v>
      </c>
      <c r="K84" s="15"/>
      <c r="L84" s="9"/>
      <c r="M84" s="9">
        <v>0</v>
      </c>
      <c r="N84" s="11" t="s">
        <v>3396</v>
      </c>
      <c r="O84" s="12">
        <v>46233</v>
      </c>
      <c r="P84" s="11" t="s">
        <v>3426</v>
      </c>
      <c r="Q84" s="11" t="s">
        <v>3952</v>
      </c>
      <c r="R84" s="11" t="s">
        <v>3952</v>
      </c>
      <c r="S84" s="11" t="s">
        <v>4214</v>
      </c>
      <c r="T84" s="9">
        <v>139291</v>
      </c>
      <c r="U84" s="9"/>
      <c r="V84" s="9"/>
      <c r="W84" s="11" t="s">
        <v>2466</v>
      </c>
      <c r="X84" s="11" t="s">
        <v>3110</v>
      </c>
      <c r="Y84" s="11" t="s">
        <v>3960</v>
      </c>
      <c r="Z84" s="11" t="s">
        <v>2371</v>
      </c>
      <c r="AA84" s="9">
        <v>20</v>
      </c>
      <c r="AB84" s="9">
        <v>17</v>
      </c>
      <c r="AC84" s="11"/>
      <c r="AD84" s="11" t="s">
        <v>2427</v>
      </c>
      <c r="AE84" s="11" t="s">
        <v>2462</v>
      </c>
      <c r="AF84" s="11" t="s">
        <v>2472</v>
      </c>
      <c r="AG84" s="11" t="s">
        <v>2583</v>
      </c>
      <c r="AH84" s="11" t="s">
        <v>2607</v>
      </c>
      <c r="AI84" s="11"/>
      <c r="AJ84" s="9">
        <v>175</v>
      </c>
      <c r="AK84" s="11" t="s">
        <v>3082</v>
      </c>
      <c r="AL84" s="11" t="s">
        <v>3107</v>
      </c>
      <c r="AM84" s="11"/>
      <c r="AN84" s="11" t="s">
        <v>3276</v>
      </c>
      <c r="AO84" s="11" t="s">
        <v>3393</v>
      </c>
      <c r="AP84" s="11" t="s">
        <v>3400</v>
      </c>
      <c r="AQ84" s="12">
        <v>46233</v>
      </c>
      <c r="AR84" s="11" t="s">
        <v>3416</v>
      </c>
      <c r="AS84" s="11" t="s">
        <v>3904</v>
      </c>
      <c r="AT84" s="11" t="s">
        <v>3933</v>
      </c>
      <c r="AU84" s="11" t="s">
        <v>3934</v>
      </c>
      <c r="AV84" s="11" t="s">
        <v>3938</v>
      </c>
      <c r="AW84" s="11" t="s">
        <v>2472</v>
      </c>
      <c r="AX84" s="11" t="s">
        <v>2583</v>
      </c>
      <c r="AY84" s="11" t="s">
        <v>3948</v>
      </c>
      <c r="AZ84" s="11"/>
      <c r="BA84" s="11"/>
      <c r="BB84" s="11"/>
      <c r="BC84" s="9">
        <v>3289</v>
      </c>
      <c r="BD84" s="11" t="s">
        <v>3938</v>
      </c>
      <c r="BE84" s="9">
        <v>1074</v>
      </c>
      <c r="BF84" s="9">
        <v>17</v>
      </c>
      <c r="BG84" s="11" t="s">
        <v>3429</v>
      </c>
    </row>
    <row r="85" spans="1:59">
      <c r="A85" s="9">
        <v>136044</v>
      </c>
      <c r="B85" s="11" t="s">
        <v>4206</v>
      </c>
      <c r="C85" s="11" t="s">
        <v>4593</v>
      </c>
      <c r="D85" s="11" t="s">
        <v>1375</v>
      </c>
      <c r="E85" s="15">
        <v>2000</v>
      </c>
      <c r="F85" s="11" t="s">
        <v>4235</v>
      </c>
      <c r="G85" s="9">
        <v>6.14</v>
      </c>
      <c r="H85" s="15">
        <f t="shared" si="3"/>
        <v>6.14</v>
      </c>
      <c r="I85" s="15">
        <f t="shared" si="4"/>
        <v>12280</v>
      </c>
      <c r="J85" s="15">
        <v>12280</v>
      </c>
      <c r="K85" s="15"/>
      <c r="L85" s="9"/>
      <c r="M85" s="9">
        <v>0</v>
      </c>
      <c r="N85" s="11" t="s">
        <v>3397</v>
      </c>
      <c r="O85" s="12">
        <v>46233</v>
      </c>
      <c r="P85" s="11" t="s">
        <v>3426</v>
      </c>
      <c r="Q85" s="11" t="s">
        <v>3952</v>
      </c>
      <c r="R85" s="11" t="s">
        <v>3952</v>
      </c>
      <c r="S85" s="11" t="s">
        <v>4228</v>
      </c>
      <c r="T85" s="9">
        <v>139338</v>
      </c>
      <c r="U85" s="9"/>
      <c r="V85" s="9"/>
      <c r="W85" s="11" t="s">
        <v>2464</v>
      </c>
      <c r="X85" s="11" t="s">
        <v>3108</v>
      </c>
      <c r="Y85" s="11" t="s">
        <v>3958</v>
      </c>
      <c r="Z85" s="11" t="s">
        <v>2354</v>
      </c>
      <c r="AA85" s="9">
        <v>0</v>
      </c>
      <c r="AB85" s="9">
        <v>2</v>
      </c>
      <c r="AC85" s="11"/>
      <c r="AD85" s="11" t="s">
        <v>2450</v>
      </c>
      <c r="AE85" s="11" t="s">
        <v>2462</v>
      </c>
      <c r="AF85" s="11" t="s">
        <v>2577</v>
      </c>
      <c r="AG85" s="11" t="s">
        <v>2590</v>
      </c>
      <c r="AH85" s="11" t="s">
        <v>2607</v>
      </c>
      <c r="AI85" s="11"/>
      <c r="AJ85" s="9">
        <v>2000</v>
      </c>
      <c r="AK85" s="11" t="s">
        <v>2354</v>
      </c>
      <c r="AL85" s="11" t="s">
        <v>3107</v>
      </c>
      <c r="AM85" s="11"/>
      <c r="AN85" s="11" t="s">
        <v>3275</v>
      </c>
      <c r="AO85" s="11" t="s">
        <v>3275</v>
      </c>
      <c r="AP85" s="11"/>
      <c r="AQ85" s="12">
        <v>46233</v>
      </c>
      <c r="AR85" s="11" t="s">
        <v>3416</v>
      </c>
      <c r="AS85" s="11" t="s">
        <v>3924</v>
      </c>
      <c r="AT85" s="11" t="s">
        <v>3933</v>
      </c>
      <c r="AU85" s="11" t="s">
        <v>3935</v>
      </c>
      <c r="AV85" s="11" t="s">
        <v>3939</v>
      </c>
      <c r="AW85" s="11" t="s">
        <v>2577</v>
      </c>
      <c r="AX85" s="11" t="s">
        <v>2590</v>
      </c>
      <c r="AY85" s="11" t="s">
        <v>3950</v>
      </c>
      <c r="AZ85" s="11"/>
      <c r="BA85" s="11"/>
      <c r="BB85" s="11"/>
      <c r="BC85" s="9">
        <v>10030</v>
      </c>
      <c r="BD85" s="11" t="s">
        <v>3939</v>
      </c>
      <c r="BE85" s="9">
        <v>4083</v>
      </c>
      <c r="BF85" s="9">
        <v>2</v>
      </c>
      <c r="BG85" s="11" t="s">
        <v>3426</v>
      </c>
    </row>
    <row r="86" spans="1:59">
      <c r="A86" s="9">
        <v>136044</v>
      </c>
      <c r="B86" s="11" t="s">
        <v>4206</v>
      </c>
      <c r="C86" s="11" t="s">
        <v>4592</v>
      </c>
      <c r="D86" s="11" t="s">
        <v>1374</v>
      </c>
      <c r="E86" s="15">
        <v>2000</v>
      </c>
      <c r="F86" s="11" t="s">
        <v>4235</v>
      </c>
      <c r="G86" s="9">
        <v>23.5</v>
      </c>
      <c r="H86" s="15">
        <f t="shared" si="3"/>
        <v>23.5</v>
      </c>
      <c r="I86" s="15">
        <f t="shared" si="4"/>
        <v>47000</v>
      </c>
      <c r="J86" s="15">
        <v>47000</v>
      </c>
      <c r="K86" s="15"/>
      <c r="L86" s="9"/>
      <c r="M86" s="9">
        <v>0</v>
      </c>
      <c r="N86" s="11" t="s">
        <v>3397</v>
      </c>
      <c r="O86" s="12">
        <v>46233</v>
      </c>
      <c r="P86" s="11" t="s">
        <v>3426</v>
      </c>
      <c r="Q86" s="11" t="s">
        <v>3952</v>
      </c>
      <c r="R86" s="11" t="s">
        <v>3952</v>
      </c>
      <c r="S86" s="11" t="s">
        <v>4228</v>
      </c>
      <c r="T86" s="9">
        <v>139338</v>
      </c>
      <c r="U86" s="9"/>
      <c r="V86" s="9"/>
      <c r="W86" s="11" t="s">
        <v>2464</v>
      </c>
      <c r="X86" s="11" t="s">
        <v>3108</v>
      </c>
      <c r="Y86" s="11" t="s">
        <v>3958</v>
      </c>
      <c r="Z86" s="11" t="s">
        <v>2353</v>
      </c>
      <c r="AA86" s="9">
        <v>0</v>
      </c>
      <c r="AB86" s="9">
        <v>1</v>
      </c>
      <c r="AC86" s="11"/>
      <c r="AD86" s="11" t="s">
        <v>2423</v>
      </c>
      <c r="AE86" s="11" t="s">
        <v>2462</v>
      </c>
      <c r="AF86" s="11" t="s">
        <v>2577</v>
      </c>
      <c r="AG86" s="11" t="s">
        <v>2590</v>
      </c>
      <c r="AH86" s="11" t="s">
        <v>2607</v>
      </c>
      <c r="AI86" s="11"/>
      <c r="AJ86" s="9">
        <v>2000</v>
      </c>
      <c r="AK86" s="11" t="s">
        <v>2353</v>
      </c>
      <c r="AL86" s="11" t="s">
        <v>3107</v>
      </c>
      <c r="AM86" s="11"/>
      <c r="AN86" s="11" t="s">
        <v>3275</v>
      </c>
      <c r="AO86" s="11" t="s">
        <v>3275</v>
      </c>
      <c r="AP86" s="11"/>
      <c r="AQ86" s="12">
        <v>46233</v>
      </c>
      <c r="AR86" s="11" t="s">
        <v>3416</v>
      </c>
      <c r="AS86" s="11" t="s">
        <v>3924</v>
      </c>
      <c r="AT86" s="11" t="s">
        <v>3933</v>
      </c>
      <c r="AU86" s="11" t="s">
        <v>3935</v>
      </c>
      <c r="AV86" s="11" t="s">
        <v>3939</v>
      </c>
      <c r="AW86" s="11" t="s">
        <v>2577</v>
      </c>
      <c r="AX86" s="11" t="s">
        <v>2590</v>
      </c>
      <c r="AY86" s="11" t="s">
        <v>3950</v>
      </c>
      <c r="AZ86" s="11"/>
      <c r="BA86" s="11"/>
      <c r="BB86" s="11"/>
      <c r="BC86" s="9">
        <v>15036</v>
      </c>
      <c r="BD86" s="11" t="s">
        <v>3939</v>
      </c>
      <c r="BE86" s="9">
        <v>4083</v>
      </c>
      <c r="BF86" s="9">
        <v>1</v>
      </c>
      <c r="BG86" s="11" t="s">
        <v>3426</v>
      </c>
    </row>
    <row r="87" spans="1:59">
      <c r="A87" s="9">
        <v>136043</v>
      </c>
      <c r="B87" s="11" t="s">
        <v>4206</v>
      </c>
      <c r="C87" s="11" t="s">
        <v>4593</v>
      </c>
      <c r="D87" s="11" t="s">
        <v>1373</v>
      </c>
      <c r="E87" s="15">
        <v>3000</v>
      </c>
      <c r="F87" s="11" t="s">
        <v>4235</v>
      </c>
      <c r="G87" s="9">
        <v>3</v>
      </c>
      <c r="H87" s="15">
        <f t="shared" si="3"/>
        <v>3</v>
      </c>
      <c r="I87" s="15">
        <f t="shared" si="4"/>
        <v>9000</v>
      </c>
      <c r="J87" s="15">
        <v>9000</v>
      </c>
      <c r="K87" s="15"/>
      <c r="L87" s="9"/>
      <c r="M87" s="9">
        <v>0</v>
      </c>
      <c r="N87" s="11" t="s">
        <v>3397</v>
      </c>
      <c r="O87" s="12">
        <v>46233</v>
      </c>
      <c r="P87" s="11" t="s">
        <v>3426</v>
      </c>
      <c r="Q87" s="11" t="s">
        <v>3952</v>
      </c>
      <c r="R87" s="11" t="s">
        <v>3952</v>
      </c>
      <c r="S87" s="11" t="s">
        <v>4228</v>
      </c>
      <c r="T87" s="9">
        <v>139339</v>
      </c>
      <c r="U87" s="9"/>
      <c r="V87" s="9"/>
      <c r="W87" s="11" t="s">
        <v>2464</v>
      </c>
      <c r="X87" s="11" t="s">
        <v>3108</v>
      </c>
      <c r="Y87" s="11" t="s">
        <v>3958</v>
      </c>
      <c r="Z87" s="11" t="s">
        <v>2352</v>
      </c>
      <c r="AA87" s="9">
        <v>0</v>
      </c>
      <c r="AB87" s="9">
        <v>2</v>
      </c>
      <c r="AC87" s="11"/>
      <c r="AD87" s="11" t="s">
        <v>2450</v>
      </c>
      <c r="AE87" s="11" t="s">
        <v>2462</v>
      </c>
      <c r="AF87" s="11" t="s">
        <v>2577</v>
      </c>
      <c r="AG87" s="11" t="s">
        <v>2590</v>
      </c>
      <c r="AH87" s="11" t="s">
        <v>2607</v>
      </c>
      <c r="AI87" s="11"/>
      <c r="AJ87" s="9">
        <v>3000</v>
      </c>
      <c r="AK87" s="11" t="s">
        <v>2352</v>
      </c>
      <c r="AL87" s="11" t="s">
        <v>3107</v>
      </c>
      <c r="AM87" s="11"/>
      <c r="AN87" s="11" t="s">
        <v>3274</v>
      </c>
      <c r="AO87" s="11" t="s">
        <v>3274</v>
      </c>
      <c r="AP87" s="11"/>
      <c r="AQ87" s="12">
        <v>46233</v>
      </c>
      <c r="AR87" s="11" t="s">
        <v>3416</v>
      </c>
      <c r="AS87" s="11" t="s">
        <v>3923</v>
      </c>
      <c r="AT87" s="11" t="s">
        <v>3933</v>
      </c>
      <c r="AU87" s="11" t="s">
        <v>3935</v>
      </c>
      <c r="AV87" s="11" t="s">
        <v>3939</v>
      </c>
      <c r="AW87" s="11" t="s">
        <v>2577</v>
      </c>
      <c r="AX87" s="11" t="s">
        <v>2590</v>
      </c>
      <c r="AY87" s="11" t="s">
        <v>3950</v>
      </c>
      <c r="AZ87" s="11"/>
      <c r="BA87" s="11"/>
      <c r="BB87" s="11"/>
      <c r="BC87" s="9">
        <v>10030</v>
      </c>
      <c r="BD87" s="11" t="s">
        <v>3939</v>
      </c>
      <c r="BE87" s="9">
        <v>4083</v>
      </c>
      <c r="BF87" s="9">
        <v>2</v>
      </c>
      <c r="BG87" s="11" t="s">
        <v>3426</v>
      </c>
    </row>
    <row r="88" spans="1:59">
      <c r="A88" s="9">
        <v>136043</v>
      </c>
      <c r="B88" s="11" t="s">
        <v>4206</v>
      </c>
      <c r="C88" s="11" t="s">
        <v>4592</v>
      </c>
      <c r="D88" s="11" t="s">
        <v>1372</v>
      </c>
      <c r="E88" s="15">
        <v>3000</v>
      </c>
      <c r="F88" s="11" t="s">
        <v>4235</v>
      </c>
      <c r="G88" s="9">
        <v>23.5</v>
      </c>
      <c r="H88" s="15">
        <f t="shared" si="3"/>
        <v>23.5</v>
      </c>
      <c r="I88" s="15">
        <f t="shared" si="4"/>
        <v>70500</v>
      </c>
      <c r="J88" s="15">
        <v>70500</v>
      </c>
      <c r="K88" s="15"/>
      <c r="L88" s="9"/>
      <c r="M88" s="9">
        <v>0</v>
      </c>
      <c r="N88" s="11" t="s">
        <v>3397</v>
      </c>
      <c r="O88" s="12">
        <v>46233</v>
      </c>
      <c r="P88" s="11" t="s">
        <v>3426</v>
      </c>
      <c r="Q88" s="11" t="s">
        <v>3952</v>
      </c>
      <c r="R88" s="11" t="s">
        <v>3952</v>
      </c>
      <c r="S88" s="11" t="s">
        <v>4228</v>
      </c>
      <c r="T88" s="9">
        <v>139339</v>
      </c>
      <c r="U88" s="9"/>
      <c r="V88" s="9"/>
      <c r="W88" s="11" t="s">
        <v>2464</v>
      </c>
      <c r="X88" s="11" t="s">
        <v>3108</v>
      </c>
      <c r="Y88" s="11" t="s">
        <v>3958</v>
      </c>
      <c r="Z88" s="11" t="s">
        <v>2351</v>
      </c>
      <c r="AA88" s="9">
        <v>0</v>
      </c>
      <c r="AB88" s="9">
        <v>1</v>
      </c>
      <c r="AC88" s="11"/>
      <c r="AD88" s="11" t="s">
        <v>2423</v>
      </c>
      <c r="AE88" s="11" t="s">
        <v>2462</v>
      </c>
      <c r="AF88" s="11" t="s">
        <v>2577</v>
      </c>
      <c r="AG88" s="11" t="s">
        <v>2590</v>
      </c>
      <c r="AH88" s="11" t="s">
        <v>2607</v>
      </c>
      <c r="AI88" s="11"/>
      <c r="AJ88" s="9">
        <v>3000</v>
      </c>
      <c r="AK88" s="11" t="s">
        <v>2351</v>
      </c>
      <c r="AL88" s="11" t="s">
        <v>3107</v>
      </c>
      <c r="AM88" s="11"/>
      <c r="AN88" s="11" t="s">
        <v>3274</v>
      </c>
      <c r="AO88" s="11" t="s">
        <v>3274</v>
      </c>
      <c r="AP88" s="11"/>
      <c r="AQ88" s="12">
        <v>46233</v>
      </c>
      <c r="AR88" s="11" t="s">
        <v>3416</v>
      </c>
      <c r="AS88" s="11" t="s">
        <v>3923</v>
      </c>
      <c r="AT88" s="11" t="s">
        <v>3933</v>
      </c>
      <c r="AU88" s="11" t="s">
        <v>3935</v>
      </c>
      <c r="AV88" s="11" t="s">
        <v>3939</v>
      </c>
      <c r="AW88" s="11" t="s">
        <v>2577</v>
      </c>
      <c r="AX88" s="11" t="s">
        <v>2590</v>
      </c>
      <c r="AY88" s="11" t="s">
        <v>3950</v>
      </c>
      <c r="AZ88" s="11"/>
      <c r="BA88" s="11"/>
      <c r="BB88" s="11"/>
      <c r="BC88" s="9">
        <v>15036</v>
      </c>
      <c r="BD88" s="11" t="s">
        <v>3939</v>
      </c>
      <c r="BE88" s="9">
        <v>4083</v>
      </c>
      <c r="BF88" s="9">
        <v>1</v>
      </c>
      <c r="BG88" s="11" t="s">
        <v>3426</v>
      </c>
    </row>
    <row r="89" spans="1:59">
      <c r="A89" s="9">
        <v>136042</v>
      </c>
      <c r="B89" s="11" t="s">
        <v>4007</v>
      </c>
      <c r="C89" s="11" t="s">
        <v>4287</v>
      </c>
      <c r="D89" s="11" t="s">
        <v>1371</v>
      </c>
      <c r="E89" s="15">
        <v>1</v>
      </c>
      <c r="F89" s="11" t="s">
        <v>4235</v>
      </c>
      <c r="G89" s="9">
        <v>926500</v>
      </c>
      <c r="H89" s="15">
        <f t="shared" si="3"/>
        <v>201.41304347826087</v>
      </c>
      <c r="I89" s="15">
        <f t="shared" si="4"/>
        <v>201.41304347826087</v>
      </c>
      <c r="J89" s="15">
        <v>201.41304347826087</v>
      </c>
      <c r="K89" s="15"/>
      <c r="L89" s="9"/>
      <c r="M89" s="9">
        <v>0</v>
      </c>
      <c r="N89" s="11" t="s">
        <v>3396</v>
      </c>
      <c r="O89" s="12">
        <v>46233</v>
      </c>
      <c r="P89" s="11" t="s">
        <v>3426</v>
      </c>
      <c r="Q89" s="11" t="s">
        <v>3952</v>
      </c>
      <c r="R89" s="11" t="s">
        <v>3952</v>
      </c>
      <c r="S89" s="11" t="s">
        <v>4221</v>
      </c>
      <c r="T89" s="9">
        <v>139293</v>
      </c>
      <c r="U89" s="9"/>
      <c r="V89" s="9"/>
      <c r="W89" s="11" t="s">
        <v>2465</v>
      </c>
      <c r="X89" s="11" t="s">
        <v>3109</v>
      </c>
      <c r="Y89" s="11" t="s">
        <v>3959</v>
      </c>
      <c r="Z89" s="11" t="s">
        <v>2350</v>
      </c>
      <c r="AA89" s="9">
        <v>20</v>
      </c>
      <c r="AB89" s="9">
        <v>1</v>
      </c>
      <c r="AC89" s="11"/>
      <c r="AD89" s="11" t="s">
        <v>2405</v>
      </c>
      <c r="AE89" s="11" t="s">
        <v>2462</v>
      </c>
      <c r="AF89" s="11" t="s">
        <v>2525</v>
      </c>
      <c r="AG89" s="11" t="s">
        <v>2598</v>
      </c>
      <c r="AH89" s="11" t="s">
        <v>2607</v>
      </c>
      <c r="AI89" s="11"/>
      <c r="AJ89" s="9">
        <v>1</v>
      </c>
      <c r="AK89" s="11" t="s">
        <v>3066</v>
      </c>
      <c r="AL89" s="11" t="s">
        <v>3107</v>
      </c>
      <c r="AM89" s="11"/>
      <c r="AN89" s="11" t="s">
        <v>3066</v>
      </c>
      <c r="AO89" s="11" t="s">
        <v>2350</v>
      </c>
      <c r="AP89" s="11" t="s">
        <v>3400</v>
      </c>
      <c r="AQ89" s="12">
        <v>46233</v>
      </c>
      <c r="AR89" s="11" t="s">
        <v>3416</v>
      </c>
      <c r="AS89" s="11" t="s">
        <v>3922</v>
      </c>
      <c r="AT89" s="11" t="s">
        <v>3933</v>
      </c>
      <c r="AU89" s="11" t="s">
        <v>3933</v>
      </c>
      <c r="AV89" s="11" t="s">
        <v>3937</v>
      </c>
      <c r="AW89" s="11" t="s">
        <v>2525</v>
      </c>
      <c r="AX89" s="11" t="s">
        <v>2598</v>
      </c>
      <c r="AY89" s="11" t="s">
        <v>3948</v>
      </c>
      <c r="AZ89" s="11"/>
      <c r="BA89" s="11"/>
      <c r="BB89" s="11"/>
      <c r="BC89" s="9">
        <v>22422</v>
      </c>
      <c r="BD89" s="11" t="s">
        <v>3937</v>
      </c>
      <c r="BE89" s="9">
        <v>2404</v>
      </c>
      <c r="BF89" s="9">
        <v>1</v>
      </c>
      <c r="BG89" s="11" t="s">
        <v>3430</v>
      </c>
    </row>
    <row r="90" spans="1:59">
      <c r="A90" s="9">
        <v>136041</v>
      </c>
      <c r="B90" s="11" t="s">
        <v>4205</v>
      </c>
      <c r="C90" s="11" t="s">
        <v>4280</v>
      </c>
      <c r="D90" s="11" t="s">
        <v>1370</v>
      </c>
      <c r="E90" s="15">
        <v>1</v>
      </c>
      <c r="F90" s="11" t="s">
        <v>4235</v>
      </c>
      <c r="G90" s="9">
        <v>4170500</v>
      </c>
      <c r="H90" s="15">
        <f t="shared" si="3"/>
        <v>906.63043478260875</v>
      </c>
      <c r="I90" s="15">
        <f t="shared" si="4"/>
        <v>906.63043478260875</v>
      </c>
      <c r="J90" s="15">
        <v>906.63043478260875</v>
      </c>
      <c r="K90" s="15"/>
      <c r="L90" s="9"/>
      <c r="M90" s="9">
        <v>0</v>
      </c>
      <c r="N90" s="11" t="s">
        <v>3396</v>
      </c>
      <c r="O90" s="12">
        <v>46233</v>
      </c>
      <c r="P90" s="11" t="s">
        <v>3426</v>
      </c>
      <c r="Q90" s="11" t="s">
        <v>3952</v>
      </c>
      <c r="R90" s="11" t="s">
        <v>3952</v>
      </c>
      <c r="S90" s="11" t="s">
        <v>4220</v>
      </c>
      <c r="T90" s="9">
        <v>139319</v>
      </c>
      <c r="U90" s="9"/>
      <c r="V90" s="9"/>
      <c r="W90" s="11" t="s">
        <v>2465</v>
      </c>
      <c r="X90" s="11" t="s">
        <v>3109</v>
      </c>
      <c r="Y90" s="11" t="s">
        <v>3959</v>
      </c>
      <c r="Z90" s="11" t="s">
        <v>2349</v>
      </c>
      <c r="AA90" s="9">
        <v>0</v>
      </c>
      <c r="AB90" s="9">
        <v>1</v>
      </c>
      <c r="AC90" s="11"/>
      <c r="AD90" s="11" t="s">
        <v>2405</v>
      </c>
      <c r="AE90" s="11" t="s">
        <v>2462</v>
      </c>
      <c r="AF90" s="11" t="s">
        <v>2488</v>
      </c>
      <c r="AG90" s="11" t="s">
        <v>2593</v>
      </c>
      <c r="AH90" s="11" t="s">
        <v>2607</v>
      </c>
      <c r="AI90" s="11"/>
      <c r="AJ90" s="9">
        <v>1</v>
      </c>
      <c r="AK90" s="11" t="s">
        <v>2349</v>
      </c>
      <c r="AL90" s="11" t="s">
        <v>3107</v>
      </c>
      <c r="AM90" s="11"/>
      <c r="AN90" s="11" t="s">
        <v>2349</v>
      </c>
      <c r="AO90" s="11" t="s">
        <v>2349</v>
      </c>
      <c r="AP90" s="11"/>
      <c r="AQ90" s="12">
        <v>46233</v>
      </c>
      <c r="AR90" s="11" t="s">
        <v>3416</v>
      </c>
      <c r="AS90" s="11" t="s">
        <v>3921</v>
      </c>
      <c r="AT90" s="11" t="s">
        <v>3933</v>
      </c>
      <c r="AU90" s="11" t="s">
        <v>3933</v>
      </c>
      <c r="AV90" s="11" t="s">
        <v>3937</v>
      </c>
      <c r="AW90" s="11" t="s">
        <v>2488</v>
      </c>
      <c r="AX90" s="11" t="s">
        <v>2593</v>
      </c>
      <c r="AY90" s="11" t="s">
        <v>3948</v>
      </c>
      <c r="AZ90" s="11"/>
      <c r="BA90" s="11"/>
      <c r="BB90" s="11"/>
      <c r="BC90" s="9">
        <v>22417</v>
      </c>
      <c r="BD90" s="11" t="s">
        <v>3937</v>
      </c>
      <c r="BE90" s="9">
        <v>3129</v>
      </c>
      <c r="BF90" s="9">
        <v>1</v>
      </c>
      <c r="BG90" s="11" t="s">
        <v>3411</v>
      </c>
    </row>
    <row r="91" spans="1:59">
      <c r="A91" s="9">
        <v>136040</v>
      </c>
      <c r="B91" s="11" t="s">
        <v>4106</v>
      </c>
      <c r="C91" s="11" t="s">
        <v>4591</v>
      </c>
      <c r="D91" s="11" t="s">
        <v>1369</v>
      </c>
      <c r="E91" s="15">
        <v>8</v>
      </c>
      <c r="F91" s="11" t="s">
        <v>4237</v>
      </c>
      <c r="G91" s="9">
        <v>12000</v>
      </c>
      <c r="H91" s="15">
        <f t="shared" si="3"/>
        <v>2.6086956521739131</v>
      </c>
      <c r="I91" s="15">
        <f t="shared" si="4"/>
        <v>20.869565217391305</v>
      </c>
      <c r="J91" s="15">
        <v>20.869565217391305</v>
      </c>
      <c r="K91" s="15"/>
      <c r="L91" s="9"/>
      <c r="M91" s="9">
        <v>0</v>
      </c>
      <c r="N91" s="11" t="s">
        <v>3396</v>
      </c>
      <c r="O91" s="12">
        <v>46233</v>
      </c>
      <c r="P91" s="11" t="s">
        <v>3426</v>
      </c>
      <c r="Q91" s="11" t="s">
        <v>3952</v>
      </c>
      <c r="R91" s="11" t="s">
        <v>3952</v>
      </c>
      <c r="S91" s="11" t="s">
        <v>4219</v>
      </c>
      <c r="T91" s="9">
        <v>139342</v>
      </c>
      <c r="U91" s="9"/>
      <c r="V91" s="9"/>
      <c r="W91" s="11" t="s">
        <v>2468</v>
      </c>
      <c r="X91" s="11" t="s">
        <v>3110</v>
      </c>
      <c r="Y91" s="11" t="s">
        <v>3960</v>
      </c>
      <c r="Z91" s="11" t="s">
        <v>1530</v>
      </c>
      <c r="AA91" s="9">
        <v>0</v>
      </c>
      <c r="AB91" s="9">
        <v>1</v>
      </c>
      <c r="AC91" s="11"/>
      <c r="AD91" s="11" t="s">
        <v>2406</v>
      </c>
      <c r="AE91" s="11" t="s">
        <v>2462</v>
      </c>
      <c r="AF91" s="11" t="s">
        <v>2576</v>
      </c>
      <c r="AG91" s="11" t="s">
        <v>2468</v>
      </c>
      <c r="AH91" s="11" t="s">
        <v>2607</v>
      </c>
      <c r="AI91" s="11"/>
      <c r="AJ91" s="9">
        <v>8</v>
      </c>
      <c r="AK91" s="11" t="s">
        <v>1530</v>
      </c>
      <c r="AL91" s="11" t="s">
        <v>3107</v>
      </c>
      <c r="AM91" s="11"/>
      <c r="AN91" s="11" t="s">
        <v>3273</v>
      </c>
      <c r="AO91" s="11" t="s">
        <v>3273</v>
      </c>
      <c r="AP91" s="11"/>
      <c r="AQ91" s="12">
        <v>46233</v>
      </c>
      <c r="AR91" s="11" t="s">
        <v>3416</v>
      </c>
      <c r="AS91" s="11" t="s">
        <v>3920</v>
      </c>
      <c r="AT91" s="11" t="s">
        <v>3933</v>
      </c>
      <c r="AU91" s="11" t="s">
        <v>3933</v>
      </c>
      <c r="AV91" s="11" t="s">
        <v>3942</v>
      </c>
      <c r="AW91" s="11" t="s">
        <v>2576</v>
      </c>
      <c r="AX91" s="11" t="s">
        <v>2468</v>
      </c>
      <c r="AY91" s="11" t="s">
        <v>3948</v>
      </c>
      <c r="AZ91" s="11"/>
      <c r="BA91" s="11"/>
      <c r="BB91" s="11"/>
      <c r="BC91" s="9">
        <v>13113</v>
      </c>
      <c r="BD91" s="11" t="s">
        <v>3942</v>
      </c>
      <c r="BE91" s="9">
        <v>1136</v>
      </c>
      <c r="BF91" s="9">
        <v>1</v>
      </c>
      <c r="BG91" s="11" t="s">
        <v>3426</v>
      </c>
    </row>
    <row r="92" spans="1:59">
      <c r="A92" s="9">
        <v>136040</v>
      </c>
      <c r="B92" s="11" t="s">
        <v>4106</v>
      </c>
      <c r="C92" s="11" t="s">
        <v>4254</v>
      </c>
      <c r="D92" s="11"/>
      <c r="E92" s="15">
        <v>1</v>
      </c>
      <c r="F92" s="11" t="s">
        <v>4235</v>
      </c>
      <c r="G92" s="9">
        <v>411500</v>
      </c>
      <c r="H92" s="15">
        <f t="shared" si="3"/>
        <v>89.456521739130437</v>
      </c>
      <c r="I92" s="15">
        <f t="shared" si="4"/>
        <v>89.456521739130437</v>
      </c>
      <c r="J92" s="15">
        <v>89.456521739130437</v>
      </c>
      <c r="K92" s="15"/>
      <c r="L92" s="9"/>
      <c r="M92" s="9">
        <v>0</v>
      </c>
      <c r="N92" s="11" t="s">
        <v>3396</v>
      </c>
      <c r="O92" s="12">
        <v>46233</v>
      </c>
      <c r="P92" s="11" t="s">
        <v>3426</v>
      </c>
      <c r="Q92" s="11" t="s">
        <v>3952</v>
      </c>
      <c r="R92" s="11" t="s">
        <v>3952</v>
      </c>
      <c r="S92" s="11"/>
      <c r="T92" s="9">
        <v>0</v>
      </c>
      <c r="U92" s="9"/>
      <c r="V92" s="9"/>
      <c r="W92" s="11" t="s">
        <v>2468</v>
      </c>
      <c r="X92" s="11" t="s">
        <v>3110</v>
      </c>
      <c r="Y92" s="11" t="s">
        <v>3960</v>
      </c>
      <c r="Z92" s="11" t="s">
        <v>2348</v>
      </c>
      <c r="AA92" s="9">
        <v>0</v>
      </c>
      <c r="AB92" s="9">
        <v>0</v>
      </c>
      <c r="AC92" s="11"/>
      <c r="AD92" s="11" t="s">
        <v>2409</v>
      </c>
      <c r="AE92" s="11" t="s">
        <v>2462</v>
      </c>
      <c r="AF92" s="11" t="s">
        <v>2576</v>
      </c>
      <c r="AG92" s="11" t="s">
        <v>2468</v>
      </c>
      <c r="AH92" s="11" t="s">
        <v>2607</v>
      </c>
      <c r="AI92" s="11"/>
      <c r="AJ92" s="9">
        <v>1</v>
      </c>
      <c r="AK92" s="11" t="s">
        <v>2348</v>
      </c>
      <c r="AL92" s="11" t="s">
        <v>3107</v>
      </c>
      <c r="AM92" s="11"/>
      <c r="AN92" s="11" t="s">
        <v>3273</v>
      </c>
      <c r="AO92" s="11" t="s">
        <v>3273</v>
      </c>
      <c r="AP92" s="11"/>
      <c r="AQ92" s="12">
        <v>46233</v>
      </c>
      <c r="AR92" s="11" t="s">
        <v>3416</v>
      </c>
      <c r="AS92" s="11" t="s">
        <v>3920</v>
      </c>
      <c r="AT92" s="11" t="s">
        <v>3933</v>
      </c>
      <c r="AU92" s="11" t="s">
        <v>3933</v>
      </c>
      <c r="AV92" s="11" t="s">
        <v>3942</v>
      </c>
      <c r="AW92" s="11" t="s">
        <v>2576</v>
      </c>
      <c r="AX92" s="11" t="s">
        <v>2468</v>
      </c>
      <c r="AY92" s="11" t="s">
        <v>3948</v>
      </c>
      <c r="AZ92" s="11"/>
      <c r="BA92" s="11"/>
      <c r="BB92" s="11"/>
      <c r="BC92" s="9">
        <v>4213</v>
      </c>
      <c r="BD92" s="11" t="s">
        <v>3942</v>
      </c>
      <c r="BE92" s="9">
        <v>1136</v>
      </c>
      <c r="BF92" s="9">
        <v>2</v>
      </c>
      <c r="BG92" s="11" t="s">
        <v>3426</v>
      </c>
    </row>
    <row r="93" spans="1:59">
      <c r="A93" s="9">
        <v>136039</v>
      </c>
      <c r="B93" s="11" t="s">
        <v>4014</v>
      </c>
      <c r="C93" s="11" t="s">
        <v>4305</v>
      </c>
      <c r="D93" s="11" t="s">
        <v>1367</v>
      </c>
      <c r="E93" s="15">
        <v>1</v>
      </c>
      <c r="F93" s="11" t="s">
        <v>4235</v>
      </c>
      <c r="G93" s="9">
        <v>2018408</v>
      </c>
      <c r="H93" s="15">
        <f t="shared" si="3"/>
        <v>438.78434782608696</v>
      </c>
      <c r="I93" s="15">
        <f t="shared" si="4"/>
        <v>438.78434782608696</v>
      </c>
      <c r="J93" s="15">
        <v>438.78434782608696</v>
      </c>
      <c r="K93" s="15"/>
      <c r="L93" s="9"/>
      <c r="M93" s="9">
        <v>0</v>
      </c>
      <c r="N93" s="11" t="s">
        <v>3396</v>
      </c>
      <c r="O93" s="12">
        <v>46233</v>
      </c>
      <c r="P93" s="11" t="s">
        <v>3426</v>
      </c>
      <c r="Q93" s="11" t="s">
        <v>3952</v>
      </c>
      <c r="R93" s="11" t="s">
        <v>3952</v>
      </c>
      <c r="S93" s="11" t="s">
        <v>4221</v>
      </c>
      <c r="T93" s="9">
        <v>139301</v>
      </c>
      <c r="U93" s="9"/>
      <c r="V93" s="9"/>
      <c r="W93" s="11" t="s">
        <v>2465</v>
      </c>
      <c r="X93" s="11" t="s">
        <v>3109</v>
      </c>
      <c r="Y93" s="11" t="s">
        <v>3959</v>
      </c>
      <c r="Z93" s="11" t="s">
        <v>2345</v>
      </c>
      <c r="AA93" s="9">
        <v>20</v>
      </c>
      <c r="AB93" s="9">
        <v>2</v>
      </c>
      <c r="AC93" s="11"/>
      <c r="AD93" s="11" t="s">
        <v>2405</v>
      </c>
      <c r="AE93" s="11" t="s">
        <v>2462</v>
      </c>
      <c r="AF93" s="11" t="s">
        <v>2511</v>
      </c>
      <c r="AG93" s="11" t="s">
        <v>2598</v>
      </c>
      <c r="AH93" s="11" t="s">
        <v>2607</v>
      </c>
      <c r="AI93" s="11"/>
      <c r="AJ93" s="9">
        <v>1</v>
      </c>
      <c r="AK93" s="11" t="s">
        <v>3063</v>
      </c>
      <c r="AL93" s="11" t="s">
        <v>3107</v>
      </c>
      <c r="AM93" s="11"/>
      <c r="AN93" s="11" t="s">
        <v>3272</v>
      </c>
      <c r="AO93" s="11" t="s">
        <v>3392</v>
      </c>
      <c r="AP93" s="11"/>
      <c r="AQ93" s="12">
        <v>46233</v>
      </c>
      <c r="AR93" s="11" t="s">
        <v>3416</v>
      </c>
      <c r="AS93" s="11" t="s">
        <v>3919</v>
      </c>
      <c r="AT93" s="11" t="s">
        <v>3933</v>
      </c>
      <c r="AU93" s="11" t="s">
        <v>3933</v>
      </c>
      <c r="AV93" s="11" t="s">
        <v>3937</v>
      </c>
      <c r="AW93" s="11" t="s">
        <v>2511</v>
      </c>
      <c r="AX93" s="11" t="s">
        <v>2598</v>
      </c>
      <c r="AY93" s="11" t="s">
        <v>3948</v>
      </c>
      <c r="AZ93" s="11"/>
      <c r="BA93" s="11"/>
      <c r="BB93" s="11"/>
      <c r="BC93" s="9">
        <v>22421</v>
      </c>
      <c r="BD93" s="11" t="s">
        <v>3937</v>
      </c>
      <c r="BE93" s="9">
        <v>2053</v>
      </c>
      <c r="BF93" s="9">
        <v>2</v>
      </c>
      <c r="BG93" s="11" t="s">
        <v>3416</v>
      </c>
    </row>
    <row r="94" spans="1:59">
      <c r="A94" s="9">
        <v>136039</v>
      </c>
      <c r="B94" s="11" t="s">
        <v>4014</v>
      </c>
      <c r="C94" s="11" t="s">
        <v>4305</v>
      </c>
      <c r="D94" s="11" t="s">
        <v>1366</v>
      </c>
      <c r="E94" s="15">
        <v>1</v>
      </c>
      <c r="F94" s="11" t="s">
        <v>4235</v>
      </c>
      <c r="G94" s="9">
        <v>3000000</v>
      </c>
      <c r="H94" s="15">
        <f t="shared" si="3"/>
        <v>652.17391304347825</v>
      </c>
      <c r="I94" s="15">
        <f t="shared" si="4"/>
        <v>652.17391304347825</v>
      </c>
      <c r="J94" s="15">
        <v>652.17391304347825</v>
      </c>
      <c r="K94" s="15"/>
      <c r="L94" s="9"/>
      <c r="M94" s="9">
        <v>0</v>
      </c>
      <c r="N94" s="11" t="s">
        <v>3396</v>
      </c>
      <c r="O94" s="12">
        <v>46233</v>
      </c>
      <c r="P94" s="11" t="s">
        <v>3426</v>
      </c>
      <c r="Q94" s="11" t="s">
        <v>3952</v>
      </c>
      <c r="R94" s="11" t="s">
        <v>3952</v>
      </c>
      <c r="S94" s="11" t="s">
        <v>4221</v>
      </c>
      <c r="T94" s="9">
        <v>139301</v>
      </c>
      <c r="U94" s="9"/>
      <c r="V94" s="9"/>
      <c r="W94" s="11" t="s">
        <v>2465</v>
      </c>
      <c r="X94" s="11" t="s">
        <v>3109</v>
      </c>
      <c r="Y94" s="11" t="s">
        <v>3959</v>
      </c>
      <c r="Z94" s="11" t="s">
        <v>1624</v>
      </c>
      <c r="AA94" s="9">
        <v>20</v>
      </c>
      <c r="AB94" s="9">
        <v>1</v>
      </c>
      <c r="AC94" s="11"/>
      <c r="AD94" s="11" t="s">
        <v>2405</v>
      </c>
      <c r="AE94" s="11" t="s">
        <v>2462</v>
      </c>
      <c r="AF94" s="11" t="s">
        <v>2511</v>
      </c>
      <c r="AG94" s="11" t="s">
        <v>2598</v>
      </c>
      <c r="AH94" s="11" t="s">
        <v>2607</v>
      </c>
      <c r="AI94" s="11"/>
      <c r="AJ94" s="9">
        <v>1</v>
      </c>
      <c r="AK94" s="11" t="s">
        <v>1505</v>
      </c>
      <c r="AL94" s="11" t="s">
        <v>3107</v>
      </c>
      <c r="AM94" s="11"/>
      <c r="AN94" s="11" t="s">
        <v>3272</v>
      </c>
      <c r="AO94" s="11" t="s">
        <v>3392</v>
      </c>
      <c r="AP94" s="11"/>
      <c r="AQ94" s="12">
        <v>46233</v>
      </c>
      <c r="AR94" s="11" t="s">
        <v>3416</v>
      </c>
      <c r="AS94" s="11" t="s">
        <v>3919</v>
      </c>
      <c r="AT94" s="11" t="s">
        <v>3933</v>
      </c>
      <c r="AU94" s="11" t="s">
        <v>3933</v>
      </c>
      <c r="AV94" s="11" t="s">
        <v>3937</v>
      </c>
      <c r="AW94" s="11" t="s">
        <v>2511</v>
      </c>
      <c r="AX94" s="11" t="s">
        <v>2598</v>
      </c>
      <c r="AY94" s="11" t="s">
        <v>3948</v>
      </c>
      <c r="AZ94" s="11"/>
      <c r="BA94" s="11"/>
      <c r="BB94" s="11"/>
      <c r="BC94" s="9">
        <v>22421</v>
      </c>
      <c r="BD94" s="11" t="s">
        <v>3937</v>
      </c>
      <c r="BE94" s="9">
        <v>2053</v>
      </c>
      <c r="BF94" s="9">
        <v>1</v>
      </c>
      <c r="BG94" s="11" t="s">
        <v>3416</v>
      </c>
    </row>
    <row r="95" spans="1:59">
      <c r="A95" s="9">
        <v>136039</v>
      </c>
      <c r="B95" s="11" t="s">
        <v>4014</v>
      </c>
      <c r="C95" s="11" t="s">
        <v>4305</v>
      </c>
      <c r="D95" s="11" t="s">
        <v>1368</v>
      </c>
      <c r="E95" s="15">
        <v>1</v>
      </c>
      <c r="F95" s="11" t="s">
        <v>4235</v>
      </c>
      <c r="G95" s="9">
        <v>32766430</v>
      </c>
      <c r="H95" s="15">
        <f t="shared" si="3"/>
        <v>7123.1369565217392</v>
      </c>
      <c r="I95" s="15">
        <f t="shared" si="4"/>
        <v>7123.1369565217392</v>
      </c>
      <c r="J95" s="15">
        <v>7123.1369565217392</v>
      </c>
      <c r="K95" s="15"/>
      <c r="L95" s="9"/>
      <c r="M95" s="9">
        <v>0</v>
      </c>
      <c r="N95" s="11" t="s">
        <v>3396</v>
      </c>
      <c r="O95" s="12">
        <v>46233</v>
      </c>
      <c r="P95" s="11" t="s">
        <v>3426</v>
      </c>
      <c r="Q95" s="11" t="s">
        <v>3952</v>
      </c>
      <c r="R95" s="11" t="s">
        <v>3952</v>
      </c>
      <c r="S95" s="11" t="s">
        <v>4221</v>
      </c>
      <c r="T95" s="9">
        <v>139301</v>
      </c>
      <c r="U95" s="9"/>
      <c r="V95" s="9"/>
      <c r="W95" s="11" t="s">
        <v>2465</v>
      </c>
      <c r="X95" s="11" t="s">
        <v>3109</v>
      </c>
      <c r="Y95" s="11" t="s">
        <v>3959</v>
      </c>
      <c r="Z95" s="11" t="s">
        <v>2346</v>
      </c>
      <c r="AA95" s="9">
        <v>20</v>
      </c>
      <c r="AB95" s="9">
        <v>3</v>
      </c>
      <c r="AC95" s="11"/>
      <c r="AD95" s="11" t="s">
        <v>2405</v>
      </c>
      <c r="AE95" s="11" t="s">
        <v>2462</v>
      </c>
      <c r="AF95" s="11" t="s">
        <v>2511</v>
      </c>
      <c r="AG95" s="11" t="s">
        <v>2598</v>
      </c>
      <c r="AH95" s="11" t="s">
        <v>2607</v>
      </c>
      <c r="AI95" s="11"/>
      <c r="AJ95" s="9">
        <v>1</v>
      </c>
      <c r="AK95" s="11" t="s">
        <v>3064</v>
      </c>
      <c r="AL95" s="11" t="s">
        <v>3107</v>
      </c>
      <c r="AM95" s="11"/>
      <c r="AN95" s="11" t="s">
        <v>3272</v>
      </c>
      <c r="AO95" s="11" t="s">
        <v>3392</v>
      </c>
      <c r="AP95" s="11"/>
      <c r="AQ95" s="12">
        <v>46233</v>
      </c>
      <c r="AR95" s="11" t="s">
        <v>3416</v>
      </c>
      <c r="AS95" s="11" t="s">
        <v>3919</v>
      </c>
      <c r="AT95" s="11" t="s">
        <v>3933</v>
      </c>
      <c r="AU95" s="11" t="s">
        <v>3933</v>
      </c>
      <c r="AV95" s="11" t="s">
        <v>3937</v>
      </c>
      <c r="AW95" s="11" t="s">
        <v>2511</v>
      </c>
      <c r="AX95" s="11" t="s">
        <v>2598</v>
      </c>
      <c r="AY95" s="11" t="s">
        <v>3948</v>
      </c>
      <c r="AZ95" s="11"/>
      <c r="BA95" s="11"/>
      <c r="BB95" s="11"/>
      <c r="BC95" s="9">
        <v>22421</v>
      </c>
      <c r="BD95" s="11" t="s">
        <v>3937</v>
      </c>
      <c r="BE95" s="9">
        <v>2053</v>
      </c>
      <c r="BF95" s="9">
        <v>3</v>
      </c>
      <c r="BG95" s="11" t="s">
        <v>3416</v>
      </c>
    </row>
    <row r="96" spans="1:59">
      <c r="A96" s="9">
        <v>136038</v>
      </c>
      <c r="B96" s="11" t="s">
        <v>4205</v>
      </c>
      <c r="C96" s="11" t="s">
        <v>4280</v>
      </c>
      <c r="D96" s="11" t="s">
        <v>1365</v>
      </c>
      <c r="E96" s="15">
        <v>1</v>
      </c>
      <c r="F96" s="11" t="s">
        <v>4235</v>
      </c>
      <c r="G96" s="9">
        <v>1290000</v>
      </c>
      <c r="H96" s="15">
        <f t="shared" si="3"/>
        <v>280.43478260869563</v>
      </c>
      <c r="I96" s="15">
        <f t="shared" si="4"/>
        <v>280.43478260869563</v>
      </c>
      <c r="J96" s="15">
        <v>280.43478260869563</v>
      </c>
      <c r="K96" s="15"/>
      <c r="L96" s="9"/>
      <c r="M96" s="9">
        <v>0</v>
      </c>
      <c r="N96" s="11" t="s">
        <v>3396</v>
      </c>
      <c r="O96" s="12">
        <v>46233</v>
      </c>
      <c r="P96" s="11" t="s">
        <v>3426</v>
      </c>
      <c r="Q96" s="11" t="s">
        <v>3952</v>
      </c>
      <c r="R96" s="11" t="s">
        <v>3952</v>
      </c>
      <c r="S96" s="11" t="s">
        <v>4220</v>
      </c>
      <c r="T96" s="9">
        <v>139320</v>
      </c>
      <c r="U96" s="9"/>
      <c r="V96" s="9"/>
      <c r="W96" s="11" t="s">
        <v>2465</v>
      </c>
      <c r="X96" s="11" t="s">
        <v>3109</v>
      </c>
      <c r="Y96" s="11" t="s">
        <v>3959</v>
      </c>
      <c r="Z96" s="11" t="s">
        <v>2344</v>
      </c>
      <c r="AA96" s="9">
        <v>0</v>
      </c>
      <c r="AB96" s="9">
        <v>1</v>
      </c>
      <c r="AC96" s="11"/>
      <c r="AD96" s="11" t="s">
        <v>2405</v>
      </c>
      <c r="AE96" s="11" t="s">
        <v>2462</v>
      </c>
      <c r="AF96" s="11" t="s">
        <v>2488</v>
      </c>
      <c r="AG96" s="11" t="s">
        <v>2593</v>
      </c>
      <c r="AH96" s="11" t="s">
        <v>2607</v>
      </c>
      <c r="AI96" s="11"/>
      <c r="AJ96" s="9">
        <v>1</v>
      </c>
      <c r="AK96" s="11" t="s">
        <v>2344</v>
      </c>
      <c r="AL96" s="11" t="s">
        <v>3107</v>
      </c>
      <c r="AM96" s="11"/>
      <c r="AN96" s="11" t="s">
        <v>2344</v>
      </c>
      <c r="AO96" s="11" t="s">
        <v>2344</v>
      </c>
      <c r="AP96" s="11"/>
      <c r="AQ96" s="12">
        <v>46233</v>
      </c>
      <c r="AR96" s="11" t="s">
        <v>3416</v>
      </c>
      <c r="AS96" s="11" t="s">
        <v>3918</v>
      </c>
      <c r="AT96" s="11" t="s">
        <v>3933</v>
      </c>
      <c r="AU96" s="11" t="s">
        <v>3933</v>
      </c>
      <c r="AV96" s="11" t="s">
        <v>3937</v>
      </c>
      <c r="AW96" s="11" t="s">
        <v>2488</v>
      </c>
      <c r="AX96" s="11" t="s">
        <v>2593</v>
      </c>
      <c r="AY96" s="11" t="s">
        <v>3948</v>
      </c>
      <c r="AZ96" s="11"/>
      <c r="BA96" s="11"/>
      <c r="BB96" s="11"/>
      <c r="BC96" s="9">
        <v>22417</v>
      </c>
      <c r="BD96" s="11" t="s">
        <v>3937</v>
      </c>
      <c r="BE96" s="9">
        <v>3129</v>
      </c>
      <c r="BF96" s="9">
        <v>1</v>
      </c>
      <c r="BG96" s="11" t="s">
        <v>3411</v>
      </c>
    </row>
    <row r="97" spans="1:59">
      <c r="A97" s="9">
        <v>136037</v>
      </c>
      <c r="B97" s="11" t="s">
        <v>3992</v>
      </c>
      <c r="C97" s="11" t="s">
        <v>4513</v>
      </c>
      <c r="D97" s="11" t="s">
        <v>1364</v>
      </c>
      <c r="E97" s="15">
        <v>1</v>
      </c>
      <c r="F97" s="11" t="s">
        <v>4235</v>
      </c>
      <c r="G97" s="9">
        <v>9500000</v>
      </c>
      <c r="H97" s="15">
        <f t="shared" si="3"/>
        <v>2065.217391304348</v>
      </c>
      <c r="I97" s="15">
        <f t="shared" si="4"/>
        <v>2065.217391304348</v>
      </c>
      <c r="J97" s="15">
        <v>2065.217391304348</v>
      </c>
      <c r="K97" s="15"/>
      <c r="L97" s="9"/>
      <c r="M97" s="9">
        <v>0</v>
      </c>
      <c r="N97" s="11" t="s">
        <v>3396</v>
      </c>
      <c r="O97" s="12">
        <v>46233</v>
      </c>
      <c r="P97" s="11" t="s">
        <v>3426</v>
      </c>
      <c r="Q97" s="11" t="s">
        <v>3952</v>
      </c>
      <c r="R97" s="11" t="s">
        <v>3952</v>
      </c>
      <c r="S97" s="11" t="s">
        <v>4229</v>
      </c>
      <c r="T97" s="9">
        <v>139251</v>
      </c>
      <c r="U97" s="9"/>
      <c r="V97" s="9"/>
      <c r="W97" s="11" t="s">
        <v>2465</v>
      </c>
      <c r="X97" s="11" t="s">
        <v>3109</v>
      </c>
      <c r="Y97" s="11" t="s">
        <v>3959</v>
      </c>
      <c r="Z97" s="11" t="s">
        <v>2343</v>
      </c>
      <c r="AA97" s="9">
        <v>0</v>
      </c>
      <c r="AB97" s="9">
        <v>1</v>
      </c>
      <c r="AC97" s="11"/>
      <c r="AD97" s="11" t="s">
        <v>2417</v>
      </c>
      <c r="AE97" s="11" t="s">
        <v>2462</v>
      </c>
      <c r="AF97" s="11" t="s">
        <v>2533</v>
      </c>
      <c r="AG97" s="11" t="s">
        <v>2598</v>
      </c>
      <c r="AH97" s="11" t="s">
        <v>2607</v>
      </c>
      <c r="AI97" s="11"/>
      <c r="AJ97" s="9">
        <v>1</v>
      </c>
      <c r="AK97" s="11" t="s">
        <v>2343</v>
      </c>
      <c r="AL97" s="11" t="s">
        <v>3107</v>
      </c>
      <c r="AM97" s="11"/>
      <c r="AN97" s="11" t="s">
        <v>2343</v>
      </c>
      <c r="AO97" s="11" t="s">
        <v>2343</v>
      </c>
      <c r="AP97" s="11"/>
      <c r="AQ97" s="12">
        <v>46233</v>
      </c>
      <c r="AR97" s="11" t="s">
        <v>3416</v>
      </c>
      <c r="AS97" s="11" t="s">
        <v>3917</v>
      </c>
      <c r="AT97" s="11" t="s">
        <v>3933</v>
      </c>
      <c r="AU97" s="11" t="s">
        <v>3933</v>
      </c>
      <c r="AV97" s="11" t="s">
        <v>3937</v>
      </c>
      <c r="AW97" s="11" t="s">
        <v>2533</v>
      </c>
      <c r="AX97" s="11" t="s">
        <v>2598</v>
      </c>
      <c r="AY97" s="11" t="s">
        <v>3948</v>
      </c>
      <c r="AZ97" s="11"/>
      <c r="BA97" s="11"/>
      <c r="BB97" s="11"/>
      <c r="BC97" s="9">
        <v>1284</v>
      </c>
      <c r="BD97" s="11" t="s">
        <v>3937</v>
      </c>
      <c r="BE97" s="9">
        <v>3726</v>
      </c>
      <c r="BF97" s="9">
        <v>1</v>
      </c>
      <c r="BG97" s="11" t="s">
        <v>3416</v>
      </c>
    </row>
    <row r="98" spans="1:59">
      <c r="A98" s="9">
        <v>136036</v>
      </c>
      <c r="B98" s="11" t="s">
        <v>4146</v>
      </c>
      <c r="C98" s="11" t="s">
        <v>4590</v>
      </c>
      <c r="D98" s="11" t="s">
        <v>1363</v>
      </c>
      <c r="E98" s="15">
        <v>1</v>
      </c>
      <c r="F98" s="11" t="s">
        <v>4235</v>
      </c>
      <c r="G98" s="9">
        <v>13500659.25</v>
      </c>
      <c r="H98" s="15">
        <f t="shared" si="3"/>
        <v>2934.9259239130433</v>
      </c>
      <c r="I98" s="15">
        <f t="shared" si="4"/>
        <v>2934.9259239130433</v>
      </c>
      <c r="J98" s="15">
        <v>2934.9259239130433</v>
      </c>
      <c r="K98" s="15"/>
      <c r="L98" s="9"/>
      <c r="M98" s="9">
        <v>0</v>
      </c>
      <c r="N98" s="11" t="s">
        <v>3396</v>
      </c>
      <c r="O98" s="12">
        <v>46233</v>
      </c>
      <c r="P98" s="11" t="s">
        <v>3426</v>
      </c>
      <c r="Q98" s="11" t="s">
        <v>3952</v>
      </c>
      <c r="R98" s="11" t="s">
        <v>3952</v>
      </c>
      <c r="S98" s="11" t="s">
        <v>4215</v>
      </c>
      <c r="T98" s="9">
        <v>139222</v>
      </c>
      <c r="U98" s="9"/>
      <c r="V98" s="9"/>
      <c r="W98" s="11" t="s">
        <v>2464</v>
      </c>
      <c r="X98" s="11" t="s">
        <v>3108</v>
      </c>
      <c r="Y98" s="11" t="s">
        <v>3958</v>
      </c>
      <c r="Z98" s="11" t="s">
        <v>2342</v>
      </c>
      <c r="AA98" s="9">
        <v>20</v>
      </c>
      <c r="AB98" s="9">
        <v>1</v>
      </c>
      <c r="AC98" s="11"/>
      <c r="AD98" s="11" t="s">
        <v>2427</v>
      </c>
      <c r="AE98" s="11" t="s">
        <v>2462</v>
      </c>
      <c r="AF98" s="11" t="s">
        <v>2510</v>
      </c>
      <c r="AG98" s="11" t="s">
        <v>2581</v>
      </c>
      <c r="AH98" s="11" t="s">
        <v>2607</v>
      </c>
      <c r="AI98" s="11"/>
      <c r="AJ98" s="9">
        <v>1</v>
      </c>
      <c r="AK98" s="11" t="s">
        <v>3062</v>
      </c>
      <c r="AL98" s="11" t="s">
        <v>3107</v>
      </c>
      <c r="AM98" s="11"/>
      <c r="AN98" s="11" t="s">
        <v>3062</v>
      </c>
      <c r="AO98" s="11" t="s">
        <v>2342</v>
      </c>
      <c r="AP98" s="11"/>
      <c r="AQ98" s="12">
        <v>46233</v>
      </c>
      <c r="AR98" s="11" t="s">
        <v>3416</v>
      </c>
      <c r="AS98" s="11" t="s">
        <v>3916</v>
      </c>
      <c r="AT98" s="11" t="s">
        <v>3933</v>
      </c>
      <c r="AU98" s="11" t="s">
        <v>3933</v>
      </c>
      <c r="AV98" s="11" t="s">
        <v>3936</v>
      </c>
      <c r="AW98" s="11" t="s">
        <v>2510</v>
      </c>
      <c r="AX98" s="11" t="s">
        <v>2581</v>
      </c>
      <c r="AY98" s="11" t="s">
        <v>3948</v>
      </c>
      <c r="AZ98" s="11"/>
      <c r="BA98" s="11"/>
      <c r="BB98" s="11"/>
      <c r="BC98" s="9">
        <v>3443</v>
      </c>
      <c r="BD98" s="11" t="s">
        <v>3936</v>
      </c>
      <c r="BE98" s="9">
        <v>1645</v>
      </c>
      <c r="BF98" s="9">
        <v>1</v>
      </c>
      <c r="BG98" s="11" t="s">
        <v>4638</v>
      </c>
    </row>
    <row r="99" spans="1:59">
      <c r="A99" s="9">
        <v>136035</v>
      </c>
      <c r="B99" s="11" t="s">
        <v>3992</v>
      </c>
      <c r="C99" s="11" t="s">
        <v>4283</v>
      </c>
      <c r="D99" s="11" t="s">
        <v>1362</v>
      </c>
      <c r="E99" s="15">
        <v>1</v>
      </c>
      <c r="F99" s="11" t="s">
        <v>4238</v>
      </c>
      <c r="G99" s="9">
        <v>7000000</v>
      </c>
      <c r="H99" s="15">
        <f t="shared" si="3"/>
        <v>1521.7391304347825</v>
      </c>
      <c r="I99" s="15">
        <f t="shared" si="4"/>
        <v>1521.7391304347825</v>
      </c>
      <c r="J99" s="15">
        <v>1521.7391304347825</v>
      </c>
      <c r="K99" s="15"/>
      <c r="L99" s="9"/>
      <c r="M99" s="9">
        <v>0</v>
      </c>
      <c r="N99" s="11" t="s">
        <v>3396</v>
      </c>
      <c r="O99" s="12">
        <v>46233</v>
      </c>
      <c r="P99" s="11" t="s">
        <v>3426</v>
      </c>
      <c r="Q99" s="11" t="s">
        <v>3952</v>
      </c>
      <c r="R99" s="11" t="s">
        <v>3952</v>
      </c>
      <c r="S99" s="11" t="s">
        <v>4221</v>
      </c>
      <c r="T99" s="9">
        <v>139217</v>
      </c>
      <c r="U99" s="9"/>
      <c r="V99" s="9"/>
      <c r="W99" s="11" t="s">
        <v>2465</v>
      </c>
      <c r="X99" s="11" t="s">
        <v>3109</v>
      </c>
      <c r="Y99" s="11" t="s">
        <v>3959</v>
      </c>
      <c r="Z99" s="11" t="s">
        <v>2070</v>
      </c>
      <c r="AA99" s="9">
        <v>0</v>
      </c>
      <c r="AB99" s="9">
        <v>1</v>
      </c>
      <c r="AC99" s="11"/>
      <c r="AD99" s="11" t="s">
        <v>2405</v>
      </c>
      <c r="AE99" s="11" t="s">
        <v>2462</v>
      </c>
      <c r="AF99" s="11" t="s">
        <v>2570</v>
      </c>
      <c r="AG99" s="11" t="s">
        <v>2593</v>
      </c>
      <c r="AH99" s="11" t="s">
        <v>2607</v>
      </c>
      <c r="AI99" s="11"/>
      <c r="AJ99" s="9">
        <v>1</v>
      </c>
      <c r="AK99" s="11" t="s">
        <v>2070</v>
      </c>
      <c r="AL99" s="11" t="s">
        <v>3107</v>
      </c>
      <c r="AM99" s="11"/>
      <c r="AN99" s="11" t="s">
        <v>2070</v>
      </c>
      <c r="AO99" s="11" t="s">
        <v>2070</v>
      </c>
      <c r="AP99" s="11" t="s">
        <v>3400</v>
      </c>
      <c r="AQ99" s="12">
        <v>46233</v>
      </c>
      <c r="AR99" s="11" t="s">
        <v>3416</v>
      </c>
      <c r="AS99" s="11" t="s">
        <v>3915</v>
      </c>
      <c r="AT99" s="11" t="s">
        <v>3933</v>
      </c>
      <c r="AU99" s="11" t="s">
        <v>3933</v>
      </c>
      <c r="AV99" s="11" t="s">
        <v>3937</v>
      </c>
      <c r="AW99" s="11" t="s">
        <v>2570</v>
      </c>
      <c r="AX99" s="11" t="s">
        <v>2593</v>
      </c>
      <c r="AY99" s="11" t="s">
        <v>3948</v>
      </c>
      <c r="AZ99" s="11"/>
      <c r="BA99" s="11"/>
      <c r="BB99" s="11"/>
      <c r="BC99" s="9">
        <v>22420</v>
      </c>
      <c r="BD99" s="11" t="s">
        <v>3937</v>
      </c>
      <c r="BE99" s="9">
        <v>3726</v>
      </c>
      <c r="BF99" s="9">
        <v>1</v>
      </c>
      <c r="BG99" s="11" t="s">
        <v>3416</v>
      </c>
    </row>
    <row r="100" spans="1:59">
      <c r="A100" s="9">
        <v>136034</v>
      </c>
      <c r="B100" s="11" t="s">
        <v>4204</v>
      </c>
      <c r="C100" s="11" t="s">
        <v>4589</v>
      </c>
      <c r="D100" s="11" t="s">
        <v>1361</v>
      </c>
      <c r="E100" s="15">
        <v>1</v>
      </c>
      <c r="F100" s="11" t="s">
        <v>4235</v>
      </c>
      <c r="G100" s="9">
        <v>1457500</v>
      </c>
      <c r="H100" s="15">
        <f t="shared" si="3"/>
        <v>316.8478260869565</v>
      </c>
      <c r="I100" s="15">
        <f t="shared" si="4"/>
        <v>316.8478260869565</v>
      </c>
      <c r="J100" s="15">
        <v>316.8478260869565</v>
      </c>
      <c r="K100" s="15"/>
      <c r="L100" s="9"/>
      <c r="M100" s="9">
        <v>0</v>
      </c>
      <c r="N100" s="11" t="s">
        <v>3396</v>
      </c>
      <c r="O100" s="12">
        <v>46233</v>
      </c>
      <c r="P100" s="11" t="s">
        <v>3428</v>
      </c>
      <c r="Q100" s="11" t="s">
        <v>3952</v>
      </c>
      <c r="R100" s="11" t="s">
        <v>3952</v>
      </c>
      <c r="S100" s="11" t="s">
        <v>4234</v>
      </c>
      <c r="T100" s="9">
        <v>139302</v>
      </c>
      <c r="U100" s="9"/>
      <c r="V100" s="9"/>
      <c r="W100" s="11" t="s">
        <v>2468</v>
      </c>
      <c r="X100" s="11" t="s">
        <v>3110</v>
      </c>
      <c r="Y100" s="11" t="s">
        <v>3960</v>
      </c>
      <c r="Z100" s="11" t="s">
        <v>2341</v>
      </c>
      <c r="AA100" s="9">
        <v>20</v>
      </c>
      <c r="AB100" s="9">
        <v>1</v>
      </c>
      <c r="AC100" s="11"/>
      <c r="AD100" s="11" t="s">
        <v>2411</v>
      </c>
      <c r="AE100" s="11" t="s">
        <v>2462</v>
      </c>
      <c r="AF100" s="11" t="s">
        <v>2576</v>
      </c>
      <c r="AG100" s="11" t="s">
        <v>2606</v>
      </c>
      <c r="AH100" s="11" t="s">
        <v>2607</v>
      </c>
      <c r="AI100" s="11"/>
      <c r="AJ100" s="9">
        <v>1</v>
      </c>
      <c r="AK100" s="11" t="s">
        <v>3061</v>
      </c>
      <c r="AL100" s="11" t="s">
        <v>3107</v>
      </c>
      <c r="AM100" s="11"/>
      <c r="AN100" s="11" t="s">
        <v>3061</v>
      </c>
      <c r="AO100" s="11" t="s">
        <v>2341</v>
      </c>
      <c r="AP100" s="11"/>
      <c r="AQ100" s="12">
        <v>46233</v>
      </c>
      <c r="AR100" s="11" t="s">
        <v>3416</v>
      </c>
      <c r="AS100" s="11"/>
      <c r="AT100" s="11" t="s">
        <v>3933</v>
      </c>
      <c r="AU100" s="11" t="s">
        <v>3934</v>
      </c>
      <c r="AV100" s="11" t="s">
        <v>3947</v>
      </c>
      <c r="AW100" s="11" t="s">
        <v>2576</v>
      </c>
      <c r="AX100" s="11" t="s">
        <v>2606</v>
      </c>
      <c r="AY100" s="11" t="s">
        <v>3948</v>
      </c>
      <c r="AZ100" s="11"/>
      <c r="BA100" s="11"/>
      <c r="BB100" s="11"/>
      <c r="BC100" s="9">
        <v>22996</v>
      </c>
      <c r="BD100" s="11" t="s">
        <v>3947</v>
      </c>
      <c r="BE100" s="9">
        <v>2544</v>
      </c>
      <c r="BF100" s="9">
        <v>1</v>
      </c>
      <c r="BG100" s="11" t="s">
        <v>4640</v>
      </c>
    </row>
    <row r="101" spans="1:59">
      <c r="A101" s="9">
        <v>136033</v>
      </c>
      <c r="B101" s="11" t="s">
        <v>3982</v>
      </c>
      <c r="C101" s="11" t="s">
        <v>4305</v>
      </c>
      <c r="D101" s="11" t="s">
        <v>1235</v>
      </c>
      <c r="E101" s="15">
        <v>1</v>
      </c>
      <c r="F101" s="11" t="s">
        <v>4235</v>
      </c>
      <c r="G101" s="9">
        <v>200000</v>
      </c>
      <c r="H101" s="15">
        <f t="shared" si="3"/>
        <v>43.478260869565219</v>
      </c>
      <c r="I101" s="15">
        <f t="shared" si="4"/>
        <v>43.478260869565219</v>
      </c>
      <c r="J101" s="15">
        <v>43.478260869565219</v>
      </c>
      <c r="K101" s="15"/>
      <c r="L101" s="9"/>
      <c r="M101" s="9">
        <v>0</v>
      </c>
      <c r="N101" s="11" t="s">
        <v>3396</v>
      </c>
      <c r="O101" s="12">
        <v>46233</v>
      </c>
      <c r="P101" s="11" t="s">
        <v>3426</v>
      </c>
      <c r="Q101" s="11" t="s">
        <v>3952</v>
      </c>
      <c r="R101" s="11" t="s">
        <v>3952</v>
      </c>
      <c r="S101" s="11" t="s">
        <v>4221</v>
      </c>
      <c r="T101" s="9">
        <v>139245</v>
      </c>
      <c r="U101" s="9"/>
      <c r="V101" s="9"/>
      <c r="W101" s="11" t="s">
        <v>2465</v>
      </c>
      <c r="X101" s="11" t="s">
        <v>3109</v>
      </c>
      <c r="Y101" s="11" t="s">
        <v>3959</v>
      </c>
      <c r="Z101" s="11" t="s">
        <v>1517</v>
      </c>
      <c r="AA101" s="9">
        <v>20</v>
      </c>
      <c r="AB101" s="9">
        <v>4</v>
      </c>
      <c r="AC101" s="11"/>
      <c r="AD101" s="11" t="s">
        <v>2405</v>
      </c>
      <c r="AE101" s="11" t="s">
        <v>2462</v>
      </c>
      <c r="AF101" s="11" t="s">
        <v>2511</v>
      </c>
      <c r="AG101" s="11" t="s">
        <v>2598</v>
      </c>
      <c r="AH101" s="11" t="s">
        <v>2607</v>
      </c>
      <c r="AI101" s="11"/>
      <c r="AJ101" s="9">
        <v>1</v>
      </c>
      <c r="AK101" s="11" t="s">
        <v>1888</v>
      </c>
      <c r="AL101" s="11" t="s">
        <v>3107</v>
      </c>
      <c r="AM101" s="11"/>
      <c r="AN101" s="11" t="s">
        <v>3271</v>
      </c>
      <c r="AO101" s="11" t="s">
        <v>3391</v>
      </c>
      <c r="AP101" s="11"/>
      <c r="AQ101" s="12">
        <v>46233</v>
      </c>
      <c r="AR101" s="11" t="s">
        <v>3416</v>
      </c>
      <c r="AS101" s="11" t="s">
        <v>3914</v>
      </c>
      <c r="AT101" s="11" t="s">
        <v>3933</v>
      </c>
      <c r="AU101" s="11" t="s">
        <v>3933</v>
      </c>
      <c r="AV101" s="11" t="s">
        <v>3937</v>
      </c>
      <c r="AW101" s="11" t="s">
        <v>2511</v>
      </c>
      <c r="AX101" s="11" t="s">
        <v>2598</v>
      </c>
      <c r="AY101" s="11" t="s">
        <v>3948</v>
      </c>
      <c r="AZ101" s="11"/>
      <c r="BA101" s="11"/>
      <c r="BB101" s="11"/>
      <c r="BC101" s="9">
        <v>22421</v>
      </c>
      <c r="BD101" s="11" t="s">
        <v>3937</v>
      </c>
      <c r="BE101" s="9">
        <v>2633</v>
      </c>
      <c r="BF101" s="9">
        <v>4</v>
      </c>
      <c r="BG101" s="11" t="s">
        <v>3416</v>
      </c>
    </row>
    <row r="102" spans="1:59">
      <c r="A102" s="9">
        <v>136033</v>
      </c>
      <c r="B102" s="11" t="s">
        <v>3982</v>
      </c>
      <c r="C102" s="11" t="s">
        <v>4305</v>
      </c>
      <c r="D102" s="11" t="s">
        <v>1233</v>
      </c>
      <c r="E102" s="15">
        <v>1</v>
      </c>
      <c r="F102" s="11" t="s">
        <v>4235</v>
      </c>
      <c r="G102" s="9">
        <v>300000</v>
      </c>
      <c r="H102" s="15">
        <f t="shared" si="3"/>
        <v>65.217391304347828</v>
      </c>
      <c r="I102" s="15">
        <f t="shared" si="4"/>
        <v>65.217391304347828</v>
      </c>
      <c r="J102" s="15">
        <v>65.217391304347828</v>
      </c>
      <c r="K102" s="15"/>
      <c r="L102" s="9"/>
      <c r="M102" s="9">
        <v>0</v>
      </c>
      <c r="N102" s="11" t="s">
        <v>3396</v>
      </c>
      <c r="O102" s="12">
        <v>46233</v>
      </c>
      <c r="P102" s="11" t="s">
        <v>3426</v>
      </c>
      <c r="Q102" s="11" t="s">
        <v>3952</v>
      </c>
      <c r="R102" s="11" t="s">
        <v>3952</v>
      </c>
      <c r="S102" s="11" t="s">
        <v>4221</v>
      </c>
      <c r="T102" s="9">
        <v>139245</v>
      </c>
      <c r="U102" s="9"/>
      <c r="V102" s="9"/>
      <c r="W102" s="11" t="s">
        <v>2465</v>
      </c>
      <c r="X102" s="11" t="s">
        <v>3109</v>
      </c>
      <c r="Y102" s="11" t="s">
        <v>3959</v>
      </c>
      <c r="Z102" s="11" t="s">
        <v>1637</v>
      </c>
      <c r="AA102" s="9">
        <v>20</v>
      </c>
      <c r="AB102" s="9">
        <v>2</v>
      </c>
      <c r="AC102" s="11"/>
      <c r="AD102" s="11" t="s">
        <v>2405</v>
      </c>
      <c r="AE102" s="11" t="s">
        <v>2462</v>
      </c>
      <c r="AF102" s="11" t="s">
        <v>2511</v>
      </c>
      <c r="AG102" s="11" t="s">
        <v>2598</v>
      </c>
      <c r="AH102" s="11" t="s">
        <v>2607</v>
      </c>
      <c r="AI102" s="11"/>
      <c r="AJ102" s="9">
        <v>1</v>
      </c>
      <c r="AK102" s="11" t="s">
        <v>1467</v>
      </c>
      <c r="AL102" s="11" t="s">
        <v>3107</v>
      </c>
      <c r="AM102" s="11"/>
      <c r="AN102" s="11" t="s">
        <v>3271</v>
      </c>
      <c r="AO102" s="11" t="s">
        <v>3391</v>
      </c>
      <c r="AP102" s="11"/>
      <c r="AQ102" s="12">
        <v>46233</v>
      </c>
      <c r="AR102" s="11" t="s">
        <v>3416</v>
      </c>
      <c r="AS102" s="11" t="s">
        <v>3914</v>
      </c>
      <c r="AT102" s="11" t="s">
        <v>3933</v>
      </c>
      <c r="AU102" s="11" t="s">
        <v>3933</v>
      </c>
      <c r="AV102" s="11" t="s">
        <v>3937</v>
      </c>
      <c r="AW102" s="11" t="s">
        <v>2511</v>
      </c>
      <c r="AX102" s="11" t="s">
        <v>2598</v>
      </c>
      <c r="AY102" s="11" t="s">
        <v>3948</v>
      </c>
      <c r="AZ102" s="11"/>
      <c r="BA102" s="11"/>
      <c r="BB102" s="11"/>
      <c r="BC102" s="9">
        <v>22421</v>
      </c>
      <c r="BD102" s="11" t="s">
        <v>3937</v>
      </c>
      <c r="BE102" s="9">
        <v>2633</v>
      </c>
      <c r="BF102" s="9">
        <v>2</v>
      </c>
      <c r="BG102" s="11" t="s">
        <v>3416</v>
      </c>
    </row>
    <row r="103" spans="1:59">
      <c r="A103" s="9">
        <v>136033</v>
      </c>
      <c r="B103" s="11" t="s">
        <v>3982</v>
      </c>
      <c r="C103" s="11" t="s">
        <v>4305</v>
      </c>
      <c r="D103" s="11" t="s">
        <v>1234</v>
      </c>
      <c r="E103" s="15">
        <v>1</v>
      </c>
      <c r="F103" s="11" t="s">
        <v>4235</v>
      </c>
      <c r="G103" s="9">
        <v>2160000</v>
      </c>
      <c r="H103" s="15">
        <f t="shared" si="3"/>
        <v>469.56521739130437</v>
      </c>
      <c r="I103" s="15">
        <f t="shared" si="4"/>
        <v>469.56521739130437</v>
      </c>
      <c r="J103" s="15">
        <v>469.56521739130437</v>
      </c>
      <c r="K103" s="15"/>
      <c r="L103" s="9"/>
      <c r="M103" s="9">
        <v>0</v>
      </c>
      <c r="N103" s="11" t="s">
        <v>3396</v>
      </c>
      <c r="O103" s="12">
        <v>46233</v>
      </c>
      <c r="P103" s="11" t="s">
        <v>3426</v>
      </c>
      <c r="Q103" s="11" t="s">
        <v>3952</v>
      </c>
      <c r="R103" s="11" t="s">
        <v>3952</v>
      </c>
      <c r="S103" s="11" t="s">
        <v>4221</v>
      </c>
      <c r="T103" s="9">
        <v>139245</v>
      </c>
      <c r="U103" s="9"/>
      <c r="V103" s="9"/>
      <c r="W103" s="11" t="s">
        <v>2465</v>
      </c>
      <c r="X103" s="11" t="s">
        <v>3109</v>
      </c>
      <c r="Y103" s="11" t="s">
        <v>3959</v>
      </c>
      <c r="Z103" s="11" t="s">
        <v>2339</v>
      </c>
      <c r="AA103" s="9">
        <v>20</v>
      </c>
      <c r="AB103" s="9">
        <v>3</v>
      </c>
      <c r="AC103" s="11"/>
      <c r="AD103" s="11" t="s">
        <v>2405</v>
      </c>
      <c r="AE103" s="11" t="s">
        <v>2462</v>
      </c>
      <c r="AF103" s="11" t="s">
        <v>2511</v>
      </c>
      <c r="AG103" s="11" t="s">
        <v>2598</v>
      </c>
      <c r="AH103" s="11" t="s">
        <v>2607</v>
      </c>
      <c r="AI103" s="11"/>
      <c r="AJ103" s="9">
        <v>1</v>
      </c>
      <c r="AK103" s="11" t="s">
        <v>3059</v>
      </c>
      <c r="AL103" s="11" t="s">
        <v>3107</v>
      </c>
      <c r="AM103" s="11"/>
      <c r="AN103" s="11" t="s">
        <v>3271</v>
      </c>
      <c r="AO103" s="11" t="s">
        <v>3391</v>
      </c>
      <c r="AP103" s="11"/>
      <c r="AQ103" s="12">
        <v>46233</v>
      </c>
      <c r="AR103" s="11" t="s">
        <v>3416</v>
      </c>
      <c r="AS103" s="11" t="s">
        <v>3914</v>
      </c>
      <c r="AT103" s="11" t="s">
        <v>3933</v>
      </c>
      <c r="AU103" s="11" t="s">
        <v>3933</v>
      </c>
      <c r="AV103" s="11" t="s">
        <v>3937</v>
      </c>
      <c r="AW103" s="11" t="s">
        <v>2511</v>
      </c>
      <c r="AX103" s="11" t="s">
        <v>2598</v>
      </c>
      <c r="AY103" s="11" t="s">
        <v>3948</v>
      </c>
      <c r="AZ103" s="11"/>
      <c r="BA103" s="11"/>
      <c r="BB103" s="11"/>
      <c r="BC103" s="9">
        <v>22421</v>
      </c>
      <c r="BD103" s="11" t="s">
        <v>3937</v>
      </c>
      <c r="BE103" s="9">
        <v>2633</v>
      </c>
      <c r="BF103" s="9">
        <v>3</v>
      </c>
      <c r="BG103" s="11" t="s">
        <v>3416</v>
      </c>
    </row>
    <row r="104" spans="1:59">
      <c r="A104" s="9">
        <v>136033</v>
      </c>
      <c r="B104" s="11" t="s">
        <v>3982</v>
      </c>
      <c r="C104" s="11" t="s">
        <v>4305</v>
      </c>
      <c r="D104" s="11" t="s">
        <v>1232</v>
      </c>
      <c r="E104" s="15">
        <v>1</v>
      </c>
      <c r="F104" s="11" t="s">
        <v>4235</v>
      </c>
      <c r="G104" s="9">
        <v>3500000</v>
      </c>
      <c r="H104" s="15">
        <f t="shared" si="3"/>
        <v>760.86956521739125</v>
      </c>
      <c r="I104" s="15">
        <f t="shared" si="4"/>
        <v>760.86956521739125</v>
      </c>
      <c r="J104" s="15">
        <v>760.86956521739125</v>
      </c>
      <c r="K104" s="15"/>
      <c r="L104" s="9"/>
      <c r="M104" s="9">
        <v>0</v>
      </c>
      <c r="N104" s="11" t="s">
        <v>3396</v>
      </c>
      <c r="O104" s="12">
        <v>46233</v>
      </c>
      <c r="P104" s="11" t="s">
        <v>3426</v>
      </c>
      <c r="Q104" s="11" t="s">
        <v>3952</v>
      </c>
      <c r="R104" s="11" t="s">
        <v>3952</v>
      </c>
      <c r="S104" s="11" t="s">
        <v>4221</v>
      </c>
      <c r="T104" s="9">
        <v>139245</v>
      </c>
      <c r="U104" s="9"/>
      <c r="V104" s="9"/>
      <c r="W104" s="11" t="s">
        <v>2465</v>
      </c>
      <c r="X104" s="11" t="s">
        <v>3109</v>
      </c>
      <c r="Y104" s="11" t="s">
        <v>3959</v>
      </c>
      <c r="Z104" s="11" t="s">
        <v>2338</v>
      </c>
      <c r="AA104" s="9">
        <v>20</v>
      </c>
      <c r="AB104" s="9">
        <v>1</v>
      </c>
      <c r="AC104" s="11"/>
      <c r="AD104" s="11" t="s">
        <v>2405</v>
      </c>
      <c r="AE104" s="11" t="s">
        <v>2462</v>
      </c>
      <c r="AF104" s="11" t="s">
        <v>2511</v>
      </c>
      <c r="AG104" s="11" t="s">
        <v>2598</v>
      </c>
      <c r="AH104" s="11" t="s">
        <v>2607</v>
      </c>
      <c r="AI104" s="11"/>
      <c r="AJ104" s="9">
        <v>1</v>
      </c>
      <c r="AK104" s="11" t="s">
        <v>2170</v>
      </c>
      <c r="AL104" s="11" t="s">
        <v>3107</v>
      </c>
      <c r="AM104" s="11"/>
      <c r="AN104" s="11" t="s">
        <v>3271</v>
      </c>
      <c r="AO104" s="11" t="s">
        <v>3391</v>
      </c>
      <c r="AP104" s="11"/>
      <c r="AQ104" s="12">
        <v>46233</v>
      </c>
      <c r="AR104" s="11" t="s">
        <v>3416</v>
      </c>
      <c r="AS104" s="11" t="s">
        <v>3914</v>
      </c>
      <c r="AT104" s="11" t="s">
        <v>3933</v>
      </c>
      <c r="AU104" s="11" t="s">
        <v>3933</v>
      </c>
      <c r="AV104" s="11" t="s">
        <v>3937</v>
      </c>
      <c r="AW104" s="11" t="s">
        <v>2511</v>
      </c>
      <c r="AX104" s="11" t="s">
        <v>2598</v>
      </c>
      <c r="AY104" s="11" t="s">
        <v>3948</v>
      </c>
      <c r="AZ104" s="11"/>
      <c r="BA104" s="11"/>
      <c r="BB104" s="11"/>
      <c r="BC104" s="9">
        <v>22421</v>
      </c>
      <c r="BD104" s="11" t="s">
        <v>3937</v>
      </c>
      <c r="BE104" s="9">
        <v>2633</v>
      </c>
      <c r="BF104" s="9">
        <v>1</v>
      </c>
      <c r="BG104" s="11" t="s">
        <v>3416</v>
      </c>
    </row>
    <row r="105" spans="1:59">
      <c r="A105" s="9">
        <v>136032</v>
      </c>
      <c r="B105" s="11" t="s">
        <v>4088</v>
      </c>
      <c r="C105" s="11" t="s">
        <v>4588</v>
      </c>
      <c r="D105" s="11" t="s">
        <v>1360</v>
      </c>
      <c r="E105" s="15">
        <v>3</v>
      </c>
      <c r="F105" s="11" t="s">
        <v>4237</v>
      </c>
      <c r="G105" s="9">
        <v>2500000</v>
      </c>
      <c r="H105" s="15">
        <f t="shared" si="3"/>
        <v>543.47826086956525</v>
      </c>
      <c r="I105" s="15">
        <f t="shared" si="4"/>
        <v>1630.4347826086957</v>
      </c>
      <c r="J105" s="15">
        <v>1630.4347826086957</v>
      </c>
      <c r="K105" s="15"/>
      <c r="L105" s="9"/>
      <c r="M105" s="9">
        <v>0</v>
      </c>
      <c r="N105" s="11" t="s">
        <v>3396</v>
      </c>
      <c r="O105" s="12">
        <v>46233</v>
      </c>
      <c r="P105" s="11" t="s">
        <v>3426</v>
      </c>
      <c r="Q105" s="11" t="s">
        <v>3952</v>
      </c>
      <c r="R105" s="11" t="s">
        <v>3952</v>
      </c>
      <c r="S105" s="11" t="s">
        <v>4221</v>
      </c>
      <c r="T105" s="9">
        <v>139230</v>
      </c>
      <c r="U105" s="9"/>
      <c r="V105" s="9"/>
      <c r="W105" s="11" t="s">
        <v>2465</v>
      </c>
      <c r="X105" s="11" t="s">
        <v>3109</v>
      </c>
      <c r="Y105" s="11" t="s">
        <v>3959</v>
      </c>
      <c r="Z105" s="11" t="s">
        <v>1596</v>
      </c>
      <c r="AA105" s="9">
        <v>20</v>
      </c>
      <c r="AB105" s="9">
        <v>1</v>
      </c>
      <c r="AC105" s="11"/>
      <c r="AD105" s="11" t="s">
        <v>2425</v>
      </c>
      <c r="AE105" s="11" t="s">
        <v>2462</v>
      </c>
      <c r="AF105" s="11" t="s">
        <v>2509</v>
      </c>
      <c r="AG105" s="11" t="s">
        <v>2593</v>
      </c>
      <c r="AH105" s="11" t="s">
        <v>2607</v>
      </c>
      <c r="AI105" s="11"/>
      <c r="AJ105" s="9">
        <v>3</v>
      </c>
      <c r="AK105" s="11" t="s">
        <v>1602</v>
      </c>
      <c r="AL105" s="11" t="s">
        <v>3107</v>
      </c>
      <c r="AM105" s="11"/>
      <c r="AN105" s="11" t="s">
        <v>3270</v>
      </c>
      <c r="AO105" s="11" t="s">
        <v>3390</v>
      </c>
      <c r="AP105" s="11"/>
      <c r="AQ105" s="12">
        <v>46233</v>
      </c>
      <c r="AR105" s="11" t="s">
        <v>3416</v>
      </c>
      <c r="AS105" s="11" t="s">
        <v>3913</v>
      </c>
      <c r="AT105" s="11" t="s">
        <v>3933</v>
      </c>
      <c r="AU105" s="11" t="s">
        <v>3934</v>
      </c>
      <c r="AV105" s="11" t="s">
        <v>3937</v>
      </c>
      <c r="AW105" s="11" t="s">
        <v>2509</v>
      </c>
      <c r="AX105" s="11" t="s">
        <v>2593</v>
      </c>
      <c r="AY105" s="11" t="s">
        <v>3948</v>
      </c>
      <c r="AZ105" s="11"/>
      <c r="BA105" s="11"/>
      <c r="BB105" s="11"/>
      <c r="BC105" s="9">
        <v>7676</v>
      </c>
      <c r="BD105" s="11" t="s">
        <v>3937</v>
      </c>
      <c r="BE105" s="9">
        <v>1</v>
      </c>
      <c r="BF105" s="9">
        <v>1</v>
      </c>
      <c r="BG105" s="11" t="s">
        <v>4639</v>
      </c>
    </row>
    <row r="106" spans="1:59">
      <c r="A106" s="9">
        <v>136031</v>
      </c>
      <c r="B106" s="11" t="s">
        <v>4017</v>
      </c>
      <c r="C106" s="11" t="s">
        <v>4576</v>
      </c>
      <c r="D106" s="11" t="s">
        <v>1347</v>
      </c>
      <c r="E106" s="15">
        <v>220</v>
      </c>
      <c r="F106" s="11" t="s">
        <v>4237</v>
      </c>
      <c r="G106" s="9">
        <v>333.34</v>
      </c>
      <c r="H106" s="15">
        <f t="shared" si="3"/>
        <v>7.2465217391304348E-2</v>
      </c>
      <c r="I106" s="15">
        <f t="shared" si="4"/>
        <v>15.942347826086957</v>
      </c>
      <c r="J106" s="15">
        <v>15.942347826086957</v>
      </c>
      <c r="K106" s="15"/>
      <c r="L106" s="9"/>
      <c r="M106" s="9">
        <v>5</v>
      </c>
      <c r="N106" s="11" t="s">
        <v>3396</v>
      </c>
      <c r="O106" s="12">
        <v>46233</v>
      </c>
      <c r="P106" s="11" t="s">
        <v>3426</v>
      </c>
      <c r="Q106" s="11" t="s">
        <v>3952</v>
      </c>
      <c r="R106" s="11" t="s">
        <v>3952</v>
      </c>
      <c r="S106" s="11" t="s">
        <v>4214</v>
      </c>
      <c r="T106" s="9">
        <v>139312</v>
      </c>
      <c r="U106" s="9"/>
      <c r="V106" s="9"/>
      <c r="W106" s="11" t="s">
        <v>2466</v>
      </c>
      <c r="X106" s="11" t="s">
        <v>3110</v>
      </c>
      <c r="Y106" s="11" t="s">
        <v>3960</v>
      </c>
      <c r="Z106" s="11" t="s">
        <v>2324</v>
      </c>
      <c r="AA106" s="9">
        <v>20</v>
      </c>
      <c r="AB106" s="9">
        <v>13</v>
      </c>
      <c r="AC106" s="11"/>
      <c r="AD106" s="11" t="s">
        <v>2427</v>
      </c>
      <c r="AE106" s="11" t="s">
        <v>2462</v>
      </c>
      <c r="AF106" s="11" t="s">
        <v>2472</v>
      </c>
      <c r="AG106" s="11" t="s">
        <v>2583</v>
      </c>
      <c r="AH106" s="11" t="s">
        <v>2607</v>
      </c>
      <c r="AI106" s="11"/>
      <c r="AJ106" s="9">
        <v>220</v>
      </c>
      <c r="AK106" s="11" t="s">
        <v>3046</v>
      </c>
      <c r="AL106" s="11" t="s">
        <v>3107</v>
      </c>
      <c r="AM106" s="11"/>
      <c r="AN106" s="11" t="s">
        <v>3269</v>
      </c>
      <c r="AO106" s="11" t="s">
        <v>3389</v>
      </c>
      <c r="AP106" s="11"/>
      <c r="AQ106" s="12">
        <v>46233</v>
      </c>
      <c r="AR106" s="11" t="s">
        <v>3416</v>
      </c>
      <c r="AS106" s="11" t="s">
        <v>3904</v>
      </c>
      <c r="AT106" s="11" t="s">
        <v>3933</v>
      </c>
      <c r="AU106" s="11" t="s">
        <v>3934</v>
      </c>
      <c r="AV106" s="11" t="s">
        <v>3938</v>
      </c>
      <c r="AW106" s="11" t="s">
        <v>2472</v>
      </c>
      <c r="AX106" s="11" t="s">
        <v>2583</v>
      </c>
      <c r="AY106" s="11" t="s">
        <v>3948</v>
      </c>
      <c r="AZ106" s="11"/>
      <c r="BA106" s="11"/>
      <c r="BB106" s="11"/>
      <c r="BC106" s="9">
        <v>12295</v>
      </c>
      <c r="BD106" s="11" t="s">
        <v>3938</v>
      </c>
      <c r="BE106" s="9">
        <v>3052</v>
      </c>
      <c r="BF106" s="9">
        <v>13</v>
      </c>
      <c r="BG106" s="11" t="s">
        <v>3426</v>
      </c>
    </row>
    <row r="107" spans="1:59">
      <c r="A107" s="9">
        <v>136031</v>
      </c>
      <c r="B107" s="11" t="s">
        <v>4017</v>
      </c>
      <c r="C107" s="11" t="s">
        <v>4567</v>
      </c>
      <c r="D107" s="11" t="s">
        <v>1336</v>
      </c>
      <c r="E107" s="15">
        <v>640</v>
      </c>
      <c r="F107" s="11" t="s">
        <v>4237</v>
      </c>
      <c r="G107" s="9">
        <v>625</v>
      </c>
      <c r="H107" s="15">
        <f t="shared" si="3"/>
        <v>0.1358695652173913</v>
      </c>
      <c r="I107" s="15">
        <f t="shared" si="4"/>
        <v>86.956521739130437</v>
      </c>
      <c r="J107" s="15">
        <v>86.956521739130437</v>
      </c>
      <c r="K107" s="15"/>
      <c r="L107" s="9"/>
      <c r="M107" s="9">
        <v>5</v>
      </c>
      <c r="N107" s="11" t="s">
        <v>3396</v>
      </c>
      <c r="O107" s="12">
        <v>46233</v>
      </c>
      <c r="P107" s="11" t="s">
        <v>3426</v>
      </c>
      <c r="Q107" s="11" t="s">
        <v>3952</v>
      </c>
      <c r="R107" s="11" t="s">
        <v>3952</v>
      </c>
      <c r="S107" s="11" t="s">
        <v>4214</v>
      </c>
      <c r="T107" s="9">
        <v>139312</v>
      </c>
      <c r="U107" s="9"/>
      <c r="V107" s="9"/>
      <c r="W107" s="11" t="s">
        <v>2466</v>
      </c>
      <c r="X107" s="11" t="s">
        <v>3110</v>
      </c>
      <c r="Y107" s="11" t="s">
        <v>3960</v>
      </c>
      <c r="Z107" s="11" t="s">
        <v>1696</v>
      </c>
      <c r="AA107" s="9">
        <v>20</v>
      </c>
      <c r="AB107" s="9">
        <v>26</v>
      </c>
      <c r="AC107" s="11"/>
      <c r="AD107" s="11" t="s">
        <v>2427</v>
      </c>
      <c r="AE107" s="11" t="s">
        <v>2462</v>
      </c>
      <c r="AF107" s="11" t="s">
        <v>2472</v>
      </c>
      <c r="AG107" s="11" t="s">
        <v>2583</v>
      </c>
      <c r="AH107" s="11" t="s">
        <v>2607</v>
      </c>
      <c r="AI107" s="11"/>
      <c r="AJ107" s="9">
        <v>640</v>
      </c>
      <c r="AK107" s="11" t="s">
        <v>1776</v>
      </c>
      <c r="AL107" s="11" t="s">
        <v>3107</v>
      </c>
      <c r="AM107" s="11"/>
      <c r="AN107" s="11" t="s">
        <v>3269</v>
      </c>
      <c r="AO107" s="11" t="s">
        <v>3389</v>
      </c>
      <c r="AP107" s="11"/>
      <c r="AQ107" s="12">
        <v>46233</v>
      </c>
      <c r="AR107" s="11" t="s">
        <v>3416</v>
      </c>
      <c r="AS107" s="11" t="s">
        <v>3904</v>
      </c>
      <c r="AT107" s="11" t="s">
        <v>3933</v>
      </c>
      <c r="AU107" s="11" t="s">
        <v>3934</v>
      </c>
      <c r="AV107" s="11" t="s">
        <v>3938</v>
      </c>
      <c r="AW107" s="11" t="s">
        <v>2472</v>
      </c>
      <c r="AX107" s="11" t="s">
        <v>2583</v>
      </c>
      <c r="AY107" s="11" t="s">
        <v>3948</v>
      </c>
      <c r="AZ107" s="11"/>
      <c r="BA107" s="11"/>
      <c r="BB107" s="11"/>
      <c r="BC107" s="9">
        <v>12282</v>
      </c>
      <c r="BD107" s="11" t="s">
        <v>3938</v>
      </c>
      <c r="BE107" s="9">
        <v>3052</v>
      </c>
      <c r="BF107" s="9">
        <v>26</v>
      </c>
      <c r="BG107" s="11" t="s">
        <v>3426</v>
      </c>
    </row>
    <row r="108" spans="1:59">
      <c r="A108" s="9">
        <v>136031</v>
      </c>
      <c r="B108" s="11" t="s">
        <v>4017</v>
      </c>
      <c r="C108" s="11" t="s">
        <v>4570</v>
      </c>
      <c r="D108" s="11" t="s">
        <v>1339</v>
      </c>
      <c r="E108" s="15">
        <v>29</v>
      </c>
      <c r="F108" s="11" t="s">
        <v>4237</v>
      </c>
      <c r="G108" s="9">
        <v>833.33</v>
      </c>
      <c r="H108" s="15">
        <f t="shared" si="3"/>
        <v>0.18115869565217393</v>
      </c>
      <c r="I108" s="15">
        <f t="shared" si="4"/>
        <v>5.2536021739130438</v>
      </c>
      <c r="J108" s="15">
        <v>5.2536021739130438</v>
      </c>
      <c r="K108" s="15"/>
      <c r="L108" s="9"/>
      <c r="M108" s="9">
        <v>5</v>
      </c>
      <c r="N108" s="11" t="s">
        <v>3396</v>
      </c>
      <c r="O108" s="12">
        <v>46233</v>
      </c>
      <c r="P108" s="11" t="s">
        <v>3426</v>
      </c>
      <c r="Q108" s="11" t="s">
        <v>3952</v>
      </c>
      <c r="R108" s="11" t="s">
        <v>3952</v>
      </c>
      <c r="S108" s="11" t="s">
        <v>4214</v>
      </c>
      <c r="T108" s="9">
        <v>139312</v>
      </c>
      <c r="U108" s="9"/>
      <c r="V108" s="9"/>
      <c r="W108" s="11" t="s">
        <v>2466</v>
      </c>
      <c r="X108" s="11" t="s">
        <v>3110</v>
      </c>
      <c r="Y108" s="11" t="s">
        <v>3960</v>
      </c>
      <c r="Z108" s="11" t="s">
        <v>2315</v>
      </c>
      <c r="AA108" s="9">
        <v>20</v>
      </c>
      <c r="AB108" s="9">
        <v>4</v>
      </c>
      <c r="AC108" s="11"/>
      <c r="AD108" s="11" t="s">
        <v>2427</v>
      </c>
      <c r="AE108" s="11" t="s">
        <v>2462</v>
      </c>
      <c r="AF108" s="11" t="s">
        <v>2472</v>
      </c>
      <c r="AG108" s="11" t="s">
        <v>2583</v>
      </c>
      <c r="AH108" s="11" t="s">
        <v>2607</v>
      </c>
      <c r="AI108" s="11"/>
      <c r="AJ108" s="9">
        <v>29</v>
      </c>
      <c r="AK108" s="11" t="s">
        <v>3037</v>
      </c>
      <c r="AL108" s="11" t="s">
        <v>3107</v>
      </c>
      <c r="AM108" s="11"/>
      <c r="AN108" s="11" t="s">
        <v>3269</v>
      </c>
      <c r="AO108" s="11" t="s">
        <v>3389</v>
      </c>
      <c r="AP108" s="11"/>
      <c r="AQ108" s="12">
        <v>46233</v>
      </c>
      <c r="AR108" s="11" t="s">
        <v>3416</v>
      </c>
      <c r="AS108" s="11" t="s">
        <v>3904</v>
      </c>
      <c r="AT108" s="11" t="s">
        <v>3933</v>
      </c>
      <c r="AU108" s="11" t="s">
        <v>3934</v>
      </c>
      <c r="AV108" s="11" t="s">
        <v>3938</v>
      </c>
      <c r="AW108" s="11" t="s">
        <v>2472</v>
      </c>
      <c r="AX108" s="11" t="s">
        <v>2583</v>
      </c>
      <c r="AY108" s="11" t="s">
        <v>3948</v>
      </c>
      <c r="AZ108" s="11"/>
      <c r="BA108" s="11"/>
      <c r="BB108" s="11"/>
      <c r="BC108" s="9">
        <v>9522</v>
      </c>
      <c r="BD108" s="11" t="s">
        <v>3938</v>
      </c>
      <c r="BE108" s="9">
        <v>3052</v>
      </c>
      <c r="BF108" s="9">
        <v>4</v>
      </c>
      <c r="BG108" s="11" t="s">
        <v>3426</v>
      </c>
    </row>
    <row r="109" spans="1:59">
      <c r="A109" s="9">
        <v>136031</v>
      </c>
      <c r="B109" s="11" t="s">
        <v>4017</v>
      </c>
      <c r="C109" s="11" t="s">
        <v>4568</v>
      </c>
      <c r="D109" s="11" t="s">
        <v>1337</v>
      </c>
      <c r="E109" s="15">
        <v>751</v>
      </c>
      <c r="F109" s="11" t="s">
        <v>4237</v>
      </c>
      <c r="G109" s="9">
        <v>833.33</v>
      </c>
      <c r="H109" s="15">
        <f t="shared" si="3"/>
        <v>0.18115869565217393</v>
      </c>
      <c r="I109" s="15">
        <f t="shared" si="4"/>
        <v>136.05018043478262</v>
      </c>
      <c r="J109" s="15">
        <v>136.05018043478262</v>
      </c>
      <c r="K109" s="15"/>
      <c r="L109" s="9"/>
      <c r="M109" s="9">
        <v>5</v>
      </c>
      <c r="N109" s="11" t="s">
        <v>3396</v>
      </c>
      <c r="O109" s="12">
        <v>46233</v>
      </c>
      <c r="P109" s="11" t="s">
        <v>3426</v>
      </c>
      <c r="Q109" s="11" t="s">
        <v>3952</v>
      </c>
      <c r="R109" s="11" t="s">
        <v>3952</v>
      </c>
      <c r="S109" s="11" t="s">
        <v>4214</v>
      </c>
      <c r="T109" s="9">
        <v>139312</v>
      </c>
      <c r="U109" s="9"/>
      <c r="V109" s="9"/>
      <c r="W109" s="11" t="s">
        <v>2466</v>
      </c>
      <c r="X109" s="11" t="s">
        <v>3110</v>
      </c>
      <c r="Y109" s="11" t="s">
        <v>3960</v>
      </c>
      <c r="Z109" s="11" t="s">
        <v>2312</v>
      </c>
      <c r="AA109" s="9">
        <v>20</v>
      </c>
      <c r="AB109" s="9">
        <v>1</v>
      </c>
      <c r="AC109" s="11"/>
      <c r="AD109" s="11" t="s">
        <v>2433</v>
      </c>
      <c r="AE109" s="11" t="s">
        <v>2462</v>
      </c>
      <c r="AF109" s="11" t="s">
        <v>2472</v>
      </c>
      <c r="AG109" s="11" t="s">
        <v>2583</v>
      </c>
      <c r="AH109" s="11" t="s">
        <v>2607</v>
      </c>
      <c r="AI109" s="11"/>
      <c r="AJ109" s="9">
        <v>751</v>
      </c>
      <c r="AK109" s="11" t="s">
        <v>3034</v>
      </c>
      <c r="AL109" s="11" t="s">
        <v>3107</v>
      </c>
      <c r="AM109" s="11"/>
      <c r="AN109" s="11" t="s">
        <v>3269</v>
      </c>
      <c r="AO109" s="11" t="s">
        <v>3389</v>
      </c>
      <c r="AP109" s="11"/>
      <c r="AQ109" s="12">
        <v>46233</v>
      </c>
      <c r="AR109" s="11" t="s">
        <v>3416</v>
      </c>
      <c r="AS109" s="11" t="s">
        <v>3904</v>
      </c>
      <c r="AT109" s="11" t="s">
        <v>3933</v>
      </c>
      <c r="AU109" s="11" t="s">
        <v>3934</v>
      </c>
      <c r="AV109" s="11" t="s">
        <v>3938</v>
      </c>
      <c r="AW109" s="11" t="s">
        <v>2472</v>
      </c>
      <c r="AX109" s="11" t="s">
        <v>2583</v>
      </c>
      <c r="AY109" s="11" t="s">
        <v>3948</v>
      </c>
      <c r="AZ109" s="11"/>
      <c r="BA109" s="11"/>
      <c r="BB109" s="11"/>
      <c r="BC109" s="9">
        <v>13362</v>
      </c>
      <c r="BD109" s="11" t="s">
        <v>3938</v>
      </c>
      <c r="BE109" s="9">
        <v>3052</v>
      </c>
      <c r="BF109" s="9">
        <v>1</v>
      </c>
      <c r="BG109" s="11" t="s">
        <v>3426</v>
      </c>
    </row>
    <row r="110" spans="1:59">
      <c r="A110" s="9">
        <v>136031</v>
      </c>
      <c r="B110" s="11" t="s">
        <v>4017</v>
      </c>
      <c r="C110" s="11" t="s">
        <v>4572</v>
      </c>
      <c r="D110" s="11" t="s">
        <v>1343</v>
      </c>
      <c r="E110" s="15">
        <v>1074</v>
      </c>
      <c r="F110" s="11" t="s">
        <v>4237</v>
      </c>
      <c r="G110" s="9">
        <v>1166.67</v>
      </c>
      <c r="H110" s="15">
        <f t="shared" si="3"/>
        <v>0.25362391304347826</v>
      </c>
      <c r="I110" s="15">
        <f t="shared" si="4"/>
        <v>272.39208260869566</v>
      </c>
      <c r="J110" s="15">
        <v>272.39208260869566</v>
      </c>
      <c r="K110" s="15"/>
      <c r="L110" s="9"/>
      <c r="M110" s="9">
        <v>5</v>
      </c>
      <c r="N110" s="11" t="s">
        <v>3396</v>
      </c>
      <c r="O110" s="12">
        <v>46233</v>
      </c>
      <c r="P110" s="11" t="s">
        <v>3426</v>
      </c>
      <c r="Q110" s="11" t="s">
        <v>3952</v>
      </c>
      <c r="R110" s="11" t="s">
        <v>3952</v>
      </c>
      <c r="S110" s="11" t="s">
        <v>4214</v>
      </c>
      <c r="T110" s="9">
        <v>139312</v>
      </c>
      <c r="U110" s="9"/>
      <c r="V110" s="9"/>
      <c r="W110" s="11" t="s">
        <v>2466</v>
      </c>
      <c r="X110" s="11" t="s">
        <v>3110</v>
      </c>
      <c r="Y110" s="11" t="s">
        <v>3960</v>
      </c>
      <c r="Z110" s="11" t="s">
        <v>2320</v>
      </c>
      <c r="AA110" s="9">
        <v>20</v>
      </c>
      <c r="AB110" s="9">
        <v>9</v>
      </c>
      <c r="AC110" s="11"/>
      <c r="AD110" s="11" t="s">
        <v>2433</v>
      </c>
      <c r="AE110" s="11" t="s">
        <v>2462</v>
      </c>
      <c r="AF110" s="11" t="s">
        <v>2472</v>
      </c>
      <c r="AG110" s="11" t="s">
        <v>2583</v>
      </c>
      <c r="AH110" s="11" t="s">
        <v>2607</v>
      </c>
      <c r="AI110" s="11"/>
      <c r="AJ110" s="9">
        <v>1074</v>
      </c>
      <c r="AK110" s="11" t="s">
        <v>3042</v>
      </c>
      <c r="AL110" s="11" t="s">
        <v>3107</v>
      </c>
      <c r="AM110" s="11"/>
      <c r="AN110" s="11" t="s">
        <v>3269</v>
      </c>
      <c r="AO110" s="11" t="s">
        <v>3389</v>
      </c>
      <c r="AP110" s="11"/>
      <c r="AQ110" s="12">
        <v>46233</v>
      </c>
      <c r="AR110" s="11" t="s">
        <v>3416</v>
      </c>
      <c r="AS110" s="11" t="s">
        <v>3904</v>
      </c>
      <c r="AT110" s="11" t="s">
        <v>3933</v>
      </c>
      <c r="AU110" s="11" t="s">
        <v>3934</v>
      </c>
      <c r="AV110" s="11" t="s">
        <v>3938</v>
      </c>
      <c r="AW110" s="11" t="s">
        <v>2472</v>
      </c>
      <c r="AX110" s="11" t="s">
        <v>2583</v>
      </c>
      <c r="AY110" s="11" t="s">
        <v>3948</v>
      </c>
      <c r="AZ110" s="11"/>
      <c r="BA110" s="11"/>
      <c r="BB110" s="11"/>
      <c r="BC110" s="9">
        <v>13363</v>
      </c>
      <c r="BD110" s="11" t="s">
        <v>3938</v>
      </c>
      <c r="BE110" s="9">
        <v>3052</v>
      </c>
      <c r="BF110" s="9">
        <v>9</v>
      </c>
      <c r="BG110" s="11" t="s">
        <v>3426</v>
      </c>
    </row>
    <row r="111" spans="1:59">
      <c r="A111" s="9">
        <v>136031</v>
      </c>
      <c r="B111" s="11" t="s">
        <v>4017</v>
      </c>
      <c r="C111" s="11" t="s">
        <v>4581</v>
      </c>
      <c r="D111" s="11" t="s">
        <v>1352</v>
      </c>
      <c r="E111" s="15">
        <v>327</v>
      </c>
      <c r="F111" s="11" t="s">
        <v>4237</v>
      </c>
      <c r="G111" s="9">
        <v>1250</v>
      </c>
      <c r="H111" s="15">
        <f t="shared" si="3"/>
        <v>0.27173913043478259</v>
      </c>
      <c r="I111" s="15">
        <f t="shared" si="4"/>
        <v>88.858695652173907</v>
      </c>
      <c r="J111" s="15">
        <v>88.858695652173907</v>
      </c>
      <c r="K111" s="15"/>
      <c r="L111" s="9"/>
      <c r="M111" s="9">
        <v>5</v>
      </c>
      <c r="N111" s="11" t="s">
        <v>3396</v>
      </c>
      <c r="O111" s="12">
        <v>46233</v>
      </c>
      <c r="P111" s="11" t="s">
        <v>3426</v>
      </c>
      <c r="Q111" s="11" t="s">
        <v>3952</v>
      </c>
      <c r="R111" s="11" t="s">
        <v>3952</v>
      </c>
      <c r="S111" s="11" t="s">
        <v>4214</v>
      </c>
      <c r="T111" s="9">
        <v>139312</v>
      </c>
      <c r="U111" s="9"/>
      <c r="V111" s="9"/>
      <c r="W111" s="11" t="s">
        <v>2466</v>
      </c>
      <c r="X111" s="11" t="s">
        <v>3110</v>
      </c>
      <c r="Y111" s="11" t="s">
        <v>3960</v>
      </c>
      <c r="Z111" s="11" t="s">
        <v>2329</v>
      </c>
      <c r="AA111" s="9">
        <v>20</v>
      </c>
      <c r="AB111" s="9">
        <v>18</v>
      </c>
      <c r="AC111" s="11"/>
      <c r="AD111" s="11" t="s">
        <v>2427</v>
      </c>
      <c r="AE111" s="11" t="s">
        <v>2462</v>
      </c>
      <c r="AF111" s="11" t="s">
        <v>2472</v>
      </c>
      <c r="AG111" s="11" t="s">
        <v>2583</v>
      </c>
      <c r="AH111" s="11" t="s">
        <v>2607</v>
      </c>
      <c r="AI111" s="11"/>
      <c r="AJ111" s="9">
        <v>327</v>
      </c>
      <c r="AK111" s="11" t="s">
        <v>3051</v>
      </c>
      <c r="AL111" s="11" t="s">
        <v>3107</v>
      </c>
      <c r="AM111" s="11"/>
      <c r="AN111" s="11" t="s">
        <v>3269</v>
      </c>
      <c r="AO111" s="11" t="s">
        <v>3389</v>
      </c>
      <c r="AP111" s="11"/>
      <c r="AQ111" s="12">
        <v>46233</v>
      </c>
      <c r="AR111" s="11" t="s">
        <v>3416</v>
      </c>
      <c r="AS111" s="11" t="s">
        <v>3904</v>
      </c>
      <c r="AT111" s="11" t="s">
        <v>3933</v>
      </c>
      <c r="AU111" s="11" t="s">
        <v>3934</v>
      </c>
      <c r="AV111" s="11" t="s">
        <v>3938</v>
      </c>
      <c r="AW111" s="11" t="s">
        <v>2472</v>
      </c>
      <c r="AX111" s="11" t="s">
        <v>2583</v>
      </c>
      <c r="AY111" s="11" t="s">
        <v>3948</v>
      </c>
      <c r="AZ111" s="11"/>
      <c r="BA111" s="11"/>
      <c r="BB111" s="11"/>
      <c r="BC111" s="9">
        <v>7866</v>
      </c>
      <c r="BD111" s="11" t="s">
        <v>3938</v>
      </c>
      <c r="BE111" s="9">
        <v>3052</v>
      </c>
      <c r="BF111" s="9">
        <v>18</v>
      </c>
      <c r="BG111" s="11" t="s">
        <v>3426</v>
      </c>
    </row>
    <row r="112" spans="1:59">
      <c r="A112" s="9">
        <v>136031</v>
      </c>
      <c r="B112" s="11" t="s">
        <v>4017</v>
      </c>
      <c r="C112" s="11" t="s">
        <v>1342</v>
      </c>
      <c r="D112" s="11" t="s">
        <v>1342</v>
      </c>
      <c r="E112" s="15">
        <v>500</v>
      </c>
      <c r="F112" s="11" t="s">
        <v>4236</v>
      </c>
      <c r="G112" s="9">
        <v>1250</v>
      </c>
      <c r="H112" s="15">
        <f t="shared" si="3"/>
        <v>0.27173913043478259</v>
      </c>
      <c r="I112" s="15">
        <f t="shared" si="4"/>
        <v>135.86956521739128</v>
      </c>
      <c r="J112" s="15">
        <v>135.86956521739128</v>
      </c>
      <c r="K112" s="15"/>
      <c r="L112" s="9"/>
      <c r="M112" s="9">
        <v>5</v>
      </c>
      <c r="N112" s="11" t="s">
        <v>3396</v>
      </c>
      <c r="O112" s="12">
        <v>46233</v>
      </c>
      <c r="P112" s="11" t="s">
        <v>3426</v>
      </c>
      <c r="Q112" s="11" t="s">
        <v>3952</v>
      </c>
      <c r="R112" s="11" t="s">
        <v>3952</v>
      </c>
      <c r="S112" s="11" t="s">
        <v>4214</v>
      </c>
      <c r="T112" s="9">
        <v>139312</v>
      </c>
      <c r="U112" s="9"/>
      <c r="V112" s="9"/>
      <c r="W112" s="11" t="s">
        <v>2466</v>
      </c>
      <c r="X112" s="11" t="s">
        <v>3110</v>
      </c>
      <c r="Y112" s="11" t="s">
        <v>3960</v>
      </c>
      <c r="Z112" s="11" t="s">
        <v>2319</v>
      </c>
      <c r="AA112" s="9">
        <v>20</v>
      </c>
      <c r="AB112" s="9">
        <v>8</v>
      </c>
      <c r="AC112" s="11"/>
      <c r="AD112" s="11" t="s">
        <v>2427</v>
      </c>
      <c r="AE112" s="11" t="s">
        <v>2462</v>
      </c>
      <c r="AF112" s="11" t="s">
        <v>2472</v>
      </c>
      <c r="AG112" s="11" t="s">
        <v>2583</v>
      </c>
      <c r="AH112" s="11" t="s">
        <v>2607</v>
      </c>
      <c r="AI112" s="11"/>
      <c r="AJ112" s="9">
        <v>500</v>
      </c>
      <c r="AK112" s="11" t="s">
        <v>3041</v>
      </c>
      <c r="AL112" s="11" t="s">
        <v>3107</v>
      </c>
      <c r="AM112" s="11"/>
      <c r="AN112" s="11" t="s">
        <v>3269</v>
      </c>
      <c r="AO112" s="11" t="s">
        <v>3389</v>
      </c>
      <c r="AP112" s="11"/>
      <c r="AQ112" s="12">
        <v>46233</v>
      </c>
      <c r="AR112" s="11" t="s">
        <v>3416</v>
      </c>
      <c r="AS112" s="11" t="s">
        <v>3904</v>
      </c>
      <c r="AT112" s="11" t="s">
        <v>3933</v>
      </c>
      <c r="AU112" s="11" t="s">
        <v>3934</v>
      </c>
      <c r="AV112" s="11" t="s">
        <v>3938</v>
      </c>
      <c r="AW112" s="11" t="s">
        <v>2472</v>
      </c>
      <c r="AX112" s="11" t="s">
        <v>2583</v>
      </c>
      <c r="AY112" s="11" t="s">
        <v>3948</v>
      </c>
      <c r="AZ112" s="11"/>
      <c r="BA112" s="11"/>
      <c r="BB112" s="11"/>
      <c r="BC112" s="9">
        <v>1197</v>
      </c>
      <c r="BD112" s="11" t="s">
        <v>3938</v>
      </c>
      <c r="BE112" s="9">
        <v>3052</v>
      </c>
      <c r="BF112" s="9">
        <v>8</v>
      </c>
      <c r="BG112" s="11" t="s">
        <v>3426</v>
      </c>
    </row>
    <row r="113" spans="1:59">
      <c r="A113" s="9">
        <v>136031</v>
      </c>
      <c r="B113" s="11" t="s">
        <v>4017</v>
      </c>
      <c r="C113" s="11" t="s">
        <v>4570</v>
      </c>
      <c r="D113" s="11" t="s">
        <v>1339</v>
      </c>
      <c r="E113" s="15">
        <v>241</v>
      </c>
      <c r="F113" s="11" t="s">
        <v>4237</v>
      </c>
      <c r="G113" s="9">
        <v>1666.67</v>
      </c>
      <c r="H113" s="15">
        <f t="shared" si="3"/>
        <v>0.36231956521739134</v>
      </c>
      <c r="I113" s="15">
        <f t="shared" si="4"/>
        <v>87.319015217391311</v>
      </c>
      <c r="J113" s="15">
        <v>87.319015217391311</v>
      </c>
      <c r="K113" s="15"/>
      <c r="L113" s="9"/>
      <c r="M113" s="9">
        <v>5</v>
      </c>
      <c r="N113" s="11" t="s">
        <v>3396</v>
      </c>
      <c r="O113" s="12">
        <v>46233</v>
      </c>
      <c r="P113" s="11" t="s">
        <v>3426</v>
      </c>
      <c r="Q113" s="11" t="s">
        <v>3952</v>
      </c>
      <c r="R113" s="11" t="s">
        <v>3952</v>
      </c>
      <c r="S113" s="11" t="s">
        <v>4214</v>
      </c>
      <c r="T113" s="9">
        <v>139312</v>
      </c>
      <c r="U113" s="9"/>
      <c r="V113" s="9"/>
      <c r="W113" s="11" t="s">
        <v>2466</v>
      </c>
      <c r="X113" s="11" t="s">
        <v>3110</v>
      </c>
      <c r="Y113" s="11" t="s">
        <v>3960</v>
      </c>
      <c r="Z113" s="11" t="s">
        <v>2314</v>
      </c>
      <c r="AA113" s="9">
        <v>20</v>
      </c>
      <c r="AB113" s="9">
        <v>3</v>
      </c>
      <c r="AC113" s="11"/>
      <c r="AD113" s="11" t="s">
        <v>2427</v>
      </c>
      <c r="AE113" s="11" t="s">
        <v>2462</v>
      </c>
      <c r="AF113" s="11" t="s">
        <v>2472</v>
      </c>
      <c r="AG113" s="11" t="s">
        <v>2583</v>
      </c>
      <c r="AH113" s="11" t="s">
        <v>2607</v>
      </c>
      <c r="AI113" s="11"/>
      <c r="AJ113" s="9">
        <v>241</v>
      </c>
      <c r="AK113" s="11" t="s">
        <v>3036</v>
      </c>
      <c r="AL113" s="11" t="s">
        <v>3107</v>
      </c>
      <c r="AM113" s="11"/>
      <c r="AN113" s="11" t="s">
        <v>3269</v>
      </c>
      <c r="AO113" s="11" t="s">
        <v>3389</v>
      </c>
      <c r="AP113" s="11"/>
      <c r="AQ113" s="12">
        <v>46233</v>
      </c>
      <c r="AR113" s="11" t="s">
        <v>3416</v>
      </c>
      <c r="AS113" s="11" t="s">
        <v>3904</v>
      </c>
      <c r="AT113" s="11" t="s">
        <v>3933</v>
      </c>
      <c r="AU113" s="11" t="s">
        <v>3934</v>
      </c>
      <c r="AV113" s="11" t="s">
        <v>3938</v>
      </c>
      <c r="AW113" s="11" t="s">
        <v>2472</v>
      </c>
      <c r="AX113" s="11" t="s">
        <v>2583</v>
      </c>
      <c r="AY113" s="11" t="s">
        <v>3948</v>
      </c>
      <c r="AZ113" s="11"/>
      <c r="BA113" s="11"/>
      <c r="BB113" s="11"/>
      <c r="BC113" s="9">
        <v>9522</v>
      </c>
      <c r="BD113" s="11" t="s">
        <v>3938</v>
      </c>
      <c r="BE113" s="9">
        <v>3052</v>
      </c>
      <c r="BF113" s="9">
        <v>3</v>
      </c>
      <c r="BG113" s="11" t="s">
        <v>3426</v>
      </c>
    </row>
    <row r="114" spans="1:59">
      <c r="A114" s="9">
        <v>136031</v>
      </c>
      <c r="B114" s="11" t="s">
        <v>4017</v>
      </c>
      <c r="C114" s="11" t="s">
        <v>4571</v>
      </c>
      <c r="D114" s="11" t="s">
        <v>1340</v>
      </c>
      <c r="E114" s="15">
        <v>316</v>
      </c>
      <c r="F114" s="11" t="s">
        <v>4236</v>
      </c>
      <c r="G114" s="9">
        <v>1666.67</v>
      </c>
      <c r="H114" s="15">
        <f t="shared" si="3"/>
        <v>0.36231956521739134</v>
      </c>
      <c r="I114" s="15">
        <f t="shared" si="4"/>
        <v>114.49298260869567</v>
      </c>
      <c r="J114" s="15">
        <v>114.49298260869567</v>
      </c>
      <c r="K114" s="15"/>
      <c r="L114" s="9"/>
      <c r="M114" s="9">
        <v>5</v>
      </c>
      <c r="N114" s="11" t="s">
        <v>3396</v>
      </c>
      <c r="O114" s="12">
        <v>46233</v>
      </c>
      <c r="P114" s="11" t="s">
        <v>3426</v>
      </c>
      <c r="Q114" s="11" t="s">
        <v>3952</v>
      </c>
      <c r="R114" s="11" t="s">
        <v>3952</v>
      </c>
      <c r="S114" s="11" t="s">
        <v>4214</v>
      </c>
      <c r="T114" s="9">
        <v>139312</v>
      </c>
      <c r="U114" s="9"/>
      <c r="V114" s="9"/>
      <c r="W114" s="11" t="s">
        <v>2466</v>
      </c>
      <c r="X114" s="11" t="s">
        <v>3110</v>
      </c>
      <c r="Y114" s="11" t="s">
        <v>3960</v>
      </c>
      <c r="Z114" s="11" t="s">
        <v>2317</v>
      </c>
      <c r="AA114" s="9">
        <v>20</v>
      </c>
      <c r="AB114" s="9">
        <v>6</v>
      </c>
      <c r="AC114" s="11"/>
      <c r="AD114" s="11" t="s">
        <v>2427</v>
      </c>
      <c r="AE114" s="11" t="s">
        <v>2462</v>
      </c>
      <c r="AF114" s="11" t="s">
        <v>2472</v>
      </c>
      <c r="AG114" s="11" t="s">
        <v>2583</v>
      </c>
      <c r="AH114" s="11" t="s">
        <v>2607</v>
      </c>
      <c r="AI114" s="11"/>
      <c r="AJ114" s="9">
        <v>316</v>
      </c>
      <c r="AK114" s="11" t="s">
        <v>3039</v>
      </c>
      <c r="AL114" s="11" t="s">
        <v>3107</v>
      </c>
      <c r="AM114" s="11"/>
      <c r="AN114" s="11" t="s">
        <v>3269</v>
      </c>
      <c r="AO114" s="11" t="s">
        <v>3389</v>
      </c>
      <c r="AP114" s="11"/>
      <c r="AQ114" s="12">
        <v>46233</v>
      </c>
      <c r="AR114" s="11" t="s">
        <v>3416</v>
      </c>
      <c r="AS114" s="11" t="s">
        <v>3904</v>
      </c>
      <c r="AT114" s="11" t="s">
        <v>3933</v>
      </c>
      <c r="AU114" s="11" t="s">
        <v>3934</v>
      </c>
      <c r="AV114" s="11" t="s">
        <v>3938</v>
      </c>
      <c r="AW114" s="11" t="s">
        <v>2472</v>
      </c>
      <c r="AX114" s="11" t="s">
        <v>2583</v>
      </c>
      <c r="AY114" s="11" t="s">
        <v>3948</v>
      </c>
      <c r="AZ114" s="11"/>
      <c r="BA114" s="11"/>
      <c r="BB114" s="11"/>
      <c r="BC114" s="9">
        <v>1206</v>
      </c>
      <c r="BD114" s="11" t="s">
        <v>3938</v>
      </c>
      <c r="BE114" s="9">
        <v>3052</v>
      </c>
      <c r="BF114" s="9">
        <v>6</v>
      </c>
      <c r="BG114" s="11" t="s">
        <v>3426</v>
      </c>
    </row>
    <row r="115" spans="1:59">
      <c r="A115" s="9">
        <v>136031</v>
      </c>
      <c r="B115" s="11" t="s">
        <v>4017</v>
      </c>
      <c r="C115" s="11" t="s">
        <v>4575</v>
      </c>
      <c r="D115" s="11" t="s">
        <v>1346</v>
      </c>
      <c r="E115" s="15">
        <v>720</v>
      </c>
      <c r="F115" s="11" t="s">
        <v>4237</v>
      </c>
      <c r="G115" s="9">
        <v>1666.67</v>
      </c>
      <c r="H115" s="15">
        <f t="shared" si="3"/>
        <v>0.36231956521739134</v>
      </c>
      <c r="I115" s="15">
        <f t="shared" si="4"/>
        <v>260.87008695652179</v>
      </c>
      <c r="J115" s="15">
        <v>260.87008695652179</v>
      </c>
      <c r="K115" s="15"/>
      <c r="L115" s="9"/>
      <c r="M115" s="9">
        <v>5</v>
      </c>
      <c r="N115" s="11" t="s">
        <v>3396</v>
      </c>
      <c r="O115" s="12">
        <v>46233</v>
      </c>
      <c r="P115" s="11" t="s">
        <v>3426</v>
      </c>
      <c r="Q115" s="11" t="s">
        <v>3952</v>
      </c>
      <c r="R115" s="11" t="s">
        <v>3952</v>
      </c>
      <c r="S115" s="11" t="s">
        <v>4214</v>
      </c>
      <c r="T115" s="9">
        <v>139312</v>
      </c>
      <c r="U115" s="9"/>
      <c r="V115" s="9"/>
      <c r="W115" s="11" t="s">
        <v>2466</v>
      </c>
      <c r="X115" s="11" t="s">
        <v>3110</v>
      </c>
      <c r="Y115" s="11" t="s">
        <v>3960</v>
      </c>
      <c r="Z115" s="11" t="s">
        <v>2323</v>
      </c>
      <c r="AA115" s="9">
        <v>20</v>
      </c>
      <c r="AB115" s="9">
        <v>12</v>
      </c>
      <c r="AC115" s="11"/>
      <c r="AD115" s="11" t="s">
        <v>2411</v>
      </c>
      <c r="AE115" s="11" t="s">
        <v>2462</v>
      </c>
      <c r="AF115" s="11" t="s">
        <v>2472</v>
      </c>
      <c r="AG115" s="11" t="s">
        <v>2583</v>
      </c>
      <c r="AH115" s="11" t="s">
        <v>2607</v>
      </c>
      <c r="AI115" s="11"/>
      <c r="AJ115" s="9">
        <v>720</v>
      </c>
      <c r="AK115" s="11" t="s">
        <v>3045</v>
      </c>
      <c r="AL115" s="11" t="s">
        <v>3107</v>
      </c>
      <c r="AM115" s="11"/>
      <c r="AN115" s="11" t="s">
        <v>3269</v>
      </c>
      <c r="AO115" s="11" t="s">
        <v>3389</v>
      </c>
      <c r="AP115" s="11"/>
      <c r="AQ115" s="12">
        <v>46233</v>
      </c>
      <c r="AR115" s="11" t="s">
        <v>3416</v>
      </c>
      <c r="AS115" s="11" t="s">
        <v>3904</v>
      </c>
      <c r="AT115" s="11" t="s">
        <v>3933</v>
      </c>
      <c r="AU115" s="11" t="s">
        <v>3934</v>
      </c>
      <c r="AV115" s="11" t="s">
        <v>3938</v>
      </c>
      <c r="AW115" s="11" t="s">
        <v>2472</v>
      </c>
      <c r="AX115" s="11" t="s">
        <v>2583</v>
      </c>
      <c r="AY115" s="11" t="s">
        <v>3948</v>
      </c>
      <c r="AZ115" s="11"/>
      <c r="BA115" s="11"/>
      <c r="BB115" s="11"/>
      <c r="BC115" s="9">
        <v>13410</v>
      </c>
      <c r="BD115" s="11" t="s">
        <v>3938</v>
      </c>
      <c r="BE115" s="9">
        <v>3052</v>
      </c>
      <c r="BF115" s="9">
        <v>12</v>
      </c>
      <c r="BG115" s="11" t="s">
        <v>3426</v>
      </c>
    </row>
    <row r="116" spans="1:59">
      <c r="A116" s="9">
        <v>136031</v>
      </c>
      <c r="B116" s="11" t="s">
        <v>4017</v>
      </c>
      <c r="C116" s="11" t="s">
        <v>4573</v>
      </c>
      <c r="D116" s="11" t="s">
        <v>1344</v>
      </c>
      <c r="E116" s="15">
        <v>877</v>
      </c>
      <c r="F116" s="11" t="s">
        <v>4237</v>
      </c>
      <c r="G116" s="9">
        <v>2125</v>
      </c>
      <c r="H116" s="15">
        <f t="shared" si="3"/>
        <v>0.46195652173913043</v>
      </c>
      <c r="I116" s="15">
        <f t="shared" si="4"/>
        <v>405.13586956521738</v>
      </c>
      <c r="J116" s="15">
        <v>405.13586956521738</v>
      </c>
      <c r="K116" s="15"/>
      <c r="L116" s="9"/>
      <c r="M116" s="9">
        <v>5</v>
      </c>
      <c r="N116" s="11" t="s">
        <v>3396</v>
      </c>
      <c r="O116" s="12">
        <v>46233</v>
      </c>
      <c r="P116" s="11" t="s">
        <v>3426</v>
      </c>
      <c r="Q116" s="11" t="s">
        <v>3952</v>
      </c>
      <c r="R116" s="11" t="s">
        <v>3952</v>
      </c>
      <c r="S116" s="11" t="s">
        <v>4214</v>
      </c>
      <c r="T116" s="9">
        <v>139312</v>
      </c>
      <c r="U116" s="9"/>
      <c r="V116" s="9"/>
      <c r="W116" s="11" t="s">
        <v>2466</v>
      </c>
      <c r="X116" s="11" t="s">
        <v>3110</v>
      </c>
      <c r="Y116" s="11" t="s">
        <v>3960</v>
      </c>
      <c r="Z116" s="11" t="s">
        <v>2321</v>
      </c>
      <c r="AA116" s="9">
        <v>20</v>
      </c>
      <c r="AB116" s="9">
        <v>10</v>
      </c>
      <c r="AC116" s="11"/>
      <c r="AD116" s="11" t="s">
        <v>2433</v>
      </c>
      <c r="AE116" s="11" t="s">
        <v>2462</v>
      </c>
      <c r="AF116" s="11" t="s">
        <v>2472</v>
      </c>
      <c r="AG116" s="11" t="s">
        <v>2583</v>
      </c>
      <c r="AH116" s="11" t="s">
        <v>2607</v>
      </c>
      <c r="AI116" s="11"/>
      <c r="AJ116" s="9">
        <v>877</v>
      </c>
      <c r="AK116" s="11" t="s">
        <v>3043</v>
      </c>
      <c r="AL116" s="11" t="s">
        <v>3107</v>
      </c>
      <c r="AM116" s="11"/>
      <c r="AN116" s="11" t="s">
        <v>3269</v>
      </c>
      <c r="AO116" s="11" t="s">
        <v>3389</v>
      </c>
      <c r="AP116" s="11"/>
      <c r="AQ116" s="12">
        <v>46233</v>
      </c>
      <c r="AR116" s="11" t="s">
        <v>3416</v>
      </c>
      <c r="AS116" s="11" t="s">
        <v>3904</v>
      </c>
      <c r="AT116" s="11" t="s">
        <v>3933</v>
      </c>
      <c r="AU116" s="11" t="s">
        <v>3934</v>
      </c>
      <c r="AV116" s="11" t="s">
        <v>3938</v>
      </c>
      <c r="AW116" s="11" t="s">
        <v>2472</v>
      </c>
      <c r="AX116" s="11" t="s">
        <v>2583</v>
      </c>
      <c r="AY116" s="11" t="s">
        <v>3948</v>
      </c>
      <c r="AZ116" s="11"/>
      <c r="BA116" s="11"/>
      <c r="BB116" s="11"/>
      <c r="BC116" s="9">
        <v>13364</v>
      </c>
      <c r="BD116" s="11" t="s">
        <v>3938</v>
      </c>
      <c r="BE116" s="9">
        <v>3052</v>
      </c>
      <c r="BF116" s="9">
        <v>10</v>
      </c>
      <c r="BG116" s="11" t="s">
        <v>3426</v>
      </c>
    </row>
    <row r="117" spans="1:59">
      <c r="A117" s="9">
        <v>136031</v>
      </c>
      <c r="B117" s="11" t="s">
        <v>4017</v>
      </c>
      <c r="C117" s="11" t="s">
        <v>1341</v>
      </c>
      <c r="D117" s="11" t="s">
        <v>1341</v>
      </c>
      <c r="E117" s="15">
        <v>695</v>
      </c>
      <c r="F117" s="11" t="s">
        <v>4237</v>
      </c>
      <c r="G117" s="9">
        <v>3333.33</v>
      </c>
      <c r="H117" s="15">
        <f t="shared" si="3"/>
        <v>0.7246369565217391</v>
      </c>
      <c r="I117" s="15">
        <f t="shared" si="4"/>
        <v>503.62268478260864</v>
      </c>
      <c r="J117" s="15">
        <v>503.62268478260864</v>
      </c>
      <c r="K117" s="15"/>
      <c r="L117" s="9"/>
      <c r="M117" s="9">
        <v>5</v>
      </c>
      <c r="N117" s="11" t="s">
        <v>3396</v>
      </c>
      <c r="O117" s="12">
        <v>46233</v>
      </c>
      <c r="P117" s="11" t="s">
        <v>3426</v>
      </c>
      <c r="Q117" s="11" t="s">
        <v>3952</v>
      </c>
      <c r="R117" s="11" t="s">
        <v>3952</v>
      </c>
      <c r="S117" s="11" t="s">
        <v>4214</v>
      </c>
      <c r="T117" s="9">
        <v>139312</v>
      </c>
      <c r="U117" s="9"/>
      <c r="V117" s="9"/>
      <c r="W117" s="11" t="s">
        <v>2466</v>
      </c>
      <c r="X117" s="11" t="s">
        <v>3110</v>
      </c>
      <c r="Y117" s="11" t="s">
        <v>3960</v>
      </c>
      <c r="Z117" s="11" t="s">
        <v>2318</v>
      </c>
      <c r="AA117" s="9">
        <v>20</v>
      </c>
      <c r="AB117" s="9">
        <v>7</v>
      </c>
      <c r="AC117" s="11"/>
      <c r="AD117" s="11" t="s">
        <v>2427</v>
      </c>
      <c r="AE117" s="11" t="s">
        <v>2462</v>
      </c>
      <c r="AF117" s="11" t="s">
        <v>2472</v>
      </c>
      <c r="AG117" s="11" t="s">
        <v>2583</v>
      </c>
      <c r="AH117" s="11" t="s">
        <v>2607</v>
      </c>
      <c r="AI117" s="11"/>
      <c r="AJ117" s="9">
        <v>695</v>
      </c>
      <c r="AK117" s="11" t="s">
        <v>3040</v>
      </c>
      <c r="AL117" s="11" t="s">
        <v>3107</v>
      </c>
      <c r="AM117" s="11"/>
      <c r="AN117" s="11" t="s">
        <v>3269</v>
      </c>
      <c r="AO117" s="11" t="s">
        <v>3389</v>
      </c>
      <c r="AP117" s="11"/>
      <c r="AQ117" s="12">
        <v>46233</v>
      </c>
      <c r="AR117" s="11" t="s">
        <v>3416</v>
      </c>
      <c r="AS117" s="11" t="s">
        <v>3904</v>
      </c>
      <c r="AT117" s="11" t="s">
        <v>3933</v>
      </c>
      <c r="AU117" s="11" t="s">
        <v>3934</v>
      </c>
      <c r="AV117" s="11" t="s">
        <v>3938</v>
      </c>
      <c r="AW117" s="11" t="s">
        <v>2472</v>
      </c>
      <c r="AX117" s="11" t="s">
        <v>2583</v>
      </c>
      <c r="AY117" s="11" t="s">
        <v>3948</v>
      </c>
      <c r="AZ117" s="11"/>
      <c r="BA117" s="11"/>
      <c r="BB117" s="11"/>
      <c r="BC117" s="9">
        <v>7868</v>
      </c>
      <c r="BD117" s="11" t="s">
        <v>3938</v>
      </c>
      <c r="BE117" s="9">
        <v>3052</v>
      </c>
      <c r="BF117" s="9">
        <v>7</v>
      </c>
      <c r="BG117" s="11" t="s">
        <v>3426</v>
      </c>
    </row>
    <row r="118" spans="1:59">
      <c r="A118" s="9">
        <v>136031</v>
      </c>
      <c r="B118" s="11" t="s">
        <v>4017</v>
      </c>
      <c r="C118" s="11" t="s">
        <v>4580</v>
      </c>
      <c r="D118" s="11" t="s">
        <v>1351</v>
      </c>
      <c r="E118" s="15">
        <v>47</v>
      </c>
      <c r="F118" s="11" t="s">
        <v>4237</v>
      </c>
      <c r="G118" s="9">
        <v>3500</v>
      </c>
      <c r="H118" s="15">
        <f t="shared" si="3"/>
        <v>0.76086956521739135</v>
      </c>
      <c r="I118" s="15">
        <f t="shared" si="4"/>
        <v>35.760869565217391</v>
      </c>
      <c r="J118" s="15">
        <v>35.760869565217391</v>
      </c>
      <c r="K118" s="15"/>
      <c r="L118" s="9"/>
      <c r="M118" s="9">
        <v>5</v>
      </c>
      <c r="N118" s="11" t="s">
        <v>3396</v>
      </c>
      <c r="O118" s="12">
        <v>46233</v>
      </c>
      <c r="P118" s="11" t="s">
        <v>3426</v>
      </c>
      <c r="Q118" s="11" t="s">
        <v>3952</v>
      </c>
      <c r="R118" s="11" t="s">
        <v>3952</v>
      </c>
      <c r="S118" s="11" t="s">
        <v>4214</v>
      </c>
      <c r="T118" s="9">
        <v>139312</v>
      </c>
      <c r="U118" s="9"/>
      <c r="V118" s="9"/>
      <c r="W118" s="11" t="s">
        <v>2466</v>
      </c>
      <c r="X118" s="11" t="s">
        <v>3110</v>
      </c>
      <c r="Y118" s="11" t="s">
        <v>3960</v>
      </c>
      <c r="Z118" s="11" t="s">
        <v>2328</v>
      </c>
      <c r="AA118" s="9">
        <v>20</v>
      </c>
      <c r="AB118" s="9">
        <v>17</v>
      </c>
      <c r="AC118" s="11"/>
      <c r="AD118" s="11" t="s">
        <v>2427</v>
      </c>
      <c r="AE118" s="11" t="s">
        <v>2462</v>
      </c>
      <c r="AF118" s="11" t="s">
        <v>2472</v>
      </c>
      <c r="AG118" s="11" t="s">
        <v>2583</v>
      </c>
      <c r="AH118" s="11" t="s">
        <v>2607</v>
      </c>
      <c r="AI118" s="11"/>
      <c r="AJ118" s="9">
        <v>47</v>
      </c>
      <c r="AK118" s="11" t="s">
        <v>3050</v>
      </c>
      <c r="AL118" s="11" t="s">
        <v>3107</v>
      </c>
      <c r="AM118" s="11"/>
      <c r="AN118" s="11" t="s">
        <v>3269</v>
      </c>
      <c r="AO118" s="11" t="s">
        <v>3389</v>
      </c>
      <c r="AP118" s="11"/>
      <c r="AQ118" s="12">
        <v>46233</v>
      </c>
      <c r="AR118" s="11" t="s">
        <v>3416</v>
      </c>
      <c r="AS118" s="11" t="s">
        <v>3904</v>
      </c>
      <c r="AT118" s="11" t="s">
        <v>3933</v>
      </c>
      <c r="AU118" s="11" t="s">
        <v>3934</v>
      </c>
      <c r="AV118" s="11" t="s">
        <v>3938</v>
      </c>
      <c r="AW118" s="11" t="s">
        <v>2472</v>
      </c>
      <c r="AX118" s="11" t="s">
        <v>2583</v>
      </c>
      <c r="AY118" s="11" t="s">
        <v>3948</v>
      </c>
      <c r="AZ118" s="11"/>
      <c r="BA118" s="11"/>
      <c r="BB118" s="11"/>
      <c r="BC118" s="9">
        <v>1230</v>
      </c>
      <c r="BD118" s="11" t="s">
        <v>3938</v>
      </c>
      <c r="BE118" s="9">
        <v>3052</v>
      </c>
      <c r="BF118" s="9">
        <v>17</v>
      </c>
      <c r="BG118" s="11" t="s">
        <v>3426</v>
      </c>
    </row>
    <row r="119" spans="1:59">
      <c r="A119" s="9">
        <v>136031</v>
      </c>
      <c r="B119" s="11" t="s">
        <v>4017</v>
      </c>
      <c r="C119" s="11" t="s">
        <v>1359</v>
      </c>
      <c r="D119" s="11" t="s">
        <v>1359</v>
      </c>
      <c r="E119" s="15">
        <v>63</v>
      </c>
      <c r="F119" s="11" t="s">
        <v>4237</v>
      </c>
      <c r="G119" s="9">
        <v>4000</v>
      </c>
      <c r="H119" s="15">
        <f t="shared" si="3"/>
        <v>0.86956521739130432</v>
      </c>
      <c r="I119" s="15">
        <f t="shared" si="4"/>
        <v>54.782608695652172</v>
      </c>
      <c r="J119" s="15">
        <v>54.782608695652172</v>
      </c>
      <c r="K119" s="15"/>
      <c r="L119" s="9"/>
      <c r="M119" s="9">
        <v>5</v>
      </c>
      <c r="N119" s="11" t="s">
        <v>3396</v>
      </c>
      <c r="O119" s="12">
        <v>46233</v>
      </c>
      <c r="P119" s="11" t="s">
        <v>3426</v>
      </c>
      <c r="Q119" s="11" t="s">
        <v>3952</v>
      </c>
      <c r="R119" s="11" t="s">
        <v>3952</v>
      </c>
      <c r="S119" s="11" t="s">
        <v>4214</v>
      </c>
      <c r="T119" s="9">
        <v>139312</v>
      </c>
      <c r="U119" s="9"/>
      <c r="V119" s="9"/>
      <c r="W119" s="11" t="s">
        <v>2466</v>
      </c>
      <c r="X119" s="11" t="s">
        <v>3110</v>
      </c>
      <c r="Y119" s="11" t="s">
        <v>3960</v>
      </c>
      <c r="Z119" s="11" t="s">
        <v>2336</v>
      </c>
      <c r="AA119" s="9">
        <v>20</v>
      </c>
      <c r="AB119" s="9">
        <v>25</v>
      </c>
      <c r="AC119" s="11"/>
      <c r="AD119" s="11" t="s">
        <v>2433</v>
      </c>
      <c r="AE119" s="11" t="s">
        <v>2462</v>
      </c>
      <c r="AF119" s="11" t="s">
        <v>2472</v>
      </c>
      <c r="AG119" s="11" t="s">
        <v>2583</v>
      </c>
      <c r="AH119" s="11" t="s">
        <v>2607</v>
      </c>
      <c r="AI119" s="11"/>
      <c r="AJ119" s="9">
        <v>63</v>
      </c>
      <c r="AK119" s="11" t="s">
        <v>2402</v>
      </c>
      <c r="AL119" s="11" t="s">
        <v>3107</v>
      </c>
      <c r="AM119" s="11"/>
      <c r="AN119" s="11" t="s">
        <v>3269</v>
      </c>
      <c r="AO119" s="11" t="s">
        <v>3389</v>
      </c>
      <c r="AP119" s="11"/>
      <c r="AQ119" s="12">
        <v>46233</v>
      </c>
      <c r="AR119" s="11" t="s">
        <v>3416</v>
      </c>
      <c r="AS119" s="11" t="s">
        <v>3904</v>
      </c>
      <c r="AT119" s="11" t="s">
        <v>3933</v>
      </c>
      <c r="AU119" s="11" t="s">
        <v>3934</v>
      </c>
      <c r="AV119" s="11" t="s">
        <v>3938</v>
      </c>
      <c r="AW119" s="11" t="s">
        <v>2472</v>
      </c>
      <c r="AX119" s="11" t="s">
        <v>2583</v>
      </c>
      <c r="AY119" s="11" t="s">
        <v>3948</v>
      </c>
      <c r="AZ119" s="11"/>
      <c r="BA119" s="11"/>
      <c r="BB119" s="11"/>
      <c r="BC119" s="9">
        <v>13377</v>
      </c>
      <c r="BD119" s="11" t="s">
        <v>3938</v>
      </c>
      <c r="BE119" s="9">
        <v>3052</v>
      </c>
      <c r="BF119" s="9">
        <v>25</v>
      </c>
      <c r="BG119" s="11" t="s">
        <v>3426</v>
      </c>
    </row>
    <row r="120" spans="1:59">
      <c r="A120" s="9">
        <v>136031</v>
      </c>
      <c r="B120" s="11" t="s">
        <v>4017</v>
      </c>
      <c r="C120" s="11" t="s">
        <v>4555</v>
      </c>
      <c r="D120" s="11" t="s">
        <v>1321</v>
      </c>
      <c r="E120" s="15">
        <v>80</v>
      </c>
      <c r="F120" s="11" t="s">
        <v>4236</v>
      </c>
      <c r="G120" s="9">
        <v>4166.67</v>
      </c>
      <c r="H120" s="15">
        <f t="shared" si="3"/>
        <v>0.90579782608695658</v>
      </c>
      <c r="I120" s="15">
        <f t="shared" si="4"/>
        <v>72.46382608695653</v>
      </c>
      <c r="J120" s="15">
        <v>72.46382608695653</v>
      </c>
      <c r="K120" s="15"/>
      <c r="L120" s="9"/>
      <c r="M120" s="9">
        <v>5</v>
      </c>
      <c r="N120" s="11" t="s">
        <v>3396</v>
      </c>
      <c r="O120" s="12">
        <v>46233</v>
      </c>
      <c r="P120" s="11" t="s">
        <v>3426</v>
      </c>
      <c r="Q120" s="11" t="s">
        <v>3952</v>
      </c>
      <c r="R120" s="11" t="s">
        <v>3952</v>
      </c>
      <c r="S120" s="11" t="s">
        <v>4214</v>
      </c>
      <c r="T120" s="9">
        <v>139312</v>
      </c>
      <c r="U120" s="9"/>
      <c r="V120" s="9"/>
      <c r="W120" s="11" t="s">
        <v>2466</v>
      </c>
      <c r="X120" s="11" t="s">
        <v>3110</v>
      </c>
      <c r="Y120" s="11" t="s">
        <v>3960</v>
      </c>
      <c r="Z120" s="11" t="s">
        <v>2316</v>
      </c>
      <c r="AA120" s="9">
        <v>20</v>
      </c>
      <c r="AB120" s="9">
        <v>5</v>
      </c>
      <c r="AC120" s="11"/>
      <c r="AD120" s="11" t="s">
        <v>2427</v>
      </c>
      <c r="AE120" s="11" t="s">
        <v>2462</v>
      </c>
      <c r="AF120" s="11" t="s">
        <v>2472</v>
      </c>
      <c r="AG120" s="11" t="s">
        <v>2583</v>
      </c>
      <c r="AH120" s="11" t="s">
        <v>2607</v>
      </c>
      <c r="AI120" s="11"/>
      <c r="AJ120" s="9">
        <v>80</v>
      </c>
      <c r="AK120" s="11" t="s">
        <v>3038</v>
      </c>
      <c r="AL120" s="11" t="s">
        <v>3107</v>
      </c>
      <c r="AM120" s="11"/>
      <c r="AN120" s="11" t="s">
        <v>3269</v>
      </c>
      <c r="AO120" s="11" t="s">
        <v>3389</v>
      </c>
      <c r="AP120" s="11"/>
      <c r="AQ120" s="12">
        <v>46233</v>
      </c>
      <c r="AR120" s="11" t="s">
        <v>3416</v>
      </c>
      <c r="AS120" s="11" t="s">
        <v>3904</v>
      </c>
      <c r="AT120" s="11" t="s">
        <v>3933</v>
      </c>
      <c r="AU120" s="11" t="s">
        <v>3934</v>
      </c>
      <c r="AV120" s="11" t="s">
        <v>3938</v>
      </c>
      <c r="AW120" s="11" t="s">
        <v>2472</v>
      </c>
      <c r="AX120" s="11" t="s">
        <v>2583</v>
      </c>
      <c r="AY120" s="11" t="s">
        <v>3948</v>
      </c>
      <c r="AZ120" s="11"/>
      <c r="BA120" s="11"/>
      <c r="BB120" s="11"/>
      <c r="BC120" s="9">
        <v>1202</v>
      </c>
      <c r="BD120" s="11" t="s">
        <v>3938</v>
      </c>
      <c r="BE120" s="9">
        <v>3052</v>
      </c>
      <c r="BF120" s="9">
        <v>5</v>
      </c>
      <c r="BG120" s="11" t="s">
        <v>3426</v>
      </c>
    </row>
    <row r="121" spans="1:59">
      <c r="A121" s="9">
        <v>136031</v>
      </c>
      <c r="B121" s="11" t="s">
        <v>4017</v>
      </c>
      <c r="C121" s="11" t="s">
        <v>4579</v>
      </c>
      <c r="D121" s="11" t="s">
        <v>1350</v>
      </c>
      <c r="E121" s="15">
        <v>232</v>
      </c>
      <c r="F121" s="11" t="s">
        <v>4237</v>
      </c>
      <c r="G121" s="9">
        <v>4583.33</v>
      </c>
      <c r="H121" s="15">
        <f t="shared" si="3"/>
        <v>0.99637608695652169</v>
      </c>
      <c r="I121" s="15">
        <f t="shared" si="4"/>
        <v>231.15925217391305</v>
      </c>
      <c r="J121" s="15">
        <v>231.15925217391305</v>
      </c>
      <c r="K121" s="15"/>
      <c r="L121" s="9"/>
      <c r="M121" s="9">
        <v>5</v>
      </c>
      <c r="N121" s="11" t="s">
        <v>3396</v>
      </c>
      <c r="O121" s="12">
        <v>46233</v>
      </c>
      <c r="P121" s="11" t="s">
        <v>3426</v>
      </c>
      <c r="Q121" s="11" t="s">
        <v>3952</v>
      </c>
      <c r="R121" s="11" t="s">
        <v>3952</v>
      </c>
      <c r="S121" s="11" t="s">
        <v>4214</v>
      </c>
      <c r="T121" s="9">
        <v>139312</v>
      </c>
      <c r="U121" s="9"/>
      <c r="V121" s="9"/>
      <c r="W121" s="11" t="s">
        <v>2466</v>
      </c>
      <c r="X121" s="11" t="s">
        <v>3110</v>
      </c>
      <c r="Y121" s="11" t="s">
        <v>3960</v>
      </c>
      <c r="Z121" s="11" t="s">
        <v>2327</v>
      </c>
      <c r="AA121" s="9">
        <v>20</v>
      </c>
      <c r="AB121" s="9">
        <v>16</v>
      </c>
      <c r="AC121" s="11"/>
      <c r="AD121" s="11" t="s">
        <v>2427</v>
      </c>
      <c r="AE121" s="11" t="s">
        <v>2462</v>
      </c>
      <c r="AF121" s="11" t="s">
        <v>2472</v>
      </c>
      <c r="AG121" s="11" t="s">
        <v>2583</v>
      </c>
      <c r="AH121" s="11" t="s">
        <v>2607</v>
      </c>
      <c r="AI121" s="11"/>
      <c r="AJ121" s="9">
        <v>232</v>
      </c>
      <c r="AK121" s="11" t="s">
        <v>3049</v>
      </c>
      <c r="AL121" s="11" t="s">
        <v>3107</v>
      </c>
      <c r="AM121" s="11"/>
      <c r="AN121" s="11" t="s">
        <v>3269</v>
      </c>
      <c r="AO121" s="11" t="s">
        <v>3389</v>
      </c>
      <c r="AP121" s="11"/>
      <c r="AQ121" s="12">
        <v>46233</v>
      </c>
      <c r="AR121" s="11" t="s">
        <v>3416</v>
      </c>
      <c r="AS121" s="11" t="s">
        <v>3904</v>
      </c>
      <c r="AT121" s="11" t="s">
        <v>3933</v>
      </c>
      <c r="AU121" s="11" t="s">
        <v>3934</v>
      </c>
      <c r="AV121" s="11" t="s">
        <v>3938</v>
      </c>
      <c r="AW121" s="11" t="s">
        <v>2472</v>
      </c>
      <c r="AX121" s="11" t="s">
        <v>2583</v>
      </c>
      <c r="AY121" s="11" t="s">
        <v>3948</v>
      </c>
      <c r="AZ121" s="11"/>
      <c r="BA121" s="11"/>
      <c r="BB121" s="11"/>
      <c r="BC121" s="9">
        <v>3357</v>
      </c>
      <c r="BD121" s="11" t="s">
        <v>3938</v>
      </c>
      <c r="BE121" s="9">
        <v>3052</v>
      </c>
      <c r="BF121" s="9">
        <v>16</v>
      </c>
      <c r="BG121" s="11" t="s">
        <v>3426</v>
      </c>
    </row>
    <row r="122" spans="1:59">
      <c r="A122" s="9">
        <v>136031</v>
      </c>
      <c r="B122" s="11" t="s">
        <v>4017</v>
      </c>
      <c r="C122" s="11" t="s">
        <v>4574</v>
      </c>
      <c r="D122" s="11" t="s">
        <v>1345</v>
      </c>
      <c r="E122" s="15">
        <v>278</v>
      </c>
      <c r="F122" s="11" t="s">
        <v>4237</v>
      </c>
      <c r="G122" s="9">
        <v>5000</v>
      </c>
      <c r="H122" s="15">
        <f t="shared" si="3"/>
        <v>1.0869565217391304</v>
      </c>
      <c r="I122" s="15">
        <f t="shared" si="4"/>
        <v>302.17391304347825</v>
      </c>
      <c r="J122" s="15">
        <v>302.17391304347825</v>
      </c>
      <c r="K122" s="15"/>
      <c r="L122" s="9"/>
      <c r="M122" s="9">
        <v>5</v>
      </c>
      <c r="N122" s="11" t="s">
        <v>3396</v>
      </c>
      <c r="O122" s="12">
        <v>46233</v>
      </c>
      <c r="P122" s="11" t="s">
        <v>3426</v>
      </c>
      <c r="Q122" s="11" t="s">
        <v>3952</v>
      </c>
      <c r="R122" s="11" t="s">
        <v>3952</v>
      </c>
      <c r="S122" s="11" t="s">
        <v>4214</v>
      </c>
      <c r="T122" s="9">
        <v>139312</v>
      </c>
      <c r="U122" s="9"/>
      <c r="V122" s="9"/>
      <c r="W122" s="11" t="s">
        <v>2466</v>
      </c>
      <c r="X122" s="11" t="s">
        <v>3110</v>
      </c>
      <c r="Y122" s="11" t="s">
        <v>3960</v>
      </c>
      <c r="Z122" s="11" t="s">
        <v>2322</v>
      </c>
      <c r="AA122" s="9">
        <v>20</v>
      </c>
      <c r="AB122" s="9">
        <v>11</v>
      </c>
      <c r="AC122" s="11"/>
      <c r="AD122" s="11" t="s">
        <v>2427</v>
      </c>
      <c r="AE122" s="11" t="s">
        <v>2462</v>
      </c>
      <c r="AF122" s="11" t="s">
        <v>2472</v>
      </c>
      <c r="AG122" s="11" t="s">
        <v>2583</v>
      </c>
      <c r="AH122" s="11" t="s">
        <v>2607</v>
      </c>
      <c r="AI122" s="11"/>
      <c r="AJ122" s="9">
        <v>278</v>
      </c>
      <c r="AK122" s="11" t="s">
        <v>3044</v>
      </c>
      <c r="AL122" s="11" t="s">
        <v>3107</v>
      </c>
      <c r="AM122" s="11"/>
      <c r="AN122" s="11" t="s">
        <v>3269</v>
      </c>
      <c r="AO122" s="11" t="s">
        <v>3389</v>
      </c>
      <c r="AP122" s="11"/>
      <c r="AQ122" s="12">
        <v>46233</v>
      </c>
      <c r="AR122" s="11" t="s">
        <v>3416</v>
      </c>
      <c r="AS122" s="11" t="s">
        <v>3904</v>
      </c>
      <c r="AT122" s="11" t="s">
        <v>3933</v>
      </c>
      <c r="AU122" s="11" t="s">
        <v>3934</v>
      </c>
      <c r="AV122" s="11" t="s">
        <v>3938</v>
      </c>
      <c r="AW122" s="11" t="s">
        <v>2472</v>
      </c>
      <c r="AX122" s="11" t="s">
        <v>2583</v>
      </c>
      <c r="AY122" s="11" t="s">
        <v>3948</v>
      </c>
      <c r="AZ122" s="11"/>
      <c r="BA122" s="11"/>
      <c r="BB122" s="11"/>
      <c r="BC122" s="9">
        <v>16423</v>
      </c>
      <c r="BD122" s="11" t="s">
        <v>3938</v>
      </c>
      <c r="BE122" s="9">
        <v>3052</v>
      </c>
      <c r="BF122" s="9">
        <v>11</v>
      </c>
      <c r="BG122" s="11" t="s">
        <v>3426</v>
      </c>
    </row>
    <row r="123" spans="1:59">
      <c r="A123" s="9">
        <v>136031</v>
      </c>
      <c r="B123" s="11" t="s">
        <v>4017</v>
      </c>
      <c r="C123" s="11" t="s">
        <v>4569</v>
      </c>
      <c r="D123" s="11" t="s">
        <v>1338</v>
      </c>
      <c r="E123" s="15">
        <v>278</v>
      </c>
      <c r="F123" s="11" t="s">
        <v>4237</v>
      </c>
      <c r="G123" s="9">
        <v>5333.33</v>
      </c>
      <c r="H123" s="15">
        <f t="shared" si="3"/>
        <v>1.1594195652173913</v>
      </c>
      <c r="I123" s="15">
        <f t="shared" si="4"/>
        <v>322.3186391304348</v>
      </c>
      <c r="J123" s="15">
        <v>322.3186391304348</v>
      </c>
      <c r="K123" s="15"/>
      <c r="L123" s="9"/>
      <c r="M123" s="9">
        <v>5</v>
      </c>
      <c r="N123" s="11" t="s">
        <v>3396</v>
      </c>
      <c r="O123" s="12">
        <v>46233</v>
      </c>
      <c r="P123" s="11" t="s">
        <v>3426</v>
      </c>
      <c r="Q123" s="11" t="s">
        <v>3952</v>
      </c>
      <c r="R123" s="11" t="s">
        <v>3952</v>
      </c>
      <c r="S123" s="11" t="s">
        <v>4214</v>
      </c>
      <c r="T123" s="9">
        <v>139312</v>
      </c>
      <c r="U123" s="9"/>
      <c r="V123" s="9"/>
      <c r="W123" s="11" t="s">
        <v>2466</v>
      </c>
      <c r="X123" s="11" t="s">
        <v>3110</v>
      </c>
      <c r="Y123" s="11" t="s">
        <v>3960</v>
      </c>
      <c r="Z123" s="11" t="s">
        <v>2313</v>
      </c>
      <c r="AA123" s="9">
        <v>20</v>
      </c>
      <c r="AB123" s="9">
        <v>2</v>
      </c>
      <c r="AC123" s="11"/>
      <c r="AD123" s="11" t="s">
        <v>2427</v>
      </c>
      <c r="AE123" s="11" t="s">
        <v>2462</v>
      </c>
      <c r="AF123" s="11" t="s">
        <v>2472</v>
      </c>
      <c r="AG123" s="11" t="s">
        <v>2583</v>
      </c>
      <c r="AH123" s="11" t="s">
        <v>2607</v>
      </c>
      <c r="AI123" s="11"/>
      <c r="AJ123" s="9">
        <v>278</v>
      </c>
      <c r="AK123" s="11" t="s">
        <v>3035</v>
      </c>
      <c r="AL123" s="11" t="s">
        <v>3107</v>
      </c>
      <c r="AM123" s="11"/>
      <c r="AN123" s="11" t="s">
        <v>3269</v>
      </c>
      <c r="AO123" s="11" t="s">
        <v>3389</v>
      </c>
      <c r="AP123" s="11"/>
      <c r="AQ123" s="12">
        <v>46233</v>
      </c>
      <c r="AR123" s="11" t="s">
        <v>3416</v>
      </c>
      <c r="AS123" s="11" t="s">
        <v>3904</v>
      </c>
      <c r="AT123" s="11" t="s">
        <v>3933</v>
      </c>
      <c r="AU123" s="11" t="s">
        <v>3934</v>
      </c>
      <c r="AV123" s="11" t="s">
        <v>3938</v>
      </c>
      <c r="AW123" s="11" t="s">
        <v>2472</v>
      </c>
      <c r="AX123" s="11" t="s">
        <v>2583</v>
      </c>
      <c r="AY123" s="11" t="s">
        <v>3948</v>
      </c>
      <c r="AZ123" s="11"/>
      <c r="BA123" s="11"/>
      <c r="BB123" s="11"/>
      <c r="BC123" s="9">
        <v>1193</v>
      </c>
      <c r="BD123" s="11" t="s">
        <v>3938</v>
      </c>
      <c r="BE123" s="9">
        <v>3052</v>
      </c>
      <c r="BF123" s="9">
        <v>2</v>
      </c>
      <c r="BG123" s="11" t="s">
        <v>3426</v>
      </c>
    </row>
    <row r="124" spans="1:59">
      <c r="A124" s="9">
        <v>136031</v>
      </c>
      <c r="B124" s="11" t="s">
        <v>4017</v>
      </c>
      <c r="C124" s="11" t="s">
        <v>4577</v>
      </c>
      <c r="D124" s="11" t="s">
        <v>1348</v>
      </c>
      <c r="E124" s="15">
        <v>65</v>
      </c>
      <c r="F124" s="11" t="s">
        <v>4235</v>
      </c>
      <c r="G124" s="9">
        <v>5833.33</v>
      </c>
      <c r="H124" s="15">
        <f t="shared" si="3"/>
        <v>1.2681152173913044</v>
      </c>
      <c r="I124" s="15">
        <f t="shared" si="4"/>
        <v>82.427489130434779</v>
      </c>
      <c r="J124" s="15">
        <v>82.427489130434779</v>
      </c>
      <c r="K124" s="15"/>
      <c r="L124" s="9"/>
      <c r="M124" s="9">
        <v>5</v>
      </c>
      <c r="N124" s="11" t="s">
        <v>3396</v>
      </c>
      <c r="O124" s="12">
        <v>46233</v>
      </c>
      <c r="P124" s="11" t="s">
        <v>3426</v>
      </c>
      <c r="Q124" s="11" t="s">
        <v>3952</v>
      </c>
      <c r="R124" s="11" t="s">
        <v>3952</v>
      </c>
      <c r="S124" s="11" t="s">
        <v>4214</v>
      </c>
      <c r="T124" s="9">
        <v>139312</v>
      </c>
      <c r="U124" s="9"/>
      <c r="V124" s="9"/>
      <c r="W124" s="11" t="s">
        <v>2466</v>
      </c>
      <c r="X124" s="11" t="s">
        <v>3110</v>
      </c>
      <c r="Y124" s="11" t="s">
        <v>3960</v>
      </c>
      <c r="Z124" s="11" t="s">
        <v>2325</v>
      </c>
      <c r="AA124" s="9">
        <v>20</v>
      </c>
      <c r="AB124" s="9">
        <v>14</v>
      </c>
      <c r="AC124" s="11"/>
      <c r="AD124" s="11" t="s">
        <v>2427</v>
      </c>
      <c r="AE124" s="11" t="s">
        <v>2462</v>
      </c>
      <c r="AF124" s="11" t="s">
        <v>2472</v>
      </c>
      <c r="AG124" s="11" t="s">
        <v>2583</v>
      </c>
      <c r="AH124" s="11" t="s">
        <v>2607</v>
      </c>
      <c r="AI124" s="11"/>
      <c r="AJ124" s="9">
        <v>65</v>
      </c>
      <c r="AK124" s="11" t="s">
        <v>3047</v>
      </c>
      <c r="AL124" s="11" t="s">
        <v>3107</v>
      </c>
      <c r="AM124" s="11"/>
      <c r="AN124" s="11" t="s">
        <v>3269</v>
      </c>
      <c r="AO124" s="11" t="s">
        <v>3389</v>
      </c>
      <c r="AP124" s="11"/>
      <c r="AQ124" s="12">
        <v>46233</v>
      </c>
      <c r="AR124" s="11" t="s">
        <v>3416</v>
      </c>
      <c r="AS124" s="11" t="s">
        <v>3904</v>
      </c>
      <c r="AT124" s="11" t="s">
        <v>3933</v>
      </c>
      <c r="AU124" s="11" t="s">
        <v>3934</v>
      </c>
      <c r="AV124" s="11" t="s">
        <v>3938</v>
      </c>
      <c r="AW124" s="11" t="s">
        <v>2472</v>
      </c>
      <c r="AX124" s="11" t="s">
        <v>2583</v>
      </c>
      <c r="AY124" s="11" t="s">
        <v>3948</v>
      </c>
      <c r="AZ124" s="11"/>
      <c r="BA124" s="11"/>
      <c r="BB124" s="11"/>
      <c r="BC124" s="9">
        <v>3356</v>
      </c>
      <c r="BD124" s="11" t="s">
        <v>3938</v>
      </c>
      <c r="BE124" s="9">
        <v>3052</v>
      </c>
      <c r="BF124" s="9">
        <v>14</v>
      </c>
      <c r="BG124" s="11" t="s">
        <v>3426</v>
      </c>
    </row>
    <row r="125" spans="1:59">
      <c r="A125" s="9">
        <v>136031</v>
      </c>
      <c r="B125" s="11" t="s">
        <v>4017</v>
      </c>
      <c r="C125" s="11" t="s">
        <v>4584</v>
      </c>
      <c r="D125" s="11" t="s">
        <v>1355</v>
      </c>
      <c r="E125" s="15">
        <v>336</v>
      </c>
      <c r="F125" s="11" t="s">
        <v>4237</v>
      </c>
      <c r="G125" s="9">
        <v>6250</v>
      </c>
      <c r="H125" s="15">
        <f t="shared" si="3"/>
        <v>1.3586956521739131</v>
      </c>
      <c r="I125" s="15">
        <f t="shared" si="4"/>
        <v>456.52173913043481</v>
      </c>
      <c r="J125" s="15">
        <v>456.52173913043481</v>
      </c>
      <c r="K125" s="15"/>
      <c r="L125" s="9"/>
      <c r="M125" s="9">
        <v>5</v>
      </c>
      <c r="N125" s="11" t="s">
        <v>3396</v>
      </c>
      <c r="O125" s="12">
        <v>46233</v>
      </c>
      <c r="P125" s="11" t="s">
        <v>3426</v>
      </c>
      <c r="Q125" s="11" t="s">
        <v>3952</v>
      </c>
      <c r="R125" s="11" t="s">
        <v>3952</v>
      </c>
      <c r="S125" s="11" t="s">
        <v>4214</v>
      </c>
      <c r="T125" s="9">
        <v>139312</v>
      </c>
      <c r="U125" s="9"/>
      <c r="V125" s="9"/>
      <c r="W125" s="11" t="s">
        <v>2466</v>
      </c>
      <c r="X125" s="11" t="s">
        <v>3110</v>
      </c>
      <c r="Y125" s="11" t="s">
        <v>3960</v>
      </c>
      <c r="Z125" s="11" t="s">
        <v>2332</v>
      </c>
      <c r="AA125" s="9">
        <v>20</v>
      </c>
      <c r="AB125" s="9">
        <v>21</v>
      </c>
      <c r="AC125" s="11"/>
      <c r="AD125" s="11" t="s">
        <v>2427</v>
      </c>
      <c r="AE125" s="11" t="s">
        <v>2462</v>
      </c>
      <c r="AF125" s="11" t="s">
        <v>2472</v>
      </c>
      <c r="AG125" s="11" t="s">
        <v>2583</v>
      </c>
      <c r="AH125" s="11" t="s">
        <v>2607</v>
      </c>
      <c r="AI125" s="11"/>
      <c r="AJ125" s="9">
        <v>336</v>
      </c>
      <c r="AK125" s="11" t="s">
        <v>3054</v>
      </c>
      <c r="AL125" s="11" t="s">
        <v>3107</v>
      </c>
      <c r="AM125" s="11"/>
      <c r="AN125" s="11" t="s">
        <v>3269</v>
      </c>
      <c r="AO125" s="11" t="s">
        <v>3389</v>
      </c>
      <c r="AP125" s="11"/>
      <c r="AQ125" s="12">
        <v>46233</v>
      </c>
      <c r="AR125" s="11" t="s">
        <v>3416</v>
      </c>
      <c r="AS125" s="11" t="s">
        <v>3904</v>
      </c>
      <c r="AT125" s="11" t="s">
        <v>3933</v>
      </c>
      <c r="AU125" s="11" t="s">
        <v>3934</v>
      </c>
      <c r="AV125" s="11" t="s">
        <v>3938</v>
      </c>
      <c r="AW125" s="11" t="s">
        <v>2472</v>
      </c>
      <c r="AX125" s="11" t="s">
        <v>2583</v>
      </c>
      <c r="AY125" s="11" t="s">
        <v>3948</v>
      </c>
      <c r="AZ125" s="11"/>
      <c r="BA125" s="11"/>
      <c r="BB125" s="11"/>
      <c r="BC125" s="9">
        <v>9782</v>
      </c>
      <c r="BD125" s="11" t="s">
        <v>3938</v>
      </c>
      <c r="BE125" s="9">
        <v>3052</v>
      </c>
      <c r="BF125" s="9">
        <v>21</v>
      </c>
      <c r="BG125" s="11" t="s">
        <v>3426</v>
      </c>
    </row>
    <row r="126" spans="1:59">
      <c r="A126" s="9">
        <v>136031</v>
      </c>
      <c r="B126" s="11" t="s">
        <v>4017</v>
      </c>
      <c r="C126" s="11" t="s">
        <v>4583</v>
      </c>
      <c r="D126" s="11" t="s">
        <v>1354</v>
      </c>
      <c r="E126" s="15">
        <v>189</v>
      </c>
      <c r="F126" s="11" t="s">
        <v>4235</v>
      </c>
      <c r="G126" s="9">
        <v>7500</v>
      </c>
      <c r="H126" s="15">
        <f t="shared" si="3"/>
        <v>1.6304347826086956</v>
      </c>
      <c r="I126" s="15">
        <f t="shared" si="4"/>
        <v>308.15217391304344</v>
      </c>
      <c r="J126" s="15">
        <v>308.15217391304344</v>
      </c>
      <c r="K126" s="15"/>
      <c r="L126" s="9"/>
      <c r="M126" s="9">
        <v>5</v>
      </c>
      <c r="N126" s="11" t="s">
        <v>3396</v>
      </c>
      <c r="O126" s="12">
        <v>46233</v>
      </c>
      <c r="P126" s="11" t="s">
        <v>3426</v>
      </c>
      <c r="Q126" s="11" t="s">
        <v>3952</v>
      </c>
      <c r="R126" s="11" t="s">
        <v>3952</v>
      </c>
      <c r="S126" s="11" t="s">
        <v>4214</v>
      </c>
      <c r="T126" s="9">
        <v>139312</v>
      </c>
      <c r="U126" s="9"/>
      <c r="V126" s="9"/>
      <c r="W126" s="11" t="s">
        <v>2466</v>
      </c>
      <c r="X126" s="11" t="s">
        <v>3110</v>
      </c>
      <c r="Y126" s="11" t="s">
        <v>3960</v>
      </c>
      <c r="Z126" s="11" t="s">
        <v>2331</v>
      </c>
      <c r="AA126" s="9">
        <v>20</v>
      </c>
      <c r="AB126" s="9">
        <v>20</v>
      </c>
      <c r="AC126" s="11"/>
      <c r="AD126" s="11" t="s">
        <v>2439</v>
      </c>
      <c r="AE126" s="11" t="s">
        <v>2462</v>
      </c>
      <c r="AF126" s="11" t="s">
        <v>2472</v>
      </c>
      <c r="AG126" s="11" t="s">
        <v>2583</v>
      </c>
      <c r="AH126" s="11" t="s">
        <v>2607</v>
      </c>
      <c r="AI126" s="11"/>
      <c r="AJ126" s="9">
        <v>189</v>
      </c>
      <c r="AK126" s="11" t="s">
        <v>3053</v>
      </c>
      <c r="AL126" s="11" t="s">
        <v>3107</v>
      </c>
      <c r="AM126" s="11"/>
      <c r="AN126" s="11" t="s">
        <v>3269</v>
      </c>
      <c r="AO126" s="11" t="s">
        <v>3389</v>
      </c>
      <c r="AP126" s="11"/>
      <c r="AQ126" s="12">
        <v>46233</v>
      </c>
      <c r="AR126" s="11" t="s">
        <v>3416</v>
      </c>
      <c r="AS126" s="11" t="s">
        <v>3904</v>
      </c>
      <c r="AT126" s="11" t="s">
        <v>3933</v>
      </c>
      <c r="AU126" s="11" t="s">
        <v>3934</v>
      </c>
      <c r="AV126" s="11" t="s">
        <v>3938</v>
      </c>
      <c r="AW126" s="11" t="s">
        <v>2472</v>
      </c>
      <c r="AX126" s="11" t="s">
        <v>2583</v>
      </c>
      <c r="AY126" s="11" t="s">
        <v>3948</v>
      </c>
      <c r="AZ126" s="11"/>
      <c r="BA126" s="11"/>
      <c r="BB126" s="11"/>
      <c r="BC126" s="9">
        <v>3309</v>
      </c>
      <c r="BD126" s="11" t="s">
        <v>3938</v>
      </c>
      <c r="BE126" s="9">
        <v>3052</v>
      </c>
      <c r="BF126" s="9">
        <v>20</v>
      </c>
      <c r="BG126" s="11" t="s">
        <v>3426</v>
      </c>
    </row>
    <row r="127" spans="1:59">
      <c r="A127" s="9">
        <v>136031</v>
      </c>
      <c r="B127" s="11" t="s">
        <v>4017</v>
      </c>
      <c r="C127" s="11" t="s">
        <v>4587</v>
      </c>
      <c r="D127" s="11" t="s">
        <v>1358</v>
      </c>
      <c r="E127" s="15">
        <v>30</v>
      </c>
      <c r="F127" s="11" t="s">
        <v>4235</v>
      </c>
      <c r="G127" s="9">
        <v>10833.33</v>
      </c>
      <c r="H127" s="15">
        <f t="shared" si="3"/>
        <v>2.3550717391304348</v>
      </c>
      <c r="I127" s="15">
        <f t="shared" si="4"/>
        <v>70.652152173913038</v>
      </c>
      <c r="J127" s="15">
        <v>70.652152173913038</v>
      </c>
      <c r="K127" s="15"/>
      <c r="L127" s="9"/>
      <c r="M127" s="9">
        <v>5</v>
      </c>
      <c r="N127" s="11" t="s">
        <v>3396</v>
      </c>
      <c r="O127" s="12">
        <v>46233</v>
      </c>
      <c r="P127" s="11" t="s">
        <v>3426</v>
      </c>
      <c r="Q127" s="11" t="s">
        <v>3952</v>
      </c>
      <c r="R127" s="11" t="s">
        <v>3952</v>
      </c>
      <c r="S127" s="11" t="s">
        <v>4214</v>
      </c>
      <c r="T127" s="9">
        <v>139312</v>
      </c>
      <c r="U127" s="9"/>
      <c r="V127" s="9"/>
      <c r="W127" s="11" t="s">
        <v>2466</v>
      </c>
      <c r="X127" s="11" t="s">
        <v>3110</v>
      </c>
      <c r="Y127" s="11" t="s">
        <v>3960</v>
      </c>
      <c r="Z127" s="11" t="s">
        <v>2335</v>
      </c>
      <c r="AA127" s="9">
        <v>20</v>
      </c>
      <c r="AB127" s="9">
        <v>24</v>
      </c>
      <c r="AC127" s="11"/>
      <c r="AD127" s="11" t="s">
        <v>2427</v>
      </c>
      <c r="AE127" s="11" t="s">
        <v>2462</v>
      </c>
      <c r="AF127" s="11" t="s">
        <v>2472</v>
      </c>
      <c r="AG127" s="11" t="s">
        <v>2583</v>
      </c>
      <c r="AH127" s="11" t="s">
        <v>2607</v>
      </c>
      <c r="AI127" s="11"/>
      <c r="AJ127" s="9">
        <v>30</v>
      </c>
      <c r="AK127" s="11" t="s">
        <v>3057</v>
      </c>
      <c r="AL127" s="11" t="s">
        <v>3107</v>
      </c>
      <c r="AM127" s="11"/>
      <c r="AN127" s="11" t="s">
        <v>3269</v>
      </c>
      <c r="AO127" s="11" t="s">
        <v>3389</v>
      </c>
      <c r="AP127" s="11"/>
      <c r="AQ127" s="12">
        <v>46233</v>
      </c>
      <c r="AR127" s="11" t="s">
        <v>3416</v>
      </c>
      <c r="AS127" s="11" t="s">
        <v>3904</v>
      </c>
      <c r="AT127" s="11" t="s">
        <v>3933</v>
      </c>
      <c r="AU127" s="11" t="s">
        <v>3934</v>
      </c>
      <c r="AV127" s="11" t="s">
        <v>3938</v>
      </c>
      <c r="AW127" s="11" t="s">
        <v>2472</v>
      </c>
      <c r="AX127" s="11" t="s">
        <v>2583</v>
      </c>
      <c r="AY127" s="11" t="s">
        <v>3948</v>
      </c>
      <c r="AZ127" s="11"/>
      <c r="BA127" s="11"/>
      <c r="BB127" s="11"/>
      <c r="BC127" s="9">
        <v>17070</v>
      </c>
      <c r="BD127" s="11" t="s">
        <v>3938</v>
      </c>
      <c r="BE127" s="9">
        <v>3052</v>
      </c>
      <c r="BF127" s="9">
        <v>24</v>
      </c>
      <c r="BG127" s="11" t="s">
        <v>3426</v>
      </c>
    </row>
    <row r="128" spans="1:59">
      <c r="A128" s="9">
        <v>136031</v>
      </c>
      <c r="B128" s="11" t="s">
        <v>4017</v>
      </c>
      <c r="C128" s="11" t="s">
        <v>4578</v>
      </c>
      <c r="D128" s="11" t="s">
        <v>1349</v>
      </c>
      <c r="E128" s="15">
        <v>65</v>
      </c>
      <c r="F128" s="11" t="s">
        <v>4235</v>
      </c>
      <c r="G128" s="9">
        <v>17916.669999999998</v>
      </c>
      <c r="H128" s="15">
        <f t="shared" si="3"/>
        <v>3.8949282608695648</v>
      </c>
      <c r="I128" s="15">
        <f t="shared" si="4"/>
        <v>253.17033695652171</v>
      </c>
      <c r="J128" s="15">
        <v>253.17033695652171</v>
      </c>
      <c r="K128" s="15"/>
      <c r="L128" s="9"/>
      <c r="M128" s="9">
        <v>5</v>
      </c>
      <c r="N128" s="11" t="s">
        <v>3396</v>
      </c>
      <c r="O128" s="12">
        <v>46233</v>
      </c>
      <c r="P128" s="11" t="s">
        <v>3426</v>
      </c>
      <c r="Q128" s="11" t="s">
        <v>3952</v>
      </c>
      <c r="R128" s="11" t="s">
        <v>3952</v>
      </c>
      <c r="S128" s="11" t="s">
        <v>4214</v>
      </c>
      <c r="T128" s="9">
        <v>139312</v>
      </c>
      <c r="U128" s="9"/>
      <c r="V128" s="9"/>
      <c r="W128" s="11" t="s">
        <v>2466</v>
      </c>
      <c r="X128" s="11" t="s">
        <v>3110</v>
      </c>
      <c r="Y128" s="11" t="s">
        <v>3960</v>
      </c>
      <c r="Z128" s="11" t="s">
        <v>2326</v>
      </c>
      <c r="AA128" s="9">
        <v>20</v>
      </c>
      <c r="AB128" s="9">
        <v>15</v>
      </c>
      <c r="AC128" s="11"/>
      <c r="AD128" s="11" t="s">
        <v>2427</v>
      </c>
      <c r="AE128" s="11" t="s">
        <v>2462</v>
      </c>
      <c r="AF128" s="11" t="s">
        <v>2472</v>
      </c>
      <c r="AG128" s="11" t="s">
        <v>2583</v>
      </c>
      <c r="AH128" s="11" t="s">
        <v>2607</v>
      </c>
      <c r="AI128" s="11"/>
      <c r="AJ128" s="9">
        <v>65</v>
      </c>
      <c r="AK128" s="11" t="s">
        <v>3048</v>
      </c>
      <c r="AL128" s="11" t="s">
        <v>3107</v>
      </c>
      <c r="AM128" s="11"/>
      <c r="AN128" s="11" t="s">
        <v>3269</v>
      </c>
      <c r="AO128" s="11" t="s">
        <v>3389</v>
      </c>
      <c r="AP128" s="11"/>
      <c r="AQ128" s="12">
        <v>46233</v>
      </c>
      <c r="AR128" s="11" t="s">
        <v>3416</v>
      </c>
      <c r="AS128" s="11" t="s">
        <v>3904</v>
      </c>
      <c r="AT128" s="11" t="s">
        <v>3933</v>
      </c>
      <c r="AU128" s="11" t="s">
        <v>3934</v>
      </c>
      <c r="AV128" s="11" t="s">
        <v>3938</v>
      </c>
      <c r="AW128" s="11" t="s">
        <v>2472</v>
      </c>
      <c r="AX128" s="11" t="s">
        <v>2583</v>
      </c>
      <c r="AY128" s="11" t="s">
        <v>3948</v>
      </c>
      <c r="AZ128" s="11"/>
      <c r="BA128" s="11"/>
      <c r="BB128" s="11"/>
      <c r="BC128" s="9">
        <v>17071</v>
      </c>
      <c r="BD128" s="11" t="s">
        <v>3938</v>
      </c>
      <c r="BE128" s="9">
        <v>3052</v>
      </c>
      <c r="BF128" s="9">
        <v>15</v>
      </c>
      <c r="BG128" s="11" t="s">
        <v>3426</v>
      </c>
    </row>
    <row r="129" spans="1:59">
      <c r="A129" s="9">
        <v>136031</v>
      </c>
      <c r="B129" s="11" t="s">
        <v>4017</v>
      </c>
      <c r="C129" s="11" t="s">
        <v>4586</v>
      </c>
      <c r="D129" s="11" t="s">
        <v>1357</v>
      </c>
      <c r="E129" s="15">
        <v>42</v>
      </c>
      <c r="F129" s="11" t="s">
        <v>4235</v>
      </c>
      <c r="G129" s="9">
        <v>18333.330099999999</v>
      </c>
      <c r="H129" s="15">
        <f t="shared" si="3"/>
        <v>3.9855065434782606</v>
      </c>
      <c r="I129" s="15">
        <f t="shared" si="4"/>
        <v>167.39127482608694</v>
      </c>
      <c r="J129" s="15">
        <v>167.39127482608694</v>
      </c>
      <c r="K129" s="15"/>
      <c r="L129" s="9"/>
      <c r="M129" s="9">
        <v>5</v>
      </c>
      <c r="N129" s="11" t="s">
        <v>3396</v>
      </c>
      <c r="O129" s="12">
        <v>46233</v>
      </c>
      <c r="P129" s="11" t="s">
        <v>3426</v>
      </c>
      <c r="Q129" s="11" t="s">
        <v>3952</v>
      </c>
      <c r="R129" s="11" t="s">
        <v>3952</v>
      </c>
      <c r="S129" s="11" t="s">
        <v>4214</v>
      </c>
      <c r="T129" s="9">
        <v>139312</v>
      </c>
      <c r="U129" s="9"/>
      <c r="V129" s="9"/>
      <c r="W129" s="11" t="s">
        <v>2466</v>
      </c>
      <c r="X129" s="11" t="s">
        <v>3110</v>
      </c>
      <c r="Y129" s="11" t="s">
        <v>3960</v>
      </c>
      <c r="Z129" s="11" t="s">
        <v>2334</v>
      </c>
      <c r="AA129" s="9">
        <v>20</v>
      </c>
      <c r="AB129" s="9">
        <v>23</v>
      </c>
      <c r="AC129" s="11"/>
      <c r="AD129" s="11" t="s">
        <v>2427</v>
      </c>
      <c r="AE129" s="11" t="s">
        <v>2462</v>
      </c>
      <c r="AF129" s="11" t="s">
        <v>2472</v>
      </c>
      <c r="AG129" s="11" t="s">
        <v>2583</v>
      </c>
      <c r="AH129" s="11" t="s">
        <v>2607</v>
      </c>
      <c r="AI129" s="11"/>
      <c r="AJ129" s="9">
        <v>42</v>
      </c>
      <c r="AK129" s="11" t="s">
        <v>3056</v>
      </c>
      <c r="AL129" s="11" t="s">
        <v>3107</v>
      </c>
      <c r="AM129" s="11"/>
      <c r="AN129" s="11" t="s">
        <v>3269</v>
      </c>
      <c r="AO129" s="11" t="s">
        <v>3389</v>
      </c>
      <c r="AP129" s="11"/>
      <c r="AQ129" s="12">
        <v>46233</v>
      </c>
      <c r="AR129" s="11" t="s">
        <v>3416</v>
      </c>
      <c r="AS129" s="11" t="s">
        <v>3904</v>
      </c>
      <c r="AT129" s="11" t="s">
        <v>3933</v>
      </c>
      <c r="AU129" s="11" t="s">
        <v>3934</v>
      </c>
      <c r="AV129" s="11" t="s">
        <v>3938</v>
      </c>
      <c r="AW129" s="11" t="s">
        <v>2472</v>
      </c>
      <c r="AX129" s="11" t="s">
        <v>2583</v>
      </c>
      <c r="AY129" s="11" t="s">
        <v>3948</v>
      </c>
      <c r="AZ129" s="11"/>
      <c r="BA129" s="11"/>
      <c r="BB129" s="11"/>
      <c r="BC129" s="9">
        <v>13729</v>
      </c>
      <c r="BD129" s="11" t="s">
        <v>3938</v>
      </c>
      <c r="BE129" s="9">
        <v>3052</v>
      </c>
      <c r="BF129" s="9">
        <v>23</v>
      </c>
      <c r="BG129" s="11" t="s">
        <v>3426</v>
      </c>
    </row>
    <row r="130" spans="1:59">
      <c r="A130" s="9">
        <v>136031</v>
      </c>
      <c r="B130" s="11" t="s">
        <v>4017</v>
      </c>
      <c r="C130" s="11" t="s">
        <v>4582</v>
      </c>
      <c r="D130" s="11" t="s">
        <v>1353</v>
      </c>
      <c r="E130" s="15">
        <v>50</v>
      </c>
      <c r="F130" s="11" t="s">
        <v>4239</v>
      </c>
      <c r="G130" s="9">
        <v>22083.33</v>
      </c>
      <c r="H130" s="15">
        <f t="shared" ref="H130:H193" si="5">IF(N130="USD",G130,IF(N130="MGA",G130/4600,IF(N130="EUR",G130*1.17,IF(N130="GBP",G130*1.35,""))))</f>
        <v>4.8007239130434787</v>
      </c>
      <c r="I130" s="15">
        <f t="shared" ref="I130:I193" si="6">H130*E130</f>
        <v>240.03619565217394</v>
      </c>
      <c r="J130" s="15">
        <v>240.03619565217394</v>
      </c>
      <c r="K130" s="15"/>
      <c r="L130" s="9"/>
      <c r="M130" s="9">
        <v>5</v>
      </c>
      <c r="N130" s="11" t="s">
        <v>3396</v>
      </c>
      <c r="O130" s="12">
        <v>46233</v>
      </c>
      <c r="P130" s="11" t="s">
        <v>3426</v>
      </c>
      <c r="Q130" s="11" t="s">
        <v>3952</v>
      </c>
      <c r="R130" s="11" t="s">
        <v>3952</v>
      </c>
      <c r="S130" s="11" t="s">
        <v>4214</v>
      </c>
      <c r="T130" s="9">
        <v>139312</v>
      </c>
      <c r="U130" s="9"/>
      <c r="V130" s="9"/>
      <c r="W130" s="11" t="s">
        <v>2466</v>
      </c>
      <c r="X130" s="11" t="s">
        <v>3110</v>
      </c>
      <c r="Y130" s="11" t="s">
        <v>3960</v>
      </c>
      <c r="Z130" s="11" t="s">
        <v>2330</v>
      </c>
      <c r="AA130" s="9">
        <v>20</v>
      </c>
      <c r="AB130" s="9">
        <v>19</v>
      </c>
      <c r="AC130" s="11"/>
      <c r="AD130" s="11" t="s">
        <v>2427</v>
      </c>
      <c r="AE130" s="11" t="s">
        <v>2462</v>
      </c>
      <c r="AF130" s="11" t="s">
        <v>2472</v>
      </c>
      <c r="AG130" s="11" t="s">
        <v>2583</v>
      </c>
      <c r="AH130" s="11" t="s">
        <v>2607</v>
      </c>
      <c r="AI130" s="11"/>
      <c r="AJ130" s="9">
        <v>50</v>
      </c>
      <c r="AK130" s="11" t="s">
        <v>3052</v>
      </c>
      <c r="AL130" s="11" t="s">
        <v>3107</v>
      </c>
      <c r="AM130" s="11"/>
      <c r="AN130" s="11" t="s">
        <v>3269</v>
      </c>
      <c r="AO130" s="11" t="s">
        <v>3389</v>
      </c>
      <c r="AP130" s="11"/>
      <c r="AQ130" s="12">
        <v>46233</v>
      </c>
      <c r="AR130" s="11" t="s">
        <v>3416</v>
      </c>
      <c r="AS130" s="11" t="s">
        <v>3904</v>
      </c>
      <c r="AT130" s="11" t="s">
        <v>3933</v>
      </c>
      <c r="AU130" s="11" t="s">
        <v>3934</v>
      </c>
      <c r="AV130" s="11" t="s">
        <v>3938</v>
      </c>
      <c r="AW130" s="11" t="s">
        <v>2472</v>
      </c>
      <c r="AX130" s="11" t="s">
        <v>2583</v>
      </c>
      <c r="AY130" s="11" t="s">
        <v>3948</v>
      </c>
      <c r="AZ130" s="11"/>
      <c r="BA130" s="11"/>
      <c r="BB130" s="11"/>
      <c r="BC130" s="9">
        <v>1232</v>
      </c>
      <c r="BD130" s="11" t="s">
        <v>3938</v>
      </c>
      <c r="BE130" s="9">
        <v>3052</v>
      </c>
      <c r="BF130" s="9">
        <v>19</v>
      </c>
      <c r="BG130" s="11" t="s">
        <v>3426</v>
      </c>
    </row>
    <row r="131" spans="1:59">
      <c r="A131" s="9">
        <v>136031</v>
      </c>
      <c r="B131" s="11" t="s">
        <v>4017</v>
      </c>
      <c r="C131" s="11" t="s">
        <v>4585</v>
      </c>
      <c r="D131" s="11" t="s">
        <v>1356</v>
      </c>
      <c r="E131" s="15">
        <v>10</v>
      </c>
      <c r="F131" s="11" t="s">
        <v>4241</v>
      </c>
      <c r="G131" s="9">
        <v>38334</v>
      </c>
      <c r="H131" s="15">
        <f t="shared" si="5"/>
        <v>8.3334782608695654</v>
      </c>
      <c r="I131" s="15">
        <f t="shared" si="6"/>
        <v>83.334782608695662</v>
      </c>
      <c r="J131" s="15">
        <v>83.334782608695662</v>
      </c>
      <c r="K131" s="15"/>
      <c r="L131" s="9"/>
      <c r="M131" s="9">
        <v>5</v>
      </c>
      <c r="N131" s="11" t="s">
        <v>3396</v>
      </c>
      <c r="O131" s="12">
        <v>46233</v>
      </c>
      <c r="P131" s="11" t="s">
        <v>3426</v>
      </c>
      <c r="Q131" s="11" t="s">
        <v>3952</v>
      </c>
      <c r="R131" s="11" t="s">
        <v>3952</v>
      </c>
      <c r="S131" s="11" t="s">
        <v>4214</v>
      </c>
      <c r="T131" s="9">
        <v>139312</v>
      </c>
      <c r="U131" s="9"/>
      <c r="V131" s="9"/>
      <c r="W131" s="11" t="s">
        <v>2466</v>
      </c>
      <c r="X131" s="11" t="s">
        <v>3110</v>
      </c>
      <c r="Y131" s="11" t="s">
        <v>3960</v>
      </c>
      <c r="Z131" s="11" t="s">
        <v>2333</v>
      </c>
      <c r="AA131" s="9">
        <v>20</v>
      </c>
      <c r="AB131" s="9">
        <v>22</v>
      </c>
      <c r="AC131" s="11"/>
      <c r="AD131" s="11" t="s">
        <v>2427</v>
      </c>
      <c r="AE131" s="11" t="s">
        <v>2462</v>
      </c>
      <c r="AF131" s="11" t="s">
        <v>2472</v>
      </c>
      <c r="AG131" s="11" t="s">
        <v>2583</v>
      </c>
      <c r="AH131" s="11" t="s">
        <v>2607</v>
      </c>
      <c r="AI131" s="11"/>
      <c r="AJ131" s="9">
        <v>10</v>
      </c>
      <c r="AK131" s="11" t="s">
        <v>3055</v>
      </c>
      <c r="AL131" s="11" t="s">
        <v>3107</v>
      </c>
      <c r="AM131" s="11"/>
      <c r="AN131" s="11" t="s">
        <v>3269</v>
      </c>
      <c r="AO131" s="11" t="s">
        <v>3389</v>
      </c>
      <c r="AP131" s="11"/>
      <c r="AQ131" s="12">
        <v>46233</v>
      </c>
      <c r="AR131" s="11" t="s">
        <v>3416</v>
      </c>
      <c r="AS131" s="11" t="s">
        <v>3904</v>
      </c>
      <c r="AT131" s="11" t="s">
        <v>3933</v>
      </c>
      <c r="AU131" s="11" t="s">
        <v>3934</v>
      </c>
      <c r="AV131" s="11" t="s">
        <v>3938</v>
      </c>
      <c r="AW131" s="11" t="s">
        <v>2472</v>
      </c>
      <c r="AX131" s="11" t="s">
        <v>2583</v>
      </c>
      <c r="AY131" s="11" t="s">
        <v>3948</v>
      </c>
      <c r="AZ131" s="11"/>
      <c r="BA131" s="11"/>
      <c r="BB131" s="11"/>
      <c r="BC131" s="9">
        <v>3289</v>
      </c>
      <c r="BD131" s="11" t="s">
        <v>3938</v>
      </c>
      <c r="BE131" s="9">
        <v>3052</v>
      </c>
      <c r="BF131" s="9">
        <v>22</v>
      </c>
      <c r="BG131" s="11" t="s">
        <v>3426</v>
      </c>
    </row>
    <row r="132" spans="1:59">
      <c r="A132" s="9">
        <v>136030</v>
      </c>
      <c r="B132" s="11" t="s">
        <v>4203</v>
      </c>
      <c r="C132" s="11" t="s">
        <v>4557</v>
      </c>
      <c r="D132" s="11" t="s">
        <v>1323</v>
      </c>
      <c r="E132" s="15">
        <v>197</v>
      </c>
      <c r="F132" s="11" t="s">
        <v>4235</v>
      </c>
      <c r="G132" s="9">
        <v>500</v>
      </c>
      <c r="H132" s="15">
        <f t="shared" si="5"/>
        <v>0.10869565217391304</v>
      </c>
      <c r="I132" s="15">
        <f t="shared" si="6"/>
        <v>21.413043478260867</v>
      </c>
      <c r="J132" s="15">
        <v>21.413043478260867</v>
      </c>
      <c r="K132" s="15"/>
      <c r="L132" s="9"/>
      <c r="M132" s="9">
        <v>0</v>
      </c>
      <c r="N132" s="11" t="s">
        <v>3396</v>
      </c>
      <c r="O132" s="12">
        <v>46233</v>
      </c>
      <c r="P132" s="11" t="s">
        <v>3426</v>
      </c>
      <c r="Q132" s="11" t="s">
        <v>3952</v>
      </c>
      <c r="R132" s="11" t="s">
        <v>3952</v>
      </c>
      <c r="S132" s="11" t="s">
        <v>4214</v>
      </c>
      <c r="T132" s="9">
        <v>139316</v>
      </c>
      <c r="U132" s="9"/>
      <c r="V132" s="9"/>
      <c r="W132" s="11" t="s">
        <v>2466</v>
      </c>
      <c r="X132" s="11" t="s">
        <v>3110</v>
      </c>
      <c r="Y132" s="11" t="s">
        <v>3960</v>
      </c>
      <c r="Z132" s="11" t="s">
        <v>2297</v>
      </c>
      <c r="AA132" s="9">
        <v>20</v>
      </c>
      <c r="AB132" s="9">
        <v>4</v>
      </c>
      <c r="AC132" s="11"/>
      <c r="AD132" s="11" t="s">
        <v>2427</v>
      </c>
      <c r="AE132" s="11" t="s">
        <v>2462</v>
      </c>
      <c r="AF132" s="11" t="s">
        <v>2472</v>
      </c>
      <c r="AG132" s="11" t="s">
        <v>2583</v>
      </c>
      <c r="AH132" s="11" t="s">
        <v>2607</v>
      </c>
      <c r="AI132" s="11"/>
      <c r="AJ132" s="9">
        <v>197</v>
      </c>
      <c r="AK132" s="11" t="s">
        <v>3019</v>
      </c>
      <c r="AL132" s="11" t="s">
        <v>3107</v>
      </c>
      <c r="AM132" s="11"/>
      <c r="AN132" s="11" t="s">
        <v>3268</v>
      </c>
      <c r="AO132" s="11" t="s">
        <v>3388</v>
      </c>
      <c r="AP132" s="11"/>
      <c r="AQ132" s="12">
        <v>46233</v>
      </c>
      <c r="AR132" s="11" t="s">
        <v>3416</v>
      </c>
      <c r="AS132" s="11" t="s">
        <v>3904</v>
      </c>
      <c r="AT132" s="11" t="s">
        <v>3933</v>
      </c>
      <c r="AU132" s="11" t="s">
        <v>3934</v>
      </c>
      <c r="AV132" s="11" t="s">
        <v>3938</v>
      </c>
      <c r="AW132" s="11" t="s">
        <v>2472</v>
      </c>
      <c r="AX132" s="11" t="s">
        <v>2583</v>
      </c>
      <c r="AY132" s="11" t="s">
        <v>3948</v>
      </c>
      <c r="AZ132" s="11"/>
      <c r="BA132" s="11"/>
      <c r="BB132" s="11"/>
      <c r="BC132" s="9">
        <v>17065</v>
      </c>
      <c r="BD132" s="11" t="s">
        <v>3938</v>
      </c>
      <c r="BE132" s="9">
        <v>1101</v>
      </c>
      <c r="BF132" s="9">
        <v>4</v>
      </c>
      <c r="BG132" s="11" t="s">
        <v>3429</v>
      </c>
    </row>
    <row r="133" spans="1:59">
      <c r="A133" s="9">
        <v>136030</v>
      </c>
      <c r="B133" s="11" t="s">
        <v>4203</v>
      </c>
      <c r="C133" s="11" t="s">
        <v>4563</v>
      </c>
      <c r="D133" s="11" t="s">
        <v>1329</v>
      </c>
      <c r="E133" s="15">
        <v>580</v>
      </c>
      <c r="F133" s="11" t="s">
        <v>4237</v>
      </c>
      <c r="G133" s="9">
        <v>530</v>
      </c>
      <c r="H133" s="15">
        <f t="shared" si="5"/>
        <v>0.11521739130434783</v>
      </c>
      <c r="I133" s="15">
        <f t="shared" si="6"/>
        <v>66.826086956521735</v>
      </c>
      <c r="J133" s="15">
        <v>66.826086956521735</v>
      </c>
      <c r="K133" s="15"/>
      <c r="L133" s="9"/>
      <c r="M133" s="9">
        <v>0</v>
      </c>
      <c r="N133" s="11" t="s">
        <v>3396</v>
      </c>
      <c r="O133" s="12">
        <v>46233</v>
      </c>
      <c r="P133" s="11" t="s">
        <v>3426</v>
      </c>
      <c r="Q133" s="11" t="s">
        <v>3952</v>
      </c>
      <c r="R133" s="11" t="s">
        <v>3952</v>
      </c>
      <c r="S133" s="11" t="s">
        <v>4214</v>
      </c>
      <c r="T133" s="9">
        <v>139316</v>
      </c>
      <c r="U133" s="9"/>
      <c r="V133" s="9"/>
      <c r="W133" s="11" t="s">
        <v>2466</v>
      </c>
      <c r="X133" s="11" t="s">
        <v>3110</v>
      </c>
      <c r="Y133" s="11" t="s">
        <v>3960</v>
      </c>
      <c r="Z133" s="11" t="s">
        <v>2303</v>
      </c>
      <c r="AA133" s="9">
        <v>20</v>
      </c>
      <c r="AB133" s="9">
        <v>10</v>
      </c>
      <c r="AC133" s="11"/>
      <c r="AD133" s="11" t="s">
        <v>2433</v>
      </c>
      <c r="AE133" s="11" t="s">
        <v>2462</v>
      </c>
      <c r="AF133" s="11" t="s">
        <v>2472</v>
      </c>
      <c r="AG133" s="11" t="s">
        <v>2583</v>
      </c>
      <c r="AH133" s="11" t="s">
        <v>2607</v>
      </c>
      <c r="AI133" s="11"/>
      <c r="AJ133" s="9">
        <v>580</v>
      </c>
      <c r="AK133" s="11" t="s">
        <v>3025</v>
      </c>
      <c r="AL133" s="11" t="s">
        <v>3107</v>
      </c>
      <c r="AM133" s="11"/>
      <c r="AN133" s="11" t="s">
        <v>3268</v>
      </c>
      <c r="AO133" s="11" t="s">
        <v>3388</v>
      </c>
      <c r="AP133" s="11"/>
      <c r="AQ133" s="12">
        <v>46233</v>
      </c>
      <c r="AR133" s="11" t="s">
        <v>3416</v>
      </c>
      <c r="AS133" s="11" t="s">
        <v>3904</v>
      </c>
      <c r="AT133" s="11" t="s">
        <v>3933</v>
      </c>
      <c r="AU133" s="11" t="s">
        <v>3934</v>
      </c>
      <c r="AV133" s="11" t="s">
        <v>3938</v>
      </c>
      <c r="AW133" s="11" t="s">
        <v>2472</v>
      </c>
      <c r="AX133" s="11" t="s">
        <v>2583</v>
      </c>
      <c r="AY133" s="11" t="s">
        <v>3948</v>
      </c>
      <c r="AZ133" s="11"/>
      <c r="BA133" s="11"/>
      <c r="BB133" s="11"/>
      <c r="BC133" s="9">
        <v>13360</v>
      </c>
      <c r="BD133" s="11" t="s">
        <v>3938</v>
      </c>
      <c r="BE133" s="9">
        <v>1101</v>
      </c>
      <c r="BF133" s="9">
        <v>10</v>
      </c>
      <c r="BG133" s="11" t="s">
        <v>3429</v>
      </c>
    </row>
    <row r="134" spans="1:59">
      <c r="A134" s="9">
        <v>136030</v>
      </c>
      <c r="B134" s="11" t="s">
        <v>4203</v>
      </c>
      <c r="C134" s="11" t="s">
        <v>4556</v>
      </c>
      <c r="D134" s="11" t="s">
        <v>1322</v>
      </c>
      <c r="E134" s="15">
        <v>334</v>
      </c>
      <c r="F134" s="11" t="s">
        <v>4236</v>
      </c>
      <c r="G134" s="9">
        <v>900</v>
      </c>
      <c r="H134" s="15">
        <f t="shared" si="5"/>
        <v>0.19565217391304349</v>
      </c>
      <c r="I134" s="15">
        <f t="shared" si="6"/>
        <v>65.34782608695653</v>
      </c>
      <c r="J134" s="15">
        <v>65.34782608695653</v>
      </c>
      <c r="K134" s="15"/>
      <c r="L134" s="9"/>
      <c r="M134" s="9">
        <v>0</v>
      </c>
      <c r="N134" s="11" t="s">
        <v>3396</v>
      </c>
      <c r="O134" s="12">
        <v>46233</v>
      </c>
      <c r="P134" s="11" t="s">
        <v>3426</v>
      </c>
      <c r="Q134" s="11" t="s">
        <v>3952</v>
      </c>
      <c r="R134" s="11" t="s">
        <v>3952</v>
      </c>
      <c r="S134" s="11" t="s">
        <v>4214</v>
      </c>
      <c r="T134" s="9">
        <v>139316</v>
      </c>
      <c r="U134" s="9"/>
      <c r="V134" s="9"/>
      <c r="W134" s="11" t="s">
        <v>2466</v>
      </c>
      <c r="X134" s="11" t="s">
        <v>3110</v>
      </c>
      <c r="Y134" s="11" t="s">
        <v>3960</v>
      </c>
      <c r="Z134" s="11" t="s">
        <v>2296</v>
      </c>
      <c r="AA134" s="9">
        <v>20</v>
      </c>
      <c r="AB134" s="9">
        <v>3</v>
      </c>
      <c r="AC134" s="11"/>
      <c r="AD134" s="11" t="s">
        <v>2427</v>
      </c>
      <c r="AE134" s="11" t="s">
        <v>2462</v>
      </c>
      <c r="AF134" s="11" t="s">
        <v>2472</v>
      </c>
      <c r="AG134" s="11" t="s">
        <v>2583</v>
      </c>
      <c r="AH134" s="11" t="s">
        <v>2607</v>
      </c>
      <c r="AI134" s="11"/>
      <c r="AJ134" s="9">
        <v>334</v>
      </c>
      <c r="AK134" s="11" t="s">
        <v>3018</v>
      </c>
      <c r="AL134" s="11" t="s">
        <v>3107</v>
      </c>
      <c r="AM134" s="11"/>
      <c r="AN134" s="11" t="s">
        <v>3268</v>
      </c>
      <c r="AO134" s="11" t="s">
        <v>3388</v>
      </c>
      <c r="AP134" s="11"/>
      <c r="AQ134" s="12">
        <v>46233</v>
      </c>
      <c r="AR134" s="11" t="s">
        <v>3416</v>
      </c>
      <c r="AS134" s="11" t="s">
        <v>3904</v>
      </c>
      <c r="AT134" s="11" t="s">
        <v>3933</v>
      </c>
      <c r="AU134" s="11" t="s">
        <v>3934</v>
      </c>
      <c r="AV134" s="11" t="s">
        <v>3938</v>
      </c>
      <c r="AW134" s="11" t="s">
        <v>2472</v>
      </c>
      <c r="AX134" s="11" t="s">
        <v>2583</v>
      </c>
      <c r="AY134" s="11" t="s">
        <v>3948</v>
      </c>
      <c r="AZ134" s="11"/>
      <c r="BA134" s="11"/>
      <c r="BB134" s="11"/>
      <c r="BC134" s="9">
        <v>1239</v>
      </c>
      <c r="BD134" s="11" t="s">
        <v>3938</v>
      </c>
      <c r="BE134" s="9">
        <v>1101</v>
      </c>
      <c r="BF134" s="9">
        <v>3</v>
      </c>
      <c r="BG134" s="11" t="s">
        <v>3429</v>
      </c>
    </row>
    <row r="135" spans="1:59">
      <c r="A135" s="9">
        <v>136030</v>
      </c>
      <c r="B135" s="11" t="s">
        <v>4203</v>
      </c>
      <c r="C135" s="11" t="s">
        <v>4561</v>
      </c>
      <c r="D135" s="11" t="s">
        <v>1327</v>
      </c>
      <c r="E135" s="15">
        <v>1145</v>
      </c>
      <c r="F135" s="11" t="s">
        <v>4237</v>
      </c>
      <c r="G135" s="9">
        <v>1000</v>
      </c>
      <c r="H135" s="15">
        <f t="shared" si="5"/>
        <v>0.21739130434782608</v>
      </c>
      <c r="I135" s="15">
        <f t="shared" si="6"/>
        <v>248.91304347826087</v>
      </c>
      <c r="J135" s="15">
        <v>248.91304347826087</v>
      </c>
      <c r="K135" s="15"/>
      <c r="L135" s="9"/>
      <c r="M135" s="9">
        <v>0</v>
      </c>
      <c r="N135" s="11" t="s">
        <v>3396</v>
      </c>
      <c r="O135" s="12">
        <v>46233</v>
      </c>
      <c r="P135" s="11" t="s">
        <v>3426</v>
      </c>
      <c r="Q135" s="11" t="s">
        <v>3952</v>
      </c>
      <c r="R135" s="11" t="s">
        <v>3952</v>
      </c>
      <c r="S135" s="11" t="s">
        <v>4214</v>
      </c>
      <c r="T135" s="9">
        <v>139316</v>
      </c>
      <c r="U135" s="9"/>
      <c r="V135" s="9"/>
      <c r="W135" s="11" t="s">
        <v>2466</v>
      </c>
      <c r="X135" s="11" t="s">
        <v>3110</v>
      </c>
      <c r="Y135" s="11" t="s">
        <v>3960</v>
      </c>
      <c r="Z135" s="11" t="s">
        <v>2301</v>
      </c>
      <c r="AA135" s="9">
        <v>20</v>
      </c>
      <c r="AB135" s="9">
        <v>8</v>
      </c>
      <c r="AC135" s="11"/>
      <c r="AD135" s="11" t="s">
        <v>2428</v>
      </c>
      <c r="AE135" s="11" t="s">
        <v>2462</v>
      </c>
      <c r="AF135" s="11" t="s">
        <v>2472</v>
      </c>
      <c r="AG135" s="11" t="s">
        <v>2583</v>
      </c>
      <c r="AH135" s="11" t="s">
        <v>2607</v>
      </c>
      <c r="AI135" s="11"/>
      <c r="AJ135" s="9">
        <v>1145</v>
      </c>
      <c r="AK135" s="11" t="s">
        <v>3023</v>
      </c>
      <c r="AL135" s="11" t="s">
        <v>3107</v>
      </c>
      <c r="AM135" s="11"/>
      <c r="AN135" s="11" t="s">
        <v>3268</v>
      </c>
      <c r="AO135" s="11" t="s">
        <v>3388</v>
      </c>
      <c r="AP135" s="11"/>
      <c r="AQ135" s="12">
        <v>46233</v>
      </c>
      <c r="AR135" s="11" t="s">
        <v>3416</v>
      </c>
      <c r="AS135" s="11" t="s">
        <v>3904</v>
      </c>
      <c r="AT135" s="11" t="s">
        <v>3933</v>
      </c>
      <c r="AU135" s="11" t="s">
        <v>3934</v>
      </c>
      <c r="AV135" s="11" t="s">
        <v>3938</v>
      </c>
      <c r="AW135" s="11" t="s">
        <v>2472</v>
      </c>
      <c r="AX135" s="11" t="s">
        <v>2583</v>
      </c>
      <c r="AY135" s="11" t="s">
        <v>3948</v>
      </c>
      <c r="AZ135" s="11"/>
      <c r="BA135" s="11"/>
      <c r="BB135" s="11"/>
      <c r="BC135" s="9">
        <v>8891</v>
      </c>
      <c r="BD135" s="11" t="s">
        <v>3938</v>
      </c>
      <c r="BE135" s="9">
        <v>1101</v>
      </c>
      <c r="BF135" s="9">
        <v>8</v>
      </c>
      <c r="BG135" s="11" t="s">
        <v>3429</v>
      </c>
    </row>
    <row r="136" spans="1:59">
      <c r="A136" s="9">
        <v>136030</v>
      </c>
      <c r="B136" s="11" t="s">
        <v>4203</v>
      </c>
      <c r="C136" s="11" t="s">
        <v>1342</v>
      </c>
      <c r="D136" s="11" t="s">
        <v>1335</v>
      </c>
      <c r="E136" s="15">
        <v>7</v>
      </c>
      <c r="F136" s="11" t="s">
        <v>4236</v>
      </c>
      <c r="G136" s="9">
        <v>1833.33</v>
      </c>
      <c r="H136" s="15">
        <f t="shared" si="5"/>
        <v>0.39854999999999996</v>
      </c>
      <c r="I136" s="15">
        <f t="shared" si="6"/>
        <v>2.7898499999999995</v>
      </c>
      <c r="J136" s="15">
        <v>2.7898499999999995</v>
      </c>
      <c r="K136" s="15"/>
      <c r="L136" s="9"/>
      <c r="M136" s="9">
        <v>0</v>
      </c>
      <c r="N136" s="11" t="s">
        <v>3396</v>
      </c>
      <c r="O136" s="12">
        <v>46233</v>
      </c>
      <c r="P136" s="11" t="s">
        <v>3426</v>
      </c>
      <c r="Q136" s="11" t="s">
        <v>3952</v>
      </c>
      <c r="R136" s="11" t="s">
        <v>3952</v>
      </c>
      <c r="S136" s="11" t="s">
        <v>4214</v>
      </c>
      <c r="T136" s="9">
        <v>139316</v>
      </c>
      <c r="U136" s="9"/>
      <c r="V136" s="9"/>
      <c r="W136" s="11" t="s">
        <v>2466</v>
      </c>
      <c r="X136" s="11" t="s">
        <v>3110</v>
      </c>
      <c r="Y136" s="11" t="s">
        <v>3960</v>
      </c>
      <c r="Z136" s="11" t="s">
        <v>2309</v>
      </c>
      <c r="AA136" s="9">
        <v>20</v>
      </c>
      <c r="AB136" s="9">
        <v>16</v>
      </c>
      <c r="AC136" s="11"/>
      <c r="AD136" s="11" t="s">
        <v>2427</v>
      </c>
      <c r="AE136" s="11" t="s">
        <v>2462</v>
      </c>
      <c r="AF136" s="11" t="s">
        <v>2472</v>
      </c>
      <c r="AG136" s="11" t="s">
        <v>2583</v>
      </c>
      <c r="AH136" s="11" t="s">
        <v>2607</v>
      </c>
      <c r="AI136" s="11"/>
      <c r="AJ136" s="9">
        <v>7</v>
      </c>
      <c r="AK136" s="11" t="s">
        <v>3031</v>
      </c>
      <c r="AL136" s="11" t="s">
        <v>3107</v>
      </c>
      <c r="AM136" s="11"/>
      <c r="AN136" s="11" t="s">
        <v>3268</v>
      </c>
      <c r="AO136" s="11" t="s">
        <v>3388</v>
      </c>
      <c r="AP136" s="11"/>
      <c r="AQ136" s="12">
        <v>46233</v>
      </c>
      <c r="AR136" s="11" t="s">
        <v>3416</v>
      </c>
      <c r="AS136" s="11" t="s">
        <v>3904</v>
      </c>
      <c r="AT136" s="11" t="s">
        <v>3933</v>
      </c>
      <c r="AU136" s="11" t="s">
        <v>3934</v>
      </c>
      <c r="AV136" s="11" t="s">
        <v>3938</v>
      </c>
      <c r="AW136" s="11" t="s">
        <v>2472</v>
      </c>
      <c r="AX136" s="11" t="s">
        <v>2583</v>
      </c>
      <c r="AY136" s="11" t="s">
        <v>3948</v>
      </c>
      <c r="AZ136" s="11"/>
      <c r="BA136" s="11"/>
      <c r="BB136" s="11"/>
      <c r="BC136" s="9">
        <v>1197</v>
      </c>
      <c r="BD136" s="11" t="s">
        <v>3938</v>
      </c>
      <c r="BE136" s="9">
        <v>1101</v>
      </c>
      <c r="BF136" s="9">
        <v>16</v>
      </c>
      <c r="BG136" s="11" t="s">
        <v>3429</v>
      </c>
    </row>
    <row r="137" spans="1:59">
      <c r="A137" s="9">
        <v>136030</v>
      </c>
      <c r="B137" s="11" t="s">
        <v>4203</v>
      </c>
      <c r="C137" s="11" t="s">
        <v>4562</v>
      </c>
      <c r="D137" s="11" t="s">
        <v>1328</v>
      </c>
      <c r="E137" s="15">
        <v>264</v>
      </c>
      <c r="F137" s="11" t="s">
        <v>4237</v>
      </c>
      <c r="G137" s="9">
        <v>2291.67</v>
      </c>
      <c r="H137" s="15">
        <f t="shared" si="5"/>
        <v>0.49818913043478263</v>
      </c>
      <c r="I137" s="15">
        <f t="shared" si="6"/>
        <v>131.5219304347826</v>
      </c>
      <c r="J137" s="15">
        <v>131.5219304347826</v>
      </c>
      <c r="K137" s="15"/>
      <c r="L137" s="9"/>
      <c r="M137" s="9">
        <v>0</v>
      </c>
      <c r="N137" s="11" t="s">
        <v>3396</v>
      </c>
      <c r="O137" s="12">
        <v>46233</v>
      </c>
      <c r="P137" s="11" t="s">
        <v>3426</v>
      </c>
      <c r="Q137" s="11" t="s">
        <v>3952</v>
      </c>
      <c r="R137" s="11" t="s">
        <v>3952</v>
      </c>
      <c r="S137" s="11" t="s">
        <v>4214</v>
      </c>
      <c r="T137" s="9">
        <v>139316</v>
      </c>
      <c r="U137" s="9"/>
      <c r="V137" s="9"/>
      <c r="W137" s="11" t="s">
        <v>2466</v>
      </c>
      <c r="X137" s="11" t="s">
        <v>3110</v>
      </c>
      <c r="Y137" s="11" t="s">
        <v>3960</v>
      </c>
      <c r="Z137" s="11" t="s">
        <v>2302</v>
      </c>
      <c r="AA137" s="9">
        <v>20</v>
      </c>
      <c r="AB137" s="9">
        <v>9</v>
      </c>
      <c r="AC137" s="11"/>
      <c r="AD137" s="11" t="s">
        <v>2430</v>
      </c>
      <c r="AE137" s="11" t="s">
        <v>2462</v>
      </c>
      <c r="AF137" s="11" t="s">
        <v>2472</v>
      </c>
      <c r="AG137" s="11" t="s">
        <v>2583</v>
      </c>
      <c r="AH137" s="11" t="s">
        <v>2607</v>
      </c>
      <c r="AI137" s="11"/>
      <c r="AJ137" s="9">
        <v>264</v>
      </c>
      <c r="AK137" s="11" t="s">
        <v>3024</v>
      </c>
      <c r="AL137" s="11" t="s">
        <v>3107</v>
      </c>
      <c r="AM137" s="11"/>
      <c r="AN137" s="11" t="s">
        <v>3268</v>
      </c>
      <c r="AO137" s="11" t="s">
        <v>3388</v>
      </c>
      <c r="AP137" s="11"/>
      <c r="AQ137" s="12">
        <v>46233</v>
      </c>
      <c r="AR137" s="11" t="s">
        <v>3416</v>
      </c>
      <c r="AS137" s="11" t="s">
        <v>3904</v>
      </c>
      <c r="AT137" s="11" t="s">
        <v>3933</v>
      </c>
      <c r="AU137" s="11" t="s">
        <v>3934</v>
      </c>
      <c r="AV137" s="11" t="s">
        <v>3938</v>
      </c>
      <c r="AW137" s="11" t="s">
        <v>2472</v>
      </c>
      <c r="AX137" s="11" t="s">
        <v>2583</v>
      </c>
      <c r="AY137" s="11" t="s">
        <v>3948</v>
      </c>
      <c r="AZ137" s="11"/>
      <c r="BA137" s="11"/>
      <c r="BB137" s="11"/>
      <c r="BC137" s="9">
        <v>9684</v>
      </c>
      <c r="BD137" s="11" t="s">
        <v>3938</v>
      </c>
      <c r="BE137" s="9">
        <v>1101</v>
      </c>
      <c r="BF137" s="9">
        <v>9</v>
      </c>
      <c r="BG137" s="11" t="s">
        <v>3429</v>
      </c>
    </row>
    <row r="138" spans="1:59">
      <c r="A138" s="9">
        <v>136030</v>
      </c>
      <c r="B138" s="11" t="s">
        <v>4203</v>
      </c>
      <c r="C138" s="11" t="s">
        <v>4567</v>
      </c>
      <c r="D138" s="11" t="s">
        <v>1336</v>
      </c>
      <c r="E138" s="15">
        <v>222</v>
      </c>
      <c r="F138" s="11" t="s">
        <v>4237</v>
      </c>
      <c r="G138" s="9">
        <v>4500</v>
      </c>
      <c r="H138" s="15">
        <f t="shared" si="5"/>
        <v>0.97826086956521741</v>
      </c>
      <c r="I138" s="15">
        <f t="shared" si="6"/>
        <v>217.17391304347825</v>
      </c>
      <c r="J138" s="15">
        <v>217.17391304347825</v>
      </c>
      <c r="K138" s="15"/>
      <c r="L138" s="9"/>
      <c r="M138" s="9">
        <v>0</v>
      </c>
      <c r="N138" s="11" t="s">
        <v>3396</v>
      </c>
      <c r="O138" s="12">
        <v>46233</v>
      </c>
      <c r="P138" s="11" t="s">
        <v>3426</v>
      </c>
      <c r="Q138" s="11" t="s">
        <v>3952</v>
      </c>
      <c r="R138" s="11" t="s">
        <v>3952</v>
      </c>
      <c r="S138" s="11" t="s">
        <v>4214</v>
      </c>
      <c r="T138" s="9">
        <v>139316</v>
      </c>
      <c r="U138" s="9"/>
      <c r="V138" s="9"/>
      <c r="W138" s="11" t="s">
        <v>2466</v>
      </c>
      <c r="X138" s="11" t="s">
        <v>3110</v>
      </c>
      <c r="Y138" s="11" t="s">
        <v>3960</v>
      </c>
      <c r="Z138" s="11" t="s">
        <v>2310</v>
      </c>
      <c r="AA138" s="9">
        <v>20</v>
      </c>
      <c r="AB138" s="9">
        <v>17</v>
      </c>
      <c r="AC138" s="11"/>
      <c r="AD138" s="11" t="s">
        <v>2427</v>
      </c>
      <c r="AE138" s="11" t="s">
        <v>2462</v>
      </c>
      <c r="AF138" s="11" t="s">
        <v>2472</v>
      </c>
      <c r="AG138" s="11" t="s">
        <v>2583</v>
      </c>
      <c r="AH138" s="11" t="s">
        <v>2607</v>
      </c>
      <c r="AI138" s="11"/>
      <c r="AJ138" s="9">
        <v>222</v>
      </c>
      <c r="AK138" s="11" t="s">
        <v>3032</v>
      </c>
      <c r="AL138" s="11" t="s">
        <v>3107</v>
      </c>
      <c r="AM138" s="11"/>
      <c r="AN138" s="11" t="s">
        <v>3268</v>
      </c>
      <c r="AO138" s="11" t="s">
        <v>3388</v>
      </c>
      <c r="AP138" s="11"/>
      <c r="AQ138" s="12">
        <v>46233</v>
      </c>
      <c r="AR138" s="11" t="s">
        <v>3416</v>
      </c>
      <c r="AS138" s="11" t="s">
        <v>3904</v>
      </c>
      <c r="AT138" s="11" t="s">
        <v>3933</v>
      </c>
      <c r="AU138" s="11" t="s">
        <v>3934</v>
      </c>
      <c r="AV138" s="11" t="s">
        <v>3938</v>
      </c>
      <c r="AW138" s="11" t="s">
        <v>2472</v>
      </c>
      <c r="AX138" s="11" t="s">
        <v>2583</v>
      </c>
      <c r="AY138" s="11" t="s">
        <v>3948</v>
      </c>
      <c r="AZ138" s="11"/>
      <c r="BA138" s="11"/>
      <c r="BB138" s="11"/>
      <c r="BC138" s="9">
        <v>12282</v>
      </c>
      <c r="BD138" s="11" t="s">
        <v>3938</v>
      </c>
      <c r="BE138" s="9">
        <v>1101</v>
      </c>
      <c r="BF138" s="9">
        <v>17</v>
      </c>
      <c r="BG138" s="11" t="s">
        <v>3429</v>
      </c>
    </row>
    <row r="139" spans="1:59">
      <c r="A139" s="9">
        <v>136030</v>
      </c>
      <c r="B139" s="11" t="s">
        <v>4203</v>
      </c>
      <c r="C139" s="11" t="s">
        <v>4559</v>
      </c>
      <c r="D139" s="11" t="s">
        <v>1325</v>
      </c>
      <c r="E139" s="15">
        <v>406</v>
      </c>
      <c r="F139" s="11" t="s">
        <v>4237</v>
      </c>
      <c r="G139" s="9">
        <v>4500</v>
      </c>
      <c r="H139" s="15">
        <f t="shared" si="5"/>
        <v>0.97826086956521741</v>
      </c>
      <c r="I139" s="15">
        <f t="shared" si="6"/>
        <v>397.17391304347825</v>
      </c>
      <c r="J139" s="15">
        <v>397.17391304347825</v>
      </c>
      <c r="K139" s="15"/>
      <c r="L139" s="9"/>
      <c r="M139" s="9">
        <v>0</v>
      </c>
      <c r="N139" s="11" t="s">
        <v>3396</v>
      </c>
      <c r="O139" s="12">
        <v>46233</v>
      </c>
      <c r="P139" s="11" t="s">
        <v>3426</v>
      </c>
      <c r="Q139" s="11" t="s">
        <v>3952</v>
      </c>
      <c r="R139" s="11" t="s">
        <v>3952</v>
      </c>
      <c r="S139" s="11" t="s">
        <v>4214</v>
      </c>
      <c r="T139" s="9">
        <v>139316</v>
      </c>
      <c r="U139" s="9"/>
      <c r="V139" s="9"/>
      <c r="W139" s="11" t="s">
        <v>2466</v>
      </c>
      <c r="X139" s="11" t="s">
        <v>3110</v>
      </c>
      <c r="Y139" s="11" t="s">
        <v>3960</v>
      </c>
      <c r="Z139" s="11" t="s">
        <v>2299</v>
      </c>
      <c r="AA139" s="9">
        <v>20</v>
      </c>
      <c r="AB139" s="9">
        <v>6</v>
      </c>
      <c r="AC139" s="11"/>
      <c r="AD139" s="11" t="s">
        <v>2427</v>
      </c>
      <c r="AE139" s="11" t="s">
        <v>2462</v>
      </c>
      <c r="AF139" s="11" t="s">
        <v>2472</v>
      </c>
      <c r="AG139" s="11" t="s">
        <v>2583</v>
      </c>
      <c r="AH139" s="11" t="s">
        <v>2607</v>
      </c>
      <c r="AI139" s="11"/>
      <c r="AJ139" s="9">
        <v>406</v>
      </c>
      <c r="AK139" s="11" t="s">
        <v>3021</v>
      </c>
      <c r="AL139" s="11" t="s">
        <v>3107</v>
      </c>
      <c r="AM139" s="11"/>
      <c r="AN139" s="11" t="s">
        <v>3268</v>
      </c>
      <c r="AO139" s="11" t="s">
        <v>3388</v>
      </c>
      <c r="AP139" s="11"/>
      <c r="AQ139" s="12">
        <v>46233</v>
      </c>
      <c r="AR139" s="11" t="s">
        <v>3416</v>
      </c>
      <c r="AS139" s="11" t="s">
        <v>3904</v>
      </c>
      <c r="AT139" s="11" t="s">
        <v>3933</v>
      </c>
      <c r="AU139" s="11" t="s">
        <v>3934</v>
      </c>
      <c r="AV139" s="11" t="s">
        <v>3938</v>
      </c>
      <c r="AW139" s="11" t="s">
        <v>2472</v>
      </c>
      <c r="AX139" s="11" t="s">
        <v>2583</v>
      </c>
      <c r="AY139" s="11" t="s">
        <v>3948</v>
      </c>
      <c r="AZ139" s="11"/>
      <c r="BA139" s="11"/>
      <c r="BB139" s="11"/>
      <c r="BC139" s="9">
        <v>10690</v>
      </c>
      <c r="BD139" s="11" t="s">
        <v>3938</v>
      </c>
      <c r="BE139" s="9">
        <v>1101</v>
      </c>
      <c r="BF139" s="9">
        <v>6</v>
      </c>
      <c r="BG139" s="11" t="s">
        <v>3429</v>
      </c>
    </row>
    <row r="140" spans="1:59">
      <c r="A140" s="9">
        <v>136030</v>
      </c>
      <c r="B140" s="11" t="s">
        <v>4203</v>
      </c>
      <c r="C140" s="11" t="s">
        <v>4555</v>
      </c>
      <c r="D140" s="11" t="s">
        <v>1333</v>
      </c>
      <c r="E140" s="15">
        <v>1</v>
      </c>
      <c r="F140" s="11" t="s">
        <v>4236</v>
      </c>
      <c r="G140" s="9">
        <v>6500</v>
      </c>
      <c r="H140" s="15">
        <f t="shared" si="5"/>
        <v>1.4130434782608696</v>
      </c>
      <c r="I140" s="15">
        <f t="shared" si="6"/>
        <v>1.4130434782608696</v>
      </c>
      <c r="J140" s="15">
        <v>1.4130434782608696</v>
      </c>
      <c r="K140" s="15"/>
      <c r="L140" s="9"/>
      <c r="M140" s="9">
        <v>0</v>
      </c>
      <c r="N140" s="11" t="s">
        <v>3396</v>
      </c>
      <c r="O140" s="12">
        <v>46233</v>
      </c>
      <c r="P140" s="11" t="s">
        <v>3426</v>
      </c>
      <c r="Q140" s="11" t="s">
        <v>3952</v>
      </c>
      <c r="R140" s="11" t="s">
        <v>3952</v>
      </c>
      <c r="S140" s="11" t="s">
        <v>4214</v>
      </c>
      <c r="T140" s="9">
        <v>139316</v>
      </c>
      <c r="U140" s="9"/>
      <c r="V140" s="9"/>
      <c r="W140" s="11" t="s">
        <v>2466</v>
      </c>
      <c r="X140" s="11" t="s">
        <v>3110</v>
      </c>
      <c r="Y140" s="11" t="s">
        <v>3960</v>
      </c>
      <c r="Z140" s="11" t="s">
        <v>2307</v>
      </c>
      <c r="AA140" s="9">
        <v>20</v>
      </c>
      <c r="AB140" s="9">
        <v>14</v>
      </c>
      <c r="AC140" s="11"/>
      <c r="AD140" s="11" t="s">
        <v>2427</v>
      </c>
      <c r="AE140" s="11" t="s">
        <v>2462</v>
      </c>
      <c r="AF140" s="11" t="s">
        <v>2472</v>
      </c>
      <c r="AG140" s="11" t="s">
        <v>2583</v>
      </c>
      <c r="AH140" s="11" t="s">
        <v>2607</v>
      </c>
      <c r="AI140" s="11"/>
      <c r="AJ140" s="9">
        <v>1</v>
      </c>
      <c r="AK140" s="11" t="s">
        <v>3029</v>
      </c>
      <c r="AL140" s="11" t="s">
        <v>3107</v>
      </c>
      <c r="AM140" s="11"/>
      <c r="AN140" s="11" t="s">
        <v>3268</v>
      </c>
      <c r="AO140" s="11" t="s">
        <v>3388</v>
      </c>
      <c r="AP140" s="11"/>
      <c r="AQ140" s="12">
        <v>46233</v>
      </c>
      <c r="AR140" s="11" t="s">
        <v>3416</v>
      </c>
      <c r="AS140" s="11" t="s">
        <v>3904</v>
      </c>
      <c r="AT140" s="11" t="s">
        <v>3933</v>
      </c>
      <c r="AU140" s="11" t="s">
        <v>3934</v>
      </c>
      <c r="AV140" s="11" t="s">
        <v>3938</v>
      </c>
      <c r="AW140" s="11" t="s">
        <v>2472</v>
      </c>
      <c r="AX140" s="11" t="s">
        <v>2583</v>
      </c>
      <c r="AY140" s="11" t="s">
        <v>3948</v>
      </c>
      <c r="AZ140" s="11"/>
      <c r="BA140" s="11"/>
      <c r="BB140" s="11"/>
      <c r="BC140" s="9">
        <v>1202</v>
      </c>
      <c r="BD140" s="11" t="s">
        <v>3938</v>
      </c>
      <c r="BE140" s="9">
        <v>1101</v>
      </c>
      <c r="BF140" s="9">
        <v>14</v>
      </c>
      <c r="BG140" s="11" t="s">
        <v>3429</v>
      </c>
    </row>
    <row r="141" spans="1:59">
      <c r="A141" s="9">
        <v>136030</v>
      </c>
      <c r="B141" s="11" t="s">
        <v>4203</v>
      </c>
      <c r="C141" s="11" t="s">
        <v>4555</v>
      </c>
      <c r="D141" s="11" t="s">
        <v>1321</v>
      </c>
      <c r="E141" s="15">
        <v>19</v>
      </c>
      <c r="F141" s="11" t="s">
        <v>4236</v>
      </c>
      <c r="G141" s="9">
        <v>6500</v>
      </c>
      <c r="H141" s="15">
        <f t="shared" si="5"/>
        <v>1.4130434782608696</v>
      </c>
      <c r="I141" s="15">
        <f t="shared" si="6"/>
        <v>26.847826086956523</v>
      </c>
      <c r="J141" s="15">
        <v>26.847826086956523</v>
      </c>
      <c r="K141" s="15"/>
      <c r="L141" s="9"/>
      <c r="M141" s="9">
        <v>0</v>
      </c>
      <c r="N141" s="11" t="s">
        <v>3396</v>
      </c>
      <c r="O141" s="12">
        <v>46233</v>
      </c>
      <c r="P141" s="11" t="s">
        <v>3426</v>
      </c>
      <c r="Q141" s="11" t="s">
        <v>3952</v>
      </c>
      <c r="R141" s="11" t="s">
        <v>3952</v>
      </c>
      <c r="S141" s="11" t="s">
        <v>4214</v>
      </c>
      <c r="T141" s="9">
        <v>139316</v>
      </c>
      <c r="U141" s="9"/>
      <c r="V141" s="9"/>
      <c r="W141" s="11" t="s">
        <v>2466</v>
      </c>
      <c r="X141" s="11" t="s">
        <v>3110</v>
      </c>
      <c r="Y141" s="11" t="s">
        <v>3960</v>
      </c>
      <c r="Z141" s="11" t="s">
        <v>2311</v>
      </c>
      <c r="AA141" s="9">
        <v>20</v>
      </c>
      <c r="AB141" s="9">
        <v>18</v>
      </c>
      <c r="AC141" s="11"/>
      <c r="AD141" s="11" t="s">
        <v>2427</v>
      </c>
      <c r="AE141" s="11" t="s">
        <v>2462</v>
      </c>
      <c r="AF141" s="11" t="s">
        <v>2472</v>
      </c>
      <c r="AG141" s="11" t="s">
        <v>2583</v>
      </c>
      <c r="AH141" s="11" t="s">
        <v>2607</v>
      </c>
      <c r="AI141" s="11"/>
      <c r="AJ141" s="9">
        <v>19</v>
      </c>
      <c r="AK141" s="11" t="s">
        <v>3033</v>
      </c>
      <c r="AL141" s="11" t="s">
        <v>3107</v>
      </c>
      <c r="AM141" s="11"/>
      <c r="AN141" s="11" t="s">
        <v>3268</v>
      </c>
      <c r="AO141" s="11" t="s">
        <v>3388</v>
      </c>
      <c r="AP141" s="11"/>
      <c r="AQ141" s="12">
        <v>46233</v>
      </c>
      <c r="AR141" s="11" t="s">
        <v>3416</v>
      </c>
      <c r="AS141" s="11" t="s">
        <v>3904</v>
      </c>
      <c r="AT141" s="11" t="s">
        <v>3933</v>
      </c>
      <c r="AU141" s="11" t="s">
        <v>3934</v>
      </c>
      <c r="AV141" s="11" t="s">
        <v>3938</v>
      </c>
      <c r="AW141" s="11" t="s">
        <v>2472</v>
      </c>
      <c r="AX141" s="11" t="s">
        <v>2583</v>
      </c>
      <c r="AY141" s="11" t="s">
        <v>3948</v>
      </c>
      <c r="AZ141" s="11"/>
      <c r="BA141" s="11"/>
      <c r="BB141" s="11"/>
      <c r="BC141" s="9">
        <v>1202</v>
      </c>
      <c r="BD141" s="11" t="s">
        <v>3938</v>
      </c>
      <c r="BE141" s="9">
        <v>1101</v>
      </c>
      <c r="BF141" s="9">
        <v>18</v>
      </c>
      <c r="BG141" s="11" t="s">
        <v>3429</v>
      </c>
    </row>
    <row r="142" spans="1:59">
      <c r="A142" s="9">
        <v>136030</v>
      </c>
      <c r="B142" s="11" t="s">
        <v>4203</v>
      </c>
      <c r="C142" s="11" t="s">
        <v>4555</v>
      </c>
      <c r="D142" s="11" t="s">
        <v>1321</v>
      </c>
      <c r="E142" s="15">
        <v>127</v>
      </c>
      <c r="F142" s="11" t="s">
        <v>4236</v>
      </c>
      <c r="G142" s="9">
        <v>6500</v>
      </c>
      <c r="H142" s="15">
        <f t="shared" si="5"/>
        <v>1.4130434782608696</v>
      </c>
      <c r="I142" s="15">
        <f t="shared" si="6"/>
        <v>179.45652173913044</v>
      </c>
      <c r="J142" s="15">
        <v>179.45652173913044</v>
      </c>
      <c r="K142" s="15"/>
      <c r="L142" s="9"/>
      <c r="M142" s="9">
        <v>0</v>
      </c>
      <c r="N142" s="11" t="s">
        <v>3396</v>
      </c>
      <c r="O142" s="12">
        <v>46233</v>
      </c>
      <c r="P142" s="11" t="s">
        <v>3426</v>
      </c>
      <c r="Q142" s="11" t="s">
        <v>3952</v>
      </c>
      <c r="R142" s="11" t="s">
        <v>3952</v>
      </c>
      <c r="S142" s="11" t="s">
        <v>4214</v>
      </c>
      <c r="T142" s="9">
        <v>139316</v>
      </c>
      <c r="U142" s="9"/>
      <c r="V142" s="9"/>
      <c r="W142" s="11" t="s">
        <v>2466</v>
      </c>
      <c r="X142" s="11" t="s">
        <v>3110</v>
      </c>
      <c r="Y142" s="11" t="s">
        <v>3960</v>
      </c>
      <c r="Z142" s="11" t="s">
        <v>2295</v>
      </c>
      <c r="AA142" s="9">
        <v>20</v>
      </c>
      <c r="AB142" s="9">
        <v>2</v>
      </c>
      <c r="AC142" s="11"/>
      <c r="AD142" s="11" t="s">
        <v>2427</v>
      </c>
      <c r="AE142" s="11" t="s">
        <v>2462</v>
      </c>
      <c r="AF142" s="11" t="s">
        <v>2472</v>
      </c>
      <c r="AG142" s="11" t="s">
        <v>2583</v>
      </c>
      <c r="AH142" s="11" t="s">
        <v>2607</v>
      </c>
      <c r="AI142" s="11"/>
      <c r="AJ142" s="9">
        <v>127</v>
      </c>
      <c r="AK142" s="11" t="s">
        <v>3017</v>
      </c>
      <c r="AL142" s="11" t="s">
        <v>3107</v>
      </c>
      <c r="AM142" s="11"/>
      <c r="AN142" s="11" t="s">
        <v>3268</v>
      </c>
      <c r="AO142" s="11" t="s">
        <v>3388</v>
      </c>
      <c r="AP142" s="11"/>
      <c r="AQ142" s="12">
        <v>46233</v>
      </c>
      <c r="AR142" s="11" t="s">
        <v>3416</v>
      </c>
      <c r="AS142" s="11" t="s">
        <v>3904</v>
      </c>
      <c r="AT142" s="11" t="s">
        <v>3933</v>
      </c>
      <c r="AU142" s="11" t="s">
        <v>3934</v>
      </c>
      <c r="AV142" s="11" t="s">
        <v>3938</v>
      </c>
      <c r="AW142" s="11" t="s">
        <v>2472</v>
      </c>
      <c r="AX142" s="11" t="s">
        <v>2583</v>
      </c>
      <c r="AY142" s="11" t="s">
        <v>3948</v>
      </c>
      <c r="AZ142" s="11"/>
      <c r="BA142" s="11"/>
      <c r="BB142" s="11"/>
      <c r="BC142" s="9">
        <v>1202</v>
      </c>
      <c r="BD142" s="11" t="s">
        <v>3938</v>
      </c>
      <c r="BE142" s="9">
        <v>1101</v>
      </c>
      <c r="BF142" s="9">
        <v>2</v>
      </c>
      <c r="BG142" s="11" t="s">
        <v>3429</v>
      </c>
    </row>
    <row r="143" spans="1:59">
      <c r="A143" s="9">
        <v>136030</v>
      </c>
      <c r="B143" s="11" t="s">
        <v>4203</v>
      </c>
      <c r="C143" s="11" t="s">
        <v>4555</v>
      </c>
      <c r="D143" s="11" t="s">
        <v>1320</v>
      </c>
      <c r="E143" s="15">
        <v>208</v>
      </c>
      <c r="F143" s="11" t="s">
        <v>4236</v>
      </c>
      <c r="G143" s="9">
        <v>6500</v>
      </c>
      <c r="H143" s="15">
        <f t="shared" si="5"/>
        <v>1.4130434782608696</v>
      </c>
      <c r="I143" s="15">
        <f t="shared" si="6"/>
        <v>293.91304347826087</v>
      </c>
      <c r="J143" s="15">
        <v>293.91304347826087</v>
      </c>
      <c r="K143" s="15"/>
      <c r="L143" s="9"/>
      <c r="M143" s="9">
        <v>0</v>
      </c>
      <c r="N143" s="11" t="s">
        <v>3396</v>
      </c>
      <c r="O143" s="12">
        <v>46233</v>
      </c>
      <c r="P143" s="11" t="s">
        <v>3426</v>
      </c>
      <c r="Q143" s="11" t="s">
        <v>3952</v>
      </c>
      <c r="R143" s="11" t="s">
        <v>3952</v>
      </c>
      <c r="S143" s="11" t="s">
        <v>4214</v>
      </c>
      <c r="T143" s="9">
        <v>139316</v>
      </c>
      <c r="U143" s="9"/>
      <c r="V143" s="9"/>
      <c r="W143" s="11" t="s">
        <v>2466</v>
      </c>
      <c r="X143" s="11" t="s">
        <v>3110</v>
      </c>
      <c r="Y143" s="11" t="s">
        <v>3960</v>
      </c>
      <c r="Z143" s="11" t="s">
        <v>2294</v>
      </c>
      <c r="AA143" s="9">
        <v>20</v>
      </c>
      <c r="AB143" s="9">
        <v>1</v>
      </c>
      <c r="AC143" s="11"/>
      <c r="AD143" s="11" t="s">
        <v>2427</v>
      </c>
      <c r="AE143" s="11" t="s">
        <v>2462</v>
      </c>
      <c r="AF143" s="11" t="s">
        <v>2472</v>
      </c>
      <c r="AG143" s="11" t="s">
        <v>2583</v>
      </c>
      <c r="AH143" s="11" t="s">
        <v>2607</v>
      </c>
      <c r="AI143" s="11"/>
      <c r="AJ143" s="9">
        <v>208</v>
      </c>
      <c r="AK143" s="11" t="s">
        <v>3016</v>
      </c>
      <c r="AL143" s="11" t="s">
        <v>3107</v>
      </c>
      <c r="AM143" s="11"/>
      <c r="AN143" s="11" t="s">
        <v>3268</v>
      </c>
      <c r="AO143" s="11" t="s">
        <v>3388</v>
      </c>
      <c r="AP143" s="11"/>
      <c r="AQ143" s="12">
        <v>46233</v>
      </c>
      <c r="AR143" s="11" t="s">
        <v>3416</v>
      </c>
      <c r="AS143" s="11" t="s">
        <v>3904</v>
      </c>
      <c r="AT143" s="11" t="s">
        <v>3933</v>
      </c>
      <c r="AU143" s="11" t="s">
        <v>3934</v>
      </c>
      <c r="AV143" s="11" t="s">
        <v>3938</v>
      </c>
      <c r="AW143" s="11" t="s">
        <v>2472</v>
      </c>
      <c r="AX143" s="11" t="s">
        <v>2583</v>
      </c>
      <c r="AY143" s="11" t="s">
        <v>3948</v>
      </c>
      <c r="AZ143" s="11"/>
      <c r="BA143" s="11"/>
      <c r="BB143" s="11"/>
      <c r="BC143" s="9">
        <v>1202</v>
      </c>
      <c r="BD143" s="11" t="s">
        <v>3938</v>
      </c>
      <c r="BE143" s="9">
        <v>1101</v>
      </c>
      <c r="BF143" s="9">
        <v>1</v>
      </c>
      <c r="BG143" s="11" t="s">
        <v>3429</v>
      </c>
    </row>
    <row r="144" spans="1:59">
      <c r="A144" s="9">
        <v>136030</v>
      </c>
      <c r="B144" s="11" t="s">
        <v>4203</v>
      </c>
      <c r="C144" s="11" t="s">
        <v>1388</v>
      </c>
      <c r="D144" s="11" t="s">
        <v>1334</v>
      </c>
      <c r="E144" s="15">
        <v>41</v>
      </c>
      <c r="F144" s="11" t="s">
        <v>4237</v>
      </c>
      <c r="G144" s="9">
        <v>7500</v>
      </c>
      <c r="H144" s="15">
        <f t="shared" si="5"/>
        <v>1.6304347826086956</v>
      </c>
      <c r="I144" s="15">
        <f t="shared" si="6"/>
        <v>66.847826086956516</v>
      </c>
      <c r="J144" s="15">
        <v>66.847826086956516</v>
      </c>
      <c r="K144" s="15"/>
      <c r="L144" s="9"/>
      <c r="M144" s="9">
        <v>0</v>
      </c>
      <c r="N144" s="11" t="s">
        <v>3396</v>
      </c>
      <c r="O144" s="12">
        <v>46233</v>
      </c>
      <c r="P144" s="11" t="s">
        <v>3426</v>
      </c>
      <c r="Q144" s="11" t="s">
        <v>3952</v>
      </c>
      <c r="R144" s="11" t="s">
        <v>3952</v>
      </c>
      <c r="S144" s="11" t="s">
        <v>4214</v>
      </c>
      <c r="T144" s="9">
        <v>139316</v>
      </c>
      <c r="U144" s="9"/>
      <c r="V144" s="9"/>
      <c r="W144" s="11" t="s">
        <v>2466</v>
      </c>
      <c r="X144" s="11" t="s">
        <v>3110</v>
      </c>
      <c r="Y144" s="11" t="s">
        <v>3960</v>
      </c>
      <c r="Z144" s="11" t="s">
        <v>2308</v>
      </c>
      <c r="AA144" s="9">
        <v>20</v>
      </c>
      <c r="AB144" s="9">
        <v>15</v>
      </c>
      <c r="AC144" s="11"/>
      <c r="AD144" s="11" t="s">
        <v>2427</v>
      </c>
      <c r="AE144" s="11" t="s">
        <v>2462</v>
      </c>
      <c r="AF144" s="11" t="s">
        <v>2472</v>
      </c>
      <c r="AG144" s="11" t="s">
        <v>2583</v>
      </c>
      <c r="AH144" s="11" t="s">
        <v>2607</v>
      </c>
      <c r="AI144" s="11"/>
      <c r="AJ144" s="9">
        <v>41</v>
      </c>
      <c r="AK144" s="11" t="s">
        <v>3030</v>
      </c>
      <c r="AL144" s="11" t="s">
        <v>3107</v>
      </c>
      <c r="AM144" s="11"/>
      <c r="AN144" s="11" t="s">
        <v>3268</v>
      </c>
      <c r="AO144" s="11" t="s">
        <v>3388</v>
      </c>
      <c r="AP144" s="11"/>
      <c r="AQ144" s="12">
        <v>46233</v>
      </c>
      <c r="AR144" s="11" t="s">
        <v>3416</v>
      </c>
      <c r="AS144" s="11" t="s">
        <v>3904</v>
      </c>
      <c r="AT144" s="11" t="s">
        <v>3933</v>
      </c>
      <c r="AU144" s="11" t="s">
        <v>3934</v>
      </c>
      <c r="AV144" s="11" t="s">
        <v>3938</v>
      </c>
      <c r="AW144" s="11" t="s">
        <v>2472</v>
      </c>
      <c r="AX144" s="11" t="s">
        <v>2583</v>
      </c>
      <c r="AY144" s="11" t="s">
        <v>3948</v>
      </c>
      <c r="AZ144" s="11"/>
      <c r="BA144" s="11"/>
      <c r="BB144" s="11"/>
      <c r="BC144" s="9">
        <v>9766</v>
      </c>
      <c r="BD144" s="11" t="s">
        <v>3938</v>
      </c>
      <c r="BE144" s="9">
        <v>1101</v>
      </c>
      <c r="BF144" s="9">
        <v>15</v>
      </c>
      <c r="BG144" s="11" t="s">
        <v>3429</v>
      </c>
    </row>
    <row r="145" spans="1:59">
      <c r="A145" s="9">
        <v>136030</v>
      </c>
      <c r="B145" s="11" t="s">
        <v>4203</v>
      </c>
      <c r="C145" s="11" t="s">
        <v>4564</v>
      </c>
      <c r="D145" s="11" t="s">
        <v>1330</v>
      </c>
      <c r="E145" s="15">
        <v>154</v>
      </c>
      <c r="F145" s="11" t="s">
        <v>4235</v>
      </c>
      <c r="G145" s="9">
        <v>7800</v>
      </c>
      <c r="H145" s="15">
        <f t="shared" si="5"/>
        <v>1.6956521739130435</v>
      </c>
      <c r="I145" s="15">
        <f t="shared" si="6"/>
        <v>261.13043478260869</v>
      </c>
      <c r="J145" s="15">
        <v>261.13043478260869</v>
      </c>
      <c r="K145" s="15"/>
      <c r="L145" s="9"/>
      <c r="M145" s="9">
        <v>0</v>
      </c>
      <c r="N145" s="11" t="s">
        <v>3396</v>
      </c>
      <c r="O145" s="12">
        <v>46233</v>
      </c>
      <c r="P145" s="11" t="s">
        <v>3426</v>
      </c>
      <c r="Q145" s="11" t="s">
        <v>3952</v>
      </c>
      <c r="R145" s="11" t="s">
        <v>3952</v>
      </c>
      <c r="S145" s="11" t="s">
        <v>4214</v>
      </c>
      <c r="T145" s="9">
        <v>139316</v>
      </c>
      <c r="U145" s="9"/>
      <c r="V145" s="9"/>
      <c r="W145" s="11" t="s">
        <v>2466</v>
      </c>
      <c r="X145" s="11" t="s">
        <v>3110</v>
      </c>
      <c r="Y145" s="11" t="s">
        <v>3960</v>
      </c>
      <c r="Z145" s="11" t="s">
        <v>2304</v>
      </c>
      <c r="AA145" s="9">
        <v>20</v>
      </c>
      <c r="AB145" s="9">
        <v>11</v>
      </c>
      <c r="AC145" s="11"/>
      <c r="AD145" s="11" t="s">
        <v>2438</v>
      </c>
      <c r="AE145" s="11" t="s">
        <v>2462</v>
      </c>
      <c r="AF145" s="11" t="s">
        <v>2472</v>
      </c>
      <c r="AG145" s="11" t="s">
        <v>2583</v>
      </c>
      <c r="AH145" s="11" t="s">
        <v>2607</v>
      </c>
      <c r="AI145" s="11"/>
      <c r="AJ145" s="9">
        <v>154</v>
      </c>
      <c r="AK145" s="11" t="s">
        <v>3026</v>
      </c>
      <c r="AL145" s="11" t="s">
        <v>3107</v>
      </c>
      <c r="AM145" s="11"/>
      <c r="AN145" s="11" t="s">
        <v>3268</v>
      </c>
      <c r="AO145" s="11" t="s">
        <v>3388</v>
      </c>
      <c r="AP145" s="11"/>
      <c r="AQ145" s="12">
        <v>46233</v>
      </c>
      <c r="AR145" s="11" t="s">
        <v>3416</v>
      </c>
      <c r="AS145" s="11" t="s">
        <v>3904</v>
      </c>
      <c r="AT145" s="11" t="s">
        <v>3933</v>
      </c>
      <c r="AU145" s="11" t="s">
        <v>3934</v>
      </c>
      <c r="AV145" s="11" t="s">
        <v>3938</v>
      </c>
      <c r="AW145" s="11" t="s">
        <v>2472</v>
      </c>
      <c r="AX145" s="11" t="s">
        <v>2583</v>
      </c>
      <c r="AY145" s="11" t="s">
        <v>3948</v>
      </c>
      <c r="AZ145" s="11"/>
      <c r="BA145" s="11"/>
      <c r="BB145" s="11"/>
      <c r="BC145" s="9">
        <v>17121</v>
      </c>
      <c r="BD145" s="11" t="s">
        <v>3938</v>
      </c>
      <c r="BE145" s="9">
        <v>1101</v>
      </c>
      <c r="BF145" s="9">
        <v>11</v>
      </c>
      <c r="BG145" s="11" t="s">
        <v>3429</v>
      </c>
    </row>
    <row r="146" spans="1:59">
      <c r="A146" s="9">
        <v>136030</v>
      </c>
      <c r="B146" s="11" t="s">
        <v>4203</v>
      </c>
      <c r="C146" s="11" t="s">
        <v>4566</v>
      </c>
      <c r="D146" s="11" t="s">
        <v>1332</v>
      </c>
      <c r="E146" s="15">
        <v>602</v>
      </c>
      <c r="F146" s="11" t="s">
        <v>4237</v>
      </c>
      <c r="G146" s="9">
        <v>13500</v>
      </c>
      <c r="H146" s="15">
        <f t="shared" si="5"/>
        <v>2.9347826086956523</v>
      </c>
      <c r="I146" s="15">
        <f t="shared" si="6"/>
        <v>1766.7391304347827</v>
      </c>
      <c r="J146" s="15">
        <v>1766.7391304347827</v>
      </c>
      <c r="K146" s="15"/>
      <c r="L146" s="9"/>
      <c r="M146" s="9">
        <v>0</v>
      </c>
      <c r="N146" s="11" t="s">
        <v>3396</v>
      </c>
      <c r="O146" s="12">
        <v>46233</v>
      </c>
      <c r="P146" s="11" t="s">
        <v>3426</v>
      </c>
      <c r="Q146" s="11" t="s">
        <v>3952</v>
      </c>
      <c r="R146" s="11" t="s">
        <v>3952</v>
      </c>
      <c r="S146" s="11" t="s">
        <v>4214</v>
      </c>
      <c r="T146" s="9">
        <v>139316</v>
      </c>
      <c r="U146" s="9"/>
      <c r="V146" s="9"/>
      <c r="W146" s="11" t="s">
        <v>2466</v>
      </c>
      <c r="X146" s="11" t="s">
        <v>3110</v>
      </c>
      <c r="Y146" s="11" t="s">
        <v>3960</v>
      </c>
      <c r="Z146" s="11" t="s">
        <v>2306</v>
      </c>
      <c r="AA146" s="9">
        <v>20</v>
      </c>
      <c r="AB146" s="9">
        <v>13</v>
      </c>
      <c r="AC146" s="11"/>
      <c r="AD146" s="11" t="s">
        <v>2427</v>
      </c>
      <c r="AE146" s="11" t="s">
        <v>2462</v>
      </c>
      <c r="AF146" s="11" t="s">
        <v>2472</v>
      </c>
      <c r="AG146" s="11" t="s">
        <v>2583</v>
      </c>
      <c r="AH146" s="11" t="s">
        <v>2607</v>
      </c>
      <c r="AI146" s="11"/>
      <c r="AJ146" s="9">
        <v>602</v>
      </c>
      <c r="AK146" s="11" t="s">
        <v>3028</v>
      </c>
      <c r="AL146" s="11" t="s">
        <v>3107</v>
      </c>
      <c r="AM146" s="11"/>
      <c r="AN146" s="11" t="s">
        <v>3268</v>
      </c>
      <c r="AO146" s="11" t="s">
        <v>3388</v>
      </c>
      <c r="AP146" s="11"/>
      <c r="AQ146" s="12">
        <v>46233</v>
      </c>
      <c r="AR146" s="11" t="s">
        <v>3416</v>
      </c>
      <c r="AS146" s="11" t="s">
        <v>3904</v>
      </c>
      <c r="AT146" s="11" t="s">
        <v>3933</v>
      </c>
      <c r="AU146" s="11" t="s">
        <v>3934</v>
      </c>
      <c r="AV146" s="11" t="s">
        <v>3938</v>
      </c>
      <c r="AW146" s="11" t="s">
        <v>2472</v>
      </c>
      <c r="AX146" s="11" t="s">
        <v>2583</v>
      </c>
      <c r="AY146" s="11" t="s">
        <v>3948</v>
      </c>
      <c r="AZ146" s="11"/>
      <c r="BA146" s="11"/>
      <c r="BB146" s="11"/>
      <c r="BC146" s="9">
        <v>9780</v>
      </c>
      <c r="BD146" s="11" t="s">
        <v>3938</v>
      </c>
      <c r="BE146" s="9">
        <v>1101</v>
      </c>
      <c r="BF146" s="9">
        <v>13</v>
      </c>
      <c r="BG146" s="11" t="s">
        <v>3429</v>
      </c>
    </row>
    <row r="147" spans="1:59">
      <c r="A147" s="9">
        <v>136030</v>
      </c>
      <c r="B147" s="11" t="s">
        <v>4203</v>
      </c>
      <c r="C147" s="11" t="s">
        <v>4558</v>
      </c>
      <c r="D147" s="11" t="s">
        <v>1324</v>
      </c>
      <c r="E147" s="15">
        <v>202</v>
      </c>
      <c r="F147" s="11" t="s">
        <v>4236</v>
      </c>
      <c r="G147" s="9">
        <v>16000</v>
      </c>
      <c r="H147" s="15">
        <f t="shared" si="5"/>
        <v>3.4782608695652173</v>
      </c>
      <c r="I147" s="15">
        <f t="shared" si="6"/>
        <v>702.60869565217388</v>
      </c>
      <c r="J147" s="15">
        <v>702.60869565217388</v>
      </c>
      <c r="K147" s="15"/>
      <c r="L147" s="9"/>
      <c r="M147" s="9">
        <v>0</v>
      </c>
      <c r="N147" s="11" t="s">
        <v>3396</v>
      </c>
      <c r="O147" s="12">
        <v>46233</v>
      </c>
      <c r="P147" s="11" t="s">
        <v>3426</v>
      </c>
      <c r="Q147" s="11" t="s">
        <v>3952</v>
      </c>
      <c r="R147" s="11" t="s">
        <v>3952</v>
      </c>
      <c r="S147" s="11" t="s">
        <v>4214</v>
      </c>
      <c r="T147" s="9">
        <v>139316</v>
      </c>
      <c r="U147" s="9"/>
      <c r="V147" s="9"/>
      <c r="W147" s="11" t="s">
        <v>2466</v>
      </c>
      <c r="X147" s="11" t="s">
        <v>3110</v>
      </c>
      <c r="Y147" s="11" t="s">
        <v>3960</v>
      </c>
      <c r="Z147" s="11" t="s">
        <v>2298</v>
      </c>
      <c r="AA147" s="9">
        <v>20</v>
      </c>
      <c r="AB147" s="9">
        <v>5</v>
      </c>
      <c r="AC147" s="11"/>
      <c r="AD147" s="11" t="s">
        <v>2427</v>
      </c>
      <c r="AE147" s="11" t="s">
        <v>2462</v>
      </c>
      <c r="AF147" s="11" t="s">
        <v>2472</v>
      </c>
      <c r="AG147" s="11" t="s">
        <v>2583</v>
      </c>
      <c r="AH147" s="11" t="s">
        <v>2607</v>
      </c>
      <c r="AI147" s="11"/>
      <c r="AJ147" s="9">
        <v>202</v>
      </c>
      <c r="AK147" s="11" t="s">
        <v>3020</v>
      </c>
      <c r="AL147" s="11" t="s">
        <v>3107</v>
      </c>
      <c r="AM147" s="11"/>
      <c r="AN147" s="11" t="s">
        <v>3268</v>
      </c>
      <c r="AO147" s="11" t="s">
        <v>3388</v>
      </c>
      <c r="AP147" s="11"/>
      <c r="AQ147" s="12">
        <v>46233</v>
      </c>
      <c r="AR147" s="11" t="s">
        <v>3416</v>
      </c>
      <c r="AS147" s="11" t="s">
        <v>3904</v>
      </c>
      <c r="AT147" s="11" t="s">
        <v>3933</v>
      </c>
      <c r="AU147" s="11" t="s">
        <v>3934</v>
      </c>
      <c r="AV147" s="11" t="s">
        <v>3938</v>
      </c>
      <c r="AW147" s="11" t="s">
        <v>2472</v>
      </c>
      <c r="AX147" s="11" t="s">
        <v>2583</v>
      </c>
      <c r="AY147" s="11" t="s">
        <v>3948</v>
      </c>
      <c r="AZ147" s="11"/>
      <c r="BA147" s="11"/>
      <c r="BB147" s="11"/>
      <c r="BC147" s="9">
        <v>1222</v>
      </c>
      <c r="BD147" s="11" t="s">
        <v>3938</v>
      </c>
      <c r="BE147" s="9">
        <v>1101</v>
      </c>
      <c r="BF147" s="9">
        <v>5</v>
      </c>
      <c r="BG147" s="11" t="s">
        <v>3429</v>
      </c>
    </row>
    <row r="148" spans="1:59">
      <c r="A148" s="9">
        <v>136030</v>
      </c>
      <c r="B148" s="11" t="s">
        <v>4203</v>
      </c>
      <c r="C148" s="11" t="s">
        <v>4560</v>
      </c>
      <c r="D148" s="11" t="s">
        <v>1326</v>
      </c>
      <c r="E148" s="15">
        <v>66</v>
      </c>
      <c r="F148" s="11" t="s">
        <v>4235</v>
      </c>
      <c r="G148" s="9">
        <v>19500</v>
      </c>
      <c r="H148" s="15">
        <f t="shared" si="5"/>
        <v>4.2391304347826084</v>
      </c>
      <c r="I148" s="15">
        <f t="shared" si="6"/>
        <v>279.78260869565213</v>
      </c>
      <c r="J148" s="15">
        <v>279.78260869565213</v>
      </c>
      <c r="K148" s="15"/>
      <c r="L148" s="9"/>
      <c r="M148" s="9">
        <v>0</v>
      </c>
      <c r="N148" s="11" t="s">
        <v>3396</v>
      </c>
      <c r="O148" s="12">
        <v>46233</v>
      </c>
      <c r="P148" s="11" t="s">
        <v>3426</v>
      </c>
      <c r="Q148" s="11" t="s">
        <v>3952</v>
      </c>
      <c r="R148" s="11" t="s">
        <v>3952</v>
      </c>
      <c r="S148" s="11" t="s">
        <v>4214</v>
      </c>
      <c r="T148" s="9">
        <v>139316</v>
      </c>
      <c r="U148" s="9"/>
      <c r="V148" s="9"/>
      <c r="W148" s="11" t="s">
        <v>2466</v>
      </c>
      <c r="X148" s="11" t="s">
        <v>3110</v>
      </c>
      <c r="Y148" s="11" t="s">
        <v>3960</v>
      </c>
      <c r="Z148" s="11" t="s">
        <v>2300</v>
      </c>
      <c r="AA148" s="9">
        <v>20</v>
      </c>
      <c r="AB148" s="9">
        <v>7</v>
      </c>
      <c r="AC148" s="11"/>
      <c r="AD148" s="11" t="s">
        <v>2427</v>
      </c>
      <c r="AE148" s="11" t="s">
        <v>2462</v>
      </c>
      <c r="AF148" s="11" t="s">
        <v>2472</v>
      </c>
      <c r="AG148" s="11" t="s">
        <v>2583</v>
      </c>
      <c r="AH148" s="11" t="s">
        <v>2607</v>
      </c>
      <c r="AI148" s="11"/>
      <c r="AJ148" s="9">
        <v>66</v>
      </c>
      <c r="AK148" s="11" t="s">
        <v>3022</v>
      </c>
      <c r="AL148" s="11" t="s">
        <v>3107</v>
      </c>
      <c r="AM148" s="11"/>
      <c r="AN148" s="11" t="s">
        <v>3268</v>
      </c>
      <c r="AO148" s="11" t="s">
        <v>3388</v>
      </c>
      <c r="AP148" s="11"/>
      <c r="AQ148" s="12">
        <v>46233</v>
      </c>
      <c r="AR148" s="11" t="s">
        <v>3416</v>
      </c>
      <c r="AS148" s="11" t="s">
        <v>3904</v>
      </c>
      <c r="AT148" s="11" t="s">
        <v>3933</v>
      </c>
      <c r="AU148" s="11" t="s">
        <v>3934</v>
      </c>
      <c r="AV148" s="11" t="s">
        <v>3938</v>
      </c>
      <c r="AW148" s="11" t="s">
        <v>2472</v>
      </c>
      <c r="AX148" s="11" t="s">
        <v>2583</v>
      </c>
      <c r="AY148" s="11" t="s">
        <v>3948</v>
      </c>
      <c r="AZ148" s="11"/>
      <c r="BA148" s="11"/>
      <c r="BB148" s="11"/>
      <c r="BC148" s="9">
        <v>17066</v>
      </c>
      <c r="BD148" s="11" t="s">
        <v>3938</v>
      </c>
      <c r="BE148" s="9">
        <v>1101</v>
      </c>
      <c r="BF148" s="9">
        <v>7</v>
      </c>
      <c r="BG148" s="11" t="s">
        <v>3429</v>
      </c>
    </row>
    <row r="149" spans="1:59">
      <c r="A149" s="9">
        <v>136030</v>
      </c>
      <c r="B149" s="11" t="s">
        <v>4203</v>
      </c>
      <c r="C149" s="11" t="s">
        <v>4565</v>
      </c>
      <c r="D149" s="11" t="s">
        <v>1331</v>
      </c>
      <c r="E149" s="15">
        <v>278</v>
      </c>
      <c r="F149" s="11" t="s">
        <v>4237</v>
      </c>
      <c r="G149" s="9">
        <v>24000</v>
      </c>
      <c r="H149" s="15">
        <f t="shared" si="5"/>
        <v>5.2173913043478262</v>
      </c>
      <c r="I149" s="15">
        <f t="shared" si="6"/>
        <v>1450.4347826086957</v>
      </c>
      <c r="J149" s="15">
        <v>1450.4347826086957</v>
      </c>
      <c r="K149" s="15"/>
      <c r="L149" s="9"/>
      <c r="M149" s="9">
        <v>0</v>
      </c>
      <c r="N149" s="11" t="s">
        <v>3396</v>
      </c>
      <c r="O149" s="12">
        <v>46233</v>
      </c>
      <c r="P149" s="11" t="s">
        <v>3426</v>
      </c>
      <c r="Q149" s="11" t="s">
        <v>3952</v>
      </c>
      <c r="R149" s="11" t="s">
        <v>3952</v>
      </c>
      <c r="S149" s="11" t="s">
        <v>4214</v>
      </c>
      <c r="T149" s="9">
        <v>139316</v>
      </c>
      <c r="U149" s="9"/>
      <c r="V149" s="9"/>
      <c r="W149" s="11" t="s">
        <v>2466</v>
      </c>
      <c r="X149" s="11" t="s">
        <v>3110</v>
      </c>
      <c r="Y149" s="11" t="s">
        <v>3960</v>
      </c>
      <c r="Z149" s="11" t="s">
        <v>2305</v>
      </c>
      <c r="AA149" s="9">
        <v>20</v>
      </c>
      <c r="AB149" s="9">
        <v>12</v>
      </c>
      <c r="AC149" s="11"/>
      <c r="AD149" s="11" t="s">
        <v>2427</v>
      </c>
      <c r="AE149" s="11" t="s">
        <v>2462</v>
      </c>
      <c r="AF149" s="11" t="s">
        <v>2472</v>
      </c>
      <c r="AG149" s="11" t="s">
        <v>2583</v>
      </c>
      <c r="AH149" s="11" t="s">
        <v>2607</v>
      </c>
      <c r="AI149" s="11"/>
      <c r="AJ149" s="9">
        <v>278</v>
      </c>
      <c r="AK149" s="11" t="s">
        <v>3027</v>
      </c>
      <c r="AL149" s="11" t="s">
        <v>3107</v>
      </c>
      <c r="AM149" s="11"/>
      <c r="AN149" s="11" t="s">
        <v>3268</v>
      </c>
      <c r="AO149" s="11" t="s">
        <v>3388</v>
      </c>
      <c r="AP149" s="11"/>
      <c r="AQ149" s="12">
        <v>46233</v>
      </c>
      <c r="AR149" s="11" t="s">
        <v>3416</v>
      </c>
      <c r="AS149" s="11" t="s">
        <v>3904</v>
      </c>
      <c r="AT149" s="11" t="s">
        <v>3933</v>
      </c>
      <c r="AU149" s="11" t="s">
        <v>3934</v>
      </c>
      <c r="AV149" s="11" t="s">
        <v>3938</v>
      </c>
      <c r="AW149" s="11" t="s">
        <v>2472</v>
      </c>
      <c r="AX149" s="11" t="s">
        <v>2583</v>
      </c>
      <c r="AY149" s="11" t="s">
        <v>3948</v>
      </c>
      <c r="AZ149" s="11"/>
      <c r="BA149" s="11"/>
      <c r="BB149" s="11"/>
      <c r="BC149" s="9">
        <v>9776</v>
      </c>
      <c r="BD149" s="11" t="s">
        <v>3938</v>
      </c>
      <c r="BE149" s="9">
        <v>1101</v>
      </c>
      <c r="BF149" s="9">
        <v>12</v>
      </c>
      <c r="BG149" s="11" t="s">
        <v>3429</v>
      </c>
    </row>
    <row r="150" spans="1:59">
      <c r="A150" s="9">
        <v>136029</v>
      </c>
      <c r="B150" s="11" t="s">
        <v>4050</v>
      </c>
      <c r="C150" s="11" t="s">
        <v>4519</v>
      </c>
      <c r="D150" s="11" t="s">
        <v>1319</v>
      </c>
      <c r="E150" s="15">
        <v>2</v>
      </c>
      <c r="F150" s="11" t="s">
        <v>4237</v>
      </c>
      <c r="G150" s="9">
        <v>261749.995</v>
      </c>
      <c r="H150" s="15">
        <f t="shared" si="5"/>
        <v>56.902172826086954</v>
      </c>
      <c r="I150" s="15">
        <f t="shared" si="6"/>
        <v>113.80434565217391</v>
      </c>
      <c r="J150" s="15">
        <v>113.80434565217391</v>
      </c>
      <c r="K150" s="15"/>
      <c r="L150" s="9"/>
      <c r="M150" s="9">
        <v>0</v>
      </c>
      <c r="N150" s="11" t="s">
        <v>3396</v>
      </c>
      <c r="O150" s="12">
        <v>46233</v>
      </c>
      <c r="P150" s="11" t="s">
        <v>3426</v>
      </c>
      <c r="Q150" s="11" t="s">
        <v>3952</v>
      </c>
      <c r="R150" s="11" t="s">
        <v>3952</v>
      </c>
      <c r="S150" s="11" t="s">
        <v>4215</v>
      </c>
      <c r="T150" s="9">
        <v>139285</v>
      </c>
      <c r="U150" s="9"/>
      <c r="V150" s="9"/>
      <c r="W150" s="11" t="s">
        <v>2464</v>
      </c>
      <c r="X150" s="11" t="s">
        <v>3108</v>
      </c>
      <c r="Y150" s="11" t="s">
        <v>3958</v>
      </c>
      <c r="Z150" s="11" t="s">
        <v>2293</v>
      </c>
      <c r="AA150" s="9">
        <v>20</v>
      </c>
      <c r="AB150" s="9">
        <v>1</v>
      </c>
      <c r="AC150" s="11"/>
      <c r="AD150" s="11" t="s">
        <v>2452</v>
      </c>
      <c r="AE150" s="11" t="s">
        <v>2462</v>
      </c>
      <c r="AF150" s="11" t="s">
        <v>2486</v>
      </c>
      <c r="AG150" s="11" t="s">
        <v>2591</v>
      </c>
      <c r="AH150" s="11" t="s">
        <v>2607</v>
      </c>
      <c r="AI150" s="11"/>
      <c r="AJ150" s="9">
        <v>2</v>
      </c>
      <c r="AK150" s="11" t="s">
        <v>3015</v>
      </c>
      <c r="AL150" s="11" t="s">
        <v>3107</v>
      </c>
      <c r="AM150" s="11"/>
      <c r="AN150" s="11" t="s">
        <v>3015</v>
      </c>
      <c r="AO150" s="11" t="s">
        <v>2293</v>
      </c>
      <c r="AP150" s="11" t="s">
        <v>3400</v>
      </c>
      <c r="AQ150" s="12">
        <v>46233</v>
      </c>
      <c r="AR150" s="11" t="s">
        <v>3416</v>
      </c>
      <c r="AS150" s="11" t="s">
        <v>3912</v>
      </c>
      <c r="AT150" s="11" t="s">
        <v>3933</v>
      </c>
      <c r="AU150" s="11" t="s">
        <v>3934</v>
      </c>
      <c r="AV150" s="11" t="s">
        <v>3943</v>
      </c>
      <c r="AW150" s="11" t="s">
        <v>2486</v>
      </c>
      <c r="AX150" s="11" t="s">
        <v>2591</v>
      </c>
      <c r="AY150" s="11" t="s">
        <v>3948</v>
      </c>
      <c r="AZ150" s="11"/>
      <c r="BA150" s="11"/>
      <c r="BB150" s="11"/>
      <c r="BC150" s="9">
        <v>12643</v>
      </c>
      <c r="BD150" s="11" t="s">
        <v>3943</v>
      </c>
      <c r="BE150" s="9">
        <v>717</v>
      </c>
      <c r="BF150" s="9">
        <v>1</v>
      </c>
      <c r="BG150" s="11" t="s">
        <v>3424</v>
      </c>
    </row>
    <row r="151" spans="1:59">
      <c r="A151" s="9">
        <v>136028</v>
      </c>
      <c r="B151" s="11" t="s">
        <v>3978</v>
      </c>
      <c r="C151" s="11" t="s">
        <v>4257</v>
      </c>
      <c r="D151" s="11" t="s">
        <v>1318</v>
      </c>
      <c r="E151" s="15">
        <v>2</v>
      </c>
      <c r="F151" s="11" t="s">
        <v>4235</v>
      </c>
      <c r="G151" s="9">
        <v>13250000</v>
      </c>
      <c r="H151" s="15">
        <f t="shared" si="5"/>
        <v>2880.4347826086955</v>
      </c>
      <c r="I151" s="15">
        <f t="shared" si="6"/>
        <v>5760.869565217391</v>
      </c>
      <c r="J151" s="15">
        <v>5760.869565217391</v>
      </c>
      <c r="K151" s="15"/>
      <c r="L151" s="9"/>
      <c r="M151" s="9">
        <v>0</v>
      </c>
      <c r="N151" s="11" t="s">
        <v>3396</v>
      </c>
      <c r="O151" s="12">
        <v>46233</v>
      </c>
      <c r="P151" s="11" t="s">
        <v>3426</v>
      </c>
      <c r="Q151" s="11" t="s">
        <v>3952</v>
      </c>
      <c r="R151" s="11" t="s">
        <v>3952</v>
      </c>
      <c r="S151" s="11" t="s">
        <v>4215</v>
      </c>
      <c r="T151" s="9">
        <v>139289</v>
      </c>
      <c r="U151" s="9"/>
      <c r="V151" s="9"/>
      <c r="W151" s="11" t="s">
        <v>2464</v>
      </c>
      <c r="X151" s="11" t="s">
        <v>3108</v>
      </c>
      <c r="Y151" s="11" t="s">
        <v>3958</v>
      </c>
      <c r="Z151" s="11" t="s">
        <v>2292</v>
      </c>
      <c r="AA151" s="9">
        <v>20</v>
      </c>
      <c r="AB151" s="9">
        <v>1</v>
      </c>
      <c r="AC151" s="11"/>
      <c r="AD151" s="11" t="s">
        <v>2412</v>
      </c>
      <c r="AE151" s="11" t="s">
        <v>2462</v>
      </c>
      <c r="AF151" s="11" t="s">
        <v>2486</v>
      </c>
      <c r="AG151" s="11" t="s">
        <v>2591</v>
      </c>
      <c r="AH151" s="11" t="s">
        <v>2607</v>
      </c>
      <c r="AI151" s="11"/>
      <c r="AJ151" s="9">
        <v>2</v>
      </c>
      <c r="AK151" s="11" t="s">
        <v>3014</v>
      </c>
      <c r="AL151" s="11" t="s">
        <v>3107</v>
      </c>
      <c r="AM151" s="11"/>
      <c r="AN151" s="11" t="s">
        <v>3014</v>
      </c>
      <c r="AO151" s="11" t="s">
        <v>2292</v>
      </c>
      <c r="AP151" s="11" t="s">
        <v>3400</v>
      </c>
      <c r="AQ151" s="12">
        <v>46233</v>
      </c>
      <c r="AR151" s="11" t="s">
        <v>3416</v>
      </c>
      <c r="AS151" s="11" t="s">
        <v>3911</v>
      </c>
      <c r="AT151" s="11" t="s">
        <v>3933</v>
      </c>
      <c r="AU151" s="11" t="s">
        <v>3934</v>
      </c>
      <c r="AV151" s="11" t="s">
        <v>3943</v>
      </c>
      <c r="AW151" s="11" t="s">
        <v>2486</v>
      </c>
      <c r="AX151" s="11" t="s">
        <v>2591</v>
      </c>
      <c r="AY151" s="11" t="s">
        <v>3948</v>
      </c>
      <c r="AZ151" s="11"/>
      <c r="BA151" s="11"/>
      <c r="BB151" s="11"/>
      <c r="BC151" s="9">
        <v>4155</v>
      </c>
      <c r="BD151" s="11" t="s">
        <v>3943</v>
      </c>
      <c r="BE151" s="9">
        <v>664</v>
      </c>
      <c r="BF151" s="9">
        <v>1</v>
      </c>
      <c r="BG151" s="11" t="s">
        <v>3424</v>
      </c>
    </row>
    <row r="152" spans="1:59">
      <c r="A152" s="9">
        <v>136027</v>
      </c>
      <c r="B152" s="11" t="s">
        <v>3978</v>
      </c>
      <c r="C152" s="11" t="s">
        <v>4257</v>
      </c>
      <c r="D152" s="11" t="s">
        <v>1317</v>
      </c>
      <c r="E152" s="15">
        <v>1</v>
      </c>
      <c r="F152" s="11" t="s">
        <v>4235</v>
      </c>
      <c r="G152" s="9">
        <v>13250000</v>
      </c>
      <c r="H152" s="15">
        <f t="shared" si="5"/>
        <v>2880.4347826086955</v>
      </c>
      <c r="I152" s="15">
        <f t="shared" si="6"/>
        <v>2880.4347826086955</v>
      </c>
      <c r="J152" s="15">
        <v>2880.4347826086955</v>
      </c>
      <c r="K152" s="15"/>
      <c r="L152" s="9"/>
      <c r="M152" s="9">
        <v>0</v>
      </c>
      <c r="N152" s="11" t="s">
        <v>3396</v>
      </c>
      <c r="O152" s="12">
        <v>46233</v>
      </c>
      <c r="P152" s="11" t="s">
        <v>3426</v>
      </c>
      <c r="Q152" s="11" t="s">
        <v>3952</v>
      </c>
      <c r="R152" s="11" t="s">
        <v>3952</v>
      </c>
      <c r="S152" s="11" t="s">
        <v>4215</v>
      </c>
      <c r="T152" s="9">
        <v>139290</v>
      </c>
      <c r="U152" s="9"/>
      <c r="V152" s="9"/>
      <c r="W152" s="11" t="s">
        <v>2464</v>
      </c>
      <c r="X152" s="11" t="s">
        <v>3108</v>
      </c>
      <c r="Y152" s="11" t="s">
        <v>3958</v>
      </c>
      <c r="Z152" s="11" t="s">
        <v>1462</v>
      </c>
      <c r="AA152" s="9">
        <v>20</v>
      </c>
      <c r="AB152" s="9">
        <v>1</v>
      </c>
      <c r="AC152" s="11"/>
      <c r="AD152" s="11" t="s">
        <v>2412</v>
      </c>
      <c r="AE152" s="11" t="s">
        <v>2462</v>
      </c>
      <c r="AF152" s="11" t="s">
        <v>2486</v>
      </c>
      <c r="AG152" s="11" t="s">
        <v>2591</v>
      </c>
      <c r="AH152" s="11" t="s">
        <v>2607</v>
      </c>
      <c r="AI152" s="11"/>
      <c r="AJ152" s="9">
        <v>1</v>
      </c>
      <c r="AK152" s="11" t="s">
        <v>2628</v>
      </c>
      <c r="AL152" s="11" t="s">
        <v>3107</v>
      </c>
      <c r="AM152" s="11"/>
      <c r="AN152" s="11" t="s">
        <v>2628</v>
      </c>
      <c r="AO152" s="11" t="s">
        <v>1462</v>
      </c>
      <c r="AP152" s="11" t="s">
        <v>3400</v>
      </c>
      <c r="AQ152" s="12">
        <v>46233</v>
      </c>
      <c r="AR152" s="11" t="s">
        <v>3416</v>
      </c>
      <c r="AS152" s="11" t="s">
        <v>3910</v>
      </c>
      <c r="AT152" s="11" t="s">
        <v>3933</v>
      </c>
      <c r="AU152" s="11" t="s">
        <v>3934</v>
      </c>
      <c r="AV152" s="11" t="s">
        <v>3943</v>
      </c>
      <c r="AW152" s="11" t="s">
        <v>2486</v>
      </c>
      <c r="AX152" s="11" t="s">
        <v>2591</v>
      </c>
      <c r="AY152" s="11" t="s">
        <v>3948</v>
      </c>
      <c r="AZ152" s="11"/>
      <c r="BA152" s="11"/>
      <c r="BB152" s="11"/>
      <c r="BC152" s="9">
        <v>4155</v>
      </c>
      <c r="BD152" s="11" t="s">
        <v>3943</v>
      </c>
      <c r="BE152" s="9">
        <v>664</v>
      </c>
      <c r="BF152" s="9">
        <v>1</v>
      </c>
      <c r="BG152" s="11" t="s">
        <v>3424</v>
      </c>
    </row>
    <row r="153" spans="1:59">
      <c r="A153" s="9">
        <v>136026</v>
      </c>
      <c r="B153" s="11" t="s">
        <v>4202</v>
      </c>
      <c r="C153" s="11" t="s">
        <v>4252</v>
      </c>
      <c r="D153" s="11" t="s">
        <v>1316</v>
      </c>
      <c r="E153" s="15">
        <v>1</v>
      </c>
      <c r="F153" s="11" t="s">
        <v>4235</v>
      </c>
      <c r="G153" s="9">
        <v>3278.85</v>
      </c>
      <c r="H153" s="15">
        <f t="shared" si="5"/>
        <v>3836.2544999999996</v>
      </c>
      <c r="I153" s="15">
        <f t="shared" si="6"/>
        <v>3836.2544999999996</v>
      </c>
      <c r="J153" s="15">
        <v>3836.2544999999996</v>
      </c>
      <c r="K153" s="15"/>
      <c r="L153" s="9"/>
      <c r="M153" s="9">
        <v>0</v>
      </c>
      <c r="N153" s="11" t="s">
        <v>3398</v>
      </c>
      <c r="O153" s="12">
        <v>46233</v>
      </c>
      <c r="P153" s="11" t="s">
        <v>3426</v>
      </c>
      <c r="Q153" s="11" t="s">
        <v>3952</v>
      </c>
      <c r="R153" s="11" t="s">
        <v>3952</v>
      </c>
      <c r="S153" s="11" t="s">
        <v>4215</v>
      </c>
      <c r="T153" s="9">
        <v>139296</v>
      </c>
      <c r="U153" s="9"/>
      <c r="V153" s="9"/>
      <c r="W153" s="11" t="s">
        <v>2464</v>
      </c>
      <c r="X153" s="11" t="s">
        <v>3108</v>
      </c>
      <c r="Y153" s="11" t="s">
        <v>3958</v>
      </c>
      <c r="Z153" s="11" t="s">
        <v>2291</v>
      </c>
      <c r="AA153" s="9">
        <v>-10</v>
      </c>
      <c r="AB153" s="9">
        <v>2</v>
      </c>
      <c r="AC153" s="11"/>
      <c r="AD153" s="11" t="s">
        <v>2405</v>
      </c>
      <c r="AE153" s="11" t="s">
        <v>2462</v>
      </c>
      <c r="AF153" s="11" t="s">
        <v>2502</v>
      </c>
      <c r="AG153" s="11" t="s">
        <v>2590</v>
      </c>
      <c r="AH153" s="11" t="s">
        <v>2607</v>
      </c>
      <c r="AI153" s="11"/>
      <c r="AJ153" s="9">
        <v>1</v>
      </c>
      <c r="AK153" s="11" t="s">
        <v>3013</v>
      </c>
      <c r="AL153" s="11" t="s">
        <v>3107</v>
      </c>
      <c r="AM153" s="11"/>
      <c r="AN153" s="11" t="s">
        <v>3267</v>
      </c>
      <c r="AO153" s="11" t="s">
        <v>3387</v>
      </c>
      <c r="AP153" s="11"/>
      <c r="AQ153" s="12">
        <v>46233</v>
      </c>
      <c r="AR153" s="11" t="s">
        <v>3416</v>
      </c>
      <c r="AS153" s="11" t="s">
        <v>3909</v>
      </c>
      <c r="AT153" s="11" t="s">
        <v>3933</v>
      </c>
      <c r="AU153" s="11" t="s">
        <v>3933</v>
      </c>
      <c r="AV153" s="11" t="s">
        <v>3939</v>
      </c>
      <c r="AW153" s="11" t="s">
        <v>2502</v>
      </c>
      <c r="AX153" s="11" t="s">
        <v>2590</v>
      </c>
      <c r="AY153" s="11" t="s">
        <v>3950</v>
      </c>
      <c r="AZ153" s="11"/>
      <c r="BA153" s="11"/>
      <c r="BB153" s="11"/>
      <c r="BC153" s="9">
        <v>6965</v>
      </c>
      <c r="BD153" s="11" t="s">
        <v>3939</v>
      </c>
      <c r="BE153" s="9">
        <v>7046</v>
      </c>
      <c r="BF153" s="9">
        <v>2</v>
      </c>
      <c r="BG153" s="11" t="s">
        <v>3419</v>
      </c>
    </row>
    <row r="154" spans="1:59">
      <c r="A154" s="9">
        <v>136026</v>
      </c>
      <c r="B154" s="11" t="s">
        <v>4202</v>
      </c>
      <c r="C154" s="11" t="s">
        <v>4252</v>
      </c>
      <c r="D154" s="11" t="s">
        <v>1315</v>
      </c>
      <c r="E154" s="15">
        <v>1</v>
      </c>
      <c r="F154" s="11" t="s">
        <v>4235</v>
      </c>
      <c r="G154" s="9">
        <v>9722.2999999999993</v>
      </c>
      <c r="H154" s="15">
        <f t="shared" si="5"/>
        <v>11375.090999999999</v>
      </c>
      <c r="I154" s="15">
        <f t="shared" si="6"/>
        <v>11375.090999999999</v>
      </c>
      <c r="J154" s="15">
        <v>11375.090999999999</v>
      </c>
      <c r="K154" s="15"/>
      <c r="L154" s="9"/>
      <c r="M154" s="9">
        <v>0</v>
      </c>
      <c r="N154" s="11" t="s">
        <v>3398</v>
      </c>
      <c r="O154" s="12">
        <v>46233</v>
      </c>
      <c r="P154" s="11" t="s">
        <v>3426</v>
      </c>
      <c r="Q154" s="11" t="s">
        <v>3952</v>
      </c>
      <c r="R154" s="11" t="s">
        <v>3952</v>
      </c>
      <c r="S154" s="11" t="s">
        <v>4215</v>
      </c>
      <c r="T154" s="9">
        <v>139296</v>
      </c>
      <c r="U154" s="9"/>
      <c r="V154" s="9"/>
      <c r="W154" s="11" t="s">
        <v>2464</v>
      </c>
      <c r="X154" s="11" t="s">
        <v>3108</v>
      </c>
      <c r="Y154" s="11" t="s">
        <v>3958</v>
      </c>
      <c r="Z154" s="11" t="s">
        <v>2290</v>
      </c>
      <c r="AA154" s="9">
        <v>-10</v>
      </c>
      <c r="AB154" s="9">
        <v>1</v>
      </c>
      <c r="AC154" s="11"/>
      <c r="AD154" s="11" t="s">
        <v>2405</v>
      </c>
      <c r="AE154" s="11" t="s">
        <v>2462</v>
      </c>
      <c r="AF154" s="11" t="s">
        <v>2502</v>
      </c>
      <c r="AG154" s="11" t="s">
        <v>2590</v>
      </c>
      <c r="AH154" s="11" t="s">
        <v>2607</v>
      </c>
      <c r="AI154" s="11"/>
      <c r="AJ154" s="9">
        <v>1</v>
      </c>
      <c r="AK154" s="11" t="s">
        <v>3012</v>
      </c>
      <c r="AL154" s="11" t="s">
        <v>3107</v>
      </c>
      <c r="AM154" s="11"/>
      <c r="AN154" s="11" t="s">
        <v>3267</v>
      </c>
      <c r="AO154" s="11" t="s">
        <v>3387</v>
      </c>
      <c r="AP154" s="11"/>
      <c r="AQ154" s="12">
        <v>46233</v>
      </c>
      <c r="AR154" s="11" t="s">
        <v>3416</v>
      </c>
      <c r="AS154" s="11" t="s">
        <v>3909</v>
      </c>
      <c r="AT154" s="11" t="s">
        <v>3933</v>
      </c>
      <c r="AU154" s="11" t="s">
        <v>3933</v>
      </c>
      <c r="AV154" s="11" t="s">
        <v>3939</v>
      </c>
      <c r="AW154" s="11" t="s">
        <v>2502</v>
      </c>
      <c r="AX154" s="11" t="s">
        <v>2590</v>
      </c>
      <c r="AY154" s="11" t="s">
        <v>3950</v>
      </c>
      <c r="AZ154" s="11"/>
      <c r="BA154" s="11"/>
      <c r="BB154" s="11"/>
      <c r="BC154" s="9">
        <v>6965</v>
      </c>
      <c r="BD154" s="11" t="s">
        <v>3939</v>
      </c>
      <c r="BE154" s="9">
        <v>7046</v>
      </c>
      <c r="BF154" s="9">
        <v>1</v>
      </c>
      <c r="BG154" s="11" t="s">
        <v>3419</v>
      </c>
    </row>
    <row r="155" spans="1:59">
      <c r="A155" s="9">
        <v>136025</v>
      </c>
      <c r="B155" s="11" t="s">
        <v>4020</v>
      </c>
      <c r="C155" s="11" t="s">
        <v>4554</v>
      </c>
      <c r="D155" s="11" t="s">
        <v>1314</v>
      </c>
      <c r="E155" s="15">
        <v>1</v>
      </c>
      <c r="F155" s="11" t="s">
        <v>4235</v>
      </c>
      <c r="G155" s="9">
        <v>2840500</v>
      </c>
      <c r="H155" s="15">
        <f t="shared" si="5"/>
        <v>617.5</v>
      </c>
      <c r="I155" s="15">
        <f t="shared" si="6"/>
        <v>617.5</v>
      </c>
      <c r="J155" s="15">
        <v>617.5</v>
      </c>
      <c r="K155" s="15"/>
      <c r="L155" s="9"/>
      <c r="M155" s="9">
        <v>0</v>
      </c>
      <c r="N155" s="11" t="s">
        <v>3396</v>
      </c>
      <c r="O155" s="12">
        <v>46233</v>
      </c>
      <c r="P155" s="11" t="s">
        <v>3426</v>
      </c>
      <c r="Q155" s="11" t="s">
        <v>3952</v>
      </c>
      <c r="R155" s="11" t="s">
        <v>3952</v>
      </c>
      <c r="S155" s="11" t="s">
        <v>4215</v>
      </c>
      <c r="T155" s="9">
        <v>139298</v>
      </c>
      <c r="U155" s="9"/>
      <c r="V155" s="9"/>
      <c r="W155" s="11" t="s">
        <v>2464</v>
      </c>
      <c r="X155" s="11" t="s">
        <v>3108</v>
      </c>
      <c r="Y155" s="11" t="s">
        <v>3958</v>
      </c>
      <c r="Z155" s="11" t="s">
        <v>2289</v>
      </c>
      <c r="AA155" s="9">
        <v>0</v>
      </c>
      <c r="AB155" s="9">
        <v>1</v>
      </c>
      <c r="AC155" s="11"/>
      <c r="AD155" s="11" t="s">
        <v>2460</v>
      </c>
      <c r="AE155" s="11" t="s">
        <v>2462</v>
      </c>
      <c r="AF155" s="11" t="s">
        <v>2470</v>
      </c>
      <c r="AG155" s="11" t="s">
        <v>2581</v>
      </c>
      <c r="AH155" s="11" t="s">
        <v>2607</v>
      </c>
      <c r="AI155" s="11"/>
      <c r="AJ155" s="9">
        <v>1</v>
      </c>
      <c r="AK155" s="11" t="s">
        <v>2289</v>
      </c>
      <c r="AL155" s="11" t="s">
        <v>3107</v>
      </c>
      <c r="AM155" s="11"/>
      <c r="AN155" s="11" t="s">
        <v>2289</v>
      </c>
      <c r="AO155" s="11" t="s">
        <v>2289</v>
      </c>
      <c r="AP155" s="11"/>
      <c r="AQ155" s="12">
        <v>46233</v>
      </c>
      <c r="AR155" s="11" t="s">
        <v>3416</v>
      </c>
      <c r="AS155" s="11" t="s">
        <v>3908</v>
      </c>
      <c r="AT155" s="11" t="s">
        <v>3933</v>
      </c>
      <c r="AU155" s="11" t="s">
        <v>3933</v>
      </c>
      <c r="AV155" s="11" t="s">
        <v>3936</v>
      </c>
      <c r="AW155" s="11" t="s">
        <v>2470</v>
      </c>
      <c r="AX155" s="11" t="s">
        <v>2581</v>
      </c>
      <c r="AY155" s="11" t="s">
        <v>3948</v>
      </c>
      <c r="AZ155" s="11"/>
      <c r="BA155" s="11"/>
      <c r="BB155" s="11"/>
      <c r="BC155" s="9">
        <v>14323</v>
      </c>
      <c r="BD155" s="11" t="s">
        <v>3936</v>
      </c>
      <c r="BE155" s="9">
        <v>4038</v>
      </c>
      <c r="BF155" s="9">
        <v>1</v>
      </c>
      <c r="BG155" s="11" t="s">
        <v>3419</v>
      </c>
    </row>
    <row r="156" spans="1:59">
      <c r="A156" s="9">
        <v>136024</v>
      </c>
      <c r="B156" s="11" t="s">
        <v>4025</v>
      </c>
      <c r="C156" s="11" t="s">
        <v>4301</v>
      </c>
      <c r="D156" s="11" t="s">
        <v>1313</v>
      </c>
      <c r="E156" s="15">
        <v>12</v>
      </c>
      <c r="F156" s="11" t="s">
        <v>4235</v>
      </c>
      <c r="G156" s="9">
        <v>10869</v>
      </c>
      <c r="H156" s="15">
        <f t="shared" si="5"/>
        <v>2.3628260869565216</v>
      </c>
      <c r="I156" s="15">
        <f t="shared" si="6"/>
        <v>28.353913043478258</v>
      </c>
      <c r="J156" s="15">
        <v>28.353913043478258</v>
      </c>
      <c r="K156" s="15"/>
      <c r="L156" s="9"/>
      <c r="M156" s="9">
        <v>0</v>
      </c>
      <c r="N156" s="11" t="s">
        <v>3396</v>
      </c>
      <c r="O156" s="12">
        <v>46233</v>
      </c>
      <c r="P156" s="11" t="s">
        <v>3427</v>
      </c>
      <c r="Q156" s="11" t="s">
        <v>3952</v>
      </c>
      <c r="R156" s="11" t="s">
        <v>3952</v>
      </c>
      <c r="S156" s="11" t="s">
        <v>4215</v>
      </c>
      <c r="T156" s="9">
        <v>139308</v>
      </c>
      <c r="U156" s="9"/>
      <c r="V156" s="9"/>
      <c r="W156" s="11" t="s">
        <v>2464</v>
      </c>
      <c r="X156" s="11" t="s">
        <v>3108</v>
      </c>
      <c r="Y156" s="11" t="s">
        <v>3958</v>
      </c>
      <c r="Z156" s="11" t="s">
        <v>2288</v>
      </c>
      <c r="AA156" s="9">
        <v>20</v>
      </c>
      <c r="AB156" s="9">
        <v>2</v>
      </c>
      <c r="AC156" s="11"/>
      <c r="AD156" s="11" t="s">
        <v>2431</v>
      </c>
      <c r="AE156" s="11" t="s">
        <v>2462</v>
      </c>
      <c r="AF156" s="11" t="s">
        <v>2502</v>
      </c>
      <c r="AG156" s="11" t="s">
        <v>2592</v>
      </c>
      <c r="AH156" s="11" t="s">
        <v>2607</v>
      </c>
      <c r="AI156" s="11"/>
      <c r="AJ156" s="9">
        <v>12</v>
      </c>
      <c r="AK156" s="11" t="s">
        <v>3011</v>
      </c>
      <c r="AL156" s="11" t="s">
        <v>3107</v>
      </c>
      <c r="AM156" s="11"/>
      <c r="AN156" s="11" t="s">
        <v>3266</v>
      </c>
      <c r="AO156" s="11" t="s">
        <v>3386</v>
      </c>
      <c r="AP156" s="11" t="s">
        <v>3400</v>
      </c>
      <c r="AQ156" s="12">
        <v>46233</v>
      </c>
      <c r="AR156" s="11" t="s">
        <v>3416</v>
      </c>
      <c r="AS156" s="11" t="s">
        <v>3907</v>
      </c>
      <c r="AT156" s="11" t="s">
        <v>3933</v>
      </c>
      <c r="AU156" s="11" t="s">
        <v>3933</v>
      </c>
      <c r="AV156" s="11" t="s">
        <v>3944</v>
      </c>
      <c r="AW156" s="11" t="s">
        <v>2502</v>
      </c>
      <c r="AX156" s="11" t="s">
        <v>2592</v>
      </c>
      <c r="AY156" s="11" t="s">
        <v>3948</v>
      </c>
      <c r="AZ156" s="11"/>
      <c r="BA156" s="11"/>
      <c r="BB156" s="11"/>
      <c r="BC156" s="9">
        <v>7130</v>
      </c>
      <c r="BD156" s="11" t="s">
        <v>3944</v>
      </c>
      <c r="BE156" s="9">
        <v>3098</v>
      </c>
      <c r="BF156" s="9">
        <v>2</v>
      </c>
      <c r="BG156" s="11" t="s">
        <v>3419</v>
      </c>
    </row>
    <row r="157" spans="1:59">
      <c r="A157" s="9">
        <v>136024</v>
      </c>
      <c r="B157" s="11" t="s">
        <v>4025</v>
      </c>
      <c r="C157" s="11" t="s">
        <v>4301</v>
      </c>
      <c r="D157" s="11" t="s">
        <v>1312</v>
      </c>
      <c r="E157" s="15">
        <v>12</v>
      </c>
      <c r="F157" s="11" t="s">
        <v>4235</v>
      </c>
      <c r="G157" s="9">
        <v>27172.5</v>
      </c>
      <c r="H157" s="15">
        <f t="shared" si="5"/>
        <v>5.9070652173913043</v>
      </c>
      <c r="I157" s="15">
        <f t="shared" si="6"/>
        <v>70.884782608695645</v>
      </c>
      <c r="J157" s="15">
        <v>70.884782608695645</v>
      </c>
      <c r="K157" s="15"/>
      <c r="L157" s="9"/>
      <c r="M157" s="9">
        <v>0</v>
      </c>
      <c r="N157" s="11" t="s">
        <v>3396</v>
      </c>
      <c r="O157" s="12">
        <v>46233</v>
      </c>
      <c r="P157" s="11" t="s">
        <v>3427</v>
      </c>
      <c r="Q157" s="11" t="s">
        <v>3952</v>
      </c>
      <c r="R157" s="11" t="s">
        <v>3952</v>
      </c>
      <c r="S157" s="11" t="s">
        <v>4215</v>
      </c>
      <c r="T157" s="9">
        <v>139308</v>
      </c>
      <c r="U157" s="9"/>
      <c r="V157" s="9"/>
      <c r="W157" s="11" t="s">
        <v>2464</v>
      </c>
      <c r="X157" s="11" t="s">
        <v>3108</v>
      </c>
      <c r="Y157" s="11" t="s">
        <v>3958</v>
      </c>
      <c r="Z157" s="11" t="s">
        <v>2287</v>
      </c>
      <c r="AA157" s="9">
        <v>20</v>
      </c>
      <c r="AB157" s="9">
        <v>1</v>
      </c>
      <c r="AC157" s="11"/>
      <c r="AD157" s="11" t="s">
        <v>2431</v>
      </c>
      <c r="AE157" s="11" t="s">
        <v>2462</v>
      </c>
      <c r="AF157" s="11" t="s">
        <v>2502</v>
      </c>
      <c r="AG157" s="11" t="s">
        <v>2592</v>
      </c>
      <c r="AH157" s="11" t="s">
        <v>2607</v>
      </c>
      <c r="AI157" s="11"/>
      <c r="AJ157" s="9">
        <v>12</v>
      </c>
      <c r="AK157" s="11" t="s">
        <v>3010</v>
      </c>
      <c r="AL157" s="11" t="s">
        <v>3107</v>
      </c>
      <c r="AM157" s="11"/>
      <c r="AN157" s="11" t="s">
        <v>3266</v>
      </c>
      <c r="AO157" s="11" t="s">
        <v>3386</v>
      </c>
      <c r="AP157" s="11" t="s">
        <v>3400</v>
      </c>
      <c r="AQ157" s="12">
        <v>46233</v>
      </c>
      <c r="AR157" s="11" t="s">
        <v>3416</v>
      </c>
      <c r="AS157" s="11" t="s">
        <v>3907</v>
      </c>
      <c r="AT157" s="11" t="s">
        <v>3933</v>
      </c>
      <c r="AU157" s="11" t="s">
        <v>3933</v>
      </c>
      <c r="AV157" s="11" t="s">
        <v>3944</v>
      </c>
      <c r="AW157" s="11" t="s">
        <v>2502</v>
      </c>
      <c r="AX157" s="11" t="s">
        <v>2592</v>
      </c>
      <c r="AY157" s="11" t="s">
        <v>3948</v>
      </c>
      <c r="AZ157" s="11"/>
      <c r="BA157" s="11"/>
      <c r="BB157" s="11"/>
      <c r="BC157" s="9">
        <v>7130</v>
      </c>
      <c r="BD157" s="11" t="s">
        <v>3944</v>
      </c>
      <c r="BE157" s="9">
        <v>3098</v>
      </c>
      <c r="BF157" s="9">
        <v>1</v>
      </c>
      <c r="BG157" s="11" t="s">
        <v>3419</v>
      </c>
    </row>
    <row r="158" spans="1:59">
      <c r="A158" s="9">
        <v>136023</v>
      </c>
      <c r="B158" s="11" t="s">
        <v>4201</v>
      </c>
      <c r="C158" s="11" t="s">
        <v>4301</v>
      </c>
      <c r="D158" s="11" t="s">
        <v>1311</v>
      </c>
      <c r="E158" s="15">
        <v>1</v>
      </c>
      <c r="F158" s="11" t="s">
        <v>4235</v>
      </c>
      <c r="G158" s="9">
        <v>5000</v>
      </c>
      <c r="H158" s="15">
        <f t="shared" si="5"/>
        <v>5850</v>
      </c>
      <c r="I158" s="15">
        <f t="shared" si="6"/>
        <v>5850</v>
      </c>
      <c r="J158" s="15">
        <v>5850</v>
      </c>
      <c r="K158" s="15"/>
      <c r="L158" s="9"/>
      <c r="M158" s="9">
        <v>0</v>
      </c>
      <c r="N158" s="11" t="s">
        <v>3398</v>
      </c>
      <c r="O158" s="12">
        <v>46233</v>
      </c>
      <c r="P158" s="11" t="s">
        <v>3425</v>
      </c>
      <c r="Q158" s="11" t="s">
        <v>3952</v>
      </c>
      <c r="R158" s="11" t="s">
        <v>3952</v>
      </c>
      <c r="S158" s="11" t="s">
        <v>4212</v>
      </c>
      <c r="T158" s="9">
        <v>139153</v>
      </c>
      <c r="U158" s="9"/>
      <c r="V158" s="9"/>
      <c r="W158" s="11" t="s">
        <v>2464</v>
      </c>
      <c r="X158" s="11" t="s">
        <v>3108</v>
      </c>
      <c r="Y158" s="11" t="s">
        <v>3958</v>
      </c>
      <c r="Z158" s="11" t="s">
        <v>2286</v>
      </c>
      <c r="AA158" s="9">
        <v>-5</v>
      </c>
      <c r="AB158" s="9">
        <v>1</v>
      </c>
      <c r="AC158" s="11"/>
      <c r="AD158" s="11" t="s">
        <v>2431</v>
      </c>
      <c r="AE158" s="11" t="s">
        <v>2462</v>
      </c>
      <c r="AF158" s="11" t="s">
        <v>2510</v>
      </c>
      <c r="AG158" s="11" t="s">
        <v>2586</v>
      </c>
      <c r="AH158" s="11" t="s">
        <v>2607</v>
      </c>
      <c r="AI158" s="11"/>
      <c r="AJ158" s="9">
        <v>1</v>
      </c>
      <c r="AK158" s="11" t="s">
        <v>1790</v>
      </c>
      <c r="AL158" s="11" t="s">
        <v>3107</v>
      </c>
      <c r="AM158" s="11"/>
      <c r="AN158" s="11" t="s">
        <v>1790</v>
      </c>
      <c r="AO158" s="11" t="s">
        <v>2286</v>
      </c>
      <c r="AP158" s="11"/>
      <c r="AQ158" s="12">
        <v>46233</v>
      </c>
      <c r="AR158" s="11" t="s">
        <v>3416</v>
      </c>
      <c r="AS158" s="11" t="s">
        <v>3906</v>
      </c>
      <c r="AT158" s="11" t="s">
        <v>3933</v>
      </c>
      <c r="AU158" s="11" t="s">
        <v>3933</v>
      </c>
      <c r="AV158" s="11" t="s">
        <v>3939</v>
      </c>
      <c r="AW158" s="11" t="s">
        <v>2510</v>
      </c>
      <c r="AX158" s="11" t="s">
        <v>2586</v>
      </c>
      <c r="AY158" s="11" t="s">
        <v>3950</v>
      </c>
      <c r="AZ158" s="11"/>
      <c r="BA158" s="11"/>
      <c r="BB158" s="11"/>
      <c r="BC158" s="9">
        <v>7130</v>
      </c>
      <c r="BD158" s="11" t="s">
        <v>3939</v>
      </c>
      <c r="BE158" s="9">
        <v>7206</v>
      </c>
      <c r="BF158" s="9">
        <v>1</v>
      </c>
      <c r="BG158" s="11" t="s">
        <v>3414</v>
      </c>
    </row>
    <row r="159" spans="1:59">
      <c r="A159" s="9">
        <v>136022</v>
      </c>
      <c r="B159" s="11" t="s">
        <v>4141</v>
      </c>
      <c r="C159" s="11" t="s">
        <v>4270</v>
      </c>
      <c r="D159" s="11" t="s">
        <v>1308</v>
      </c>
      <c r="E159" s="15">
        <v>3</v>
      </c>
      <c r="F159" s="11" t="s">
        <v>4235</v>
      </c>
      <c r="G159" s="9">
        <v>647250</v>
      </c>
      <c r="H159" s="15">
        <f t="shared" si="5"/>
        <v>140.70652173913044</v>
      </c>
      <c r="I159" s="15">
        <f t="shared" si="6"/>
        <v>422.11956521739131</v>
      </c>
      <c r="J159" s="15">
        <v>422.11956521739131</v>
      </c>
      <c r="K159" s="15"/>
      <c r="L159" s="9"/>
      <c r="M159" s="9">
        <v>0</v>
      </c>
      <c r="N159" s="11" t="s">
        <v>3396</v>
      </c>
      <c r="O159" s="12">
        <v>46233</v>
      </c>
      <c r="P159" s="11" t="s">
        <v>3426</v>
      </c>
      <c r="Q159" s="11" t="s">
        <v>3952</v>
      </c>
      <c r="R159" s="11" t="s">
        <v>3952</v>
      </c>
      <c r="S159" s="11" t="s">
        <v>4212</v>
      </c>
      <c r="T159" s="9">
        <v>139226</v>
      </c>
      <c r="U159" s="9"/>
      <c r="V159" s="9"/>
      <c r="W159" s="11" t="s">
        <v>2464</v>
      </c>
      <c r="X159" s="11" t="s">
        <v>3108</v>
      </c>
      <c r="Y159" s="11" t="s">
        <v>3958</v>
      </c>
      <c r="Z159" s="11" t="s">
        <v>2283</v>
      </c>
      <c r="AA159" s="9">
        <v>20</v>
      </c>
      <c r="AB159" s="9">
        <v>1</v>
      </c>
      <c r="AC159" s="11"/>
      <c r="AD159" s="11" t="s">
        <v>2421</v>
      </c>
      <c r="AE159" s="11" t="s">
        <v>2462</v>
      </c>
      <c r="AF159" s="11" t="s">
        <v>2493</v>
      </c>
      <c r="AG159" s="11" t="s">
        <v>2594</v>
      </c>
      <c r="AH159" s="11" t="s">
        <v>2607</v>
      </c>
      <c r="AI159" s="11"/>
      <c r="AJ159" s="9">
        <v>3</v>
      </c>
      <c r="AK159" s="11" t="s">
        <v>3008</v>
      </c>
      <c r="AL159" s="11" t="s">
        <v>3107</v>
      </c>
      <c r="AM159" s="11"/>
      <c r="AN159" s="11" t="s">
        <v>3265</v>
      </c>
      <c r="AO159" s="11" t="s">
        <v>3385</v>
      </c>
      <c r="AP159" s="11" t="s">
        <v>3400</v>
      </c>
      <c r="AQ159" s="12">
        <v>46233</v>
      </c>
      <c r="AR159" s="11" t="s">
        <v>3416</v>
      </c>
      <c r="AS159" s="11" t="s">
        <v>3905</v>
      </c>
      <c r="AT159" s="11" t="s">
        <v>3933</v>
      </c>
      <c r="AU159" s="11" t="s">
        <v>3933</v>
      </c>
      <c r="AV159" s="11" t="s">
        <v>3939</v>
      </c>
      <c r="AW159" s="11" t="s">
        <v>2493</v>
      </c>
      <c r="AX159" s="11" t="s">
        <v>2594</v>
      </c>
      <c r="AY159" s="11" t="s">
        <v>3948</v>
      </c>
      <c r="AZ159" s="11"/>
      <c r="BA159" s="11"/>
      <c r="BB159" s="11"/>
      <c r="BC159" s="9">
        <v>1265</v>
      </c>
      <c r="BD159" s="11" t="s">
        <v>3939</v>
      </c>
      <c r="BE159" s="9">
        <v>39</v>
      </c>
      <c r="BF159" s="9">
        <v>1</v>
      </c>
      <c r="BG159" s="11" t="s">
        <v>3417</v>
      </c>
    </row>
    <row r="160" spans="1:59">
      <c r="A160" s="9">
        <v>136022</v>
      </c>
      <c r="B160" s="11" t="s">
        <v>4141</v>
      </c>
      <c r="C160" s="11" t="s">
        <v>4270</v>
      </c>
      <c r="D160" s="11" t="s">
        <v>1310</v>
      </c>
      <c r="E160" s="15">
        <v>5</v>
      </c>
      <c r="F160" s="11" t="s">
        <v>4235</v>
      </c>
      <c r="G160" s="9">
        <v>647250</v>
      </c>
      <c r="H160" s="15">
        <f t="shared" si="5"/>
        <v>140.70652173913044</v>
      </c>
      <c r="I160" s="15">
        <f t="shared" si="6"/>
        <v>703.53260869565224</v>
      </c>
      <c r="J160" s="15">
        <v>703.53260869565224</v>
      </c>
      <c r="K160" s="15"/>
      <c r="L160" s="9"/>
      <c r="M160" s="9">
        <v>0</v>
      </c>
      <c r="N160" s="11" t="s">
        <v>3396</v>
      </c>
      <c r="O160" s="12">
        <v>46233</v>
      </c>
      <c r="P160" s="11" t="s">
        <v>3426</v>
      </c>
      <c r="Q160" s="11" t="s">
        <v>3952</v>
      </c>
      <c r="R160" s="11" t="s">
        <v>3952</v>
      </c>
      <c r="S160" s="11" t="s">
        <v>4212</v>
      </c>
      <c r="T160" s="9">
        <v>139226</v>
      </c>
      <c r="U160" s="9"/>
      <c r="V160" s="9"/>
      <c r="W160" s="11" t="s">
        <v>2464</v>
      </c>
      <c r="X160" s="11" t="s">
        <v>3108</v>
      </c>
      <c r="Y160" s="11" t="s">
        <v>3958</v>
      </c>
      <c r="Z160" s="11" t="s">
        <v>2285</v>
      </c>
      <c r="AA160" s="9">
        <v>20</v>
      </c>
      <c r="AB160" s="9">
        <v>3</v>
      </c>
      <c r="AC160" s="11"/>
      <c r="AD160" s="11" t="s">
        <v>2421</v>
      </c>
      <c r="AE160" s="11" t="s">
        <v>2462</v>
      </c>
      <c r="AF160" s="11" t="s">
        <v>2493</v>
      </c>
      <c r="AG160" s="11" t="s">
        <v>2594</v>
      </c>
      <c r="AH160" s="11" t="s">
        <v>2607</v>
      </c>
      <c r="AI160" s="11"/>
      <c r="AJ160" s="9">
        <v>5</v>
      </c>
      <c r="AK160" s="11" t="s">
        <v>3009</v>
      </c>
      <c r="AL160" s="11" t="s">
        <v>3107</v>
      </c>
      <c r="AM160" s="11"/>
      <c r="AN160" s="11" t="s">
        <v>3265</v>
      </c>
      <c r="AO160" s="11" t="s">
        <v>3385</v>
      </c>
      <c r="AP160" s="11" t="s">
        <v>3400</v>
      </c>
      <c r="AQ160" s="12">
        <v>46233</v>
      </c>
      <c r="AR160" s="11" t="s">
        <v>3416</v>
      </c>
      <c r="AS160" s="11" t="s">
        <v>3905</v>
      </c>
      <c r="AT160" s="11" t="s">
        <v>3933</v>
      </c>
      <c r="AU160" s="11" t="s">
        <v>3933</v>
      </c>
      <c r="AV160" s="11" t="s">
        <v>3939</v>
      </c>
      <c r="AW160" s="11" t="s">
        <v>2493</v>
      </c>
      <c r="AX160" s="11" t="s">
        <v>2594</v>
      </c>
      <c r="AY160" s="11" t="s">
        <v>3948</v>
      </c>
      <c r="AZ160" s="11"/>
      <c r="BA160" s="11"/>
      <c r="BB160" s="11"/>
      <c r="BC160" s="9">
        <v>1265</v>
      </c>
      <c r="BD160" s="11" t="s">
        <v>3939</v>
      </c>
      <c r="BE160" s="9">
        <v>39</v>
      </c>
      <c r="BF160" s="9">
        <v>3</v>
      </c>
      <c r="BG160" s="11" t="s">
        <v>3417</v>
      </c>
    </row>
    <row r="161" spans="1:59">
      <c r="A161" s="9">
        <v>136022</v>
      </c>
      <c r="B161" s="11" t="s">
        <v>4141</v>
      </c>
      <c r="C161" s="11" t="s">
        <v>4270</v>
      </c>
      <c r="D161" s="11" t="s">
        <v>1309</v>
      </c>
      <c r="E161" s="15">
        <v>2</v>
      </c>
      <c r="F161" s="11" t="s">
        <v>4235</v>
      </c>
      <c r="G161" s="9">
        <v>924000</v>
      </c>
      <c r="H161" s="15">
        <f t="shared" si="5"/>
        <v>200.86956521739131</v>
      </c>
      <c r="I161" s="15">
        <f t="shared" si="6"/>
        <v>401.73913043478262</v>
      </c>
      <c r="J161" s="15">
        <v>401.73913043478262</v>
      </c>
      <c r="K161" s="15"/>
      <c r="L161" s="9"/>
      <c r="M161" s="9">
        <v>0</v>
      </c>
      <c r="N161" s="11" t="s">
        <v>3396</v>
      </c>
      <c r="O161" s="12">
        <v>46233</v>
      </c>
      <c r="P161" s="11" t="s">
        <v>3426</v>
      </c>
      <c r="Q161" s="11" t="s">
        <v>3952</v>
      </c>
      <c r="R161" s="11" t="s">
        <v>3952</v>
      </c>
      <c r="S161" s="11" t="s">
        <v>4212</v>
      </c>
      <c r="T161" s="9">
        <v>139226</v>
      </c>
      <c r="U161" s="9"/>
      <c r="V161" s="9"/>
      <c r="W161" s="11" t="s">
        <v>2464</v>
      </c>
      <c r="X161" s="11" t="s">
        <v>3108</v>
      </c>
      <c r="Y161" s="11" t="s">
        <v>3958</v>
      </c>
      <c r="Z161" s="11" t="s">
        <v>2284</v>
      </c>
      <c r="AA161" s="9">
        <v>20</v>
      </c>
      <c r="AB161" s="9">
        <v>2</v>
      </c>
      <c r="AC161" s="11"/>
      <c r="AD161" s="11" t="s">
        <v>2421</v>
      </c>
      <c r="AE161" s="11" t="s">
        <v>2462</v>
      </c>
      <c r="AF161" s="11" t="s">
        <v>2493</v>
      </c>
      <c r="AG161" s="11" t="s">
        <v>2594</v>
      </c>
      <c r="AH161" s="11" t="s">
        <v>2607</v>
      </c>
      <c r="AI161" s="11"/>
      <c r="AJ161" s="9">
        <v>2</v>
      </c>
      <c r="AK161" s="11" t="s">
        <v>2240</v>
      </c>
      <c r="AL161" s="11" t="s">
        <v>3107</v>
      </c>
      <c r="AM161" s="11"/>
      <c r="AN161" s="11" t="s">
        <v>3265</v>
      </c>
      <c r="AO161" s="11" t="s">
        <v>3385</v>
      </c>
      <c r="AP161" s="11" t="s">
        <v>3400</v>
      </c>
      <c r="AQ161" s="12">
        <v>46233</v>
      </c>
      <c r="AR161" s="11" t="s">
        <v>3416</v>
      </c>
      <c r="AS161" s="11" t="s">
        <v>3905</v>
      </c>
      <c r="AT161" s="11" t="s">
        <v>3933</v>
      </c>
      <c r="AU161" s="11" t="s">
        <v>3933</v>
      </c>
      <c r="AV161" s="11" t="s">
        <v>3939</v>
      </c>
      <c r="AW161" s="11" t="s">
        <v>2493</v>
      </c>
      <c r="AX161" s="11" t="s">
        <v>2594</v>
      </c>
      <c r="AY161" s="11" t="s">
        <v>3948</v>
      </c>
      <c r="AZ161" s="11"/>
      <c r="BA161" s="11"/>
      <c r="BB161" s="11"/>
      <c r="BC161" s="9">
        <v>1265</v>
      </c>
      <c r="BD161" s="11" t="s">
        <v>3939</v>
      </c>
      <c r="BE161" s="9">
        <v>39</v>
      </c>
      <c r="BF161" s="9">
        <v>2</v>
      </c>
      <c r="BG161" s="11" t="s">
        <v>3417</v>
      </c>
    </row>
    <row r="162" spans="1:59">
      <c r="A162" s="9">
        <v>136021</v>
      </c>
      <c r="B162" s="11" t="s">
        <v>3967</v>
      </c>
      <c r="C162" s="11" t="s">
        <v>4543</v>
      </c>
      <c r="D162" s="11"/>
      <c r="E162" s="15">
        <v>162</v>
      </c>
      <c r="F162" s="11" t="s">
        <v>4237</v>
      </c>
      <c r="G162" s="9">
        <v>1270</v>
      </c>
      <c r="H162" s="15">
        <f t="shared" si="5"/>
        <v>0.27608695652173915</v>
      </c>
      <c r="I162" s="15">
        <f t="shared" si="6"/>
        <v>44.72608695652174</v>
      </c>
      <c r="J162" s="15">
        <v>44.72608695652174</v>
      </c>
      <c r="K162" s="15"/>
      <c r="L162" s="9"/>
      <c r="M162" s="9">
        <v>10</v>
      </c>
      <c r="N162" s="11" t="s">
        <v>3396</v>
      </c>
      <c r="O162" s="12">
        <v>46233</v>
      </c>
      <c r="P162" s="11" t="s">
        <v>3426</v>
      </c>
      <c r="Q162" s="11" t="s">
        <v>3952</v>
      </c>
      <c r="R162" s="11" t="s">
        <v>3952</v>
      </c>
      <c r="S162" s="11" t="s">
        <v>4214</v>
      </c>
      <c r="T162" s="9">
        <v>139306</v>
      </c>
      <c r="U162" s="9"/>
      <c r="V162" s="9"/>
      <c r="W162" s="11" t="s">
        <v>2466</v>
      </c>
      <c r="X162" s="11" t="s">
        <v>3110</v>
      </c>
      <c r="Y162" s="11" t="s">
        <v>3960</v>
      </c>
      <c r="Z162" s="11" t="s">
        <v>2272</v>
      </c>
      <c r="AA162" s="9">
        <v>20</v>
      </c>
      <c r="AB162" s="9">
        <v>14</v>
      </c>
      <c r="AC162" s="11"/>
      <c r="AD162" s="11" t="s">
        <v>2427</v>
      </c>
      <c r="AE162" s="11" t="s">
        <v>2462</v>
      </c>
      <c r="AF162" s="11" t="s">
        <v>2472</v>
      </c>
      <c r="AG162" s="11" t="s">
        <v>2583</v>
      </c>
      <c r="AH162" s="11" t="s">
        <v>2607</v>
      </c>
      <c r="AI162" s="11"/>
      <c r="AJ162" s="9">
        <v>162</v>
      </c>
      <c r="AK162" s="11" t="s">
        <v>2997</v>
      </c>
      <c r="AL162" s="11" t="s">
        <v>3107</v>
      </c>
      <c r="AM162" s="11"/>
      <c r="AN162" s="11" t="s">
        <v>3264</v>
      </c>
      <c r="AO162" s="11" t="s">
        <v>3384</v>
      </c>
      <c r="AP162" s="11" t="s">
        <v>3400</v>
      </c>
      <c r="AQ162" s="12">
        <v>46233</v>
      </c>
      <c r="AR162" s="11" t="s">
        <v>3416</v>
      </c>
      <c r="AS162" s="11" t="s">
        <v>3904</v>
      </c>
      <c r="AT162" s="11" t="s">
        <v>3933</v>
      </c>
      <c r="AU162" s="11" t="s">
        <v>3934</v>
      </c>
      <c r="AV162" s="11" t="s">
        <v>3938</v>
      </c>
      <c r="AW162" s="11" t="s">
        <v>2472</v>
      </c>
      <c r="AX162" s="11" t="s">
        <v>2583</v>
      </c>
      <c r="AY162" s="11" t="s">
        <v>3948</v>
      </c>
      <c r="AZ162" s="11"/>
      <c r="BA162" s="11"/>
      <c r="BB162" s="11"/>
      <c r="BC162" s="9">
        <v>13378</v>
      </c>
      <c r="BD162" s="11" t="s">
        <v>3938</v>
      </c>
      <c r="BE162" s="9">
        <v>127</v>
      </c>
      <c r="BF162" s="9">
        <v>2</v>
      </c>
      <c r="BG162" s="11" t="s">
        <v>3419</v>
      </c>
    </row>
    <row r="163" spans="1:59">
      <c r="A163" s="9">
        <v>136021</v>
      </c>
      <c r="B163" s="11" t="s">
        <v>3967</v>
      </c>
      <c r="C163" s="11" t="s">
        <v>4544</v>
      </c>
      <c r="D163" s="11"/>
      <c r="E163" s="15">
        <v>190</v>
      </c>
      <c r="F163" s="11" t="s">
        <v>4235</v>
      </c>
      <c r="G163" s="9">
        <v>2080</v>
      </c>
      <c r="H163" s="15">
        <f t="shared" si="5"/>
        <v>0.45217391304347826</v>
      </c>
      <c r="I163" s="15">
        <f t="shared" si="6"/>
        <v>85.913043478260875</v>
      </c>
      <c r="J163" s="15">
        <v>85.913043478260875</v>
      </c>
      <c r="K163" s="15"/>
      <c r="L163" s="9"/>
      <c r="M163" s="9">
        <v>10</v>
      </c>
      <c r="N163" s="11" t="s">
        <v>3396</v>
      </c>
      <c r="O163" s="12">
        <v>46233</v>
      </c>
      <c r="P163" s="11" t="s">
        <v>3426</v>
      </c>
      <c r="Q163" s="11" t="s">
        <v>3952</v>
      </c>
      <c r="R163" s="11" t="s">
        <v>3952</v>
      </c>
      <c r="S163" s="11" t="s">
        <v>4214</v>
      </c>
      <c r="T163" s="9">
        <v>139306</v>
      </c>
      <c r="U163" s="9"/>
      <c r="V163" s="9"/>
      <c r="W163" s="11" t="s">
        <v>2466</v>
      </c>
      <c r="X163" s="11" t="s">
        <v>3110</v>
      </c>
      <c r="Y163" s="11" t="s">
        <v>3960</v>
      </c>
      <c r="Z163" s="11" t="s">
        <v>2273</v>
      </c>
      <c r="AA163" s="9">
        <v>20</v>
      </c>
      <c r="AB163" s="9">
        <v>15</v>
      </c>
      <c r="AC163" s="11"/>
      <c r="AD163" s="11" t="s">
        <v>2427</v>
      </c>
      <c r="AE163" s="11" t="s">
        <v>2462</v>
      </c>
      <c r="AF163" s="11" t="s">
        <v>2472</v>
      </c>
      <c r="AG163" s="11" t="s">
        <v>2583</v>
      </c>
      <c r="AH163" s="11" t="s">
        <v>2607</v>
      </c>
      <c r="AI163" s="11"/>
      <c r="AJ163" s="9">
        <v>190</v>
      </c>
      <c r="AK163" s="11" t="s">
        <v>2998</v>
      </c>
      <c r="AL163" s="11" t="s">
        <v>3107</v>
      </c>
      <c r="AM163" s="11"/>
      <c r="AN163" s="11" t="s">
        <v>3264</v>
      </c>
      <c r="AO163" s="11" t="s">
        <v>3384</v>
      </c>
      <c r="AP163" s="11" t="s">
        <v>3400</v>
      </c>
      <c r="AQ163" s="12">
        <v>46233</v>
      </c>
      <c r="AR163" s="11" t="s">
        <v>3416</v>
      </c>
      <c r="AS163" s="11" t="s">
        <v>3904</v>
      </c>
      <c r="AT163" s="11" t="s">
        <v>3933</v>
      </c>
      <c r="AU163" s="11" t="s">
        <v>3934</v>
      </c>
      <c r="AV163" s="11" t="s">
        <v>3938</v>
      </c>
      <c r="AW163" s="11" t="s">
        <v>2472</v>
      </c>
      <c r="AX163" s="11" t="s">
        <v>2583</v>
      </c>
      <c r="AY163" s="11" t="s">
        <v>3948</v>
      </c>
      <c r="AZ163" s="11"/>
      <c r="BA163" s="11"/>
      <c r="BB163" s="11"/>
      <c r="BC163" s="9">
        <v>3204</v>
      </c>
      <c r="BD163" s="11" t="s">
        <v>3938</v>
      </c>
      <c r="BE163" s="9">
        <v>127</v>
      </c>
      <c r="BF163" s="9">
        <v>3</v>
      </c>
      <c r="BG163" s="11" t="s">
        <v>3419</v>
      </c>
    </row>
    <row r="164" spans="1:59">
      <c r="A164" s="9">
        <v>136021</v>
      </c>
      <c r="B164" s="11" t="s">
        <v>3967</v>
      </c>
      <c r="C164" s="11" t="s">
        <v>4548</v>
      </c>
      <c r="D164" s="11"/>
      <c r="E164" s="15">
        <v>125</v>
      </c>
      <c r="F164" s="11" t="s">
        <v>4235</v>
      </c>
      <c r="G164" s="9">
        <v>3250</v>
      </c>
      <c r="H164" s="15">
        <f t="shared" si="5"/>
        <v>0.70652173913043481</v>
      </c>
      <c r="I164" s="15">
        <f t="shared" si="6"/>
        <v>88.315217391304358</v>
      </c>
      <c r="J164" s="15">
        <v>88.315217391304358</v>
      </c>
      <c r="K164" s="15"/>
      <c r="L164" s="9"/>
      <c r="M164" s="9">
        <v>10</v>
      </c>
      <c r="N164" s="11" t="s">
        <v>3396</v>
      </c>
      <c r="O164" s="12">
        <v>46233</v>
      </c>
      <c r="P164" s="11" t="s">
        <v>3426</v>
      </c>
      <c r="Q164" s="11" t="s">
        <v>3952</v>
      </c>
      <c r="R164" s="11" t="s">
        <v>3952</v>
      </c>
      <c r="S164" s="11" t="s">
        <v>4214</v>
      </c>
      <c r="T164" s="9">
        <v>139306</v>
      </c>
      <c r="U164" s="9"/>
      <c r="V164" s="9"/>
      <c r="W164" s="11" t="s">
        <v>2466</v>
      </c>
      <c r="X164" s="11" t="s">
        <v>3110</v>
      </c>
      <c r="Y164" s="11" t="s">
        <v>3960</v>
      </c>
      <c r="Z164" s="11" t="s">
        <v>2277</v>
      </c>
      <c r="AA164" s="9">
        <v>20</v>
      </c>
      <c r="AB164" s="9">
        <v>19</v>
      </c>
      <c r="AC164" s="11"/>
      <c r="AD164" s="11" t="s">
        <v>2459</v>
      </c>
      <c r="AE164" s="11" t="s">
        <v>2462</v>
      </c>
      <c r="AF164" s="11" t="s">
        <v>2472</v>
      </c>
      <c r="AG164" s="11" t="s">
        <v>2583</v>
      </c>
      <c r="AH164" s="11" t="s">
        <v>2607</v>
      </c>
      <c r="AI164" s="11"/>
      <c r="AJ164" s="9">
        <v>125</v>
      </c>
      <c r="AK164" s="11" t="s">
        <v>3002</v>
      </c>
      <c r="AL164" s="11" t="s">
        <v>3107</v>
      </c>
      <c r="AM164" s="11"/>
      <c r="AN164" s="11" t="s">
        <v>3264</v>
      </c>
      <c r="AO164" s="11" t="s">
        <v>3384</v>
      </c>
      <c r="AP164" s="11" t="s">
        <v>3400</v>
      </c>
      <c r="AQ164" s="12">
        <v>46233</v>
      </c>
      <c r="AR164" s="11" t="s">
        <v>3416</v>
      </c>
      <c r="AS164" s="11" t="s">
        <v>3904</v>
      </c>
      <c r="AT164" s="11" t="s">
        <v>3933</v>
      </c>
      <c r="AU164" s="11" t="s">
        <v>3934</v>
      </c>
      <c r="AV164" s="11" t="s">
        <v>3938</v>
      </c>
      <c r="AW164" s="11" t="s">
        <v>2472</v>
      </c>
      <c r="AX164" s="11" t="s">
        <v>2583</v>
      </c>
      <c r="AY164" s="11" t="s">
        <v>3948</v>
      </c>
      <c r="AZ164" s="11"/>
      <c r="BA164" s="11"/>
      <c r="BB164" s="11"/>
      <c r="BC164" s="9">
        <v>3848</v>
      </c>
      <c r="BD164" s="11" t="s">
        <v>3938</v>
      </c>
      <c r="BE164" s="9">
        <v>127</v>
      </c>
      <c r="BF164" s="9">
        <v>7</v>
      </c>
      <c r="BG164" s="11" t="s">
        <v>3419</v>
      </c>
    </row>
    <row r="165" spans="1:59">
      <c r="A165" s="9">
        <v>136021</v>
      </c>
      <c r="B165" s="11" t="s">
        <v>3967</v>
      </c>
      <c r="C165" s="11" t="s">
        <v>4547</v>
      </c>
      <c r="D165" s="11"/>
      <c r="E165" s="15">
        <v>227</v>
      </c>
      <c r="F165" s="11" t="s">
        <v>4235</v>
      </c>
      <c r="G165" s="9">
        <v>4416.67</v>
      </c>
      <c r="H165" s="15">
        <f t="shared" si="5"/>
        <v>0.96014565217391301</v>
      </c>
      <c r="I165" s="15">
        <f t="shared" si="6"/>
        <v>217.95306304347827</v>
      </c>
      <c r="J165" s="15">
        <v>217.95306304347827</v>
      </c>
      <c r="K165" s="15"/>
      <c r="L165" s="9"/>
      <c r="M165" s="9">
        <v>10</v>
      </c>
      <c r="N165" s="11" t="s">
        <v>3396</v>
      </c>
      <c r="O165" s="12">
        <v>46233</v>
      </c>
      <c r="P165" s="11" t="s">
        <v>3426</v>
      </c>
      <c r="Q165" s="11" t="s">
        <v>3952</v>
      </c>
      <c r="R165" s="11" t="s">
        <v>3952</v>
      </c>
      <c r="S165" s="11" t="s">
        <v>4214</v>
      </c>
      <c r="T165" s="9">
        <v>139306</v>
      </c>
      <c r="U165" s="9"/>
      <c r="V165" s="9"/>
      <c r="W165" s="11" t="s">
        <v>2466</v>
      </c>
      <c r="X165" s="11" t="s">
        <v>3110</v>
      </c>
      <c r="Y165" s="11" t="s">
        <v>3960</v>
      </c>
      <c r="Z165" s="11" t="s">
        <v>2276</v>
      </c>
      <c r="AA165" s="9">
        <v>20</v>
      </c>
      <c r="AB165" s="9">
        <v>18</v>
      </c>
      <c r="AC165" s="11"/>
      <c r="AD165" s="11" t="s">
        <v>2438</v>
      </c>
      <c r="AE165" s="11" t="s">
        <v>2462</v>
      </c>
      <c r="AF165" s="11" t="s">
        <v>2472</v>
      </c>
      <c r="AG165" s="11" t="s">
        <v>2583</v>
      </c>
      <c r="AH165" s="11" t="s">
        <v>2607</v>
      </c>
      <c r="AI165" s="11"/>
      <c r="AJ165" s="9">
        <v>227</v>
      </c>
      <c r="AK165" s="11" t="s">
        <v>3001</v>
      </c>
      <c r="AL165" s="11" t="s">
        <v>3107</v>
      </c>
      <c r="AM165" s="11"/>
      <c r="AN165" s="11" t="s">
        <v>3264</v>
      </c>
      <c r="AO165" s="11" t="s">
        <v>3384</v>
      </c>
      <c r="AP165" s="11" t="s">
        <v>3400</v>
      </c>
      <c r="AQ165" s="12">
        <v>46233</v>
      </c>
      <c r="AR165" s="11" t="s">
        <v>3416</v>
      </c>
      <c r="AS165" s="11" t="s">
        <v>3904</v>
      </c>
      <c r="AT165" s="11" t="s">
        <v>3933</v>
      </c>
      <c r="AU165" s="11" t="s">
        <v>3934</v>
      </c>
      <c r="AV165" s="11" t="s">
        <v>3938</v>
      </c>
      <c r="AW165" s="11" t="s">
        <v>2472</v>
      </c>
      <c r="AX165" s="11" t="s">
        <v>2583</v>
      </c>
      <c r="AY165" s="11" t="s">
        <v>3948</v>
      </c>
      <c r="AZ165" s="11"/>
      <c r="BA165" s="11"/>
      <c r="BB165" s="11"/>
      <c r="BC165" s="9">
        <v>2823</v>
      </c>
      <c r="BD165" s="11" t="s">
        <v>3938</v>
      </c>
      <c r="BE165" s="9">
        <v>127</v>
      </c>
      <c r="BF165" s="9">
        <v>6</v>
      </c>
      <c r="BG165" s="11" t="s">
        <v>3419</v>
      </c>
    </row>
    <row r="166" spans="1:59">
      <c r="A166" s="9">
        <v>136021</v>
      </c>
      <c r="B166" s="11" t="s">
        <v>3967</v>
      </c>
      <c r="C166" s="11" t="s">
        <v>4549</v>
      </c>
      <c r="D166" s="11"/>
      <c r="E166" s="15">
        <v>180</v>
      </c>
      <c r="F166" s="11" t="s">
        <v>4237</v>
      </c>
      <c r="G166" s="9">
        <v>5500</v>
      </c>
      <c r="H166" s="15">
        <f t="shared" si="5"/>
        <v>1.1956521739130435</v>
      </c>
      <c r="I166" s="15">
        <f t="shared" si="6"/>
        <v>215.21739130434781</v>
      </c>
      <c r="J166" s="15">
        <v>215.21739130434781</v>
      </c>
      <c r="K166" s="15"/>
      <c r="L166" s="9"/>
      <c r="M166" s="9">
        <v>10</v>
      </c>
      <c r="N166" s="11" t="s">
        <v>3396</v>
      </c>
      <c r="O166" s="12">
        <v>46233</v>
      </c>
      <c r="P166" s="11" t="s">
        <v>3426</v>
      </c>
      <c r="Q166" s="11" t="s">
        <v>3952</v>
      </c>
      <c r="R166" s="11" t="s">
        <v>3952</v>
      </c>
      <c r="S166" s="11" t="s">
        <v>4214</v>
      </c>
      <c r="T166" s="9">
        <v>139306</v>
      </c>
      <c r="U166" s="9"/>
      <c r="V166" s="9"/>
      <c r="W166" s="11" t="s">
        <v>2466</v>
      </c>
      <c r="X166" s="11" t="s">
        <v>3110</v>
      </c>
      <c r="Y166" s="11" t="s">
        <v>3960</v>
      </c>
      <c r="Z166" s="11" t="s">
        <v>2278</v>
      </c>
      <c r="AA166" s="9">
        <v>20</v>
      </c>
      <c r="AB166" s="9">
        <v>20</v>
      </c>
      <c r="AC166" s="11"/>
      <c r="AD166" s="11" t="s">
        <v>2427</v>
      </c>
      <c r="AE166" s="11" t="s">
        <v>2462</v>
      </c>
      <c r="AF166" s="11" t="s">
        <v>2472</v>
      </c>
      <c r="AG166" s="11" t="s">
        <v>2583</v>
      </c>
      <c r="AH166" s="11" t="s">
        <v>2607</v>
      </c>
      <c r="AI166" s="11"/>
      <c r="AJ166" s="9">
        <v>180</v>
      </c>
      <c r="AK166" s="11" t="s">
        <v>3003</v>
      </c>
      <c r="AL166" s="11" t="s">
        <v>3107</v>
      </c>
      <c r="AM166" s="11"/>
      <c r="AN166" s="11" t="s">
        <v>3264</v>
      </c>
      <c r="AO166" s="11" t="s">
        <v>3384</v>
      </c>
      <c r="AP166" s="11" t="s">
        <v>3400</v>
      </c>
      <c r="AQ166" s="12">
        <v>46233</v>
      </c>
      <c r="AR166" s="11" t="s">
        <v>3416</v>
      </c>
      <c r="AS166" s="11" t="s">
        <v>3904</v>
      </c>
      <c r="AT166" s="11" t="s">
        <v>3933</v>
      </c>
      <c r="AU166" s="11" t="s">
        <v>3934</v>
      </c>
      <c r="AV166" s="11" t="s">
        <v>3938</v>
      </c>
      <c r="AW166" s="11" t="s">
        <v>2472</v>
      </c>
      <c r="AX166" s="11" t="s">
        <v>2583</v>
      </c>
      <c r="AY166" s="11" t="s">
        <v>3948</v>
      </c>
      <c r="AZ166" s="11"/>
      <c r="BA166" s="11"/>
      <c r="BB166" s="11"/>
      <c r="BC166" s="9">
        <v>9063</v>
      </c>
      <c r="BD166" s="11" t="s">
        <v>3938</v>
      </c>
      <c r="BE166" s="9">
        <v>127</v>
      </c>
      <c r="BF166" s="9">
        <v>8</v>
      </c>
      <c r="BG166" s="11" t="s">
        <v>3419</v>
      </c>
    </row>
    <row r="167" spans="1:59">
      <c r="A167" s="9">
        <v>136021</v>
      </c>
      <c r="B167" s="11" t="s">
        <v>3967</v>
      </c>
      <c r="C167" s="11" t="s">
        <v>4551</v>
      </c>
      <c r="D167" s="11"/>
      <c r="E167" s="15">
        <v>144</v>
      </c>
      <c r="F167" s="11" t="s">
        <v>4235</v>
      </c>
      <c r="G167" s="9">
        <v>5690</v>
      </c>
      <c r="H167" s="15">
        <f t="shared" si="5"/>
        <v>1.2369565217391305</v>
      </c>
      <c r="I167" s="15">
        <f t="shared" si="6"/>
        <v>178.1217391304348</v>
      </c>
      <c r="J167" s="15">
        <v>178.1217391304348</v>
      </c>
      <c r="K167" s="15"/>
      <c r="L167" s="9"/>
      <c r="M167" s="9">
        <v>10</v>
      </c>
      <c r="N167" s="11" t="s">
        <v>3396</v>
      </c>
      <c r="O167" s="12">
        <v>46233</v>
      </c>
      <c r="P167" s="11" t="s">
        <v>3426</v>
      </c>
      <c r="Q167" s="11" t="s">
        <v>3952</v>
      </c>
      <c r="R167" s="11" t="s">
        <v>3952</v>
      </c>
      <c r="S167" s="11" t="s">
        <v>4214</v>
      </c>
      <c r="T167" s="9">
        <v>139306</v>
      </c>
      <c r="U167" s="9"/>
      <c r="V167" s="9"/>
      <c r="W167" s="11" t="s">
        <v>2466</v>
      </c>
      <c r="X167" s="11" t="s">
        <v>3110</v>
      </c>
      <c r="Y167" s="11" t="s">
        <v>3960</v>
      </c>
      <c r="Z167" s="11" t="s">
        <v>2280</v>
      </c>
      <c r="AA167" s="9">
        <v>20</v>
      </c>
      <c r="AB167" s="9">
        <v>22</v>
      </c>
      <c r="AC167" s="11"/>
      <c r="AD167" s="11" t="s">
        <v>2427</v>
      </c>
      <c r="AE167" s="11" t="s">
        <v>2462</v>
      </c>
      <c r="AF167" s="11" t="s">
        <v>2472</v>
      </c>
      <c r="AG167" s="11" t="s">
        <v>2583</v>
      </c>
      <c r="AH167" s="11" t="s">
        <v>2607</v>
      </c>
      <c r="AI167" s="11"/>
      <c r="AJ167" s="9">
        <v>144</v>
      </c>
      <c r="AK167" s="11" t="s">
        <v>3005</v>
      </c>
      <c r="AL167" s="11" t="s">
        <v>3107</v>
      </c>
      <c r="AM167" s="11"/>
      <c r="AN167" s="11" t="s">
        <v>3264</v>
      </c>
      <c r="AO167" s="11" t="s">
        <v>3384</v>
      </c>
      <c r="AP167" s="11" t="s">
        <v>3400</v>
      </c>
      <c r="AQ167" s="12">
        <v>46233</v>
      </c>
      <c r="AR167" s="11" t="s">
        <v>3416</v>
      </c>
      <c r="AS167" s="11" t="s">
        <v>3904</v>
      </c>
      <c r="AT167" s="11" t="s">
        <v>3933</v>
      </c>
      <c r="AU167" s="11" t="s">
        <v>3934</v>
      </c>
      <c r="AV167" s="11" t="s">
        <v>3938</v>
      </c>
      <c r="AW167" s="11" t="s">
        <v>2472</v>
      </c>
      <c r="AX167" s="11" t="s">
        <v>2583</v>
      </c>
      <c r="AY167" s="11" t="s">
        <v>3948</v>
      </c>
      <c r="AZ167" s="11"/>
      <c r="BA167" s="11"/>
      <c r="BB167" s="11"/>
      <c r="BC167" s="9">
        <v>15144</v>
      </c>
      <c r="BD167" s="11" t="s">
        <v>3938</v>
      </c>
      <c r="BE167" s="9">
        <v>127</v>
      </c>
      <c r="BF167" s="9">
        <v>10</v>
      </c>
      <c r="BG167" s="11" t="s">
        <v>3419</v>
      </c>
    </row>
    <row r="168" spans="1:59">
      <c r="A168" s="9">
        <v>136021</v>
      </c>
      <c r="B168" s="11" t="s">
        <v>3967</v>
      </c>
      <c r="C168" s="11" t="s">
        <v>4553</v>
      </c>
      <c r="D168" s="11"/>
      <c r="E168" s="15">
        <v>185</v>
      </c>
      <c r="F168" s="11" t="s">
        <v>4237</v>
      </c>
      <c r="G168" s="9">
        <v>7250</v>
      </c>
      <c r="H168" s="15">
        <f t="shared" si="5"/>
        <v>1.576086956521739</v>
      </c>
      <c r="I168" s="15">
        <f t="shared" si="6"/>
        <v>291.57608695652169</v>
      </c>
      <c r="J168" s="15">
        <v>291.57608695652169</v>
      </c>
      <c r="K168" s="15"/>
      <c r="L168" s="9"/>
      <c r="M168" s="9">
        <v>10</v>
      </c>
      <c r="N168" s="11" t="s">
        <v>3396</v>
      </c>
      <c r="O168" s="12">
        <v>46233</v>
      </c>
      <c r="P168" s="11" t="s">
        <v>3426</v>
      </c>
      <c r="Q168" s="11" t="s">
        <v>3952</v>
      </c>
      <c r="R168" s="11" t="s">
        <v>3952</v>
      </c>
      <c r="S168" s="11" t="s">
        <v>4214</v>
      </c>
      <c r="T168" s="9">
        <v>139306</v>
      </c>
      <c r="U168" s="9"/>
      <c r="V168" s="9"/>
      <c r="W168" s="11" t="s">
        <v>2466</v>
      </c>
      <c r="X168" s="11" t="s">
        <v>3110</v>
      </c>
      <c r="Y168" s="11" t="s">
        <v>3960</v>
      </c>
      <c r="Z168" s="11" t="s">
        <v>2282</v>
      </c>
      <c r="AA168" s="9">
        <v>20</v>
      </c>
      <c r="AB168" s="9">
        <v>24</v>
      </c>
      <c r="AC168" s="11"/>
      <c r="AD168" s="11" t="s">
        <v>2430</v>
      </c>
      <c r="AE168" s="11" t="s">
        <v>2462</v>
      </c>
      <c r="AF168" s="11" t="s">
        <v>2472</v>
      </c>
      <c r="AG168" s="11" t="s">
        <v>2583</v>
      </c>
      <c r="AH168" s="11" t="s">
        <v>2607</v>
      </c>
      <c r="AI168" s="11"/>
      <c r="AJ168" s="9">
        <v>185</v>
      </c>
      <c r="AK168" s="11" t="s">
        <v>3007</v>
      </c>
      <c r="AL168" s="11" t="s">
        <v>3107</v>
      </c>
      <c r="AM168" s="11"/>
      <c r="AN168" s="11" t="s">
        <v>3264</v>
      </c>
      <c r="AO168" s="11" t="s">
        <v>3384</v>
      </c>
      <c r="AP168" s="11" t="s">
        <v>3400</v>
      </c>
      <c r="AQ168" s="12">
        <v>46233</v>
      </c>
      <c r="AR168" s="11" t="s">
        <v>3416</v>
      </c>
      <c r="AS168" s="11" t="s">
        <v>3904</v>
      </c>
      <c r="AT168" s="11" t="s">
        <v>3933</v>
      </c>
      <c r="AU168" s="11" t="s">
        <v>3934</v>
      </c>
      <c r="AV168" s="11" t="s">
        <v>3938</v>
      </c>
      <c r="AW168" s="11" t="s">
        <v>2472</v>
      </c>
      <c r="AX168" s="11" t="s">
        <v>2583</v>
      </c>
      <c r="AY168" s="11" t="s">
        <v>3948</v>
      </c>
      <c r="AZ168" s="11"/>
      <c r="BA168" s="11"/>
      <c r="BB168" s="11"/>
      <c r="BC168" s="9">
        <v>10977</v>
      </c>
      <c r="BD168" s="11" t="s">
        <v>3938</v>
      </c>
      <c r="BE168" s="9">
        <v>127</v>
      </c>
      <c r="BF168" s="9">
        <v>12</v>
      </c>
      <c r="BG168" s="11" t="s">
        <v>3419</v>
      </c>
    </row>
    <row r="169" spans="1:59">
      <c r="A169" s="9">
        <v>136021</v>
      </c>
      <c r="B169" s="11" t="s">
        <v>3967</v>
      </c>
      <c r="C169" s="11" t="s">
        <v>4550</v>
      </c>
      <c r="D169" s="11"/>
      <c r="E169" s="15">
        <v>162</v>
      </c>
      <c r="F169" s="11" t="s">
        <v>4237</v>
      </c>
      <c r="G169" s="9">
        <v>7333.34</v>
      </c>
      <c r="H169" s="15">
        <f t="shared" si="5"/>
        <v>1.594204347826087</v>
      </c>
      <c r="I169" s="15">
        <f t="shared" si="6"/>
        <v>258.26110434782612</v>
      </c>
      <c r="J169" s="15">
        <v>258.26110434782612</v>
      </c>
      <c r="K169" s="15"/>
      <c r="L169" s="9"/>
      <c r="M169" s="9">
        <v>10</v>
      </c>
      <c r="N169" s="11" t="s">
        <v>3396</v>
      </c>
      <c r="O169" s="12">
        <v>46233</v>
      </c>
      <c r="P169" s="11" t="s">
        <v>3426</v>
      </c>
      <c r="Q169" s="11" t="s">
        <v>3952</v>
      </c>
      <c r="R169" s="11" t="s">
        <v>3952</v>
      </c>
      <c r="S169" s="11" t="s">
        <v>4214</v>
      </c>
      <c r="T169" s="9">
        <v>139306</v>
      </c>
      <c r="U169" s="9"/>
      <c r="V169" s="9"/>
      <c r="W169" s="11" t="s">
        <v>2466</v>
      </c>
      <c r="X169" s="11" t="s">
        <v>3110</v>
      </c>
      <c r="Y169" s="11" t="s">
        <v>3960</v>
      </c>
      <c r="Z169" s="11" t="s">
        <v>2279</v>
      </c>
      <c r="AA169" s="9">
        <v>20</v>
      </c>
      <c r="AB169" s="9">
        <v>21</v>
      </c>
      <c r="AC169" s="11"/>
      <c r="AD169" s="11" t="s">
        <v>2433</v>
      </c>
      <c r="AE169" s="11" t="s">
        <v>2462</v>
      </c>
      <c r="AF169" s="11" t="s">
        <v>2472</v>
      </c>
      <c r="AG169" s="11" t="s">
        <v>2583</v>
      </c>
      <c r="AH169" s="11" t="s">
        <v>2607</v>
      </c>
      <c r="AI169" s="11"/>
      <c r="AJ169" s="9">
        <v>162</v>
      </c>
      <c r="AK169" s="11" t="s">
        <v>3004</v>
      </c>
      <c r="AL169" s="11" t="s">
        <v>3107</v>
      </c>
      <c r="AM169" s="11"/>
      <c r="AN169" s="11" t="s">
        <v>3264</v>
      </c>
      <c r="AO169" s="11" t="s">
        <v>3384</v>
      </c>
      <c r="AP169" s="11" t="s">
        <v>3400</v>
      </c>
      <c r="AQ169" s="12">
        <v>46233</v>
      </c>
      <c r="AR169" s="11" t="s">
        <v>3416</v>
      </c>
      <c r="AS169" s="11" t="s">
        <v>3904</v>
      </c>
      <c r="AT169" s="11" t="s">
        <v>3933</v>
      </c>
      <c r="AU169" s="11" t="s">
        <v>3934</v>
      </c>
      <c r="AV169" s="11" t="s">
        <v>3938</v>
      </c>
      <c r="AW169" s="11" t="s">
        <v>2472</v>
      </c>
      <c r="AX169" s="11" t="s">
        <v>2583</v>
      </c>
      <c r="AY169" s="11" t="s">
        <v>3948</v>
      </c>
      <c r="AZ169" s="11"/>
      <c r="BA169" s="11"/>
      <c r="BB169" s="11"/>
      <c r="BC169" s="9">
        <v>13371</v>
      </c>
      <c r="BD169" s="11" t="s">
        <v>3938</v>
      </c>
      <c r="BE169" s="9">
        <v>127</v>
      </c>
      <c r="BF169" s="9">
        <v>9</v>
      </c>
      <c r="BG169" s="11" t="s">
        <v>3419</v>
      </c>
    </row>
    <row r="170" spans="1:59">
      <c r="A170" s="9">
        <v>136021</v>
      </c>
      <c r="B170" s="11" t="s">
        <v>3967</v>
      </c>
      <c r="C170" s="11" t="s">
        <v>4545</v>
      </c>
      <c r="D170" s="11"/>
      <c r="E170" s="15">
        <v>136</v>
      </c>
      <c r="F170" s="11" t="s">
        <v>4237</v>
      </c>
      <c r="G170" s="9">
        <v>7810</v>
      </c>
      <c r="H170" s="15">
        <f t="shared" si="5"/>
        <v>1.6978260869565218</v>
      </c>
      <c r="I170" s="15">
        <f t="shared" si="6"/>
        <v>230.90434782608696</v>
      </c>
      <c r="J170" s="15">
        <v>230.90434782608696</v>
      </c>
      <c r="K170" s="15"/>
      <c r="L170" s="9"/>
      <c r="M170" s="9">
        <v>10</v>
      </c>
      <c r="N170" s="11" t="s">
        <v>3396</v>
      </c>
      <c r="O170" s="12">
        <v>46233</v>
      </c>
      <c r="P170" s="11" t="s">
        <v>3426</v>
      </c>
      <c r="Q170" s="11" t="s">
        <v>3952</v>
      </c>
      <c r="R170" s="11" t="s">
        <v>3952</v>
      </c>
      <c r="S170" s="11" t="s">
        <v>4214</v>
      </c>
      <c r="T170" s="9">
        <v>139306</v>
      </c>
      <c r="U170" s="9"/>
      <c r="V170" s="9"/>
      <c r="W170" s="11" t="s">
        <v>2466</v>
      </c>
      <c r="X170" s="11" t="s">
        <v>3110</v>
      </c>
      <c r="Y170" s="11" t="s">
        <v>3960</v>
      </c>
      <c r="Z170" s="11" t="s">
        <v>2274</v>
      </c>
      <c r="AA170" s="9">
        <v>20</v>
      </c>
      <c r="AB170" s="9">
        <v>16</v>
      </c>
      <c r="AC170" s="11"/>
      <c r="AD170" s="11" t="s">
        <v>2427</v>
      </c>
      <c r="AE170" s="11" t="s">
        <v>2462</v>
      </c>
      <c r="AF170" s="11" t="s">
        <v>2472</v>
      </c>
      <c r="AG170" s="11" t="s">
        <v>2583</v>
      </c>
      <c r="AH170" s="11" t="s">
        <v>2607</v>
      </c>
      <c r="AI170" s="11"/>
      <c r="AJ170" s="9">
        <v>136</v>
      </c>
      <c r="AK170" s="11" t="s">
        <v>2999</v>
      </c>
      <c r="AL170" s="11" t="s">
        <v>3107</v>
      </c>
      <c r="AM170" s="11"/>
      <c r="AN170" s="11" t="s">
        <v>3264</v>
      </c>
      <c r="AO170" s="11" t="s">
        <v>3384</v>
      </c>
      <c r="AP170" s="11" t="s">
        <v>3400</v>
      </c>
      <c r="AQ170" s="12">
        <v>46233</v>
      </c>
      <c r="AR170" s="11" t="s">
        <v>3416</v>
      </c>
      <c r="AS170" s="11" t="s">
        <v>3904</v>
      </c>
      <c r="AT170" s="11" t="s">
        <v>3933</v>
      </c>
      <c r="AU170" s="11" t="s">
        <v>3934</v>
      </c>
      <c r="AV170" s="11" t="s">
        <v>3938</v>
      </c>
      <c r="AW170" s="11" t="s">
        <v>2472</v>
      </c>
      <c r="AX170" s="11" t="s">
        <v>2583</v>
      </c>
      <c r="AY170" s="11" t="s">
        <v>3948</v>
      </c>
      <c r="AZ170" s="11"/>
      <c r="BA170" s="11"/>
      <c r="BB170" s="11"/>
      <c r="BC170" s="9">
        <v>9068</v>
      </c>
      <c r="BD170" s="11" t="s">
        <v>3938</v>
      </c>
      <c r="BE170" s="9">
        <v>127</v>
      </c>
      <c r="BF170" s="9">
        <v>4</v>
      </c>
      <c r="BG170" s="11" t="s">
        <v>3419</v>
      </c>
    </row>
    <row r="171" spans="1:59">
      <c r="A171" s="9">
        <v>136021</v>
      </c>
      <c r="B171" s="11" t="s">
        <v>3967</v>
      </c>
      <c r="C171" s="11" t="s">
        <v>4552</v>
      </c>
      <c r="D171" s="11"/>
      <c r="E171" s="15">
        <v>65</v>
      </c>
      <c r="F171" s="11" t="s">
        <v>4235</v>
      </c>
      <c r="G171" s="9">
        <v>15500</v>
      </c>
      <c r="H171" s="15">
        <f t="shared" si="5"/>
        <v>3.3695652173913042</v>
      </c>
      <c r="I171" s="15">
        <f t="shared" si="6"/>
        <v>219.02173913043478</v>
      </c>
      <c r="J171" s="15">
        <v>219.02173913043478</v>
      </c>
      <c r="K171" s="15"/>
      <c r="L171" s="9"/>
      <c r="M171" s="9">
        <v>10</v>
      </c>
      <c r="N171" s="11" t="s">
        <v>3396</v>
      </c>
      <c r="O171" s="12">
        <v>46233</v>
      </c>
      <c r="P171" s="11" t="s">
        <v>3426</v>
      </c>
      <c r="Q171" s="11" t="s">
        <v>3952</v>
      </c>
      <c r="R171" s="11" t="s">
        <v>3952</v>
      </c>
      <c r="S171" s="11" t="s">
        <v>4214</v>
      </c>
      <c r="T171" s="9">
        <v>139306</v>
      </c>
      <c r="U171" s="9"/>
      <c r="V171" s="9"/>
      <c r="W171" s="11" t="s">
        <v>2466</v>
      </c>
      <c r="X171" s="11" t="s">
        <v>3110</v>
      </c>
      <c r="Y171" s="11" t="s">
        <v>3960</v>
      </c>
      <c r="Z171" s="11" t="s">
        <v>2281</v>
      </c>
      <c r="AA171" s="9">
        <v>20</v>
      </c>
      <c r="AB171" s="9">
        <v>23</v>
      </c>
      <c r="AC171" s="11"/>
      <c r="AD171" s="11" t="s">
        <v>2427</v>
      </c>
      <c r="AE171" s="11" t="s">
        <v>2462</v>
      </c>
      <c r="AF171" s="11" t="s">
        <v>2472</v>
      </c>
      <c r="AG171" s="11" t="s">
        <v>2583</v>
      </c>
      <c r="AH171" s="11" t="s">
        <v>2607</v>
      </c>
      <c r="AI171" s="11"/>
      <c r="AJ171" s="9">
        <v>65</v>
      </c>
      <c r="AK171" s="11" t="s">
        <v>3006</v>
      </c>
      <c r="AL171" s="11" t="s">
        <v>3107</v>
      </c>
      <c r="AM171" s="11"/>
      <c r="AN171" s="11" t="s">
        <v>3264</v>
      </c>
      <c r="AO171" s="11" t="s">
        <v>3384</v>
      </c>
      <c r="AP171" s="11" t="s">
        <v>3400</v>
      </c>
      <c r="AQ171" s="12">
        <v>46233</v>
      </c>
      <c r="AR171" s="11" t="s">
        <v>3416</v>
      </c>
      <c r="AS171" s="11" t="s">
        <v>3904</v>
      </c>
      <c r="AT171" s="11" t="s">
        <v>3933</v>
      </c>
      <c r="AU171" s="11" t="s">
        <v>3934</v>
      </c>
      <c r="AV171" s="11" t="s">
        <v>3938</v>
      </c>
      <c r="AW171" s="11" t="s">
        <v>2472</v>
      </c>
      <c r="AX171" s="11" t="s">
        <v>2583</v>
      </c>
      <c r="AY171" s="11" t="s">
        <v>3948</v>
      </c>
      <c r="AZ171" s="11"/>
      <c r="BA171" s="11"/>
      <c r="BB171" s="11"/>
      <c r="BC171" s="9">
        <v>17069</v>
      </c>
      <c r="BD171" s="11" t="s">
        <v>3938</v>
      </c>
      <c r="BE171" s="9">
        <v>127</v>
      </c>
      <c r="BF171" s="9">
        <v>11</v>
      </c>
      <c r="BG171" s="11" t="s">
        <v>3419</v>
      </c>
    </row>
    <row r="172" spans="1:59">
      <c r="A172" s="9">
        <v>136021</v>
      </c>
      <c r="B172" s="11" t="s">
        <v>3967</v>
      </c>
      <c r="C172" s="11" t="s">
        <v>4542</v>
      </c>
      <c r="D172" s="11" t="s">
        <v>1307</v>
      </c>
      <c r="E172" s="15">
        <v>294</v>
      </c>
      <c r="F172" s="11" t="s">
        <v>4237</v>
      </c>
      <c r="G172" s="9">
        <v>19000</v>
      </c>
      <c r="H172" s="15">
        <f t="shared" si="5"/>
        <v>4.1304347826086953</v>
      </c>
      <c r="I172" s="15">
        <f t="shared" si="6"/>
        <v>1214.3478260869565</v>
      </c>
      <c r="J172" s="15">
        <v>1214.3478260869565</v>
      </c>
      <c r="K172" s="15"/>
      <c r="L172" s="9"/>
      <c r="M172" s="9">
        <v>0</v>
      </c>
      <c r="N172" s="11" t="s">
        <v>3396</v>
      </c>
      <c r="O172" s="12">
        <v>46233</v>
      </c>
      <c r="P172" s="11" t="s">
        <v>3426</v>
      </c>
      <c r="Q172" s="11" t="s">
        <v>3952</v>
      </c>
      <c r="R172" s="11" t="s">
        <v>3952</v>
      </c>
      <c r="S172" s="11" t="s">
        <v>4214</v>
      </c>
      <c r="T172" s="9">
        <v>139306</v>
      </c>
      <c r="U172" s="9"/>
      <c r="V172" s="9"/>
      <c r="W172" s="11" t="s">
        <v>2466</v>
      </c>
      <c r="X172" s="11" t="s">
        <v>3110</v>
      </c>
      <c r="Y172" s="11" t="s">
        <v>3960</v>
      </c>
      <c r="Z172" s="11" t="s">
        <v>2271</v>
      </c>
      <c r="AA172" s="9">
        <v>20</v>
      </c>
      <c r="AB172" s="9">
        <v>13</v>
      </c>
      <c r="AC172" s="11"/>
      <c r="AD172" s="11" t="s">
        <v>2427</v>
      </c>
      <c r="AE172" s="11" t="s">
        <v>2462</v>
      </c>
      <c r="AF172" s="11" t="s">
        <v>2472</v>
      </c>
      <c r="AG172" s="11" t="s">
        <v>2583</v>
      </c>
      <c r="AH172" s="11" t="s">
        <v>2607</v>
      </c>
      <c r="AI172" s="11"/>
      <c r="AJ172" s="9">
        <v>294</v>
      </c>
      <c r="AK172" s="11" t="s">
        <v>2996</v>
      </c>
      <c r="AL172" s="11" t="s">
        <v>3107</v>
      </c>
      <c r="AM172" s="11"/>
      <c r="AN172" s="11" t="s">
        <v>3264</v>
      </c>
      <c r="AO172" s="11" t="s">
        <v>3384</v>
      </c>
      <c r="AP172" s="11" t="s">
        <v>3400</v>
      </c>
      <c r="AQ172" s="12">
        <v>46233</v>
      </c>
      <c r="AR172" s="11" t="s">
        <v>3416</v>
      </c>
      <c r="AS172" s="11" t="s">
        <v>3904</v>
      </c>
      <c r="AT172" s="11" t="s">
        <v>3933</v>
      </c>
      <c r="AU172" s="11" t="s">
        <v>3934</v>
      </c>
      <c r="AV172" s="11" t="s">
        <v>3938</v>
      </c>
      <c r="AW172" s="11" t="s">
        <v>2472</v>
      </c>
      <c r="AX172" s="11" t="s">
        <v>2583</v>
      </c>
      <c r="AY172" s="11" t="s">
        <v>3948</v>
      </c>
      <c r="AZ172" s="11"/>
      <c r="BA172" s="11"/>
      <c r="BB172" s="11"/>
      <c r="BC172" s="9">
        <v>8989</v>
      </c>
      <c r="BD172" s="11" t="s">
        <v>3938</v>
      </c>
      <c r="BE172" s="9">
        <v>127</v>
      </c>
      <c r="BF172" s="9">
        <v>1</v>
      </c>
      <c r="BG172" s="11" t="s">
        <v>3419</v>
      </c>
    </row>
    <row r="173" spans="1:59">
      <c r="A173" s="9">
        <v>136021</v>
      </c>
      <c r="B173" s="11" t="s">
        <v>3967</v>
      </c>
      <c r="C173" s="11" t="s">
        <v>4546</v>
      </c>
      <c r="D173" s="11"/>
      <c r="E173" s="15">
        <v>41</v>
      </c>
      <c r="F173" s="11" t="s">
        <v>4235</v>
      </c>
      <c r="G173" s="9">
        <v>91950</v>
      </c>
      <c r="H173" s="15">
        <f t="shared" si="5"/>
        <v>19.989130434782609</v>
      </c>
      <c r="I173" s="15">
        <f t="shared" si="6"/>
        <v>819.554347826087</v>
      </c>
      <c r="J173" s="15">
        <v>819.554347826087</v>
      </c>
      <c r="K173" s="15"/>
      <c r="L173" s="9"/>
      <c r="M173" s="9">
        <v>10</v>
      </c>
      <c r="N173" s="11" t="s">
        <v>3396</v>
      </c>
      <c r="O173" s="12">
        <v>46233</v>
      </c>
      <c r="P173" s="11" t="s">
        <v>3426</v>
      </c>
      <c r="Q173" s="11" t="s">
        <v>3952</v>
      </c>
      <c r="R173" s="11" t="s">
        <v>3952</v>
      </c>
      <c r="S173" s="11" t="s">
        <v>4214</v>
      </c>
      <c r="T173" s="9">
        <v>139306</v>
      </c>
      <c r="U173" s="9"/>
      <c r="V173" s="9"/>
      <c r="W173" s="11" t="s">
        <v>2466</v>
      </c>
      <c r="X173" s="11" t="s">
        <v>3110</v>
      </c>
      <c r="Y173" s="11" t="s">
        <v>3960</v>
      </c>
      <c r="Z173" s="11" t="s">
        <v>2275</v>
      </c>
      <c r="AA173" s="9">
        <v>20</v>
      </c>
      <c r="AB173" s="9">
        <v>17</v>
      </c>
      <c r="AC173" s="11"/>
      <c r="AD173" s="11" t="s">
        <v>2427</v>
      </c>
      <c r="AE173" s="11" t="s">
        <v>2462</v>
      </c>
      <c r="AF173" s="11" t="s">
        <v>2472</v>
      </c>
      <c r="AG173" s="11" t="s">
        <v>2583</v>
      </c>
      <c r="AH173" s="11" t="s">
        <v>2607</v>
      </c>
      <c r="AI173" s="11"/>
      <c r="AJ173" s="9">
        <v>41</v>
      </c>
      <c r="AK173" s="11" t="s">
        <v>3000</v>
      </c>
      <c r="AL173" s="11" t="s">
        <v>3107</v>
      </c>
      <c r="AM173" s="11"/>
      <c r="AN173" s="11" t="s">
        <v>3264</v>
      </c>
      <c r="AO173" s="11" t="s">
        <v>3384</v>
      </c>
      <c r="AP173" s="11" t="s">
        <v>3400</v>
      </c>
      <c r="AQ173" s="12">
        <v>46233</v>
      </c>
      <c r="AR173" s="11" t="s">
        <v>3416</v>
      </c>
      <c r="AS173" s="11" t="s">
        <v>3904</v>
      </c>
      <c r="AT173" s="11" t="s">
        <v>3933</v>
      </c>
      <c r="AU173" s="11" t="s">
        <v>3934</v>
      </c>
      <c r="AV173" s="11" t="s">
        <v>3938</v>
      </c>
      <c r="AW173" s="11" t="s">
        <v>2472</v>
      </c>
      <c r="AX173" s="11" t="s">
        <v>2583</v>
      </c>
      <c r="AY173" s="11" t="s">
        <v>3948</v>
      </c>
      <c r="AZ173" s="11"/>
      <c r="BA173" s="11"/>
      <c r="BB173" s="11"/>
      <c r="BC173" s="9">
        <v>17067</v>
      </c>
      <c r="BD173" s="11" t="s">
        <v>3938</v>
      </c>
      <c r="BE173" s="9">
        <v>127</v>
      </c>
      <c r="BF173" s="9">
        <v>5</v>
      </c>
      <c r="BG173" s="11" t="s">
        <v>3419</v>
      </c>
    </row>
    <row r="174" spans="1:59">
      <c r="A174" s="9">
        <v>136020</v>
      </c>
      <c r="B174" s="11" t="s">
        <v>4200</v>
      </c>
      <c r="C174" s="11" t="s">
        <v>4270</v>
      </c>
      <c r="D174" s="11" t="s">
        <v>1306</v>
      </c>
      <c r="E174" s="15">
        <v>12</v>
      </c>
      <c r="F174" s="11" t="s">
        <v>4235</v>
      </c>
      <c r="G174" s="9">
        <v>700000</v>
      </c>
      <c r="H174" s="15">
        <f t="shared" si="5"/>
        <v>152.17391304347825</v>
      </c>
      <c r="I174" s="15">
        <f t="shared" si="6"/>
        <v>1826.086956521739</v>
      </c>
      <c r="J174" s="15">
        <v>1826.086956521739</v>
      </c>
      <c r="K174" s="15"/>
      <c r="L174" s="9"/>
      <c r="M174" s="9">
        <v>0</v>
      </c>
      <c r="N174" s="11" t="s">
        <v>3396</v>
      </c>
      <c r="O174" s="12">
        <v>46233</v>
      </c>
      <c r="P174" s="11" t="s">
        <v>3426</v>
      </c>
      <c r="Q174" s="11" t="s">
        <v>3952</v>
      </c>
      <c r="R174" s="11" t="s">
        <v>3952</v>
      </c>
      <c r="S174" s="11" t="s">
        <v>4212</v>
      </c>
      <c r="T174" s="9">
        <v>139229</v>
      </c>
      <c r="U174" s="9"/>
      <c r="V174" s="9"/>
      <c r="W174" s="11" t="s">
        <v>2464</v>
      </c>
      <c r="X174" s="11" t="s">
        <v>3108</v>
      </c>
      <c r="Y174" s="11" t="s">
        <v>3958</v>
      </c>
      <c r="Z174" s="11" t="s">
        <v>2270</v>
      </c>
      <c r="AA174" s="9">
        <v>0</v>
      </c>
      <c r="AB174" s="9">
        <v>1</v>
      </c>
      <c r="AC174" s="11"/>
      <c r="AD174" s="11" t="s">
        <v>2421</v>
      </c>
      <c r="AE174" s="11" t="s">
        <v>2462</v>
      </c>
      <c r="AF174" s="11" t="s">
        <v>2493</v>
      </c>
      <c r="AG174" s="11" t="s">
        <v>2594</v>
      </c>
      <c r="AH174" s="11" t="s">
        <v>2607</v>
      </c>
      <c r="AI174" s="11"/>
      <c r="AJ174" s="9">
        <v>12</v>
      </c>
      <c r="AK174" s="11" t="s">
        <v>2270</v>
      </c>
      <c r="AL174" s="11" t="s">
        <v>3107</v>
      </c>
      <c r="AM174" s="11"/>
      <c r="AN174" s="11" t="s">
        <v>2270</v>
      </c>
      <c r="AO174" s="11" t="s">
        <v>2270</v>
      </c>
      <c r="AP174" s="11"/>
      <c r="AQ174" s="12">
        <v>46233</v>
      </c>
      <c r="AR174" s="11" t="s">
        <v>3416</v>
      </c>
      <c r="AS174" s="11" t="s">
        <v>3903</v>
      </c>
      <c r="AT174" s="11" t="s">
        <v>3933</v>
      </c>
      <c r="AU174" s="11" t="s">
        <v>3933</v>
      </c>
      <c r="AV174" s="11" t="s">
        <v>3939</v>
      </c>
      <c r="AW174" s="11" t="s">
        <v>2493</v>
      </c>
      <c r="AX174" s="11" t="s">
        <v>2594</v>
      </c>
      <c r="AY174" s="11" t="s">
        <v>3948</v>
      </c>
      <c r="AZ174" s="11"/>
      <c r="BA174" s="11"/>
      <c r="BB174" s="11"/>
      <c r="BC174" s="9">
        <v>1265</v>
      </c>
      <c r="BD174" s="11" t="s">
        <v>3939</v>
      </c>
      <c r="BE174" s="9">
        <v>6394</v>
      </c>
      <c r="BF174" s="9">
        <v>1</v>
      </c>
      <c r="BG174" s="11" t="s">
        <v>3417</v>
      </c>
    </row>
    <row r="175" spans="1:59">
      <c r="A175" s="9">
        <v>136019</v>
      </c>
      <c r="B175" s="11" t="s">
        <v>4199</v>
      </c>
      <c r="C175" s="11" t="s">
        <v>3500</v>
      </c>
      <c r="D175" s="11" t="s">
        <v>1305</v>
      </c>
      <c r="E175" s="15">
        <v>1</v>
      </c>
      <c r="F175" s="11" t="s">
        <v>4235</v>
      </c>
      <c r="G175" s="9">
        <v>15000000</v>
      </c>
      <c r="H175" s="15">
        <f t="shared" si="5"/>
        <v>3260.8695652173915</v>
      </c>
      <c r="I175" s="15">
        <f t="shared" si="6"/>
        <v>3260.8695652173915</v>
      </c>
      <c r="J175" s="15">
        <v>3260.8695652173915</v>
      </c>
      <c r="K175" s="15"/>
      <c r="L175" s="9"/>
      <c r="M175" s="9">
        <v>0</v>
      </c>
      <c r="N175" s="11" t="s">
        <v>3396</v>
      </c>
      <c r="O175" s="12">
        <v>46233</v>
      </c>
      <c r="P175" s="11" t="s">
        <v>3426</v>
      </c>
      <c r="Q175" s="11" t="s">
        <v>3952</v>
      </c>
      <c r="R175" s="11" t="s">
        <v>3952</v>
      </c>
      <c r="S175" s="11" t="s">
        <v>4212</v>
      </c>
      <c r="T175" s="9">
        <v>139233</v>
      </c>
      <c r="U175" s="9"/>
      <c r="V175" s="9"/>
      <c r="W175" s="11" t="s">
        <v>2464</v>
      </c>
      <c r="X175" s="11" t="s">
        <v>3108</v>
      </c>
      <c r="Y175" s="11" t="s">
        <v>3958</v>
      </c>
      <c r="Z175" s="11" t="s">
        <v>1765</v>
      </c>
      <c r="AA175" s="9">
        <v>0</v>
      </c>
      <c r="AB175" s="9">
        <v>1</v>
      </c>
      <c r="AC175" s="11"/>
      <c r="AD175" s="11" t="s">
        <v>2404</v>
      </c>
      <c r="AE175" s="11" t="s">
        <v>2462</v>
      </c>
      <c r="AF175" s="11" t="s">
        <v>2482</v>
      </c>
      <c r="AG175" s="11" t="s">
        <v>2589</v>
      </c>
      <c r="AH175" s="11" t="s">
        <v>2607</v>
      </c>
      <c r="AI175" s="11"/>
      <c r="AJ175" s="9">
        <v>1</v>
      </c>
      <c r="AK175" s="11" t="s">
        <v>1765</v>
      </c>
      <c r="AL175" s="11" t="s">
        <v>3107</v>
      </c>
      <c r="AM175" s="11"/>
      <c r="AN175" s="11" t="s">
        <v>1765</v>
      </c>
      <c r="AO175" s="11" t="s">
        <v>1765</v>
      </c>
      <c r="AP175" s="11" t="s">
        <v>3400</v>
      </c>
      <c r="AQ175" s="12">
        <v>46233</v>
      </c>
      <c r="AR175" s="11" t="s">
        <v>3416</v>
      </c>
      <c r="AS175" s="11" t="s">
        <v>3902</v>
      </c>
      <c r="AT175" s="11" t="s">
        <v>3933</v>
      </c>
      <c r="AU175" s="11" t="s">
        <v>3933</v>
      </c>
      <c r="AV175" s="11" t="s">
        <v>3939</v>
      </c>
      <c r="AW175" s="11" t="s">
        <v>2482</v>
      </c>
      <c r="AX175" s="11" t="s">
        <v>2589</v>
      </c>
      <c r="AY175" s="11" t="s">
        <v>3948</v>
      </c>
      <c r="AZ175" s="11"/>
      <c r="BA175" s="11"/>
      <c r="BB175" s="11"/>
      <c r="BC175" s="9">
        <v>1267</v>
      </c>
      <c r="BD175" s="11" t="s">
        <v>3939</v>
      </c>
      <c r="BE175" s="9">
        <v>7211</v>
      </c>
      <c r="BF175" s="9">
        <v>1</v>
      </c>
      <c r="BG175" s="11" t="s">
        <v>3417</v>
      </c>
    </row>
    <row r="176" spans="1:59" ht="71.25">
      <c r="A176" s="9">
        <v>136018</v>
      </c>
      <c r="B176" s="11" t="s">
        <v>4198</v>
      </c>
      <c r="C176" s="11" t="s">
        <v>4541</v>
      </c>
      <c r="D176" s="13" t="s">
        <v>1304</v>
      </c>
      <c r="E176" s="15">
        <v>4</v>
      </c>
      <c r="F176" s="11" t="s">
        <v>4237</v>
      </c>
      <c r="G176" s="9">
        <v>279000</v>
      </c>
      <c r="H176" s="15">
        <f t="shared" si="5"/>
        <v>60.652173913043477</v>
      </c>
      <c r="I176" s="15">
        <f t="shared" si="6"/>
        <v>242.60869565217391</v>
      </c>
      <c r="J176" s="15">
        <v>242.60869565217391</v>
      </c>
      <c r="K176" s="15"/>
      <c r="L176" s="9"/>
      <c r="M176" s="9">
        <v>0</v>
      </c>
      <c r="N176" s="11" t="s">
        <v>3396</v>
      </c>
      <c r="O176" s="12">
        <v>46233</v>
      </c>
      <c r="P176" s="11" t="s">
        <v>3426</v>
      </c>
      <c r="Q176" s="11" t="s">
        <v>3952</v>
      </c>
      <c r="R176" s="11" t="s">
        <v>3952</v>
      </c>
      <c r="S176" s="11" t="s">
        <v>4225</v>
      </c>
      <c r="T176" s="9">
        <v>139318</v>
      </c>
      <c r="U176" s="9"/>
      <c r="V176" s="9"/>
      <c r="W176" s="11" t="s">
        <v>2466</v>
      </c>
      <c r="X176" s="11" t="s">
        <v>3110</v>
      </c>
      <c r="Y176" s="11" t="s">
        <v>3960</v>
      </c>
      <c r="Z176" s="11" t="s">
        <v>2268</v>
      </c>
      <c r="AA176" s="9">
        <v>20</v>
      </c>
      <c r="AB176" s="9">
        <v>1</v>
      </c>
      <c r="AC176" s="11"/>
      <c r="AD176" s="11" t="s">
        <v>2425</v>
      </c>
      <c r="AE176" s="11" t="s">
        <v>2462</v>
      </c>
      <c r="AF176" s="11" t="s">
        <v>2472</v>
      </c>
      <c r="AG176" s="11" t="s">
        <v>2603</v>
      </c>
      <c r="AH176" s="11" t="s">
        <v>2607</v>
      </c>
      <c r="AI176" s="11"/>
      <c r="AJ176" s="9">
        <v>4</v>
      </c>
      <c r="AK176" s="11" t="s">
        <v>2994</v>
      </c>
      <c r="AL176" s="11" t="s">
        <v>3107</v>
      </c>
      <c r="AM176" s="11"/>
      <c r="AN176" s="11" t="s">
        <v>3263</v>
      </c>
      <c r="AO176" s="11" t="s">
        <v>3383</v>
      </c>
      <c r="AP176" s="11" t="s">
        <v>3400</v>
      </c>
      <c r="AQ176" s="12">
        <v>46233</v>
      </c>
      <c r="AR176" s="11" t="s">
        <v>3416</v>
      </c>
      <c r="AS176" s="11" t="s">
        <v>3901</v>
      </c>
      <c r="AT176" s="11" t="s">
        <v>3933</v>
      </c>
      <c r="AU176" s="11" t="s">
        <v>3933</v>
      </c>
      <c r="AV176" s="11" t="s">
        <v>3938</v>
      </c>
      <c r="AW176" s="11" t="s">
        <v>2472</v>
      </c>
      <c r="AX176" s="11" t="s">
        <v>2603</v>
      </c>
      <c r="AY176" s="11" t="s">
        <v>3948</v>
      </c>
      <c r="AZ176" s="11"/>
      <c r="BA176" s="11"/>
      <c r="BB176" s="11"/>
      <c r="BC176" s="9">
        <v>10770</v>
      </c>
      <c r="BD176" s="11" t="s">
        <v>3938</v>
      </c>
      <c r="BE176" s="9">
        <v>2079</v>
      </c>
      <c r="BF176" s="9">
        <v>1</v>
      </c>
      <c r="BG176" s="11" t="s">
        <v>3425</v>
      </c>
    </row>
    <row r="177" spans="1:59">
      <c r="A177" s="9">
        <v>136017</v>
      </c>
      <c r="B177" s="11" t="s">
        <v>4156</v>
      </c>
      <c r="C177" s="11" t="s">
        <v>3500</v>
      </c>
      <c r="D177" s="11" t="s">
        <v>1303</v>
      </c>
      <c r="E177" s="15">
        <v>130</v>
      </c>
      <c r="F177" s="11" t="s">
        <v>4235</v>
      </c>
      <c r="G177" s="9">
        <v>30500</v>
      </c>
      <c r="H177" s="15">
        <f t="shared" si="5"/>
        <v>6.6304347826086953</v>
      </c>
      <c r="I177" s="15">
        <f t="shared" si="6"/>
        <v>861.95652173913038</v>
      </c>
      <c r="J177" s="15">
        <v>861.95652173913038</v>
      </c>
      <c r="K177" s="15"/>
      <c r="L177" s="9"/>
      <c r="M177" s="9">
        <v>0</v>
      </c>
      <c r="N177" s="11" t="s">
        <v>3396</v>
      </c>
      <c r="O177" s="12">
        <v>46233</v>
      </c>
      <c r="P177" s="11" t="s">
        <v>3426</v>
      </c>
      <c r="Q177" s="11" t="s">
        <v>3952</v>
      </c>
      <c r="R177" s="11" t="s">
        <v>3952</v>
      </c>
      <c r="S177" s="11" t="s">
        <v>4212</v>
      </c>
      <c r="T177" s="9">
        <v>139234</v>
      </c>
      <c r="U177" s="9"/>
      <c r="V177" s="9"/>
      <c r="W177" s="11" t="s">
        <v>2464</v>
      </c>
      <c r="X177" s="11" t="s">
        <v>3108</v>
      </c>
      <c r="Y177" s="11" t="s">
        <v>3958</v>
      </c>
      <c r="Z177" s="11" t="s">
        <v>2267</v>
      </c>
      <c r="AA177" s="9">
        <v>0</v>
      </c>
      <c r="AB177" s="9">
        <v>1</v>
      </c>
      <c r="AC177" s="11"/>
      <c r="AD177" s="11" t="s">
        <v>2404</v>
      </c>
      <c r="AE177" s="11" t="s">
        <v>2462</v>
      </c>
      <c r="AF177" s="11" t="s">
        <v>2501</v>
      </c>
      <c r="AG177" s="11" t="s">
        <v>2595</v>
      </c>
      <c r="AH177" s="11" t="s">
        <v>2607</v>
      </c>
      <c r="AI177" s="11"/>
      <c r="AJ177" s="9">
        <v>130</v>
      </c>
      <c r="AK177" s="11" t="s">
        <v>2267</v>
      </c>
      <c r="AL177" s="11" t="s">
        <v>3107</v>
      </c>
      <c r="AM177" s="11"/>
      <c r="AN177" s="11" t="s">
        <v>2267</v>
      </c>
      <c r="AO177" s="11" t="s">
        <v>2267</v>
      </c>
      <c r="AP177" s="11" t="s">
        <v>3400</v>
      </c>
      <c r="AQ177" s="12">
        <v>46233</v>
      </c>
      <c r="AR177" s="11" t="s">
        <v>3416</v>
      </c>
      <c r="AS177" s="11" t="s">
        <v>3900</v>
      </c>
      <c r="AT177" s="11" t="s">
        <v>3933</v>
      </c>
      <c r="AU177" s="11" t="s">
        <v>3933</v>
      </c>
      <c r="AV177" s="11" t="s">
        <v>3939</v>
      </c>
      <c r="AW177" s="11" t="s">
        <v>2501</v>
      </c>
      <c r="AX177" s="11" t="s">
        <v>2595</v>
      </c>
      <c r="AY177" s="11" t="s">
        <v>3948</v>
      </c>
      <c r="AZ177" s="11"/>
      <c r="BA177" s="11"/>
      <c r="BB177" s="11"/>
      <c r="BC177" s="9">
        <v>1267</v>
      </c>
      <c r="BD177" s="11" t="s">
        <v>3939</v>
      </c>
      <c r="BE177" s="9">
        <v>7193</v>
      </c>
      <c r="BF177" s="9">
        <v>1</v>
      </c>
      <c r="BG177" s="11" t="s">
        <v>3417</v>
      </c>
    </row>
    <row r="178" spans="1:59">
      <c r="A178" s="9">
        <v>136016</v>
      </c>
      <c r="B178" s="11" t="s">
        <v>3978</v>
      </c>
      <c r="C178" s="11" t="s">
        <v>4540</v>
      </c>
      <c r="D178" s="11" t="s">
        <v>1302</v>
      </c>
      <c r="E178" s="15">
        <v>22</v>
      </c>
      <c r="F178" s="11" t="s">
        <v>4235</v>
      </c>
      <c r="G178" s="9">
        <v>66666.67</v>
      </c>
      <c r="H178" s="15">
        <f t="shared" si="5"/>
        <v>14.492754347826086</v>
      </c>
      <c r="I178" s="15">
        <f t="shared" si="6"/>
        <v>318.84059565217387</v>
      </c>
      <c r="J178" s="15">
        <v>318.84059565217387</v>
      </c>
      <c r="K178" s="15"/>
      <c r="L178" s="9"/>
      <c r="M178" s="9">
        <v>0</v>
      </c>
      <c r="N178" s="11" t="s">
        <v>3396</v>
      </c>
      <c r="O178" s="12">
        <v>46232</v>
      </c>
      <c r="P178" s="11" t="s">
        <v>3419</v>
      </c>
      <c r="Q178" s="11" t="s">
        <v>3952</v>
      </c>
      <c r="R178" s="11" t="s">
        <v>3952</v>
      </c>
      <c r="S178" s="11" t="s">
        <v>4221</v>
      </c>
      <c r="T178" s="9">
        <v>139280</v>
      </c>
      <c r="U178" s="9"/>
      <c r="V178" s="9"/>
      <c r="W178" s="11" t="s">
        <v>2465</v>
      </c>
      <c r="X178" s="11" t="s">
        <v>3109</v>
      </c>
      <c r="Y178" s="11" t="s">
        <v>3959</v>
      </c>
      <c r="Z178" s="11" t="s">
        <v>2265</v>
      </c>
      <c r="AA178" s="9">
        <v>20</v>
      </c>
      <c r="AB178" s="9">
        <v>1</v>
      </c>
      <c r="AC178" s="11"/>
      <c r="AD178" s="11" t="s">
        <v>2458</v>
      </c>
      <c r="AE178" s="11" t="s">
        <v>2462</v>
      </c>
      <c r="AF178" s="11" t="s">
        <v>2572</v>
      </c>
      <c r="AG178" s="11" t="s">
        <v>2465</v>
      </c>
      <c r="AH178" s="11" t="s">
        <v>2607</v>
      </c>
      <c r="AI178" s="11"/>
      <c r="AJ178" s="9">
        <v>22</v>
      </c>
      <c r="AK178" s="11" t="s">
        <v>2992</v>
      </c>
      <c r="AL178" s="11" t="s">
        <v>3107</v>
      </c>
      <c r="AM178" s="11"/>
      <c r="AN178" s="11" t="s">
        <v>3262</v>
      </c>
      <c r="AO178" s="11" t="s">
        <v>3382</v>
      </c>
      <c r="AP178" s="11" t="s">
        <v>3400</v>
      </c>
      <c r="AQ178" s="12">
        <v>46232</v>
      </c>
      <c r="AR178" s="11" t="s">
        <v>3416</v>
      </c>
      <c r="AS178" s="11" t="s">
        <v>3899</v>
      </c>
      <c r="AT178" s="11" t="s">
        <v>3933</v>
      </c>
      <c r="AU178" s="11" t="s">
        <v>3934</v>
      </c>
      <c r="AV178" s="11" t="s">
        <v>3937</v>
      </c>
      <c r="AW178" s="11" t="s">
        <v>2572</v>
      </c>
      <c r="AX178" s="11" t="s">
        <v>2465</v>
      </c>
      <c r="AY178" s="11" t="s">
        <v>3948</v>
      </c>
      <c r="AZ178" s="11"/>
      <c r="BA178" s="11"/>
      <c r="BB178" s="11"/>
      <c r="BC178" s="9">
        <v>3548</v>
      </c>
      <c r="BD178" s="11" t="s">
        <v>3937</v>
      </c>
      <c r="BE178" s="9">
        <v>664</v>
      </c>
      <c r="BF178" s="9">
        <v>1</v>
      </c>
      <c r="BG178" s="11" t="s">
        <v>3430</v>
      </c>
    </row>
    <row r="179" spans="1:59">
      <c r="A179" s="9">
        <v>136015</v>
      </c>
      <c r="B179" s="11" t="s">
        <v>4021</v>
      </c>
      <c r="C179" s="11" t="s">
        <v>4376</v>
      </c>
      <c r="D179" s="11" t="s">
        <v>1301</v>
      </c>
      <c r="E179" s="15">
        <v>25</v>
      </c>
      <c r="F179" s="11" t="s">
        <v>4235</v>
      </c>
      <c r="G179" s="9">
        <v>25924.95</v>
      </c>
      <c r="H179" s="15">
        <f t="shared" si="5"/>
        <v>5.6358586956521739</v>
      </c>
      <c r="I179" s="15">
        <f t="shared" si="6"/>
        <v>140.89646739130436</v>
      </c>
      <c r="J179" s="15">
        <v>140.89646739130436</v>
      </c>
      <c r="K179" s="15"/>
      <c r="L179" s="9"/>
      <c r="M179" s="9">
        <v>0</v>
      </c>
      <c r="N179" s="11" t="s">
        <v>3396</v>
      </c>
      <c r="O179" s="12">
        <v>46232</v>
      </c>
      <c r="P179" s="11" t="s">
        <v>3419</v>
      </c>
      <c r="Q179" s="11" t="s">
        <v>3952</v>
      </c>
      <c r="R179" s="11" t="s">
        <v>3952</v>
      </c>
      <c r="S179" s="11" t="s">
        <v>4221</v>
      </c>
      <c r="T179" s="9">
        <v>139236</v>
      </c>
      <c r="U179" s="9"/>
      <c r="V179" s="9"/>
      <c r="W179" s="11" t="s">
        <v>2465</v>
      </c>
      <c r="X179" s="11" t="s">
        <v>3109</v>
      </c>
      <c r="Y179" s="11" t="s">
        <v>3959</v>
      </c>
      <c r="Z179" s="11" t="s">
        <v>2264</v>
      </c>
      <c r="AA179" s="9">
        <v>20</v>
      </c>
      <c r="AB179" s="9">
        <v>1</v>
      </c>
      <c r="AC179" s="11"/>
      <c r="AD179" s="11" t="s">
        <v>2405</v>
      </c>
      <c r="AE179" s="11" t="s">
        <v>2462</v>
      </c>
      <c r="AF179" s="11" t="s">
        <v>2529</v>
      </c>
      <c r="AG179" s="11" t="s">
        <v>2593</v>
      </c>
      <c r="AH179" s="11" t="s">
        <v>2607</v>
      </c>
      <c r="AI179" s="11"/>
      <c r="AJ179" s="9">
        <v>25</v>
      </c>
      <c r="AK179" s="11" t="s">
        <v>2991</v>
      </c>
      <c r="AL179" s="11" t="s">
        <v>3107</v>
      </c>
      <c r="AM179" s="11"/>
      <c r="AN179" s="11" t="s">
        <v>2991</v>
      </c>
      <c r="AO179" s="11" t="s">
        <v>2264</v>
      </c>
      <c r="AP179" s="11"/>
      <c r="AQ179" s="12">
        <v>46232</v>
      </c>
      <c r="AR179" s="11" t="s">
        <v>3416</v>
      </c>
      <c r="AS179" s="11" t="s">
        <v>3898</v>
      </c>
      <c r="AT179" s="11" t="s">
        <v>3933</v>
      </c>
      <c r="AU179" s="11" t="s">
        <v>3933</v>
      </c>
      <c r="AV179" s="11" t="s">
        <v>3937</v>
      </c>
      <c r="AW179" s="11" t="s">
        <v>2529</v>
      </c>
      <c r="AX179" s="11" t="s">
        <v>2593</v>
      </c>
      <c r="AY179" s="11" t="s">
        <v>3948</v>
      </c>
      <c r="AZ179" s="11"/>
      <c r="BA179" s="11"/>
      <c r="BB179" s="11"/>
      <c r="BC179" s="9">
        <v>22414</v>
      </c>
      <c r="BD179" s="11" t="s">
        <v>3937</v>
      </c>
      <c r="BE179" s="9">
        <v>2426</v>
      </c>
      <c r="BF179" s="9">
        <v>1</v>
      </c>
      <c r="BG179" s="11" t="s">
        <v>3426</v>
      </c>
    </row>
    <row r="180" spans="1:59">
      <c r="A180" s="9">
        <v>136014</v>
      </c>
      <c r="B180" s="11" t="s">
        <v>3983</v>
      </c>
      <c r="C180" s="11" t="s">
        <v>4352</v>
      </c>
      <c r="D180" s="11" t="s">
        <v>1300</v>
      </c>
      <c r="E180" s="15">
        <v>1</v>
      </c>
      <c r="F180" s="11" t="s">
        <v>4235</v>
      </c>
      <c r="G180" s="9">
        <v>1150000</v>
      </c>
      <c r="H180" s="15">
        <f t="shared" si="5"/>
        <v>250</v>
      </c>
      <c r="I180" s="15">
        <f t="shared" si="6"/>
        <v>250</v>
      </c>
      <c r="J180" s="15">
        <v>250</v>
      </c>
      <c r="K180" s="15"/>
      <c r="L180" s="9"/>
      <c r="M180" s="9">
        <v>0</v>
      </c>
      <c r="N180" s="11" t="s">
        <v>3396</v>
      </c>
      <c r="O180" s="12">
        <v>46232</v>
      </c>
      <c r="P180" s="11" t="s">
        <v>3419</v>
      </c>
      <c r="Q180" s="11" t="s">
        <v>3952</v>
      </c>
      <c r="R180" s="11" t="s">
        <v>3952</v>
      </c>
      <c r="S180" s="11" t="s">
        <v>4221</v>
      </c>
      <c r="T180" s="9">
        <v>139219</v>
      </c>
      <c r="U180" s="9"/>
      <c r="V180" s="9"/>
      <c r="W180" s="11" t="s">
        <v>2465</v>
      </c>
      <c r="X180" s="11" t="s">
        <v>3109</v>
      </c>
      <c r="Y180" s="11" t="s">
        <v>3959</v>
      </c>
      <c r="Z180" s="11" t="s">
        <v>2263</v>
      </c>
      <c r="AA180" s="9">
        <v>0</v>
      </c>
      <c r="AB180" s="9">
        <v>1</v>
      </c>
      <c r="AC180" s="11"/>
      <c r="AD180" s="11" t="s">
        <v>2405</v>
      </c>
      <c r="AE180" s="11" t="s">
        <v>2462</v>
      </c>
      <c r="AF180" s="11" t="s">
        <v>2527</v>
      </c>
      <c r="AG180" s="11" t="s">
        <v>2593</v>
      </c>
      <c r="AH180" s="11" t="s">
        <v>2607</v>
      </c>
      <c r="AI180" s="11"/>
      <c r="AJ180" s="9">
        <v>1</v>
      </c>
      <c r="AK180" s="11" t="s">
        <v>2263</v>
      </c>
      <c r="AL180" s="11" t="s">
        <v>3107</v>
      </c>
      <c r="AM180" s="11"/>
      <c r="AN180" s="11" t="s">
        <v>2263</v>
      </c>
      <c r="AO180" s="11" t="s">
        <v>2263</v>
      </c>
      <c r="AP180" s="11"/>
      <c r="AQ180" s="12">
        <v>46232</v>
      </c>
      <c r="AR180" s="11" t="s">
        <v>3416</v>
      </c>
      <c r="AS180" s="11" t="s">
        <v>3897</v>
      </c>
      <c r="AT180" s="11" t="s">
        <v>3933</v>
      </c>
      <c r="AU180" s="11" t="s">
        <v>3933</v>
      </c>
      <c r="AV180" s="11" t="s">
        <v>3937</v>
      </c>
      <c r="AW180" s="11" t="s">
        <v>2527</v>
      </c>
      <c r="AX180" s="11" t="s">
        <v>2593</v>
      </c>
      <c r="AY180" s="11" t="s">
        <v>3948</v>
      </c>
      <c r="AZ180" s="11"/>
      <c r="BA180" s="11"/>
      <c r="BB180" s="11"/>
      <c r="BC180" s="9">
        <v>22428</v>
      </c>
      <c r="BD180" s="11" t="s">
        <v>3937</v>
      </c>
      <c r="BE180" s="9">
        <v>2322</v>
      </c>
      <c r="BF180" s="9">
        <v>1</v>
      </c>
      <c r="BG180" s="11" t="s">
        <v>3416</v>
      </c>
    </row>
    <row r="181" spans="1:59">
      <c r="A181" s="9">
        <v>136013</v>
      </c>
      <c r="B181" s="11" t="s">
        <v>4197</v>
      </c>
      <c r="C181" s="11" t="s">
        <v>4539</v>
      </c>
      <c r="D181" s="11" t="s">
        <v>1299</v>
      </c>
      <c r="E181" s="15">
        <v>9</v>
      </c>
      <c r="F181" s="11" t="s">
        <v>4235</v>
      </c>
      <c r="G181" s="9">
        <v>412500</v>
      </c>
      <c r="H181" s="15">
        <f t="shared" si="5"/>
        <v>89.673913043478265</v>
      </c>
      <c r="I181" s="15">
        <f t="shared" si="6"/>
        <v>807.06521739130437</v>
      </c>
      <c r="J181" s="15">
        <v>807.06521739130437</v>
      </c>
      <c r="K181" s="15"/>
      <c r="L181" s="9"/>
      <c r="M181" s="9">
        <v>0</v>
      </c>
      <c r="N181" s="11" t="s">
        <v>3396</v>
      </c>
      <c r="O181" s="12">
        <v>46232</v>
      </c>
      <c r="P181" s="11" t="s">
        <v>3419</v>
      </c>
      <c r="Q181" s="11" t="s">
        <v>3952</v>
      </c>
      <c r="R181" s="11" t="s">
        <v>3952</v>
      </c>
      <c r="S181" s="11" t="s">
        <v>4221</v>
      </c>
      <c r="T181" s="9">
        <v>139223</v>
      </c>
      <c r="U181" s="9"/>
      <c r="V181" s="9"/>
      <c r="W181" s="11" t="s">
        <v>2465</v>
      </c>
      <c r="X181" s="11" t="s">
        <v>3109</v>
      </c>
      <c r="Y181" s="11" t="s">
        <v>3959</v>
      </c>
      <c r="Z181" s="11" t="s">
        <v>2261</v>
      </c>
      <c r="AA181" s="9">
        <v>20</v>
      </c>
      <c r="AB181" s="9">
        <v>1</v>
      </c>
      <c r="AC181" s="11"/>
      <c r="AD181" s="11" t="s">
        <v>2439</v>
      </c>
      <c r="AE181" s="11" t="s">
        <v>2462</v>
      </c>
      <c r="AF181" s="11" t="s">
        <v>2509</v>
      </c>
      <c r="AG181" s="11" t="s">
        <v>2593</v>
      </c>
      <c r="AH181" s="11" t="s">
        <v>2607</v>
      </c>
      <c r="AI181" s="11"/>
      <c r="AJ181" s="9">
        <v>9</v>
      </c>
      <c r="AK181" s="11" t="s">
        <v>2989</v>
      </c>
      <c r="AL181" s="11" t="s">
        <v>3107</v>
      </c>
      <c r="AM181" s="11"/>
      <c r="AN181" s="11" t="s">
        <v>3261</v>
      </c>
      <c r="AO181" s="11" t="s">
        <v>3381</v>
      </c>
      <c r="AP181" s="11" t="s">
        <v>3400</v>
      </c>
      <c r="AQ181" s="12">
        <v>46232</v>
      </c>
      <c r="AR181" s="11" t="s">
        <v>3416</v>
      </c>
      <c r="AS181" s="11" t="s">
        <v>3896</v>
      </c>
      <c r="AT181" s="11" t="s">
        <v>3933</v>
      </c>
      <c r="AU181" s="11" t="s">
        <v>3934</v>
      </c>
      <c r="AV181" s="11" t="s">
        <v>3937</v>
      </c>
      <c r="AW181" s="11" t="s">
        <v>2509</v>
      </c>
      <c r="AX181" s="11" t="s">
        <v>2593</v>
      </c>
      <c r="AY181" s="11" t="s">
        <v>3948</v>
      </c>
      <c r="AZ181" s="11"/>
      <c r="BA181" s="11"/>
      <c r="BB181" s="11"/>
      <c r="BC181" s="9">
        <v>3273</v>
      </c>
      <c r="BD181" s="11" t="s">
        <v>3937</v>
      </c>
      <c r="BE181" s="9">
        <v>75</v>
      </c>
      <c r="BF181" s="9">
        <v>1</v>
      </c>
      <c r="BG181" s="11" t="s">
        <v>3430</v>
      </c>
    </row>
    <row r="182" spans="1:59">
      <c r="A182" s="9">
        <v>136012</v>
      </c>
      <c r="B182" s="11" t="s">
        <v>3992</v>
      </c>
      <c r="C182" s="11" t="s">
        <v>4283</v>
      </c>
      <c r="D182" s="11" t="s">
        <v>1298</v>
      </c>
      <c r="E182" s="15">
        <v>1</v>
      </c>
      <c r="F182" s="11" t="s">
        <v>4240</v>
      </c>
      <c r="G182" s="9">
        <v>12500000</v>
      </c>
      <c r="H182" s="15">
        <f t="shared" si="5"/>
        <v>2717.391304347826</v>
      </c>
      <c r="I182" s="15">
        <f t="shared" si="6"/>
        <v>2717.391304347826</v>
      </c>
      <c r="J182" s="15">
        <v>2717.391304347826</v>
      </c>
      <c r="K182" s="15"/>
      <c r="L182" s="9"/>
      <c r="M182" s="9">
        <v>0</v>
      </c>
      <c r="N182" s="11" t="s">
        <v>3396</v>
      </c>
      <c r="O182" s="12">
        <v>46232</v>
      </c>
      <c r="P182" s="11" t="s">
        <v>3419</v>
      </c>
      <c r="Q182" s="11" t="s">
        <v>3952</v>
      </c>
      <c r="R182" s="11" t="s">
        <v>3952</v>
      </c>
      <c r="S182" s="11" t="s">
        <v>4221</v>
      </c>
      <c r="T182" s="9">
        <v>139218</v>
      </c>
      <c r="U182" s="9"/>
      <c r="V182" s="9"/>
      <c r="W182" s="11" t="s">
        <v>2465</v>
      </c>
      <c r="X182" s="11" t="s">
        <v>3109</v>
      </c>
      <c r="Y182" s="11" t="s">
        <v>3959</v>
      </c>
      <c r="Z182" s="11" t="s">
        <v>1914</v>
      </c>
      <c r="AA182" s="9">
        <v>0</v>
      </c>
      <c r="AB182" s="9">
        <v>1</v>
      </c>
      <c r="AC182" s="11"/>
      <c r="AD182" s="11" t="s">
        <v>2405</v>
      </c>
      <c r="AE182" s="11" t="s">
        <v>2462</v>
      </c>
      <c r="AF182" s="11" t="s">
        <v>2570</v>
      </c>
      <c r="AG182" s="11" t="s">
        <v>2593</v>
      </c>
      <c r="AH182" s="11" t="s">
        <v>2607</v>
      </c>
      <c r="AI182" s="11"/>
      <c r="AJ182" s="9">
        <v>1</v>
      </c>
      <c r="AK182" s="11" t="s">
        <v>1914</v>
      </c>
      <c r="AL182" s="11" t="s">
        <v>3107</v>
      </c>
      <c r="AM182" s="11"/>
      <c r="AN182" s="11" t="s">
        <v>1914</v>
      </c>
      <c r="AO182" s="11" t="s">
        <v>1914</v>
      </c>
      <c r="AP182" s="11" t="s">
        <v>3400</v>
      </c>
      <c r="AQ182" s="12">
        <v>46232</v>
      </c>
      <c r="AR182" s="11" t="s">
        <v>3416</v>
      </c>
      <c r="AS182" s="11" t="s">
        <v>3895</v>
      </c>
      <c r="AT182" s="11" t="s">
        <v>3933</v>
      </c>
      <c r="AU182" s="11" t="s">
        <v>3933</v>
      </c>
      <c r="AV182" s="11" t="s">
        <v>3937</v>
      </c>
      <c r="AW182" s="11" t="s">
        <v>2570</v>
      </c>
      <c r="AX182" s="11" t="s">
        <v>2593</v>
      </c>
      <c r="AY182" s="11" t="s">
        <v>3948</v>
      </c>
      <c r="AZ182" s="11"/>
      <c r="BA182" s="11"/>
      <c r="BB182" s="11"/>
      <c r="BC182" s="9">
        <v>22420</v>
      </c>
      <c r="BD182" s="11" t="s">
        <v>3937</v>
      </c>
      <c r="BE182" s="9">
        <v>3726</v>
      </c>
      <c r="BF182" s="9">
        <v>1</v>
      </c>
      <c r="BG182" s="11" t="s">
        <v>3416</v>
      </c>
    </row>
    <row r="183" spans="1:59">
      <c r="A183" s="9">
        <v>136011</v>
      </c>
      <c r="B183" s="11" t="s">
        <v>3982</v>
      </c>
      <c r="C183" s="11" t="s">
        <v>4305</v>
      </c>
      <c r="D183" s="11" t="s">
        <v>1233</v>
      </c>
      <c r="E183" s="15">
        <v>1</v>
      </c>
      <c r="F183" s="11" t="s">
        <v>4235</v>
      </c>
      <c r="G183" s="9">
        <v>800000</v>
      </c>
      <c r="H183" s="15">
        <f t="shared" si="5"/>
        <v>173.91304347826087</v>
      </c>
      <c r="I183" s="15">
        <f t="shared" si="6"/>
        <v>173.91304347826087</v>
      </c>
      <c r="J183" s="15">
        <v>173.91304347826087</v>
      </c>
      <c r="K183" s="15"/>
      <c r="L183" s="9"/>
      <c r="M183" s="9">
        <v>0</v>
      </c>
      <c r="N183" s="11" t="s">
        <v>3396</v>
      </c>
      <c r="O183" s="12">
        <v>46232</v>
      </c>
      <c r="P183" s="11" t="s">
        <v>3419</v>
      </c>
      <c r="Q183" s="11" t="s">
        <v>3953</v>
      </c>
      <c r="R183" s="11" t="s">
        <v>3954</v>
      </c>
      <c r="S183" s="11" t="s">
        <v>4221</v>
      </c>
      <c r="T183" s="9">
        <v>139210</v>
      </c>
      <c r="U183" s="9"/>
      <c r="V183" s="9"/>
      <c r="W183" s="11" t="s">
        <v>2465</v>
      </c>
      <c r="X183" s="11" t="s">
        <v>3109</v>
      </c>
      <c r="Y183" s="11" t="s">
        <v>3959</v>
      </c>
      <c r="Z183" s="11" t="s">
        <v>2257</v>
      </c>
      <c r="AA183" s="9">
        <v>20</v>
      </c>
      <c r="AB183" s="9">
        <v>2</v>
      </c>
      <c r="AC183" s="11"/>
      <c r="AD183" s="11" t="s">
        <v>2405</v>
      </c>
      <c r="AE183" s="11" t="s">
        <v>2462</v>
      </c>
      <c r="AF183" s="11" t="s">
        <v>2511</v>
      </c>
      <c r="AG183" s="11" t="s">
        <v>2598</v>
      </c>
      <c r="AH183" s="11" t="s">
        <v>2607</v>
      </c>
      <c r="AI183" s="11"/>
      <c r="AJ183" s="9">
        <v>0</v>
      </c>
      <c r="AK183" s="11" t="s">
        <v>2609</v>
      </c>
      <c r="AL183" s="11" t="s">
        <v>3107</v>
      </c>
      <c r="AM183" s="11"/>
      <c r="AN183" s="11" t="s">
        <v>3260</v>
      </c>
      <c r="AO183" s="11" t="s">
        <v>3380</v>
      </c>
      <c r="AP183" s="11"/>
      <c r="AQ183" s="12">
        <v>46232</v>
      </c>
      <c r="AR183" s="11" t="s">
        <v>3416</v>
      </c>
      <c r="AS183" s="11" t="s">
        <v>3894</v>
      </c>
      <c r="AT183" s="11" t="s">
        <v>3933</v>
      </c>
      <c r="AU183" s="11" t="s">
        <v>3933</v>
      </c>
      <c r="AV183" s="11" t="s">
        <v>3937</v>
      </c>
      <c r="AW183" s="11" t="s">
        <v>2511</v>
      </c>
      <c r="AX183" s="11" t="s">
        <v>2598</v>
      </c>
      <c r="AY183" s="11" t="s">
        <v>3948</v>
      </c>
      <c r="AZ183" s="11"/>
      <c r="BA183" s="11"/>
      <c r="BB183" s="11"/>
      <c r="BC183" s="9">
        <v>22421</v>
      </c>
      <c r="BD183" s="11" t="s">
        <v>3937</v>
      </c>
      <c r="BE183" s="9">
        <v>2633</v>
      </c>
      <c r="BF183" s="9">
        <v>2</v>
      </c>
      <c r="BG183" s="11" t="s">
        <v>3416</v>
      </c>
    </row>
    <row r="184" spans="1:59">
      <c r="A184" s="9">
        <v>136011</v>
      </c>
      <c r="B184" s="11" t="s">
        <v>3982</v>
      </c>
      <c r="C184" s="11" t="s">
        <v>4305</v>
      </c>
      <c r="D184" s="11" t="s">
        <v>1235</v>
      </c>
      <c r="E184" s="15">
        <v>1</v>
      </c>
      <c r="F184" s="11" t="s">
        <v>4235</v>
      </c>
      <c r="G184" s="9">
        <v>1856000</v>
      </c>
      <c r="H184" s="15">
        <f t="shared" si="5"/>
        <v>403.47826086956519</v>
      </c>
      <c r="I184" s="15">
        <f t="shared" si="6"/>
        <v>403.47826086956519</v>
      </c>
      <c r="J184" s="15">
        <v>403.47826086956519</v>
      </c>
      <c r="K184" s="15"/>
      <c r="L184" s="9"/>
      <c r="M184" s="9">
        <v>0</v>
      </c>
      <c r="N184" s="11" t="s">
        <v>3396</v>
      </c>
      <c r="O184" s="12">
        <v>46232</v>
      </c>
      <c r="P184" s="11" t="s">
        <v>3419</v>
      </c>
      <c r="Q184" s="11" t="s">
        <v>3953</v>
      </c>
      <c r="R184" s="11" t="s">
        <v>3954</v>
      </c>
      <c r="S184" s="11" t="s">
        <v>4221</v>
      </c>
      <c r="T184" s="9">
        <v>139210</v>
      </c>
      <c r="U184" s="9"/>
      <c r="V184" s="9"/>
      <c r="W184" s="11" t="s">
        <v>2465</v>
      </c>
      <c r="X184" s="11" t="s">
        <v>3109</v>
      </c>
      <c r="Y184" s="11" t="s">
        <v>3959</v>
      </c>
      <c r="Z184" s="11" t="s">
        <v>2259</v>
      </c>
      <c r="AA184" s="9">
        <v>20</v>
      </c>
      <c r="AB184" s="9">
        <v>4</v>
      </c>
      <c r="AC184" s="11"/>
      <c r="AD184" s="11" t="s">
        <v>2405</v>
      </c>
      <c r="AE184" s="11" t="s">
        <v>2462</v>
      </c>
      <c r="AF184" s="11" t="s">
        <v>2511</v>
      </c>
      <c r="AG184" s="11" t="s">
        <v>2598</v>
      </c>
      <c r="AH184" s="11" t="s">
        <v>2607</v>
      </c>
      <c r="AI184" s="11"/>
      <c r="AJ184" s="9">
        <v>0</v>
      </c>
      <c r="AK184" s="11" t="s">
        <v>2609</v>
      </c>
      <c r="AL184" s="11" t="s">
        <v>3107</v>
      </c>
      <c r="AM184" s="11"/>
      <c r="AN184" s="11" t="s">
        <v>3260</v>
      </c>
      <c r="AO184" s="11" t="s">
        <v>3380</v>
      </c>
      <c r="AP184" s="11"/>
      <c r="AQ184" s="12">
        <v>46232</v>
      </c>
      <c r="AR184" s="11" t="s">
        <v>3416</v>
      </c>
      <c r="AS184" s="11" t="s">
        <v>3894</v>
      </c>
      <c r="AT184" s="11" t="s">
        <v>3933</v>
      </c>
      <c r="AU184" s="11" t="s">
        <v>3933</v>
      </c>
      <c r="AV184" s="11" t="s">
        <v>3937</v>
      </c>
      <c r="AW184" s="11" t="s">
        <v>2511</v>
      </c>
      <c r="AX184" s="11" t="s">
        <v>2598</v>
      </c>
      <c r="AY184" s="11" t="s">
        <v>3948</v>
      </c>
      <c r="AZ184" s="11"/>
      <c r="BA184" s="11"/>
      <c r="BB184" s="11"/>
      <c r="BC184" s="9">
        <v>22421</v>
      </c>
      <c r="BD184" s="11" t="s">
        <v>3937</v>
      </c>
      <c r="BE184" s="9">
        <v>2633</v>
      </c>
      <c r="BF184" s="9">
        <v>4</v>
      </c>
      <c r="BG184" s="11" t="s">
        <v>3416</v>
      </c>
    </row>
    <row r="185" spans="1:59">
      <c r="A185" s="9">
        <v>136011</v>
      </c>
      <c r="B185" s="11" t="s">
        <v>3982</v>
      </c>
      <c r="C185" s="11" t="s">
        <v>4305</v>
      </c>
      <c r="D185" s="11" t="s">
        <v>1232</v>
      </c>
      <c r="E185" s="15">
        <v>1</v>
      </c>
      <c r="F185" s="11" t="s">
        <v>4235</v>
      </c>
      <c r="G185" s="9">
        <v>9250000</v>
      </c>
      <c r="H185" s="15">
        <f t="shared" si="5"/>
        <v>2010.8695652173913</v>
      </c>
      <c r="I185" s="15">
        <f t="shared" si="6"/>
        <v>2010.8695652173913</v>
      </c>
      <c r="J185" s="15">
        <v>2010.8695652173913</v>
      </c>
      <c r="K185" s="15"/>
      <c r="L185" s="9"/>
      <c r="M185" s="9">
        <v>0</v>
      </c>
      <c r="N185" s="11" t="s">
        <v>3396</v>
      </c>
      <c r="O185" s="12">
        <v>46232</v>
      </c>
      <c r="P185" s="11" t="s">
        <v>3419</v>
      </c>
      <c r="Q185" s="11" t="s">
        <v>3953</v>
      </c>
      <c r="R185" s="11" t="s">
        <v>3952</v>
      </c>
      <c r="S185" s="11" t="s">
        <v>4221</v>
      </c>
      <c r="T185" s="9">
        <v>139210</v>
      </c>
      <c r="U185" s="9"/>
      <c r="V185" s="9"/>
      <c r="W185" s="11" t="s">
        <v>2465</v>
      </c>
      <c r="X185" s="11" t="s">
        <v>3109</v>
      </c>
      <c r="Y185" s="11" t="s">
        <v>3959</v>
      </c>
      <c r="Z185" s="11" t="s">
        <v>2256</v>
      </c>
      <c r="AA185" s="9">
        <v>20</v>
      </c>
      <c r="AB185" s="9">
        <v>1</v>
      </c>
      <c r="AC185" s="11"/>
      <c r="AD185" s="11" t="s">
        <v>2405</v>
      </c>
      <c r="AE185" s="11" t="s">
        <v>2462</v>
      </c>
      <c r="AF185" s="11" t="s">
        <v>2511</v>
      </c>
      <c r="AG185" s="11" t="s">
        <v>2598</v>
      </c>
      <c r="AH185" s="11" t="s">
        <v>2607</v>
      </c>
      <c r="AI185" s="11"/>
      <c r="AJ185" s="9">
        <v>1</v>
      </c>
      <c r="AK185" s="11" t="s">
        <v>2988</v>
      </c>
      <c r="AL185" s="11" t="s">
        <v>3107</v>
      </c>
      <c r="AM185" s="11"/>
      <c r="AN185" s="11" t="s">
        <v>3260</v>
      </c>
      <c r="AO185" s="11" t="s">
        <v>3380</v>
      </c>
      <c r="AP185" s="11"/>
      <c r="AQ185" s="12">
        <v>46232</v>
      </c>
      <c r="AR185" s="11" t="s">
        <v>3416</v>
      </c>
      <c r="AS185" s="11" t="s">
        <v>3894</v>
      </c>
      <c r="AT185" s="11" t="s">
        <v>3933</v>
      </c>
      <c r="AU185" s="11" t="s">
        <v>3933</v>
      </c>
      <c r="AV185" s="11" t="s">
        <v>3937</v>
      </c>
      <c r="AW185" s="11" t="s">
        <v>2511</v>
      </c>
      <c r="AX185" s="11" t="s">
        <v>2598</v>
      </c>
      <c r="AY185" s="11" t="s">
        <v>3948</v>
      </c>
      <c r="AZ185" s="11"/>
      <c r="BA185" s="11"/>
      <c r="BB185" s="11"/>
      <c r="BC185" s="9">
        <v>22421</v>
      </c>
      <c r="BD185" s="11" t="s">
        <v>3937</v>
      </c>
      <c r="BE185" s="9">
        <v>2633</v>
      </c>
      <c r="BF185" s="9">
        <v>1</v>
      </c>
      <c r="BG185" s="11" t="s">
        <v>3416</v>
      </c>
    </row>
    <row r="186" spans="1:59">
      <c r="A186" s="9">
        <v>136011</v>
      </c>
      <c r="B186" s="11" t="s">
        <v>3982</v>
      </c>
      <c r="C186" s="11" t="s">
        <v>4305</v>
      </c>
      <c r="D186" s="11" t="s">
        <v>1234</v>
      </c>
      <c r="E186" s="15">
        <v>1</v>
      </c>
      <c r="F186" s="11" t="s">
        <v>4235</v>
      </c>
      <c r="G186" s="9">
        <v>29761500</v>
      </c>
      <c r="H186" s="15">
        <f t="shared" si="5"/>
        <v>6469.891304347826</v>
      </c>
      <c r="I186" s="15">
        <f t="shared" si="6"/>
        <v>6469.891304347826</v>
      </c>
      <c r="J186" s="15">
        <v>6469.891304347826</v>
      </c>
      <c r="K186" s="15"/>
      <c r="L186" s="9"/>
      <c r="M186" s="9">
        <v>0</v>
      </c>
      <c r="N186" s="11" t="s">
        <v>3396</v>
      </c>
      <c r="O186" s="12">
        <v>46232</v>
      </c>
      <c r="P186" s="11" t="s">
        <v>3419</v>
      </c>
      <c r="Q186" s="11" t="s">
        <v>3953</v>
      </c>
      <c r="R186" s="11" t="s">
        <v>3954</v>
      </c>
      <c r="S186" s="11" t="s">
        <v>4221</v>
      </c>
      <c r="T186" s="9">
        <v>139210</v>
      </c>
      <c r="U186" s="9"/>
      <c r="V186" s="9"/>
      <c r="W186" s="11" t="s">
        <v>2465</v>
      </c>
      <c r="X186" s="11" t="s">
        <v>3109</v>
      </c>
      <c r="Y186" s="11" t="s">
        <v>3959</v>
      </c>
      <c r="Z186" s="11" t="s">
        <v>2258</v>
      </c>
      <c r="AA186" s="9">
        <v>20</v>
      </c>
      <c r="AB186" s="9">
        <v>3</v>
      </c>
      <c r="AC186" s="11"/>
      <c r="AD186" s="11" t="s">
        <v>2405</v>
      </c>
      <c r="AE186" s="11" t="s">
        <v>2462</v>
      </c>
      <c r="AF186" s="11" t="s">
        <v>2511</v>
      </c>
      <c r="AG186" s="11" t="s">
        <v>2598</v>
      </c>
      <c r="AH186" s="11" t="s">
        <v>2607</v>
      </c>
      <c r="AI186" s="11"/>
      <c r="AJ186" s="9">
        <v>0</v>
      </c>
      <c r="AK186" s="11" t="s">
        <v>2609</v>
      </c>
      <c r="AL186" s="11" t="s">
        <v>3107</v>
      </c>
      <c r="AM186" s="11"/>
      <c r="AN186" s="11" t="s">
        <v>3260</v>
      </c>
      <c r="AO186" s="11" t="s">
        <v>3380</v>
      </c>
      <c r="AP186" s="11"/>
      <c r="AQ186" s="12">
        <v>46232</v>
      </c>
      <c r="AR186" s="11" t="s">
        <v>3416</v>
      </c>
      <c r="AS186" s="11" t="s">
        <v>3894</v>
      </c>
      <c r="AT186" s="11" t="s">
        <v>3933</v>
      </c>
      <c r="AU186" s="11" t="s">
        <v>3933</v>
      </c>
      <c r="AV186" s="11" t="s">
        <v>3937</v>
      </c>
      <c r="AW186" s="11" t="s">
        <v>2511</v>
      </c>
      <c r="AX186" s="11" t="s">
        <v>2598</v>
      </c>
      <c r="AY186" s="11" t="s">
        <v>3948</v>
      </c>
      <c r="AZ186" s="11"/>
      <c r="BA186" s="11"/>
      <c r="BB186" s="11"/>
      <c r="BC186" s="9">
        <v>22421</v>
      </c>
      <c r="BD186" s="11" t="s">
        <v>3937</v>
      </c>
      <c r="BE186" s="9">
        <v>2633</v>
      </c>
      <c r="BF186" s="9">
        <v>3</v>
      </c>
      <c r="BG186" s="11" t="s">
        <v>3416</v>
      </c>
    </row>
    <row r="187" spans="1:59">
      <c r="A187" s="9">
        <v>136010</v>
      </c>
      <c r="B187" s="11" t="s">
        <v>3992</v>
      </c>
      <c r="C187" s="11" t="s">
        <v>4283</v>
      </c>
      <c r="D187" s="11" t="s">
        <v>1297</v>
      </c>
      <c r="E187" s="15">
        <v>1</v>
      </c>
      <c r="F187" s="11" t="s">
        <v>4238</v>
      </c>
      <c r="G187" s="9">
        <v>10500000</v>
      </c>
      <c r="H187" s="15">
        <f t="shared" si="5"/>
        <v>2282.608695652174</v>
      </c>
      <c r="I187" s="15">
        <f t="shared" si="6"/>
        <v>2282.608695652174</v>
      </c>
      <c r="J187" s="15">
        <v>2282.608695652174</v>
      </c>
      <c r="K187" s="15"/>
      <c r="L187" s="9"/>
      <c r="M187" s="9">
        <v>0</v>
      </c>
      <c r="N187" s="11" t="s">
        <v>3396</v>
      </c>
      <c r="O187" s="12">
        <v>46232</v>
      </c>
      <c r="P187" s="11" t="s">
        <v>3419</v>
      </c>
      <c r="Q187" s="11" t="s">
        <v>3952</v>
      </c>
      <c r="R187" s="11" t="s">
        <v>3952</v>
      </c>
      <c r="S187" s="11" t="s">
        <v>4221</v>
      </c>
      <c r="T187" s="9">
        <v>139216</v>
      </c>
      <c r="U187" s="9"/>
      <c r="V187" s="9"/>
      <c r="W187" s="11" t="s">
        <v>2465</v>
      </c>
      <c r="X187" s="11" t="s">
        <v>3109</v>
      </c>
      <c r="Y187" s="11" t="s">
        <v>3959</v>
      </c>
      <c r="Z187" s="11" t="s">
        <v>2255</v>
      </c>
      <c r="AA187" s="9">
        <v>0</v>
      </c>
      <c r="AB187" s="9">
        <v>1</v>
      </c>
      <c r="AC187" s="11"/>
      <c r="AD187" s="11" t="s">
        <v>2405</v>
      </c>
      <c r="AE187" s="11" t="s">
        <v>2462</v>
      </c>
      <c r="AF187" s="11" t="s">
        <v>2570</v>
      </c>
      <c r="AG187" s="11" t="s">
        <v>2593</v>
      </c>
      <c r="AH187" s="11" t="s">
        <v>2607</v>
      </c>
      <c r="AI187" s="11"/>
      <c r="AJ187" s="9">
        <v>1</v>
      </c>
      <c r="AK187" s="11" t="s">
        <v>2255</v>
      </c>
      <c r="AL187" s="11" t="s">
        <v>3107</v>
      </c>
      <c r="AM187" s="11"/>
      <c r="AN187" s="11" t="s">
        <v>2255</v>
      </c>
      <c r="AO187" s="11" t="s">
        <v>2255</v>
      </c>
      <c r="AP187" s="11" t="s">
        <v>3400</v>
      </c>
      <c r="AQ187" s="12">
        <v>46232</v>
      </c>
      <c r="AR187" s="11" t="s">
        <v>3416</v>
      </c>
      <c r="AS187" s="11" t="s">
        <v>3893</v>
      </c>
      <c r="AT187" s="11" t="s">
        <v>3933</v>
      </c>
      <c r="AU187" s="11" t="s">
        <v>3933</v>
      </c>
      <c r="AV187" s="11" t="s">
        <v>3937</v>
      </c>
      <c r="AW187" s="11" t="s">
        <v>2570</v>
      </c>
      <c r="AX187" s="11" t="s">
        <v>2593</v>
      </c>
      <c r="AY187" s="11" t="s">
        <v>3948</v>
      </c>
      <c r="AZ187" s="11"/>
      <c r="BA187" s="11"/>
      <c r="BB187" s="11"/>
      <c r="BC187" s="9">
        <v>22420</v>
      </c>
      <c r="BD187" s="11" t="s">
        <v>3937</v>
      </c>
      <c r="BE187" s="9">
        <v>3726</v>
      </c>
      <c r="BF187" s="9">
        <v>1</v>
      </c>
      <c r="BG187" s="11" t="s">
        <v>3416</v>
      </c>
    </row>
    <row r="188" spans="1:59">
      <c r="A188" s="9">
        <v>136009</v>
      </c>
      <c r="B188" s="11" t="s">
        <v>4157</v>
      </c>
      <c r="C188" s="11" t="s">
        <v>4296</v>
      </c>
      <c r="D188" s="11" t="s">
        <v>1296</v>
      </c>
      <c r="E188" s="15">
        <v>1</v>
      </c>
      <c r="F188" s="11" t="s">
        <v>4235</v>
      </c>
      <c r="G188" s="9">
        <v>1180893.8799999999</v>
      </c>
      <c r="H188" s="15">
        <f t="shared" si="5"/>
        <v>256.71606086956518</v>
      </c>
      <c r="I188" s="15">
        <f t="shared" si="6"/>
        <v>256.71606086956518</v>
      </c>
      <c r="J188" s="15">
        <v>256.71606086956518</v>
      </c>
      <c r="K188" s="15"/>
      <c r="L188" s="9"/>
      <c r="M188" s="9">
        <v>0</v>
      </c>
      <c r="N188" s="11" t="s">
        <v>3396</v>
      </c>
      <c r="O188" s="12">
        <v>46232</v>
      </c>
      <c r="P188" s="11" t="s">
        <v>3419</v>
      </c>
      <c r="Q188" s="11" t="s">
        <v>3952</v>
      </c>
      <c r="R188" s="11" t="s">
        <v>3952</v>
      </c>
      <c r="S188" s="11" t="s">
        <v>4212</v>
      </c>
      <c r="T188" s="9">
        <v>139240</v>
      </c>
      <c r="U188" s="9"/>
      <c r="V188" s="9"/>
      <c r="W188" s="11" t="s">
        <v>2464</v>
      </c>
      <c r="X188" s="11" t="s">
        <v>3108</v>
      </c>
      <c r="Y188" s="11" t="s">
        <v>3958</v>
      </c>
      <c r="Z188" s="11" t="s">
        <v>2254</v>
      </c>
      <c r="AA188" s="9">
        <v>20</v>
      </c>
      <c r="AB188" s="9">
        <v>1</v>
      </c>
      <c r="AC188" s="11"/>
      <c r="AD188" s="11" t="s">
        <v>2412</v>
      </c>
      <c r="AE188" s="11" t="s">
        <v>2462</v>
      </c>
      <c r="AF188" s="11" t="s">
        <v>2515</v>
      </c>
      <c r="AG188" s="11" t="s">
        <v>2599</v>
      </c>
      <c r="AH188" s="11" t="s">
        <v>2607</v>
      </c>
      <c r="AI188" s="11"/>
      <c r="AJ188" s="9">
        <v>1</v>
      </c>
      <c r="AK188" s="11" t="s">
        <v>2987</v>
      </c>
      <c r="AL188" s="11" t="s">
        <v>3107</v>
      </c>
      <c r="AM188" s="11"/>
      <c r="AN188" s="11" t="s">
        <v>2987</v>
      </c>
      <c r="AO188" s="11" t="s">
        <v>2254</v>
      </c>
      <c r="AP188" s="11"/>
      <c r="AQ188" s="12">
        <v>46232</v>
      </c>
      <c r="AR188" s="11" t="s">
        <v>3416</v>
      </c>
      <c r="AS188" s="11" t="s">
        <v>3892</v>
      </c>
      <c r="AT188" s="11" t="s">
        <v>3933</v>
      </c>
      <c r="AU188" s="11" t="s">
        <v>3933</v>
      </c>
      <c r="AV188" s="11" t="s">
        <v>3943</v>
      </c>
      <c r="AW188" s="11" t="s">
        <v>2515</v>
      </c>
      <c r="AX188" s="11" t="s">
        <v>2599</v>
      </c>
      <c r="AY188" s="11" t="s">
        <v>3948</v>
      </c>
      <c r="AZ188" s="11"/>
      <c r="BA188" s="11"/>
      <c r="BB188" s="11"/>
      <c r="BC188" s="9">
        <v>1185</v>
      </c>
      <c r="BD188" s="11" t="s">
        <v>3943</v>
      </c>
      <c r="BE188" s="9">
        <v>4932</v>
      </c>
      <c r="BF188" s="9">
        <v>1</v>
      </c>
      <c r="BG188" s="11" t="s">
        <v>3417</v>
      </c>
    </row>
    <row r="189" spans="1:59">
      <c r="A189" s="9">
        <v>136008</v>
      </c>
      <c r="B189" s="11" t="s">
        <v>4050</v>
      </c>
      <c r="C189" s="11" t="s">
        <v>4538</v>
      </c>
      <c r="D189" s="11" t="s">
        <v>1295</v>
      </c>
      <c r="E189" s="15">
        <v>1</v>
      </c>
      <c r="F189" s="11" t="s">
        <v>4235</v>
      </c>
      <c r="G189" s="9">
        <v>3333333.33</v>
      </c>
      <c r="H189" s="15">
        <f t="shared" si="5"/>
        <v>724.63768043478262</v>
      </c>
      <c r="I189" s="15">
        <f t="shared" si="6"/>
        <v>724.63768043478262</v>
      </c>
      <c r="J189" s="15">
        <v>724.63768043478262</v>
      </c>
      <c r="K189" s="15"/>
      <c r="L189" s="9"/>
      <c r="M189" s="9">
        <v>0</v>
      </c>
      <c r="N189" s="11" t="s">
        <v>3396</v>
      </c>
      <c r="O189" s="12">
        <v>46232</v>
      </c>
      <c r="P189" s="11" t="s">
        <v>3426</v>
      </c>
      <c r="Q189" s="11" t="s">
        <v>3952</v>
      </c>
      <c r="R189" s="11" t="s">
        <v>3952</v>
      </c>
      <c r="S189" s="11" t="s">
        <v>4212</v>
      </c>
      <c r="T189" s="9">
        <v>139243</v>
      </c>
      <c r="U189" s="9"/>
      <c r="V189" s="9"/>
      <c r="W189" s="11" t="s">
        <v>2464</v>
      </c>
      <c r="X189" s="11" t="s">
        <v>3108</v>
      </c>
      <c r="Y189" s="11" t="s">
        <v>3958</v>
      </c>
      <c r="Z189" s="11" t="s">
        <v>1494</v>
      </c>
      <c r="AA189" s="9">
        <v>20</v>
      </c>
      <c r="AB189" s="9">
        <v>1</v>
      </c>
      <c r="AC189" s="11"/>
      <c r="AD189" s="11" t="s">
        <v>2423</v>
      </c>
      <c r="AE189" s="11" t="s">
        <v>2462</v>
      </c>
      <c r="AF189" s="11" t="s">
        <v>2563</v>
      </c>
      <c r="AG189" s="11" t="s">
        <v>2590</v>
      </c>
      <c r="AH189" s="11" t="s">
        <v>2607</v>
      </c>
      <c r="AI189" s="11"/>
      <c r="AJ189" s="9">
        <v>1</v>
      </c>
      <c r="AK189" s="11" t="s">
        <v>2986</v>
      </c>
      <c r="AL189" s="11" t="s">
        <v>3107</v>
      </c>
      <c r="AM189" s="11"/>
      <c r="AN189" s="11" t="s">
        <v>2986</v>
      </c>
      <c r="AO189" s="11" t="s">
        <v>1494</v>
      </c>
      <c r="AP189" s="11" t="s">
        <v>3400</v>
      </c>
      <c r="AQ189" s="12">
        <v>46232</v>
      </c>
      <c r="AR189" s="11" t="s">
        <v>3416</v>
      </c>
      <c r="AS189" s="11" t="s">
        <v>3891</v>
      </c>
      <c r="AT189" s="11" t="s">
        <v>3933</v>
      </c>
      <c r="AU189" s="11" t="s">
        <v>3935</v>
      </c>
      <c r="AV189" s="11" t="s">
        <v>3939</v>
      </c>
      <c r="AW189" s="11" t="s">
        <v>2563</v>
      </c>
      <c r="AX189" s="11" t="s">
        <v>2590</v>
      </c>
      <c r="AY189" s="11" t="s">
        <v>3948</v>
      </c>
      <c r="AZ189" s="11"/>
      <c r="BA189" s="11"/>
      <c r="BB189" s="11"/>
      <c r="BC189" s="9">
        <v>23032</v>
      </c>
      <c r="BD189" s="11" t="s">
        <v>3939</v>
      </c>
      <c r="BE189" s="9">
        <v>717</v>
      </c>
      <c r="BF189" s="9">
        <v>1</v>
      </c>
      <c r="BG189" s="11" t="s">
        <v>3417</v>
      </c>
    </row>
    <row r="190" spans="1:59">
      <c r="A190" s="9">
        <v>136007</v>
      </c>
      <c r="B190" s="11" t="s">
        <v>4196</v>
      </c>
      <c r="C190" s="11" t="s">
        <v>3500</v>
      </c>
      <c r="D190" s="11" t="s">
        <v>1294</v>
      </c>
      <c r="E190" s="15">
        <v>1</v>
      </c>
      <c r="F190" s="11" t="s">
        <v>4235</v>
      </c>
      <c r="G190" s="9">
        <v>25000000</v>
      </c>
      <c r="H190" s="15">
        <f t="shared" si="5"/>
        <v>5434.782608695652</v>
      </c>
      <c r="I190" s="15">
        <f t="shared" si="6"/>
        <v>5434.782608695652</v>
      </c>
      <c r="J190" s="15">
        <v>5434.782608695652</v>
      </c>
      <c r="K190" s="15"/>
      <c r="L190" s="9"/>
      <c r="M190" s="9">
        <v>0</v>
      </c>
      <c r="N190" s="11" t="s">
        <v>3396</v>
      </c>
      <c r="O190" s="12">
        <v>46232</v>
      </c>
      <c r="P190" s="11" t="s">
        <v>3419</v>
      </c>
      <c r="Q190" s="11" t="s">
        <v>3952</v>
      </c>
      <c r="R190" s="11" t="s">
        <v>3952</v>
      </c>
      <c r="S190" s="11" t="s">
        <v>4212</v>
      </c>
      <c r="T190" s="9">
        <v>139244</v>
      </c>
      <c r="U190" s="9"/>
      <c r="V190" s="9"/>
      <c r="W190" s="11" t="s">
        <v>2464</v>
      </c>
      <c r="X190" s="11" t="s">
        <v>3108</v>
      </c>
      <c r="Y190" s="11" t="s">
        <v>3958</v>
      </c>
      <c r="Z190" s="11" t="s">
        <v>2252</v>
      </c>
      <c r="AA190" s="9">
        <v>20</v>
      </c>
      <c r="AB190" s="9">
        <v>1</v>
      </c>
      <c r="AC190" s="11"/>
      <c r="AD190" s="11" t="s">
        <v>2404</v>
      </c>
      <c r="AE190" s="11" t="s">
        <v>2462</v>
      </c>
      <c r="AF190" s="11" t="s">
        <v>2498</v>
      </c>
      <c r="AG190" s="11" t="s">
        <v>2589</v>
      </c>
      <c r="AH190" s="11" t="s">
        <v>2607</v>
      </c>
      <c r="AI190" s="11"/>
      <c r="AJ190" s="9">
        <v>1</v>
      </c>
      <c r="AK190" s="11" t="s">
        <v>1604</v>
      </c>
      <c r="AL190" s="11" t="s">
        <v>3107</v>
      </c>
      <c r="AM190" s="11"/>
      <c r="AN190" s="11" t="s">
        <v>1604</v>
      </c>
      <c r="AO190" s="11" t="s">
        <v>2252</v>
      </c>
      <c r="AP190" s="11" t="s">
        <v>3400</v>
      </c>
      <c r="AQ190" s="12">
        <v>46232</v>
      </c>
      <c r="AR190" s="11" t="s">
        <v>3416</v>
      </c>
      <c r="AS190" s="11" t="s">
        <v>3890</v>
      </c>
      <c r="AT190" s="11" t="s">
        <v>3933</v>
      </c>
      <c r="AU190" s="11" t="s">
        <v>3933</v>
      </c>
      <c r="AV190" s="11" t="s">
        <v>3939</v>
      </c>
      <c r="AW190" s="11" t="s">
        <v>2498</v>
      </c>
      <c r="AX190" s="11" t="s">
        <v>2589</v>
      </c>
      <c r="AY190" s="11" t="s">
        <v>3948</v>
      </c>
      <c r="AZ190" s="11"/>
      <c r="BA190" s="11"/>
      <c r="BB190" s="11"/>
      <c r="BC190" s="9">
        <v>1267</v>
      </c>
      <c r="BD190" s="11" t="s">
        <v>3939</v>
      </c>
      <c r="BE190" s="9">
        <v>6991</v>
      </c>
      <c r="BF190" s="9">
        <v>1</v>
      </c>
      <c r="BG190" s="11" t="s">
        <v>3417</v>
      </c>
    </row>
    <row r="191" spans="1:59">
      <c r="A191" s="9">
        <v>136006</v>
      </c>
      <c r="B191" s="11" t="s">
        <v>4195</v>
      </c>
      <c r="C191" s="11" t="s">
        <v>3500</v>
      </c>
      <c r="D191" s="11" t="s">
        <v>1293</v>
      </c>
      <c r="E191" s="15">
        <v>1</v>
      </c>
      <c r="F191" s="11" t="s">
        <v>4235</v>
      </c>
      <c r="G191" s="9">
        <v>5000000</v>
      </c>
      <c r="H191" s="15">
        <f t="shared" si="5"/>
        <v>1086.9565217391305</v>
      </c>
      <c r="I191" s="15">
        <f t="shared" si="6"/>
        <v>1086.9565217391305</v>
      </c>
      <c r="J191" s="15">
        <v>1086.9565217391305</v>
      </c>
      <c r="K191" s="15"/>
      <c r="L191" s="9"/>
      <c r="M191" s="9">
        <v>0</v>
      </c>
      <c r="N191" s="11" t="s">
        <v>3396</v>
      </c>
      <c r="O191" s="12">
        <v>46232</v>
      </c>
      <c r="P191" s="11" t="s">
        <v>3419</v>
      </c>
      <c r="Q191" s="11" t="s">
        <v>3952</v>
      </c>
      <c r="R191" s="11" t="s">
        <v>3952</v>
      </c>
      <c r="S191" s="11" t="s">
        <v>4212</v>
      </c>
      <c r="T191" s="9">
        <v>139232</v>
      </c>
      <c r="U191" s="9"/>
      <c r="V191" s="9"/>
      <c r="W191" s="11" t="s">
        <v>2464</v>
      </c>
      <c r="X191" s="11" t="s">
        <v>3108</v>
      </c>
      <c r="Y191" s="11" t="s">
        <v>3958</v>
      </c>
      <c r="Z191" s="11" t="s">
        <v>1447</v>
      </c>
      <c r="AA191" s="9">
        <v>0</v>
      </c>
      <c r="AB191" s="9">
        <v>1</v>
      </c>
      <c r="AC191" s="11"/>
      <c r="AD191" s="11" t="s">
        <v>2404</v>
      </c>
      <c r="AE191" s="11" t="s">
        <v>2462</v>
      </c>
      <c r="AF191" s="11" t="s">
        <v>2482</v>
      </c>
      <c r="AG191" s="11" t="s">
        <v>2589</v>
      </c>
      <c r="AH191" s="11" t="s">
        <v>2607</v>
      </c>
      <c r="AI191" s="11"/>
      <c r="AJ191" s="9">
        <v>1</v>
      </c>
      <c r="AK191" s="11" t="s">
        <v>1447</v>
      </c>
      <c r="AL191" s="11" t="s">
        <v>3107</v>
      </c>
      <c r="AM191" s="11"/>
      <c r="AN191" s="11" t="s">
        <v>1447</v>
      </c>
      <c r="AO191" s="11" t="s">
        <v>1447</v>
      </c>
      <c r="AP191" s="11" t="s">
        <v>3400</v>
      </c>
      <c r="AQ191" s="12">
        <v>46232</v>
      </c>
      <c r="AR191" s="11" t="s">
        <v>3416</v>
      </c>
      <c r="AS191" s="11" t="s">
        <v>3889</v>
      </c>
      <c r="AT191" s="11" t="s">
        <v>3933</v>
      </c>
      <c r="AU191" s="11" t="s">
        <v>3933</v>
      </c>
      <c r="AV191" s="11" t="s">
        <v>3939</v>
      </c>
      <c r="AW191" s="11" t="s">
        <v>2482</v>
      </c>
      <c r="AX191" s="11" t="s">
        <v>2589</v>
      </c>
      <c r="AY191" s="11" t="s">
        <v>3948</v>
      </c>
      <c r="AZ191" s="11"/>
      <c r="BA191" s="11"/>
      <c r="BB191" s="11"/>
      <c r="BC191" s="9">
        <v>1267</v>
      </c>
      <c r="BD191" s="11" t="s">
        <v>3939</v>
      </c>
      <c r="BE191" s="9">
        <v>4306</v>
      </c>
      <c r="BF191" s="9">
        <v>1</v>
      </c>
      <c r="BG191" s="11" t="s">
        <v>3417</v>
      </c>
    </row>
    <row r="192" spans="1:59">
      <c r="A192" s="9">
        <v>136005</v>
      </c>
      <c r="B192" s="11" t="s">
        <v>3973</v>
      </c>
      <c r="C192" s="11" t="s">
        <v>3572</v>
      </c>
      <c r="D192" s="11" t="s">
        <v>1292</v>
      </c>
      <c r="E192" s="15">
        <v>1</v>
      </c>
      <c r="F192" s="11" t="s">
        <v>4237</v>
      </c>
      <c r="G192" s="9">
        <v>2811900</v>
      </c>
      <c r="H192" s="15">
        <f t="shared" si="5"/>
        <v>611.28260869565213</v>
      </c>
      <c r="I192" s="15">
        <f t="shared" si="6"/>
        <v>611.28260869565213</v>
      </c>
      <c r="J192" s="15">
        <v>611.28260869565213</v>
      </c>
      <c r="K192" s="15"/>
      <c r="L192" s="9"/>
      <c r="M192" s="9">
        <v>0</v>
      </c>
      <c r="N192" s="11" t="s">
        <v>3396</v>
      </c>
      <c r="O192" s="12">
        <v>46232</v>
      </c>
      <c r="P192" s="11" t="s">
        <v>3419</v>
      </c>
      <c r="Q192" s="11" t="s">
        <v>3954</v>
      </c>
      <c r="R192" s="11" t="s">
        <v>3954</v>
      </c>
      <c r="S192" s="11" t="s">
        <v>4218</v>
      </c>
      <c r="T192" s="9">
        <v>139282</v>
      </c>
      <c r="U192" s="9"/>
      <c r="V192" s="9"/>
      <c r="W192" s="11" t="s">
        <v>2469</v>
      </c>
      <c r="X192" s="11" t="s">
        <v>3110</v>
      </c>
      <c r="Y192" s="11" t="s">
        <v>3960</v>
      </c>
      <c r="Z192" s="11" t="s">
        <v>2253</v>
      </c>
      <c r="AA192" s="9">
        <v>0</v>
      </c>
      <c r="AB192" s="9">
        <v>1</v>
      </c>
      <c r="AC192" s="11"/>
      <c r="AD192" s="11" t="s">
        <v>2411</v>
      </c>
      <c r="AE192" s="11" t="s">
        <v>2463</v>
      </c>
      <c r="AF192" s="11" t="s">
        <v>2575</v>
      </c>
      <c r="AG192" s="11" t="s">
        <v>2588</v>
      </c>
      <c r="AH192" s="11" t="s">
        <v>2607</v>
      </c>
      <c r="AI192" s="11"/>
      <c r="AJ192" s="9">
        <v>0</v>
      </c>
      <c r="AK192" s="11" t="s">
        <v>2609</v>
      </c>
      <c r="AL192" s="11" t="s">
        <v>3107</v>
      </c>
      <c r="AM192" s="11"/>
      <c r="AN192" s="11" t="s">
        <v>2253</v>
      </c>
      <c r="AO192" s="11" t="s">
        <v>2253</v>
      </c>
      <c r="AP192" s="11" t="s">
        <v>3400</v>
      </c>
      <c r="AQ192" s="12">
        <v>46232</v>
      </c>
      <c r="AR192" s="11" t="s">
        <v>3416</v>
      </c>
      <c r="AS192" s="11"/>
      <c r="AT192" s="11" t="s">
        <v>3933</v>
      </c>
      <c r="AU192" s="11" t="s">
        <v>3933</v>
      </c>
      <c r="AV192" s="11" t="s">
        <v>3946</v>
      </c>
      <c r="AW192" s="11" t="s">
        <v>2575</v>
      </c>
      <c r="AX192" s="11" t="s">
        <v>2588</v>
      </c>
      <c r="AY192" s="11" t="s">
        <v>3949</v>
      </c>
      <c r="AZ192" s="11"/>
      <c r="BA192" s="11"/>
      <c r="BB192" s="11"/>
      <c r="BC192" s="9">
        <v>17513</v>
      </c>
      <c r="BD192" s="11" t="s">
        <v>3946</v>
      </c>
      <c r="BE192" s="9">
        <v>2886</v>
      </c>
      <c r="BF192" s="9">
        <v>1</v>
      </c>
      <c r="BG192" s="11" t="s">
        <v>3424</v>
      </c>
    </row>
    <row r="193" spans="1:59">
      <c r="A193" s="9">
        <v>136004</v>
      </c>
      <c r="B193" s="11" t="s">
        <v>4194</v>
      </c>
      <c r="C193" s="11" t="s">
        <v>4244</v>
      </c>
      <c r="D193" s="11" t="s">
        <v>1291</v>
      </c>
      <c r="E193" s="15">
        <v>6</v>
      </c>
      <c r="F193" s="11" t="s">
        <v>4235</v>
      </c>
      <c r="G193" s="9">
        <v>5000000</v>
      </c>
      <c r="H193" s="15">
        <f t="shared" si="5"/>
        <v>1086.9565217391305</v>
      </c>
      <c r="I193" s="15">
        <f t="shared" si="6"/>
        <v>6521.739130434783</v>
      </c>
      <c r="J193" s="15">
        <v>6521.739130434783</v>
      </c>
      <c r="K193" s="15"/>
      <c r="L193" s="9"/>
      <c r="M193" s="9">
        <v>0</v>
      </c>
      <c r="N193" s="11" t="s">
        <v>3396</v>
      </c>
      <c r="O193" s="12">
        <v>46232</v>
      </c>
      <c r="P193" s="11" t="s">
        <v>3419</v>
      </c>
      <c r="Q193" s="11" t="s">
        <v>3952</v>
      </c>
      <c r="R193" s="11" t="s">
        <v>3952</v>
      </c>
      <c r="S193" s="11"/>
      <c r="T193" s="9">
        <v>0</v>
      </c>
      <c r="U193" s="9"/>
      <c r="V193" s="9"/>
      <c r="W193" s="11" t="s">
        <v>2469</v>
      </c>
      <c r="X193" s="11" t="s">
        <v>3110</v>
      </c>
      <c r="Y193" s="11" t="s">
        <v>3960</v>
      </c>
      <c r="Z193" s="11" t="s">
        <v>2252</v>
      </c>
      <c r="AA193" s="9">
        <v>0</v>
      </c>
      <c r="AB193" s="9">
        <v>0</v>
      </c>
      <c r="AC193" s="11"/>
      <c r="AD193" s="11" t="s">
        <v>2405</v>
      </c>
      <c r="AE193" s="11" t="s">
        <v>2462</v>
      </c>
      <c r="AF193" s="11" t="s">
        <v>2517</v>
      </c>
      <c r="AG193" s="11" t="s">
        <v>2588</v>
      </c>
      <c r="AH193" s="11" t="s">
        <v>2607</v>
      </c>
      <c r="AI193" s="11"/>
      <c r="AJ193" s="9">
        <v>6</v>
      </c>
      <c r="AK193" s="11" t="s">
        <v>2252</v>
      </c>
      <c r="AL193" s="11" t="s">
        <v>3107</v>
      </c>
      <c r="AM193" s="11"/>
      <c r="AN193" s="11" t="s">
        <v>3259</v>
      </c>
      <c r="AO193" s="11" t="s">
        <v>3259</v>
      </c>
      <c r="AP193" s="11" t="s">
        <v>3400</v>
      </c>
      <c r="AQ193" s="12">
        <v>46232</v>
      </c>
      <c r="AR193" s="11" t="s">
        <v>3416</v>
      </c>
      <c r="AS193" s="11"/>
      <c r="AT193" s="11" t="s">
        <v>3933</v>
      </c>
      <c r="AU193" s="11" t="s">
        <v>3933</v>
      </c>
      <c r="AV193" s="11" t="s">
        <v>3946</v>
      </c>
      <c r="AW193" s="11" t="s">
        <v>2517</v>
      </c>
      <c r="AX193" s="11" t="s">
        <v>2588</v>
      </c>
      <c r="AY193" s="11" t="s">
        <v>3948</v>
      </c>
      <c r="AZ193" s="11"/>
      <c r="BA193" s="11"/>
      <c r="BB193" s="11"/>
      <c r="BC193" s="9">
        <v>14862</v>
      </c>
      <c r="BD193" s="11" t="s">
        <v>3946</v>
      </c>
      <c r="BE193" s="9">
        <v>1123</v>
      </c>
      <c r="BF193" s="9">
        <v>2</v>
      </c>
      <c r="BG193" s="11" t="s">
        <v>3412</v>
      </c>
    </row>
    <row r="194" spans="1:59">
      <c r="A194" s="9">
        <v>136004</v>
      </c>
      <c r="B194" s="11" t="s">
        <v>4194</v>
      </c>
      <c r="C194" s="11" t="s">
        <v>4244</v>
      </c>
      <c r="D194" s="11" t="s">
        <v>1290</v>
      </c>
      <c r="E194" s="15">
        <v>6</v>
      </c>
      <c r="F194" s="11" t="s">
        <v>4235</v>
      </c>
      <c r="G194" s="9">
        <v>7500000</v>
      </c>
      <c r="H194" s="15">
        <f t="shared" ref="H194:H257" si="7">IF(N194="USD",G194,IF(N194="MGA",G194/4600,IF(N194="EUR",G194*1.17,IF(N194="GBP",G194*1.35,""))))</f>
        <v>1630.4347826086957</v>
      </c>
      <c r="I194" s="15">
        <f t="shared" ref="I194:I257" si="8">H194*E194</f>
        <v>9782.608695652174</v>
      </c>
      <c r="J194" s="15">
        <v>9782.608695652174</v>
      </c>
      <c r="K194" s="15"/>
      <c r="L194" s="9"/>
      <c r="M194" s="9">
        <v>0</v>
      </c>
      <c r="N194" s="11" t="s">
        <v>3396</v>
      </c>
      <c r="O194" s="12">
        <v>46232</v>
      </c>
      <c r="P194" s="11" t="s">
        <v>3419</v>
      </c>
      <c r="Q194" s="11" t="s">
        <v>3952</v>
      </c>
      <c r="R194" s="11" t="s">
        <v>3952</v>
      </c>
      <c r="S194" s="11" t="s">
        <v>4218</v>
      </c>
      <c r="T194" s="9">
        <v>139089</v>
      </c>
      <c r="U194" s="9"/>
      <c r="V194" s="9"/>
      <c r="W194" s="11" t="s">
        <v>2469</v>
      </c>
      <c r="X194" s="11" t="s">
        <v>3110</v>
      </c>
      <c r="Y194" s="11" t="s">
        <v>3960</v>
      </c>
      <c r="Z194" s="11" t="s">
        <v>1493</v>
      </c>
      <c r="AA194" s="9">
        <v>0</v>
      </c>
      <c r="AB194" s="9">
        <v>1</v>
      </c>
      <c r="AC194" s="11"/>
      <c r="AD194" s="11" t="s">
        <v>2405</v>
      </c>
      <c r="AE194" s="11" t="s">
        <v>2462</v>
      </c>
      <c r="AF194" s="11" t="s">
        <v>2517</v>
      </c>
      <c r="AG194" s="11" t="s">
        <v>2588</v>
      </c>
      <c r="AH194" s="11" t="s">
        <v>2607</v>
      </c>
      <c r="AI194" s="11"/>
      <c r="AJ194" s="9">
        <v>6</v>
      </c>
      <c r="AK194" s="11" t="s">
        <v>1493</v>
      </c>
      <c r="AL194" s="11" t="s">
        <v>3107</v>
      </c>
      <c r="AM194" s="11"/>
      <c r="AN194" s="11" t="s">
        <v>3259</v>
      </c>
      <c r="AO194" s="11" t="s">
        <v>3259</v>
      </c>
      <c r="AP194" s="11" t="s">
        <v>3400</v>
      </c>
      <c r="AQ194" s="12">
        <v>46232</v>
      </c>
      <c r="AR194" s="11" t="s">
        <v>3416</v>
      </c>
      <c r="AS194" s="11"/>
      <c r="AT194" s="11" t="s">
        <v>3933</v>
      </c>
      <c r="AU194" s="11" t="s">
        <v>3933</v>
      </c>
      <c r="AV194" s="11" t="s">
        <v>3946</v>
      </c>
      <c r="AW194" s="11" t="s">
        <v>2517</v>
      </c>
      <c r="AX194" s="11" t="s">
        <v>2588</v>
      </c>
      <c r="AY194" s="11" t="s">
        <v>3948</v>
      </c>
      <c r="AZ194" s="11"/>
      <c r="BA194" s="11"/>
      <c r="BB194" s="11"/>
      <c r="BC194" s="9">
        <v>14862</v>
      </c>
      <c r="BD194" s="11" t="s">
        <v>3946</v>
      </c>
      <c r="BE194" s="9">
        <v>1123</v>
      </c>
      <c r="BF194" s="9">
        <v>1</v>
      </c>
      <c r="BG194" s="11" t="s">
        <v>3412</v>
      </c>
    </row>
    <row r="195" spans="1:59">
      <c r="A195" s="9">
        <v>136003</v>
      </c>
      <c r="B195" s="11" t="s">
        <v>3982</v>
      </c>
      <c r="C195" s="11" t="s">
        <v>4305</v>
      </c>
      <c r="D195" s="11" t="s">
        <v>1233</v>
      </c>
      <c r="E195" s="15">
        <v>1</v>
      </c>
      <c r="F195" s="11" t="s">
        <v>4235</v>
      </c>
      <c r="G195" s="9">
        <v>400000</v>
      </c>
      <c r="H195" s="15">
        <f t="shared" si="7"/>
        <v>86.956521739130437</v>
      </c>
      <c r="I195" s="15">
        <f t="shared" si="8"/>
        <v>86.956521739130437</v>
      </c>
      <c r="J195" s="15">
        <v>86.956521739130437</v>
      </c>
      <c r="K195" s="15"/>
      <c r="L195" s="9"/>
      <c r="M195" s="9">
        <v>0</v>
      </c>
      <c r="N195" s="11" t="s">
        <v>3396</v>
      </c>
      <c r="O195" s="12">
        <v>46232</v>
      </c>
      <c r="P195" s="11" t="s">
        <v>3419</v>
      </c>
      <c r="Q195" s="11" t="s">
        <v>3953</v>
      </c>
      <c r="R195" s="11" t="s">
        <v>3954</v>
      </c>
      <c r="S195" s="11" t="s">
        <v>4221</v>
      </c>
      <c r="T195" s="9">
        <v>139211</v>
      </c>
      <c r="U195" s="9"/>
      <c r="V195" s="9"/>
      <c r="W195" s="11" t="s">
        <v>2465</v>
      </c>
      <c r="X195" s="11" t="s">
        <v>3109</v>
      </c>
      <c r="Y195" s="11" t="s">
        <v>3959</v>
      </c>
      <c r="Z195" s="11" t="s">
        <v>1687</v>
      </c>
      <c r="AA195" s="9">
        <v>20</v>
      </c>
      <c r="AB195" s="9">
        <v>2</v>
      </c>
      <c r="AC195" s="11"/>
      <c r="AD195" s="11" t="s">
        <v>2405</v>
      </c>
      <c r="AE195" s="11" t="s">
        <v>2462</v>
      </c>
      <c r="AF195" s="11" t="s">
        <v>2511</v>
      </c>
      <c r="AG195" s="11" t="s">
        <v>2598</v>
      </c>
      <c r="AH195" s="11" t="s">
        <v>2607</v>
      </c>
      <c r="AI195" s="11"/>
      <c r="AJ195" s="9">
        <v>0</v>
      </c>
      <c r="AK195" s="11" t="s">
        <v>2609</v>
      </c>
      <c r="AL195" s="11" t="s">
        <v>3107</v>
      </c>
      <c r="AM195" s="11"/>
      <c r="AN195" s="11" t="s">
        <v>3258</v>
      </c>
      <c r="AO195" s="11" t="s">
        <v>3379</v>
      </c>
      <c r="AP195" s="11"/>
      <c r="AQ195" s="12">
        <v>46232</v>
      </c>
      <c r="AR195" s="11" t="s">
        <v>3416</v>
      </c>
      <c r="AS195" s="11" t="s">
        <v>3888</v>
      </c>
      <c r="AT195" s="11" t="s">
        <v>3933</v>
      </c>
      <c r="AU195" s="11" t="s">
        <v>3933</v>
      </c>
      <c r="AV195" s="11" t="s">
        <v>3937</v>
      </c>
      <c r="AW195" s="11" t="s">
        <v>2511</v>
      </c>
      <c r="AX195" s="11" t="s">
        <v>2598</v>
      </c>
      <c r="AY195" s="11" t="s">
        <v>3948</v>
      </c>
      <c r="AZ195" s="11"/>
      <c r="BA195" s="11"/>
      <c r="BB195" s="11"/>
      <c r="BC195" s="9">
        <v>22421</v>
      </c>
      <c r="BD195" s="11" t="s">
        <v>3937</v>
      </c>
      <c r="BE195" s="9">
        <v>2633</v>
      </c>
      <c r="BF195" s="9">
        <v>2</v>
      </c>
      <c r="BG195" s="11" t="s">
        <v>3416</v>
      </c>
    </row>
    <row r="196" spans="1:59">
      <c r="A196" s="9">
        <v>136003</v>
      </c>
      <c r="B196" s="11" t="s">
        <v>3982</v>
      </c>
      <c r="C196" s="11" t="s">
        <v>4305</v>
      </c>
      <c r="D196" s="11" t="s">
        <v>1235</v>
      </c>
      <c r="E196" s="15">
        <v>1</v>
      </c>
      <c r="F196" s="11" t="s">
        <v>4235</v>
      </c>
      <c r="G196" s="9">
        <v>680000</v>
      </c>
      <c r="H196" s="15">
        <f t="shared" si="7"/>
        <v>147.82608695652175</v>
      </c>
      <c r="I196" s="15">
        <f t="shared" si="8"/>
        <v>147.82608695652175</v>
      </c>
      <c r="J196" s="15">
        <v>147.82608695652175</v>
      </c>
      <c r="K196" s="15"/>
      <c r="L196" s="9"/>
      <c r="M196" s="9">
        <v>0</v>
      </c>
      <c r="N196" s="11" t="s">
        <v>3396</v>
      </c>
      <c r="O196" s="12">
        <v>46232</v>
      </c>
      <c r="P196" s="11" t="s">
        <v>3419</v>
      </c>
      <c r="Q196" s="11" t="s">
        <v>3953</v>
      </c>
      <c r="R196" s="11" t="s">
        <v>3954</v>
      </c>
      <c r="S196" s="11" t="s">
        <v>4221</v>
      </c>
      <c r="T196" s="9">
        <v>139211</v>
      </c>
      <c r="U196" s="9"/>
      <c r="V196" s="9"/>
      <c r="W196" s="11" t="s">
        <v>2465</v>
      </c>
      <c r="X196" s="11" t="s">
        <v>3109</v>
      </c>
      <c r="Y196" s="11" t="s">
        <v>3959</v>
      </c>
      <c r="Z196" s="11" t="s">
        <v>2250</v>
      </c>
      <c r="AA196" s="9">
        <v>20</v>
      </c>
      <c r="AB196" s="9">
        <v>4</v>
      </c>
      <c r="AC196" s="11"/>
      <c r="AD196" s="11" t="s">
        <v>2405</v>
      </c>
      <c r="AE196" s="11" t="s">
        <v>2462</v>
      </c>
      <c r="AF196" s="11" t="s">
        <v>2511</v>
      </c>
      <c r="AG196" s="11" t="s">
        <v>2598</v>
      </c>
      <c r="AH196" s="11" t="s">
        <v>2607</v>
      </c>
      <c r="AI196" s="11"/>
      <c r="AJ196" s="9">
        <v>0</v>
      </c>
      <c r="AK196" s="11" t="s">
        <v>2609</v>
      </c>
      <c r="AL196" s="11" t="s">
        <v>3107</v>
      </c>
      <c r="AM196" s="11"/>
      <c r="AN196" s="11" t="s">
        <v>3258</v>
      </c>
      <c r="AO196" s="11" t="s">
        <v>3379</v>
      </c>
      <c r="AP196" s="11"/>
      <c r="AQ196" s="12">
        <v>46232</v>
      </c>
      <c r="AR196" s="11" t="s">
        <v>3416</v>
      </c>
      <c r="AS196" s="11" t="s">
        <v>3888</v>
      </c>
      <c r="AT196" s="11" t="s">
        <v>3933</v>
      </c>
      <c r="AU196" s="11" t="s">
        <v>3933</v>
      </c>
      <c r="AV196" s="11" t="s">
        <v>3937</v>
      </c>
      <c r="AW196" s="11" t="s">
        <v>2511</v>
      </c>
      <c r="AX196" s="11" t="s">
        <v>2598</v>
      </c>
      <c r="AY196" s="11" t="s">
        <v>3948</v>
      </c>
      <c r="AZ196" s="11"/>
      <c r="BA196" s="11"/>
      <c r="BB196" s="11"/>
      <c r="BC196" s="9">
        <v>22421</v>
      </c>
      <c r="BD196" s="11" t="s">
        <v>3937</v>
      </c>
      <c r="BE196" s="9">
        <v>2633</v>
      </c>
      <c r="BF196" s="9">
        <v>4</v>
      </c>
      <c r="BG196" s="11" t="s">
        <v>3416</v>
      </c>
    </row>
    <row r="197" spans="1:59">
      <c r="A197" s="9">
        <v>136003</v>
      </c>
      <c r="B197" s="11" t="s">
        <v>3982</v>
      </c>
      <c r="C197" s="11" t="s">
        <v>4305</v>
      </c>
      <c r="D197" s="11" t="s">
        <v>1232</v>
      </c>
      <c r="E197" s="15">
        <v>1</v>
      </c>
      <c r="F197" s="11" t="s">
        <v>4235</v>
      </c>
      <c r="G197" s="9">
        <v>4000000</v>
      </c>
      <c r="H197" s="15">
        <f t="shared" si="7"/>
        <v>869.56521739130437</v>
      </c>
      <c r="I197" s="15">
        <f t="shared" si="8"/>
        <v>869.56521739130437</v>
      </c>
      <c r="J197" s="15">
        <v>869.56521739130437</v>
      </c>
      <c r="K197" s="15"/>
      <c r="L197" s="9"/>
      <c r="M197" s="9">
        <v>0</v>
      </c>
      <c r="N197" s="11" t="s">
        <v>3396</v>
      </c>
      <c r="O197" s="12">
        <v>46232</v>
      </c>
      <c r="P197" s="11" t="s">
        <v>3419</v>
      </c>
      <c r="Q197" s="11" t="s">
        <v>3953</v>
      </c>
      <c r="R197" s="11" t="s">
        <v>3952</v>
      </c>
      <c r="S197" s="11" t="s">
        <v>4221</v>
      </c>
      <c r="T197" s="9">
        <v>139211</v>
      </c>
      <c r="U197" s="9"/>
      <c r="V197" s="9"/>
      <c r="W197" s="11" t="s">
        <v>2465</v>
      </c>
      <c r="X197" s="11" t="s">
        <v>3109</v>
      </c>
      <c r="Y197" s="11" t="s">
        <v>3959</v>
      </c>
      <c r="Z197" s="11" t="s">
        <v>2248</v>
      </c>
      <c r="AA197" s="9">
        <v>20</v>
      </c>
      <c r="AB197" s="9">
        <v>1</v>
      </c>
      <c r="AC197" s="11"/>
      <c r="AD197" s="11" t="s">
        <v>2405</v>
      </c>
      <c r="AE197" s="11" t="s">
        <v>2462</v>
      </c>
      <c r="AF197" s="11" t="s">
        <v>2511</v>
      </c>
      <c r="AG197" s="11" t="s">
        <v>2598</v>
      </c>
      <c r="AH197" s="11" t="s">
        <v>2607</v>
      </c>
      <c r="AI197" s="11"/>
      <c r="AJ197" s="9">
        <v>1</v>
      </c>
      <c r="AK197" s="11" t="s">
        <v>1494</v>
      </c>
      <c r="AL197" s="11" t="s">
        <v>3107</v>
      </c>
      <c r="AM197" s="11"/>
      <c r="AN197" s="11" t="s">
        <v>3258</v>
      </c>
      <c r="AO197" s="11" t="s">
        <v>3379</v>
      </c>
      <c r="AP197" s="11"/>
      <c r="AQ197" s="12">
        <v>46232</v>
      </c>
      <c r="AR197" s="11" t="s">
        <v>3416</v>
      </c>
      <c r="AS197" s="11" t="s">
        <v>3888</v>
      </c>
      <c r="AT197" s="11" t="s">
        <v>3933</v>
      </c>
      <c r="AU197" s="11" t="s">
        <v>3933</v>
      </c>
      <c r="AV197" s="11" t="s">
        <v>3937</v>
      </c>
      <c r="AW197" s="11" t="s">
        <v>2511</v>
      </c>
      <c r="AX197" s="11" t="s">
        <v>2598</v>
      </c>
      <c r="AY197" s="11" t="s">
        <v>3948</v>
      </c>
      <c r="AZ197" s="11"/>
      <c r="BA197" s="11"/>
      <c r="BB197" s="11"/>
      <c r="BC197" s="9">
        <v>22421</v>
      </c>
      <c r="BD197" s="11" t="s">
        <v>3937</v>
      </c>
      <c r="BE197" s="9">
        <v>2633</v>
      </c>
      <c r="BF197" s="9">
        <v>1</v>
      </c>
      <c r="BG197" s="11" t="s">
        <v>3416</v>
      </c>
    </row>
    <row r="198" spans="1:59">
      <c r="A198" s="9">
        <v>136003</v>
      </c>
      <c r="B198" s="11" t="s">
        <v>3982</v>
      </c>
      <c r="C198" s="11" t="s">
        <v>4305</v>
      </c>
      <c r="D198" s="11" t="s">
        <v>1234</v>
      </c>
      <c r="E198" s="15">
        <v>1</v>
      </c>
      <c r="F198" s="11" t="s">
        <v>4235</v>
      </c>
      <c r="G198" s="9">
        <v>19905500</v>
      </c>
      <c r="H198" s="15">
        <f t="shared" si="7"/>
        <v>4327.282608695652</v>
      </c>
      <c r="I198" s="15">
        <f t="shared" si="8"/>
        <v>4327.282608695652</v>
      </c>
      <c r="J198" s="15">
        <v>4327.282608695652</v>
      </c>
      <c r="K198" s="15"/>
      <c r="L198" s="9"/>
      <c r="M198" s="9">
        <v>0</v>
      </c>
      <c r="N198" s="11" t="s">
        <v>3396</v>
      </c>
      <c r="O198" s="12">
        <v>46232</v>
      </c>
      <c r="P198" s="11" t="s">
        <v>3419</v>
      </c>
      <c r="Q198" s="11" t="s">
        <v>3953</v>
      </c>
      <c r="R198" s="11" t="s">
        <v>3954</v>
      </c>
      <c r="S198" s="11" t="s">
        <v>4221</v>
      </c>
      <c r="T198" s="9">
        <v>139211</v>
      </c>
      <c r="U198" s="9"/>
      <c r="V198" s="9"/>
      <c r="W198" s="11" t="s">
        <v>2465</v>
      </c>
      <c r="X198" s="11" t="s">
        <v>3109</v>
      </c>
      <c r="Y198" s="11" t="s">
        <v>3959</v>
      </c>
      <c r="Z198" s="11" t="s">
        <v>2249</v>
      </c>
      <c r="AA198" s="9">
        <v>20</v>
      </c>
      <c r="AB198" s="9">
        <v>3</v>
      </c>
      <c r="AC198" s="11"/>
      <c r="AD198" s="11" t="s">
        <v>2405</v>
      </c>
      <c r="AE198" s="11" t="s">
        <v>2462</v>
      </c>
      <c r="AF198" s="11" t="s">
        <v>2511</v>
      </c>
      <c r="AG198" s="11" t="s">
        <v>2598</v>
      </c>
      <c r="AH198" s="11" t="s">
        <v>2607</v>
      </c>
      <c r="AI198" s="11"/>
      <c r="AJ198" s="9">
        <v>0</v>
      </c>
      <c r="AK198" s="11" t="s">
        <v>2609</v>
      </c>
      <c r="AL198" s="11" t="s">
        <v>3107</v>
      </c>
      <c r="AM198" s="11"/>
      <c r="AN198" s="11" t="s">
        <v>3258</v>
      </c>
      <c r="AO198" s="11" t="s">
        <v>3379</v>
      </c>
      <c r="AP198" s="11"/>
      <c r="AQ198" s="12">
        <v>46232</v>
      </c>
      <c r="AR198" s="11" t="s">
        <v>3416</v>
      </c>
      <c r="AS198" s="11" t="s">
        <v>3888</v>
      </c>
      <c r="AT198" s="11" t="s">
        <v>3933</v>
      </c>
      <c r="AU198" s="11" t="s">
        <v>3933</v>
      </c>
      <c r="AV198" s="11" t="s">
        <v>3937</v>
      </c>
      <c r="AW198" s="11" t="s">
        <v>2511</v>
      </c>
      <c r="AX198" s="11" t="s">
        <v>2598</v>
      </c>
      <c r="AY198" s="11" t="s">
        <v>3948</v>
      </c>
      <c r="AZ198" s="11"/>
      <c r="BA198" s="11"/>
      <c r="BB198" s="11"/>
      <c r="BC198" s="9">
        <v>22421</v>
      </c>
      <c r="BD198" s="11" t="s">
        <v>3937</v>
      </c>
      <c r="BE198" s="9">
        <v>2633</v>
      </c>
      <c r="BF198" s="9">
        <v>3</v>
      </c>
      <c r="BG198" s="11" t="s">
        <v>3416</v>
      </c>
    </row>
    <row r="199" spans="1:59">
      <c r="A199" s="9">
        <v>136002</v>
      </c>
      <c r="B199" s="11" t="s">
        <v>4041</v>
      </c>
      <c r="C199" s="11" t="s">
        <v>4537</v>
      </c>
      <c r="D199" s="11" t="s">
        <v>1289</v>
      </c>
      <c r="E199" s="15">
        <v>30</v>
      </c>
      <c r="F199" s="11" t="s">
        <v>4235</v>
      </c>
      <c r="G199" s="9">
        <v>23.5</v>
      </c>
      <c r="H199" s="15">
        <f t="shared" si="7"/>
        <v>27.494999999999997</v>
      </c>
      <c r="I199" s="15">
        <f t="shared" si="8"/>
        <v>824.84999999999991</v>
      </c>
      <c r="J199" s="15">
        <v>824.84999999999991</v>
      </c>
      <c r="K199" s="15"/>
      <c r="L199" s="9"/>
      <c r="M199" s="9">
        <v>0</v>
      </c>
      <c r="N199" s="11" t="s">
        <v>3398</v>
      </c>
      <c r="O199" s="12">
        <v>46232</v>
      </c>
      <c r="P199" s="11" t="s">
        <v>3419</v>
      </c>
      <c r="Q199" s="11" t="s">
        <v>3952</v>
      </c>
      <c r="R199" s="11" t="s">
        <v>3952</v>
      </c>
      <c r="S199" s="11" t="s">
        <v>4221</v>
      </c>
      <c r="T199" s="9">
        <v>139165</v>
      </c>
      <c r="U199" s="9"/>
      <c r="V199" s="9"/>
      <c r="W199" s="11" t="s">
        <v>2465</v>
      </c>
      <c r="X199" s="11" t="s">
        <v>3109</v>
      </c>
      <c r="Y199" s="11" t="s">
        <v>3959</v>
      </c>
      <c r="Z199" s="11" t="s">
        <v>2247</v>
      </c>
      <c r="AA199" s="9">
        <v>0</v>
      </c>
      <c r="AB199" s="9">
        <v>2</v>
      </c>
      <c r="AC199" s="11"/>
      <c r="AD199" s="11" t="s">
        <v>2411</v>
      </c>
      <c r="AE199" s="11" t="s">
        <v>2462</v>
      </c>
      <c r="AF199" s="11" t="s">
        <v>2574</v>
      </c>
      <c r="AG199" s="11" t="s">
        <v>2593</v>
      </c>
      <c r="AH199" s="11" t="s">
        <v>2607</v>
      </c>
      <c r="AI199" s="11"/>
      <c r="AJ199" s="9">
        <v>30</v>
      </c>
      <c r="AK199" s="11" t="s">
        <v>2247</v>
      </c>
      <c r="AL199" s="11" t="s">
        <v>3107</v>
      </c>
      <c r="AM199" s="11"/>
      <c r="AN199" s="11" t="s">
        <v>3257</v>
      </c>
      <c r="AO199" s="11" t="s">
        <v>3257</v>
      </c>
      <c r="AP199" s="11" t="s">
        <v>3400</v>
      </c>
      <c r="AQ199" s="12">
        <v>46232</v>
      </c>
      <c r="AR199" s="11" t="s">
        <v>3416</v>
      </c>
      <c r="AS199" s="11" t="s">
        <v>3887</v>
      </c>
      <c r="AT199" s="11" t="s">
        <v>3933</v>
      </c>
      <c r="AU199" s="11" t="s">
        <v>3934</v>
      </c>
      <c r="AV199" s="11" t="s">
        <v>3937</v>
      </c>
      <c r="AW199" s="11" t="s">
        <v>2574</v>
      </c>
      <c r="AX199" s="11" t="s">
        <v>2593</v>
      </c>
      <c r="AY199" s="11" t="s">
        <v>3950</v>
      </c>
      <c r="AZ199" s="11"/>
      <c r="BA199" s="11"/>
      <c r="BB199" s="11"/>
      <c r="BC199" s="9">
        <v>31192</v>
      </c>
      <c r="BD199" s="11" t="s">
        <v>3937</v>
      </c>
      <c r="BE199" s="9">
        <v>2397</v>
      </c>
      <c r="BF199" s="9">
        <v>2</v>
      </c>
      <c r="BG199" s="11" t="s">
        <v>4639</v>
      </c>
    </row>
    <row r="200" spans="1:59">
      <c r="A200" s="9">
        <v>136002</v>
      </c>
      <c r="B200" s="11" t="s">
        <v>4041</v>
      </c>
      <c r="C200" s="11" t="s">
        <v>4536</v>
      </c>
      <c r="D200" s="11" t="s">
        <v>1288</v>
      </c>
      <c r="E200" s="15">
        <v>20</v>
      </c>
      <c r="F200" s="11" t="s">
        <v>4235</v>
      </c>
      <c r="G200" s="9">
        <v>114.4</v>
      </c>
      <c r="H200" s="15">
        <f t="shared" si="7"/>
        <v>133.84799999999998</v>
      </c>
      <c r="I200" s="15">
        <f t="shared" si="8"/>
        <v>2676.9599999999996</v>
      </c>
      <c r="J200" s="15">
        <v>2676.9599999999996</v>
      </c>
      <c r="K200" s="15"/>
      <c r="L200" s="9"/>
      <c r="M200" s="9">
        <v>0</v>
      </c>
      <c r="N200" s="11" t="s">
        <v>3398</v>
      </c>
      <c r="O200" s="12">
        <v>46232</v>
      </c>
      <c r="P200" s="11" t="s">
        <v>3419</v>
      </c>
      <c r="Q200" s="11" t="s">
        <v>3952</v>
      </c>
      <c r="R200" s="11" t="s">
        <v>3952</v>
      </c>
      <c r="S200" s="11" t="s">
        <v>4221</v>
      </c>
      <c r="T200" s="9">
        <v>139165</v>
      </c>
      <c r="U200" s="9"/>
      <c r="V200" s="9"/>
      <c r="W200" s="11" t="s">
        <v>2465</v>
      </c>
      <c r="X200" s="11" t="s">
        <v>3109</v>
      </c>
      <c r="Y200" s="11" t="s">
        <v>3959</v>
      </c>
      <c r="Z200" s="11" t="s">
        <v>2246</v>
      </c>
      <c r="AA200" s="9">
        <v>0</v>
      </c>
      <c r="AB200" s="9">
        <v>1</v>
      </c>
      <c r="AC200" s="11"/>
      <c r="AD200" s="11" t="s">
        <v>2420</v>
      </c>
      <c r="AE200" s="11" t="s">
        <v>2462</v>
      </c>
      <c r="AF200" s="11" t="s">
        <v>2574</v>
      </c>
      <c r="AG200" s="11" t="s">
        <v>2593</v>
      </c>
      <c r="AH200" s="11" t="s">
        <v>2607</v>
      </c>
      <c r="AI200" s="11"/>
      <c r="AJ200" s="9">
        <v>20</v>
      </c>
      <c r="AK200" s="11" t="s">
        <v>2246</v>
      </c>
      <c r="AL200" s="11" t="s">
        <v>3107</v>
      </c>
      <c r="AM200" s="11"/>
      <c r="AN200" s="11" t="s">
        <v>3257</v>
      </c>
      <c r="AO200" s="11" t="s">
        <v>3257</v>
      </c>
      <c r="AP200" s="11" t="s">
        <v>3400</v>
      </c>
      <c r="AQ200" s="12">
        <v>46232</v>
      </c>
      <c r="AR200" s="11" t="s">
        <v>3416</v>
      </c>
      <c r="AS200" s="11" t="s">
        <v>3887</v>
      </c>
      <c r="AT200" s="11" t="s">
        <v>3933</v>
      </c>
      <c r="AU200" s="11" t="s">
        <v>3934</v>
      </c>
      <c r="AV200" s="11" t="s">
        <v>3937</v>
      </c>
      <c r="AW200" s="11" t="s">
        <v>2574</v>
      </c>
      <c r="AX200" s="11" t="s">
        <v>2593</v>
      </c>
      <c r="AY200" s="11" t="s">
        <v>3950</v>
      </c>
      <c r="AZ200" s="11"/>
      <c r="BA200" s="11"/>
      <c r="BB200" s="11"/>
      <c r="BC200" s="9">
        <v>14796</v>
      </c>
      <c r="BD200" s="11" t="s">
        <v>3937</v>
      </c>
      <c r="BE200" s="9">
        <v>2397</v>
      </c>
      <c r="BF200" s="9">
        <v>1</v>
      </c>
      <c r="BG200" s="11" t="s">
        <v>4639</v>
      </c>
    </row>
    <row r="201" spans="1:59">
      <c r="A201" s="9">
        <v>136001</v>
      </c>
      <c r="B201" s="11" t="s">
        <v>4193</v>
      </c>
      <c r="C201" s="11" t="s">
        <v>4535</v>
      </c>
      <c r="D201" s="11" t="s">
        <v>1287</v>
      </c>
      <c r="E201" s="15">
        <v>5</v>
      </c>
      <c r="F201" s="11" t="s">
        <v>4235</v>
      </c>
      <c r="G201" s="9">
        <v>108333.33</v>
      </c>
      <c r="H201" s="15">
        <f t="shared" si="7"/>
        <v>23.550723913043477</v>
      </c>
      <c r="I201" s="15">
        <f t="shared" si="8"/>
        <v>117.75361956521738</v>
      </c>
      <c r="J201" s="15">
        <v>117.75361956521738</v>
      </c>
      <c r="K201" s="15"/>
      <c r="L201" s="9"/>
      <c r="M201" s="9">
        <v>0</v>
      </c>
      <c r="N201" s="11" t="s">
        <v>3396</v>
      </c>
      <c r="O201" s="12">
        <v>46232</v>
      </c>
      <c r="P201" s="11" t="s">
        <v>3419</v>
      </c>
      <c r="Q201" s="11" t="s">
        <v>3952</v>
      </c>
      <c r="R201" s="11" t="s">
        <v>3952</v>
      </c>
      <c r="S201" s="11" t="s">
        <v>4221</v>
      </c>
      <c r="T201" s="9">
        <v>139168</v>
      </c>
      <c r="U201" s="9"/>
      <c r="V201" s="9"/>
      <c r="W201" s="11" t="s">
        <v>2465</v>
      </c>
      <c r="X201" s="11" t="s">
        <v>3109</v>
      </c>
      <c r="Y201" s="11" t="s">
        <v>3959</v>
      </c>
      <c r="Z201" s="11" t="s">
        <v>2244</v>
      </c>
      <c r="AA201" s="9">
        <v>20</v>
      </c>
      <c r="AB201" s="9">
        <v>3</v>
      </c>
      <c r="AC201" s="11"/>
      <c r="AD201" s="11" t="s">
        <v>2433</v>
      </c>
      <c r="AE201" s="11" t="s">
        <v>2462</v>
      </c>
      <c r="AF201" s="11" t="s">
        <v>2572</v>
      </c>
      <c r="AG201" s="11" t="s">
        <v>2465</v>
      </c>
      <c r="AH201" s="11" t="s">
        <v>2607</v>
      </c>
      <c r="AI201" s="11"/>
      <c r="AJ201" s="9">
        <v>5</v>
      </c>
      <c r="AK201" s="11" t="s">
        <v>2984</v>
      </c>
      <c r="AL201" s="11" t="s">
        <v>3107</v>
      </c>
      <c r="AM201" s="11"/>
      <c r="AN201" s="11" t="s">
        <v>3256</v>
      </c>
      <c r="AO201" s="11" t="s">
        <v>3378</v>
      </c>
      <c r="AP201" s="11"/>
      <c r="AQ201" s="12">
        <v>46232</v>
      </c>
      <c r="AR201" s="11" t="s">
        <v>3416</v>
      </c>
      <c r="AS201" s="11" t="s">
        <v>3886</v>
      </c>
      <c r="AT201" s="11" t="s">
        <v>3933</v>
      </c>
      <c r="AU201" s="11" t="s">
        <v>3934</v>
      </c>
      <c r="AV201" s="11" t="s">
        <v>3937</v>
      </c>
      <c r="AW201" s="11" t="s">
        <v>2572</v>
      </c>
      <c r="AX201" s="11" t="s">
        <v>2465</v>
      </c>
      <c r="AY201" s="11" t="s">
        <v>3948</v>
      </c>
      <c r="AZ201" s="11"/>
      <c r="BA201" s="11"/>
      <c r="BB201" s="11"/>
      <c r="BC201" s="9">
        <v>25911</v>
      </c>
      <c r="BD201" s="11" t="s">
        <v>3937</v>
      </c>
      <c r="BE201" s="9">
        <v>16</v>
      </c>
      <c r="BF201" s="9">
        <v>3</v>
      </c>
      <c r="BG201" s="11" t="s">
        <v>3429</v>
      </c>
    </row>
    <row r="202" spans="1:59">
      <c r="A202" s="9">
        <v>136001</v>
      </c>
      <c r="B202" s="11" t="s">
        <v>4193</v>
      </c>
      <c r="C202" s="11" t="s">
        <v>4534</v>
      </c>
      <c r="D202" s="11" t="s">
        <v>1286</v>
      </c>
      <c r="E202" s="15">
        <v>6</v>
      </c>
      <c r="F202" s="11" t="s">
        <v>4235</v>
      </c>
      <c r="G202" s="9">
        <v>108333.33</v>
      </c>
      <c r="H202" s="15">
        <f t="shared" si="7"/>
        <v>23.550723913043477</v>
      </c>
      <c r="I202" s="15">
        <f t="shared" si="8"/>
        <v>141.30434347826088</v>
      </c>
      <c r="J202" s="15">
        <v>141.30434347826088</v>
      </c>
      <c r="K202" s="15"/>
      <c r="L202" s="9"/>
      <c r="M202" s="9">
        <v>0</v>
      </c>
      <c r="N202" s="11" t="s">
        <v>3396</v>
      </c>
      <c r="O202" s="12">
        <v>46232</v>
      </c>
      <c r="P202" s="11" t="s">
        <v>3419</v>
      </c>
      <c r="Q202" s="11" t="s">
        <v>3952</v>
      </c>
      <c r="R202" s="11" t="s">
        <v>3952</v>
      </c>
      <c r="S202" s="11" t="s">
        <v>4221</v>
      </c>
      <c r="T202" s="9">
        <v>139168</v>
      </c>
      <c r="U202" s="9"/>
      <c r="V202" s="9"/>
      <c r="W202" s="11" t="s">
        <v>2465</v>
      </c>
      <c r="X202" s="11" t="s">
        <v>3109</v>
      </c>
      <c r="Y202" s="11" t="s">
        <v>3959</v>
      </c>
      <c r="Z202" s="11" t="s">
        <v>2243</v>
      </c>
      <c r="AA202" s="9">
        <v>20</v>
      </c>
      <c r="AB202" s="9">
        <v>2</v>
      </c>
      <c r="AC202" s="11"/>
      <c r="AD202" s="11" t="s">
        <v>2427</v>
      </c>
      <c r="AE202" s="11" t="s">
        <v>2462</v>
      </c>
      <c r="AF202" s="11" t="s">
        <v>2572</v>
      </c>
      <c r="AG202" s="11" t="s">
        <v>2465</v>
      </c>
      <c r="AH202" s="11" t="s">
        <v>2607</v>
      </c>
      <c r="AI202" s="11"/>
      <c r="AJ202" s="9">
        <v>6</v>
      </c>
      <c r="AK202" s="11" t="s">
        <v>2244</v>
      </c>
      <c r="AL202" s="11" t="s">
        <v>3107</v>
      </c>
      <c r="AM202" s="11"/>
      <c r="AN202" s="11" t="s">
        <v>3256</v>
      </c>
      <c r="AO202" s="11" t="s">
        <v>3378</v>
      </c>
      <c r="AP202" s="11"/>
      <c r="AQ202" s="12">
        <v>46232</v>
      </c>
      <c r="AR202" s="11" t="s">
        <v>3416</v>
      </c>
      <c r="AS202" s="11" t="s">
        <v>3886</v>
      </c>
      <c r="AT202" s="11" t="s">
        <v>3933</v>
      </c>
      <c r="AU202" s="11" t="s">
        <v>3934</v>
      </c>
      <c r="AV202" s="11" t="s">
        <v>3937</v>
      </c>
      <c r="AW202" s="11" t="s">
        <v>2572</v>
      </c>
      <c r="AX202" s="11" t="s">
        <v>2465</v>
      </c>
      <c r="AY202" s="11" t="s">
        <v>3948</v>
      </c>
      <c r="AZ202" s="11"/>
      <c r="BA202" s="11"/>
      <c r="BB202" s="11"/>
      <c r="BC202" s="9">
        <v>31197</v>
      </c>
      <c r="BD202" s="11" t="s">
        <v>3937</v>
      </c>
      <c r="BE202" s="9">
        <v>16</v>
      </c>
      <c r="BF202" s="9">
        <v>2</v>
      </c>
      <c r="BG202" s="11" t="s">
        <v>3429</v>
      </c>
    </row>
    <row r="203" spans="1:59">
      <c r="A203" s="9">
        <v>136001</v>
      </c>
      <c r="B203" s="11" t="s">
        <v>4193</v>
      </c>
      <c r="C203" s="11" t="s">
        <v>4533</v>
      </c>
      <c r="D203" s="11" t="s">
        <v>1285</v>
      </c>
      <c r="E203" s="15">
        <v>11</v>
      </c>
      <c r="F203" s="11" t="s">
        <v>4235</v>
      </c>
      <c r="G203" s="9">
        <v>108333.33</v>
      </c>
      <c r="H203" s="15">
        <f t="shared" si="7"/>
        <v>23.550723913043477</v>
      </c>
      <c r="I203" s="15">
        <f t="shared" si="8"/>
        <v>259.05796304347825</v>
      </c>
      <c r="J203" s="15">
        <v>259.05796304347825</v>
      </c>
      <c r="K203" s="15"/>
      <c r="L203" s="9"/>
      <c r="M203" s="9">
        <v>0</v>
      </c>
      <c r="N203" s="11" t="s">
        <v>3396</v>
      </c>
      <c r="O203" s="12">
        <v>46232</v>
      </c>
      <c r="P203" s="11" t="s">
        <v>3419</v>
      </c>
      <c r="Q203" s="11" t="s">
        <v>3952</v>
      </c>
      <c r="R203" s="11" t="s">
        <v>3952</v>
      </c>
      <c r="S203" s="11" t="s">
        <v>4221</v>
      </c>
      <c r="T203" s="9">
        <v>139168</v>
      </c>
      <c r="U203" s="9"/>
      <c r="V203" s="9"/>
      <c r="W203" s="11" t="s">
        <v>2465</v>
      </c>
      <c r="X203" s="11" t="s">
        <v>3109</v>
      </c>
      <c r="Y203" s="11" t="s">
        <v>3959</v>
      </c>
      <c r="Z203" s="11" t="s">
        <v>2242</v>
      </c>
      <c r="AA203" s="9">
        <v>20</v>
      </c>
      <c r="AB203" s="9">
        <v>1</v>
      </c>
      <c r="AC203" s="11"/>
      <c r="AD203" s="11" t="s">
        <v>2427</v>
      </c>
      <c r="AE203" s="11" t="s">
        <v>2462</v>
      </c>
      <c r="AF203" s="11" t="s">
        <v>2572</v>
      </c>
      <c r="AG203" s="11" t="s">
        <v>2465</v>
      </c>
      <c r="AH203" s="11" t="s">
        <v>2607</v>
      </c>
      <c r="AI203" s="11"/>
      <c r="AJ203" s="9">
        <v>11</v>
      </c>
      <c r="AK203" s="11" t="s">
        <v>2983</v>
      </c>
      <c r="AL203" s="11" t="s">
        <v>3107</v>
      </c>
      <c r="AM203" s="11"/>
      <c r="AN203" s="11" t="s">
        <v>3256</v>
      </c>
      <c r="AO203" s="11" t="s">
        <v>3378</v>
      </c>
      <c r="AP203" s="11"/>
      <c r="AQ203" s="12">
        <v>46232</v>
      </c>
      <c r="AR203" s="11" t="s">
        <v>3416</v>
      </c>
      <c r="AS203" s="11" t="s">
        <v>3886</v>
      </c>
      <c r="AT203" s="11" t="s">
        <v>3933</v>
      </c>
      <c r="AU203" s="11" t="s">
        <v>3934</v>
      </c>
      <c r="AV203" s="11" t="s">
        <v>3937</v>
      </c>
      <c r="AW203" s="11" t="s">
        <v>2572</v>
      </c>
      <c r="AX203" s="11" t="s">
        <v>2465</v>
      </c>
      <c r="AY203" s="11" t="s">
        <v>3948</v>
      </c>
      <c r="AZ203" s="11"/>
      <c r="BA203" s="11"/>
      <c r="BB203" s="11"/>
      <c r="BC203" s="9">
        <v>13541</v>
      </c>
      <c r="BD203" s="11" t="s">
        <v>3937</v>
      </c>
      <c r="BE203" s="9">
        <v>16</v>
      </c>
      <c r="BF203" s="9">
        <v>1</v>
      </c>
      <c r="BG203" s="11" t="s">
        <v>3429</v>
      </c>
    </row>
    <row r="204" spans="1:59">
      <c r="A204" s="9">
        <v>136000</v>
      </c>
      <c r="B204" s="11" t="s">
        <v>4050</v>
      </c>
      <c r="C204" s="11" t="s">
        <v>4532</v>
      </c>
      <c r="D204" s="11" t="s">
        <v>1284</v>
      </c>
      <c r="E204" s="15">
        <v>4</v>
      </c>
      <c r="F204" s="11" t="s">
        <v>4235</v>
      </c>
      <c r="G204" s="9">
        <v>385000</v>
      </c>
      <c r="H204" s="15">
        <f t="shared" si="7"/>
        <v>83.695652173913047</v>
      </c>
      <c r="I204" s="15">
        <f t="shared" si="8"/>
        <v>334.78260869565219</v>
      </c>
      <c r="J204" s="15">
        <v>334.78260869565219</v>
      </c>
      <c r="K204" s="15"/>
      <c r="L204" s="9"/>
      <c r="M204" s="9">
        <v>0</v>
      </c>
      <c r="N204" s="11" t="s">
        <v>3396</v>
      </c>
      <c r="O204" s="12">
        <v>46232</v>
      </c>
      <c r="P204" s="11" t="s">
        <v>3419</v>
      </c>
      <c r="Q204" s="11" t="s">
        <v>3952</v>
      </c>
      <c r="R204" s="11" t="s">
        <v>3952</v>
      </c>
      <c r="S204" s="11" t="s">
        <v>4221</v>
      </c>
      <c r="T204" s="9">
        <v>139275</v>
      </c>
      <c r="U204" s="9"/>
      <c r="V204" s="9"/>
      <c r="W204" s="11" t="s">
        <v>2465</v>
      </c>
      <c r="X204" s="11" t="s">
        <v>3109</v>
      </c>
      <c r="Y204" s="11" t="s">
        <v>3959</v>
      </c>
      <c r="Z204" s="11" t="s">
        <v>2240</v>
      </c>
      <c r="AA204" s="9">
        <v>20</v>
      </c>
      <c r="AB204" s="9">
        <v>1</v>
      </c>
      <c r="AC204" s="11"/>
      <c r="AD204" s="11" t="s">
        <v>2457</v>
      </c>
      <c r="AE204" s="11" t="s">
        <v>2462</v>
      </c>
      <c r="AF204" s="11" t="s">
        <v>2509</v>
      </c>
      <c r="AG204" s="11" t="s">
        <v>2593</v>
      </c>
      <c r="AH204" s="11" t="s">
        <v>2607</v>
      </c>
      <c r="AI204" s="11"/>
      <c r="AJ204" s="9">
        <v>4</v>
      </c>
      <c r="AK204" s="11" t="s">
        <v>2981</v>
      </c>
      <c r="AL204" s="11" t="s">
        <v>3107</v>
      </c>
      <c r="AM204" s="11"/>
      <c r="AN204" s="11" t="s">
        <v>3255</v>
      </c>
      <c r="AO204" s="11" t="s">
        <v>3377</v>
      </c>
      <c r="AP204" s="11" t="s">
        <v>3400</v>
      </c>
      <c r="AQ204" s="12">
        <v>46232</v>
      </c>
      <c r="AR204" s="11" t="s">
        <v>3416</v>
      </c>
      <c r="AS204" s="11" t="s">
        <v>3885</v>
      </c>
      <c r="AT204" s="11" t="s">
        <v>3933</v>
      </c>
      <c r="AU204" s="11" t="s">
        <v>3934</v>
      </c>
      <c r="AV204" s="11" t="s">
        <v>3937</v>
      </c>
      <c r="AW204" s="11" t="s">
        <v>2509</v>
      </c>
      <c r="AX204" s="11" t="s">
        <v>2593</v>
      </c>
      <c r="AY204" s="11" t="s">
        <v>3948</v>
      </c>
      <c r="AZ204" s="11"/>
      <c r="BA204" s="11"/>
      <c r="BB204" s="11"/>
      <c r="BC204" s="9">
        <v>3980</v>
      </c>
      <c r="BD204" s="11" t="s">
        <v>3937</v>
      </c>
      <c r="BE204" s="9">
        <v>717</v>
      </c>
      <c r="BF204" s="9">
        <v>1</v>
      </c>
      <c r="BG204" s="11" t="s">
        <v>3430</v>
      </c>
    </row>
    <row r="205" spans="1:59">
      <c r="A205" s="9">
        <v>135999</v>
      </c>
      <c r="B205" s="11" t="s">
        <v>3987</v>
      </c>
      <c r="C205" s="11" t="s">
        <v>4261</v>
      </c>
      <c r="D205" s="11" t="s">
        <v>106</v>
      </c>
      <c r="E205" s="15">
        <v>1200</v>
      </c>
      <c r="F205" s="11" t="s">
        <v>4235</v>
      </c>
      <c r="G205" s="9">
        <v>1.06</v>
      </c>
      <c r="H205" s="15">
        <f t="shared" si="7"/>
        <v>1.2402</v>
      </c>
      <c r="I205" s="15">
        <f t="shared" si="8"/>
        <v>1488.24</v>
      </c>
      <c r="J205" s="15">
        <v>1488.24</v>
      </c>
      <c r="K205" s="15"/>
      <c r="L205" s="9"/>
      <c r="M205" s="9">
        <v>0</v>
      </c>
      <c r="N205" s="11" t="s">
        <v>3398</v>
      </c>
      <c r="O205" s="12">
        <v>46232</v>
      </c>
      <c r="P205" s="11" t="s">
        <v>3419</v>
      </c>
      <c r="Q205" s="11" t="s">
        <v>3952</v>
      </c>
      <c r="R205" s="11" t="s">
        <v>3952</v>
      </c>
      <c r="S205" s="11" t="s">
        <v>4221</v>
      </c>
      <c r="T205" s="9">
        <v>139160</v>
      </c>
      <c r="U205" s="9"/>
      <c r="V205" s="9"/>
      <c r="W205" s="11" t="s">
        <v>2465</v>
      </c>
      <c r="X205" s="11" t="s">
        <v>3109</v>
      </c>
      <c r="Y205" s="11" t="s">
        <v>3959</v>
      </c>
      <c r="Z205" s="11" t="s">
        <v>2235</v>
      </c>
      <c r="AA205" s="9">
        <v>0</v>
      </c>
      <c r="AB205" s="9">
        <v>1</v>
      </c>
      <c r="AC205" s="11"/>
      <c r="AD205" s="11" t="s">
        <v>2411</v>
      </c>
      <c r="AE205" s="11" t="s">
        <v>2462</v>
      </c>
      <c r="AF205" s="11" t="s">
        <v>2573</v>
      </c>
      <c r="AG205" s="11" t="s">
        <v>2593</v>
      </c>
      <c r="AH205" s="11" t="s">
        <v>2607</v>
      </c>
      <c r="AI205" s="11"/>
      <c r="AJ205" s="9">
        <v>1200</v>
      </c>
      <c r="AK205" s="11" t="s">
        <v>2235</v>
      </c>
      <c r="AL205" s="11" t="s">
        <v>3107</v>
      </c>
      <c r="AM205" s="11"/>
      <c r="AN205" s="11" t="s">
        <v>3254</v>
      </c>
      <c r="AO205" s="11" t="s">
        <v>3254</v>
      </c>
      <c r="AP205" s="11"/>
      <c r="AQ205" s="12">
        <v>46232</v>
      </c>
      <c r="AR205" s="11" t="s">
        <v>3416</v>
      </c>
      <c r="AS205" s="11" t="s">
        <v>3884</v>
      </c>
      <c r="AT205" s="11" t="s">
        <v>3933</v>
      </c>
      <c r="AU205" s="11" t="s">
        <v>3934</v>
      </c>
      <c r="AV205" s="11" t="s">
        <v>3937</v>
      </c>
      <c r="AW205" s="11" t="s">
        <v>2573</v>
      </c>
      <c r="AX205" s="11" t="s">
        <v>2593</v>
      </c>
      <c r="AY205" s="11" t="s">
        <v>3950</v>
      </c>
      <c r="AZ205" s="11"/>
      <c r="BA205" s="11"/>
      <c r="BB205" s="11"/>
      <c r="BC205" s="9">
        <v>23629</v>
      </c>
      <c r="BD205" s="11" t="s">
        <v>3937</v>
      </c>
      <c r="BE205" s="9">
        <v>2370</v>
      </c>
      <c r="BF205" s="9">
        <v>1</v>
      </c>
      <c r="BG205" s="11" t="s">
        <v>3411</v>
      </c>
    </row>
    <row r="206" spans="1:59">
      <c r="A206" s="9">
        <v>135999</v>
      </c>
      <c r="B206" s="11" t="s">
        <v>3987</v>
      </c>
      <c r="C206" s="11" t="s">
        <v>4262</v>
      </c>
      <c r="D206" s="11" t="s">
        <v>107</v>
      </c>
      <c r="E206" s="15">
        <v>600</v>
      </c>
      <c r="F206" s="11" t="s">
        <v>4235</v>
      </c>
      <c r="G206" s="9">
        <v>1.72</v>
      </c>
      <c r="H206" s="15">
        <f t="shared" si="7"/>
        <v>2.0124</v>
      </c>
      <c r="I206" s="15">
        <f t="shared" si="8"/>
        <v>1207.44</v>
      </c>
      <c r="J206" s="15">
        <v>1207.44</v>
      </c>
      <c r="K206" s="15"/>
      <c r="L206" s="9"/>
      <c r="M206" s="9">
        <v>0</v>
      </c>
      <c r="N206" s="11" t="s">
        <v>3398</v>
      </c>
      <c r="O206" s="12">
        <v>46232</v>
      </c>
      <c r="P206" s="11" t="s">
        <v>3419</v>
      </c>
      <c r="Q206" s="11" t="s">
        <v>3952</v>
      </c>
      <c r="R206" s="11" t="s">
        <v>3952</v>
      </c>
      <c r="S206" s="11" t="s">
        <v>4221</v>
      </c>
      <c r="T206" s="9">
        <v>139160</v>
      </c>
      <c r="U206" s="9"/>
      <c r="V206" s="9"/>
      <c r="W206" s="11" t="s">
        <v>2465</v>
      </c>
      <c r="X206" s="11" t="s">
        <v>3109</v>
      </c>
      <c r="Y206" s="11" t="s">
        <v>3959</v>
      </c>
      <c r="Z206" s="11" t="s">
        <v>2190</v>
      </c>
      <c r="AA206" s="9">
        <v>0</v>
      </c>
      <c r="AB206" s="9">
        <v>2</v>
      </c>
      <c r="AC206" s="11"/>
      <c r="AD206" s="11" t="s">
        <v>2411</v>
      </c>
      <c r="AE206" s="11" t="s">
        <v>2462</v>
      </c>
      <c r="AF206" s="11" t="s">
        <v>2573</v>
      </c>
      <c r="AG206" s="11" t="s">
        <v>2593</v>
      </c>
      <c r="AH206" s="11" t="s">
        <v>2607</v>
      </c>
      <c r="AI206" s="11"/>
      <c r="AJ206" s="9">
        <v>600</v>
      </c>
      <c r="AK206" s="11" t="s">
        <v>2190</v>
      </c>
      <c r="AL206" s="11" t="s">
        <v>3107</v>
      </c>
      <c r="AM206" s="11"/>
      <c r="AN206" s="11" t="s">
        <v>3254</v>
      </c>
      <c r="AO206" s="11" t="s">
        <v>3254</v>
      </c>
      <c r="AP206" s="11"/>
      <c r="AQ206" s="12">
        <v>46232</v>
      </c>
      <c r="AR206" s="11" t="s">
        <v>3416</v>
      </c>
      <c r="AS206" s="11" t="s">
        <v>3884</v>
      </c>
      <c r="AT206" s="11" t="s">
        <v>3933</v>
      </c>
      <c r="AU206" s="11" t="s">
        <v>3934</v>
      </c>
      <c r="AV206" s="11" t="s">
        <v>3937</v>
      </c>
      <c r="AW206" s="11" t="s">
        <v>2573</v>
      </c>
      <c r="AX206" s="11" t="s">
        <v>2593</v>
      </c>
      <c r="AY206" s="11" t="s">
        <v>3950</v>
      </c>
      <c r="AZ206" s="11"/>
      <c r="BA206" s="11"/>
      <c r="BB206" s="11"/>
      <c r="BC206" s="9">
        <v>23630</v>
      </c>
      <c r="BD206" s="11" t="s">
        <v>3937</v>
      </c>
      <c r="BE206" s="9">
        <v>2370</v>
      </c>
      <c r="BF206" s="9">
        <v>2</v>
      </c>
      <c r="BG206" s="11" t="s">
        <v>3411</v>
      </c>
    </row>
    <row r="207" spans="1:59">
      <c r="A207" s="9">
        <v>135999</v>
      </c>
      <c r="B207" s="11" t="s">
        <v>3987</v>
      </c>
      <c r="C207" s="11" t="s">
        <v>4263</v>
      </c>
      <c r="D207" s="11" t="s">
        <v>108</v>
      </c>
      <c r="E207" s="15">
        <v>400</v>
      </c>
      <c r="F207" s="11" t="s">
        <v>4235</v>
      </c>
      <c r="G207" s="9">
        <v>6.7</v>
      </c>
      <c r="H207" s="15">
        <f t="shared" si="7"/>
        <v>7.8389999999999995</v>
      </c>
      <c r="I207" s="15">
        <f t="shared" si="8"/>
        <v>3135.6</v>
      </c>
      <c r="J207" s="15">
        <v>3135.6</v>
      </c>
      <c r="K207" s="15"/>
      <c r="L207" s="9"/>
      <c r="M207" s="9">
        <v>0</v>
      </c>
      <c r="N207" s="11" t="s">
        <v>3398</v>
      </c>
      <c r="O207" s="12">
        <v>46232</v>
      </c>
      <c r="P207" s="11" t="s">
        <v>3419</v>
      </c>
      <c r="Q207" s="11" t="s">
        <v>3952</v>
      </c>
      <c r="R207" s="11" t="s">
        <v>3952</v>
      </c>
      <c r="S207" s="11" t="s">
        <v>4221</v>
      </c>
      <c r="T207" s="9">
        <v>139160</v>
      </c>
      <c r="U207" s="9"/>
      <c r="V207" s="9"/>
      <c r="W207" s="11" t="s">
        <v>2465</v>
      </c>
      <c r="X207" s="11" t="s">
        <v>3109</v>
      </c>
      <c r="Y207" s="11" t="s">
        <v>3959</v>
      </c>
      <c r="Z207" s="11" t="s">
        <v>2236</v>
      </c>
      <c r="AA207" s="9">
        <v>0</v>
      </c>
      <c r="AB207" s="9">
        <v>3</v>
      </c>
      <c r="AC207" s="11"/>
      <c r="AD207" s="11" t="s">
        <v>2411</v>
      </c>
      <c r="AE207" s="11" t="s">
        <v>2462</v>
      </c>
      <c r="AF207" s="11" t="s">
        <v>2573</v>
      </c>
      <c r="AG207" s="11" t="s">
        <v>2593</v>
      </c>
      <c r="AH207" s="11" t="s">
        <v>2607</v>
      </c>
      <c r="AI207" s="11"/>
      <c r="AJ207" s="9">
        <v>400</v>
      </c>
      <c r="AK207" s="11" t="s">
        <v>2236</v>
      </c>
      <c r="AL207" s="11" t="s">
        <v>3107</v>
      </c>
      <c r="AM207" s="11"/>
      <c r="AN207" s="11" t="s">
        <v>3254</v>
      </c>
      <c r="AO207" s="11" t="s">
        <v>3254</v>
      </c>
      <c r="AP207" s="11"/>
      <c r="AQ207" s="12">
        <v>46232</v>
      </c>
      <c r="AR207" s="11" t="s">
        <v>3416</v>
      </c>
      <c r="AS207" s="11" t="s">
        <v>3884</v>
      </c>
      <c r="AT207" s="11" t="s">
        <v>3933</v>
      </c>
      <c r="AU207" s="11" t="s">
        <v>3934</v>
      </c>
      <c r="AV207" s="11" t="s">
        <v>3937</v>
      </c>
      <c r="AW207" s="11" t="s">
        <v>2573</v>
      </c>
      <c r="AX207" s="11" t="s">
        <v>2593</v>
      </c>
      <c r="AY207" s="11" t="s">
        <v>3950</v>
      </c>
      <c r="AZ207" s="11"/>
      <c r="BA207" s="11"/>
      <c r="BB207" s="11"/>
      <c r="BC207" s="9">
        <v>23631</v>
      </c>
      <c r="BD207" s="11" t="s">
        <v>3937</v>
      </c>
      <c r="BE207" s="9">
        <v>2370</v>
      </c>
      <c r="BF207" s="9">
        <v>3</v>
      </c>
      <c r="BG207" s="11" t="s">
        <v>3411</v>
      </c>
    </row>
    <row r="208" spans="1:59">
      <c r="A208" s="9">
        <v>135999</v>
      </c>
      <c r="B208" s="11" t="s">
        <v>3987</v>
      </c>
      <c r="C208" s="11" t="s">
        <v>110</v>
      </c>
      <c r="D208" s="11" t="s">
        <v>110</v>
      </c>
      <c r="E208" s="15">
        <v>10</v>
      </c>
      <c r="F208" s="11" t="s">
        <v>4235</v>
      </c>
      <c r="G208" s="9">
        <v>12.84</v>
      </c>
      <c r="H208" s="15">
        <f t="shared" si="7"/>
        <v>15.022799999999998</v>
      </c>
      <c r="I208" s="15">
        <f t="shared" si="8"/>
        <v>150.22799999999998</v>
      </c>
      <c r="J208" s="15">
        <v>150.22799999999998</v>
      </c>
      <c r="K208" s="15"/>
      <c r="L208" s="9"/>
      <c r="M208" s="9">
        <v>0</v>
      </c>
      <c r="N208" s="11" t="s">
        <v>3398</v>
      </c>
      <c r="O208" s="12">
        <v>46232</v>
      </c>
      <c r="P208" s="11" t="s">
        <v>3419</v>
      </c>
      <c r="Q208" s="11" t="s">
        <v>3952</v>
      </c>
      <c r="R208" s="11" t="s">
        <v>3952</v>
      </c>
      <c r="S208" s="11" t="s">
        <v>4221</v>
      </c>
      <c r="T208" s="9">
        <v>139160</v>
      </c>
      <c r="U208" s="9"/>
      <c r="V208" s="9"/>
      <c r="W208" s="11" t="s">
        <v>2465</v>
      </c>
      <c r="X208" s="11" t="s">
        <v>3109</v>
      </c>
      <c r="Y208" s="11" t="s">
        <v>3959</v>
      </c>
      <c r="Z208" s="11" t="s">
        <v>2239</v>
      </c>
      <c r="AA208" s="9">
        <v>0</v>
      </c>
      <c r="AB208" s="9">
        <v>6</v>
      </c>
      <c r="AC208" s="11"/>
      <c r="AD208" s="11" t="s">
        <v>2415</v>
      </c>
      <c r="AE208" s="11" t="s">
        <v>2462</v>
      </c>
      <c r="AF208" s="11" t="s">
        <v>2573</v>
      </c>
      <c r="AG208" s="11" t="s">
        <v>2593</v>
      </c>
      <c r="AH208" s="11" t="s">
        <v>2607</v>
      </c>
      <c r="AI208" s="11"/>
      <c r="AJ208" s="9">
        <v>10</v>
      </c>
      <c r="AK208" s="11" t="s">
        <v>2239</v>
      </c>
      <c r="AL208" s="11" t="s">
        <v>3107</v>
      </c>
      <c r="AM208" s="11"/>
      <c r="AN208" s="11" t="s">
        <v>3254</v>
      </c>
      <c r="AO208" s="11" t="s">
        <v>3254</v>
      </c>
      <c r="AP208" s="11"/>
      <c r="AQ208" s="12">
        <v>46232</v>
      </c>
      <c r="AR208" s="11" t="s">
        <v>3416</v>
      </c>
      <c r="AS208" s="11" t="s">
        <v>3884</v>
      </c>
      <c r="AT208" s="11" t="s">
        <v>3933</v>
      </c>
      <c r="AU208" s="11" t="s">
        <v>3934</v>
      </c>
      <c r="AV208" s="11" t="s">
        <v>3937</v>
      </c>
      <c r="AW208" s="11" t="s">
        <v>2573</v>
      </c>
      <c r="AX208" s="11" t="s">
        <v>2593</v>
      </c>
      <c r="AY208" s="11" t="s">
        <v>3950</v>
      </c>
      <c r="AZ208" s="11"/>
      <c r="BA208" s="11"/>
      <c r="BB208" s="11"/>
      <c r="BC208" s="9">
        <v>23634</v>
      </c>
      <c r="BD208" s="11" t="s">
        <v>3937</v>
      </c>
      <c r="BE208" s="9">
        <v>2370</v>
      </c>
      <c r="BF208" s="9">
        <v>6</v>
      </c>
      <c r="BG208" s="11" t="s">
        <v>3411</v>
      </c>
    </row>
    <row r="209" spans="1:59">
      <c r="A209" s="9">
        <v>135999</v>
      </c>
      <c r="B209" s="11" t="s">
        <v>3987</v>
      </c>
      <c r="C209" s="11" t="s">
        <v>109</v>
      </c>
      <c r="D209" s="11" t="s">
        <v>109</v>
      </c>
      <c r="E209" s="15">
        <v>40</v>
      </c>
      <c r="F209" s="11" t="s">
        <v>4235</v>
      </c>
      <c r="G209" s="9">
        <v>16.899999999999999</v>
      </c>
      <c r="H209" s="15">
        <f t="shared" si="7"/>
        <v>19.772999999999996</v>
      </c>
      <c r="I209" s="15">
        <f t="shared" si="8"/>
        <v>790.91999999999985</v>
      </c>
      <c r="J209" s="15">
        <v>790.91999999999985</v>
      </c>
      <c r="K209" s="15"/>
      <c r="L209" s="9"/>
      <c r="M209" s="9">
        <v>0</v>
      </c>
      <c r="N209" s="11" t="s">
        <v>3398</v>
      </c>
      <c r="O209" s="12">
        <v>46232</v>
      </c>
      <c r="P209" s="11" t="s">
        <v>3419</v>
      </c>
      <c r="Q209" s="11" t="s">
        <v>3952</v>
      </c>
      <c r="R209" s="11" t="s">
        <v>3952</v>
      </c>
      <c r="S209" s="11" t="s">
        <v>4221</v>
      </c>
      <c r="T209" s="9">
        <v>139160</v>
      </c>
      <c r="U209" s="9"/>
      <c r="V209" s="9"/>
      <c r="W209" s="11" t="s">
        <v>2465</v>
      </c>
      <c r="X209" s="11" t="s">
        <v>3109</v>
      </c>
      <c r="Y209" s="11" t="s">
        <v>3959</v>
      </c>
      <c r="Z209" s="11" t="s">
        <v>2238</v>
      </c>
      <c r="AA209" s="9">
        <v>0</v>
      </c>
      <c r="AB209" s="9">
        <v>5</v>
      </c>
      <c r="AC209" s="11"/>
      <c r="AD209" s="11" t="s">
        <v>2411</v>
      </c>
      <c r="AE209" s="11" t="s">
        <v>2462</v>
      </c>
      <c r="AF209" s="11" t="s">
        <v>2573</v>
      </c>
      <c r="AG209" s="11" t="s">
        <v>2593</v>
      </c>
      <c r="AH209" s="11" t="s">
        <v>2607</v>
      </c>
      <c r="AI209" s="11"/>
      <c r="AJ209" s="9">
        <v>40</v>
      </c>
      <c r="AK209" s="11" t="s">
        <v>2238</v>
      </c>
      <c r="AL209" s="11" t="s">
        <v>3107</v>
      </c>
      <c r="AM209" s="11"/>
      <c r="AN209" s="11" t="s">
        <v>3254</v>
      </c>
      <c r="AO209" s="11" t="s">
        <v>3254</v>
      </c>
      <c r="AP209" s="11"/>
      <c r="AQ209" s="12">
        <v>46232</v>
      </c>
      <c r="AR209" s="11" t="s">
        <v>3416</v>
      </c>
      <c r="AS209" s="11" t="s">
        <v>3884</v>
      </c>
      <c r="AT209" s="11" t="s">
        <v>3933</v>
      </c>
      <c r="AU209" s="11" t="s">
        <v>3934</v>
      </c>
      <c r="AV209" s="11" t="s">
        <v>3937</v>
      </c>
      <c r="AW209" s="11" t="s">
        <v>2573</v>
      </c>
      <c r="AX209" s="11" t="s">
        <v>2593</v>
      </c>
      <c r="AY209" s="11" t="s">
        <v>3950</v>
      </c>
      <c r="AZ209" s="11"/>
      <c r="BA209" s="11"/>
      <c r="BB209" s="11"/>
      <c r="BC209" s="9">
        <v>23633</v>
      </c>
      <c r="BD209" s="11" t="s">
        <v>3937</v>
      </c>
      <c r="BE209" s="9">
        <v>2370</v>
      </c>
      <c r="BF209" s="9">
        <v>5</v>
      </c>
      <c r="BG209" s="11" t="s">
        <v>3411</v>
      </c>
    </row>
    <row r="210" spans="1:59">
      <c r="A210" s="9">
        <v>135999</v>
      </c>
      <c r="B210" s="11" t="s">
        <v>3987</v>
      </c>
      <c r="C210" s="11" t="s">
        <v>4264</v>
      </c>
      <c r="D210" s="11" t="s">
        <v>111</v>
      </c>
      <c r="E210" s="15">
        <v>400</v>
      </c>
      <c r="F210" s="11" t="s">
        <v>4235</v>
      </c>
      <c r="G210" s="9">
        <v>94.63</v>
      </c>
      <c r="H210" s="15">
        <f t="shared" si="7"/>
        <v>110.71709999999999</v>
      </c>
      <c r="I210" s="15">
        <f t="shared" si="8"/>
        <v>44286.84</v>
      </c>
      <c r="J210" s="15">
        <v>44286.84</v>
      </c>
      <c r="K210" s="15"/>
      <c r="L210" s="9"/>
      <c r="M210" s="9">
        <v>0</v>
      </c>
      <c r="N210" s="11" t="s">
        <v>3398</v>
      </c>
      <c r="O210" s="12">
        <v>46232</v>
      </c>
      <c r="P210" s="11" t="s">
        <v>3419</v>
      </c>
      <c r="Q210" s="11" t="s">
        <v>3952</v>
      </c>
      <c r="R210" s="11" t="s">
        <v>3952</v>
      </c>
      <c r="S210" s="11" t="s">
        <v>4221</v>
      </c>
      <c r="T210" s="9">
        <v>139160</v>
      </c>
      <c r="U210" s="9"/>
      <c r="V210" s="9"/>
      <c r="W210" s="11" t="s">
        <v>2465</v>
      </c>
      <c r="X210" s="11" t="s">
        <v>3109</v>
      </c>
      <c r="Y210" s="11" t="s">
        <v>3959</v>
      </c>
      <c r="Z210" s="11" t="s">
        <v>2237</v>
      </c>
      <c r="AA210" s="9">
        <v>0</v>
      </c>
      <c r="AB210" s="9">
        <v>4</v>
      </c>
      <c r="AC210" s="11"/>
      <c r="AD210" s="11" t="s">
        <v>2411</v>
      </c>
      <c r="AE210" s="11" t="s">
        <v>2462</v>
      </c>
      <c r="AF210" s="11" t="s">
        <v>2573</v>
      </c>
      <c r="AG210" s="11" t="s">
        <v>2593</v>
      </c>
      <c r="AH210" s="11" t="s">
        <v>2607</v>
      </c>
      <c r="AI210" s="11"/>
      <c r="AJ210" s="9">
        <v>400</v>
      </c>
      <c r="AK210" s="11" t="s">
        <v>2237</v>
      </c>
      <c r="AL210" s="11" t="s">
        <v>3107</v>
      </c>
      <c r="AM210" s="11"/>
      <c r="AN210" s="11" t="s">
        <v>3254</v>
      </c>
      <c r="AO210" s="11" t="s">
        <v>3254</v>
      </c>
      <c r="AP210" s="11"/>
      <c r="AQ210" s="12">
        <v>46232</v>
      </c>
      <c r="AR210" s="11" t="s">
        <v>3416</v>
      </c>
      <c r="AS210" s="11" t="s">
        <v>3884</v>
      </c>
      <c r="AT210" s="11" t="s">
        <v>3933</v>
      </c>
      <c r="AU210" s="11" t="s">
        <v>3934</v>
      </c>
      <c r="AV210" s="11" t="s">
        <v>3937</v>
      </c>
      <c r="AW210" s="11" t="s">
        <v>2573</v>
      </c>
      <c r="AX210" s="11" t="s">
        <v>2593</v>
      </c>
      <c r="AY210" s="11" t="s">
        <v>3950</v>
      </c>
      <c r="AZ210" s="11"/>
      <c r="BA210" s="11"/>
      <c r="BB210" s="11"/>
      <c r="BC210" s="9">
        <v>23632</v>
      </c>
      <c r="BD210" s="11" t="s">
        <v>3937</v>
      </c>
      <c r="BE210" s="9">
        <v>2370</v>
      </c>
      <c r="BF210" s="9">
        <v>4</v>
      </c>
      <c r="BG210" s="11" t="s">
        <v>3411</v>
      </c>
    </row>
    <row r="211" spans="1:59">
      <c r="A211" s="9">
        <v>135998</v>
      </c>
      <c r="B211" s="11" t="s">
        <v>4192</v>
      </c>
      <c r="C211" s="11" t="s">
        <v>4531</v>
      </c>
      <c r="D211" s="11" t="s">
        <v>1283</v>
      </c>
      <c r="E211" s="15">
        <v>5</v>
      </c>
      <c r="F211" s="11" t="s">
        <v>4235</v>
      </c>
      <c r="G211" s="9">
        <v>38600</v>
      </c>
      <c r="H211" s="15">
        <f t="shared" si="7"/>
        <v>8.3913043478260878</v>
      </c>
      <c r="I211" s="15">
        <f t="shared" si="8"/>
        <v>41.956521739130437</v>
      </c>
      <c r="J211" s="15">
        <v>41.956521739130437</v>
      </c>
      <c r="K211" s="15"/>
      <c r="L211" s="9"/>
      <c r="M211" s="9">
        <v>0</v>
      </c>
      <c r="N211" s="11" t="s">
        <v>3396</v>
      </c>
      <c r="O211" s="12">
        <v>46232</v>
      </c>
      <c r="P211" s="11" t="s">
        <v>3419</v>
      </c>
      <c r="Q211" s="11" t="s">
        <v>3952</v>
      </c>
      <c r="R211" s="11" t="s">
        <v>3952</v>
      </c>
      <c r="S211" s="11" t="s">
        <v>4221</v>
      </c>
      <c r="T211" s="9">
        <v>139196</v>
      </c>
      <c r="U211" s="9"/>
      <c r="V211" s="9"/>
      <c r="W211" s="11" t="s">
        <v>2465</v>
      </c>
      <c r="X211" s="11" t="s">
        <v>3109</v>
      </c>
      <c r="Y211" s="11" t="s">
        <v>3959</v>
      </c>
      <c r="Z211" s="11" t="s">
        <v>2234</v>
      </c>
      <c r="AA211" s="9">
        <v>20</v>
      </c>
      <c r="AB211" s="9">
        <v>1</v>
      </c>
      <c r="AC211" s="11"/>
      <c r="AD211" s="11" t="s">
        <v>2456</v>
      </c>
      <c r="AE211" s="11" t="s">
        <v>2462</v>
      </c>
      <c r="AF211" s="11" t="s">
        <v>2572</v>
      </c>
      <c r="AG211" s="11" t="s">
        <v>2465</v>
      </c>
      <c r="AH211" s="11" t="s">
        <v>2607</v>
      </c>
      <c r="AI211" s="11"/>
      <c r="AJ211" s="9">
        <v>5</v>
      </c>
      <c r="AK211" s="11" t="s">
        <v>2980</v>
      </c>
      <c r="AL211" s="11" t="s">
        <v>3107</v>
      </c>
      <c r="AM211" s="11"/>
      <c r="AN211" s="11" t="s">
        <v>2980</v>
      </c>
      <c r="AO211" s="11" t="s">
        <v>2234</v>
      </c>
      <c r="AP211" s="11" t="s">
        <v>3400</v>
      </c>
      <c r="AQ211" s="12">
        <v>46232</v>
      </c>
      <c r="AR211" s="11" t="s">
        <v>3416</v>
      </c>
      <c r="AS211" s="11" t="s">
        <v>3883</v>
      </c>
      <c r="AT211" s="11" t="s">
        <v>3933</v>
      </c>
      <c r="AU211" s="11" t="s">
        <v>3934</v>
      </c>
      <c r="AV211" s="11" t="s">
        <v>3937</v>
      </c>
      <c r="AW211" s="11" t="s">
        <v>2572</v>
      </c>
      <c r="AX211" s="11" t="s">
        <v>2465</v>
      </c>
      <c r="AY211" s="11" t="s">
        <v>3948</v>
      </c>
      <c r="AZ211" s="11"/>
      <c r="BA211" s="11"/>
      <c r="BB211" s="11"/>
      <c r="BC211" s="9">
        <v>4086</v>
      </c>
      <c r="BD211" s="11" t="s">
        <v>3937</v>
      </c>
      <c r="BE211" s="9">
        <v>4053</v>
      </c>
      <c r="BF211" s="9">
        <v>1</v>
      </c>
      <c r="BG211" s="11" t="s">
        <v>3429</v>
      </c>
    </row>
    <row r="212" spans="1:59">
      <c r="A212" s="9">
        <v>135997</v>
      </c>
      <c r="B212" s="11" t="s">
        <v>4011</v>
      </c>
      <c r="C212" s="11" t="s">
        <v>4267</v>
      </c>
      <c r="D212" s="11" t="s">
        <v>1282</v>
      </c>
      <c r="E212" s="15">
        <v>45</v>
      </c>
      <c r="F212" s="11" t="s">
        <v>4235</v>
      </c>
      <c r="G212" s="9">
        <v>79166.67</v>
      </c>
      <c r="H212" s="15">
        <f t="shared" si="7"/>
        <v>17.210145652173914</v>
      </c>
      <c r="I212" s="15">
        <f t="shared" si="8"/>
        <v>774.45655434782611</v>
      </c>
      <c r="J212" s="15">
        <v>774.45655434782611</v>
      </c>
      <c r="K212" s="15"/>
      <c r="L212" s="9"/>
      <c r="M212" s="9">
        <v>0</v>
      </c>
      <c r="N212" s="11" t="s">
        <v>3396</v>
      </c>
      <c r="O212" s="12">
        <v>46232</v>
      </c>
      <c r="P212" s="11" t="s">
        <v>3419</v>
      </c>
      <c r="Q212" s="11" t="s">
        <v>3952</v>
      </c>
      <c r="R212" s="11" t="s">
        <v>3952</v>
      </c>
      <c r="S212" s="11" t="s">
        <v>4215</v>
      </c>
      <c r="T212" s="9">
        <v>139287</v>
      </c>
      <c r="U212" s="9"/>
      <c r="V212" s="9"/>
      <c r="W212" s="11" t="s">
        <v>2464</v>
      </c>
      <c r="X212" s="11" t="s">
        <v>3108</v>
      </c>
      <c r="Y212" s="11" t="s">
        <v>3958</v>
      </c>
      <c r="Z212" s="11" t="s">
        <v>2233</v>
      </c>
      <c r="AA212" s="9">
        <v>20</v>
      </c>
      <c r="AB212" s="9">
        <v>2</v>
      </c>
      <c r="AC212" s="11"/>
      <c r="AD212" s="11" t="s">
        <v>2418</v>
      </c>
      <c r="AE212" s="11" t="s">
        <v>2462</v>
      </c>
      <c r="AF212" s="11" t="s">
        <v>2473</v>
      </c>
      <c r="AG212" s="11" t="s">
        <v>2586</v>
      </c>
      <c r="AH212" s="11" t="s">
        <v>2607</v>
      </c>
      <c r="AI212" s="11"/>
      <c r="AJ212" s="9">
        <v>45</v>
      </c>
      <c r="AK212" s="11" t="s">
        <v>2979</v>
      </c>
      <c r="AL212" s="11" t="s">
        <v>3107</v>
      </c>
      <c r="AM212" s="11"/>
      <c r="AN212" s="11" t="s">
        <v>3253</v>
      </c>
      <c r="AO212" s="11" t="s">
        <v>3376</v>
      </c>
      <c r="AP212" s="11"/>
      <c r="AQ212" s="12">
        <v>46232</v>
      </c>
      <c r="AR212" s="11" t="s">
        <v>3416</v>
      </c>
      <c r="AS212" s="11" t="s">
        <v>3882</v>
      </c>
      <c r="AT212" s="11" t="s">
        <v>3933</v>
      </c>
      <c r="AU212" s="11" t="s">
        <v>3933</v>
      </c>
      <c r="AV212" s="11" t="s">
        <v>3939</v>
      </c>
      <c r="AW212" s="11" t="s">
        <v>2473</v>
      </c>
      <c r="AX212" s="11" t="s">
        <v>2586</v>
      </c>
      <c r="AY212" s="11" t="s">
        <v>3948</v>
      </c>
      <c r="AZ212" s="11"/>
      <c r="BA212" s="11"/>
      <c r="BB212" s="11"/>
      <c r="BC212" s="9">
        <v>12682</v>
      </c>
      <c r="BD212" s="11" t="s">
        <v>3939</v>
      </c>
      <c r="BE212" s="9">
        <v>2707</v>
      </c>
      <c r="BF212" s="9">
        <v>2</v>
      </c>
      <c r="BG212" s="11" t="s">
        <v>3424</v>
      </c>
    </row>
    <row r="213" spans="1:59">
      <c r="A213" s="9">
        <v>135997</v>
      </c>
      <c r="B213" s="11" t="s">
        <v>4011</v>
      </c>
      <c r="C213" s="11" t="s">
        <v>4274</v>
      </c>
      <c r="D213" s="11" t="s">
        <v>1281</v>
      </c>
      <c r="E213" s="15">
        <v>1</v>
      </c>
      <c r="F213" s="11" t="s">
        <v>4237</v>
      </c>
      <c r="G213" s="9">
        <v>375000</v>
      </c>
      <c r="H213" s="15">
        <f t="shared" si="7"/>
        <v>81.521739130434781</v>
      </c>
      <c r="I213" s="15">
        <f t="shared" si="8"/>
        <v>81.521739130434781</v>
      </c>
      <c r="J213" s="15">
        <v>81.521739130434781</v>
      </c>
      <c r="K213" s="15"/>
      <c r="L213" s="9"/>
      <c r="M213" s="9">
        <v>0</v>
      </c>
      <c r="N213" s="11" t="s">
        <v>3396</v>
      </c>
      <c r="O213" s="12">
        <v>46232</v>
      </c>
      <c r="P213" s="11" t="s">
        <v>3419</v>
      </c>
      <c r="Q213" s="11" t="s">
        <v>3952</v>
      </c>
      <c r="R213" s="11" t="s">
        <v>3952</v>
      </c>
      <c r="S213" s="11" t="s">
        <v>4215</v>
      </c>
      <c r="T213" s="9">
        <v>139287</v>
      </c>
      <c r="U213" s="9"/>
      <c r="V213" s="9"/>
      <c r="W213" s="11" t="s">
        <v>2464</v>
      </c>
      <c r="X213" s="11" t="s">
        <v>3108</v>
      </c>
      <c r="Y213" s="11" t="s">
        <v>3958</v>
      </c>
      <c r="Z213" s="11" t="s">
        <v>2102</v>
      </c>
      <c r="AA213" s="9">
        <v>20</v>
      </c>
      <c r="AB213" s="9">
        <v>1</v>
      </c>
      <c r="AC213" s="11"/>
      <c r="AD213" s="11" t="s">
        <v>2405</v>
      </c>
      <c r="AE213" s="11" t="s">
        <v>2463</v>
      </c>
      <c r="AF213" s="11" t="s">
        <v>2473</v>
      </c>
      <c r="AG213" s="11" t="s">
        <v>2586</v>
      </c>
      <c r="AH213" s="11" t="s">
        <v>2607</v>
      </c>
      <c r="AI213" s="11"/>
      <c r="AJ213" s="9">
        <v>1</v>
      </c>
      <c r="AK213" s="11" t="s">
        <v>2978</v>
      </c>
      <c r="AL213" s="11" t="s">
        <v>3107</v>
      </c>
      <c r="AM213" s="11"/>
      <c r="AN213" s="11" t="s">
        <v>3253</v>
      </c>
      <c r="AO213" s="11" t="s">
        <v>3376</v>
      </c>
      <c r="AP213" s="11"/>
      <c r="AQ213" s="12">
        <v>46232</v>
      </c>
      <c r="AR213" s="11" t="s">
        <v>3416</v>
      </c>
      <c r="AS213" s="11" t="s">
        <v>3882</v>
      </c>
      <c r="AT213" s="11" t="s">
        <v>3933</v>
      </c>
      <c r="AU213" s="11" t="s">
        <v>3933</v>
      </c>
      <c r="AV213" s="11" t="s">
        <v>3939</v>
      </c>
      <c r="AW213" s="11" t="s">
        <v>2473</v>
      </c>
      <c r="AX213" s="11" t="s">
        <v>2586</v>
      </c>
      <c r="AY213" s="11" t="s">
        <v>3948</v>
      </c>
      <c r="AZ213" s="11"/>
      <c r="BA213" s="11"/>
      <c r="BB213" s="11"/>
      <c r="BC213" s="9">
        <v>11533</v>
      </c>
      <c r="BD213" s="11" t="s">
        <v>3939</v>
      </c>
      <c r="BE213" s="9">
        <v>2707</v>
      </c>
      <c r="BF213" s="9">
        <v>1</v>
      </c>
      <c r="BG213" s="11" t="s">
        <v>3424</v>
      </c>
    </row>
    <row r="214" spans="1:59">
      <c r="A214" s="9">
        <v>135996</v>
      </c>
      <c r="B214" s="11" t="s">
        <v>4191</v>
      </c>
      <c r="C214" s="11" t="s">
        <v>4530</v>
      </c>
      <c r="D214" s="11" t="s">
        <v>1280</v>
      </c>
      <c r="E214" s="15">
        <v>1</v>
      </c>
      <c r="F214" s="11" t="s">
        <v>4235</v>
      </c>
      <c r="G214" s="9">
        <v>5978350</v>
      </c>
      <c r="H214" s="15">
        <f t="shared" si="7"/>
        <v>1299.641304347826</v>
      </c>
      <c r="I214" s="15">
        <f t="shared" si="8"/>
        <v>1299.641304347826</v>
      </c>
      <c r="J214" s="15">
        <v>1299.641304347826</v>
      </c>
      <c r="K214" s="15"/>
      <c r="L214" s="9"/>
      <c r="M214" s="9">
        <v>0</v>
      </c>
      <c r="N214" s="11" t="s">
        <v>3396</v>
      </c>
      <c r="O214" s="12">
        <v>46232</v>
      </c>
      <c r="P214" s="11" t="s">
        <v>3419</v>
      </c>
      <c r="Q214" s="11" t="s">
        <v>3952</v>
      </c>
      <c r="R214" s="11" t="s">
        <v>3952</v>
      </c>
      <c r="S214" s="11" t="s">
        <v>4226</v>
      </c>
      <c r="T214" s="9">
        <v>139201</v>
      </c>
      <c r="U214" s="9"/>
      <c r="V214" s="9"/>
      <c r="W214" s="11" t="s">
        <v>2465</v>
      </c>
      <c r="X214" s="11" t="s">
        <v>3109</v>
      </c>
      <c r="Y214" s="11" t="s">
        <v>3959</v>
      </c>
      <c r="Z214" s="11" t="s">
        <v>2232</v>
      </c>
      <c r="AA214" s="9">
        <v>0</v>
      </c>
      <c r="AB214" s="9">
        <v>1</v>
      </c>
      <c r="AC214" s="11"/>
      <c r="AD214" s="11" t="s">
        <v>2455</v>
      </c>
      <c r="AE214" s="11" t="s">
        <v>2462</v>
      </c>
      <c r="AF214" s="11" t="s">
        <v>2571</v>
      </c>
      <c r="AG214" s="11" t="s">
        <v>2604</v>
      </c>
      <c r="AH214" s="11" t="s">
        <v>2607</v>
      </c>
      <c r="AI214" s="11"/>
      <c r="AJ214" s="9">
        <v>1</v>
      </c>
      <c r="AK214" s="11" t="s">
        <v>2232</v>
      </c>
      <c r="AL214" s="11" t="s">
        <v>3107</v>
      </c>
      <c r="AM214" s="11"/>
      <c r="AN214" s="11" t="s">
        <v>2232</v>
      </c>
      <c r="AO214" s="11" t="s">
        <v>2232</v>
      </c>
      <c r="AP214" s="11"/>
      <c r="AQ214" s="12">
        <v>46232</v>
      </c>
      <c r="AR214" s="11" t="s">
        <v>3416</v>
      </c>
      <c r="AS214" s="11" t="s">
        <v>3881</v>
      </c>
      <c r="AT214" s="11" t="s">
        <v>3933</v>
      </c>
      <c r="AU214" s="11" t="s">
        <v>3933</v>
      </c>
      <c r="AV214" s="11" t="s">
        <v>3937</v>
      </c>
      <c r="AW214" s="11" t="s">
        <v>2571</v>
      </c>
      <c r="AX214" s="11" t="s">
        <v>2604</v>
      </c>
      <c r="AY214" s="11" t="s">
        <v>3948</v>
      </c>
      <c r="AZ214" s="11"/>
      <c r="BA214" s="11"/>
      <c r="BB214" s="11"/>
      <c r="BC214" s="9">
        <v>1522</v>
      </c>
      <c r="BD214" s="11" t="s">
        <v>3937</v>
      </c>
      <c r="BE214" s="9">
        <v>2760</v>
      </c>
      <c r="BF214" s="9">
        <v>1</v>
      </c>
      <c r="BG214" s="11" t="s">
        <v>3416</v>
      </c>
    </row>
    <row r="215" spans="1:59">
      <c r="A215" s="9">
        <v>135995</v>
      </c>
      <c r="B215" s="11" t="s">
        <v>4190</v>
      </c>
      <c r="C215" s="11" t="s">
        <v>4270</v>
      </c>
      <c r="D215" s="11" t="s">
        <v>1279</v>
      </c>
      <c r="E215" s="15">
        <v>3</v>
      </c>
      <c r="F215" s="11" t="s">
        <v>4235</v>
      </c>
      <c r="G215" s="9">
        <v>3000000</v>
      </c>
      <c r="H215" s="15">
        <f t="shared" si="7"/>
        <v>652.17391304347825</v>
      </c>
      <c r="I215" s="15">
        <f t="shared" si="8"/>
        <v>1956.5217391304348</v>
      </c>
      <c r="J215" s="15">
        <v>1956.5217391304348</v>
      </c>
      <c r="K215" s="15"/>
      <c r="L215" s="9"/>
      <c r="M215" s="9">
        <v>0</v>
      </c>
      <c r="N215" s="11" t="s">
        <v>3396</v>
      </c>
      <c r="O215" s="12">
        <v>46232</v>
      </c>
      <c r="P215" s="11" t="s">
        <v>3419</v>
      </c>
      <c r="Q215" s="11" t="s">
        <v>3952</v>
      </c>
      <c r="R215" s="11" t="s">
        <v>3952</v>
      </c>
      <c r="S215" s="11" t="s">
        <v>4212</v>
      </c>
      <c r="T215" s="9">
        <v>139228</v>
      </c>
      <c r="U215" s="9"/>
      <c r="V215" s="9"/>
      <c r="W215" s="11" t="s">
        <v>2464</v>
      </c>
      <c r="X215" s="11" t="s">
        <v>3108</v>
      </c>
      <c r="Y215" s="11" t="s">
        <v>3958</v>
      </c>
      <c r="Z215" s="11" t="s">
        <v>1596</v>
      </c>
      <c r="AA215" s="9">
        <v>0</v>
      </c>
      <c r="AB215" s="9">
        <v>1</v>
      </c>
      <c r="AC215" s="11"/>
      <c r="AD215" s="11" t="s">
        <v>2421</v>
      </c>
      <c r="AE215" s="11" t="s">
        <v>2462</v>
      </c>
      <c r="AF215" s="11" t="s">
        <v>2502</v>
      </c>
      <c r="AG215" s="11" t="s">
        <v>2590</v>
      </c>
      <c r="AH215" s="11" t="s">
        <v>2607</v>
      </c>
      <c r="AI215" s="11"/>
      <c r="AJ215" s="9">
        <v>3</v>
      </c>
      <c r="AK215" s="11" t="s">
        <v>1596</v>
      </c>
      <c r="AL215" s="11" t="s">
        <v>3107</v>
      </c>
      <c r="AM215" s="11"/>
      <c r="AN215" s="11" t="s">
        <v>1596</v>
      </c>
      <c r="AO215" s="11" t="s">
        <v>1596</v>
      </c>
      <c r="AP215" s="11"/>
      <c r="AQ215" s="12">
        <v>46232</v>
      </c>
      <c r="AR215" s="11" t="s">
        <v>3416</v>
      </c>
      <c r="AS215" s="11"/>
      <c r="AT215" s="11" t="s">
        <v>3933</v>
      </c>
      <c r="AU215" s="11" t="s">
        <v>3933</v>
      </c>
      <c r="AV215" s="11" t="s">
        <v>3939</v>
      </c>
      <c r="AW215" s="11" t="s">
        <v>2502</v>
      </c>
      <c r="AX215" s="11" t="s">
        <v>2590</v>
      </c>
      <c r="AY215" s="11" t="s">
        <v>3948</v>
      </c>
      <c r="AZ215" s="11"/>
      <c r="BA215" s="11"/>
      <c r="BB215" s="11"/>
      <c r="BC215" s="9">
        <v>1265</v>
      </c>
      <c r="BD215" s="11" t="s">
        <v>3939</v>
      </c>
      <c r="BE215" s="9">
        <v>6853</v>
      </c>
      <c r="BF215" s="9">
        <v>1</v>
      </c>
      <c r="BG215" s="11" t="s">
        <v>3417</v>
      </c>
    </row>
    <row r="216" spans="1:59" ht="57">
      <c r="A216" s="9">
        <v>135994</v>
      </c>
      <c r="B216" s="11" t="s">
        <v>4189</v>
      </c>
      <c r="C216" s="11" t="s">
        <v>4529</v>
      </c>
      <c r="D216" s="13" t="s">
        <v>1278</v>
      </c>
      <c r="E216" s="15">
        <v>1</v>
      </c>
      <c r="F216" s="11" t="s">
        <v>4235</v>
      </c>
      <c r="G216" s="9">
        <v>4908000</v>
      </c>
      <c r="H216" s="15">
        <f t="shared" si="7"/>
        <v>1066.9565217391305</v>
      </c>
      <c r="I216" s="15">
        <f t="shared" si="8"/>
        <v>1066.9565217391305</v>
      </c>
      <c r="J216" s="15">
        <v>1066.9565217391305</v>
      </c>
      <c r="K216" s="15"/>
      <c r="L216" s="9"/>
      <c r="M216" s="9">
        <v>0</v>
      </c>
      <c r="N216" s="11" t="s">
        <v>3396</v>
      </c>
      <c r="O216" s="12">
        <v>46232</v>
      </c>
      <c r="P216" s="11" t="s">
        <v>3419</v>
      </c>
      <c r="Q216" s="11" t="s">
        <v>3952</v>
      </c>
      <c r="R216" s="11" t="s">
        <v>3952</v>
      </c>
      <c r="S216" s="11" t="s">
        <v>4225</v>
      </c>
      <c r="T216" s="9">
        <v>139292</v>
      </c>
      <c r="U216" s="9"/>
      <c r="V216" s="9"/>
      <c r="W216" s="11" t="s">
        <v>2466</v>
      </c>
      <c r="X216" s="11" t="s">
        <v>3110</v>
      </c>
      <c r="Y216" s="11" t="s">
        <v>3960</v>
      </c>
      <c r="Z216" s="11" t="s">
        <v>2231</v>
      </c>
      <c r="AA216" s="9">
        <v>20</v>
      </c>
      <c r="AB216" s="9">
        <v>1</v>
      </c>
      <c r="AC216" s="11"/>
      <c r="AD216" s="11" t="s">
        <v>2424</v>
      </c>
      <c r="AE216" s="11" t="s">
        <v>2462</v>
      </c>
      <c r="AF216" s="11" t="s">
        <v>2522</v>
      </c>
      <c r="AG216" s="11" t="s">
        <v>2603</v>
      </c>
      <c r="AH216" s="11" t="s">
        <v>2607</v>
      </c>
      <c r="AI216" s="11"/>
      <c r="AJ216" s="9">
        <v>1</v>
      </c>
      <c r="AK216" s="11" t="s">
        <v>2977</v>
      </c>
      <c r="AL216" s="11" t="s">
        <v>3107</v>
      </c>
      <c r="AM216" s="11"/>
      <c r="AN216" s="11" t="s">
        <v>2977</v>
      </c>
      <c r="AO216" s="11" t="s">
        <v>2231</v>
      </c>
      <c r="AP216" s="11" t="s">
        <v>3400</v>
      </c>
      <c r="AQ216" s="12">
        <v>46232</v>
      </c>
      <c r="AR216" s="11" t="s">
        <v>3416</v>
      </c>
      <c r="AS216" s="11" t="s">
        <v>3880</v>
      </c>
      <c r="AT216" s="11" t="s">
        <v>3933</v>
      </c>
      <c r="AU216" s="11" t="s">
        <v>3933</v>
      </c>
      <c r="AV216" s="11" t="s">
        <v>3938</v>
      </c>
      <c r="AW216" s="11" t="s">
        <v>2522</v>
      </c>
      <c r="AX216" s="11" t="s">
        <v>2603</v>
      </c>
      <c r="AY216" s="11" t="s">
        <v>3948</v>
      </c>
      <c r="AZ216" s="11"/>
      <c r="BA216" s="11"/>
      <c r="BB216" s="11"/>
      <c r="BC216" s="9">
        <v>6825</v>
      </c>
      <c r="BD216" s="11" t="s">
        <v>3938</v>
      </c>
      <c r="BE216" s="9">
        <v>4967</v>
      </c>
      <c r="BF216" s="9">
        <v>1</v>
      </c>
      <c r="BG216" s="11" t="s">
        <v>3426</v>
      </c>
    </row>
    <row r="217" spans="1:59">
      <c r="A217" s="9">
        <v>135993</v>
      </c>
      <c r="B217" s="11" t="s">
        <v>3973</v>
      </c>
      <c r="C217" s="11" t="s">
        <v>3572</v>
      </c>
      <c r="D217" s="11" t="s">
        <v>1277</v>
      </c>
      <c r="E217" s="15">
        <v>1</v>
      </c>
      <c r="F217" s="11" t="s">
        <v>4237</v>
      </c>
      <c r="G217" s="9">
        <v>1111700</v>
      </c>
      <c r="H217" s="15">
        <f t="shared" si="7"/>
        <v>241.67391304347825</v>
      </c>
      <c r="I217" s="15">
        <f t="shared" si="8"/>
        <v>241.67391304347825</v>
      </c>
      <c r="J217" s="15">
        <v>241.67391304347825</v>
      </c>
      <c r="K217" s="15"/>
      <c r="L217" s="9"/>
      <c r="M217" s="9">
        <v>0</v>
      </c>
      <c r="N217" s="11" t="s">
        <v>3396</v>
      </c>
      <c r="O217" s="12">
        <v>46231</v>
      </c>
      <c r="P217" s="11" t="s">
        <v>3424</v>
      </c>
      <c r="Q217" s="11" t="s">
        <v>3954</v>
      </c>
      <c r="R217" s="11" t="s">
        <v>3954</v>
      </c>
      <c r="S217" s="11" t="s">
        <v>4215</v>
      </c>
      <c r="T217" s="9">
        <v>139248</v>
      </c>
      <c r="U217" s="9"/>
      <c r="V217" s="9"/>
      <c r="W217" s="11" t="s">
        <v>2464</v>
      </c>
      <c r="X217" s="11" t="s">
        <v>3108</v>
      </c>
      <c r="Y217" s="11" t="s">
        <v>3958</v>
      </c>
      <c r="Z217" s="11" t="s">
        <v>2230</v>
      </c>
      <c r="AA217" s="9">
        <v>0</v>
      </c>
      <c r="AB217" s="9">
        <v>1</v>
      </c>
      <c r="AC217" s="11"/>
      <c r="AD217" s="11" t="s">
        <v>2411</v>
      </c>
      <c r="AE217" s="11" t="s">
        <v>2463</v>
      </c>
      <c r="AF217" s="11" t="s">
        <v>2480</v>
      </c>
      <c r="AG217" s="11" t="s">
        <v>2587</v>
      </c>
      <c r="AH217" s="11" t="s">
        <v>2607</v>
      </c>
      <c r="AI217" s="11"/>
      <c r="AJ217" s="9">
        <v>0</v>
      </c>
      <c r="AK217" s="11" t="s">
        <v>2609</v>
      </c>
      <c r="AL217" s="11" t="s">
        <v>3107</v>
      </c>
      <c r="AM217" s="11"/>
      <c r="AN217" s="11" t="s">
        <v>2230</v>
      </c>
      <c r="AO217" s="11" t="s">
        <v>2230</v>
      </c>
      <c r="AP217" s="11" t="s">
        <v>3400</v>
      </c>
      <c r="AQ217" s="12">
        <v>46231</v>
      </c>
      <c r="AR217" s="11" t="s">
        <v>3416</v>
      </c>
      <c r="AS217" s="11" t="s">
        <v>3879</v>
      </c>
      <c r="AT217" s="11" t="s">
        <v>3933</v>
      </c>
      <c r="AU217" s="11" t="s">
        <v>3933</v>
      </c>
      <c r="AV217" s="11" t="s">
        <v>3939</v>
      </c>
      <c r="AW217" s="11" t="s">
        <v>2480</v>
      </c>
      <c r="AX217" s="11" t="s">
        <v>2587</v>
      </c>
      <c r="AY217" s="11" t="s">
        <v>3949</v>
      </c>
      <c r="AZ217" s="11"/>
      <c r="BA217" s="11"/>
      <c r="BB217" s="11"/>
      <c r="BC217" s="9">
        <v>17513</v>
      </c>
      <c r="BD217" s="11" t="s">
        <v>3939</v>
      </c>
      <c r="BE217" s="9">
        <v>2886</v>
      </c>
      <c r="BF217" s="9">
        <v>1</v>
      </c>
      <c r="BG217" s="11" t="s">
        <v>3424</v>
      </c>
    </row>
    <row r="218" spans="1:59">
      <c r="A218" s="9">
        <v>135992</v>
      </c>
      <c r="B218" s="11" t="s">
        <v>4188</v>
      </c>
      <c r="C218" s="11" t="s">
        <v>4244</v>
      </c>
      <c r="D218" s="11" t="s">
        <v>1276</v>
      </c>
      <c r="E218" s="15">
        <v>1</v>
      </c>
      <c r="F218" s="11" t="s">
        <v>4235</v>
      </c>
      <c r="G218" s="9">
        <v>11710000</v>
      </c>
      <c r="H218" s="15">
        <f t="shared" si="7"/>
        <v>2545.6521739130435</v>
      </c>
      <c r="I218" s="15">
        <f t="shared" si="8"/>
        <v>2545.6521739130435</v>
      </c>
      <c r="J218" s="15">
        <v>2545.6521739130435</v>
      </c>
      <c r="K218" s="15"/>
      <c r="L218" s="9"/>
      <c r="M218" s="9">
        <v>0</v>
      </c>
      <c r="N218" s="11" t="s">
        <v>3396</v>
      </c>
      <c r="O218" s="12">
        <v>46231</v>
      </c>
      <c r="P218" s="11" t="s">
        <v>3424</v>
      </c>
      <c r="Q218" s="11" t="s">
        <v>3952</v>
      </c>
      <c r="R218" s="11" t="s">
        <v>3952</v>
      </c>
      <c r="S218" s="11" t="s">
        <v>4222</v>
      </c>
      <c r="T218" s="9">
        <v>138810</v>
      </c>
      <c r="U218" s="9"/>
      <c r="V218" s="9"/>
      <c r="W218" s="11" t="s">
        <v>1233</v>
      </c>
      <c r="X218" s="11" t="s">
        <v>3110</v>
      </c>
      <c r="Y218" s="11" t="s">
        <v>3960</v>
      </c>
      <c r="Z218" s="11" t="s">
        <v>2229</v>
      </c>
      <c r="AA218" s="9">
        <v>20</v>
      </c>
      <c r="AB218" s="9">
        <v>1</v>
      </c>
      <c r="AC218" s="11"/>
      <c r="AD218" s="11" t="s">
        <v>2405</v>
      </c>
      <c r="AE218" s="11" t="s">
        <v>2462</v>
      </c>
      <c r="AF218" s="11" t="s">
        <v>2505</v>
      </c>
      <c r="AG218" s="11" t="s">
        <v>1233</v>
      </c>
      <c r="AH218" s="11" t="s">
        <v>2607</v>
      </c>
      <c r="AI218" s="11"/>
      <c r="AJ218" s="9">
        <v>1</v>
      </c>
      <c r="AK218" s="11" t="s">
        <v>2976</v>
      </c>
      <c r="AL218" s="11" t="s">
        <v>3107</v>
      </c>
      <c r="AM218" s="11"/>
      <c r="AN218" s="11" t="s">
        <v>2976</v>
      </c>
      <c r="AO218" s="11" t="s">
        <v>2229</v>
      </c>
      <c r="AP218" s="11" t="s">
        <v>3400</v>
      </c>
      <c r="AQ218" s="12">
        <v>46231</v>
      </c>
      <c r="AR218" s="11" t="s">
        <v>3416</v>
      </c>
      <c r="AS218" s="11" t="s">
        <v>3878</v>
      </c>
      <c r="AT218" s="11" t="s">
        <v>3933</v>
      </c>
      <c r="AU218" s="11" t="s">
        <v>3933</v>
      </c>
      <c r="AV218" s="11" t="s">
        <v>3945</v>
      </c>
      <c r="AW218" s="11" t="s">
        <v>2505</v>
      </c>
      <c r="AX218" s="11" t="s">
        <v>1233</v>
      </c>
      <c r="AY218" s="11" t="s">
        <v>3948</v>
      </c>
      <c r="AZ218" s="11"/>
      <c r="BA218" s="11"/>
      <c r="BB218" s="11"/>
      <c r="BC218" s="9">
        <v>14862</v>
      </c>
      <c r="BD218" s="11" t="s">
        <v>3945</v>
      </c>
      <c r="BE218" s="9">
        <v>7227</v>
      </c>
      <c r="BF218" s="9">
        <v>1</v>
      </c>
      <c r="BG218" s="11" t="s">
        <v>3411</v>
      </c>
    </row>
    <row r="219" spans="1:59">
      <c r="A219" s="9">
        <v>135991</v>
      </c>
      <c r="B219" s="11" t="s">
        <v>4187</v>
      </c>
      <c r="C219" s="11" t="s">
        <v>4520</v>
      </c>
      <c r="D219" s="11" t="s">
        <v>1275</v>
      </c>
      <c r="E219" s="15">
        <v>1</v>
      </c>
      <c r="F219" s="11" t="s">
        <v>4235</v>
      </c>
      <c r="G219" s="9">
        <v>276344</v>
      </c>
      <c r="H219" s="15">
        <f t="shared" si="7"/>
        <v>276344</v>
      </c>
      <c r="I219" s="15">
        <f t="shared" si="8"/>
        <v>276344</v>
      </c>
      <c r="J219" s="15">
        <v>276344</v>
      </c>
      <c r="K219" s="15"/>
      <c r="L219" s="9"/>
      <c r="M219" s="9">
        <v>0</v>
      </c>
      <c r="N219" s="11" t="s">
        <v>3397</v>
      </c>
      <c r="O219" s="12">
        <v>46230</v>
      </c>
      <c r="P219" s="11" t="s">
        <v>3424</v>
      </c>
      <c r="Q219" s="11" t="s">
        <v>3952</v>
      </c>
      <c r="R219" s="11" t="s">
        <v>3952</v>
      </c>
      <c r="S219" s="11" t="s">
        <v>4234</v>
      </c>
      <c r="T219" s="9">
        <v>139235</v>
      </c>
      <c r="U219" s="9"/>
      <c r="V219" s="9"/>
      <c r="W219" s="11" t="s">
        <v>2468</v>
      </c>
      <c r="X219" s="11" t="s">
        <v>3110</v>
      </c>
      <c r="Y219" s="11" t="s">
        <v>3960</v>
      </c>
      <c r="Z219" s="11" t="s">
        <v>2228</v>
      </c>
      <c r="AA219" s="9">
        <v>0</v>
      </c>
      <c r="AB219" s="9">
        <v>1</v>
      </c>
      <c r="AC219" s="11"/>
      <c r="AD219" s="11" t="s">
        <v>2453</v>
      </c>
      <c r="AE219" s="11" t="s">
        <v>2462</v>
      </c>
      <c r="AF219" s="11" t="s">
        <v>2568</v>
      </c>
      <c r="AG219" s="11" t="s">
        <v>2606</v>
      </c>
      <c r="AH219" s="11" t="s">
        <v>2607</v>
      </c>
      <c r="AI219" s="11"/>
      <c r="AJ219" s="9">
        <v>1</v>
      </c>
      <c r="AK219" s="11" t="s">
        <v>2228</v>
      </c>
      <c r="AL219" s="11" t="s">
        <v>3107</v>
      </c>
      <c r="AM219" s="11"/>
      <c r="AN219" s="11" t="s">
        <v>2228</v>
      </c>
      <c r="AO219" s="11" t="s">
        <v>2228</v>
      </c>
      <c r="AP219" s="11" t="s">
        <v>3400</v>
      </c>
      <c r="AQ219" s="12">
        <v>46230</v>
      </c>
      <c r="AR219" s="11" t="s">
        <v>3416</v>
      </c>
      <c r="AS219" s="11" t="s">
        <v>3877</v>
      </c>
      <c r="AT219" s="11" t="s">
        <v>3933</v>
      </c>
      <c r="AU219" s="11" t="s">
        <v>3933</v>
      </c>
      <c r="AV219" s="11" t="s">
        <v>3947</v>
      </c>
      <c r="AW219" s="11" t="s">
        <v>2568</v>
      </c>
      <c r="AX219" s="11" t="s">
        <v>2606</v>
      </c>
      <c r="AY219" s="11" t="s">
        <v>3950</v>
      </c>
      <c r="AZ219" s="11"/>
      <c r="BA219" s="11"/>
      <c r="BB219" s="11"/>
      <c r="BC219" s="9">
        <v>7177</v>
      </c>
      <c r="BD219" s="11" t="s">
        <v>3947</v>
      </c>
      <c r="BE219" s="9">
        <v>6502</v>
      </c>
      <c r="BF219" s="9">
        <v>1</v>
      </c>
      <c r="BG219" s="11" t="s">
        <v>3423</v>
      </c>
    </row>
    <row r="220" spans="1:59">
      <c r="A220" s="9">
        <v>135990</v>
      </c>
      <c r="B220" s="11" t="s">
        <v>3973</v>
      </c>
      <c r="C220" s="11" t="s">
        <v>3572</v>
      </c>
      <c r="D220" s="11" t="s">
        <v>1274</v>
      </c>
      <c r="E220" s="15">
        <v>1</v>
      </c>
      <c r="F220" s="11" t="s">
        <v>4237</v>
      </c>
      <c r="G220" s="9">
        <v>1036300</v>
      </c>
      <c r="H220" s="15">
        <f t="shared" si="7"/>
        <v>225.28260869565219</v>
      </c>
      <c r="I220" s="15">
        <f t="shared" si="8"/>
        <v>225.28260869565219</v>
      </c>
      <c r="J220" s="15">
        <v>225.28260869565219</v>
      </c>
      <c r="K220" s="15"/>
      <c r="L220" s="9"/>
      <c r="M220" s="9">
        <v>0</v>
      </c>
      <c r="N220" s="11" t="s">
        <v>3396</v>
      </c>
      <c r="O220" s="12">
        <v>46230</v>
      </c>
      <c r="P220" s="11" t="s">
        <v>3417</v>
      </c>
      <c r="Q220" s="11" t="s">
        <v>3954</v>
      </c>
      <c r="R220" s="11" t="s">
        <v>3954</v>
      </c>
      <c r="S220" s="11" t="s">
        <v>4215</v>
      </c>
      <c r="T220" s="9">
        <v>139221</v>
      </c>
      <c r="U220" s="9"/>
      <c r="V220" s="9"/>
      <c r="W220" s="11" t="s">
        <v>2464</v>
      </c>
      <c r="X220" s="11" t="s">
        <v>3108</v>
      </c>
      <c r="Y220" s="11" t="s">
        <v>3958</v>
      </c>
      <c r="Z220" s="11" t="s">
        <v>2227</v>
      </c>
      <c r="AA220" s="9">
        <v>0</v>
      </c>
      <c r="AB220" s="9">
        <v>7</v>
      </c>
      <c r="AC220" s="11"/>
      <c r="AD220" s="11" t="s">
        <v>2411</v>
      </c>
      <c r="AE220" s="11" t="s">
        <v>2463</v>
      </c>
      <c r="AF220" s="11" t="s">
        <v>2480</v>
      </c>
      <c r="AG220" s="11" t="s">
        <v>2587</v>
      </c>
      <c r="AH220" s="11" t="s">
        <v>2607</v>
      </c>
      <c r="AI220" s="11"/>
      <c r="AJ220" s="9">
        <v>0</v>
      </c>
      <c r="AK220" s="11" t="s">
        <v>2609</v>
      </c>
      <c r="AL220" s="11" t="s">
        <v>3107</v>
      </c>
      <c r="AM220" s="11"/>
      <c r="AN220" s="11" t="s">
        <v>3252</v>
      </c>
      <c r="AO220" s="11" t="s">
        <v>3252</v>
      </c>
      <c r="AP220" s="11" t="s">
        <v>3400</v>
      </c>
      <c r="AQ220" s="12">
        <v>46230</v>
      </c>
      <c r="AR220" s="11" t="s">
        <v>3416</v>
      </c>
      <c r="AS220" s="11" t="s">
        <v>3876</v>
      </c>
      <c r="AT220" s="11" t="s">
        <v>3933</v>
      </c>
      <c r="AU220" s="11" t="s">
        <v>3933</v>
      </c>
      <c r="AV220" s="11" t="s">
        <v>3939</v>
      </c>
      <c r="AW220" s="11" t="s">
        <v>2480</v>
      </c>
      <c r="AX220" s="11" t="s">
        <v>2587</v>
      </c>
      <c r="AY220" s="11" t="s">
        <v>3949</v>
      </c>
      <c r="AZ220" s="11"/>
      <c r="BA220" s="11"/>
      <c r="BB220" s="11"/>
      <c r="BC220" s="9">
        <v>17513</v>
      </c>
      <c r="BD220" s="11" t="s">
        <v>3939</v>
      </c>
      <c r="BE220" s="9">
        <v>2886</v>
      </c>
      <c r="BF220" s="9">
        <v>7</v>
      </c>
      <c r="BG220" s="11" t="s">
        <v>3421</v>
      </c>
    </row>
    <row r="221" spans="1:59">
      <c r="A221" s="9">
        <v>135990</v>
      </c>
      <c r="B221" s="11" t="s">
        <v>3973</v>
      </c>
      <c r="C221" s="11" t="s">
        <v>3572</v>
      </c>
      <c r="D221" s="11" t="s">
        <v>1268</v>
      </c>
      <c r="E221" s="15">
        <v>1</v>
      </c>
      <c r="F221" s="11" t="s">
        <v>4237</v>
      </c>
      <c r="G221" s="9">
        <v>1156700</v>
      </c>
      <c r="H221" s="15">
        <f t="shared" si="7"/>
        <v>251.45652173913044</v>
      </c>
      <c r="I221" s="15">
        <f t="shared" si="8"/>
        <v>251.45652173913044</v>
      </c>
      <c r="J221" s="15">
        <v>251.45652173913044</v>
      </c>
      <c r="K221" s="15"/>
      <c r="L221" s="9"/>
      <c r="M221" s="9">
        <v>0</v>
      </c>
      <c r="N221" s="11" t="s">
        <v>3396</v>
      </c>
      <c r="O221" s="12">
        <v>46230</v>
      </c>
      <c r="P221" s="11" t="s">
        <v>3417</v>
      </c>
      <c r="Q221" s="11" t="s">
        <v>3954</v>
      </c>
      <c r="R221" s="11" t="s">
        <v>3954</v>
      </c>
      <c r="S221" s="11" t="s">
        <v>4215</v>
      </c>
      <c r="T221" s="9">
        <v>139221</v>
      </c>
      <c r="U221" s="9"/>
      <c r="V221" s="9"/>
      <c r="W221" s="11" t="s">
        <v>2464</v>
      </c>
      <c r="X221" s="11" t="s">
        <v>3108</v>
      </c>
      <c r="Y221" s="11" t="s">
        <v>3958</v>
      </c>
      <c r="Z221" s="11" t="s">
        <v>2225</v>
      </c>
      <c r="AA221" s="9">
        <v>0</v>
      </c>
      <c r="AB221" s="9">
        <v>1</v>
      </c>
      <c r="AC221" s="11"/>
      <c r="AD221" s="11" t="s">
        <v>2411</v>
      </c>
      <c r="AE221" s="11" t="s">
        <v>2463</v>
      </c>
      <c r="AF221" s="11" t="s">
        <v>2480</v>
      </c>
      <c r="AG221" s="11" t="s">
        <v>2587</v>
      </c>
      <c r="AH221" s="11" t="s">
        <v>2607</v>
      </c>
      <c r="AI221" s="11"/>
      <c r="AJ221" s="9">
        <v>0</v>
      </c>
      <c r="AK221" s="11" t="s">
        <v>2609</v>
      </c>
      <c r="AL221" s="11" t="s">
        <v>3107</v>
      </c>
      <c r="AM221" s="11"/>
      <c r="AN221" s="11" t="s">
        <v>3252</v>
      </c>
      <c r="AO221" s="11" t="s">
        <v>3252</v>
      </c>
      <c r="AP221" s="11" t="s">
        <v>3400</v>
      </c>
      <c r="AQ221" s="12">
        <v>46230</v>
      </c>
      <c r="AR221" s="11" t="s">
        <v>3416</v>
      </c>
      <c r="AS221" s="11" t="s">
        <v>3876</v>
      </c>
      <c r="AT221" s="11" t="s">
        <v>3933</v>
      </c>
      <c r="AU221" s="11" t="s">
        <v>3933</v>
      </c>
      <c r="AV221" s="11" t="s">
        <v>3939</v>
      </c>
      <c r="AW221" s="11" t="s">
        <v>2480</v>
      </c>
      <c r="AX221" s="11" t="s">
        <v>2587</v>
      </c>
      <c r="AY221" s="11" t="s">
        <v>3949</v>
      </c>
      <c r="AZ221" s="11"/>
      <c r="BA221" s="11"/>
      <c r="BB221" s="11"/>
      <c r="BC221" s="9">
        <v>17513</v>
      </c>
      <c r="BD221" s="11" t="s">
        <v>3939</v>
      </c>
      <c r="BE221" s="9">
        <v>2886</v>
      </c>
      <c r="BF221" s="9">
        <v>1</v>
      </c>
      <c r="BG221" s="11" t="s">
        <v>3421</v>
      </c>
    </row>
    <row r="222" spans="1:59">
      <c r="A222" s="9">
        <v>135990</v>
      </c>
      <c r="B222" s="11" t="s">
        <v>3973</v>
      </c>
      <c r="C222" s="11" t="s">
        <v>3572</v>
      </c>
      <c r="D222" s="11" t="s">
        <v>1269</v>
      </c>
      <c r="E222" s="15">
        <v>1</v>
      </c>
      <c r="F222" s="11" t="s">
        <v>4237</v>
      </c>
      <c r="G222" s="9">
        <v>1156700</v>
      </c>
      <c r="H222" s="15">
        <f t="shared" si="7"/>
        <v>251.45652173913044</v>
      </c>
      <c r="I222" s="15">
        <f t="shared" si="8"/>
        <v>251.45652173913044</v>
      </c>
      <c r="J222" s="15">
        <v>251.45652173913044</v>
      </c>
      <c r="K222" s="15"/>
      <c r="L222" s="9"/>
      <c r="M222" s="9">
        <v>0</v>
      </c>
      <c r="N222" s="11" t="s">
        <v>3396</v>
      </c>
      <c r="O222" s="12">
        <v>46230</v>
      </c>
      <c r="P222" s="11" t="s">
        <v>3417</v>
      </c>
      <c r="Q222" s="11" t="s">
        <v>3954</v>
      </c>
      <c r="R222" s="11" t="s">
        <v>3954</v>
      </c>
      <c r="S222" s="11" t="s">
        <v>4215</v>
      </c>
      <c r="T222" s="9">
        <v>139221</v>
      </c>
      <c r="U222" s="9"/>
      <c r="V222" s="9"/>
      <c r="W222" s="11" t="s">
        <v>2464</v>
      </c>
      <c r="X222" s="11" t="s">
        <v>3108</v>
      </c>
      <c r="Y222" s="11" t="s">
        <v>3958</v>
      </c>
      <c r="Z222" s="11" t="s">
        <v>2225</v>
      </c>
      <c r="AA222" s="9">
        <v>0</v>
      </c>
      <c r="AB222" s="9">
        <v>2</v>
      </c>
      <c r="AC222" s="11"/>
      <c r="AD222" s="11" t="s">
        <v>2411</v>
      </c>
      <c r="AE222" s="11" t="s">
        <v>2463</v>
      </c>
      <c r="AF222" s="11" t="s">
        <v>2480</v>
      </c>
      <c r="AG222" s="11" t="s">
        <v>2587</v>
      </c>
      <c r="AH222" s="11" t="s">
        <v>2607</v>
      </c>
      <c r="AI222" s="11"/>
      <c r="AJ222" s="9">
        <v>0</v>
      </c>
      <c r="AK222" s="11" t="s">
        <v>2609</v>
      </c>
      <c r="AL222" s="11" t="s">
        <v>3107</v>
      </c>
      <c r="AM222" s="11"/>
      <c r="AN222" s="11" t="s">
        <v>3252</v>
      </c>
      <c r="AO222" s="11" t="s">
        <v>3252</v>
      </c>
      <c r="AP222" s="11" t="s">
        <v>3400</v>
      </c>
      <c r="AQ222" s="12">
        <v>46230</v>
      </c>
      <c r="AR222" s="11" t="s">
        <v>3416</v>
      </c>
      <c r="AS222" s="11" t="s">
        <v>3876</v>
      </c>
      <c r="AT222" s="11" t="s">
        <v>3933</v>
      </c>
      <c r="AU222" s="11" t="s">
        <v>3933</v>
      </c>
      <c r="AV222" s="11" t="s">
        <v>3939</v>
      </c>
      <c r="AW222" s="11" t="s">
        <v>2480</v>
      </c>
      <c r="AX222" s="11" t="s">
        <v>2587</v>
      </c>
      <c r="AY222" s="11" t="s">
        <v>3949</v>
      </c>
      <c r="AZ222" s="11"/>
      <c r="BA222" s="11"/>
      <c r="BB222" s="11"/>
      <c r="BC222" s="9">
        <v>17513</v>
      </c>
      <c r="BD222" s="11" t="s">
        <v>3939</v>
      </c>
      <c r="BE222" s="9">
        <v>2886</v>
      </c>
      <c r="BF222" s="9">
        <v>2</v>
      </c>
      <c r="BG222" s="11" t="s">
        <v>3421</v>
      </c>
    </row>
    <row r="223" spans="1:59">
      <c r="A223" s="9">
        <v>135990</v>
      </c>
      <c r="B223" s="11" t="s">
        <v>3973</v>
      </c>
      <c r="C223" s="11" t="s">
        <v>3572</v>
      </c>
      <c r="D223" s="11" t="s">
        <v>1270</v>
      </c>
      <c r="E223" s="15">
        <v>1</v>
      </c>
      <c r="F223" s="11" t="s">
        <v>4237</v>
      </c>
      <c r="G223" s="9">
        <v>1156700</v>
      </c>
      <c r="H223" s="15">
        <f t="shared" si="7"/>
        <v>251.45652173913044</v>
      </c>
      <c r="I223" s="15">
        <f t="shared" si="8"/>
        <v>251.45652173913044</v>
      </c>
      <c r="J223" s="15">
        <v>251.45652173913044</v>
      </c>
      <c r="K223" s="15"/>
      <c r="L223" s="9"/>
      <c r="M223" s="9">
        <v>0</v>
      </c>
      <c r="N223" s="11" t="s">
        <v>3396</v>
      </c>
      <c r="O223" s="12">
        <v>46230</v>
      </c>
      <c r="P223" s="11" t="s">
        <v>3417</v>
      </c>
      <c r="Q223" s="11" t="s">
        <v>3954</v>
      </c>
      <c r="R223" s="11" t="s">
        <v>3954</v>
      </c>
      <c r="S223" s="11" t="s">
        <v>4215</v>
      </c>
      <c r="T223" s="9">
        <v>139221</v>
      </c>
      <c r="U223" s="9"/>
      <c r="V223" s="9"/>
      <c r="W223" s="11" t="s">
        <v>2464</v>
      </c>
      <c r="X223" s="11" t="s">
        <v>3108</v>
      </c>
      <c r="Y223" s="11" t="s">
        <v>3958</v>
      </c>
      <c r="Z223" s="11" t="s">
        <v>2225</v>
      </c>
      <c r="AA223" s="9">
        <v>0</v>
      </c>
      <c r="AB223" s="9">
        <v>3</v>
      </c>
      <c r="AC223" s="11"/>
      <c r="AD223" s="11" t="s">
        <v>2411</v>
      </c>
      <c r="AE223" s="11" t="s">
        <v>2463</v>
      </c>
      <c r="AF223" s="11" t="s">
        <v>2480</v>
      </c>
      <c r="AG223" s="11" t="s">
        <v>2587</v>
      </c>
      <c r="AH223" s="11" t="s">
        <v>2607</v>
      </c>
      <c r="AI223" s="11"/>
      <c r="AJ223" s="9">
        <v>0</v>
      </c>
      <c r="AK223" s="11" t="s">
        <v>2609</v>
      </c>
      <c r="AL223" s="11" t="s">
        <v>3107</v>
      </c>
      <c r="AM223" s="11"/>
      <c r="AN223" s="11" t="s">
        <v>3252</v>
      </c>
      <c r="AO223" s="11" t="s">
        <v>3252</v>
      </c>
      <c r="AP223" s="11" t="s">
        <v>3400</v>
      </c>
      <c r="AQ223" s="12">
        <v>46230</v>
      </c>
      <c r="AR223" s="11" t="s">
        <v>3416</v>
      </c>
      <c r="AS223" s="11" t="s">
        <v>3876</v>
      </c>
      <c r="AT223" s="11" t="s">
        <v>3933</v>
      </c>
      <c r="AU223" s="11" t="s">
        <v>3933</v>
      </c>
      <c r="AV223" s="11" t="s">
        <v>3939</v>
      </c>
      <c r="AW223" s="11" t="s">
        <v>2480</v>
      </c>
      <c r="AX223" s="11" t="s">
        <v>2587</v>
      </c>
      <c r="AY223" s="11" t="s">
        <v>3949</v>
      </c>
      <c r="AZ223" s="11"/>
      <c r="BA223" s="11"/>
      <c r="BB223" s="11"/>
      <c r="BC223" s="9">
        <v>17513</v>
      </c>
      <c r="BD223" s="11" t="s">
        <v>3939</v>
      </c>
      <c r="BE223" s="9">
        <v>2886</v>
      </c>
      <c r="BF223" s="9">
        <v>3</v>
      </c>
      <c r="BG223" s="11" t="s">
        <v>3421</v>
      </c>
    </row>
    <row r="224" spans="1:59">
      <c r="A224" s="9">
        <v>135990</v>
      </c>
      <c r="B224" s="11" t="s">
        <v>3973</v>
      </c>
      <c r="C224" s="11" t="s">
        <v>3572</v>
      </c>
      <c r="D224" s="11" t="s">
        <v>1271</v>
      </c>
      <c r="E224" s="15">
        <v>1</v>
      </c>
      <c r="F224" s="11" t="s">
        <v>4237</v>
      </c>
      <c r="G224" s="9">
        <v>1156700</v>
      </c>
      <c r="H224" s="15">
        <f t="shared" si="7"/>
        <v>251.45652173913044</v>
      </c>
      <c r="I224" s="15">
        <f t="shared" si="8"/>
        <v>251.45652173913044</v>
      </c>
      <c r="J224" s="15">
        <v>251.45652173913044</v>
      </c>
      <c r="K224" s="15"/>
      <c r="L224" s="9"/>
      <c r="M224" s="9">
        <v>0</v>
      </c>
      <c r="N224" s="11" t="s">
        <v>3396</v>
      </c>
      <c r="O224" s="12">
        <v>46230</v>
      </c>
      <c r="P224" s="11" t="s">
        <v>3417</v>
      </c>
      <c r="Q224" s="11" t="s">
        <v>3954</v>
      </c>
      <c r="R224" s="11" t="s">
        <v>3954</v>
      </c>
      <c r="S224" s="11" t="s">
        <v>4215</v>
      </c>
      <c r="T224" s="9">
        <v>139221</v>
      </c>
      <c r="U224" s="9"/>
      <c r="V224" s="9"/>
      <c r="W224" s="11" t="s">
        <v>2464</v>
      </c>
      <c r="X224" s="11" t="s">
        <v>3108</v>
      </c>
      <c r="Y224" s="11" t="s">
        <v>3958</v>
      </c>
      <c r="Z224" s="11" t="s">
        <v>2225</v>
      </c>
      <c r="AA224" s="9">
        <v>0</v>
      </c>
      <c r="AB224" s="9">
        <v>4</v>
      </c>
      <c r="AC224" s="11"/>
      <c r="AD224" s="11" t="s">
        <v>2411</v>
      </c>
      <c r="AE224" s="11" t="s">
        <v>2463</v>
      </c>
      <c r="AF224" s="11" t="s">
        <v>2480</v>
      </c>
      <c r="AG224" s="11" t="s">
        <v>2587</v>
      </c>
      <c r="AH224" s="11" t="s">
        <v>2607</v>
      </c>
      <c r="AI224" s="11"/>
      <c r="AJ224" s="9">
        <v>0</v>
      </c>
      <c r="AK224" s="11" t="s">
        <v>2609</v>
      </c>
      <c r="AL224" s="11" t="s">
        <v>3107</v>
      </c>
      <c r="AM224" s="11"/>
      <c r="AN224" s="11" t="s">
        <v>3252</v>
      </c>
      <c r="AO224" s="11" t="s">
        <v>3252</v>
      </c>
      <c r="AP224" s="11" t="s">
        <v>3400</v>
      </c>
      <c r="AQ224" s="12">
        <v>46230</v>
      </c>
      <c r="AR224" s="11" t="s">
        <v>3416</v>
      </c>
      <c r="AS224" s="11" t="s">
        <v>3876</v>
      </c>
      <c r="AT224" s="11" t="s">
        <v>3933</v>
      </c>
      <c r="AU224" s="11" t="s">
        <v>3933</v>
      </c>
      <c r="AV224" s="11" t="s">
        <v>3939</v>
      </c>
      <c r="AW224" s="11" t="s">
        <v>2480</v>
      </c>
      <c r="AX224" s="11" t="s">
        <v>2587</v>
      </c>
      <c r="AY224" s="11" t="s">
        <v>3949</v>
      </c>
      <c r="AZ224" s="11"/>
      <c r="BA224" s="11"/>
      <c r="BB224" s="11"/>
      <c r="BC224" s="9">
        <v>17513</v>
      </c>
      <c r="BD224" s="11" t="s">
        <v>3939</v>
      </c>
      <c r="BE224" s="9">
        <v>2886</v>
      </c>
      <c r="BF224" s="9">
        <v>4</v>
      </c>
      <c r="BG224" s="11" t="s">
        <v>3421</v>
      </c>
    </row>
    <row r="225" spans="1:59">
      <c r="A225" s="9">
        <v>135990</v>
      </c>
      <c r="B225" s="11" t="s">
        <v>3973</v>
      </c>
      <c r="C225" s="11" t="s">
        <v>3572</v>
      </c>
      <c r="D225" s="11" t="s">
        <v>1272</v>
      </c>
      <c r="E225" s="15">
        <v>1</v>
      </c>
      <c r="F225" s="11" t="s">
        <v>4237</v>
      </c>
      <c r="G225" s="9">
        <v>1282200</v>
      </c>
      <c r="H225" s="15">
        <f t="shared" si="7"/>
        <v>278.73913043478262</v>
      </c>
      <c r="I225" s="15">
        <f t="shared" si="8"/>
        <v>278.73913043478262</v>
      </c>
      <c r="J225" s="15">
        <v>278.73913043478262</v>
      </c>
      <c r="K225" s="15"/>
      <c r="L225" s="9"/>
      <c r="M225" s="9">
        <v>0</v>
      </c>
      <c r="N225" s="11" t="s">
        <v>3396</v>
      </c>
      <c r="O225" s="12">
        <v>46230</v>
      </c>
      <c r="P225" s="11" t="s">
        <v>3417</v>
      </c>
      <c r="Q225" s="11" t="s">
        <v>3954</v>
      </c>
      <c r="R225" s="11" t="s">
        <v>3954</v>
      </c>
      <c r="S225" s="11" t="s">
        <v>4215</v>
      </c>
      <c r="T225" s="9">
        <v>139221</v>
      </c>
      <c r="U225" s="9"/>
      <c r="V225" s="9"/>
      <c r="W225" s="11" t="s">
        <v>2464</v>
      </c>
      <c r="X225" s="11" t="s">
        <v>3108</v>
      </c>
      <c r="Y225" s="11" t="s">
        <v>3958</v>
      </c>
      <c r="Z225" s="11" t="s">
        <v>2226</v>
      </c>
      <c r="AA225" s="9">
        <v>0</v>
      </c>
      <c r="AB225" s="9">
        <v>5</v>
      </c>
      <c r="AC225" s="11"/>
      <c r="AD225" s="11" t="s">
        <v>2411</v>
      </c>
      <c r="AE225" s="11" t="s">
        <v>2463</v>
      </c>
      <c r="AF225" s="11" t="s">
        <v>2480</v>
      </c>
      <c r="AG225" s="11" t="s">
        <v>2587</v>
      </c>
      <c r="AH225" s="11" t="s">
        <v>2607</v>
      </c>
      <c r="AI225" s="11"/>
      <c r="AJ225" s="9">
        <v>0</v>
      </c>
      <c r="AK225" s="11" t="s">
        <v>2609</v>
      </c>
      <c r="AL225" s="11" t="s">
        <v>3107</v>
      </c>
      <c r="AM225" s="11"/>
      <c r="AN225" s="11" t="s">
        <v>3252</v>
      </c>
      <c r="AO225" s="11" t="s">
        <v>3252</v>
      </c>
      <c r="AP225" s="11" t="s">
        <v>3400</v>
      </c>
      <c r="AQ225" s="12">
        <v>46230</v>
      </c>
      <c r="AR225" s="11" t="s">
        <v>3416</v>
      </c>
      <c r="AS225" s="11" t="s">
        <v>3876</v>
      </c>
      <c r="AT225" s="11" t="s">
        <v>3933</v>
      </c>
      <c r="AU225" s="11" t="s">
        <v>3933</v>
      </c>
      <c r="AV225" s="11" t="s">
        <v>3939</v>
      </c>
      <c r="AW225" s="11" t="s">
        <v>2480</v>
      </c>
      <c r="AX225" s="11" t="s">
        <v>2587</v>
      </c>
      <c r="AY225" s="11" t="s">
        <v>3949</v>
      </c>
      <c r="AZ225" s="11"/>
      <c r="BA225" s="11"/>
      <c r="BB225" s="11"/>
      <c r="BC225" s="9">
        <v>17513</v>
      </c>
      <c r="BD225" s="11" t="s">
        <v>3939</v>
      </c>
      <c r="BE225" s="9">
        <v>2886</v>
      </c>
      <c r="BF225" s="9">
        <v>5</v>
      </c>
      <c r="BG225" s="11" t="s">
        <v>3421</v>
      </c>
    </row>
    <row r="226" spans="1:59">
      <c r="A226" s="9">
        <v>135990</v>
      </c>
      <c r="B226" s="11" t="s">
        <v>3973</v>
      </c>
      <c r="C226" s="11" t="s">
        <v>3572</v>
      </c>
      <c r="D226" s="11" t="s">
        <v>1273</v>
      </c>
      <c r="E226" s="15">
        <v>1</v>
      </c>
      <c r="F226" s="11" t="s">
        <v>4237</v>
      </c>
      <c r="G226" s="9">
        <v>1282200</v>
      </c>
      <c r="H226" s="15">
        <f t="shared" si="7"/>
        <v>278.73913043478262</v>
      </c>
      <c r="I226" s="15">
        <f t="shared" si="8"/>
        <v>278.73913043478262</v>
      </c>
      <c r="J226" s="15">
        <v>278.73913043478262</v>
      </c>
      <c r="K226" s="15"/>
      <c r="L226" s="9"/>
      <c r="M226" s="9">
        <v>0</v>
      </c>
      <c r="N226" s="11" t="s">
        <v>3396</v>
      </c>
      <c r="O226" s="12">
        <v>46230</v>
      </c>
      <c r="P226" s="11" t="s">
        <v>3417</v>
      </c>
      <c r="Q226" s="11" t="s">
        <v>3954</v>
      </c>
      <c r="R226" s="11" t="s">
        <v>3954</v>
      </c>
      <c r="S226" s="11" t="s">
        <v>4215</v>
      </c>
      <c r="T226" s="9">
        <v>139221</v>
      </c>
      <c r="U226" s="9"/>
      <c r="V226" s="9"/>
      <c r="W226" s="11" t="s">
        <v>2464</v>
      </c>
      <c r="X226" s="11" t="s">
        <v>3108</v>
      </c>
      <c r="Y226" s="11" t="s">
        <v>3958</v>
      </c>
      <c r="Z226" s="11" t="s">
        <v>2226</v>
      </c>
      <c r="AA226" s="9">
        <v>0</v>
      </c>
      <c r="AB226" s="9">
        <v>6</v>
      </c>
      <c r="AC226" s="11"/>
      <c r="AD226" s="11" t="s">
        <v>2411</v>
      </c>
      <c r="AE226" s="11" t="s">
        <v>2463</v>
      </c>
      <c r="AF226" s="11" t="s">
        <v>2480</v>
      </c>
      <c r="AG226" s="11" t="s">
        <v>2587</v>
      </c>
      <c r="AH226" s="11" t="s">
        <v>2607</v>
      </c>
      <c r="AI226" s="11"/>
      <c r="AJ226" s="9">
        <v>0</v>
      </c>
      <c r="AK226" s="11" t="s">
        <v>2609</v>
      </c>
      <c r="AL226" s="11" t="s">
        <v>3107</v>
      </c>
      <c r="AM226" s="11"/>
      <c r="AN226" s="11" t="s">
        <v>3252</v>
      </c>
      <c r="AO226" s="11" t="s">
        <v>3252</v>
      </c>
      <c r="AP226" s="11" t="s">
        <v>3400</v>
      </c>
      <c r="AQ226" s="12">
        <v>46230</v>
      </c>
      <c r="AR226" s="11" t="s">
        <v>3416</v>
      </c>
      <c r="AS226" s="11" t="s">
        <v>3876</v>
      </c>
      <c r="AT226" s="11" t="s">
        <v>3933</v>
      </c>
      <c r="AU226" s="11" t="s">
        <v>3933</v>
      </c>
      <c r="AV226" s="11" t="s">
        <v>3939</v>
      </c>
      <c r="AW226" s="11" t="s">
        <v>2480</v>
      </c>
      <c r="AX226" s="11" t="s">
        <v>2587</v>
      </c>
      <c r="AY226" s="11" t="s">
        <v>3949</v>
      </c>
      <c r="AZ226" s="11"/>
      <c r="BA226" s="11"/>
      <c r="BB226" s="11"/>
      <c r="BC226" s="9">
        <v>17513</v>
      </c>
      <c r="BD226" s="11" t="s">
        <v>3939</v>
      </c>
      <c r="BE226" s="9">
        <v>2886</v>
      </c>
      <c r="BF226" s="9">
        <v>6</v>
      </c>
      <c r="BG226" s="11" t="s">
        <v>3421</v>
      </c>
    </row>
    <row r="227" spans="1:59">
      <c r="A227" s="9">
        <v>135989</v>
      </c>
      <c r="B227" s="11" t="s">
        <v>4018</v>
      </c>
      <c r="C227" s="11" t="s">
        <v>4528</v>
      </c>
      <c r="D227" s="11" t="s">
        <v>1267</v>
      </c>
      <c r="E227" s="15">
        <v>1680</v>
      </c>
      <c r="F227" s="11" t="s">
        <v>4237</v>
      </c>
      <c r="G227" s="9">
        <v>91300</v>
      </c>
      <c r="H227" s="15">
        <f t="shared" si="7"/>
        <v>19.847826086956523</v>
      </c>
      <c r="I227" s="15">
        <f t="shared" si="8"/>
        <v>33344.34782608696</v>
      </c>
      <c r="J227" s="15">
        <v>33344.34782608696</v>
      </c>
      <c r="K227" s="15"/>
      <c r="L227" s="9">
        <f>M227</f>
        <v>13</v>
      </c>
      <c r="M227" s="9">
        <v>13</v>
      </c>
      <c r="N227" s="11" t="s">
        <v>3396</v>
      </c>
      <c r="O227" s="12">
        <v>46230</v>
      </c>
      <c r="P227" s="11" t="s">
        <v>3417</v>
      </c>
      <c r="Q227" s="11" t="s">
        <v>3952</v>
      </c>
      <c r="R227" s="11" t="s">
        <v>3952</v>
      </c>
      <c r="S227" s="11" t="s">
        <v>4223</v>
      </c>
      <c r="T227" s="9">
        <v>139111</v>
      </c>
      <c r="U227" s="9"/>
      <c r="V227" s="9"/>
      <c r="W227" s="11" t="s">
        <v>2466</v>
      </c>
      <c r="X227" s="11" t="s">
        <v>3110</v>
      </c>
      <c r="Y227" s="11" t="s">
        <v>3960</v>
      </c>
      <c r="Z227" s="11" t="s">
        <v>2224</v>
      </c>
      <c r="AA227" s="9">
        <v>0</v>
      </c>
      <c r="AB227" s="9">
        <v>1</v>
      </c>
      <c r="AC227" s="11"/>
      <c r="AD227" s="11" t="s">
        <v>2425</v>
      </c>
      <c r="AE227" s="11" t="s">
        <v>2462</v>
      </c>
      <c r="AF227" s="11" t="s">
        <v>2510</v>
      </c>
      <c r="AG227" s="11" t="s">
        <v>2597</v>
      </c>
      <c r="AH227" s="11" t="s">
        <v>2607</v>
      </c>
      <c r="AI227" s="11"/>
      <c r="AJ227" s="9">
        <v>1680</v>
      </c>
      <c r="AK227" s="11" t="s">
        <v>2224</v>
      </c>
      <c r="AL227" s="11" t="s">
        <v>3107</v>
      </c>
      <c r="AM227" s="11"/>
      <c r="AN227" s="11" t="s">
        <v>2224</v>
      </c>
      <c r="AO227" s="11" t="s">
        <v>2224</v>
      </c>
      <c r="AP227" s="11"/>
      <c r="AQ227" s="12">
        <v>46230</v>
      </c>
      <c r="AR227" s="11" t="s">
        <v>3416</v>
      </c>
      <c r="AS227" s="11" t="s">
        <v>3875</v>
      </c>
      <c r="AT227" s="11" t="s">
        <v>3933</v>
      </c>
      <c r="AU227" s="11" t="s">
        <v>3933</v>
      </c>
      <c r="AV227" s="11" t="s">
        <v>3938</v>
      </c>
      <c r="AW227" s="11" t="s">
        <v>2510</v>
      </c>
      <c r="AX227" s="11" t="s">
        <v>2597</v>
      </c>
      <c r="AY227" s="11" t="s">
        <v>3948</v>
      </c>
      <c r="AZ227" s="11"/>
      <c r="BA227" s="11"/>
      <c r="BB227" s="11"/>
      <c r="BC227" s="9">
        <v>11577</v>
      </c>
      <c r="BD227" s="11" t="s">
        <v>3938</v>
      </c>
      <c r="BE227" s="9">
        <v>6102</v>
      </c>
      <c r="BF227" s="9">
        <v>1</v>
      </c>
      <c r="BG227" s="11" t="s">
        <v>3423</v>
      </c>
    </row>
    <row r="228" spans="1:59">
      <c r="A228" s="9">
        <v>135988</v>
      </c>
      <c r="B228" s="11" t="s">
        <v>4186</v>
      </c>
      <c r="C228" s="11" t="s">
        <v>4527</v>
      </c>
      <c r="D228" s="11" t="s">
        <v>1266</v>
      </c>
      <c r="E228" s="15">
        <v>5</v>
      </c>
      <c r="F228" s="11" t="s">
        <v>4236</v>
      </c>
      <c r="G228" s="9">
        <v>321500</v>
      </c>
      <c r="H228" s="15">
        <f t="shared" si="7"/>
        <v>69.891304347826093</v>
      </c>
      <c r="I228" s="15">
        <f t="shared" si="8"/>
        <v>349.45652173913049</v>
      </c>
      <c r="J228" s="15">
        <v>349.45652173913049</v>
      </c>
      <c r="K228" s="15"/>
      <c r="L228" s="9"/>
      <c r="M228" s="9">
        <v>0</v>
      </c>
      <c r="N228" s="11" t="s">
        <v>3396</v>
      </c>
      <c r="O228" s="12">
        <v>46230</v>
      </c>
      <c r="P228" s="11" t="s">
        <v>3417</v>
      </c>
      <c r="Q228" s="11" t="s">
        <v>3952</v>
      </c>
      <c r="R228" s="11" t="s">
        <v>3952</v>
      </c>
      <c r="S228" s="11" t="s">
        <v>4223</v>
      </c>
      <c r="T228" s="9">
        <v>138986</v>
      </c>
      <c r="U228" s="9"/>
      <c r="V228" s="9"/>
      <c r="W228" s="11" t="s">
        <v>2466</v>
      </c>
      <c r="X228" s="11" t="s">
        <v>3110</v>
      </c>
      <c r="Y228" s="11" t="s">
        <v>3960</v>
      </c>
      <c r="Z228" s="11" t="s">
        <v>2223</v>
      </c>
      <c r="AA228" s="9">
        <v>20</v>
      </c>
      <c r="AB228" s="9">
        <v>1</v>
      </c>
      <c r="AC228" s="11"/>
      <c r="AD228" s="11" t="s">
        <v>2427</v>
      </c>
      <c r="AE228" s="11" t="s">
        <v>2462</v>
      </c>
      <c r="AF228" s="11" t="s">
        <v>2472</v>
      </c>
      <c r="AG228" s="11" t="s">
        <v>2597</v>
      </c>
      <c r="AH228" s="11" t="s">
        <v>2607</v>
      </c>
      <c r="AI228" s="11"/>
      <c r="AJ228" s="9">
        <v>5</v>
      </c>
      <c r="AK228" s="11" t="s">
        <v>2975</v>
      </c>
      <c r="AL228" s="11" t="s">
        <v>3107</v>
      </c>
      <c r="AM228" s="11"/>
      <c r="AN228" s="11" t="s">
        <v>2975</v>
      </c>
      <c r="AO228" s="11" t="s">
        <v>2223</v>
      </c>
      <c r="AP228" s="11"/>
      <c r="AQ228" s="12">
        <v>46230</v>
      </c>
      <c r="AR228" s="11" t="s">
        <v>3416</v>
      </c>
      <c r="AS228" s="11"/>
      <c r="AT228" s="11" t="s">
        <v>3933</v>
      </c>
      <c r="AU228" s="11" t="s">
        <v>3934</v>
      </c>
      <c r="AV228" s="11" t="s">
        <v>3938</v>
      </c>
      <c r="AW228" s="11" t="s">
        <v>2472</v>
      </c>
      <c r="AX228" s="11" t="s">
        <v>2597</v>
      </c>
      <c r="AY228" s="11" t="s">
        <v>3948</v>
      </c>
      <c r="AZ228" s="11"/>
      <c r="BA228" s="11"/>
      <c r="BB228" s="11"/>
      <c r="BC228" s="9">
        <v>1176</v>
      </c>
      <c r="BD228" s="11" t="s">
        <v>3938</v>
      </c>
      <c r="BE228" s="9">
        <v>6998</v>
      </c>
      <c r="BF228" s="9">
        <v>1</v>
      </c>
      <c r="BG228" s="11" t="s">
        <v>3420</v>
      </c>
    </row>
    <row r="229" spans="1:59">
      <c r="A229" s="9">
        <v>135987</v>
      </c>
      <c r="B229" s="11" t="s">
        <v>4185</v>
      </c>
      <c r="C229" s="11" t="s">
        <v>4244</v>
      </c>
      <c r="D229" s="11" t="s">
        <v>1265</v>
      </c>
      <c r="E229" s="15">
        <v>1</v>
      </c>
      <c r="F229" s="11" t="s">
        <v>4235</v>
      </c>
      <c r="G229" s="9">
        <v>2410000</v>
      </c>
      <c r="H229" s="15">
        <f t="shared" si="7"/>
        <v>523.91304347826087</v>
      </c>
      <c r="I229" s="15">
        <f t="shared" si="8"/>
        <v>523.91304347826087</v>
      </c>
      <c r="J229" s="15">
        <v>523.91304347826087</v>
      </c>
      <c r="K229" s="15"/>
      <c r="L229" s="9"/>
      <c r="M229" s="9">
        <v>0</v>
      </c>
      <c r="N229" s="11" t="s">
        <v>3396</v>
      </c>
      <c r="O229" s="12">
        <v>46230</v>
      </c>
      <c r="P229" s="11" t="s">
        <v>3417</v>
      </c>
      <c r="Q229" s="11" t="s">
        <v>3952</v>
      </c>
      <c r="R229" s="11" t="s">
        <v>3952</v>
      </c>
      <c r="S229" s="11" t="s">
        <v>4212</v>
      </c>
      <c r="T229" s="9">
        <v>139147</v>
      </c>
      <c r="U229" s="9"/>
      <c r="V229" s="9"/>
      <c r="W229" s="11" t="s">
        <v>2464</v>
      </c>
      <c r="X229" s="11" t="s">
        <v>3108</v>
      </c>
      <c r="Y229" s="11" t="s">
        <v>3958</v>
      </c>
      <c r="Z229" s="11" t="s">
        <v>2222</v>
      </c>
      <c r="AA229" s="9">
        <v>0</v>
      </c>
      <c r="AB229" s="9">
        <v>1</v>
      </c>
      <c r="AC229" s="11"/>
      <c r="AD229" s="11" t="s">
        <v>2405</v>
      </c>
      <c r="AE229" s="11" t="s">
        <v>2462</v>
      </c>
      <c r="AF229" s="11" t="s">
        <v>2539</v>
      </c>
      <c r="AG229" s="11" t="s">
        <v>2587</v>
      </c>
      <c r="AH229" s="11" t="s">
        <v>2607</v>
      </c>
      <c r="AI229" s="11"/>
      <c r="AJ229" s="9">
        <v>1</v>
      </c>
      <c r="AK229" s="11" t="s">
        <v>2222</v>
      </c>
      <c r="AL229" s="11" t="s">
        <v>3107</v>
      </c>
      <c r="AM229" s="11"/>
      <c r="AN229" s="11" t="s">
        <v>2222</v>
      </c>
      <c r="AO229" s="11" t="s">
        <v>2222</v>
      </c>
      <c r="AP229" s="11" t="s">
        <v>3400</v>
      </c>
      <c r="AQ229" s="12">
        <v>46230</v>
      </c>
      <c r="AR229" s="11" t="s">
        <v>3416</v>
      </c>
      <c r="AS229" s="11" t="s">
        <v>3874</v>
      </c>
      <c r="AT229" s="11" t="s">
        <v>3933</v>
      </c>
      <c r="AU229" s="11" t="s">
        <v>3933</v>
      </c>
      <c r="AV229" s="11" t="s">
        <v>3939</v>
      </c>
      <c r="AW229" s="11" t="s">
        <v>2539</v>
      </c>
      <c r="AX229" s="11" t="s">
        <v>2587</v>
      </c>
      <c r="AY229" s="11" t="s">
        <v>3948</v>
      </c>
      <c r="AZ229" s="11"/>
      <c r="BA229" s="11"/>
      <c r="BB229" s="11"/>
      <c r="BC229" s="9">
        <v>14862</v>
      </c>
      <c r="BD229" s="11" t="s">
        <v>3939</v>
      </c>
      <c r="BE229" s="9">
        <v>6409</v>
      </c>
      <c r="BF229" s="9">
        <v>1</v>
      </c>
      <c r="BG229" s="11" t="s">
        <v>3414</v>
      </c>
    </row>
    <row r="230" spans="1:59">
      <c r="A230" s="9">
        <v>135986</v>
      </c>
      <c r="B230" s="11" t="s">
        <v>4184</v>
      </c>
      <c r="C230" s="11" t="s">
        <v>4270</v>
      </c>
      <c r="D230" s="11" t="s">
        <v>1263</v>
      </c>
      <c r="E230" s="15">
        <v>1</v>
      </c>
      <c r="F230" s="11" t="s">
        <v>4235</v>
      </c>
      <c r="G230" s="9">
        <v>3200000</v>
      </c>
      <c r="H230" s="15">
        <f t="shared" si="7"/>
        <v>695.6521739130435</v>
      </c>
      <c r="I230" s="15">
        <f t="shared" si="8"/>
        <v>695.6521739130435</v>
      </c>
      <c r="J230" s="15">
        <v>695.6521739130435</v>
      </c>
      <c r="K230" s="15"/>
      <c r="L230" s="9"/>
      <c r="M230" s="9">
        <v>0</v>
      </c>
      <c r="N230" s="11" t="s">
        <v>3396</v>
      </c>
      <c r="O230" s="12">
        <v>46230</v>
      </c>
      <c r="P230" s="11" t="s">
        <v>3417</v>
      </c>
      <c r="Q230" s="11" t="s">
        <v>3952</v>
      </c>
      <c r="R230" s="11" t="s">
        <v>3952</v>
      </c>
      <c r="S230" s="11" t="s">
        <v>4212</v>
      </c>
      <c r="T230" s="9">
        <v>139151</v>
      </c>
      <c r="U230" s="9"/>
      <c r="V230" s="9"/>
      <c r="W230" s="11" t="s">
        <v>2464</v>
      </c>
      <c r="X230" s="11" t="s">
        <v>3108</v>
      </c>
      <c r="Y230" s="11" t="s">
        <v>3958</v>
      </c>
      <c r="Z230" s="11" t="s">
        <v>2221</v>
      </c>
      <c r="AA230" s="9">
        <v>20</v>
      </c>
      <c r="AB230" s="9">
        <v>1</v>
      </c>
      <c r="AC230" s="11"/>
      <c r="AD230" s="11" t="s">
        <v>2421</v>
      </c>
      <c r="AE230" s="11" t="s">
        <v>2462</v>
      </c>
      <c r="AF230" s="11" t="s">
        <v>2493</v>
      </c>
      <c r="AG230" s="11" t="s">
        <v>2594</v>
      </c>
      <c r="AH230" s="11" t="s">
        <v>2607</v>
      </c>
      <c r="AI230" s="11"/>
      <c r="AJ230" s="9">
        <v>1</v>
      </c>
      <c r="AK230" s="11" t="s">
        <v>1647</v>
      </c>
      <c r="AL230" s="11" t="s">
        <v>3107</v>
      </c>
      <c r="AM230" s="11"/>
      <c r="AN230" s="11" t="s">
        <v>1753</v>
      </c>
      <c r="AO230" s="11" t="s">
        <v>3375</v>
      </c>
      <c r="AP230" s="11"/>
      <c r="AQ230" s="12">
        <v>46230</v>
      </c>
      <c r="AR230" s="11" t="s">
        <v>3416</v>
      </c>
      <c r="AS230" s="11" t="s">
        <v>3873</v>
      </c>
      <c r="AT230" s="11" t="s">
        <v>3933</v>
      </c>
      <c r="AU230" s="11" t="s">
        <v>3933</v>
      </c>
      <c r="AV230" s="11" t="s">
        <v>3939</v>
      </c>
      <c r="AW230" s="11" t="s">
        <v>2493</v>
      </c>
      <c r="AX230" s="11" t="s">
        <v>2594</v>
      </c>
      <c r="AY230" s="11" t="s">
        <v>3948</v>
      </c>
      <c r="AZ230" s="11"/>
      <c r="BA230" s="11"/>
      <c r="BB230" s="11"/>
      <c r="BC230" s="9">
        <v>1265</v>
      </c>
      <c r="BD230" s="11" t="s">
        <v>3939</v>
      </c>
      <c r="BE230" s="9">
        <v>2720</v>
      </c>
      <c r="BF230" s="9">
        <v>1</v>
      </c>
      <c r="BG230" s="11" t="s">
        <v>3414</v>
      </c>
    </row>
    <row r="231" spans="1:59">
      <c r="A231" s="9">
        <v>135986</v>
      </c>
      <c r="B231" s="11" t="s">
        <v>4184</v>
      </c>
      <c r="C231" s="11" t="s">
        <v>4270</v>
      </c>
      <c r="D231" s="11" t="s">
        <v>1264</v>
      </c>
      <c r="E231" s="15">
        <v>1</v>
      </c>
      <c r="F231" s="11" t="s">
        <v>4235</v>
      </c>
      <c r="G231" s="9">
        <v>3200000</v>
      </c>
      <c r="H231" s="15">
        <f t="shared" si="7"/>
        <v>695.6521739130435</v>
      </c>
      <c r="I231" s="15">
        <f t="shared" si="8"/>
        <v>695.6521739130435</v>
      </c>
      <c r="J231" s="15">
        <v>695.6521739130435</v>
      </c>
      <c r="K231" s="15"/>
      <c r="L231" s="9"/>
      <c r="M231" s="9">
        <v>0</v>
      </c>
      <c r="N231" s="11" t="s">
        <v>3396</v>
      </c>
      <c r="O231" s="12">
        <v>46230</v>
      </c>
      <c r="P231" s="11" t="s">
        <v>3417</v>
      </c>
      <c r="Q231" s="11" t="s">
        <v>3952</v>
      </c>
      <c r="R231" s="11" t="s">
        <v>3952</v>
      </c>
      <c r="S231" s="11" t="s">
        <v>4212</v>
      </c>
      <c r="T231" s="9">
        <v>139151</v>
      </c>
      <c r="U231" s="9"/>
      <c r="V231" s="9"/>
      <c r="W231" s="11" t="s">
        <v>2464</v>
      </c>
      <c r="X231" s="11" t="s">
        <v>3108</v>
      </c>
      <c r="Y231" s="11" t="s">
        <v>3958</v>
      </c>
      <c r="Z231" s="11" t="s">
        <v>2221</v>
      </c>
      <c r="AA231" s="9">
        <v>20</v>
      </c>
      <c r="AB231" s="9">
        <v>2</v>
      </c>
      <c r="AC231" s="11"/>
      <c r="AD231" s="11" t="s">
        <v>2421</v>
      </c>
      <c r="AE231" s="11" t="s">
        <v>2462</v>
      </c>
      <c r="AF231" s="11" t="s">
        <v>2493</v>
      </c>
      <c r="AG231" s="11" t="s">
        <v>2594</v>
      </c>
      <c r="AH231" s="11" t="s">
        <v>2607</v>
      </c>
      <c r="AI231" s="11"/>
      <c r="AJ231" s="9">
        <v>1</v>
      </c>
      <c r="AK231" s="11" t="s">
        <v>1647</v>
      </c>
      <c r="AL231" s="11" t="s">
        <v>3107</v>
      </c>
      <c r="AM231" s="11"/>
      <c r="AN231" s="11" t="s">
        <v>1753</v>
      </c>
      <c r="AO231" s="11" t="s">
        <v>3375</v>
      </c>
      <c r="AP231" s="11"/>
      <c r="AQ231" s="12">
        <v>46230</v>
      </c>
      <c r="AR231" s="11" t="s">
        <v>3416</v>
      </c>
      <c r="AS231" s="11" t="s">
        <v>3873</v>
      </c>
      <c r="AT231" s="11" t="s">
        <v>3933</v>
      </c>
      <c r="AU231" s="11" t="s">
        <v>3933</v>
      </c>
      <c r="AV231" s="11" t="s">
        <v>3939</v>
      </c>
      <c r="AW231" s="11" t="s">
        <v>2493</v>
      </c>
      <c r="AX231" s="11" t="s">
        <v>2594</v>
      </c>
      <c r="AY231" s="11" t="s">
        <v>3948</v>
      </c>
      <c r="AZ231" s="11"/>
      <c r="BA231" s="11"/>
      <c r="BB231" s="11"/>
      <c r="BC231" s="9">
        <v>1265</v>
      </c>
      <c r="BD231" s="11" t="s">
        <v>3939</v>
      </c>
      <c r="BE231" s="9">
        <v>2720</v>
      </c>
      <c r="BF231" s="9">
        <v>2</v>
      </c>
      <c r="BG231" s="11" t="s">
        <v>3414</v>
      </c>
    </row>
    <row r="232" spans="1:59">
      <c r="A232" s="9">
        <v>135985</v>
      </c>
      <c r="B232" s="11" t="s">
        <v>4183</v>
      </c>
      <c r="C232" s="11" t="s">
        <v>4244</v>
      </c>
      <c r="D232" s="11" t="s">
        <v>1262</v>
      </c>
      <c r="E232" s="15">
        <v>1</v>
      </c>
      <c r="F232" s="11" t="s">
        <v>4235</v>
      </c>
      <c r="G232" s="9">
        <v>1700000</v>
      </c>
      <c r="H232" s="15">
        <f t="shared" si="7"/>
        <v>369.56521739130437</v>
      </c>
      <c r="I232" s="15">
        <f t="shared" si="8"/>
        <v>369.56521739130437</v>
      </c>
      <c r="J232" s="15">
        <v>369.56521739130437</v>
      </c>
      <c r="K232" s="15"/>
      <c r="L232" s="9"/>
      <c r="M232" s="9">
        <v>0</v>
      </c>
      <c r="N232" s="11" t="s">
        <v>3396</v>
      </c>
      <c r="O232" s="12">
        <v>46230</v>
      </c>
      <c r="P232" s="11" t="s">
        <v>3417</v>
      </c>
      <c r="Q232" s="11" t="s">
        <v>3952</v>
      </c>
      <c r="R232" s="11" t="s">
        <v>3952</v>
      </c>
      <c r="S232" s="11" t="s">
        <v>4212</v>
      </c>
      <c r="T232" s="9">
        <v>139154</v>
      </c>
      <c r="U232" s="9"/>
      <c r="V232" s="9"/>
      <c r="W232" s="11" t="s">
        <v>2464</v>
      </c>
      <c r="X232" s="11" t="s">
        <v>3108</v>
      </c>
      <c r="Y232" s="11" t="s">
        <v>3958</v>
      </c>
      <c r="Z232" s="11" t="s">
        <v>1864</v>
      </c>
      <c r="AA232" s="9">
        <v>0</v>
      </c>
      <c r="AB232" s="9">
        <v>1</v>
      </c>
      <c r="AC232" s="11"/>
      <c r="AD232" s="11" t="s">
        <v>2405</v>
      </c>
      <c r="AE232" s="11" t="s">
        <v>2462</v>
      </c>
      <c r="AF232" s="11" t="s">
        <v>2512</v>
      </c>
      <c r="AG232" s="11" t="s">
        <v>2587</v>
      </c>
      <c r="AH232" s="11" t="s">
        <v>2607</v>
      </c>
      <c r="AI232" s="11"/>
      <c r="AJ232" s="9">
        <v>1</v>
      </c>
      <c r="AK232" s="11" t="s">
        <v>1864</v>
      </c>
      <c r="AL232" s="11" t="s">
        <v>3107</v>
      </c>
      <c r="AM232" s="11"/>
      <c r="AN232" s="11" t="s">
        <v>1864</v>
      </c>
      <c r="AO232" s="11" t="s">
        <v>1864</v>
      </c>
      <c r="AP232" s="11" t="s">
        <v>3400</v>
      </c>
      <c r="AQ232" s="12">
        <v>46230</v>
      </c>
      <c r="AR232" s="11" t="s">
        <v>3416</v>
      </c>
      <c r="AS232" s="11" t="s">
        <v>3872</v>
      </c>
      <c r="AT232" s="11" t="s">
        <v>3933</v>
      </c>
      <c r="AU232" s="11" t="s">
        <v>3933</v>
      </c>
      <c r="AV232" s="11" t="s">
        <v>3939</v>
      </c>
      <c r="AW232" s="11" t="s">
        <v>2512</v>
      </c>
      <c r="AX232" s="11" t="s">
        <v>2587</v>
      </c>
      <c r="AY232" s="11" t="s">
        <v>3948</v>
      </c>
      <c r="AZ232" s="11"/>
      <c r="BA232" s="11"/>
      <c r="BB232" s="11"/>
      <c r="BC232" s="9">
        <v>14862</v>
      </c>
      <c r="BD232" s="11" t="s">
        <v>3939</v>
      </c>
      <c r="BE232" s="9">
        <v>7210</v>
      </c>
      <c r="BF232" s="9">
        <v>1</v>
      </c>
      <c r="BG232" s="11" t="s">
        <v>3414</v>
      </c>
    </row>
    <row r="233" spans="1:59">
      <c r="A233" s="9">
        <v>135984</v>
      </c>
      <c r="B233" s="11" t="s">
        <v>4100</v>
      </c>
      <c r="C233" s="11" t="s">
        <v>4270</v>
      </c>
      <c r="D233" s="11" t="s">
        <v>1259</v>
      </c>
      <c r="E233" s="15">
        <v>24</v>
      </c>
      <c r="F233" s="11" t="s">
        <v>4235</v>
      </c>
      <c r="G233" s="9">
        <v>74880</v>
      </c>
      <c r="H233" s="15">
        <f t="shared" si="7"/>
        <v>16.278260869565216</v>
      </c>
      <c r="I233" s="15">
        <f t="shared" si="8"/>
        <v>390.67826086956518</v>
      </c>
      <c r="J233" s="15">
        <v>390.67826086956518</v>
      </c>
      <c r="K233" s="15"/>
      <c r="L233" s="9"/>
      <c r="M233" s="9">
        <v>0</v>
      </c>
      <c r="N233" s="11" t="s">
        <v>3396</v>
      </c>
      <c r="O233" s="12">
        <v>46230</v>
      </c>
      <c r="P233" s="11" t="s">
        <v>3424</v>
      </c>
      <c r="Q233" s="11" t="s">
        <v>3952</v>
      </c>
      <c r="R233" s="11" t="s">
        <v>3952</v>
      </c>
      <c r="S233" s="11" t="s">
        <v>4212</v>
      </c>
      <c r="T233" s="9">
        <v>139158</v>
      </c>
      <c r="U233" s="9"/>
      <c r="V233" s="9"/>
      <c r="W233" s="11" t="s">
        <v>2464</v>
      </c>
      <c r="X233" s="11" t="s">
        <v>3108</v>
      </c>
      <c r="Y233" s="11" t="s">
        <v>3958</v>
      </c>
      <c r="Z233" s="11" t="s">
        <v>2220</v>
      </c>
      <c r="AA233" s="9">
        <v>0</v>
      </c>
      <c r="AB233" s="9">
        <v>1</v>
      </c>
      <c r="AC233" s="11"/>
      <c r="AD233" s="11" t="s">
        <v>2421</v>
      </c>
      <c r="AE233" s="11" t="s">
        <v>2462</v>
      </c>
      <c r="AF233" s="11" t="s">
        <v>2493</v>
      </c>
      <c r="AG233" s="11" t="s">
        <v>2594</v>
      </c>
      <c r="AH233" s="11" t="s">
        <v>2607</v>
      </c>
      <c r="AI233" s="11"/>
      <c r="AJ233" s="9">
        <v>24</v>
      </c>
      <c r="AK233" s="11" t="s">
        <v>2220</v>
      </c>
      <c r="AL233" s="11" t="s">
        <v>3107</v>
      </c>
      <c r="AM233" s="11"/>
      <c r="AN233" s="11" t="s">
        <v>3251</v>
      </c>
      <c r="AO233" s="11" t="s">
        <v>3251</v>
      </c>
      <c r="AP233" s="11"/>
      <c r="AQ233" s="12">
        <v>46230</v>
      </c>
      <c r="AR233" s="11" t="s">
        <v>3416</v>
      </c>
      <c r="AS233" s="11" t="s">
        <v>3871</v>
      </c>
      <c r="AT233" s="11" t="s">
        <v>3933</v>
      </c>
      <c r="AU233" s="11" t="s">
        <v>3933</v>
      </c>
      <c r="AV233" s="11" t="s">
        <v>3939</v>
      </c>
      <c r="AW233" s="11" t="s">
        <v>2493</v>
      </c>
      <c r="AX233" s="11" t="s">
        <v>2594</v>
      </c>
      <c r="AY233" s="11" t="s">
        <v>3948</v>
      </c>
      <c r="AZ233" s="11"/>
      <c r="BA233" s="11"/>
      <c r="BB233" s="11"/>
      <c r="BC233" s="9">
        <v>1265</v>
      </c>
      <c r="BD233" s="11" t="s">
        <v>3939</v>
      </c>
      <c r="BE233" s="9">
        <v>6201</v>
      </c>
      <c r="BF233" s="9">
        <v>1</v>
      </c>
      <c r="BG233" s="11" t="s">
        <v>3414</v>
      </c>
    </row>
    <row r="234" spans="1:59">
      <c r="A234" s="9">
        <v>135984</v>
      </c>
      <c r="B234" s="11" t="s">
        <v>4100</v>
      </c>
      <c r="C234" s="11" t="s">
        <v>4270</v>
      </c>
      <c r="D234" s="11" t="s">
        <v>1260</v>
      </c>
      <c r="E234" s="15">
        <v>24</v>
      </c>
      <c r="F234" s="11" t="s">
        <v>4235</v>
      </c>
      <c r="G234" s="9">
        <v>74880</v>
      </c>
      <c r="H234" s="15">
        <f t="shared" si="7"/>
        <v>16.278260869565216</v>
      </c>
      <c r="I234" s="15">
        <f t="shared" si="8"/>
        <v>390.67826086956518</v>
      </c>
      <c r="J234" s="15">
        <v>390.67826086956518</v>
      </c>
      <c r="K234" s="15"/>
      <c r="L234" s="9"/>
      <c r="M234" s="9">
        <v>0</v>
      </c>
      <c r="N234" s="11" t="s">
        <v>3396</v>
      </c>
      <c r="O234" s="12">
        <v>46230</v>
      </c>
      <c r="P234" s="11" t="s">
        <v>3424</v>
      </c>
      <c r="Q234" s="11" t="s">
        <v>3952</v>
      </c>
      <c r="R234" s="11" t="s">
        <v>3952</v>
      </c>
      <c r="S234" s="11" t="s">
        <v>4212</v>
      </c>
      <c r="T234" s="9">
        <v>139158</v>
      </c>
      <c r="U234" s="9"/>
      <c r="V234" s="9"/>
      <c r="W234" s="11" t="s">
        <v>2464</v>
      </c>
      <c r="X234" s="11" t="s">
        <v>3108</v>
      </c>
      <c r="Y234" s="11" t="s">
        <v>3958</v>
      </c>
      <c r="Z234" s="11" t="s">
        <v>2220</v>
      </c>
      <c r="AA234" s="9">
        <v>0</v>
      </c>
      <c r="AB234" s="9">
        <v>2</v>
      </c>
      <c r="AC234" s="11"/>
      <c r="AD234" s="11" t="s">
        <v>2421</v>
      </c>
      <c r="AE234" s="11" t="s">
        <v>2462</v>
      </c>
      <c r="AF234" s="11" t="s">
        <v>2493</v>
      </c>
      <c r="AG234" s="11" t="s">
        <v>2594</v>
      </c>
      <c r="AH234" s="11" t="s">
        <v>2607</v>
      </c>
      <c r="AI234" s="11"/>
      <c r="AJ234" s="9">
        <v>24</v>
      </c>
      <c r="AK234" s="11" t="s">
        <v>2220</v>
      </c>
      <c r="AL234" s="11" t="s">
        <v>3107</v>
      </c>
      <c r="AM234" s="11"/>
      <c r="AN234" s="11" t="s">
        <v>3251</v>
      </c>
      <c r="AO234" s="11" t="s">
        <v>3251</v>
      </c>
      <c r="AP234" s="11"/>
      <c r="AQ234" s="12">
        <v>46230</v>
      </c>
      <c r="AR234" s="11" t="s">
        <v>3416</v>
      </c>
      <c r="AS234" s="11" t="s">
        <v>3871</v>
      </c>
      <c r="AT234" s="11" t="s">
        <v>3933</v>
      </c>
      <c r="AU234" s="11" t="s">
        <v>3933</v>
      </c>
      <c r="AV234" s="11" t="s">
        <v>3939</v>
      </c>
      <c r="AW234" s="11" t="s">
        <v>2493</v>
      </c>
      <c r="AX234" s="11" t="s">
        <v>2594</v>
      </c>
      <c r="AY234" s="11" t="s">
        <v>3948</v>
      </c>
      <c r="AZ234" s="11"/>
      <c r="BA234" s="11"/>
      <c r="BB234" s="11"/>
      <c r="BC234" s="9">
        <v>1265</v>
      </c>
      <c r="BD234" s="11" t="s">
        <v>3939</v>
      </c>
      <c r="BE234" s="9">
        <v>6201</v>
      </c>
      <c r="BF234" s="9">
        <v>2</v>
      </c>
      <c r="BG234" s="11" t="s">
        <v>3414</v>
      </c>
    </row>
    <row r="235" spans="1:59">
      <c r="A235" s="9">
        <v>135984</v>
      </c>
      <c r="B235" s="11" t="s">
        <v>4100</v>
      </c>
      <c r="C235" s="11" t="s">
        <v>4270</v>
      </c>
      <c r="D235" s="11" t="s">
        <v>1261</v>
      </c>
      <c r="E235" s="15">
        <v>24</v>
      </c>
      <c r="F235" s="11" t="s">
        <v>4235</v>
      </c>
      <c r="G235" s="9">
        <v>74880</v>
      </c>
      <c r="H235" s="15">
        <f t="shared" si="7"/>
        <v>16.278260869565216</v>
      </c>
      <c r="I235" s="15">
        <f t="shared" si="8"/>
        <v>390.67826086956518</v>
      </c>
      <c r="J235" s="15">
        <v>390.67826086956518</v>
      </c>
      <c r="K235" s="15"/>
      <c r="L235" s="9"/>
      <c r="M235" s="9">
        <v>0</v>
      </c>
      <c r="N235" s="11" t="s">
        <v>3396</v>
      </c>
      <c r="O235" s="12">
        <v>46230</v>
      </c>
      <c r="P235" s="11" t="s">
        <v>3424</v>
      </c>
      <c r="Q235" s="11" t="s">
        <v>3952</v>
      </c>
      <c r="R235" s="11" t="s">
        <v>3952</v>
      </c>
      <c r="S235" s="11" t="s">
        <v>4212</v>
      </c>
      <c r="T235" s="9">
        <v>139158</v>
      </c>
      <c r="U235" s="9"/>
      <c r="V235" s="9"/>
      <c r="W235" s="11" t="s">
        <v>2464</v>
      </c>
      <c r="X235" s="11" t="s">
        <v>3108</v>
      </c>
      <c r="Y235" s="11" t="s">
        <v>3958</v>
      </c>
      <c r="Z235" s="11" t="s">
        <v>2220</v>
      </c>
      <c r="AA235" s="9">
        <v>0</v>
      </c>
      <c r="AB235" s="9">
        <v>3</v>
      </c>
      <c r="AC235" s="11"/>
      <c r="AD235" s="11" t="s">
        <v>2421</v>
      </c>
      <c r="AE235" s="11" t="s">
        <v>2462</v>
      </c>
      <c r="AF235" s="11" t="s">
        <v>2493</v>
      </c>
      <c r="AG235" s="11" t="s">
        <v>2594</v>
      </c>
      <c r="AH235" s="11" t="s">
        <v>2607</v>
      </c>
      <c r="AI235" s="11"/>
      <c r="AJ235" s="9">
        <v>24</v>
      </c>
      <c r="AK235" s="11" t="s">
        <v>2220</v>
      </c>
      <c r="AL235" s="11" t="s">
        <v>3107</v>
      </c>
      <c r="AM235" s="11"/>
      <c r="AN235" s="11" t="s">
        <v>3251</v>
      </c>
      <c r="AO235" s="11" t="s">
        <v>3251</v>
      </c>
      <c r="AP235" s="11"/>
      <c r="AQ235" s="12">
        <v>46230</v>
      </c>
      <c r="AR235" s="11" t="s">
        <v>3416</v>
      </c>
      <c r="AS235" s="11" t="s">
        <v>3871</v>
      </c>
      <c r="AT235" s="11" t="s">
        <v>3933</v>
      </c>
      <c r="AU235" s="11" t="s">
        <v>3933</v>
      </c>
      <c r="AV235" s="11" t="s">
        <v>3939</v>
      </c>
      <c r="AW235" s="11" t="s">
        <v>2493</v>
      </c>
      <c r="AX235" s="11" t="s">
        <v>2594</v>
      </c>
      <c r="AY235" s="11" t="s">
        <v>3948</v>
      </c>
      <c r="AZ235" s="11"/>
      <c r="BA235" s="11"/>
      <c r="BB235" s="11"/>
      <c r="BC235" s="9">
        <v>1265</v>
      </c>
      <c r="BD235" s="11" t="s">
        <v>3939</v>
      </c>
      <c r="BE235" s="9">
        <v>6201</v>
      </c>
      <c r="BF235" s="9">
        <v>3</v>
      </c>
      <c r="BG235" s="11" t="s">
        <v>3414</v>
      </c>
    </row>
    <row r="236" spans="1:59">
      <c r="A236" s="9">
        <v>135983</v>
      </c>
      <c r="B236" s="11" t="s">
        <v>4028</v>
      </c>
      <c r="C236" s="11" t="s">
        <v>4270</v>
      </c>
      <c r="D236" s="11" t="s">
        <v>1256</v>
      </c>
      <c r="E236" s="15">
        <v>39</v>
      </c>
      <c r="F236" s="11" t="s">
        <v>4235</v>
      </c>
      <c r="G236" s="9">
        <v>8500</v>
      </c>
      <c r="H236" s="15">
        <f t="shared" si="7"/>
        <v>1.8478260869565217</v>
      </c>
      <c r="I236" s="15">
        <f t="shared" si="8"/>
        <v>72.065217391304344</v>
      </c>
      <c r="J236" s="15">
        <v>72.065217391304344</v>
      </c>
      <c r="K236" s="15"/>
      <c r="L236" s="9"/>
      <c r="M236" s="9">
        <v>0</v>
      </c>
      <c r="N236" s="11" t="s">
        <v>3396</v>
      </c>
      <c r="O236" s="12">
        <v>46230</v>
      </c>
      <c r="P236" s="11" t="s">
        <v>3417</v>
      </c>
      <c r="Q236" s="11" t="s">
        <v>3952</v>
      </c>
      <c r="R236" s="11" t="s">
        <v>3952</v>
      </c>
      <c r="S236" s="11" t="s">
        <v>4212</v>
      </c>
      <c r="T236" s="9">
        <v>139159</v>
      </c>
      <c r="U236" s="9"/>
      <c r="V236" s="9"/>
      <c r="W236" s="11" t="s">
        <v>2464</v>
      </c>
      <c r="X236" s="11" t="s">
        <v>3108</v>
      </c>
      <c r="Y236" s="11" t="s">
        <v>3958</v>
      </c>
      <c r="Z236" s="11" t="s">
        <v>2137</v>
      </c>
      <c r="AA236" s="9">
        <v>20</v>
      </c>
      <c r="AB236" s="9">
        <v>5</v>
      </c>
      <c r="AC236" s="11"/>
      <c r="AD236" s="11" t="s">
        <v>2421</v>
      </c>
      <c r="AE236" s="11" t="s">
        <v>2462</v>
      </c>
      <c r="AF236" s="11" t="s">
        <v>2493</v>
      </c>
      <c r="AG236" s="11" t="s">
        <v>2594</v>
      </c>
      <c r="AH236" s="11" t="s">
        <v>2607</v>
      </c>
      <c r="AI236" s="11"/>
      <c r="AJ236" s="9">
        <v>39</v>
      </c>
      <c r="AK236" s="11" t="s">
        <v>2934</v>
      </c>
      <c r="AL236" s="11" t="s">
        <v>3107</v>
      </c>
      <c r="AM236" s="11"/>
      <c r="AN236" s="11" t="s">
        <v>3250</v>
      </c>
      <c r="AO236" s="11" t="s">
        <v>3374</v>
      </c>
      <c r="AP236" s="11" t="s">
        <v>3400</v>
      </c>
      <c r="AQ236" s="12">
        <v>46230</v>
      </c>
      <c r="AR236" s="11" t="s">
        <v>3416</v>
      </c>
      <c r="AS236" s="11" t="s">
        <v>3870</v>
      </c>
      <c r="AT236" s="11" t="s">
        <v>3933</v>
      </c>
      <c r="AU236" s="11" t="s">
        <v>3933</v>
      </c>
      <c r="AV236" s="11" t="s">
        <v>3939</v>
      </c>
      <c r="AW236" s="11" t="s">
        <v>2493</v>
      </c>
      <c r="AX236" s="11" t="s">
        <v>2594</v>
      </c>
      <c r="AY236" s="11" t="s">
        <v>3948</v>
      </c>
      <c r="AZ236" s="11"/>
      <c r="BA236" s="11"/>
      <c r="BB236" s="11"/>
      <c r="BC236" s="9">
        <v>1265</v>
      </c>
      <c r="BD236" s="11" t="s">
        <v>3939</v>
      </c>
      <c r="BE236" s="9">
        <v>2865</v>
      </c>
      <c r="BF236" s="9">
        <v>5</v>
      </c>
      <c r="BG236" s="11" t="s">
        <v>3414</v>
      </c>
    </row>
    <row r="237" spans="1:59">
      <c r="A237" s="9">
        <v>135983</v>
      </c>
      <c r="B237" s="11" t="s">
        <v>4028</v>
      </c>
      <c r="C237" s="11" t="s">
        <v>4270</v>
      </c>
      <c r="D237" s="11" t="s">
        <v>1252</v>
      </c>
      <c r="E237" s="15">
        <v>73</v>
      </c>
      <c r="F237" s="11" t="s">
        <v>4235</v>
      </c>
      <c r="G237" s="9">
        <v>8500</v>
      </c>
      <c r="H237" s="15">
        <f t="shared" si="7"/>
        <v>1.8478260869565217</v>
      </c>
      <c r="I237" s="15">
        <f t="shared" si="8"/>
        <v>134.89130434782609</v>
      </c>
      <c r="J237" s="15">
        <v>134.89130434782609</v>
      </c>
      <c r="K237" s="15"/>
      <c r="L237" s="9"/>
      <c r="M237" s="9">
        <v>0</v>
      </c>
      <c r="N237" s="11" t="s">
        <v>3396</v>
      </c>
      <c r="O237" s="12">
        <v>46230</v>
      </c>
      <c r="P237" s="11" t="s">
        <v>3417</v>
      </c>
      <c r="Q237" s="11" t="s">
        <v>3952</v>
      </c>
      <c r="R237" s="11" t="s">
        <v>3952</v>
      </c>
      <c r="S237" s="11" t="s">
        <v>4212</v>
      </c>
      <c r="T237" s="9">
        <v>139159</v>
      </c>
      <c r="U237" s="9"/>
      <c r="V237" s="9"/>
      <c r="W237" s="11" t="s">
        <v>2464</v>
      </c>
      <c r="X237" s="11" t="s">
        <v>3108</v>
      </c>
      <c r="Y237" s="11" t="s">
        <v>3958</v>
      </c>
      <c r="Z237" s="11" t="s">
        <v>2218</v>
      </c>
      <c r="AA237" s="9">
        <v>20</v>
      </c>
      <c r="AB237" s="9">
        <v>1</v>
      </c>
      <c r="AC237" s="11"/>
      <c r="AD237" s="11" t="s">
        <v>2421</v>
      </c>
      <c r="AE237" s="11" t="s">
        <v>2462</v>
      </c>
      <c r="AF237" s="11" t="s">
        <v>2493</v>
      </c>
      <c r="AG237" s="11" t="s">
        <v>2594</v>
      </c>
      <c r="AH237" s="11" t="s">
        <v>2607</v>
      </c>
      <c r="AI237" s="11"/>
      <c r="AJ237" s="9">
        <v>73</v>
      </c>
      <c r="AK237" s="11" t="s">
        <v>2973</v>
      </c>
      <c r="AL237" s="11" t="s">
        <v>3107</v>
      </c>
      <c r="AM237" s="11"/>
      <c r="AN237" s="11" t="s">
        <v>3250</v>
      </c>
      <c r="AO237" s="11" t="s">
        <v>3374</v>
      </c>
      <c r="AP237" s="11" t="s">
        <v>3400</v>
      </c>
      <c r="AQ237" s="12">
        <v>46230</v>
      </c>
      <c r="AR237" s="11" t="s">
        <v>3416</v>
      </c>
      <c r="AS237" s="11" t="s">
        <v>3870</v>
      </c>
      <c r="AT237" s="11" t="s">
        <v>3933</v>
      </c>
      <c r="AU237" s="11" t="s">
        <v>3933</v>
      </c>
      <c r="AV237" s="11" t="s">
        <v>3939</v>
      </c>
      <c r="AW237" s="11" t="s">
        <v>2493</v>
      </c>
      <c r="AX237" s="11" t="s">
        <v>2594</v>
      </c>
      <c r="AY237" s="11" t="s">
        <v>3948</v>
      </c>
      <c r="AZ237" s="11"/>
      <c r="BA237" s="11"/>
      <c r="BB237" s="11"/>
      <c r="BC237" s="9">
        <v>1265</v>
      </c>
      <c r="BD237" s="11" t="s">
        <v>3939</v>
      </c>
      <c r="BE237" s="9">
        <v>2865</v>
      </c>
      <c r="BF237" s="9">
        <v>1</v>
      </c>
      <c r="BG237" s="11" t="s">
        <v>3414</v>
      </c>
    </row>
    <row r="238" spans="1:59">
      <c r="A238" s="9">
        <v>135983</v>
      </c>
      <c r="B238" s="11" t="s">
        <v>4028</v>
      </c>
      <c r="C238" s="11" t="s">
        <v>4270</v>
      </c>
      <c r="D238" s="11" t="s">
        <v>1257</v>
      </c>
      <c r="E238" s="15">
        <v>73</v>
      </c>
      <c r="F238" s="11" t="s">
        <v>4235</v>
      </c>
      <c r="G238" s="9">
        <v>8500</v>
      </c>
      <c r="H238" s="15">
        <f t="shared" si="7"/>
        <v>1.8478260869565217</v>
      </c>
      <c r="I238" s="15">
        <f t="shared" si="8"/>
        <v>134.89130434782609</v>
      </c>
      <c r="J238" s="15">
        <v>134.89130434782609</v>
      </c>
      <c r="K238" s="15"/>
      <c r="L238" s="9"/>
      <c r="M238" s="9">
        <v>0</v>
      </c>
      <c r="N238" s="11" t="s">
        <v>3396</v>
      </c>
      <c r="O238" s="12">
        <v>46230</v>
      </c>
      <c r="P238" s="11" t="s">
        <v>3417</v>
      </c>
      <c r="Q238" s="11" t="s">
        <v>3952</v>
      </c>
      <c r="R238" s="11" t="s">
        <v>3952</v>
      </c>
      <c r="S238" s="11" t="s">
        <v>4212</v>
      </c>
      <c r="T238" s="9">
        <v>139159</v>
      </c>
      <c r="U238" s="9"/>
      <c r="V238" s="9"/>
      <c r="W238" s="11" t="s">
        <v>2464</v>
      </c>
      <c r="X238" s="11" t="s">
        <v>3108</v>
      </c>
      <c r="Y238" s="11" t="s">
        <v>3958</v>
      </c>
      <c r="Z238" s="11" t="s">
        <v>2218</v>
      </c>
      <c r="AA238" s="9">
        <v>20</v>
      </c>
      <c r="AB238" s="9">
        <v>6</v>
      </c>
      <c r="AC238" s="11"/>
      <c r="AD238" s="11" t="s">
        <v>2421</v>
      </c>
      <c r="AE238" s="11" t="s">
        <v>2462</v>
      </c>
      <c r="AF238" s="11" t="s">
        <v>2493</v>
      </c>
      <c r="AG238" s="11" t="s">
        <v>2594</v>
      </c>
      <c r="AH238" s="11" t="s">
        <v>2607</v>
      </c>
      <c r="AI238" s="11"/>
      <c r="AJ238" s="9">
        <v>73</v>
      </c>
      <c r="AK238" s="11" t="s">
        <v>2973</v>
      </c>
      <c r="AL238" s="11" t="s">
        <v>3107</v>
      </c>
      <c r="AM238" s="11"/>
      <c r="AN238" s="11" t="s">
        <v>3250</v>
      </c>
      <c r="AO238" s="11" t="s">
        <v>3374</v>
      </c>
      <c r="AP238" s="11" t="s">
        <v>3400</v>
      </c>
      <c r="AQ238" s="12">
        <v>46230</v>
      </c>
      <c r="AR238" s="11" t="s">
        <v>3416</v>
      </c>
      <c r="AS238" s="11" t="s">
        <v>3870</v>
      </c>
      <c r="AT238" s="11" t="s">
        <v>3933</v>
      </c>
      <c r="AU238" s="11" t="s">
        <v>3933</v>
      </c>
      <c r="AV238" s="11" t="s">
        <v>3939</v>
      </c>
      <c r="AW238" s="11" t="s">
        <v>2493</v>
      </c>
      <c r="AX238" s="11" t="s">
        <v>2594</v>
      </c>
      <c r="AY238" s="11" t="s">
        <v>3948</v>
      </c>
      <c r="AZ238" s="11"/>
      <c r="BA238" s="11"/>
      <c r="BB238" s="11"/>
      <c r="BC238" s="9">
        <v>1265</v>
      </c>
      <c r="BD238" s="11" t="s">
        <v>3939</v>
      </c>
      <c r="BE238" s="9">
        <v>2865</v>
      </c>
      <c r="BF238" s="9">
        <v>6</v>
      </c>
      <c r="BG238" s="11" t="s">
        <v>3414</v>
      </c>
    </row>
    <row r="239" spans="1:59">
      <c r="A239" s="9">
        <v>135983</v>
      </c>
      <c r="B239" s="11" t="s">
        <v>4028</v>
      </c>
      <c r="C239" s="11" t="s">
        <v>4270</v>
      </c>
      <c r="D239" s="11" t="s">
        <v>1254</v>
      </c>
      <c r="E239" s="15">
        <v>74</v>
      </c>
      <c r="F239" s="11" t="s">
        <v>4235</v>
      </c>
      <c r="G239" s="9">
        <v>8500</v>
      </c>
      <c r="H239" s="15">
        <f t="shared" si="7"/>
        <v>1.8478260869565217</v>
      </c>
      <c r="I239" s="15">
        <f t="shared" si="8"/>
        <v>136.7391304347826</v>
      </c>
      <c r="J239" s="15">
        <v>136.7391304347826</v>
      </c>
      <c r="K239" s="15"/>
      <c r="L239" s="9"/>
      <c r="M239" s="9">
        <v>0</v>
      </c>
      <c r="N239" s="11" t="s">
        <v>3396</v>
      </c>
      <c r="O239" s="12">
        <v>46230</v>
      </c>
      <c r="P239" s="11" t="s">
        <v>3417</v>
      </c>
      <c r="Q239" s="11" t="s">
        <v>3952</v>
      </c>
      <c r="R239" s="11" t="s">
        <v>3952</v>
      </c>
      <c r="S239" s="11" t="s">
        <v>4212</v>
      </c>
      <c r="T239" s="9">
        <v>139159</v>
      </c>
      <c r="U239" s="9"/>
      <c r="V239" s="9"/>
      <c r="W239" s="11" t="s">
        <v>2464</v>
      </c>
      <c r="X239" s="11" t="s">
        <v>3108</v>
      </c>
      <c r="Y239" s="11" t="s">
        <v>3958</v>
      </c>
      <c r="Z239" s="11" t="s">
        <v>2140</v>
      </c>
      <c r="AA239" s="9">
        <v>20</v>
      </c>
      <c r="AB239" s="9">
        <v>3</v>
      </c>
      <c r="AC239" s="11"/>
      <c r="AD239" s="11" t="s">
        <v>2421</v>
      </c>
      <c r="AE239" s="11" t="s">
        <v>2462</v>
      </c>
      <c r="AF239" s="11" t="s">
        <v>2493</v>
      </c>
      <c r="AG239" s="11" t="s">
        <v>2594</v>
      </c>
      <c r="AH239" s="11" t="s">
        <v>2607</v>
      </c>
      <c r="AI239" s="11"/>
      <c r="AJ239" s="9">
        <v>74</v>
      </c>
      <c r="AK239" s="11" t="s">
        <v>2937</v>
      </c>
      <c r="AL239" s="11" t="s">
        <v>3107</v>
      </c>
      <c r="AM239" s="11"/>
      <c r="AN239" s="11" t="s">
        <v>3250</v>
      </c>
      <c r="AO239" s="11" t="s">
        <v>3374</v>
      </c>
      <c r="AP239" s="11" t="s">
        <v>3400</v>
      </c>
      <c r="AQ239" s="12">
        <v>46230</v>
      </c>
      <c r="AR239" s="11" t="s">
        <v>3416</v>
      </c>
      <c r="AS239" s="11" t="s">
        <v>3870</v>
      </c>
      <c r="AT239" s="11" t="s">
        <v>3933</v>
      </c>
      <c r="AU239" s="11" t="s">
        <v>3933</v>
      </c>
      <c r="AV239" s="11" t="s">
        <v>3939</v>
      </c>
      <c r="AW239" s="11" t="s">
        <v>2493</v>
      </c>
      <c r="AX239" s="11" t="s">
        <v>2594</v>
      </c>
      <c r="AY239" s="11" t="s">
        <v>3948</v>
      </c>
      <c r="AZ239" s="11"/>
      <c r="BA239" s="11"/>
      <c r="BB239" s="11"/>
      <c r="BC239" s="9">
        <v>1265</v>
      </c>
      <c r="BD239" s="11" t="s">
        <v>3939</v>
      </c>
      <c r="BE239" s="9">
        <v>2865</v>
      </c>
      <c r="BF239" s="9">
        <v>3</v>
      </c>
      <c r="BG239" s="11" t="s">
        <v>3414</v>
      </c>
    </row>
    <row r="240" spans="1:59">
      <c r="A240" s="9">
        <v>135983</v>
      </c>
      <c r="B240" s="11" t="s">
        <v>4028</v>
      </c>
      <c r="C240" s="11" t="s">
        <v>4270</v>
      </c>
      <c r="D240" s="11" t="s">
        <v>1255</v>
      </c>
      <c r="E240" s="15">
        <v>35</v>
      </c>
      <c r="F240" s="11" t="s">
        <v>4235</v>
      </c>
      <c r="G240" s="9">
        <v>55020</v>
      </c>
      <c r="H240" s="15">
        <f t="shared" si="7"/>
        <v>11.960869565217392</v>
      </c>
      <c r="I240" s="15">
        <f t="shared" si="8"/>
        <v>418.63043478260869</v>
      </c>
      <c r="J240" s="15">
        <v>418.63043478260869</v>
      </c>
      <c r="K240" s="15"/>
      <c r="L240" s="9"/>
      <c r="M240" s="9">
        <v>0</v>
      </c>
      <c r="N240" s="11" t="s">
        <v>3396</v>
      </c>
      <c r="O240" s="12">
        <v>46230</v>
      </c>
      <c r="P240" s="11" t="s">
        <v>3417</v>
      </c>
      <c r="Q240" s="11" t="s">
        <v>3952</v>
      </c>
      <c r="R240" s="11" t="s">
        <v>3952</v>
      </c>
      <c r="S240" s="11" t="s">
        <v>4212</v>
      </c>
      <c r="T240" s="9">
        <v>139159</v>
      </c>
      <c r="U240" s="9"/>
      <c r="V240" s="9"/>
      <c r="W240" s="11" t="s">
        <v>2464</v>
      </c>
      <c r="X240" s="11" t="s">
        <v>3108</v>
      </c>
      <c r="Y240" s="11" t="s">
        <v>3958</v>
      </c>
      <c r="Z240" s="11" t="s">
        <v>2138</v>
      </c>
      <c r="AA240" s="9">
        <v>20</v>
      </c>
      <c r="AB240" s="9">
        <v>4</v>
      </c>
      <c r="AC240" s="11"/>
      <c r="AD240" s="11" t="s">
        <v>2421</v>
      </c>
      <c r="AE240" s="11" t="s">
        <v>2462</v>
      </c>
      <c r="AF240" s="11" t="s">
        <v>2493</v>
      </c>
      <c r="AG240" s="11" t="s">
        <v>2594</v>
      </c>
      <c r="AH240" s="11" t="s">
        <v>2607</v>
      </c>
      <c r="AI240" s="11"/>
      <c r="AJ240" s="9">
        <v>35</v>
      </c>
      <c r="AK240" s="11" t="s">
        <v>2935</v>
      </c>
      <c r="AL240" s="11" t="s">
        <v>3107</v>
      </c>
      <c r="AM240" s="11"/>
      <c r="AN240" s="11" t="s">
        <v>3250</v>
      </c>
      <c r="AO240" s="11" t="s">
        <v>3374</v>
      </c>
      <c r="AP240" s="11" t="s">
        <v>3400</v>
      </c>
      <c r="AQ240" s="12">
        <v>46230</v>
      </c>
      <c r="AR240" s="11" t="s">
        <v>3416</v>
      </c>
      <c r="AS240" s="11" t="s">
        <v>3870</v>
      </c>
      <c r="AT240" s="11" t="s">
        <v>3933</v>
      </c>
      <c r="AU240" s="11" t="s">
        <v>3933</v>
      </c>
      <c r="AV240" s="11" t="s">
        <v>3939</v>
      </c>
      <c r="AW240" s="11" t="s">
        <v>2493</v>
      </c>
      <c r="AX240" s="11" t="s">
        <v>2594</v>
      </c>
      <c r="AY240" s="11" t="s">
        <v>3948</v>
      </c>
      <c r="AZ240" s="11"/>
      <c r="BA240" s="11"/>
      <c r="BB240" s="11"/>
      <c r="BC240" s="9">
        <v>1265</v>
      </c>
      <c r="BD240" s="11" t="s">
        <v>3939</v>
      </c>
      <c r="BE240" s="9">
        <v>2865</v>
      </c>
      <c r="BF240" s="9">
        <v>4</v>
      </c>
      <c r="BG240" s="11" t="s">
        <v>3414</v>
      </c>
    </row>
    <row r="241" spans="1:59">
      <c r="A241" s="9">
        <v>135983</v>
      </c>
      <c r="B241" s="11" t="s">
        <v>4028</v>
      </c>
      <c r="C241" s="11" t="s">
        <v>4270</v>
      </c>
      <c r="D241" s="11" t="s">
        <v>1253</v>
      </c>
      <c r="E241" s="15">
        <v>48</v>
      </c>
      <c r="F241" s="11" t="s">
        <v>4235</v>
      </c>
      <c r="G241" s="9">
        <v>55020</v>
      </c>
      <c r="H241" s="15">
        <f t="shared" si="7"/>
        <v>11.960869565217392</v>
      </c>
      <c r="I241" s="15">
        <f t="shared" si="8"/>
        <v>574.12173913043478</v>
      </c>
      <c r="J241" s="15">
        <v>574.12173913043478</v>
      </c>
      <c r="K241" s="15"/>
      <c r="L241" s="9"/>
      <c r="M241" s="9">
        <v>0</v>
      </c>
      <c r="N241" s="11" t="s">
        <v>3396</v>
      </c>
      <c r="O241" s="12">
        <v>46230</v>
      </c>
      <c r="P241" s="11" t="s">
        <v>3417</v>
      </c>
      <c r="Q241" s="11" t="s">
        <v>3952</v>
      </c>
      <c r="R241" s="11" t="s">
        <v>3952</v>
      </c>
      <c r="S241" s="11" t="s">
        <v>4212</v>
      </c>
      <c r="T241" s="9">
        <v>139159</v>
      </c>
      <c r="U241" s="9"/>
      <c r="V241" s="9"/>
      <c r="W241" s="11" t="s">
        <v>2464</v>
      </c>
      <c r="X241" s="11" t="s">
        <v>3108</v>
      </c>
      <c r="Y241" s="11" t="s">
        <v>3958</v>
      </c>
      <c r="Z241" s="11" t="s">
        <v>2219</v>
      </c>
      <c r="AA241" s="9">
        <v>20</v>
      </c>
      <c r="AB241" s="9">
        <v>2</v>
      </c>
      <c r="AC241" s="11"/>
      <c r="AD241" s="11" t="s">
        <v>2421</v>
      </c>
      <c r="AE241" s="11" t="s">
        <v>2462</v>
      </c>
      <c r="AF241" s="11" t="s">
        <v>2493</v>
      </c>
      <c r="AG241" s="11" t="s">
        <v>2594</v>
      </c>
      <c r="AH241" s="11" t="s">
        <v>2607</v>
      </c>
      <c r="AI241" s="11"/>
      <c r="AJ241" s="9">
        <v>48</v>
      </c>
      <c r="AK241" s="11" t="s">
        <v>2974</v>
      </c>
      <c r="AL241" s="11" t="s">
        <v>3107</v>
      </c>
      <c r="AM241" s="11"/>
      <c r="AN241" s="11" t="s">
        <v>3250</v>
      </c>
      <c r="AO241" s="11" t="s">
        <v>3374</v>
      </c>
      <c r="AP241" s="11" t="s">
        <v>3400</v>
      </c>
      <c r="AQ241" s="12">
        <v>46230</v>
      </c>
      <c r="AR241" s="11" t="s">
        <v>3416</v>
      </c>
      <c r="AS241" s="11" t="s">
        <v>3870</v>
      </c>
      <c r="AT241" s="11" t="s">
        <v>3933</v>
      </c>
      <c r="AU241" s="11" t="s">
        <v>3933</v>
      </c>
      <c r="AV241" s="11" t="s">
        <v>3939</v>
      </c>
      <c r="AW241" s="11" t="s">
        <v>2493</v>
      </c>
      <c r="AX241" s="11" t="s">
        <v>2594</v>
      </c>
      <c r="AY241" s="11" t="s">
        <v>3948</v>
      </c>
      <c r="AZ241" s="11"/>
      <c r="BA241" s="11"/>
      <c r="BB241" s="11"/>
      <c r="BC241" s="9">
        <v>1265</v>
      </c>
      <c r="BD241" s="11" t="s">
        <v>3939</v>
      </c>
      <c r="BE241" s="9">
        <v>2865</v>
      </c>
      <c r="BF241" s="9">
        <v>2</v>
      </c>
      <c r="BG241" s="11" t="s">
        <v>3414</v>
      </c>
    </row>
    <row r="242" spans="1:59">
      <c r="A242" s="9">
        <v>135983</v>
      </c>
      <c r="B242" s="11" t="s">
        <v>4028</v>
      </c>
      <c r="C242" s="11" t="s">
        <v>4270</v>
      </c>
      <c r="D242" s="11" t="s">
        <v>1258</v>
      </c>
      <c r="E242" s="15">
        <v>48</v>
      </c>
      <c r="F242" s="11" t="s">
        <v>4235</v>
      </c>
      <c r="G242" s="9">
        <v>55020</v>
      </c>
      <c r="H242" s="15">
        <f t="shared" si="7"/>
        <v>11.960869565217392</v>
      </c>
      <c r="I242" s="15">
        <f t="shared" si="8"/>
        <v>574.12173913043478</v>
      </c>
      <c r="J242" s="15">
        <v>574.12173913043478</v>
      </c>
      <c r="K242" s="15"/>
      <c r="L242" s="9"/>
      <c r="M242" s="9">
        <v>0</v>
      </c>
      <c r="N242" s="11" t="s">
        <v>3396</v>
      </c>
      <c r="O242" s="12">
        <v>46230</v>
      </c>
      <c r="P242" s="11" t="s">
        <v>3417</v>
      </c>
      <c r="Q242" s="11" t="s">
        <v>3952</v>
      </c>
      <c r="R242" s="11" t="s">
        <v>3952</v>
      </c>
      <c r="S242" s="11" t="s">
        <v>4212</v>
      </c>
      <c r="T242" s="9">
        <v>139159</v>
      </c>
      <c r="U242" s="9"/>
      <c r="V242" s="9"/>
      <c r="W242" s="11" t="s">
        <v>2464</v>
      </c>
      <c r="X242" s="11" t="s">
        <v>3108</v>
      </c>
      <c r="Y242" s="11" t="s">
        <v>3958</v>
      </c>
      <c r="Z242" s="11" t="s">
        <v>2219</v>
      </c>
      <c r="AA242" s="9">
        <v>20</v>
      </c>
      <c r="AB242" s="9">
        <v>7</v>
      </c>
      <c r="AC242" s="11"/>
      <c r="AD242" s="11" t="s">
        <v>2421</v>
      </c>
      <c r="AE242" s="11" t="s">
        <v>2462</v>
      </c>
      <c r="AF242" s="11" t="s">
        <v>2493</v>
      </c>
      <c r="AG242" s="11" t="s">
        <v>2594</v>
      </c>
      <c r="AH242" s="11" t="s">
        <v>2607</v>
      </c>
      <c r="AI242" s="11"/>
      <c r="AJ242" s="9">
        <v>48</v>
      </c>
      <c r="AK242" s="11" t="s">
        <v>2974</v>
      </c>
      <c r="AL242" s="11" t="s">
        <v>3107</v>
      </c>
      <c r="AM242" s="11"/>
      <c r="AN242" s="11" t="s">
        <v>3250</v>
      </c>
      <c r="AO242" s="11" t="s">
        <v>3374</v>
      </c>
      <c r="AP242" s="11" t="s">
        <v>3400</v>
      </c>
      <c r="AQ242" s="12">
        <v>46230</v>
      </c>
      <c r="AR242" s="11" t="s">
        <v>3416</v>
      </c>
      <c r="AS242" s="11" t="s">
        <v>3870</v>
      </c>
      <c r="AT242" s="11" t="s">
        <v>3933</v>
      </c>
      <c r="AU242" s="11" t="s">
        <v>3933</v>
      </c>
      <c r="AV242" s="11" t="s">
        <v>3939</v>
      </c>
      <c r="AW242" s="11" t="s">
        <v>2493</v>
      </c>
      <c r="AX242" s="11" t="s">
        <v>2594</v>
      </c>
      <c r="AY242" s="11" t="s">
        <v>3948</v>
      </c>
      <c r="AZ242" s="11"/>
      <c r="BA242" s="11"/>
      <c r="BB242" s="11"/>
      <c r="BC242" s="9">
        <v>1265</v>
      </c>
      <c r="BD242" s="11" t="s">
        <v>3939</v>
      </c>
      <c r="BE242" s="9">
        <v>2865</v>
      </c>
      <c r="BF242" s="9">
        <v>7</v>
      </c>
      <c r="BG242" s="11" t="s">
        <v>3414</v>
      </c>
    </row>
    <row r="243" spans="1:59">
      <c r="A243" s="9">
        <v>135982</v>
      </c>
      <c r="B243" s="11" t="s">
        <v>4182</v>
      </c>
      <c r="C243" s="11" t="s">
        <v>4244</v>
      </c>
      <c r="D243" s="11" t="s">
        <v>1250</v>
      </c>
      <c r="E243" s="15">
        <v>1</v>
      </c>
      <c r="F243" s="11" t="s">
        <v>4235</v>
      </c>
      <c r="G243" s="9">
        <v>500000</v>
      </c>
      <c r="H243" s="15">
        <f t="shared" si="7"/>
        <v>108.69565217391305</v>
      </c>
      <c r="I243" s="15">
        <f t="shared" si="8"/>
        <v>108.69565217391305</v>
      </c>
      <c r="J243" s="15">
        <v>108.69565217391305</v>
      </c>
      <c r="K243" s="15"/>
      <c r="L243" s="9"/>
      <c r="M243" s="9">
        <v>0</v>
      </c>
      <c r="N243" s="11" t="s">
        <v>3396</v>
      </c>
      <c r="O243" s="12">
        <v>46230</v>
      </c>
      <c r="P243" s="11" t="s">
        <v>3425</v>
      </c>
      <c r="Q243" s="11" t="s">
        <v>3952</v>
      </c>
      <c r="R243" s="11" t="s">
        <v>3952</v>
      </c>
      <c r="S243" s="11" t="s">
        <v>4212</v>
      </c>
      <c r="T243" s="9">
        <v>139134</v>
      </c>
      <c r="U243" s="9"/>
      <c r="V243" s="9"/>
      <c r="W243" s="11" t="s">
        <v>2464</v>
      </c>
      <c r="X243" s="11" t="s">
        <v>3108</v>
      </c>
      <c r="Y243" s="11" t="s">
        <v>3958</v>
      </c>
      <c r="Z243" s="11" t="s">
        <v>1760</v>
      </c>
      <c r="AA243" s="9">
        <v>0</v>
      </c>
      <c r="AB243" s="9">
        <v>1</v>
      </c>
      <c r="AC243" s="11"/>
      <c r="AD243" s="11" t="s">
        <v>2405</v>
      </c>
      <c r="AE243" s="11" t="s">
        <v>2462</v>
      </c>
      <c r="AF243" s="11" t="s">
        <v>2539</v>
      </c>
      <c r="AG243" s="11" t="s">
        <v>2587</v>
      </c>
      <c r="AH243" s="11" t="s">
        <v>2607</v>
      </c>
      <c r="AI243" s="11"/>
      <c r="AJ243" s="9">
        <v>1</v>
      </c>
      <c r="AK243" s="11" t="s">
        <v>1760</v>
      </c>
      <c r="AL243" s="11" t="s">
        <v>3107</v>
      </c>
      <c r="AM243" s="11"/>
      <c r="AN243" s="11" t="s">
        <v>1441</v>
      </c>
      <c r="AO243" s="11" t="s">
        <v>1441</v>
      </c>
      <c r="AP243" s="11" t="s">
        <v>3400</v>
      </c>
      <c r="AQ243" s="12">
        <v>46230</v>
      </c>
      <c r="AR243" s="11" t="s">
        <v>3416</v>
      </c>
      <c r="AS243" s="11" t="s">
        <v>3869</v>
      </c>
      <c r="AT243" s="11" t="s">
        <v>3933</v>
      </c>
      <c r="AU243" s="11" t="s">
        <v>3933</v>
      </c>
      <c r="AV243" s="11" t="s">
        <v>3939</v>
      </c>
      <c r="AW243" s="11" t="s">
        <v>2539</v>
      </c>
      <c r="AX243" s="11" t="s">
        <v>2587</v>
      </c>
      <c r="AY243" s="11" t="s">
        <v>3948</v>
      </c>
      <c r="AZ243" s="11"/>
      <c r="BA243" s="11"/>
      <c r="BB243" s="11"/>
      <c r="BC243" s="9">
        <v>14862</v>
      </c>
      <c r="BD243" s="11" t="s">
        <v>3939</v>
      </c>
      <c r="BE243" s="9">
        <v>5633</v>
      </c>
      <c r="BF243" s="9">
        <v>1</v>
      </c>
      <c r="BG243" s="11" t="s">
        <v>3420</v>
      </c>
    </row>
    <row r="244" spans="1:59">
      <c r="A244" s="9">
        <v>135982</v>
      </c>
      <c r="B244" s="11" t="s">
        <v>4182</v>
      </c>
      <c r="C244" s="11" t="s">
        <v>4244</v>
      </c>
      <c r="D244" s="11" t="s">
        <v>1251</v>
      </c>
      <c r="E244" s="15">
        <v>1</v>
      </c>
      <c r="F244" s="11" t="s">
        <v>4235</v>
      </c>
      <c r="G244" s="9">
        <v>700000</v>
      </c>
      <c r="H244" s="15">
        <f t="shared" si="7"/>
        <v>152.17391304347825</v>
      </c>
      <c r="I244" s="15">
        <f t="shared" si="8"/>
        <v>152.17391304347825</v>
      </c>
      <c r="J244" s="15">
        <v>152.17391304347825</v>
      </c>
      <c r="K244" s="15"/>
      <c r="L244" s="9"/>
      <c r="M244" s="9">
        <v>0</v>
      </c>
      <c r="N244" s="11" t="s">
        <v>3396</v>
      </c>
      <c r="O244" s="12">
        <v>46230</v>
      </c>
      <c r="P244" s="11" t="s">
        <v>3425</v>
      </c>
      <c r="Q244" s="11" t="s">
        <v>3952</v>
      </c>
      <c r="R244" s="11" t="s">
        <v>3952</v>
      </c>
      <c r="S244" s="11" t="s">
        <v>4212</v>
      </c>
      <c r="T244" s="9">
        <v>139134</v>
      </c>
      <c r="U244" s="9"/>
      <c r="V244" s="9"/>
      <c r="W244" s="11" t="s">
        <v>2464</v>
      </c>
      <c r="X244" s="11" t="s">
        <v>3108</v>
      </c>
      <c r="Y244" s="11" t="s">
        <v>3958</v>
      </c>
      <c r="Z244" s="11" t="s">
        <v>1441</v>
      </c>
      <c r="AA244" s="9">
        <v>0</v>
      </c>
      <c r="AB244" s="9">
        <v>2</v>
      </c>
      <c r="AC244" s="11"/>
      <c r="AD244" s="11" t="s">
        <v>2405</v>
      </c>
      <c r="AE244" s="11" t="s">
        <v>2462</v>
      </c>
      <c r="AF244" s="11" t="s">
        <v>2539</v>
      </c>
      <c r="AG244" s="11" t="s">
        <v>2587</v>
      </c>
      <c r="AH244" s="11" t="s">
        <v>2607</v>
      </c>
      <c r="AI244" s="11"/>
      <c r="AJ244" s="9">
        <v>1</v>
      </c>
      <c r="AK244" s="11" t="s">
        <v>1441</v>
      </c>
      <c r="AL244" s="11" t="s">
        <v>3107</v>
      </c>
      <c r="AM244" s="11"/>
      <c r="AN244" s="11" t="s">
        <v>1441</v>
      </c>
      <c r="AO244" s="11" t="s">
        <v>1441</v>
      </c>
      <c r="AP244" s="11" t="s">
        <v>3400</v>
      </c>
      <c r="AQ244" s="12">
        <v>46230</v>
      </c>
      <c r="AR244" s="11" t="s">
        <v>3416</v>
      </c>
      <c r="AS244" s="11" t="s">
        <v>3869</v>
      </c>
      <c r="AT244" s="11" t="s">
        <v>3933</v>
      </c>
      <c r="AU244" s="11" t="s">
        <v>3933</v>
      </c>
      <c r="AV244" s="11" t="s">
        <v>3939</v>
      </c>
      <c r="AW244" s="11" t="s">
        <v>2539</v>
      </c>
      <c r="AX244" s="11" t="s">
        <v>2587</v>
      </c>
      <c r="AY244" s="11" t="s">
        <v>3948</v>
      </c>
      <c r="AZ244" s="11"/>
      <c r="BA244" s="11"/>
      <c r="BB244" s="11"/>
      <c r="BC244" s="9">
        <v>14862</v>
      </c>
      <c r="BD244" s="11" t="s">
        <v>3939</v>
      </c>
      <c r="BE244" s="9">
        <v>5633</v>
      </c>
      <c r="BF244" s="9">
        <v>2</v>
      </c>
      <c r="BG244" s="11" t="s">
        <v>3420</v>
      </c>
    </row>
    <row r="245" spans="1:59">
      <c r="A245" s="9">
        <v>135981</v>
      </c>
      <c r="B245" s="11" t="s">
        <v>4181</v>
      </c>
      <c r="C245" s="11" t="s">
        <v>4244</v>
      </c>
      <c r="D245" s="11" t="s">
        <v>1249</v>
      </c>
      <c r="E245" s="15">
        <v>1</v>
      </c>
      <c r="F245" s="11" t="s">
        <v>4235</v>
      </c>
      <c r="G245" s="9">
        <v>5000000</v>
      </c>
      <c r="H245" s="15">
        <f t="shared" si="7"/>
        <v>1086.9565217391305</v>
      </c>
      <c r="I245" s="15">
        <f t="shared" si="8"/>
        <v>1086.9565217391305</v>
      </c>
      <c r="J245" s="15">
        <v>1086.9565217391305</v>
      </c>
      <c r="K245" s="15"/>
      <c r="L245" s="9"/>
      <c r="M245" s="9">
        <v>0</v>
      </c>
      <c r="N245" s="11" t="s">
        <v>3396</v>
      </c>
      <c r="O245" s="12">
        <v>46230</v>
      </c>
      <c r="P245" s="11" t="s">
        <v>3417</v>
      </c>
      <c r="Q245" s="11" t="s">
        <v>3952</v>
      </c>
      <c r="R245" s="11" t="s">
        <v>3952</v>
      </c>
      <c r="S245" s="11" t="s">
        <v>4212</v>
      </c>
      <c r="T245" s="9">
        <v>139135</v>
      </c>
      <c r="U245" s="9"/>
      <c r="V245" s="9"/>
      <c r="W245" s="11" t="s">
        <v>2464</v>
      </c>
      <c r="X245" s="11" t="s">
        <v>3108</v>
      </c>
      <c r="Y245" s="11" t="s">
        <v>3958</v>
      </c>
      <c r="Z245" s="11" t="s">
        <v>1447</v>
      </c>
      <c r="AA245" s="9">
        <v>0</v>
      </c>
      <c r="AB245" s="9">
        <v>1</v>
      </c>
      <c r="AC245" s="11"/>
      <c r="AD245" s="11" t="s">
        <v>2405</v>
      </c>
      <c r="AE245" s="11" t="s">
        <v>2462</v>
      </c>
      <c r="AF245" s="11" t="s">
        <v>2512</v>
      </c>
      <c r="AG245" s="11" t="s">
        <v>2587</v>
      </c>
      <c r="AH245" s="11" t="s">
        <v>2607</v>
      </c>
      <c r="AI245" s="11"/>
      <c r="AJ245" s="9">
        <v>1</v>
      </c>
      <c r="AK245" s="11" t="s">
        <v>1447</v>
      </c>
      <c r="AL245" s="11" t="s">
        <v>3107</v>
      </c>
      <c r="AM245" s="11"/>
      <c r="AN245" s="11" t="s">
        <v>1447</v>
      </c>
      <c r="AO245" s="11" t="s">
        <v>1447</v>
      </c>
      <c r="AP245" s="11" t="s">
        <v>3400</v>
      </c>
      <c r="AQ245" s="12">
        <v>46230</v>
      </c>
      <c r="AR245" s="11" t="s">
        <v>3416</v>
      </c>
      <c r="AS245" s="11" t="s">
        <v>3868</v>
      </c>
      <c r="AT245" s="11" t="s">
        <v>3933</v>
      </c>
      <c r="AU245" s="11" t="s">
        <v>3933</v>
      </c>
      <c r="AV245" s="11" t="s">
        <v>3939</v>
      </c>
      <c r="AW245" s="11" t="s">
        <v>2512</v>
      </c>
      <c r="AX245" s="11" t="s">
        <v>2587</v>
      </c>
      <c r="AY245" s="11" t="s">
        <v>3948</v>
      </c>
      <c r="AZ245" s="11"/>
      <c r="BA245" s="11"/>
      <c r="BB245" s="11"/>
      <c r="BC245" s="9">
        <v>14862</v>
      </c>
      <c r="BD245" s="11" t="s">
        <v>3939</v>
      </c>
      <c r="BE245" s="9">
        <v>5268</v>
      </c>
      <c r="BF245" s="9">
        <v>1</v>
      </c>
      <c r="BG245" s="11" t="s">
        <v>3416</v>
      </c>
    </row>
    <row r="246" spans="1:59">
      <c r="A246" s="9">
        <v>135980</v>
      </c>
      <c r="B246" s="11" t="s">
        <v>4180</v>
      </c>
      <c r="C246" s="11" t="s">
        <v>4244</v>
      </c>
      <c r="D246" s="11" t="s">
        <v>1248</v>
      </c>
      <c r="E246" s="15">
        <v>1</v>
      </c>
      <c r="F246" s="11" t="s">
        <v>4235</v>
      </c>
      <c r="G246" s="9">
        <v>1900000</v>
      </c>
      <c r="H246" s="15">
        <f t="shared" si="7"/>
        <v>413.04347826086956</v>
      </c>
      <c r="I246" s="15">
        <f t="shared" si="8"/>
        <v>413.04347826086956</v>
      </c>
      <c r="J246" s="15">
        <v>413.04347826086956</v>
      </c>
      <c r="K246" s="15"/>
      <c r="L246" s="9"/>
      <c r="M246" s="9">
        <v>0</v>
      </c>
      <c r="N246" s="11" t="s">
        <v>3396</v>
      </c>
      <c r="O246" s="12">
        <v>46230</v>
      </c>
      <c r="P246" s="11" t="s">
        <v>3417</v>
      </c>
      <c r="Q246" s="11" t="s">
        <v>3954</v>
      </c>
      <c r="R246" s="11" t="s">
        <v>3954</v>
      </c>
      <c r="S246" s="11" t="s">
        <v>4212</v>
      </c>
      <c r="T246" s="9">
        <v>139136</v>
      </c>
      <c r="U246" s="9"/>
      <c r="V246" s="9"/>
      <c r="W246" s="11" t="s">
        <v>2464</v>
      </c>
      <c r="X246" s="11" t="s">
        <v>3108</v>
      </c>
      <c r="Y246" s="11" t="s">
        <v>3958</v>
      </c>
      <c r="Z246" s="11" t="s">
        <v>2216</v>
      </c>
      <c r="AA246" s="9">
        <v>0</v>
      </c>
      <c r="AB246" s="9">
        <v>1</v>
      </c>
      <c r="AC246" s="11"/>
      <c r="AD246" s="11" t="s">
        <v>2405</v>
      </c>
      <c r="AE246" s="11" t="s">
        <v>2462</v>
      </c>
      <c r="AF246" s="11" t="s">
        <v>2512</v>
      </c>
      <c r="AG246" s="11" t="s">
        <v>2587</v>
      </c>
      <c r="AH246" s="11" t="s">
        <v>2607</v>
      </c>
      <c r="AI246" s="11"/>
      <c r="AJ246" s="9">
        <v>0</v>
      </c>
      <c r="AK246" s="11" t="s">
        <v>2609</v>
      </c>
      <c r="AL246" s="11" t="s">
        <v>3107</v>
      </c>
      <c r="AM246" s="11"/>
      <c r="AN246" s="11" t="s">
        <v>2216</v>
      </c>
      <c r="AO246" s="11" t="s">
        <v>2216</v>
      </c>
      <c r="AP246" s="11" t="s">
        <v>3400</v>
      </c>
      <c r="AQ246" s="12">
        <v>46230</v>
      </c>
      <c r="AR246" s="11" t="s">
        <v>3416</v>
      </c>
      <c r="AS246" s="11" t="s">
        <v>3867</v>
      </c>
      <c r="AT246" s="11" t="s">
        <v>3933</v>
      </c>
      <c r="AU246" s="11" t="s">
        <v>3933</v>
      </c>
      <c r="AV246" s="11" t="s">
        <v>3939</v>
      </c>
      <c r="AW246" s="11" t="s">
        <v>2512</v>
      </c>
      <c r="AX246" s="11" t="s">
        <v>2587</v>
      </c>
      <c r="AY246" s="11" t="s">
        <v>3948</v>
      </c>
      <c r="AZ246" s="11"/>
      <c r="BA246" s="11"/>
      <c r="BB246" s="11"/>
      <c r="BC246" s="9">
        <v>14862</v>
      </c>
      <c r="BD246" s="11" t="s">
        <v>3939</v>
      </c>
      <c r="BE246" s="9">
        <v>5255</v>
      </c>
      <c r="BF246" s="9">
        <v>1</v>
      </c>
      <c r="BG246" s="11" t="s">
        <v>3416</v>
      </c>
    </row>
    <row r="247" spans="1:59">
      <c r="A247" s="9">
        <v>135979</v>
      </c>
      <c r="B247" s="11" t="s">
        <v>4179</v>
      </c>
      <c r="C247" s="11" t="s">
        <v>4244</v>
      </c>
      <c r="D247" s="11" t="s">
        <v>1247</v>
      </c>
      <c r="E247" s="15">
        <v>36</v>
      </c>
      <c r="F247" s="11" t="s">
        <v>4235</v>
      </c>
      <c r="G247" s="9">
        <v>20000</v>
      </c>
      <c r="H247" s="15">
        <f t="shared" si="7"/>
        <v>4.3478260869565215</v>
      </c>
      <c r="I247" s="15">
        <f t="shared" si="8"/>
        <v>156.52173913043478</v>
      </c>
      <c r="J247" s="15">
        <v>156.52173913043478</v>
      </c>
      <c r="K247" s="15"/>
      <c r="L247" s="9"/>
      <c r="M247" s="9">
        <v>0</v>
      </c>
      <c r="N247" s="11" t="s">
        <v>3396</v>
      </c>
      <c r="O247" s="12">
        <v>46230</v>
      </c>
      <c r="P247" s="11" t="s">
        <v>3417</v>
      </c>
      <c r="Q247" s="11" t="s">
        <v>3952</v>
      </c>
      <c r="R247" s="11" t="s">
        <v>3952</v>
      </c>
      <c r="S247" s="11" t="s">
        <v>4212</v>
      </c>
      <c r="T247" s="9">
        <v>139105</v>
      </c>
      <c r="U247" s="9"/>
      <c r="V247" s="9"/>
      <c r="W247" s="11" t="s">
        <v>2464</v>
      </c>
      <c r="X247" s="11" t="s">
        <v>3108</v>
      </c>
      <c r="Y247" s="11" t="s">
        <v>3958</v>
      </c>
      <c r="Z247" s="11" t="s">
        <v>1684</v>
      </c>
      <c r="AA247" s="9">
        <v>20</v>
      </c>
      <c r="AB247" s="9">
        <v>1</v>
      </c>
      <c r="AC247" s="11"/>
      <c r="AD247" s="11" t="s">
        <v>2405</v>
      </c>
      <c r="AE247" s="11" t="s">
        <v>2462</v>
      </c>
      <c r="AF247" s="11" t="s">
        <v>2498</v>
      </c>
      <c r="AG247" s="11" t="s">
        <v>2589</v>
      </c>
      <c r="AH247" s="11" t="s">
        <v>2607</v>
      </c>
      <c r="AI247" s="11"/>
      <c r="AJ247" s="9">
        <v>36</v>
      </c>
      <c r="AK247" s="11" t="s">
        <v>2076</v>
      </c>
      <c r="AL247" s="11" t="s">
        <v>3107</v>
      </c>
      <c r="AM247" s="11"/>
      <c r="AN247" s="11" t="s">
        <v>2076</v>
      </c>
      <c r="AO247" s="11" t="s">
        <v>1684</v>
      </c>
      <c r="AP247" s="11"/>
      <c r="AQ247" s="12">
        <v>46230</v>
      </c>
      <c r="AR247" s="11" t="s">
        <v>3416</v>
      </c>
      <c r="AS247" s="11" t="s">
        <v>3866</v>
      </c>
      <c r="AT247" s="11" t="s">
        <v>3933</v>
      </c>
      <c r="AU247" s="11" t="s">
        <v>3933</v>
      </c>
      <c r="AV247" s="11" t="s">
        <v>3939</v>
      </c>
      <c r="AW247" s="11" t="s">
        <v>2498</v>
      </c>
      <c r="AX247" s="11" t="s">
        <v>2589</v>
      </c>
      <c r="AY247" s="11" t="s">
        <v>3948</v>
      </c>
      <c r="AZ247" s="11"/>
      <c r="BA247" s="11"/>
      <c r="BB247" s="11"/>
      <c r="BC247" s="9">
        <v>14862</v>
      </c>
      <c r="BD247" s="11" t="s">
        <v>3939</v>
      </c>
      <c r="BE247" s="9">
        <v>6362</v>
      </c>
      <c r="BF247" s="9">
        <v>1</v>
      </c>
      <c r="BG247" s="11" t="s">
        <v>3412</v>
      </c>
    </row>
    <row r="248" spans="1:59">
      <c r="A248" s="9">
        <v>135978</v>
      </c>
      <c r="B248" s="11" t="s">
        <v>4064</v>
      </c>
      <c r="C248" s="11" t="s">
        <v>4525</v>
      </c>
      <c r="D248" s="11" t="s">
        <v>1246</v>
      </c>
      <c r="E248" s="15">
        <v>100</v>
      </c>
      <c r="F248" s="11" t="s">
        <v>4235</v>
      </c>
      <c r="G248" s="9">
        <v>30000</v>
      </c>
      <c r="H248" s="15">
        <f t="shared" si="7"/>
        <v>6.5217391304347823</v>
      </c>
      <c r="I248" s="15">
        <f t="shared" si="8"/>
        <v>652.17391304347825</v>
      </c>
      <c r="J248" s="15">
        <v>652.17391304347825</v>
      </c>
      <c r="K248" s="15"/>
      <c r="L248" s="9"/>
      <c r="M248" s="9">
        <v>0</v>
      </c>
      <c r="N248" s="11" t="s">
        <v>3396</v>
      </c>
      <c r="O248" s="12">
        <v>46230</v>
      </c>
      <c r="P248" s="11" t="s">
        <v>3424</v>
      </c>
      <c r="Q248" s="11" t="s">
        <v>3952</v>
      </c>
      <c r="R248" s="11" t="s">
        <v>3952</v>
      </c>
      <c r="S248" s="11" t="s">
        <v>4215</v>
      </c>
      <c r="T248" s="9">
        <v>139095</v>
      </c>
      <c r="U248" s="9"/>
      <c r="V248" s="9"/>
      <c r="W248" s="11" t="s">
        <v>2464</v>
      </c>
      <c r="X248" s="11" t="s">
        <v>3108</v>
      </c>
      <c r="Y248" s="11" t="s">
        <v>3958</v>
      </c>
      <c r="Z248" s="11" t="s">
        <v>1505</v>
      </c>
      <c r="AA248" s="9">
        <v>0</v>
      </c>
      <c r="AB248" s="9">
        <v>1</v>
      </c>
      <c r="AC248" s="11"/>
      <c r="AD248" s="11" t="s">
        <v>2433</v>
      </c>
      <c r="AE248" s="11" t="s">
        <v>2462</v>
      </c>
      <c r="AF248" s="11" t="s">
        <v>2506</v>
      </c>
      <c r="AG248" s="11" t="s">
        <v>2589</v>
      </c>
      <c r="AH248" s="11" t="s">
        <v>2607</v>
      </c>
      <c r="AI248" s="11"/>
      <c r="AJ248" s="9">
        <v>100</v>
      </c>
      <c r="AK248" s="11" t="s">
        <v>1505</v>
      </c>
      <c r="AL248" s="11" t="s">
        <v>3107</v>
      </c>
      <c r="AM248" s="11"/>
      <c r="AN248" s="11" t="s">
        <v>1505</v>
      </c>
      <c r="AO248" s="11" t="s">
        <v>1505</v>
      </c>
      <c r="AP248" s="11" t="s">
        <v>3400</v>
      </c>
      <c r="AQ248" s="12">
        <v>46230</v>
      </c>
      <c r="AR248" s="11" t="s">
        <v>3416</v>
      </c>
      <c r="AS248" s="11" t="s">
        <v>3865</v>
      </c>
      <c r="AT248" s="11" t="s">
        <v>3933</v>
      </c>
      <c r="AU248" s="11" t="s">
        <v>3934</v>
      </c>
      <c r="AV248" s="11" t="s">
        <v>3939</v>
      </c>
      <c r="AW248" s="11" t="s">
        <v>2506</v>
      </c>
      <c r="AX248" s="11" t="s">
        <v>2589</v>
      </c>
      <c r="AY248" s="11" t="s">
        <v>3948</v>
      </c>
      <c r="AZ248" s="11"/>
      <c r="BA248" s="11"/>
      <c r="BB248" s="11"/>
      <c r="BC248" s="9">
        <v>3521</v>
      </c>
      <c r="BD248" s="11" t="s">
        <v>3939</v>
      </c>
      <c r="BE248" s="9">
        <v>820</v>
      </c>
      <c r="BF248" s="9">
        <v>1</v>
      </c>
      <c r="BG248" s="11" t="s">
        <v>3412</v>
      </c>
    </row>
    <row r="249" spans="1:59" ht="57">
      <c r="A249" s="9">
        <v>135977</v>
      </c>
      <c r="B249" s="11" t="s">
        <v>4146</v>
      </c>
      <c r="C249" s="11" t="s">
        <v>4526</v>
      </c>
      <c r="D249" s="13" t="s">
        <v>1245</v>
      </c>
      <c r="E249" s="15">
        <v>3</v>
      </c>
      <c r="F249" s="11" t="s">
        <v>4235</v>
      </c>
      <c r="G249" s="9">
        <v>70987.5</v>
      </c>
      <c r="H249" s="15">
        <f t="shared" si="7"/>
        <v>15.432065217391305</v>
      </c>
      <c r="I249" s="15">
        <f t="shared" si="8"/>
        <v>46.296195652173914</v>
      </c>
      <c r="J249" s="15">
        <v>46.296195652173914</v>
      </c>
      <c r="K249" s="15"/>
      <c r="L249" s="9"/>
      <c r="M249" s="9">
        <v>0</v>
      </c>
      <c r="N249" s="11" t="s">
        <v>3396</v>
      </c>
      <c r="O249" s="12">
        <v>46230</v>
      </c>
      <c r="P249" s="11" t="s">
        <v>3417</v>
      </c>
      <c r="Q249" s="11" t="s">
        <v>3952</v>
      </c>
      <c r="R249" s="11" t="s">
        <v>3952</v>
      </c>
      <c r="S249" s="11" t="s">
        <v>4215</v>
      </c>
      <c r="T249" s="9">
        <v>139107</v>
      </c>
      <c r="U249" s="9"/>
      <c r="V249" s="9"/>
      <c r="W249" s="11" t="s">
        <v>2464</v>
      </c>
      <c r="X249" s="11" t="s">
        <v>3108</v>
      </c>
      <c r="Y249" s="11" t="s">
        <v>3958</v>
      </c>
      <c r="Z249" s="11" t="s">
        <v>2215</v>
      </c>
      <c r="AA249" s="9">
        <v>20</v>
      </c>
      <c r="AB249" s="9">
        <v>5</v>
      </c>
      <c r="AC249" s="11"/>
      <c r="AD249" s="11" t="s">
        <v>2415</v>
      </c>
      <c r="AE249" s="11" t="s">
        <v>2462</v>
      </c>
      <c r="AF249" s="11" t="s">
        <v>2497</v>
      </c>
      <c r="AG249" s="11" t="s">
        <v>2589</v>
      </c>
      <c r="AH249" s="11" t="s">
        <v>2607</v>
      </c>
      <c r="AI249" s="11"/>
      <c r="AJ249" s="9">
        <v>3</v>
      </c>
      <c r="AK249" s="11" t="s">
        <v>2972</v>
      </c>
      <c r="AL249" s="11" t="s">
        <v>3107</v>
      </c>
      <c r="AM249" s="11"/>
      <c r="AN249" s="11" t="s">
        <v>2972</v>
      </c>
      <c r="AO249" s="11" t="s">
        <v>2215</v>
      </c>
      <c r="AP249" s="11" t="s">
        <v>3400</v>
      </c>
      <c r="AQ249" s="12">
        <v>46230</v>
      </c>
      <c r="AR249" s="11" t="s">
        <v>3416</v>
      </c>
      <c r="AS249" s="11" t="s">
        <v>3864</v>
      </c>
      <c r="AT249" s="11" t="s">
        <v>3933</v>
      </c>
      <c r="AU249" s="11" t="s">
        <v>3933</v>
      </c>
      <c r="AV249" s="11" t="s">
        <v>3939</v>
      </c>
      <c r="AW249" s="11" t="s">
        <v>2497</v>
      </c>
      <c r="AX249" s="11" t="s">
        <v>2589</v>
      </c>
      <c r="AY249" s="11" t="s">
        <v>3948</v>
      </c>
      <c r="AZ249" s="11"/>
      <c r="BA249" s="11"/>
      <c r="BB249" s="11"/>
      <c r="BC249" s="9">
        <v>21754</v>
      </c>
      <c r="BD249" s="11" t="s">
        <v>3939</v>
      </c>
      <c r="BE249" s="9">
        <v>1645</v>
      </c>
      <c r="BF249" s="9">
        <v>1</v>
      </c>
      <c r="BG249" s="11" t="s">
        <v>3420</v>
      </c>
    </row>
    <row r="250" spans="1:59">
      <c r="A250" s="9">
        <v>135976</v>
      </c>
      <c r="B250" s="11" t="s">
        <v>4092</v>
      </c>
      <c r="C250" s="11" t="s">
        <v>4266</v>
      </c>
      <c r="D250" s="11" t="s">
        <v>1243</v>
      </c>
      <c r="E250" s="15">
        <v>12</v>
      </c>
      <c r="F250" s="11" t="s">
        <v>4235</v>
      </c>
      <c r="G250" s="9">
        <v>15000</v>
      </c>
      <c r="H250" s="15">
        <f t="shared" si="7"/>
        <v>3.2608695652173911</v>
      </c>
      <c r="I250" s="15">
        <f t="shared" si="8"/>
        <v>39.130434782608695</v>
      </c>
      <c r="J250" s="15">
        <v>39.130434782608695</v>
      </c>
      <c r="K250" s="15"/>
      <c r="L250" s="9"/>
      <c r="M250" s="9">
        <v>0</v>
      </c>
      <c r="N250" s="11" t="s">
        <v>3396</v>
      </c>
      <c r="O250" s="12">
        <v>46230</v>
      </c>
      <c r="P250" s="11" t="s">
        <v>3417</v>
      </c>
      <c r="Q250" s="11" t="s">
        <v>3952</v>
      </c>
      <c r="R250" s="11" t="s">
        <v>3952</v>
      </c>
      <c r="S250" s="11" t="s">
        <v>4215</v>
      </c>
      <c r="T250" s="9">
        <v>139108</v>
      </c>
      <c r="U250" s="9"/>
      <c r="V250" s="9"/>
      <c r="W250" s="11" t="s">
        <v>2464</v>
      </c>
      <c r="X250" s="11" t="s">
        <v>3108</v>
      </c>
      <c r="Y250" s="11" t="s">
        <v>3958</v>
      </c>
      <c r="Z250" s="11" t="s">
        <v>1526</v>
      </c>
      <c r="AA250" s="9">
        <v>0</v>
      </c>
      <c r="AB250" s="9">
        <v>2</v>
      </c>
      <c r="AC250" s="11"/>
      <c r="AD250" s="11" t="s">
        <v>2408</v>
      </c>
      <c r="AE250" s="11" t="s">
        <v>2462</v>
      </c>
      <c r="AF250" s="11" t="s">
        <v>2506</v>
      </c>
      <c r="AG250" s="11" t="s">
        <v>2589</v>
      </c>
      <c r="AH250" s="11" t="s">
        <v>2607</v>
      </c>
      <c r="AI250" s="11"/>
      <c r="AJ250" s="9">
        <v>12</v>
      </c>
      <c r="AK250" s="11" t="s">
        <v>1526</v>
      </c>
      <c r="AL250" s="11" t="s">
        <v>3107</v>
      </c>
      <c r="AM250" s="11"/>
      <c r="AN250" s="11" t="s">
        <v>2134</v>
      </c>
      <c r="AO250" s="11" t="s">
        <v>2134</v>
      </c>
      <c r="AP250" s="11"/>
      <c r="AQ250" s="12">
        <v>46230</v>
      </c>
      <c r="AR250" s="11" t="s">
        <v>3416</v>
      </c>
      <c r="AS250" s="11" t="s">
        <v>3863</v>
      </c>
      <c r="AT250" s="11" t="s">
        <v>3933</v>
      </c>
      <c r="AU250" s="11" t="s">
        <v>3933</v>
      </c>
      <c r="AV250" s="11" t="s">
        <v>3939</v>
      </c>
      <c r="AW250" s="11" t="s">
        <v>2506</v>
      </c>
      <c r="AX250" s="11" t="s">
        <v>2589</v>
      </c>
      <c r="AY250" s="11" t="s">
        <v>3948</v>
      </c>
      <c r="AZ250" s="11"/>
      <c r="BA250" s="11"/>
      <c r="BB250" s="11"/>
      <c r="BC250" s="9">
        <v>14417</v>
      </c>
      <c r="BD250" s="11" t="s">
        <v>3939</v>
      </c>
      <c r="BE250" s="9">
        <v>2467</v>
      </c>
      <c r="BF250" s="9">
        <v>2</v>
      </c>
      <c r="BG250" s="11" t="s">
        <v>3412</v>
      </c>
    </row>
    <row r="251" spans="1:59">
      <c r="A251" s="9">
        <v>135976</v>
      </c>
      <c r="B251" s="11" t="s">
        <v>4092</v>
      </c>
      <c r="C251" s="11" t="s">
        <v>4266</v>
      </c>
      <c r="D251" s="11" t="s">
        <v>1242</v>
      </c>
      <c r="E251" s="15">
        <v>1</v>
      </c>
      <c r="F251" s="11" t="s">
        <v>4235</v>
      </c>
      <c r="G251" s="9">
        <v>120000</v>
      </c>
      <c r="H251" s="15">
        <f t="shared" si="7"/>
        <v>26.086956521739129</v>
      </c>
      <c r="I251" s="15">
        <f t="shared" si="8"/>
        <v>26.086956521739129</v>
      </c>
      <c r="J251" s="15">
        <v>26.086956521739129</v>
      </c>
      <c r="K251" s="15"/>
      <c r="L251" s="9"/>
      <c r="M251" s="9">
        <v>0</v>
      </c>
      <c r="N251" s="11" t="s">
        <v>3396</v>
      </c>
      <c r="O251" s="12">
        <v>46230</v>
      </c>
      <c r="P251" s="11" t="s">
        <v>3417</v>
      </c>
      <c r="Q251" s="11" t="s">
        <v>3952</v>
      </c>
      <c r="R251" s="11" t="s">
        <v>3952</v>
      </c>
      <c r="S251" s="11" t="s">
        <v>4215</v>
      </c>
      <c r="T251" s="9">
        <v>139108</v>
      </c>
      <c r="U251" s="9"/>
      <c r="V251" s="9"/>
      <c r="W251" s="11" t="s">
        <v>2464</v>
      </c>
      <c r="X251" s="11" t="s">
        <v>3108</v>
      </c>
      <c r="Y251" s="11" t="s">
        <v>3958</v>
      </c>
      <c r="Z251" s="11" t="s">
        <v>1529</v>
      </c>
      <c r="AA251" s="9">
        <v>0</v>
      </c>
      <c r="AB251" s="9">
        <v>1</v>
      </c>
      <c r="AC251" s="11"/>
      <c r="AD251" s="11" t="s">
        <v>2408</v>
      </c>
      <c r="AE251" s="11" t="s">
        <v>2462</v>
      </c>
      <c r="AF251" s="11" t="s">
        <v>2506</v>
      </c>
      <c r="AG251" s="11" t="s">
        <v>2589</v>
      </c>
      <c r="AH251" s="11" t="s">
        <v>2607</v>
      </c>
      <c r="AI251" s="11"/>
      <c r="AJ251" s="9">
        <v>1</v>
      </c>
      <c r="AK251" s="11" t="s">
        <v>1529</v>
      </c>
      <c r="AL251" s="11" t="s">
        <v>3107</v>
      </c>
      <c r="AM251" s="11"/>
      <c r="AN251" s="11" t="s">
        <v>2134</v>
      </c>
      <c r="AO251" s="11" t="s">
        <v>2134</v>
      </c>
      <c r="AP251" s="11"/>
      <c r="AQ251" s="12">
        <v>46230</v>
      </c>
      <c r="AR251" s="11" t="s">
        <v>3416</v>
      </c>
      <c r="AS251" s="11" t="s">
        <v>3863</v>
      </c>
      <c r="AT251" s="11" t="s">
        <v>3933</v>
      </c>
      <c r="AU251" s="11" t="s">
        <v>3933</v>
      </c>
      <c r="AV251" s="11" t="s">
        <v>3939</v>
      </c>
      <c r="AW251" s="11" t="s">
        <v>2506</v>
      </c>
      <c r="AX251" s="11" t="s">
        <v>2589</v>
      </c>
      <c r="AY251" s="11" t="s">
        <v>3948</v>
      </c>
      <c r="AZ251" s="11"/>
      <c r="BA251" s="11"/>
      <c r="BB251" s="11"/>
      <c r="BC251" s="9">
        <v>14417</v>
      </c>
      <c r="BD251" s="11" t="s">
        <v>3939</v>
      </c>
      <c r="BE251" s="9">
        <v>2467</v>
      </c>
      <c r="BF251" s="9">
        <v>1</v>
      </c>
      <c r="BG251" s="11" t="s">
        <v>3412</v>
      </c>
    </row>
    <row r="252" spans="1:59">
      <c r="A252" s="9">
        <v>135976</v>
      </c>
      <c r="B252" s="11" t="s">
        <v>4092</v>
      </c>
      <c r="C252" s="11" t="s">
        <v>4272</v>
      </c>
      <c r="D252" s="11" t="s">
        <v>1244</v>
      </c>
      <c r="E252" s="15">
        <v>1</v>
      </c>
      <c r="F252" s="11" t="s">
        <v>4235</v>
      </c>
      <c r="G252" s="9">
        <v>250000</v>
      </c>
      <c r="H252" s="15">
        <f t="shared" si="7"/>
        <v>54.347826086956523</v>
      </c>
      <c r="I252" s="15">
        <f t="shared" si="8"/>
        <v>54.347826086956523</v>
      </c>
      <c r="J252" s="15">
        <v>54.347826086956523</v>
      </c>
      <c r="K252" s="15"/>
      <c r="L252" s="9"/>
      <c r="M252" s="9">
        <v>0</v>
      </c>
      <c r="N252" s="11" t="s">
        <v>3396</v>
      </c>
      <c r="O252" s="12">
        <v>46230</v>
      </c>
      <c r="P252" s="11" t="s">
        <v>3417</v>
      </c>
      <c r="Q252" s="11" t="s">
        <v>3952</v>
      </c>
      <c r="R252" s="11" t="s">
        <v>3952</v>
      </c>
      <c r="S252" s="11" t="s">
        <v>4215</v>
      </c>
      <c r="T252" s="9">
        <v>139108</v>
      </c>
      <c r="U252" s="9"/>
      <c r="V252" s="9"/>
      <c r="W252" s="11" t="s">
        <v>2464</v>
      </c>
      <c r="X252" s="11" t="s">
        <v>3108</v>
      </c>
      <c r="Y252" s="11" t="s">
        <v>3958</v>
      </c>
      <c r="Z252" s="11" t="s">
        <v>1439</v>
      </c>
      <c r="AA252" s="9">
        <v>0</v>
      </c>
      <c r="AB252" s="9">
        <v>3</v>
      </c>
      <c r="AC252" s="11"/>
      <c r="AD252" s="11" t="s">
        <v>2417</v>
      </c>
      <c r="AE252" s="11" t="s">
        <v>2462</v>
      </c>
      <c r="AF252" s="11" t="s">
        <v>2506</v>
      </c>
      <c r="AG252" s="11" t="s">
        <v>2589</v>
      </c>
      <c r="AH252" s="11" t="s">
        <v>2607</v>
      </c>
      <c r="AI252" s="11"/>
      <c r="AJ252" s="9">
        <v>1</v>
      </c>
      <c r="AK252" s="11" t="s">
        <v>1439</v>
      </c>
      <c r="AL252" s="11" t="s">
        <v>3107</v>
      </c>
      <c r="AM252" s="11"/>
      <c r="AN252" s="11" t="s">
        <v>2134</v>
      </c>
      <c r="AO252" s="11" t="s">
        <v>2134</v>
      </c>
      <c r="AP252" s="11"/>
      <c r="AQ252" s="12">
        <v>46230</v>
      </c>
      <c r="AR252" s="11" t="s">
        <v>3416</v>
      </c>
      <c r="AS252" s="11" t="s">
        <v>3863</v>
      </c>
      <c r="AT252" s="11" t="s">
        <v>3933</v>
      </c>
      <c r="AU252" s="11" t="s">
        <v>3933</v>
      </c>
      <c r="AV252" s="11" t="s">
        <v>3939</v>
      </c>
      <c r="AW252" s="11" t="s">
        <v>2506</v>
      </c>
      <c r="AX252" s="11" t="s">
        <v>2589</v>
      </c>
      <c r="AY252" s="11" t="s">
        <v>3948</v>
      </c>
      <c r="AZ252" s="11"/>
      <c r="BA252" s="11"/>
      <c r="BB252" s="11"/>
      <c r="BC252" s="9">
        <v>4276</v>
      </c>
      <c r="BD252" s="11" t="s">
        <v>3939</v>
      </c>
      <c r="BE252" s="9">
        <v>2467</v>
      </c>
      <c r="BF252" s="9">
        <v>3</v>
      </c>
      <c r="BG252" s="11" t="s">
        <v>3412</v>
      </c>
    </row>
    <row r="253" spans="1:59">
      <c r="A253" s="9">
        <v>135975</v>
      </c>
      <c r="B253" s="11" t="s">
        <v>4178</v>
      </c>
      <c r="C253" s="11" t="s">
        <v>3500</v>
      </c>
      <c r="D253" s="11" t="s">
        <v>1241</v>
      </c>
      <c r="E253" s="15">
        <v>1</v>
      </c>
      <c r="F253" s="11" t="s">
        <v>4235</v>
      </c>
      <c r="G253" s="9">
        <v>4000000</v>
      </c>
      <c r="H253" s="15">
        <f t="shared" si="7"/>
        <v>869.56521739130437</v>
      </c>
      <c r="I253" s="15">
        <f t="shared" si="8"/>
        <v>869.56521739130437</v>
      </c>
      <c r="J253" s="15">
        <v>869.56521739130437</v>
      </c>
      <c r="K253" s="15"/>
      <c r="L253" s="9"/>
      <c r="M253" s="9">
        <v>0</v>
      </c>
      <c r="N253" s="11" t="s">
        <v>3396</v>
      </c>
      <c r="O253" s="12">
        <v>46230</v>
      </c>
      <c r="P253" s="11" t="s">
        <v>3417</v>
      </c>
      <c r="Q253" s="11" t="s">
        <v>3952</v>
      </c>
      <c r="R253" s="11" t="s">
        <v>3952</v>
      </c>
      <c r="S253" s="11" t="s">
        <v>4215</v>
      </c>
      <c r="T253" s="9">
        <v>139117</v>
      </c>
      <c r="U253" s="9"/>
      <c r="V253" s="9"/>
      <c r="W253" s="11" t="s">
        <v>2464</v>
      </c>
      <c r="X253" s="11" t="s">
        <v>3108</v>
      </c>
      <c r="Y253" s="11" t="s">
        <v>3958</v>
      </c>
      <c r="Z253" s="11" t="s">
        <v>1494</v>
      </c>
      <c r="AA253" s="9">
        <v>0</v>
      </c>
      <c r="AB253" s="9">
        <v>1</v>
      </c>
      <c r="AC253" s="11"/>
      <c r="AD253" s="11" t="s">
        <v>2404</v>
      </c>
      <c r="AE253" s="11" t="s">
        <v>2462</v>
      </c>
      <c r="AF253" s="11" t="s">
        <v>2506</v>
      </c>
      <c r="AG253" s="11" t="s">
        <v>2589</v>
      </c>
      <c r="AH253" s="11" t="s">
        <v>2607</v>
      </c>
      <c r="AI253" s="11"/>
      <c r="AJ253" s="9">
        <v>1</v>
      </c>
      <c r="AK253" s="11" t="s">
        <v>1494</v>
      </c>
      <c r="AL253" s="11" t="s">
        <v>3107</v>
      </c>
      <c r="AM253" s="11"/>
      <c r="AN253" s="11" t="s">
        <v>1494</v>
      </c>
      <c r="AO253" s="11" t="s">
        <v>1494</v>
      </c>
      <c r="AP253" s="11" t="s">
        <v>3400</v>
      </c>
      <c r="AQ253" s="12">
        <v>46230</v>
      </c>
      <c r="AR253" s="11" t="s">
        <v>3416</v>
      </c>
      <c r="AS253" s="11" t="s">
        <v>3862</v>
      </c>
      <c r="AT253" s="11" t="s">
        <v>3933</v>
      </c>
      <c r="AU253" s="11" t="s">
        <v>3933</v>
      </c>
      <c r="AV253" s="11" t="s">
        <v>3939</v>
      </c>
      <c r="AW253" s="11" t="s">
        <v>2506</v>
      </c>
      <c r="AX253" s="11" t="s">
        <v>2589</v>
      </c>
      <c r="AY253" s="11" t="s">
        <v>3948</v>
      </c>
      <c r="AZ253" s="11"/>
      <c r="BA253" s="11"/>
      <c r="BB253" s="11"/>
      <c r="BC253" s="9">
        <v>1267</v>
      </c>
      <c r="BD253" s="11" t="s">
        <v>3939</v>
      </c>
      <c r="BE253" s="9">
        <v>6480</v>
      </c>
      <c r="BF253" s="9">
        <v>1</v>
      </c>
      <c r="BG253" s="11" t="s">
        <v>3420</v>
      </c>
    </row>
    <row r="254" spans="1:59">
      <c r="A254" s="9">
        <v>135974</v>
      </c>
      <c r="B254" s="11" t="s">
        <v>4177</v>
      </c>
      <c r="C254" s="11" t="s">
        <v>3500</v>
      </c>
      <c r="D254" s="11" t="s">
        <v>1240</v>
      </c>
      <c r="E254" s="15">
        <v>1</v>
      </c>
      <c r="F254" s="11" t="s">
        <v>4235</v>
      </c>
      <c r="G254" s="9">
        <v>5000000</v>
      </c>
      <c r="H254" s="15">
        <f t="shared" si="7"/>
        <v>1086.9565217391305</v>
      </c>
      <c r="I254" s="15">
        <f t="shared" si="8"/>
        <v>1086.9565217391305</v>
      </c>
      <c r="J254" s="15">
        <v>1086.9565217391305</v>
      </c>
      <c r="K254" s="15"/>
      <c r="L254" s="9"/>
      <c r="M254" s="9">
        <v>0</v>
      </c>
      <c r="N254" s="11" t="s">
        <v>3396</v>
      </c>
      <c r="O254" s="12">
        <v>46230</v>
      </c>
      <c r="P254" s="11" t="s">
        <v>3417</v>
      </c>
      <c r="Q254" s="11" t="s">
        <v>3952</v>
      </c>
      <c r="R254" s="11" t="s">
        <v>3952</v>
      </c>
      <c r="S254" s="11" t="s">
        <v>4215</v>
      </c>
      <c r="T254" s="9">
        <v>139224</v>
      </c>
      <c r="U254" s="9"/>
      <c r="V254" s="9"/>
      <c r="W254" s="11" t="s">
        <v>2464</v>
      </c>
      <c r="X254" s="11" t="s">
        <v>3108</v>
      </c>
      <c r="Y254" s="11" t="s">
        <v>3958</v>
      </c>
      <c r="Z254" s="11" t="s">
        <v>1447</v>
      </c>
      <c r="AA254" s="9">
        <v>0</v>
      </c>
      <c r="AB254" s="9">
        <v>1</v>
      </c>
      <c r="AC254" s="11"/>
      <c r="AD254" s="11" t="s">
        <v>2404</v>
      </c>
      <c r="AE254" s="11" t="s">
        <v>2462</v>
      </c>
      <c r="AF254" s="11" t="s">
        <v>2498</v>
      </c>
      <c r="AG254" s="11" t="s">
        <v>2587</v>
      </c>
      <c r="AH254" s="11" t="s">
        <v>2607</v>
      </c>
      <c r="AI254" s="11"/>
      <c r="AJ254" s="9">
        <v>1</v>
      </c>
      <c r="AK254" s="11" t="s">
        <v>1447</v>
      </c>
      <c r="AL254" s="11" t="s">
        <v>3107</v>
      </c>
      <c r="AM254" s="11"/>
      <c r="AN254" s="11" t="s">
        <v>1447</v>
      </c>
      <c r="AO254" s="11" t="s">
        <v>1447</v>
      </c>
      <c r="AP254" s="11" t="s">
        <v>3400</v>
      </c>
      <c r="AQ254" s="12">
        <v>46230</v>
      </c>
      <c r="AR254" s="11" t="s">
        <v>3416</v>
      </c>
      <c r="AS254" s="11" t="s">
        <v>3861</v>
      </c>
      <c r="AT254" s="11" t="s">
        <v>3933</v>
      </c>
      <c r="AU254" s="11" t="s">
        <v>3933</v>
      </c>
      <c r="AV254" s="11" t="s">
        <v>3939</v>
      </c>
      <c r="AW254" s="11" t="s">
        <v>2498</v>
      </c>
      <c r="AX254" s="11" t="s">
        <v>2587</v>
      </c>
      <c r="AY254" s="11" t="s">
        <v>3948</v>
      </c>
      <c r="AZ254" s="11"/>
      <c r="BA254" s="11"/>
      <c r="BB254" s="11"/>
      <c r="BC254" s="9">
        <v>1267</v>
      </c>
      <c r="BD254" s="11" t="s">
        <v>3939</v>
      </c>
      <c r="BE254" s="9">
        <v>7218</v>
      </c>
      <c r="BF254" s="9">
        <v>1</v>
      </c>
      <c r="BG254" s="11" t="s">
        <v>3421</v>
      </c>
    </row>
    <row r="255" spans="1:59">
      <c r="A255" s="9">
        <v>135973</v>
      </c>
      <c r="B255" s="11" t="s">
        <v>4064</v>
      </c>
      <c r="C255" s="11" t="s">
        <v>4525</v>
      </c>
      <c r="D255" s="11" t="s">
        <v>1239</v>
      </c>
      <c r="E255" s="15">
        <v>750</v>
      </c>
      <c r="F255" s="11" t="s">
        <v>4235</v>
      </c>
      <c r="G255" s="9">
        <v>22500</v>
      </c>
      <c r="H255" s="15">
        <f t="shared" si="7"/>
        <v>4.8913043478260869</v>
      </c>
      <c r="I255" s="15">
        <f t="shared" si="8"/>
        <v>3668.478260869565</v>
      </c>
      <c r="J255" s="15">
        <v>3668.478260869565</v>
      </c>
      <c r="K255" s="15"/>
      <c r="L255" s="9"/>
      <c r="M255" s="9">
        <v>0</v>
      </c>
      <c r="N255" s="11" t="s">
        <v>3396</v>
      </c>
      <c r="O255" s="12">
        <v>46230</v>
      </c>
      <c r="P255" s="11" t="s">
        <v>3417</v>
      </c>
      <c r="Q255" s="11" t="s">
        <v>3952</v>
      </c>
      <c r="R255" s="11" t="s">
        <v>3952</v>
      </c>
      <c r="S255" s="11" t="s">
        <v>4215</v>
      </c>
      <c r="T255" s="9">
        <v>139126</v>
      </c>
      <c r="U255" s="9"/>
      <c r="V255" s="9"/>
      <c r="W255" s="11" t="s">
        <v>2464</v>
      </c>
      <c r="X255" s="11" t="s">
        <v>3108</v>
      </c>
      <c r="Y255" s="11" t="s">
        <v>3958</v>
      </c>
      <c r="Z255" s="11" t="s">
        <v>2214</v>
      </c>
      <c r="AA255" s="9">
        <v>0</v>
      </c>
      <c r="AB255" s="9">
        <v>1</v>
      </c>
      <c r="AC255" s="11"/>
      <c r="AD255" s="11" t="s">
        <v>2433</v>
      </c>
      <c r="AE255" s="11" t="s">
        <v>2462</v>
      </c>
      <c r="AF255" s="11" t="s">
        <v>2497</v>
      </c>
      <c r="AG255" s="11" t="s">
        <v>2589</v>
      </c>
      <c r="AH255" s="11" t="s">
        <v>2607</v>
      </c>
      <c r="AI255" s="11"/>
      <c r="AJ255" s="9">
        <v>750</v>
      </c>
      <c r="AK255" s="11" t="s">
        <v>2214</v>
      </c>
      <c r="AL255" s="11" t="s">
        <v>3107</v>
      </c>
      <c r="AM255" s="11"/>
      <c r="AN255" s="11" t="s">
        <v>2214</v>
      </c>
      <c r="AO255" s="11" t="s">
        <v>2214</v>
      </c>
      <c r="AP255" s="11" t="s">
        <v>3400</v>
      </c>
      <c r="AQ255" s="12">
        <v>46230</v>
      </c>
      <c r="AR255" s="11" t="s">
        <v>3416</v>
      </c>
      <c r="AS255" s="11" t="s">
        <v>3860</v>
      </c>
      <c r="AT255" s="11" t="s">
        <v>3933</v>
      </c>
      <c r="AU255" s="11" t="s">
        <v>3934</v>
      </c>
      <c r="AV255" s="11" t="s">
        <v>3939</v>
      </c>
      <c r="AW255" s="11" t="s">
        <v>2497</v>
      </c>
      <c r="AX255" s="11" t="s">
        <v>2589</v>
      </c>
      <c r="AY255" s="11" t="s">
        <v>3948</v>
      </c>
      <c r="AZ255" s="11"/>
      <c r="BA255" s="11"/>
      <c r="BB255" s="11"/>
      <c r="BC255" s="9">
        <v>3521</v>
      </c>
      <c r="BD255" s="11" t="s">
        <v>3939</v>
      </c>
      <c r="BE255" s="9">
        <v>820</v>
      </c>
      <c r="BF255" s="9">
        <v>1</v>
      </c>
      <c r="BG255" s="11" t="s">
        <v>3420</v>
      </c>
    </row>
    <row r="256" spans="1:59">
      <c r="A256" s="9">
        <v>135972</v>
      </c>
      <c r="B256" s="11" t="s">
        <v>3968</v>
      </c>
      <c r="C256" s="11" t="s">
        <v>4267</v>
      </c>
      <c r="D256" s="11" t="s">
        <v>1238</v>
      </c>
      <c r="E256" s="15">
        <v>50</v>
      </c>
      <c r="F256" s="11" t="s">
        <v>4235</v>
      </c>
      <c r="G256" s="9">
        <v>25000</v>
      </c>
      <c r="H256" s="15">
        <f t="shared" si="7"/>
        <v>5.4347826086956523</v>
      </c>
      <c r="I256" s="15">
        <f t="shared" si="8"/>
        <v>271.73913043478262</v>
      </c>
      <c r="J256" s="15">
        <v>271.73913043478262</v>
      </c>
      <c r="K256" s="15"/>
      <c r="L256" s="9"/>
      <c r="M256" s="9">
        <v>0</v>
      </c>
      <c r="N256" s="11" t="s">
        <v>3396</v>
      </c>
      <c r="O256" s="12">
        <v>46230</v>
      </c>
      <c r="P256" s="11" t="s">
        <v>3417</v>
      </c>
      <c r="Q256" s="11" t="s">
        <v>3952</v>
      </c>
      <c r="R256" s="11" t="s">
        <v>3952</v>
      </c>
      <c r="S256" s="11" t="s">
        <v>4215</v>
      </c>
      <c r="T256" s="9">
        <v>139156</v>
      </c>
      <c r="U256" s="9"/>
      <c r="V256" s="9"/>
      <c r="W256" s="11" t="s">
        <v>2464</v>
      </c>
      <c r="X256" s="11" t="s">
        <v>3108</v>
      </c>
      <c r="Y256" s="11" t="s">
        <v>3958</v>
      </c>
      <c r="Z256" s="11" t="s">
        <v>1497</v>
      </c>
      <c r="AA256" s="9">
        <v>20</v>
      </c>
      <c r="AB256" s="9">
        <v>2</v>
      </c>
      <c r="AC256" s="11"/>
      <c r="AD256" s="11" t="s">
        <v>2418</v>
      </c>
      <c r="AE256" s="11" t="s">
        <v>2462</v>
      </c>
      <c r="AF256" s="11" t="s">
        <v>2473</v>
      </c>
      <c r="AG256" s="11" t="s">
        <v>2587</v>
      </c>
      <c r="AH256" s="11" t="s">
        <v>2607</v>
      </c>
      <c r="AI256" s="11"/>
      <c r="AJ256" s="9">
        <v>50</v>
      </c>
      <c r="AK256" s="11" t="s">
        <v>2089</v>
      </c>
      <c r="AL256" s="11" t="s">
        <v>3107</v>
      </c>
      <c r="AM256" s="11"/>
      <c r="AN256" s="11" t="s">
        <v>3249</v>
      </c>
      <c r="AO256" s="11" t="s">
        <v>3373</v>
      </c>
      <c r="AP256" s="11" t="s">
        <v>3400</v>
      </c>
      <c r="AQ256" s="12">
        <v>46230</v>
      </c>
      <c r="AR256" s="11" t="s">
        <v>3416</v>
      </c>
      <c r="AS256" s="11" t="s">
        <v>3859</v>
      </c>
      <c r="AT256" s="11" t="s">
        <v>3933</v>
      </c>
      <c r="AU256" s="11" t="s">
        <v>3933</v>
      </c>
      <c r="AV256" s="11" t="s">
        <v>3939</v>
      </c>
      <c r="AW256" s="11" t="s">
        <v>2473</v>
      </c>
      <c r="AX256" s="11" t="s">
        <v>2587</v>
      </c>
      <c r="AY256" s="11" t="s">
        <v>3948</v>
      </c>
      <c r="AZ256" s="11"/>
      <c r="BA256" s="11"/>
      <c r="BB256" s="11"/>
      <c r="BC256" s="9">
        <v>12682</v>
      </c>
      <c r="BD256" s="11" t="s">
        <v>3939</v>
      </c>
      <c r="BE256" s="9">
        <v>119</v>
      </c>
      <c r="BF256" s="9">
        <v>2</v>
      </c>
      <c r="BG256" s="11" t="s">
        <v>3414</v>
      </c>
    </row>
    <row r="257" spans="1:59">
      <c r="A257" s="9">
        <v>135972</v>
      </c>
      <c r="B257" s="11" t="s">
        <v>3968</v>
      </c>
      <c r="C257" s="11" t="s">
        <v>4267</v>
      </c>
      <c r="D257" s="11" t="s">
        <v>1237</v>
      </c>
      <c r="E257" s="15">
        <v>60</v>
      </c>
      <c r="F257" s="11" t="s">
        <v>4235</v>
      </c>
      <c r="G257" s="9">
        <v>35000</v>
      </c>
      <c r="H257" s="15">
        <f t="shared" si="7"/>
        <v>7.6086956521739131</v>
      </c>
      <c r="I257" s="15">
        <f t="shared" si="8"/>
        <v>456.52173913043481</v>
      </c>
      <c r="J257" s="15">
        <v>456.52173913043481</v>
      </c>
      <c r="K257" s="15"/>
      <c r="L257" s="9"/>
      <c r="M257" s="9">
        <v>0</v>
      </c>
      <c r="N257" s="11" t="s">
        <v>3396</v>
      </c>
      <c r="O257" s="12">
        <v>46230</v>
      </c>
      <c r="P257" s="11" t="s">
        <v>3417</v>
      </c>
      <c r="Q257" s="11" t="s">
        <v>3952</v>
      </c>
      <c r="R257" s="11" t="s">
        <v>3952</v>
      </c>
      <c r="S257" s="11" t="s">
        <v>4215</v>
      </c>
      <c r="T257" s="9">
        <v>139156</v>
      </c>
      <c r="U257" s="9"/>
      <c r="V257" s="9"/>
      <c r="W257" s="11" t="s">
        <v>2464</v>
      </c>
      <c r="X257" s="11" t="s">
        <v>3108</v>
      </c>
      <c r="Y257" s="11" t="s">
        <v>3958</v>
      </c>
      <c r="Z257" s="11" t="s">
        <v>1435</v>
      </c>
      <c r="AA257" s="9">
        <v>20</v>
      </c>
      <c r="AB257" s="9">
        <v>1</v>
      </c>
      <c r="AC257" s="11"/>
      <c r="AD257" s="11" t="s">
        <v>2418</v>
      </c>
      <c r="AE257" s="11" t="s">
        <v>2462</v>
      </c>
      <c r="AF257" s="11" t="s">
        <v>2473</v>
      </c>
      <c r="AG257" s="11" t="s">
        <v>2587</v>
      </c>
      <c r="AH257" s="11" t="s">
        <v>2607</v>
      </c>
      <c r="AI257" s="11"/>
      <c r="AJ257" s="9">
        <v>60</v>
      </c>
      <c r="AK257" s="11" t="s">
        <v>1436</v>
      </c>
      <c r="AL257" s="11" t="s">
        <v>3107</v>
      </c>
      <c r="AM257" s="11"/>
      <c r="AN257" s="11" t="s">
        <v>3249</v>
      </c>
      <c r="AO257" s="11" t="s">
        <v>3373</v>
      </c>
      <c r="AP257" s="11" t="s">
        <v>3400</v>
      </c>
      <c r="AQ257" s="12">
        <v>46230</v>
      </c>
      <c r="AR257" s="11" t="s">
        <v>3416</v>
      </c>
      <c r="AS257" s="11" t="s">
        <v>3859</v>
      </c>
      <c r="AT257" s="11" t="s">
        <v>3933</v>
      </c>
      <c r="AU257" s="11" t="s">
        <v>3933</v>
      </c>
      <c r="AV257" s="11" t="s">
        <v>3939</v>
      </c>
      <c r="AW257" s="11" t="s">
        <v>2473</v>
      </c>
      <c r="AX257" s="11" t="s">
        <v>2587</v>
      </c>
      <c r="AY257" s="11" t="s">
        <v>3948</v>
      </c>
      <c r="AZ257" s="11"/>
      <c r="BA257" s="11"/>
      <c r="BB257" s="11"/>
      <c r="BC257" s="9">
        <v>12682</v>
      </c>
      <c r="BD257" s="11" t="s">
        <v>3939</v>
      </c>
      <c r="BE257" s="9">
        <v>119</v>
      </c>
      <c r="BF257" s="9">
        <v>1</v>
      </c>
      <c r="BG257" s="11" t="s">
        <v>3414</v>
      </c>
    </row>
    <row r="258" spans="1:59">
      <c r="A258" s="9">
        <v>135971</v>
      </c>
      <c r="B258" s="11" t="s">
        <v>4002</v>
      </c>
      <c r="C258" s="11" t="s">
        <v>4376</v>
      </c>
      <c r="D258" s="11" t="s">
        <v>1236</v>
      </c>
      <c r="E258" s="15">
        <v>12</v>
      </c>
      <c r="F258" s="11" t="s">
        <v>4235</v>
      </c>
      <c r="G258" s="9">
        <v>549966.9</v>
      </c>
      <c r="H258" s="15">
        <f t="shared" ref="H258:H321" si="9">IF(N258="USD",G258,IF(N258="MGA",G258/4600,IF(N258="EUR",G258*1.17,IF(N258="GBP",G258*1.35,""))))</f>
        <v>119.55802173913044</v>
      </c>
      <c r="I258" s="15">
        <f t="shared" ref="I258:I321" si="10">H258*E258</f>
        <v>1434.6962608695653</v>
      </c>
      <c r="J258" s="15">
        <v>1434.6962608695653</v>
      </c>
      <c r="K258" s="15"/>
      <c r="L258" s="9"/>
      <c r="M258" s="9">
        <v>0</v>
      </c>
      <c r="N258" s="11" t="s">
        <v>3396</v>
      </c>
      <c r="O258" s="12">
        <v>46226</v>
      </c>
      <c r="P258" s="11" t="s">
        <v>3421</v>
      </c>
      <c r="Q258" s="11" t="s">
        <v>3952</v>
      </c>
      <c r="R258" s="11" t="s">
        <v>3952</v>
      </c>
      <c r="S258" s="11" t="s">
        <v>4221</v>
      </c>
      <c r="T258" s="9">
        <v>139157</v>
      </c>
      <c r="U258" s="9"/>
      <c r="V258" s="9"/>
      <c r="W258" s="11" t="s">
        <v>2465</v>
      </c>
      <c r="X258" s="11" t="s">
        <v>3109</v>
      </c>
      <c r="Y258" s="11" t="s">
        <v>3959</v>
      </c>
      <c r="Z258" s="11" t="s">
        <v>2213</v>
      </c>
      <c r="AA258" s="9">
        <v>20</v>
      </c>
      <c r="AB258" s="9">
        <v>1</v>
      </c>
      <c r="AC258" s="11"/>
      <c r="AD258" s="11" t="s">
        <v>2405</v>
      </c>
      <c r="AE258" s="11" t="s">
        <v>2462</v>
      </c>
      <c r="AF258" s="11" t="s">
        <v>2529</v>
      </c>
      <c r="AG258" s="11" t="s">
        <v>2465</v>
      </c>
      <c r="AH258" s="11" t="s">
        <v>2607</v>
      </c>
      <c r="AI258" s="11"/>
      <c r="AJ258" s="9">
        <v>12</v>
      </c>
      <c r="AK258" s="11" t="s">
        <v>2971</v>
      </c>
      <c r="AL258" s="11" t="s">
        <v>3107</v>
      </c>
      <c r="AM258" s="11"/>
      <c r="AN258" s="11" t="s">
        <v>2971</v>
      </c>
      <c r="AO258" s="11" t="s">
        <v>2213</v>
      </c>
      <c r="AP258" s="11"/>
      <c r="AQ258" s="12">
        <v>46226</v>
      </c>
      <c r="AR258" s="11" t="s">
        <v>3416</v>
      </c>
      <c r="AS258" s="11" t="s">
        <v>3858</v>
      </c>
      <c r="AT258" s="11" t="s">
        <v>3933</v>
      </c>
      <c r="AU258" s="11" t="s">
        <v>3933</v>
      </c>
      <c r="AV258" s="11" t="s">
        <v>3937</v>
      </c>
      <c r="AW258" s="11" t="s">
        <v>2529</v>
      </c>
      <c r="AX258" s="11" t="s">
        <v>2465</v>
      </c>
      <c r="AY258" s="11" t="s">
        <v>3948</v>
      </c>
      <c r="AZ258" s="11"/>
      <c r="BA258" s="11"/>
      <c r="BB258" s="11"/>
      <c r="BC258" s="9">
        <v>22414</v>
      </c>
      <c r="BD258" s="11" t="s">
        <v>3937</v>
      </c>
      <c r="BE258" s="9">
        <v>723</v>
      </c>
      <c r="BF258" s="9">
        <v>1</v>
      </c>
      <c r="BG258" s="11" t="s">
        <v>3417</v>
      </c>
    </row>
    <row r="259" spans="1:59">
      <c r="A259" s="9">
        <v>135970</v>
      </c>
      <c r="B259" s="11" t="s">
        <v>4014</v>
      </c>
      <c r="C259" s="11" t="s">
        <v>4305</v>
      </c>
      <c r="D259" s="11" t="s">
        <v>1232</v>
      </c>
      <c r="E259" s="15">
        <v>1</v>
      </c>
      <c r="F259" s="11" t="s">
        <v>4235</v>
      </c>
      <c r="G259" s="9">
        <v>2000000</v>
      </c>
      <c r="H259" s="15">
        <f t="shared" si="9"/>
        <v>434.78260869565219</v>
      </c>
      <c r="I259" s="15">
        <f t="shared" si="10"/>
        <v>434.78260869565219</v>
      </c>
      <c r="J259" s="15">
        <v>434.78260869565219</v>
      </c>
      <c r="K259" s="15"/>
      <c r="L259" s="9"/>
      <c r="M259" s="9">
        <v>0</v>
      </c>
      <c r="N259" s="11" t="s">
        <v>3396</v>
      </c>
      <c r="O259" s="12">
        <v>46226</v>
      </c>
      <c r="P259" s="11" t="s">
        <v>3421</v>
      </c>
      <c r="Q259" s="11" t="s">
        <v>3953</v>
      </c>
      <c r="R259" s="11" t="s">
        <v>3952</v>
      </c>
      <c r="S259" s="11" t="s">
        <v>4221</v>
      </c>
      <c r="T259" s="9">
        <v>139141</v>
      </c>
      <c r="U259" s="9"/>
      <c r="V259" s="9"/>
      <c r="W259" s="11" t="s">
        <v>2465</v>
      </c>
      <c r="X259" s="11" t="s">
        <v>3109</v>
      </c>
      <c r="Y259" s="11" t="s">
        <v>3959</v>
      </c>
      <c r="Z259" s="11" t="s">
        <v>1837</v>
      </c>
      <c r="AA259" s="9">
        <v>20</v>
      </c>
      <c r="AB259" s="9">
        <v>1</v>
      </c>
      <c r="AC259" s="11"/>
      <c r="AD259" s="11" t="s">
        <v>2405</v>
      </c>
      <c r="AE259" s="11" t="s">
        <v>2462</v>
      </c>
      <c r="AF259" s="11" t="s">
        <v>2511</v>
      </c>
      <c r="AG259" s="11" t="s">
        <v>2598</v>
      </c>
      <c r="AH259" s="11" t="s">
        <v>2607</v>
      </c>
      <c r="AI259" s="11"/>
      <c r="AJ259" s="9">
        <v>1</v>
      </c>
      <c r="AK259" s="11" t="s">
        <v>2123</v>
      </c>
      <c r="AL259" s="11" t="s">
        <v>3107</v>
      </c>
      <c r="AM259" s="11"/>
      <c r="AN259" s="11" t="s">
        <v>3248</v>
      </c>
      <c r="AO259" s="11" t="s">
        <v>3372</v>
      </c>
      <c r="AP259" s="11"/>
      <c r="AQ259" s="12">
        <v>46226</v>
      </c>
      <c r="AR259" s="11" t="s">
        <v>3416</v>
      </c>
      <c r="AS259" s="11" t="s">
        <v>3857</v>
      </c>
      <c r="AT259" s="11" t="s">
        <v>3933</v>
      </c>
      <c r="AU259" s="11" t="s">
        <v>3933</v>
      </c>
      <c r="AV259" s="11" t="s">
        <v>3937</v>
      </c>
      <c r="AW259" s="11" t="s">
        <v>2511</v>
      </c>
      <c r="AX259" s="11" t="s">
        <v>2598</v>
      </c>
      <c r="AY259" s="11" t="s">
        <v>3948</v>
      </c>
      <c r="AZ259" s="11"/>
      <c r="BA259" s="11"/>
      <c r="BB259" s="11"/>
      <c r="BC259" s="9">
        <v>22421</v>
      </c>
      <c r="BD259" s="11" t="s">
        <v>3937</v>
      </c>
      <c r="BE259" s="9">
        <v>2053</v>
      </c>
      <c r="BF259" s="9">
        <v>1</v>
      </c>
      <c r="BG259" s="11" t="s">
        <v>3416</v>
      </c>
    </row>
    <row r="260" spans="1:59">
      <c r="A260" s="9">
        <v>135970</v>
      </c>
      <c r="B260" s="11" t="s">
        <v>4014</v>
      </c>
      <c r="C260" s="11" t="s">
        <v>4305</v>
      </c>
      <c r="D260" s="11" t="s">
        <v>1233</v>
      </c>
      <c r="E260" s="15">
        <v>1</v>
      </c>
      <c r="F260" s="11" t="s">
        <v>4235</v>
      </c>
      <c r="G260" s="9">
        <v>3558772</v>
      </c>
      <c r="H260" s="15">
        <f t="shared" si="9"/>
        <v>773.64608695652169</v>
      </c>
      <c r="I260" s="15">
        <f t="shared" si="10"/>
        <v>773.64608695652169</v>
      </c>
      <c r="J260" s="15">
        <v>773.64608695652169</v>
      </c>
      <c r="K260" s="15"/>
      <c r="L260" s="9"/>
      <c r="M260" s="9">
        <v>0</v>
      </c>
      <c r="N260" s="11" t="s">
        <v>3396</v>
      </c>
      <c r="O260" s="12">
        <v>46226</v>
      </c>
      <c r="P260" s="11" t="s">
        <v>3421</v>
      </c>
      <c r="Q260" s="11" t="s">
        <v>3953</v>
      </c>
      <c r="R260" s="11" t="s">
        <v>3954</v>
      </c>
      <c r="S260" s="11" t="s">
        <v>4221</v>
      </c>
      <c r="T260" s="9">
        <v>139141</v>
      </c>
      <c r="U260" s="9"/>
      <c r="V260" s="9"/>
      <c r="W260" s="11" t="s">
        <v>2465</v>
      </c>
      <c r="X260" s="11" t="s">
        <v>3109</v>
      </c>
      <c r="Y260" s="11" t="s">
        <v>3959</v>
      </c>
      <c r="Z260" s="11" t="s">
        <v>2210</v>
      </c>
      <c r="AA260" s="9">
        <v>20</v>
      </c>
      <c r="AB260" s="9">
        <v>2</v>
      </c>
      <c r="AC260" s="11"/>
      <c r="AD260" s="11" t="s">
        <v>2405</v>
      </c>
      <c r="AE260" s="11" t="s">
        <v>2462</v>
      </c>
      <c r="AF260" s="11" t="s">
        <v>2511</v>
      </c>
      <c r="AG260" s="11" t="s">
        <v>2598</v>
      </c>
      <c r="AH260" s="11" t="s">
        <v>2607</v>
      </c>
      <c r="AI260" s="11"/>
      <c r="AJ260" s="9">
        <v>0</v>
      </c>
      <c r="AK260" s="11" t="s">
        <v>2609</v>
      </c>
      <c r="AL260" s="11" t="s">
        <v>3107</v>
      </c>
      <c r="AM260" s="11"/>
      <c r="AN260" s="11" t="s">
        <v>3248</v>
      </c>
      <c r="AO260" s="11" t="s">
        <v>3372</v>
      </c>
      <c r="AP260" s="11"/>
      <c r="AQ260" s="12">
        <v>46226</v>
      </c>
      <c r="AR260" s="11" t="s">
        <v>3416</v>
      </c>
      <c r="AS260" s="11" t="s">
        <v>3857</v>
      </c>
      <c r="AT260" s="11" t="s">
        <v>3933</v>
      </c>
      <c r="AU260" s="11" t="s">
        <v>3933</v>
      </c>
      <c r="AV260" s="11" t="s">
        <v>3937</v>
      </c>
      <c r="AW260" s="11" t="s">
        <v>2511</v>
      </c>
      <c r="AX260" s="11" t="s">
        <v>2598</v>
      </c>
      <c r="AY260" s="11" t="s">
        <v>3948</v>
      </c>
      <c r="AZ260" s="11"/>
      <c r="BA260" s="11"/>
      <c r="BB260" s="11"/>
      <c r="BC260" s="9">
        <v>22421</v>
      </c>
      <c r="BD260" s="11" t="s">
        <v>3937</v>
      </c>
      <c r="BE260" s="9">
        <v>2053</v>
      </c>
      <c r="BF260" s="9">
        <v>2</v>
      </c>
      <c r="BG260" s="11" t="s">
        <v>3416</v>
      </c>
    </row>
    <row r="261" spans="1:59">
      <c r="A261" s="9">
        <v>135970</v>
      </c>
      <c r="B261" s="11" t="s">
        <v>4014</v>
      </c>
      <c r="C261" s="11" t="s">
        <v>4305</v>
      </c>
      <c r="D261" s="11" t="s">
        <v>1235</v>
      </c>
      <c r="E261" s="15">
        <v>1</v>
      </c>
      <c r="F261" s="11" t="s">
        <v>4235</v>
      </c>
      <c r="G261" s="9">
        <v>6630000</v>
      </c>
      <c r="H261" s="15">
        <f t="shared" si="9"/>
        <v>1441.304347826087</v>
      </c>
      <c r="I261" s="15">
        <f t="shared" si="10"/>
        <v>1441.304347826087</v>
      </c>
      <c r="J261" s="15">
        <v>1441.304347826087</v>
      </c>
      <c r="K261" s="15"/>
      <c r="L261" s="9"/>
      <c r="M261" s="9">
        <v>0</v>
      </c>
      <c r="N261" s="11" t="s">
        <v>3396</v>
      </c>
      <c r="O261" s="12">
        <v>46226</v>
      </c>
      <c r="P261" s="11" t="s">
        <v>3421</v>
      </c>
      <c r="Q261" s="11" t="s">
        <v>3953</v>
      </c>
      <c r="R261" s="11" t="s">
        <v>3954</v>
      </c>
      <c r="S261" s="11" t="s">
        <v>4221</v>
      </c>
      <c r="T261" s="9">
        <v>139141</v>
      </c>
      <c r="U261" s="9"/>
      <c r="V261" s="9"/>
      <c r="W261" s="11" t="s">
        <v>2465</v>
      </c>
      <c r="X261" s="11" t="s">
        <v>3109</v>
      </c>
      <c r="Y261" s="11" t="s">
        <v>3959</v>
      </c>
      <c r="Z261" s="11" t="s">
        <v>1868</v>
      </c>
      <c r="AA261" s="9">
        <v>20</v>
      </c>
      <c r="AB261" s="9">
        <v>4</v>
      </c>
      <c r="AC261" s="11"/>
      <c r="AD261" s="11" t="s">
        <v>2405</v>
      </c>
      <c r="AE261" s="11" t="s">
        <v>2462</v>
      </c>
      <c r="AF261" s="11" t="s">
        <v>2511</v>
      </c>
      <c r="AG261" s="11" t="s">
        <v>2598</v>
      </c>
      <c r="AH261" s="11" t="s">
        <v>2607</v>
      </c>
      <c r="AI261" s="11"/>
      <c r="AJ261" s="9">
        <v>0</v>
      </c>
      <c r="AK261" s="11" t="s">
        <v>2609</v>
      </c>
      <c r="AL261" s="11" t="s">
        <v>3107</v>
      </c>
      <c r="AM261" s="11"/>
      <c r="AN261" s="11" t="s">
        <v>3248</v>
      </c>
      <c r="AO261" s="11" t="s">
        <v>3372</v>
      </c>
      <c r="AP261" s="11"/>
      <c r="AQ261" s="12">
        <v>46226</v>
      </c>
      <c r="AR261" s="11" t="s">
        <v>3416</v>
      </c>
      <c r="AS261" s="11" t="s">
        <v>3857</v>
      </c>
      <c r="AT261" s="11" t="s">
        <v>3933</v>
      </c>
      <c r="AU261" s="11" t="s">
        <v>3933</v>
      </c>
      <c r="AV261" s="11" t="s">
        <v>3937</v>
      </c>
      <c r="AW261" s="11" t="s">
        <v>2511</v>
      </c>
      <c r="AX261" s="11" t="s">
        <v>2598</v>
      </c>
      <c r="AY261" s="11" t="s">
        <v>3948</v>
      </c>
      <c r="AZ261" s="11"/>
      <c r="BA261" s="11"/>
      <c r="BB261" s="11"/>
      <c r="BC261" s="9">
        <v>22421</v>
      </c>
      <c r="BD261" s="11" t="s">
        <v>3937</v>
      </c>
      <c r="BE261" s="9">
        <v>2053</v>
      </c>
      <c r="BF261" s="9">
        <v>4</v>
      </c>
      <c r="BG261" s="11" t="s">
        <v>3416</v>
      </c>
    </row>
    <row r="262" spans="1:59">
      <c r="A262" s="9">
        <v>135970</v>
      </c>
      <c r="B262" s="11" t="s">
        <v>4014</v>
      </c>
      <c r="C262" s="11" t="s">
        <v>4305</v>
      </c>
      <c r="D262" s="11" t="s">
        <v>1234</v>
      </c>
      <c r="E262" s="15">
        <v>1</v>
      </c>
      <c r="F262" s="11" t="s">
        <v>4235</v>
      </c>
      <c r="G262" s="9">
        <v>29215000</v>
      </c>
      <c r="H262" s="15">
        <f t="shared" si="9"/>
        <v>6351.086956521739</v>
      </c>
      <c r="I262" s="15">
        <f t="shared" si="10"/>
        <v>6351.086956521739</v>
      </c>
      <c r="J262" s="15">
        <v>6351.086956521739</v>
      </c>
      <c r="K262" s="15"/>
      <c r="L262" s="9"/>
      <c r="M262" s="9">
        <v>0</v>
      </c>
      <c r="N262" s="11" t="s">
        <v>3396</v>
      </c>
      <c r="O262" s="12">
        <v>46226</v>
      </c>
      <c r="P262" s="11" t="s">
        <v>3421</v>
      </c>
      <c r="Q262" s="11" t="s">
        <v>3953</v>
      </c>
      <c r="R262" s="11" t="s">
        <v>3954</v>
      </c>
      <c r="S262" s="11" t="s">
        <v>4221</v>
      </c>
      <c r="T262" s="9">
        <v>139141</v>
      </c>
      <c r="U262" s="9"/>
      <c r="V262" s="9"/>
      <c r="W262" s="11" t="s">
        <v>2465</v>
      </c>
      <c r="X262" s="11" t="s">
        <v>3109</v>
      </c>
      <c r="Y262" s="11" t="s">
        <v>3959</v>
      </c>
      <c r="Z262" s="11" t="s">
        <v>2211</v>
      </c>
      <c r="AA262" s="9">
        <v>20</v>
      </c>
      <c r="AB262" s="9">
        <v>3</v>
      </c>
      <c r="AC262" s="11"/>
      <c r="AD262" s="11" t="s">
        <v>2405</v>
      </c>
      <c r="AE262" s="11" t="s">
        <v>2462</v>
      </c>
      <c r="AF262" s="11" t="s">
        <v>2511</v>
      </c>
      <c r="AG262" s="11" t="s">
        <v>2598</v>
      </c>
      <c r="AH262" s="11" t="s">
        <v>2607</v>
      </c>
      <c r="AI262" s="11"/>
      <c r="AJ262" s="9">
        <v>0</v>
      </c>
      <c r="AK262" s="11" t="s">
        <v>2609</v>
      </c>
      <c r="AL262" s="11" t="s">
        <v>3107</v>
      </c>
      <c r="AM262" s="11"/>
      <c r="AN262" s="11" t="s">
        <v>3248</v>
      </c>
      <c r="AO262" s="11" t="s">
        <v>3372</v>
      </c>
      <c r="AP262" s="11"/>
      <c r="AQ262" s="12">
        <v>46226</v>
      </c>
      <c r="AR262" s="11" t="s">
        <v>3416</v>
      </c>
      <c r="AS262" s="11" t="s">
        <v>3857</v>
      </c>
      <c r="AT262" s="11" t="s">
        <v>3933</v>
      </c>
      <c r="AU262" s="11" t="s">
        <v>3933</v>
      </c>
      <c r="AV262" s="11" t="s">
        <v>3937</v>
      </c>
      <c r="AW262" s="11" t="s">
        <v>2511</v>
      </c>
      <c r="AX262" s="11" t="s">
        <v>2598</v>
      </c>
      <c r="AY262" s="11" t="s">
        <v>3948</v>
      </c>
      <c r="AZ262" s="11"/>
      <c r="BA262" s="11"/>
      <c r="BB262" s="11"/>
      <c r="BC262" s="9">
        <v>22421</v>
      </c>
      <c r="BD262" s="11" t="s">
        <v>3937</v>
      </c>
      <c r="BE262" s="9">
        <v>2053</v>
      </c>
      <c r="BF262" s="9">
        <v>3</v>
      </c>
      <c r="BG262" s="11" t="s">
        <v>3416</v>
      </c>
    </row>
    <row r="263" spans="1:59">
      <c r="A263" s="9">
        <v>135969</v>
      </c>
      <c r="B263" s="11" t="s">
        <v>4036</v>
      </c>
      <c r="C263" s="11" t="s">
        <v>4272</v>
      </c>
      <c r="D263" s="11" t="s">
        <v>1231</v>
      </c>
      <c r="E263" s="15">
        <v>1</v>
      </c>
      <c r="F263" s="11" t="s">
        <v>4235</v>
      </c>
      <c r="G263" s="9">
        <v>3260000</v>
      </c>
      <c r="H263" s="15">
        <f t="shared" si="9"/>
        <v>708.695652173913</v>
      </c>
      <c r="I263" s="15">
        <f t="shared" si="10"/>
        <v>708.695652173913</v>
      </c>
      <c r="J263" s="15">
        <v>708.695652173913</v>
      </c>
      <c r="K263" s="15"/>
      <c r="L263" s="9"/>
      <c r="M263" s="9">
        <v>0</v>
      </c>
      <c r="N263" s="11" t="s">
        <v>3396</v>
      </c>
      <c r="O263" s="12">
        <v>46226</v>
      </c>
      <c r="P263" s="11" t="s">
        <v>3421</v>
      </c>
      <c r="Q263" s="11" t="s">
        <v>3952</v>
      </c>
      <c r="R263" s="11" t="s">
        <v>3952</v>
      </c>
      <c r="S263" s="11" t="s">
        <v>4221</v>
      </c>
      <c r="T263" s="9">
        <v>139120</v>
      </c>
      <c r="U263" s="9"/>
      <c r="V263" s="9"/>
      <c r="W263" s="11" t="s">
        <v>2465</v>
      </c>
      <c r="X263" s="11" t="s">
        <v>3109</v>
      </c>
      <c r="Y263" s="11" t="s">
        <v>3959</v>
      </c>
      <c r="Z263" s="11" t="s">
        <v>2209</v>
      </c>
      <c r="AA263" s="9">
        <v>20</v>
      </c>
      <c r="AB263" s="9">
        <v>2</v>
      </c>
      <c r="AC263" s="11"/>
      <c r="AD263" s="11" t="s">
        <v>2417</v>
      </c>
      <c r="AE263" s="11" t="s">
        <v>2462</v>
      </c>
      <c r="AF263" s="11" t="s">
        <v>2570</v>
      </c>
      <c r="AG263" s="11" t="s">
        <v>2593</v>
      </c>
      <c r="AH263" s="11" t="s">
        <v>2607</v>
      </c>
      <c r="AI263" s="11"/>
      <c r="AJ263" s="9">
        <v>1</v>
      </c>
      <c r="AK263" s="11" t="s">
        <v>2970</v>
      </c>
      <c r="AL263" s="11" t="s">
        <v>3107</v>
      </c>
      <c r="AM263" s="11"/>
      <c r="AN263" s="11" t="s">
        <v>3247</v>
      </c>
      <c r="AO263" s="11" t="s">
        <v>3371</v>
      </c>
      <c r="AP263" s="11"/>
      <c r="AQ263" s="12">
        <v>46226</v>
      </c>
      <c r="AR263" s="11" t="s">
        <v>3416</v>
      </c>
      <c r="AS263" s="11" t="s">
        <v>3856</v>
      </c>
      <c r="AT263" s="11" t="s">
        <v>3933</v>
      </c>
      <c r="AU263" s="11" t="s">
        <v>3933</v>
      </c>
      <c r="AV263" s="11" t="s">
        <v>3937</v>
      </c>
      <c r="AW263" s="11" t="s">
        <v>2570</v>
      </c>
      <c r="AX263" s="11" t="s">
        <v>2593</v>
      </c>
      <c r="AY263" s="11" t="s">
        <v>3948</v>
      </c>
      <c r="AZ263" s="11"/>
      <c r="BA263" s="11"/>
      <c r="BB263" s="11"/>
      <c r="BC263" s="9">
        <v>4276</v>
      </c>
      <c r="BD263" s="11" t="s">
        <v>3937</v>
      </c>
      <c r="BE263" s="9">
        <v>3042</v>
      </c>
      <c r="BF263" s="9">
        <v>2</v>
      </c>
      <c r="BG263" s="11" t="s">
        <v>3417</v>
      </c>
    </row>
    <row r="264" spans="1:59">
      <c r="A264" s="9">
        <v>135969</v>
      </c>
      <c r="B264" s="11" t="s">
        <v>4036</v>
      </c>
      <c r="C264" s="11" t="s">
        <v>4272</v>
      </c>
      <c r="D264" s="11" t="s">
        <v>1230</v>
      </c>
      <c r="E264" s="15">
        <v>1</v>
      </c>
      <c r="F264" s="11" t="s">
        <v>4235</v>
      </c>
      <c r="G264" s="9">
        <v>6704000</v>
      </c>
      <c r="H264" s="15">
        <f t="shared" si="9"/>
        <v>1457.391304347826</v>
      </c>
      <c r="I264" s="15">
        <f t="shared" si="10"/>
        <v>1457.391304347826</v>
      </c>
      <c r="J264" s="15">
        <v>1457.391304347826</v>
      </c>
      <c r="K264" s="15"/>
      <c r="L264" s="9"/>
      <c r="M264" s="9">
        <v>0</v>
      </c>
      <c r="N264" s="11" t="s">
        <v>3396</v>
      </c>
      <c r="O264" s="12">
        <v>46226</v>
      </c>
      <c r="P264" s="11" t="s">
        <v>3421</v>
      </c>
      <c r="Q264" s="11" t="s">
        <v>3952</v>
      </c>
      <c r="R264" s="11" t="s">
        <v>3952</v>
      </c>
      <c r="S264" s="11" t="s">
        <v>4221</v>
      </c>
      <c r="T264" s="9">
        <v>139120</v>
      </c>
      <c r="U264" s="9"/>
      <c r="V264" s="9"/>
      <c r="W264" s="11" t="s">
        <v>2465</v>
      </c>
      <c r="X264" s="11" t="s">
        <v>3109</v>
      </c>
      <c r="Y264" s="11" t="s">
        <v>3959</v>
      </c>
      <c r="Z264" s="11" t="s">
        <v>2208</v>
      </c>
      <c r="AA264" s="9">
        <v>20</v>
      </c>
      <c r="AB264" s="9">
        <v>1</v>
      </c>
      <c r="AC264" s="11"/>
      <c r="AD264" s="11" t="s">
        <v>2417</v>
      </c>
      <c r="AE264" s="11" t="s">
        <v>2462</v>
      </c>
      <c r="AF264" s="11" t="s">
        <v>2570</v>
      </c>
      <c r="AG264" s="11" t="s">
        <v>2593</v>
      </c>
      <c r="AH264" s="11" t="s">
        <v>2607</v>
      </c>
      <c r="AI264" s="11"/>
      <c r="AJ264" s="9">
        <v>1</v>
      </c>
      <c r="AK264" s="11" t="s">
        <v>2969</v>
      </c>
      <c r="AL264" s="11" t="s">
        <v>3107</v>
      </c>
      <c r="AM264" s="11"/>
      <c r="AN264" s="11" t="s">
        <v>3247</v>
      </c>
      <c r="AO264" s="11" t="s">
        <v>3371</v>
      </c>
      <c r="AP264" s="11"/>
      <c r="AQ264" s="12">
        <v>46226</v>
      </c>
      <c r="AR264" s="11" t="s">
        <v>3416</v>
      </c>
      <c r="AS264" s="11" t="s">
        <v>3856</v>
      </c>
      <c r="AT264" s="11" t="s">
        <v>3933</v>
      </c>
      <c r="AU264" s="11" t="s">
        <v>3933</v>
      </c>
      <c r="AV264" s="11" t="s">
        <v>3937</v>
      </c>
      <c r="AW264" s="11" t="s">
        <v>2570</v>
      </c>
      <c r="AX264" s="11" t="s">
        <v>2593</v>
      </c>
      <c r="AY264" s="11" t="s">
        <v>3948</v>
      </c>
      <c r="AZ264" s="11"/>
      <c r="BA264" s="11"/>
      <c r="BB264" s="11"/>
      <c r="BC264" s="9">
        <v>4276</v>
      </c>
      <c r="BD264" s="11" t="s">
        <v>3937</v>
      </c>
      <c r="BE264" s="9">
        <v>3042</v>
      </c>
      <c r="BF264" s="9">
        <v>1</v>
      </c>
      <c r="BG264" s="11" t="s">
        <v>3417</v>
      </c>
    </row>
    <row r="265" spans="1:59">
      <c r="A265" s="9">
        <v>135968</v>
      </c>
      <c r="B265" s="11" t="s">
        <v>3982</v>
      </c>
      <c r="C265" s="11" t="s">
        <v>4305</v>
      </c>
      <c r="D265" s="11" t="s">
        <v>1228</v>
      </c>
      <c r="E265" s="15">
        <v>1</v>
      </c>
      <c r="F265" s="11" t="s">
        <v>4235</v>
      </c>
      <c r="G265" s="9">
        <v>21826000</v>
      </c>
      <c r="H265" s="15">
        <f t="shared" si="9"/>
        <v>4744.782608695652</v>
      </c>
      <c r="I265" s="15">
        <f t="shared" si="10"/>
        <v>4744.782608695652</v>
      </c>
      <c r="J265" s="15">
        <v>4744.782608695652</v>
      </c>
      <c r="K265" s="15"/>
      <c r="L265" s="9"/>
      <c r="M265" s="9">
        <v>0</v>
      </c>
      <c r="N265" s="11" t="s">
        <v>3396</v>
      </c>
      <c r="O265" s="12">
        <v>46226</v>
      </c>
      <c r="P265" s="11" t="s">
        <v>3421</v>
      </c>
      <c r="Q265" s="11" t="s">
        <v>3953</v>
      </c>
      <c r="R265" s="11" t="s">
        <v>3952</v>
      </c>
      <c r="S265" s="11" t="s">
        <v>4221</v>
      </c>
      <c r="T265" s="9">
        <v>139132</v>
      </c>
      <c r="U265" s="9"/>
      <c r="V265" s="9"/>
      <c r="W265" s="11" t="s">
        <v>2465</v>
      </c>
      <c r="X265" s="11" t="s">
        <v>3109</v>
      </c>
      <c r="Y265" s="11" t="s">
        <v>3959</v>
      </c>
      <c r="Z265" s="11" t="s">
        <v>2206</v>
      </c>
      <c r="AA265" s="9">
        <v>20</v>
      </c>
      <c r="AB265" s="9">
        <v>1</v>
      </c>
      <c r="AC265" s="11"/>
      <c r="AD265" s="11" t="s">
        <v>2405</v>
      </c>
      <c r="AE265" s="11" t="s">
        <v>2462</v>
      </c>
      <c r="AF265" s="11" t="s">
        <v>2511</v>
      </c>
      <c r="AG265" s="11" t="s">
        <v>2598</v>
      </c>
      <c r="AH265" s="11" t="s">
        <v>2607</v>
      </c>
      <c r="AI265" s="11"/>
      <c r="AJ265" s="9">
        <v>1</v>
      </c>
      <c r="AK265" s="11" t="s">
        <v>2968</v>
      </c>
      <c r="AL265" s="11" t="s">
        <v>3107</v>
      </c>
      <c r="AM265" s="11"/>
      <c r="AN265" s="11" t="s">
        <v>3246</v>
      </c>
      <c r="AO265" s="11" t="s">
        <v>3370</v>
      </c>
      <c r="AP265" s="11"/>
      <c r="AQ265" s="12">
        <v>46226</v>
      </c>
      <c r="AR265" s="11" t="s">
        <v>3416</v>
      </c>
      <c r="AS265" s="11" t="s">
        <v>3855</v>
      </c>
      <c r="AT265" s="11" t="s">
        <v>3933</v>
      </c>
      <c r="AU265" s="11" t="s">
        <v>3933</v>
      </c>
      <c r="AV265" s="11" t="s">
        <v>3937</v>
      </c>
      <c r="AW265" s="11" t="s">
        <v>2511</v>
      </c>
      <c r="AX265" s="11" t="s">
        <v>2598</v>
      </c>
      <c r="AY265" s="11" t="s">
        <v>3948</v>
      </c>
      <c r="AZ265" s="11"/>
      <c r="BA265" s="11"/>
      <c r="BB265" s="11"/>
      <c r="BC265" s="9">
        <v>22421</v>
      </c>
      <c r="BD265" s="11" t="s">
        <v>3937</v>
      </c>
      <c r="BE265" s="9">
        <v>2633</v>
      </c>
      <c r="BF265" s="9">
        <v>1</v>
      </c>
      <c r="BG265" s="11" t="s">
        <v>3416</v>
      </c>
    </row>
    <row r="266" spans="1:59">
      <c r="A266" s="9">
        <v>135967</v>
      </c>
      <c r="B266" s="11" t="s">
        <v>3992</v>
      </c>
      <c r="C266" s="11" t="s">
        <v>4272</v>
      </c>
      <c r="D266" s="11" t="s">
        <v>1227</v>
      </c>
      <c r="E266" s="15">
        <v>1</v>
      </c>
      <c r="F266" s="11" t="s">
        <v>4235</v>
      </c>
      <c r="G266" s="9">
        <v>12000000</v>
      </c>
      <c r="H266" s="15">
        <f t="shared" si="9"/>
        <v>2608.695652173913</v>
      </c>
      <c r="I266" s="15">
        <f t="shared" si="10"/>
        <v>2608.695652173913</v>
      </c>
      <c r="J266" s="15">
        <v>2608.695652173913</v>
      </c>
      <c r="K266" s="15"/>
      <c r="L266" s="9"/>
      <c r="M266" s="9">
        <v>0</v>
      </c>
      <c r="N266" s="11" t="s">
        <v>3396</v>
      </c>
      <c r="O266" s="12">
        <v>46226</v>
      </c>
      <c r="P266" s="11" t="s">
        <v>3421</v>
      </c>
      <c r="Q266" s="11" t="s">
        <v>3952</v>
      </c>
      <c r="R266" s="11" t="s">
        <v>3952</v>
      </c>
      <c r="S266" s="11" t="s">
        <v>4221</v>
      </c>
      <c r="T266" s="9">
        <v>139121</v>
      </c>
      <c r="U266" s="9"/>
      <c r="V266" s="9"/>
      <c r="W266" s="11" t="s">
        <v>2465</v>
      </c>
      <c r="X266" s="11" t="s">
        <v>3109</v>
      </c>
      <c r="Y266" s="11" t="s">
        <v>3959</v>
      </c>
      <c r="Z266" s="11" t="s">
        <v>1603</v>
      </c>
      <c r="AA266" s="9">
        <v>0</v>
      </c>
      <c r="AB266" s="9">
        <v>1</v>
      </c>
      <c r="AC266" s="11"/>
      <c r="AD266" s="11" t="s">
        <v>2417</v>
      </c>
      <c r="AE266" s="11" t="s">
        <v>2462</v>
      </c>
      <c r="AF266" s="11" t="s">
        <v>2570</v>
      </c>
      <c r="AG266" s="11" t="s">
        <v>2593</v>
      </c>
      <c r="AH266" s="11" t="s">
        <v>2607</v>
      </c>
      <c r="AI266" s="11"/>
      <c r="AJ266" s="9">
        <v>1</v>
      </c>
      <c r="AK266" s="11" t="s">
        <v>1603</v>
      </c>
      <c r="AL266" s="11" t="s">
        <v>3107</v>
      </c>
      <c r="AM266" s="11"/>
      <c r="AN266" s="11" t="s">
        <v>1603</v>
      </c>
      <c r="AO266" s="11" t="s">
        <v>1603</v>
      </c>
      <c r="AP266" s="11" t="s">
        <v>3400</v>
      </c>
      <c r="AQ266" s="12">
        <v>46226</v>
      </c>
      <c r="AR266" s="11" t="s">
        <v>3416</v>
      </c>
      <c r="AS266" s="11" t="s">
        <v>3854</v>
      </c>
      <c r="AT266" s="11" t="s">
        <v>3933</v>
      </c>
      <c r="AU266" s="11" t="s">
        <v>3933</v>
      </c>
      <c r="AV266" s="11" t="s">
        <v>3937</v>
      </c>
      <c r="AW266" s="11" t="s">
        <v>2570</v>
      </c>
      <c r="AX266" s="11" t="s">
        <v>2593</v>
      </c>
      <c r="AY266" s="11" t="s">
        <v>3948</v>
      </c>
      <c r="AZ266" s="11"/>
      <c r="BA266" s="11"/>
      <c r="BB266" s="11"/>
      <c r="BC266" s="9">
        <v>4276</v>
      </c>
      <c r="BD266" s="11" t="s">
        <v>3937</v>
      </c>
      <c r="BE266" s="9">
        <v>3726</v>
      </c>
      <c r="BF266" s="9">
        <v>1</v>
      </c>
      <c r="BG266" s="11" t="s">
        <v>3416</v>
      </c>
    </row>
    <row r="267" spans="1:59">
      <c r="A267" s="9">
        <v>135966</v>
      </c>
      <c r="B267" s="11" t="s">
        <v>3983</v>
      </c>
      <c r="C267" s="11" t="s">
        <v>4352</v>
      </c>
      <c r="D267" s="11" t="s">
        <v>1226</v>
      </c>
      <c r="E267" s="15">
        <v>1</v>
      </c>
      <c r="F267" s="11" t="s">
        <v>4235</v>
      </c>
      <c r="G267" s="9">
        <v>2560000</v>
      </c>
      <c r="H267" s="15">
        <f t="shared" si="9"/>
        <v>556.52173913043475</v>
      </c>
      <c r="I267" s="15">
        <f t="shared" si="10"/>
        <v>556.52173913043475</v>
      </c>
      <c r="J267" s="15">
        <v>556.52173913043475</v>
      </c>
      <c r="K267" s="15"/>
      <c r="L267" s="9"/>
      <c r="M267" s="9">
        <v>0</v>
      </c>
      <c r="N267" s="11" t="s">
        <v>3396</v>
      </c>
      <c r="O267" s="12">
        <v>46226</v>
      </c>
      <c r="P267" s="11" t="s">
        <v>3421</v>
      </c>
      <c r="Q267" s="11" t="s">
        <v>3952</v>
      </c>
      <c r="R267" s="11" t="s">
        <v>3952</v>
      </c>
      <c r="S267" s="11" t="s">
        <v>4221</v>
      </c>
      <c r="T267" s="9">
        <v>139123</v>
      </c>
      <c r="U267" s="9"/>
      <c r="V267" s="9"/>
      <c r="W267" s="11" t="s">
        <v>2465</v>
      </c>
      <c r="X267" s="11" t="s">
        <v>3109</v>
      </c>
      <c r="Y267" s="11" t="s">
        <v>3959</v>
      </c>
      <c r="Z267" s="11" t="s">
        <v>2205</v>
      </c>
      <c r="AA267" s="9">
        <v>0</v>
      </c>
      <c r="AB267" s="9">
        <v>1</v>
      </c>
      <c r="AC267" s="11"/>
      <c r="AD267" s="11" t="s">
        <v>2405</v>
      </c>
      <c r="AE267" s="11" t="s">
        <v>2462</v>
      </c>
      <c r="AF267" s="11" t="s">
        <v>2527</v>
      </c>
      <c r="AG267" s="11" t="s">
        <v>2593</v>
      </c>
      <c r="AH267" s="11" t="s">
        <v>2607</v>
      </c>
      <c r="AI267" s="11"/>
      <c r="AJ267" s="9">
        <v>1</v>
      </c>
      <c r="AK267" s="11" t="s">
        <v>2205</v>
      </c>
      <c r="AL267" s="11" t="s">
        <v>3107</v>
      </c>
      <c r="AM267" s="11"/>
      <c r="AN267" s="11" t="s">
        <v>2205</v>
      </c>
      <c r="AO267" s="11" t="s">
        <v>2205</v>
      </c>
      <c r="AP267" s="11" t="s">
        <v>3400</v>
      </c>
      <c r="AQ267" s="12">
        <v>46226</v>
      </c>
      <c r="AR267" s="11" t="s">
        <v>3416</v>
      </c>
      <c r="AS267" s="11" t="s">
        <v>3853</v>
      </c>
      <c r="AT267" s="11" t="s">
        <v>3933</v>
      </c>
      <c r="AU267" s="11" t="s">
        <v>3933</v>
      </c>
      <c r="AV267" s="11" t="s">
        <v>3937</v>
      </c>
      <c r="AW267" s="11" t="s">
        <v>2527</v>
      </c>
      <c r="AX267" s="11" t="s">
        <v>2593</v>
      </c>
      <c r="AY267" s="11" t="s">
        <v>3948</v>
      </c>
      <c r="AZ267" s="11"/>
      <c r="BA267" s="11"/>
      <c r="BB267" s="11"/>
      <c r="BC267" s="9">
        <v>22428</v>
      </c>
      <c r="BD267" s="11" t="s">
        <v>3937</v>
      </c>
      <c r="BE267" s="9">
        <v>2322</v>
      </c>
      <c r="BF267" s="9">
        <v>1</v>
      </c>
      <c r="BG267" s="11" t="s">
        <v>3416</v>
      </c>
    </row>
    <row r="268" spans="1:59">
      <c r="A268" s="9">
        <v>135965</v>
      </c>
      <c r="B268" s="11" t="s">
        <v>4176</v>
      </c>
      <c r="C268" s="11" t="s">
        <v>4299</v>
      </c>
      <c r="D268" s="11" t="s">
        <v>1225</v>
      </c>
      <c r="E268" s="15">
        <v>1</v>
      </c>
      <c r="F268" s="11" t="s">
        <v>4235</v>
      </c>
      <c r="G268" s="9">
        <v>1100</v>
      </c>
      <c r="H268" s="15">
        <f t="shared" si="9"/>
        <v>1287</v>
      </c>
      <c r="I268" s="15">
        <f t="shared" si="10"/>
        <v>1287</v>
      </c>
      <c r="J268" s="15">
        <v>1287</v>
      </c>
      <c r="K268" s="15"/>
      <c r="L268" s="9"/>
      <c r="M268" s="9">
        <v>0</v>
      </c>
      <c r="N268" s="11" t="s">
        <v>3398</v>
      </c>
      <c r="O268" s="12">
        <v>46226</v>
      </c>
      <c r="P268" s="11" t="s">
        <v>3421</v>
      </c>
      <c r="Q268" s="11" t="s">
        <v>3952</v>
      </c>
      <c r="R268" s="11" t="s">
        <v>3952</v>
      </c>
      <c r="S268" s="11" t="s">
        <v>4221</v>
      </c>
      <c r="T268" s="9">
        <v>139110</v>
      </c>
      <c r="U268" s="9"/>
      <c r="V268" s="9"/>
      <c r="W268" s="11" t="s">
        <v>2465</v>
      </c>
      <c r="X268" s="11" t="s">
        <v>3109</v>
      </c>
      <c r="Y268" s="11" t="s">
        <v>3959</v>
      </c>
      <c r="Z268" s="11" t="s">
        <v>2204</v>
      </c>
      <c r="AA268" s="9">
        <v>0</v>
      </c>
      <c r="AB268" s="9">
        <v>2</v>
      </c>
      <c r="AC268" s="11"/>
      <c r="AD268" s="11" t="s">
        <v>2417</v>
      </c>
      <c r="AE268" s="11" t="s">
        <v>2462</v>
      </c>
      <c r="AF268" s="11" t="s">
        <v>2569</v>
      </c>
      <c r="AG268" s="11" t="s">
        <v>2593</v>
      </c>
      <c r="AH268" s="11" t="s">
        <v>2607</v>
      </c>
      <c r="AI268" s="11"/>
      <c r="AJ268" s="9">
        <v>1</v>
      </c>
      <c r="AK268" s="11" t="s">
        <v>2204</v>
      </c>
      <c r="AL268" s="11" t="s">
        <v>3107</v>
      </c>
      <c r="AM268" s="11"/>
      <c r="AN268" s="11" t="s">
        <v>3245</v>
      </c>
      <c r="AO268" s="11" t="s">
        <v>3245</v>
      </c>
      <c r="AP268" s="11"/>
      <c r="AQ268" s="12">
        <v>46226</v>
      </c>
      <c r="AR268" s="11" t="s">
        <v>3416</v>
      </c>
      <c r="AS268" s="11" t="s">
        <v>3852</v>
      </c>
      <c r="AT268" s="11" t="s">
        <v>3933</v>
      </c>
      <c r="AU268" s="11" t="s">
        <v>3934</v>
      </c>
      <c r="AV268" s="11" t="s">
        <v>3937</v>
      </c>
      <c r="AW268" s="11" t="s">
        <v>2569</v>
      </c>
      <c r="AX268" s="11" t="s">
        <v>2593</v>
      </c>
      <c r="AY268" s="11" t="s">
        <v>3950</v>
      </c>
      <c r="AZ268" s="11"/>
      <c r="BA268" s="11"/>
      <c r="BB268" s="11"/>
      <c r="BC268" s="9">
        <v>1191</v>
      </c>
      <c r="BD268" s="11" t="s">
        <v>3937</v>
      </c>
      <c r="BE268" s="9">
        <v>4989</v>
      </c>
      <c r="BF268" s="9">
        <v>2</v>
      </c>
      <c r="BG268" s="11" t="s">
        <v>3412</v>
      </c>
    </row>
    <row r="269" spans="1:59">
      <c r="A269" s="9">
        <v>135965</v>
      </c>
      <c r="B269" s="11" t="s">
        <v>4176</v>
      </c>
      <c r="C269" s="11" t="s">
        <v>4524</v>
      </c>
      <c r="D269" s="11" t="s">
        <v>1224</v>
      </c>
      <c r="E269" s="15">
        <v>1</v>
      </c>
      <c r="F269" s="11" t="s">
        <v>4235</v>
      </c>
      <c r="G269" s="9">
        <v>1800</v>
      </c>
      <c r="H269" s="15">
        <f t="shared" si="9"/>
        <v>2106</v>
      </c>
      <c r="I269" s="15">
        <f t="shared" si="10"/>
        <v>2106</v>
      </c>
      <c r="J269" s="15">
        <v>2106</v>
      </c>
      <c r="K269" s="15"/>
      <c r="L269" s="9"/>
      <c r="M269" s="9">
        <v>0</v>
      </c>
      <c r="N269" s="11" t="s">
        <v>3398</v>
      </c>
      <c r="O269" s="12">
        <v>46226</v>
      </c>
      <c r="P269" s="11" t="s">
        <v>3421</v>
      </c>
      <c r="Q269" s="11" t="s">
        <v>3952</v>
      </c>
      <c r="R269" s="11" t="s">
        <v>3952</v>
      </c>
      <c r="S269" s="11" t="s">
        <v>4221</v>
      </c>
      <c r="T269" s="9">
        <v>139110</v>
      </c>
      <c r="U269" s="9"/>
      <c r="V269" s="9"/>
      <c r="W269" s="11" t="s">
        <v>2465</v>
      </c>
      <c r="X269" s="11" t="s">
        <v>3109</v>
      </c>
      <c r="Y269" s="11" t="s">
        <v>3959</v>
      </c>
      <c r="Z269" s="11" t="s">
        <v>2203</v>
      </c>
      <c r="AA269" s="9">
        <v>0</v>
      </c>
      <c r="AB269" s="9">
        <v>1</v>
      </c>
      <c r="AC269" s="11"/>
      <c r="AD269" s="11" t="s">
        <v>2440</v>
      </c>
      <c r="AE269" s="11" t="s">
        <v>2462</v>
      </c>
      <c r="AF269" s="11" t="s">
        <v>2569</v>
      </c>
      <c r="AG269" s="11" t="s">
        <v>2593</v>
      </c>
      <c r="AH269" s="11" t="s">
        <v>2607</v>
      </c>
      <c r="AI269" s="11"/>
      <c r="AJ269" s="9">
        <v>1</v>
      </c>
      <c r="AK269" s="11" t="s">
        <v>2203</v>
      </c>
      <c r="AL269" s="11" t="s">
        <v>3107</v>
      </c>
      <c r="AM269" s="11"/>
      <c r="AN269" s="11" t="s">
        <v>3245</v>
      </c>
      <c r="AO269" s="11" t="s">
        <v>3245</v>
      </c>
      <c r="AP269" s="11"/>
      <c r="AQ269" s="12">
        <v>46226</v>
      </c>
      <c r="AR269" s="11" t="s">
        <v>3416</v>
      </c>
      <c r="AS269" s="11" t="s">
        <v>3852</v>
      </c>
      <c r="AT269" s="11" t="s">
        <v>3933</v>
      </c>
      <c r="AU269" s="11" t="s">
        <v>3934</v>
      </c>
      <c r="AV269" s="11" t="s">
        <v>3937</v>
      </c>
      <c r="AW269" s="11" t="s">
        <v>2569</v>
      </c>
      <c r="AX269" s="11" t="s">
        <v>2593</v>
      </c>
      <c r="AY269" s="11" t="s">
        <v>3950</v>
      </c>
      <c r="AZ269" s="11"/>
      <c r="BA269" s="11"/>
      <c r="BB269" s="11"/>
      <c r="BC269" s="9">
        <v>3479</v>
      </c>
      <c r="BD269" s="11" t="s">
        <v>3937</v>
      </c>
      <c r="BE269" s="9">
        <v>4989</v>
      </c>
      <c r="BF269" s="9">
        <v>1</v>
      </c>
      <c r="BG269" s="11" t="s">
        <v>3412</v>
      </c>
    </row>
    <row r="270" spans="1:59">
      <c r="A270" s="9">
        <v>135964</v>
      </c>
      <c r="B270" s="11" t="s">
        <v>4023</v>
      </c>
      <c r="C270" s="11" t="s">
        <v>4270</v>
      </c>
      <c r="D270" s="11" t="s">
        <v>1217</v>
      </c>
      <c r="E270" s="15">
        <v>1</v>
      </c>
      <c r="F270" s="11" t="s">
        <v>4235</v>
      </c>
      <c r="G270" s="9">
        <v>3109980</v>
      </c>
      <c r="H270" s="15">
        <f t="shared" si="9"/>
        <v>676.0826086956522</v>
      </c>
      <c r="I270" s="15">
        <f t="shared" si="10"/>
        <v>676.0826086956522</v>
      </c>
      <c r="J270" s="15">
        <v>676.0826086956522</v>
      </c>
      <c r="K270" s="15"/>
      <c r="L270" s="9"/>
      <c r="M270" s="9">
        <v>0</v>
      </c>
      <c r="N270" s="11" t="s">
        <v>3396</v>
      </c>
      <c r="O270" s="12">
        <v>46226</v>
      </c>
      <c r="P270" s="11" t="s">
        <v>3424</v>
      </c>
      <c r="Q270" s="11" t="s">
        <v>3956</v>
      </c>
      <c r="R270" s="11" t="s">
        <v>3957</v>
      </c>
      <c r="S270" s="11" t="s">
        <v>4212</v>
      </c>
      <c r="T270" s="9">
        <v>139119</v>
      </c>
      <c r="U270" s="9"/>
      <c r="V270" s="9"/>
      <c r="W270" s="11" t="s">
        <v>2464</v>
      </c>
      <c r="X270" s="11" t="s">
        <v>3108</v>
      </c>
      <c r="Y270" s="11" t="s">
        <v>3958</v>
      </c>
      <c r="Z270" s="11" t="s">
        <v>2196</v>
      </c>
      <c r="AA270" s="9">
        <v>20</v>
      </c>
      <c r="AB270" s="9">
        <v>6</v>
      </c>
      <c r="AC270" s="11"/>
      <c r="AD270" s="11" t="s">
        <v>2421</v>
      </c>
      <c r="AE270" s="11" t="s">
        <v>2462</v>
      </c>
      <c r="AF270" s="11" t="s">
        <v>2493</v>
      </c>
      <c r="AG270" s="11" t="s">
        <v>2594</v>
      </c>
      <c r="AH270" s="11" t="s">
        <v>2607</v>
      </c>
      <c r="AI270" s="11"/>
      <c r="AJ270" s="9">
        <v>1</v>
      </c>
      <c r="AK270" s="11" t="s">
        <v>2961</v>
      </c>
      <c r="AL270" s="11" t="s">
        <v>3107</v>
      </c>
      <c r="AM270" s="11"/>
      <c r="AN270" s="11" t="s">
        <v>3244</v>
      </c>
      <c r="AO270" s="11" t="s">
        <v>3369</v>
      </c>
      <c r="AP270" s="11"/>
      <c r="AQ270" s="12">
        <v>46226</v>
      </c>
      <c r="AR270" s="11" t="s">
        <v>3416</v>
      </c>
      <c r="AS270" s="11" t="s">
        <v>3851</v>
      </c>
      <c r="AT270" s="11" t="s">
        <v>3933</v>
      </c>
      <c r="AU270" s="11" t="s">
        <v>3933</v>
      </c>
      <c r="AV270" s="11" t="s">
        <v>3939</v>
      </c>
      <c r="AW270" s="11" t="s">
        <v>2493</v>
      </c>
      <c r="AX270" s="11" t="s">
        <v>2594</v>
      </c>
      <c r="AY270" s="11" t="s">
        <v>3948</v>
      </c>
      <c r="AZ270" s="11"/>
      <c r="BA270" s="11"/>
      <c r="BB270" s="11"/>
      <c r="BC270" s="9">
        <v>1265</v>
      </c>
      <c r="BD270" s="11" t="s">
        <v>3939</v>
      </c>
      <c r="BE270" s="9">
        <v>2566</v>
      </c>
      <c r="BF270" s="9">
        <v>6</v>
      </c>
      <c r="BG270" s="11" t="s">
        <v>3420</v>
      </c>
    </row>
    <row r="271" spans="1:59">
      <c r="A271" s="9">
        <v>135964</v>
      </c>
      <c r="B271" s="11" t="s">
        <v>4023</v>
      </c>
      <c r="C271" s="11" t="s">
        <v>4270</v>
      </c>
      <c r="D271" s="11" t="s">
        <v>1214</v>
      </c>
      <c r="E271" s="15">
        <v>1</v>
      </c>
      <c r="F271" s="11" t="s">
        <v>4235</v>
      </c>
      <c r="G271" s="9">
        <v>3809580.6</v>
      </c>
      <c r="H271" s="15">
        <f t="shared" si="9"/>
        <v>828.16969565217391</v>
      </c>
      <c r="I271" s="15">
        <f t="shared" si="10"/>
        <v>828.16969565217391</v>
      </c>
      <c r="J271" s="15">
        <v>828.16969565217391</v>
      </c>
      <c r="K271" s="15"/>
      <c r="L271" s="9"/>
      <c r="M271" s="9">
        <v>0</v>
      </c>
      <c r="N271" s="11" t="s">
        <v>3396</v>
      </c>
      <c r="O271" s="12">
        <v>46226</v>
      </c>
      <c r="P271" s="11" t="s">
        <v>3424</v>
      </c>
      <c r="Q271" s="11" t="s">
        <v>3956</v>
      </c>
      <c r="R271" s="11" t="s">
        <v>3957</v>
      </c>
      <c r="S271" s="11" t="s">
        <v>4212</v>
      </c>
      <c r="T271" s="9">
        <v>139119</v>
      </c>
      <c r="U271" s="9"/>
      <c r="V271" s="9"/>
      <c r="W271" s="11" t="s">
        <v>2464</v>
      </c>
      <c r="X271" s="11" t="s">
        <v>3108</v>
      </c>
      <c r="Y271" s="11" t="s">
        <v>3958</v>
      </c>
      <c r="Z271" s="11" t="s">
        <v>2193</v>
      </c>
      <c r="AA271" s="9">
        <v>20</v>
      </c>
      <c r="AB271" s="9">
        <v>3</v>
      </c>
      <c r="AC271" s="11"/>
      <c r="AD271" s="11" t="s">
        <v>2421</v>
      </c>
      <c r="AE271" s="11" t="s">
        <v>2462</v>
      </c>
      <c r="AF271" s="11" t="s">
        <v>2493</v>
      </c>
      <c r="AG271" s="11" t="s">
        <v>2594</v>
      </c>
      <c r="AH271" s="11" t="s">
        <v>2607</v>
      </c>
      <c r="AI271" s="11"/>
      <c r="AJ271" s="9">
        <v>1</v>
      </c>
      <c r="AK271" s="11" t="s">
        <v>2958</v>
      </c>
      <c r="AL271" s="11" t="s">
        <v>3107</v>
      </c>
      <c r="AM271" s="11"/>
      <c r="AN271" s="11" t="s">
        <v>3244</v>
      </c>
      <c r="AO271" s="11" t="s">
        <v>3369</v>
      </c>
      <c r="AP271" s="11"/>
      <c r="AQ271" s="12">
        <v>46226</v>
      </c>
      <c r="AR271" s="11" t="s">
        <v>3416</v>
      </c>
      <c r="AS271" s="11" t="s">
        <v>3851</v>
      </c>
      <c r="AT271" s="11" t="s">
        <v>3933</v>
      </c>
      <c r="AU271" s="11" t="s">
        <v>3933</v>
      </c>
      <c r="AV271" s="11" t="s">
        <v>3939</v>
      </c>
      <c r="AW271" s="11" t="s">
        <v>2493</v>
      </c>
      <c r="AX271" s="11" t="s">
        <v>2594</v>
      </c>
      <c r="AY271" s="11" t="s">
        <v>3948</v>
      </c>
      <c r="AZ271" s="11"/>
      <c r="BA271" s="11"/>
      <c r="BB271" s="11"/>
      <c r="BC271" s="9">
        <v>1265</v>
      </c>
      <c r="BD271" s="11" t="s">
        <v>3939</v>
      </c>
      <c r="BE271" s="9">
        <v>2566</v>
      </c>
      <c r="BF271" s="9">
        <v>3</v>
      </c>
      <c r="BG271" s="11" t="s">
        <v>3420</v>
      </c>
    </row>
    <row r="272" spans="1:59">
      <c r="A272" s="9">
        <v>135964</v>
      </c>
      <c r="B272" s="11" t="s">
        <v>4023</v>
      </c>
      <c r="C272" s="11" t="s">
        <v>4270</v>
      </c>
      <c r="D272" s="11" t="s">
        <v>1223</v>
      </c>
      <c r="E272" s="15">
        <v>1</v>
      </c>
      <c r="F272" s="11" t="s">
        <v>4235</v>
      </c>
      <c r="G272" s="9">
        <v>4136906.88</v>
      </c>
      <c r="H272" s="15">
        <f t="shared" si="9"/>
        <v>899.32758260869559</v>
      </c>
      <c r="I272" s="15">
        <f t="shared" si="10"/>
        <v>899.32758260869559</v>
      </c>
      <c r="J272" s="15">
        <v>899.32758260869559</v>
      </c>
      <c r="K272" s="15"/>
      <c r="L272" s="9"/>
      <c r="M272" s="9">
        <v>0</v>
      </c>
      <c r="N272" s="11" t="s">
        <v>3396</v>
      </c>
      <c r="O272" s="12">
        <v>46226</v>
      </c>
      <c r="P272" s="11" t="s">
        <v>3424</v>
      </c>
      <c r="Q272" s="11" t="s">
        <v>3956</v>
      </c>
      <c r="R272" s="11" t="s">
        <v>3957</v>
      </c>
      <c r="S272" s="11" t="s">
        <v>4212</v>
      </c>
      <c r="T272" s="9">
        <v>139119</v>
      </c>
      <c r="U272" s="9"/>
      <c r="V272" s="9"/>
      <c r="W272" s="11" t="s">
        <v>2464</v>
      </c>
      <c r="X272" s="11" t="s">
        <v>3108</v>
      </c>
      <c r="Y272" s="11" t="s">
        <v>3958</v>
      </c>
      <c r="Z272" s="11" t="s">
        <v>2202</v>
      </c>
      <c r="AA272" s="9">
        <v>20</v>
      </c>
      <c r="AB272" s="9">
        <v>12</v>
      </c>
      <c r="AC272" s="11"/>
      <c r="AD272" s="11" t="s">
        <v>2421</v>
      </c>
      <c r="AE272" s="11" t="s">
        <v>2462</v>
      </c>
      <c r="AF272" s="11" t="s">
        <v>2493</v>
      </c>
      <c r="AG272" s="11" t="s">
        <v>2594</v>
      </c>
      <c r="AH272" s="11" t="s">
        <v>2607</v>
      </c>
      <c r="AI272" s="11"/>
      <c r="AJ272" s="9">
        <v>1</v>
      </c>
      <c r="AK272" s="11" t="s">
        <v>2967</v>
      </c>
      <c r="AL272" s="11" t="s">
        <v>3107</v>
      </c>
      <c r="AM272" s="11"/>
      <c r="AN272" s="11" t="s">
        <v>3244</v>
      </c>
      <c r="AO272" s="11" t="s">
        <v>3369</v>
      </c>
      <c r="AP272" s="11"/>
      <c r="AQ272" s="12">
        <v>46226</v>
      </c>
      <c r="AR272" s="11" t="s">
        <v>3416</v>
      </c>
      <c r="AS272" s="11" t="s">
        <v>3851</v>
      </c>
      <c r="AT272" s="11" t="s">
        <v>3933</v>
      </c>
      <c r="AU272" s="11" t="s">
        <v>3933</v>
      </c>
      <c r="AV272" s="11" t="s">
        <v>3939</v>
      </c>
      <c r="AW272" s="11" t="s">
        <v>2493</v>
      </c>
      <c r="AX272" s="11" t="s">
        <v>2594</v>
      </c>
      <c r="AY272" s="11" t="s">
        <v>3948</v>
      </c>
      <c r="AZ272" s="11"/>
      <c r="BA272" s="11"/>
      <c r="BB272" s="11"/>
      <c r="BC272" s="9">
        <v>1265</v>
      </c>
      <c r="BD272" s="11" t="s">
        <v>3939</v>
      </c>
      <c r="BE272" s="9">
        <v>2566</v>
      </c>
      <c r="BF272" s="9">
        <v>12</v>
      </c>
      <c r="BG272" s="11" t="s">
        <v>3420</v>
      </c>
    </row>
    <row r="273" spans="1:59">
      <c r="A273" s="9">
        <v>135964</v>
      </c>
      <c r="B273" s="11" t="s">
        <v>4023</v>
      </c>
      <c r="C273" s="11" t="s">
        <v>4270</v>
      </c>
      <c r="D273" s="11" t="s">
        <v>1213</v>
      </c>
      <c r="E273" s="15">
        <v>1</v>
      </c>
      <c r="F273" s="11" t="s">
        <v>4235</v>
      </c>
      <c r="G273" s="9">
        <v>5084382.5999999996</v>
      </c>
      <c r="H273" s="15">
        <f t="shared" si="9"/>
        <v>1105.3005652173913</v>
      </c>
      <c r="I273" s="15">
        <f t="shared" si="10"/>
        <v>1105.3005652173913</v>
      </c>
      <c r="J273" s="15">
        <v>1105.3005652173913</v>
      </c>
      <c r="K273" s="15"/>
      <c r="L273" s="9"/>
      <c r="M273" s="9">
        <v>0</v>
      </c>
      <c r="N273" s="11" t="s">
        <v>3396</v>
      </c>
      <c r="O273" s="12">
        <v>46226</v>
      </c>
      <c r="P273" s="11" t="s">
        <v>3424</v>
      </c>
      <c r="Q273" s="11" t="s">
        <v>3956</v>
      </c>
      <c r="R273" s="11" t="s">
        <v>3957</v>
      </c>
      <c r="S273" s="11" t="s">
        <v>4212</v>
      </c>
      <c r="T273" s="9">
        <v>139119</v>
      </c>
      <c r="U273" s="9"/>
      <c r="V273" s="9"/>
      <c r="W273" s="11" t="s">
        <v>2464</v>
      </c>
      <c r="X273" s="11" t="s">
        <v>3108</v>
      </c>
      <c r="Y273" s="11" t="s">
        <v>3958</v>
      </c>
      <c r="Z273" s="11" t="s">
        <v>2192</v>
      </c>
      <c r="AA273" s="9">
        <v>20</v>
      </c>
      <c r="AB273" s="9">
        <v>2</v>
      </c>
      <c r="AC273" s="11"/>
      <c r="AD273" s="11" t="s">
        <v>2421</v>
      </c>
      <c r="AE273" s="11" t="s">
        <v>2462</v>
      </c>
      <c r="AF273" s="11" t="s">
        <v>2493</v>
      </c>
      <c r="AG273" s="11" t="s">
        <v>2594</v>
      </c>
      <c r="AH273" s="11" t="s">
        <v>2607</v>
      </c>
      <c r="AI273" s="11"/>
      <c r="AJ273" s="9">
        <v>1</v>
      </c>
      <c r="AK273" s="11" t="s">
        <v>2957</v>
      </c>
      <c r="AL273" s="11" t="s">
        <v>3107</v>
      </c>
      <c r="AM273" s="11"/>
      <c r="AN273" s="11" t="s">
        <v>3244</v>
      </c>
      <c r="AO273" s="11" t="s">
        <v>3369</v>
      </c>
      <c r="AP273" s="11"/>
      <c r="AQ273" s="12">
        <v>46226</v>
      </c>
      <c r="AR273" s="11" t="s">
        <v>3416</v>
      </c>
      <c r="AS273" s="11" t="s">
        <v>3851</v>
      </c>
      <c r="AT273" s="11" t="s">
        <v>3933</v>
      </c>
      <c r="AU273" s="11" t="s">
        <v>3933</v>
      </c>
      <c r="AV273" s="11" t="s">
        <v>3939</v>
      </c>
      <c r="AW273" s="11" t="s">
        <v>2493</v>
      </c>
      <c r="AX273" s="11" t="s">
        <v>2594</v>
      </c>
      <c r="AY273" s="11" t="s">
        <v>3948</v>
      </c>
      <c r="AZ273" s="11"/>
      <c r="BA273" s="11"/>
      <c r="BB273" s="11"/>
      <c r="BC273" s="9">
        <v>1265</v>
      </c>
      <c r="BD273" s="11" t="s">
        <v>3939</v>
      </c>
      <c r="BE273" s="9">
        <v>2566</v>
      </c>
      <c r="BF273" s="9">
        <v>2</v>
      </c>
      <c r="BG273" s="11" t="s">
        <v>3420</v>
      </c>
    </row>
    <row r="274" spans="1:59">
      <c r="A274" s="9">
        <v>135964</v>
      </c>
      <c r="B274" s="11" t="s">
        <v>4023</v>
      </c>
      <c r="C274" s="11" t="s">
        <v>4270</v>
      </c>
      <c r="D274" s="11" t="s">
        <v>1220</v>
      </c>
      <c r="E274" s="15">
        <v>1</v>
      </c>
      <c r="F274" s="11" t="s">
        <v>4235</v>
      </c>
      <c r="G274" s="9">
        <v>5149494.4000000004</v>
      </c>
      <c r="H274" s="15">
        <f t="shared" si="9"/>
        <v>1119.4553043478261</v>
      </c>
      <c r="I274" s="15">
        <f t="shared" si="10"/>
        <v>1119.4553043478261</v>
      </c>
      <c r="J274" s="15">
        <v>1119.4553043478261</v>
      </c>
      <c r="K274" s="15"/>
      <c r="L274" s="9"/>
      <c r="M274" s="9">
        <v>0</v>
      </c>
      <c r="N274" s="11" t="s">
        <v>3396</v>
      </c>
      <c r="O274" s="12">
        <v>46226</v>
      </c>
      <c r="P274" s="11" t="s">
        <v>3424</v>
      </c>
      <c r="Q274" s="11" t="s">
        <v>3956</v>
      </c>
      <c r="R274" s="11" t="s">
        <v>3957</v>
      </c>
      <c r="S274" s="11" t="s">
        <v>4212</v>
      </c>
      <c r="T274" s="9">
        <v>139119</v>
      </c>
      <c r="U274" s="9"/>
      <c r="V274" s="9"/>
      <c r="W274" s="11" t="s">
        <v>2464</v>
      </c>
      <c r="X274" s="11" t="s">
        <v>3108</v>
      </c>
      <c r="Y274" s="11" t="s">
        <v>3958</v>
      </c>
      <c r="Z274" s="11" t="s">
        <v>2199</v>
      </c>
      <c r="AA274" s="9">
        <v>20</v>
      </c>
      <c r="AB274" s="9">
        <v>9</v>
      </c>
      <c r="AC274" s="11"/>
      <c r="AD274" s="11" t="s">
        <v>2421</v>
      </c>
      <c r="AE274" s="11" t="s">
        <v>2462</v>
      </c>
      <c r="AF274" s="11" t="s">
        <v>2493</v>
      </c>
      <c r="AG274" s="11" t="s">
        <v>2594</v>
      </c>
      <c r="AH274" s="11" t="s">
        <v>2607</v>
      </c>
      <c r="AI274" s="11"/>
      <c r="AJ274" s="9">
        <v>1</v>
      </c>
      <c r="AK274" s="11" t="s">
        <v>2964</v>
      </c>
      <c r="AL274" s="11" t="s">
        <v>3107</v>
      </c>
      <c r="AM274" s="11"/>
      <c r="AN274" s="11" t="s">
        <v>3244</v>
      </c>
      <c r="AO274" s="11" t="s">
        <v>3369</v>
      </c>
      <c r="AP274" s="11"/>
      <c r="AQ274" s="12">
        <v>46226</v>
      </c>
      <c r="AR274" s="11" t="s">
        <v>3416</v>
      </c>
      <c r="AS274" s="11" t="s">
        <v>3851</v>
      </c>
      <c r="AT274" s="11" t="s">
        <v>3933</v>
      </c>
      <c r="AU274" s="11" t="s">
        <v>3933</v>
      </c>
      <c r="AV274" s="11" t="s">
        <v>3939</v>
      </c>
      <c r="AW274" s="11" t="s">
        <v>2493</v>
      </c>
      <c r="AX274" s="11" t="s">
        <v>2594</v>
      </c>
      <c r="AY274" s="11" t="s">
        <v>3948</v>
      </c>
      <c r="AZ274" s="11"/>
      <c r="BA274" s="11"/>
      <c r="BB274" s="11"/>
      <c r="BC274" s="9">
        <v>1265</v>
      </c>
      <c r="BD274" s="11" t="s">
        <v>3939</v>
      </c>
      <c r="BE274" s="9">
        <v>2566</v>
      </c>
      <c r="BF274" s="9">
        <v>9</v>
      </c>
      <c r="BG274" s="11" t="s">
        <v>3420</v>
      </c>
    </row>
    <row r="275" spans="1:59">
      <c r="A275" s="9">
        <v>135964</v>
      </c>
      <c r="B275" s="11" t="s">
        <v>4023</v>
      </c>
      <c r="C275" s="11" t="s">
        <v>4270</v>
      </c>
      <c r="D275" s="11" t="s">
        <v>1212</v>
      </c>
      <c r="E275" s="15">
        <v>1</v>
      </c>
      <c r="F275" s="11" t="s">
        <v>4235</v>
      </c>
      <c r="G275" s="9">
        <v>5908382.4000000004</v>
      </c>
      <c r="H275" s="15">
        <f t="shared" si="9"/>
        <v>1284.4309565217393</v>
      </c>
      <c r="I275" s="15">
        <f t="shared" si="10"/>
        <v>1284.4309565217393</v>
      </c>
      <c r="J275" s="15">
        <v>1284.4309565217393</v>
      </c>
      <c r="K275" s="15"/>
      <c r="L275" s="9"/>
      <c r="M275" s="9">
        <v>0</v>
      </c>
      <c r="N275" s="11" t="s">
        <v>3396</v>
      </c>
      <c r="O275" s="12">
        <v>46226</v>
      </c>
      <c r="P275" s="11" t="s">
        <v>3424</v>
      </c>
      <c r="Q275" s="11" t="s">
        <v>3956</v>
      </c>
      <c r="R275" s="11" t="s">
        <v>3957</v>
      </c>
      <c r="S275" s="11" t="s">
        <v>4212</v>
      </c>
      <c r="T275" s="9">
        <v>139119</v>
      </c>
      <c r="U275" s="9"/>
      <c r="V275" s="9"/>
      <c r="W275" s="11" t="s">
        <v>2464</v>
      </c>
      <c r="X275" s="11" t="s">
        <v>3108</v>
      </c>
      <c r="Y275" s="11" t="s">
        <v>3958</v>
      </c>
      <c r="Z275" s="11" t="s">
        <v>2191</v>
      </c>
      <c r="AA275" s="9">
        <v>20</v>
      </c>
      <c r="AB275" s="9">
        <v>1</v>
      </c>
      <c r="AC275" s="11"/>
      <c r="AD275" s="11" t="s">
        <v>2421</v>
      </c>
      <c r="AE275" s="11" t="s">
        <v>2462</v>
      </c>
      <c r="AF275" s="11" t="s">
        <v>2493</v>
      </c>
      <c r="AG275" s="11" t="s">
        <v>2594</v>
      </c>
      <c r="AH275" s="11" t="s">
        <v>2607</v>
      </c>
      <c r="AI275" s="11"/>
      <c r="AJ275" s="9">
        <v>1</v>
      </c>
      <c r="AK275" s="11" t="s">
        <v>2956</v>
      </c>
      <c r="AL275" s="11" t="s">
        <v>3107</v>
      </c>
      <c r="AM275" s="11"/>
      <c r="AN275" s="11" t="s">
        <v>3244</v>
      </c>
      <c r="AO275" s="11" t="s">
        <v>3369</v>
      </c>
      <c r="AP275" s="11"/>
      <c r="AQ275" s="12">
        <v>46226</v>
      </c>
      <c r="AR275" s="11" t="s">
        <v>3416</v>
      </c>
      <c r="AS275" s="11" t="s">
        <v>3851</v>
      </c>
      <c r="AT275" s="11" t="s">
        <v>3933</v>
      </c>
      <c r="AU275" s="11" t="s">
        <v>3933</v>
      </c>
      <c r="AV275" s="11" t="s">
        <v>3939</v>
      </c>
      <c r="AW275" s="11" t="s">
        <v>2493</v>
      </c>
      <c r="AX275" s="11" t="s">
        <v>2594</v>
      </c>
      <c r="AY275" s="11" t="s">
        <v>3948</v>
      </c>
      <c r="AZ275" s="11"/>
      <c r="BA275" s="11"/>
      <c r="BB275" s="11"/>
      <c r="BC275" s="9">
        <v>1265</v>
      </c>
      <c r="BD275" s="11" t="s">
        <v>3939</v>
      </c>
      <c r="BE275" s="9">
        <v>2566</v>
      </c>
      <c r="BF275" s="9">
        <v>1</v>
      </c>
      <c r="BG275" s="11" t="s">
        <v>3420</v>
      </c>
    </row>
    <row r="276" spans="1:59">
      <c r="A276" s="9">
        <v>135964</v>
      </c>
      <c r="B276" s="11" t="s">
        <v>4023</v>
      </c>
      <c r="C276" s="11" t="s">
        <v>4270</v>
      </c>
      <c r="D276" s="11" t="s">
        <v>1216</v>
      </c>
      <c r="E276" s="15">
        <v>1</v>
      </c>
      <c r="F276" s="11" t="s">
        <v>4235</v>
      </c>
      <c r="G276" s="9">
        <v>6234785.4000000004</v>
      </c>
      <c r="H276" s="15">
        <f t="shared" si="9"/>
        <v>1355.3881304347826</v>
      </c>
      <c r="I276" s="15">
        <f t="shared" si="10"/>
        <v>1355.3881304347826</v>
      </c>
      <c r="J276" s="15">
        <v>1355.3881304347826</v>
      </c>
      <c r="K276" s="15"/>
      <c r="L276" s="9"/>
      <c r="M276" s="9">
        <v>0</v>
      </c>
      <c r="N276" s="11" t="s">
        <v>3396</v>
      </c>
      <c r="O276" s="12">
        <v>46226</v>
      </c>
      <c r="P276" s="11" t="s">
        <v>3424</v>
      </c>
      <c r="Q276" s="11" t="s">
        <v>3956</v>
      </c>
      <c r="R276" s="11" t="s">
        <v>3957</v>
      </c>
      <c r="S276" s="11" t="s">
        <v>4212</v>
      </c>
      <c r="T276" s="9">
        <v>139119</v>
      </c>
      <c r="U276" s="9"/>
      <c r="V276" s="9"/>
      <c r="W276" s="11" t="s">
        <v>2464</v>
      </c>
      <c r="X276" s="11" t="s">
        <v>3108</v>
      </c>
      <c r="Y276" s="11" t="s">
        <v>3958</v>
      </c>
      <c r="Z276" s="11" t="s">
        <v>2195</v>
      </c>
      <c r="AA276" s="9">
        <v>20</v>
      </c>
      <c r="AB276" s="9">
        <v>5</v>
      </c>
      <c r="AC276" s="11"/>
      <c r="AD276" s="11" t="s">
        <v>2421</v>
      </c>
      <c r="AE276" s="11" t="s">
        <v>2462</v>
      </c>
      <c r="AF276" s="11" t="s">
        <v>2493</v>
      </c>
      <c r="AG276" s="11" t="s">
        <v>2594</v>
      </c>
      <c r="AH276" s="11" t="s">
        <v>2607</v>
      </c>
      <c r="AI276" s="11"/>
      <c r="AJ276" s="9">
        <v>1</v>
      </c>
      <c r="AK276" s="11" t="s">
        <v>2960</v>
      </c>
      <c r="AL276" s="11" t="s">
        <v>3107</v>
      </c>
      <c r="AM276" s="11"/>
      <c r="AN276" s="11" t="s">
        <v>3244</v>
      </c>
      <c r="AO276" s="11" t="s">
        <v>3369</v>
      </c>
      <c r="AP276" s="11"/>
      <c r="AQ276" s="12">
        <v>46226</v>
      </c>
      <c r="AR276" s="11" t="s">
        <v>3416</v>
      </c>
      <c r="AS276" s="11" t="s">
        <v>3851</v>
      </c>
      <c r="AT276" s="11" t="s">
        <v>3933</v>
      </c>
      <c r="AU276" s="11" t="s">
        <v>3933</v>
      </c>
      <c r="AV276" s="11" t="s">
        <v>3939</v>
      </c>
      <c r="AW276" s="11" t="s">
        <v>2493</v>
      </c>
      <c r="AX276" s="11" t="s">
        <v>2594</v>
      </c>
      <c r="AY276" s="11" t="s">
        <v>3948</v>
      </c>
      <c r="AZ276" s="11"/>
      <c r="BA276" s="11"/>
      <c r="BB276" s="11"/>
      <c r="BC276" s="9">
        <v>1265</v>
      </c>
      <c r="BD276" s="11" t="s">
        <v>3939</v>
      </c>
      <c r="BE276" s="9">
        <v>2566</v>
      </c>
      <c r="BF276" s="9">
        <v>5</v>
      </c>
      <c r="BG276" s="11" t="s">
        <v>3420</v>
      </c>
    </row>
    <row r="277" spans="1:59">
      <c r="A277" s="9">
        <v>135964</v>
      </c>
      <c r="B277" s="11" t="s">
        <v>4023</v>
      </c>
      <c r="C277" s="11" t="s">
        <v>4270</v>
      </c>
      <c r="D277" s="11" t="s">
        <v>1215</v>
      </c>
      <c r="E277" s="15">
        <v>1</v>
      </c>
      <c r="F277" s="11" t="s">
        <v>4235</v>
      </c>
      <c r="G277" s="9">
        <v>6607783</v>
      </c>
      <c r="H277" s="15">
        <f t="shared" si="9"/>
        <v>1436.4745652173913</v>
      </c>
      <c r="I277" s="15">
        <f t="shared" si="10"/>
        <v>1436.4745652173913</v>
      </c>
      <c r="J277" s="15">
        <v>1436.4745652173913</v>
      </c>
      <c r="K277" s="15"/>
      <c r="L277" s="9"/>
      <c r="M277" s="9">
        <v>0</v>
      </c>
      <c r="N277" s="11" t="s">
        <v>3396</v>
      </c>
      <c r="O277" s="12">
        <v>46226</v>
      </c>
      <c r="P277" s="11" t="s">
        <v>3424</v>
      </c>
      <c r="Q277" s="11" t="s">
        <v>3956</v>
      </c>
      <c r="R277" s="11" t="s">
        <v>3957</v>
      </c>
      <c r="S277" s="11" t="s">
        <v>4212</v>
      </c>
      <c r="T277" s="9">
        <v>139119</v>
      </c>
      <c r="U277" s="9"/>
      <c r="V277" s="9"/>
      <c r="W277" s="11" t="s">
        <v>2464</v>
      </c>
      <c r="X277" s="11" t="s">
        <v>3108</v>
      </c>
      <c r="Y277" s="11" t="s">
        <v>3958</v>
      </c>
      <c r="Z277" s="11" t="s">
        <v>2194</v>
      </c>
      <c r="AA277" s="9">
        <v>20</v>
      </c>
      <c r="AB277" s="9">
        <v>4</v>
      </c>
      <c r="AC277" s="11"/>
      <c r="AD277" s="11" t="s">
        <v>2421</v>
      </c>
      <c r="AE277" s="11" t="s">
        <v>2462</v>
      </c>
      <c r="AF277" s="11" t="s">
        <v>2493</v>
      </c>
      <c r="AG277" s="11" t="s">
        <v>2594</v>
      </c>
      <c r="AH277" s="11" t="s">
        <v>2607</v>
      </c>
      <c r="AI277" s="11"/>
      <c r="AJ277" s="9">
        <v>1</v>
      </c>
      <c r="AK277" s="11" t="s">
        <v>2959</v>
      </c>
      <c r="AL277" s="11" t="s">
        <v>3107</v>
      </c>
      <c r="AM277" s="11"/>
      <c r="AN277" s="11" t="s">
        <v>3244</v>
      </c>
      <c r="AO277" s="11" t="s">
        <v>3369</v>
      </c>
      <c r="AP277" s="11"/>
      <c r="AQ277" s="12">
        <v>46226</v>
      </c>
      <c r="AR277" s="11" t="s">
        <v>3416</v>
      </c>
      <c r="AS277" s="11" t="s">
        <v>3851</v>
      </c>
      <c r="AT277" s="11" t="s">
        <v>3933</v>
      </c>
      <c r="AU277" s="11" t="s">
        <v>3933</v>
      </c>
      <c r="AV277" s="11" t="s">
        <v>3939</v>
      </c>
      <c r="AW277" s="11" t="s">
        <v>2493</v>
      </c>
      <c r="AX277" s="11" t="s">
        <v>2594</v>
      </c>
      <c r="AY277" s="11" t="s">
        <v>3948</v>
      </c>
      <c r="AZ277" s="11"/>
      <c r="BA277" s="11"/>
      <c r="BB277" s="11"/>
      <c r="BC277" s="9">
        <v>1265</v>
      </c>
      <c r="BD277" s="11" t="s">
        <v>3939</v>
      </c>
      <c r="BE277" s="9">
        <v>2566</v>
      </c>
      <c r="BF277" s="9">
        <v>4</v>
      </c>
      <c r="BG277" s="11" t="s">
        <v>3420</v>
      </c>
    </row>
    <row r="278" spans="1:59">
      <c r="A278" s="9">
        <v>135964</v>
      </c>
      <c r="B278" s="11" t="s">
        <v>4023</v>
      </c>
      <c r="C278" s="11" t="s">
        <v>4270</v>
      </c>
      <c r="D278" s="11" t="s">
        <v>1219</v>
      </c>
      <c r="E278" s="15">
        <v>1</v>
      </c>
      <c r="F278" s="11" t="s">
        <v>4235</v>
      </c>
      <c r="G278" s="9">
        <v>7667169.2800000003</v>
      </c>
      <c r="H278" s="15">
        <f t="shared" si="9"/>
        <v>1666.7759304347826</v>
      </c>
      <c r="I278" s="15">
        <f t="shared" si="10"/>
        <v>1666.7759304347826</v>
      </c>
      <c r="J278" s="15">
        <v>1666.7759304347826</v>
      </c>
      <c r="K278" s="15"/>
      <c r="L278" s="9"/>
      <c r="M278" s="9">
        <v>0</v>
      </c>
      <c r="N278" s="11" t="s">
        <v>3396</v>
      </c>
      <c r="O278" s="12">
        <v>46226</v>
      </c>
      <c r="P278" s="11" t="s">
        <v>3424</v>
      </c>
      <c r="Q278" s="11" t="s">
        <v>3956</v>
      </c>
      <c r="R278" s="11" t="s">
        <v>3957</v>
      </c>
      <c r="S278" s="11" t="s">
        <v>4212</v>
      </c>
      <c r="T278" s="9">
        <v>139119</v>
      </c>
      <c r="U278" s="9"/>
      <c r="V278" s="9"/>
      <c r="W278" s="11" t="s">
        <v>2464</v>
      </c>
      <c r="X278" s="11" t="s">
        <v>3108</v>
      </c>
      <c r="Y278" s="11" t="s">
        <v>3958</v>
      </c>
      <c r="Z278" s="11" t="s">
        <v>2198</v>
      </c>
      <c r="AA278" s="9">
        <v>20</v>
      </c>
      <c r="AB278" s="9">
        <v>8</v>
      </c>
      <c r="AC278" s="11"/>
      <c r="AD278" s="11" t="s">
        <v>2421</v>
      </c>
      <c r="AE278" s="11" t="s">
        <v>2462</v>
      </c>
      <c r="AF278" s="11" t="s">
        <v>2493</v>
      </c>
      <c r="AG278" s="11" t="s">
        <v>2594</v>
      </c>
      <c r="AH278" s="11" t="s">
        <v>2607</v>
      </c>
      <c r="AI278" s="11"/>
      <c r="AJ278" s="9">
        <v>1</v>
      </c>
      <c r="AK278" s="11" t="s">
        <v>2963</v>
      </c>
      <c r="AL278" s="11" t="s">
        <v>3107</v>
      </c>
      <c r="AM278" s="11"/>
      <c r="AN278" s="11" t="s">
        <v>3244</v>
      </c>
      <c r="AO278" s="11" t="s">
        <v>3369</v>
      </c>
      <c r="AP278" s="11"/>
      <c r="AQ278" s="12">
        <v>46226</v>
      </c>
      <c r="AR278" s="11" t="s">
        <v>3416</v>
      </c>
      <c r="AS278" s="11" t="s">
        <v>3851</v>
      </c>
      <c r="AT278" s="11" t="s">
        <v>3933</v>
      </c>
      <c r="AU278" s="11" t="s">
        <v>3933</v>
      </c>
      <c r="AV278" s="11" t="s">
        <v>3939</v>
      </c>
      <c r="AW278" s="11" t="s">
        <v>2493</v>
      </c>
      <c r="AX278" s="11" t="s">
        <v>2594</v>
      </c>
      <c r="AY278" s="11" t="s">
        <v>3948</v>
      </c>
      <c r="AZ278" s="11"/>
      <c r="BA278" s="11"/>
      <c r="BB278" s="11"/>
      <c r="BC278" s="9">
        <v>1265</v>
      </c>
      <c r="BD278" s="11" t="s">
        <v>3939</v>
      </c>
      <c r="BE278" s="9">
        <v>2566</v>
      </c>
      <c r="BF278" s="9">
        <v>8</v>
      </c>
      <c r="BG278" s="11" t="s">
        <v>3420</v>
      </c>
    </row>
    <row r="279" spans="1:59">
      <c r="A279" s="9">
        <v>135964</v>
      </c>
      <c r="B279" s="11" t="s">
        <v>4023</v>
      </c>
      <c r="C279" s="11" t="s">
        <v>4270</v>
      </c>
      <c r="D279" s="11" t="s">
        <v>1218</v>
      </c>
      <c r="E279" s="15">
        <v>1</v>
      </c>
      <c r="F279" s="11" t="s">
        <v>4235</v>
      </c>
      <c r="G279" s="9">
        <v>7785969.2800000003</v>
      </c>
      <c r="H279" s="15">
        <f t="shared" si="9"/>
        <v>1692.6020173913043</v>
      </c>
      <c r="I279" s="15">
        <f t="shared" si="10"/>
        <v>1692.6020173913043</v>
      </c>
      <c r="J279" s="15">
        <v>1692.6020173913043</v>
      </c>
      <c r="K279" s="15"/>
      <c r="L279" s="9"/>
      <c r="M279" s="9">
        <v>0</v>
      </c>
      <c r="N279" s="11" t="s">
        <v>3396</v>
      </c>
      <c r="O279" s="12">
        <v>46226</v>
      </c>
      <c r="P279" s="11" t="s">
        <v>3424</v>
      </c>
      <c r="Q279" s="11" t="s">
        <v>3956</v>
      </c>
      <c r="R279" s="11" t="s">
        <v>3957</v>
      </c>
      <c r="S279" s="11" t="s">
        <v>4212</v>
      </c>
      <c r="T279" s="9">
        <v>139119</v>
      </c>
      <c r="U279" s="9"/>
      <c r="V279" s="9"/>
      <c r="W279" s="11" t="s">
        <v>2464</v>
      </c>
      <c r="X279" s="11" t="s">
        <v>3108</v>
      </c>
      <c r="Y279" s="11" t="s">
        <v>3958</v>
      </c>
      <c r="Z279" s="11" t="s">
        <v>2197</v>
      </c>
      <c r="AA279" s="9">
        <v>20</v>
      </c>
      <c r="AB279" s="9">
        <v>7</v>
      </c>
      <c r="AC279" s="11"/>
      <c r="AD279" s="11" t="s">
        <v>2421</v>
      </c>
      <c r="AE279" s="11" t="s">
        <v>2462</v>
      </c>
      <c r="AF279" s="11" t="s">
        <v>2493</v>
      </c>
      <c r="AG279" s="11" t="s">
        <v>2594</v>
      </c>
      <c r="AH279" s="11" t="s">
        <v>2607</v>
      </c>
      <c r="AI279" s="11"/>
      <c r="AJ279" s="9">
        <v>1</v>
      </c>
      <c r="AK279" s="11" t="s">
        <v>2962</v>
      </c>
      <c r="AL279" s="11" t="s">
        <v>3107</v>
      </c>
      <c r="AM279" s="11"/>
      <c r="AN279" s="11" t="s">
        <v>3244</v>
      </c>
      <c r="AO279" s="11" t="s">
        <v>3369</v>
      </c>
      <c r="AP279" s="11"/>
      <c r="AQ279" s="12">
        <v>46226</v>
      </c>
      <c r="AR279" s="11" t="s">
        <v>3416</v>
      </c>
      <c r="AS279" s="11" t="s">
        <v>3851</v>
      </c>
      <c r="AT279" s="11" t="s">
        <v>3933</v>
      </c>
      <c r="AU279" s="11" t="s">
        <v>3933</v>
      </c>
      <c r="AV279" s="11" t="s">
        <v>3939</v>
      </c>
      <c r="AW279" s="11" t="s">
        <v>2493</v>
      </c>
      <c r="AX279" s="11" t="s">
        <v>2594</v>
      </c>
      <c r="AY279" s="11" t="s">
        <v>3948</v>
      </c>
      <c r="AZ279" s="11"/>
      <c r="BA279" s="11"/>
      <c r="BB279" s="11"/>
      <c r="BC279" s="9">
        <v>1265</v>
      </c>
      <c r="BD279" s="11" t="s">
        <v>3939</v>
      </c>
      <c r="BE279" s="9">
        <v>2566</v>
      </c>
      <c r="BF279" s="9">
        <v>7</v>
      </c>
      <c r="BG279" s="11" t="s">
        <v>3420</v>
      </c>
    </row>
    <row r="280" spans="1:59">
      <c r="A280" s="9">
        <v>135964</v>
      </c>
      <c r="B280" s="11" t="s">
        <v>4023</v>
      </c>
      <c r="C280" s="11" t="s">
        <v>4270</v>
      </c>
      <c r="D280" s="11" t="s">
        <v>1222</v>
      </c>
      <c r="E280" s="15">
        <v>1</v>
      </c>
      <c r="F280" s="11" t="s">
        <v>4235</v>
      </c>
      <c r="G280" s="9">
        <v>8314553.5999999996</v>
      </c>
      <c r="H280" s="15">
        <f t="shared" si="9"/>
        <v>1807.511652173913</v>
      </c>
      <c r="I280" s="15">
        <f t="shared" si="10"/>
        <v>1807.511652173913</v>
      </c>
      <c r="J280" s="15">
        <v>1807.511652173913</v>
      </c>
      <c r="K280" s="15"/>
      <c r="L280" s="9"/>
      <c r="M280" s="9">
        <v>0</v>
      </c>
      <c r="N280" s="11" t="s">
        <v>3396</v>
      </c>
      <c r="O280" s="12">
        <v>46226</v>
      </c>
      <c r="P280" s="11" t="s">
        <v>3424</v>
      </c>
      <c r="Q280" s="11" t="s">
        <v>3956</v>
      </c>
      <c r="R280" s="11" t="s">
        <v>3957</v>
      </c>
      <c r="S280" s="11" t="s">
        <v>4212</v>
      </c>
      <c r="T280" s="9">
        <v>139119</v>
      </c>
      <c r="U280" s="9"/>
      <c r="V280" s="9"/>
      <c r="W280" s="11" t="s">
        <v>2464</v>
      </c>
      <c r="X280" s="11" t="s">
        <v>3108</v>
      </c>
      <c r="Y280" s="11" t="s">
        <v>3958</v>
      </c>
      <c r="Z280" s="11" t="s">
        <v>2201</v>
      </c>
      <c r="AA280" s="9">
        <v>20</v>
      </c>
      <c r="AB280" s="9">
        <v>11</v>
      </c>
      <c r="AC280" s="11"/>
      <c r="AD280" s="11" t="s">
        <v>2421</v>
      </c>
      <c r="AE280" s="11" t="s">
        <v>2462</v>
      </c>
      <c r="AF280" s="11" t="s">
        <v>2493</v>
      </c>
      <c r="AG280" s="11" t="s">
        <v>2594</v>
      </c>
      <c r="AH280" s="11" t="s">
        <v>2607</v>
      </c>
      <c r="AI280" s="11"/>
      <c r="AJ280" s="9">
        <v>1</v>
      </c>
      <c r="AK280" s="11" t="s">
        <v>2966</v>
      </c>
      <c r="AL280" s="11" t="s">
        <v>3107</v>
      </c>
      <c r="AM280" s="11"/>
      <c r="AN280" s="11" t="s">
        <v>3244</v>
      </c>
      <c r="AO280" s="11" t="s">
        <v>3369</v>
      </c>
      <c r="AP280" s="11"/>
      <c r="AQ280" s="12">
        <v>46226</v>
      </c>
      <c r="AR280" s="11" t="s">
        <v>3416</v>
      </c>
      <c r="AS280" s="11" t="s">
        <v>3851</v>
      </c>
      <c r="AT280" s="11" t="s">
        <v>3933</v>
      </c>
      <c r="AU280" s="11" t="s">
        <v>3933</v>
      </c>
      <c r="AV280" s="11" t="s">
        <v>3939</v>
      </c>
      <c r="AW280" s="11" t="s">
        <v>2493</v>
      </c>
      <c r="AX280" s="11" t="s">
        <v>2594</v>
      </c>
      <c r="AY280" s="11" t="s">
        <v>3948</v>
      </c>
      <c r="AZ280" s="11"/>
      <c r="BA280" s="11"/>
      <c r="BB280" s="11"/>
      <c r="BC280" s="9">
        <v>1265</v>
      </c>
      <c r="BD280" s="11" t="s">
        <v>3939</v>
      </c>
      <c r="BE280" s="9">
        <v>2566</v>
      </c>
      <c r="BF280" s="9">
        <v>11</v>
      </c>
      <c r="BG280" s="11" t="s">
        <v>3420</v>
      </c>
    </row>
    <row r="281" spans="1:59">
      <c r="A281" s="9">
        <v>135964</v>
      </c>
      <c r="B281" s="11" t="s">
        <v>4023</v>
      </c>
      <c r="C281" s="11" t="s">
        <v>4270</v>
      </c>
      <c r="D281" s="11" t="s">
        <v>1221</v>
      </c>
      <c r="E281" s="15">
        <v>1</v>
      </c>
      <c r="F281" s="11" t="s">
        <v>4235</v>
      </c>
      <c r="G281" s="9">
        <v>8698234.8800000008</v>
      </c>
      <c r="H281" s="15">
        <f t="shared" si="9"/>
        <v>1890.9206260869566</v>
      </c>
      <c r="I281" s="15">
        <f t="shared" si="10"/>
        <v>1890.9206260869566</v>
      </c>
      <c r="J281" s="15">
        <v>1890.9206260869566</v>
      </c>
      <c r="K281" s="15"/>
      <c r="L281" s="9"/>
      <c r="M281" s="9">
        <v>0</v>
      </c>
      <c r="N281" s="11" t="s">
        <v>3396</v>
      </c>
      <c r="O281" s="12">
        <v>46226</v>
      </c>
      <c r="P281" s="11" t="s">
        <v>3424</v>
      </c>
      <c r="Q281" s="11" t="s">
        <v>3956</v>
      </c>
      <c r="R281" s="11" t="s">
        <v>3957</v>
      </c>
      <c r="S281" s="11" t="s">
        <v>4212</v>
      </c>
      <c r="T281" s="9">
        <v>139119</v>
      </c>
      <c r="U281" s="9"/>
      <c r="V281" s="9"/>
      <c r="W281" s="11" t="s">
        <v>2464</v>
      </c>
      <c r="X281" s="11" t="s">
        <v>3108</v>
      </c>
      <c r="Y281" s="11" t="s">
        <v>3958</v>
      </c>
      <c r="Z281" s="11" t="s">
        <v>2200</v>
      </c>
      <c r="AA281" s="9">
        <v>20</v>
      </c>
      <c r="AB281" s="9">
        <v>10</v>
      </c>
      <c r="AC281" s="11"/>
      <c r="AD281" s="11" t="s">
        <v>2421</v>
      </c>
      <c r="AE281" s="11" t="s">
        <v>2462</v>
      </c>
      <c r="AF281" s="11" t="s">
        <v>2493</v>
      </c>
      <c r="AG281" s="11" t="s">
        <v>2594</v>
      </c>
      <c r="AH281" s="11" t="s">
        <v>2607</v>
      </c>
      <c r="AI281" s="11"/>
      <c r="AJ281" s="9">
        <v>1</v>
      </c>
      <c r="AK281" s="11" t="s">
        <v>2965</v>
      </c>
      <c r="AL281" s="11" t="s">
        <v>3107</v>
      </c>
      <c r="AM281" s="11"/>
      <c r="AN281" s="11" t="s">
        <v>3244</v>
      </c>
      <c r="AO281" s="11" t="s">
        <v>3369</v>
      </c>
      <c r="AP281" s="11"/>
      <c r="AQ281" s="12">
        <v>46226</v>
      </c>
      <c r="AR281" s="11" t="s">
        <v>3416</v>
      </c>
      <c r="AS281" s="11" t="s">
        <v>3851</v>
      </c>
      <c r="AT281" s="11" t="s">
        <v>3933</v>
      </c>
      <c r="AU281" s="11" t="s">
        <v>3933</v>
      </c>
      <c r="AV281" s="11" t="s">
        <v>3939</v>
      </c>
      <c r="AW281" s="11" t="s">
        <v>2493</v>
      </c>
      <c r="AX281" s="11" t="s">
        <v>2594</v>
      </c>
      <c r="AY281" s="11" t="s">
        <v>3948</v>
      </c>
      <c r="AZ281" s="11"/>
      <c r="BA281" s="11"/>
      <c r="BB281" s="11"/>
      <c r="BC281" s="9">
        <v>1265</v>
      </c>
      <c r="BD281" s="11" t="s">
        <v>3939</v>
      </c>
      <c r="BE281" s="9">
        <v>2566</v>
      </c>
      <c r="BF281" s="9">
        <v>10</v>
      </c>
      <c r="BG281" s="11" t="s">
        <v>3420</v>
      </c>
    </row>
    <row r="282" spans="1:59">
      <c r="A282" s="9">
        <v>135963</v>
      </c>
      <c r="B282" s="11" t="s">
        <v>4136</v>
      </c>
      <c r="C282" s="11" t="s">
        <v>4523</v>
      </c>
      <c r="D282" s="11" t="s">
        <v>1211</v>
      </c>
      <c r="E282" s="15">
        <v>1</v>
      </c>
      <c r="F282" s="11" t="s">
        <v>4235</v>
      </c>
      <c r="G282" s="9">
        <v>1032</v>
      </c>
      <c r="H282" s="15">
        <f t="shared" si="9"/>
        <v>1032</v>
      </c>
      <c r="I282" s="15">
        <f t="shared" si="10"/>
        <v>1032</v>
      </c>
      <c r="J282" s="15">
        <v>1032</v>
      </c>
      <c r="K282" s="15"/>
      <c r="L282" s="9"/>
      <c r="M282" s="9">
        <v>0</v>
      </c>
      <c r="N282" s="11" t="s">
        <v>3397</v>
      </c>
      <c r="O282" s="12">
        <v>46226</v>
      </c>
      <c r="P282" s="11" t="s">
        <v>3421</v>
      </c>
      <c r="Q282" s="11" t="s">
        <v>3952</v>
      </c>
      <c r="R282" s="11" t="s">
        <v>3952</v>
      </c>
      <c r="S282" s="11" t="s">
        <v>4212</v>
      </c>
      <c r="T282" s="9">
        <v>139133</v>
      </c>
      <c r="U282" s="9"/>
      <c r="V282" s="9"/>
      <c r="W282" s="11" t="s">
        <v>2464</v>
      </c>
      <c r="X282" s="11" t="s">
        <v>3108</v>
      </c>
      <c r="Y282" s="11" t="s">
        <v>3958</v>
      </c>
      <c r="Z282" s="11" t="s">
        <v>2190</v>
      </c>
      <c r="AA282" s="9">
        <v>0</v>
      </c>
      <c r="AB282" s="9">
        <v>1</v>
      </c>
      <c r="AC282" s="11"/>
      <c r="AD282" s="11" t="s">
        <v>2432</v>
      </c>
      <c r="AE282" s="11" t="s">
        <v>2462</v>
      </c>
      <c r="AF282" s="11" t="s">
        <v>2510</v>
      </c>
      <c r="AG282" s="11" t="s">
        <v>2587</v>
      </c>
      <c r="AH282" s="11" t="s">
        <v>2607</v>
      </c>
      <c r="AI282" s="11"/>
      <c r="AJ282" s="9">
        <v>1</v>
      </c>
      <c r="AK282" s="11" t="s">
        <v>2190</v>
      </c>
      <c r="AL282" s="11" t="s">
        <v>3107</v>
      </c>
      <c r="AM282" s="11"/>
      <c r="AN282" s="11" t="s">
        <v>2190</v>
      </c>
      <c r="AO282" s="11" t="s">
        <v>2190</v>
      </c>
      <c r="AP282" s="11" t="s">
        <v>3400</v>
      </c>
      <c r="AQ282" s="12">
        <v>46226</v>
      </c>
      <c r="AR282" s="11" t="s">
        <v>3416</v>
      </c>
      <c r="AS282" s="11" t="s">
        <v>3850</v>
      </c>
      <c r="AT282" s="11" t="s">
        <v>3933</v>
      </c>
      <c r="AU282" s="11" t="s">
        <v>3933</v>
      </c>
      <c r="AV282" s="11" t="s">
        <v>3939</v>
      </c>
      <c r="AW282" s="11" t="s">
        <v>2510</v>
      </c>
      <c r="AX282" s="11" t="s">
        <v>2587</v>
      </c>
      <c r="AY282" s="11" t="s">
        <v>3950</v>
      </c>
      <c r="AZ282" s="11"/>
      <c r="BA282" s="11"/>
      <c r="BB282" s="11"/>
      <c r="BC282" s="9">
        <v>27069</v>
      </c>
      <c r="BD282" s="11" t="s">
        <v>3939</v>
      </c>
      <c r="BE282" s="9">
        <v>5176</v>
      </c>
      <c r="BF282" s="9">
        <v>1</v>
      </c>
      <c r="BG282" s="11" t="s">
        <v>3420</v>
      </c>
    </row>
    <row r="283" spans="1:59">
      <c r="A283" s="9">
        <v>135962</v>
      </c>
      <c r="B283" s="11" t="s">
        <v>4014</v>
      </c>
      <c r="C283" s="11" t="s">
        <v>4352</v>
      </c>
      <c r="D283" s="11" t="s">
        <v>1210</v>
      </c>
      <c r="E283" s="15">
        <v>1</v>
      </c>
      <c r="F283" s="11" t="s">
        <v>4235</v>
      </c>
      <c r="G283" s="9">
        <v>2350000</v>
      </c>
      <c r="H283" s="15">
        <f t="shared" si="9"/>
        <v>510.86956521739131</v>
      </c>
      <c r="I283" s="15">
        <f t="shared" si="10"/>
        <v>510.86956521739131</v>
      </c>
      <c r="J283" s="15">
        <v>510.86956521739131</v>
      </c>
      <c r="K283" s="15"/>
      <c r="L283" s="9"/>
      <c r="M283" s="9">
        <v>0</v>
      </c>
      <c r="N283" s="11" t="s">
        <v>3396</v>
      </c>
      <c r="O283" s="12">
        <v>46226</v>
      </c>
      <c r="P283" s="11" t="s">
        <v>3421</v>
      </c>
      <c r="Q283" s="11" t="s">
        <v>3952</v>
      </c>
      <c r="R283" s="11" t="s">
        <v>3952</v>
      </c>
      <c r="S283" s="11" t="s">
        <v>4221</v>
      </c>
      <c r="T283" s="9">
        <v>139116</v>
      </c>
      <c r="U283" s="9"/>
      <c r="V283" s="9"/>
      <c r="W283" s="11" t="s">
        <v>2465</v>
      </c>
      <c r="X283" s="11" t="s">
        <v>3109</v>
      </c>
      <c r="Y283" s="11" t="s">
        <v>3959</v>
      </c>
      <c r="Z283" s="11" t="s">
        <v>2189</v>
      </c>
      <c r="AA283" s="9">
        <v>20</v>
      </c>
      <c r="AB283" s="9">
        <v>1</v>
      </c>
      <c r="AC283" s="11"/>
      <c r="AD283" s="11" t="s">
        <v>2405</v>
      </c>
      <c r="AE283" s="11" t="s">
        <v>2462</v>
      </c>
      <c r="AF283" s="11" t="s">
        <v>2527</v>
      </c>
      <c r="AG283" s="11" t="s">
        <v>2593</v>
      </c>
      <c r="AH283" s="11" t="s">
        <v>2607</v>
      </c>
      <c r="AI283" s="11"/>
      <c r="AJ283" s="9">
        <v>1</v>
      </c>
      <c r="AK283" s="11" t="s">
        <v>2955</v>
      </c>
      <c r="AL283" s="11" t="s">
        <v>3107</v>
      </c>
      <c r="AM283" s="11"/>
      <c r="AN283" s="11" t="s">
        <v>2955</v>
      </c>
      <c r="AO283" s="11" t="s">
        <v>2189</v>
      </c>
      <c r="AP283" s="11"/>
      <c r="AQ283" s="12">
        <v>46226</v>
      </c>
      <c r="AR283" s="11" t="s">
        <v>3416</v>
      </c>
      <c r="AS283" s="11" t="s">
        <v>3849</v>
      </c>
      <c r="AT283" s="11" t="s">
        <v>3933</v>
      </c>
      <c r="AU283" s="11" t="s">
        <v>3933</v>
      </c>
      <c r="AV283" s="11" t="s">
        <v>3937</v>
      </c>
      <c r="AW283" s="11" t="s">
        <v>2527</v>
      </c>
      <c r="AX283" s="11" t="s">
        <v>2593</v>
      </c>
      <c r="AY283" s="11" t="s">
        <v>3948</v>
      </c>
      <c r="AZ283" s="11"/>
      <c r="BA283" s="11"/>
      <c r="BB283" s="11"/>
      <c r="BC283" s="9">
        <v>22428</v>
      </c>
      <c r="BD283" s="11" t="s">
        <v>3937</v>
      </c>
      <c r="BE283" s="9">
        <v>2053</v>
      </c>
      <c r="BF283" s="9">
        <v>1</v>
      </c>
      <c r="BG283" s="11" t="s">
        <v>3416</v>
      </c>
    </row>
    <row r="284" spans="1:59">
      <c r="A284" s="9">
        <v>135961</v>
      </c>
      <c r="B284" s="11" t="s">
        <v>3983</v>
      </c>
      <c r="C284" s="11" t="s">
        <v>4352</v>
      </c>
      <c r="D284" s="11" t="s">
        <v>1209</v>
      </c>
      <c r="E284" s="15">
        <v>1</v>
      </c>
      <c r="F284" s="11" t="s">
        <v>4235</v>
      </c>
      <c r="G284" s="9">
        <v>3100000</v>
      </c>
      <c r="H284" s="15">
        <f t="shared" si="9"/>
        <v>673.91304347826087</v>
      </c>
      <c r="I284" s="15">
        <f t="shared" si="10"/>
        <v>673.91304347826087</v>
      </c>
      <c r="J284" s="15">
        <v>673.91304347826087</v>
      </c>
      <c r="K284" s="15"/>
      <c r="L284" s="9"/>
      <c r="M284" s="9">
        <v>0</v>
      </c>
      <c r="N284" s="11" t="s">
        <v>3396</v>
      </c>
      <c r="O284" s="12">
        <v>46226</v>
      </c>
      <c r="P284" s="11" t="s">
        <v>3421</v>
      </c>
      <c r="Q284" s="11" t="s">
        <v>3952</v>
      </c>
      <c r="R284" s="11" t="s">
        <v>3952</v>
      </c>
      <c r="S284" s="11" t="s">
        <v>4221</v>
      </c>
      <c r="T284" s="9">
        <v>139115</v>
      </c>
      <c r="U284" s="9"/>
      <c r="V284" s="9"/>
      <c r="W284" s="11" t="s">
        <v>2465</v>
      </c>
      <c r="X284" s="11" t="s">
        <v>3109</v>
      </c>
      <c r="Y284" s="11" t="s">
        <v>3959</v>
      </c>
      <c r="Z284" s="11" t="s">
        <v>2188</v>
      </c>
      <c r="AA284" s="9">
        <v>0</v>
      </c>
      <c r="AB284" s="9">
        <v>1</v>
      </c>
      <c r="AC284" s="11"/>
      <c r="AD284" s="11" t="s">
        <v>2405</v>
      </c>
      <c r="AE284" s="11" t="s">
        <v>2462</v>
      </c>
      <c r="AF284" s="11" t="s">
        <v>2527</v>
      </c>
      <c r="AG284" s="11" t="s">
        <v>2593</v>
      </c>
      <c r="AH284" s="11" t="s">
        <v>2607</v>
      </c>
      <c r="AI284" s="11"/>
      <c r="AJ284" s="9">
        <v>1</v>
      </c>
      <c r="AK284" s="11" t="s">
        <v>2188</v>
      </c>
      <c r="AL284" s="11" t="s">
        <v>3107</v>
      </c>
      <c r="AM284" s="11"/>
      <c r="AN284" s="11" t="s">
        <v>2188</v>
      </c>
      <c r="AO284" s="11" t="s">
        <v>2188</v>
      </c>
      <c r="AP284" s="11" t="s">
        <v>3400</v>
      </c>
      <c r="AQ284" s="12">
        <v>46226</v>
      </c>
      <c r="AR284" s="11" t="s">
        <v>3416</v>
      </c>
      <c r="AS284" s="11" t="s">
        <v>3848</v>
      </c>
      <c r="AT284" s="11" t="s">
        <v>3933</v>
      </c>
      <c r="AU284" s="11" t="s">
        <v>3933</v>
      </c>
      <c r="AV284" s="11" t="s">
        <v>3937</v>
      </c>
      <c r="AW284" s="11" t="s">
        <v>2527</v>
      </c>
      <c r="AX284" s="11" t="s">
        <v>2593</v>
      </c>
      <c r="AY284" s="11" t="s">
        <v>3948</v>
      </c>
      <c r="AZ284" s="11"/>
      <c r="BA284" s="11"/>
      <c r="BB284" s="11"/>
      <c r="BC284" s="9">
        <v>22428</v>
      </c>
      <c r="BD284" s="11" t="s">
        <v>3937</v>
      </c>
      <c r="BE284" s="9">
        <v>2322</v>
      </c>
      <c r="BF284" s="9">
        <v>1</v>
      </c>
      <c r="BG284" s="11" t="s">
        <v>3416</v>
      </c>
    </row>
    <row r="285" spans="1:59">
      <c r="A285" s="9">
        <v>135960</v>
      </c>
      <c r="B285" s="11" t="s">
        <v>4014</v>
      </c>
      <c r="C285" s="11" t="s">
        <v>4280</v>
      </c>
      <c r="D285" s="11" t="s">
        <v>1207</v>
      </c>
      <c r="E285" s="15">
        <v>300</v>
      </c>
      <c r="F285" s="11" t="s">
        <v>4235</v>
      </c>
      <c r="G285" s="9">
        <v>1100</v>
      </c>
      <c r="H285" s="15">
        <f t="shared" si="9"/>
        <v>0.2391304347826087</v>
      </c>
      <c r="I285" s="15">
        <f t="shared" si="10"/>
        <v>71.739130434782609</v>
      </c>
      <c r="J285" s="15">
        <v>71.739130434782609</v>
      </c>
      <c r="K285" s="15"/>
      <c r="L285" s="9"/>
      <c r="M285" s="9">
        <v>0</v>
      </c>
      <c r="N285" s="11" t="s">
        <v>3396</v>
      </c>
      <c r="O285" s="12">
        <v>46226</v>
      </c>
      <c r="P285" s="11" t="s">
        <v>3421</v>
      </c>
      <c r="Q285" s="11" t="s">
        <v>3953</v>
      </c>
      <c r="R285" s="11" t="s">
        <v>3952</v>
      </c>
      <c r="S285" s="11" t="s">
        <v>4221</v>
      </c>
      <c r="T285" s="9">
        <v>139113</v>
      </c>
      <c r="U285" s="9"/>
      <c r="V285" s="9"/>
      <c r="W285" s="11" t="s">
        <v>2465</v>
      </c>
      <c r="X285" s="11" t="s">
        <v>3109</v>
      </c>
      <c r="Y285" s="11" t="s">
        <v>3959</v>
      </c>
      <c r="Z285" s="11" t="s">
        <v>2186</v>
      </c>
      <c r="AA285" s="9">
        <v>20</v>
      </c>
      <c r="AB285" s="9">
        <v>1</v>
      </c>
      <c r="AC285" s="11"/>
      <c r="AD285" s="11" t="s">
        <v>2405</v>
      </c>
      <c r="AE285" s="11" t="s">
        <v>2462</v>
      </c>
      <c r="AF285" s="11" t="s">
        <v>2527</v>
      </c>
      <c r="AG285" s="11" t="s">
        <v>2593</v>
      </c>
      <c r="AH285" s="11" t="s">
        <v>2607</v>
      </c>
      <c r="AI285" s="11"/>
      <c r="AJ285" s="9">
        <v>300</v>
      </c>
      <c r="AK285" s="11" t="s">
        <v>1558</v>
      </c>
      <c r="AL285" s="11" t="s">
        <v>3107</v>
      </c>
      <c r="AM285" s="11"/>
      <c r="AN285" s="11" t="s">
        <v>3243</v>
      </c>
      <c r="AO285" s="11" t="s">
        <v>3368</v>
      </c>
      <c r="AP285" s="11"/>
      <c r="AQ285" s="12">
        <v>46226</v>
      </c>
      <c r="AR285" s="11" t="s">
        <v>3416</v>
      </c>
      <c r="AS285" s="11" t="s">
        <v>3847</v>
      </c>
      <c r="AT285" s="11" t="s">
        <v>3933</v>
      </c>
      <c r="AU285" s="11" t="s">
        <v>3933</v>
      </c>
      <c r="AV285" s="11" t="s">
        <v>3937</v>
      </c>
      <c r="AW285" s="11" t="s">
        <v>2527</v>
      </c>
      <c r="AX285" s="11" t="s">
        <v>2593</v>
      </c>
      <c r="AY285" s="11" t="s">
        <v>3948</v>
      </c>
      <c r="AZ285" s="11"/>
      <c r="BA285" s="11"/>
      <c r="BB285" s="11"/>
      <c r="BC285" s="9">
        <v>22417</v>
      </c>
      <c r="BD285" s="11" t="s">
        <v>3937</v>
      </c>
      <c r="BE285" s="9">
        <v>2053</v>
      </c>
      <c r="BF285" s="9">
        <v>1</v>
      </c>
      <c r="BG285" s="11" t="s">
        <v>3416</v>
      </c>
    </row>
    <row r="286" spans="1:59">
      <c r="A286" s="9">
        <v>135960</v>
      </c>
      <c r="B286" s="11" t="s">
        <v>4014</v>
      </c>
      <c r="C286" s="11" t="s">
        <v>4280</v>
      </c>
      <c r="D286" s="11" t="s">
        <v>1208</v>
      </c>
      <c r="E286" s="15">
        <v>1</v>
      </c>
      <c r="F286" s="11" t="s">
        <v>4235</v>
      </c>
      <c r="G286" s="9">
        <v>217500</v>
      </c>
      <c r="H286" s="15">
        <f t="shared" si="9"/>
        <v>47.282608695652172</v>
      </c>
      <c r="I286" s="15">
        <f t="shared" si="10"/>
        <v>47.282608695652172</v>
      </c>
      <c r="J286" s="15">
        <v>47.282608695652172</v>
      </c>
      <c r="K286" s="15"/>
      <c r="L286" s="9"/>
      <c r="M286" s="9">
        <v>0</v>
      </c>
      <c r="N286" s="11" t="s">
        <v>3396</v>
      </c>
      <c r="O286" s="12">
        <v>46226</v>
      </c>
      <c r="P286" s="11" t="s">
        <v>3421</v>
      </c>
      <c r="Q286" s="11" t="s">
        <v>3953</v>
      </c>
      <c r="R286" s="11" t="s">
        <v>3954</v>
      </c>
      <c r="S286" s="11" t="s">
        <v>4221</v>
      </c>
      <c r="T286" s="9">
        <v>139113</v>
      </c>
      <c r="U286" s="9"/>
      <c r="V286" s="9"/>
      <c r="W286" s="11" t="s">
        <v>2465</v>
      </c>
      <c r="X286" s="11" t="s">
        <v>3109</v>
      </c>
      <c r="Y286" s="11" t="s">
        <v>3959</v>
      </c>
      <c r="Z286" s="11" t="s">
        <v>2187</v>
      </c>
      <c r="AA286" s="9">
        <v>20</v>
      </c>
      <c r="AB286" s="9">
        <v>2</v>
      </c>
      <c r="AC286" s="11"/>
      <c r="AD286" s="11" t="s">
        <v>2405</v>
      </c>
      <c r="AE286" s="11" t="s">
        <v>2462</v>
      </c>
      <c r="AF286" s="11" t="s">
        <v>2527</v>
      </c>
      <c r="AG286" s="11" t="s">
        <v>2593</v>
      </c>
      <c r="AH286" s="11" t="s">
        <v>2607</v>
      </c>
      <c r="AI286" s="11"/>
      <c r="AJ286" s="9">
        <v>0</v>
      </c>
      <c r="AK286" s="11" t="s">
        <v>2609</v>
      </c>
      <c r="AL286" s="11" t="s">
        <v>3107</v>
      </c>
      <c r="AM286" s="11"/>
      <c r="AN286" s="11" t="s">
        <v>3243</v>
      </c>
      <c r="AO286" s="11" t="s">
        <v>3368</v>
      </c>
      <c r="AP286" s="11"/>
      <c r="AQ286" s="12">
        <v>46226</v>
      </c>
      <c r="AR286" s="11" t="s">
        <v>3416</v>
      </c>
      <c r="AS286" s="11" t="s">
        <v>3847</v>
      </c>
      <c r="AT286" s="11" t="s">
        <v>3933</v>
      </c>
      <c r="AU286" s="11" t="s">
        <v>3933</v>
      </c>
      <c r="AV286" s="11" t="s">
        <v>3937</v>
      </c>
      <c r="AW286" s="11" t="s">
        <v>2527</v>
      </c>
      <c r="AX286" s="11" t="s">
        <v>2593</v>
      </c>
      <c r="AY286" s="11" t="s">
        <v>3948</v>
      </c>
      <c r="AZ286" s="11"/>
      <c r="BA286" s="11"/>
      <c r="BB286" s="11"/>
      <c r="BC286" s="9">
        <v>22417</v>
      </c>
      <c r="BD286" s="11" t="s">
        <v>3937</v>
      </c>
      <c r="BE286" s="9">
        <v>2053</v>
      </c>
      <c r="BF286" s="9">
        <v>2</v>
      </c>
      <c r="BG286" s="11" t="s">
        <v>3416</v>
      </c>
    </row>
    <row r="287" spans="1:59">
      <c r="A287" s="9">
        <v>135959</v>
      </c>
      <c r="B287" s="11" t="s">
        <v>3982</v>
      </c>
      <c r="C287" s="11" t="s">
        <v>4260</v>
      </c>
      <c r="D287" s="11" t="s">
        <v>1206</v>
      </c>
      <c r="E287" s="15">
        <v>1</v>
      </c>
      <c r="F287" s="11" t="s">
        <v>4235</v>
      </c>
      <c r="G287" s="9">
        <v>6594000</v>
      </c>
      <c r="H287" s="15">
        <f t="shared" si="9"/>
        <v>1433.4782608695652</v>
      </c>
      <c r="I287" s="15">
        <f t="shared" si="10"/>
        <v>1433.4782608695652</v>
      </c>
      <c r="J287" s="15">
        <v>1433.4782608695652</v>
      </c>
      <c r="K287" s="15"/>
      <c r="L287" s="9"/>
      <c r="M287" s="9">
        <v>0</v>
      </c>
      <c r="N287" s="11" t="s">
        <v>3396</v>
      </c>
      <c r="O287" s="12">
        <v>46226</v>
      </c>
      <c r="P287" s="11" t="s">
        <v>3421</v>
      </c>
      <c r="Q287" s="11" t="s">
        <v>3952</v>
      </c>
      <c r="R287" s="11" t="s">
        <v>3952</v>
      </c>
      <c r="S287" s="11" t="s">
        <v>4220</v>
      </c>
      <c r="T287" s="9">
        <v>139073</v>
      </c>
      <c r="U287" s="9"/>
      <c r="V287" s="9"/>
      <c r="W287" s="11" t="s">
        <v>2465</v>
      </c>
      <c r="X287" s="11" t="s">
        <v>3109</v>
      </c>
      <c r="Y287" s="11" t="s">
        <v>3959</v>
      </c>
      <c r="Z287" s="11" t="s">
        <v>2185</v>
      </c>
      <c r="AA287" s="9">
        <v>20</v>
      </c>
      <c r="AB287" s="9">
        <v>1</v>
      </c>
      <c r="AC287" s="11"/>
      <c r="AD287" s="11" t="s">
        <v>2405</v>
      </c>
      <c r="AE287" s="11" t="s">
        <v>2462</v>
      </c>
      <c r="AF287" s="11" t="s">
        <v>2488</v>
      </c>
      <c r="AG287" s="11" t="s">
        <v>2593</v>
      </c>
      <c r="AH287" s="11" t="s">
        <v>2607</v>
      </c>
      <c r="AI287" s="11"/>
      <c r="AJ287" s="9">
        <v>1</v>
      </c>
      <c r="AK287" s="11" t="s">
        <v>2954</v>
      </c>
      <c r="AL287" s="11" t="s">
        <v>3107</v>
      </c>
      <c r="AM287" s="11"/>
      <c r="AN287" s="11" t="s">
        <v>2954</v>
      </c>
      <c r="AO287" s="11" t="s">
        <v>2185</v>
      </c>
      <c r="AP287" s="11" t="s">
        <v>3400</v>
      </c>
      <c r="AQ287" s="12">
        <v>46226</v>
      </c>
      <c r="AR287" s="11" t="s">
        <v>3416</v>
      </c>
      <c r="AS287" s="11" t="s">
        <v>3846</v>
      </c>
      <c r="AT287" s="11" t="s">
        <v>3933</v>
      </c>
      <c r="AU287" s="11" t="s">
        <v>3933</v>
      </c>
      <c r="AV287" s="11" t="s">
        <v>3937</v>
      </c>
      <c r="AW287" s="11" t="s">
        <v>2488</v>
      </c>
      <c r="AX287" s="11" t="s">
        <v>2593</v>
      </c>
      <c r="AY287" s="11" t="s">
        <v>3948</v>
      </c>
      <c r="AZ287" s="11"/>
      <c r="BA287" s="11"/>
      <c r="BB287" s="11"/>
      <c r="BC287" s="9">
        <v>22418</v>
      </c>
      <c r="BD287" s="11" t="s">
        <v>3937</v>
      </c>
      <c r="BE287" s="9">
        <v>2633</v>
      </c>
      <c r="BF287" s="9">
        <v>1</v>
      </c>
      <c r="BG287" s="11" t="s">
        <v>3416</v>
      </c>
    </row>
    <row r="288" spans="1:59">
      <c r="A288" s="9">
        <v>135958</v>
      </c>
      <c r="B288" s="11" t="s">
        <v>3982</v>
      </c>
      <c r="C288" s="11" t="s">
        <v>4260</v>
      </c>
      <c r="D288" s="11" t="s">
        <v>1205</v>
      </c>
      <c r="E288" s="15">
        <v>1</v>
      </c>
      <c r="F288" s="11" t="s">
        <v>4235</v>
      </c>
      <c r="G288" s="9">
        <v>6322000</v>
      </c>
      <c r="H288" s="15">
        <f t="shared" si="9"/>
        <v>1374.3478260869565</v>
      </c>
      <c r="I288" s="15">
        <f t="shared" si="10"/>
        <v>1374.3478260869565</v>
      </c>
      <c r="J288" s="15">
        <v>1374.3478260869565</v>
      </c>
      <c r="K288" s="15"/>
      <c r="L288" s="9"/>
      <c r="M288" s="9">
        <v>0</v>
      </c>
      <c r="N288" s="11" t="s">
        <v>3396</v>
      </c>
      <c r="O288" s="12">
        <v>46226</v>
      </c>
      <c r="P288" s="11" t="s">
        <v>3421</v>
      </c>
      <c r="Q288" s="11" t="s">
        <v>3952</v>
      </c>
      <c r="R288" s="11" t="s">
        <v>3952</v>
      </c>
      <c r="S288" s="11" t="s">
        <v>4220</v>
      </c>
      <c r="T288" s="9">
        <v>139072</v>
      </c>
      <c r="U288" s="9"/>
      <c r="V288" s="9"/>
      <c r="W288" s="11" t="s">
        <v>2465</v>
      </c>
      <c r="X288" s="11" t="s">
        <v>3109</v>
      </c>
      <c r="Y288" s="11" t="s">
        <v>3959</v>
      </c>
      <c r="Z288" s="11" t="s">
        <v>2184</v>
      </c>
      <c r="AA288" s="9">
        <v>20</v>
      </c>
      <c r="AB288" s="9">
        <v>1</v>
      </c>
      <c r="AC288" s="11"/>
      <c r="AD288" s="11" t="s">
        <v>2405</v>
      </c>
      <c r="AE288" s="11" t="s">
        <v>2462</v>
      </c>
      <c r="AF288" s="11" t="s">
        <v>2488</v>
      </c>
      <c r="AG288" s="11" t="s">
        <v>2593</v>
      </c>
      <c r="AH288" s="11" t="s">
        <v>2607</v>
      </c>
      <c r="AI288" s="11"/>
      <c r="AJ288" s="9">
        <v>1</v>
      </c>
      <c r="AK288" s="11" t="s">
        <v>2953</v>
      </c>
      <c r="AL288" s="11" t="s">
        <v>3107</v>
      </c>
      <c r="AM288" s="11"/>
      <c r="AN288" s="11" t="s">
        <v>2953</v>
      </c>
      <c r="AO288" s="11" t="s">
        <v>2184</v>
      </c>
      <c r="AP288" s="11" t="s">
        <v>3400</v>
      </c>
      <c r="AQ288" s="12">
        <v>46226</v>
      </c>
      <c r="AR288" s="11" t="s">
        <v>3416</v>
      </c>
      <c r="AS288" s="11" t="s">
        <v>3845</v>
      </c>
      <c r="AT288" s="11" t="s">
        <v>3933</v>
      </c>
      <c r="AU288" s="11" t="s">
        <v>3933</v>
      </c>
      <c r="AV288" s="11" t="s">
        <v>3937</v>
      </c>
      <c r="AW288" s="11" t="s">
        <v>2488</v>
      </c>
      <c r="AX288" s="11" t="s">
        <v>2593</v>
      </c>
      <c r="AY288" s="11" t="s">
        <v>3948</v>
      </c>
      <c r="AZ288" s="11"/>
      <c r="BA288" s="11"/>
      <c r="BB288" s="11"/>
      <c r="BC288" s="9">
        <v>22418</v>
      </c>
      <c r="BD288" s="11" t="s">
        <v>3937</v>
      </c>
      <c r="BE288" s="9">
        <v>2633</v>
      </c>
      <c r="BF288" s="9">
        <v>1</v>
      </c>
      <c r="BG288" s="11" t="s">
        <v>3416</v>
      </c>
    </row>
    <row r="289" spans="1:59">
      <c r="A289" s="9">
        <v>135957</v>
      </c>
      <c r="B289" s="11" t="s">
        <v>4169</v>
      </c>
      <c r="C289" s="11" t="s">
        <v>4260</v>
      </c>
      <c r="D289" s="11" t="s">
        <v>1204</v>
      </c>
      <c r="E289" s="15">
        <v>1</v>
      </c>
      <c r="F289" s="11" t="s">
        <v>4235</v>
      </c>
      <c r="G289" s="9">
        <v>4875000</v>
      </c>
      <c r="H289" s="15">
        <f t="shared" si="9"/>
        <v>1059.7826086956522</v>
      </c>
      <c r="I289" s="15">
        <f t="shared" si="10"/>
        <v>1059.7826086956522</v>
      </c>
      <c r="J289" s="15">
        <v>1059.7826086956522</v>
      </c>
      <c r="K289" s="15"/>
      <c r="L289" s="9"/>
      <c r="M289" s="9">
        <v>0</v>
      </c>
      <c r="N289" s="11" t="s">
        <v>3396</v>
      </c>
      <c r="O289" s="12">
        <v>46226</v>
      </c>
      <c r="P289" s="11" t="s">
        <v>3421</v>
      </c>
      <c r="Q289" s="11" t="s">
        <v>3952</v>
      </c>
      <c r="R289" s="11" t="s">
        <v>3952</v>
      </c>
      <c r="S289" s="11" t="s">
        <v>4220</v>
      </c>
      <c r="T289" s="9">
        <v>139066</v>
      </c>
      <c r="U289" s="9"/>
      <c r="V289" s="9"/>
      <c r="W289" s="11" t="s">
        <v>2465</v>
      </c>
      <c r="X289" s="11" t="s">
        <v>3109</v>
      </c>
      <c r="Y289" s="11" t="s">
        <v>3959</v>
      </c>
      <c r="Z289" s="11" t="s">
        <v>2182</v>
      </c>
      <c r="AA289" s="9">
        <v>0</v>
      </c>
      <c r="AB289" s="9">
        <v>1</v>
      </c>
      <c r="AC289" s="11"/>
      <c r="AD289" s="11" t="s">
        <v>2405</v>
      </c>
      <c r="AE289" s="11" t="s">
        <v>2462</v>
      </c>
      <c r="AF289" s="11" t="s">
        <v>2488</v>
      </c>
      <c r="AG289" s="11" t="s">
        <v>2593</v>
      </c>
      <c r="AH289" s="11" t="s">
        <v>2607</v>
      </c>
      <c r="AI289" s="11"/>
      <c r="AJ289" s="9">
        <v>1</v>
      </c>
      <c r="AK289" s="11" t="s">
        <v>2182</v>
      </c>
      <c r="AL289" s="11" t="s">
        <v>3107</v>
      </c>
      <c r="AM289" s="11"/>
      <c r="AN289" s="11" t="s">
        <v>2182</v>
      </c>
      <c r="AO289" s="11" t="s">
        <v>2182</v>
      </c>
      <c r="AP289" s="11" t="s">
        <v>3400</v>
      </c>
      <c r="AQ289" s="12">
        <v>46226</v>
      </c>
      <c r="AR289" s="11" t="s">
        <v>3416</v>
      </c>
      <c r="AS289" s="11" t="s">
        <v>3844</v>
      </c>
      <c r="AT289" s="11" t="s">
        <v>3933</v>
      </c>
      <c r="AU289" s="11" t="s">
        <v>3933</v>
      </c>
      <c r="AV289" s="11" t="s">
        <v>3937</v>
      </c>
      <c r="AW289" s="11" t="s">
        <v>2488</v>
      </c>
      <c r="AX289" s="11" t="s">
        <v>2593</v>
      </c>
      <c r="AY289" s="11" t="s">
        <v>3948</v>
      </c>
      <c r="AZ289" s="11"/>
      <c r="BA289" s="11"/>
      <c r="BB289" s="11"/>
      <c r="BC289" s="9">
        <v>22418</v>
      </c>
      <c r="BD289" s="11" t="s">
        <v>3937</v>
      </c>
      <c r="BE289" s="9">
        <v>4824</v>
      </c>
      <c r="BF289" s="9">
        <v>1</v>
      </c>
      <c r="BG289" s="11" t="s">
        <v>3421</v>
      </c>
    </row>
    <row r="290" spans="1:59">
      <c r="A290" s="9">
        <v>135956</v>
      </c>
      <c r="B290" s="11" t="s">
        <v>4169</v>
      </c>
      <c r="C290" s="11" t="s">
        <v>4260</v>
      </c>
      <c r="D290" s="11" t="s">
        <v>1203</v>
      </c>
      <c r="E290" s="15">
        <v>1</v>
      </c>
      <c r="F290" s="11" t="s">
        <v>4235</v>
      </c>
      <c r="G290" s="9">
        <v>4875000</v>
      </c>
      <c r="H290" s="15">
        <f t="shared" si="9"/>
        <v>1059.7826086956522</v>
      </c>
      <c r="I290" s="15">
        <f t="shared" si="10"/>
        <v>1059.7826086956522</v>
      </c>
      <c r="J290" s="15">
        <v>1059.7826086956522</v>
      </c>
      <c r="K290" s="15"/>
      <c r="L290" s="9"/>
      <c r="M290" s="9">
        <v>0</v>
      </c>
      <c r="N290" s="11" t="s">
        <v>3396</v>
      </c>
      <c r="O290" s="12">
        <v>46226</v>
      </c>
      <c r="P290" s="11" t="s">
        <v>3421</v>
      </c>
      <c r="Q290" s="11" t="s">
        <v>3952</v>
      </c>
      <c r="R290" s="11" t="s">
        <v>3952</v>
      </c>
      <c r="S290" s="11" t="s">
        <v>4220</v>
      </c>
      <c r="T290" s="9">
        <v>139067</v>
      </c>
      <c r="U290" s="9"/>
      <c r="V290" s="9"/>
      <c r="W290" s="11" t="s">
        <v>2465</v>
      </c>
      <c r="X290" s="11" t="s">
        <v>3109</v>
      </c>
      <c r="Y290" s="11" t="s">
        <v>3959</v>
      </c>
      <c r="Z290" s="11" t="s">
        <v>2182</v>
      </c>
      <c r="AA290" s="9">
        <v>0</v>
      </c>
      <c r="AB290" s="9">
        <v>1</v>
      </c>
      <c r="AC290" s="11"/>
      <c r="AD290" s="11" t="s">
        <v>2405</v>
      </c>
      <c r="AE290" s="11" t="s">
        <v>2462</v>
      </c>
      <c r="AF290" s="11" t="s">
        <v>2488</v>
      </c>
      <c r="AG290" s="11" t="s">
        <v>2593</v>
      </c>
      <c r="AH290" s="11" t="s">
        <v>2607</v>
      </c>
      <c r="AI290" s="11"/>
      <c r="AJ290" s="9">
        <v>1</v>
      </c>
      <c r="AK290" s="11" t="s">
        <v>2182</v>
      </c>
      <c r="AL290" s="11" t="s">
        <v>3107</v>
      </c>
      <c r="AM290" s="11"/>
      <c r="AN290" s="11" t="s">
        <v>2182</v>
      </c>
      <c r="AO290" s="11" t="s">
        <v>2182</v>
      </c>
      <c r="AP290" s="11" t="s">
        <v>3400</v>
      </c>
      <c r="AQ290" s="12">
        <v>46226</v>
      </c>
      <c r="AR290" s="11" t="s">
        <v>3416</v>
      </c>
      <c r="AS290" s="11" t="s">
        <v>3843</v>
      </c>
      <c r="AT290" s="11" t="s">
        <v>3933</v>
      </c>
      <c r="AU290" s="11" t="s">
        <v>3933</v>
      </c>
      <c r="AV290" s="11" t="s">
        <v>3937</v>
      </c>
      <c r="AW290" s="11" t="s">
        <v>2488</v>
      </c>
      <c r="AX290" s="11" t="s">
        <v>2593</v>
      </c>
      <c r="AY290" s="11" t="s">
        <v>3948</v>
      </c>
      <c r="AZ290" s="11"/>
      <c r="BA290" s="11"/>
      <c r="BB290" s="11"/>
      <c r="BC290" s="9">
        <v>22418</v>
      </c>
      <c r="BD290" s="11" t="s">
        <v>3937</v>
      </c>
      <c r="BE290" s="9">
        <v>4824</v>
      </c>
      <c r="BF290" s="9">
        <v>1</v>
      </c>
      <c r="BG290" s="11" t="s">
        <v>3421</v>
      </c>
    </row>
    <row r="291" spans="1:59">
      <c r="A291" s="9">
        <v>135955</v>
      </c>
      <c r="B291" s="11" t="s">
        <v>3984</v>
      </c>
      <c r="C291" s="11" t="s">
        <v>4260</v>
      </c>
      <c r="D291" s="11" t="s">
        <v>1202</v>
      </c>
      <c r="E291" s="15">
        <v>1</v>
      </c>
      <c r="F291" s="11" t="s">
        <v>4235</v>
      </c>
      <c r="G291" s="9">
        <v>4000000</v>
      </c>
      <c r="H291" s="15">
        <f t="shared" si="9"/>
        <v>869.56521739130437</v>
      </c>
      <c r="I291" s="15">
        <f t="shared" si="10"/>
        <v>869.56521739130437</v>
      </c>
      <c r="J291" s="15">
        <v>869.56521739130437</v>
      </c>
      <c r="K291" s="15"/>
      <c r="L291" s="9"/>
      <c r="M291" s="9">
        <v>0</v>
      </c>
      <c r="N291" s="11" t="s">
        <v>3396</v>
      </c>
      <c r="O291" s="12">
        <v>46226</v>
      </c>
      <c r="P291" s="11" t="s">
        <v>3421</v>
      </c>
      <c r="Q291" s="11" t="s">
        <v>3952</v>
      </c>
      <c r="R291" s="11" t="s">
        <v>3952</v>
      </c>
      <c r="S291" s="11" t="s">
        <v>4220</v>
      </c>
      <c r="T291" s="9">
        <v>139069</v>
      </c>
      <c r="U291" s="9"/>
      <c r="V291" s="9"/>
      <c r="W291" s="11" t="s">
        <v>2465</v>
      </c>
      <c r="X291" s="11" t="s">
        <v>3109</v>
      </c>
      <c r="Y291" s="11" t="s">
        <v>3959</v>
      </c>
      <c r="Z291" s="11" t="s">
        <v>1494</v>
      </c>
      <c r="AA291" s="9">
        <v>0</v>
      </c>
      <c r="AB291" s="9">
        <v>1</v>
      </c>
      <c r="AC291" s="11"/>
      <c r="AD291" s="11" t="s">
        <v>2405</v>
      </c>
      <c r="AE291" s="11" t="s">
        <v>2462</v>
      </c>
      <c r="AF291" s="11" t="s">
        <v>2488</v>
      </c>
      <c r="AG291" s="11" t="s">
        <v>2593</v>
      </c>
      <c r="AH291" s="11" t="s">
        <v>2607</v>
      </c>
      <c r="AI291" s="11"/>
      <c r="AJ291" s="9">
        <v>1</v>
      </c>
      <c r="AK291" s="11" t="s">
        <v>1494</v>
      </c>
      <c r="AL291" s="11" t="s">
        <v>3107</v>
      </c>
      <c r="AM291" s="11"/>
      <c r="AN291" s="11" t="s">
        <v>1494</v>
      </c>
      <c r="AO291" s="11" t="s">
        <v>1494</v>
      </c>
      <c r="AP291" s="11"/>
      <c r="AQ291" s="12">
        <v>46226</v>
      </c>
      <c r="AR291" s="11" t="s">
        <v>3416</v>
      </c>
      <c r="AS291" s="11" t="s">
        <v>3842</v>
      </c>
      <c r="AT291" s="11" t="s">
        <v>3933</v>
      </c>
      <c r="AU291" s="11" t="s">
        <v>3933</v>
      </c>
      <c r="AV291" s="11" t="s">
        <v>3937</v>
      </c>
      <c r="AW291" s="11" t="s">
        <v>2488</v>
      </c>
      <c r="AX291" s="11" t="s">
        <v>2593</v>
      </c>
      <c r="AY291" s="11" t="s">
        <v>3948</v>
      </c>
      <c r="AZ291" s="11"/>
      <c r="BA291" s="11"/>
      <c r="BB291" s="11"/>
      <c r="BC291" s="9">
        <v>22418</v>
      </c>
      <c r="BD291" s="11" t="s">
        <v>3937</v>
      </c>
      <c r="BE291" s="9">
        <v>5337</v>
      </c>
      <c r="BF291" s="9">
        <v>1</v>
      </c>
      <c r="BG291" s="11" t="s">
        <v>3416</v>
      </c>
    </row>
    <row r="292" spans="1:59">
      <c r="A292" s="9">
        <v>135954</v>
      </c>
      <c r="B292" s="11" t="s">
        <v>4049</v>
      </c>
      <c r="C292" s="11" t="s">
        <v>4260</v>
      </c>
      <c r="D292" s="11" t="s">
        <v>1201</v>
      </c>
      <c r="E292" s="15">
        <v>1</v>
      </c>
      <c r="F292" s="11" t="s">
        <v>4235</v>
      </c>
      <c r="G292" s="9">
        <v>5100000</v>
      </c>
      <c r="H292" s="15">
        <f t="shared" si="9"/>
        <v>1108.695652173913</v>
      </c>
      <c r="I292" s="15">
        <f t="shared" si="10"/>
        <v>1108.695652173913</v>
      </c>
      <c r="J292" s="15">
        <v>1108.695652173913</v>
      </c>
      <c r="K292" s="15"/>
      <c r="L292" s="9"/>
      <c r="M292" s="9">
        <v>0</v>
      </c>
      <c r="N292" s="11" t="s">
        <v>3396</v>
      </c>
      <c r="O292" s="12">
        <v>46226</v>
      </c>
      <c r="P292" s="11" t="s">
        <v>3421</v>
      </c>
      <c r="Q292" s="11" t="s">
        <v>3952</v>
      </c>
      <c r="R292" s="11" t="s">
        <v>3952</v>
      </c>
      <c r="S292" s="11" t="s">
        <v>4220</v>
      </c>
      <c r="T292" s="9">
        <v>139065</v>
      </c>
      <c r="U292" s="9"/>
      <c r="V292" s="9"/>
      <c r="W292" s="11" t="s">
        <v>2465</v>
      </c>
      <c r="X292" s="11" t="s">
        <v>3109</v>
      </c>
      <c r="Y292" s="11" t="s">
        <v>3959</v>
      </c>
      <c r="Z292" s="11" t="s">
        <v>2183</v>
      </c>
      <c r="AA292" s="9">
        <v>0</v>
      </c>
      <c r="AB292" s="9">
        <v>1</v>
      </c>
      <c r="AC292" s="11"/>
      <c r="AD292" s="11" t="s">
        <v>2405</v>
      </c>
      <c r="AE292" s="11" t="s">
        <v>2462</v>
      </c>
      <c r="AF292" s="11" t="s">
        <v>2488</v>
      </c>
      <c r="AG292" s="11" t="s">
        <v>2593</v>
      </c>
      <c r="AH292" s="11" t="s">
        <v>2607</v>
      </c>
      <c r="AI292" s="11"/>
      <c r="AJ292" s="9">
        <v>1</v>
      </c>
      <c r="AK292" s="11" t="s">
        <v>2183</v>
      </c>
      <c r="AL292" s="11" t="s">
        <v>3107</v>
      </c>
      <c r="AM292" s="11"/>
      <c r="AN292" s="11" t="s">
        <v>2183</v>
      </c>
      <c r="AO292" s="11" t="s">
        <v>2183</v>
      </c>
      <c r="AP292" s="11" t="s">
        <v>3400</v>
      </c>
      <c r="AQ292" s="12">
        <v>46226</v>
      </c>
      <c r="AR292" s="11" t="s">
        <v>3416</v>
      </c>
      <c r="AS292" s="11" t="s">
        <v>3841</v>
      </c>
      <c r="AT292" s="11" t="s">
        <v>3933</v>
      </c>
      <c r="AU292" s="11" t="s">
        <v>3933</v>
      </c>
      <c r="AV292" s="11" t="s">
        <v>3937</v>
      </c>
      <c r="AW292" s="11" t="s">
        <v>2488</v>
      </c>
      <c r="AX292" s="11" t="s">
        <v>2593</v>
      </c>
      <c r="AY292" s="11" t="s">
        <v>3948</v>
      </c>
      <c r="AZ292" s="11"/>
      <c r="BA292" s="11"/>
      <c r="BB292" s="11"/>
      <c r="BC292" s="9">
        <v>22418</v>
      </c>
      <c r="BD292" s="11" t="s">
        <v>3937</v>
      </c>
      <c r="BE292" s="9">
        <v>2328</v>
      </c>
      <c r="BF292" s="9">
        <v>1</v>
      </c>
      <c r="BG292" s="11" t="s">
        <v>3421</v>
      </c>
    </row>
    <row r="293" spans="1:59">
      <c r="A293" s="9">
        <v>135953</v>
      </c>
      <c r="B293" s="11" t="s">
        <v>4169</v>
      </c>
      <c r="C293" s="11" t="s">
        <v>4260</v>
      </c>
      <c r="D293" s="11" t="s">
        <v>1200</v>
      </c>
      <c r="E293" s="15">
        <v>1</v>
      </c>
      <c r="F293" s="11" t="s">
        <v>4235</v>
      </c>
      <c r="G293" s="9">
        <v>4875000</v>
      </c>
      <c r="H293" s="15">
        <f t="shared" si="9"/>
        <v>1059.7826086956522</v>
      </c>
      <c r="I293" s="15">
        <f t="shared" si="10"/>
        <v>1059.7826086956522</v>
      </c>
      <c r="J293" s="15">
        <v>1059.7826086956522</v>
      </c>
      <c r="K293" s="15"/>
      <c r="L293" s="9"/>
      <c r="M293" s="9">
        <v>0</v>
      </c>
      <c r="N293" s="11" t="s">
        <v>3396</v>
      </c>
      <c r="O293" s="12">
        <v>46226</v>
      </c>
      <c r="P293" s="11" t="s">
        <v>3421</v>
      </c>
      <c r="Q293" s="11" t="s">
        <v>3952</v>
      </c>
      <c r="R293" s="11" t="s">
        <v>3952</v>
      </c>
      <c r="S293" s="11" t="s">
        <v>4220</v>
      </c>
      <c r="T293" s="9">
        <v>139068</v>
      </c>
      <c r="U293" s="9"/>
      <c r="V293" s="9"/>
      <c r="W293" s="11" t="s">
        <v>2465</v>
      </c>
      <c r="X293" s="11" t="s">
        <v>3109</v>
      </c>
      <c r="Y293" s="11" t="s">
        <v>3959</v>
      </c>
      <c r="Z293" s="11" t="s">
        <v>2182</v>
      </c>
      <c r="AA293" s="9">
        <v>0</v>
      </c>
      <c r="AB293" s="9">
        <v>1</v>
      </c>
      <c r="AC293" s="11"/>
      <c r="AD293" s="11" t="s">
        <v>2405</v>
      </c>
      <c r="AE293" s="11" t="s">
        <v>2462</v>
      </c>
      <c r="AF293" s="11" t="s">
        <v>2488</v>
      </c>
      <c r="AG293" s="11" t="s">
        <v>2593</v>
      </c>
      <c r="AH293" s="11" t="s">
        <v>2607</v>
      </c>
      <c r="AI293" s="11"/>
      <c r="AJ293" s="9">
        <v>1</v>
      </c>
      <c r="AK293" s="11" t="s">
        <v>2182</v>
      </c>
      <c r="AL293" s="11" t="s">
        <v>3107</v>
      </c>
      <c r="AM293" s="11"/>
      <c r="AN293" s="11" t="s">
        <v>2182</v>
      </c>
      <c r="AO293" s="11" t="s">
        <v>2182</v>
      </c>
      <c r="AP293" s="11" t="s">
        <v>3400</v>
      </c>
      <c r="AQ293" s="12">
        <v>46226</v>
      </c>
      <c r="AR293" s="11" t="s">
        <v>3416</v>
      </c>
      <c r="AS293" s="11" t="s">
        <v>3840</v>
      </c>
      <c r="AT293" s="11" t="s">
        <v>3933</v>
      </c>
      <c r="AU293" s="11" t="s">
        <v>3933</v>
      </c>
      <c r="AV293" s="11" t="s">
        <v>3937</v>
      </c>
      <c r="AW293" s="11" t="s">
        <v>2488</v>
      </c>
      <c r="AX293" s="11" t="s">
        <v>2593</v>
      </c>
      <c r="AY293" s="11" t="s">
        <v>3948</v>
      </c>
      <c r="AZ293" s="11"/>
      <c r="BA293" s="11"/>
      <c r="BB293" s="11"/>
      <c r="BC293" s="9">
        <v>22418</v>
      </c>
      <c r="BD293" s="11" t="s">
        <v>3937</v>
      </c>
      <c r="BE293" s="9">
        <v>4824</v>
      </c>
      <c r="BF293" s="9">
        <v>1</v>
      </c>
      <c r="BG293" s="11" t="s">
        <v>3421</v>
      </c>
    </row>
    <row r="294" spans="1:59">
      <c r="A294" s="9">
        <v>135952</v>
      </c>
      <c r="B294" s="11" t="s">
        <v>4080</v>
      </c>
      <c r="C294" s="11" t="s">
        <v>4280</v>
      </c>
      <c r="D294" s="11" t="s">
        <v>1199</v>
      </c>
      <c r="E294" s="15">
        <v>1</v>
      </c>
      <c r="F294" s="11" t="s">
        <v>4235</v>
      </c>
      <c r="G294" s="9">
        <v>6732000</v>
      </c>
      <c r="H294" s="15">
        <f t="shared" si="9"/>
        <v>1463.4782608695652</v>
      </c>
      <c r="I294" s="15">
        <f t="shared" si="10"/>
        <v>1463.4782608695652</v>
      </c>
      <c r="J294" s="15">
        <v>1463.4782608695652</v>
      </c>
      <c r="K294" s="15"/>
      <c r="L294" s="9"/>
      <c r="M294" s="9">
        <v>0</v>
      </c>
      <c r="N294" s="11" t="s">
        <v>3396</v>
      </c>
      <c r="O294" s="12">
        <v>46226</v>
      </c>
      <c r="P294" s="11" t="s">
        <v>3421</v>
      </c>
      <c r="Q294" s="11" t="s">
        <v>3952</v>
      </c>
      <c r="R294" s="11" t="s">
        <v>3952</v>
      </c>
      <c r="S294" s="11" t="s">
        <v>4220</v>
      </c>
      <c r="T294" s="9">
        <v>139063</v>
      </c>
      <c r="U294" s="9"/>
      <c r="V294" s="9"/>
      <c r="W294" s="11" t="s">
        <v>2465</v>
      </c>
      <c r="X294" s="11" t="s">
        <v>3109</v>
      </c>
      <c r="Y294" s="11" t="s">
        <v>3959</v>
      </c>
      <c r="Z294" s="11" t="s">
        <v>2181</v>
      </c>
      <c r="AA294" s="9">
        <v>0</v>
      </c>
      <c r="AB294" s="9">
        <v>1</v>
      </c>
      <c r="AC294" s="11"/>
      <c r="AD294" s="11" t="s">
        <v>2405</v>
      </c>
      <c r="AE294" s="11" t="s">
        <v>2462</v>
      </c>
      <c r="AF294" s="11" t="s">
        <v>2488</v>
      </c>
      <c r="AG294" s="11" t="s">
        <v>2593</v>
      </c>
      <c r="AH294" s="11" t="s">
        <v>2607</v>
      </c>
      <c r="AI294" s="11"/>
      <c r="AJ294" s="9">
        <v>1</v>
      </c>
      <c r="AK294" s="11" t="s">
        <v>2181</v>
      </c>
      <c r="AL294" s="11" t="s">
        <v>3107</v>
      </c>
      <c r="AM294" s="11"/>
      <c r="AN294" s="11" t="s">
        <v>2181</v>
      </c>
      <c r="AO294" s="11" t="s">
        <v>2181</v>
      </c>
      <c r="AP294" s="11" t="s">
        <v>3400</v>
      </c>
      <c r="AQ294" s="12">
        <v>46226</v>
      </c>
      <c r="AR294" s="11" t="s">
        <v>3416</v>
      </c>
      <c r="AS294" s="11" t="s">
        <v>3839</v>
      </c>
      <c r="AT294" s="11" t="s">
        <v>3933</v>
      </c>
      <c r="AU294" s="11" t="s">
        <v>3933</v>
      </c>
      <c r="AV294" s="11" t="s">
        <v>3937</v>
      </c>
      <c r="AW294" s="11" t="s">
        <v>2488</v>
      </c>
      <c r="AX294" s="11" t="s">
        <v>2593</v>
      </c>
      <c r="AY294" s="11" t="s">
        <v>3948</v>
      </c>
      <c r="AZ294" s="11"/>
      <c r="BA294" s="11"/>
      <c r="BB294" s="11"/>
      <c r="BC294" s="9">
        <v>22417</v>
      </c>
      <c r="BD294" s="11" t="s">
        <v>3937</v>
      </c>
      <c r="BE294" s="9">
        <v>3463</v>
      </c>
      <c r="BF294" s="9">
        <v>1</v>
      </c>
      <c r="BG294" s="11" t="s">
        <v>3421</v>
      </c>
    </row>
    <row r="295" spans="1:59">
      <c r="A295" s="9">
        <v>135951</v>
      </c>
      <c r="B295" s="11" t="s">
        <v>4175</v>
      </c>
      <c r="C295" s="11" t="s">
        <v>4260</v>
      </c>
      <c r="D295" s="11" t="s">
        <v>1198</v>
      </c>
      <c r="E295" s="15">
        <v>1</v>
      </c>
      <c r="F295" s="11" t="s">
        <v>4235</v>
      </c>
      <c r="G295" s="9">
        <v>4515000</v>
      </c>
      <c r="H295" s="15">
        <f t="shared" si="9"/>
        <v>981.52173913043475</v>
      </c>
      <c r="I295" s="15">
        <f t="shared" si="10"/>
        <v>981.52173913043475</v>
      </c>
      <c r="J295" s="15">
        <v>981.52173913043475</v>
      </c>
      <c r="K295" s="15"/>
      <c r="L295" s="9"/>
      <c r="M295" s="9">
        <v>0</v>
      </c>
      <c r="N295" s="11" t="s">
        <v>3396</v>
      </c>
      <c r="O295" s="12">
        <v>46226</v>
      </c>
      <c r="P295" s="11" t="s">
        <v>3421</v>
      </c>
      <c r="Q295" s="11" t="s">
        <v>3952</v>
      </c>
      <c r="R295" s="11" t="s">
        <v>3952</v>
      </c>
      <c r="S295" s="11" t="s">
        <v>4220</v>
      </c>
      <c r="T295" s="9">
        <v>139064</v>
      </c>
      <c r="U295" s="9"/>
      <c r="V295" s="9"/>
      <c r="W295" s="11" t="s">
        <v>2465</v>
      </c>
      <c r="X295" s="11" t="s">
        <v>3109</v>
      </c>
      <c r="Y295" s="11" t="s">
        <v>3959</v>
      </c>
      <c r="Z295" s="11" t="s">
        <v>2180</v>
      </c>
      <c r="AA295" s="9">
        <v>0</v>
      </c>
      <c r="AB295" s="9">
        <v>1</v>
      </c>
      <c r="AC295" s="11"/>
      <c r="AD295" s="11" t="s">
        <v>2405</v>
      </c>
      <c r="AE295" s="11" t="s">
        <v>2462</v>
      </c>
      <c r="AF295" s="11" t="s">
        <v>2488</v>
      </c>
      <c r="AG295" s="11" t="s">
        <v>2593</v>
      </c>
      <c r="AH295" s="11" t="s">
        <v>2607</v>
      </c>
      <c r="AI295" s="11"/>
      <c r="AJ295" s="9">
        <v>1</v>
      </c>
      <c r="AK295" s="11" t="s">
        <v>2180</v>
      </c>
      <c r="AL295" s="11" t="s">
        <v>3107</v>
      </c>
      <c r="AM295" s="11"/>
      <c r="AN295" s="11" t="s">
        <v>2180</v>
      </c>
      <c r="AO295" s="11" t="s">
        <v>2180</v>
      </c>
      <c r="AP295" s="11"/>
      <c r="AQ295" s="12">
        <v>46226</v>
      </c>
      <c r="AR295" s="11" t="s">
        <v>3416</v>
      </c>
      <c r="AS295" s="11" t="s">
        <v>3838</v>
      </c>
      <c r="AT295" s="11" t="s">
        <v>3933</v>
      </c>
      <c r="AU295" s="11" t="s">
        <v>3933</v>
      </c>
      <c r="AV295" s="11" t="s">
        <v>3937</v>
      </c>
      <c r="AW295" s="11" t="s">
        <v>2488</v>
      </c>
      <c r="AX295" s="11" t="s">
        <v>2593</v>
      </c>
      <c r="AY295" s="11" t="s">
        <v>3948</v>
      </c>
      <c r="AZ295" s="11"/>
      <c r="BA295" s="11"/>
      <c r="BB295" s="11"/>
      <c r="BC295" s="9">
        <v>22418</v>
      </c>
      <c r="BD295" s="11" t="s">
        <v>3937</v>
      </c>
      <c r="BE295" s="9">
        <v>3221</v>
      </c>
      <c r="BF295" s="9">
        <v>1</v>
      </c>
      <c r="BG295" s="11" t="s">
        <v>3416</v>
      </c>
    </row>
    <row r="296" spans="1:59" ht="71.25">
      <c r="A296" s="9">
        <v>135950</v>
      </c>
      <c r="B296" s="11" t="s">
        <v>4169</v>
      </c>
      <c r="C296" s="11" t="s">
        <v>4280</v>
      </c>
      <c r="D296" s="13" t="s">
        <v>1197</v>
      </c>
      <c r="E296" s="15">
        <v>1</v>
      </c>
      <c r="F296" s="11" t="s">
        <v>4235</v>
      </c>
      <c r="G296" s="9">
        <v>4336800</v>
      </c>
      <c r="H296" s="15">
        <f t="shared" si="9"/>
        <v>942.78260869565213</v>
      </c>
      <c r="I296" s="15">
        <f t="shared" si="10"/>
        <v>942.78260869565213</v>
      </c>
      <c r="J296" s="15">
        <v>942.78260869565213</v>
      </c>
      <c r="K296" s="15"/>
      <c r="L296" s="9"/>
      <c r="M296" s="9">
        <v>0</v>
      </c>
      <c r="N296" s="11" t="s">
        <v>3396</v>
      </c>
      <c r="O296" s="12">
        <v>46226</v>
      </c>
      <c r="P296" s="11" t="s">
        <v>3421</v>
      </c>
      <c r="Q296" s="11" t="s">
        <v>3952</v>
      </c>
      <c r="R296" s="11" t="s">
        <v>3952</v>
      </c>
      <c r="S296" s="11" t="s">
        <v>4220</v>
      </c>
      <c r="T296" s="9">
        <v>138863</v>
      </c>
      <c r="U296" s="9"/>
      <c r="V296" s="9"/>
      <c r="W296" s="11" t="s">
        <v>2465</v>
      </c>
      <c r="X296" s="11" t="s">
        <v>3109</v>
      </c>
      <c r="Y296" s="11" t="s">
        <v>3959</v>
      </c>
      <c r="Z296" s="11" t="s">
        <v>2179</v>
      </c>
      <c r="AA296" s="9">
        <v>0</v>
      </c>
      <c r="AB296" s="9">
        <v>1</v>
      </c>
      <c r="AC296" s="11"/>
      <c r="AD296" s="11" t="s">
        <v>2405</v>
      </c>
      <c r="AE296" s="11" t="s">
        <v>2462</v>
      </c>
      <c r="AF296" s="11" t="s">
        <v>2488</v>
      </c>
      <c r="AG296" s="11" t="s">
        <v>2593</v>
      </c>
      <c r="AH296" s="11" t="s">
        <v>2607</v>
      </c>
      <c r="AI296" s="11"/>
      <c r="AJ296" s="9">
        <v>1</v>
      </c>
      <c r="AK296" s="11" t="s">
        <v>2179</v>
      </c>
      <c r="AL296" s="11" t="s">
        <v>3107</v>
      </c>
      <c r="AM296" s="11"/>
      <c r="AN296" s="11" t="s">
        <v>2179</v>
      </c>
      <c r="AO296" s="11" t="s">
        <v>2179</v>
      </c>
      <c r="AP296" s="11" t="s">
        <v>3400</v>
      </c>
      <c r="AQ296" s="12">
        <v>46226</v>
      </c>
      <c r="AR296" s="11" t="s">
        <v>3416</v>
      </c>
      <c r="AS296" s="11" t="s">
        <v>3837</v>
      </c>
      <c r="AT296" s="11" t="s">
        <v>3933</v>
      </c>
      <c r="AU296" s="11" t="s">
        <v>3933</v>
      </c>
      <c r="AV296" s="11" t="s">
        <v>3937</v>
      </c>
      <c r="AW296" s="11" t="s">
        <v>2488</v>
      </c>
      <c r="AX296" s="11" t="s">
        <v>2593</v>
      </c>
      <c r="AY296" s="11" t="s">
        <v>3948</v>
      </c>
      <c r="AZ296" s="11"/>
      <c r="BA296" s="11"/>
      <c r="BB296" s="11"/>
      <c r="BC296" s="9">
        <v>22417</v>
      </c>
      <c r="BD296" s="11" t="s">
        <v>3937</v>
      </c>
      <c r="BE296" s="9">
        <v>4824</v>
      </c>
      <c r="BF296" s="9">
        <v>1</v>
      </c>
      <c r="BG296" s="11" t="s">
        <v>3405</v>
      </c>
    </row>
    <row r="297" spans="1:59">
      <c r="A297" s="9">
        <v>135949</v>
      </c>
      <c r="B297" s="11" t="s">
        <v>4169</v>
      </c>
      <c r="C297" s="11" t="s">
        <v>4280</v>
      </c>
      <c r="D297" s="11" t="s">
        <v>1196</v>
      </c>
      <c r="E297" s="15">
        <v>1</v>
      </c>
      <c r="F297" s="11" t="s">
        <v>4235</v>
      </c>
      <c r="G297" s="9">
        <v>1306600</v>
      </c>
      <c r="H297" s="15">
        <f t="shared" si="9"/>
        <v>284.04347826086956</v>
      </c>
      <c r="I297" s="15">
        <f t="shared" si="10"/>
        <v>284.04347826086956</v>
      </c>
      <c r="J297" s="15">
        <v>284.04347826086956</v>
      </c>
      <c r="K297" s="15"/>
      <c r="L297" s="9"/>
      <c r="M297" s="9">
        <v>0</v>
      </c>
      <c r="N297" s="11" t="s">
        <v>3396</v>
      </c>
      <c r="O297" s="12">
        <v>46226</v>
      </c>
      <c r="P297" s="11" t="s">
        <v>3421</v>
      </c>
      <c r="Q297" s="11" t="s">
        <v>3952</v>
      </c>
      <c r="R297" s="11" t="s">
        <v>3952</v>
      </c>
      <c r="S297" s="11" t="s">
        <v>4220</v>
      </c>
      <c r="T297" s="9">
        <v>138869</v>
      </c>
      <c r="U297" s="9"/>
      <c r="V297" s="9"/>
      <c r="W297" s="11" t="s">
        <v>2465</v>
      </c>
      <c r="X297" s="11" t="s">
        <v>3109</v>
      </c>
      <c r="Y297" s="11" t="s">
        <v>3959</v>
      </c>
      <c r="Z297" s="11" t="s">
        <v>2178</v>
      </c>
      <c r="AA297" s="9">
        <v>0</v>
      </c>
      <c r="AB297" s="9">
        <v>1</v>
      </c>
      <c r="AC297" s="11"/>
      <c r="AD297" s="11" t="s">
        <v>2405</v>
      </c>
      <c r="AE297" s="11" t="s">
        <v>2462</v>
      </c>
      <c r="AF297" s="11" t="s">
        <v>2488</v>
      </c>
      <c r="AG297" s="11" t="s">
        <v>2593</v>
      </c>
      <c r="AH297" s="11" t="s">
        <v>2607</v>
      </c>
      <c r="AI297" s="11"/>
      <c r="AJ297" s="9">
        <v>1</v>
      </c>
      <c r="AK297" s="11" t="s">
        <v>2178</v>
      </c>
      <c r="AL297" s="11" t="s">
        <v>3107</v>
      </c>
      <c r="AM297" s="11"/>
      <c r="AN297" s="11" t="s">
        <v>2178</v>
      </c>
      <c r="AO297" s="11" t="s">
        <v>2178</v>
      </c>
      <c r="AP297" s="11" t="s">
        <v>3400</v>
      </c>
      <c r="AQ297" s="12">
        <v>46226</v>
      </c>
      <c r="AR297" s="11" t="s">
        <v>3416</v>
      </c>
      <c r="AS297" s="11" t="s">
        <v>3836</v>
      </c>
      <c r="AT297" s="11" t="s">
        <v>3933</v>
      </c>
      <c r="AU297" s="11" t="s">
        <v>3933</v>
      </c>
      <c r="AV297" s="11" t="s">
        <v>3937</v>
      </c>
      <c r="AW297" s="11" t="s">
        <v>2488</v>
      </c>
      <c r="AX297" s="11" t="s">
        <v>2593</v>
      </c>
      <c r="AY297" s="11" t="s">
        <v>3948</v>
      </c>
      <c r="AZ297" s="11"/>
      <c r="BA297" s="11"/>
      <c r="BB297" s="11"/>
      <c r="BC297" s="9">
        <v>22417</v>
      </c>
      <c r="BD297" s="11" t="s">
        <v>3937</v>
      </c>
      <c r="BE297" s="9">
        <v>4824</v>
      </c>
      <c r="BF297" s="9">
        <v>1</v>
      </c>
      <c r="BG297" s="11" t="s">
        <v>3405</v>
      </c>
    </row>
    <row r="298" spans="1:59" ht="71.25">
      <c r="A298" s="9">
        <v>135948</v>
      </c>
      <c r="B298" s="11" t="s">
        <v>4169</v>
      </c>
      <c r="C298" s="11" t="s">
        <v>4280</v>
      </c>
      <c r="D298" s="13" t="s">
        <v>1195</v>
      </c>
      <c r="E298" s="15">
        <v>1</v>
      </c>
      <c r="F298" s="11" t="s">
        <v>4235</v>
      </c>
      <c r="G298" s="9">
        <v>1634800</v>
      </c>
      <c r="H298" s="15">
        <f t="shared" si="9"/>
        <v>355.39130434782606</v>
      </c>
      <c r="I298" s="15">
        <f t="shared" si="10"/>
        <v>355.39130434782606</v>
      </c>
      <c r="J298" s="15">
        <v>355.39130434782606</v>
      </c>
      <c r="K298" s="15"/>
      <c r="L298" s="9"/>
      <c r="M298" s="9">
        <v>0</v>
      </c>
      <c r="N298" s="11" t="s">
        <v>3396</v>
      </c>
      <c r="O298" s="12">
        <v>46226</v>
      </c>
      <c r="P298" s="11" t="s">
        <v>3421</v>
      </c>
      <c r="Q298" s="11" t="s">
        <v>3952</v>
      </c>
      <c r="R298" s="11" t="s">
        <v>3952</v>
      </c>
      <c r="S298" s="11" t="s">
        <v>4220</v>
      </c>
      <c r="T298" s="9">
        <v>138860</v>
      </c>
      <c r="U298" s="9"/>
      <c r="V298" s="9"/>
      <c r="W298" s="11" t="s">
        <v>2465</v>
      </c>
      <c r="X298" s="11" t="s">
        <v>3109</v>
      </c>
      <c r="Y298" s="11" t="s">
        <v>3959</v>
      </c>
      <c r="Z298" s="11" t="s">
        <v>2177</v>
      </c>
      <c r="AA298" s="9">
        <v>0</v>
      </c>
      <c r="AB298" s="9">
        <v>1</v>
      </c>
      <c r="AC298" s="11"/>
      <c r="AD298" s="11" t="s">
        <v>2405</v>
      </c>
      <c r="AE298" s="11" t="s">
        <v>2462</v>
      </c>
      <c r="AF298" s="11" t="s">
        <v>2488</v>
      </c>
      <c r="AG298" s="11" t="s">
        <v>2593</v>
      </c>
      <c r="AH298" s="11" t="s">
        <v>2607</v>
      </c>
      <c r="AI298" s="11"/>
      <c r="AJ298" s="9">
        <v>1</v>
      </c>
      <c r="AK298" s="11" t="s">
        <v>2177</v>
      </c>
      <c r="AL298" s="11" t="s">
        <v>3107</v>
      </c>
      <c r="AM298" s="11"/>
      <c r="AN298" s="11" t="s">
        <v>2177</v>
      </c>
      <c r="AO298" s="11" t="s">
        <v>2177</v>
      </c>
      <c r="AP298" s="11" t="s">
        <v>3400</v>
      </c>
      <c r="AQ298" s="12">
        <v>46226</v>
      </c>
      <c r="AR298" s="11" t="s">
        <v>3416</v>
      </c>
      <c r="AS298" s="11" t="s">
        <v>3835</v>
      </c>
      <c r="AT298" s="11" t="s">
        <v>3933</v>
      </c>
      <c r="AU298" s="11" t="s">
        <v>3933</v>
      </c>
      <c r="AV298" s="11" t="s">
        <v>3937</v>
      </c>
      <c r="AW298" s="11" t="s">
        <v>2488</v>
      </c>
      <c r="AX298" s="11" t="s">
        <v>2593</v>
      </c>
      <c r="AY298" s="11" t="s">
        <v>3948</v>
      </c>
      <c r="AZ298" s="11"/>
      <c r="BA298" s="11"/>
      <c r="BB298" s="11"/>
      <c r="BC298" s="9">
        <v>22417</v>
      </c>
      <c r="BD298" s="11" t="s">
        <v>3937</v>
      </c>
      <c r="BE298" s="9">
        <v>4824</v>
      </c>
      <c r="BF298" s="9">
        <v>1</v>
      </c>
      <c r="BG298" s="11" t="s">
        <v>3405</v>
      </c>
    </row>
    <row r="299" spans="1:59">
      <c r="A299" s="9">
        <v>135947</v>
      </c>
      <c r="B299" s="11" t="s">
        <v>4050</v>
      </c>
      <c r="C299" s="11" t="s">
        <v>4522</v>
      </c>
      <c r="D299" s="11" t="s">
        <v>1194</v>
      </c>
      <c r="E299" s="15">
        <v>2</v>
      </c>
      <c r="F299" s="11" t="s">
        <v>4235</v>
      </c>
      <c r="G299" s="9">
        <v>12500749.994999999</v>
      </c>
      <c r="H299" s="15">
        <f t="shared" si="9"/>
        <v>2717.5543467391303</v>
      </c>
      <c r="I299" s="15">
        <f t="shared" si="10"/>
        <v>5435.1086934782606</v>
      </c>
      <c r="J299" s="15">
        <v>5435.1086934782606</v>
      </c>
      <c r="K299" s="15"/>
      <c r="L299" s="9"/>
      <c r="M299" s="9">
        <v>0</v>
      </c>
      <c r="N299" s="11" t="s">
        <v>3396</v>
      </c>
      <c r="O299" s="12">
        <v>46226</v>
      </c>
      <c r="P299" s="11" t="s">
        <v>3421</v>
      </c>
      <c r="Q299" s="11" t="s">
        <v>3952</v>
      </c>
      <c r="R299" s="11" t="s">
        <v>3952</v>
      </c>
      <c r="S299" s="11" t="s">
        <v>4215</v>
      </c>
      <c r="T299" s="9">
        <v>139199</v>
      </c>
      <c r="U299" s="9"/>
      <c r="V299" s="9"/>
      <c r="W299" s="11" t="s">
        <v>2464</v>
      </c>
      <c r="X299" s="11" t="s">
        <v>3108</v>
      </c>
      <c r="Y299" s="11" t="s">
        <v>3958</v>
      </c>
      <c r="Z299" s="11" t="s">
        <v>2176</v>
      </c>
      <c r="AA299" s="9">
        <v>20</v>
      </c>
      <c r="AB299" s="9">
        <v>1</v>
      </c>
      <c r="AC299" s="11"/>
      <c r="AD299" s="11" t="s">
        <v>2426</v>
      </c>
      <c r="AE299" s="11" t="s">
        <v>2462</v>
      </c>
      <c r="AF299" s="11" t="s">
        <v>2559</v>
      </c>
      <c r="AG299" s="11" t="s">
        <v>2599</v>
      </c>
      <c r="AH299" s="11" t="s">
        <v>2607</v>
      </c>
      <c r="AI299" s="11"/>
      <c r="AJ299" s="9">
        <v>2</v>
      </c>
      <c r="AK299" s="11" t="s">
        <v>2952</v>
      </c>
      <c r="AL299" s="11" t="s">
        <v>3107</v>
      </c>
      <c r="AM299" s="11"/>
      <c r="AN299" s="11" t="s">
        <v>2952</v>
      </c>
      <c r="AO299" s="11" t="s">
        <v>2176</v>
      </c>
      <c r="AP299" s="11" t="s">
        <v>3400</v>
      </c>
      <c r="AQ299" s="12">
        <v>46226</v>
      </c>
      <c r="AR299" s="11" t="s">
        <v>3416</v>
      </c>
      <c r="AS299" s="11" t="s">
        <v>3834</v>
      </c>
      <c r="AT299" s="11" t="s">
        <v>3933</v>
      </c>
      <c r="AU299" s="11" t="s">
        <v>3933</v>
      </c>
      <c r="AV299" s="11" t="s">
        <v>3943</v>
      </c>
      <c r="AW299" s="11" t="s">
        <v>2559</v>
      </c>
      <c r="AX299" s="11" t="s">
        <v>2599</v>
      </c>
      <c r="AY299" s="11" t="s">
        <v>3948</v>
      </c>
      <c r="AZ299" s="11"/>
      <c r="BA299" s="11"/>
      <c r="BB299" s="11"/>
      <c r="BC299" s="9">
        <v>22019</v>
      </c>
      <c r="BD299" s="11" t="s">
        <v>3943</v>
      </c>
      <c r="BE299" s="9">
        <v>717</v>
      </c>
      <c r="BF299" s="9">
        <v>1</v>
      </c>
      <c r="BG299" s="11" t="s">
        <v>3423</v>
      </c>
    </row>
    <row r="300" spans="1:59">
      <c r="A300" s="9">
        <v>135946</v>
      </c>
      <c r="B300" s="11" t="s">
        <v>3972</v>
      </c>
      <c r="C300" s="11" t="s">
        <v>4257</v>
      </c>
      <c r="D300" s="11" t="s">
        <v>1193</v>
      </c>
      <c r="E300" s="15">
        <v>1</v>
      </c>
      <c r="F300" s="11" t="s">
        <v>4235</v>
      </c>
      <c r="G300" s="9">
        <v>10947600</v>
      </c>
      <c r="H300" s="15">
        <f t="shared" si="9"/>
        <v>2379.913043478261</v>
      </c>
      <c r="I300" s="15">
        <f t="shared" si="10"/>
        <v>2379.913043478261</v>
      </c>
      <c r="J300" s="15">
        <v>2379.913043478261</v>
      </c>
      <c r="K300" s="15"/>
      <c r="L300" s="9"/>
      <c r="M300" s="9">
        <v>0</v>
      </c>
      <c r="N300" s="11" t="s">
        <v>3396</v>
      </c>
      <c r="O300" s="12">
        <v>46226</v>
      </c>
      <c r="P300" s="11" t="s">
        <v>3421</v>
      </c>
      <c r="Q300" s="11" t="s">
        <v>3952</v>
      </c>
      <c r="R300" s="11" t="s">
        <v>3952</v>
      </c>
      <c r="S300" s="11" t="s">
        <v>4215</v>
      </c>
      <c r="T300" s="9">
        <v>139207</v>
      </c>
      <c r="U300" s="9"/>
      <c r="V300" s="9"/>
      <c r="W300" s="11" t="s">
        <v>2464</v>
      </c>
      <c r="X300" s="11" t="s">
        <v>3108</v>
      </c>
      <c r="Y300" s="11" t="s">
        <v>3958</v>
      </c>
      <c r="Z300" s="11" t="s">
        <v>2175</v>
      </c>
      <c r="AA300" s="9">
        <v>20</v>
      </c>
      <c r="AB300" s="9">
        <v>1</v>
      </c>
      <c r="AC300" s="11"/>
      <c r="AD300" s="11" t="s">
        <v>2412</v>
      </c>
      <c r="AE300" s="11" t="s">
        <v>2462</v>
      </c>
      <c r="AF300" s="11" t="s">
        <v>2486</v>
      </c>
      <c r="AG300" s="11" t="s">
        <v>2591</v>
      </c>
      <c r="AH300" s="11" t="s">
        <v>2607</v>
      </c>
      <c r="AI300" s="11"/>
      <c r="AJ300" s="9">
        <v>1</v>
      </c>
      <c r="AK300" s="11" t="s">
        <v>2951</v>
      </c>
      <c r="AL300" s="11" t="s">
        <v>3107</v>
      </c>
      <c r="AM300" s="11"/>
      <c r="AN300" s="11" t="s">
        <v>2951</v>
      </c>
      <c r="AO300" s="11" t="s">
        <v>2175</v>
      </c>
      <c r="AP300" s="11" t="s">
        <v>3400</v>
      </c>
      <c r="AQ300" s="12">
        <v>46226</v>
      </c>
      <c r="AR300" s="11" t="s">
        <v>3416</v>
      </c>
      <c r="AS300" s="11" t="s">
        <v>3828</v>
      </c>
      <c r="AT300" s="11" t="s">
        <v>3933</v>
      </c>
      <c r="AU300" s="11" t="s">
        <v>3934</v>
      </c>
      <c r="AV300" s="11" t="s">
        <v>3943</v>
      </c>
      <c r="AW300" s="11" t="s">
        <v>2486</v>
      </c>
      <c r="AX300" s="11" t="s">
        <v>2591</v>
      </c>
      <c r="AY300" s="11" t="s">
        <v>3948</v>
      </c>
      <c r="AZ300" s="11"/>
      <c r="BA300" s="11"/>
      <c r="BB300" s="11"/>
      <c r="BC300" s="9">
        <v>4155</v>
      </c>
      <c r="BD300" s="11" t="s">
        <v>3943</v>
      </c>
      <c r="BE300" s="9">
        <v>102</v>
      </c>
      <c r="BF300" s="9">
        <v>1</v>
      </c>
      <c r="BG300" s="11" t="s">
        <v>3423</v>
      </c>
    </row>
    <row r="301" spans="1:59">
      <c r="A301" s="9">
        <v>135945</v>
      </c>
      <c r="B301" s="11" t="s">
        <v>4025</v>
      </c>
      <c r="C301" s="11" t="s">
        <v>4301</v>
      </c>
      <c r="D301" s="11" t="s">
        <v>1192</v>
      </c>
      <c r="E301" s="15">
        <v>12</v>
      </c>
      <c r="F301" s="11" t="s">
        <v>4235</v>
      </c>
      <c r="G301" s="9">
        <v>11050.15</v>
      </c>
      <c r="H301" s="15">
        <f t="shared" si="9"/>
        <v>2.4022065217391302</v>
      </c>
      <c r="I301" s="15">
        <f t="shared" si="10"/>
        <v>28.826478260869564</v>
      </c>
      <c r="J301" s="15">
        <v>28.826478260869564</v>
      </c>
      <c r="K301" s="15"/>
      <c r="L301" s="9"/>
      <c r="M301" s="9">
        <v>0</v>
      </c>
      <c r="N301" s="11" t="s">
        <v>3396</v>
      </c>
      <c r="O301" s="12">
        <v>46226</v>
      </c>
      <c r="P301" s="11" t="s">
        <v>3421</v>
      </c>
      <c r="Q301" s="11" t="s">
        <v>3952</v>
      </c>
      <c r="R301" s="11" t="s">
        <v>3952</v>
      </c>
      <c r="S301" s="11" t="s">
        <v>4215</v>
      </c>
      <c r="T301" s="9">
        <v>139166</v>
      </c>
      <c r="U301" s="9"/>
      <c r="V301" s="9"/>
      <c r="W301" s="11" t="s">
        <v>2464</v>
      </c>
      <c r="X301" s="11" t="s">
        <v>3108</v>
      </c>
      <c r="Y301" s="11" t="s">
        <v>3958</v>
      </c>
      <c r="Z301" s="11" t="s">
        <v>2174</v>
      </c>
      <c r="AA301" s="9">
        <v>0</v>
      </c>
      <c r="AB301" s="9">
        <v>1</v>
      </c>
      <c r="AC301" s="11"/>
      <c r="AD301" s="11" t="s">
        <v>2431</v>
      </c>
      <c r="AE301" s="11" t="s">
        <v>2462</v>
      </c>
      <c r="AF301" s="11" t="s">
        <v>2502</v>
      </c>
      <c r="AG301" s="11" t="s">
        <v>2592</v>
      </c>
      <c r="AH301" s="11" t="s">
        <v>2607</v>
      </c>
      <c r="AI301" s="11"/>
      <c r="AJ301" s="9">
        <v>12</v>
      </c>
      <c r="AK301" s="11" t="s">
        <v>2174</v>
      </c>
      <c r="AL301" s="11" t="s">
        <v>3107</v>
      </c>
      <c r="AM301" s="11"/>
      <c r="AN301" s="11" t="s">
        <v>2174</v>
      </c>
      <c r="AO301" s="11" t="s">
        <v>2174</v>
      </c>
      <c r="AP301" s="11"/>
      <c r="AQ301" s="12">
        <v>46226</v>
      </c>
      <c r="AR301" s="11" t="s">
        <v>3416</v>
      </c>
      <c r="AS301" s="11" t="s">
        <v>3833</v>
      </c>
      <c r="AT301" s="11" t="s">
        <v>3933</v>
      </c>
      <c r="AU301" s="11" t="s">
        <v>3933</v>
      </c>
      <c r="AV301" s="11" t="s">
        <v>3944</v>
      </c>
      <c r="AW301" s="11" t="s">
        <v>2502</v>
      </c>
      <c r="AX301" s="11" t="s">
        <v>2592</v>
      </c>
      <c r="AY301" s="11" t="s">
        <v>3948</v>
      </c>
      <c r="AZ301" s="11"/>
      <c r="BA301" s="11"/>
      <c r="BB301" s="11"/>
      <c r="BC301" s="9">
        <v>7130</v>
      </c>
      <c r="BD301" s="11" t="s">
        <v>3944</v>
      </c>
      <c r="BE301" s="9">
        <v>3098</v>
      </c>
      <c r="BF301" s="9">
        <v>1</v>
      </c>
      <c r="BG301" s="11" t="s">
        <v>3423</v>
      </c>
    </row>
    <row r="302" spans="1:59">
      <c r="A302" s="9">
        <v>135944</v>
      </c>
      <c r="B302" s="11" t="s">
        <v>4025</v>
      </c>
      <c r="C302" s="11" t="s">
        <v>4301</v>
      </c>
      <c r="D302" s="11" t="s">
        <v>1191</v>
      </c>
      <c r="E302" s="15">
        <v>12</v>
      </c>
      <c r="F302" s="11" t="s">
        <v>4235</v>
      </c>
      <c r="G302" s="9">
        <v>4775</v>
      </c>
      <c r="H302" s="15">
        <f t="shared" si="9"/>
        <v>1.0380434782608696</v>
      </c>
      <c r="I302" s="15">
        <f t="shared" si="10"/>
        <v>12.456521739130435</v>
      </c>
      <c r="J302" s="15">
        <v>12.456521739130435</v>
      </c>
      <c r="K302" s="15"/>
      <c r="L302" s="9"/>
      <c r="M302" s="9">
        <v>0</v>
      </c>
      <c r="N302" s="11" t="s">
        <v>3396</v>
      </c>
      <c r="O302" s="12">
        <v>46226</v>
      </c>
      <c r="P302" s="11" t="s">
        <v>3421</v>
      </c>
      <c r="Q302" s="11" t="s">
        <v>3952</v>
      </c>
      <c r="R302" s="11" t="s">
        <v>3952</v>
      </c>
      <c r="S302" s="11" t="s">
        <v>4215</v>
      </c>
      <c r="T302" s="9">
        <v>139167</v>
      </c>
      <c r="U302" s="9"/>
      <c r="V302" s="9"/>
      <c r="W302" s="11" t="s">
        <v>2464</v>
      </c>
      <c r="X302" s="11" t="s">
        <v>3108</v>
      </c>
      <c r="Y302" s="11" t="s">
        <v>3958</v>
      </c>
      <c r="Z302" s="11" t="s">
        <v>2173</v>
      </c>
      <c r="AA302" s="9">
        <v>20</v>
      </c>
      <c r="AB302" s="9">
        <v>1</v>
      </c>
      <c r="AC302" s="11"/>
      <c r="AD302" s="11" t="s">
        <v>2431</v>
      </c>
      <c r="AE302" s="11" t="s">
        <v>2462</v>
      </c>
      <c r="AF302" s="11" t="s">
        <v>2502</v>
      </c>
      <c r="AG302" s="11" t="s">
        <v>2592</v>
      </c>
      <c r="AH302" s="11" t="s">
        <v>2607</v>
      </c>
      <c r="AI302" s="11"/>
      <c r="AJ302" s="9">
        <v>12</v>
      </c>
      <c r="AK302" s="11" t="s">
        <v>2950</v>
      </c>
      <c r="AL302" s="11" t="s">
        <v>3107</v>
      </c>
      <c r="AM302" s="11"/>
      <c r="AN302" s="11" t="s">
        <v>2950</v>
      </c>
      <c r="AO302" s="11" t="s">
        <v>2173</v>
      </c>
      <c r="AP302" s="11"/>
      <c r="AQ302" s="12">
        <v>46226</v>
      </c>
      <c r="AR302" s="11" t="s">
        <v>3416</v>
      </c>
      <c r="AS302" s="11" t="s">
        <v>3833</v>
      </c>
      <c r="AT302" s="11" t="s">
        <v>3933</v>
      </c>
      <c r="AU302" s="11" t="s">
        <v>3933</v>
      </c>
      <c r="AV302" s="11" t="s">
        <v>3944</v>
      </c>
      <c r="AW302" s="11" t="s">
        <v>2502</v>
      </c>
      <c r="AX302" s="11" t="s">
        <v>2592</v>
      </c>
      <c r="AY302" s="11" t="s">
        <v>3948</v>
      </c>
      <c r="AZ302" s="11"/>
      <c r="BA302" s="11"/>
      <c r="BB302" s="11"/>
      <c r="BC302" s="9">
        <v>7130</v>
      </c>
      <c r="BD302" s="11" t="s">
        <v>3944</v>
      </c>
      <c r="BE302" s="9">
        <v>3098</v>
      </c>
      <c r="BF302" s="9">
        <v>1</v>
      </c>
      <c r="BG302" s="11" t="s">
        <v>3421</v>
      </c>
    </row>
    <row r="303" spans="1:59">
      <c r="A303" s="9">
        <v>135943</v>
      </c>
      <c r="B303" s="11" t="s">
        <v>4037</v>
      </c>
      <c r="C303" s="11" t="s">
        <v>4521</v>
      </c>
      <c r="D303" s="11" t="s">
        <v>1190</v>
      </c>
      <c r="E303" s="15">
        <v>1</v>
      </c>
      <c r="F303" s="11" t="s">
        <v>4235</v>
      </c>
      <c r="G303" s="9">
        <v>112500000</v>
      </c>
      <c r="H303" s="15">
        <f t="shared" si="9"/>
        <v>24456.521739130436</v>
      </c>
      <c r="I303" s="15">
        <f t="shared" si="10"/>
        <v>24456.521739130436</v>
      </c>
      <c r="J303" s="15">
        <v>24456.521739130436</v>
      </c>
      <c r="K303" s="15"/>
      <c r="L303" s="9"/>
      <c r="M303" s="9">
        <v>0</v>
      </c>
      <c r="N303" s="11" t="s">
        <v>3396</v>
      </c>
      <c r="O303" s="12">
        <v>46226</v>
      </c>
      <c r="P303" s="11" t="s">
        <v>3417</v>
      </c>
      <c r="Q303" s="11" t="s">
        <v>3952</v>
      </c>
      <c r="R303" s="11" t="s">
        <v>3952</v>
      </c>
      <c r="S303" s="11" t="s">
        <v>4215</v>
      </c>
      <c r="T303" s="9">
        <v>139170</v>
      </c>
      <c r="U303" s="9"/>
      <c r="V303" s="9"/>
      <c r="W303" s="11" t="s">
        <v>2464</v>
      </c>
      <c r="X303" s="11" t="s">
        <v>3108</v>
      </c>
      <c r="Y303" s="11" t="s">
        <v>3958</v>
      </c>
      <c r="Z303" s="11" t="s">
        <v>2172</v>
      </c>
      <c r="AA303" s="9">
        <v>20</v>
      </c>
      <c r="AB303" s="9">
        <v>1</v>
      </c>
      <c r="AC303" s="11"/>
      <c r="AD303" s="11" t="s">
        <v>2454</v>
      </c>
      <c r="AE303" s="11" t="s">
        <v>2462</v>
      </c>
      <c r="AF303" s="11" t="s">
        <v>2486</v>
      </c>
      <c r="AG303" s="11" t="s">
        <v>2591</v>
      </c>
      <c r="AH303" s="11" t="s">
        <v>2607</v>
      </c>
      <c r="AI303" s="11"/>
      <c r="AJ303" s="9">
        <v>1</v>
      </c>
      <c r="AK303" s="11" t="s">
        <v>2949</v>
      </c>
      <c r="AL303" s="11" t="s">
        <v>3107</v>
      </c>
      <c r="AM303" s="11"/>
      <c r="AN303" s="11" t="s">
        <v>2949</v>
      </c>
      <c r="AO303" s="11" t="s">
        <v>2172</v>
      </c>
      <c r="AP303" s="11" t="s">
        <v>3400</v>
      </c>
      <c r="AQ303" s="12">
        <v>46226</v>
      </c>
      <c r="AR303" s="11" t="s">
        <v>3416</v>
      </c>
      <c r="AS303" s="11" t="s">
        <v>3832</v>
      </c>
      <c r="AT303" s="11" t="s">
        <v>3933</v>
      </c>
      <c r="AU303" s="11" t="s">
        <v>3933</v>
      </c>
      <c r="AV303" s="11" t="s">
        <v>3943</v>
      </c>
      <c r="AW303" s="11" t="s">
        <v>2486</v>
      </c>
      <c r="AX303" s="11" t="s">
        <v>2591</v>
      </c>
      <c r="AY303" s="11" t="s">
        <v>3948</v>
      </c>
      <c r="AZ303" s="11"/>
      <c r="BA303" s="11"/>
      <c r="BB303" s="11"/>
      <c r="BC303" s="9">
        <v>4120</v>
      </c>
      <c r="BD303" s="11" t="s">
        <v>3943</v>
      </c>
      <c r="BE303" s="9">
        <v>123</v>
      </c>
      <c r="BF303" s="9">
        <v>1</v>
      </c>
      <c r="BG303" s="11" t="s">
        <v>3421</v>
      </c>
    </row>
    <row r="304" spans="1:59">
      <c r="A304" s="9">
        <v>135942</v>
      </c>
      <c r="B304" s="11" t="s">
        <v>4037</v>
      </c>
      <c r="C304" s="11" t="s">
        <v>4521</v>
      </c>
      <c r="D304" s="11" t="s">
        <v>1189</v>
      </c>
      <c r="E304" s="15">
        <v>1</v>
      </c>
      <c r="F304" s="11" t="s">
        <v>4235</v>
      </c>
      <c r="G304" s="9">
        <v>112500000</v>
      </c>
      <c r="H304" s="15">
        <f t="shared" si="9"/>
        <v>24456.521739130436</v>
      </c>
      <c r="I304" s="15">
        <f t="shared" si="10"/>
        <v>24456.521739130436</v>
      </c>
      <c r="J304" s="15">
        <v>24456.521739130436</v>
      </c>
      <c r="K304" s="15"/>
      <c r="L304" s="9"/>
      <c r="M304" s="9">
        <v>0</v>
      </c>
      <c r="N304" s="11" t="s">
        <v>3396</v>
      </c>
      <c r="O304" s="12">
        <v>46226</v>
      </c>
      <c r="P304" s="11" t="s">
        <v>3417</v>
      </c>
      <c r="Q304" s="11" t="s">
        <v>3952</v>
      </c>
      <c r="R304" s="11" t="s">
        <v>3952</v>
      </c>
      <c r="S304" s="11" t="s">
        <v>4215</v>
      </c>
      <c r="T304" s="9">
        <v>139172</v>
      </c>
      <c r="U304" s="9"/>
      <c r="V304" s="9"/>
      <c r="W304" s="11" t="s">
        <v>2464</v>
      </c>
      <c r="X304" s="11" t="s">
        <v>3108</v>
      </c>
      <c r="Y304" s="11" t="s">
        <v>3958</v>
      </c>
      <c r="Z304" s="11" t="s">
        <v>2172</v>
      </c>
      <c r="AA304" s="9">
        <v>20</v>
      </c>
      <c r="AB304" s="9">
        <v>1</v>
      </c>
      <c r="AC304" s="11"/>
      <c r="AD304" s="11" t="s">
        <v>2454</v>
      </c>
      <c r="AE304" s="11" t="s">
        <v>2462</v>
      </c>
      <c r="AF304" s="11" t="s">
        <v>2486</v>
      </c>
      <c r="AG304" s="11" t="s">
        <v>2591</v>
      </c>
      <c r="AH304" s="11" t="s">
        <v>2607</v>
      </c>
      <c r="AI304" s="11"/>
      <c r="AJ304" s="9">
        <v>1</v>
      </c>
      <c r="AK304" s="11" t="s">
        <v>2949</v>
      </c>
      <c r="AL304" s="11" t="s">
        <v>3107</v>
      </c>
      <c r="AM304" s="11"/>
      <c r="AN304" s="11" t="s">
        <v>2949</v>
      </c>
      <c r="AO304" s="11" t="s">
        <v>2172</v>
      </c>
      <c r="AP304" s="11" t="s">
        <v>3400</v>
      </c>
      <c r="AQ304" s="12">
        <v>46226</v>
      </c>
      <c r="AR304" s="11" t="s">
        <v>3416</v>
      </c>
      <c r="AS304" s="11" t="s">
        <v>3831</v>
      </c>
      <c r="AT304" s="11" t="s">
        <v>3933</v>
      </c>
      <c r="AU304" s="11" t="s">
        <v>3933</v>
      </c>
      <c r="AV304" s="11" t="s">
        <v>3943</v>
      </c>
      <c r="AW304" s="11" t="s">
        <v>2486</v>
      </c>
      <c r="AX304" s="11" t="s">
        <v>2591</v>
      </c>
      <c r="AY304" s="11" t="s">
        <v>3948</v>
      </c>
      <c r="AZ304" s="11"/>
      <c r="BA304" s="11"/>
      <c r="BB304" s="11"/>
      <c r="BC304" s="9">
        <v>4120</v>
      </c>
      <c r="BD304" s="11" t="s">
        <v>3943</v>
      </c>
      <c r="BE304" s="9">
        <v>123</v>
      </c>
      <c r="BF304" s="9">
        <v>1</v>
      </c>
      <c r="BG304" s="11" t="s">
        <v>3423</v>
      </c>
    </row>
    <row r="305" spans="1:59">
      <c r="A305" s="9">
        <v>135941</v>
      </c>
      <c r="B305" s="11" t="s">
        <v>4037</v>
      </c>
      <c r="C305" s="11" t="s">
        <v>4521</v>
      </c>
      <c r="D305" s="11" t="s">
        <v>1188</v>
      </c>
      <c r="E305" s="15">
        <v>1</v>
      </c>
      <c r="F305" s="11" t="s">
        <v>4235</v>
      </c>
      <c r="G305" s="9">
        <v>150000000</v>
      </c>
      <c r="H305" s="15">
        <f t="shared" si="9"/>
        <v>32608.695652173912</v>
      </c>
      <c r="I305" s="15">
        <f t="shared" si="10"/>
        <v>32608.695652173912</v>
      </c>
      <c r="J305" s="15">
        <v>32608.695652173912</v>
      </c>
      <c r="K305" s="15"/>
      <c r="L305" s="9"/>
      <c r="M305" s="9">
        <v>0</v>
      </c>
      <c r="N305" s="11" t="s">
        <v>3396</v>
      </c>
      <c r="O305" s="12">
        <v>46226</v>
      </c>
      <c r="P305" s="11" t="s">
        <v>3417</v>
      </c>
      <c r="Q305" s="11" t="s">
        <v>3952</v>
      </c>
      <c r="R305" s="11" t="s">
        <v>3952</v>
      </c>
      <c r="S305" s="11" t="s">
        <v>4215</v>
      </c>
      <c r="T305" s="9">
        <v>139175</v>
      </c>
      <c r="U305" s="9"/>
      <c r="V305" s="9"/>
      <c r="W305" s="11" t="s">
        <v>2464</v>
      </c>
      <c r="X305" s="11" t="s">
        <v>3108</v>
      </c>
      <c r="Y305" s="11" t="s">
        <v>3958</v>
      </c>
      <c r="Z305" s="11" t="s">
        <v>1482</v>
      </c>
      <c r="AA305" s="9">
        <v>20</v>
      </c>
      <c r="AB305" s="9">
        <v>1</v>
      </c>
      <c r="AC305" s="11"/>
      <c r="AD305" s="11" t="s">
        <v>2454</v>
      </c>
      <c r="AE305" s="11" t="s">
        <v>2462</v>
      </c>
      <c r="AF305" s="11" t="s">
        <v>2486</v>
      </c>
      <c r="AG305" s="11" t="s">
        <v>2591</v>
      </c>
      <c r="AH305" s="11" t="s">
        <v>2607</v>
      </c>
      <c r="AI305" s="11"/>
      <c r="AJ305" s="9">
        <v>1</v>
      </c>
      <c r="AK305" s="11" t="s">
        <v>2948</v>
      </c>
      <c r="AL305" s="11" t="s">
        <v>3107</v>
      </c>
      <c r="AM305" s="11"/>
      <c r="AN305" s="11" t="s">
        <v>2948</v>
      </c>
      <c r="AO305" s="11" t="s">
        <v>1482</v>
      </c>
      <c r="AP305" s="11" t="s">
        <v>3400</v>
      </c>
      <c r="AQ305" s="12">
        <v>46226</v>
      </c>
      <c r="AR305" s="11" t="s">
        <v>3416</v>
      </c>
      <c r="AS305" s="11" t="s">
        <v>3830</v>
      </c>
      <c r="AT305" s="11" t="s">
        <v>3933</v>
      </c>
      <c r="AU305" s="11" t="s">
        <v>3933</v>
      </c>
      <c r="AV305" s="11" t="s">
        <v>3943</v>
      </c>
      <c r="AW305" s="11" t="s">
        <v>2486</v>
      </c>
      <c r="AX305" s="11" t="s">
        <v>2591</v>
      </c>
      <c r="AY305" s="11" t="s">
        <v>3948</v>
      </c>
      <c r="AZ305" s="11"/>
      <c r="BA305" s="11"/>
      <c r="BB305" s="11"/>
      <c r="BC305" s="9">
        <v>4120</v>
      </c>
      <c r="BD305" s="11" t="s">
        <v>3943</v>
      </c>
      <c r="BE305" s="9">
        <v>123</v>
      </c>
      <c r="BF305" s="9">
        <v>1</v>
      </c>
      <c r="BG305" s="11" t="s">
        <v>3423</v>
      </c>
    </row>
    <row r="306" spans="1:59" ht="71.25">
      <c r="A306" s="9">
        <v>135940</v>
      </c>
      <c r="B306" s="11" t="s">
        <v>4174</v>
      </c>
      <c r="C306" s="11" t="s">
        <v>4520</v>
      </c>
      <c r="D306" s="13" t="s">
        <v>1187</v>
      </c>
      <c r="E306" s="15">
        <v>1</v>
      </c>
      <c r="F306" s="11" t="s">
        <v>4235</v>
      </c>
      <c r="G306" s="9">
        <v>6603.59</v>
      </c>
      <c r="H306" s="15">
        <f t="shared" si="9"/>
        <v>7726.2002999999995</v>
      </c>
      <c r="I306" s="15">
        <f t="shared" si="10"/>
        <v>7726.2002999999995</v>
      </c>
      <c r="J306" s="15">
        <v>7726.2002999999995</v>
      </c>
      <c r="K306" s="15"/>
      <c r="L306" s="9"/>
      <c r="M306" s="9">
        <v>0</v>
      </c>
      <c r="N306" s="11" t="s">
        <v>3398</v>
      </c>
      <c r="O306" s="12">
        <v>46226</v>
      </c>
      <c r="P306" s="11" t="s">
        <v>3421</v>
      </c>
      <c r="Q306" s="11" t="s">
        <v>3952</v>
      </c>
      <c r="R306" s="11" t="s">
        <v>3952</v>
      </c>
      <c r="S306" s="11" t="s">
        <v>4234</v>
      </c>
      <c r="T306" s="9">
        <v>139057</v>
      </c>
      <c r="U306" s="9"/>
      <c r="V306" s="9"/>
      <c r="W306" s="11" t="s">
        <v>2468</v>
      </c>
      <c r="X306" s="11" t="s">
        <v>3110</v>
      </c>
      <c r="Y306" s="11" t="s">
        <v>3960</v>
      </c>
      <c r="Z306" s="11" t="s">
        <v>2171</v>
      </c>
      <c r="AA306" s="9">
        <v>-10</v>
      </c>
      <c r="AB306" s="9">
        <v>1</v>
      </c>
      <c r="AC306" s="11"/>
      <c r="AD306" s="11" t="s">
        <v>2453</v>
      </c>
      <c r="AE306" s="11" t="s">
        <v>2462</v>
      </c>
      <c r="AF306" s="11" t="s">
        <v>2568</v>
      </c>
      <c r="AG306" s="11" t="s">
        <v>2606</v>
      </c>
      <c r="AH306" s="11" t="s">
        <v>2607</v>
      </c>
      <c r="AI306" s="11"/>
      <c r="AJ306" s="9">
        <v>1</v>
      </c>
      <c r="AK306" s="11" t="s">
        <v>2947</v>
      </c>
      <c r="AL306" s="11" t="s">
        <v>3107</v>
      </c>
      <c r="AM306" s="11"/>
      <c r="AN306" s="11" t="s">
        <v>2947</v>
      </c>
      <c r="AO306" s="11" t="s">
        <v>2171</v>
      </c>
      <c r="AP306" s="11"/>
      <c r="AQ306" s="12">
        <v>46226</v>
      </c>
      <c r="AR306" s="11" t="s">
        <v>3416</v>
      </c>
      <c r="AS306" s="11" t="s">
        <v>3829</v>
      </c>
      <c r="AT306" s="11" t="s">
        <v>3933</v>
      </c>
      <c r="AU306" s="11" t="s">
        <v>3933</v>
      </c>
      <c r="AV306" s="11" t="s">
        <v>3947</v>
      </c>
      <c r="AW306" s="11" t="s">
        <v>2568</v>
      </c>
      <c r="AX306" s="11" t="s">
        <v>2606</v>
      </c>
      <c r="AY306" s="11" t="s">
        <v>3950</v>
      </c>
      <c r="AZ306" s="11"/>
      <c r="BA306" s="11"/>
      <c r="BB306" s="11"/>
      <c r="BC306" s="9">
        <v>7177</v>
      </c>
      <c r="BD306" s="11" t="s">
        <v>3947</v>
      </c>
      <c r="BE306" s="9">
        <v>6541</v>
      </c>
      <c r="BF306" s="9">
        <v>1</v>
      </c>
      <c r="BG306" s="11" t="s">
        <v>3415</v>
      </c>
    </row>
    <row r="307" spans="1:59">
      <c r="A307" s="9">
        <v>135939</v>
      </c>
      <c r="B307" s="11" t="s">
        <v>4037</v>
      </c>
      <c r="C307" s="11" t="s">
        <v>4257</v>
      </c>
      <c r="D307" s="11" t="s">
        <v>1186</v>
      </c>
      <c r="E307" s="15">
        <v>5</v>
      </c>
      <c r="F307" s="11" t="s">
        <v>4235</v>
      </c>
      <c r="G307" s="9">
        <v>5333333.3333299998</v>
      </c>
      <c r="H307" s="15">
        <f t="shared" si="9"/>
        <v>1159.4202898543479</v>
      </c>
      <c r="I307" s="15">
        <f t="shared" si="10"/>
        <v>5797.1014492717395</v>
      </c>
      <c r="J307" s="15">
        <v>5797.1014492717395</v>
      </c>
      <c r="K307" s="15"/>
      <c r="L307" s="9"/>
      <c r="M307" s="9">
        <v>0</v>
      </c>
      <c r="N307" s="11" t="s">
        <v>3396</v>
      </c>
      <c r="O307" s="12">
        <v>46226</v>
      </c>
      <c r="P307" s="11" t="s">
        <v>3421</v>
      </c>
      <c r="Q307" s="11" t="s">
        <v>3952</v>
      </c>
      <c r="R307" s="11" t="s">
        <v>3952</v>
      </c>
      <c r="S307" s="11" t="s">
        <v>4215</v>
      </c>
      <c r="T307" s="9">
        <v>139208</v>
      </c>
      <c r="U307" s="9"/>
      <c r="V307" s="9"/>
      <c r="W307" s="11" t="s">
        <v>2464</v>
      </c>
      <c r="X307" s="11" t="s">
        <v>3108</v>
      </c>
      <c r="Y307" s="11" t="s">
        <v>3958</v>
      </c>
      <c r="Z307" s="11" t="s">
        <v>2136</v>
      </c>
      <c r="AA307" s="9">
        <v>20</v>
      </c>
      <c r="AB307" s="9">
        <v>1</v>
      </c>
      <c r="AC307" s="11"/>
      <c r="AD307" s="11" t="s">
        <v>2412</v>
      </c>
      <c r="AE307" s="11" t="s">
        <v>2462</v>
      </c>
      <c r="AF307" s="11" t="s">
        <v>2486</v>
      </c>
      <c r="AG307" s="11" t="s">
        <v>2591</v>
      </c>
      <c r="AH307" s="11" t="s">
        <v>2607</v>
      </c>
      <c r="AI307" s="11"/>
      <c r="AJ307" s="9">
        <v>5</v>
      </c>
      <c r="AK307" s="11" t="s">
        <v>2933</v>
      </c>
      <c r="AL307" s="11" t="s">
        <v>3107</v>
      </c>
      <c r="AM307" s="11"/>
      <c r="AN307" s="11" t="s">
        <v>2933</v>
      </c>
      <c r="AO307" s="11" t="s">
        <v>2136</v>
      </c>
      <c r="AP307" s="11"/>
      <c r="AQ307" s="12">
        <v>46226</v>
      </c>
      <c r="AR307" s="11" t="s">
        <v>3416</v>
      </c>
      <c r="AS307" s="11" t="s">
        <v>3828</v>
      </c>
      <c r="AT307" s="11" t="s">
        <v>3933</v>
      </c>
      <c r="AU307" s="11" t="s">
        <v>3934</v>
      </c>
      <c r="AV307" s="11" t="s">
        <v>3943</v>
      </c>
      <c r="AW307" s="11" t="s">
        <v>2486</v>
      </c>
      <c r="AX307" s="11" t="s">
        <v>2591</v>
      </c>
      <c r="AY307" s="11" t="s">
        <v>3948</v>
      </c>
      <c r="AZ307" s="11"/>
      <c r="BA307" s="11"/>
      <c r="BB307" s="11"/>
      <c r="BC307" s="9">
        <v>4155</v>
      </c>
      <c r="BD307" s="11" t="s">
        <v>3943</v>
      </c>
      <c r="BE307" s="9">
        <v>123</v>
      </c>
      <c r="BF307" s="9">
        <v>1</v>
      </c>
      <c r="BG307" s="11" t="s">
        <v>3423</v>
      </c>
    </row>
    <row r="308" spans="1:59">
      <c r="A308" s="9">
        <v>135938</v>
      </c>
      <c r="B308" s="11" t="s">
        <v>4122</v>
      </c>
      <c r="C308" s="11" t="s">
        <v>4244</v>
      </c>
      <c r="D308" s="11" t="s">
        <v>1181</v>
      </c>
      <c r="E308" s="15">
        <v>1</v>
      </c>
      <c r="F308" s="11" t="s">
        <v>4235</v>
      </c>
      <c r="G308" s="9">
        <v>325000</v>
      </c>
      <c r="H308" s="15">
        <f t="shared" si="9"/>
        <v>70.652173913043484</v>
      </c>
      <c r="I308" s="15">
        <f t="shared" si="10"/>
        <v>70.652173913043484</v>
      </c>
      <c r="J308" s="15">
        <v>70.652173913043484</v>
      </c>
      <c r="K308" s="15"/>
      <c r="L308" s="9"/>
      <c r="M308" s="9">
        <v>0</v>
      </c>
      <c r="N308" s="11" t="s">
        <v>3396</v>
      </c>
      <c r="O308" s="12">
        <v>46226</v>
      </c>
      <c r="P308" s="11" t="s">
        <v>3421</v>
      </c>
      <c r="Q308" s="11" t="s">
        <v>3952</v>
      </c>
      <c r="R308" s="11" t="s">
        <v>3952</v>
      </c>
      <c r="S308" s="11" t="s">
        <v>4212</v>
      </c>
      <c r="T308" s="9">
        <v>139091</v>
      </c>
      <c r="U308" s="9"/>
      <c r="V308" s="9"/>
      <c r="W308" s="11" t="s">
        <v>2464</v>
      </c>
      <c r="X308" s="11" t="s">
        <v>3108</v>
      </c>
      <c r="Y308" s="11" t="s">
        <v>3958</v>
      </c>
      <c r="Z308" s="11" t="s">
        <v>1921</v>
      </c>
      <c r="AA308" s="9">
        <v>0</v>
      </c>
      <c r="AB308" s="9">
        <v>12</v>
      </c>
      <c r="AC308" s="11"/>
      <c r="AD308" s="11" t="s">
        <v>2405</v>
      </c>
      <c r="AE308" s="11" t="s">
        <v>2462</v>
      </c>
      <c r="AF308" s="11" t="s">
        <v>2502</v>
      </c>
      <c r="AG308" s="11" t="s">
        <v>2584</v>
      </c>
      <c r="AH308" s="11" t="s">
        <v>2607</v>
      </c>
      <c r="AI308" s="11"/>
      <c r="AJ308" s="9">
        <v>1</v>
      </c>
      <c r="AK308" s="11" t="s">
        <v>1921</v>
      </c>
      <c r="AL308" s="11" t="s">
        <v>3107</v>
      </c>
      <c r="AM308" s="11"/>
      <c r="AN308" s="11" t="s">
        <v>3242</v>
      </c>
      <c r="AO308" s="11" t="s">
        <v>3242</v>
      </c>
      <c r="AP308" s="11" t="s">
        <v>3400</v>
      </c>
      <c r="AQ308" s="12">
        <v>46226</v>
      </c>
      <c r="AR308" s="11" t="s">
        <v>3416</v>
      </c>
      <c r="AS308" s="11" t="s">
        <v>3827</v>
      </c>
      <c r="AT308" s="11" t="s">
        <v>3933</v>
      </c>
      <c r="AU308" s="11" t="s">
        <v>3933</v>
      </c>
      <c r="AV308" s="11" t="s">
        <v>3939</v>
      </c>
      <c r="AW308" s="11" t="s">
        <v>2502</v>
      </c>
      <c r="AX308" s="11" t="s">
        <v>2584</v>
      </c>
      <c r="AY308" s="11" t="s">
        <v>3948</v>
      </c>
      <c r="AZ308" s="11"/>
      <c r="BA308" s="11"/>
      <c r="BB308" s="11"/>
      <c r="BC308" s="9">
        <v>14862</v>
      </c>
      <c r="BD308" s="11" t="s">
        <v>3939</v>
      </c>
      <c r="BE308" s="9">
        <v>2630</v>
      </c>
      <c r="BF308" s="9">
        <v>12</v>
      </c>
      <c r="BG308" s="11" t="s">
        <v>3412</v>
      </c>
    </row>
    <row r="309" spans="1:59">
      <c r="A309" s="9">
        <v>135938</v>
      </c>
      <c r="B309" s="11" t="s">
        <v>4122</v>
      </c>
      <c r="C309" s="11" t="s">
        <v>4244</v>
      </c>
      <c r="D309" s="11" t="s">
        <v>1182</v>
      </c>
      <c r="E309" s="15">
        <v>1</v>
      </c>
      <c r="F309" s="11" t="s">
        <v>4235</v>
      </c>
      <c r="G309" s="9">
        <v>325000</v>
      </c>
      <c r="H309" s="15">
        <f t="shared" si="9"/>
        <v>70.652173913043484</v>
      </c>
      <c r="I309" s="15">
        <f t="shared" si="10"/>
        <v>70.652173913043484</v>
      </c>
      <c r="J309" s="15">
        <v>70.652173913043484</v>
      </c>
      <c r="K309" s="15"/>
      <c r="L309" s="9"/>
      <c r="M309" s="9">
        <v>0</v>
      </c>
      <c r="N309" s="11" t="s">
        <v>3396</v>
      </c>
      <c r="O309" s="12">
        <v>46226</v>
      </c>
      <c r="P309" s="11" t="s">
        <v>3421</v>
      </c>
      <c r="Q309" s="11" t="s">
        <v>3952</v>
      </c>
      <c r="R309" s="11" t="s">
        <v>3952</v>
      </c>
      <c r="S309" s="11" t="s">
        <v>4212</v>
      </c>
      <c r="T309" s="9">
        <v>139091</v>
      </c>
      <c r="U309" s="9"/>
      <c r="V309" s="9"/>
      <c r="W309" s="11" t="s">
        <v>2464</v>
      </c>
      <c r="X309" s="11" t="s">
        <v>3108</v>
      </c>
      <c r="Y309" s="11" t="s">
        <v>3958</v>
      </c>
      <c r="Z309" s="11" t="s">
        <v>1921</v>
      </c>
      <c r="AA309" s="9">
        <v>0</v>
      </c>
      <c r="AB309" s="9">
        <v>13</v>
      </c>
      <c r="AC309" s="11"/>
      <c r="AD309" s="11" t="s">
        <v>2405</v>
      </c>
      <c r="AE309" s="11" t="s">
        <v>2462</v>
      </c>
      <c r="AF309" s="11" t="s">
        <v>2502</v>
      </c>
      <c r="AG309" s="11" t="s">
        <v>2584</v>
      </c>
      <c r="AH309" s="11" t="s">
        <v>2607</v>
      </c>
      <c r="AI309" s="11"/>
      <c r="AJ309" s="9">
        <v>1</v>
      </c>
      <c r="AK309" s="11" t="s">
        <v>1921</v>
      </c>
      <c r="AL309" s="11" t="s">
        <v>3107</v>
      </c>
      <c r="AM309" s="11"/>
      <c r="AN309" s="11" t="s">
        <v>3242</v>
      </c>
      <c r="AO309" s="11" t="s">
        <v>3242</v>
      </c>
      <c r="AP309" s="11" t="s">
        <v>3400</v>
      </c>
      <c r="AQ309" s="12">
        <v>46226</v>
      </c>
      <c r="AR309" s="11" t="s">
        <v>3416</v>
      </c>
      <c r="AS309" s="11" t="s">
        <v>3827</v>
      </c>
      <c r="AT309" s="11" t="s">
        <v>3933</v>
      </c>
      <c r="AU309" s="11" t="s">
        <v>3933</v>
      </c>
      <c r="AV309" s="11" t="s">
        <v>3939</v>
      </c>
      <c r="AW309" s="11" t="s">
        <v>2502</v>
      </c>
      <c r="AX309" s="11" t="s">
        <v>2584</v>
      </c>
      <c r="AY309" s="11" t="s">
        <v>3948</v>
      </c>
      <c r="AZ309" s="11"/>
      <c r="BA309" s="11"/>
      <c r="BB309" s="11"/>
      <c r="BC309" s="9">
        <v>14862</v>
      </c>
      <c r="BD309" s="11" t="s">
        <v>3939</v>
      </c>
      <c r="BE309" s="9">
        <v>2630</v>
      </c>
      <c r="BF309" s="9">
        <v>13</v>
      </c>
      <c r="BG309" s="11" t="s">
        <v>3412</v>
      </c>
    </row>
    <row r="310" spans="1:59">
      <c r="A310" s="9">
        <v>135938</v>
      </c>
      <c r="B310" s="11" t="s">
        <v>4122</v>
      </c>
      <c r="C310" s="11" t="s">
        <v>4244</v>
      </c>
      <c r="D310" s="11" t="s">
        <v>1183</v>
      </c>
      <c r="E310" s="15">
        <v>1</v>
      </c>
      <c r="F310" s="11" t="s">
        <v>4235</v>
      </c>
      <c r="G310" s="9">
        <v>325000</v>
      </c>
      <c r="H310" s="15">
        <f t="shared" si="9"/>
        <v>70.652173913043484</v>
      </c>
      <c r="I310" s="15">
        <f t="shared" si="10"/>
        <v>70.652173913043484</v>
      </c>
      <c r="J310" s="15">
        <v>70.652173913043484</v>
      </c>
      <c r="K310" s="15"/>
      <c r="L310" s="9"/>
      <c r="M310" s="9">
        <v>0</v>
      </c>
      <c r="N310" s="11" t="s">
        <v>3396</v>
      </c>
      <c r="O310" s="12">
        <v>46226</v>
      </c>
      <c r="P310" s="11" t="s">
        <v>3421</v>
      </c>
      <c r="Q310" s="11" t="s">
        <v>3952</v>
      </c>
      <c r="R310" s="11" t="s">
        <v>3952</v>
      </c>
      <c r="S310" s="11" t="s">
        <v>4212</v>
      </c>
      <c r="T310" s="9">
        <v>139091</v>
      </c>
      <c r="U310" s="9"/>
      <c r="V310" s="9"/>
      <c r="W310" s="11" t="s">
        <v>2464</v>
      </c>
      <c r="X310" s="11" t="s">
        <v>3108</v>
      </c>
      <c r="Y310" s="11" t="s">
        <v>3958</v>
      </c>
      <c r="Z310" s="11" t="s">
        <v>1921</v>
      </c>
      <c r="AA310" s="9">
        <v>0</v>
      </c>
      <c r="AB310" s="9">
        <v>14</v>
      </c>
      <c r="AC310" s="11"/>
      <c r="AD310" s="11" t="s">
        <v>2405</v>
      </c>
      <c r="AE310" s="11" t="s">
        <v>2462</v>
      </c>
      <c r="AF310" s="11" t="s">
        <v>2502</v>
      </c>
      <c r="AG310" s="11" t="s">
        <v>2584</v>
      </c>
      <c r="AH310" s="11" t="s">
        <v>2607</v>
      </c>
      <c r="AI310" s="11"/>
      <c r="AJ310" s="9">
        <v>1</v>
      </c>
      <c r="AK310" s="11" t="s">
        <v>1921</v>
      </c>
      <c r="AL310" s="11" t="s">
        <v>3107</v>
      </c>
      <c r="AM310" s="11"/>
      <c r="AN310" s="11" t="s">
        <v>3242</v>
      </c>
      <c r="AO310" s="11" t="s">
        <v>3242</v>
      </c>
      <c r="AP310" s="11" t="s">
        <v>3400</v>
      </c>
      <c r="AQ310" s="12">
        <v>46226</v>
      </c>
      <c r="AR310" s="11" t="s">
        <v>3416</v>
      </c>
      <c r="AS310" s="11" t="s">
        <v>3827</v>
      </c>
      <c r="AT310" s="11" t="s">
        <v>3933</v>
      </c>
      <c r="AU310" s="11" t="s">
        <v>3933</v>
      </c>
      <c r="AV310" s="11" t="s">
        <v>3939</v>
      </c>
      <c r="AW310" s="11" t="s">
        <v>2502</v>
      </c>
      <c r="AX310" s="11" t="s">
        <v>2584</v>
      </c>
      <c r="AY310" s="11" t="s">
        <v>3948</v>
      </c>
      <c r="AZ310" s="11"/>
      <c r="BA310" s="11"/>
      <c r="BB310" s="11"/>
      <c r="BC310" s="9">
        <v>14862</v>
      </c>
      <c r="BD310" s="11" t="s">
        <v>3939</v>
      </c>
      <c r="BE310" s="9">
        <v>2630</v>
      </c>
      <c r="BF310" s="9">
        <v>14</v>
      </c>
      <c r="BG310" s="11" t="s">
        <v>3412</v>
      </c>
    </row>
    <row r="311" spans="1:59">
      <c r="A311" s="9">
        <v>135938</v>
      </c>
      <c r="B311" s="11" t="s">
        <v>4122</v>
      </c>
      <c r="C311" s="11" t="s">
        <v>4244</v>
      </c>
      <c r="D311" s="11" t="s">
        <v>1184</v>
      </c>
      <c r="E311" s="15">
        <v>1</v>
      </c>
      <c r="F311" s="11" t="s">
        <v>4235</v>
      </c>
      <c r="G311" s="9">
        <v>325000</v>
      </c>
      <c r="H311" s="15">
        <f t="shared" si="9"/>
        <v>70.652173913043484</v>
      </c>
      <c r="I311" s="15">
        <f t="shared" si="10"/>
        <v>70.652173913043484</v>
      </c>
      <c r="J311" s="15">
        <v>70.652173913043484</v>
      </c>
      <c r="K311" s="15"/>
      <c r="L311" s="9"/>
      <c r="M311" s="9">
        <v>0</v>
      </c>
      <c r="N311" s="11" t="s">
        <v>3396</v>
      </c>
      <c r="O311" s="12">
        <v>46226</v>
      </c>
      <c r="P311" s="11" t="s">
        <v>3421</v>
      </c>
      <c r="Q311" s="11" t="s">
        <v>3952</v>
      </c>
      <c r="R311" s="11" t="s">
        <v>3952</v>
      </c>
      <c r="S311" s="11" t="s">
        <v>4212</v>
      </c>
      <c r="T311" s="9">
        <v>139091</v>
      </c>
      <c r="U311" s="9"/>
      <c r="V311" s="9"/>
      <c r="W311" s="11" t="s">
        <v>2464</v>
      </c>
      <c r="X311" s="11" t="s">
        <v>3108</v>
      </c>
      <c r="Y311" s="11" t="s">
        <v>3958</v>
      </c>
      <c r="Z311" s="11" t="s">
        <v>1921</v>
      </c>
      <c r="AA311" s="9">
        <v>0</v>
      </c>
      <c r="AB311" s="9">
        <v>15</v>
      </c>
      <c r="AC311" s="11"/>
      <c r="AD311" s="11" t="s">
        <v>2405</v>
      </c>
      <c r="AE311" s="11" t="s">
        <v>2462</v>
      </c>
      <c r="AF311" s="11" t="s">
        <v>2502</v>
      </c>
      <c r="AG311" s="11" t="s">
        <v>2584</v>
      </c>
      <c r="AH311" s="11" t="s">
        <v>2607</v>
      </c>
      <c r="AI311" s="11"/>
      <c r="AJ311" s="9">
        <v>1</v>
      </c>
      <c r="AK311" s="11" t="s">
        <v>1921</v>
      </c>
      <c r="AL311" s="11" t="s">
        <v>3107</v>
      </c>
      <c r="AM311" s="11"/>
      <c r="AN311" s="11" t="s">
        <v>3242</v>
      </c>
      <c r="AO311" s="11" t="s">
        <v>3242</v>
      </c>
      <c r="AP311" s="11" t="s">
        <v>3400</v>
      </c>
      <c r="AQ311" s="12">
        <v>46226</v>
      </c>
      <c r="AR311" s="11" t="s">
        <v>3416</v>
      </c>
      <c r="AS311" s="11" t="s">
        <v>3827</v>
      </c>
      <c r="AT311" s="11" t="s">
        <v>3933</v>
      </c>
      <c r="AU311" s="11" t="s">
        <v>3933</v>
      </c>
      <c r="AV311" s="11" t="s">
        <v>3939</v>
      </c>
      <c r="AW311" s="11" t="s">
        <v>2502</v>
      </c>
      <c r="AX311" s="11" t="s">
        <v>2584</v>
      </c>
      <c r="AY311" s="11" t="s">
        <v>3948</v>
      </c>
      <c r="AZ311" s="11"/>
      <c r="BA311" s="11"/>
      <c r="BB311" s="11"/>
      <c r="BC311" s="9">
        <v>14862</v>
      </c>
      <c r="BD311" s="11" t="s">
        <v>3939</v>
      </c>
      <c r="BE311" s="9">
        <v>2630</v>
      </c>
      <c r="BF311" s="9">
        <v>15</v>
      </c>
      <c r="BG311" s="11" t="s">
        <v>3412</v>
      </c>
    </row>
    <row r="312" spans="1:59">
      <c r="A312" s="9">
        <v>135938</v>
      </c>
      <c r="B312" s="11" t="s">
        <v>4122</v>
      </c>
      <c r="C312" s="11" t="s">
        <v>4244</v>
      </c>
      <c r="D312" s="11" t="s">
        <v>1170</v>
      </c>
      <c r="E312" s="15">
        <v>1</v>
      </c>
      <c r="F312" s="11" t="s">
        <v>4235</v>
      </c>
      <c r="G312" s="9">
        <v>425000</v>
      </c>
      <c r="H312" s="15">
        <f t="shared" si="9"/>
        <v>92.391304347826093</v>
      </c>
      <c r="I312" s="15">
        <f t="shared" si="10"/>
        <v>92.391304347826093</v>
      </c>
      <c r="J312" s="15">
        <v>92.391304347826093</v>
      </c>
      <c r="K312" s="15"/>
      <c r="L312" s="9"/>
      <c r="M312" s="9">
        <v>0</v>
      </c>
      <c r="N312" s="11" t="s">
        <v>3396</v>
      </c>
      <c r="O312" s="12">
        <v>46226</v>
      </c>
      <c r="P312" s="11" t="s">
        <v>3421</v>
      </c>
      <c r="Q312" s="11" t="s">
        <v>3952</v>
      </c>
      <c r="R312" s="11" t="s">
        <v>3952</v>
      </c>
      <c r="S312" s="11" t="s">
        <v>4212</v>
      </c>
      <c r="T312" s="9">
        <v>139091</v>
      </c>
      <c r="U312" s="9"/>
      <c r="V312" s="9"/>
      <c r="W312" s="11" t="s">
        <v>2464</v>
      </c>
      <c r="X312" s="11" t="s">
        <v>3108</v>
      </c>
      <c r="Y312" s="11" t="s">
        <v>3958</v>
      </c>
      <c r="Z312" s="11" t="s">
        <v>1922</v>
      </c>
      <c r="AA312" s="9">
        <v>0</v>
      </c>
      <c r="AB312" s="9">
        <v>1</v>
      </c>
      <c r="AC312" s="11"/>
      <c r="AD312" s="11" t="s">
        <v>2405</v>
      </c>
      <c r="AE312" s="11" t="s">
        <v>2462</v>
      </c>
      <c r="AF312" s="11" t="s">
        <v>2502</v>
      </c>
      <c r="AG312" s="11" t="s">
        <v>2584</v>
      </c>
      <c r="AH312" s="11" t="s">
        <v>2607</v>
      </c>
      <c r="AI312" s="11"/>
      <c r="AJ312" s="9">
        <v>1</v>
      </c>
      <c r="AK312" s="11" t="s">
        <v>1922</v>
      </c>
      <c r="AL312" s="11" t="s">
        <v>3107</v>
      </c>
      <c r="AM312" s="11"/>
      <c r="AN312" s="11" t="s">
        <v>3242</v>
      </c>
      <c r="AO312" s="11" t="s">
        <v>3242</v>
      </c>
      <c r="AP312" s="11" t="s">
        <v>3400</v>
      </c>
      <c r="AQ312" s="12">
        <v>46226</v>
      </c>
      <c r="AR312" s="11" t="s">
        <v>3416</v>
      </c>
      <c r="AS312" s="11" t="s">
        <v>3827</v>
      </c>
      <c r="AT312" s="11" t="s">
        <v>3933</v>
      </c>
      <c r="AU312" s="11" t="s">
        <v>3933</v>
      </c>
      <c r="AV312" s="11" t="s">
        <v>3939</v>
      </c>
      <c r="AW312" s="11" t="s">
        <v>2502</v>
      </c>
      <c r="AX312" s="11" t="s">
        <v>2584</v>
      </c>
      <c r="AY312" s="11" t="s">
        <v>3948</v>
      </c>
      <c r="AZ312" s="11"/>
      <c r="BA312" s="11"/>
      <c r="BB312" s="11"/>
      <c r="BC312" s="9">
        <v>14862</v>
      </c>
      <c r="BD312" s="11" t="s">
        <v>3939</v>
      </c>
      <c r="BE312" s="9">
        <v>2630</v>
      </c>
      <c r="BF312" s="9">
        <v>1</v>
      </c>
      <c r="BG312" s="11" t="s">
        <v>3412</v>
      </c>
    </row>
    <row r="313" spans="1:59">
      <c r="A313" s="9">
        <v>135938</v>
      </c>
      <c r="B313" s="11" t="s">
        <v>4122</v>
      </c>
      <c r="C313" s="11" t="s">
        <v>4244</v>
      </c>
      <c r="D313" s="11" t="s">
        <v>1172</v>
      </c>
      <c r="E313" s="15">
        <v>1</v>
      </c>
      <c r="F313" s="11" t="s">
        <v>4235</v>
      </c>
      <c r="G313" s="9">
        <v>425000</v>
      </c>
      <c r="H313" s="15">
        <f t="shared" si="9"/>
        <v>92.391304347826093</v>
      </c>
      <c r="I313" s="15">
        <f t="shared" si="10"/>
        <v>92.391304347826093</v>
      </c>
      <c r="J313" s="15">
        <v>92.391304347826093</v>
      </c>
      <c r="K313" s="15"/>
      <c r="L313" s="9"/>
      <c r="M313" s="9">
        <v>0</v>
      </c>
      <c r="N313" s="11" t="s">
        <v>3396</v>
      </c>
      <c r="O313" s="12">
        <v>46226</v>
      </c>
      <c r="P313" s="11" t="s">
        <v>3421</v>
      </c>
      <c r="Q313" s="11" t="s">
        <v>3952</v>
      </c>
      <c r="R313" s="11" t="s">
        <v>3952</v>
      </c>
      <c r="S313" s="11" t="s">
        <v>4212</v>
      </c>
      <c r="T313" s="9">
        <v>139091</v>
      </c>
      <c r="U313" s="9"/>
      <c r="V313" s="9"/>
      <c r="W313" s="11" t="s">
        <v>2464</v>
      </c>
      <c r="X313" s="11" t="s">
        <v>3108</v>
      </c>
      <c r="Y313" s="11" t="s">
        <v>3958</v>
      </c>
      <c r="Z313" s="11" t="s">
        <v>1922</v>
      </c>
      <c r="AA313" s="9">
        <v>0</v>
      </c>
      <c r="AB313" s="9">
        <v>3</v>
      </c>
      <c r="AC313" s="11"/>
      <c r="AD313" s="11" t="s">
        <v>2405</v>
      </c>
      <c r="AE313" s="11" t="s">
        <v>2462</v>
      </c>
      <c r="AF313" s="11" t="s">
        <v>2502</v>
      </c>
      <c r="AG313" s="11" t="s">
        <v>2584</v>
      </c>
      <c r="AH313" s="11" t="s">
        <v>2607</v>
      </c>
      <c r="AI313" s="11"/>
      <c r="AJ313" s="9">
        <v>1</v>
      </c>
      <c r="AK313" s="11" t="s">
        <v>1922</v>
      </c>
      <c r="AL313" s="11" t="s">
        <v>3107</v>
      </c>
      <c r="AM313" s="11"/>
      <c r="AN313" s="11" t="s">
        <v>3242</v>
      </c>
      <c r="AO313" s="11" t="s">
        <v>3242</v>
      </c>
      <c r="AP313" s="11" t="s">
        <v>3400</v>
      </c>
      <c r="AQ313" s="12">
        <v>46226</v>
      </c>
      <c r="AR313" s="11" t="s">
        <v>3416</v>
      </c>
      <c r="AS313" s="11" t="s">
        <v>3827</v>
      </c>
      <c r="AT313" s="11" t="s">
        <v>3933</v>
      </c>
      <c r="AU313" s="11" t="s">
        <v>3933</v>
      </c>
      <c r="AV313" s="11" t="s">
        <v>3939</v>
      </c>
      <c r="AW313" s="11" t="s">
        <v>2502</v>
      </c>
      <c r="AX313" s="11" t="s">
        <v>2584</v>
      </c>
      <c r="AY313" s="11" t="s">
        <v>3948</v>
      </c>
      <c r="AZ313" s="11"/>
      <c r="BA313" s="11"/>
      <c r="BB313" s="11"/>
      <c r="BC313" s="9">
        <v>14862</v>
      </c>
      <c r="BD313" s="11" t="s">
        <v>3939</v>
      </c>
      <c r="BE313" s="9">
        <v>2630</v>
      </c>
      <c r="BF313" s="9">
        <v>3</v>
      </c>
      <c r="BG313" s="11" t="s">
        <v>3412</v>
      </c>
    </row>
    <row r="314" spans="1:59">
      <c r="A314" s="9">
        <v>135938</v>
      </c>
      <c r="B314" s="11" t="s">
        <v>4122</v>
      </c>
      <c r="C314" s="11" t="s">
        <v>4244</v>
      </c>
      <c r="D314" s="11" t="s">
        <v>1176</v>
      </c>
      <c r="E314" s="15">
        <v>1</v>
      </c>
      <c r="F314" s="11" t="s">
        <v>4235</v>
      </c>
      <c r="G314" s="9">
        <v>425000</v>
      </c>
      <c r="H314" s="15">
        <f t="shared" si="9"/>
        <v>92.391304347826093</v>
      </c>
      <c r="I314" s="15">
        <f t="shared" si="10"/>
        <v>92.391304347826093</v>
      </c>
      <c r="J314" s="15">
        <v>92.391304347826093</v>
      </c>
      <c r="K314" s="15"/>
      <c r="L314" s="9"/>
      <c r="M314" s="9">
        <v>0</v>
      </c>
      <c r="N314" s="11" t="s">
        <v>3396</v>
      </c>
      <c r="O314" s="12">
        <v>46226</v>
      </c>
      <c r="P314" s="11" t="s">
        <v>3421</v>
      </c>
      <c r="Q314" s="11" t="s">
        <v>3952</v>
      </c>
      <c r="R314" s="11" t="s">
        <v>3952</v>
      </c>
      <c r="S314" s="11" t="s">
        <v>4212</v>
      </c>
      <c r="T314" s="9">
        <v>139091</v>
      </c>
      <c r="U314" s="9"/>
      <c r="V314" s="9"/>
      <c r="W314" s="11" t="s">
        <v>2464</v>
      </c>
      <c r="X314" s="11" t="s">
        <v>3108</v>
      </c>
      <c r="Y314" s="11" t="s">
        <v>3958</v>
      </c>
      <c r="Z314" s="11" t="s">
        <v>1922</v>
      </c>
      <c r="AA314" s="9">
        <v>0</v>
      </c>
      <c r="AB314" s="9">
        <v>7</v>
      </c>
      <c r="AC314" s="11"/>
      <c r="AD314" s="11" t="s">
        <v>2405</v>
      </c>
      <c r="AE314" s="11" t="s">
        <v>2462</v>
      </c>
      <c r="AF314" s="11" t="s">
        <v>2502</v>
      </c>
      <c r="AG314" s="11" t="s">
        <v>2584</v>
      </c>
      <c r="AH314" s="11" t="s">
        <v>2607</v>
      </c>
      <c r="AI314" s="11"/>
      <c r="AJ314" s="9">
        <v>1</v>
      </c>
      <c r="AK314" s="11" t="s">
        <v>1922</v>
      </c>
      <c r="AL314" s="11" t="s">
        <v>3107</v>
      </c>
      <c r="AM314" s="11"/>
      <c r="AN314" s="11" t="s">
        <v>3242</v>
      </c>
      <c r="AO314" s="11" t="s">
        <v>3242</v>
      </c>
      <c r="AP314" s="11" t="s">
        <v>3400</v>
      </c>
      <c r="AQ314" s="12">
        <v>46226</v>
      </c>
      <c r="AR314" s="11" t="s">
        <v>3416</v>
      </c>
      <c r="AS314" s="11" t="s">
        <v>3827</v>
      </c>
      <c r="AT314" s="11" t="s">
        <v>3933</v>
      </c>
      <c r="AU314" s="11" t="s">
        <v>3933</v>
      </c>
      <c r="AV314" s="11" t="s">
        <v>3939</v>
      </c>
      <c r="AW314" s="11" t="s">
        <v>2502</v>
      </c>
      <c r="AX314" s="11" t="s">
        <v>2584</v>
      </c>
      <c r="AY314" s="11" t="s">
        <v>3948</v>
      </c>
      <c r="AZ314" s="11"/>
      <c r="BA314" s="11"/>
      <c r="BB314" s="11"/>
      <c r="BC314" s="9">
        <v>14862</v>
      </c>
      <c r="BD314" s="11" t="s">
        <v>3939</v>
      </c>
      <c r="BE314" s="9">
        <v>2630</v>
      </c>
      <c r="BF314" s="9">
        <v>7</v>
      </c>
      <c r="BG314" s="11" t="s">
        <v>3412</v>
      </c>
    </row>
    <row r="315" spans="1:59">
      <c r="A315" s="9">
        <v>135938</v>
      </c>
      <c r="B315" s="11" t="s">
        <v>4122</v>
      </c>
      <c r="C315" s="11" t="s">
        <v>4244</v>
      </c>
      <c r="D315" s="11" t="s">
        <v>1178</v>
      </c>
      <c r="E315" s="15">
        <v>1</v>
      </c>
      <c r="F315" s="11" t="s">
        <v>4235</v>
      </c>
      <c r="G315" s="9">
        <v>425000</v>
      </c>
      <c r="H315" s="15">
        <f t="shared" si="9"/>
        <v>92.391304347826093</v>
      </c>
      <c r="I315" s="15">
        <f t="shared" si="10"/>
        <v>92.391304347826093</v>
      </c>
      <c r="J315" s="15">
        <v>92.391304347826093</v>
      </c>
      <c r="K315" s="15"/>
      <c r="L315" s="9"/>
      <c r="M315" s="9">
        <v>0</v>
      </c>
      <c r="N315" s="11" t="s">
        <v>3396</v>
      </c>
      <c r="O315" s="12">
        <v>46226</v>
      </c>
      <c r="P315" s="11" t="s">
        <v>3421</v>
      </c>
      <c r="Q315" s="11" t="s">
        <v>3952</v>
      </c>
      <c r="R315" s="11" t="s">
        <v>3952</v>
      </c>
      <c r="S315" s="11" t="s">
        <v>4212</v>
      </c>
      <c r="T315" s="9">
        <v>139091</v>
      </c>
      <c r="U315" s="9"/>
      <c r="V315" s="9"/>
      <c r="W315" s="11" t="s">
        <v>2464</v>
      </c>
      <c r="X315" s="11" t="s">
        <v>3108</v>
      </c>
      <c r="Y315" s="11" t="s">
        <v>3958</v>
      </c>
      <c r="Z315" s="11" t="s">
        <v>1922</v>
      </c>
      <c r="AA315" s="9">
        <v>0</v>
      </c>
      <c r="AB315" s="9">
        <v>9</v>
      </c>
      <c r="AC315" s="11"/>
      <c r="AD315" s="11" t="s">
        <v>2405</v>
      </c>
      <c r="AE315" s="11" t="s">
        <v>2462</v>
      </c>
      <c r="AF315" s="11" t="s">
        <v>2502</v>
      </c>
      <c r="AG315" s="11" t="s">
        <v>2584</v>
      </c>
      <c r="AH315" s="11" t="s">
        <v>2607</v>
      </c>
      <c r="AI315" s="11"/>
      <c r="AJ315" s="9">
        <v>1</v>
      </c>
      <c r="AK315" s="11" t="s">
        <v>1922</v>
      </c>
      <c r="AL315" s="11" t="s">
        <v>3107</v>
      </c>
      <c r="AM315" s="11"/>
      <c r="AN315" s="11" t="s">
        <v>3242</v>
      </c>
      <c r="AO315" s="11" t="s">
        <v>3242</v>
      </c>
      <c r="AP315" s="11" t="s">
        <v>3400</v>
      </c>
      <c r="AQ315" s="12">
        <v>46226</v>
      </c>
      <c r="AR315" s="11" t="s">
        <v>3416</v>
      </c>
      <c r="AS315" s="11" t="s">
        <v>3827</v>
      </c>
      <c r="AT315" s="11" t="s">
        <v>3933</v>
      </c>
      <c r="AU315" s="11" t="s">
        <v>3933</v>
      </c>
      <c r="AV315" s="11" t="s">
        <v>3939</v>
      </c>
      <c r="AW315" s="11" t="s">
        <v>2502</v>
      </c>
      <c r="AX315" s="11" t="s">
        <v>2584</v>
      </c>
      <c r="AY315" s="11" t="s">
        <v>3948</v>
      </c>
      <c r="AZ315" s="11"/>
      <c r="BA315" s="11"/>
      <c r="BB315" s="11"/>
      <c r="BC315" s="9">
        <v>14862</v>
      </c>
      <c r="BD315" s="11" t="s">
        <v>3939</v>
      </c>
      <c r="BE315" s="9">
        <v>2630</v>
      </c>
      <c r="BF315" s="9">
        <v>9</v>
      </c>
      <c r="BG315" s="11" t="s">
        <v>3412</v>
      </c>
    </row>
    <row r="316" spans="1:59">
      <c r="A316" s="9">
        <v>135938</v>
      </c>
      <c r="B316" s="11" t="s">
        <v>4122</v>
      </c>
      <c r="C316" s="11" t="s">
        <v>4244</v>
      </c>
      <c r="D316" s="11" t="s">
        <v>1179</v>
      </c>
      <c r="E316" s="15">
        <v>1</v>
      </c>
      <c r="F316" s="11" t="s">
        <v>4235</v>
      </c>
      <c r="G316" s="9">
        <v>425000</v>
      </c>
      <c r="H316" s="15">
        <f t="shared" si="9"/>
        <v>92.391304347826093</v>
      </c>
      <c r="I316" s="15">
        <f t="shared" si="10"/>
        <v>92.391304347826093</v>
      </c>
      <c r="J316" s="15">
        <v>92.391304347826093</v>
      </c>
      <c r="K316" s="15"/>
      <c r="L316" s="9"/>
      <c r="M316" s="9">
        <v>0</v>
      </c>
      <c r="N316" s="11" t="s">
        <v>3396</v>
      </c>
      <c r="O316" s="12">
        <v>46226</v>
      </c>
      <c r="P316" s="11" t="s">
        <v>3421</v>
      </c>
      <c r="Q316" s="11" t="s">
        <v>3952</v>
      </c>
      <c r="R316" s="11" t="s">
        <v>3952</v>
      </c>
      <c r="S316" s="11" t="s">
        <v>4212</v>
      </c>
      <c r="T316" s="9">
        <v>139091</v>
      </c>
      <c r="U316" s="9"/>
      <c r="V316" s="9"/>
      <c r="W316" s="11" t="s">
        <v>2464</v>
      </c>
      <c r="X316" s="11" t="s">
        <v>3108</v>
      </c>
      <c r="Y316" s="11" t="s">
        <v>3958</v>
      </c>
      <c r="Z316" s="11" t="s">
        <v>1922</v>
      </c>
      <c r="AA316" s="9">
        <v>0</v>
      </c>
      <c r="AB316" s="9">
        <v>10</v>
      </c>
      <c r="AC316" s="11"/>
      <c r="AD316" s="11" t="s">
        <v>2405</v>
      </c>
      <c r="AE316" s="11" t="s">
        <v>2462</v>
      </c>
      <c r="AF316" s="11" t="s">
        <v>2502</v>
      </c>
      <c r="AG316" s="11" t="s">
        <v>2584</v>
      </c>
      <c r="AH316" s="11" t="s">
        <v>2607</v>
      </c>
      <c r="AI316" s="11"/>
      <c r="AJ316" s="9">
        <v>1</v>
      </c>
      <c r="AK316" s="11" t="s">
        <v>1922</v>
      </c>
      <c r="AL316" s="11" t="s">
        <v>3107</v>
      </c>
      <c r="AM316" s="11"/>
      <c r="AN316" s="11" t="s">
        <v>3242</v>
      </c>
      <c r="AO316" s="11" t="s">
        <v>3242</v>
      </c>
      <c r="AP316" s="11" t="s">
        <v>3400</v>
      </c>
      <c r="AQ316" s="12">
        <v>46226</v>
      </c>
      <c r="AR316" s="11" t="s">
        <v>3416</v>
      </c>
      <c r="AS316" s="11" t="s">
        <v>3827</v>
      </c>
      <c r="AT316" s="11" t="s">
        <v>3933</v>
      </c>
      <c r="AU316" s="11" t="s">
        <v>3933</v>
      </c>
      <c r="AV316" s="11" t="s">
        <v>3939</v>
      </c>
      <c r="AW316" s="11" t="s">
        <v>2502</v>
      </c>
      <c r="AX316" s="11" t="s">
        <v>2584</v>
      </c>
      <c r="AY316" s="11" t="s">
        <v>3948</v>
      </c>
      <c r="AZ316" s="11"/>
      <c r="BA316" s="11"/>
      <c r="BB316" s="11"/>
      <c r="BC316" s="9">
        <v>14862</v>
      </c>
      <c r="BD316" s="11" t="s">
        <v>3939</v>
      </c>
      <c r="BE316" s="9">
        <v>2630</v>
      </c>
      <c r="BF316" s="9">
        <v>10</v>
      </c>
      <c r="BG316" s="11" t="s">
        <v>3412</v>
      </c>
    </row>
    <row r="317" spans="1:59">
      <c r="A317" s="9">
        <v>135938</v>
      </c>
      <c r="B317" s="11" t="s">
        <v>4122</v>
      </c>
      <c r="C317" s="11" t="s">
        <v>4244</v>
      </c>
      <c r="D317" s="11" t="s">
        <v>1174</v>
      </c>
      <c r="E317" s="15">
        <v>1</v>
      </c>
      <c r="F317" s="11" t="s">
        <v>4235</v>
      </c>
      <c r="G317" s="9">
        <v>500000</v>
      </c>
      <c r="H317" s="15">
        <f t="shared" si="9"/>
        <v>108.69565217391305</v>
      </c>
      <c r="I317" s="15">
        <f t="shared" si="10"/>
        <v>108.69565217391305</v>
      </c>
      <c r="J317" s="15">
        <v>108.69565217391305</v>
      </c>
      <c r="K317" s="15"/>
      <c r="L317" s="9"/>
      <c r="M317" s="9">
        <v>0</v>
      </c>
      <c r="N317" s="11" t="s">
        <v>3396</v>
      </c>
      <c r="O317" s="12">
        <v>46226</v>
      </c>
      <c r="P317" s="11" t="s">
        <v>3421</v>
      </c>
      <c r="Q317" s="11" t="s">
        <v>3952</v>
      </c>
      <c r="R317" s="11" t="s">
        <v>3952</v>
      </c>
      <c r="S317" s="11" t="s">
        <v>4212</v>
      </c>
      <c r="T317" s="9">
        <v>139091</v>
      </c>
      <c r="U317" s="9"/>
      <c r="V317" s="9"/>
      <c r="W317" s="11" t="s">
        <v>2464</v>
      </c>
      <c r="X317" s="11" t="s">
        <v>3108</v>
      </c>
      <c r="Y317" s="11" t="s">
        <v>3958</v>
      </c>
      <c r="Z317" s="11" t="s">
        <v>1760</v>
      </c>
      <c r="AA317" s="9">
        <v>0</v>
      </c>
      <c r="AB317" s="9">
        <v>5</v>
      </c>
      <c r="AC317" s="11"/>
      <c r="AD317" s="11" t="s">
        <v>2405</v>
      </c>
      <c r="AE317" s="11" t="s">
        <v>2462</v>
      </c>
      <c r="AF317" s="11" t="s">
        <v>2502</v>
      </c>
      <c r="AG317" s="11" t="s">
        <v>2584</v>
      </c>
      <c r="AH317" s="11" t="s">
        <v>2607</v>
      </c>
      <c r="AI317" s="11"/>
      <c r="AJ317" s="9">
        <v>1</v>
      </c>
      <c r="AK317" s="11" t="s">
        <v>1760</v>
      </c>
      <c r="AL317" s="11" t="s">
        <v>3107</v>
      </c>
      <c r="AM317" s="11"/>
      <c r="AN317" s="11" t="s">
        <v>3242</v>
      </c>
      <c r="AO317" s="11" t="s">
        <v>3242</v>
      </c>
      <c r="AP317" s="11" t="s">
        <v>3400</v>
      </c>
      <c r="AQ317" s="12">
        <v>46226</v>
      </c>
      <c r="AR317" s="11" t="s">
        <v>3416</v>
      </c>
      <c r="AS317" s="11" t="s">
        <v>3827</v>
      </c>
      <c r="AT317" s="11" t="s">
        <v>3933</v>
      </c>
      <c r="AU317" s="11" t="s">
        <v>3933</v>
      </c>
      <c r="AV317" s="11" t="s">
        <v>3939</v>
      </c>
      <c r="AW317" s="11" t="s">
        <v>2502</v>
      </c>
      <c r="AX317" s="11" t="s">
        <v>2584</v>
      </c>
      <c r="AY317" s="11" t="s">
        <v>3948</v>
      </c>
      <c r="AZ317" s="11"/>
      <c r="BA317" s="11"/>
      <c r="BB317" s="11"/>
      <c r="BC317" s="9">
        <v>14862</v>
      </c>
      <c r="BD317" s="11" t="s">
        <v>3939</v>
      </c>
      <c r="BE317" s="9">
        <v>2630</v>
      </c>
      <c r="BF317" s="9">
        <v>5</v>
      </c>
      <c r="BG317" s="11" t="s">
        <v>3412</v>
      </c>
    </row>
    <row r="318" spans="1:59">
      <c r="A318" s="9">
        <v>135938</v>
      </c>
      <c r="B318" s="11" t="s">
        <v>4122</v>
      </c>
      <c r="C318" s="11" t="s">
        <v>4244</v>
      </c>
      <c r="D318" s="11" t="s">
        <v>1175</v>
      </c>
      <c r="E318" s="15">
        <v>1</v>
      </c>
      <c r="F318" s="11" t="s">
        <v>4235</v>
      </c>
      <c r="G318" s="9">
        <v>500000</v>
      </c>
      <c r="H318" s="15">
        <f t="shared" si="9"/>
        <v>108.69565217391305</v>
      </c>
      <c r="I318" s="15">
        <f t="shared" si="10"/>
        <v>108.69565217391305</v>
      </c>
      <c r="J318" s="15">
        <v>108.69565217391305</v>
      </c>
      <c r="K318" s="15"/>
      <c r="L318" s="9"/>
      <c r="M318" s="9">
        <v>0</v>
      </c>
      <c r="N318" s="11" t="s">
        <v>3396</v>
      </c>
      <c r="O318" s="12">
        <v>46226</v>
      </c>
      <c r="P318" s="11" t="s">
        <v>3421</v>
      </c>
      <c r="Q318" s="11" t="s">
        <v>3952</v>
      </c>
      <c r="R318" s="11" t="s">
        <v>3952</v>
      </c>
      <c r="S318" s="11" t="s">
        <v>4212</v>
      </c>
      <c r="T318" s="9">
        <v>139091</v>
      </c>
      <c r="U318" s="9"/>
      <c r="V318" s="9"/>
      <c r="W318" s="11" t="s">
        <v>2464</v>
      </c>
      <c r="X318" s="11" t="s">
        <v>3108</v>
      </c>
      <c r="Y318" s="11" t="s">
        <v>3958</v>
      </c>
      <c r="Z318" s="11" t="s">
        <v>1760</v>
      </c>
      <c r="AA318" s="9">
        <v>0</v>
      </c>
      <c r="AB318" s="9">
        <v>6</v>
      </c>
      <c r="AC318" s="11"/>
      <c r="AD318" s="11" t="s">
        <v>2405</v>
      </c>
      <c r="AE318" s="11" t="s">
        <v>2462</v>
      </c>
      <c r="AF318" s="11" t="s">
        <v>2502</v>
      </c>
      <c r="AG318" s="11" t="s">
        <v>2584</v>
      </c>
      <c r="AH318" s="11" t="s">
        <v>2607</v>
      </c>
      <c r="AI318" s="11"/>
      <c r="AJ318" s="9">
        <v>1</v>
      </c>
      <c r="AK318" s="11" t="s">
        <v>1760</v>
      </c>
      <c r="AL318" s="11" t="s">
        <v>3107</v>
      </c>
      <c r="AM318" s="11"/>
      <c r="AN318" s="11" t="s">
        <v>3242</v>
      </c>
      <c r="AO318" s="11" t="s">
        <v>3242</v>
      </c>
      <c r="AP318" s="11" t="s">
        <v>3400</v>
      </c>
      <c r="AQ318" s="12">
        <v>46226</v>
      </c>
      <c r="AR318" s="11" t="s">
        <v>3416</v>
      </c>
      <c r="AS318" s="11" t="s">
        <v>3827</v>
      </c>
      <c r="AT318" s="11" t="s">
        <v>3933</v>
      </c>
      <c r="AU318" s="11" t="s">
        <v>3933</v>
      </c>
      <c r="AV318" s="11" t="s">
        <v>3939</v>
      </c>
      <c r="AW318" s="11" t="s">
        <v>2502</v>
      </c>
      <c r="AX318" s="11" t="s">
        <v>2584</v>
      </c>
      <c r="AY318" s="11" t="s">
        <v>3948</v>
      </c>
      <c r="AZ318" s="11"/>
      <c r="BA318" s="11"/>
      <c r="BB318" s="11"/>
      <c r="BC318" s="9">
        <v>14862</v>
      </c>
      <c r="BD318" s="11" t="s">
        <v>3939</v>
      </c>
      <c r="BE318" s="9">
        <v>2630</v>
      </c>
      <c r="BF318" s="9">
        <v>6</v>
      </c>
      <c r="BG318" s="11" t="s">
        <v>3412</v>
      </c>
    </row>
    <row r="319" spans="1:59">
      <c r="A319" s="9">
        <v>135938</v>
      </c>
      <c r="B319" s="11" t="s">
        <v>4122</v>
      </c>
      <c r="C319" s="11" t="s">
        <v>4244</v>
      </c>
      <c r="D319" s="11" t="s">
        <v>1177</v>
      </c>
      <c r="E319" s="15">
        <v>1</v>
      </c>
      <c r="F319" s="11" t="s">
        <v>4235</v>
      </c>
      <c r="G319" s="9">
        <v>500000</v>
      </c>
      <c r="H319" s="15">
        <f t="shared" si="9"/>
        <v>108.69565217391305</v>
      </c>
      <c r="I319" s="15">
        <f t="shared" si="10"/>
        <v>108.69565217391305</v>
      </c>
      <c r="J319" s="15">
        <v>108.69565217391305</v>
      </c>
      <c r="K319" s="15"/>
      <c r="L319" s="9"/>
      <c r="M319" s="9">
        <v>0</v>
      </c>
      <c r="N319" s="11" t="s">
        <v>3396</v>
      </c>
      <c r="O319" s="12">
        <v>46226</v>
      </c>
      <c r="P319" s="11" t="s">
        <v>3421</v>
      </c>
      <c r="Q319" s="11" t="s">
        <v>3952</v>
      </c>
      <c r="R319" s="11" t="s">
        <v>3952</v>
      </c>
      <c r="S319" s="11" t="s">
        <v>4212</v>
      </c>
      <c r="T319" s="9">
        <v>139091</v>
      </c>
      <c r="U319" s="9"/>
      <c r="V319" s="9"/>
      <c r="W319" s="11" t="s">
        <v>2464</v>
      </c>
      <c r="X319" s="11" t="s">
        <v>3108</v>
      </c>
      <c r="Y319" s="11" t="s">
        <v>3958</v>
      </c>
      <c r="Z319" s="11" t="s">
        <v>1760</v>
      </c>
      <c r="AA319" s="9">
        <v>0</v>
      </c>
      <c r="AB319" s="9">
        <v>8</v>
      </c>
      <c r="AC319" s="11"/>
      <c r="AD319" s="11" t="s">
        <v>2405</v>
      </c>
      <c r="AE319" s="11" t="s">
        <v>2462</v>
      </c>
      <c r="AF319" s="11" t="s">
        <v>2502</v>
      </c>
      <c r="AG319" s="11" t="s">
        <v>2584</v>
      </c>
      <c r="AH319" s="11" t="s">
        <v>2607</v>
      </c>
      <c r="AI319" s="11"/>
      <c r="AJ319" s="9">
        <v>1</v>
      </c>
      <c r="AK319" s="11" t="s">
        <v>1760</v>
      </c>
      <c r="AL319" s="11" t="s">
        <v>3107</v>
      </c>
      <c r="AM319" s="11"/>
      <c r="AN319" s="11" t="s">
        <v>3242</v>
      </c>
      <c r="AO319" s="11" t="s">
        <v>3242</v>
      </c>
      <c r="AP319" s="11" t="s">
        <v>3400</v>
      </c>
      <c r="AQ319" s="12">
        <v>46226</v>
      </c>
      <c r="AR319" s="11" t="s">
        <v>3416</v>
      </c>
      <c r="AS319" s="11" t="s">
        <v>3827</v>
      </c>
      <c r="AT319" s="11" t="s">
        <v>3933</v>
      </c>
      <c r="AU319" s="11" t="s">
        <v>3933</v>
      </c>
      <c r="AV319" s="11" t="s">
        <v>3939</v>
      </c>
      <c r="AW319" s="11" t="s">
        <v>2502</v>
      </c>
      <c r="AX319" s="11" t="s">
        <v>2584</v>
      </c>
      <c r="AY319" s="11" t="s">
        <v>3948</v>
      </c>
      <c r="AZ319" s="11"/>
      <c r="BA319" s="11"/>
      <c r="BB319" s="11"/>
      <c r="BC319" s="9">
        <v>14862</v>
      </c>
      <c r="BD319" s="11" t="s">
        <v>3939</v>
      </c>
      <c r="BE319" s="9">
        <v>2630</v>
      </c>
      <c r="BF319" s="9">
        <v>8</v>
      </c>
      <c r="BG319" s="11" t="s">
        <v>3412</v>
      </c>
    </row>
    <row r="320" spans="1:59">
      <c r="A320" s="9">
        <v>135938</v>
      </c>
      <c r="B320" s="11" t="s">
        <v>4122</v>
      </c>
      <c r="C320" s="11" t="s">
        <v>4244</v>
      </c>
      <c r="D320" s="11" t="s">
        <v>1180</v>
      </c>
      <c r="E320" s="15">
        <v>1</v>
      </c>
      <c r="F320" s="11" t="s">
        <v>4235</v>
      </c>
      <c r="G320" s="9">
        <v>500000</v>
      </c>
      <c r="H320" s="15">
        <f t="shared" si="9"/>
        <v>108.69565217391305</v>
      </c>
      <c r="I320" s="15">
        <f t="shared" si="10"/>
        <v>108.69565217391305</v>
      </c>
      <c r="J320" s="15">
        <v>108.69565217391305</v>
      </c>
      <c r="K320" s="15"/>
      <c r="L320" s="9"/>
      <c r="M320" s="9">
        <v>0</v>
      </c>
      <c r="N320" s="11" t="s">
        <v>3396</v>
      </c>
      <c r="O320" s="12">
        <v>46226</v>
      </c>
      <c r="P320" s="11" t="s">
        <v>3421</v>
      </c>
      <c r="Q320" s="11" t="s">
        <v>3952</v>
      </c>
      <c r="R320" s="11" t="s">
        <v>3952</v>
      </c>
      <c r="S320" s="11" t="s">
        <v>4212</v>
      </c>
      <c r="T320" s="9">
        <v>139091</v>
      </c>
      <c r="U320" s="9"/>
      <c r="V320" s="9"/>
      <c r="W320" s="11" t="s">
        <v>2464</v>
      </c>
      <c r="X320" s="11" t="s">
        <v>3108</v>
      </c>
      <c r="Y320" s="11" t="s">
        <v>3958</v>
      </c>
      <c r="Z320" s="11" t="s">
        <v>1760</v>
      </c>
      <c r="AA320" s="9">
        <v>0</v>
      </c>
      <c r="AB320" s="9">
        <v>11</v>
      </c>
      <c r="AC320" s="11"/>
      <c r="AD320" s="11" t="s">
        <v>2405</v>
      </c>
      <c r="AE320" s="11" t="s">
        <v>2462</v>
      </c>
      <c r="AF320" s="11" t="s">
        <v>2502</v>
      </c>
      <c r="AG320" s="11" t="s">
        <v>2584</v>
      </c>
      <c r="AH320" s="11" t="s">
        <v>2607</v>
      </c>
      <c r="AI320" s="11"/>
      <c r="AJ320" s="9">
        <v>1</v>
      </c>
      <c r="AK320" s="11" t="s">
        <v>1760</v>
      </c>
      <c r="AL320" s="11" t="s">
        <v>3107</v>
      </c>
      <c r="AM320" s="11"/>
      <c r="AN320" s="11" t="s">
        <v>3242</v>
      </c>
      <c r="AO320" s="11" t="s">
        <v>3242</v>
      </c>
      <c r="AP320" s="11" t="s">
        <v>3400</v>
      </c>
      <c r="AQ320" s="12">
        <v>46226</v>
      </c>
      <c r="AR320" s="11" t="s">
        <v>3416</v>
      </c>
      <c r="AS320" s="11" t="s">
        <v>3827</v>
      </c>
      <c r="AT320" s="11" t="s">
        <v>3933</v>
      </c>
      <c r="AU320" s="11" t="s">
        <v>3933</v>
      </c>
      <c r="AV320" s="11" t="s">
        <v>3939</v>
      </c>
      <c r="AW320" s="11" t="s">
        <v>2502</v>
      </c>
      <c r="AX320" s="11" t="s">
        <v>2584</v>
      </c>
      <c r="AY320" s="11" t="s">
        <v>3948</v>
      </c>
      <c r="AZ320" s="11"/>
      <c r="BA320" s="11"/>
      <c r="BB320" s="11"/>
      <c r="BC320" s="9">
        <v>14862</v>
      </c>
      <c r="BD320" s="11" t="s">
        <v>3939</v>
      </c>
      <c r="BE320" s="9">
        <v>2630</v>
      </c>
      <c r="BF320" s="9">
        <v>11</v>
      </c>
      <c r="BG320" s="11" t="s">
        <v>3412</v>
      </c>
    </row>
    <row r="321" spans="1:59">
      <c r="A321" s="9">
        <v>135938</v>
      </c>
      <c r="B321" s="11" t="s">
        <v>4122</v>
      </c>
      <c r="C321" s="11" t="s">
        <v>4244</v>
      </c>
      <c r="D321" s="11" t="s">
        <v>1185</v>
      </c>
      <c r="E321" s="15">
        <v>1</v>
      </c>
      <c r="F321" s="11" t="s">
        <v>4235</v>
      </c>
      <c r="G321" s="9">
        <v>500000</v>
      </c>
      <c r="H321" s="15">
        <f t="shared" si="9"/>
        <v>108.69565217391305</v>
      </c>
      <c r="I321" s="15">
        <f t="shared" si="10"/>
        <v>108.69565217391305</v>
      </c>
      <c r="J321" s="15">
        <v>108.69565217391305</v>
      </c>
      <c r="K321" s="15"/>
      <c r="L321" s="9"/>
      <c r="M321" s="9">
        <v>0</v>
      </c>
      <c r="N321" s="11" t="s">
        <v>3396</v>
      </c>
      <c r="O321" s="12">
        <v>46226</v>
      </c>
      <c r="P321" s="11" t="s">
        <v>3421</v>
      </c>
      <c r="Q321" s="11" t="s">
        <v>3952</v>
      </c>
      <c r="R321" s="11" t="s">
        <v>3952</v>
      </c>
      <c r="S321" s="11" t="s">
        <v>4212</v>
      </c>
      <c r="T321" s="9">
        <v>139091</v>
      </c>
      <c r="U321" s="9"/>
      <c r="V321" s="9"/>
      <c r="W321" s="11" t="s">
        <v>2464</v>
      </c>
      <c r="X321" s="11" t="s">
        <v>3108</v>
      </c>
      <c r="Y321" s="11" t="s">
        <v>3958</v>
      </c>
      <c r="Z321" s="11" t="s">
        <v>1760</v>
      </c>
      <c r="AA321" s="9">
        <v>0</v>
      </c>
      <c r="AB321" s="9">
        <v>16</v>
      </c>
      <c r="AC321" s="11"/>
      <c r="AD321" s="11" t="s">
        <v>2405</v>
      </c>
      <c r="AE321" s="11" t="s">
        <v>2462</v>
      </c>
      <c r="AF321" s="11" t="s">
        <v>2502</v>
      </c>
      <c r="AG321" s="11" t="s">
        <v>2584</v>
      </c>
      <c r="AH321" s="11" t="s">
        <v>2607</v>
      </c>
      <c r="AI321" s="11"/>
      <c r="AJ321" s="9">
        <v>1</v>
      </c>
      <c r="AK321" s="11" t="s">
        <v>1760</v>
      </c>
      <c r="AL321" s="11" t="s">
        <v>3107</v>
      </c>
      <c r="AM321" s="11"/>
      <c r="AN321" s="11" t="s">
        <v>3242</v>
      </c>
      <c r="AO321" s="11" t="s">
        <v>3242</v>
      </c>
      <c r="AP321" s="11" t="s">
        <v>3400</v>
      </c>
      <c r="AQ321" s="12">
        <v>46226</v>
      </c>
      <c r="AR321" s="11" t="s">
        <v>3416</v>
      </c>
      <c r="AS321" s="11" t="s">
        <v>3827</v>
      </c>
      <c r="AT321" s="11" t="s">
        <v>3933</v>
      </c>
      <c r="AU321" s="11" t="s">
        <v>3933</v>
      </c>
      <c r="AV321" s="11" t="s">
        <v>3939</v>
      </c>
      <c r="AW321" s="11" t="s">
        <v>2502</v>
      </c>
      <c r="AX321" s="11" t="s">
        <v>2584</v>
      </c>
      <c r="AY321" s="11" t="s">
        <v>3948</v>
      </c>
      <c r="AZ321" s="11"/>
      <c r="BA321" s="11"/>
      <c r="BB321" s="11"/>
      <c r="BC321" s="9">
        <v>14862</v>
      </c>
      <c r="BD321" s="11" t="s">
        <v>3939</v>
      </c>
      <c r="BE321" s="9">
        <v>2630</v>
      </c>
      <c r="BF321" s="9">
        <v>16</v>
      </c>
      <c r="BG321" s="11" t="s">
        <v>3412</v>
      </c>
    </row>
    <row r="322" spans="1:59">
      <c r="A322" s="9">
        <v>135938</v>
      </c>
      <c r="B322" s="11" t="s">
        <v>4122</v>
      </c>
      <c r="C322" s="11" t="s">
        <v>4244</v>
      </c>
      <c r="D322" s="11" t="s">
        <v>1171</v>
      </c>
      <c r="E322" s="15">
        <v>1</v>
      </c>
      <c r="F322" s="11" t="s">
        <v>4235</v>
      </c>
      <c r="G322" s="9">
        <v>3500000</v>
      </c>
      <c r="H322" s="15">
        <f t="shared" ref="H322:H385" si="11">IF(N322="USD",G322,IF(N322="MGA",G322/4600,IF(N322="EUR",G322*1.17,IF(N322="GBP",G322*1.35,""))))</f>
        <v>760.86956521739125</v>
      </c>
      <c r="I322" s="15">
        <f t="shared" ref="I322:I385" si="12">H322*E322</f>
        <v>760.86956521739125</v>
      </c>
      <c r="J322" s="15">
        <v>760.86956521739125</v>
      </c>
      <c r="K322" s="15"/>
      <c r="L322" s="9"/>
      <c r="M322" s="9">
        <v>0</v>
      </c>
      <c r="N322" s="11" t="s">
        <v>3396</v>
      </c>
      <c r="O322" s="12">
        <v>46226</v>
      </c>
      <c r="P322" s="11" t="s">
        <v>3421</v>
      </c>
      <c r="Q322" s="11" t="s">
        <v>3952</v>
      </c>
      <c r="R322" s="11" t="s">
        <v>3952</v>
      </c>
      <c r="S322" s="11" t="s">
        <v>4212</v>
      </c>
      <c r="T322" s="9">
        <v>139091</v>
      </c>
      <c r="U322" s="9"/>
      <c r="V322" s="9"/>
      <c r="W322" s="11" t="s">
        <v>2464</v>
      </c>
      <c r="X322" s="11" t="s">
        <v>3108</v>
      </c>
      <c r="Y322" s="11" t="s">
        <v>3958</v>
      </c>
      <c r="Z322" s="11" t="s">
        <v>2170</v>
      </c>
      <c r="AA322" s="9">
        <v>0</v>
      </c>
      <c r="AB322" s="9">
        <v>2</v>
      </c>
      <c r="AC322" s="11"/>
      <c r="AD322" s="11" t="s">
        <v>2405</v>
      </c>
      <c r="AE322" s="11" t="s">
        <v>2462</v>
      </c>
      <c r="AF322" s="11" t="s">
        <v>2502</v>
      </c>
      <c r="AG322" s="11" t="s">
        <v>2584</v>
      </c>
      <c r="AH322" s="11" t="s">
        <v>2607</v>
      </c>
      <c r="AI322" s="11"/>
      <c r="AJ322" s="9">
        <v>1</v>
      </c>
      <c r="AK322" s="11" t="s">
        <v>2170</v>
      </c>
      <c r="AL322" s="11" t="s">
        <v>3107</v>
      </c>
      <c r="AM322" s="11"/>
      <c r="AN322" s="11" t="s">
        <v>3242</v>
      </c>
      <c r="AO322" s="11" t="s">
        <v>3242</v>
      </c>
      <c r="AP322" s="11" t="s">
        <v>3400</v>
      </c>
      <c r="AQ322" s="12">
        <v>46226</v>
      </c>
      <c r="AR322" s="11" t="s">
        <v>3416</v>
      </c>
      <c r="AS322" s="11" t="s">
        <v>3827</v>
      </c>
      <c r="AT322" s="11" t="s">
        <v>3933</v>
      </c>
      <c r="AU322" s="11" t="s">
        <v>3933</v>
      </c>
      <c r="AV322" s="11" t="s">
        <v>3939</v>
      </c>
      <c r="AW322" s="11" t="s">
        <v>2502</v>
      </c>
      <c r="AX322" s="11" t="s">
        <v>2584</v>
      </c>
      <c r="AY322" s="11" t="s">
        <v>3948</v>
      </c>
      <c r="AZ322" s="11"/>
      <c r="BA322" s="11"/>
      <c r="BB322" s="11"/>
      <c r="BC322" s="9">
        <v>14862</v>
      </c>
      <c r="BD322" s="11" t="s">
        <v>3939</v>
      </c>
      <c r="BE322" s="9">
        <v>2630</v>
      </c>
      <c r="BF322" s="9">
        <v>2</v>
      </c>
      <c r="BG322" s="11" t="s">
        <v>3412</v>
      </c>
    </row>
    <row r="323" spans="1:59">
      <c r="A323" s="9">
        <v>135938</v>
      </c>
      <c r="B323" s="11" t="s">
        <v>4122</v>
      </c>
      <c r="C323" s="11" t="s">
        <v>4244</v>
      </c>
      <c r="D323" s="11" t="s">
        <v>1173</v>
      </c>
      <c r="E323" s="15">
        <v>1</v>
      </c>
      <c r="F323" s="11" t="s">
        <v>4235</v>
      </c>
      <c r="G323" s="9">
        <v>3500000</v>
      </c>
      <c r="H323" s="15">
        <f t="shared" si="11"/>
        <v>760.86956521739125</v>
      </c>
      <c r="I323" s="15">
        <f t="shared" si="12"/>
        <v>760.86956521739125</v>
      </c>
      <c r="J323" s="15">
        <v>760.86956521739125</v>
      </c>
      <c r="K323" s="15"/>
      <c r="L323" s="9"/>
      <c r="M323" s="9">
        <v>0</v>
      </c>
      <c r="N323" s="11" t="s">
        <v>3396</v>
      </c>
      <c r="O323" s="12">
        <v>46226</v>
      </c>
      <c r="P323" s="11" t="s">
        <v>3421</v>
      </c>
      <c r="Q323" s="11" t="s">
        <v>3952</v>
      </c>
      <c r="R323" s="11" t="s">
        <v>3952</v>
      </c>
      <c r="S323" s="11" t="s">
        <v>4212</v>
      </c>
      <c r="T323" s="9">
        <v>139091</v>
      </c>
      <c r="U323" s="9"/>
      <c r="V323" s="9"/>
      <c r="W323" s="11" t="s">
        <v>2464</v>
      </c>
      <c r="X323" s="11" t="s">
        <v>3108</v>
      </c>
      <c r="Y323" s="11" t="s">
        <v>3958</v>
      </c>
      <c r="Z323" s="11" t="s">
        <v>2170</v>
      </c>
      <c r="AA323" s="9">
        <v>0</v>
      </c>
      <c r="AB323" s="9">
        <v>4</v>
      </c>
      <c r="AC323" s="11"/>
      <c r="AD323" s="11" t="s">
        <v>2405</v>
      </c>
      <c r="AE323" s="11" t="s">
        <v>2462</v>
      </c>
      <c r="AF323" s="11" t="s">
        <v>2502</v>
      </c>
      <c r="AG323" s="11" t="s">
        <v>2584</v>
      </c>
      <c r="AH323" s="11" t="s">
        <v>2607</v>
      </c>
      <c r="AI323" s="11"/>
      <c r="AJ323" s="9">
        <v>1</v>
      </c>
      <c r="AK323" s="11" t="s">
        <v>2170</v>
      </c>
      <c r="AL323" s="11" t="s">
        <v>3107</v>
      </c>
      <c r="AM323" s="11"/>
      <c r="AN323" s="11" t="s">
        <v>3242</v>
      </c>
      <c r="AO323" s="11" t="s">
        <v>3242</v>
      </c>
      <c r="AP323" s="11" t="s">
        <v>3400</v>
      </c>
      <c r="AQ323" s="12">
        <v>46226</v>
      </c>
      <c r="AR323" s="11" t="s">
        <v>3416</v>
      </c>
      <c r="AS323" s="11" t="s">
        <v>3827</v>
      </c>
      <c r="AT323" s="11" t="s">
        <v>3933</v>
      </c>
      <c r="AU323" s="11" t="s">
        <v>3933</v>
      </c>
      <c r="AV323" s="11" t="s">
        <v>3939</v>
      </c>
      <c r="AW323" s="11" t="s">
        <v>2502</v>
      </c>
      <c r="AX323" s="11" t="s">
        <v>2584</v>
      </c>
      <c r="AY323" s="11" t="s">
        <v>3948</v>
      </c>
      <c r="AZ323" s="11"/>
      <c r="BA323" s="11"/>
      <c r="BB323" s="11"/>
      <c r="BC323" s="9">
        <v>14862</v>
      </c>
      <c r="BD323" s="11" t="s">
        <v>3939</v>
      </c>
      <c r="BE323" s="9">
        <v>2630</v>
      </c>
      <c r="BF323" s="9">
        <v>4</v>
      </c>
      <c r="BG323" s="11" t="s">
        <v>3412</v>
      </c>
    </row>
    <row r="324" spans="1:59">
      <c r="A324" s="9">
        <v>135937</v>
      </c>
      <c r="B324" s="11" t="s">
        <v>4171</v>
      </c>
      <c r="C324" s="11" t="s">
        <v>4244</v>
      </c>
      <c r="D324" s="11" t="s">
        <v>1169</v>
      </c>
      <c r="E324" s="15">
        <v>1</v>
      </c>
      <c r="F324" s="11" t="s">
        <v>4235</v>
      </c>
      <c r="G324" s="9">
        <v>730000</v>
      </c>
      <c r="H324" s="15">
        <f t="shared" si="11"/>
        <v>158.69565217391303</v>
      </c>
      <c r="I324" s="15">
        <f t="shared" si="12"/>
        <v>158.69565217391303</v>
      </c>
      <c r="J324" s="15">
        <v>158.69565217391303</v>
      </c>
      <c r="K324" s="15"/>
      <c r="L324" s="9"/>
      <c r="M324" s="9">
        <v>0</v>
      </c>
      <c r="N324" s="11" t="s">
        <v>3396</v>
      </c>
      <c r="O324" s="12">
        <v>46226</v>
      </c>
      <c r="P324" s="11" t="s">
        <v>3421</v>
      </c>
      <c r="Q324" s="11" t="s">
        <v>3952</v>
      </c>
      <c r="R324" s="11" t="s">
        <v>3952</v>
      </c>
      <c r="S324" s="11" t="s">
        <v>4212</v>
      </c>
      <c r="T324" s="9">
        <v>139096</v>
      </c>
      <c r="U324" s="9"/>
      <c r="V324" s="9"/>
      <c r="W324" s="11" t="s">
        <v>2464</v>
      </c>
      <c r="X324" s="11" t="s">
        <v>3108</v>
      </c>
      <c r="Y324" s="11" t="s">
        <v>3958</v>
      </c>
      <c r="Z324" s="11" t="s">
        <v>2169</v>
      </c>
      <c r="AA324" s="9">
        <v>0</v>
      </c>
      <c r="AB324" s="9">
        <v>1</v>
      </c>
      <c r="AC324" s="11"/>
      <c r="AD324" s="11" t="s">
        <v>2405</v>
      </c>
      <c r="AE324" s="11" t="s">
        <v>2462</v>
      </c>
      <c r="AF324" s="11" t="s">
        <v>2470</v>
      </c>
      <c r="AG324" s="11" t="s">
        <v>2581</v>
      </c>
      <c r="AH324" s="11" t="s">
        <v>2607</v>
      </c>
      <c r="AI324" s="11"/>
      <c r="AJ324" s="9">
        <v>1</v>
      </c>
      <c r="AK324" s="11" t="s">
        <v>2169</v>
      </c>
      <c r="AL324" s="11" t="s">
        <v>3107</v>
      </c>
      <c r="AM324" s="11"/>
      <c r="AN324" s="11" t="s">
        <v>2169</v>
      </c>
      <c r="AO324" s="11" t="s">
        <v>2169</v>
      </c>
      <c r="AP324" s="11"/>
      <c r="AQ324" s="12">
        <v>46226</v>
      </c>
      <c r="AR324" s="11" t="s">
        <v>3416</v>
      </c>
      <c r="AS324" s="11" t="s">
        <v>3826</v>
      </c>
      <c r="AT324" s="11" t="s">
        <v>3933</v>
      </c>
      <c r="AU324" s="11" t="s">
        <v>3933</v>
      </c>
      <c r="AV324" s="11" t="s">
        <v>3936</v>
      </c>
      <c r="AW324" s="11" t="s">
        <v>2470</v>
      </c>
      <c r="AX324" s="11" t="s">
        <v>2581</v>
      </c>
      <c r="AY324" s="11" t="s">
        <v>3948</v>
      </c>
      <c r="AZ324" s="11"/>
      <c r="BA324" s="11"/>
      <c r="BB324" s="11"/>
      <c r="BC324" s="9">
        <v>14862</v>
      </c>
      <c r="BD324" s="11" t="s">
        <v>3936</v>
      </c>
      <c r="BE324" s="9">
        <v>2536</v>
      </c>
      <c r="BF324" s="9">
        <v>1</v>
      </c>
      <c r="BG324" s="11" t="s">
        <v>3412</v>
      </c>
    </row>
    <row r="325" spans="1:59">
      <c r="A325" s="9">
        <v>135936</v>
      </c>
      <c r="B325" s="11" t="s">
        <v>4002</v>
      </c>
      <c r="C325" s="11" t="s">
        <v>4271</v>
      </c>
      <c r="D325" s="11" t="s">
        <v>1168</v>
      </c>
      <c r="E325" s="15">
        <v>1</v>
      </c>
      <c r="F325" s="11" t="s">
        <v>4235</v>
      </c>
      <c r="G325" s="9">
        <v>902000</v>
      </c>
      <c r="H325" s="15">
        <f t="shared" si="11"/>
        <v>196.08695652173913</v>
      </c>
      <c r="I325" s="15">
        <f t="shared" si="12"/>
        <v>196.08695652173913</v>
      </c>
      <c r="J325" s="15">
        <v>196.08695652173913</v>
      </c>
      <c r="K325" s="15"/>
      <c r="L325" s="9"/>
      <c r="M325" s="9">
        <v>0</v>
      </c>
      <c r="N325" s="11" t="s">
        <v>3396</v>
      </c>
      <c r="O325" s="12">
        <v>46226</v>
      </c>
      <c r="P325" s="11" t="s">
        <v>3421</v>
      </c>
      <c r="Q325" s="11" t="s">
        <v>3952</v>
      </c>
      <c r="R325" s="11" t="s">
        <v>3952</v>
      </c>
      <c r="S325" s="11" t="s">
        <v>4212</v>
      </c>
      <c r="T325" s="9">
        <v>139101</v>
      </c>
      <c r="U325" s="9"/>
      <c r="V325" s="9"/>
      <c r="W325" s="11" t="s">
        <v>2464</v>
      </c>
      <c r="X325" s="11" t="s">
        <v>3108</v>
      </c>
      <c r="Y325" s="11" t="s">
        <v>3958</v>
      </c>
      <c r="Z325" s="11" t="s">
        <v>2168</v>
      </c>
      <c r="AA325" s="9">
        <v>0</v>
      </c>
      <c r="AB325" s="9">
        <v>1</v>
      </c>
      <c r="AC325" s="11"/>
      <c r="AD325" s="11" t="s">
        <v>2405</v>
      </c>
      <c r="AE325" s="11" t="s">
        <v>2462</v>
      </c>
      <c r="AF325" s="11" t="s">
        <v>2496</v>
      </c>
      <c r="AG325" s="11" t="s">
        <v>2581</v>
      </c>
      <c r="AH325" s="11" t="s">
        <v>2607</v>
      </c>
      <c r="AI325" s="11"/>
      <c r="AJ325" s="9">
        <v>1</v>
      </c>
      <c r="AK325" s="11" t="s">
        <v>2168</v>
      </c>
      <c r="AL325" s="11" t="s">
        <v>3107</v>
      </c>
      <c r="AM325" s="11"/>
      <c r="AN325" s="11" t="s">
        <v>2168</v>
      </c>
      <c r="AO325" s="11" t="s">
        <v>2168</v>
      </c>
      <c r="AP325" s="11" t="s">
        <v>3400</v>
      </c>
      <c r="AQ325" s="12">
        <v>46226</v>
      </c>
      <c r="AR325" s="11" t="s">
        <v>3416</v>
      </c>
      <c r="AS325" s="11" t="s">
        <v>3825</v>
      </c>
      <c r="AT325" s="11" t="s">
        <v>3933</v>
      </c>
      <c r="AU325" s="11" t="s">
        <v>3933</v>
      </c>
      <c r="AV325" s="11" t="s">
        <v>3936</v>
      </c>
      <c r="AW325" s="11" t="s">
        <v>2496</v>
      </c>
      <c r="AX325" s="11" t="s">
        <v>2581</v>
      </c>
      <c r="AY325" s="11" t="s">
        <v>3948</v>
      </c>
      <c r="AZ325" s="11"/>
      <c r="BA325" s="11"/>
      <c r="BB325" s="11"/>
      <c r="BC325" s="9">
        <v>1264</v>
      </c>
      <c r="BD325" s="11" t="s">
        <v>3936</v>
      </c>
      <c r="BE325" s="9">
        <v>723</v>
      </c>
      <c r="BF325" s="9">
        <v>1</v>
      </c>
      <c r="BG325" s="11" t="s">
        <v>3412</v>
      </c>
    </row>
    <row r="326" spans="1:59" ht="57">
      <c r="A326" s="9">
        <v>135935</v>
      </c>
      <c r="B326" s="11" t="s">
        <v>4037</v>
      </c>
      <c r="C326" s="11" t="s">
        <v>4257</v>
      </c>
      <c r="D326" s="13" t="s">
        <v>1167</v>
      </c>
      <c r="E326" s="15">
        <v>4</v>
      </c>
      <c r="F326" s="11" t="s">
        <v>4235</v>
      </c>
      <c r="G326" s="9">
        <v>5333333.3333299998</v>
      </c>
      <c r="H326" s="15">
        <f t="shared" si="11"/>
        <v>1159.4202898543479</v>
      </c>
      <c r="I326" s="15">
        <f t="shared" si="12"/>
        <v>4637.6811594173914</v>
      </c>
      <c r="J326" s="15">
        <v>4637.6811594173914</v>
      </c>
      <c r="K326" s="15"/>
      <c r="L326" s="9"/>
      <c r="M326" s="9">
        <v>0</v>
      </c>
      <c r="N326" s="11" t="s">
        <v>3396</v>
      </c>
      <c r="O326" s="12">
        <v>46226</v>
      </c>
      <c r="P326" s="11" t="s">
        <v>3421</v>
      </c>
      <c r="Q326" s="11" t="s">
        <v>3952</v>
      </c>
      <c r="R326" s="11" t="s">
        <v>3952</v>
      </c>
      <c r="S326" s="11" t="s">
        <v>4212</v>
      </c>
      <c r="T326" s="9">
        <v>139138</v>
      </c>
      <c r="U326" s="9"/>
      <c r="V326" s="9"/>
      <c r="W326" s="11" t="s">
        <v>2464</v>
      </c>
      <c r="X326" s="11" t="s">
        <v>3108</v>
      </c>
      <c r="Y326" s="11" t="s">
        <v>3958</v>
      </c>
      <c r="Z326" s="11" t="s">
        <v>2167</v>
      </c>
      <c r="AA326" s="9">
        <v>20</v>
      </c>
      <c r="AB326" s="9">
        <v>1</v>
      </c>
      <c r="AC326" s="11"/>
      <c r="AD326" s="11" t="s">
        <v>2412</v>
      </c>
      <c r="AE326" s="11" t="s">
        <v>2462</v>
      </c>
      <c r="AF326" s="11" t="s">
        <v>2486</v>
      </c>
      <c r="AG326" s="11" t="s">
        <v>2591</v>
      </c>
      <c r="AH326" s="11" t="s">
        <v>2607</v>
      </c>
      <c r="AI326" s="11"/>
      <c r="AJ326" s="9">
        <v>4</v>
      </c>
      <c r="AK326" s="11" t="s">
        <v>2946</v>
      </c>
      <c r="AL326" s="11" t="s">
        <v>3107</v>
      </c>
      <c r="AM326" s="11"/>
      <c r="AN326" s="11" t="s">
        <v>2946</v>
      </c>
      <c r="AO326" s="11" t="s">
        <v>2167</v>
      </c>
      <c r="AP326" s="11"/>
      <c r="AQ326" s="12">
        <v>46226</v>
      </c>
      <c r="AR326" s="11" t="s">
        <v>3416</v>
      </c>
      <c r="AS326" s="11" t="s">
        <v>3824</v>
      </c>
      <c r="AT326" s="11" t="s">
        <v>3933</v>
      </c>
      <c r="AU326" s="11" t="s">
        <v>3934</v>
      </c>
      <c r="AV326" s="11" t="s">
        <v>3943</v>
      </c>
      <c r="AW326" s="11" t="s">
        <v>2486</v>
      </c>
      <c r="AX326" s="11" t="s">
        <v>2591</v>
      </c>
      <c r="AY326" s="11" t="s">
        <v>3948</v>
      </c>
      <c r="AZ326" s="11"/>
      <c r="BA326" s="11"/>
      <c r="BB326" s="11"/>
      <c r="BC326" s="9">
        <v>4155</v>
      </c>
      <c r="BD326" s="11" t="s">
        <v>3943</v>
      </c>
      <c r="BE326" s="9">
        <v>123</v>
      </c>
      <c r="BF326" s="9">
        <v>1</v>
      </c>
      <c r="BG326" s="11" t="s">
        <v>3420</v>
      </c>
    </row>
    <row r="327" spans="1:59">
      <c r="A327" s="9">
        <v>135934</v>
      </c>
      <c r="B327" s="11" t="s">
        <v>4008</v>
      </c>
      <c r="C327" s="11" t="s">
        <v>4257</v>
      </c>
      <c r="D327" s="11" t="s">
        <v>1166</v>
      </c>
      <c r="E327" s="15">
        <v>1</v>
      </c>
      <c r="F327" s="11" t="s">
        <v>4235</v>
      </c>
      <c r="G327" s="9">
        <v>7491667</v>
      </c>
      <c r="H327" s="15">
        <f t="shared" si="11"/>
        <v>1628.6232608695652</v>
      </c>
      <c r="I327" s="15">
        <f t="shared" si="12"/>
        <v>1628.6232608695652</v>
      </c>
      <c r="J327" s="15">
        <v>1628.6232608695652</v>
      </c>
      <c r="K327" s="15"/>
      <c r="L327" s="9"/>
      <c r="M327" s="9">
        <v>0</v>
      </c>
      <c r="N327" s="11" t="s">
        <v>3396</v>
      </c>
      <c r="O327" s="12">
        <v>46226</v>
      </c>
      <c r="P327" s="11" t="s">
        <v>3421</v>
      </c>
      <c r="Q327" s="11" t="s">
        <v>3952</v>
      </c>
      <c r="R327" s="11" t="s">
        <v>3952</v>
      </c>
      <c r="S327" s="11" t="s">
        <v>4212</v>
      </c>
      <c r="T327" s="9">
        <v>139139</v>
      </c>
      <c r="U327" s="9"/>
      <c r="V327" s="9"/>
      <c r="W327" s="11" t="s">
        <v>2464</v>
      </c>
      <c r="X327" s="11" t="s">
        <v>3108</v>
      </c>
      <c r="Y327" s="11" t="s">
        <v>3958</v>
      </c>
      <c r="Z327" s="11" t="s">
        <v>2166</v>
      </c>
      <c r="AA327" s="9">
        <v>20</v>
      </c>
      <c r="AB327" s="9">
        <v>1</v>
      </c>
      <c r="AC327" s="11"/>
      <c r="AD327" s="11" t="s">
        <v>2412</v>
      </c>
      <c r="AE327" s="11" t="s">
        <v>2462</v>
      </c>
      <c r="AF327" s="11" t="s">
        <v>2486</v>
      </c>
      <c r="AG327" s="11" t="s">
        <v>2591</v>
      </c>
      <c r="AH327" s="11" t="s">
        <v>2607</v>
      </c>
      <c r="AI327" s="11"/>
      <c r="AJ327" s="9">
        <v>1</v>
      </c>
      <c r="AK327" s="11" t="s">
        <v>2945</v>
      </c>
      <c r="AL327" s="11" t="s">
        <v>3107</v>
      </c>
      <c r="AM327" s="11"/>
      <c r="AN327" s="11" t="s">
        <v>2945</v>
      </c>
      <c r="AO327" s="11" t="s">
        <v>2166</v>
      </c>
      <c r="AP327" s="11" t="s">
        <v>3400</v>
      </c>
      <c r="AQ327" s="12">
        <v>46226</v>
      </c>
      <c r="AR327" s="11" t="s">
        <v>3416</v>
      </c>
      <c r="AS327" s="11" t="s">
        <v>3823</v>
      </c>
      <c r="AT327" s="11" t="s">
        <v>3933</v>
      </c>
      <c r="AU327" s="11" t="s">
        <v>3934</v>
      </c>
      <c r="AV327" s="11" t="s">
        <v>3943</v>
      </c>
      <c r="AW327" s="11" t="s">
        <v>2486</v>
      </c>
      <c r="AX327" s="11" t="s">
        <v>2591</v>
      </c>
      <c r="AY327" s="11" t="s">
        <v>3948</v>
      </c>
      <c r="AZ327" s="11"/>
      <c r="BA327" s="11"/>
      <c r="BB327" s="11"/>
      <c r="BC327" s="9">
        <v>4155</v>
      </c>
      <c r="BD327" s="11" t="s">
        <v>3943</v>
      </c>
      <c r="BE327" s="9">
        <v>1184</v>
      </c>
      <c r="BF327" s="9">
        <v>1</v>
      </c>
      <c r="BG327" s="11" t="s">
        <v>3420</v>
      </c>
    </row>
    <row r="328" spans="1:59">
      <c r="A328" s="9">
        <v>135933</v>
      </c>
      <c r="B328" s="11" t="s">
        <v>4050</v>
      </c>
      <c r="C328" s="11" t="s">
        <v>4519</v>
      </c>
      <c r="D328" s="11" t="s">
        <v>1165</v>
      </c>
      <c r="E328" s="15">
        <v>10</v>
      </c>
      <c r="F328" s="11" t="s">
        <v>4237</v>
      </c>
      <c r="G328" s="9">
        <v>261749.997</v>
      </c>
      <c r="H328" s="15">
        <f t="shared" si="11"/>
        <v>56.902173260869567</v>
      </c>
      <c r="I328" s="15">
        <f t="shared" si="12"/>
        <v>569.02173260869563</v>
      </c>
      <c r="J328" s="15">
        <v>569.02173260869563</v>
      </c>
      <c r="K328" s="15"/>
      <c r="L328" s="9"/>
      <c r="M328" s="9">
        <v>0</v>
      </c>
      <c r="N328" s="11" t="s">
        <v>3396</v>
      </c>
      <c r="O328" s="12">
        <v>46226</v>
      </c>
      <c r="P328" s="11" t="s">
        <v>3421</v>
      </c>
      <c r="Q328" s="11" t="s">
        <v>3952</v>
      </c>
      <c r="R328" s="11" t="s">
        <v>3952</v>
      </c>
      <c r="S328" s="11" t="s">
        <v>4212</v>
      </c>
      <c r="T328" s="9">
        <v>139140</v>
      </c>
      <c r="U328" s="9"/>
      <c r="V328" s="9"/>
      <c r="W328" s="11" t="s">
        <v>2464</v>
      </c>
      <c r="X328" s="11" t="s">
        <v>3108</v>
      </c>
      <c r="Y328" s="11" t="s">
        <v>3958</v>
      </c>
      <c r="Z328" s="11" t="s">
        <v>2165</v>
      </c>
      <c r="AA328" s="9">
        <v>20</v>
      </c>
      <c r="AB328" s="9">
        <v>1</v>
      </c>
      <c r="AC328" s="11"/>
      <c r="AD328" s="11" t="s">
        <v>2452</v>
      </c>
      <c r="AE328" s="11" t="s">
        <v>2462</v>
      </c>
      <c r="AF328" s="11" t="s">
        <v>2486</v>
      </c>
      <c r="AG328" s="11" t="s">
        <v>2591</v>
      </c>
      <c r="AH328" s="11" t="s">
        <v>2607</v>
      </c>
      <c r="AI328" s="11"/>
      <c r="AJ328" s="9">
        <v>10</v>
      </c>
      <c r="AK328" s="11" t="s">
        <v>2944</v>
      </c>
      <c r="AL328" s="11" t="s">
        <v>3107</v>
      </c>
      <c r="AM328" s="11"/>
      <c r="AN328" s="11" t="s">
        <v>2944</v>
      </c>
      <c r="AO328" s="11" t="s">
        <v>2165</v>
      </c>
      <c r="AP328" s="11" t="s">
        <v>3400</v>
      </c>
      <c r="AQ328" s="12">
        <v>46226</v>
      </c>
      <c r="AR328" s="11" t="s">
        <v>3416</v>
      </c>
      <c r="AS328" s="11" t="s">
        <v>3822</v>
      </c>
      <c r="AT328" s="11" t="s">
        <v>3933</v>
      </c>
      <c r="AU328" s="11" t="s">
        <v>3934</v>
      </c>
      <c r="AV328" s="11" t="s">
        <v>3943</v>
      </c>
      <c r="AW328" s="11" t="s">
        <v>2486</v>
      </c>
      <c r="AX328" s="11" t="s">
        <v>2591</v>
      </c>
      <c r="AY328" s="11" t="s">
        <v>3948</v>
      </c>
      <c r="AZ328" s="11"/>
      <c r="BA328" s="11"/>
      <c r="BB328" s="11"/>
      <c r="BC328" s="9">
        <v>12643</v>
      </c>
      <c r="BD328" s="11" t="s">
        <v>3943</v>
      </c>
      <c r="BE328" s="9">
        <v>717</v>
      </c>
      <c r="BF328" s="9">
        <v>1</v>
      </c>
      <c r="BG328" s="11" t="s">
        <v>3420</v>
      </c>
    </row>
    <row r="329" spans="1:59">
      <c r="A329" s="9">
        <v>135932</v>
      </c>
      <c r="B329" s="11" t="s">
        <v>4173</v>
      </c>
      <c r="C329" s="11" t="s">
        <v>3500</v>
      </c>
      <c r="D329" s="11" t="s">
        <v>1164</v>
      </c>
      <c r="E329" s="15">
        <v>1</v>
      </c>
      <c r="F329" s="11" t="s">
        <v>4235</v>
      </c>
      <c r="G329" s="9">
        <v>2988000</v>
      </c>
      <c r="H329" s="15">
        <f t="shared" si="11"/>
        <v>649.56521739130437</v>
      </c>
      <c r="I329" s="15">
        <f t="shared" si="12"/>
        <v>649.56521739130437</v>
      </c>
      <c r="J329" s="15">
        <v>649.56521739130437</v>
      </c>
      <c r="K329" s="15"/>
      <c r="L329" s="9"/>
      <c r="M329" s="9">
        <v>0</v>
      </c>
      <c r="N329" s="11" t="s">
        <v>3396</v>
      </c>
      <c r="O329" s="12">
        <v>46226</v>
      </c>
      <c r="P329" s="11" t="s">
        <v>3421</v>
      </c>
      <c r="Q329" s="11" t="s">
        <v>3952</v>
      </c>
      <c r="R329" s="11" t="s">
        <v>3952</v>
      </c>
      <c r="S329" s="11" t="s">
        <v>4212</v>
      </c>
      <c r="T329" s="9">
        <v>139142</v>
      </c>
      <c r="U329" s="9"/>
      <c r="V329" s="9"/>
      <c r="W329" s="11" t="s">
        <v>2464</v>
      </c>
      <c r="X329" s="11" t="s">
        <v>3108</v>
      </c>
      <c r="Y329" s="11" t="s">
        <v>3958</v>
      </c>
      <c r="Z329" s="11" t="s">
        <v>2164</v>
      </c>
      <c r="AA329" s="9">
        <v>0</v>
      </c>
      <c r="AB329" s="9">
        <v>1</v>
      </c>
      <c r="AC329" s="11"/>
      <c r="AD329" s="11" t="s">
        <v>2404</v>
      </c>
      <c r="AE329" s="11" t="s">
        <v>2462</v>
      </c>
      <c r="AF329" s="11" t="s">
        <v>2555</v>
      </c>
      <c r="AG329" s="11" t="s">
        <v>2592</v>
      </c>
      <c r="AH329" s="11" t="s">
        <v>2607</v>
      </c>
      <c r="AI329" s="11"/>
      <c r="AJ329" s="9">
        <v>1</v>
      </c>
      <c r="AK329" s="11" t="s">
        <v>2164</v>
      </c>
      <c r="AL329" s="11" t="s">
        <v>3107</v>
      </c>
      <c r="AM329" s="11"/>
      <c r="AN329" s="11" t="s">
        <v>2164</v>
      </c>
      <c r="AO329" s="11" t="s">
        <v>2164</v>
      </c>
      <c r="AP329" s="11" t="s">
        <v>3400</v>
      </c>
      <c r="AQ329" s="12">
        <v>46226</v>
      </c>
      <c r="AR329" s="11" t="s">
        <v>3416</v>
      </c>
      <c r="AS329" s="11" t="s">
        <v>3821</v>
      </c>
      <c r="AT329" s="11" t="s">
        <v>3933</v>
      </c>
      <c r="AU329" s="11" t="s">
        <v>3933</v>
      </c>
      <c r="AV329" s="11" t="s">
        <v>3944</v>
      </c>
      <c r="AW329" s="11" t="s">
        <v>2555</v>
      </c>
      <c r="AX329" s="11" t="s">
        <v>2592</v>
      </c>
      <c r="AY329" s="11" t="s">
        <v>3948</v>
      </c>
      <c r="AZ329" s="11"/>
      <c r="BA329" s="11"/>
      <c r="BB329" s="11"/>
      <c r="BC329" s="9">
        <v>1267</v>
      </c>
      <c r="BD329" s="11" t="s">
        <v>3944</v>
      </c>
      <c r="BE329" s="9">
        <v>7202</v>
      </c>
      <c r="BF329" s="9">
        <v>1</v>
      </c>
      <c r="BG329" s="11" t="s">
        <v>3420</v>
      </c>
    </row>
    <row r="330" spans="1:59">
      <c r="A330" s="9">
        <v>135931</v>
      </c>
      <c r="B330" s="11" t="s">
        <v>4172</v>
      </c>
      <c r="C330" s="11" t="s">
        <v>4244</v>
      </c>
      <c r="D330" s="11" t="s">
        <v>1163</v>
      </c>
      <c r="E330" s="15">
        <v>1</v>
      </c>
      <c r="F330" s="11" t="s">
        <v>4235</v>
      </c>
      <c r="G330" s="9">
        <v>7100000</v>
      </c>
      <c r="H330" s="15">
        <f t="shared" si="11"/>
        <v>1543.4782608695652</v>
      </c>
      <c r="I330" s="15">
        <f t="shared" si="12"/>
        <v>1543.4782608695652</v>
      </c>
      <c r="J330" s="15">
        <v>1543.4782608695652</v>
      </c>
      <c r="K330" s="15"/>
      <c r="L330" s="9"/>
      <c r="M330" s="9">
        <v>0</v>
      </c>
      <c r="N330" s="11" t="s">
        <v>3396</v>
      </c>
      <c r="O330" s="12">
        <v>46226</v>
      </c>
      <c r="P330" s="11" t="s">
        <v>3421</v>
      </c>
      <c r="Q330" s="11" t="s">
        <v>3952</v>
      </c>
      <c r="R330" s="11" t="s">
        <v>3952</v>
      </c>
      <c r="S330" s="11" t="s">
        <v>4212</v>
      </c>
      <c r="T330" s="9">
        <v>139146</v>
      </c>
      <c r="U330" s="9"/>
      <c r="V330" s="9"/>
      <c r="W330" s="11" t="s">
        <v>2464</v>
      </c>
      <c r="X330" s="11" t="s">
        <v>3108</v>
      </c>
      <c r="Y330" s="11" t="s">
        <v>3958</v>
      </c>
      <c r="Z330" s="11" t="s">
        <v>2163</v>
      </c>
      <c r="AA330" s="9">
        <v>0</v>
      </c>
      <c r="AB330" s="9">
        <v>1</v>
      </c>
      <c r="AC330" s="11"/>
      <c r="AD330" s="11" t="s">
        <v>2405</v>
      </c>
      <c r="AE330" s="11" t="s">
        <v>2462</v>
      </c>
      <c r="AF330" s="11" t="s">
        <v>2559</v>
      </c>
      <c r="AG330" s="11" t="s">
        <v>2599</v>
      </c>
      <c r="AH330" s="11" t="s">
        <v>2607</v>
      </c>
      <c r="AI330" s="11"/>
      <c r="AJ330" s="9">
        <v>1</v>
      </c>
      <c r="AK330" s="11" t="s">
        <v>2163</v>
      </c>
      <c r="AL330" s="11" t="s">
        <v>3107</v>
      </c>
      <c r="AM330" s="11"/>
      <c r="AN330" s="11" t="s">
        <v>2163</v>
      </c>
      <c r="AO330" s="11" t="s">
        <v>2163</v>
      </c>
      <c r="AP330" s="11" t="s">
        <v>3400</v>
      </c>
      <c r="AQ330" s="12">
        <v>46226</v>
      </c>
      <c r="AR330" s="11" t="s">
        <v>3416</v>
      </c>
      <c r="AS330" s="11" t="s">
        <v>3820</v>
      </c>
      <c r="AT330" s="11" t="s">
        <v>3933</v>
      </c>
      <c r="AU330" s="11" t="s">
        <v>3933</v>
      </c>
      <c r="AV330" s="11" t="s">
        <v>3943</v>
      </c>
      <c r="AW330" s="11" t="s">
        <v>2559</v>
      </c>
      <c r="AX330" s="11" t="s">
        <v>2599</v>
      </c>
      <c r="AY330" s="11" t="s">
        <v>3948</v>
      </c>
      <c r="AZ330" s="11"/>
      <c r="BA330" s="11"/>
      <c r="BB330" s="11"/>
      <c r="BC330" s="9">
        <v>14862</v>
      </c>
      <c r="BD330" s="11" t="s">
        <v>3943</v>
      </c>
      <c r="BE330" s="9">
        <v>6023</v>
      </c>
      <c r="BF330" s="9">
        <v>1</v>
      </c>
      <c r="BG330" s="11" t="s">
        <v>3414</v>
      </c>
    </row>
    <row r="331" spans="1:59" ht="71.25">
      <c r="A331" s="9">
        <v>135930</v>
      </c>
      <c r="B331" s="11" t="s">
        <v>4169</v>
      </c>
      <c r="C331" s="11" t="s">
        <v>4280</v>
      </c>
      <c r="D331" s="13" t="s">
        <v>1162</v>
      </c>
      <c r="E331" s="15">
        <v>1</v>
      </c>
      <c r="F331" s="11" t="s">
        <v>4235</v>
      </c>
      <c r="G331" s="9">
        <v>1814000</v>
      </c>
      <c r="H331" s="15">
        <f t="shared" si="11"/>
        <v>394.3478260869565</v>
      </c>
      <c r="I331" s="15">
        <f t="shared" si="12"/>
        <v>394.3478260869565</v>
      </c>
      <c r="J331" s="15">
        <v>394.3478260869565</v>
      </c>
      <c r="K331" s="15"/>
      <c r="L331" s="9"/>
      <c r="M331" s="9">
        <v>0</v>
      </c>
      <c r="N331" s="11" t="s">
        <v>3396</v>
      </c>
      <c r="O331" s="12">
        <v>46226</v>
      </c>
      <c r="P331" s="11" t="s">
        <v>3421</v>
      </c>
      <c r="Q331" s="11" t="s">
        <v>3952</v>
      </c>
      <c r="R331" s="11" t="s">
        <v>3952</v>
      </c>
      <c r="S331" s="11" t="s">
        <v>4220</v>
      </c>
      <c r="T331" s="9">
        <v>138865</v>
      </c>
      <c r="U331" s="9"/>
      <c r="V331" s="9"/>
      <c r="W331" s="11" t="s">
        <v>2465</v>
      </c>
      <c r="X331" s="11" t="s">
        <v>3109</v>
      </c>
      <c r="Y331" s="11" t="s">
        <v>3959</v>
      </c>
      <c r="Z331" s="11" t="s">
        <v>2162</v>
      </c>
      <c r="AA331" s="9">
        <v>0</v>
      </c>
      <c r="AB331" s="9">
        <v>1</v>
      </c>
      <c r="AC331" s="11"/>
      <c r="AD331" s="11" t="s">
        <v>2405</v>
      </c>
      <c r="AE331" s="11" t="s">
        <v>2462</v>
      </c>
      <c r="AF331" s="11" t="s">
        <v>2488</v>
      </c>
      <c r="AG331" s="11" t="s">
        <v>2593</v>
      </c>
      <c r="AH331" s="11" t="s">
        <v>2607</v>
      </c>
      <c r="AI331" s="11"/>
      <c r="AJ331" s="9">
        <v>1</v>
      </c>
      <c r="AK331" s="11" t="s">
        <v>2162</v>
      </c>
      <c r="AL331" s="11" t="s">
        <v>3107</v>
      </c>
      <c r="AM331" s="11"/>
      <c r="AN331" s="11" t="s">
        <v>2162</v>
      </c>
      <c r="AO331" s="11" t="s">
        <v>2162</v>
      </c>
      <c r="AP331" s="11" t="s">
        <v>3400</v>
      </c>
      <c r="AQ331" s="12">
        <v>46226</v>
      </c>
      <c r="AR331" s="11" t="s">
        <v>3416</v>
      </c>
      <c r="AS331" s="11" t="s">
        <v>3819</v>
      </c>
      <c r="AT331" s="11" t="s">
        <v>3933</v>
      </c>
      <c r="AU331" s="11" t="s">
        <v>3933</v>
      </c>
      <c r="AV331" s="11" t="s">
        <v>3937</v>
      </c>
      <c r="AW331" s="11" t="s">
        <v>2488</v>
      </c>
      <c r="AX331" s="11" t="s">
        <v>2593</v>
      </c>
      <c r="AY331" s="11" t="s">
        <v>3948</v>
      </c>
      <c r="AZ331" s="11"/>
      <c r="BA331" s="11"/>
      <c r="BB331" s="11"/>
      <c r="BC331" s="9">
        <v>22417</v>
      </c>
      <c r="BD331" s="11" t="s">
        <v>3937</v>
      </c>
      <c r="BE331" s="9">
        <v>4824</v>
      </c>
      <c r="BF331" s="9">
        <v>1</v>
      </c>
      <c r="BG331" s="11" t="s">
        <v>3405</v>
      </c>
    </row>
    <row r="332" spans="1:59">
      <c r="A332" s="9">
        <v>135929</v>
      </c>
      <c r="B332" s="11" t="s">
        <v>4005</v>
      </c>
      <c r="C332" s="11" t="s">
        <v>4518</v>
      </c>
      <c r="D332" s="11" t="s">
        <v>1161</v>
      </c>
      <c r="E332" s="15">
        <v>2</v>
      </c>
      <c r="F332" s="11" t="s">
        <v>4235</v>
      </c>
      <c r="G332" s="9">
        <v>240000</v>
      </c>
      <c r="H332" s="15">
        <f t="shared" si="11"/>
        <v>52.173913043478258</v>
      </c>
      <c r="I332" s="15">
        <f t="shared" si="12"/>
        <v>104.34782608695652</v>
      </c>
      <c r="J332" s="15">
        <v>104.34782608695652</v>
      </c>
      <c r="K332" s="15"/>
      <c r="L332" s="9"/>
      <c r="M332" s="9">
        <v>0</v>
      </c>
      <c r="N332" s="11" t="s">
        <v>3396</v>
      </c>
      <c r="O332" s="12">
        <v>46226</v>
      </c>
      <c r="P332" s="11" t="s">
        <v>3421</v>
      </c>
      <c r="Q332" s="11" t="s">
        <v>3952</v>
      </c>
      <c r="R332" s="11" t="s">
        <v>3952</v>
      </c>
      <c r="S332" s="11" t="s">
        <v>4212</v>
      </c>
      <c r="T332" s="9">
        <v>139152</v>
      </c>
      <c r="U332" s="9"/>
      <c r="V332" s="9"/>
      <c r="W332" s="11" t="s">
        <v>2464</v>
      </c>
      <c r="X332" s="11" t="s">
        <v>3108</v>
      </c>
      <c r="Y332" s="11" t="s">
        <v>3958</v>
      </c>
      <c r="Z332" s="11" t="s">
        <v>1685</v>
      </c>
      <c r="AA332" s="9">
        <v>20</v>
      </c>
      <c r="AB332" s="9">
        <v>1</v>
      </c>
      <c r="AC332" s="11"/>
      <c r="AD332" s="11" t="s">
        <v>2451</v>
      </c>
      <c r="AE332" s="11" t="s">
        <v>2462</v>
      </c>
      <c r="AF332" s="11" t="s">
        <v>2567</v>
      </c>
      <c r="AG332" s="11" t="s">
        <v>2584</v>
      </c>
      <c r="AH332" s="11" t="s">
        <v>2607</v>
      </c>
      <c r="AI332" s="11"/>
      <c r="AJ332" s="9">
        <v>2</v>
      </c>
      <c r="AK332" s="11" t="s">
        <v>1687</v>
      </c>
      <c r="AL332" s="11" t="s">
        <v>3107</v>
      </c>
      <c r="AM332" s="11"/>
      <c r="AN332" s="11" t="s">
        <v>1687</v>
      </c>
      <c r="AO332" s="11" t="s">
        <v>1685</v>
      </c>
      <c r="AP332" s="11"/>
      <c r="AQ332" s="12">
        <v>46226</v>
      </c>
      <c r="AR332" s="11" t="s">
        <v>3416</v>
      </c>
      <c r="AS332" s="11" t="s">
        <v>3818</v>
      </c>
      <c r="AT332" s="11" t="s">
        <v>3933</v>
      </c>
      <c r="AU332" s="11" t="s">
        <v>3934</v>
      </c>
      <c r="AV332" s="11" t="s">
        <v>3939</v>
      </c>
      <c r="AW332" s="11" t="s">
        <v>2567</v>
      </c>
      <c r="AX332" s="11" t="s">
        <v>2584</v>
      </c>
      <c r="AY332" s="11" t="s">
        <v>3948</v>
      </c>
      <c r="AZ332" s="11"/>
      <c r="BA332" s="11"/>
      <c r="BB332" s="11"/>
      <c r="BC332" s="9">
        <v>26939</v>
      </c>
      <c r="BD332" s="11" t="s">
        <v>3939</v>
      </c>
      <c r="BE332" s="9">
        <v>1089</v>
      </c>
      <c r="BF332" s="9">
        <v>1</v>
      </c>
      <c r="BG332" s="11" t="s">
        <v>3414</v>
      </c>
    </row>
    <row r="333" spans="1:59">
      <c r="A333" s="9">
        <v>135928</v>
      </c>
      <c r="B333" s="11" t="s">
        <v>4171</v>
      </c>
      <c r="C333" s="11" t="s">
        <v>4321</v>
      </c>
      <c r="D333" s="11" t="s">
        <v>1160</v>
      </c>
      <c r="E333" s="15">
        <v>1</v>
      </c>
      <c r="F333" s="11" t="s">
        <v>4237</v>
      </c>
      <c r="G333" s="9">
        <v>2100000</v>
      </c>
      <c r="H333" s="15">
        <f t="shared" si="11"/>
        <v>456.52173913043481</v>
      </c>
      <c r="I333" s="15">
        <f t="shared" si="12"/>
        <v>456.52173913043481</v>
      </c>
      <c r="J333" s="15">
        <v>456.52173913043481</v>
      </c>
      <c r="K333" s="15"/>
      <c r="L333" s="9"/>
      <c r="M333" s="9">
        <v>0</v>
      </c>
      <c r="N333" s="11" t="s">
        <v>3396</v>
      </c>
      <c r="O333" s="12">
        <v>46226</v>
      </c>
      <c r="P333" s="11" t="s">
        <v>3421</v>
      </c>
      <c r="Q333" s="11" t="s">
        <v>3952</v>
      </c>
      <c r="R333" s="11" t="s">
        <v>3952</v>
      </c>
      <c r="S333" s="11" t="s">
        <v>4212</v>
      </c>
      <c r="T333" s="9">
        <v>139162</v>
      </c>
      <c r="U333" s="9"/>
      <c r="V333" s="9"/>
      <c r="W333" s="11" t="s">
        <v>2464</v>
      </c>
      <c r="X333" s="11" t="s">
        <v>3108</v>
      </c>
      <c r="Y333" s="11" t="s">
        <v>3958</v>
      </c>
      <c r="Z333" s="11" t="s">
        <v>1436</v>
      </c>
      <c r="AA333" s="9">
        <v>0</v>
      </c>
      <c r="AB333" s="9">
        <v>1</v>
      </c>
      <c r="AC333" s="11"/>
      <c r="AD333" s="11" t="s">
        <v>2435</v>
      </c>
      <c r="AE333" s="11" t="s">
        <v>2462</v>
      </c>
      <c r="AF333" s="11" t="s">
        <v>2470</v>
      </c>
      <c r="AG333" s="11" t="s">
        <v>2581</v>
      </c>
      <c r="AH333" s="11" t="s">
        <v>2607</v>
      </c>
      <c r="AI333" s="11"/>
      <c r="AJ333" s="9">
        <v>1</v>
      </c>
      <c r="AK333" s="11" t="s">
        <v>1436</v>
      </c>
      <c r="AL333" s="11" t="s">
        <v>3107</v>
      </c>
      <c r="AM333" s="11"/>
      <c r="AN333" s="11" t="s">
        <v>1436</v>
      </c>
      <c r="AO333" s="11" t="s">
        <v>1436</v>
      </c>
      <c r="AP333" s="11" t="s">
        <v>3400</v>
      </c>
      <c r="AQ333" s="12">
        <v>46226</v>
      </c>
      <c r="AR333" s="11" t="s">
        <v>3416</v>
      </c>
      <c r="AS333" s="11" t="s">
        <v>3817</v>
      </c>
      <c r="AT333" s="11" t="s">
        <v>3933</v>
      </c>
      <c r="AU333" s="11" t="s">
        <v>3933</v>
      </c>
      <c r="AV333" s="11" t="s">
        <v>3936</v>
      </c>
      <c r="AW333" s="11" t="s">
        <v>2470</v>
      </c>
      <c r="AX333" s="11" t="s">
        <v>2581</v>
      </c>
      <c r="AY333" s="11" t="s">
        <v>3948</v>
      </c>
      <c r="AZ333" s="11"/>
      <c r="BA333" s="11"/>
      <c r="BB333" s="11"/>
      <c r="BC333" s="9">
        <v>9757</v>
      </c>
      <c r="BD333" s="11" t="s">
        <v>3936</v>
      </c>
      <c r="BE333" s="9">
        <v>2536</v>
      </c>
      <c r="BF333" s="9">
        <v>1</v>
      </c>
      <c r="BG333" s="11" t="s">
        <v>3414</v>
      </c>
    </row>
    <row r="334" spans="1:59">
      <c r="A334" s="9">
        <v>135927</v>
      </c>
      <c r="B334" s="11" t="s">
        <v>4170</v>
      </c>
      <c r="C334" s="11" t="s">
        <v>4517</v>
      </c>
      <c r="D334" s="11" t="s">
        <v>1159</v>
      </c>
      <c r="E334" s="15">
        <v>1</v>
      </c>
      <c r="F334" s="11" t="s">
        <v>4237</v>
      </c>
      <c r="G334" s="9">
        <v>54.75</v>
      </c>
      <c r="H334" s="15">
        <f t="shared" si="11"/>
        <v>64.05749999999999</v>
      </c>
      <c r="I334" s="15">
        <f t="shared" si="12"/>
        <v>64.05749999999999</v>
      </c>
      <c r="J334" s="15">
        <v>64.05749999999999</v>
      </c>
      <c r="K334" s="15"/>
      <c r="L334" s="9"/>
      <c r="M334" s="9">
        <v>0</v>
      </c>
      <c r="N334" s="11" t="s">
        <v>3398</v>
      </c>
      <c r="O334" s="12">
        <v>46226</v>
      </c>
      <c r="P334" s="11" t="s">
        <v>3421</v>
      </c>
      <c r="Q334" s="11" t="s">
        <v>3952</v>
      </c>
      <c r="R334" s="11" t="s">
        <v>3952</v>
      </c>
      <c r="S334" s="11" t="s">
        <v>4212</v>
      </c>
      <c r="T334" s="9">
        <v>138992</v>
      </c>
      <c r="U334" s="9"/>
      <c r="V334" s="9"/>
      <c r="W334" s="11" t="s">
        <v>2464</v>
      </c>
      <c r="X334" s="11" t="s">
        <v>3108</v>
      </c>
      <c r="Y334" s="11" t="s">
        <v>3958</v>
      </c>
      <c r="Z334" s="11" t="s">
        <v>2161</v>
      </c>
      <c r="AA334" s="9">
        <v>0</v>
      </c>
      <c r="AB334" s="9">
        <v>2</v>
      </c>
      <c r="AC334" s="11"/>
      <c r="AD334" s="11" t="s">
        <v>2450</v>
      </c>
      <c r="AE334" s="11" t="s">
        <v>2462</v>
      </c>
      <c r="AF334" s="11" t="s">
        <v>2510</v>
      </c>
      <c r="AG334" s="11" t="s">
        <v>2587</v>
      </c>
      <c r="AH334" s="11" t="s">
        <v>2607</v>
      </c>
      <c r="AI334" s="11"/>
      <c r="AJ334" s="9">
        <v>1</v>
      </c>
      <c r="AK334" s="11" t="s">
        <v>2161</v>
      </c>
      <c r="AL334" s="11" t="s">
        <v>3107</v>
      </c>
      <c r="AM334" s="11"/>
      <c r="AN334" s="11" t="s">
        <v>3241</v>
      </c>
      <c r="AO334" s="11" t="s">
        <v>3241</v>
      </c>
      <c r="AP334" s="11" t="s">
        <v>3400</v>
      </c>
      <c r="AQ334" s="12">
        <v>46226</v>
      </c>
      <c r="AR334" s="11" t="s">
        <v>3416</v>
      </c>
      <c r="AS334" s="11" t="s">
        <v>3816</v>
      </c>
      <c r="AT334" s="11" t="s">
        <v>3933</v>
      </c>
      <c r="AU334" s="11" t="s">
        <v>3934</v>
      </c>
      <c r="AV334" s="11" t="s">
        <v>3939</v>
      </c>
      <c r="AW334" s="11" t="s">
        <v>2510</v>
      </c>
      <c r="AX334" s="11" t="s">
        <v>2587</v>
      </c>
      <c r="AY334" s="11" t="s">
        <v>3950</v>
      </c>
      <c r="AZ334" s="11"/>
      <c r="BA334" s="11"/>
      <c r="BB334" s="11"/>
      <c r="BC334" s="9">
        <v>10025</v>
      </c>
      <c r="BD334" s="11" t="s">
        <v>3939</v>
      </c>
      <c r="BE334" s="9">
        <v>3562</v>
      </c>
      <c r="BF334" s="9">
        <v>2</v>
      </c>
      <c r="BG334" s="11" t="s">
        <v>3407</v>
      </c>
    </row>
    <row r="335" spans="1:59" ht="384.75">
      <c r="A335" s="9">
        <v>135927</v>
      </c>
      <c r="B335" s="11" t="s">
        <v>4170</v>
      </c>
      <c r="C335" s="11" t="s">
        <v>4516</v>
      </c>
      <c r="D335" s="13" t="s">
        <v>1158</v>
      </c>
      <c r="E335" s="15">
        <v>1</v>
      </c>
      <c r="F335" s="11" t="s">
        <v>4235</v>
      </c>
      <c r="G335" s="9">
        <v>839.5</v>
      </c>
      <c r="H335" s="15">
        <f t="shared" si="11"/>
        <v>982.21499999999992</v>
      </c>
      <c r="I335" s="15">
        <f t="shared" si="12"/>
        <v>982.21499999999992</v>
      </c>
      <c r="J335" s="15">
        <v>982.21499999999992</v>
      </c>
      <c r="K335" s="15"/>
      <c r="L335" s="9"/>
      <c r="M335" s="9">
        <v>0</v>
      </c>
      <c r="N335" s="11" t="s">
        <v>3398</v>
      </c>
      <c r="O335" s="12">
        <v>46226</v>
      </c>
      <c r="P335" s="11" t="s">
        <v>3421</v>
      </c>
      <c r="Q335" s="11" t="s">
        <v>3952</v>
      </c>
      <c r="R335" s="11" t="s">
        <v>3952</v>
      </c>
      <c r="S335" s="11" t="s">
        <v>4212</v>
      </c>
      <c r="T335" s="9">
        <v>138992</v>
      </c>
      <c r="U335" s="9"/>
      <c r="V335" s="9"/>
      <c r="W335" s="11" t="s">
        <v>2464</v>
      </c>
      <c r="X335" s="11" t="s">
        <v>3108</v>
      </c>
      <c r="Y335" s="11" t="s">
        <v>3958</v>
      </c>
      <c r="Z335" s="11" t="s">
        <v>2160</v>
      </c>
      <c r="AA335" s="9">
        <v>0</v>
      </c>
      <c r="AB335" s="9">
        <v>1</v>
      </c>
      <c r="AC335" s="11"/>
      <c r="AD335" s="11" t="s">
        <v>2427</v>
      </c>
      <c r="AE335" s="11" t="s">
        <v>2462</v>
      </c>
      <c r="AF335" s="11" t="s">
        <v>2510</v>
      </c>
      <c r="AG335" s="11" t="s">
        <v>2587</v>
      </c>
      <c r="AH335" s="11" t="s">
        <v>2607</v>
      </c>
      <c r="AI335" s="11"/>
      <c r="AJ335" s="9">
        <v>1</v>
      </c>
      <c r="AK335" s="11" t="s">
        <v>2160</v>
      </c>
      <c r="AL335" s="11" t="s">
        <v>3107</v>
      </c>
      <c r="AM335" s="11"/>
      <c r="AN335" s="11" t="s">
        <v>3241</v>
      </c>
      <c r="AO335" s="11" t="s">
        <v>3241</v>
      </c>
      <c r="AP335" s="11" t="s">
        <v>3400</v>
      </c>
      <c r="AQ335" s="12">
        <v>46226</v>
      </c>
      <c r="AR335" s="11" t="s">
        <v>3416</v>
      </c>
      <c r="AS335" s="11" t="s">
        <v>3816</v>
      </c>
      <c r="AT335" s="11" t="s">
        <v>3933</v>
      </c>
      <c r="AU335" s="11" t="s">
        <v>3934</v>
      </c>
      <c r="AV335" s="11" t="s">
        <v>3939</v>
      </c>
      <c r="AW335" s="11" t="s">
        <v>2510</v>
      </c>
      <c r="AX335" s="11" t="s">
        <v>2587</v>
      </c>
      <c r="AY335" s="11" t="s">
        <v>3950</v>
      </c>
      <c r="AZ335" s="11"/>
      <c r="BA335" s="11"/>
      <c r="BB335" s="11"/>
      <c r="BC335" s="9">
        <v>13582</v>
      </c>
      <c r="BD335" s="11" t="s">
        <v>3939</v>
      </c>
      <c r="BE335" s="9">
        <v>3562</v>
      </c>
      <c r="BF335" s="9">
        <v>1</v>
      </c>
      <c r="BG335" s="11" t="s">
        <v>3407</v>
      </c>
    </row>
    <row r="336" spans="1:59">
      <c r="A336" s="9">
        <v>135926</v>
      </c>
      <c r="B336" s="11" t="s">
        <v>3973</v>
      </c>
      <c r="C336" s="11" t="s">
        <v>3572</v>
      </c>
      <c r="D336" s="11" t="s">
        <v>1157</v>
      </c>
      <c r="E336" s="15">
        <v>1</v>
      </c>
      <c r="F336" s="11" t="s">
        <v>4237</v>
      </c>
      <c r="G336" s="9">
        <v>2976800</v>
      </c>
      <c r="H336" s="15">
        <f t="shared" si="11"/>
        <v>647.13043478260875</v>
      </c>
      <c r="I336" s="15">
        <f t="shared" si="12"/>
        <v>647.13043478260875</v>
      </c>
      <c r="J336" s="15">
        <v>647.13043478260875</v>
      </c>
      <c r="K336" s="15"/>
      <c r="L336" s="9"/>
      <c r="M336" s="9">
        <v>0</v>
      </c>
      <c r="N336" s="11" t="s">
        <v>3396</v>
      </c>
      <c r="O336" s="12">
        <v>46226</v>
      </c>
      <c r="P336" s="11" t="s">
        <v>3421</v>
      </c>
      <c r="Q336" s="11" t="s">
        <v>3954</v>
      </c>
      <c r="R336" s="11" t="s">
        <v>3954</v>
      </c>
      <c r="S336" s="11" t="s">
        <v>4215</v>
      </c>
      <c r="T336" s="9">
        <v>139204</v>
      </c>
      <c r="U336" s="9"/>
      <c r="V336" s="9"/>
      <c r="W336" s="11" t="s">
        <v>2464</v>
      </c>
      <c r="X336" s="11" t="s">
        <v>3108</v>
      </c>
      <c r="Y336" s="11" t="s">
        <v>3958</v>
      </c>
      <c r="Z336" s="11" t="s">
        <v>2159</v>
      </c>
      <c r="AA336" s="9">
        <v>0</v>
      </c>
      <c r="AB336" s="9">
        <v>3</v>
      </c>
      <c r="AC336" s="11"/>
      <c r="AD336" s="11" t="s">
        <v>2411</v>
      </c>
      <c r="AE336" s="11" t="s">
        <v>2463</v>
      </c>
      <c r="AF336" s="11" t="s">
        <v>2480</v>
      </c>
      <c r="AG336" s="11" t="s">
        <v>2587</v>
      </c>
      <c r="AH336" s="11" t="s">
        <v>2607</v>
      </c>
      <c r="AI336" s="11"/>
      <c r="AJ336" s="9">
        <v>0</v>
      </c>
      <c r="AK336" s="11" t="s">
        <v>2609</v>
      </c>
      <c r="AL336" s="11" t="s">
        <v>3107</v>
      </c>
      <c r="AM336" s="11"/>
      <c r="AN336" s="11" t="s">
        <v>3240</v>
      </c>
      <c r="AO336" s="11" t="s">
        <v>3240</v>
      </c>
      <c r="AP336" s="11" t="s">
        <v>3400</v>
      </c>
      <c r="AQ336" s="12">
        <v>46226</v>
      </c>
      <c r="AR336" s="11" t="s">
        <v>3416</v>
      </c>
      <c r="AS336" s="11" t="s">
        <v>3815</v>
      </c>
      <c r="AT336" s="11" t="s">
        <v>3933</v>
      </c>
      <c r="AU336" s="11" t="s">
        <v>3933</v>
      </c>
      <c r="AV336" s="11" t="s">
        <v>3939</v>
      </c>
      <c r="AW336" s="11" t="s">
        <v>2480</v>
      </c>
      <c r="AX336" s="11" t="s">
        <v>2587</v>
      </c>
      <c r="AY336" s="11" t="s">
        <v>3949</v>
      </c>
      <c r="AZ336" s="11"/>
      <c r="BA336" s="11"/>
      <c r="BB336" s="11"/>
      <c r="BC336" s="9">
        <v>17513</v>
      </c>
      <c r="BD336" s="11" t="s">
        <v>3939</v>
      </c>
      <c r="BE336" s="9">
        <v>2886</v>
      </c>
      <c r="BF336" s="9">
        <v>3</v>
      </c>
      <c r="BG336" s="11" t="s">
        <v>3421</v>
      </c>
    </row>
    <row r="337" spans="1:59">
      <c r="A337" s="9">
        <v>135926</v>
      </c>
      <c r="B337" s="11" t="s">
        <v>3973</v>
      </c>
      <c r="C337" s="11" t="s">
        <v>3572</v>
      </c>
      <c r="D337" s="11" t="s">
        <v>1155</v>
      </c>
      <c r="E337" s="15">
        <v>1</v>
      </c>
      <c r="F337" s="11" t="s">
        <v>4237</v>
      </c>
      <c r="G337" s="9">
        <v>4109600</v>
      </c>
      <c r="H337" s="15">
        <f t="shared" si="11"/>
        <v>893.39130434782612</v>
      </c>
      <c r="I337" s="15">
        <f t="shared" si="12"/>
        <v>893.39130434782612</v>
      </c>
      <c r="J337" s="15">
        <v>893.39130434782612</v>
      </c>
      <c r="K337" s="15"/>
      <c r="L337" s="9"/>
      <c r="M337" s="9">
        <v>0</v>
      </c>
      <c r="N337" s="11" t="s">
        <v>3396</v>
      </c>
      <c r="O337" s="12">
        <v>46226</v>
      </c>
      <c r="P337" s="11" t="s">
        <v>3421</v>
      </c>
      <c r="Q337" s="11" t="s">
        <v>3954</v>
      </c>
      <c r="R337" s="11" t="s">
        <v>3954</v>
      </c>
      <c r="S337" s="11" t="s">
        <v>4215</v>
      </c>
      <c r="T337" s="9">
        <v>139204</v>
      </c>
      <c r="U337" s="9"/>
      <c r="V337" s="9"/>
      <c r="W337" s="11" t="s">
        <v>2464</v>
      </c>
      <c r="X337" s="11" t="s">
        <v>3108</v>
      </c>
      <c r="Y337" s="11" t="s">
        <v>3958</v>
      </c>
      <c r="Z337" s="11" t="s">
        <v>2158</v>
      </c>
      <c r="AA337" s="9">
        <v>0</v>
      </c>
      <c r="AB337" s="9">
        <v>1</v>
      </c>
      <c r="AC337" s="11"/>
      <c r="AD337" s="11" t="s">
        <v>2411</v>
      </c>
      <c r="AE337" s="11" t="s">
        <v>2463</v>
      </c>
      <c r="AF337" s="11" t="s">
        <v>2480</v>
      </c>
      <c r="AG337" s="11" t="s">
        <v>2587</v>
      </c>
      <c r="AH337" s="11" t="s">
        <v>2607</v>
      </c>
      <c r="AI337" s="11"/>
      <c r="AJ337" s="9">
        <v>0</v>
      </c>
      <c r="AK337" s="11" t="s">
        <v>2609</v>
      </c>
      <c r="AL337" s="11" t="s">
        <v>3107</v>
      </c>
      <c r="AM337" s="11"/>
      <c r="AN337" s="11" t="s">
        <v>3240</v>
      </c>
      <c r="AO337" s="11" t="s">
        <v>3240</v>
      </c>
      <c r="AP337" s="11" t="s">
        <v>3400</v>
      </c>
      <c r="AQ337" s="12">
        <v>46226</v>
      </c>
      <c r="AR337" s="11" t="s">
        <v>3416</v>
      </c>
      <c r="AS337" s="11" t="s">
        <v>3815</v>
      </c>
      <c r="AT337" s="11" t="s">
        <v>3933</v>
      </c>
      <c r="AU337" s="11" t="s">
        <v>3933</v>
      </c>
      <c r="AV337" s="11" t="s">
        <v>3939</v>
      </c>
      <c r="AW337" s="11" t="s">
        <v>2480</v>
      </c>
      <c r="AX337" s="11" t="s">
        <v>2587</v>
      </c>
      <c r="AY337" s="11" t="s">
        <v>3949</v>
      </c>
      <c r="AZ337" s="11"/>
      <c r="BA337" s="11"/>
      <c r="BB337" s="11"/>
      <c r="BC337" s="9">
        <v>17513</v>
      </c>
      <c r="BD337" s="11" t="s">
        <v>3939</v>
      </c>
      <c r="BE337" s="9">
        <v>2886</v>
      </c>
      <c r="BF337" s="9">
        <v>1</v>
      </c>
      <c r="BG337" s="11" t="s">
        <v>3421</v>
      </c>
    </row>
    <row r="338" spans="1:59">
      <c r="A338" s="9">
        <v>135926</v>
      </c>
      <c r="B338" s="11" t="s">
        <v>3973</v>
      </c>
      <c r="C338" s="11" t="s">
        <v>3572</v>
      </c>
      <c r="D338" s="11" t="s">
        <v>1156</v>
      </c>
      <c r="E338" s="15">
        <v>1</v>
      </c>
      <c r="F338" s="11" t="s">
        <v>4237</v>
      </c>
      <c r="G338" s="9">
        <v>4109600</v>
      </c>
      <c r="H338" s="15">
        <f t="shared" si="11"/>
        <v>893.39130434782612</v>
      </c>
      <c r="I338" s="15">
        <f t="shared" si="12"/>
        <v>893.39130434782612</v>
      </c>
      <c r="J338" s="15">
        <v>893.39130434782612</v>
      </c>
      <c r="K338" s="15"/>
      <c r="L338" s="9"/>
      <c r="M338" s="9">
        <v>0</v>
      </c>
      <c r="N338" s="11" t="s">
        <v>3396</v>
      </c>
      <c r="O338" s="12">
        <v>46226</v>
      </c>
      <c r="P338" s="11" t="s">
        <v>3421</v>
      </c>
      <c r="Q338" s="11" t="s">
        <v>3954</v>
      </c>
      <c r="R338" s="11" t="s">
        <v>3954</v>
      </c>
      <c r="S338" s="11" t="s">
        <v>4215</v>
      </c>
      <c r="T338" s="9">
        <v>139204</v>
      </c>
      <c r="U338" s="9"/>
      <c r="V338" s="9"/>
      <c r="W338" s="11" t="s">
        <v>2464</v>
      </c>
      <c r="X338" s="11" t="s">
        <v>3108</v>
      </c>
      <c r="Y338" s="11" t="s">
        <v>3958</v>
      </c>
      <c r="Z338" s="11" t="s">
        <v>2158</v>
      </c>
      <c r="AA338" s="9">
        <v>0</v>
      </c>
      <c r="AB338" s="9">
        <v>2</v>
      </c>
      <c r="AC338" s="11"/>
      <c r="AD338" s="11" t="s">
        <v>2411</v>
      </c>
      <c r="AE338" s="11" t="s">
        <v>2463</v>
      </c>
      <c r="AF338" s="11" t="s">
        <v>2480</v>
      </c>
      <c r="AG338" s="11" t="s">
        <v>2587</v>
      </c>
      <c r="AH338" s="11" t="s">
        <v>2607</v>
      </c>
      <c r="AI338" s="11"/>
      <c r="AJ338" s="9">
        <v>0</v>
      </c>
      <c r="AK338" s="11" t="s">
        <v>2609</v>
      </c>
      <c r="AL338" s="11" t="s">
        <v>3107</v>
      </c>
      <c r="AM338" s="11"/>
      <c r="AN338" s="11" t="s">
        <v>3240</v>
      </c>
      <c r="AO338" s="11" t="s">
        <v>3240</v>
      </c>
      <c r="AP338" s="11" t="s">
        <v>3400</v>
      </c>
      <c r="AQ338" s="12">
        <v>46226</v>
      </c>
      <c r="AR338" s="11" t="s">
        <v>3416</v>
      </c>
      <c r="AS338" s="11" t="s">
        <v>3815</v>
      </c>
      <c r="AT338" s="11" t="s">
        <v>3933</v>
      </c>
      <c r="AU338" s="11" t="s">
        <v>3933</v>
      </c>
      <c r="AV338" s="11" t="s">
        <v>3939</v>
      </c>
      <c r="AW338" s="11" t="s">
        <v>2480</v>
      </c>
      <c r="AX338" s="11" t="s">
        <v>2587</v>
      </c>
      <c r="AY338" s="11" t="s">
        <v>3949</v>
      </c>
      <c r="AZ338" s="11"/>
      <c r="BA338" s="11"/>
      <c r="BB338" s="11"/>
      <c r="BC338" s="9">
        <v>17513</v>
      </c>
      <c r="BD338" s="11" t="s">
        <v>3939</v>
      </c>
      <c r="BE338" s="9">
        <v>2886</v>
      </c>
      <c r="BF338" s="9">
        <v>2</v>
      </c>
      <c r="BG338" s="11" t="s">
        <v>3421</v>
      </c>
    </row>
    <row r="339" spans="1:59" ht="71.25">
      <c r="A339" s="9">
        <v>135925</v>
      </c>
      <c r="B339" s="11" t="s">
        <v>4169</v>
      </c>
      <c r="C339" s="11" t="s">
        <v>4280</v>
      </c>
      <c r="D339" s="13" t="s">
        <v>1154</v>
      </c>
      <c r="E339" s="15">
        <v>1</v>
      </c>
      <c r="F339" s="11" t="s">
        <v>4235</v>
      </c>
      <c r="G339" s="9">
        <v>1828100</v>
      </c>
      <c r="H339" s="15">
        <f t="shared" si="11"/>
        <v>397.41304347826087</v>
      </c>
      <c r="I339" s="15">
        <f t="shared" si="12"/>
        <v>397.41304347826087</v>
      </c>
      <c r="J339" s="15">
        <v>397.41304347826087</v>
      </c>
      <c r="K339" s="15"/>
      <c r="L339" s="9"/>
      <c r="M339" s="9">
        <v>0</v>
      </c>
      <c r="N339" s="11" t="s">
        <v>3396</v>
      </c>
      <c r="O339" s="12">
        <v>46225</v>
      </c>
      <c r="P339" s="11" t="s">
        <v>3423</v>
      </c>
      <c r="Q339" s="11" t="s">
        <v>3952</v>
      </c>
      <c r="R339" s="11" t="s">
        <v>3952</v>
      </c>
      <c r="S339" s="11" t="s">
        <v>4220</v>
      </c>
      <c r="T339" s="9">
        <v>138867</v>
      </c>
      <c r="U339" s="9"/>
      <c r="V339" s="9"/>
      <c r="W339" s="11" t="s">
        <v>2465</v>
      </c>
      <c r="X339" s="11" t="s">
        <v>3109</v>
      </c>
      <c r="Y339" s="11" t="s">
        <v>3959</v>
      </c>
      <c r="Z339" s="11" t="s">
        <v>2157</v>
      </c>
      <c r="AA339" s="9">
        <v>0</v>
      </c>
      <c r="AB339" s="9">
        <v>1</v>
      </c>
      <c r="AC339" s="11"/>
      <c r="AD339" s="11" t="s">
        <v>2405</v>
      </c>
      <c r="AE339" s="11" t="s">
        <v>2462</v>
      </c>
      <c r="AF339" s="11" t="s">
        <v>2488</v>
      </c>
      <c r="AG339" s="11" t="s">
        <v>2593</v>
      </c>
      <c r="AH339" s="11" t="s">
        <v>2607</v>
      </c>
      <c r="AI339" s="11"/>
      <c r="AJ339" s="9">
        <v>1</v>
      </c>
      <c r="AK339" s="11" t="s">
        <v>2157</v>
      </c>
      <c r="AL339" s="11" t="s">
        <v>3107</v>
      </c>
      <c r="AM339" s="11"/>
      <c r="AN339" s="11" t="s">
        <v>2157</v>
      </c>
      <c r="AO339" s="11" t="s">
        <v>2157</v>
      </c>
      <c r="AP339" s="11" t="s">
        <v>3400</v>
      </c>
      <c r="AQ339" s="12">
        <v>46225</v>
      </c>
      <c r="AR339" s="11" t="s">
        <v>3416</v>
      </c>
      <c r="AS339" s="11" t="s">
        <v>3814</v>
      </c>
      <c r="AT339" s="11" t="s">
        <v>3933</v>
      </c>
      <c r="AU339" s="11" t="s">
        <v>3933</v>
      </c>
      <c r="AV339" s="11" t="s">
        <v>3937</v>
      </c>
      <c r="AW339" s="11" t="s">
        <v>2488</v>
      </c>
      <c r="AX339" s="11" t="s">
        <v>2593</v>
      </c>
      <c r="AY339" s="11" t="s">
        <v>3948</v>
      </c>
      <c r="AZ339" s="11"/>
      <c r="BA339" s="11"/>
      <c r="BB339" s="11"/>
      <c r="BC339" s="9">
        <v>22417</v>
      </c>
      <c r="BD339" s="11" t="s">
        <v>3937</v>
      </c>
      <c r="BE339" s="9">
        <v>4824</v>
      </c>
      <c r="BF339" s="9">
        <v>1</v>
      </c>
      <c r="BG339" s="11" t="s">
        <v>3405</v>
      </c>
    </row>
    <row r="340" spans="1:59">
      <c r="A340" s="9">
        <v>135924</v>
      </c>
      <c r="B340" s="11" t="s">
        <v>3984</v>
      </c>
      <c r="C340" s="11" t="s">
        <v>4260</v>
      </c>
      <c r="D340" s="11" t="s">
        <v>1153</v>
      </c>
      <c r="E340" s="15">
        <v>1</v>
      </c>
      <c r="F340" s="11" t="s">
        <v>4235</v>
      </c>
      <c r="G340" s="9">
        <v>650000</v>
      </c>
      <c r="H340" s="15">
        <f t="shared" si="11"/>
        <v>141.30434782608697</v>
      </c>
      <c r="I340" s="15">
        <f t="shared" si="12"/>
        <v>141.30434782608697</v>
      </c>
      <c r="J340" s="15">
        <v>141.30434782608697</v>
      </c>
      <c r="K340" s="15"/>
      <c r="L340" s="9"/>
      <c r="M340" s="9">
        <v>0</v>
      </c>
      <c r="N340" s="11" t="s">
        <v>3396</v>
      </c>
      <c r="O340" s="12">
        <v>46225</v>
      </c>
      <c r="P340" s="11" t="s">
        <v>3423</v>
      </c>
      <c r="Q340" s="11" t="s">
        <v>3954</v>
      </c>
      <c r="R340" s="11" t="s">
        <v>3954</v>
      </c>
      <c r="S340" s="11" t="s">
        <v>4220</v>
      </c>
      <c r="T340" s="9">
        <v>139062</v>
      </c>
      <c r="U340" s="9"/>
      <c r="V340" s="9"/>
      <c r="W340" s="11" t="s">
        <v>2465</v>
      </c>
      <c r="X340" s="11" t="s">
        <v>3109</v>
      </c>
      <c r="Y340" s="11" t="s">
        <v>3959</v>
      </c>
      <c r="Z340" s="11" t="s">
        <v>2156</v>
      </c>
      <c r="AA340" s="9">
        <v>0</v>
      </c>
      <c r="AB340" s="9">
        <v>1</v>
      </c>
      <c r="AC340" s="11"/>
      <c r="AD340" s="11" t="s">
        <v>2405</v>
      </c>
      <c r="AE340" s="11" t="s">
        <v>2462</v>
      </c>
      <c r="AF340" s="11" t="s">
        <v>2488</v>
      </c>
      <c r="AG340" s="11" t="s">
        <v>2593</v>
      </c>
      <c r="AH340" s="11" t="s">
        <v>2607</v>
      </c>
      <c r="AI340" s="11"/>
      <c r="AJ340" s="9">
        <v>0</v>
      </c>
      <c r="AK340" s="11" t="s">
        <v>2609</v>
      </c>
      <c r="AL340" s="11" t="s">
        <v>3107</v>
      </c>
      <c r="AM340" s="11"/>
      <c r="AN340" s="11" t="s">
        <v>2156</v>
      </c>
      <c r="AO340" s="11" t="s">
        <v>2156</v>
      </c>
      <c r="AP340" s="11" t="s">
        <v>3400</v>
      </c>
      <c r="AQ340" s="12">
        <v>46225</v>
      </c>
      <c r="AR340" s="11" t="s">
        <v>3416</v>
      </c>
      <c r="AS340" s="11" t="s">
        <v>3813</v>
      </c>
      <c r="AT340" s="11" t="s">
        <v>3933</v>
      </c>
      <c r="AU340" s="11" t="s">
        <v>3933</v>
      </c>
      <c r="AV340" s="11" t="s">
        <v>3937</v>
      </c>
      <c r="AW340" s="11" t="s">
        <v>2488</v>
      </c>
      <c r="AX340" s="11" t="s">
        <v>2593</v>
      </c>
      <c r="AY340" s="11" t="s">
        <v>3948</v>
      </c>
      <c r="AZ340" s="11"/>
      <c r="BA340" s="11"/>
      <c r="BB340" s="11"/>
      <c r="BC340" s="9">
        <v>22418</v>
      </c>
      <c r="BD340" s="11" t="s">
        <v>3937</v>
      </c>
      <c r="BE340" s="9">
        <v>5337</v>
      </c>
      <c r="BF340" s="9">
        <v>1</v>
      </c>
      <c r="BG340" s="11" t="s">
        <v>3416</v>
      </c>
    </row>
    <row r="341" spans="1:59">
      <c r="A341" s="9">
        <v>135923</v>
      </c>
      <c r="B341" s="11" t="s">
        <v>4064</v>
      </c>
      <c r="C341" s="11" t="s">
        <v>4515</v>
      </c>
      <c r="D341" s="11" t="s">
        <v>1152</v>
      </c>
      <c r="E341" s="15">
        <v>650</v>
      </c>
      <c r="F341" s="11" t="s">
        <v>4235</v>
      </c>
      <c r="G341" s="9">
        <v>65000</v>
      </c>
      <c r="H341" s="15">
        <f t="shared" si="11"/>
        <v>14.130434782608695</v>
      </c>
      <c r="I341" s="15">
        <f t="shared" si="12"/>
        <v>9184.782608695652</v>
      </c>
      <c r="J341" s="15">
        <v>9184.782608695652</v>
      </c>
      <c r="K341" s="15"/>
      <c r="L341" s="9"/>
      <c r="M341" s="9">
        <v>0</v>
      </c>
      <c r="N341" s="11" t="s">
        <v>3396</v>
      </c>
      <c r="O341" s="12">
        <v>46225</v>
      </c>
      <c r="P341" s="11" t="s">
        <v>3423</v>
      </c>
      <c r="Q341" s="11" t="s">
        <v>3952</v>
      </c>
      <c r="R341" s="11" t="s">
        <v>3952</v>
      </c>
      <c r="S341" s="11" t="s">
        <v>4215</v>
      </c>
      <c r="T341" s="9">
        <v>139164</v>
      </c>
      <c r="U341" s="9"/>
      <c r="V341" s="9"/>
      <c r="W341" s="11" t="s">
        <v>2464</v>
      </c>
      <c r="X341" s="11" t="s">
        <v>3108</v>
      </c>
      <c r="Y341" s="11" t="s">
        <v>3958</v>
      </c>
      <c r="Z341" s="11" t="s">
        <v>2155</v>
      </c>
      <c r="AA341" s="9">
        <v>0</v>
      </c>
      <c r="AB341" s="9">
        <v>1</v>
      </c>
      <c r="AC341" s="11"/>
      <c r="AD341" s="11" t="s">
        <v>2433</v>
      </c>
      <c r="AE341" s="11" t="s">
        <v>2462</v>
      </c>
      <c r="AF341" s="11" t="s">
        <v>2500</v>
      </c>
      <c r="AG341" s="11" t="s">
        <v>2581</v>
      </c>
      <c r="AH341" s="11" t="s">
        <v>2607</v>
      </c>
      <c r="AI341" s="11"/>
      <c r="AJ341" s="9">
        <v>650</v>
      </c>
      <c r="AK341" s="11" t="s">
        <v>2155</v>
      </c>
      <c r="AL341" s="11" t="s">
        <v>3107</v>
      </c>
      <c r="AM341" s="11"/>
      <c r="AN341" s="11" t="s">
        <v>2155</v>
      </c>
      <c r="AO341" s="11" t="s">
        <v>2155</v>
      </c>
      <c r="AP341" s="11" t="s">
        <v>3400</v>
      </c>
      <c r="AQ341" s="12">
        <v>46225</v>
      </c>
      <c r="AR341" s="11" t="s">
        <v>3416</v>
      </c>
      <c r="AS341" s="11" t="s">
        <v>3812</v>
      </c>
      <c r="AT341" s="11" t="s">
        <v>3933</v>
      </c>
      <c r="AU341" s="11" t="s">
        <v>3934</v>
      </c>
      <c r="AV341" s="11" t="s">
        <v>3936</v>
      </c>
      <c r="AW341" s="11" t="s">
        <v>2500</v>
      </c>
      <c r="AX341" s="11" t="s">
        <v>2581</v>
      </c>
      <c r="AY341" s="11" t="s">
        <v>3948</v>
      </c>
      <c r="AZ341" s="11"/>
      <c r="BA341" s="11"/>
      <c r="BB341" s="11"/>
      <c r="BC341" s="9">
        <v>24730</v>
      </c>
      <c r="BD341" s="11" t="s">
        <v>3936</v>
      </c>
      <c r="BE341" s="9">
        <v>820</v>
      </c>
      <c r="BF341" s="9">
        <v>1</v>
      </c>
      <c r="BG341" s="11" t="s">
        <v>3423</v>
      </c>
    </row>
    <row r="342" spans="1:59">
      <c r="A342" s="9">
        <v>135922</v>
      </c>
      <c r="B342" s="11" t="s">
        <v>3992</v>
      </c>
      <c r="C342" s="11" t="s">
        <v>4513</v>
      </c>
      <c r="D342" s="11" t="s">
        <v>1151</v>
      </c>
      <c r="E342" s="15">
        <v>1</v>
      </c>
      <c r="F342" s="11" t="s">
        <v>4235</v>
      </c>
      <c r="G342" s="9">
        <v>40830000</v>
      </c>
      <c r="H342" s="15">
        <f t="shared" si="11"/>
        <v>8876.0869565217399</v>
      </c>
      <c r="I342" s="15">
        <f t="shared" si="12"/>
        <v>8876.0869565217399</v>
      </c>
      <c r="J342" s="15">
        <v>8876.0869565217399</v>
      </c>
      <c r="K342" s="15"/>
      <c r="L342" s="9"/>
      <c r="M342" s="9">
        <v>0</v>
      </c>
      <c r="N342" s="11" t="s">
        <v>3396</v>
      </c>
      <c r="O342" s="12">
        <v>46225</v>
      </c>
      <c r="P342" s="11" t="s">
        <v>3423</v>
      </c>
      <c r="Q342" s="11" t="s">
        <v>3952</v>
      </c>
      <c r="R342" s="11" t="s">
        <v>3952</v>
      </c>
      <c r="S342" s="11" t="s">
        <v>4229</v>
      </c>
      <c r="T342" s="9">
        <v>139097</v>
      </c>
      <c r="U342" s="9"/>
      <c r="V342" s="9"/>
      <c r="W342" s="11" t="s">
        <v>2465</v>
      </c>
      <c r="X342" s="11" t="s">
        <v>3109</v>
      </c>
      <c r="Y342" s="11" t="s">
        <v>3959</v>
      </c>
      <c r="Z342" s="11" t="s">
        <v>2154</v>
      </c>
      <c r="AA342" s="9">
        <v>0</v>
      </c>
      <c r="AB342" s="9">
        <v>1</v>
      </c>
      <c r="AC342" s="11"/>
      <c r="AD342" s="11" t="s">
        <v>2417</v>
      </c>
      <c r="AE342" s="11" t="s">
        <v>2462</v>
      </c>
      <c r="AF342" s="11" t="s">
        <v>2533</v>
      </c>
      <c r="AG342" s="11" t="s">
        <v>2598</v>
      </c>
      <c r="AH342" s="11" t="s">
        <v>2607</v>
      </c>
      <c r="AI342" s="11"/>
      <c r="AJ342" s="9">
        <v>1</v>
      </c>
      <c r="AK342" s="11" t="s">
        <v>2154</v>
      </c>
      <c r="AL342" s="11" t="s">
        <v>3107</v>
      </c>
      <c r="AM342" s="11"/>
      <c r="AN342" s="11" t="s">
        <v>2154</v>
      </c>
      <c r="AO342" s="11" t="s">
        <v>2154</v>
      </c>
      <c r="AP342" s="11"/>
      <c r="AQ342" s="12">
        <v>46225</v>
      </c>
      <c r="AR342" s="11" t="s">
        <v>3416</v>
      </c>
      <c r="AS342" s="11" t="s">
        <v>3811</v>
      </c>
      <c r="AT342" s="11" t="s">
        <v>3933</v>
      </c>
      <c r="AU342" s="11" t="s">
        <v>3933</v>
      </c>
      <c r="AV342" s="11" t="s">
        <v>3937</v>
      </c>
      <c r="AW342" s="11" t="s">
        <v>2533</v>
      </c>
      <c r="AX342" s="11" t="s">
        <v>2598</v>
      </c>
      <c r="AY342" s="11" t="s">
        <v>3948</v>
      </c>
      <c r="AZ342" s="11"/>
      <c r="BA342" s="11"/>
      <c r="BB342" s="11"/>
      <c r="BC342" s="9">
        <v>1284</v>
      </c>
      <c r="BD342" s="11" t="s">
        <v>3937</v>
      </c>
      <c r="BE342" s="9">
        <v>3726</v>
      </c>
      <c r="BF342" s="9">
        <v>1</v>
      </c>
      <c r="BG342" s="11" t="s">
        <v>3416</v>
      </c>
    </row>
    <row r="343" spans="1:59">
      <c r="A343" s="9">
        <v>135921</v>
      </c>
      <c r="B343" s="11" t="s">
        <v>3982</v>
      </c>
      <c r="C343" s="11" t="s">
        <v>4352</v>
      </c>
      <c r="D343" s="11" t="s">
        <v>1149</v>
      </c>
      <c r="E343" s="15">
        <v>373</v>
      </c>
      <c r="F343" s="11" t="s">
        <v>4235</v>
      </c>
      <c r="G343" s="9">
        <v>180000</v>
      </c>
      <c r="H343" s="15">
        <f t="shared" si="11"/>
        <v>39.130434782608695</v>
      </c>
      <c r="I343" s="15">
        <f t="shared" si="12"/>
        <v>14595.652173913044</v>
      </c>
      <c r="J343" s="15">
        <v>14595.652173913044</v>
      </c>
      <c r="K343" s="15"/>
      <c r="L343" s="9"/>
      <c r="M343" s="9">
        <v>0</v>
      </c>
      <c r="N343" s="11" t="s">
        <v>3396</v>
      </c>
      <c r="O343" s="12">
        <v>46225</v>
      </c>
      <c r="P343" s="11" t="s">
        <v>3411</v>
      </c>
      <c r="Q343" s="11" t="s">
        <v>3952</v>
      </c>
      <c r="R343" s="11" t="s">
        <v>3952</v>
      </c>
      <c r="S343" s="11" t="s">
        <v>4221</v>
      </c>
      <c r="T343" s="9">
        <v>139043</v>
      </c>
      <c r="U343" s="9"/>
      <c r="V343" s="9"/>
      <c r="W343" s="11" t="s">
        <v>2465</v>
      </c>
      <c r="X343" s="11" t="s">
        <v>3109</v>
      </c>
      <c r="Y343" s="11" t="s">
        <v>3959</v>
      </c>
      <c r="Z343" s="11" t="s">
        <v>2152</v>
      </c>
      <c r="AA343" s="9">
        <v>20</v>
      </c>
      <c r="AB343" s="9">
        <v>1</v>
      </c>
      <c r="AC343" s="11"/>
      <c r="AD343" s="11" t="s">
        <v>2405</v>
      </c>
      <c r="AE343" s="11" t="s">
        <v>2462</v>
      </c>
      <c r="AF343" s="11" t="s">
        <v>2490</v>
      </c>
      <c r="AG343" s="11" t="s">
        <v>2593</v>
      </c>
      <c r="AH343" s="11" t="s">
        <v>2607</v>
      </c>
      <c r="AI343" s="11"/>
      <c r="AJ343" s="9">
        <v>373</v>
      </c>
      <c r="AK343" s="11" t="s">
        <v>2942</v>
      </c>
      <c r="AL343" s="11" t="s">
        <v>3107</v>
      </c>
      <c r="AM343" s="11"/>
      <c r="AN343" s="11" t="s">
        <v>3239</v>
      </c>
      <c r="AO343" s="11" t="s">
        <v>3367</v>
      </c>
      <c r="AP343" s="11" t="s">
        <v>3400</v>
      </c>
      <c r="AQ343" s="12">
        <v>46225</v>
      </c>
      <c r="AR343" s="11" t="s">
        <v>3416</v>
      </c>
      <c r="AS343" s="11" t="s">
        <v>3810</v>
      </c>
      <c r="AT343" s="11" t="s">
        <v>3933</v>
      </c>
      <c r="AU343" s="11" t="s">
        <v>3933</v>
      </c>
      <c r="AV343" s="11" t="s">
        <v>3937</v>
      </c>
      <c r="AW343" s="11" t="s">
        <v>2490</v>
      </c>
      <c r="AX343" s="11" t="s">
        <v>2593</v>
      </c>
      <c r="AY343" s="11" t="s">
        <v>3948</v>
      </c>
      <c r="AZ343" s="11"/>
      <c r="BA343" s="11"/>
      <c r="BB343" s="11"/>
      <c r="BC343" s="9">
        <v>22428</v>
      </c>
      <c r="BD343" s="11" t="s">
        <v>3937</v>
      </c>
      <c r="BE343" s="9">
        <v>2633</v>
      </c>
      <c r="BF343" s="9">
        <v>1</v>
      </c>
      <c r="BG343" s="11" t="s">
        <v>3416</v>
      </c>
    </row>
    <row r="344" spans="1:59">
      <c r="A344" s="9">
        <v>135920</v>
      </c>
      <c r="B344" s="11" t="s">
        <v>3992</v>
      </c>
      <c r="C344" s="11" t="s">
        <v>4513</v>
      </c>
      <c r="D344" s="11" t="s">
        <v>1148</v>
      </c>
      <c r="E344" s="15">
        <v>1</v>
      </c>
      <c r="F344" s="11" t="s">
        <v>4235</v>
      </c>
      <c r="G344" s="9">
        <v>5500000</v>
      </c>
      <c r="H344" s="15">
        <f t="shared" si="11"/>
        <v>1195.6521739130435</v>
      </c>
      <c r="I344" s="15">
        <f t="shared" si="12"/>
        <v>1195.6521739130435</v>
      </c>
      <c r="J344" s="15">
        <v>1195.6521739130435</v>
      </c>
      <c r="K344" s="15"/>
      <c r="L344" s="9"/>
      <c r="M344" s="9">
        <v>0</v>
      </c>
      <c r="N344" s="11" t="s">
        <v>3396</v>
      </c>
      <c r="O344" s="12">
        <v>46225</v>
      </c>
      <c r="P344" s="11" t="s">
        <v>3423</v>
      </c>
      <c r="Q344" s="11" t="s">
        <v>3952</v>
      </c>
      <c r="R344" s="11" t="s">
        <v>3952</v>
      </c>
      <c r="S344" s="11" t="s">
        <v>4229</v>
      </c>
      <c r="T344" s="9">
        <v>139087</v>
      </c>
      <c r="U344" s="9"/>
      <c r="V344" s="9"/>
      <c r="W344" s="11" t="s">
        <v>2465</v>
      </c>
      <c r="X344" s="11" t="s">
        <v>3109</v>
      </c>
      <c r="Y344" s="11" t="s">
        <v>3959</v>
      </c>
      <c r="Z344" s="11" t="s">
        <v>2151</v>
      </c>
      <c r="AA344" s="9">
        <v>0</v>
      </c>
      <c r="AB344" s="9">
        <v>1</v>
      </c>
      <c r="AC344" s="11"/>
      <c r="AD344" s="11" t="s">
        <v>2417</v>
      </c>
      <c r="AE344" s="11" t="s">
        <v>2462</v>
      </c>
      <c r="AF344" s="11" t="s">
        <v>2533</v>
      </c>
      <c r="AG344" s="11" t="s">
        <v>2598</v>
      </c>
      <c r="AH344" s="11" t="s">
        <v>2607</v>
      </c>
      <c r="AI344" s="11"/>
      <c r="AJ344" s="9">
        <v>1</v>
      </c>
      <c r="AK344" s="11" t="s">
        <v>2151</v>
      </c>
      <c r="AL344" s="11" t="s">
        <v>3107</v>
      </c>
      <c r="AM344" s="11"/>
      <c r="AN344" s="11" t="s">
        <v>2151</v>
      </c>
      <c r="AO344" s="11" t="s">
        <v>2151</v>
      </c>
      <c r="AP344" s="11"/>
      <c r="AQ344" s="12">
        <v>46225</v>
      </c>
      <c r="AR344" s="11" t="s">
        <v>3416</v>
      </c>
      <c r="AS344" s="11" t="s">
        <v>3809</v>
      </c>
      <c r="AT344" s="11" t="s">
        <v>3933</v>
      </c>
      <c r="AU344" s="11" t="s">
        <v>3933</v>
      </c>
      <c r="AV344" s="11" t="s">
        <v>3937</v>
      </c>
      <c r="AW344" s="11" t="s">
        <v>2533</v>
      </c>
      <c r="AX344" s="11" t="s">
        <v>2598</v>
      </c>
      <c r="AY344" s="11" t="s">
        <v>3948</v>
      </c>
      <c r="AZ344" s="11"/>
      <c r="BA344" s="11"/>
      <c r="BB344" s="11"/>
      <c r="BC344" s="9">
        <v>1284</v>
      </c>
      <c r="BD344" s="11" t="s">
        <v>3937</v>
      </c>
      <c r="BE344" s="9">
        <v>3726</v>
      </c>
      <c r="BF344" s="9">
        <v>1</v>
      </c>
      <c r="BG344" s="11" t="s">
        <v>3416</v>
      </c>
    </row>
    <row r="345" spans="1:59">
      <c r="A345" s="9">
        <v>135919</v>
      </c>
      <c r="B345" s="11" t="s">
        <v>4076</v>
      </c>
      <c r="C345" s="11" t="s">
        <v>4244</v>
      </c>
      <c r="D345" s="11" t="s">
        <v>1147</v>
      </c>
      <c r="E345" s="15">
        <v>1</v>
      </c>
      <c r="F345" s="11" t="s">
        <v>4235</v>
      </c>
      <c r="G345" s="9">
        <v>23070000</v>
      </c>
      <c r="H345" s="15">
        <f t="shared" si="11"/>
        <v>5015.217391304348</v>
      </c>
      <c r="I345" s="15">
        <f t="shared" si="12"/>
        <v>5015.217391304348</v>
      </c>
      <c r="J345" s="15">
        <v>5015.217391304348</v>
      </c>
      <c r="K345" s="15"/>
      <c r="L345" s="9"/>
      <c r="M345" s="9">
        <v>0</v>
      </c>
      <c r="N345" s="11" t="s">
        <v>3396</v>
      </c>
      <c r="O345" s="12">
        <v>46225</v>
      </c>
      <c r="P345" s="11" t="s">
        <v>3423</v>
      </c>
      <c r="Q345" s="11" t="s">
        <v>3952</v>
      </c>
      <c r="R345" s="11" t="s">
        <v>3952</v>
      </c>
      <c r="S345" s="11" t="s">
        <v>4230</v>
      </c>
      <c r="T345" s="9">
        <v>139045</v>
      </c>
      <c r="U345" s="9"/>
      <c r="V345" s="9"/>
      <c r="W345" s="11" t="s">
        <v>2465</v>
      </c>
      <c r="X345" s="11" t="s">
        <v>3109</v>
      </c>
      <c r="Y345" s="11" t="s">
        <v>3959</v>
      </c>
      <c r="Z345" s="11" t="s">
        <v>2150</v>
      </c>
      <c r="AA345" s="9">
        <v>20</v>
      </c>
      <c r="AB345" s="9">
        <v>1</v>
      </c>
      <c r="AC345" s="11"/>
      <c r="AD345" s="11" t="s">
        <v>2405</v>
      </c>
      <c r="AE345" s="11" t="s">
        <v>2462</v>
      </c>
      <c r="AF345" s="11" t="s">
        <v>2541</v>
      </c>
      <c r="AG345" s="11" t="s">
        <v>2598</v>
      </c>
      <c r="AH345" s="11" t="s">
        <v>2607</v>
      </c>
      <c r="AI345" s="11"/>
      <c r="AJ345" s="9">
        <v>1</v>
      </c>
      <c r="AK345" s="11" t="s">
        <v>2941</v>
      </c>
      <c r="AL345" s="11" t="s">
        <v>3107</v>
      </c>
      <c r="AM345" s="11"/>
      <c r="AN345" s="11" t="s">
        <v>2941</v>
      </c>
      <c r="AO345" s="11" t="s">
        <v>2150</v>
      </c>
      <c r="AP345" s="11" t="s">
        <v>3400</v>
      </c>
      <c r="AQ345" s="12">
        <v>46225</v>
      </c>
      <c r="AR345" s="11" t="s">
        <v>3416</v>
      </c>
      <c r="AS345" s="11" t="s">
        <v>3808</v>
      </c>
      <c r="AT345" s="11" t="s">
        <v>3933</v>
      </c>
      <c r="AU345" s="11" t="s">
        <v>3933</v>
      </c>
      <c r="AV345" s="11" t="s">
        <v>3937</v>
      </c>
      <c r="AW345" s="11" t="s">
        <v>2541</v>
      </c>
      <c r="AX345" s="11" t="s">
        <v>2598</v>
      </c>
      <c r="AY345" s="11" t="s">
        <v>3948</v>
      </c>
      <c r="AZ345" s="11"/>
      <c r="BA345" s="11"/>
      <c r="BB345" s="11"/>
      <c r="BC345" s="9">
        <v>14862</v>
      </c>
      <c r="BD345" s="11" t="s">
        <v>3937</v>
      </c>
      <c r="BE345" s="9">
        <v>2025</v>
      </c>
      <c r="BF345" s="9">
        <v>1</v>
      </c>
      <c r="BG345" s="11" t="s">
        <v>4638</v>
      </c>
    </row>
    <row r="346" spans="1:59">
      <c r="A346" s="9">
        <v>135918</v>
      </c>
      <c r="B346" s="11" t="s">
        <v>4168</v>
      </c>
      <c r="C346" s="11" t="s">
        <v>4514</v>
      </c>
      <c r="D346" s="11" t="s">
        <v>1145</v>
      </c>
      <c r="E346" s="15">
        <v>2</v>
      </c>
      <c r="F346" s="11" t="s">
        <v>4235</v>
      </c>
      <c r="G346" s="9">
        <v>7552907</v>
      </c>
      <c r="H346" s="15">
        <f t="shared" si="11"/>
        <v>1641.9363043478261</v>
      </c>
      <c r="I346" s="15">
        <f t="shared" si="12"/>
        <v>3283.8726086956522</v>
      </c>
      <c r="J346" s="15">
        <v>3283.8726086956522</v>
      </c>
      <c r="K346" s="15"/>
      <c r="L346" s="9"/>
      <c r="M346" s="9">
        <v>0</v>
      </c>
      <c r="N346" s="11" t="s">
        <v>3396</v>
      </c>
      <c r="O346" s="12">
        <v>46225</v>
      </c>
      <c r="P346" s="11" t="s">
        <v>3423</v>
      </c>
      <c r="Q346" s="11" t="s">
        <v>3952</v>
      </c>
      <c r="R346" s="11" t="s">
        <v>3952</v>
      </c>
      <c r="S346" s="11" t="s">
        <v>4213</v>
      </c>
      <c r="T346" s="9">
        <v>139061</v>
      </c>
      <c r="U346" s="9"/>
      <c r="V346" s="9"/>
      <c r="W346" s="11" t="s">
        <v>2465</v>
      </c>
      <c r="X346" s="11" t="s">
        <v>3109</v>
      </c>
      <c r="Y346" s="11" t="s">
        <v>3959</v>
      </c>
      <c r="Z346" s="11" t="s">
        <v>2148</v>
      </c>
      <c r="AA346" s="9">
        <v>20</v>
      </c>
      <c r="AB346" s="9">
        <v>1</v>
      </c>
      <c r="AC346" s="11"/>
      <c r="AD346" s="11" t="s">
        <v>2449</v>
      </c>
      <c r="AE346" s="11" t="s">
        <v>2462</v>
      </c>
      <c r="AF346" s="11" t="s">
        <v>2471</v>
      </c>
      <c r="AG346" s="11" t="s">
        <v>2582</v>
      </c>
      <c r="AH346" s="11" t="s">
        <v>2607</v>
      </c>
      <c r="AI346" s="11"/>
      <c r="AJ346" s="9">
        <v>2</v>
      </c>
      <c r="AK346" s="11" t="s">
        <v>2939</v>
      </c>
      <c r="AL346" s="11" t="s">
        <v>3107</v>
      </c>
      <c r="AM346" s="11"/>
      <c r="AN346" s="11" t="s">
        <v>3238</v>
      </c>
      <c r="AO346" s="11" t="s">
        <v>3366</v>
      </c>
      <c r="AP346" s="11" t="s">
        <v>3400</v>
      </c>
      <c r="AQ346" s="12">
        <v>46225</v>
      </c>
      <c r="AR346" s="11" t="s">
        <v>3416</v>
      </c>
      <c r="AS346" s="11" t="s">
        <v>3807</v>
      </c>
      <c r="AT346" s="11" t="s">
        <v>3933</v>
      </c>
      <c r="AU346" s="11" t="s">
        <v>3934</v>
      </c>
      <c r="AV346" s="11" t="s">
        <v>3937</v>
      </c>
      <c r="AW346" s="11" t="s">
        <v>2471</v>
      </c>
      <c r="AX346" s="11" t="s">
        <v>2582</v>
      </c>
      <c r="AY346" s="11" t="s">
        <v>3948</v>
      </c>
      <c r="AZ346" s="11"/>
      <c r="BA346" s="11"/>
      <c r="BB346" s="11"/>
      <c r="BC346" s="9">
        <v>1337</v>
      </c>
      <c r="BD346" s="11" t="s">
        <v>3937</v>
      </c>
      <c r="BE346" s="9">
        <v>703</v>
      </c>
      <c r="BF346" s="9">
        <v>1</v>
      </c>
      <c r="BG346" s="11" t="s">
        <v>3429</v>
      </c>
    </row>
    <row r="347" spans="1:59">
      <c r="A347" s="9">
        <v>135917</v>
      </c>
      <c r="B347" s="11" t="s">
        <v>3992</v>
      </c>
      <c r="C347" s="11" t="s">
        <v>4513</v>
      </c>
      <c r="D347" s="11" t="s">
        <v>1144</v>
      </c>
      <c r="E347" s="15">
        <v>1</v>
      </c>
      <c r="F347" s="11" t="s">
        <v>4235</v>
      </c>
      <c r="G347" s="9">
        <v>39465000</v>
      </c>
      <c r="H347" s="15">
        <f t="shared" si="11"/>
        <v>8579.347826086956</v>
      </c>
      <c r="I347" s="15">
        <f t="shared" si="12"/>
        <v>8579.347826086956</v>
      </c>
      <c r="J347" s="15">
        <v>8579.347826086956</v>
      </c>
      <c r="K347" s="15"/>
      <c r="L347" s="9"/>
      <c r="M347" s="9">
        <v>0</v>
      </c>
      <c r="N347" s="11" t="s">
        <v>3396</v>
      </c>
      <c r="O347" s="12">
        <v>46225</v>
      </c>
      <c r="P347" s="11" t="s">
        <v>3423</v>
      </c>
      <c r="Q347" s="11" t="s">
        <v>3952</v>
      </c>
      <c r="R347" s="11" t="s">
        <v>3952</v>
      </c>
      <c r="S347" s="11" t="s">
        <v>4229</v>
      </c>
      <c r="T347" s="9">
        <v>139084</v>
      </c>
      <c r="U347" s="9"/>
      <c r="V347" s="9"/>
      <c r="W347" s="11" t="s">
        <v>2465</v>
      </c>
      <c r="X347" s="11" t="s">
        <v>3109</v>
      </c>
      <c r="Y347" s="11" t="s">
        <v>3959</v>
      </c>
      <c r="Z347" s="11" t="s">
        <v>2147</v>
      </c>
      <c r="AA347" s="9">
        <v>0</v>
      </c>
      <c r="AB347" s="9">
        <v>1</v>
      </c>
      <c r="AC347" s="11"/>
      <c r="AD347" s="11" t="s">
        <v>2417</v>
      </c>
      <c r="AE347" s="11" t="s">
        <v>2462</v>
      </c>
      <c r="AF347" s="11" t="s">
        <v>2533</v>
      </c>
      <c r="AG347" s="11" t="s">
        <v>2598</v>
      </c>
      <c r="AH347" s="11" t="s">
        <v>2607</v>
      </c>
      <c r="AI347" s="11"/>
      <c r="AJ347" s="9">
        <v>1</v>
      </c>
      <c r="AK347" s="11" t="s">
        <v>2147</v>
      </c>
      <c r="AL347" s="11" t="s">
        <v>3107</v>
      </c>
      <c r="AM347" s="11"/>
      <c r="AN347" s="11" t="s">
        <v>2147</v>
      </c>
      <c r="AO347" s="11" t="s">
        <v>2147</v>
      </c>
      <c r="AP347" s="11"/>
      <c r="AQ347" s="12">
        <v>46225</v>
      </c>
      <c r="AR347" s="11" t="s">
        <v>3416</v>
      </c>
      <c r="AS347" s="11" t="s">
        <v>3806</v>
      </c>
      <c r="AT347" s="11" t="s">
        <v>3933</v>
      </c>
      <c r="AU347" s="11" t="s">
        <v>3933</v>
      </c>
      <c r="AV347" s="11" t="s">
        <v>3937</v>
      </c>
      <c r="AW347" s="11" t="s">
        <v>2533</v>
      </c>
      <c r="AX347" s="11" t="s">
        <v>2598</v>
      </c>
      <c r="AY347" s="11" t="s">
        <v>3948</v>
      </c>
      <c r="AZ347" s="11"/>
      <c r="BA347" s="11"/>
      <c r="BB347" s="11"/>
      <c r="BC347" s="9">
        <v>1284</v>
      </c>
      <c r="BD347" s="11" t="s">
        <v>3937</v>
      </c>
      <c r="BE347" s="9">
        <v>3726</v>
      </c>
      <c r="BF347" s="9">
        <v>1</v>
      </c>
      <c r="BG347" s="11" t="s">
        <v>3416</v>
      </c>
    </row>
    <row r="348" spans="1:59">
      <c r="A348" s="9">
        <v>135916</v>
      </c>
      <c r="B348" s="11" t="s">
        <v>4167</v>
      </c>
      <c r="C348" s="11" t="s">
        <v>4274</v>
      </c>
      <c r="D348" s="11" t="s">
        <v>1143</v>
      </c>
      <c r="E348" s="15">
        <v>1</v>
      </c>
      <c r="F348" s="11" t="s">
        <v>4237</v>
      </c>
      <c r="G348" s="9">
        <v>2250000</v>
      </c>
      <c r="H348" s="15">
        <f t="shared" si="11"/>
        <v>489.13043478260869</v>
      </c>
      <c r="I348" s="15">
        <f t="shared" si="12"/>
        <v>489.13043478260869</v>
      </c>
      <c r="J348" s="15">
        <v>489.13043478260869</v>
      </c>
      <c r="K348" s="15"/>
      <c r="L348" s="9"/>
      <c r="M348" s="9">
        <v>0</v>
      </c>
      <c r="N348" s="11" t="s">
        <v>3396</v>
      </c>
      <c r="O348" s="12">
        <v>46225</v>
      </c>
      <c r="P348" s="11" t="s">
        <v>3423</v>
      </c>
      <c r="Q348" s="11" t="s">
        <v>3954</v>
      </c>
      <c r="R348" s="11" t="s">
        <v>3954</v>
      </c>
      <c r="S348" s="11" t="s">
        <v>4217</v>
      </c>
      <c r="T348" s="9">
        <v>139144</v>
      </c>
      <c r="U348" s="9"/>
      <c r="V348" s="9"/>
      <c r="W348" s="11" t="s">
        <v>2468</v>
      </c>
      <c r="X348" s="11" t="s">
        <v>3110</v>
      </c>
      <c r="Y348" s="11" t="s">
        <v>3960</v>
      </c>
      <c r="Z348" s="11" t="s">
        <v>2146</v>
      </c>
      <c r="AA348" s="9">
        <v>20</v>
      </c>
      <c r="AB348" s="9">
        <v>1</v>
      </c>
      <c r="AC348" s="11"/>
      <c r="AD348" s="11" t="s">
        <v>2405</v>
      </c>
      <c r="AE348" s="11" t="s">
        <v>2463</v>
      </c>
      <c r="AF348" s="11" t="s">
        <v>2545</v>
      </c>
      <c r="AG348" s="11" t="s">
        <v>2585</v>
      </c>
      <c r="AH348" s="11" t="s">
        <v>2607</v>
      </c>
      <c r="AI348" s="11"/>
      <c r="AJ348" s="9">
        <v>0</v>
      </c>
      <c r="AK348" s="11" t="s">
        <v>2609</v>
      </c>
      <c r="AL348" s="11" t="s">
        <v>3107</v>
      </c>
      <c r="AM348" s="11"/>
      <c r="AN348" s="11" t="s">
        <v>1859</v>
      </c>
      <c r="AO348" s="11" t="s">
        <v>2146</v>
      </c>
      <c r="AP348" s="11" t="s">
        <v>3400</v>
      </c>
      <c r="AQ348" s="12">
        <v>46225</v>
      </c>
      <c r="AR348" s="11" t="s">
        <v>3416</v>
      </c>
      <c r="AS348" s="11"/>
      <c r="AT348" s="11" t="s">
        <v>3933</v>
      </c>
      <c r="AU348" s="11" t="s">
        <v>3933</v>
      </c>
      <c r="AV348" s="11" t="s">
        <v>3941</v>
      </c>
      <c r="AW348" s="11" t="s">
        <v>2545</v>
      </c>
      <c r="AX348" s="11" t="s">
        <v>2585</v>
      </c>
      <c r="AY348" s="11" t="s">
        <v>3948</v>
      </c>
      <c r="AZ348" s="11"/>
      <c r="BA348" s="11"/>
      <c r="BB348" s="11"/>
      <c r="BC348" s="9">
        <v>11533</v>
      </c>
      <c r="BD348" s="11" t="s">
        <v>3941</v>
      </c>
      <c r="BE348" s="9">
        <v>7214</v>
      </c>
      <c r="BF348" s="9">
        <v>1</v>
      </c>
      <c r="BG348" s="11" t="s">
        <v>3414</v>
      </c>
    </row>
    <row r="349" spans="1:59">
      <c r="A349" s="9">
        <v>135915</v>
      </c>
      <c r="B349" s="11" t="s">
        <v>4166</v>
      </c>
      <c r="C349" s="11" t="s">
        <v>4274</v>
      </c>
      <c r="D349" s="11" t="s">
        <v>1141</v>
      </c>
      <c r="E349" s="15">
        <v>5</v>
      </c>
      <c r="F349" s="11" t="s">
        <v>4237</v>
      </c>
      <c r="G349" s="9">
        <v>102500</v>
      </c>
      <c r="H349" s="15">
        <f t="shared" si="11"/>
        <v>22.282608695652176</v>
      </c>
      <c r="I349" s="15">
        <f t="shared" si="12"/>
        <v>111.41304347826087</v>
      </c>
      <c r="J349" s="15">
        <v>111.41304347826087</v>
      </c>
      <c r="K349" s="15"/>
      <c r="L349" s="9"/>
      <c r="M349" s="9">
        <v>0</v>
      </c>
      <c r="N349" s="11" t="s">
        <v>3396</v>
      </c>
      <c r="O349" s="12">
        <v>46225</v>
      </c>
      <c r="P349" s="11" t="s">
        <v>3423</v>
      </c>
      <c r="Q349" s="11" t="s">
        <v>3954</v>
      </c>
      <c r="R349" s="11" t="s">
        <v>3954</v>
      </c>
      <c r="S349" s="11" t="s">
        <v>4212</v>
      </c>
      <c r="T349" s="9">
        <v>139099</v>
      </c>
      <c r="U349" s="9"/>
      <c r="V349" s="9"/>
      <c r="W349" s="11" t="s">
        <v>2464</v>
      </c>
      <c r="X349" s="11" t="s">
        <v>3108</v>
      </c>
      <c r="Y349" s="11" t="s">
        <v>3958</v>
      </c>
      <c r="Z349" s="11" t="s">
        <v>2144</v>
      </c>
      <c r="AA349" s="9">
        <v>0</v>
      </c>
      <c r="AB349" s="9">
        <v>2</v>
      </c>
      <c r="AC349" s="11"/>
      <c r="AD349" s="11" t="s">
        <v>2405</v>
      </c>
      <c r="AE349" s="11" t="s">
        <v>2463</v>
      </c>
      <c r="AF349" s="11" t="s">
        <v>2502</v>
      </c>
      <c r="AG349" s="11" t="s">
        <v>2584</v>
      </c>
      <c r="AH349" s="11" t="s">
        <v>2607</v>
      </c>
      <c r="AI349" s="11"/>
      <c r="AJ349" s="9">
        <v>0</v>
      </c>
      <c r="AK349" s="11" t="s">
        <v>2609</v>
      </c>
      <c r="AL349" s="11" t="s">
        <v>3107</v>
      </c>
      <c r="AM349" s="11"/>
      <c r="AN349" s="11" t="s">
        <v>3237</v>
      </c>
      <c r="AO349" s="11" t="s">
        <v>3237</v>
      </c>
      <c r="AP349" s="11" t="s">
        <v>3400</v>
      </c>
      <c r="AQ349" s="12">
        <v>46225</v>
      </c>
      <c r="AR349" s="11" t="s">
        <v>3416</v>
      </c>
      <c r="AS349" s="11" t="s">
        <v>3805</v>
      </c>
      <c r="AT349" s="11" t="s">
        <v>3933</v>
      </c>
      <c r="AU349" s="11" t="s">
        <v>3933</v>
      </c>
      <c r="AV349" s="11" t="s">
        <v>3939</v>
      </c>
      <c r="AW349" s="11" t="s">
        <v>2502</v>
      </c>
      <c r="AX349" s="11" t="s">
        <v>2584</v>
      </c>
      <c r="AY349" s="11" t="s">
        <v>3948</v>
      </c>
      <c r="AZ349" s="11"/>
      <c r="BA349" s="11"/>
      <c r="BB349" s="11"/>
      <c r="BC349" s="9">
        <v>11533</v>
      </c>
      <c r="BD349" s="11" t="s">
        <v>3939</v>
      </c>
      <c r="BE349" s="9">
        <v>7194</v>
      </c>
      <c r="BF349" s="9">
        <v>2</v>
      </c>
      <c r="BG349" s="11" t="s">
        <v>3412</v>
      </c>
    </row>
    <row r="350" spans="1:59">
      <c r="A350" s="9">
        <v>135915</v>
      </c>
      <c r="B350" s="11" t="s">
        <v>4166</v>
      </c>
      <c r="C350" s="11" t="s">
        <v>4274</v>
      </c>
      <c r="D350" s="11" t="s">
        <v>1142</v>
      </c>
      <c r="E350" s="15">
        <v>1</v>
      </c>
      <c r="F350" s="11" t="s">
        <v>4237</v>
      </c>
      <c r="G350" s="9">
        <v>130000</v>
      </c>
      <c r="H350" s="15">
        <f t="shared" si="11"/>
        <v>28.260869565217391</v>
      </c>
      <c r="I350" s="15">
        <f t="shared" si="12"/>
        <v>28.260869565217391</v>
      </c>
      <c r="J350" s="15">
        <v>28.260869565217391</v>
      </c>
      <c r="K350" s="15"/>
      <c r="L350" s="9"/>
      <c r="M350" s="9">
        <v>0</v>
      </c>
      <c r="N350" s="11" t="s">
        <v>3396</v>
      </c>
      <c r="O350" s="12">
        <v>46225</v>
      </c>
      <c r="P350" s="11" t="s">
        <v>3423</v>
      </c>
      <c r="Q350" s="11" t="s">
        <v>3954</v>
      </c>
      <c r="R350" s="11" t="s">
        <v>3954</v>
      </c>
      <c r="S350" s="11" t="s">
        <v>4212</v>
      </c>
      <c r="T350" s="9">
        <v>139099</v>
      </c>
      <c r="U350" s="9"/>
      <c r="V350" s="9"/>
      <c r="W350" s="11" t="s">
        <v>2464</v>
      </c>
      <c r="X350" s="11" t="s">
        <v>3108</v>
      </c>
      <c r="Y350" s="11" t="s">
        <v>3958</v>
      </c>
      <c r="Z350" s="11" t="s">
        <v>2145</v>
      </c>
      <c r="AA350" s="9">
        <v>0</v>
      </c>
      <c r="AB350" s="9">
        <v>3</v>
      </c>
      <c r="AC350" s="11"/>
      <c r="AD350" s="11" t="s">
        <v>2405</v>
      </c>
      <c r="AE350" s="11" t="s">
        <v>2463</v>
      </c>
      <c r="AF350" s="11" t="s">
        <v>2502</v>
      </c>
      <c r="AG350" s="11" t="s">
        <v>2584</v>
      </c>
      <c r="AH350" s="11" t="s">
        <v>2607</v>
      </c>
      <c r="AI350" s="11"/>
      <c r="AJ350" s="9">
        <v>0</v>
      </c>
      <c r="AK350" s="11" t="s">
        <v>2609</v>
      </c>
      <c r="AL350" s="11" t="s">
        <v>3107</v>
      </c>
      <c r="AM350" s="11"/>
      <c r="AN350" s="11" t="s">
        <v>3237</v>
      </c>
      <c r="AO350" s="11" t="s">
        <v>3237</v>
      </c>
      <c r="AP350" s="11" t="s">
        <v>3400</v>
      </c>
      <c r="AQ350" s="12">
        <v>46225</v>
      </c>
      <c r="AR350" s="11" t="s">
        <v>3416</v>
      </c>
      <c r="AS350" s="11" t="s">
        <v>3805</v>
      </c>
      <c r="AT350" s="11" t="s">
        <v>3933</v>
      </c>
      <c r="AU350" s="11" t="s">
        <v>3933</v>
      </c>
      <c r="AV350" s="11" t="s">
        <v>3939</v>
      </c>
      <c r="AW350" s="11" t="s">
        <v>2502</v>
      </c>
      <c r="AX350" s="11" t="s">
        <v>2584</v>
      </c>
      <c r="AY350" s="11" t="s">
        <v>3948</v>
      </c>
      <c r="AZ350" s="11"/>
      <c r="BA350" s="11"/>
      <c r="BB350" s="11"/>
      <c r="BC350" s="9">
        <v>11533</v>
      </c>
      <c r="BD350" s="11" t="s">
        <v>3939</v>
      </c>
      <c r="BE350" s="9">
        <v>7194</v>
      </c>
      <c r="BF350" s="9">
        <v>3</v>
      </c>
      <c r="BG350" s="11" t="s">
        <v>3412</v>
      </c>
    </row>
    <row r="351" spans="1:59">
      <c r="A351" s="9">
        <v>135915</v>
      </c>
      <c r="B351" s="11" t="s">
        <v>4166</v>
      </c>
      <c r="C351" s="11" t="s">
        <v>4274</v>
      </c>
      <c r="D351" s="11" t="s">
        <v>1140</v>
      </c>
      <c r="E351" s="15">
        <v>25</v>
      </c>
      <c r="F351" s="11" t="s">
        <v>4237</v>
      </c>
      <c r="G351" s="9">
        <v>137500</v>
      </c>
      <c r="H351" s="15">
        <f t="shared" si="11"/>
        <v>29.891304347826086</v>
      </c>
      <c r="I351" s="15">
        <f t="shared" si="12"/>
        <v>747.28260869565213</v>
      </c>
      <c r="J351" s="15">
        <v>747.28260869565213</v>
      </c>
      <c r="K351" s="15"/>
      <c r="L351" s="9"/>
      <c r="M351" s="9">
        <v>0</v>
      </c>
      <c r="N351" s="11" t="s">
        <v>3396</v>
      </c>
      <c r="O351" s="12">
        <v>46225</v>
      </c>
      <c r="P351" s="11" t="s">
        <v>3423</v>
      </c>
      <c r="Q351" s="11" t="s">
        <v>3954</v>
      </c>
      <c r="R351" s="11" t="s">
        <v>3954</v>
      </c>
      <c r="S351" s="11" t="s">
        <v>4212</v>
      </c>
      <c r="T351" s="9">
        <v>139099</v>
      </c>
      <c r="U351" s="9"/>
      <c r="V351" s="9"/>
      <c r="W351" s="11" t="s">
        <v>2464</v>
      </c>
      <c r="X351" s="11" t="s">
        <v>3108</v>
      </c>
      <c r="Y351" s="11" t="s">
        <v>3958</v>
      </c>
      <c r="Z351" s="11" t="s">
        <v>2143</v>
      </c>
      <c r="AA351" s="9">
        <v>0</v>
      </c>
      <c r="AB351" s="9">
        <v>1</v>
      </c>
      <c r="AC351" s="11"/>
      <c r="AD351" s="11" t="s">
        <v>2405</v>
      </c>
      <c r="AE351" s="11" t="s">
        <v>2463</v>
      </c>
      <c r="AF351" s="11" t="s">
        <v>2502</v>
      </c>
      <c r="AG351" s="11" t="s">
        <v>2584</v>
      </c>
      <c r="AH351" s="11" t="s">
        <v>2607</v>
      </c>
      <c r="AI351" s="11"/>
      <c r="AJ351" s="9">
        <v>0</v>
      </c>
      <c r="AK351" s="11" t="s">
        <v>2609</v>
      </c>
      <c r="AL351" s="11" t="s">
        <v>3107</v>
      </c>
      <c r="AM351" s="11"/>
      <c r="AN351" s="11" t="s">
        <v>3237</v>
      </c>
      <c r="AO351" s="11" t="s">
        <v>3237</v>
      </c>
      <c r="AP351" s="11" t="s">
        <v>3400</v>
      </c>
      <c r="AQ351" s="12">
        <v>46225</v>
      </c>
      <c r="AR351" s="11" t="s">
        <v>3416</v>
      </c>
      <c r="AS351" s="11" t="s">
        <v>3805</v>
      </c>
      <c r="AT351" s="11" t="s">
        <v>3933</v>
      </c>
      <c r="AU351" s="11" t="s">
        <v>3933</v>
      </c>
      <c r="AV351" s="11" t="s">
        <v>3939</v>
      </c>
      <c r="AW351" s="11" t="s">
        <v>2502</v>
      </c>
      <c r="AX351" s="11" t="s">
        <v>2584</v>
      </c>
      <c r="AY351" s="11" t="s">
        <v>3948</v>
      </c>
      <c r="AZ351" s="11"/>
      <c r="BA351" s="11"/>
      <c r="BB351" s="11"/>
      <c r="BC351" s="9">
        <v>11533</v>
      </c>
      <c r="BD351" s="11" t="s">
        <v>3939</v>
      </c>
      <c r="BE351" s="9">
        <v>7194</v>
      </c>
      <c r="BF351" s="9">
        <v>1</v>
      </c>
      <c r="BG351" s="11" t="s">
        <v>3412</v>
      </c>
    </row>
    <row r="352" spans="1:59">
      <c r="A352" s="9">
        <v>135914</v>
      </c>
      <c r="B352" s="11" t="s">
        <v>4165</v>
      </c>
      <c r="C352" s="11" t="s">
        <v>4512</v>
      </c>
      <c r="D352" s="11" t="s">
        <v>1139</v>
      </c>
      <c r="E352" s="15">
        <v>1</v>
      </c>
      <c r="F352" s="11" t="s">
        <v>4235</v>
      </c>
      <c r="G352" s="9">
        <v>341666.67</v>
      </c>
      <c r="H352" s="15">
        <f t="shared" si="11"/>
        <v>74.275363043478251</v>
      </c>
      <c r="I352" s="15">
        <f t="shared" si="12"/>
        <v>74.275363043478251</v>
      </c>
      <c r="J352" s="15">
        <v>74.275363043478251</v>
      </c>
      <c r="K352" s="15"/>
      <c r="L352" s="9"/>
      <c r="M352" s="9">
        <v>0</v>
      </c>
      <c r="N352" s="11" t="s">
        <v>3396</v>
      </c>
      <c r="O352" s="12">
        <v>46225</v>
      </c>
      <c r="P352" s="11" t="s">
        <v>3423</v>
      </c>
      <c r="Q352" s="11" t="s">
        <v>3952</v>
      </c>
      <c r="R352" s="11" t="s">
        <v>3952</v>
      </c>
      <c r="S352" s="11" t="s">
        <v>4212</v>
      </c>
      <c r="T352" s="9">
        <v>139106</v>
      </c>
      <c r="U352" s="9"/>
      <c r="V352" s="9"/>
      <c r="W352" s="11" t="s">
        <v>2464</v>
      </c>
      <c r="X352" s="11" t="s">
        <v>3108</v>
      </c>
      <c r="Y352" s="11" t="s">
        <v>3958</v>
      </c>
      <c r="Z352" s="11" t="s">
        <v>2142</v>
      </c>
      <c r="AA352" s="9">
        <v>20</v>
      </c>
      <c r="AB352" s="9">
        <v>1</v>
      </c>
      <c r="AC352" s="11"/>
      <c r="AD352" s="11" t="s">
        <v>2428</v>
      </c>
      <c r="AE352" s="11" t="s">
        <v>2462</v>
      </c>
      <c r="AF352" s="11" t="s">
        <v>2510</v>
      </c>
      <c r="AG352" s="11" t="s">
        <v>2581</v>
      </c>
      <c r="AH352" s="11" t="s">
        <v>2607</v>
      </c>
      <c r="AI352" s="11"/>
      <c r="AJ352" s="9">
        <v>1</v>
      </c>
      <c r="AK352" s="11" t="s">
        <v>2938</v>
      </c>
      <c r="AL352" s="11" t="s">
        <v>3107</v>
      </c>
      <c r="AM352" s="11"/>
      <c r="AN352" s="11" t="s">
        <v>2938</v>
      </c>
      <c r="AO352" s="11" t="s">
        <v>2142</v>
      </c>
      <c r="AP352" s="11"/>
      <c r="AQ352" s="12">
        <v>46225</v>
      </c>
      <c r="AR352" s="11" t="s">
        <v>3416</v>
      </c>
      <c r="AS352" s="11" t="s">
        <v>3804</v>
      </c>
      <c r="AT352" s="11" t="s">
        <v>3933</v>
      </c>
      <c r="AU352" s="11" t="s">
        <v>3934</v>
      </c>
      <c r="AV352" s="11" t="s">
        <v>3936</v>
      </c>
      <c r="AW352" s="11" t="s">
        <v>2510</v>
      </c>
      <c r="AX352" s="11" t="s">
        <v>2581</v>
      </c>
      <c r="AY352" s="11" t="s">
        <v>3948</v>
      </c>
      <c r="AZ352" s="11"/>
      <c r="BA352" s="11"/>
      <c r="BB352" s="11"/>
      <c r="BC352" s="9">
        <v>3937</v>
      </c>
      <c r="BD352" s="11" t="s">
        <v>3936</v>
      </c>
      <c r="BE352" s="9">
        <v>2520</v>
      </c>
      <c r="BF352" s="9">
        <v>1</v>
      </c>
      <c r="BG352" s="11" t="s">
        <v>3412</v>
      </c>
    </row>
    <row r="353" spans="1:59">
      <c r="A353" s="9">
        <v>135913</v>
      </c>
      <c r="B353" s="11" t="s">
        <v>4164</v>
      </c>
      <c r="C353" s="11" t="s">
        <v>4244</v>
      </c>
      <c r="D353" s="11" t="s">
        <v>1138</v>
      </c>
      <c r="E353" s="15">
        <v>1</v>
      </c>
      <c r="F353" s="11" t="s">
        <v>4235</v>
      </c>
      <c r="G353" s="9">
        <v>300000</v>
      </c>
      <c r="H353" s="15">
        <f t="shared" si="11"/>
        <v>65.217391304347828</v>
      </c>
      <c r="I353" s="15">
        <f t="shared" si="12"/>
        <v>65.217391304347828</v>
      </c>
      <c r="J353" s="15">
        <v>65.217391304347828</v>
      </c>
      <c r="K353" s="15"/>
      <c r="L353" s="9"/>
      <c r="M353" s="9">
        <v>0</v>
      </c>
      <c r="N353" s="11" t="s">
        <v>3396</v>
      </c>
      <c r="O353" s="12">
        <v>46225</v>
      </c>
      <c r="P353" s="11" t="s">
        <v>3423</v>
      </c>
      <c r="Q353" s="11" t="s">
        <v>3952</v>
      </c>
      <c r="R353" s="11" t="s">
        <v>3952</v>
      </c>
      <c r="S353" s="11" t="s">
        <v>4212</v>
      </c>
      <c r="T353" s="9">
        <v>139002</v>
      </c>
      <c r="U353" s="9"/>
      <c r="V353" s="9"/>
      <c r="W353" s="11" t="s">
        <v>2464</v>
      </c>
      <c r="X353" s="11" t="s">
        <v>3108</v>
      </c>
      <c r="Y353" s="11" t="s">
        <v>3958</v>
      </c>
      <c r="Z353" s="11" t="s">
        <v>1467</v>
      </c>
      <c r="AA353" s="9">
        <v>0</v>
      </c>
      <c r="AB353" s="9">
        <v>1</v>
      </c>
      <c r="AC353" s="11"/>
      <c r="AD353" s="11" t="s">
        <v>2405</v>
      </c>
      <c r="AE353" s="11" t="s">
        <v>2462</v>
      </c>
      <c r="AF353" s="11" t="s">
        <v>2512</v>
      </c>
      <c r="AG353" s="11" t="s">
        <v>2587</v>
      </c>
      <c r="AH353" s="11" t="s">
        <v>2607</v>
      </c>
      <c r="AI353" s="11"/>
      <c r="AJ353" s="9">
        <v>1</v>
      </c>
      <c r="AK353" s="11" t="s">
        <v>1467</v>
      </c>
      <c r="AL353" s="11" t="s">
        <v>3107</v>
      </c>
      <c r="AM353" s="11"/>
      <c r="AN353" s="11" t="s">
        <v>1467</v>
      </c>
      <c r="AO353" s="11" t="s">
        <v>1467</v>
      </c>
      <c r="AP353" s="11" t="s">
        <v>3400</v>
      </c>
      <c r="AQ353" s="12">
        <v>46225</v>
      </c>
      <c r="AR353" s="11" t="s">
        <v>3416</v>
      </c>
      <c r="AS353" s="11" t="s">
        <v>3803</v>
      </c>
      <c r="AT353" s="11" t="s">
        <v>3933</v>
      </c>
      <c r="AU353" s="11" t="s">
        <v>3933</v>
      </c>
      <c r="AV353" s="11" t="s">
        <v>3939</v>
      </c>
      <c r="AW353" s="11" t="s">
        <v>2512</v>
      </c>
      <c r="AX353" s="11" t="s">
        <v>2587</v>
      </c>
      <c r="AY353" s="11" t="s">
        <v>3948</v>
      </c>
      <c r="AZ353" s="11"/>
      <c r="BA353" s="11"/>
      <c r="BB353" s="11"/>
      <c r="BC353" s="9">
        <v>14862</v>
      </c>
      <c r="BD353" s="11" t="s">
        <v>3939</v>
      </c>
      <c r="BE353" s="9">
        <v>5256</v>
      </c>
      <c r="BF353" s="9">
        <v>1</v>
      </c>
      <c r="BG353" s="11" t="s">
        <v>3407</v>
      </c>
    </row>
    <row r="354" spans="1:59">
      <c r="A354" s="9">
        <v>135912</v>
      </c>
      <c r="B354" s="11" t="s">
        <v>4163</v>
      </c>
      <c r="C354" s="11" t="s">
        <v>4244</v>
      </c>
      <c r="D354" s="11" t="s">
        <v>1137</v>
      </c>
      <c r="E354" s="15">
        <v>1</v>
      </c>
      <c r="F354" s="11" t="s">
        <v>4235</v>
      </c>
      <c r="G354" s="9">
        <v>950000</v>
      </c>
      <c r="H354" s="15">
        <f t="shared" si="11"/>
        <v>206.52173913043478</v>
      </c>
      <c r="I354" s="15">
        <f t="shared" si="12"/>
        <v>206.52173913043478</v>
      </c>
      <c r="J354" s="15">
        <v>206.52173913043478</v>
      </c>
      <c r="K354" s="15"/>
      <c r="L354" s="9"/>
      <c r="M354" s="9">
        <v>0</v>
      </c>
      <c r="N354" s="11" t="s">
        <v>3396</v>
      </c>
      <c r="O354" s="12">
        <v>46225</v>
      </c>
      <c r="P354" s="11" t="s">
        <v>3423</v>
      </c>
      <c r="Q354" s="11" t="s">
        <v>3952</v>
      </c>
      <c r="R354" s="11" t="s">
        <v>3952</v>
      </c>
      <c r="S354" s="11" t="s">
        <v>4212</v>
      </c>
      <c r="T354" s="9">
        <v>139003</v>
      </c>
      <c r="U354" s="9"/>
      <c r="V354" s="9"/>
      <c r="W354" s="11" t="s">
        <v>2464</v>
      </c>
      <c r="X354" s="11" t="s">
        <v>3108</v>
      </c>
      <c r="Y354" s="11" t="s">
        <v>3958</v>
      </c>
      <c r="Z354" s="11" t="s">
        <v>2141</v>
      </c>
      <c r="AA354" s="9">
        <v>0</v>
      </c>
      <c r="AB354" s="9">
        <v>1</v>
      </c>
      <c r="AC354" s="11"/>
      <c r="AD354" s="11" t="s">
        <v>2405</v>
      </c>
      <c r="AE354" s="11" t="s">
        <v>2462</v>
      </c>
      <c r="AF354" s="11" t="s">
        <v>2512</v>
      </c>
      <c r="AG354" s="11" t="s">
        <v>2587</v>
      </c>
      <c r="AH354" s="11" t="s">
        <v>2607</v>
      </c>
      <c r="AI354" s="11"/>
      <c r="AJ354" s="9">
        <v>1</v>
      </c>
      <c r="AK354" s="11" t="s">
        <v>2141</v>
      </c>
      <c r="AL354" s="11" t="s">
        <v>3107</v>
      </c>
      <c r="AM354" s="11"/>
      <c r="AN354" s="11" t="s">
        <v>2141</v>
      </c>
      <c r="AO354" s="11" t="s">
        <v>2141</v>
      </c>
      <c r="AP354" s="11" t="s">
        <v>3400</v>
      </c>
      <c r="AQ354" s="12">
        <v>46225</v>
      </c>
      <c r="AR354" s="11" t="s">
        <v>3416</v>
      </c>
      <c r="AS354" s="11" t="s">
        <v>3802</v>
      </c>
      <c r="AT354" s="11" t="s">
        <v>3933</v>
      </c>
      <c r="AU354" s="11" t="s">
        <v>3933</v>
      </c>
      <c r="AV354" s="11" t="s">
        <v>3939</v>
      </c>
      <c r="AW354" s="11" t="s">
        <v>2512</v>
      </c>
      <c r="AX354" s="11" t="s">
        <v>2587</v>
      </c>
      <c r="AY354" s="11" t="s">
        <v>3948</v>
      </c>
      <c r="AZ354" s="11"/>
      <c r="BA354" s="11"/>
      <c r="BB354" s="11"/>
      <c r="BC354" s="9">
        <v>14862</v>
      </c>
      <c r="BD354" s="11" t="s">
        <v>3939</v>
      </c>
      <c r="BE354" s="9">
        <v>5329</v>
      </c>
      <c r="BF354" s="9">
        <v>1</v>
      </c>
      <c r="BG354" s="11" t="s">
        <v>3407</v>
      </c>
    </row>
    <row r="355" spans="1:59">
      <c r="A355" s="9">
        <v>135911</v>
      </c>
      <c r="B355" s="11" t="s">
        <v>4028</v>
      </c>
      <c r="C355" s="11" t="s">
        <v>4270</v>
      </c>
      <c r="D355" s="11" t="s">
        <v>1133</v>
      </c>
      <c r="E355" s="15">
        <v>39</v>
      </c>
      <c r="F355" s="11" t="s">
        <v>4235</v>
      </c>
      <c r="G355" s="9">
        <v>8500</v>
      </c>
      <c r="H355" s="15">
        <f t="shared" si="11"/>
        <v>1.8478260869565217</v>
      </c>
      <c r="I355" s="15">
        <f t="shared" si="12"/>
        <v>72.065217391304344</v>
      </c>
      <c r="J355" s="15">
        <v>72.065217391304344</v>
      </c>
      <c r="K355" s="15"/>
      <c r="L355" s="9"/>
      <c r="M355" s="9">
        <v>0</v>
      </c>
      <c r="N355" s="11" t="s">
        <v>3396</v>
      </c>
      <c r="O355" s="12">
        <v>46225</v>
      </c>
      <c r="P355" s="11" t="s">
        <v>3423</v>
      </c>
      <c r="Q355" s="11" t="s">
        <v>3952</v>
      </c>
      <c r="R355" s="11" t="s">
        <v>3952</v>
      </c>
      <c r="S355" s="11" t="s">
        <v>4212</v>
      </c>
      <c r="T355" s="9">
        <v>139017</v>
      </c>
      <c r="U355" s="9"/>
      <c r="V355" s="9"/>
      <c r="W355" s="11" t="s">
        <v>2464</v>
      </c>
      <c r="X355" s="11" t="s">
        <v>3108</v>
      </c>
      <c r="Y355" s="11" t="s">
        <v>3958</v>
      </c>
      <c r="Z355" s="11" t="s">
        <v>2137</v>
      </c>
      <c r="AA355" s="9">
        <v>20</v>
      </c>
      <c r="AB355" s="9">
        <v>1</v>
      </c>
      <c r="AC355" s="11"/>
      <c r="AD355" s="11" t="s">
        <v>2421</v>
      </c>
      <c r="AE355" s="11" t="s">
        <v>2462</v>
      </c>
      <c r="AF355" s="11" t="s">
        <v>2493</v>
      </c>
      <c r="AG355" s="11" t="s">
        <v>2594</v>
      </c>
      <c r="AH355" s="11" t="s">
        <v>2607</v>
      </c>
      <c r="AI355" s="11"/>
      <c r="AJ355" s="9">
        <v>39</v>
      </c>
      <c r="AK355" s="11" t="s">
        <v>2934</v>
      </c>
      <c r="AL355" s="11" t="s">
        <v>3107</v>
      </c>
      <c r="AM355" s="11"/>
      <c r="AN355" s="11" t="s">
        <v>3236</v>
      </c>
      <c r="AO355" s="11" t="s">
        <v>3365</v>
      </c>
      <c r="AP355" s="11" t="s">
        <v>3400</v>
      </c>
      <c r="AQ355" s="12">
        <v>46225</v>
      </c>
      <c r="AR355" s="11" t="s">
        <v>3416</v>
      </c>
      <c r="AS355" s="11" t="s">
        <v>3801</v>
      </c>
      <c r="AT355" s="11" t="s">
        <v>3933</v>
      </c>
      <c r="AU355" s="11" t="s">
        <v>3933</v>
      </c>
      <c r="AV355" s="11" t="s">
        <v>3939</v>
      </c>
      <c r="AW355" s="11" t="s">
        <v>2493</v>
      </c>
      <c r="AX355" s="11" t="s">
        <v>2594</v>
      </c>
      <c r="AY355" s="11" t="s">
        <v>3948</v>
      </c>
      <c r="AZ355" s="11"/>
      <c r="BA355" s="11"/>
      <c r="BB355" s="11"/>
      <c r="BC355" s="9">
        <v>1265</v>
      </c>
      <c r="BD355" s="11" t="s">
        <v>3939</v>
      </c>
      <c r="BE355" s="9">
        <v>2865</v>
      </c>
      <c r="BF355" s="9">
        <v>1</v>
      </c>
      <c r="BG355" s="11" t="s">
        <v>3407</v>
      </c>
    </row>
    <row r="356" spans="1:59">
      <c r="A356" s="9">
        <v>135911</v>
      </c>
      <c r="B356" s="11" t="s">
        <v>4028</v>
      </c>
      <c r="C356" s="11" t="s">
        <v>4270</v>
      </c>
      <c r="D356" s="11" t="s">
        <v>1136</v>
      </c>
      <c r="E356" s="15">
        <v>74</v>
      </c>
      <c r="F356" s="11" t="s">
        <v>4235</v>
      </c>
      <c r="G356" s="9">
        <v>8500</v>
      </c>
      <c r="H356" s="15">
        <f t="shared" si="11"/>
        <v>1.8478260869565217</v>
      </c>
      <c r="I356" s="15">
        <f t="shared" si="12"/>
        <v>136.7391304347826</v>
      </c>
      <c r="J356" s="15">
        <v>136.7391304347826</v>
      </c>
      <c r="K356" s="15"/>
      <c r="L356" s="9"/>
      <c r="M356" s="9">
        <v>0</v>
      </c>
      <c r="N356" s="11" t="s">
        <v>3396</v>
      </c>
      <c r="O356" s="12">
        <v>46225</v>
      </c>
      <c r="P356" s="11" t="s">
        <v>3423</v>
      </c>
      <c r="Q356" s="11" t="s">
        <v>3952</v>
      </c>
      <c r="R356" s="11" t="s">
        <v>3952</v>
      </c>
      <c r="S356" s="11" t="s">
        <v>4212</v>
      </c>
      <c r="T356" s="9">
        <v>139017</v>
      </c>
      <c r="U356" s="9"/>
      <c r="V356" s="9"/>
      <c r="W356" s="11" t="s">
        <v>2464</v>
      </c>
      <c r="X356" s="11" t="s">
        <v>3108</v>
      </c>
      <c r="Y356" s="11" t="s">
        <v>3958</v>
      </c>
      <c r="Z356" s="11" t="s">
        <v>2140</v>
      </c>
      <c r="AA356" s="9">
        <v>20</v>
      </c>
      <c r="AB356" s="9">
        <v>4</v>
      </c>
      <c r="AC356" s="11"/>
      <c r="AD356" s="11" t="s">
        <v>2421</v>
      </c>
      <c r="AE356" s="11" t="s">
        <v>2462</v>
      </c>
      <c r="AF356" s="11" t="s">
        <v>2493</v>
      </c>
      <c r="AG356" s="11" t="s">
        <v>2594</v>
      </c>
      <c r="AH356" s="11" t="s">
        <v>2607</v>
      </c>
      <c r="AI356" s="11"/>
      <c r="AJ356" s="9">
        <v>74</v>
      </c>
      <c r="AK356" s="11" t="s">
        <v>2937</v>
      </c>
      <c r="AL356" s="11" t="s">
        <v>3107</v>
      </c>
      <c r="AM356" s="11"/>
      <c r="AN356" s="11" t="s">
        <v>3236</v>
      </c>
      <c r="AO356" s="11" t="s">
        <v>3365</v>
      </c>
      <c r="AP356" s="11" t="s">
        <v>3400</v>
      </c>
      <c r="AQ356" s="12">
        <v>46225</v>
      </c>
      <c r="AR356" s="11" t="s">
        <v>3416</v>
      </c>
      <c r="AS356" s="11" t="s">
        <v>3801</v>
      </c>
      <c r="AT356" s="11" t="s">
        <v>3933</v>
      </c>
      <c r="AU356" s="11" t="s">
        <v>3933</v>
      </c>
      <c r="AV356" s="11" t="s">
        <v>3939</v>
      </c>
      <c r="AW356" s="11" t="s">
        <v>2493</v>
      </c>
      <c r="AX356" s="11" t="s">
        <v>2594</v>
      </c>
      <c r="AY356" s="11" t="s">
        <v>3948</v>
      </c>
      <c r="AZ356" s="11"/>
      <c r="BA356" s="11"/>
      <c r="BB356" s="11"/>
      <c r="BC356" s="9">
        <v>1265</v>
      </c>
      <c r="BD356" s="11" t="s">
        <v>3939</v>
      </c>
      <c r="BE356" s="9">
        <v>2865</v>
      </c>
      <c r="BF356" s="9">
        <v>4</v>
      </c>
      <c r="BG356" s="11" t="s">
        <v>3407</v>
      </c>
    </row>
    <row r="357" spans="1:59">
      <c r="A357" s="9">
        <v>135911</v>
      </c>
      <c r="B357" s="11" t="s">
        <v>4028</v>
      </c>
      <c r="C357" s="11" t="s">
        <v>4270</v>
      </c>
      <c r="D357" s="11" t="s">
        <v>1134</v>
      </c>
      <c r="E357" s="15">
        <v>35</v>
      </c>
      <c r="F357" s="11" t="s">
        <v>4235</v>
      </c>
      <c r="G357" s="9">
        <v>55020</v>
      </c>
      <c r="H357" s="15">
        <f t="shared" si="11"/>
        <v>11.960869565217392</v>
      </c>
      <c r="I357" s="15">
        <f t="shared" si="12"/>
        <v>418.63043478260869</v>
      </c>
      <c r="J357" s="15">
        <v>418.63043478260869</v>
      </c>
      <c r="K357" s="15"/>
      <c r="L357" s="9"/>
      <c r="M357" s="9">
        <v>0</v>
      </c>
      <c r="N357" s="11" t="s">
        <v>3396</v>
      </c>
      <c r="O357" s="12">
        <v>46225</v>
      </c>
      <c r="P357" s="11" t="s">
        <v>3423</v>
      </c>
      <c r="Q357" s="11" t="s">
        <v>3952</v>
      </c>
      <c r="R357" s="11" t="s">
        <v>3952</v>
      </c>
      <c r="S357" s="11" t="s">
        <v>4212</v>
      </c>
      <c r="T357" s="9">
        <v>139017</v>
      </c>
      <c r="U357" s="9"/>
      <c r="V357" s="9"/>
      <c r="W357" s="11" t="s">
        <v>2464</v>
      </c>
      <c r="X357" s="11" t="s">
        <v>3108</v>
      </c>
      <c r="Y357" s="11" t="s">
        <v>3958</v>
      </c>
      <c r="Z357" s="11" t="s">
        <v>2138</v>
      </c>
      <c r="AA357" s="9">
        <v>20</v>
      </c>
      <c r="AB357" s="9">
        <v>2</v>
      </c>
      <c r="AC357" s="11"/>
      <c r="AD357" s="11" t="s">
        <v>2421</v>
      </c>
      <c r="AE357" s="11" t="s">
        <v>2462</v>
      </c>
      <c r="AF357" s="11" t="s">
        <v>2493</v>
      </c>
      <c r="AG357" s="11" t="s">
        <v>2594</v>
      </c>
      <c r="AH357" s="11" t="s">
        <v>2607</v>
      </c>
      <c r="AI357" s="11"/>
      <c r="AJ357" s="9">
        <v>35</v>
      </c>
      <c r="AK357" s="11" t="s">
        <v>2935</v>
      </c>
      <c r="AL357" s="11" t="s">
        <v>3107</v>
      </c>
      <c r="AM357" s="11"/>
      <c r="AN357" s="11" t="s">
        <v>3236</v>
      </c>
      <c r="AO357" s="11" t="s">
        <v>3365</v>
      </c>
      <c r="AP357" s="11" t="s">
        <v>3400</v>
      </c>
      <c r="AQ357" s="12">
        <v>46225</v>
      </c>
      <c r="AR357" s="11" t="s">
        <v>3416</v>
      </c>
      <c r="AS357" s="11" t="s">
        <v>3801</v>
      </c>
      <c r="AT357" s="11" t="s">
        <v>3933</v>
      </c>
      <c r="AU357" s="11" t="s">
        <v>3933</v>
      </c>
      <c r="AV357" s="11" t="s">
        <v>3939</v>
      </c>
      <c r="AW357" s="11" t="s">
        <v>2493</v>
      </c>
      <c r="AX357" s="11" t="s">
        <v>2594</v>
      </c>
      <c r="AY357" s="11" t="s">
        <v>3948</v>
      </c>
      <c r="AZ357" s="11"/>
      <c r="BA357" s="11"/>
      <c r="BB357" s="11"/>
      <c r="BC357" s="9">
        <v>1265</v>
      </c>
      <c r="BD357" s="11" t="s">
        <v>3939</v>
      </c>
      <c r="BE357" s="9">
        <v>2865</v>
      </c>
      <c r="BF357" s="9">
        <v>2</v>
      </c>
      <c r="BG357" s="11" t="s">
        <v>3407</v>
      </c>
    </row>
    <row r="358" spans="1:59">
      <c r="A358" s="9">
        <v>135911</v>
      </c>
      <c r="B358" s="11" t="s">
        <v>4028</v>
      </c>
      <c r="C358" s="11" t="s">
        <v>4270</v>
      </c>
      <c r="D358" s="11" t="s">
        <v>1135</v>
      </c>
      <c r="E358" s="15">
        <v>96</v>
      </c>
      <c r="F358" s="11" t="s">
        <v>4235</v>
      </c>
      <c r="G358" s="9">
        <v>60522</v>
      </c>
      <c r="H358" s="15">
        <f t="shared" si="11"/>
        <v>13.156956521739131</v>
      </c>
      <c r="I358" s="15">
        <f t="shared" si="12"/>
        <v>1263.0678260869565</v>
      </c>
      <c r="J358" s="15">
        <v>1263.0678260869565</v>
      </c>
      <c r="K358" s="15"/>
      <c r="L358" s="9"/>
      <c r="M358" s="9">
        <v>0</v>
      </c>
      <c r="N358" s="11" t="s">
        <v>3396</v>
      </c>
      <c r="O358" s="12">
        <v>46225</v>
      </c>
      <c r="P358" s="11" t="s">
        <v>3423</v>
      </c>
      <c r="Q358" s="11" t="s">
        <v>3952</v>
      </c>
      <c r="R358" s="11" t="s">
        <v>3952</v>
      </c>
      <c r="S358" s="11" t="s">
        <v>4212</v>
      </c>
      <c r="T358" s="9">
        <v>139017</v>
      </c>
      <c r="U358" s="9"/>
      <c r="V358" s="9"/>
      <c r="W358" s="11" t="s">
        <v>2464</v>
      </c>
      <c r="X358" s="11" t="s">
        <v>3108</v>
      </c>
      <c r="Y358" s="11" t="s">
        <v>3958</v>
      </c>
      <c r="Z358" s="11" t="s">
        <v>2139</v>
      </c>
      <c r="AA358" s="9">
        <v>20</v>
      </c>
      <c r="AB358" s="9">
        <v>3</v>
      </c>
      <c r="AC358" s="11"/>
      <c r="AD358" s="11" t="s">
        <v>2421</v>
      </c>
      <c r="AE358" s="11" t="s">
        <v>2462</v>
      </c>
      <c r="AF358" s="11" t="s">
        <v>2493</v>
      </c>
      <c r="AG358" s="11" t="s">
        <v>2594</v>
      </c>
      <c r="AH358" s="11" t="s">
        <v>2607</v>
      </c>
      <c r="AI358" s="11"/>
      <c r="AJ358" s="9">
        <v>96</v>
      </c>
      <c r="AK358" s="11" t="s">
        <v>2936</v>
      </c>
      <c r="AL358" s="11" t="s">
        <v>3107</v>
      </c>
      <c r="AM358" s="11"/>
      <c r="AN358" s="11" t="s">
        <v>3236</v>
      </c>
      <c r="AO358" s="11" t="s">
        <v>3365</v>
      </c>
      <c r="AP358" s="11" t="s">
        <v>3400</v>
      </c>
      <c r="AQ358" s="12">
        <v>46225</v>
      </c>
      <c r="AR358" s="11" t="s">
        <v>3416</v>
      </c>
      <c r="AS358" s="11" t="s">
        <v>3801</v>
      </c>
      <c r="AT358" s="11" t="s">
        <v>3933</v>
      </c>
      <c r="AU358" s="11" t="s">
        <v>3933</v>
      </c>
      <c r="AV358" s="11" t="s">
        <v>3939</v>
      </c>
      <c r="AW358" s="11" t="s">
        <v>2493</v>
      </c>
      <c r="AX358" s="11" t="s">
        <v>2594</v>
      </c>
      <c r="AY358" s="11" t="s">
        <v>3948</v>
      </c>
      <c r="AZ358" s="11"/>
      <c r="BA358" s="11"/>
      <c r="BB358" s="11"/>
      <c r="BC358" s="9">
        <v>1265</v>
      </c>
      <c r="BD358" s="11" t="s">
        <v>3939</v>
      </c>
      <c r="BE358" s="9">
        <v>2865</v>
      </c>
      <c r="BF358" s="9">
        <v>3</v>
      </c>
      <c r="BG358" s="11" t="s">
        <v>3407</v>
      </c>
    </row>
    <row r="359" spans="1:59">
      <c r="A359" s="9">
        <v>135910</v>
      </c>
      <c r="B359" s="11" t="s">
        <v>3992</v>
      </c>
      <c r="C359" s="11" t="s">
        <v>4272</v>
      </c>
      <c r="D359" s="11" t="s">
        <v>1132</v>
      </c>
      <c r="E359" s="15">
        <v>1</v>
      </c>
      <c r="F359" s="11" t="s">
        <v>4235</v>
      </c>
      <c r="G359" s="9">
        <v>1000000</v>
      </c>
      <c r="H359" s="15">
        <f t="shared" si="11"/>
        <v>217.39130434782609</v>
      </c>
      <c r="I359" s="15">
        <f t="shared" si="12"/>
        <v>217.39130434782609</v>
      </c>
      <c r="J359" s="15">
        <v>217.39130434782609</v>
      </c>
      <c r="K359" s="15"/>
      <c r="L359" s="9"/>
      <c r="M359" s="9">
        <v>0</v>
      </c>
      <c r="N359" s="11" t="s">
        <v>3396</v>
      </c>
      <c r="O359" s="12">
        <v>46225</v>
      </c>
      <c r="P359" s="11" t="s">
        <v>3423</v>
      </c>
      <c r="Q359" s="11" t="s">
        <v>3954</v>
      </c>
      <c r="R359" s="11" t="s">
        <v>3954</v>
      </c>
      <c r="S359" s="11" t="s">
        <v>4212</v>
      </c>
      <c r="T359" s="9">
        <v>139018</v>
      </c>
      <c r="U359" s="9"/>
      <c r="V359" s="9"/>
      <c r="W359" s="11" t="s">
        <v>2464</v>
      </c>
      <c r="X359" s="11" t="s">
        <v>3108</v>
      </c>
      <c r="Y359" s="11" t="s">
        <v>3958</v>
      </c>
      <c r="Z359" s="11" t="s">
        <v>1438</v>
      </c>
      <c r="AA359" s="9">
        <v>0</v>
      </c>
      <c r="AB359" s="9">
        <v>1</v>
      </c>
      <c r="AC359" s="11"/>
      <c r="AD359" s="11" t="s">
        <v>2417</v>
      </c>
      <c r="AE359" s="11" t="s">
        <v>2462</v>
      </c>
      <c r="AF359" s="11" t="s">
        <v>2492</v>
      </c>
      <c r="AG359" s="11" t="s">
        <v>2599</v>
      </c>
      <c r="AH359" s="11" t="s">
        <v>2607</v>
      </c>
      <c r="AI359" s="11"/>
      <c r="AJ359" s="9">
        <v>0</v>
      </c>
      <c r="AK359" s="11" t="s">
        <v>2609</v>
      </c>
      <c r="AL359" s="11" t="s">
        <v>3107</v>
      </c>
      <c r="AM359" s="11"/>
      <c r="AN359" s="11" t="s">
        <v>1438</v>
      </c>
      <c r="AO359" s="11" t="s">
        <v>1438</v>
      </c>
      <c r="AP359" s="11"/>
      <c r="AQ359" s="12">
        <v>46225</v>
      </c>
      <c r="AR359" s="11" t="s">
        <v>3416</v>
      </c>
      <c r="AS359" s="11" t="s">
        <v>3800</v>
      </c>
      <c r="AT359" s="11" t="s">
        <v>3933</v>
      </c>
      <c r="AU359" s="11" t="s">
        <v>3933</v>
      </c>
      <c r="AV359" s="11" t="s">
        <v>3943</v>
      </c>
      <c r="AW359" s="11" t="s">
        <v>2492</v>
      </c>
      <c r="AX359" s="11" t="s">
        <v>2599</v>
      </c>
      <c r="AY359" s="11" t="s">
        <v>3948</v>
      </c>
      <c r="AZ359" s="11"/>
      <c r="BA359" s="11"/>
      <c r="BB359" s="11"/>
      <c r="BC359" s="9">
        <v>4276</v>
      </c>
      <c r="BD359" s="11" t="s">
        <v>3943</v>
      </c>
      <c r="BE359" s="9">
        <v>3726</v>
      </c>
      <c r="BF359" s="9">
        <v>1</v>
      </c>
      <c r="BG359" s="11" t="s">
        <v>3416</v>
      </c>
    </row>
    <row r="360" spans="1:59" ht="71.25">
      <c r="A360" s="9">
        <v>135909</v>
      </c>
      <c r="B360" s="11" t="s">
        <v>4037</v>
      </c>
      <c r="C360" s="11" t="s">
        <v>4257</v>
      </c>
      <c r="D360" s="13" t="s">
        <v>1131</v>
      </c>
      <c r="E360" s="15">
        <v>5</v>
      </c>
      <c r="F360" s="11" t="s">
        <v>4235</v>
      </c>
      <c r="G360" s="9">
        <v>5333333.3333299998</v>
      </c>
      <c r="H360" s="15">
        <f t="shared" si="11"/>
        <v>1159.4202898543479</v>
      </c>
      <c r="I360" s="15">
        <f t="shared" si="12"/>
        <v>5797.1014492717395</v>
      </c>
      <c r="J360" s="15">
        <v>5797.1014492717395</v>
      </c>
      <c r="K360" s="15"/>
      <c r="L360" s="9"/>
      <c r="M360" s="9">
        <v>0</v>
      </c>
      <c r="N360" s="11" t="s">
        <v>3396</v>
      </c>
      <c r="O360" s="12">
        <v>46225</v>
      </c>
      <c r="P360" s="11" t="s">
        <v>3423</v>
      </c>
      <c r="Q360" s="11" t="s">
        <v>3952</v>
      </c>
      <c r="R360" s="11" t="s">
        <v>3952</v>
      </c>
      <c r="S360" s="11" t="s">
        <v>4212</v>
      </c>
      <c r="T360" s="9">
        <v>139021</v>
      </c>
      <c r="U360" s="9"/>
      <c r="V360" s="9"/>
      <c r="W360" s="11" t="s">
        <v>2464</v>
      </c>
      <c r="X360" s="11" t="s">
        <v>3108</v>
      </c>
      <c r="Y360" s="11" t="s">
        <v>3958</v>
      </c>
      <c r="Z360" s="11" t="s">
        <v>2136</v>
      </c>
      <c r="AA360" s="9">
        <v>20</v>
      </c>
      <c r="AB360" s="9">
        <v>1</v>
      </c>
      <c r="AC360" s="11"/>
      <c r="AD360" s="11" t="s">
        <v>2412</v>
      </c>
      <c r="AE360" s="11" t="s">
        <v>2462</v>
      </c>
      <c r="AF360" s="11" t="s">
        <v>2486</v>
      </c>
      <c r="AG360" s="11" t="s">
        <v>2591</v>
      </c>
      <c r="AH360" s="11" t="s">
        <v>2607</v>
      </c>
      <c r="AI360" s="11"/>
      <c r="AJ360" s="9">
        <v>5</v>
      </c>
      <c r="AK360" s="11" t="s">
        <v>2933</v>
      </c>
      <c r="AL360" s="11" t="s">
        <v>3107</v>
      </c>
      <c r="AM360" s="11"/>
      <c r="AN360" s="11" t="s">
        <v>2933</v>
      </c>
      <c r="AO360" s="11" t="s">
        <v>2136</v>
      </c>
      <c r="AP360" s="11"/>
      <c r="AQ360" s="12">
        <v>46225</v>
      </c>
      <c r="AR360" s="11" t="s">
        <v>3416</v>
      </c>
      <c r="AS360" s="11" t="s">
        <v>3799</v>
      </c>
      <c r="AT360" s="11" t="s">
        <v>3933</v>
      </c>
      <c r="AU360" s="11" t="s">
        <v>3934</v>
      </c>
      <c r="AV360" s="11" t="s">
        <v>3943</v>
      </c>
      <c r="AW360" s="11" t="s">
        <v>2486</v>
      </c>
      <c r="AX360" s="11" t="s">
        <v>2591</v>
      </c>
      <c r="AY360" s="11" t="s">
        <v>3948</v>
      </c>
      <c r="AZ360" s="11"/>
      <c r="BA360" s="11"/>
      <c r="BB360" s="11"/>
      <c r="BC360" s="9">
        <v>4155</v>
      </c>
      <c r="BD360" s="11" t="s">
        <v>3943</v>
      </c>
      <c r="BE360" s="9">
        <v>123</v>
      </c>
      <c r="BF360" s="9">
        <v>1</v>
      </c>
      <c r="BG360" s="11" t="s">
        <v>3407</v>
      </c>
    </row>
    <row r="361" spans="1:59">
      <c r="A361" s="9">
        <v>135908</v>
      </c>
      <c r="B361" s="11" t="s">
        <v>4008</v>
      </c>
      <c r="C361" s="11" t="s">
        <v>4257</v>
      </c>
      <c r="D361" s="11" t="s">
        <v>1130</v>
      </c>
      <c r="E361" s="15">
        <v>2</v>
      </c>
      <c r="F361" s="11" t="s">
        <v>4235</v>
      </c>
      <c r="G361" s="9">
        <v>7491667</v>
      </c>
      <c r="H361" s="15">
        <f t="shared" si="11"/>
        <v>1628.6232608695652</v>
      </c>
      <c r="I361" s="15">
        <f t="shared" si="12"/>
        <v>3257.2465217391305</v>
      </c>
      <c r="J361" s="15">
        <v>3257.2465217391305</v>
      </c>
      <c r="K361" s="15"/>
      <c r="L361" s="9"/>
      <c r="M361" s="9">
        <v>0</v>
      </c>
      <c r="N361" s="11" t="s">
        <v>3396</v>
      </c>
      <c r="O361" s="12">
        <v>46225</v>
      </c>
      <c r="P361" s="11" t="s">
        <v>3423</v>
      </c>
      <c r="Q361" s="11" t="s">
        <v>3952</v>
      </c>
      <c r="R361" s="11" t="s">
        <v>3952</v>
      </c>
      <c r="S361" s="11" t="s">
        <v>4212</v>
      </c>
      <c r="T361" s="9">
        <v>138975</v>
      </c>
      <c r="U361" s="9"/>
      <c r="V361" s="9"/>
      <c r="W361" s="11" t="s">
        <v>2464</v>
      </c>
      <c r="X361" s="11" t="s">
        <v>3108</v>
      </c>
      <c r="Y361" s="11" t="s">
        <v>3958</v>
      </c>
      <c r="Z361" s="11" t="s">
        <v>1507</v>
      </c>
      <c r="AA361" s="9">
        <v>20</v>
      </c>
      <c r="AB361" s="9">
        <v>1</v>
      </c>
      <c r="AC361" s="11"/>
      <c r="AD361" s="11" t="s">
        <v>2412</v>
      </c>
      <c r="AE361" s="11" t="s">
        <v>2462</v>
      </c>
      <c r="AF361" s="11" t="s">
        <v>2486</v>
      </c>
      <c r="AG361" s="11" t="s">
        <v>2591</v>
      </c>
      <c r="AH361" s="11" t="s">
        <v>2607</v>
      </c>
      <c r="AI361" s="11"/>
      <c r="AJ361" s="9">
        <v>2</v>
      </c>
      <c r="AK361" s="11" t="s">
        <v>2642</v>
      </c>
      <c r="AL361" s="11" t="s">
        <v>3107</v>
      </c>
      <c r="AM361" s="11"/>
      <c r="AN361" s="11" t="s">
        <v>2642</v>
      </c>
      <c r="AO361" s="11" t="s">
        <v>1507</v>
      </c>
      <c r="AP361" s="11" t="s">
        <v>3400</v>
      </c>
      <c r="AQ361" s="12">
        <v>46225</v>
      </c>
      <c r="AR361" s="11" t="s">
        <v>3416</v>
      </c>
      <c r="AS361" s="11" t="s">
        <v>3798</v>
      </c>
      <c r="AT361" s="11" t="s">
        <v>3933</v>
      </c>
      <c r="AU361" s="11" t="s">
        <v>3934</v>
      </c>
      <c r="AV361" s="11" t="s">
        <v>3943</v>
      </c>
      <c r="AW361" s="11" t="s">
        <v>2486</v>
      </c>
      <c r="AX361" s="11" t="s">
        <v>2591</v>
      </c>
      <c r="AY361" s="11" t="s">
        <v>3948</v>
      </c>
      <c r="AZ361" s="11"/>
      <c r="BA361" s="11"/>
      <c r="BB361" s="11"/>
      <c r="BC361" s="9">
        <v>4155</v>
      </c>
      <c r="BD361" s="11" t="s">
        <v>3943</v>
      </c>
      <c r="BE361" s="9">
        <v>1184</v>
      </c>
      <c r="BF361" s="9">
        <v>1</v>
      </c>
      <c r="BG361" s="11" t="s">
        <v>3405</v>
      </c>
    </row>
    <row r="362" spans="1:59">
      <c r="A362" s="9">
        <v>135907</v>
      </c>
      <c r="B362" s="11" t="s">
        <v>4162</v>
      </c>
      <c r="C362" s="11" t="s">
        <v>4296</v>
      </c>
      <c r="D362" s="11" t="s">
        <v>1129</v>
      </c>
      <c r="E362" s="15">
        <v>1</v>
      </c>
      <c r="F362" s="11" t="s">
        <v>4235</v>
      </c>
      <c r="G362" s="9">
        <v>160000</v>
      </c>
      <c r="H362" s="15">
        <f t="shared" si="11"/>
        <v>34.782608695652172</v>
      </c>
      <c r="I362" s="15">
        <f t="shared" si="12"/>
        <v>34.782608695652172</v>
      </c>
      <c r="J362" s="15">
        <v>34.782608695652172</v>
      </c>
      <c r="K362" s="15"/>
      <c r="L362" s="9"/>
      <c r="M362" s="9">
        <v>0</v>
      </c>
      <c r="N362" s="11" t="s">
        <v>3396</v>
      </c>
      <c r="O362" s="12">
        <v>46225</v>
      </c>
      <c r="P362" s="11" t="s">
        <v>3423</v>
      </c>
      <c r="Q362" s="11" t="s">
        <v>3952</v>
      </c>
      <c r="R362" s="11" t="s">
        <v>3952</v>
      </c>
      <c r="S362" s="11" t="s">
        <v>4212</v>
      </c>
      <c r="T362" s="9">
        <v>138977</v>
      </c>
      <c r="U362" s="9"/>
      <c r="V362" s="9"/>
      <c r="W362" s="11" t="s">
        <v>2464</v>
      </c>
      <c r="X362" s="11" t="s">
        <v>3108</v>
      </c>
      <c r="Y362" s="11" t="s">
        <v>3958</v>
      </c>
      <c r="Z362" s="11" t="s">
        <v>2135</v>
      </c>
      <c r="AA362" s="9">
        <v>0</v>
      </c>
      <c r="AB362" s="9">
        <v>1</v>
      </c>
      <c r="AC362" s="11"/>
      <c r="AD362" s="11" t="s">
        <v>2412</v>
      </c>
      <c r="AE362" s="11" t="s">
        <v>2462</v>
      </c>
      <c r="AF362" s="11" t="s">
        <v>2515</v>
      </c>
      <c r="AG362" s="11" t="s">
        <v>2599</v>
      </c>
      <c r="AH362" s="11" t="s">
        <v>2607</v>
      </c>
      <c r="AI362" s="11"/>
      <c r="AJ362" s="9">
        <v>1</v>
      </c>
      <c r="AK362" s="11" t="s">
        <v>2135</v>
      </c>
      <c r="AL362" s="11" t="s">
        <v>3107</v>
      </c>
      <c r="AM362" s="11"/>
      <c r="AN362" s="11" t="s">
        <v>2135</v>
      </c>
      <c r="AO362" s="11" t="s">
        <v>2135</v>
      </c>
      <c r="AP362" s="11"/>
      <c r="AQ362" s="12">
        <v>46225</v>
      </c>
      <c r="AR362" s="11" t="s">
        <v>3416</v>
      </c>
      <c r="AS362" s="11" t="s">
        <v>3797</v>
      </c>
      <c r="AT362" s="11" t="s">
        <v>3933</v>
      </c>
      <c r="AU362" s="11" t="s">
        <v>3933</v>
      </c>
      <c r="AV362" s="11" t="s">
        <v>3943</v>
      </c>
      <c r="AW362" s="11" t="s">
        <v>2515</v>
      </c>
      <c r="AX362" s="11" t="s">
        <v>2599</v>
      </c>
      <c r="AY362" s="11" t="s">
        <v>3948</v>
      </c>
      <c r="AZ362" s="11"/>
      <c r="BA362" s="11"/>
      <c r="BB362" s="11"/>
      <c r="BC362" s="9">
        <v>1185</v>
      </c>
      <c r="BD362" s="11" t="s">
        <v>3943</v>
      </c>
      <c r="BE362" s="9">
        <v>6345</v>
      </c>
      <c r="BF362" s="9">
        <v>1</v>
      </c>
      <c r="BG362" s="11" t="s">
        <v>3405</v>
      </c>
    </row>
    <row r="363" spans="1:59">
      <c r="A363" s="9">
        <v>135906</v>
      </c>
      <c r="B363" s="11" t="s">
        <v>3992</v>
      </c>
      <c r="C363" s="11" t="s">
        <v>4244</v>
      </c>
      <c r="D363" s="11" t="s">
        <v>1128</v>
      </c>
      <c r="E363" s="15">
        <v>1</v>
      </c>
      <c r="F363" s="11" t="s">
        <v>4235</v>
      </c>
      <c r="G363" s="9">
        <v>550000</v>
      </c>
      <c r="H363" s="15">
        <f t="shared" si="11"/>
        <v>119.56521739130434</v>
      </c>
      <c r="I363" s="15">
        <f t="shared" si="12"/>
        <v>119.56521739130434</v>
      </c>
      <c r="J363" s="15">
        <v>119.56521739130434</v>
      </c>
      <c r="K363" s="15"/>
      <c r="L363" s="9"/>
      <c r="M363" s="9">
        <v>0</v>
      </c>
      <c r="N363" s="11" t="s">
        <v>3396</v>
      </c>
      <c r="O363" s="12">
        <v>46225</v>
      </c>
      <c r="P363" s="11" t="s">
        <v>3423</v>
      </c>
      <c r="Q363" s="11" t="s">
        <v>3954</v>
      </c>
      <c r="R363" s="11" t="s">
        <v>3954</v>
      </c>
      <c r="S363" s="11" t="s">
        <v>4212</v>
      </c>
      <c r="T363" s="9">
        <v>138980</v>
      </c>
      <c r="U363" s="9"/>
      <c r="V363" s="9"/>
      <c r="W363" s="11" t="s">
        <v>2464</v>
      </c>
      <c r="X363" s="11" t="s">
        <v>3108</v>
      </c>
      <c r="Y363" s="11" t="s">
        <v>3958</v>
      </c>
      <c r="Z363" s="11" t="s">
        <v>2134</v>
      </c>
      <c r="AA363" s="9">
        <v>0</v>
      </c>
      <c r="AB363" s="9">
        <v>1</v>
      </c>
      <c r="AC363" s="11"/>
      <c r="AD363" s="11" t="s">
        <v>2405</v>
      </c>
      <c r="AE363" s="11" t="s">
        <v>2462</v>
      </c>
      <c r="AF363" s="11" t="s">
        <v>2498</v>
      </c>
      <c r="AG363" s="11" t="s">
        <v>2589</v>
      </c>
      <c r="AH363" s="11" t="s">
        <v>2607</v>
      </c>
      <c r="AI363" s="11"/>
      <c r="AJ363" s="9">
        <v>0</v>
      </c>
      <c r="AK363" s="11" t="s">
        <v>2609</v>
      </c>
      <c r="AL363" s="11" t="s">
        <v>3107</v>
      </c>
      <c r="AM363" s="11"/>
      <c r="AN363" s="11" t="s">
        <v>2134</v>
      </c>
      <c r="AO363" s="11" t="s">
        <v>2134</v>
      </c>
      <c r="AP363" s="11" t="s">
        <v>3400</v>
      </c>
      <c r="AQ363" s="12">
        <v>46225</v>
      </c>
      <c r="AR363" s="11" t="s">
        <v>3416</v>
      </c>
      <c r="AS363" s="11" t="s">
        <v>3796</v>
      </c>
      <c r="AT363" s="11" t="s">
        <v>3933</v>
      </c>
      <c r="AU363" s="11" t="s">
        <v>3933</v>
      </c>
      <c r="AV363" s="11" t="s">
        <v>3939</v>
      </c>
      <c r="AW363" s="11" t="s">
        <v>2498</v>
      </c>
      <c r="AX363" s="11" t="s">
        <v>2589</v>
      </c>
      <c r="AY363" s="11" t="s">
        <v>3948</v>
      </c>
      <c r="AZ363" s="11"/>
      <c r="BA363" s="11"/>
      <c r="BB363" s="11"/>
      <c r="BC363" s="9">
        <v>14862</v>
      </c>
      <c r="BD363" s="11" t="s">
        <v>3939</v>
      </c>
      <c r="BE363" s="9">
        <v>3726</v>
      </c>
      <c r="BF363" s="9">
        <v>1</v>
      </c>
      <c r="BG363" s="11" t="s">
        <v>3416</v>
      </c>
    </row>
    <row r="364" spans="1:59">
      <c r="A364" s="9">
        <v>135905</v>
      </c>
      <c r="B364" s="11" t="s">
        <v>4161</v>
      </c>
      <c r="C364" s="11" t="s">
        <v>4270</v>
      </c>
      <c r="D364" s="11" t="s">
        <v>1126</v>
      </c>
      <c r="E364" s="15">
        <v>30</v>
      </c>
      <c r="F364" s="11" t="s">
        <v>4235</v>
      </c>
      <c r="G364" s="9">
        <v>16000</v>
      </c>
      <c r="H364" s="15">
        <f t="shared" si="11"/>
        <v>3.4782608695652173</v>
      </c>
      <c r="I364" s="15">
        <f t="shared" si="12"/>
        <v>104.34782608695652</v>
      </c>
      <c r="J364" s="15">
        <v>104.34782608695652</v>
      </c>
      <c r="K364" s="15"/>
      <c r="L364" s="9"/>
      <c r="M364" s="9">
        <v>0</v>
      </c>
      <c r="N364" s="11" t="s">
        <v>3396</v>
      </c>
      <c r="O364" s="12">
        <v>46225</v>
      </c>
      <c r="P364" s="11" t="s">
        <v>3423</v>
      </c>
      <c r="Q364" s="11" t="s">
        <v>3952</v>
      </c>
      <c r="R364" s="11" t="s">
        <v>3952</v>
      </c>
      <c r="S364" s="11" t="s">
        <v>4212</v>
      </c>
      <c r="T364" s="9">
        <v>138987</v>
      </c>
      <c r="U364" s="9"/>
      <c r="V364" s="9"/>
      <c r="W364" s="11" t="s">
        <v>2464</v>
      </c>
      <c r="X364" s="11" t="s">
        <v>3108</v>
      </c>
      <c r="Y364" s="11" t="s">
        <v>3958</v>
      </c>
      <c r="Z364" s="11" t="s">
        <v>1685</v>
      </c>
      <c r="AA364" s="9">
        <v>20</v>
      </c>
      <c r="AB364" s="9">
        <v>1</v>
      </c>
      <c r="AC364" s="11"/>
      <c r="AD364" s="11" t="s">
        <v>2421</v>
      </c>
      <c r="AE364" s="11" t="s">
        <v>2462</v>
      </c>
      <c r="AF364" s="11" t="s">
        <v>2493</v>
      </c>
      <c r="AG364" s="11" t="s">
        <v>2594</v>
      </c>
      <c r="AH364" s="11" t="s">
        <v>2607</v>
      </c>
      <c r="AI364" s="11"/>
      <c r="AJ364" s="9">
        <v>30</v>
      </c>
      <c r="AK364" s="11" t="s">
        <v>1687</v>
      </c>
      <c r="AL364" s="11" t="s">
        <v>3107</v>
      </c>
      <c r="AM364" s="11"/>
      <c r="AN364" s="11" t="s">
        <v>3235</v>
      </c>
      <c r="AO364" s="11" t="s">
        <v>3364</v>
      </c>
      <c r="AP364" s="11" t="s">
        <v>3400</v>
      </c>
      <c r="AQ364" s="12">
        <v>46225</v>
      </c>
      <c r="AR364" s="11" t="s">
        <v>3416</v>
      </c>
      <c r="AS364" s="11" t="s">
        <v>3795</v>
      </c>
      <c r="AT364" s="11" t="s">
        <v>3933</v>
      </c>
      <c r="AU364" s="11" t="s">
        <v>3933</v>
      </c>
      <c r="AV364" s="11" t="s">
        <v>3939</v>
      </c>
      <c r="AW364" s="11" t="s">
        <v>2493</v>
      </c>
      <c r="AX364" s="11" t="s">
        <v>2594</v>
      </c>
      <c r="AY364" s="11" t="s">
        <v>3948</v>
      </c>
      <c r="AZ364" s="11"/>
      <c r="BA364" s="11"/>
      <c r="BB364" s="11"/>
      <c r="BC364" s="9">
        <v>1265</v>
      </c>
      <c r="BD364" s="11" t="s">
        <v>3939</v>
      </c>
      <c r="BE364" s="9">
        <v>950</v>
      </c>
      <c r="BF364" s="9">
        <v>1</v>
      </c>
      <c r="BG364" s="11" t="s">
        <v>3407</v>
      </c>
    </row>
    <row r="365" spans="1:59">
      <c r="A365" s="9">
        <v>135905</v>
      </c>
      <c r="B365" s="11" t="s">
        <v>4161</v>
      </c>
      <c r="C365" s="11" t="s">
        <v>4270</v>
      </c>
      <c r="D365" s="11" t="s">
        <v>1127</v>
      </c>
      <c r="E365" s="15">
        <v>1</v>
      </c>
      <c r="F365" s="11" t="s">
        <v>4235</v>
      </c>
      <c r="G365" s="9">
        <v>1807200</v>
      </c>
      <c r="H365" s="15">
        <f t="shared" si="11"/>
        <v>392.86956521739131</v>
      </c>
      <c r="I365" s="15">
        <f t="shared" si="12"/>
        <v>392.86956521739131</v>
      </c>
      <c r="J365" s="15">
        <v>392.86956521739131</v>
      </c>
      <c r="K365" s="15"/>
      <c r="L365" s="9"/>
      <c r="M365" s="9">
        <v>0</v>
      </c>
      <c r="N365" s="11" t="s">
        <v>3396</v>
      </c>
      <c r="O365" s="12">
        <v>46225</v>
      </c>
      <c r="P365" s="11" t="s">
        <v>3423</v>
      </c>
      <c r="Q365" s="11" t="s">
        <v>3952</v>
      </c>
      <c r="R365" s="11" t="s">
        <v>3952</v>
      </c>
      <c r="S365" s="11" t="s">
        <v>4212</v>
      </c>
      <c r="T365" s="9">
        <v>138987</v>
      </c>
      <c r="U365" s="9"/>
      <c r="V365" s="9"/>
      <c r="W365" s="11" t="s">
        <v>2464</v>
      </c>
      <c r="X365" s="11" t="s">
        <v>3108</v>
      </c>
      <c r="Y365" s="11" t="s">
        <v>3958</v>
      </c>
      <c r="Z365" s="11" t="s">
        <v>2133</v>
      </c>
      <c r="AA365" s="9">
        <v>20</v>
      </c>
      <c r="AB365" s="9">
        <v>2</v>
      </c>
      <c r="AC365" s="11"/>
      <c r="AD365" s="11" t="s">
        <v>2421</v>
      </c>
      <c r="AE365" s="11" t="s">
        <v>2462</v>
      </c>
      <c r="AF365" s="11" t="s">
        <v>2493</v>
      </c>
      <c r="AG365" s="11" t="s">
        <v>2594</v>
      </c>
      <c r="AH365" s="11" t="s">
        <v>2607</v>
      </c>
      <c r="AI365" s="11"/>
      <c r="AJ365" s="9">
        <v>1</v>
      </c>
      <c r="AK365" s="11" t="s">
        <v>2932</v>
      </c>
      <c r="AL365" s="11" t="s">
        <v>3107</v>
      </c>
      <c r="AM365" s="11"/>
      <c r="AN365" s="11" t="s">
        <v>3235</v>
      </c>
      <c r="AO365" s="11" t="s">
        <v>3364</v>
      </c>
      <c r="AP365" s="11" t="s">
        <v>3400</v>
      </c>
      <c r="AQ365" s="12">
        <v>46225</v>
      </c>
      <c r="AR365" s="11" t="s">
        <v>3416</v>
      </c>
      <c r="AS365" s="11" t="s">
        <v>3795</v>
      </c>
      <c r="AT365" s="11" t="s">
        <v>3933</v>
      </c>
      <c r="AU365" s="11" t="s">
        <v>3933</v>
      </c>
      <c r="AV365" s="11" t="s">
        <v>3939</v>
      </c>
      <c r="AW365" s="11" t="s">
        <v>2493</v>
      </c>
      <c r="AX365" s="11" t="s">
        <v>2594</v>
      </c>
      <c r="AY365" s="11" t="s">
        <v>3948</v>
      </c>
      <c r="AZ365" s="11"/>
      <c r="BA365" s="11"/>
      <c r="BB365" s="11"/>
      <c r="BC365" s="9">
        <v>1265</v>
      </c>
      <c r="BD365" s="11" t="s">
        <v>3939</v>
      </c>
      <c r="BE365" s="9">
        <v>950</v>
      </c>
      <c r="BF365" s="9">
        <v>2</v>
      </c>
      <c r="BG365" s="11" t="s">
        <v>3407</v>
      </c>
    </row>
    <row r="366" spans="1:59">
      <c r="A366" s="9">
        <v>135904</v>
      </c>
      <c r="B366" s="11" t="s">
        <v>4160</v>
      </c>
      <c r="C366" s="11" t="s">
        <v>4244</v>
      </c>
      <c r="D366" s="11" t="s">
        <v>1125</v>
      </c>
      <c r="E366" s="15">
        <v>1</v>
      </c>
      <c r="F366" s="11" t="s">
        <v>4235</v>
      </c>
      <c r="G366" s="9">
        <v>2475000</v>
      </c>
      <c r="H366" s="15">
        <f t="shared" si="11"/>
        <v>538.04347826086962</v>
      </c>
      <c r="I366" s="15">
        <f t="shared" si="12"/>
        <v>538.04347826086962</v>
      </c>
      <c r="J366" s="15">
        <v>538.04347826086962</v>
      </c>
      <c r="K366" s="15"/>
      <c r="L366" s="9"/>
      <c r="M366" s="9">
        <v>0</v>
      </c>
      <c r="N366" s="11" t="s">
        <v>3396</v>
      </c>
      <c r="O366" s="12">
        <v>46225</v>
      </c>
      <c r="P366" s="11" t="s">
        <v>3423</v>
      </c>
      <c r="Q366" s="11" t="s">
        <v>3952</v>
      </c>
      <c r="R366" s="11" t="s">
        <v>3952</v>
      </c>
      <c r="S366" s="11" t="s">
        <v>4212</v>
      </c>
      <c r="T366" s="9">
        <v>139001</v>
      </c>
      <c r="U366" s="9"/>
      <c r="V366" s="9"/>
      <c r="W366" s="11" t="s">
        <v>2464</v>
      </c>
      <c r="X366" s="11" t="s">
        <v>3108</v>
      </c>
      <c r="Y366" s="11" t="s">
        <v>3958</v>
      </c>
      <c r="Z366" s="11" t="s">
        <v>2132</v>
      </c>
      <c r="AA366" s="9">
        <v>0</v>
      </c>
      <c r="AB366" s="9">
        <v>1</v>
      </c>
      <c r="AC366" s="11"/>
      <c r="AD366" s="11" t="s">
        <v>2405</v>
      </c>
      <c r="AE366" s="11" t="s">
        <v>2462</v>
      </c>
      <c r="AF366" s="11" t="s">
        <v>2512</v>
      </c>
      <c r="AG366" s="11" t="s">
        <v>2587</v>
      </c>
      <c r="AH366" s="11" t="s">
        <v>2607</v>
      </c>
      <c r="AI366" s="11"/>
      <c r="AJ366" s="9">
        <v>1</v>
      </c>
      <c r="AK366" s="11" t="s">
        <v>2132</v>
      </c>
      <c r="AL366" s="11" t="s">
        <v>3107</v>
      </c>
      <c r="AM366" s="11"/>
      <c r="AN366" s="11" t="s">
        <v>2132</v>
      </c>
      <c r="AO366" s="11" t="s">
        <v>2132</v>
      </c>
      <c r="AP366" s="11" t="s">
        <v>3400</v>
      </c>
      <c r="AQ366" s="12">
        <v>46225</v>
      </c>
      <c r="AR366" s="11" t="s">
        <v>3416</v>
      </c>
      <c r="AS366" s="11" t="s">
        <v>3794</v>
      </c>
      <c r="AT366" s="11" t="s">
        <v>3933</v>
      </c>
      <c r="AU366" s="11" t="s">
        <v>3933</v>
      </c>
      <c r="AV366" s="11" t="s">
        <v>3939</v>
      </c>
      <c r="AW366" s="11" t="s">
        <v>2512</v>
      </c>
      <c r="AX366" s="11" t="s">
        <v>2587</v>
      </c>
      <c r="AY366" s="11" t="s">
        <v>3948</v>
      </c>
      <c r="AZ366" s="11"/>
      <c r="BA366" s="11"/>
      <c r="BB366" s="11"/>
      <c r="BC366" s="9">
        <v>14862</v>
      </c>
      <c r="BD366" s="11" t="s">
        <v>3939</v>
      </c>
      <c r="BE366" s="9">
        <v>5906</v>
      </c>
      <c r="BF366" s="9">
        <v>1</v>
      </c>
      <c r="BG366" s="11" t="s">
        <v>3407</v>
      </c>
    </row>
    <row r="367" spans="1:59">
      <c r="A367" s="9">
        <v>135903</v>
      </c>
      <c r="B367" s="11" t="s">
        <v>3972</v>
      </c>
      <c r="C367" s="11" t="s">
        <v>4257</v>
      </c>
      <c r="D367" s="11" t="s">
        <v>1124</v>
      </c>
      <c r="E367" s="15">
        <v>1</v>
      </c>
      <c r="F367" s="11" t="s">
        <v>4235</v>
      </c>
      <c r="G367" s="9">
        <v>5187600</v>
      </c>
      <c r="H367" s="15">
        <f t="shared" si="11"/>
        <v>1127.7391304347825</v>
      </c>
      <c r="I367" s="15">
        <f t="shared" si="12"/>
        <v>1127.7391304347825</v>
      </c>
      <c r="J367" s="15">
        <v>1127.7391304347825</v>
      </c>
      <c r="K367" s="15"/>
      <c r="L367" s="9"/>
      <c r="M367" s="9">
        <v>0</v>
      </c>
      <c r="N367" s="11" t="s">
        <v>3396</v>
      </c>
      <c r="O367" s="12">
        <v>46225</v>
      </c>
      <c r="P367" s="11" t="s">
        <v>3423</v>
      </c>
      <c r="Q367" s="11" t="s">
        <v>3952</v>
      </c>
      <c r="R367" s="11" t="s">
        <v>3952</v>
      </c>
      <c r="S367" s="11" t="s">
        <v>4215</v>
      </c>
      <c r="T367" s="9">
        <v>139148</v>
      </c>
      <c r="U367" s="9"/>
      <c r="V367" s="9"/>
      <c r="W367" s="11" t="s">
        <v>2464</v>
      </c>
      <c r="X367" s="11" t="s">
        <v>3108</v>
      </c>
      <c r="Y367" s="11" t="s">
        <v>3958</v>
      </c>
      <c r="Z367" s="11" t="s">
        <v>2131</v>
      </c>
      <c r="AA367" s="9">
        <v>20</v>
      </c>
      <c r="AB367" s="9">
        <v>1</v>
      </c>
      <c r="AC367" s="11"/>
      <c r="AD367" s="11" t="s">
        <v>2412</v>
      </c>
      <c r="AE367" s="11" t="s">
        <v>2462</v>
      </c>
      <c r="AF367" s="11" t="s">
        <v>2486</v>
      </c>
      <c r="AG367" s="11" t="s">
        <v>2591</v>
      </c>
      <c r="AH367" s="11" t="s">
        <v>2607</v>
      </c>
      <c r="AI367" s="11"/>
      <c r="AJ367" s="9">
        <v>1</v>
      </c>
      <c r="AK367" s="11" t="s">
        <v>2931</v>
      </c>
      <c r="AL367" s="11" t="s">
        <v>3107</v>
      </c>
      <c r="AM367" s="11"/>
      <c r="AN367" s="11" t="s">
        <v>2931</v>
      </c>
      <c r="AO367" s="11" t="s">
        <v>2131</v>
      </c>
      <c r="AP367" s="11" t="s">
        <v>3400</v>
      </c>
      <c r="AQ367" s="12">
        <v>46225</v>
      </c>
      <c r="AR367" s="11" t="s">
        <v>3416</v>
      </c>
      <c r="AS367" s="11" t="s">
        <v>3793</v>
      </c>
      <c r="AT367" s="11" t="s">
        <v>3933</v>
      </c>
      <c r="AU367" s="11" t="s">
        <v>3934</v>
      </c>
      <c r="AV367" s="11" t="s">
        <v>3943</v>
      </c>
      <c r="AW367" s="11" t="s">
        <v>2486</v>
      </c>
      <c r="AX367" s="11" t="s">
        <v>2591</v>
      </c>
      <c r="AY367" s="11" t="s">
        <v>3948</v>
      </c>
      <c r="AZ367" s="11"/>
      <c r="BA367" s="11"/>
      <c r="BB367" s="11"/>
      <c r="BC367" s="9">
        <v>4155</v>
      </c>
      <c r="BD367" s="11" t="s">
        <v>3943</v>
      </c>
      <c r="BE367" s="9">
        <v>102</v>
      </c>
      <c r="BF367" s="9">
        <v>1</v>
      </c>
      <c r="BG367" s="11" t="s">
        <v>3414</v>
      </c>
    </row>
    <row r="368" spans="1:59">
      <c r="A368" s="9">
        <v>135902</v>
      </c>
      <c r="B368" s="11" t="s">
        <v>3972</v>
      </c>
      <c r="C368" s="11" t="s">
        <v>4257</v>
      </c>
      <c r="D368" s="11" t="s">
        <v>1123</v>
      </c>
      <c r="E368" s="15">
        <v>2</v>
      </c>
      <c r="F368" s="11" t="s">
        <v>4235</v>
      </c>
      <c r="G368" s="9">
        <v>4009500</v>
      </c>
      <c r="H368" s="15">
        <f t="shared" si="11"/>
        <v>871.63043478260875</v>
      </c>
      <c r="I368" s="15">
        <f t="shared" si="12"/>
        <v>1743.2608695652175</v>
      </c>
      <c r="J368" s="15">
        <v>1743.2608695652175</v>
      </c>
      <c r="K368" s="15"/>
      <c r="L368" s="9"/>
      <c r="M368" s="9">
        <v>0</v>
      </c>
      <c r="N368" s="11" t="s">
        <v>3396</v>
      </c>
      <c r="O368" s="12">
        <v>46225</v>
      </c>
      <c r="P368" s="11" t="s">
        <v>3423</v>
      </c>
      <c r="Q368" s="11" t="s">
        <v>3952</v>
      </c>
      <c r="R368" s="11" t="s">
        <v>3952</v>
      </c>
      <c r="S368" s="11" t="s">
        <v>4215</v>
      </c>
      <c r="T368" s="9">
        <v>139150</v>
      </c>
      <c r="U368" s="9"/>
      <c r="V368" s="9"/>
      <c r="W368" s="11" t="s">
        <v>2464</v>
      </c>
      <c r="X368" s="11" t="s">
        <v>3108</v>
      </c>
      <c r="Y368" s="11" t="s">
        <v>3958</v>
      </c>
      <c r="Z368" s="11" t="s">
        <v>2130</v>
      </c>
      <c r="AA368" s="9">
        <v>20</v>
      </c>
      <c r="AB368" s="9">
        <v>1</v>
      </c>
      <c r="AC368" s="11"/>
      <c r="AD368" s="11" t="s">
        <v>2412</v>
      </c>
      <c r="AE368" s="11" t="s">
        <v>2462</v>
      </c>
      <c r="AF368" s="11" t="s">
        <v>2486</v>
      </c>
      <c r="AG368" s="11" t="s">
        <v>2591</v>
      </c>
      <c r="AH368" s="11" t="s">
        <v>2607</v>
      </c>
      <c r="AI368" s="11"/>
      <c r="AJ368" s="9">
        <v>2</v>
      </c>
      <c r="AK368" s="11" t="s">
        <v>2930</v>
      </c>
      <c r="AL368" s="11" t="s">
        <v>3107</v>
      </c>
      <c r="AM368" s="11"/>
      <c r="AN368" s="11" t="s">
        <v>2930</v>
      </c>
      <c r="AO368" s="11" t="s">
        <v>2130</v>
      </c>
      <c r="AP368" s="11" t="s">
        <v>3400</v>
      </c>
      <c r="AQ368" s="12">
        <v>46225</v>
      </c>
      <c r="AR368" s="11" t="s">
        <v>3416</v>
      </c>
      <c r="AS368" s="11" t="s">
        <v>3792</v>
      </c>
      <c r="AT368" s="11" t="s">
        <v>3933</v>
      </c>
      <c r="AU368" s="11" t="s">
        <v>3934</v>
      </c>
      <c r="AV368" s="11" t="s">
        <v>3943</v>
      </c>
      <c r="AW368" s="11" t="s">
        <v>2486</v>
      </c>
      <c r="AX368" s="11" t="s">
        <v>2591</v>
      </c>
      <c r="AY368" s="11" t="s">
        <v>3948</v>
      </c>
      <c r="AZ368" s="11"/>
      <c r="BA368" s="11"/>
      <c r="BB368" s="11"/>
      <c r="BC368" s="9">
        <v>4155</v>
      </c>
      <c r="BD368" s="11" t="s">
        <v>3943</v>
      </c>
      <c r="BE368" s="9">
        <v>102</v>
      </c>
      <c r="BF368" s="9">
        <v>1</v>
      </c>
      <c r="BG368" s="11" t="s">
        <v>3414</v>
      </c>
    </row>
    <row r="369" spans="1:59">
      <c r="A369" s="9">
        <v>135901</v>
      </c>
      <c r="B369" s="11" t="s">
        <v>4008</v>
      </c>
      <c r="C369" s="11" t="s">
        <v>4257</v>
      </c>
      <c r="D369" s="11" t="s">
        <v>1122</v>
      </c>
      <c r="E369" s="15">
        <v>1</v>
      </c>
      <c r="F369" s="11" t="s">
        <v>4235</v>
      </c>
      <c r="G369" s="9">
        <v>8400000</v>
      </c>
      <c r="H369" s="15">
        <f t="shared" si="11"/>
        <v>1826.0869565217392</v>
      </c>
      <c r="I369" s="15">
        <f t="shared" si="12"/>
        <v>1826.0869565217392</v>
      </c>
      <c r="J369" s="15">
        <v>1826.0869565217392</v>
      </c>
      <c r="K369" s="15"/>
      <c r="L369" s="9"/>
      <c r="M369" s="9">
        <v>0</v>
      </c>
      <c r="N369" s="11" t="s">
        <v>3396</v>
      </c>
      <c r="O369" s="12">
        <v>46225</v>
      </c>
      <c r="P369" s="11" t="s">
        <v>3423</v>
      </c>
      <c r="Q369" s="11" t="s">
        <v>3952</v>
      </c>
      <c r="R369" s="11" t="s">
        <v>3952</v>
      </c>
      <c r="S369" s="11" t="s">
        <v>4215</v>
      </c>
      <c r="T369" s="9">
        <v>139155</v>
      </c>
      <c r="U369" s="9"/>
      <c r="V369" s="9"/>
      <c r="W369" s="11" t="s">
        <v>2464</v>
      </c>
      <c r="X369" s="11" t="s">
        <v>3108</v>
      </c>
      <c r="Y369" s="11" t="s">
        <v>3958</v>
      </c>
      <c r="Z369" s="11" t="s">
        <v>2129</v>
      </c>
      <c r="AA369" s="9">
        <v>20</v>
      </c>
      <c r="AB369" s="9">
        <v>1</v>
      </c>
      <c r="AC369" s="11"/>
      <c r="AD369" s="11" t="s">
        <v>2412</v>
      </c>
      <c r="AE369" s="11" t="s">
        <v>2462</v>
      </c>
      <c r="AF369" s="11" t="s">
        <v>2486</v>
      </c>
      <c r="AG369" s="11" t="s">
        <v>2591</v>
      </c>
      <c r="AH369" s="11" t="s">
        <v>2607</v>
      </c>
      <c r="AI369" s="11"/>
      <c r="AJ369" s="9">
        <v>1</v>
      </c>
      <c r="AK369" s="11" t="s">
        <v>2270</v>
      </c>
      <c r="AL369" s="11" t="s">
        <v>3107</v>
      </c>
      <c r="AM369" s="11"/>
      <c r="AN369" s="11" t="s">
        <v>2270</v>
      </c>
      <c r="AO369" s="11" t="s">
        <v>2129</v>
      </c>
      <c r="AP369" s="11" t="s">
        <v>3400</v>
      </c>
      <c r="AQ369" s="12">
        <v>46225</v>
      </c>
      <c r="AR369" s="11" t="s">
        <v>3416</v>
      </c>
      <c r="AS369" s="11" t="s">
        <v>3791</v>
      </c>
      <c r="AT369" s="11" t="s">
        <v>3933</v>
      </c>
      <c r="AU369" s="11" t="s">
        <v>3934</v>
      </c>
      <c r="AV369" s="11" t="s">
        <v>3943</v>
      </c>
      <c r="AW369" s="11" t="s">
        <v>2486</v>
      </c>
      <c r="AX369" s="11" t="s">
        <v>2591</v>
      </c>
      <c r="AY369" s="11" t="s">
        <v>3948</v>
      </c>
      <c r="AZ369" s="11"/>
      <c r="BA369" s="11"/>
      <c r="BB369" s="11"/>
      <c r="BC369" s="9">
        <v>4155</v>
      </c>
      <c r="BD369" s="11" t="s">
        <v>3943</v>
      </c>
      <c r="BE369" s="9">
        <v>1184</v>
      </c>
      <c r="BF369" s="9">
        <v>1</v>
      </c>
      <c r="BG369" s="11" t="s">
        <v>3414</v>
      </c>
    </row>
    <row r="370" spans="1:59">
      <c r="A370" s="9">
        <v>135900</v>
      </c>
      <c r="B370" s="11" t="s">
        <v>3996</v>
      </c>
      <c r="C370" s="11" t="s">
        <v>4511</v>
      </c>
      <c r="D370" s="11" t="s">
        <v>1121</v>
      </c>
      <c r="E370" s="15">
        <v>1</v>
      </c>
      <c r="F370" s="11" t="s">
        <v>4235</v>
      </c>
      <c r="G370" s="9">
        <v>30618000</v>
      </c>
      <c r="H370" s="15">
        <f t="shared" si="11"/>
        <v>6656.086956521739</v>
      </c>
      <c r="I370" s="15">
        <f t="shared" si="12"/>
        <v>6656.086956521739</v>
      </c>
      <c r="J370" s="15">
        <v>6656.086956521739</v>
      </c>
      <c r="K370" s="15"/>
      <c r="L370" s="9"/>
      <c r="M370" s="9">
        <v>0</v>
      </c>
      <c r="N370" s="11" t="s">
        <v>3396</v>
      </c>
      <c r="O370" s="12">
        <v>46225</v>
      </c>
      <c r="P370" s="11" t="s">
        <v>3423</v>
      </c>
      <c r="Q370" s="11" t="s">
        <v>3952</v>
      </c>
      <c r="R370" s="11" t="s">
        <v>3952</v>
      </c>
      <c r="S370" s="11" t="s">
        <v>4215</v>
      </c>
      <c r="T370" s="9">
        <v>139114</v>
      </c>
      <c r="U370" s="9"/>
      <c r="V370" s="9"/>
      <c r="W370" s="11" t="s">
        <v>2464</v>
      </c>
      <c r="X370" s="11" t="s">
        <v>3108</v>
      </c>
      <c r="Y370" s="11" t="s">
        <v>3958</v>
      </c>
      <c r="Z370" s="11" t="s">
        <v>2128</v>
      </c>
      <c r="AA370" s="9">
        <v>0</v>
      </c>
      <c r="AB370" s="9">
        <v>2</v>
      </c>
      <c r="AC370" s="11"/>
      <c r="AD370" s="11" t="s">
        <v>2405</v>
      </c>
      <c r="AE370" s="11" t="s">
        <v>2462</v>
      </c>
      <c r="AF370" s="11" t="s">
        <v>2513</v>
      </c>
      <c r="AG370" s="11" t="s">
        <v>2599</v>
      </c>
      <c r="AH370" s="11" t="s">
        <v>2607</v>
      </c>
      <c r="AI370" s="11"/>
      <c r="AJ370" s="9">
        <v>1</v>
      </c>
      <c r="AK370" s="11" t="s">
        <v>2128</v>
      </c>
      <c r="AL370" s="11" t="s">
        <v>3107</v>
      </c>
      <c r="AM370" s="11"/>
      <c r="AN370" s="11" t="s">
        <v>3234</v>
      </c>
      <c r="AO370" s="11" t="s">
        <v>3363</v>
      </c>
      <c r="AP370" s="11" t="s">
        <v>3400</v>
      </c>
      <c r="AQ370" s="12">
        <v>46225</v>
      </c>
      <c r="AR370" s="11" t="s">
        <v>3416</v>
      </c>
      <c r="AS370" s="11" t="s">
        <v>3790</v>
      </c>
      <c r="AT370" s="11" t="s">
        <v>3933</v>
      </c>
      <c r="AU370" s="11" t="s">
        <v>3933</v>
      </c>
      <c r="AV370" s="11" t="s">
        <v>3943</v>
      </c>
      <c r="AW370" s="11" t="s">
        <v>2513</v>
      </c>
      <c r="AX370" s="11" t="s">
        <v>2599</v>
      </c>
      <c r="AY370" s="11" t="s">
        <v>3948</v>
      </c>
      <c r="AZ370" s="11"/>
      <c r="BA370" s="11"/>
      <c r="BB370" s="11"/>
      <c r="BC370" s="9">
        <v>21266</v>
      </c>
      <c r="BD370" s="11" t="s">
        <v>3943</v>
      </c>
      <c r="BE370" s="9">
        <v>2490</v>
      </c>
      <c r="BF370" s="9">
        <v>2</v>
      </c>
      <c r="BG370" s="11" t="s">
        <v>3420</v>
      </c>
    </row>
    <row r="371" spans="1:59">
      <c r="A371" s="9">
        <v>135900</v>
      </c>
      <c r="B371" s="11" t="s">
        <v>3996</v>
      </c>
      <c r="C371" s="11" t="s">
        <v>4510</v>
      </c>
      <c r="D371" s="11" t="s">
        <v>1120</v>
      </c>
      <c r="E371" s="15">
        <v>1</v>
      </c>
      <c r="F371" s="11" t="s">
        <v>4237</v>
      </c>
      <c r="G371" s="9">
        <v>33910800</v>
      </c>
      <c r="H371" s="15">
        <f t="shared" si="11"/>
        <v>7371.913043478261</v>
      </c>
      <c r="I371" s="15">
        <f t="shared" si="12"/>
        <v>7371.913043478261</v>
      </c>
      <c r="J371" s="15">
        <v>7371.913043478261</v>
      </c>
      <c r="K371" s="15"/>
      <c r="L371" s="9"/>
      <c r="M371" s="9">
        <v>0</v>
      </c>
      <c r="N371" s="11" t="s">
        <v>3396</v>
      </c>
      <c r="O371" s="12">
        <v>46225</v>
      </c>
      <c r="P371" s="11" t="s">
        <v>3423</v>
      </c>
      <c r="Q371" s="11" t="s">
        <v>3952</v>
      </c>
      <c r="R371" s="11" t="s">
        <v>3952</v>
      </c>
      <c r="S371" s="11" t="s">
        <v>4215</v>
      </c>
      <c r="T371" s="9">
        <v>139114</v>
      </c>
      <c r="U371" s="9"/>
      <c r="V371" s="9"/>
      <c r="W371" s="11" t="s">
        <v>2464</v>
      </c>
      <c r="X371" s="11" t="s">
        <v>3108</v>
      </c>
      <c r="Y371" s="11" t="s">
        <v>3958</v>
      </c>
      <c r="Z371" s="11" t="s">
        <v>2127</v>
      </c>
      <c r="AA371" s="9">
        <v>20</v>
      </c>
      <c r="AB371" s="9">
        <v>1</v>
      </c>
      <c r="AC371" s="11"/>
      <c r="AD371" s="11" t="s">
        <v>2405</v>
      </c>
      <c r="AE371" s="11" t="s">
        <v>2462</v>
      </c>
      <c r="AF371" s="11" t="s">
        <v>2513</v>
      </c>
      <c r="AG371" s="11" t="s">
        <v>2599</v>
      </c>
      <c r="AH371" s="11" t="s">
        <v>2607</v>
      </c>
      <c r="AI371" s="11"/>
      <c r="AJ371" s="9">
        <v>1</v>
      </c>
      <c r="AK371" s="11" t="s">
        <v>2929</v>
      </c>
      <c r="AL371" s="11" t="s">
        <v>3107</v>
      </c>
      <c r="AM371" s="11"/>
      <c r="AN371" s="11" t="s">
        <v>3234</v>
      </c>
      <c r="AO371" s="11" t="s">
        <v>3363</v>
      </c>
      <c r="AP371" s="11" t="s">
        <v>3400</v>
      </c>
      <c r="AQ371" s="12">
        <v>46225</v>
      </c>
      <c r="AR371" s="11" t="s">
        <v>3416</v>
      </c>
      <c r="AS371" s="11" t="s">
        <v>3790</v>
      </c>
      <c r="AT371" s="11" t="s">
        <v>3933</v>
      </c>
      <c r="AU371" s="11" t="s">
        <v>3933</v>
      </c>
      <c r="AV371" s="11" t="s">
        <v>3943</v>
      </c>
      <c r="AW371" s="11" t="s">
        <v>2513</v>
      </c>
      <c r="AX371" s="11" t="s">
        <v>2599</v>
      </c>
      <c r="AY371" s="11" t="s">
        <v>3948</v>
      </c>
      <c r="AZ371" s="11"/>
      <c r="BA371" s="11"/>
      <c r="BB371" s="11"/>
      <c r="BC371" s="9">
        <v>11530</v>
      </c>
      <c r="BD371" s="11" t="s">
        <v>3943</v>
      </c>
      <c r="BE371" s="9">
        <v>2490</v>
      </c>
      <c r="BF371" s="9">
        <v>1</v>
      </c>
      <c r="BG371" s="11" t="s">
        <v>3420</v>
      </c>
    </row>
    <row r="372" spans="1:59">
      <c r="A372" s="9">
        <v>135899</v>
      </c>
      <c r="B372" s="11" t="s">
        <v>4159</v>
      </c>
      <c r="C372" s="11" t="s">
        <v>4254</v>
      </c>
      <c r="D372" s="11" t="s">
        <v>1118</v>
      </c>
      <c r="E372" s="15">
        <v>4</v>
      </c>
      <c r="F372" s="11" t="s">
        <v>4235</v>
      </c>
      <c r="G372" s="9">
        <v>50000</v>
      </c>
      <c r="H372" s="15">
        <f t="shared" si="11"/>
        <v>10.869565217391305</v>
      </c>
      <c r="I372" s="15">
        <f t="shared" si="12"/>
        <v>43.478260869565219</v>
      </c>
      <c r="J372" s="15">
        <v>43.478260869565219</v>
      </c>
      <c r="K372" s="15"/>
      <c r="L372" s="9"/>
      <c r="M372" s="9">
        <v>0</v>
      </c>
      <c r="N372" s="11" t="s">
        <v>3396</v>
      </c>
      <c r="O372" s="12">
        <v>46225</v>
      </c>
      <c r="P372" s="11" t="s">
        <v>3423</v>
      </c>
      <c r="Q372" s="11" t="s">
        <v>3952</v>
      </c>
      <c r="R372" s="11" t="s">
        <v>3952</v>
      </c>
      <c r="S372" s="11" t="s">
        <v>4215</v>
      </c>
      <c r="T372" s="9">
        <v>139118</v>
      </c>
      <c r="U372" s="9"/>
      <c r="V372" s="9"/>
      <c r="W372" s="11" t="s">
        <v>2464</v>
      </c>
      <c r="X372" s="11" t="s">
        <v>3108</v>
      </c>
      <c r="Y372" s="11" t="s">
        <v>3958</v>
      </c>
      <c r="Z372" s="11" t="s">
        <v>1888</v>
      </c>
      <c r="AA372" s="9">
        <v>0</v>
      </c>
      <c r="AB372" s="9">
        <v>6</v>
      </c>
      <c r="AC372" s="11"/>
      <c r="AD372" s="11" t="s">
        <v>2409</v>
      </c>
      <c r="AE372" s="11" t="s">
        <v>2462</v>
      </c>
      <c r="AF372" s="11" t="s">
        <v>2566</v>
      </c>
      <c r="AG372" s="11" t="s">
        <v>2599</v>
      </c>
      <c r="AH372" s="11" t="s">
        <v>2607</v>
      </c>
      <c r="AI372" s="11"/>
      <c r="AJ372" s="9">
        <v>4</v>
      </c>
      <c r="AK372" s="11" t="s">
        <v>1888</v>
      </c>
      <c r="AL372" s="11" t="s">
        <v>3107</v>
      </c>
      <c r="AM372" s="11"/>
      <c r="AN372" s="11" t="s">
        <v>3233</v>
      </c>
      <c r="AO372" s="11" t="s">
        <v>3233</v>
      </c>
      <c r="AP372" s="11" t="s">
        <v>3400</v>
      </c>
      <c r="AQ372" s="12">
        <v>46225</v>
      </c>
      <c r="AR372" s="11" t="s">
        <v>3416</v>
      </c>
      <c r="AS372" s="11" t="s">
        <v>3737</v>
      </c>
      <c r="AT372" s="11" t="s">
        <v>3933</v>
      </c>
      <c r="AU372" s="11" t="s">
        <v>3933</v>
      </c>
      <c r="AV372" s="11" t="s">
        <v>3943</v>
      </c>
      <c r="AW372" s="11" t="s">
        <v>2566</v>
      </c>
      <c r="AX372" s="11" t="s">
        <v>2599</v>
      </c>
      <c r="AY372" s="11" t="s">
        <v>3948</v>
      </c>
      <c r="AZ372" s="11"/>
      <c r="BA372" s="11"/>
      <c r="BB372" s="11"/>
      <c r="BC372" s="9">
        <v>4213</v>
      </c>
      <c r="BD372" s="11" t="s">
        <v>3943</v>
      </c>
      <c r="BE372" s="9">
        <v>6902</v>
      </c>
      <c r="BF372" s="9">
        <v>6</v>
      </c>
      <c r="BG372" s="11" t="s">
        <v>3420</v>
      </c>
    </row>
    <row r="373" spans="1:59">
      <c r="A373" s="9">
        <v>135899</v>
      </c>
      <c r="B373" s="11" t="s">
        <v>4159</v>
      </c>
      <c r="C373" s="11" t="s">
        <v>4274</v>
      </c>
      <c r="D373" s="11" t="s">
        <v>1117</v>
      </c>
      <c r="E373" s="15">
        <v>2</v>
      </c>
      <c r="F373" s="11" t="s">
        <v>4237</v>
      </c>
      <c r="G373" s="9">
        <v>150000</v>
      </c>
      <c r="H373" s="15">
        <f t="shared" si="11"/>
        <v>32.608695652173914</v>
      </c>
      <c r="I373" s="15">
        <f t="shared" si="12"/>
        <v>65.217391304347828</v>
      </c>
      <c r="J373" s="15">
        <v>65.217391304347828</v>
      </c>
      <c r="K373" s="15"/>
      <c r="L373" s="9"/>
      <c r="M373" s="9">
        <v>0</v>
      </c>
      <c r="N373" s="11" t="s">
        <v>3396</v>
      </c>
      <c r="O373" s="12">
        <v>46225</v>
      </c>
      <c r="P373" s="11" t="s">
        <v>3423</v>
      </c>
      <c r="Q373" s="11" t="s">
        <v>3952</v>
      </c>
      <c r="R373" s="11" t="s">
        <v>3954</v>
      </c>
      <c r="S373" s="11" t="s">
        <v>4215</v>
      </c>
      <c r="T373" s="9">
        <v>139118</v>
      </c>
      <c r="U373" s="9"/>
      <c r="V373" s="9"/>
      <c r="W373" s="11" t="s">
        <v>2464</v>
      </c>
      <c r="X373" s="11" t="s">
        <v>3108</v>
      </c>
      <c r="Y373" s="11" t="s">
        <v>3958</v>
      </c>
      <c r="Z373" s="11" t="s">
        <v>1467</v>
      </c>
      <c r="AA373" s="9">
        <v>0</v>
      </c>
      <c r="AB373" s="9">
        <v>5</v>
      </c>
      <c r="AC373" s="11"/>
      <c r="AD373" s="11" t="s">
        <v>2405</v>
      </c>
      <c r="AE373" s="11" t="s">
        <v>2463</v>
      </c>
      <c r="AF373" s="11" t="s">
        <v>2566</v>
      </c>
      <c r="AG373" s="11" t="s">
        <v>2599</v>
      </c>
      <c r="AH373" s="11" t="s">
        <v>2607</v>
      </c>
      <c r="AI373" s="11"/>
      <c r="AJ373" s="9">
        <v>0</v>
      </c>
      <c r="AK373" s="11" t="s">
        <v>2609</v>
      </c>
      <c r="AL373" s="11" t="s">
        <v>3107</v>
      </c>
      <c r="AM373" s="11"/>
      <c r="AN373" s="11" t="s">
        <v>3233</v>
      </c>
      <c r="AO373" s="11" t="s">
        <v>3233</v>
      </c>
      <c r="AP373" s="11" t="s">
        <v>3400</v>
      </c>
      <c r="AQ373" s="12">
        <v>46225</v>
      </c>
      <c r="AR373" s="11" t="s">
        <v>3416</v>
      </c>
      <c r="AS373" s="11" t="s">
        <v>3737</v>
      </c>
      <c r="AT373" s="11" t="s">
        <v>3933</v>
      </c>
      <c r="AU373" s="11" t="s">
        <v>3933</v>
      </c>
      <c r="AV373" s="11" t="s">
        <v>3943</v>
      </c>
      <c r="AW373" s="11" t="s">
        <v>2566</v>
      </c>
      <c r="AX373" s="11" t="s">
        <v>2599</v>
      </c>
      <c r="AY373" s="11" t="s">
        <v>3948</v>
      </c>
      <c r="AZ373" s="11"/>
      <c r="BA373" s="11"/>
      <c r="BB373" s="11"/>
      <c r="BC373" s="9">
        <v>11533</v>
      </c>
      <c r="BD373" s="11" t="s">
        <v>3943</v>
      </c>
      <c r="BE373" s="9">
        <v>6902</v>
      </c>
      <c r="BF373" s="9">
        <v>5</v>
      </c>
      <c r="BG373" s="11" t="s">
        <v>3420</v>
      </c>
    </row>
    <row r="374" spans="1:59" ht="42.75">
      <c r="A374" s="9">
        <v>135899</v>
      </c>
      <c r="B374" s="11" t="s">
        <v>4159</v>
      </c>
      <c r="C374" s="11" t="s">
        <v>4254</v>
      </c>
      <c r="D374" s="13" t="s">
        <v>1119</v>
      </c>
      <c r="E374" s="15">
        <v>2</v>
      </c>
      <c r="F374" s="11" t="s">
        <v>4235</v>
      </c>
      <c r="G374" s="9">
        <v>800000</v>
      </c>
      <c r="H374" s="15">
        <f t="shared" si="11"/>
        <v>173.91304347826087</v>
      </c>
      <c r="I374" s="15">
        <f t="shared" si="12"/>
        <v>347.82608695652175</v>
      </c>
      <c r="J374" s="15">
        <v>347.82608695652175</v>
      </c>
      <c r="K374" s="15"/>
      <c r="L374" s="9"/>
      <c r="M374" s="9">
        <v>0</v>
      </c>
      <c r="N374" s="11" t="s">
        <v>3396</v>
      </c>
      <c r="O374" s="12">
        <v>46225</v>
      </c>
      <c r="P374" s="11" t="s">
        <v>3423</v>
      </c>
      <c r="Q374" s="11" t="s">
        <v>3952</v>
      </c>
      <c r="R374" s="11" t="s">
        <v>3952</v>
      </c>
      <c r="S374" s="11" t="s">
        <v>4215</v>
      </c>
      <c r="T374" s="9">
        <v>139118</v>
      </c>
      <c r="U374" s="9"/>
      <c r="V374" s="9"/>
      <c r="W374" s="11" t="s">
        <v>2464</v>
      </c>
      <c r="X374" s="11" t="s">
        <v>3108</v>
      </c>
      <c r="Y374" s="11" t="s">
        <v>3958</v>
      </c>
      <c r="Z374" s="11" t="s">
        <v>1470</v>
      </c>
      <c r="AA374" s="9">
        <v>0</v>
      </c>
      <c r="AB374" s="9">
        <v>7</v>
      </c>
      <c r="AC374" s="11"/>
      <c r="AD374" s="11" t="s">
        <v>2409</v>
      </c>
      <c r="AE374" s="11" t="s">
        <v>2462</v>
      </c>
      <c r="AF374" s="11" t="s">
        <v>2566</v>
      </c>
      <c r="AG374" s="11" t="s">
        <v>2599</v>
      </c>
      <c r="AH374" s="11" t="s">
        <v>2607</v>
      </c>
      <c r="AI374" s="11"/>
      <c r="AJ374" s="9">
        <v>2</v>
      </c>
      <c r="AK374" s="11" t="s">
        <v>1470</v>
      </c>
      <c r="AL374" s="11" t="s">
        <v>3107</v>
      </c>
      <c r="AM374" s="11"/>
      <c r="AN374" s="11" t="s">
        <v>3233</v>
      </c>
      <c r="AO374" s="11" t="s">
        <v>3233</v>
      </c>
      <c r="AP374" s="11" t="s">
        <v>3400</v>
      </c>
      <c r="AQ374" s="12">
        <v>46225</v>
      </c>
      <c r="AR374" s="11" t="s">
        <v>3416</v>
      </c>
      <c r="AS374" s="11" t="s">
        <v>3737</v>
      </c>
      <c r="AT374" s="11" t="s">
        <v>3933</v>
      </c>
      <c r="AU374" s="11" t="s">
        <v>3933</v>
      </c>
      <c r="AV374" s="11" t="s">
        <v>3943</v>
      </c>
      <c r="AW374" s="11" t="s">
        <v>2566</v>
      </c>
      <c r="AX374" s="11" t="s">
        <v>2599</v>
      </c>
      <c r="AY374" s="11" t="s">
        <v>3948</v>
      </c>
      <c r="AZ374" s="11"/>
      <c r="BA374" s="11"/>
      <c r="BB374" s="11"/>
      <c r="BC374" s="9">
        <v>4213</v>
      </c>
      <c r="BD374" s="11" t="s">
        <v>3943</v>
      </c>
      <c r="BE374" s="9">
        <v>6902</v>
      </c>
      <c r="BF374" s="9">
        <v>7</v>
      </c>
      <c r="BG374" s="11" t="s">
        <v>3420</v>
      </c>
    </row>
    <row r="375" spans="1:59">
      <c r="A375" s="9">
        <v>135899</v>
      </c>
      <c r="B375" s="11" t="s">
        <v>4159</v>
      </c>
      <c r="C375" s="11" t="s">
        <v>4266</v>
      </c>
      <c r="D375" s="11" t="s">
        <v>1116</v>
      </c>
      <c r="E375" s="15">
        <v>1</v>
      </c>
      <c r="F375" s="11" t="s">
        <v>4235</v>
      </c>
      <c r="G375" s="9">
        <v>1000000</v>
      </c>
      <c r="H375" s="15">
        <f t="shared" si="11"/>
        <v>217.39130434782609</v>
      </c>
      <c r="I375" s="15">
        <f t="shared" si="12"/>
        <v>217.39130434782609</v>
      </c>
      <c r="J375" s="15">
        <v>217.39130434782609</v>
      </c>
      <c r="K375" s="15"/>
      <c r="L375" s="9"/>
      <c r="M375" s="9">
        <v>0</v>
      </c>
      <c r="N375" s="11" t="s">
        <v>3396</v>
      </c>
      <c r="O375" s="12">
        <v>46225</v>
      </c>
      <c r="P375" s="11" t="s">
        <v>3423</v>
      </c>
      <c r="Q375" s="11" t="s">
        <v>3952</v>
      </c>
      <c r="R375" s="11" t="s">
        <v>3952</v>
      </c>
      <c r="S375" s="11" t="s">
        <v>4215</v>
      </c>
      <c r="T375" s="9">
        <v>139118</v>
      </c>
      <c r="U375" s="9"/>
      <c r="V375" s="9"/>
      <c r="W375" s="11" t="s">
        <v>2464</v>
      </c>
      <c r="X375" s="11" t="s">
        <v>3108</v>
      </c>
      <c r="Y375" s="11" t="s">
        <v>3958</v>
      </c>
      <c r="Z375" s="11" t="s">
        <v>1438</v>
      </c>
      <c r="AA375" s="9">
        <v>0</v>
      </c>
      <c r="AB375" s="9">
        <v>4</v>
      </c>
      <c r="AC375" s="11"/>
      <c r="AD375" s="11" t="s">
        <v>2408</v>
      </c>
      <c r="AE375" s="11" t="s">
        <v>2462</v>
      </c>
      <c r="AF375" s="11" t="s">
        <v>2566</v>
      </c>
      <c r="AG375" s="11" t="s">
        <v>2599</v>
      </c>
      <c r="AH375" s="11" t="s">
        <v>2607</v>
      </c>
      <c r="AI375" s="11"/>
      <c r="AJ375" s="9">
        <v>1</v>
      </c>
      <c r="AK375" s="11" t="s">
        <v>1438</v>
      </c>
      <c r="AL375" s="11" t="s">
        <v>3107</v>
      </c>
      <c r="AM375" s="11"/>
      <c r="AN375" s="11" t="s">
        <v>3233</v>
      </c>
      <c r="AO375" s="11" t="s">
        <v>3233</v>
      </c>
      <c r="AP375" s="11" t="s">
        <v>3400</v>
      </c>
      <c r="AQ375" s="12">
        <v>46225</v>
      </c>
      <c r="AR375" s="11" t="s">
        <v>3416</v>
      </c>
      <c r="AS375" s="11" t="s">
        <v>3737</v>
      </c>
      <c r="AT375" s="11" t="s">
        <v>3933</v>
      </c>
      <c r="AU375" s="11" t="s">
        <v>3933</v>
      </c>
      <c r="AV375" s="11" t="s">
        <v>3943</v>
      </c>
      <c r="AW375" s="11" t="s">
        <v>2566</v>
      </c>
      <c r="AX375" s="11" t="s">
        <v>2599</v>
      </c>
      <c r="AY375" s="11" t="s">
        <v>3948</v>
      </c>
      <c r="AZ375" s="11"/>
      <c r="BA375" s="11"/>
      <c r="BB375" s="11"/>
      <c r="BC375" s="9">
        <v>14417</v>
      </c>
      <c r="BD375" s="11" t="s">
        <v>3943</v>
      </c>
      <c r="BE375" s="9">
        <v>6902</v>
      </c>
      <c r="BF375" s="9">
        <v>4</v>
      </c>
      <c r="BG375" s="11" t="s">
        <v>3420</v>
      </c>
    </row>
    <row r="376" spans="1:59">
      <c r="A376" s="9">
        <v>135899</v>
      </c>
      <c r="B376" s="11" t="s">
        <v>4159</v>
      </c>
      <c r="C376" s="11" t="s">
        <v>4266</v>
      </c>
      <c r="D376" s="11" t="s">
        <v>1115</v>
      </c>
      <c r="E376" s="15">
        <v>1</v>
      </c>
      <c r="F376" s="11" t="s">
        <v>4235</v>
      </c>
      <c r="G376" s="9">
        <v>1500000</v>
      </c>
      <c r="H376" s="15">
        <f t="shared" si="11"/>
        <v>326.08695652173913</v>
      </c>
      <c r="I376" s="15">
        <f t="shared" si="12"/>
        <v>326.08695652173913</v>
      </c>
      <c r="J376" s="15">
        <v>326.08695652173913</v>
      </c>
      <c r="K376" s="15"/>
      <c r="L376" s="9"/>
      <c r="M376" s="9">
        <v>0</v>
      </c>
      <c r="N376" s="11" t="s">
        <v>3396</v>
      </c>
      <c r="O376" s="12">
        <v>46225</v>
      </c>
      <c r="P376" s="11" t="s">
        <v>3423</v>
      </c>
      <c r="Q376" s="11" t="s">
        <v>3952</v>
      </c>
      <c r="R376" s="11" t="s">
        <v>3952</v>
      </c>
      <c r="S376" s="11" t="s">
        <v>4215</v>
      </c>
      <c r="T376" s="9">
        <v>139118</v>
      </c>
      <c r="U376" s="9"/>
      <c r="V376" s="9"/>
      <c r="W376" s="11" t="s">
        <v>2464</v>
      </c>
      <c r="X376" s="11" t="s">
        <v>3108</v>
      </c>
      <c r="Y376" s="11" t="s">
        <v>3958</v>
      </c>
      <c r="Z376" s="11" t="s">
        <v>1497</v>
      </c>
      <c r="AA376" s="9">
        <v>0</v>
      </c>
      <c r="AB376" s="9">
        <v>3</v>
      </c>
      <c r="AC376" s="11"/>
      <c r="AD376" s="11" t="s">
        <v>2408</v>
      </c>
      <c r="AE376" s="11" t="s">
        <v>2462</v>
      </c>
      <c r="AF376" s="11" t="s">
        <v>2566</v>
      </c>
      <c r="AG376" s="11" t="s">
        <v>2599</v>
      </c>
      <c r="AH376" s="11" t="s">
        <v>2607</v>
      </c>
      <c r="AI376" s="11"/>
      <c r="AJ376" s="9">
        <v>1</v>
      </c>
      <c r="AK376" s="11" t="s">
        <v>1497</v>
      </c>
      <c r="AL376" s="11" t="s">
        <v>3107</v>
      </c>
      <c r="AM376" s="11"/>
      <c r="AN376" s="11" t="s">
        <v>3233</v>
      </c>
      <c r="AO376" s="11" t="s">
        <v>3233</v>
      </c>
      <c r="AP376" s="11" t="s">
        <v>3400</v>
      </c>
      <c r="AQ376" s="12">
        <v>46225</v>
      </c>
      <c r="AR376" s="11" t="s">
        <v>3416</v>
      </c>
      <c r="AS376" s="11" t="s">
        <v>3737</v>
      </c>
      <c r="AT376" s="11" t="s">
        <v>3933</v>
      </c>
      <c r="AU376" s="11" t="s">
        <v>3933</v>
      </c>
      <c r="AV376" s="11" t="s">
        <v>3943</v>
      </c>
      <c r="AW376" s="11" t="s">
        <v>2566</v>
      </c>
      <c r="AX376" s="11" t="s">
        <v>2599</v>
      </c>
      <c r="AY376" s="11" t="s">
        <v>3948</v>
      </c>
      <c r="AZ376" s="11"/>
      <c r="BA376" s="11"/>
      <c r="BB376" s="11"/>
      <c r="BC376" s="9">
        <v>14417</v>
      </c>
      <c r="BD376" s="11" t="s">
        <v>3943</v>
      </c>
      <c r="BE376" s="9">
        <v>6902</v>
      </c>
      <c r="BF376" s="9">
        <v>3</v>
      </c>
      <c r="BG376" s="11" t="s">
        <v>3420</v>
      </c>
    </row>
    <row r="377" spans="1:59">
      <c r="A377" s="9">
        <v>135899</v>
      </c>
      <c r="B377" s="11" t="s">
        <v>4159</v>
      </c>
      <c r="C377" s="11" t="s">
        <v>4266</v>
      </c>
      <c r="D377" s="11" t="s">
        <v>1114</v>
      </c>
      <c r="E377" s="15">
        <v>1</v>
      </c>
      <c r="F377" s="11" t="s">
        <v>4235</v>
      </c>
      <c r="G377" s="9">
        <v>2000000</v>
      </c>
      <c r="H377" s="15">
        <f t="shared" si="11"/>
        <v>434.78260869565219</v>
      </c>
      <c r="I377" s="15">
        <f t="shared" si="12"/>
        <v>434.78260869565219</v>
      </c>
      <c r="J377" s="15">
        <v>434.78260869565219</v>
      </c>
      <c r="K377" s="15"/>
      <c r="L377" s="9"/>
      <c r="M377" s="9">
        <v>0</v>
      </c>
      <c r="N377" s="11" t="s">
        <v>3396</v>
      </c>
      <c r="O377" s="12">
        <v>46225</v>
      </c>
      <c r="P377" s="11" t="s">
        <v>3423</v>
      </c>
      <c r="Q377" s="11" t="s">
        <v>3952</v>
      </c>
      <c r="R377" s="11" t="s">
        <v>3952</v>
      </c>
      <c r="S377" s="11" t="s">
        <v>4215</v>
      </c>
      <c r="T377" s="9">
        <v>139118</v>
      </c>
      <c r="U377" s="9"/>
      <c r="V377" s="9"/>
      <c r="W377" s="11" t="s">
        <v>2464</v>
      </c>
      <c r="X377" s="11" t="s">
        <v>3108</v>
      </c>
      <c r="Y377" s="11" t="s">
        <v>3958</v>
      </c>
      <c r="Z377" s="11" t="s">
        <v>2123</v>
      </c>
      <c r="AA377" s="9">
        <v>0</v>
      </c>
      <c r="AB377" s="9">
        <v>2</v>
      </c>
      <c r="AC377" s="11"/>
      <c r="AD377" s="11" t="s">
        <v>2408</v>
      </c>
      <c r="AE377" s="11" t="s">
        <v>2462</v>
      </c>
      <c r="AF377" s="11" t="s">
        <v>2566</v>
      </c>
      <c r="AG377" s="11" t="s">
        <v>2599</v>
      </c>
      <c r="AH377" s="11" t="s">
        <v>2607</v>
      </c>
      <c r="AI377" s="11"/>
      <c r="AJ377" s="9">
        <v>1</v>
      </c>
      <c r="AK377" s="11" t="s">
        <v>2123</v>
      </c>
      <c r="AL377" s="11" t="s">
        <v>3107</v>
      </c>
      <c r="AM377" s="11"/>
      <c r="AN377" s="11" t="s">
        <v>3233</v>
      </c>
      <c r="AO377" s="11" t="s">
        <v>3233</v>
      </c>
      <c r="AP377" s="11" t="s">
        <v>3400</v>
      </c>
      <c r="AQ377" s="12">
        <v>46225</v>
      </c>
      <c r="AR377" s="11" t="s">
        <v>3416</v>
      </c>
      <c r="AS377" s="11" t="s">
        <v>3737</v>
      </c>
      <c r="AT377" s="11" t="s">
        <v>3933</v>
      </c>
      <c r="AU377" s="11" t="s">
        <v>3933</v>
      </c>
      <c r="AV377" s="11" t="s">
        <v>3943</v>
      </c>
      <c r="AW377" s="11" t="s">
        <v>2566</v>
      </c>
      <c r="AX377" s="11" t="s">
        <v>2599</v>
      </c>
      <c r="AY377" s="11" t="s">
        <v>3948</v>
      </c>
      <c r="AZ377" s="11"/>
      <c r="BA377" s="11"/>
      <c r="BB377" s="11"/>
      <c r="BC377" s="9">
        <v>14417</v>
      </c>
      <c r="BD377" s="11" t="s">
        <v>3943</v>
      </c>
      <c r="BE377" s="9">
        <v>6902</v>
      </c>
      <c r="BF377" s="9">
        <v>2</v>
      </c>
      <c r="BG377" s="11" t="s">
        <v>3420</v>
      </c>
    </row>
    <row r="378" spans="1:59">
      <c r="A378" s="9">
        <v>135899</v>
      </c>
      <c r="B378" s="11" t="s">
        <v>4159</v>
      </c>
      <c r="C378" s="11" t="s">
        <v>4266</v>
      </c>
      <c r="D378" s="11" t="s">
        <v>1113</v>
      </c>
      <c r="E378" s="15">
        <v>1</v>
      </c>
      <c r="F378" s="11" t="s">
        <v>4235</v>
      </c>
      <c r="G378" s="9">
        <v>2500000</v>
      </c>
      <c r="H378" s="15">
        <f t="shared" si="11"/>
        <v>543.47826086956525</v>
      </c>
      <c r="I378" s="15">
        <f t="shared" si="12"/>
        <v>543.47826086956525</v>
      </c>
      <c r="J378" s="15">
        <v>543.47826086956525</v>
      </c>
      <c r="K378" s="15"/>
      <c r="L378" s="9"/>
      <c r="M378" s="9">
        <v>0</v>
      </c>
      <c r="N378" s="11" t="s">
        <v>3396</v>
      </c>
      <c r="O378" s="12">
        <v>46225</v>
      </c>
      <c r="P378" s="11" t="s">
        <v>3423</v>
      </c>
      <c r="Q378" s="11" t="s">
        <v>3952</v>
      </c>
      <c r="R378" s="11" t="s">
        <v>3952</v>
      </c>
      <c r="S378" s="11" t="s">
        <v>4215</v>
      </c>
      <c r="T378" s="9">
        <v>139118</v>
      </c>
      <c r="U378" s="9"/>
      <c r="V378" s="9"/>
      <c r="W378" s="11" t="s">
        <v>2464</v>
      </c>
      <c r="X378" s="11" t="s">
        <v>3108</v>
      </c>
      <c r="Y378" s="11" t="s">
        <v>3958</v>
      </c>
      <c r="Z378" s="11" t="s">
        <v>1860</v>
      </c>
      <c r="AA378" s="9">
        <v>0</v>
      </c>
      <c r="AB378" s="9">
        <v>1</v>
      </c>
      <c r="AC378" s="11"/>
      <c r="AD378" s="11" t="s">
        <v>2408</v>
      </c>
      <c r="AE378" s="11" t="s">
        <v>2462</v>
      </c>
      <c r="AF378" s="11" t="s">
        <v>2566</v>
      </c>
      <c r="AG378" s="11" t="s">
        <v>2599</v>
      </c>
      <c r="AH378" s="11" t="s">
        <v>2607</v>
      </c>
      <c r="AI378" s="11"/>
      <c r="AJ378" s="9">
        <v>1</v>
      </c>
      <c r="AK378" s="11" t="s">
        <v>1860</v>
      </c>
      <c r="AL378" s="11" t="s">
        <v>3107</v>
      </c>
      <c r="AM378" s="11"/>
      <c r="AN378" s="11" t="s">
        <v>3233</v>
      </c>
      <c r="AO378" s="11" t="s">
        <v>3233</v>
      </c>
      <c r="AP378" s="11" t="s">
        <v>3400</v>
      </c>
      <c r="AQ378" s="12">
        <v>46225</v>
      </c>
      <c r="AR378" s="11" t="s">
        <v>3416</v>
      </c>
      <c r="AS378" s="11" t="s">
        <v>3737</v>
      </c>
      <c r="AT378" s="11" t="s">
        <v>3933</v>
      </c>
      <c r="AU378" s="11" t="s">
        <v>3933</v>
      </c>
      <c r="AV378" s="11" t="s">
        <v>3943</v>
      </c>
      <c r="AW378" s="11" t="s">
        <v>2566</v>
      </c>
      <c r="AX378" s="11" t="s">
        <v>2599</v>
      </c>
      <c r="AY378" s="11" t="s">
        <v>3948</v>
      </c>
      <c r="AZ378" s="11"/>
      <c r="BA378" s="11"/>
      <c r="BB378" s="11"/>
      <c r="BC378" s="9">
        <v>14417</v>
      </c>
      <c r="BD378" s="11" t="s">
        <v>3943</v>
      </c>
      <c r="BE378" s="9">
        <v>6902</v>
      </c>
      <c r="BF378" s="9">
        <v>1</v>
      </c>
      <c r="BG378" s="11" t="s">
        <v>3420</v>
      </c>
    </row>
    <row r="379" spans="1:59">
      <c r="A379" s="9">
        <v>135898</v>
      </c>
      <c r="B379" s="11" t="s">
        <v>4158</v>
      </c>
      <c r="C379" s="11" t="s">
        <v>4296</v>
      </c>
      <c r="D379" s="11" t="s">
        <v>1112</v>
      </c>
      <c r="E379" s="15">
        <v>1</v>
      </c>
      <c r="F379" s="11" t="s">
        <v>4235</v>
      </c>
      <c r="G379" s="9">
        <v>1662000</v>
      </c>
      <c r="H379" s="15">
        <f t="shared" si="11"/>
        <v>361.30434782608694</v>
      </c>
      <c r="I379" s="15">
        <f t="shared" si="12"/>
        <v>361.30434782608694</v>
      </c>
      <c r="J379" s="15">
        <v>361.30434782608694</v>
      </c>
      <c r="K379" s="15"/>
      <c r="L379" s="9"/>
      <c r="M379" s="9">
        <v>0</v>
      </c>
      <c r="N379" s="11" t="s">
        <v>3396</v>
      </c>
      <c r="O379" s="12">
        <v>46225</v>
      </c>
      <c r="P379" s="11" t="s">
        <v>3423</v>
      </c>
      <c r="Q379" s="11" t="s">
        <v>3952</v>
      </c>
      <c r="R379" s="11" t="s">
        <v>3952</v>
      </c>
      <c r="S379" s="11" t="s">
        <v>4215</v>
      </c>
      <c r="T379" s="9">
        <v>139122</v>
      </c>
      <c r="U379" s="9"/>
      <c r="V379" s="9"/>
      <c r="W379" s="11" t="s">
        <v>2464</v>
      </c>
      <c r="X379" s="11" t="s">
        <v>3108</v>
      </c>
      <c r="Y379" s="11" t="s">
        <v>3958</v>
      </c>
      <c r="Z379" s="11" t="s">
        <v>2126</v>
      </c>
      <c r="AA379" s="9">
        <v>0</v>
      </c>
      <c r="AB379" s="9">
        <v>1</v>
      </c>
      <c r="AC379" s="11"/>
      <c r="AD379" s="11" t="s">
        <v>2412</v>
      </c>
      <c r="AE379" s="11" t="s">
        <v>2462</v>
      </c>
      <c r="AF379" s="11" t="s">
        <v>2515</v>
      </c>
      <c r="AG379" s="11" t="s">
        <v>2599</v>
      </c>
      <c r="AH379" s="11" t="s">
        <v>2607</v>
      </c>
      <c r="AI379" s="11"/>
      <c r="AJ379" s="9">
        <v>1</v>
      </c>
      <c r="AK379" s="11" t="s">
        <v>2126</v>
      </c>
      <c r="AL379" s="11" t="s">
        <v>3107</v>
      </c>
      <c r="AM379" s="11"/>
      <c r="AN379" s="11" t="s">
        <v>2126</v>
      </c>
      <c r="AO379" s="11" t="s">
        <v>2126</v>
      </c>
      <c r="AP379" s="11" t="s">
        <v>3400</v>
      </c>
      <c r="AQ379" s="12">
        <v>46225</v>
      </c>
      <c r="AR379" s="11" t="s">
        <v>3416</v>
      </c>
      <c r="AS379" s="11" t="s">
        <v>3789</v>
      </c>
      <c r="AT379" s="11" t="s">
        <v>3933</v>
      </c>
      <c r="AU379" s="11" t="s">
        <v>3933</v>
      </c>
      <c r="AV379" s="11" t="s">
        <v>3943</v>
      </c>
      <c r="AW379" s="11" t="s">
        <v>2515</v>
      </c>
      <c r="AX379" s="11" t="s">
        <v>2599</v>
      </c>
      <c r="AY379" s="11" t="s">
        <v>3948</v>
      </c>
      <c r="AZ379" s="11"/>
      <c r="BA379" s="11"/>
      <c r="BB379" s="11"/>
      <c r="BC379" s="9">
        <v>1185</v>
      </c>
      <c r="BD379" s="11" t="s">
        <v>3943</v>
      </c>
      <c r="BE379" s="9">
        <v>6740</v>
      </c>
      <c r="BF379" s="9">
        <v>1</v>
      </c>
      <c r="BG379" s="11" t="s">
        <v>3420</v>
      </c>
    </row>
    <row r="380" spans="1:59">
      <c r="A380" s="9">
        <v>135897</v>
      </c>
      <c r="B380" s="11" t="s">
        <v>4007</v>
      </c>
      <c r="C380" s="11" t="s">
        <v>4300</v>
      </c>
      <c r="D380" s="11" t="s">
        <v>1111</v>
      </c>
      <c r="E380" s="15">
        <v>1</v>
      </c>
      <c r="F380" s="11" t="s">
        <v>4235</v>
      </c>
      <c r="G380" s="9">
        <v>2214850</v>
      </c>
      <c r="H380" s="15">
        <f t="shared" si="11"/>
        <v>481.48913043478262</v>
      </c>
      <c r="I380" s="15">
        <f t="shared" si="12"/>
        <v>481.48913043478262</v>
      </c>
      <c r="J380" s="15">
        <v>481.48913043478262</v>
      </c>
      <c r="K380" s="15"/>
      <c r="L380" s="9"/>
      <c r="M380" s="9">
        <v>0</v>
      </c>
      <c r="N380" s="11" t="s">
        <v>3396</v>
      </c>
      <c r="O380" s="12">
        <v>46225</v>
      </c>
      <c r="P380" s="11" t="s">
        <v>3423</v>
      </c>
      <c r="Q380" s="11" t="s">
        <v>3952</v>
      </c>
      <c r="R380" s="11" t="s">
        <v>3952</v>
      </c>
      <c r="S380" s="11" t="s">
        <v>4215</v>
      </c>
      <c r="T380" s="9">
        <v>139039</v>
      </c>
      <c r="U380" s="9"/>
      <c r="V380" s="9"/>
      <c r="W380" s="11" t="s">
        <v>2464</v>
      </c>
      <c r="X380" s="11" t="s">
        <v>3108</v>
      </c>
      <c r="Y380" s="11" t="s">
        <v>3958</v>
      </c>
      <c r="Z380" s="11" t="s">
        <v>2125</v>
      </c>
      <c r="AA380" s="9">
        <v>20</v>
      </c>
      <c r="AB380" s="9">
        <v>1</v>
      </c>
      <c r="AC380" s="11"/>
      <c r="AD380" s="11" t="s">
        <v>2405</v>
      </c>
      <c r="AE380" s="11" t="s">
        <v>2463</v>
      </c>
      <c r="AF380" s="11" t="s">
        <v>2565</v>
      </c>
      <c r="AG380" s="11" t="s">
        <v>2581</v>
      </c>
      <c r="AH380" s="11" t="s">
        <v>2607</v>
      </c>
      <c r="AI380" s="11"/>
      <c r="AJ380" s="9">
        <v>1</v>
      </c>
      <c r="AK380" s="11" t="s">
        <v>2928</v>
      </c>
      <c r="AL380" s="11" t="s">
        <v>3107</v>
      </c>
      <c r="AM380" s="11"/>
      <c r="AN380" s="11" t="s">
        <v>2928</v>
      </c>
      <c r="AO380" s="11" t="s">
        <v>2125</v>
      </c>
      <c r="AP380" s="11"/>
      <c r="AQ380" s="12">
        <v>46225</v>
      </c>
      <c r="AR380" s="11" t="s">
        <v>3416</v>
      </c>
      <c r="AS380" s="11" t="s">
        <v>3788</v>
      </c>
      <c r="AT380" s="11" t="s">
        <v>3933</v>
      </c>
      <c r="AU380" s="11" t="s">
        <v>3933</v>
      </c>
      <c r="AV380" s="11" t="s">
        <v>3936</v>
      </c>
      <c r="AW380" s="11" t="s">
        <v>2565</v>
      </c>
      <c r="AX380" s="11" t="s">
        <v>2581</v>
      </c>
      <c r="AY380" s="11" t="s">
        <v>3948</v>
      </c>
      <c r="AZ380" s="11"/>
      <c r="BA380" s="11"/>
      <c r="BB380" s="11"/>
      <c r="BC380" s="9">
        <v>13136</v>
      </c>
      <c r="BD380" s="11" t="s">
        <v>3936</v>
      </c>
      <c r="BE380" s="9">
        <v>2404</v>
      </c>
      <c r="BF380" s="9">
        <v>1</v>
      </c>
      <c r="BG380" s="11" t="s">
        <v>3415</v>
      </c>
    </row>
    <row r="381" spans="1:59">
      <c r="A381" s="9">
        <v>135896</v>
      </c>
      <c r="B381" s="11" t="s">
        <v>4157</v>
      </c>
      <c r="C381" s="11" t="s">
        <v>4257</v>
      </c>
      <c r="D381" s="11" t="s">
        <v>1110</v>
      </c>
      <c r="E381" s="15">
        <v>1</v>
      </c>
      <c r="F381" s="11" t="s">
        <v>4235</v>
      </c>
      <c r="G381" s="9">
        <v>6000000</v>
      </c>
      <c r="H381" s="15">
        <f t="shared" si="11"/>
        <v>1304.3478260869565</v>
      </c>
      <c r="I381" s="15">
        <f t="shared" si="12"/>
        <v>1304.3478260869565</v>
      </c>
      <c r="J381" s="15">
        <v>1304.3478260869565</v>
      </c>
      <c r="K381" s="15"/>
      <c r="L381" s="9"/>
      <c r="M381" s="9">
        <v>0</v>
      </c>
      <c r="N381" s="11" t="s">
        <v>3396</v>
      </c>
      <c r="O381" s="12">
        <v>46225</v>
      </c>
      <c r="P381" s="11" t="s">
        <v>3423</v>
      </c>
      <c r="Q381" s="11" t="s">
        <v>3952</v>
      </c>
      <c r="R381" s="11" t="s">
        <v>3952</v>
      </c>
      <c r="S381" s="11" t="s">
        <v>4215</v>
      </c>
      <c r="T381" s="9">
        <v>139040</v>
      </c>
      <c r="U381" s="9"/>
      <c r="V381" s="9"/>
      <c r="W381" s="11" t="s">
        <v>2464</v>
      </c>
      <c r="X381" s="11" t="s">
        <v>3108</v>
      </c>
      <c r="Y381" s="11" t="s">
        <v>3958</v>
      </c>
      <c r="Z381" s="11" t="s">
        <v>2124</v>
      </c>
      <c r="AA381" s="9">
        <v>20</v>
      </c>
      <c r="AB381" s="9">
        <v>1</v>
      </c>
      <c r="AC381" s="11"/>
      <c r="AD381" s="11" t="s">
        <v>2412</v>
      </c>
      <c r="AE381" s="11" t="s">
        <v>2462</v>
      </c>
      <c r="AF381" s="11" t="s">
        <v>2486</v>
      </c>
      <c r="AG381" s="11" t="s">
        <v>2591</v>
      </c>
      <c r="AH381" s="11" t="s">
        <v>2607</v>
      </c>
      <c r="AI381" s="11"/>
      <c r="AJ381" s="9">
        <v>1</v>
      </c>
      <c r="AK381" s="11" t="s">
        <v>1601</v>
      </c>
      <c r="AL381" s="11" t="s">
        <v>3107</v>
      </c>
      <c r="AM381" s="11"/>
      <c r="AN381" s="11" t="s">
        <v>1601</v>
      </c>
      <c r="AO381" s="11" t="s">
        <v>2124</v>
      </c>
      <c r="AP381" s="11" t="s">
        <v>3400</v>
      </c>
      <c r="AQ381" s="12">
        <v>46225</v>
      </c>
      <c r="AR381" s="11" t="s">
        <v>3416</v>
      </c>
      <c r="AS381" s="11" t="s">
        <v>3787</v>
      </c>
      <c r="AT381" s="11" t="s">
        <v>3933</v>
      </c>
      <c r="AU381" s="11" t="s">
        <v>3934</v>
      </c>
      <c r="AV381" s="11" t="s">
        <v>3943</v>
      </c>
      <c r="AW381" s="11" t="s">
        <v>2486</v>
      </c>
      <c r="AX381" s="11" t="s">
        <v>2591</v>
      </c>
      <c r="AY381" s="11" t="s">
        <v>3948</v>
      </c>
      <c r="AZ381" s="11"/>
      <c r="BA381" s="11"/>
      <c r="BB381" s="11"/>
      <c r="BC381" s="9">
        <v>4155</v>
      </c>
      <c r="BD381" s="11" t="s">
        <v>3943</v>
      </c>
      <c r="BE381" s="9">
        <v>4932</v>
      </c>
      <c r="BF381" s="9">
        <v>1</v>
      </c>
      <c r="BG381" s="11" t="s">
        <v>3415</v>
      </c>
    </row>
    <row r="382" spans="1:59">
      <c r="A382" s="9">
        <v>135895</v>
      </c>
      <c r="B382" s="11" t="s">
        <v>4156</v>
      </c>
      <c r="C382" s="11" t="s">
        <v>4266</v>
      </c>
      <c r="D382" s="11" t="s">
        <v>1109</v>
      </c>
      <c r="E382" s="15">
        <v>1</v>
      </c>
      <c r="F382" s="11" t="s">
        <v>4235</v>
      </c>
      <c r="G382" s="9">
        <v>2000000</v>
      </c>
      <c r="H382" s="15">
        <f t="shared" si="11"/>
        <v>434.78260869565219</v>
      </c>
      <c r="I382" s="15">
        <f t="shared" si="12"/>
        <v>434.78260869565219</v>
      </c>
      <c r="J382" s="15">
        <v>434.78260869565219</v>
      </c>
      <c r="K382" s="15"/>
      <c r="L382" s="9"/>
      <c r="M382" s="9">
        <v>0</v>
      </c>
      <c r="N382" s="11" t="s">
        <v>3396</v>
      </c>
      <c r="O382" s="12">
        <v>46225</v>
      </c>
      <c r="P382" s="11" t="s">
        <v>3423</v>
      </c>
      <c r="Q382" s="11" t="s">
        <v>3952</v>
      </c>
      <c r="R382" s="11" t="s">
        <v>3952</v>
      </c>
      <c r="S382" s="11" t="s">
        <v>4215</v>
      </c>
      <c r="T382" s="9">
        <v>139041</v>
      </c>
      <c r="U382" s="9"/>
      <c r="V382" s="9"/>
      <c r="W382" s="11" t="s">
        <v>2464</v>
      </c>
      <c r="X382" s="11" t="s">
        <v>3108</v>
      </c>
      <c r="Y382" s="11" t="s">
        <v>3958</v>
      </c>
      <c r="Z382" s="11" t="s">
        <v>2123</v>
      </c>
      <c r="AA382" s="9">
        <v>0</v>
      </c>
      <c r="AB382" s="9">
        <v>1</v>
      </c>
      <c r="AC382" s="11"/>
      <c r="AD382" s="11" t="s">
        <v>2408</v>
      </c>
      <c r="AE382" s="11" t="s">
        <v>2462</v>
      </c>
      <c r="AF382" s="11" t="s">
        <v>2501</v>
      </c>
      <c r="AG382" s="11" t="s">
        <v>2595</v>
      </c>
      <c r="AH382" s="11" t="s">
        <v>2607</v>
      </c>
      <c r="AI382" s="11"/>
      <c r="AJ382" s="9">
        <v>1</v>
      </c>
      <c r="AK382" s="11" t="s">
        <v>2123</v>
      </c>
      <c r="AL382" s="11" t="s">
        <v>3107</v>
      </c>
      <c r="AM382" s="11"/>
      <c r="AN382" s="11" t="s">
        <v>2123</v>
      </c>
      <c r="AO382" s="11" t="s">
        <v>2123</v>
      </c>
      <c r="AP382" s="11" t="s">
        <v>3400</v>
      </c>
      <c r="AQ382" s="12">
        <v>46225</v>
      </c>
      <c r="AR382" s="11" t="s">
        <v>3416</v>
      </c>
      <c r="AS382" s="11" t="s">
        <v>3786</v>
      </c>
      <c r="AT382" s="11" t="s">
        <v>3933</v>
      </c>
      <c r="AU382" s="11" t="s">
        <v>3933</v>
      </c>
      <c r="AV382" s="11" t="s">
        <v>3939</v>
      </c>
      <c r="AW382" s="11" t="s">
        <v>2501</v>
      </c>
      <c r="AX382" s="11" t="s">
        <v>2595</v>
      </c>
      <c r="AY382" s="11" t="s">
        <v>3948</v>
      </c>
      <c r="AZ382" s="11"/>
      <c r="BA382" s="11"/>
      <c r="BB382" s="11"/>
      <c r="BC382" s="9">
        <v>14417</v>
      </c>
      <c r="BD382" s="11" t="s">
        <v>3939</v>
      </c>
      <c r="BE382" s="9">
        <v>7193</v>
      </c>
      <c r="BF382" s="9">
        <v>1</v>
      </c>
      <c r="BG382" s="11" t="s">
        <v>3415</v>
      </c>
    </row>
    <row r="383" spans="1:59">
      <c r="A383" s="9">
        <v>135894</v>
      </c>
      <c r="B383" s="11" t="s">
        <v>4024</v>
      </c>
      <c r="C383" s="11" t="s">
        <v>4509</v>
      </c>
      <c r="D383" s="11" t="s">
        <v>1108</v>
      </c>
      <c r="E383" s="15">
        <v>1</v>
      </c>
      <c r="F383" s="11" t="s">
        <v>4235</v>
      </c>
      <c r="G383" s="9">
        <v>5209210.5999999996</v>
      </c>
      <c r="H383" s="15">
        <f t="shared" si="11"/>
        <v>1132.4370869565216</v>
      </c>
      <c r="I383" s="15">
        <f t="shared" si="12"/>
        <v>1132.4370869565216</v>
      </c>
      <c r="J383" s="15">
        <v>1132.4370869565216</v>
      </c>
      <c r="K383" s="15"/>
      <c r="L383" s="9"/>
      <c r="M383" s="9">
        <v>0</v>
      </c>
      <c r="N383" s="11" t="s">
        <v>3396</v>
      </c>
      <c r="O383" s="12">
        <v>46225</v>
      </c>
      <c r="P383" s="11" t="s">
        <v>3423</v>
      </c>
      <c r="Q383" s="11" t="s">
        <v>3954</v>
      </c>
      <c r="R383" s="11" t="s">
        <v>3954</v>
      </c>
      <c r="S383" s="11" t="s">
        <v>4215</v>
      </c>
      <c r="T383" s="9">
        <v>139071</v>
      </c>
      <c r="U383" s="9"/>
      <c r="V383" s="9"/>
      <c r="W383" s="11" t="s">
        <v>2464</v>
      </c>
      <c r="X383" s="11" t="s">
        <v>3108</v>
      </c>
      <c r="Y383" s="11" t="s">
        <v>3958</v>
      </c>
      <c r="Z383" s="11" t="s">
        <v>2122</v>
      </c>
      <c r="AA383" s="9">
        <v>0</v>
      </c>
      <c r="AB383" s="9">
        <v>1</v>
      </c>
      <c r="AC383" s="11"/>
      <c r="AD383" s="11" t="s">
        <v>2448</v>
      </c>
      <c r="AE383" s="11" t="s">
        <v>2462</v>
      </c>
      <c r="AF383" s="11" t="s">
        <v>2498</v>
      </c>
      <c r="AG383" s="11" t="s">
        <v>2589</v>
      </c>
      <c r="AH383" s="11" t="s">
        <v>2607</v>
      </c>
      <c r="AI383" s="11"/>
      <c r="AJ383" s="9">
        <v>0</v>
      </c>
      <c r="AK383" s="11" t="s">
        <v>2609</v>
      </c>
      <c r="AL383" s="11" t="s">
        <v>3107</v>
      </c>
      <c r="AM383" s="11"/>
      <c r="AN383" s="11" t="s">
        <v>2122</v>
      </c>
      <c r="AO383" s="11" t="s">
        <v>2122</v>
      </c>
      <c r="AP383" s="11" t="s">
        <v>3400</v>
      </c>
      <c r="AQ383" s="12">
        <v>46225</v>
      </c>
      <c r="AR383" s="11" t="s">
        <v>3416</v>
      </c>
      <c r="AS383" s="11" t="s">
        <v>3785</v>
      </c>
      <c r="AT383" s="11" t="s">
        <v>3933</v>
      </c>
      <c r="AU383" s="11" t="s">
        <v>3933</v>
      </c>
      <c r="AV383" s="11" t="s">
        <v>3939</v>
      </c>
      <c r="AW383" s="11" t="s">
        <v>2498</v>
      </c>
      <c r="AX383" s="11" t="s">
        <v>2589</v>
      </c>
      <c r="AY383" s="11" t="s">
        <v>3948</v>
      </c>
      <c r="AZ383" s="11"/>
      <c r="BA383" s="11"/>
      <c r="BB383" s="11"/>
      <c r="BC383" s="9">
        <v>7126</v>
      </c>
      <c r="BD383" s="11" t="s">
        <v>3939</v>
      </c>
      <c r="BE383" s="9">
        <v>2368</v>
      </c>
      <c r="BF383" s="9">
        <v>1</v>
      </c>
      <c r="BG383" s="11" t="s">
        <v>3416</v>
      </c>
    </row>
    <row r="384" spans="1:59">
      <c r="A384" s="9">
        <v>135893</v>
      </c>
      <c r="B384" s="11" t="s">
        <v>4020</v>
      </c>
      <c r="C384" s="11" t="s">
        <v>4321</v>
      </c>
      <c r="D384" s="11" t="s">
        <v>1107</v>
      </c>
      <c r="E384" s="15">
        <v>65</v>
      </c>
      <c r="F384" s="11" t="s">
        <v>4237</v>
      </c>
      <c r="G384" s="9">
        <v>18000</v>
      </c>
      <c r="H384" s="15">
        <f t="shared" si="11"/>
        <v>3.9130434782608696</v>
      </c>
      <c r="I384" s="15">
        <f t="shared" si="12"/>
        <v>254.34782608695653</v>
      </c>
      <c r="J384" s="15">
        <v>254.34782608695653</v>
      </c>
      <c r="K384" s="15"/>
      <c r="L384" s="9"/>
      <c r="M384" s="9">
        <v>0</v>
      </c>
      <c r="N384" s="11" t="s">
        <v>3396</v>
      </c>
      <c r="O384" s="12">
        <v>46225</v>
      </c>
      <c r="P384" s="11" t="s">
        <v>3423</v>
      </c>
      <c r="Q384" s="11" t="s">
        <v>3952</v>
      </c>
      <c r="R384" s="11" t="s">
        <v>3952</v>
      </c>
      <c r="S384" s="11" t="s">
        <v>4215</v>
      </c>
      <c r="T384" s="9">
        <v>139083</v>
      </c>
      <c r="U384" s="9"/>
      <c r="V384" s="9"/>
      <c r="W384" s="11" t="s">
        <v>2464</v>
      </c>
      <c r="X384" s="11" t="s">
        <v>3108</v>
      </c>
      <c r="Y384" s="11" t="s">
        <v>3958</v>
      </c>
      <c r="Z384" s="11" t="s">
        <v>2121</v>
      </c>
      <c r="AA384" s="9">
        <v>0</v>
      </c>
      <c r="AB384" s="9">
        <v>1</v>
      </c>
      <c r="AC384" s="11"/>
      <c r="AD384" s="11" t="s">
        <v>2435</v>
      </c>
      <c r="AE384" s="11" t="s">
        <v>2462</v>
      </c>
      <c r="AF384" s="11" t="s">
        <v>2565</v>
      </c>
      <c r="AG384" s="11" t="s">
        <v>2581</v>
      </c>
      <c r="AH384" s="11" t="s">
        <v>2607</v>
      </c>
      <c r="AI384" s="11"/>
      <c r="AJ384" s="9">
        <v>65</v>
      </c>
      <c r="AK384" s="11" t="s">
        <v>2121</v>
      </c>
      <c r="AL384" s="11" t="s">
        <v>3107</v>
      </c>
      <c r="AM384" s="11"/>
      <c r="AN384" s="11" t="s">
        <v>2121</v>
      </c>
      <c r="AO384" s="11" t="s">
        <v>2121</v>
      </c>
      <c r="AP384" s="11"/>
      <c r="AQ384" s="12">
        <v>46225</v>
      </c>
      <c r="AR384" s="11" t="s">
        <v>3416</v>
      </c>
      <c r="AS384" s="11" t="s">
        <v>3784</v>
      </c>
      <c r="AT384" s="11" t="s">
        <v>3933</v>
      </c>
      <c r="AU384" s="11" t="s">
        <v>3933</v>
      </c>
      <c r="AV384" s="11" t="s">
        <v>3936</v>
      </c>
      <c r="AW384" s="11" t="s">
        <v>2565</v>
      </c>
      <c r="AX384" s="11" t="s">
        <v>2581</v>
      </c>
      <c r="AY384" s="11" t="s">
        <v>3948</v>
      </c>
      <c r="AZ384" s="11"/>
      <c r="BA384" s="11"/>
      <c r="BB384" s="11"/>
      <c r="BC384" s="9">
        <v>9757</v>
      </c>
      <c r="BD384" s="11" t="s">
        <v>3936</v>
      </c>
      <c r="BE384" s="9">
        <v>4038</v>
      </c>
      <c r="BF384" s="9">
        <v>1</v>
      </c>
      <c r="BG384" s="11" t="s">
        <v>3412</v>
      </c>
    </row>
    <row r="385" spans="1:59">
      <c r="A385" s="9">
        <v>135892</v>
      </c>
      <c r="B385" s="11" t="s">
        <v>4064</v>
      </c>
      <c r="C385" s="11" t="s">
        <v>4508</v>
      </c>
      <c r="D385" s="11" t="s">
        <v>1106</v>
      </c>
      <c r="E385" s="15">
        <v>1090</v>
      </c>
      <c r="F385" s="11" t="s">
        <v>4235</v>
      </c>
      <c r="G385" s="9">
        <v>40000</v>
      </c>
      <c r="H385" s="15">
        <f t="shared" si="11"/>
        <v>8.695652173913043</v>
      </c>
      <c r="I385" s="15">
        <f t="shared" si="12"/>
        <v>9478.2608695652161</v>
      </c>
      <c r="J385" s="15">
        <v>9478.2608695652161</v>
      </c>
      <c r="K385" s="15"/>
      <c r="L385" s="9"/>
      <c r="M385" s="9">
        <v>0</v>
      </c>
      <c r="N385" s="11" t="s">
        <v>3396</v>
      </c>
      <c r="O385" s="12">
        <v>46225</v>
      </c>
      <c r="P385" s="11" t="s">
        <v>3423</v>
      </c>
      <c r="Q385" s="11" t="s">
        <v>3952</v>
      </c>
      <c r="R385" s="11" t="s">
        <v>3952</v>
      </c>
      <c r="S385" s="11" t="s">
        <v>4215</v>
      </c>
      <c r="T385" s="9">
        <v>139058</v>
      </c>
      <c r="U385" s="9"/>
      <c r="V385" s="9"/>
      <c r="W385" s="11" t="s">
        <v>2464</v>
      </c>
      <c r="X385" s="11" t="s">
        <v>3108</v>
      </c>
      <c r="Y385" s="11" t="s">
        <v>3958</v>
      </c>
      <c r="Z385" s="11" t="s">
        <v>2120</v>
      </c>
      <c r="AA385" s="9">
        <v>0</v>
      </c>
      <c r="AB385" s="9">
        <v>1</v>
      </c>
      <c r="AC385" s="11"/>
      <c r="AD385" s="11" t="s">
        <v>2427</v>
      </c>
      <c r="AE385" s="11" t="s">
        <v>2462</v>
      </c>
      <c r="AF385" s="11" t="s">
        <v>2564</v>
      </c>
      <c r="AG385" s="11" t="s">
        <v>2587</v>
      </c>
      <c r="AH385" s="11" t="s">
        <v>2607</v>
      </c>
      <c r="AI385" s="11"/>
      <c r="AJ385" s="9">
        <v>1090</v>
      </c>
      <c r="AK385" s="11" t="s">
        <v>2120</v>
      </c>
      <c r="AL385" s="11" t="s">
        <v>3107</v>
      </c>
      <c r="AM385" s="11"/>
      <c r="AN385" s="11" t="s">
        <v>2120</v>
      </c>
      <c r="AO385" s="11" t="s">
        <v>2120</v>
      </c>
      <c r="AP385" s="11"/>
      <c r="AQ385" s="12">
        <v>46225</v>
      </c>
      <c r="AR385" s="11" t="s">
        <v>3416</v>
      </c>
      <c r="AS385" s="11" t="s">
        <v>3783</v>
      </c>
      <c r="AT385" s="11" t="s">
        <v>3933</v>
      </c>
      <c r="AU385" s="11" t="s">
        <v>3934</v>
      </c>
      <c r="AV385" s="11" t="s">
        <v>3939</v>
      </c>
      <c r="AW385" s="11" t="s">
        <v>2564</v>
      </c>
      <c r="AX385" s="11" t="s">
        <v>2587</v>
      </c>
      <c r="AY385" s="11" t="s">
        <v>3948</v>
      </c>
      <c r="AZ385" s="11"/>
      <c r="BA385" s="11"/>
      <c r="BB385" s="11"/>
      <c r="BC385" s="9">
        <v>27851</v>
      </c>
      <c r="BD385" s="11" t="s">
        <v>3939</v>
      </c>
      <c r="BE385" s="9">
        <v>820</v>
      </c>
      <c r="BF385" s="9">
        <v>1</v>
      </c>
      <c r="BG385" s="11" t="s">
        <v>3415</v>
      </c>
    </row>
    <row r="386" spans="1:59">
      <c r="A386" s="9">
        <v>135891</v>
      </c>
      <c r="B386" s="11" t="s">
        <v>3968</v>
      </c>
      <c r="C386" s="11" t="s">
        <v>4507</v>
      </c>
      <c r="D386" s="11" t="s">
        <v>1104</v>
      </c>
      <c r="E386" s="15">
        <v>6</v>
      </c>
      <c r="F386" s="11" t="s">
        <v>4237</v>
      </c>
      <c r="G386" s="9">
        <v>1276536.03</v>
      </c>
      <c r="H386" s="15">
        <f t="shared" ref="H386:H449" si="13">IF(N386="USD",G386,IF(N386="MGA",G386/4600,IF(N386="EUR",G386*1.17,IF(N386="GBP",G386*1.35,""))))</f>
        <v>277.50783260869565</v>
      </c>
      <c r="I386" s="15">
        <f t="shared" ref="I386:I449" si="14">H386*E386</f>
        <v>1665.0469956521738</v>
      </c>
      <c r="J386" s="15">
        <v>1665.0469956521738</v>
      </c>
      <c r="K386" s="15"/>
      <c r="L386" s="9"/>
      <c r="M386" s="9">
        <v>0</v>
      </c>
      <c r="N386" s="11" t="s">
        <v>3396</v>
      </c>
      <c r="O386" s="12">
        <v>46224</v>
      </c>
      <c r="P386" s="11" t="s">
        <v>3423</v>
      </c>
      <c r="Q386" s="11" t="s">
        <v>3952</v>
      </c>
      <c r="R386" s="11" t="s">
        <v>3952</v>
      </c>
      <c r="S386" s="11" t="s">
        <v>4212</v>
      </c>
      <c r="T386" s="9">
        <v>139109</v>
      </c>
      <c r="U386" s="9"/>
      <c r="V386" s="9"/>
      <c r="W386" s="11" t="s">
        <v>2464</v>
      </c>
      <c r="X386" s="11" t="s">
        <v>3108</v>
      </c>
      <c r="Y386" s="11" t="s">
        <v>3958</v>
      </c>
      <c r="Z386" s="11" t="s">
        <v>2118</v>
      </c>
      <c r="AA386" s="9">
        <v>20</v>
      </c>
      <c r="AB386" s="9">
        <v>3</v>
      </c>
      <c r="AC386" s="11"/>
      <c r="AD386" s="11" t="s">
        <v>2408</v>
      </c>
      <c r="AE386" s="11" t="s">
        <v>2462</v>
      </c>
      <c r="AF386" s="11" t="s">
        <v>2546</v>
      </c>
      <c r="AG386" s="11" t="s">
        <v>2581</v>
      </c>
      <c r="AH386" s="11" t="s">
        <v>2607</v>
      </c>
      <c r="AI386" s="11"/>
      <c r="AJ386" s="9">
        <v>6</v>
      </c>
      <c r="AK386" s="11" t="s">
        <v>2926</v>
      </c>
      <c r="AL386" s="11" t="s">
        <v>3107</v>
      </c>
      <c r="AM386" s="11"/>
      <c r="AN386" s="11" t="s">
        <v>3232</v>
      </c>
      <c r="AO386" s="11" t="s">
        <v>3362</v>
      </c>
      <c r="AP386" s="11"/>
      <c r="AQ386" s="12">
        <v>46224</v>
      </c>
      <c r="AR386" s="11" t="s">
        <v>3416</v>
      </c>
      <c r="AS386" s="11" t="s">
        <v>3782</v>
      </c>
      <c r="AT386" s="11" t="s">
        <v>3933</v>
      </c>
      <c r="AU386" s="11" t="s">
        <v>3933</v>
      </c>
      <c r="AV386" s="11" t="s">
        <v>3936</v>
      </c>
      <c r="AW386" s="11" t="s">
        <v>2546</v>
      </c>
      <c r="AX386" s="11" t="s">
        <v>2581</v>
      </c>
      <c r="AY386" s="11" t="s">
        <v>3948</v>
      </c>
      <c r="AZ386" s="11"/>
      <c r="BA386" s="11"/>
      <c r="BB386" s="11"/>
      <c r="BC386" s="9">
        <v>13859</v>
      </c>
      <c r="BD386" s="11" t="s">
        <v>3936</v>
      </c>
      <c r="BE386" s="9">
        <v>119</v>
      </c>
      <c r="BF386" s="9">
        <v>3</v>
      </c>
      <c r="BG386" s="11" t="s">
        <v>3412</v>
      </c>
    </row>
    <row r="387" spans="1:59">
      <c r="A387" s="9">
        <v>135891</v>
      </c>
      <c r="B387" s="11" t="s">
        <v>3968</v>
      </c>
      <c r="C387" s="11" t="s">
        <v>4507</v>
      </c>
      <c r="D387" s="11" t="s">
        <v>1105</v>
      </c>
      <c r="E387" s="15">
        <v>6</v>
      </c>
      <c r="F387" s="11" t="s">
        <v>4237</v>
      </c>
      <c r="G387" s="9">
        <v>1485903.7633</v>
      </c>
      <c r="H387" s="15">
        <f t="shared" si="13"/>
        <v>323.02255723913044</v>
      </c>
      <c r="I387" s="15">
        <f t="shared" si="14"/>
        <v>1938.1353434347825</v>
      </c>
      <c r="J387" s="15">
        <v>1938.1353434347825</v>
      </c>
      <c r="K387" s="15"/>
      <c r="L387" s="9"/>
      <c r="M387" s="9">
        <v>0</v>
      </c>
      <c r="N387" s="11" t="s">
        <v>3396</v>
      </c>
      <c r="O387" s="12">
        <v>46224</v>
      </c>
      <c r="P387" s="11" t="s">
        <v>3423</v>
      </c>
      <c r="Q387" s="11" t="s">
        <v>3952</v>
      </c>
      <c r="R387" s="11" t="s">
        <v>3952</v>
      </c>
      <c r="S387" s="11" t="s">
        <v>4212</v>
      </c>
      <c r="T387" s="9">
        <v>139109</v>
      </c>
      <c r="U387" s="9"/>
      <c r="V387" s="9"/>
      <c r="W387" s="11" t="s">
        <v>2464</v>
      </c>
      <c r="X387" s="11" t="s">
        <v>3108</v>
      </c>
      <c r="Y387" s="11" t="s">
        <v>3958</v>
      </c>
      <c r="Z387" s="11" t="s">
        <v>2119</v>
      </c>
      <c r="AA387" s="9">
        <v>20</v>
      </c>
      <c r="AB387" s="9">
        <v>4</v>
      </c>
      <c r="AC387" s="11"/>
      <c r="AD387" s="11" t="s">
        <v>2408</v>
      </c>
      <c r="AE387" s="11" t="s">
        <v>2462</v>
      </c>
      <c r="AF387" s="11" t="s">
        <v>2546</v>
      </c>
      <c r="AG387" s="11" t="s">
        <v>2581</v>
      </c>
      <c r="AH387" s="11" t="s">
        <v>2607</v>
      </c>
      <c r="AI387" s="11"/>
      <c r="AJ387" s="9">
        <v>6</v>
      </c>
      <c r="AK387" s="11" t="s">
        <v>2927</v>
      </c>
      <c r="AL387" s="11" t="s">
        <v>3107</v>
      </c>
      <c r="AM387" s="11"/>
      <c r="AN387" s="11" t="s">
        <v>3232</v>
      </c>
      <c r="AO387" s="11" t="s">
        <v>3362</v>
      </c>
      <c r="AP387" s="11"/>
      <c r="AQ387" s="12">
        <v>46224</v>
      </c>
      <c r="AR387" s="11" t="s">
        <v>3416</v>
      </c>
      <c r="AS387" s="11" t="s">
        <v>3782</v>
      </c>
      <c r="AT387" s="11" t="s">
        <v>3933</v>
      </c>
      <c r="AU387" s="11" t="s">
        <v>3933</v>
      </c>
      <c r="AV387" s="11" t="s">
        <v>3936</v>
      </c>
      <c r="AW387" s="11" t="s">
        <v>2546</v>
      </c>
      <c r="AX387" s="11" t="s">
        <v>2581</v>
      </c>
      <c r="AY387" s="11" t="s">
        <v>3948</v>
      </c>
      <c r="AZ387" s="11"/>
      <c r="BA387" s="11"/>
      <c r="BB387" s="11"/>
      <c r="BC387" s="9">
        <v>13859</v>
      </c>
      <c r="BD387" s="11" t="s">
        <v>3936</v>
      </c>
      <c r="BE387" s="9">
        <v>119</v>
      </c>
      <c r="BF387" s="9">
        <v>4</v>
      </c>
      <c r="BG387" s="11" t="s">
        <v>3412</v>
      </c>
    </row>
    <row r="388" spans="1:59">
      <c r="A388" s="9">
        <v>135891</v>
      </c>
      <c r="B388" s="11" t="s">
        <v>3968</v>
      </c>
      <c r="C388" s="11" t="s">
        <v>4507</v>
      </c>
      <c r="D388" s="11" t="s">
        <v>1102</v>
      </c>
      <c r="E388" s="15">
        <v>6</v>
      </c>
      <c r="F388" s="11" t="s">
        <v>4237</v>
      </c>
      <c r="G388" s="9">
        <v>2075521.1366000001</v>
      </c>
      <c r="H388" s="15">
        <f t="shared" si="13"/>
        <v>451.20024708695655</v>
      </c>
      <c r="I388" s="15">
        <f t="shared" si="14"/>
        <v>2707.2014825217393</v>
      </c>
      <c r="J388" s="15">
        <v>2707.2014825217393</v>
      </c>
      <c r="K388" s="15"/>
      <c r="L388" s="9"/>
      <c r="M388" s="9">
        <v>0</v>
      </c>
      <c r="N388" s="11" t="s">
        <v>3396</v>
      </c>
      <c r="O388" s="12">
        <v>46224</v>
      </c>
      <c r="P388" s="11" t="s">
        <v>3423</v>
      </c>
      <c r="Q388" s="11" t="s">
        <v>3952</v>
      </c>
      <c r="R388" s="11" t="s">
        <v>3952</v>
      </c>
      <c r="S388" s="11" t="s">
        <v>4212</v>
      </c>
      <c r="T388" s="9">
        <v>139109</v>
      </c>
      <c r="U388" s="9"/>
      <c r="V388" s="9"/>
      <c r="W388" s="11" t="s">
        <v>2464</v>
      </c>
      <c r="X388" s="11" t="s">
        <v>3108</v>
      </c>
      <c r="Y388" s="11" t="s">
        <v>3958</v>
      </c>
      <c r="Z388" s="11" t="s">
        <v>2116</v>
      </c>
      <c r="AA388" s="9">
        <v>20</v>
      </c>
      <c r="AB388" s="9">
        <v>1</v>
      </c>
      <c r="AC388" s="11"/>
      <c r="AD388" s="11" t="s">
        <v>2408</v>
      </c>
      <c r="AE388" s="11" t="s">
        <v>2462</v>
      </c>
      <c r="AF388" s="11" t="s">
        <v>2546</v>
      </c>
      <c r="AG388" s="11" t="s">
        <v>2581</v>
      </c>
      <c r="AH388" s="11" t="s">
        <v>2607</v>
      </c>
      <c r="AI388" s="11"/>
      <c r="AJ388" s="9">
        <v>6</v>
      </c>
      <c r="AK388" s="11" t="s">
        <v>2924</v>
      </c>
      <c r="AL388" s="11" t="s">
        <v>3107</v>
      </c>
      <c r="AM388" s="11"/>
      <c r="AN388" s="11" t="s">
        <v>3232</v>
      </c>
      <c r="AO388" s="11" t="s">
        <v>3362</v>
      </c>
      <c r="AP388" s="11"/>
      <c r="AQ388" s="12">
        <v>46224</v>
      </c>
      <c r="AR388" s="11" t="s">
        <v>3416</v>
      </c>
      <c r="AS388" s="11" t="s">
        <v>3782</v>
      </c>
      <c r="AT388" s="11" t="s">
        <v>3933</v>
      </c>
      <c r="AU388" s="11" t="s">
        <v>3933</v>
      </c>
      <c r="AV388" s="11" t="s">
        <v>3936</v>
      </c>
      <c r="AW388" s="11" t="s">
        <v>2546</v>
      </c>
      <c r="AX388" s="11" t="s">
        <v>2581</v>
      </c>
      <c r="AY388" s="11" t="s">
        <v>3948</v>
      </c>
      <c r="AZ388" s="11"/>
      <c r="BA388" s="11"/>
      <c r="BB388" s="11"/>
      <c r="BC388" s="9">
        <v>13859</v>
      </c>
      <c r="BD388" s="11" t="s">
        <v>3936</v>
      </c>
      <c r="BE388" s="9">
        <v>119</v>
      </c>
      <c r="BF388" s="9">
        <v>1</v>
      </c>
      <c r="BG388" s="11" t="s">
        <v>3412</v>
      </c>
    </row>
    <row r="389" spans="1:59">
      <c r="A389" s="9">
        <v>135891</v>
      </c>
      <c r="B389" s="11" t="s">
        <v>3968</v>
      </c>
      <c r="C389" s="11" t="s">
        <v>4507</v>
      </c>
      <c r="D389" s="11" t="s">
        <v>1103</v>
      </c>
      <c r="E389" s="15">
        <v>6</v>
      </c>
      <c r="F389" s="11" t="s">
        <v>4237</v>
      </c>
      <c r="G389" s="9">
        <v>8485807.1466000006</v>
      </c>
      <c r="H389" s="15">
        <f t="shared" si="13"/>
        <v>1844.7406840434785</v>
      </c>
      <c r="I389" s="15">
        <f t="shared" si="14"/>
        <v>11068.444104260871</v>
      </c>
      <c r="J389" s="15">
        <v>11068.444104260871</v>
      </c>
      <c r="K389" s="15"/>
      <c r="L389" s="9"/>
      <c r="M389" s="9">
        <v>0</v>
      </c>
      <c r="N389" s="11" t="s">
        <v>3396</v>
      </c>
      <c r="O389" s="12">
        <v>46224</v>
      </c>
      <c r="P389" s="11" t="s">
        <v>3423</v>
      </c>
      <c r="Q389" s="11" t="s">
        <v>3952</v>
      </c>
      <c r="R389" s="11" t="s">
        <v>3952</v>
      </c>
      <c r="S389" s="11" t="s">
        <v>4212</v>
      </c>
      <c r="T389" s="9">
        <v>139109</v>
      </c>
      <c r="U389" s="9"/>
      <c r="V389" s="9"/>
      <c r="W389" s="11" t="s">
        <v>2464</v>
      </c>
      <c r="X389" s="11" t="s">
        <v>3108</v>
      </c>
      <c r="Y389" s="11" t="s">
        <v>3958</v>
      </c>
      <c r="Z389" s="11" t="s">
        <v>2117</v>
      </c>
      <c r="AA389" s="9">
        <v>20</v>
      </c>
      <c r="AB389" s="9">
        <v>2</v>
      </c>
      <c r="AC389" s="11"/>
      <c r="AD389" s="11" t="s">
        <v>2408</v>
      </c>
      <c r="AE389" s="11" t="s">
        <v>2462</v>
      </c>
      <c r="AF389" s="11" t="s">
        <v>2546</v>
      </c>
      <c r="AG389" s="11" t="s">
        <v>2581</v>
      </c>
      <c r="AH389" s="11" t="s">
        <v>2607</v>
      </c>
      <c r="AI389" s="11"/>
      <c r="AJ389" s="9">
        <v>6</v>
      </c>
      <c r="AK389" s="11" t="s">
        <v>2925</v>
      </c>
      <c r="AL389" s="11" t="s">
        <v>3107</v>
      </c>
      <c r="AM389" s="11"/>
      <c r="AN389" s="11" t="s">
        <v>3232</v>
      </c>
      <c r="AO389" s="11" t="s">
        <v>3362</v>
      </c>
      <c r="AP389" s="11"/>
      <c r="AQ389" s="12">
        <v>46224</v>
      </c>
      <c r="AR389" s="11" t="s">
        <v>3416</v>
      </c>
      <c r="AS389" s="11" t="s">
        <v>3782</v>
      </c>
      <c r="AT389" s="11" t="s">
        <v>3933</v>
      </c>
      <c r="AU389" s="11" t="s">
        <v>3933</v>
      </c>
      <c r="AV389" s="11" t="s">
        <v>3936</v>
      </c>
      <c r="AW389" s="11" t="s">
        <v>2546</v>
      </c>
      <c r="AX389" s="11" t="s">
        <v>2581</v>
      </c>
      <c r="AY389" s="11" t="s">
        <v>3948</v>
      </c>
      <c r="AZ389" s="11"/>
      <c r="BA389" s="11"/>
      <c r="BB389" s="11"/>
      <c r="BC389" s="9">
        <v>13859</v>
      </c>
      <c r="BD389" s="11" t="s">
        <v>3936</v>
      </c>
      <c r="BE389" s="9">
        <v>119</v>
      </c>
      <c r="BF389" s="9">
        <v>2</v>
      </c>
      <c r="BG389" s="11" t="s">
        <v>3412</v>
      </c>
    </row>
    <row r="390" spans="1:59">
      <c r="A390" s="9">
        <v>135890</v>
      </c>
      <c r="B390" s="11" t="s">
        <v>4084</v>
      </c>
      <c r="C390" s="11" t="s">
        <v>4274</v>
      </c>
      <c r="D390" s="11" t="s">
        <v>1101</v>
      </c>
      <c r="E390" s="15">
        <v>1</v>
      </c>
      <c r="F390" s="11" t="s">
        <v>4237</v>
      </c>
      <c r="G390" s="9">
        <v>40</v>
      </c>
      <c r="H390" s="15">
        <f t="shared" si="13"/>
        <v>46.8</v>
      </c>
      <c r="I390" s="15">
        <f t="shared" si="14"/>
        <v>46.8</v>
      </c>
      <c r="J390" s="15">
        <v>46.8</v>
      </c>
      <c r="K390" s="15"/>
      <c r="L390" s="9"/>
      <c r="M390" s="9">
        <v>0</v>
      </c>
      <c r="N390" s="11" t="s">
        <v>3398</v>
      </c>
      <c r="O390" s="12">
        <v>46224</v>
      </c>
      <c r="P390" s="11" t="s">
        <v>3414</v>
      </c>
      <c r="Q390" s="11" t="s">
        <v>3954</v>
      </c>
      <c r="R390" s="11" t="s">
        <v>3954</v>
      </c>
      <c r="S390" s="11" t="s">
        <v>4221</v>
      </c>
      <c r="T390" s="9">
        <v>139023</v>
      </c>
      <c r="U390" s="9"/>
      <c r="V390" s="9"/>
      <c r="W390" s="11" t="s">
        <v>2465</v>
      </c>
      <c r="X390" s="11" t="s">
        <v>3109</v>
      </c>
      <c r="Y390" s="11" t="s">
        <v>3959</v>
      </c>
      <c r="Z390" s="11" t="s">
        <v>1852</v>
      </c>
      <c r="AA390" s="9">
        <v>-10</v>
      </c>
      <c r="AB390" s="9">
        <v>1</v>
      </c>
      <c r="AC390" s="11"/>
      <c r="AD390" s="11" t="s">
        <v>2405</v>
      </c>
      <c r="AE390" s="11" t="s">
        <v>2463</v>
      </c>
      <c r="AF390" s="11" t="s">
        <v>2481</v>
      </c>
      <c r="AG390" s="11" t="s">
        <v>2593</v>
      </c>
      <c r="AH390" s="11" t="s">
        <v>2607</v>
      </c>
      <c r="AI390" s="11"/>
      <c r="AJ390" s="9">
        <v>0</v>
      </c>
      <c r="AK390" s="11" t="s">
        <v>2609</v>
      </c>
      <c r="AL390" s="11" t="s">
        <v>3107</v>
      </c>
      <c r="AM390" s="11"/>
      <c r="AN390" s="11" t="s">
        <v>3231</v>
      </c>
      <c r="AO390" s="11" t="s">
        <v>1852</v>
      </c>
      <c r="AP390" s="11" t="s">
        <v>3400</v>
      </c>
      <c r="AQ390" s="12">
        <v>46224</v>
      </c>
      <c r="AR390" s="11" t="s">
        <v>3416</v>
      </c>
      <c r="AS390" s="11" t="s">
        <v>3781</v>
      </c>
      <c r="AT390" s="11" t="s">
        <v>3933</v>
      </c>
      <c r="AU390" s="11" t="s">
        <v>3933</v>
      </c>
      <c r="AV390" s="11" t="s">
        <v>3937</v>
      </c>
      <c r="AW390" s="11" t="s">
        <v>2481</v>
      </c>
      <c r="AX390" s="11" t="s">
        <v>2593</v>
      </c>
      <c r="AY390" s="11" t="s">
        <v>3950</v>
      </c>
      <c r="AZ390" s="11"/>
      <c r="BA390" s="11"/>
      <c r="BB390" s="11"/>
      <c r="BC390" s="9">
        <v>11533</v>
      </c>
      <c r="BD390" s="11" t="s">
        <v>3937</v>
      </c>
      <c r="BE390" s="9">
        <v>6711</v>
      </c>
      <c r="BF390" s="9">
        <v>1</v>
      </c>
      <c r="BG390" s="11" t="s">
        <v>3421</v>
      </c>
    </row>
    <row r="391" spans="1:59">
      <c r="A391" s="9">
        <v>135889</v>
      </c>
      <c r="B391" s="11" t="s">
        <v>3972</v>
      </c>
      <c r="C391" s="11" t="s">
        <v>4340</v>
      </c>
      <c r="D391" s="11" t="s">
        <v>1100</v>
      </c>
      <c r="E391" s="15">
        <v>1</v>
      </c>
      <c r="F391" s="11" t="s">
        <v>4237</v>
      </c>
      <c r="G391" s="9">
        <v>2231665.98</v>
      </c>
      <c r="H391" s="15">
        <f t="shared" si="13"/>
        <v>485.14477826086954</v>
      </c>
      <c r="I391" s="15">
        <f t="shared" si="14"/>
        <v>485.14477826086954</v>
      </c>
      <c r="J391" s="15">
        <v>485.14477826086954</v>
      </c>
      <c r="K391" s="15"/>
      <c r="L391" s="9"/>
      <c r="M391" s="9">
        <v>0</v>
      </c>
      <c r="N391" s="11" t="s">
        <v>3396</v>
      </c>
      <c r="O391" s="12">
        <v>46224</v>
      </c>
      <c r="P391" s="11" t="s">
        <v>3414</v>
      </c>
      <c r="Q391" s="11" t="s">
        <v>3952</v>
      </c>
      <c r="R391" s="11" t="s">
        <v>3952</v>
      </c>
      <c r="S391" s="11" t="s">
        <v>4221</v>
      </c>
      <c r="T391" s="9">
        <v>139060</v>
      </c>
      <c r="U391" s="9"/>
      <c r="V391" s="9"/>
      <c r="W391" s="11" t="s">
        <v>2465</v>
      </c>
      <c r="X391" s="11" t="s">
        <v>3109</v>
      </c>
      <c r="Y391" s="11" t="s">
        <v>3959</v>
      </c>
      <c r="Z391" s="11" t="s">
        <v>2115</v>
      </c>
      <c r="AA391" s="9">
        <v>20</v>
      </c>
      <c r="AB391" s="9">
        <v>2</v>
      </c>
      <c r="AC391" s="11"/>
      <c r="AD391" s="11" t="s">
        <v>2405</v>
      </c>
      <c r="AE391" s="11" t="s">
        <v>2462</v>
      </c>
      <c r="AF391" s="11" t="s">
        <v>2540</v>
      </c>
      <c r="AG391" s="11" t="s">
        <v>2465</v>
      </c>
      <c r="AH391" s="11" t="s">
        <v>2607</v>
      </c>
      <c r="AI391" s="11"/>
      <c r="AJ391" s="9">
        <v>1</v>
      </c>
      <c r="AK391" s="11" t="s">
        <v>2923</v>
      </c>
      <c r="AL391" s="11" t="s">
        <v>3107</v>
      </c>
      <c r="AM391" s="11"/>
      <c r="AN391" s="11" t="s">
        <v>3230</v>
      </c>
      <c r="AO391" s="11" t="s">
        <v>3361</v>
      </c>
      <c r="AP391" s="11" t="s">
        <v>3400</v>
      </c>
      <c r="AQ391" s="12">
        <v>46224</v>
      </c>
      <c r="AR391" s="11" t="s">
        <v>3416</v>
      </c>
      <c r="AS391" s="11" t="s">
        <v>3780</v>
      </c>
      <c r="AT391" s="11" t="s">
        <v>3933</v>
      </c>
      <c r="AU391" s="11" t="s">
        <v>3933</v>
      </c>
      <c r="AV391" s="11" t="s">
        <v>3937</v>
      </c>
      <c r="AW391" s="11" t="s">
        <v>2540</v>
      </c>
      <c r="AX391" s="11" t="s">
        <v>2465</v>
      </c>
      <c r="AY391" s="11" t="s">
        <v>3948</v>
      </c>
      <c r="AZ391" s="11"/>
      <c r="BA391" s="11"/>
      <c r="BB391" s="11"/>
      <c r="BC391" s="9">
        <v>11532</v>
      </c>
      <c r="BD391" s="11" t="s">
        <v>3937</v>
      </c>
      <c r="BE391" s="9">
        <v>102</v>
      </c>
      <c r="BF391" s="9">
        <v>2</v>
      </c>
      <c r="BG391" s="11" t="s">
        <v>4638</v>
      </c>
    </row>
    <row r="392" spans="1:59">
      <c r="A392" s="9">
        <v>135889</v>
      </c>
      <c r="B392" s="11" t="s">
        <v>3972</v>
      </c>
      <c r="C392" s="11" t="s">
        <v>4255</v>
      </c>
      <c r="D392" s="11" t="s">
        <v>1099</v>
      </c>
      <c r="E392" s="15">
        <v>1</v>
      </c>
      <c r="F392" s="11" t="s">
        <v>4235</v>
      </c>
      <c r="G392" s="9">
        <v>5665000</v>
      </c>
      <c r="H392" s="15">
        <f t="shared" si="13"/>
        <v>1231.5217391304348</v>
      </c>
      <c r="I392" s="15">
        <f t="shared" si="14"/>
        <v>1231.5217391304348</v>
      </c>
      <c r="J392" s="15">
        <v>1231.5217391304348</v>
      </c>
      <c r="K392" s="15"/>
      <c r="L392" s="9"/>
      <c r="M392" s="9">
        <v>0</v>
      </c>
      <c r="N392" s="11" t="s">
        <v>3396</v>
      </c>
      <c r="O392" s="12">
        <v>46224</v>
      </c>
      <c r="P392" s="11" t="s">
        <v>3414</v>
      </c>
      <c r="Q392" s="11" t="s">
        <v>3952</v>
      </c>
      <c r="R392" s="11" t="s">
        <v>3952</v>
      </c>
      <c r="S392" s="11" t="s">
        <v>4221</v>
      </c>
      <c r="T392" s="9">
        <v>139060</v>
      </c>
      <c r="U392" s="9"/>
      <c r="V392" s="9"/>
      <c r="W392" s="11" t="s">
        <v>2465</v>
      </c>
      <c r="X392" s="11" t="s">
        <v>3109</v>
      </c>
      <c r="Y392" s="11" t="s">
        <v>3959</v>
      </c>
      <c r="Z392" s="11" t="s">
        <v>2114</v>
      </c>
      <c r="AA392" s="9">
        <v>20</v>
      </c>
      <c r="AB392" s="9">
        <v>1</v>
      </c>
      <c r="AC392" s="11"/>
      <c r="AD392" s="11" t="s">
        <v>2410</v>
      </c>
      <c r="AE392" s="11" t="s">
        <v>2462</v>
      </c>
      <c r="AF392" s="11" t="s">
        <v>2540</v>
      </c>
      <c r="AG392" s="11" t="s">
        <v>2465</v>
      </c>
      <c r="AH392" s="11" t="s">
        <v>2607</v>
      </c>
      <c r="AI392" s="11"/>
      <c r="AJ392" s="9">
        <v>1</v>
      </c>
      <c r="AK392" s="11" t="s">
        <v>2922</v>
      </c>
      <c r="AL392" s="11" t="s">
        <v>3107</v>
      </c>
      <c r="AM392" s="11"/>
      <c r="AN392" s="11" t="s">
        <v>3230</v>
      </c>
      <c r="AO392" s="11" t="s">
        <v>3361</v>
      </c>
      <c r="AP392" s="11" t="s">
        <v>3400</v>
      </c>
      <c r="AQ392" s="12">
        <v>46224</v>
      </c>
      <c r="AR392" s="11" t="s">
        <v>3416</v>
      </c>
      <c r="AS392" s="11" t="s">
        <v>3780</v>
      </c>
      <c r="AT392" s="11" t="s">
        <v>3933</v>
      </c>
      <c r="AU392" s="11" t="s">
        <v>3933</v>
      </c>
      <c r="AV392" s="11" t="s">
        <v>3937</v>
      </c>
      <c r="AW392" s="11" t="s">
        <v>2540</v>
      </c>
      <c r="AX392" s="11" t="s">
        <v>2465</v>
      </c>
      <c r="AY392" s="11" t="s">
        <v>3948</v>
      </c>
      <c r="AZ392" s="11"/>
      <c r="BA392" s="11"/>
      <c r="BB392" s="11"/>
      <c r="BC392" s="9">
        <v>1247</v>
      </c>
      <c r="BD392" s="11" t="s">
        <v>3937</v>
      </c>
      <c r="BE392" s="9">
        <v>102</v>
      </c>
      <c r="BF392" s="9">
        <v>1</v>
      </c>
      <c r="BG392" s="11" t="s">
        <v>4638</v>
      </c>
    </row>
    <row r="393" spans="1:59">
      <c r="A393" s="9">
        <v>135888</v>
      </c>
      <c r="B393" s="11" t="s">
        <v>3999</v>
      </c>
      <c r="C393" s="11" t="s">
        <v>4283</v>
      </c>
      <c r="D393" s="11" t="s">
        <v>1098</v>
      </c>
      <c r="E393" s="15">
        <v>1</v>
      </c>
      <c r="F393" s="11" t="s">
        <v>4238</v>
      </c>
      <c r="G393" s="9">
        <v>1588200</v>
      </c>
      <c r="H393" s="15">
        <f t="shared" si="13"/>
        <v>345.26086956521738</v>
      </c>
      <c r="I393" s="15">
        <f t="shared" si="14"/>
        <v>345.26086956521738</v>
      </c>
      <c r="J393" s="15">
        <v>345.26086956521738</v>
      </c>
      <c r="K393" s="15"/>
      <c r="L393" s="9"/>
      <c r="M393" s="9">
        <v>0</v>
      </c>
      <c r="N393" s="11" t="s">
        <v>3396</v>
      </c>
      <c r="O393" s="12">
        <v>46224</v>
      </c>
      <c r="P393" s="11" t="s">
        <v>3414</v>
      </c>
      <c r="Q393" s="11" t="s">
        <v>3952</v>
      </c>
      <c r="R393" s="11" t="s">
        <v>3952</v>
      </c>
      <c r="S393" s="11" t="s">
        <v>4221</v>
      </c>
      <c r="T393" s="9">
        <v>139054</v>
      </c>
      <c r="U393" s="9"/>
      <c r="V393" s="9"/>
      <c r="W393" s="11" t="s">
        <v>2465</v>
      </c>
      <c r="X393" s="11" t="s">
        <v>3109</v>
      </c>
      <c r="Y393" s="11" t="s">
        <v>3959</v>
      </c>
      <c r="Z393" s="11" t="s">
        <v>2113</v>
      </c>
      <c r="AA393" s="9">
        <v>20</v>
      </c>
      <c r="AB393" s="9">
        <v>3</v>
      </c>
      <c r="AC393" s="11"/>
      <c r="AD393" s="11" t="s">
        <v>2405</v>
      </c>
      <c r="AE393" s="11" t="s">
        <v>2462</v>
      </c>
      <c r="AF393" s="11" t="s">
        <v>2554</v>
      </c>
      <c r="AG393" s="11" t="s">
        <v>2465</v>
      </c>
      <c r="AH393" s="11" t="s">
        <v>2607</v>
      </c>
      <c r="AI393" s="11"/>
      <c r="AJ393" s="9">
        <v>1</v>
      </c>
      <c r="AK393" s="11" t="s">
        <v>2921</v>
      </c>
      <c r="AL393" s="11" t="s">
        <v>3107</v>
      </c>
      <c r="AM393" s="11"/>
      <c r="AN393" s="11" t="s">
        <v>3229</v>
      </c>
      <c r="AO393" s="11" t="s">
        <v>3360</v>
      </c>
      <c r="AP393" s="11"/>
      <c r="AQ393" s="12">
        <v>46224</v>
      </c>
      <c r="AR393" s="11" t="s">
        <v>3416</v>
      </c>
      <c r="AS393" s="11" t="s">
        <v>3779</v>
      </c>
      <c r="AT393" s="11" t="s">
        <v>3933</v>
      </c>
      <c r="AU393" s="11" t="s">
        <v>3933</v>
      </c>
      <c r="AV393" s="11" t="s">
        <v>3937</v>
      </c>
      <c r="AW393" s="11" t="s">
        <v>2554</v>
      </c>
      <c r="AX393" s="11" t="s">
        <v>2465</v>
      </c>
      <c r="AY393" s="11" t="s">
        <v>3948</v>
      </c>
      <c r="AZ393" s="11"/>
      <c r="BA393" s="11"/>
      <c r="BB393" s="11"/>
      <c r="BC393" s="9">
        <v>22420</v>
      </c>
      <c r="BD393" s="11" t="s">
        <v>3937</v>
      </c>
      <c r="BE393" s="9">
        <v>30</v>
      </c>
      <c r="BF393" s="9">
        <v>3</v>
      </c>
      <c r="BG393" s="11" t="s">
        <v>4635</v>
      </c>
    </row>
    <row r="394" spans="1:59">
      <c r="A394" s="9">
        <v>135888</v>
      </c>
      <c r="B394" s="11" t="s">
        <v>3999</v>
      </c>
      <c r="C394" s="11" t="s">
        <v>4283</v>
      </c>
      <c r="D394" s="11" t="s">
        <v>1096</v>
      </c>
      <c r="E394" s="15">
        <v>1</v>
      </c>
      <c r="F394" s="11" t="s">
        <v>4238</v>
      </c>
      <c r="G394" s="9">
        <v>2219200</v>
      </c>
      <c r="H394" s="15">
        <f t="shared" si="13"/>
        <v>482.43478260869563</v>
      </c>
      <c r="I394" s="15">
        <f t="shared" si="14"/>
        <v>482.43478260869563</v>
      </c>
      <c r="J394" s="15">
        <v>482.43478260869563</v>
      </c>
      <c r="K394" s="15"/>
      <c r="L394" s="9"/>
      <c r="M394" s="9">
        <v>0</v>
      </c>
      <c r="N394" s="11" t="s">
        <v>3396</v>
      </c>
      <c r="O394" s="12">
        <v>46224</v>
      </c>
      <c r="P394" s="11" t="s">
        <v>3414</v>
      </c>
      <c r="Q394" s="11" t="s">
        <v>3952</v>
      </c>
      <c r="R394" s="11" t="s">
        <v>3952</v>
      </c>
      <c r="S394" s="11" t="s">
        <v>4221</v>
      </c>
      <c r="T394" s="9">
        <v>139054</v>
      </c>
      <c r="U394" s="9"/>
      <c r="V394" s="9"/>
      <c r="W394" s="11" t="s">
        <v>2465</v>
      </c>
      <c r="X394" s="11" t="s">
        <v>3109</v>
      </c>
      <c r="Y394" s="11" t="s">
        <v>3959</v>
      </c>
      <c r="Z394" s="11" t="s">
        <v>2112</v>
      </c>
      <c r="AA394" s="9">
        <v>20</v>
      </c>
      <c r="AB394" s="9">
        <v>1</v>
      </c>
      <c r="AC394" s="11"/>
      <c r="AD394" s="11" t="s">
        <v>2405</v>
      </c>
      <c r="AE394" s="11" t="s">
        <v>2462</v>
      </c>
      <c r="AF394" s="11" t="s">
        <v>2554</v>
      </c>
      <c r="AG394" s="11" t="s">
        <v>2465</v>
      </c>
      <c r="AH394" s="11" t="s">
        <v>2607</v>
      </c>
      <c r="AI394" s="11"/>
      <c r="AJ394" s="9">
        <v>1</v>
      </c>
      <c r="AK394" s="11" t="s">
        <v>2920</v>
      </c>
      <c r="AL394" s="11" t="s">
        <v>3107</v>
      </c>
      <c r="AM394" s="11"/>
      <c r="AN394" s="11" t="s">
        <v>3229</v>
      </c>
      <c r="AO394" s="11" t="s">
        <v>3360</v>
      </c>
      <c r="AP394" s="11"/>
      <c r="AQ394" s="12">
        <v>46224</v>
      </c>
      <c r="AR394" s="11" t="s">
        <v>3416</v>
      </c>
      <c r="AS394" s="11" t="s">
        <v>3779</v>
      </c>
      <c r="AT394" s="11" t="s">
        <v>3933</v>
      </c>
      <c r="AU394" s="11" t="s">
        <v>3933</v>
      </c>
      <c r="AV394" s="11" t="s">
        <v>3937</v>
      </c>
      <c r="AW394" s="11" t="s">
        <v>2554</v>
      </c>
      <c r="AX394" s="11" t="s">
        <v>2465</v>
      </c>
      <c r="AY394" s="11" t="s">
        <v>3948</v>
      </c>
      <c r="AZ394" s="11"/>
      <c r="BA394" s="11"/>
      <c r="BB394" s="11"/>
      <c r="BC394" s="9">
        <v>22420</v>
      </c>
      <c r="BD394" s="11" t="s">
        <v>3937</v>
      </c>
      <c r="BE394" s="9">
        <v>30</v>
      </c>
      <c r="BF394" s="9">
        <v>1</v>
      </c>
      <c r="BG394" s="11" t="s">
        <v>4635</v>
      </c>
    </row>
    <row r="395" spans="1:59">
      <c r="A395" s="9">
        <v>135888</v>
      </c>
      <c r="B395" s="11" t="s">
        <v>3999</v>
      </c>
      <c r="C395" s="11" t="s">
        <v>4283</v>
      </c>
      <c r="D395" s="11" t="s">
        <v>1097</v>
      </c>
      <c r="E395" s="15">
        <v>1</v>
      </c>
      <c r="F395" s="11" t="s">
        <v>4238</v>
      </c>
      <c r="G395" s="9">
        <v>3000000</v>
      </c>
      <c r="H395" s="15">
        <f t="shared" si="13"/>
        <v>652.17391304347825</v>
      </c>
      <c r="I395" s="15">
        <f t="shared" si="14"/>
        <v>652.17391304347825</v>
      </c>
      <c r="J395" s="15">
        <v>652.17391304347825</v>
      </c>
      <c r="K395" s="15"/>
      <c r="L395" s="9"/>
      <c r="M395" s="9">
        <v>0</v>
      </c>
      <c r="N395" s="11" t="s">
        <v>3396</v>
      </c>
      <c r="O395" s="12">
        <v>46224</v>
      </c>
      <c r="P395" s="11" t="s">
        <v>3414</v>
      </c>
      <c r="Q395" s="11" t="s">
        <v>3952</v>
      </c>
      <c r="R395" s="11" t="s">
        <v>3952</v>
      </c>
      <c r="S395" s="11" t="s">
        <v>4221</v>
      </c>
      <c r="T395" s="9">
        <v>139054</v>
      </c>
      <c r="U395" s="9"/>
      <c r="V395" s="9"/>
      <c r="W395" s="11" t="s">
        <v>2465</v>
      </c>
      <c r="X395" s="11" t="s">
        <v>3109</v>
      </c>
      <c r="Y395" s="11" t="s">
        <v>3959</v>
      </c>
      <c r="Z395" s="11" t="s">
        <v>1624</v>
      </c>
      <c r="AA395" s="9">
        <v>20</v>
      </c>
      <c r="AB395" s="9">
        <v>2</v>
      </c>
      <c r="AC395" s="11"/>
      <c r="AD395" s="11" t="s">
        <v>2405</v>
      </c>
      <c r="AE395" s="11" t="s">
        <v>2462</v>
      </c>
      <c r="AF395" s="11" t="s">
        <v>2554</v>
      </c>
      <c r="AG395" s="11" t="s">
        <v>2465</v>
      </c>
      <c r="AH395" s="11" t="s">
        <v>2607</v>
      </c>
      <c r="AI395" s="11"/>
      <c r="AJ395" s="9">
        <v>1</v>
      </c>
      <c r="AK395" s="11" t="s">
        <v>1505</v>
      </c>
      <c r="AL395" s="11" t="s">
        <v>3107</v>
      </c>
      <c r="AM395" s="11"/>
      <c r="AN395" s="11" t="s">
        <v>3229</v>
      </c>
      <c r="AO395" s="11" t="s">
        <v>3360</v>
      </c>
      <c r="AP395" s="11"/>
      <c r="AQ395" s="12">
        <v>46224</v>
      </c>
      <c r="AR395" s="11" t="s">
        <v>3416</v>
      </c>
      <c r="AS395" s="11" t="s">
        <v>3779</v>
      </c>
      <c r="AT395" s="11" t="s">
        <v>3933</v>
      </c>
      <c r="AU395" s="11" t="s">
        <v>3933</v>
      </c>
      <c r="AV395" s="11" t="s">
        <v>3937</v>
      </c>
      <c r="AW395" s="11" t="s">
        <v>2554</v>
      </c>
      <c r="AX395" s="11" t="s">
        <v>2465</v>
      </c>
      <c r="AY395" s="11" t="s">
        <v>3948</v>
      </c>
      <c r="AZ395" s="11"/>
      <c r="BA395" s="11"/>
      <c r="BB395" s="11"/>
      <c r="BC395" s="9">
        <v>22420</v>
      </c>
      <c r="BD395" s="11" t="s">
        <v>3937</v>
      </c>
      <c r="BE395" s="9">
        <v>30</v>
      </c>
      <c r="BF395" s="9">
        <v>2</v>
      </c>
      <c r="BG395" s="11" t="s">
        <v>4635</v>
      </c>
    </row>
    <row r="396" spans="1:59">
      <c r="A396" s="9">
        <v>135887</v>
      </c>
      <c r="B396" s="11" t="s">
        <v>4155</v>
      </c>
      <c r="C396" s="11" t="s">
        <v>3778</v>
      </c>
      <c r="D396" s="11" t="s">
        <v>1095</v>
      </c>
      <c r="E396" s="15">
        <v>1000</v>
      </c>
      <c r="F396" s="11" t="s">
        <v>4235</v>
      </c>
      <c r="G396" s="9">
        <v>8653.85</v>
      </c>
      <c r="H396" s="15">
        <f t="shared" si="13"/>
        <v>1.8812717391304348</v>
      </c>
      <c r="I396" s="15">
        <f t="shared" si="14"/>
        <v>1881.2717391304348</v>
      </c>
      <c r="J396" s="15">
        <v>1881.2717391304348</v>
      </c>
      <c r="K396" s="15"/>
      <c r="L396" s="9"/>
      <c r="M396" s="9">
        <v>0</v>
      </c>
      <c r="N396" s="11" t="s">
        <v>3396</v>
      </c>
      <c r="O396" s="12">
        <v>46224</v>
      </c>
      <c r="P396" s="11" t="s">
        <v>3414</v>
      </c>
      <c r="Q396" s="11" t="s">
        <v>3952</v>
      </c>
      <c r="R396" s="11" t="s">
        <v>3952</v>
      </c>
      <c r="S396" s="11" t="s">
        <v>4222</v>
      </c>
      <c r="T396" s="9">
        <v>138952</v>
      </c>
      <c r="U396" s="9"/>
      <c r="V396" s="9"/>
      <c r="W396" s="11" t="s">
        <v>1233</v>
      </c>
      <c r="X396" s="11" t="s">
        <v>3110</v>
      </c>
      <c r="Y396" s="11" t="s">
        <v>3960</v>
      </c>
      <c r="Z396" s="11" t="s">
        <v>2111</v>
      </c>
      <c r="AA396" s="9">
        <v>20</v>
      </c>
      <c r="AB396" s="9">
        <v>1</v>
      </c>
      <c r="AC396" s="11"/>
      <c r="AD396" s="11" t="s">
        <v>2427</v>
      </c>
      <c r="AE396" s="11" t="s">
        <v>2462</v>
      </c>
      <c r="AF396" s="11" t="s">
        <v>2535</v>
      </c>
      <c r="AG396" s="11" t="s">
        <v>1233</v>
      </c>
      <c r="AH396" s="11" t="s">
        <v>2607</v>
      </c>
      <c r="AI396" s="11"/>
      <c r="AJ396" s="9">
        <v>1000</v>
      </c>
      <c r="AK396" s="11" t="s">
        <v>2919</v>
      </c>
      <c r="AL396" s="11" t="s">
        <v>3107</v>
      </c>
      <c r="AM396" s="11"/>
      <c r="AN396" s="11" t="s">
        <v>2919</v>
      </c>
      <c r="AO396" s="11" t="s">
        <v>2111</v>
      </c>
      <c r="AP396" s="11" t="s">
        <v>3400</v>
      </c>
      <c r="AQ396" s="12">
        <v>46224</v>
      </c>
      <c r="AR396" s="11" t="s">
        <v>3416</v>
      </c>
      <c r="AS396" s="11" t="s">
        <v>3778</v>
      </c>
      <c r="AT396" s="11" t="s">
        <v>3933</v>
      </c>
      <c r="AU396" s="11" t="s">
        <v>3934</v>
      </c>
      <c r="AV396" s="11" t="s">
        <v>3945</v>
      </c>
      <c r="AW396" s="11" t="s">
        <v>2535</v>
      </c>
      <c r="AX396" s="11" t="s">
        <v>1233</v>
      </c>
      <c r="AY396" s="11" t="s">
        <v>3948</v>
      </c>
      <c r="AZ396" s="11"/>
      <c r="BA396" s="11"/>
      <c r="BB396" s="11"/>
      <c r="BC396" s="9">
        <v>17222</v>
      </c>
      <c r="BD396" s="11" t="s">
        <v>3945</v>
      </c>
      <c r="BE396" s="9">
        <v>2876</v>
      </c>
      <c r="BF396" s="9">
        <v>1</v>
      </c>
      <c r="BG396" s="11" t="s">
        <v>3406</v>
      </c>
    </row>
    <row r="397" spans="1:59">
      <c r="A397" s="9">
        <v>135886</v>
      </c>
      <c r="B397" s="11" t="s">
        <v>4154</v>
      </c>
      <c r="C397" s="11" t="s">
        <v>4252</v>
      </c>
      <c r="D397" s="11" t="s">
        <v>1094</v>
      </c>
      <c r="E397" s="15">
        <v>1</v>
      </c>
      <c r="F397" s="11" t="s">
        <v>4235</v>
      </c>
      <c r="G397" s="9">
        <v>24960000</v>
      </c>
      <c r="H397" s="15">
        <f t="shared" si="13"/>
        <v>5426.086956521739</v>
      </c>
      <c r="I397" s="15">
        <f t="shared" si="14"/>
        <v>5426.086956521739</v>
      </c>
      <c r="J397" s="15">
        <v>5426.086956521739</v>
      </c>
      <c r="K397" s="15"/>
      <c r="L397" s="9"/>
      <c r="M397" s="9">
        <v>0</v>
      </c>
      <c r="N397" s="11" t="s">
        <v>3396</v>
      </c>
      <c r="O397" s="12">
        <v>46224</v>
      </c>
      <c r="P397" s="11" t="s">
        <v>3414</v>
      </c>
      <c r="Q397" s="11" t="s">
        <v>3952</v>
      </c>
      <c r="R397" s="11" t="s">
        <v>3952</v>
      </c>
      <c r="S397" s="11" t="s">
        <v>4222</v>
      </c>
      <c r="T397" s="9">
        <v>136910</v>
      </c>
      <c r="U397" s="9"/>
      <c r="V397" s="9"/>
      <c r="W397" s="11" t="s">
        <v>1233</v>
      </c>
      <c r="X397" s="11" t="s">
        <v>3110</v>
      </c>
      <c r="Y397" s="11" t="s">
        <v>3960</v>
      </c>
      <c r="Z397" s="11" t="s">
        <v>2110</v>
      </c>
      <c r="AA397" s="9">
        <v>20</v>
      </c>
      <c r="AB397" s="9">
        <v>1</v>
      </c>
      <c r="AC397" s="11"/>
      <c r="AD397" s="11" t="s">
        <v>2405</v>
      </c>
      <c r="AE397" s="11" t="s">
        <v>2462</v>
      </c>
      <c r="AF397" s="11" t="s">
        <v>2505</v>
      </c>
      <c r="AG397" s="11" t="s">
        <v>1233</v>
      </c>
      <c r="AH397" s="11" t="s">
        <v>2607</v>
      </c>
      <c r="AI397" s="11"/>
      <c r="AJ397" s="9">
        <v>1</v>
      </c>
      <c r="AK397" s="11" t="s">
        <v>2918</v>
      </c>
      <c r="AL397" s="11" t="s">
        <v>3107</v>
      </c>
      <c r="AM397" s="11"/>
      <c r="AN397" s="11" t="s">
        <v>2918</v>
      </c>
      <c r="AO397" s="11" t="s">
        <v>2110</v>
      </c>
      <c r="AP397" s="11"/>
      <c r="AQ397" s="12">
        <v>46224</v>
      </c>
      <c r="AR397" s="11" t="s">
        <v>3416</v>
      </c>
      <c r="AS397" s="11" t="s">
        <v>3777</v>
      </c>
      <c r="AT397" s="11" t="s">
        <v>3933</v>
      </c>
      <c r="AU397" s="11" t="s">
        <v>3933</v>
      </c>
      <c r="AV397" s="11" t="s">
        <v>3945</v>
      </c>
      <c r="AW397" s="11" t="s">
        <v>2505</v>
      </c>
      <c r="AX397" s="11" t="s">
        <v>1233</v>
      </c>
      <c r="AY397" s="11" t="s">
        <v>3948</v>
      </c>
      <c r="AZ397" s="11"/>
      <c r="BA397" s="11"/>
      <c r="BB397" s="11"/>
      <c r="BC397" s="9">
        <v>6965</v>
      </c>
      <c r="BD397" s="11" t="s">
        <v>3945</v>
      </c>
      <c r="BE397" s="9">
        <v>3405</v>
      </c>
      <c r="BF397" s="9">
        <v>1</v>
      </c>
      <c r="BG397" s="11" t="s">
        <v>4637</v>
      </c>
    </row>
    <row r="398" spans="1:59">
      <c r="A398" s="9">
        <v>135885</v>
      </c>
      <c r="B398" s="11" t="s">
        <v>4153</v>
      </c>
      <c r="C398" s="11" t="s">
        <v>4244</v>
      </c>
      <c r="D398" s="11" t="s">
        <v>1093</v>
      </c>
      <c r="E398" s="15">
        <v>1</v>
      </c>
      <c r="F398" s="11" t="s">
        <v>4235</v>
      </c>
      <c r="G398" s="9">
        <v>6000000</v>
      </c>
      <c r="H398" s="15">
        <f t="shared" si="13"/>
        <v>1304.3478260869565</v>
      </c>
      <c r="I398" s="15">
        <f t="shared" si="14"/>
        <v>1304.3478260869565</v>
      </c>
      <c r="J398" s="15">
        <v>1304.3478260869565</v>
      </c>
      <c r="K398" s="15"/>
      <c r="L398" s="9"/>
      <c r="M398" s="9">
        <v>0</v>
      </c>
      <c r="N398" s="11" t="s">
        <v>3396</v>
      </c>
      <c r="O398" s="12">
        <v>46224</v>
      </c>
      <c r="P398" s="11" t="s">
        <v>3414</v>
      </c>
      <c r="Q398" s="11" t="s">
        <v>3952</v>
      </c>
      <c r="R398" s="11" t="s">
        <v>3952</v>
      </c>
      <c r="S398" s="11" t="s">
        <v>4217</v>
      </c>
      <c r="T398" s="9">
        <v>138843</v>
      </c>
      <c r="U398" s="9"/>
      <c r="V398" s="9"/>
      <c r="W398" s="11" t="s">
        <v>2468</v>
      </c>
      <c r="X398" s="11" t="s">
        <v>3110</v>
      </c>
      <c r="Y398" s="11" t="s">
        <v>3960</v>
      </c>
      <c r="Z398" s="11" t="s">
        <v>1601</v>
      </c>
      <c r="AA398" s="9">
        <v>0</v>
      </c>
      <c r="AB398" s="9">
        <v>1</v>
      </c>
      <c r="AC398" s="11"/>
      <c r="AD398" s="11" t="s">
        <v>2405</v>
      </c>
      <c r="AE398" s="11" t="s">
        <v>2462</v>
      </c>
      <c r="AF398" s="11" t="s">
        <v>2478</v>
      </c>
      <c r="AG398" s="11" t="s">
        <v>2585</v>
      </c>
      <c r="AH398" s="11" t="s">
        <v>2607</v>
      </c>
      <c r="AI398" s="11"/>
      <c r="AJ398" s="9">
        <v>1</v>
      </c>
      <c r="AK398" s="11" t="s">
        <v>1601</v>
      </c>
      <c r="AL398" s="11" t="s">
        <v>3107</v>
      </c>
      <c r="AM398" s="11"/>
      <c r="AN398" s="11" t="s">
        <v>1601</v>
      </c>
      <c r="AO398" s="11" t="s">
        <v>1601</v>
      </c>
      <c r="AP398" s="11" t="s">
        <v>3400</v>
      </c>
      <c r="AQ398" s="12">
        <v>46224</v>
      </c>
      <c r="AR398" s="11" t="s">
        <v>3416</v>
      </c>
      <c r="AS398" s="11"/>
      <c r="AT398" s="11" t="s">
        <v>3933</v>
      </c>
      <c r="AU398" s="11" t="s">
        <v>3933</v>
      </c>
      <c r="AV398" s="11" t="s">
        <v>3941</v>
      </c>
      <c r="AW398" s="11" t="s">
        <v>2478</v>
      </c>
      <c r="AX398" s="11" t="s">
        <v>2585</v>
      </c>
      <c r="AY398" s="11" t="s">
        <v>3948</v>
      </c>
      <c r="AZ398" s="11"/>
      <c r="BA398" s="11"/>
      <c r="BB398" s="11"/>
      <c r="BC398" s="9">
        <v>14862</v>
      </c>
      <c r="BD398" s="11" t="s">
        <v>3941</v>
      </c>
      <c r="BE398" s="9">
        <v>7209</v>
      </c>
      <c r="BF398" s="9">
        <v>1</v>
      </c>
      <c r="BG398" s="11" t="s">
        <v>3402</v>
      </c>
    </row>
    <row r="399" spans="1:59">
      <c r="A399" s="9">
        <v>135884</v>
      </c>
      <c r="B399" s="11" t="s">
        <v>4152</v>
      </c>
      <c r="C399" s="11" t="s">
        <v>4506</v>
      </c>
      <c r="D399" s="11" t="s">
        <v>1092</v>
      </c>
      <c r="E399" s="15">
        <v>6</v>
      </c>
      <c r="F399" s="11" t="s">
        <v>4235</v>
      </c>
      <c r="G399" s="9">
        <v>5750000</v>
      </c>
      <c r="H399" s="15">
        <f t="shared" si="13"/>
        <v>1250</v>
      </c>
      <c r="I399" s="15">
        <f t="shared" si="14"/>
        <v>7500</v>
      </c>
      <c r="J399" s="15">
        <v>7500</v>
      </c>
      <c r="K399" s="15"/>
      <c r="L399" s="9"/>
      <c r="M399" s="9">
        <v>0</v>
      </c>
      <c r="N399" s="11" t="s">
        <v>3396</v>
      </c>
      <c r="O399" s="12">
        <v>46224</v>
      </c>
      <c r="P399" s="11" t="s">
        <v>3414</v>
      </c>
      <c r="Q399" s="11" t="s">
        <v>3952</v>
      </c>
      <c r="R399" s="11" t="s">
        <v>3952</v>
      </c>
      <c r="S399" s="11" t="s">
        <v>4215</v>
      </c>
      <c r="T399" s="9">
        <v>139042</v>
      </c>
      <c r="U399" s="9"/>
      <c r="V399" s="9"/>
      <c r="W399" s="11" t="s">
        <v>2464</v>
      </c>
      <c r="X399" s="11" t="s">
        <v>3108</v>
      </c>
      <c r="Y399" s="11" t="s">
        <v>3958</v>
      </c>
      <c r="Z399" s="11" t="s">
        <v>2109</v>
      </c>
      <c r="AA399" s="9">
        <v>0</v>
      </c>
      <c r="AB399" s="9">
        <v>1</v>
      </c>
      <c r="AC399" s="11"/>
      <c r="AD399" s="11" t="s">
        <v>2423</v>
      </c>
      <c r="AE399" s="11" t="s">
        <v>2462</v>
      </c>
      <c r="AF399" s="11" t="s">
        <v>2563</v>
      </c>
      <c r="AG399" s="11" t="s">
        <v>2590</v>
      </c>
      <c r="AH399" s="11" t="s">
        <v>2607</v>
      </c>
      <c r="AI399" s="11"/>
      <c r="AJ399" s="9">
        <v>6</v>
      </c>
      <c r="AK399" s="11" t="s">
        <v>2109</v>
      </c>
      <c r="AL399" s="11" t="s">
        <v>3107</v>
      </c>
      <c r="AM399" s="11"/>
      <c r="AN399" s="11" t="s">
        <v>2109</v>
      </c>
      <c r="AO399" s="11" t="s">
        <v>2109</v>
      </c>
      <c r="AP399" s="11" t="s">
        <v>3400</v>
      </c>
      <c r="AQ399" s="12">
        <v>46224</v>
      </c>
      <c r="AR399" s="11" t="s">
        <v>3416</v>
      </c>
      <c r="AS399" s="11" t="s">
        <v>3776</v>
      </c>
      <c r="AT399" s="11" t="s">
        <v>3933</v>
      </c>
      <c r="AU399" s="11" t="s">
        <v>3935</v>
      </c>
      <c r="AV399" s="11" t="s">
        <v>3939</v>
      </c>
      <c r="AW399" s="11" t="s">
        <v>2563</v>
      </c>
      <c r="AX399" s="11" t="s">
        <v>2590</v>
      </c>
      <c r="AY399" s="11" t="s">
        <v>3948</v>
      </c>
      <c r="AZ399" s="11"/>
      <c r="BA399" s="11"/>
      <c r="BB399" s="11"/>
      <c r="BC399" s="9">
        <v>22259</v>
      </c>
      <c r="BD399" s="11" t="s">
        <v>3939</v>
      </c>
      <c r="BE399" s="9">
        <v>6762</v>
      </c>
      <c r="BF399" s="9">
        <v>1</v>
      </c>
      <c r="BG399" s="11" t="s">
        <v>3415</v>
      </c>
    </row>
    <row r="400" spans="1:59" ht="57">
      <c r="A400" s="9">
        <v>135883</v>
      </c>
      <c r="B400" s="11" t="s">
        <v>4018</v>
      </c>
      <c r="C400" s="11" t="s">
        <v>4312</v>
      </c>
      <c r="D400" s="13" t="s">
        <v>1091</v>
      </c>
      <c r="E400" s="15">
        <v>45</v>
      </c>
      <c r="F400" s="11" t="s">
        <v>4235</v>
      </c>
      <c r="G400" s="9">
        <v>45000</v>
      </c>
      <c r="H400" s="15">
        <f t="shared" si="13"/>
        <v>9.7826086956521738</v>
      </c>
      <c r="I400" s="15">
        <f t="shared" si="14"/>
        <v>440.21739130434781</v>
      </c>
      <c r="J400" s="15">
        <v>440.21739130434781</v>
      </c>
      <c r="K400" s="15"/>
      <c r="L400" s="9"/>
      <c r="M400" s="9">
        <v>0</v>
      </c>
      <c r="N400" s="11" t="s">
        <v>3396</v>
      </c>
      <c r="O400" s="12">
        <v>46224</v>
      </c>
      <c r="P400" s="11" t="s">
        <v>3414</v>
      </c>
      <c r="Q400" s="11" t="s">
        <v>3952</v>
      </c>
      <c r="R400" s="11" t="s">
        <v>3952</v>
      </c>
      <c r="S400" s="11" t="s">
        <v>4222</v>
      </c>
      <c r="T400" s="9">
        <v>137080</v>
      </c>
      <c r="U400" s="9"/>
      <c r="V400" s="9"/>
      <c r="W400" s="11" t="s">
        <v>1233</v>
      </c>
      <c r="X400" s="11" t="s">
        <v>3110</v>
      </c>
      <c r="Y400" s="11" t="s">
        <v>3960</v>
      </c>
      <c r="Z400" s="11" t="s">
        <v>2108</v>
      </c>
      <c r="AA400" s="9">
        <v>0</v>
      </c>
      <c r="AB400" s="9">
        <v>1</v>
      </c>
      <c r="AC400" s="11"/>
      <c r="AD400" s="11" t="s">
        <v>2422</v>
      </c>
      <c r="AE400" s="11" t="s">
        <v>2462</v>
      </c>
      <c r="AF400" s="11" t="s">
        <v>2535</v>
      </c>
      <c r="AG400" s="11" t="s">
        <v>1233</v>
      </c>
      <c r="AH400" s="11" t="s">
        <v>2607</v>
      </c>
      <c r="AI400" s="11"/>
      <c r="AJ400" s="9">
        <v>45</v>
      </c>
      <c r="AK400" s="11" t="s">
        <v>2108</v>
      </c>
      <c r="AL400" s="11" t="s">
        <v>3107</v>
      </c>
      <c r="AM400" s="11"/>
      <c r="AN400" s="11" t="s">
        <v>2108</v>
      </c>
      <c r="AO400" s="11" t="s">
        <v>2108</v>
      </c>
      <c r="AP400" s="11"/>
      <c r="AQ400" s="12">
        <v>46224</v>
      </c>
      <c r="AR400" s="11" t="s">
        <v>3416</v>
      </c>
      <c r="AS400" s="11" t="s">
        <v>3775</v>
      </c>
      <c r="AT400" s="11" t="s">
        <v>3933</v>
      </c>
      <c r="AU400" s="11" t="s">
        <v>3934</v>
      </c>
      <c r="AV400" s="11" t="s">
        <v>3945</v>
      </c>
      <c r="AW400" s="11" t="s">
        <v>2535</v>
      </c>
      <c r="AX400" s="11" t="s">
        <v>1233</v>
      </c>
      <c r="AY400" s="11" t="s">
        <v>3948</v>
      </c>
      <c r="AZ400" s="11"/>
      <c r="BA400" s="11"/>
      <c r="BB400" s="11"/>
      <c r="BC400" s="9">
        <v>3009</v>
      </c>
      <c r="BD400" s="11" t="s">
        <v>3945</v>
      </c>
      <c r="BE400" s="9">
        <v>6102</v>
      </c>
      <c r="BF400" s="9">
        <v>1</v>
      </c>
      <c r="BG400" s="11" t="s">
        <v>4636</v>
      </c>
    </row>
    <row r="401" spans="1:59">
      <c r="A401" s="9">
        <v>135882</v>
      </c>
      <c r="B401" s="11" t="s">
        <v>3972</v>
      </c>
      <c r="C401" s="11" t="s">
        <v>4340</v>
      </c>
      <c r="D401" s="11" t="s">
        <v>1090</v>
      </c>
      <c r="E401" s="15">
        <v>1</v>
      </c>
      <c r="F401" s="11" t="s">
        <v>4237</v>
      </c>
      <c r="G401" s="9">
        <v>2253332.64</v>
      </c>
      <c r="H401" s="15">
        <f t="shared" si="13"/>
        <v>489.85492173913048</v>
      </c>
      <c r="I401" s="15">
        <f t="shared" si="14"/>
        <v>489.85492173913048</v>
      </c>
      <c r="J401" s="15">
        <v>489.85492173913048</v>
      </c>
      <c r="K401" s="15"/>
      <c r="L401" s="9"/>
      <c r="M401" s="9">
        <v>0</v>
      </c>
      <c r="N401" s="11" t="s">
        <v>3396</v>
      </c>
      <c r="O401" s="12">
        <v>46224</v>
      </c>
      <c r="P401" s="11" t="s">
        <v>3414</v>
      </c>
      <c r="Q401" s="11" t="s">
        <v>3952</v>
      </c>
      <c r="R401" s="11" t="s">
        <v>3952</v>
      </c>
      <c r="S401" s="11" t="s">
        <v>4221</v>
      </c>
      <c r="T401" s="9">
        <v>139024</v>
      </c>
      <c r="U401" s="9"/>
      <c r="V401" s="9"/>
      <c r="W401" s="11" t="s">
        <v>2465</v>
      </c>
      <c r="X401" s="11" t="s">
        <v>3109</v>
      </c>
      <c r="Y401" s="11" t="s">
        <v>3959</v>
      </c>
      <c r="Z401" s="11" t="s">
        <v>2107</v>
      </c>
      <c r="AA401" s="9">
        <v>20</v>
      </c>
      <c r="AB401" s="9">
        <v>2</v>
      </c>
      <c r="AC401" s="11"/>
      <c r="AD401" s="11" t="s">
        <v>2405</v>
      </c>
      <c r="AE401" s="11" t="s">
        <v>2462</v>
      </c>
      <c r="AF401" s="11" t="s">
        <v>2540</v>
      </c>
      <c r="AG401" s="11" t="s">
        <v>2465</v>
      </c>
      <c r="AH401" s="11" t="s">
        <v>2607</v>
      </c>
      <c r="AI401" s="11"/>
      <c r="AJ401" s="9">
        <v>1</v>
      </c>
      <c r="AK401" s="11" t="s">
        <v>2917</v>
      </c>
      <c r="AL401" s="11" t="s">
        <v>3107</v>
      </c>
      <c r="AM401" s="11"/>
      <c r="AN401" s="11" t="s">
        <v>3228</v>
      </c>
      <c r="AO401" s="11" t="s">
        <v>3359</v>
      </c>
      <c r="AP401" s="11" t="s">
        <v>3400</v>
      </c>
      <c r="AQ401" s="12">
        <v>46224</v>
      </c>
      <c r="AR401" s="11" t="s">
        <v>3416</v>
      </c>
      <c r="AS401" s="11" t="s">
        <v>3774</v>
      </c>
      <c r="AT401" s="11" t="s">
        <v>3933</v>
      </c>
      <c r="AU401" s="11" t="s">
        <v>3933</v>
      </c>
      <c r="AV401" s="11" t="s">
        <v>3937</v>
      </c>
      <c r="AW401" s="11" t="s">
        <v>2540</v>
      </c>
      <c r="AX401" s="11" t="s">
        <v>2465</v>
      </c>
      <c r="AY401" s="11" t="s">
        <v>3948</v>
      </c>
      <c r="AZ401" s="11"/>
      <c r="BA401" s="11"/>
      <c r="BB401" s="11"/>
      <c r="BC401" s="9">
        <v>11532</v>
      </c>
      <c r="BD401" s="11" t="s">
        <v>3937</v>
      </c>
      <c r="BE401" s="9">
        <v>102</v>
      </c>
      <c r="BF401" s="9">
        <v>2</v>
      </c>
      <c r="BG401" s="11" t="s">
        <v>3421</v>
      </c>
    </row>
    <row r="402" spans="1:59">
      <c r="A402" s="9">
        <v>135882</v>
      </c>
      <c r="B402" s="11" t="s">
        <v>3972</v>
      </c>
      <c r="C402" s="11" t="s">
        <v>4255</v>
      </c>
      <c r="D402" s="11" t="s">
        <v>1089</v>
      </c>
      <c r="E402" s="15">
        <v>1</v>
      </c>
      <c r="F402" s="11" t="s">
        <v>4235</v>
      </c>
      <c r="G402" s="9">
        <v>5720000</v>
      </c>
      <c r="H402" s="15">
        <f t="shared" si="13"/>
        <v>1243.4782608695652</v>
      </c>
      <c r="I402" s="15">
        <f t="shared" si="14"/>
        <v>1243.4782608695652</v>
      </c>
      <c r="J402" s="15">
        <v>1243.4782608695652</v>
      </c>
      <c r="K402" s="15"/>
      <c r="L402" s="9"/>
      <c r="M402" s="9">
        <v>0</v>
      </c>
      <c r="N402" s="11" t="s">
        <v>3396</v>
      </c>
      <c r="O402" s="12">
        <v>46224</v>
      </c>
      <c r="P402" s="11" t="s">
        <v>3414</v>
      </c>
      <c r="Q402" s="11" t="s">
        <v>3952</v>
      </c>
      <c r="R402" s="11" t="s">
        <v>3952</v>
      </c>
      <c r="S402" s="11" t="s">
        <v>4221</v>
      </c>
      <c r="T402" s="9">
        <v>139024</v>
      </c>
      <c r="U402" s="9"/>
      <c r="V402" s="9"/>
      <c r="W402" s="11" t="s">
        <v>2465</v>
      </c>
      <c r="X402" s="11" t="s">
        <v>3109</v>
      </c>
      <c r="Y402" s="11" t="s">
        <v>3959</v>
      </c>
      <c r="Z402" s="11" t="s">
        <v>2106</v>
      </c>
      <c r="AA402" s="9">
        <v>20</v>
      </c>
      <c r="AB402" s="9">
        <v>1</v>
      </c>
      <c r="AC402" s="11"/>
      <c r="AD402" s="11" t="s">
        <v>2410</v>
      </c>
      <c r="AE402" s="11" t="s">
        <v>2462</v>
      </c>
      <c r="AF402" s="11" t="s">
        <v>2540</v>
      </c>
      <c r="AG402" s="11" t="s">
        <v>2465</v>
      </c>
      <c r="AH402" s="11" t="s">
        <v>2607</v>
      </c>
      <c r="AI402" s="11"/>
      <c r="AJ402" s="9">
        <v>1</v>
      </c>
      <c r="AK402" s="11" t="s">
        <v>2916</v>
      </c>
      <c r="AL402" s="11" t="s">
        <v>3107</v>
      </c>
      <c r="AM402" s="11"/>
      <c r="AN402" s="11" t="s">
        <v>3228</v>
      </c>
      <c r="AO402" s="11" t="s">
        <v>3359</v>
      </c>
      <c r="AP402" s="11" t="s">
        <v>3400</v>
      </c>
      <c r="AQ402" s="12">
        <v>46224</v>
      </c>
      <c r="AR402" s="11" t="s">
        <v>3416</v>
      </c>
      <c r="AS402" s="11" t="s">
        <v>3774</v>
      </c>
      <c r="AT402" s="11" t="s">
        <v>3933</v>
      </c>
      <c r="AU402" s="11" t="s">
        <v>3933</v>
      </c>
      <c r="AV402" s="11" t="s">
        <v>3937</v>
      </c>
      <c r="AW402" s="11" t="s">
        <v>2540</v>
      </c>
      <c r="AX402" s="11" t="s">
        <v>2465</v>
      </c>
      <c r="AY402" s="11" t="s">
        <v>3948</v>
      </c>
      <c r="AZ402" s="11"/>
      <c r="BA402" s="11"/>
      <c r="BB402" s="11"/>
      <c r="BC402" s="9">
        <v>1247</v>
      </c>
      <c r="BD402" s="11" t="s">
        <v>3937</v>
      </c>
      <c r="BE402" s="9">
        <v>102</v>
      </c>
      <c r="BF402" s="9">
        <v>1</v>
      </c>
      <c r="BG402" s="11" t="s">
        <v>3421</v>
      </c>
    </row>
    <row r="403" spans="1:59">
      <c r="A403" s="9">
        <v>135881</v>
      </c>
      <c r="B403" s="11" t="s">
        <v>3992</v>
      </c>
      <c r="C403" s="11" t="s">
        <v>4283</v>
      </c>
      <c r="D403" s="11" t="s">
        <v>1088</v>
      </c>
      <c r="E403" s="15">
        <v>1</v>
      </c>
      <c r="F403" s="11" t="s">
        <v>4238</v>
      </c>
      <c r="G403" s="9">
        <v>1500000</v>
      </c>
      <c r="H403" s="15">
        <f t="shared" si="13"/>
        <v>326.08695652173913</v>
      </c>
      <c r="I403" s="15">
        <f t="shared" si="14"/>
        <v>326.08695652173913</v>
      </c>
      <c r="J403" s="15">
        <v>326.08695652173913</v>
      </c>
      <c r="K403" s="15"/>
      <c r="L403" s="9"/>
      <c r="M403" s="9">
        <v>0</v>
      </c>
      <c r="N403" s="11" t="s">
        <v>3396</v>
      </c>
      <c r="O403" s="12">
        <v>46224</v>
      </c>
      <c r="P403" s="11" t="s">
        <v>3414</v>
      </c>
      <c r="Q403" s="11" t="s">
        <v>3953</v>
      </c>
      <c r="R403" s="11" t="s">
        <v>3954</v>
      </c>
      <c r="S403" s="11" t="s">
        <v>4221</v>
      </c>
      <c r="T403" s="9">
        <v>139055</v>
      </c>
      <c r="U403" s="9"/>
      <c r="V403" s="9"/>
      <c r="W403" s="11" t="s">
        <v>2465</v>
      </c>
      <c r="X403" s="11" t="s">
        <v>3109</v>
      </c>
      <c r="Y403" s="11" t="s">
        <v>3959</v>
      </c>
      <c r="Z403" s="11" t="s">
        <v>1497</v>
      </c>
      <c r="AA403" s="9">
        <v>0</v>
      </c>
      <c r="AB403" s="9">
        <v>5</v>
      </c>
      <c r="AC403" s="11"/>
      <c r="AD403" s="11" t="s">
        <v>2405</v>
      </c>
      <c r="AE403" s="11" t="s">
        <v>2462</v>
      </c>
      <c r="AF403" s="11" t="s">
        <v>2554</v>
      </c>
      <c r="AG403" s="11" t="s">
        <v>2465</v>
      </c>
      <c r="AH403" s="11" t="s">
        <v>2607</v>
      </c>
      <c r="AI403" s="11"/>
      <c r="AJ403" s="9">
        <v>0</v>
      </c>
      <c r="AK403" s="11" t="s">
        <v>2609</v>
      </c>
      <c r="AL403" s="11" t="s">
        <v>3107</v>
      </c>
      <c r="AM403" s="11"/>
      <c r="AN403" s="11" t="s">
        <v>3227</v>
      </c>
      <c r="AO403" s="11" t="s">
        <v>3227</v>
      </c>
      <c r="AP403" s="11"/>
      <c r="AQ403" s="12">
        <v>46224</v>
      </c>
      <c r="AR403" s="11" t="s">
        <v>3416</v>
      </c>
      <c r="AS403" s="11" t="s">
        <v>3773</v>
      </c>
      <c r="AT403" s="11" t="s">
        <v>3933</v>
      </c>
      <c r="AU403" s="11" t="s">
        <v>3933</v>
      </c>
      <c r="AV403" s="11" t="s">
        <v>3937</v>
      </c>
      <c r="AW403" s="11" t="s">
        <v>2554</v>
      </c>
      <c r="AX403" s="11" t="s">
        <v>2465</v>
      </c>
      <c r="AY403" s="11" t="s">
        <v>3948</v>
      </c>
      <c r="AZ403" s="11"/>
      <c r="BA403" s="11"/>
      <c r="BB403" s="11"/>
      <c r="BC403" s="9">
        <v>22420</v>
      </c>
      <c r="BD403" s="11" t="s">
        <v>3937</v>
      </c>
      <c r="BE403" s="9">
        <v>3726</v>
      </c>
      <c r="BF403" s="9">
        <v>5</v>
      </c>
      <c r="BG403" s="11" t="s">
        <v>3416</v>
      </c>
    </row>
    <row r="404" spans="1:59">
      <c r="A404" s="9">
        <v>135881</v>
      </c>
      <c r="B404" s="11" t="s">
        <v>3992</v>
      </c>
      <c r="C404" s="11" t="s">
        <v>4283</v>
      </c>
      <c r="D404" s="11" t="s">
        <v>1084</v>
      </c>
      <c r="E404" s="15">
        <v>1</v>
      </c>
      <c r="F404" s="11" t="s">
        <v>4238</v>
      </c>
      <c r="G404" s="9">
        <v>2250000</v>
      </c>
      <c r="H404" s="15">
        <f t="shared" si="13"/>
        <v>489.13043478260869</v>
      </c>
      <c r="I404" s="15">
        <f t="shared" si="14"/>
        <v>489.13043478260869</v>
      </c>
      <c r="J404" s="15">
        <v>489.13043478260869</v>
      </c>
      <c r="K404" s="15"/>
      <c r="L404" s="9"/>
      <c r="M404" s="9">
        <v>0</v>
      </c>
      <c r="N404" s="11" t="s">
        <v>3396</v>
      </c>
      <c r="O404" s="12">
        <v>46224</v>
      </c>
      <c r="P404" s="11" t="s">
        <v>3414</v>
      </c>
      <c r="Q404" s="11" t="s">
        <v>3953</v>
      </c>
      <c r="R404" s="11" t="s">
        <v>3952</v>
      </c>
      <c r="S404" s="11" t="s">
        <v>4221</v>
      </c>
      <c r="T404" s="9">
        <v>139055</v>
      </c>
      <c r="U404" s="9"/>
      <c r="V404" s="9"/>
      <c r="W404" s="11" t="s">
        <v>2465</v>
      </c>
      <c r="X404" s="11" t="s">
        <v>3109</v>
      </c>
      <c r="Y404" s="11" t="s">
        <v>3959</v>
      </c>
      <c r="Z404" s="11" t="s">
        <v>1859</v>
      </c>
      <c r="AA404" s="9">
        <v>0</v>
      </c>
      <c r="AB404" s="9">
        <v>1</v>
      </c>
      <c r="AC404" s="11"/>
      <c r="AD404" s="11" t="s">
        <v>2405</v>
      </c>
      <c r="AE404" s="11" t="s">
        <v>2462</v>
      </c>
      <c r="AF404" s="11" t="s">
        <v>2554</v>
      </c>
      <c r="AG404" s="11" t="s">
        <v>2465</v>
      </c>
      <c r="AH404" s="11" t="s">
        <v>2607</v>
      </c>
      <c r="AI404" s="11"/>
      <c r="AJ404" s="9">
        <v>1</v>
      </c>
      <c r="AK404" s="11" t="s">
        <v>1859</v>
      </c>
      <c r="AL404" s="11" t="s">
        <v>3107</v>
      </c>
      <c r="AM404" s="11"/>
      <c r="AN404" s="11" t="s">
        <v>3227</v>
      </c>
      <c r="AO404" s="11" t="s">
        <v>3227</v>
      </c>
      <c r="AP404" s="11"/>
      <c r="AQ404" s="12">
        <v>46224</v>
      </c>
      <c r="AR404" s="11" t="s">
        <v>3416</v>
      </c>
      <c r="AS404" s="11" t="s">
        <v>3773</v>
      </c>
      <c r="AT404" s="11" t="s">
        <v>3933</v>
      </c>
      <c r="AU404" s="11" t="s">
        <v>3933</v>
      </c>
      <c r="AV404" s="11" t="s">
        <v>3937</v>
      </c>
      <c r="AW404" s="11" t="s">
        <v>2554</v>
      </c>
      <c r="AX404" s="11" t="s">
        <v>2465</v>
      </c>
      <c r="AY404" s="11" t="s">
        <v>3948</v>
      </c>
      <c r="AZ404" s="11"/>
      <c r="BA404" s="11"/>
      <c r="BB404" s="11"/>
      <c r="BC404" s="9">
        <v>22420</v>
      </c>
      <c r="BD404" s="11" t="s">
        <v>3937</v>
      </c>
      <c r="BE404" s="9">
        <v>3726</v>
      </c>
      <c r="BF404" s="9">
        <v>1</v>
      </c>
      <c r="BG404" s="11" t="s">
        <v>3416</v>
      </c>
    </row>
    <row r="405" spans="1:59">
      <c r="A405" s="9">
        <v>135881</v>
      </c>
      <c r="B405" s="11" t="s">
        <v>3992</v>
      </c>
      <c r="C405" s="11" t="s">
        <v>4283</v>
      </c>
      <c r="D405" s="11" t="s">
        <v>1087</v>
      </c>
      <c r="E405" s="15">
        <v>1</v>
      </c>
      <c r="F405" s="11" t="s">
        <v>4238</v>
      </c>
      <c r="G405" s="9">
        <v>3000000</v>
      </c>
      <c r="H405" s="15">
        <f t="shared" si="13"/>
        <v>652.17391304347825</v>
      </c>
      <c r="I405" s="15">
        <f t="shared" si="14"/>
        <v>652.17391304347825</v>
      </c>
      <c r="J405" s="15">
        <v>652.17391304347825</v>
      </c>
      <c r="K405" s="15"/>
      <c r="L405" s="9"/>
      <c r="M405" s="9">
        <v>0</v>
      </c>
      <c r="N405" s="11" t="s">
        <v>3396</v>
      </c>
      <c r="O405" s="12">
        <v>46224</v>
      </c>
      <c r="P405" s="11" t="s">
        <v>3414</v>
      </c>
      <c r="Q405" s="11" t="s">
        <v>3953</v>
      </c>
      <c r="R405" s="11" t="s">
        <v>3954</v>
      </c>
      <c r="S405" s="11" t="s">
        <v>4221</v>
      </c>
      <c r="T405" s="9">
        <v>139055</v>
      </c>
      <c r="U405" s="9"/>
      <c r="V405" s="9"/>
      <c r="W405" s="11" t="s">
        <v>2465</v>
      </c>
      <c r="X405" s="11" t="s">
        <v>3109</v>
      </c>
      <c r="Y405" s="11" t="s">
        <v>3959</v>
      </c>
      <c r="Z405" s="11" t="s">
        <v>1505</v>
      </c>
      <c r="AA405" s="9">
        <v>0</v>
      </c>
      <c r="AB405" s="9">
        <v>4</v>
      </c>
      <c r="AC405" s="11"/>
      <c r="AD405" s="11" t="s">
        <v>2405</v>
      </c>
      <c r="AE405" s="11" t="s">
        <v>2462</v>
      </c>
      <c r="AF405" s="11" t="s">
        <v>2554</v>
      </c>
      <c r="AG405" s="11" t="s">
        <v>2465</v>
      </c>
      <c r="AH405" s="11" t="s">
        <v>2607</v>
      </c>
      <c r="AI405" s="11"/>
      <c r="AJ405" s="9">
        <v>0</v>
      </c>
      <c r="AK405" s="11" t="s">
        <v>2609</v>
      </c>
      <c r="AL405" s="11" t="s">
        <v>3107</v>
      </c>
      <c r="AM405" s="11"/>
      <c r="AN405" s="11" t="s">
        <v>3227</v>
      </c>
      <c r="AO405" s="11" t="s">
        <v>3227</v>
      </c>
      <c r="AP405" s="11"/>
      <c r="AQ405" s="12">
        <v>46224</v>
      </c>
      <c r="AR405" s="11" t="s">
        <v>3416</v>
      </c>
      <c r="AS405" s="11" t="s">
        <v>3773</v>
      </c>
      <c r="AT405" s="11" t="s">
        <v>3933</v>
      </c>
      <c r="AU405" s="11" t="s">
        <v>3933</v>
      </c>
      <c r="AV405" s="11" t="s">
        <v>3937</v>
      </c>
      <c r="AW405" s="11" t="s">
        <v>2554</v>
      </c>
      <c r="AX405" s="11" t="s">
        <v>2465</v>
      </c>
      <c r="AY405" s="11" t="s">
        <v>3948</v>
      </c>
      <c r="AZ405" s="11"/>
      <c r="BA405" s="11"/>
      <c r="BB405" s="11"/>
      <c r="BC405" s="9">
        <v>22420</v>
      </c>
      <c r="BD405" s="11" t="s">
        <v>3937</v>
      </c>
      <c r="BE405" s="9">
        <v>3726</v>
      </c>
      <c r="BF405" s="9">
        <v>4</v>
      </c>
      <c r="BG405" s="11" t="s">
        <v>3416</v>
      </c>
    </row>
    <row r="406" spans="1:59">
      <c r="A406" s="9">
        <v>135881</v>
      </c>
      <c r="B406" s="11" t="s">
        <v>3992</v>
      </c>
      <c r="C406" s="11" t="s">
        <v>4283</v>
      </c>
      <c r="D406" s="11" t="s">
        <v>1085</v>
      </c>
      <c r="E406" s="15">
        <v>1</v>
      </c>
      <c r="F406" s="11" t="s">
        <v>4238</v>
      </c>
      <c r="G406" s="9">
        <v>4000000</v>
      </c>
      <c r="H406" s="15">
        <f t="shared" si="13"/>
        <v>869.56521739130437</v>
      </c>
      <c r="I406" s="15">
        <f t="shared" si="14"/>
        <v>869.56521739130437</v>
      </c>
      <c r="J406" s="15">
        <v>869.56521739130437</v>
      </c>
      <c r="K406" s="15"/>
      <c r="L406" s="9"/>
      <c r="M406" s="9">
        <v>0</v>
      </c>
      <c r="N406" s="11" t="s">
        <v>3396</v>
      </c>
      <c r="O406" s="12">
        <v>46224</v>
      </c>
      <c r="P406" s="11" t="s">
        <v>3414</v>
      </c>
      <c r="Q406" s="11" t="s">
        <v>3953</v>
      </c>
      <c r="R406" s="11" t="s">
        <v>3954</v>
      </c>
      <c r="S406" s="11" t="s">
        <v>4221</v>
      </c>
      <c r="T406" s="9">
        <v>139055</v>
      </c>
      <c r="U406" s="9"/>
      <c r="V406" s="9"/>
      <c r="W406" s="11" t="s">
        <v>2465</v>
      </c>
      <c r="X406" s="11" t="s">
        <v>3109</v>
      </c>
      <c r="Y406" s="11" t="s">
        <v>3959</v>
      </c>
      <c r="Z406" s="11" t="s">
        <v>1494</v>
      </c>
      <c r="AA406" s="9">
        <v>0</v>
      </c>
      <c r="AB406" s="9">
        <v>2</v>
      </c>
      <c r="AC406" s="11"/>
      <c r="AD406" s="11" t="s">
        <v>2405</v>
      </c>
      <c r="AE406" s="11" t="s">
        <v>2462</v>
      </c>
      <c r="AF406" s="11" t="s">
        <v>2554</v>
      </c>
      <c r="AG406" s="11" t="s">
        <v>2465</v>
      </c>
      <c r="AH406" s="11" t="s">
        <v>2607</v>
      </c>
      <c r="AI406" s="11"/>
      <c r="AJ406" s="9">
        <v>0</v>
      </c>
      <c r="AK406" s="11" t="s">
        <v>2609</v>
      </c>
      <c r="AL406" s="11" t="s">
        <v>3107</v>
      </c>
      <c r="AM406" s="11"/>
      <c r="AN406" s="11" t="s">
        <v>3227</v>
      </c>
      <c r="AO406" s="11" t="s">
        <v>3227</v>
      </c>
      <c r="AP406" s="11"/>
      <c r="AQ406" s="12">
        <v>46224</v>
      </c>
      <c r="AR406" s="11" t="s">
        <v>3416</v>
      </c>
      <c r="AS406" s="11" t="s">
        <v>3773</v>
      </c>
      <c r="AT406" s="11" t="s">
        <v>3933</v>
      </c>
      <c r="AU406" s="11" t="s">
        <v>3933</v>
      </c>
      <c r="AV406" s="11" t="s">
        <v>3937</v>
      </c>
      <c r="AW406" s="11" t="s">
        <v>2554</v>
      </c>
      <c r="AX406" s="11" t="s">
        <v>2465</v>
      </c>
      <c r="AY406" s="11" t="s">
        <v>3948</v>
      </c>
      <c r="AZ406" s="11"/>
      <c r="BA406" s="11"/>
      <c r="BB406" s="11"/>
      <c r="BC406" s="9">
        <v>22420</v>
      </c>
      <c r="BD406" s="11" t="s">
        <v>3937</v>
      </c>
      <c r="BE406" s="9">
        <v>3726</v>
      </c>
      <c r="BF406" s="9">
        <v>2</v>
      </c>
      <c r="BG406" s="11" t="s">
        <v>3416</v>
      </c>
    </row>
    <row r="407" spans="1:59">
      <c r="A407" s="9">
        <v>135881</v>
      </c>
      <c r="B407" s="11" t="s">
        <v>3992</v>
      </c>
      <c r="C407" s="11" t="s">
        <v>4283</v>
      </c>
      <c r="D407" s="11" t="s">
        <v>1086</v>
      </c>
      <c r="E407" s="15">
        <v>1</v>
      </c>
      <c r="F407" s="11" t="s">
        <v>4238</v>
      </c>
      <c r="G407" s="9">
        <v>4500000</v>
      </c>
      <c r="H407" s="15">
        <f t="shared" si="13"/>
        <v>978.26086956521738</v>
      </c>
      <c r="I407" s="15">
        <f t="shared" si="14"/>
        <v>978.26086956521738</v>
      </c>
      <c r="J407" s="15">
        <v>978.26086956521738</v>
      </c>
      <c r="K407" s="15"/>
      <c r="L407" s="9"/>
      <c r="M407" s="9">
        <v>0</v>
      </c>
      <c r="N407" s="11" t="s">
        <v>3396</v>
      </c>
      <c r="O407" s="12">
        <v>46224</v>
      </c>
      <c r="P407" s="11" t="s">
        <v>3414</v>
      </c>
      <c r="Q407" s="11" t="s">
        <v>3953</v>
      </c>
      <c r="R407" s="11" t="s">
        <v>3954</v>
      </c>
      <c r="S407" s="11" t="s">
        <v>4221</v>
      </c>
      <c r="T407" s="9">
        <v>139055</v>
      </c>
      <c r="U407" s="9"/>
      <c r="V407" s="9"/>
      <c r="W407" s="11" t="s">
        <v>2465</v>
      </c>
      <c r="X407" s="11" t="s">
        <v>3109</v>
      </c>
      <c r="Y407" s="11" t="s">
        <v>3959</v>
      </c>
      <c r="Z407" s="11" t="s">
        <v>1589</v>
      </c>
      <c r="AA407" s="9">
        <v>0</v>
      </c>
      <c r="AB407" s="9">
        <v>3</v>
      </c>
      <c r="AC407" s="11"/>
      <c r="AD407" s="11" t="s">
        <v>2405</v>
      </c>
      <c r="AE407" s="11" t="s">
        <v>2462</v>
      </c>
      <c r="AF407" s="11" t="s">
        <v>2554</v>
      </c>
      <c r="AG407" s="11" t="s">
        <v>2465</v>
      </c>
      <c r="AH407" s="11" t="s">
        <v>2607</v>
      </c>
      <c r="AI407" s="11"/>
      <c r="AJ407" s="9">
        <v>0</v>
      </c>
      <c r="AK407" s="11" t="s">
        <v>2609</v>
      </c>
      <c r="AL407" s="11" t="s">
        <v>3107</v>
      </c>
      <c r="AM407" s="11"/>
      <c r="AN407" s="11" t="s">
        <v>3227</v>
      </c>
      <c r="AO407" s="11" t="s">
        <v>3227</v>
      </c>
      <c r="AP407" s="11"/>
      <c r="AQ407" s="12">
        <v>46224</v>
      </c>
      <c r="AR407" s="11" t="s">
        <v>3416</v>
      </c>
      <c r="AS407" s="11" t="s">
        <v>3773</v>
      </c>
      <c r="AT407" s="11" t="s">
        <v>3933</v>
      </c>
      <c r="AU407" s="11" t="s">
        <v>3933</v>
      </c>
      <c r="AV407" s="11" t="s">
        <v>3937</v>
      </c>
      <c r="AW407" s="11" t="s">
        <v>2554</v>
      </c>
      <c r="AX407" s="11" t="s">
        <v>2465</v>
      </c>
      <c r="AY407" s="11" t="s">
        <v>3948</v>
      </c>
      <c r="AZ407" s="11"/>
      <c r="BA407" s="11"/>
      <c r="BB407" s="11"/>
      <c r="BC407" s="9">
        <v>22420</v>
      </c>
      <c r="BD407" s="11" t="s">
        <v>3937</v>
      </c>
      <c r="BE407" s="9">
        <v>3726</v>
      </c>
      <c r="BF407" s="9">
        <v>3</v>
      </c>
      <c r="BG407" s="11" t="s">
        <v>3416</v>
      </c>
    </row>
    <row r="408" spans="1:59">
      <c r="A408" s="9">
        <v>135880</v>
      </c>
      <c r="B408" s="11" t="s">
        <v>4036</v>
      </c>
      <c r="C408" s="11" t="s">
        <v>4283</v>
      </c>
      <c r="D408" s="11" t="s">
        <v>1083</v>
      </c>
      <c r="E408" s="15">
        <v>1</v>
      </c>
      <c r="F408" s="11" t="s">
        <v>4238</v>
      </c>
      <c r="G408" s="9">
        <v>4500000</v>
      </c>
      <c r="H408" s="15">
        <f t="shared" si="13"/>
        <v>978.26086956521738</v>
      </c>
      <c r="I408" s="15">
        <f t="shared" si="14"/>
        <v>978.26086956521738</v>
      </c>
      <c r="J408" s="15">
        <v>978.26086956521738</v>
      </c>
      <c r="K408" s="15"/>
      <c r="L408" s="9"/>
      <c r="M408" s="9">
        <v>0</v>
      </c>
      <c r="N408" s="11" t="s">
        <v>3396</v>
      </c>
      <c r="O408" s="12">
        <v>46224</v>
      </c>
      <c r="P408" s="11" t="s">
        <v>3414</v>
      </c>
      <c r="Q408" s="11" t="s">
        <v>3952</v>
      </c>
      <c r="R408" s="11" t="s">
        <v>3952</v>
      </c>
      <c r="S408" s="11" t="s">
        <v>4221</v>
      </c>
      <c r="T408" s="9">
        <v>139051</v>
      </c>
      <c r="U408" s="9"/>
      <c r="V408" s="9"/>
      <c r="W408" s="11" t="s">
        <v>2465</v>
      </c>
      <c r="X408" s="11" t="s">
        <v>3109</v>
      </c>
      <c r="Y408" s="11" t="s">
        <v>3959</v>
      </c>
      <c r="Z408" s="11" t="s">
        <v>2105</v>
      </c>
      <c r="AA408" s="9">
        <v>20</v>
      </c>
      <c r="AB408" s="9">
        <v>2</v>
      </c>
      <c r="AC408" s="11"/>
      <c r="AD408" s="11" t="s">
        <v>2405</v>
      </c>
      <c r="AE408" s="11" t="s">
        <v>2462</v>
      </c>
      <c r="AF408" s="11" t="s">
        <v>2554</v>
      </c>
      <c r="AG408" s="11" t="s">
        <v>2465</v>
      </c>
      <c r="AH408" s="11" t="s">
        <v>2607</v>
      </c>
      <c r="AI408" s="11"/>
      <c r="AJ408" s="9">
        <v>1</v>
      </c>
      <c r="AK408" s="11" t="s">
        <v>1589</v>
      </c>
      <c r="AL408" s="11" t="s">
        <v>3107</v>
      </c>
      <c r="AM408" s="11"/>
      <c r="AN408" s="11" t="s">
        <v>1768</v>
      </c>
      <c r="AO408" s="11" t="s">
        <v>1603</v>
      </c>
      <c r="AP408" s="11"/>
      <c r="AQ408" s="12">
        <v>46224</v>
      </c>
      <c r="AR408" s="11" t="s">
        <v>3416</v>
      </c>
      <c r="AS408" s="11" t="s">
        <v>3772</v>
      </c>
      <c r="AT408" s="11" t="s">
        <v>3933</v>
      </c>
      <c r="AU408" s="11" t="s">
        <v>3933</v>
      </c>
      <c r="AV408" s="11" t="s">
        <v>3937</v>
      </c>
      <c r="AW408" s="11" t="s">
        <v>2554</v>
      </c>
      <c r="AX408" s="11" t="s">
        <v>2465</v>
      </c>
      <c r="AY408" s="11" t="s">
        <v>3948</v>
      </c>
      <c r="AZ408" s="11"/>
      <c r="BA408" s="11"/>
      <c r="BB408" s="11"/>
      <c r="BC408" s="9">
        <v>22420</v>
      </c>
      <c r="BD408" s="11" t="s">
        <v>3937</v>
      </c>
      <c r="BE408" s="9">
        <v>3042</v>
      </c>
      <c r="BF408" s="9">
        <v>2</v>
      </c>
      <c r="BG408" s="11" t="s">
        <v>4635</v>
      </c>
    </row>
    <row r="409" spans="1:59">
      <c r="A409" s="9">
        <v>135880</v>
      </c>
      <c r="B409" s="11" t="s">
        <v>4036</v>
      </c>
      <c r="C409" s="11" t="s">
        <v>4283</v>
      </c>
      <c r="D409" s="11" t="s">
        <v>1082</v>
      </c>
      <c r="E409" s="15">
        <v>1</v>
      </c>
      <c r="F409" s="11" t="s">
        <v>4238</v>
      </c>
      <c r="G409" s="9">
        <v>5500000</v>
      </c>
      <c r="H409" s="15">
        <f t="shared" si="13"/>
        <v>1195.6521739130435</v>
      </c>
      <c r="I409" s="15">
        <f t="shared" si="14"/>
        <v>1195.6521739130435</v>
      </c>
      <c r="J409" s="15">
        <v>1195.6521739130435</v>
      </c>
      <c r="K409" s="15"/>
      <c r="L409" s="9"/>
      <c r="M409" s="9">
        <v>0</v>
      </c>
      <c r="N409" s="11" t="s">
        <v>3396</v>
      </c>
      <c r="O409" s="12">
        <v>46224</v>
      </c>
      <c r="P409" s="11" t="s">
        <v>3414</v>
      </c>
      <c r="Q409" s="11" t="s">
        <v>3952</v>
      </c>
      <c r="R409" s="11" t="s">
        <v>3952</v>
      </c>
      <c r="S409" s="11" t="s">
        <v>4221</v>
      </c>
      <c r="T409" s="9">
        <v>139051</v>
      </c>
      <c r="U409" s="9"/>
      <c r="V409" s="9"/>
      <c r="W409" s="11" t="s">
        <v>2465</v>
      </c>
      <c r="X409" s="11" t="s">
        <v>3109</v>
      </c>
      <c r="Y409" s="11" t="s">
        <v>3959</v>
      </c>
      <c r="Z409" s="11" t="s">
        <v>2104</v>
      </c>
      <c r="AA409" s="9">
        <v>20</v>
      </c>
      <c r="AB409" s="9">
        <v>1</v>
      </c>
      <c r="AC409" s="11"/>
      <c r="AD409" s="11" t="s">
        <v>2405</v>
      </c>
      <c r="AE409" s="11" t="s">
        <v>2462</v>
      </c>
      <c r="AF409" s="11" t="s">
        <v>2554</v>
      </c>
      <c r="AG409" s="11" t="s">
        <v>2465</v>
      </c>
      <c r="AH409" s="11" t="s">
        <v>2607</v>
      </c>
      <c r="AI409" s="11"/>
      <c r="AJ409" s="9">
        <v>1</v>
      </c>
      <c r="AK409" s="11" t="s">
        <v>2151</v>
      </c>
      <c r="AL409" s="11" t="s">
        <v>3107</v>
      </c>
      <c r="AM409" s="11"/>
      <c r="AN409" s="11" t="s">
        <v>1768</v>
      </c>
      <c r="AO409" s="11" t="s">
        <v>1603</v>
      </c>
      <c r="AP409" s="11"/>
      <c r="AQ409" s="12">
        <v>46224</v>
      </c>
      <c r="AR409" s="11" t="s">
        <v>3416</v>
      </c>
      <c r="AS409" s="11" t="s">
        <v>3772</v>
      </c>
      <c r="AT409" s="11" t="s">
        <v>3933</v>
      </c>
      <c r="AU409" s="11" t="s">
        <v>3933</v>
      </c>
      <c r="AV409" s="11" t="s">
        <v>3937</v>
      </c>
      <c r="AW409" s="11" t="s">
        <v>2554</v>
      </c>
      <c r="AX409" s="11" t="s">
        <v>2465</v>
      </c>
      <c r="AY409" s="11" t="s">
        <v>3948</v>
      </c>
      <c r="AZ409" s="11"/>
      <c r="BA409" s="11"/>
      <c r="BB409" s="11"/>
      <c r="BC409" s="9">
        <v>22420</v>
      </c>
      <c r="BD409" s="11" t="s">
        <v>3937</v>
      </c>
      <c r="BE409" s="9">
        <v>3042</v>
      </c>
      <c r="BF409" s="9">
        <v>1</v>
      </c>
      <c r="BG409" s="11" t="s">
        <v>4635</v>
      </c>
    </row>
    <row r="410" spans="1:59" ht="71.25">
      <c r="A410" s="9">
        <v>135879</v>
      </c>
      <c r="B410" s="11" t="s">
        <v>4151</v>
      </c>
      <c r="C410" s="11" t="s">
        <v>4366</v>
      </c>
      <c r="D410" s="13" t="s">
        <v>1081</v>
      </c>
      <c r="E410" s="15">
        <v>11</v>
      </c>
      <c r="F410" s="11" t="s">
        <v>4235</v>
      </c>
      <c r="G410" s="9">
        <v>3700000</v>
      </c>
      <c r="H410" s="15">
        <f t="shared" si="13"/>
        <v>804.3478260869565</v>
      </c>
      <c r="I410" s="15">
        <f t="shared" si="14"/>
        <v>8847.826086956522</v>
      </c>
      <c r="J410" s="15">
        <v>8847.826086956522</v>
      </c>
      <c r="K410" s="15"/>
      <c r="L410" s="9"/>
      <c r="M410" s="9">
        <v>0</v>
      </c>
      <c r="N410" s="11" t="s">
        <v>3396</v>
      </c>
      <c r="O410" s="12">
        <v>46224</v>
      </c>
      <c r="P410" s="11" t="s">
        <v>3414</v>
      </c>
      <c r="Q410" s="11" t="s">
        <v>3952</v>
      </c>
      <c r="R410" s="11" t="s">
        <v>3952</v>
      </c>
      <c r="S410" s="11" t="s">
        <v>4214</v>
      </c>
      <c r="T410" s="9">
        <v>138900</v>
      </c>
      <c r="U410" s="9"/>
      <c r="V410" s="9"/>
      <c r="W410" s="11" t="s">
        <v>2466</v>
      </c>
      <c r="X410" s="11" t="s">
        <v>3110</v>
      </c>
      <c r="Y410" s="11" t="s">
        <v>3960</v>
      </c>
      <c r="Z410" s="11" t="s">
        <v>2103</v>
      </c>
      <c r="AA410" s="9">
        <v>0</v>
      </c>
      <c r="AB410" s="9">
        <v>2</v>
      </c>
      <c r="AC410" s="11"/>
      <c r="AD410" s="11" t="s">
        <v>2442</v>
      </c>
      <c r="AE410" s="11" t="s">
        <v>2462</v>
      </c>
      <c r="AF410" s="11" t="s">
        <v>2472</v>
      </c>
      <c r="AG410" s="11" t="s">
        <v>2583</v>
      </c>
      <c r="AH410" s="11" t="s">
        <v>2607</v>
      </c>
      <c r="AI410" s="11"/>
      <c r="AJ410" s="9">
        <v>11</v>
      </c>
      <c r="AK410" s="11" t="s">
        <v>2103</v>
      </c>
      <c r="AL410" s="11" t="s">
        <v>3107</v>
      </c>
      <c r="AM410" s="11"/>
      <c r="AN410" s="11" t="s">
        <v>2103</v>
      </c>
      <c r="AO410" s="11" t="s">
        <v>2103</v>
      </c>
      <c r="AP410" s="11"/>
      <c r="AQ410" s="12">
        <v>46224</v>
      </c>
      <c r="AR410" s="11" t="s">
        <v>3416</v>
      </c>
      <c r="AS410" s="11" t="s">
        <v>3771</v>
      </c>
      <c r="AT410" s="11" t="s">
        <v>3933</v>
      </c>
      <c r="AU410" s="11" t="s">
        <v>3933</v>
      </c>
      <c r="AV410" s="11" t="s">
        <v>3938</v>
      </c>
      <c r="AW410" s="11" t="s">
        <v>2472</v>
      </c>
      <c r="AX410" s="11" t="s">
        <v>2583</v>
      </c>
      <c r="AY410" s="11" t="s">
        <v>3948</v>
      </c>
      <c r="AZ410" s="11"/>
      <c r="BA410" s="11"/>
      <c r="BB410" s="11"/>
      <c r="BC410" s="9">
        <v>3072</v>
      </c>
      <c r="BD410" s="11" t="s">
        <v>3938</v>
      </c>
      <c r="BE410" s="9">
        <v>5955</v>
      </c>
      <c r="BF410" s="9">
        <v>1</v>
      </c>
      <c r="BG410" s="11" t="s">
        <v>3414</v>
      </c>
    </row>
    <row r="411" spans="1:59" ht="57">
      <c r="A411" s="9">
        <v>135878</v>
      </c>
      <c r="B411" s="11" t="s">
        <v>3992</v>
      </c>
      <c r="C411" s="11" t="s">
        <v>4253</v>
      </c>
      <c r="D411" s="13" t="s">
        <v>1080</v>
      </c>
      <c r="E411" s="15">
        <v>1</v>
      </c>
      <c r="F411" s="11" t="s">
        <v>4237</v>
      </c>
      <c r="G411" s="9">
        <v>450000</v>
      </c>
      <c r="H411" s="15">
        <f t="shared" si="13"/>
        <v>97.826086956521735</v>
      </c>
      <c r="I411" s="15">
        <f t="shared" si="14"/>
        <v>97.826086956521735</v>
      </c>
      <c r="J411" s="15">
        <v>97.826086956521735</v>
      </c>
      <c r="K411" s="15"/>
      <c r="L411" s="9"/>
      <c r="M411" s="9">
        <v>0</v>
      </c>
      <c r="N411" s="11" t="s">
        <v>3396</v>
      </c>
      <c r="O411" s="12">
        <v>46224</v>
      </c>
      <c r="P411" s="11" t="s">
        <v>3414</v>
      </c>
      <c r="Q411" s="11" t="s">
        <v>3954</v>
      </c>
      <c r="R411" s="11" t="s">
        <v>3954</v>
      </c>
      <c r="S411" s="11" t="s">
        <v>4214</v>
      </c>
      <c r="T411" s="9">
        <v>139129</v>
      </c>
      <c r="U411" s="9"/>
      <c r="V411" s="9"/>
      <c r="W411" s="11" t="s">
        <v>2466</v>
      </c>
      <c r="X411" s="11" t="s">
        <v>3110</v>
      </c>
      <c r="Y411" s="11" t="s">
        <v>3960</v>
      </c>
      <c r="Z411" s="11" t="s">
        <v>2102</v>
      </c>
      <c r="AA411" s="9">
        <v>0</v>
      </c>
      <c r="AB411" s="9">
        <v>1</v>
      </c>
      <c r="AC411" s="11"/>
      <c r="AD411" s="11" t="s">
        <v>2408</v>
      </c>
      <c r="AE411" s="11" t="s">
        <v>2462</v>
      </c>
      <c r="AF411" s="11" t="s">
        <v>2562</v>
      </c>
      <c r="AG411" s="11" t="s">
        <v>2583</v>
      </c>
      <c r="AH411" s="11" t="s">
        <v>2607</v>
      </c>
      <c r="AI411" s="11"/>
      <c r="AJ411" s="9">
        <v>0</v>
      </c>
      <c r="AK411" s="11" t="s">
        <v>2609</v>
      </c>
      <c r="AL411" s="11" t="s">
        <v>3107</v>
      </c>
      <c r="AM411" s="11"/>
      <c r="AN411" s="11" t="s">
        <v>2102</v>
      </c>
      <c r="AO411" s="11" t="s">
        <v>2102</v>
      </c>
      <c r="AP411" s="11" t="s">
        <v>3400</v>
      </c>
      <c r="AQ411" s="12">
        <v>46224</v>
      </c>
      <c r="AR411" s="11" t="s">
        <v>3416</v>
      </c>
      <c r="AS411" s="11" t="s">
        <v>3770</v>
      </c>
      <c r="AT411" s="11" t="s">
        <v>3933</v>
      </c>
      <c r="AU411" s="11" t="s">
        <v>3933</v>
      </c>
      <c r="AV411" s="11" t="s">
        <v>3938</v>
      </c>
      <c r="AW411" s="11" t="s">
        <v>2562</v>
      </c>
      <c r="AX411" s="11" t="s">
        <v>2583</v>
      </c>
      <c r="AY411" s="11" t="s">
        <v>3948</v>
      </c>
      <c r="AZ411" s="11"/>
      <c r="BA411" s="11"/>
      <c r="BB411" s="11"/>
      <c r="BC411" s="9">
        <v>10626</v>
      </c>
      <c r="BD411" s="11" t="s">
        <v>3938</v>
      </c>
      <c r="BE411" s="9">
        <v>3726</v>
      </c>
      <c r="BF411" s="9">
        <v>1</v>
      </c>
      <c r="BG411" s="11" t="s">
        <v>3416</v>
      </c>
    </row>
    <row r="412" spans="1:59">
      <c r="A412" s="9">
        <v>135877</v>
      </c>
      <c r="B412" s="11" t="s">
        <v>4150</v>
      </c>
      <c r="C412" s="11" t="s">
        <v>4505</v>
      </c>
      <c r="D412" s="11" t="s">
        <v>1079</v>
      </c>
      <c r="E412" s="15">
        <v>1</v>
      </c>
      <c r="F412" s="11" t="s">
        <v>4235</v>
      </c>
      <c r="G412" s="9">
        <v>104167</v>
      </c>
      <c r="H412" s="15">
        <f t="shared" si="13"/>
        <v>121875.39</v>
      </c>
      <c r="I412" s="15">
        <f t="shared" si="14"/>
        <v>121875.39</v>
      </c>
      <c r="J412" s="15">
        <v>121875.39</v>
      </c>
      <c r="K412" s="15"/>
      <c r="L412" s="9"/>
      <c r="M412" s="9">
        <v>0</v>
      </c>
      <c r="N412" s="11" t="s">
        <v>3398</v>
      </c>
      <c r="O412" s="12">
        <v>46224</v>
      </c>
      <c r="P412" s="11" t="s">
        <v>3414</v>
      </c>
      <c r="Q412" s="11" t="s">
        <v>3952</v>
      </c>
      <c r="R412" s="11" t="s">
        <v>3952</v>
      </c>
      <c r="S412" s="11" t="s">
        <v>4216</v>
      </c>
      <c r="T412" s="9">
        <v>139028</v>
      </c>
      <c r="U412" s="9"/>
      <c r="V412" s="9"/>
      <c r="W412" s="11" t="s">
        <v>2467</v>
      </c>
      <c r="X412" s="11" t="s">
        <v>3110</v>
      </c>
      <c r="Y412" s="11" t="s">
        <v>3960</v>
      </c>
      <c r="Z412" s="11" t="s">
        <v>2101</v>
      </c>
      <c r="AA412" s="9">
        <v>-10</v>
      </c>
      <c r="AB412" s="9">
        <v>1</v>
      </c>
      <c r="AC412" s="11"/>
      <c r="AD412" s="11" t="s">
        <v>2405</v>
      </c>
      <c r="AE412" s="11" t="s">
        <v>2462</v>
      </c>
      <c r="AF412" s="11" t="s">
        <v>2521</v>
      </c>
      <c r="AG412" s="11" t="s">
        <v>2467</v>
      </c>
      <c r="AH412" s="11" t="s">
        <v>2607</v>
      </c>
      <c r="AI412" s="11"/>
      <c r="AJ412" s="9">
        <v>1</v>
      </c>
      <c r="AK412" s="11" t="s">
        <v>2915</v>
      </c>
      <c r="AL412" s="11" t="s">
        <v>3107</v>
      </c>
      <c r="AM412" s="11"/>
      <c r="AN412" s="11" t="s">
        <v>2915</v>
      </c>
      <c r="AO412" s="11" t="s">
        <v>2101</v>
      </c>
      <c r="AP412" s="11"/>
      <c r="AQ412" s="12">
        <v>46224</v>
      </c>
      <c r="AR412" s="11" t="s">
        <v>3416</v>
      </c>
      <c r="AS412" s="11" t="s">
        <v>3769</v>
      </c>
      <c r="AT412" s="11" t="s">
        <v>3933</v>
      </c>
      <c r="AU412" s="11" t="s">
        <v>3933</v>
      </c>
      <c r="AV412" s="11" t="s">
        <v>3940</v>
      </c>
      <c r="AW412" s="11" t="s">
        <v>2521</v>
      </c>
      <c r="AX412" s="11" t="s">
        <v>2467</v>
      </c>
      <c r="AY412" s="11" t="s">
        <v>3950</v>
      </c>
      <c r="AZ412" s="11"/>
      <c r="BA412" s="11"/>
      <c r="BB412" s="11"/>
      <c r="BC412" s="9">
        <v>24752</v>
      </c>
      <c r="BD412" s="11" t="s">
        <v>3940</v>
      </c>
      <c r="BE412" s="9">
        <v>2184</v>
      </c>
      <c r="BF412" s="9">
        <v>1</v>
      </c>
      <c r="BG412" s="11" t="s">
        <v>3413</v>
      </c>
    </row>
    <row r="413" spans="1:59" ht="28.5">
      <c r="A413" s="9">
        <v>135876</v>
      </c>
      <c r="B413" s="11" t="s">
        <v>4127</v>
      </c>
      <c r="C413" s="11" t="s">
        <v>4372</v>
      </c>
      <c r="D413" s="13" t="s">
        <v>1078</v>
      </c>
      <c r="E413" s="15">
        <v>30</v>
      </c>
      <c r="F413" s="11" t="s">
        <v>4237</v>
      </c>
      <c r="G413" s="9">
        <v>4666.67</v>
      </c>
      <c r="H413" s="15">
        <f t="shared" si="13"/>
        <v>1.0144934782608697</v>
      </c>
      <c r="I413" s="15">
        <f t="shared" si="14"/>
        <v>30.434804347826091</v>
      </c>
      <c r="J413" s="15">
        <v>30.434804347826091</v>
      </c>
      <c r="K413" s="15"/>
      <c r="L413" s="9"/>
      <c r="M413" s="9">
        <v>0</v>
      </c>
      <c r="N413" s="11" t="s">
        <v>3396</v>
      </c>
      <c r="O413" s="12">
        <v>46224</v>
      </c>
      <c r="P413" s="11" t="s">
        <v>3414</v>
      </c>
      <c r="Q413" s="11" t="s">
        <v>3952</v>
      </c>
      <c r="R413" s="11" t="s">
        <v>3952</v>
      </c>
      <c r="S413" s="11" t="s">
        <v>4214</v>
      </c>
      <c r="T413" s="9">
        <v>139131</v>
      </c>
      <c r="U413" s="9"/>
      <c r="V413" s="9"/>
      <c r="W413" s="11" t="s">
        <v>2466</v>
      </c>
      <c r="X413" s="11" t="s">
        <v>3110</v>
      </c>
      <c r="Y413" s="11" t="s">
        <v>3960</v>
      </c>
      <c r="Z413" s="11" t="s">
        <v>2100</v>
      </c>
      <c r="AA413" s="9">
        <v>20</v>
      </c>
      <c r="AB413" s="9">
        <v>2</v>
      </c>
      <c r="AC413" s="11"/>
      <c r="AD413" s="11" t="s">
        <v>2438</v>
      </c>
      <c r="AE413" s="11" t="s">
        <v>2462</v>
      </c>
      <c r="AF413" s="11" t="s">
        <v>2472</v>
      </c>
      <c r="AG413" s="11" t="s">
        <v>2583</v>
      </c>
      <c r="AH413" s="11" t="s">
        <v>2607</v>
      </c>
      <c r="AI413" s="11"/>
      <c r="AJ413" s="9">
        <v>30</v>
      </c>
      <c r="AK413" s="11" t="s">
        <v>2914</v>
      </c>
      <c r="AL413" s="11" t="s">
        <v>3107</v>
      </c>
      <c r="AM413" s="11"/>
      <c r="AN413" s="11" t="s">
        <v>3226</v>
      </c>
      <c r="AO413" s="11" t="s">
        <v>3358</v>
      </c>
      <c r="AP413" s="11" t="s">
        <v>3400</v>
      </c>
      <c r="AQ413" s="12">
        <v>46224</v>
      </c>
      <c r="AR413" s="11" t="s">
        <v>3416</v>
      </c>
      <c r="AS413" s="11" t="s">
        <v>3720</v>
      </c>
      <c r="AT413" s="11" t="s">
        <v>3933</v>
      </c>
      <c r="AU413" s="11" t="s">
        <v>3934</v>
      </c>
      <c r="AV413" s="11" t="s">
        <v>3938</v>
      </c>
      <c r="AW413" s="11" t="s">
        <v>2472</v>
      </c>
      <c r="AX413" s="11" t="s">
        <v>2583</v>
      </c>
      <c r="AY413" s="11" t="s">
        <v>3948</v>
      </c>
      <c r="AZ413" s="11"/>
      <c r="BA413" s="11"/>
      <c r="BB413" s="11"/>
      <c r="BC413" s="9">
        <v>4215</v>
      </c>
      <c r="BD413" s="11" t="s">
        <v>3938</v>
      </c>
      <c r="BE413" s="9">
        <v>2142</v>
      </c>
      <c r="BF413" s="9">
        <v>2</v>
      </c>
      <c r="BG413" s="11" t="s">
        <v>3414</v>
      </c>
    </row>
    <row r="414" spans="1:59" ht="71.25">
      <c r="A414" s="9">
        <v>135876</v>
      </c>
      <c r="B414" s="11" t="s">
        <v>4127</v>
      </c>
      <c r="C414" s="11" t="s">
        <v>4371</v>
      </c>
      <c r="D414" s="13" t="s">
        <v>1077</v>
      </c>
      <c r="E414" s="15">
        <v>10</v>
      </c>
      <c r="F414" s="11" t="s">
        <v>4235</v>
      </c>
      <c r="G414" s="9">
        <v>8250</v>
      </c>
      <c r="H414" s="15">
        <f t="shared" si="13"/>
        <v>1.7934782608695652</v>
      </c>
      <c r="I414" s="15">
        <f t="shared" si="14"/>
        <v>17.934782608695652</v>
      </c>
      <c r="J414" s="15">
        <v>17.934782608695652</v>
      </c>
      <c r="K414" s="15"/>
      <c r="L414" s="9"/>
      <c r="M414" s="9">
        <v>0</v>
      </c>
      <c r="N414" s="11" t="s">
        <v>3396</v>
      </c>
      <c r="O414" s="12">
        <v>46224</v>
      </c>
      <c r="P414" s="11" t="s">
        <v>3414</v>
      </c>
      <c r="Q414" s="11" t="s">
        <v>3952</v>
      </c>
      <c r="R414" s="11" t="s">
        <v>3952</v>
      </c>
      <c r="S414" s="11" t="s">
        <v>4214</v>
      </c>
      <c r="T414" s="9">
        <v>139131</v>
      </c>
      <c r="U414" s="9"/>
      <c r="V414" s="9"/>
      <c r="W414" s="11" t="s">
        <v>2466</v>
      </c>
      <c r="X414" s="11" t="s">
        <v>3110</v>
      </c>
      <c r="Y414" s="11" t="s">
        <v>3960</v>
      </c>
      <c r="Z414" s="11" t="s">
        <v>2099</v>
      </c>
      <c r="AA414" s="9">
        <v>20</v>
      </c>
      <c r="AB414" s="9">
        <v>1</v>
      </c>
      <c r="AC414" s="11"/>
      <c r="AD414" s="11" t="s">
        <v>2436</v>
      </c>
      <c r="AE414" s="11" t="s">
        <v>2462</v>
      </c>
      <c r="AF414" s="11" t="s">
        <v>2472</v>
      </c>
      <c r="AG414" s="11" t="s">
        <v>2583</v>
      </c>
      <c r="AH414" s="11" t="s">
        <v>2607</v>
      </c>
      <c r="AI414" s="11"/>
      <c r="AJ414" s="9">
        <v>10</v>
      </c>
      <c r="AK414" s="11" t="s">
        <v>2913</v>
      </c>
      <c r="AL414" s="11" t="s">
        <v>3107</v>
      </c>
      <c r="AM414" s="11"/>
      <c r="AN414" s="11" t="s">
        <v>3226</v>
      </c>
      <c r="AO414" s="11" t="s">
        <v>3358</v>
      </c>
      <c r="AP414" s="11" t="s">
        <v>3400</v>
      </c>
      <c r="AQ414" s="12">
        <v>46224</v>
      </c>
      <c r="AR414" s="11" t="s">
        <v>3416</v>
      </c>
      <c r="AS414" s="11" t="s">
        <v>3720</v>
      </c>
      <c r="AT414" s="11" t="s">
        <v>3933</v>
      </c>
      <c r="AU414" s="11" t="s">
        <v>3934</v>
      </c>
      <c r="AV414" s="11" t="s">
        <v>3938</v>
      </c>
      <c r="AW414" s="11" t="s">
        <v>2472</v>
      </c>
      <c r="AX414" s="11" t="s">
        <v>2583</v>
      </c>
      <c r="AY414" s="11" t="s">
        <v>3948</v>
      </c>
      <c r="AZ414" s="11"/>
      <c r="BA414" s="11"/>
      <c r="BB414" s="11"/>
      <c r="BC414" s="9">
        <v>3110</v>
      </c>
      <c r="BD414" s="11" t="s">
        <v>3938</v>
      </c>
      <c r="BE414" s="9">
        <v>2142</v>
      </c>
      <c r="BF414" s="9">
        <v>1</v>
      </c>
      <c r="BG414" s="11" t="s">
        <v>3414</v>
      </c>
    </row>
    <row r="415" spans="1:59">
      <c r="A415" s="9">
        <v>135875</v>
      </c>
      <c r="B415" s="11" t="s">
        <v>4003</v>
      </c>
      <c r="C415" s="11" t="s">
        <v>4243</v>
      </c>
      <c r="D415" s="11" t="s">
        <v>1076</v>
      </c>
      <c r="E415" s="15">
        <v>1</v>
      </c>
      <c r="F415" s="11" t="s">
        <v>4235</v>
      </c>
      <c r="G415" s="9">
        <v>500000</v>
      </c>
      <c r="H415" s="15">
        <f t="shared" si="13"/>
        <v>108.69565217391305</v>
      </c>
      <c r="I415" s="15">
        <f t="shared" si="14"/>
        <v>108.69565217391305</v>
      </c>
      <c r="J415" s="15">
        <v>108.69565217391305</v>
      </c>
      <c r="K415" s="15"/>
      <c r="L415" s="9"/>
      <c r="M415" s="9">
        <v>0</v>
      </c>
      <c r="N415" s="11" t="s">
        <v>3396</v>
      </c>
      <c r="O415" s="12">
        <v>46224</v>
      </c>
      <c r="P415" s="11" t="s">
        <v>3414</v>
      </c>
      <c r="Q415" s="11" t="s">
        <v>3952</v>
      </c>
      <c r="R415" s="11" t="s">
        <v>3952</v>
      </c>
      <c r="S415" s="11" t="s">
        <v>4214</v>
      </c>
      <c r="T415" s="9">
        <v>139128</v>
      </c>
      <c r="U415" s="9"/>
      <c r="V415" s="9"/>
      <c r="W415" s="11" t="s">
        <v>2466</v>
      </c>
      <c r="X415" s="11" t="s">
        <v>3110</v>
      </c>
      <c r="Y415" s="11" t="s">
        <v>3960</v>
      </c>
      <c r="Z415" s="11" t="s">
        <v>1585</v>
      </c>
      <c r="AA415" s="9">
        <v>20</v>
      </c>
      <c r="AB415" s="9">
        <v>1</v>
      </c>
      <c r="AC415" s="11"/>
      <c r="AD415" s="11" t="s">
        <v>2406</v>
      </c>
      <c r="AE415" s="11" t="s">
        <v>2462</v>
      </c>
      <c r="AF415" s="11" t="s">
        <v>2472</v>
      </c>
      <c r="AG415" s="11" t="s">
        <v>2583</v>
      </c>
      <c r="AH415" s="11" t="s">
        <v>2607</v>
      </c>
      <c r="AI415" s="11"/>
      <c r="AJ415" s="9">
        <v>1</v>
      </c>
      <c r="AK415" s="11" t="s">
        <v>1760</v>
      </c>
      <c r="AL415" s="11" t="s">
        <v>3107</v>
      </c>
      <c r="AM415" s="11"/>
      <c r="AN415" s="11" t="s">
        <v>1760</v>
      </c>
      <c r="AO415" s="11" t="s">
        <v>1585</v>
      </c>
      <c r="AP415" s="11"/>
      <c r="AQ415" s="12">
        <v>46224</v>
      </c>
      <c r="AR415" s="11" t="s">
        <v>3416</v>
      </c>
      <c r="AS415" s="11" t="s">
        <v>3768</v>
      </c>
      <c r="AT415" s="11" t="s">
        <v>3933</v>
      </c>
      <c r="AU415" s="11" t="s">
        <v>3933</v>
      </c>
      <c r="AV415" s="11" t="s">
        <v>3938</v>
      </c>
      <c r="AW415" s="11" t="s">
        <v>2472</v>
      </c>
      <c r="AX415" s="11" t="s">
        <v>2583</v>
      </c>
      <c r="AY415" s="11" t="s">
        <v>3948</v>
      </c>
      <c r="AZ415" s="11"/>
      <c r="BA415" s="11"/>
      <c r="BB415" s="11"/>
      <c r="BC415" s="9">
        <v>22111</v>
      </c>
      <c r="BD415" s="11" t="s">
        <v>3938</v>
      </c>
      <c r="BE415" s="9">
        <v>14</v>
      </c>
      <c r="BF415" s="9">
        <v>1</v>
      </c>
      <c r="BG415" s="11" t="s">
        <v>3414</v>
      </c>
    </row>
    <row r="416" spans="1:59">
      <c r="A416" s="9">
        <v>135874</v>
      </c>
      <c r="B416" s="11" t="s">
        <v>3968</v>
      </c>
      <c r="C416" s="11" t="s">
        <v>4252</v>
      </c>
      <c r="D416" s="11" t="s">
        <v>1075</v>
      </c>
      <c r="E416" s="15">
        <v>1</v>
      </c>
      <c r="F416" s="11" t="s">
        <v>4235</v>
      </c>
      <c r="G416" s="9">
        <v>1083333.33</v>
      </c>
      <c r="H416" s="15">
        <f t="shared" si="13"/>
        <v>235.50724565217394</v>
      </c>
      <c r="I416" s="15">
        <f t="shared" si="14"/>
        <v>235.50724565217394</v>
      </c>
      <c r="J416" s="15">
        <v>235.50724565217394</v>
      </c>
      <c r="K416" s="15"/>
      <c r="L416" s="9"/>
      <c r="M416" s="9">
        <v>0</v>
      </c>
      <c r="N416" s="11" t="s">
        <v>3396</v>
      </c>
      <c r="O416" s="12">
        <v>46224</v>
      </c>
      <c r="P416" s="11" t="s">
        <v>3414</v>
      </c>
      <c r="Q416" s="11" t="s">
        <v>3952</v>
      </c>
      <c r="R416" s="11" t="s">
        <v>3952</v>
      </c>
      <c r="S416" s="11" t="s">
        <v>4216</v>
      </c>
      <c r="T416" s="9">
        <v>139010</v>
      </c>
      <c r="U416" s="9"/>
      <c r="V416" s="9"/>
      <c r="W416" s="11" t="s">
        <v>2467</v>
      </c>
      <c r="X416" s="11" t="s">
        <v>3110</v>
      </c>
      <c r="Y416" s="11" t="s">
        <v>3960</v>
      </c>
      <c r="Z416" s="11" t="s">
        <v>1950</v>
      </c>
      <c r="AA416" s="9">
        <v>20</v>
      </c>
      <c r="AB416" s="9">
        <v>1</v>
      </c>
      <c r="AC416" s="11"/>
      <c r="AD416" s="11" t="s">
        <v>2405</v>
      </c>
      <c r="AE416" s="11" t="s">
        <v>2462</v>
      </c>
      <c r="AF416" s="11" t="s">
        <v>2547</v>
      </c>
      <c r="AG416" s="11" t="s">
        <v>2467</v>
      </c>
      <c r="AH416" s="11" t="s">
        <v>2607</v>
      </c>
      <c r="AI416" s="11"/>
      <c r="AJ416" s="9">
        <v>1</v>
      </c>
      <c r="AK416" s="11" t="s">
        <v>2893</v>
      </c>
      <c r="AL416" s="11" t="s">
        <v>3107</v>
      </c>
      <c r="AM416" s="11"/>
      <c r="AN416" s="11" t="s">
        <v>2893</v>
      </c>
      <c r="AO416" s="11" t="s">
        <v>1950</v>
      </c>
      <c r="AP416" s="11"/>
      <c r="AQ416" s="12">
        <v>46224</v>
      </c>
      <c r="AR416" s="11" t="s">
        <v>3416</v>
      </c>
      <c r="AS416" s="11" t="s">
        <v>3767</v>
      </c>
      <c r="AT416" s="11" t="s">
        <v>3933</v>
      </c>
      <c r="AU416" s="11" t="s">
        <v>3933</v>
      </c>
      <c r="AV416" s="11" t="s">
        <v>3940</v>
      </c>
      <c r="AW416" s="11" t="s">
        <v>2547</v>
      </c>
      <c r="AX416" s="11" t="s">
        <v>2467</v>
      </c>
      <c r="AY416" s="11" t="s">
        <v>3948</v>
      </c>
      <c r="AZ416" s="11"/>
      <c r="BA416" s="11"/>
      <c r="BB416" s="11"/>
      <c r="BC416" s="9">
        <v>6965</v>
      </c>
      <c r="BD416" s="11" t="s">
        <v>3940</v>
      </c>
      <c r="BE416" s="9">
        <v>119</v>
      </c>
      <c r="BF416" s="9">
        <v>1</v>
      </c>
      <c r="BG416" s="11" t="s">
        <v>3407</v>
      </c>
    </row>
    <row r="417" spans="1:59">
      <c r="A417" s="9">
        <v>135873</v>
      </c>
      <c r="B417" s="11" t="s">
        <v>4025</v>
      </c>
      <c r="C417" s="11" t="s">
        <v>4504</v>
      </c>
      <c r="D417" s="11" t="s">
        <v>1071</v>
      </c>
      <c r="E417" s="15">
        <v>140</v>
      </c>
      <c r="F417" s="11" t="s">
        <v>4235</v>
      </c>
      <c r="G417" s="9">
        <v>9.2606400000000004</v>
      </c>
      <c r="H417" s="15">
        <f t="shared" si="13"/>
        <v>9.2606400000000004</v>
      </c>
      <c r="I417" s="15">
        <f t="shared" si="14"/>
        <v>1296.4896000000001</v>
      </c>
      <c r="J417" s="15">
        <v>1296.4896000000001</v>
      </c>
      <c r="K417" s="15"/>
      <c r="L417" s="9"/>
      <c r="M417" s="9">
        <v>0</v>
      </c>
      <c r="N417" s="11" t="s">
        <v>3397</v>
      </c>
      <c r="O417" s="12">
        <v>46224</v>
      </c>
      <c r="P417" s="11" t="s">
        <v>3423</v>
      </c>
      <c r="Q417" s="11" t="s">
        <v>3952</v>
      </c>
      <c r="R417" s="11" t="s">
        <v>3952</v>
      </c>
      <c r="S417" s="11" t="s">
        <v>4216</v>
      </c>
      <c r="T417" s="9">
        <v>139026</v>
      </c>
      <c r="U417" s="9"/>
      <c r="V417" s="9"/>
      <c r="W417" s="11" t="s">
        <v>2467</v>
      </c>
      <c r="X417" s="11" t="s">
        <v>3110</v>
      </c>
      <c r="Y417" s="11" t="s">
        <v>3960</v>
      </c>
      <c r="Z417" s="11" t="s">
        <v>2095</v>
      </c>
      <c r="AA417" s="9">
        <v>20</v>
      </c>
      <c r="AB417" s="9">
        <v>4</v>
      </c>
      <c r="AC417" s="11"/>
      <c r="AD417" s="11" t="s">
        <v>2411</v>
      </c>
      <c r="AE417" s="11" t="s">
        <v>2462</v>
      </c>
      <c r="AF417" s="11" t="s">
        <v>2561</v>
      </c>
      <c r="AG417" s="11" t="s">
        <v>2467</v>
      </c>
      <c r="AH417" s="11" t="s">
        <v>2607</v>
      </c>
      <c r="AI417" s="11"/>
      <c r="AJ417" s="9">
        <v>140</v>
      </c>
      <c r="AK417" s="11" t="s">
        <v>2909</v>
      </c>
      <c r="AL417" s="11" t="s">
        <v>3107</v>
      </c>
      <c r="AM417" s="11"/>
      <c r="AN417" s="11" t="s">
        <v>3225</v>
      </c>
      <c r="AO417" s="11" t="s">
        <v>3357</v>
      </c>
      <c r="AP417" s="11"/>
      <c r="AQ417" s="12">
        <v>46224</v>
      </c>
      <c r="AR417" s="11" t="s">
        <v>3416</v>
      </c>
      <c r="AS417" s="11" t="s">
        <v>3766</v>
      </c>
      <c r="AT417" s="11" t="s">
        <v>3933</v>
      </c>
      <c r="AU417" s="11" t="s">
        <v>3934</v>
      </c>
      <c r="AV417" s="11" t="s">
        <v>3940</v>
      </c>
      <c r="AW417" s="11" t="s">
        <v>2561</v>
      </c>
      <c r="AX417" s="11" t="s">
        <v>2467</v>
      </c>
      <c r="AY417" s="11" t="s">
        <v>3948</v>
      </c>
      <c r="AZ417" s="11"/>
      <c r="BA417" s="11"/>
      <c r="BB417" s="11"/>
      <c r="BC417" s="9">
        <v>16157</v>
      </c>
      <c r="BD417" s="11" t="s">
        <v>3940</v>
      </c>
      <c r="BE417" s="9">
        <v>3098</v>
      </c>
      <c r="BF417" s="9">
        <v>4</v>
      </c>
      <c r="BG417" s="11" t="s">
        <v>3429</v>
      </c>
    </row>
    <row r="418" spans="1:59">
      <c r="A418" s="9">
        <v>135873</v>
      </c>
      <c r="B418" s="11" t="s">
        <v>4025</v>
      </c>
      <c r="C418" s="11" t="s">
        <v>1073</v>
      </c>
      <c r="D418" s="11" t="s">
        <v>1073</v>
      </c>
      <c r="E418" s="15">
        <v>140</v>
      </c>
      <c r="F418" s="11" t="s">
        <v>4235</v>
      </c>
      <c r="G418" s="9">
        <v>19.86871</v>
      </c>
      <c r="H418" s="15">
        <f t="shared" si="13"/>
        <v>19.86871</v>
      </c>
      <c r="I418" s="15">
        <f t="shared" si="14"/>
        <v>2781.6194</v>
      </c>
      <c r="J418" s="15">
        <v>2781.6194</v>
      </c>
      <c r="K418" s="15"/>
      <c r="L418" s="9"/>
      <c r="M418" s="9">
        <v>0</v>
      </c>
      <c r="N418" s="11" t="s">
        <v>3397</v>
      </c>
      <c r="O418" s="12">
        <v>46224</v>
      </c>
      <c r="P418" s="11" t="s">
        <v>3423</v>
      </c>
      <c r="Q418" s="11" t="s">
        <v>3952</v>
      </c>
      <c r="R418" s="11" t="s">
        <v>3952</v>
      </c>
      <c r="S418" s="11" t="s">
        <v>4216</v>
      </c>
      <c r="T418" s="9">
        <v>139026</v>
      </c>
      <c r="U418" s="9"/>
      <c r="V418" s="9"/>
      <c r="W418" s="11" t="s">
        <v>2467</v>
      </c>
      <c r="X418" s="11" t="s">
        <v>3110</v>
      </c>
      <c r="Y418" s="11" t="s">
        <v>3960</v>
      </c>
      <c r="Z418" s="11" t="s">
        <v>2097</v>
      </c>
      <c r="AA418" s="9">
        <v>20</v>
      </c>
      <c r="AB418" s="9">
        <v>6</v>
      </c>
      <c r="AC418" s="11"/>
      <c r="AD418" s="11" t="s">
        <v>2432</v>
      </c>
      <c r="AE418" s="11" t="s">
        <v>2462</v>
      </c>
      <c r="AF418" s="11" t="s">
        <v>2561</v>
      </c>
      <c r="AG418" s="11" t="s">
        <v>2467</v>
      </c>
      <c r="AH418" s="11" t="s">
        <v>2607</v>
      </c>
      <c r="AI418" s="11"/>
      <c r="AJ418" s="9">
        <v>140</v>
      </c>
      <c r="AK418" s="11" t="s">
        <v>2911</v>
      </c>
      <c r="AL418" s="11" t="s">
        <v>3107</v>
      </c>
      <c r="AM418" s="11"/>
      <c r="AN418" s="11" t="s">
        <v>3225</v>
      </c>
      <c r="AO418" s="11" t="s">
        <v>3357</v>
      </c>
      <c r="AP418" s="11"/>
      <c r="AQ418" s="12">
        <v>46224</v>
      </c>
      <c r="AR418" s="11" t="s">
        <v>3416</v>
      </c>
      <c r="AS418" s="11" t="s">
        <v>3766</v>
      </c>
      <c r="AT418" s="11" t="s">
        <v>3933</v>
      </c>
      <c r="AU418" s="11" t="s">
        <v>3934</v>
      </c>
      <c r="AV418" s="11" t="s">
        <v>3940</v>
      </c>
      <c r="AW418" s="11" t="s">
        <v>2561</v>
      </c>
      <c r="AX418" s="11" t="s">
        <v>2467</v>
      </c>
      <c r="AY418" s="11" t="s">
        <v>3948</v>
      </c>
      <c r="AZ418" s="11"/>
      <c r="BA418" s="11"/>
      <c r="BB418" s="11"/>
      <c r="BC418" s="9">
        <v>27743</v>
      </c>
      <c r="BD418" s="11" t="s">
        <v>3940</v>
      </c>
      <c r="BE418" s="9">
        <v>3098</v>
      </c>
      <c r="BF418" s="9">
        <v>6</v>
      </c>
      <c r="BG418" s="11" t="s">
        <v>3429</v>
      </c>
    </row>
    <row r="419" spans="1:59">
      <c r="A419" s="9">
        <v>135873</v>
      </c>
      <c r="B419" s="11" t="s">
        <v>4025</v>
      </c>
      <c r="C419" s="11" t="s">
        <v>1074</v>
      </c>
      <c r="D419" s="11" t="s">
        <v>1074</v>
      </c>
      <c r="E419" s="15">
        <v>100</v>
      </c>
      <c r="F419" s="11" t="s">
        <v>4235</v>
      </c>
      <c r="G419" s="9">
        <v>24.894300000000001</v>
      </c>
      <c r="H419" s="15">
        <f t="shared" si="13"/>
        <v>24.894300000000001</v>
      </c>
      <c r="I419" s="15">
        <f t="shared" si="14"/>
        <v>2489.4300000000003</v>
      </c>
      <c r="J419" s="15">
        <v>2489.4300000000003</v>
      </c>
      <c r="K419" s="15"/>
      <c r="L419" s="9"/>
      <c r="M419" s="9">
        <v>0</v>
      </c>
      <c r="N419" s="11" t="s">
        <v>3397</v>
      </c>
      <c r="O419" s="12">
        <v>46224</v>
      </c>
      <c r="P419" s="11" t="s">
        <v>3423</v>
      </c>
      <c r="Q419" s="11" t="s">
        <v>3952</v>
      </c>
      <c r="R419" s="11" t="s">
        <v>3952</v>
      </c>
      <c r="S419" s="11" t="s">
        <v>4216</v>
      </c>
      <c r="T419" s="9">
        <v>139026</v>
      </c>
      <c r="U419" s="9"/>
      <c r="V419" s="9"/>
      <c r="W419" s="11" t="s">
        <v>2467</v>
      </c>
      <c r="X419" s="11" t="s">
        <v>3110</v>
      </c>
      <c r="Y419" s="11" t="s">
        <v>3960</v>
      </c>
      <c r="Z419" s="11" t="s">
        <v>2098</v>
      </c>
      <c r="AA419" s="9">
        <v>20</v>
      </c>
      <c r="AB419" s="9">
        <v>7</v>
      </c>
      <c r="AC419" s="11"/>
      <c r="AD419" s="11" t="s">
        <v>2440</v>
      </c>
      <c r="AE419" s="11" t="s">
        <v>2462</v>
      </c>
      <c r="AF419" s="11" t="s">
        <v>2561</v>
      </c>
      <c r="AG419" s="11" t="s">
        <v>2467</v>
      </c>
      <c r="AH419" s="11" t="s">
        <v>2607</v>
      </c>
      <c r="AI419" s="11"/>
      <c r="AJ419" s="9">
        <v>100</v>
      </c>
      <c r="AK419" s="11" t="s">
        <v>2912</v>
      </c>
      <c r="AL419" s="11" t="s">
        <v>3107</v>
      </c>
      <c r="AM419" s="11"/>
      <c r="AN419" s="11" t="s">
        <v>3225</v>
      </c>
      <c r="AO419" s="11" t="s">
        <v>3357</v>
      </c>
      <c r="AP419" s="11"/>
      <c r="AQ419" s="12">
        <v>46224</v>
      </c>
      <c r="AR419" s="11" t="s">
        <v>3416</v>
      </c>
      <c r="AS419" s="11" t="s">
        <v>3766</v>
      </c>
      <c r="AT419" s="11" t="s">
        <v>3933</v>
      </c>
      <c r="AU419" s="11" t="s">
        <v>3934</v>
      </c>
      <c r="AV419" s="11" t="s">
        <v>3940</v>
      </c>
      <c r="AW419" s="11" t="s">
        <v>2561</v>
      </c>
      <c r="AX419" s="11" t="s">
        <v>2467</v>
      </c>
      <c r="AY419" s="11" t="s">
        <v>3948</v>
      </c>
      <c r="AZ419" s="11"/>
      <c r="BA419" s="11"/>
      <c r="BB419" s="11"/>
      <c r="BC419" s="9">
        <v>27744</v>
      </c>
      <c r="BD419" s="11" t="s">
        <v>3940</v>
      </c>
      <c r="BE419" s="9">
        <v>3098</v>
      </c>
      <c r="BF419" s="9">
        <v>7</v>
      </c>
      <c r="BG419" s="11" t="s">
        <v>3429</v>
      </c>
    </row>
    <row r="420" spans="1:59">
      <c r="A420" s="9">
        <v>135873</v>
      </c>
      <c r="B420" s="11" t="s">
        <v>4025</v>
      </c>
      <c r="C420" s="11" t="s">
        <v>1072</v>
      </c>
      <c r="D420" s="11" t="s">
        <v>1072</v>
      </c>
      <c r="E420" s="15">
        <v>40</v>
      </c>
      <c r="F420" s="11" t="s">
        <v>4235</v>
      </c>
      <c r="G420" s="9">
        <v>45.072499999999998</v>
      </c>
      <c r="H420" s="15">
        <f t="shared" si="13"/>
        <v>45.072499999999998</v>
      </c>
      <c r="I420" s="15">
        <f t="shared" si="14"/>
        <v>1802.8999999999999</v>
      </c>
      <c r="J420" s="15">
        <v>1802.8999999999999</v>
      </c>
      <c r="K420" s="15"/>
      <c r="L420" s="9"/>
      <c r="M420" s="9">
        <v>0</v>
      </c>
      <c r="N420" s="11" t="s">
        <v>3397</v>
      </c>
      <c r="O420" s="12">
        <v>46224</v>
      </c>
      <c r="P420" s="11" t="s">
        <v>3423</v>
      </c>
      <c r="Q420" s="11" t="s">
        <v>3952</v>
      </c>
      <c r="R420" s="11" t="s">
        <v>3952</v>
      </c>
      <c r="S420" s="11" t="s">
        <v>4216</v>
      </c>
      <c r="T420" s="9">
        <v>139026</v>
      </c>
      <c r="U420" s="9"/>
      <c r="V420" s="9"/>
      <c r="W420" s="11" t="s">
        <v>2467</v>
      </c>
      <c r="X420" s="11" t="s">
        <v>3110</v>
      </c>
      <c r="Y420" s="11" t="s">
        <v>3960</v>
      </c>
      <c r="Z420" s="11" t="s">
        <v>2096</v>
      </c>
      <c r="AA420" s="9">
        <v>20</v>
      </c>
      <c r="AB420" s="9">
        <v>5</v>
      </c>
      <c r="AC420" s="11"/>
      <c r="AD420" s="11" t="s">
        <v>2440</v>
      </c>
      <c r="AE420" s="11" t="s">
        <v>2462</v>
      </c>
      <c r="AF420" s="11" t="s">
        <v>2561</v>
      </c>
      <c r="AG420" s="11" t="s">
        <v>2467</v>
      </c>
      <c r="AH420" s="11" t="s">
        <v>2607</v>
      </c>
      <c r="AI420" s="11"/>
      <c r="AJ420" s="9">
        <v>40</v>
      </c>
      <c r="AK420" s="11" t="s">
        <v>2910</v>
      </c>
      <c r="AL420" s="11" t="s">
        <v>3107</v>
      </c>
      <c r="AM420" s="11"/>
      <c r="AN420" s="11" t="s">
        <v>3225</v>
      </c>
      <c r="AO420" s="11" t="s">
        <v>3357</v>
      </c>
      <c r="AP420" s="11"/>
      <c r="AQ420" s="12">
        <v>46224</v>
      </c>
      <c r="AR420" s="11" t="s">
        <v>3416</v>
      </c>
      <c r="AS420" s="11" t="s">
        <v>3766</v>
      </c>
      <c r="AT420" s="11" t="s">
        <v>3933</v>
      </c>
      <c r="AU420" s="11" t="s">
        <v>3934</v>
      </c>
      <c r="AV420" s="11" t="s">
        <v>3940</v>
      </c>
      <c r="AW420" s="11" t="s">
        <v>2561</v>
      </c>
      <c r="AX420" s="11" t="s">
        <v>2467</v>
      </c>
      <c r="AY420" s="11" t="s">
        <v>3948</v>
      </c>
      <c r="AZ420" s="11"/>
      <c r="BA420" s="11"/>
      <c r="BB420" s="11"/>
      <c r="BC420" s="9">
        <v>27742</v>
      </c>
      <c r="BD420" s="11" t="s">
        <v>3940</v>
      </c>
      <c r="BE420" s="9">
        <v>3098</v>
      </c>
      <c r="BF420" s="9">
        <v>5</v>
      </c>
      <c r="BG420" s="11" t="s">
        <v>3429</v>
      </c>
    </row>
    <row r="421" spans="1:59">
      <c r="A421" s="9">
        <v>135873</v>
      </c>
      <c r="B421" s="11" t="s">
        <v>4025</v>
      </c>
      <c r="C421" s="11" t="s">
        <v>1070</v>
      </c>
      <c r="D421" s="11" t="s">
        <v>1070</v>
      </c>
      <c r="E421" s="15">
        <v>100</v>
      </c>
      <c r="F421" s="11" t="s">
        <v>4235</v>
      </c>
      <c r="G421" s="9">
        <v>279.25189999999998</v>
      </c>
      <c r="H421" s="15">
        <f t="shared" si="13"/>
        <v>279.25189999999998</v>
      </c>
      <c r="I421" s="15">
        <f t="shared" si="14"/>
        <v>27925.19</v>
      </c>
      <c r="J421" s="15">
        <v>27925.19</v>
      </c>
      <c r="K421" s="15"/>
      <c r="L421" s="9"/>
      <c r="M421" s="9">
        <v>0</v>
      </c>
      <c r="N421" s="11" t="s">
        <v>3397</v>
      </c>
      <c r="O421" s="12">
        <v>46224</v>
      </c>
      <c r="P421" s="11" t="s">
        <v>3423</v>
      </c>
      <c r="Q421" s="11" t="s">
        <v>3952</v>
      </c>
      <c r="R421" s="11" t="s">
        <v>3952</v>
      </c>
      <c r="S421" s="11" t="s">
        <v>4216</v>
      </c>
      <c r="T421" s="9">
        <v>139026</v>
      </c>
      <c r="U421" s="9"/>
      <c r="V421" s="9"/>
      <c r="W421" s="11" t="s">
        <v>2467</v>
      </c>
      <c r="X421" s="11" t="s">
        <v>3110</v>
      </c>
      <c r="Y421" s="11" t="s">
        <v>3960</v>
      </c>
      <c r="Z421" s="11" t="s">
        <v>2094</v>
      </c>
      <c r="AA421" s="9">
        <v>20</v>
      </c>
      <c r="AB421" s="9">
        <v>3</v>
      </c>
      <c r="AC421" s="11"/>
      <c r="AD421" s="11" t="s">
        <v>2440</v>
      </c>
      <c r="AE421" s="11" t="s">
        <v>2462</v>
      </c>
      <c r="AF421" s="11" t="s">
        <v>2561</v>
      </c>
      <c r="AG421" s="11" t="s">
        <v>2467</v>
      </c>
      <c r="AH421" s="11" t="s">
        <v>2607</v>
      </c>
      <c r="AI421" s="11"/>
      <c r="AJ421" s="9">
        <v>100</v>
      </c>
      <c r="AK421" s="11" t="s">
        <v>2908</v>
      </c>
      <c r="AL421" s="11" t="s">
        <v>3107</v>
      </c>
      <c r="AM421" s="11"/>
      <c r="AN421" s="11" t="s">
        <v>3225</v>
      </c>
      <c r="AO421" s="11" t="s">
        <v>3357</v>
      </c>
      <c r="AP421" s="11"/>
      <c r="AQ421" s="12">
        <v>46224</v>
      </c>
      <c r="AR421" s="11" t="s">
        <v>3416</v>
      </c>
      <c r="AS421" s="11" t="s">
        <v>3766</v>
      </c>
      <c r="AT421" s="11" t="s">
        <v>3933</v>
      </c>
      <c r="AU421" s="11" t="s">
        <v>3934</v>
      </c>
      <c r="AV421" s="11" t="s">
        <v>3940</v>
      </c>
      <c r="AW421" s="11" t="s">
        <v>2561</v>
      </c>
      <c r="AX421" s="11" t="s">
        <v>2467</v>
      </c>
      <c r="AY421" s="11" t="s">
        <v>3948</v>
      </c>
      <c r="AZ421" s="11"/>
      <c r="BA421" s="11"/>
      <c r="BB421" s="11"/>
      <c r="BC421" s="9">
        <v>27741</v>
      </c>
      <c r="BD421" s="11" t="s">
        <v>3940</v>
      </c>
      <c r="BE421" s="9">
        <v>3098</v>
      </c>
      <c r="BF421" s="9">
        <v>3</v>
      </c>
      <c r="BG421" s="11" t="s">
        <v>3429</v>
      </c>
    </row>
    <row r="422" spans="1:59">
      <c r="A422" s="9">
        <v>135873</v>
      </c>
      <c r="B422" s="11" t="s">
        <v>4025</v>
      </c>
      <c r="C422" s="11" t="s">
        <v>4503</v>
      </c>
      <c r="D422" s="11" t="s">
        <v>1068</v>
      </c>
      <c r="E422" s="15">
        <v>250</v>
      </c>
      <c r="F422" s="11" t="s">
        <v>4235</v>
      </c>
      <c r="G422" s="9">
        <v>1502.76144</v>
      </c>
      <c r="H422" s="15">
        <f t="shared" si="13"/>
        <v>1502.76144</v>
      </c>
      <c r="I422" s="15">
        <f t="shared" si="14"/>
        <v>375690.36</v>
      </c>
      <c r="J422" s="15">
        <v>375690.36</v>
      </c>
      <c r="K422" s="15"/>
      <c r="L422" s="9"/>
      <c r="M422" s="9">
        <v>0</v>
      </c>
      <c r="N422" s="11" t="s">
        <v>3397</v>
      </c>
      <c r="O422" s="12">
        <v>46224</v>
      </c>
      <c r="P422" s="11" t="s">
        <v>3423</v>
      </c>
      <c r="Q422" s="11" t="s">
        <v>3952</v>
      </c>
      <c r="R422" s="11" t="s">
        <v>3952</v>
      </c>
      <c r="S422" s="11" t="s">
        <v>4216</v>
      </c>
      <c r="T422" s="9">
        <v>139026</v>
      </c>
      <c r="U422" s="9"/>
      <c r="V422" s="9"/>
      <c r="W422" s="11" t="s">
        <v>2467</v>
      </c>
      <c r="X422" s="11" t="s">
        <v>3110</v>
      </c>
      <c r="Y422" s="11" t="s">
        <v>3960</v>
      </c>
      <c r="Z422" s="11" t="s">
        <v>2092</v>
      </c>
      <c r="AA422" s="9">
        <v>20</v>
      </c>
      <c r="AB422" s="9">
        <v>1</v>
      </c>
      <c r="AC422" s="11"/>
      <c r="AD422" s="11" t="s">
        <v>2440</v>
      </c>
      <c r="AE422" s="11" t="s">
        <v>2462</v>
      </c>
      <c r="AF422" s="11" t="s">
        <v>2561</v>
      </c>
      <c r="AG422" s="11" t="s">
        <v>2467</v>
      </c>
      <c r="AH422" s="11" t="s">
        <v>2607</v>
      </c>
      <c r="AI422" s="11"/>
      <c r="AJ422" s="9">
        <v>250</v>
      </c>
      <c r="AK422" s="11" t="s">
        <v>2906</v>
      </c>
      <c r="AL422" s="11" t="s">
        <v>3107</v>
      </c>
      <c r="AM422" s="11"/>
      <c r="AN422" s="11" t="s">
        <v>3225</v>
      </c>
      <c r="AO422" s="11" t="s">
        <v>3357</v>
      </c>
      <c r="AP422" s="11"/>
      <c r="AQ422" s="12">
        <v>46224</v>
      </c>
      <c r="AR422" s="11" t="s">
        <v>3416</v>
      </c>
      <c r="AS422" s="11" t="s">
        <v>3766</v>
      </c>
      <c r="AT422" s="11" t="s">
        <v>3933</v>
      </c>
      <c r="AU422" s="11" t="s">
        <v>3934</v>
      </c>
      <c r="AV422" s="11" t="s">
        <v>3940</v>
      </c>
      <c r="AW422" s="11" t="s">
        <v>2561</v>
      </c>
      <c r="AX422" s="11" t="s">
        <v>2467</v>
      </c>
      <c r="AY422" s="11" t="s">
        <v>3948</v>
      </c>
      <c r="AZ422" s="11"/>
      <c r="BA422" s="11"/>
      <c r="BB422" s="11"/>
      <c r="BC422" s="9">
        <v>27739</v>
      </c>
      <c r="BD422" s="11" t="s">
        <v>3940</v>
      </c>
      <c r="BE422" s="9">
        <v>3098</v>
      </c>
      <c r="BF422" s="9">
        <v>1</v>
      </c>
      <c r="BG422" s="11" t="s">
        <v>3429</v>
      </c>
    </row>
    <row r="423" spans="1:59">
      <c r="A423" s="9">
        <v>135873</v>
      </c>
      <c r="B423" s="11" t="s">
        <v>4025</v>
      </c>
      <c r="C423" s="11" t="s">
        <v>1069</v>
      </c>
      <c r="D423" s="11" t="s">
        <v>1069</v>
      </c>
      <c r="E423" s="15">
        <v>100</v>
      </c>
      <c r="F423" s="11" t="s">
        <v>4235</v>
      </c>
      <c r="G423" s="9">
        <v>1744.7566999999999</v>
      </c>
      <c r="H423" s="15">
        <f t="shared" si="13"/>
        <v>1744.7566999999999</v>
      </c>
      <c r="I423" s="15">
        <f t="shared" si="14"/>
        <v>174475.66999999998</v>
      </c>
      <c r="J423" s="15">
        <v>174475.66999999998</v>
      </c>
      <c r="K423" s="15"/>
      <c r="L423" s="9"/>
      <c r="M423" s="9">
        <v>0</v>
      </c>
      <c r="N423" s="11" t="s">
        <v>3397</v>
      </c>
      <c r="O423" s="12">
        <v>46224</v>
      </c>
      <c r="P423" s="11" t="s">
        <v>3423</v>
      </c>
      <c r="Q423" s="11" t="s">
        <v>3952</v>
      </c>
      <c r="R423" s="11" t="s">
        <v>3952</v>
      </c>
      <c r="S423" s="11" t="s">
        <v>4216</v>
      </c>
      <c r="T423" s="9">
        <v>139026</v>
      </c>
      <c r="U423" s="9"/>
      <c r="V423" s="9"/>
      <c r="W423" s="11" t="s">
        <v>2467</v>
      </c>
      <c r="X423" s="11" t="s">
        <v>3110</v>
      </c>
      <c r="Y423" s="11" t="s">
        <v>3960</v>
      </c>
      <c r="Z423" s="11" t="s">
        <v>2093</v>
      </c>
      <c r="AA423" s="9">
        <v>20</v>
      </c>
      <c r="AB423" s="9">
        <v>2</v>
      </c>
      <c r="AC423" s="11"/>
      <c r="AD423" s="11" t="s">
        <v>2440</v>
      </c>
      <c r="AE423" s="11" t="s">
        <v>2462</v>
      </c>
      <c r="AF423" s="11" t="s">
        <v>2561</v>
      </c>
      <c r="AG423" s="11" t="s">
        <v>2467</v>
      </c>
      <c r="AH423" s="11" t="s">
        <v>2607</v>
      </c>
      <c r="AI423" s="11"/>
      <c r="AJ423" s="9">
        <v>100</v>
      </c>
      <c r="AK423" s="11" t="s">
        <v>2907</v>
      </c>
      <c r="AL423" s="11" t="s">
        <v>3107</v>
      </c>
      <c r="AM423" s="11"/>
      <c r="AN423" s="11" t="s">
        <v>3225</v>
      </c>
      <c r="AO423" s="11" t="s">
        <v>3357</v>
      </c>
      <c r="AP423" s="11"/>
      <c r="AQ423" s="12">
        <v>46224</v>
      </c>
      <c r="AR423" s="11" t="s">
        <v>3416</v>
      </c>
      <c r="AS423" s="11" t="s">
        <v>3766</v>
      </c>
      <c r="AT423" s="11" t="s">
        <v>3933</v>
      </c>
      <c r="AU423" s="11" t="s">
        <v>3934</v>
      </c>
      <c r="AV423" s="11" t="s">
        <v>3940</v>
      </c>
      <c r="AW423" s="11" t="s">
        <v>2561</v>
      </c>
      <c r="AX423" s="11" t="s">
        <v>2467</v>
      </c>
      <c r="AY423" s="11" t="s">
        <v>3948</v>
      </c>
      <c r="AZ423" s="11"/>
      <c r="BA423" s="11"/>
      <c r="BB423" s="11"/>
      <c r="BC423" s="9">
        <v>27740</v>
      </c>
      <c r="BD423" s="11" t="s">
        <v>3940</v>
      </c>
      <c r="BE423" s="9">
        <v>3098</v>
      </c>
      <c r="BF423" s="9">
        <v>2</v>
      </c>
      <c r="BG423" s="11" t="s">
        <v>3429</v>
      </c>
    </row>
    <row r="424" spans="1:59" ht="156.75">
      <c r="A424" s="9">
        <v>135872</v>
      </c>
      <c r="B424" s="11" t="s">
        <v>3986</v>
      </c>
      <c r="C424" s="11" t="s">
        <v>4317</v>
      </c>
      <c r="D424" s="13" t="s">
        <v>1067</v>
      </c>
      <c r="E424" s="15">
        <v>1</v>
      </c>
      <c r="F424" s="11" t="s">
        <v>4235</v>
      </c>
      <c r="G424" s="9">
        <v>47385349.619999997</v>
      </c>
      <c r="H424" s="15">
        <f t="shared" si="13"/>
        <v>10301.162960869564</v>
      </c>
      <c r="I424" s="15">
        <f t="shared" si="14"/>
        <v>10301.162960869564</v>
      </c>
      <c r="J424" s="15">
        <v>10301.162960869564</v>
      </c>
      <c r="K424" s="15"/>
      <c r="L424" s="9"/>
      <c r="M424" s="9">
        <v>0</v>
      </c>
      <c r="N424" s="11" t="s">
        <v>3396</v>
      </c>
      <c r="O424" s="12">
        <v>46224</v>
      </c>
      <c r="P424" s="11" t="s">
        <v>3422</v>
      </c>
      <c r="Q424" s="11" t="s">
        <v>3952</v>
      </c>
      <c r="R424" s="11" t="s">
        <v>3952</v>
      </c>
      <c r="S424" s="11" t="s">
        <v>4216</v>
      </c>
      <c r="T424" s="9">
        <v>139034</v>
      </c>
      <c r="U424" s="9"/>
      <c r="V424" s="9"/>
      <c r="W424" s="11" t="s">
        <v>2467</v>
      </c>
      <c r="X424" s="11" t="s">
        <v>3110</v>
      </c>
      <c r="Y424" s="11" t="s">
        <v>3960</v>
      </c>
      <c r="Z424" s="11" t="s">
        <v>2091</v>
      </c>
      <c r="AA424" s="9">
        <v>20</v>
      </c>
      <c r="AB424" s="9">
        <v>1</v>
      </c>
      <c r="AC424" s="11"/>
      <c r="AD424" s="11" t="s">
        <v>2405</v>
      </c>
      <c r="AE424" s="11" t="s">
        <v>2462</v>
      </c>
      <c r="AF424" s="11" t="s">
        <v>2521</v>
      </c>
      <c r="AG424" s="11" t="s">
        <v>2467</v>
      </c>
      <c r="AH424" s="11" t="s">
        <v>2607</v>
      </c>
      <c r="AI424" s="11"/>
      <c r="AJ424" s="9">
        <v>1</v>
      </c>
      <c r="AK424" s="11" t="s">
        <v>2905</v>
      </c>
      <c r="AL424" s="11" t="s">
        <v>3107</v>
      </c>
      <c r="AM424" s="11"/>
      <c r="AN424" s="11" t="s">
        <v>2905</v>
      </c>
      <c r="AO424" s="11" t="s">
        <v>2091</v>
      </c>
      <c r="AP424" s="11"/>
      <c r="AQ424" s="12">
        <v>46224</v>
      </c>
      <c r="AR424" s="11" t="s">
        <v>3416</v>
      </c>
      <c r="AS424" s="11" t="s">
        <v>3765</v>
      </c>
      <c r="AT424" s="11" t="s">
        <v>3933</v>
      </c>
      <c r="AU424" s="11" t="s">
        <v>3933</v>
      </c>
      <c r="AV424" s="11" t="s">
        <v>3940</v>
      </c>
      <c r="AW424" s="11" t="s">
        <v>2521</v>
      </c>
      <c r="AX424" s="11" t="s">
        <v>2467</v>
      </c>
      <c r="AY424" s="11" t="s">
        <v>3948</v>
      </c>
      <c r="AZ424" s="11"/>
      <c r="BA424" s="11"/>
      <c r="BB424" s="11"/>
      <c r="BC424" s="9">
        <v>24755</v>
      </c>
      <c r="BD424" s="11" t="s">
        <v>3940</v>
      </c>
      <c r="BE424" s="9">
        <v>4</v>
      </c>
      <c r="BF424" s="9">
        <v>1</v>
      </c>
      <c r="BG424" s="11" t="s">
        <v>3413</v>
      </c>
    </row>
    <row r="425" spans="1:59">
      <c r="A425" s="9">
        <v>135871</v>
      </c>
      <c r="B425" s="11" t="s">
        <v>4149</v>
      </c>
      <c r="C425" s="11" t="s">
        <v>4301</v>
      </c>
      <c r="D425" s="11" t="s">
        <v>1066</v>
      </c>
      <c r="E425" s="15">
        <v>1</v>
      </c>
      <c r="F425" s="11" t="s">
        <v>4235</v>
      </c>
      <c r="G425" s="9">
        <v>377.44</v>
      </c>
      <c r="H425" s="15">
        <f t="shared" si="13"/>
        <v>377.44</v>
      </c>
      <c r="I425" s="15">
        <f t="shared" si="14"/>
        <v>377.44</v>
      </c>
      <c r="J425" s="15">
        <v>377.44</v>
      </c>
      <c r="K425" s="15"/>
      <c r="L425" s="9"/>
      <c r="M425" s="9">
        <v>0</v>
      </c>
      <c r="N425" s="11" t="s">
        <v>3397</v>
      </c>
      <c r="O425" s="12">
        <v>46224</v>
      </c>
      <c r="P425" s="11" t="s">
        <v>3414</v>
      </c>
      <c r="Q425" s="11" t="s">
        <v>3952</v>
      </c>
      <c r="R425" s="11" t="s">
        <v>3952</v>
      </c>
      <c r="S425" s="11" t="s">
        <v>4216</v>
      </c>
      <c r="T425" s="9">
        <v>139025</v>
      </c>
      <c r="U425" s="9"/>
      <c r="V425" s="9"/>
      <c r="W425" s="11" t="s">
        <v>2467</v>
      </c>
      <c r="X425" s="11" t="s">
        <v>3110</v>
      </c>
      <c r="Y425" s="11" t="s">
        <v>3960</v>
      </c>
      <c r="Z425" s="11" t="s">
        <v>2090</v>
      </c>
      <c r="AA425" s="9">
        <v>-10</v>
      </c>
      <c r="AB425" s="9">
        <v>1</v>
      </c>
      <c r="AC425" s="11"/>
      <c r="AD425" s="11" t="s">
        <v>2431</v>
      </c>
      <c r="AE425" s="11" t="s">
        <v>2462</v>
      </c>
      <c r="AF425" s="11" t="s">
        <v>2548</v>
      </c>
      <c r="AG425" s="11" t="s">
        <v>2467</v>
      </c>
      <c r="AH425" s="11" t="s">
        <v>2607</v>
      </c>
      <c r="AI425" s="11"/>
      <c r="AJ425" s="9">
        <v>1</v>
      </c>
      <c r="AK425" s="11" t="s">
        <v>2904</v>
      </c>
      <c r="AL425" s="11" t="s">
        <v>3107</v>
      </c>
      <c r="AM425" s="11"/>
      <c r="AN425" s="11" t="s">
        <v>2904</v>
      </c>
      <c r="AO425" s="11" t="s">
        <v>2090</v>
      </c>
      <c r="AP425" s="11"/>
      <c r="AQ425" s="12">
        <v>46224</v>
      </c>
      <c r="AR425" s="11" t="s">
        <v>3416</v>
      </c>
      <c r="AS425" s="11" t="s">
        <v>3764</v>
      </c>
      <c r="AT425" s="11" t="s">
        <v>3933</v>
      </c>
      <c r="AU425" s="11" t="s">
        <v>3933</v>
      </c>
      <c r="AV425" s="11" t="s">
        <v>3940</v>
      </c>
      <c r="AW425" s="11" t="s">
        <v>2548</v>
      </c>
      <c r="AX425" s="11" t="s">
        <v>2467</v>
      </c>
      <c r="AY425" s="11" t="s">
        <v>3950</v>
      </c>
      <c r="AZ425" s="11"/>
      <c r="BA425" s="11"/>
      <c r="BB425" s="11"/>
      <c r="BC425" s="9">
        <v>7130</v>
      </c>
      <c r="BD425" s="11" t="s">
        <v>3940</v>
      </c>
      <c r="BE425" s="9">
        <v>6895</v>
      </c>
      <c r="BF425" s="9">
        <v>1</v>
      </c>
      <c r="BG425" s="11" t="s">
        <v>3413</v>
      </c>
    </row>
    <row r="426" spans="1:59">
      <c r="A426" s="9">
        <v>135870</v>
      </c>
      <c r="B426" s="11" t="s">
        <v>4148</v>
      </c>
      <c r="C426" s="11" t="s">
        <v>4252</v>
      </c>
      <c r="D426" s="11" t="s">
        <v>1064</v>
      </c>
      <c r="E426" s="15">
        <v>1</v>
      </c>
      <c r="F426" s="11" t="s">
        <v>4235</v>
      </c>
      <c r="G426" s="9">
        <v>87400</v>
      </c>
      <c r="H426" s="15">
        <f t="shared" si="13"/>
        <v>19</v>
      </c>
      <c r="I426" s="15">
        <f t="shared" si="14"/>
        <v>19</v>
      </c>
      <c r="J426" s="15">
        <v>19</v>
      </c>
      <c r="K426" s="15"/>
      <c r="L426" s="9"/>
      <c r="M426" s="9">
        <v>0</v>
      </c>
      <c r="N426" s="11" t="s">
        <v>3396</v>
      </c>
      <c r="O426" s="12">
        <v>46224</v>
      </c>
      <c r="P426" s="11" t="s">
        <v>3414</v>
      </c>
      <c r="Q426" s="11" t="s">
        <v>3952</v>
      </c>
      <c r="R426" s="11" t="s">
        <v>3952</v>
      </c>
      <c r="S426" s="11" t="s">
        <v>4216</v>
      </c>
      <c r="T426" s="9">
        <v>139049</v>
      </c>
      <c r="U426" s="9"/>
      <c r="V426" s="9"/>
      <c r="W426" s="11" t="s">
        <v>2467</v>
      </c>
      <c r="X426" s="11" t="s">
        <v>3110</v>
      </c>
      <c r="Y426" s="11" t="s">
        <v>3960</v>
      </c>
      <c r="Z426" s="11" t="s">
        <v>2088</v>
      </c>
      <c r="AA426" s="9">
        <v>0</v>
      </c>
      <c r="AB426" s="9">
        <v>1</v>
      </c>
      <c r="AC426" s="11"/>
      <c r="AD426" s="11" t="s">
        <v>2405</v>
      </c>
      <c r="AE426" s="11" t="s">
        <v>2462</v>
      </c>
      <c r="AF426" s="11" t="s">
        <v>2560</v>
      </c>
      <c r="AG426" s="11" t="s">
        <v>2467</v>
      </c>
      <c r="AH426" s="11" t="s">
        <v>2607</v>
      </c>
      <c r="AI426" s="11"/>
      <c r="AJ426" s="9">
        <v>1</v>
      </c>
      <c r="AK426" s="11" t="s">
        <v>2088</v>
      </c>
      <c r="AL426" s="11" t="s">
        <v>3107</v>
      </c>
      <c r="AM426" s="11"/>
      <c r="AN426" s="11" t="s">
        <v>3224</v>
      </c>
      <c r="AO426" s="11" t="s">
        <v>3224</v>
      </c>
      <c r="AP426" s="11" t="s">
        <v>3400</v>
      </c>
      <c r="AQ426" s="12">
        <v>46224</v>
      </c>
      <c r="AR426" s="11" t="s">
        <v>3416</v>
      </c>
      <c r="AS426" s="11" t="s">
        <v>3763</v>
      </c>
      <c r="AT426" s="11" t="s">
        <v>3933</v>
      </c>
      <c r="AU426" s="11" t="s">
        <v>3933</v>
      </c>
      <c r="AV426" s="11" t="s">
        <v>3940</v>
      </c>
      <c r="AW426" s="11" t="s">
        <v>2560</v>
      </c>
      <c r="AX426" s="11" t="s">
        <v>2467</v>
      </c>
      <c r="AY426" s="11" t="s">
        <v>3948</v>
      </c>
      <c r="AZ426" s="11"/>
      <c r="BA426" s="11"/>
      <c r="BB426" s="11"/>
      <c r="BC426" s="9">
        <v>6965</v>
      </c>
      <c r="BD426" s="11" t="s">
        <v>3940</v>
      </c>
      <c r="BE426" s="9">
        <v>3953</v>
      </c>
      <c r="BF426" s="9">
        <v>1</v>
      </c>
      <c r="BG426" s="11" t="s">
        <v>3415</v>
      </c>
    </row>
    <row r="427" spans="1:59">
      <c r="A427" s="9">
        <v>135870</v>
      </c>
      <c r="B427" s="11" t="s">
        <v>4148</v>
      </c>
      <c r="C427" s="11" t="s">
        <v>4252</v>
      </c>
      <c r="D427" s="11" t="s">
        <v>1065</v>
      </c>
      <c r="E427" s="15">
        <v>1</v>
      </c>
      <c r="F427" s="11" t="s">
        <v>4235</v>
      </c>
      <c r="G427" s="9">
        <v>1250000</v>
      </c>
      <c r="H427" s="15">
        <f t="shared" si="13"/>
        <v>271.73913043478262</v>
      </c>
      <c r="I427" s="15">
        <f t="shared" si="14"/>
        <v>271.73913043478262</v>
      </c>
      <c r="J427" s="15">
        <v>271.73913043478262</v>
      </c>
      <c r="K427" s="15"/>
      <c r="L427" s="9"/>
      <c r="M427" s="9">
        <v>0</v>
      </c>
      <c r="N427" s="11" t="s">
        <v>3396</v>
      </c>
      <c r="O427" s="12">
        <v>46224</v>
      </c>
      <c r="P427" s="11" t="s">
        <v>3414</v>
      </c>
      <c r="Q427" s="11" t="s">
        <v>3952</v>
      </c>
      <c r="R427" s="11" t="s">
        <v>3952</v>
      </c>
      <c r="S427" s="11" t="s">
        <v>4216</v>
      </c>
      <c r="T427" s="9">
        <v>139049</v>
      </c>
      <c r="U427" s="9"/>
      <c r="V427" s="9"/>
      <c r="W427" s="11" t="s">
        <v>2467</v>
      </c>
      <c r="X427" s="11" t="s">
        <v>3110</v>
      </c>
      <c r="Y427" s="11" t="s">
        <v>3960</v>
      </c>
      <c r="Z427" s="11" t="s">
        <v>2089</v>
      </c>
      <c r="AA427" s="9">
        <v>0</v>
      </c>
      <c r="AB427" s="9">
        <v>2</v>
      </c>
      <c r="AC427" s="11"/>
      <c r="AD427" s="11" t="s">
        <v>2405</v>
      </c>
      <c r="AE427" s="11" t="s">
        <v>2462</v>
      </c>
      <c r="AF427" s="11" t="s">
        <v>2560</v>
      </c>
      <c r="AG427" s="11" t="s">
        <v>2467</v>
      </c>
      <c r="AH427" s="11" t="s">
        <v>2607</v>
      </c>
      <c r="AI427" s="11"/>
      <c r="AJ427" s="9">
        <v>1</v>
      </c>
      <c r="AK427" s="11" t="s">
        <v>2089</v>
      </c>
      <c r="AL427" s="11" t="s">
        <v>3107</v>
      </c>
      <c r="AM427" s="11"/>
      <c r="AN427" s="11" t="s">
        <v>3224</v>
      </c>
      <c r="AO427" s="11" t="s">
        <v>3224</v>
      </c>
      <c r="AP427" s="11" t="s">
        <v>3400</v>
      </c>
      <c r="AQ427" s="12">
        <v>46224</v>
      </c>
      <c r="AR427" s="11" t="s">
        <v>3416</v>
      </c>
      <c r="AS427" s="11" t="s">
        <v>3763</v>
      </c>
      <c r="AT427" s="11" t="s">
        <v>3933</v>
      </c>
      <c r="AU427" s="11" t="s">
        <v>3933</v>
      </c>
      <c r="AV427" s="11" t="s">
        <v>3940</v>
      </c>
      <c r="AW427" s="11" t="s">
        <v>2560</v>
      </c>
      <c r="AX427" s="11" t="s">
        <v>2467</v>
      </c>
      <c r="AY427" s="11" t="s">
        <v>3948</v>
      </c>
      <c r="AZ427" s="11"/>
      <c r="BA427" s="11"/>
      <c r="BB427" s="11"/>
      <c r="BC427" s="9">
        <v>6965</v>
      </c>
      <c r="BD427" s="11" t="s">
        <v>3940</v>
      </c>
      <c r="BE427" s="9">
        <v>3953</v>
      </c>
      <c r="BF427" s="9">
        <v>2</v>
      </c>
      <c r="BG427" s="11" t="s">
        <v>3415</v>
      </c>
    </row>
    <row r="428" spans="1:59">
      <c r="A428" s="9">
        <v>135869</v>
      </c>
      <c r="B428" s="11" t="s">
        <v>4040</v>
      </c>
      <c r="C428" s="11" t="s">
        <v>4252</v>
      </c>
      <c r="D428" s="11" t="s">
        <v>1063</v>
      </c>
      <c r="E428" s="15">
        <v>1</v>
      </c>
      <c r="F428" s="11" t="s">
        <v>4235</v>
      </c>
      <c r="G428" s="9">
        <v>650000</v>
      </c>
      <c r="H428" s="15">
        <f t="shared" si="13"/>
        <v>141.30434782608697</v>
      </c>
      <c r="I428" s="15">
        <f t="shared" si="14"/>
        <v>141.30434782608697</v>
      </c>
      <c r="J428" s="15">
        <v>141.30434782608697</v>
      </c>
      <c r="K428" s="15"/>
      <c r="L428" s="9"/>
      <c r="M428" s="9">
        <v>0</v>
      </c>
      <c r="N428" s="11" t="s">
        <v>3396</v>
      </c>
      <c r="O428" s="12">
        <v>46223</v>
      </c>
      <c r="P428" s="11" t="s">
        <v>3420</v>
      </c>
      <c r="Q428" s="11" t="s">
        <v>3952</v>
      </c>
      <c r="R428" s="11" t="s">
        <v>3952</v>
      </c>
      <c r="S428" s="11" t="s">
        <v>4214</v>
      </c>
      <c r="T428" s="9">
        <v>139124</v>
      </c>
      <c r="U428" s="9"/>
      <c r="V428" s="9"/>
      <c r="W428" s="11" t="s">
        <v>2466</v>
      </c>
      <c r="X428" s="11" t="s">
        <v>3110</v>
      </c>
      <c r="Y428" s="11" t="s">
        <v>3960</v>
      </c>
      <c r="Z428" s="11" t="s">
        <v>1550</v>
      </c>
      <c r="AA428" s="9">
        <v>20</v>
      </c>
      <c r="AB428" s="9">
        <v>1</v>
      </c>
      <c r="AC428" s="11"/>
      <c r="AD428" s="11" t="s">
        <v>2405</v>
      </c>
      <c r="AE428" s="11" t="s">
        <v>2462</v>
      </c>
      <c r="AF428" s="11" t="s">
        <v>2531</v>
      </c>
      <c r="AG428" s="11" t="s">
        <v>2583</v>
      </c>
      <c r="AH428" s="11" t="s">
        <v>2607</v>
      </c>
      <c r="AI428" s="11"/>
      <c r="AJ428" s="9">
        <v>1</v>
      </c>
      <c r="AK428" s="11" t="s">
        <v>2156</v>
      </c>
      <c r="AL428" s="11" t="s">
        <v>3107</v>
      </c>
      <c r="AM428" s="11"/>
      <c r="AN428" s="11" t="s">
        <v>2156</v>
      </c>
      <c r="AO428" s="11" t="s">
        <v>1550</v>
      </c>
      <c r="AP428" s="11"/>
      <c r="AQ428" s="12">
        <v>46223</v>
      </c>
      <c r="AR428" s="11" t="s">
        <v>3416</v>
      </c>
      <c r="AS428" s="11" t="s">
        <v>3762</v>
      </c>
      <c r="AT428" s="11" t="s">
        <v>3933</v>
      </c>
      <c r="AU428" s="11" t="s">
        <v>3933</v>
      </c>
      <c r="AV428" s="11" t="s">
        <v>3938</v>
      </c>
      <c r="AW428" s="11" t="s">
        <v>2531</v>
      </c>
      <c r="AX428" s="11" t="s">
        <v>2583</v>
      </c>
      <c r="AY428" s="11" t="s">
        <v>3948</v>
      </c>
      <c r="AZ428" s="11"/>
      <c r="BA428" s="11"/>
      <c r="BB428" s="11"/>
      <c r="BC428" s="9">
        <v>6965</v>
      </c>
      <c r="BD428" s="11" t="s">
        <v>3938</v>
      </c>
      <c r="BE428" s="9">
        <v>41</v>
      </c>
      <c r="BF428" s="9">
        <v>1</v>
      </c>
      <c r="BG428" s="11" t="s">
        <v>3414</v>
      </c>
    </row>
    <row r="429" spans="1:59">
      <c r="A429" s="9">
        <v>135868</v>
      </c>
      <c r="B429" s="11" t="s">
        <v>4147</v>
      </c>
      <c r="C429" s="11" t="s">
        <v>4244</v>
      </c>
      <c r="D429" s="11" t="s">
        <v>1062</v>
      </c>
      <c r="E429" s="15">
        <v>1</v>
      </c>
      <c r="F429" s="11" t="s">
        <v>4235</v>
      </c>
      <c r="G429" s="9">
        <v>849000</v>
      </c>
      <c r="H429" s="15">
        <f t="shared" si="13"/>
        <v>184.56521739130434</v>
      </c>
      <c r="I429" s="15">
        <f t="shared" si="14"/>
        <v>184.56521739130434</v>
      </c>
      <c r="J429" s="15">
        <v>184.56521739130434</v>
      </c>
      <c r="K429" s="15"/>
      <c r="L429" s="9"/>
      <c r="M429" s="9">
        <v>0</v>
      </c>
      <c r="N429" s="11" t="s">
        <v>3396</v>
      </c>
      <c r="O429" s="12">
        <v>46223</v>
      </c>
      <c r="P429" s="11" t="s">
        <v>3420</v>
      </c>
      <c r="Q429" s="11" t="s">
        <v>3952</v>
      </c>
      <c r="R429" s="11" t="s">
        <v>3952</v>
      </c>
      <c r="S429" s="11" t="s">
        <v>4212</v>
      </c>
      <c r="T429" s="9">
        <v>139000</v>
      </c>
      <c r="U429" s="9"/>
      <c r="V429" s="9"/>
      <c r="W429" s="11" t="s">
        <v>2464</v>
      </c>
      <c r="X429" s="11" t="s">
        <v>3108</v>
      </c>
      <c r="Y429" s="11" t="s">
        <v>3958</v>
      </c>
      <c r="Z429" s="11" t="s">
        <v>2087</v>
      </c>
      <c r="AA429" s="9">
        <v>0</v>
      </c>
      <c r="AB429" s="9">
        <v>1</v>
      </c>
      <c r="AC429" s="11"/>
      <c r="AD429" s="11" t="s">
        <v>2405</v>
      </c>
      <c r="AE429" s="11" t="s">
        <v>2462</v>
      </c>
      <c r="AF429" s="11" t="s">
        <v>2512</v>
      </c>
      <c r="AG429" s="11" t="s">
        <v>2587</v>
      </c>
      <c r="AH429" s="11" t="s">
        <v>2607</v>
      </c>
      <c r="AI429" s="11"/>
      <c r="AJ429" s="9">
        <v>1</v>
      </c>
      <c r="AK429" s="11" t="s">
        <v>2087</v>
      </c>
      <c r="AL429" s="11" t="s">
        <v>3107</v>
      </c>
      <c r="AM429" s="11"/>
      <c r="AN429" s="11" t="s">
        <v>2087</v>
      </c>
      <c r="AO429" s="11" t="s">
        <v>2087</v>
      </c>
      <c r="AP429" s="11" t="s">
        <v>3400</v>
      </c>
      <c r="AQ429" s="12">
        <v>46223</v>
      </c>
      <c r="AR429" s="11" t="s">
        <v>3416</v>
      </c>
      <c r="AS429" s="11" t="s">
        <v>3761</v>
      </c>
      <c r="AT429" s="11" t="s">
        <v>3933</v>
      </c>
      <c r="AU429" s="11" t="s">
        <v>3933</v>
      </c>
      <c r="AV429" s="11" t="s">
        <v>3939</v>
      </c>
      <c r="AW429" s="11" t="s">
        <v>2512</v>
      </c>
      <c r="AX429" s="11" t="s">
        <v>2587</v>
      </c>
      <c r="AY429" s="11" t="s">
        <v>3948</v>
      </c>
      <c r="AZ429" s="11"/>
      <c r="BA429" s="11"/>
      <c r="BB429" s="11"/>
      <c r="BC429" s="9">
        <v>14862</v>
      </c>
      <c r="BD429" s="11" t="s">
        <v>3939</v>
      </c>
      <c r="BE429" s="9">
        <v>5310</v>
      </c>
      <c r="BF429" s="9">
        <v>1</v>
      </c>
      <c r="BG429" s="11" t="s">
        <v>3407</v>
      </c>
    </row>
    <row r="430" spans="1:59">
      <c r="A430" s="9">
        <v>135867</v>
      </c>
      <c r="B430" s="11" t="s">
        <v>4064</v>
      </c>
      <c r="C430" s="11" t="s">
        <v>4502</v>
      </c>
      <c r="D430" s="11" t="s">
        <v>1061</v>
      </c>
      <c r="E430" s="15">
        <v>3000</v>
      </c>
      <c r="F430" s="11" t="s">
        <v>4235</v>
      </c>
      <c r="G430" s="9">
        <v>6500</v>
      </c>
      <c r="H430" s="15">
        <f t="shared" si="13"/>
        <v>1.4130434782608696</v>
      </c>
      <c r="I430" s="15">
        <f t="shared" si="14"/>
        <v>4239.130434782609</v>
      </c>
      <c r="J430" s="15">
        <v>4239.130434782609</v>
      </c>
      <c r="K430" s="15"/>
      <c r="L430" s="9"/>
      <c r="M430" s="9">
        <v>0</v>
      </c>
      <c r="N430" s="11" t="s">
        <v>3396</v>
      </c>
      <c r="O430" s="12">
        <v>46223</v>
      </c>
      <c r="P430" s="11" t="s">
        <v>3420</v>
      </c>
      <c r="Q430" s="11" t="s">
        <v>3952</v>
      </c>
      <c r="R430" s="11" t="s">
        <v>3952</v>
      </c>
      <c r="S430" s="11" t="s">
        <v>4212</v>
      </c>
      <c r="T430" s="9">
        <v>139112</v>
      </c>
      <c r="U430" s="9"/>
      <c r="V430" s="9"/>
      <c r="W430" s="11" t="s">
        <v>2464</v>
      </c>
      <c r="X430" s="11" t="s">
        <v>3108</v>
      </c>
      <c r="Y430" s="11" t="s">
        <v>3958</v>
      </c>
      <c r="Z430" s="11" t="s">
        <v>2086</v>
      </c>
      <c r="AA430" s="9">
        <v>0</v>
      </c>
      <c r="AB430" s="9">
        <v>6</v>
      </c>
      <c r="AC430" s="11"/>
      <c r="AD430" s="11" t="s">
        <v>2433</v>
      </c>
      <c r="AE430" s="11" t="s">
        <v>2462</v>
      </c>
      <c r="AF430" s="11" t="s">
        <v>2500</v>
      </c>
      <c r="AG430" s="11" t="s">
        <v>2581</v>
      </c>
      <c r="AH430" s="11" t="s">
        <v>2607</v>
      </c>
      <c r="AI430" s="11"/>
      <c r="AJ430" s="9">
        <v>3000</v>
      </c>
      <c r="AK430" s="11" t="s">
        <v>2086</v>
      </c>
      <c r="AL430" s="11" t="s">
        <v>3107</v>
      </c>
      <c r="AM430" s="11"/>
      <c r="AN430" s="11" t="s">
        <v>3223</v>
      </c>
      <c r="AO430" s="11" t="s">
        <v>3223</v>
      </c>
      <c r="AP430" s="11" t="s">
        <v>3400</v>
      </c>
      <c r="AQ430" s="12">
        <v>46223</v>
      </c>
      <c r="AR430" s="11" t="s">
        <v>3416</v>
      </c>
      <c r="AS430" s="11" t="s">
        <v>3760</v>
      </c>
      <c r="AT430" s="11" t="s">
        <v>3933</v>
      </c>
      <c r="AU430" s="11" t="s">
        <v>3934</v>
      </c>
      <c r="AV430" s="11" t="s">
        <v>3936</v>
      </c>
      <c r="AW430" s="11" t="s">
        <v>2500</v>
      </c>
      <c r="AX430" s="11" t="s">
        <v>2581</v>
      </c>
      <c r="AY430" s="11" t="s">
        <v>3948</v>
      </c>
      <c r="AZ430" s="11"/>
      <c r="BA430" s="11"/>
      <c r="BB430" s="11"/>
      <c r="BC430" s="9">
        <v>31171</v>
      </c>
      <c r="BD430" s="11" t="s">
        <v>3936</v>
      </c>
      <c r="BE430" s="9">
        <v>820</v>
      </c>
      <c r="BF430" s="9">
        <v>6</v>
      </c>
      <c r="BG430" s="11" t="s">
        <v>3420</v>
      </c>
    </row>
    <row r="431" spans="1:59">
      <c r="A431" s="9">
        <v>135867</v>
      </c>
      <c r="B431" s="11" t="s">
        <v>4064</v>
      </c>
      <c r="C431" s="11" t="s">
        <v>4500</v>
      </c>
      <c r="D431" s="11" t="s">
        <v>1059</v>
      </c>
      <c r="E431" s="15">
        <v>3500</v>
      </c>
      <c r="F431" s="11" t="s">
        <v>4235</v>
      </c>
      <c r="G431" s="9">
        <v>6500</v>
      </c>
      <c r="H431" s="15">
        <f t="shared" si="13"/>
        <v>1.4130434782608696</v>
      </c>
      <c r="I431" s="15">
        <f t="shared" si="14"/>
        <v>4945.652173913044</v>
      </c>
      <c r="J431" s="15">
        <v>4945.652173913044</v>
      </c>
      <c r="K431" s="15"/>
      <c r="L431" s="9"/>
      <c r="M431" s="9">
        <v>0</v>
      </c>
      <c r="N431" s="11" t="s">
        <v>3396</v>
      </c>
      <c r="O431" s="12">
        <v>46223</v>
      </c>
      <c r="P431" s="11" t="s">
        <v>3420</v>
      </c>
      <c r="Q431" s="11" t="s">
        <v>3952</v>
      </c>
      <c r="R431" s="11" t="s">
        <v>3952</v>
      </c>
      <c r="S431" s="11" t="s">
        <v>4212</v>
      </c>
      <c r="T431" s="9">
        <v>139112</v>
      </c>
      <c r="U431" s="9"/>
      <c r="V431" s="9"/>
      <c r="W431" s="11" t="s">
        <v>2464</v>
      </c>
      <c r="X431" s="11" t="s">
        <v>3108</v>
      </c>
      <c r="Y431" s="11" t="s">
        <v>3958</v>
      </c>
      <c r="Z431" s="11" t="s">
        <v>2084</v>
      </c>
      <c r="AA431" s="9">
        <v>0</v>
      </c>
      <c r="AB431" s="9">
        <v>4</v>
      </c>
      <c r="AC431" s="11"/>
      <c r="AD431" s="11" t="s">
        <v>2433</v>
      </c>
      <c r="AE431" s="11" t="s">
        <v>2462</v>
      </c>
      <c r="AF431" s="11" t="s">
        <v>2500</v>
      </c>
      <c r="AG431" s="11" t="s">
        <v>2581</v>
      </c>
      <c r="AH431" s="11" t="s">
        <v>2607</v>
      </c>
      <c r="AI431" s="11"/>
      <c r="AJ431" s="9">
        <v>3500</v>
      </c>
      <c r="AK431" s="11" t="s">
        <v>2084</v>
      </c>
      <c r="AL431" s="11" t="s">
        <v>3107</v>
      </c>
      <c r="AM431" s="11"/>
      <c r="AN431" s="11" t="s">
        <v>3223</v>
      </c>
      <c r="AO431" s="11" t="s">
        <v>3223</v>
      </c>
      <c r="AP431" s="11" t="s">
        <v>3400</v>
      </c>
      <c r="AQ431" s="12">
        <v>46223</v>
      </c>
      <c r="AR431" s="11" t="s">
        <v>3416</v>
      </c>
      <c r="AS431" s="11" t="s">
        <v>3760</v>
      </c>
      <c r="AT431" s="11" t="s">
        <v>3933</v>
      </c>
      <c r="AU431" s="11" t="s">
        <v>3934</v>
      </c>
      <c r="AV431" s="11" t="s">
        <v>3936</v>
      </c>
      <c r="AW431" s="11" t="s">
        <v>2500</v>
      </c>
      <c r="AX431" s="11" t="s">
        <v>2581</v>
      </c>
      <c r="AY431" s="11" t="s">
        <v>3948</v>
      </c>
      <c r="AZ431" s="11"/>
      <c r="BA431" s="11"/>
      <c r="BB431" s="11"/>
      <c r="BC431" s="9">
        <v>31172</v>
      </c>
      <c r="BD431" s="11" t="s">
        <v>3936</v>
      </c>
      <c r="BE431" s="9">
        <v>820</v>
      </c>
      <c r="BF431" s="9">
        <v>4</v>
      </c>
      <c r="BG431" s="11" t="s">
        <v>3420</v>
      </c>
    </row>
    <row r="432" spans="1:59">
      <c r="A432" s="9">
        <v>135867</v>
      </c>
      <c r="B432" s="11" t="s">
        <v>4064</v>
      </c>
      <c r="C432" s="11" t="s">
        <v>4498</v>
      </c>
      <c r="D432" s="11" t="s">
        <v>1057</v>
      </c>
      <c r="E432" s="15">
        <v>1000</v>
      </c>
      <c r="F432" s="11" t="s">
        <v>4235</v>
      </c>
      <c r="G432" s="9">
        <v>25000</v>
      </c>
      <c r="H432" s="15">
        <f t="shared" si="13"/>
        <v>5.4347826086956523</v>
      </c>
      <c r="I432" s="15">
        <f t="shared" si="14"/>
        <v>5434.782608695652</v>
      </c>
      <c r="J432" s="15">
        <v>5434.782608695652</v>
      </c>
      <c r="K432" s="15"/>
      <c r="L432" s="9"/>
      <c r="M432" s="9">
        <v>0</v>
      </c>
      <c r="N432" s="11" t="s">
        <v>3396</v>
      </c>
      <c r="O432" s="12">
        <v>46223</v>
      </c>
      <c r="P432" s="11" t="s">
        <v>3420</v>
      </c>
      <c r="Q432" s="11" t="s">
        <v>3952</v>
      </c>
      <c r="R432" s="11" t="s">
        <v>3952</v>
      </c>
      <c r="S432" s="11" t="s">
        <v>4212</v>
      </c>
      <c r="T432" s="9">
        <v>139112</v>
      </c>
      <c r="U432" s="9"/>
      <c r="V432" s="9"/>
      <c r="W432" s="11" t="s">
        <v>2464</v>
      </c>
      <c r="X432" s="11" t="s">
        <v>3108</v>
      </c>
      <c r="Y432" s="11" t="s">
        <v>3958</v>
      </c>
      <c r="Z432" s="11" t="s">
        <v>1604</v>
      </c>
      <c r="AA432" s="9">
        <v>0</v>
      </c>
      <c r="AB432" s="9">
        <v>2</v>
      </c>
      <c r="AC432" s="11"/>
      <c r="AD432" s="11" t="s">
        <v>2433</v>
      </c>
      <c r="AE432" s="11" t="s">
        <v>2462</v>
      </c>
      <c r="AF432" s="11" t="s">
        <v>2500</v>
      </c>
      <c r="AG432" s="11" t="s">
        <v>2581</v>
      </c>
      <c r="AH432" s="11" t="s">
        <v>2607</v>
      </c>
      <c r="AI432" s="11"/>
      <c r="AJ432" s="9">
        <v>1000</v>
      </c>
      <c r="AK432" s="11" t="s">
        <v>1604</v>
      </c>
      <c r="AL432" s="11" t="s">
        <v>3107</v>
      </c>
      <c r="AM432" s="11"/>
      <c r="AN432" s="11" t="s">
        <v>3223</v>
      </c>
      <c r="AO432" s="11" t="s">
        <v>3223</v>
      </c>
      <c r="AP432" s="11" t="s">
        <v>3400</v>
      </c>
      <c r="AQ432" s="12">
        <v>46223</v>
      </c>
      <c r="AR432" s="11" t="s">
        <v>3416</v>
      </c>
      <c r="AS432" s="11" t="s">
        <v>3760</v>
      </c>
      <c r="AT432" s="11" t="s">
        <v>3933</v>
      </c>
      <c r="AU432" s="11" t="s">
        <v>3934</v>
      </c>
      <c r="AV432" s="11" t="s">
        <v>3936</v>
      </c>
      <c r="AW432" s="11" t="s">
        <v>2500</v>
      </c>
      <c r="AX432" s="11" t="s">
        <v>2581</v>
      </c>
      <c r="AY432" s="11" t="s">
        <v>3948</v>
      </c>
      <c r="AZ432" s="11"/>
      <c r="BA432" s="11"/>
      <c r="BB432" s="11"/>
      <c r="BC432" s="9">
        <v>31169</v>
      </c>
      <c r="BD432" s="11" t="s">
        <v>3936</v>
      </c>
      <c r="BE432" s="9">
        <v>820</v>
      </c>
      <c r="BF432" s="9">
        <v>2</v>
      </c>
      <c r="BG432" s="11" t="s">
        <v>3420</v>
      </c>
    </row>
    <row r="433" spans="1:59">
      <c r="A433" s="9">
        <v>135867</v>
      </c>
      <c r="B433" s="11" t="s">
        <v>4064</v>
      </c>
      <c r="C433" s="11" t="s">
        <v>4497</v>
      </c>
      <c r="D433" s="11" t="s">
        <v>1056</v>
      </c>
      <c r="E433" s="15">
        <v>700</v>
      </c>
      <c r="F433" s="11" t="s">
        <v>4235</v>
      </c>
      <c r="G433" s="9">
        <v>45000</v>
      </c>
      <c r="H433" s="15">
        <f t="shared" si="13"/>
        <v>9.7826086956521738</v>
      </c>
      <c r="I433" s="15">
        <f t="shared" si="14"/>
        <v>6847.826086956522</v>
      </c>
      <c r="J433" s="15">
        <v>6847.826086956522</v>
      </c>
      <c r="K433" s="15"/>
      <c r="L433" s="9"/>
      <c r="M433" s="9">
        <v>0</v>
      </c>
      <c r="N433" s="11" t="s">
        <v>3396</v>
      </c>
      <c r="O433" s="12">
        <v>46223</v>
      </c>
      <c r="P433" s="11" t="s">
        <v>3420</v>
      </c>
      <c r="Q433" s="11" t="s">
        <v>3952</v>
      </c>
      <c r="R433" s="11" t="s">
        <v>3952</v>
      </c>
      <c r="S433" s="11" t="s">
        <v>4212</v>
      </c>
      <c r="T433" s="9">
        <v>139112</v>
      </c>
      <c r="U433" s="9"/>
      <c r="V433" s="9"/>
      <c r="W433" s="11" t="s">
        <v>2464</v>
      </c>
      <c r="X433" s="11" t="s">
        <v>3108</v>
      </c>
      <c r="Y433" s="11" t="s">
        <v>3958</v>
      </c>
      <c r="Z433" s="11" t="s">
        <v>2083</v>
      </c>
      <c r="AA433" s="9">
        <v>0</v>
      </c>
      <c r="AB433" s="9">
        <v>1</v>
      </c>
      <c r="AC433" s="11"/>
      <c r="AD433" s="11" t="s">
        <v>2433</v>
      </c>
      <c r="AE433" s="11" t="s">
        <v>2462</v>
      </c>
      <c r="AF433" s="11" t="s">
        <v>2500</v>
      </c>
      <c r="AG433" s="11" t="s">
        <v>2581</v>
      </c>
      <c r="AH433" s="11" t="s">
        <v>2607</v>
      </c>
      <c r="AI433" s="11"/>
      <c r="AJ433" s="9">
        <v>700</v>
      </c>
      <c r="AK433" s="11" t="s">
        <v>2083</v>
      </c>
      <c r="AL433" s="11" t="s">
        <v>3107</v>
      </c>
      <c r="AM433" s="11"/>
      <c r="AN433" s="11" t="s">
        <v>3223</v>
      </c>
      <c r="AO433" s="11" t="s">
        <v>3223</v>
      </c>
      <c r="AP433" s="11" t="s">
        <v>3400</v>
      </c>
      <c r="AQ433" s="12">
        <v>46223</v>
      </c>
      <c r="AR433" s="11" t="s">
        <v>3416</v>
      </c>
      <c r="AS433" s="11" t="s">
        <v>3760</v>
      </c>
      <c r="AT433" s="11" t="s">
        <v>3933</v>
      </c>
      <c r="AU433" s="11" t="s">
        <v>3934</v>
      </c>
      <c r="AV433" s="11" t="s">
        <v>3936</v>
      </c>
      <c r="AW433" s="11" t="s">
        <v>2500</v>
      </c>
      <c r="AX433" s="11" t="s">
        <v>2581</v>
      </c>
      <c r="AY433" s="11" t="s">
        <v>3948</v>
      </c>
      <c r="AZ433" s="11"/>
      <c r="BA433" s="11"/>
      <c r="BB433" s="11"/>
      <c r="BC433" s="9">
        <v>31174</v>
      </c>
      <c r="BD433" s="11" t="s">
        <v>3936</v>
      </c>
      <c r="BE433" s="9">
        <v>820</v>
      </c>
      <c r="BF433" s="9">
        <v>1</v>
      </c>
      <c r="BG433" s="11" t="s">
        <v>3420</v>
      </c>
    </row>
    <row r="434" spans="1:59">
      <c r="A434" s="9">
        <v>135867</v>
      </c>
      <c r="B434" s="11" t="s">
        <v>4064</v>
      </c>
      <c r="C434" s="11" t="s">
        <v>4499</v>
      </c>
      <c r="D434" s="11" t="s">
        <v>1058</v>
      </c>
      <c r="E434" s="15">
        <v>700</v>
      </c>
      <c r="F434" s="11" t="s">
        <v>4235</v>
      </c>
      <c r="G434" s="9">
        <v>45000</v>
      </c>
      <c r="H434" s="15">
        <f t="shared" si="13"/>
        <v>9.7826086956521738</v>
      </c>
      <c r="I434" s="15">
        <f t="shared" si="14"/>
        <v>6847.826086956522</v>
      </c>
      <c r="J434" s="15">
        <v>6847.826086956522</v>
      </c>
      <c r="K434" s="15"/>
      <c r="L434" s="9"/>
      <c r="M434" s="9">
        <v>0</v>
      </c>
      <c r="N434" s="11" t="s">
        <v>3396</v>
      </c>
      <c r="O434" s="12">
        <v>46223</v>
      </c>
      <c r="P434" s="11" t="s">
        <v>3420</v>
      </c>
      <c r="Q434" s="11" t="s">
        <v>3952</v>
      </c>
      <c r="R434" s="11" t="s">
        <v>3952</v>
      </c>
      <c r="S434" s="11" t="s">
        <v>4212</v>
      </c>
      <c r="T434" s="9">
        <v>139112</v>
      </c>
      <c r="U434" s="9"/>
      <c r="V434" s="9"/>
      <c r="W434" s="11" t="s">
        <v>2464</v>
      </c>
      <c r="X434" s="11" t="s">
        <v>3108</v>
      </c>
      <c r="Y434" s="11" t="s">
        <v>3958</v>
      </c>
      <c r="Z434" s="11" t="s">
        <v>2083</v>
      </c>
      <c r="AA434" s="9">
        <v>0</v>
      </c>
      <c r="AB434" s="9">
        <v>3</v>
      </c>
      <c r="AC434" s="11"/>
      <c r="AD434" s="11" t="s">
        <v>2415</v>
      </c>
      <c r="AE434" s="11" t="s">
        <v>2462</v>
      </c>
      <c r="AF434" s="11" t="s">
        <v>2500</v>
      </c>
      <c r="AG434" s="11" t="s">
        <v>2581</v>
      </c>
      <c r="AH434" s="11" t="s">
        <v>2607</v>
      </c>
      <c r="AI434" s="11"/>
      <c r="AJ434" s="9">
        <v>700</v>
      </c>
      <c r="AK434" s="11" t="s">
        <v>2083</v>
      </c>
      <c r="AL434" s="11" t="s">
        <v>3107</v>
      </c>
      <c r="AM434" s="11"/>
      <c r="AN434" s="11" t="s">
        <v>3223</v>
      </c>
      <c r="AO434" s="11" t="s">
        <v>3223</v>
      </c>
      <c r="AP434" s="11" t="s">
        <v>3400</v>
      </c>
      <c r="AQ434" s="12">
        <v>46223</v>
      </c>
      <c r="AR434" s="11" t="s">
        <v>3416</v>
      </c>
      <c r="AS434" s="11" t="s">
        <v>3760</v>
      </c>
      <c r="AT434" s="11" t="s">
        <v>3933</v>
      </c>
      <c r="AU434" s="11" t="s">
        <v>3934</v>
      </c>
      <c r="AV434" s="11" t="s">
        <v>3936</v>
      </c>
      <c r="AW434" s="11" t="s">
        <v>2500</v>
      </c>
      <c r="AX434" s="11" t="s">
        <v>2581</v>
      </c>
      <c r="AY434" s="11" t="s">
        <v>3948</v>
      </c>
      <c r="AZ434" s="11"/>
      <c r="BA434" s="11"/>
      <c r="BB434" s="11"/>
      <c r="BC434" s="9">
        <v>31170</v>
      </c>
      <c r="BD434" s="11" t="s">
        <v>3936</v>
      </c>
      <c r="BE434" s="9">
        <v>820</v>
      </c>
      <c r="BF434" s="9">
        <v>3</v>
      </c>
      <c r="BG434" s="11" t="s">
        <v>3420</v>
      </c>
    </row>
    <row r="435" spans="1:59">
      <c r="A435" s="9">
        <v>135867</v>
      </c>
      <c r="B435" s="11" t="s">
        <v>4064</v>
      </c>
      <c r="C435" s="11" t="s">
        <v>4501</v>
      </c>
      <c r="D435" s="11" t="s">
        <v>1060</v>
      </c>
      <c r="E435" s="15">
        <v>700</v>
      </c>
      <c r="F435" s="11" t="s">
        <v>4235</v>
      </c>
      <c r="G435" s="9">
        <v>135000</v>
      </c>
      <c r="H435" s="15">
        <f t="shared" si="13"/>
        <v>29.347826086956523</v>
      </c>
      <c r="I435" s="15">
        <f t="shared" si="14"/>
        <v>20543.478260869568</v>
      </c>
      <c r="J435" s="15">
        <v>20543.478260869568</v>
      </c>
      <c r="K435" s="15"/>
      <c r="L435" s="9"/>
      <c r="M435" s="9">
        <v>0</v>
      </c>
      <c r="N435" s="11" t="s">
        <v>3396</v>
      </c>
      <c r="O435" s="12">
        <v>46223</v>
      </c>
      <c r="P435" s="11" t="s">
        <v>3420</v>
      </c>
      <c r="Q435" s="11" t="s">
        <v>3952</v>
      </c>
      <c r="R435" s="11" t="s">
        <v>3952</v>
      </c>
      <c r="S435" s="11" t="s">
        <v>4212</v>
      </c>
      <c r="T435" s="9">
        <v>139112</v>
      </c>
      <c r="U435" s="9"/>
      <c r="V435" s="9"/>
      <c r="W435" s="11" t="s">
        <v>2464</v>
      </c>
      <c r="X435" s="11" t="s">
        <v>3108</v>
      </c>
      <c r="Y435" s="11" t="s">
        <v>3958</v>
      </c>
      <c r="Z435" s="11" t="s">
        <v>2085</v>
      </c>
      <c r="AA435" s="9">
        <v>0</v>
      </c>
      <c r="AB435" s="9">
        <v>5</v>
      </c>
      <c r="AC435" s="11"/>
      <c r="AD435" s="11" t="s">
        <v>2433</v>
      </c>
      <c r="AE435" s="11" t="s">
        <v>2462</v>
      </c>
      <c r="AF435" s="11" t="s">
        <v>2500</v>
      </c>
      <c r="AG435" s="11" t="s">
        <v>2581</v>
      </c>
      <c r="AH435" s="11" t="s">
        <v>2607</v>
      </c>
      <c r="AI435" s="11"/>
      <c r="AJ435" s="9">
        <v>700</v>
      </c>
      <c r="AK435" s="11" t="s">
        <v>2085</v>
      </c>
      <c r="AL435" s="11" t="s">
        <v>3107</v>
      </c>
      <c r="AM435" s="11"/>
      <c r="AN435" s="11" t="s">
        <v>3223</v>
      </c>
      <c r="AO435" s="11" t="s">
        <v>3223</v>
      </c>
      <c r="AP435" s="11" t="s">
        <v>3400</v>
      </c>
      <c r="AQ435" s="12">
        <v>46223</v>
      </c>
      <c r="AR435" s="11" t="s">
        <v>3416</v>
      </c>
      <c r="AS435" s="11" t="s">
        <v>3760</v>
      </c>
      <c r="AT435" s="11" t="s">
        <v>3933</v>
      </c>
      <c r="AU435" s="11" t="s">
        <v>3934</v>
      </c>
      <c r="AV435" s="11" t="s">
        <v>3936</v>
      </c>
      <c r="AW435" s="11" t="s">
        <v>2500</v>
      </c>
      <c r="AX435" s="11" t="s">
        <v>2581</v>
      </c>
      <c r="AY435" s="11" t="s">
        <v>3948</v>
      </c>
      <c r="AZ435" s="11"/>
      <c r="BA435" s="11"/>
      <c r="BB435" s="11"/>
      <c r="BC435" s="9">
        <v>31173</v>
      </c>
      <c r="BD435" s="11" t="s">
        <v>3936</v>
      </c>
      <c r="BE435" s="9">
        <v>820</v>
      </c>
      <c r="BF435" s="9">
        <v>5</v>
      </c>
      <c r="BG435" s="11" t="s">
        <v>3420</v>
      </c>
    </row>
    <row r="436" spans="1:59" ht="57">
      <c r="A436" s="9">
        <v>135866</v>
      </c>
      <c r="B436" s="11" t="s">
        <v>3994</v>
      </c>
      <c r="C436" s="11" t="s">
        <v>4496</v>
      </c>
      <c r="D436" s="13" t="s">
        <v>1055</v>
      </c>
      <c r="E436" s="15">
        <v>1</v>
      </c>
      <c r="F436" s="11" t="s">
        <v>4235</v>
      </c>
      <c r="G436" s="9">
        <v>701740</v>
      </c>
      <c r="H436" s="15">
        <f t="shared" si="13"/>
        <v>152.55217391304348</v>
      </c>
      <c r="I436" s="15">
        <f t="shared" si="14"/>
        <v>152.55217391304348</v>
      </c>
      <c r="J436" s="15">
        <v>152.55217391304348</v>
      </c>
      <c r="K436" s="15"/>
      <c r="L436" s="9">
        <f>M436</f>
        <v>15</v>
      </c>
      <c r="M436" s="9">
        <v>15</v>
      </c>
      <c r="N436" s="11" t="s">
        <v>3396</v>
      </c>
      <c r="O436" s="12">
        <v>46223</v>
      </c>
      <c r="P436" s="11" t="s">
        <v>3420</v>
      </c>
      <c r="Q436" s="11" t="s">
        <v>3952</v>
      </c>
      <c r="R436" s="11" t="s">
        <v>3952</v>
      </c>
      <c r="S436" s="11" t="s">
        <v>4222</v>
      </c>
      <c r="T436" s="9">
        <v>139094</v>
      </c>
      <c r="U436" s="9"/>
      <c r="V436" s="9"/>
      <c r="W436" s="11" t="s">
        <v>1233</v>
      </c>
      <c r="X436" s="11" t="s">
        <v>3110</v>
      </c>
      <c r="Y436" s="11" t="s">
        <v>3960</v>
      </c>
      <c r="Z436" s="11" t="s">
        <v>2082</v>
      </c>
      <c r="AA436" s="9">
        <v>20</v>
      </c>
      <c r="AB436" s="9">
        <v>1</v>
      </c>
      <c r="AC436" s="11"/>
      <c r="AD436" s="11" t="s">
        <v>2447</v>
      </c>
      <c r="AE436" s="11" t="s">
        <v>2462</v>
      </c>
      <c r="AF436" s="11" t="s">
        <v>2505</v>
      </c>
      <c r="AG436" s="11" t="s">
        <v>1233</v>
      </c>
      <c r="AH436" s="11" t="s">
        <v>2607</v>
      </c>
      <c r="AI436" s="11"/>
      <c r="AJ436" s="9">
        <v>1</v>
      </c>
      <c r="AK436" s="11" t="s">
        <v>2903</v>
      </c>
      <c r="AL436" s="11" t="s">
        <v>3107</v>
      </c>
      <c r="AM436" s="11"/>
      <c r="AN436" s="11" t="s">
        <v>2903</v>
      </c>
      <c r="AO436" s="11" t="s">
        <v>2082</v>
      </c>
      <c r="AP436" s="11" t="s">
        <v>3400</v>
      </c>
      <c r="AQ436" s="12">
        <v>46223</v>
      </c>
      <c r="AR436" s="11" t="s">
        <v>3416</v>
      </c>
      <c r="AS436" s="11" t="s">
        <v>3759</v>
      </c>
      <c r="AT436" s="11" t="s">
        <v>3933</v>
      </c>
      <c r="AU436" s="11" t="s">
        <v>3933</v>
      </c>
      <c r="AV436" s="11" t="s">
        <v>3945</v>
      </c>
      <c r="AW436" s="11" t="s">
        <v>2505</v>
      </c>
      <c r="AX436" s="11" t="s">
        <v>1233</v>
      </c>
      <c r="AY436" s="11" t="s">
        <v>3948</v>
      </c>
      <c r="AZ436" s="11"/>
      <c r="BA436" s="11"/>
      <c r="BB436" s="11"/>
      <c r="BC436" s="9">
        <v>4370</v>
      </c>
      <c r="BD436" s="11" t="s">
        <v>3945</v>
      </c>
      <c r="BE436" s="9">
        <v>132</v>
      </c>
      <c r="BF436" s="9">
        <v>1</v>
      </c>
      <c r="BG436" s="11" t="s">
        <v>3412</v>
      </c>
    </row>
    <row r="437" spans="1:59">
      <c r="A437" s="9">
        <v>135865</v>
      </c>
      <c r="B437" s="11" t="s">
        <v>4040</v>
      </c>
      <c r="C437" s="11" t="s">
        <v>4495</v>
      </c>
      <c r="D437" s="11" t="s">
        <v>1054</v>
      </c>
      <c r="E437" s="15">
        <v>1</v>
      </c>
      <c r="F437" s="11" t="s">
        <v>4235</v>
      </c>
      <c r="G437" s="9">
        <v>289103637</v>
      </c>
      <c r="H437" s="15">
        <f t="shared" si="13"/>
        <v>62848.616739130433</v>
      </c>
      <c r="I437" s="15">
        <f t="shared" si="14"/>
        <v>62848.616739130433</v>
      </c>
      <c r="J437" s="15">
        <v>62848.616739130433</v>
      </c>
      <c r="K437" s="15"/>
      <c r="L437" s="9"/>
      <c r="M437" s="9">
        <v>0</v>
      </c>
      <c r="N437" s="11" t="s">
        <v>3396</v>
      </c>
      <c r="O437" s="12">
        <v>46223</v>
      </c>
      <c r="P437" s="11" t="s">
        <v>3420</v>
      </c>
      <c r="Q437" s="11" t="s">
        <v>3952</v>
      </c>
      <c r="R437" s="11" t="s">
        <v>3952</v>
      </c>
      <c r="S437" s="11" t="s">
        <v>4212</v>
      </c>
      <c r="T437" s="9">
        <v>139014</v>
      </c>
      <c r="U437" s="9"/>
      <c r="V437" s="9"/>
      <c r="W437" s="11" t="s">
        <v>2464</v>
      </c>
      <c r="X437" s="11" t="s">
        <v>3108</v>
      </c>
      <c r="Y437" s="11" t="s">
        <v>3958</v>
      </c>
      <c r="Z437" s="11" t="s">
        <v>2081</v>
      </c>
      <c r="AA437" s="9">
        <v>20</v>
      </c>
      <c r="AB437" s="9">
        <v>1</v>
      </c>
      <c r="AC437" s="11"/>
      <c r="AD437" s="11" t="s">
        <v>2446</v>
      </c>
      <c r="AE437" s="11" t="s">
        <v>2462</v>
      </c>
      <c r="AF437" s="11" t="s">
        <v>2510</v>
      </c>
      <c r="AG437" s="11" t="s">
        <v>2581</v>
      </c>
      <c r="AH437" s="11" t="s">
        <v>2607</v>
      </c>
      <c r="AI437" s="11"/>
      <c r="AJ437" s="9">
        <v>1</v>
      </c>
      <c r="AK437" s="11" t="s">
        <v>2902</v>
      </c>
      <c r="AL437" s="11" t="s">
        <v>3107</v>
      </c>
      <c r="AM437" s="11"/>
      <c r="AN437" s="11" t="s">
        <v>2902</v>
      </c>
      <c r="AO437" s="11" t="s">
        <v>2081</v>
      </c>
      <c r="AP437" s="11"/>
      <c r="AQ437" s="12">
        <v>46223</v>
      </c>
      <c r="AR437" s="11" t="s">
        <v>3416</v>
      </c>
      <c r="AS437" s="11" t="s">
        <v>3758</v>
      </c>
      <c r="AT437" s="11" t="s">
        <v>3933</v>
      </c>
      <c r="AU437" s="11" t="s">
        <v>3933</v>
      </c>
      <c r="AV437" s="11" t="s">
        <v>3936</v>
      </c>
      <c r="AW437" s="11" t="s">
        <v>2510</v>
      </c>
      <c r="AX437" s="11" t="s">
        <v>2581</v>
      </c>
      <c r="AY437" s="11" t="s">
        <v>3948</v>
      </c>
      <c r="AZ437" s="11"/>
      <c r="BA437" s="11"/>
      <c r="BB437" s="11"/>
      <c r="BC437" s="9">
        <v>1533</v>
      </c>
      <c r="BD437" s="11" t="s">
        <v>3936</v>
      </c>
      <c r="BE437" s="9">
        <v>41</v>
      </c>
      <c r="BF437" s="9">
        <v>1</v>
      </c>
      <c r="BG437" s="11" t="s">
        <v>3407</v>
      </c>
    </row>
    <row r="438" spans="1:59">
      <c r="A438" s="9">
        <v>135864</v>
      </c>
      <c r="B438" s="11" t="s">
        <v>4146</v>
      </c>
      <c r="C438" s="11" t="s">
        <v>4494</v>
      </c>
      <c r="D438" s="11" t="s">
        <v>1053</v>
      </c>
      <c r="E438" s="15">
        <v>1632</v>
      </c>
      <c r="F438" s="11" t="s">
        <v>4235</v>
      </c>
      <c r="G438" s="9">
        <v>4450</v>
      </c>
      <c r="H438" s="15">
        <f t="shared" si="13"/>
        <v>0.96739130434782605</v>
      </c>
      <c r="I438" s="15">
        <f t="shared" si="14"/>
        <v>1578.782608695652</v>
      </c>
      <c r="J438" s="15">
        <v>1578.782608695652</v>
      </c>
      <c r="K438" s="15"/>
      <c r="L438" s="9"/>
      <c r="M438" s="9">
        <v>0</v>
      </c>
      <c r="N438" s="11" t="s">
        <v>3396</v>
      </c>
      <c r="O438" s="12">
        <v>46223</v>
      </c>
      <c r="P438" s="11" t="s">
        <v>3421</v>
      </c>
      <c r="Q438" s="11" t="s">
        <v>3952</v>
      </c>
      <c r="R438" s="11" t="s">
        <v>3952</v>
      </c>
      <c r="S438" s="11" t="s">
        <v>4212</v>
      </c>
      <c r="T438" s="9">
        <v>139015</v>
      </c>
      <c r="U438" s="9"/>
      <c r="V438" s="9"/>
      <c r="W438" s="11" t="s">
        <v>2464</v>
      </c>
      <c r="X438" s="11" t="s">
        <v>3108</v>
      </c>
      <c r="Y438" s="11" t="s">
        <v>3958</v>
      </c>
      <c r="Z438" s="11" t="s">
        <v>2080</v>
      </c>
      <c r="AA438" s="9">
        <v>20</v>
      </c>
      <c r="AB438" s="9">
        <v>1</v>
      </c>
      <c r="AC438" s="11"/>
      <c r="AD438" s="11" t="s">
        <v>2427</v>
      </c>
      <c r="AE438" s="11" t="s">
        <v>2462</v>
      </c>
      <c r="AF438" s="11" t="s">
        <v>2559</v>
      </c>
      <c r="AG438" s="11" t="s">
        <v>2599</v>
      </c>
      <c r="AH438" s="11" t="s">
        <v>2607</v>
      </c>
      <c r="AI438" s="11"/>
      <c r="AJ438" s="9">
        <v>1632</v>
      </c>
      <c r="AK438" s="11" t="s">
        <v>2901</v>
      </c>
      <c r="AL438" s="11" t="s">
        <v>3107</v>
      </c>
      <c r="AM438" s="11"/>
      <c r="AN438" s="11" t="s">
        <v>2901</v>
      </c>
      <c r="AO438" s="11" t="s">
        <v>2080</v>
      </c>
      <c r="AP438" s="11" t="s">
        <v>3400</v>
      </c>
      <c r="AQ438" s="12">
        <v>46223</v>
      </c>
      <c r="AR438" s="11" t="s">
        <v>3416</v>
      </c>
      <c r="AS438" s="11" t="s">
        <v>3757</v>
      </c>
      <c r="AT438" s="11" t="s">
        <v>3933</v>
      </c>
      <c r="AU438" s="11" t="s">
        <v>3933</v>
      </c>
      <c r="AV438" s="11" t="s">
        <v>3943</v>
      </c>
      <c r="AW438" s="11" t="s">
        <v>2559</v>
      </c>
      <c r="AX438" s="11" t="s">
        <v>2599</v>
      </c>
      <c r="AY438" s="11" t="s">
        <v>3948</v>
      </c>
      <c r="AZ438" s="11"/>
      <c r="BA438" s="11"/>
      <c r="BB438" s="11"/>
      <c r="BC438" s="9">
        <v>27726</v>
      </c>
      <c r="BD438" s="11" t="s">
        <v>3943</v>
      </c>
      <c r="BE438" s="9">
        <v>1645</v>
      </c>
      <c r="BF438" s="9">
        <v>1</v>
      </c>
      <c r="BG438" s="11" t="s">
        <v>3407</v>
      </c>
    </row>
    <row r="439" spans="1:59">
      <c r="A439" s="9">
        <v>135863</v>
      </c>
      <c r="B439" s="11" t="s">
        <v>4064</v>
      </c>
      <c r="C439" s="11" t="s">
        <v>4493</v>
      </c>
      <c r="D439" s="11" t="s">
        <v>1052</v>
      </c>
      <c r="E439" s="15">
        <v>35</v>
      </c>
      <c r="F439" s="11" t="s">
        <v>4235</v>
      </c>
      <c r="G439" s="9">
        <v>37100</v>
      </c>
      <c r="H439" s="15">
        <f t="shared" si="13"/>
        <v>8.0652173913043477</v>
      </c>
      <c r="I439" s="15">
        <f t="shared" si="14"/>
        <v>282.28260869565219</v>
      </c>
      <c r="J439" s="15">
        <v>282.28260869565219</v>
      </c>
      <c r="K439" s="15"/>
      <c r="L439" s="9"/>
      <c r="M439" s="9">
        <v>0</v>
      </c>
      <c r="N439" s="11" t="s">
        <v>3396</v>
      </c>
      <c r="O439" s="12">
        <v>46223</v>
      </c>
      <c r="P439" s="11" t="s">
        <v>3420</v>
      </c>
      <c r="Q439" s="11" t="s">
        <v>3952</v>
      </c>
      <c r="R439" s="11" t="s">
        <v>3952</v>
      </c>
      <c r="S439" s="11" t="s">
        <v>4212</v>
      </c>
      <c r="T439" s="9">
        <v>139016</v>
      </c>
      <c r="U439" s="9"/>
      <c r="V439" s="9"/>
      <c r="W439" s="11" t="s">
        <v>2464</v>
      </c>
      <c r="X439" s="11" t="s">
        <v>3108</v>
      </c>
      <c r="Y439" s="11" t="s">
        <v>3958</v>
      </c>
      <c r="Z439" s="11" t="s">
        <v>2079</v>
      </c>
      <c r="AA439" s="9">
        <v>0</v>
      </c>
      <c r="AB439" s="9">
        <v>3</v>
      </c>
      <c r="AC439" s="11"/>
      <c r="AD439" s="11" t="s">
        <v>2440</v>
      </c>
      <c r="AE439" s="11" t="s">
        <v>2462</v>
      </c>
      <c r="AF439" s="11" t="s">
        <v>2510</v>
      </c>
      <c r="AG439" s="11" t="s">
        <v>2599</v>
      </c>
      <c r="AH439" s="11" t="s">
        <v>2607</v>
      </c>
      <c r="AI439" s="11"/>
      <c r="AJ439" s="9">
        <v>35</v>
      </c>
      <c r="AK439" s="11" t="s">
        <v>2079</v>
      </c>
      <c r="AL439" s="11" t="s">
        <v>3107</v>
      </c>
      <c r="AM439" s="11"/>
      <c r="AN439" s="11" t="s">
        <v>3222</v>
      </c>
      <c r="AO439" s="11" t="s">
        <v>3222</v>
      </c>
      <c r="AP439" s="11" t="s">
        <v>3400</v>
      </c>
      <c r="AQ439" s="12">
        <v>46223</v>
      </c>
      <c r="AR439" s="11" t="s">
        <v>3416</v>
      </c>
      <c r="AS439" s="11" t="s">
        <v>3756</v>
      </c>
      <c r="AT439" s="11" t="s">
        <v>3933</v>
      </c>
      <c r="AU439" s="11" t="s">
        <v>3934</v>
      </c>
      <c r="AV439" s="11" t="s">
        <v>3943</v>
      </c>
      <c r="AW439" s="11" t="s">
        <v>2510</v>
      </c>
      <c r="AX439" s="11" t="s">
        <v>2599</v>
      </c>
      <c r="AY439" s="11" t="s">
        <v>3948</v>
      </c>
      <c r="AZ439" s="11"/>
      <c r="BA439" s="11"/>
      <c r="BB439" s="11"/>
      <c r="BC439" s="9">
        <v>27729</v>
      </c>
      <c r="BD439" s="11" t="s">
        <v>3943</v>
      </c>
      <c r="BE439" s="9">
        <v>820</v>
      </c>
      <c r="BF439" s="9">
        <v>3</v>
      </c>
      <c r="BG439" s="11" t="s">
        <v>3407</v>
      </c>
    </row>
    <row r="440" spans="1:59">
      <c r="A440" s="9">
        <v>135863</v>
      </c>
      <c r="B440" s="11" t="s">
        <v>4064</v>
      </c>
      <c r="C440" s="11" t="s">
        <v>4492</v>
      </c>
      <c r="D440" s="11" t="s">
        <v>1051</v>
      </c>
      <c r="E440" s="15">
        <v>35</v>
      </c>
      <c r="F440" s="11" t="s">
        <v>4235</v>
      </c>
      <c r="G440" s="9">
        <v>186000</v>
      </c>
      <c r="H440" s="15">
        <f t="shared" si="13"/>
        <v>40.434782608695649</v>
      </c>
      <c r="I440" s="15">
        <f t="shared" si="14"/>
        <v>1415.2173913043478</v>
      </c>
      <c r="J440" s="15">
        <v>1415.2173913043478</v>
      </c>
      <c r="K440" s="15"/>
      <c r="L440" s="9"/>
      <c r="M440" s="9">
        <v>0</v>
      </c>
      <c r="N440" s="11" t="s">
        <v>3396</v>
      </c>
      <c r="O440" s="12">
        <v>46223</v>
      </c>
      <c r="P440" s="11" t="s">
        <v>3420</v>
      </c>
      <c r="Q440" s="11" t="s">
        <v>3952</v>
      </c>
      <c r="R440" s="11" t="s">
        <v>3952</v>
      </c>
      <c r="S440" s="11" t="s">
        <v>4212</v>
      </c>
      <c r="T440" s="9">
        <v>139016</v>
      </c>
      <c r="U440" s="9"/>
      <c r="V440" s="9"/>
      <c r="W440" s="11" t="s">
        <v>2464</v>
      </c>
      <c r="X440" s="11" t="s">
        <v>3108</v>
      </c>
      <c r="Y440" s="11" t="s">
        <v>3958</v>
      </c>
      <c r="Z440" s="11" t="s">
        <v>2078</v>
      </c>
      <c r="AA440" s="9">
        <v>0</v>
      </c>
      <c r="AB440" s="9">
        <v>2</v>
      </c>
      <c r="AC440" s="11"/>
      <c r="AD440" s="11" t="s">
        <v>2427</v>
      </c>
      <c r="AE440" s="11" t="s">
        <v>2462</v>
      </c>
      <c r="AF440" s="11" t="s">
        <v>2510</v>
      </c>
      <c r="AG440" s="11" t="s">
        <v>2599</v>
      </c>
      <c r="AH440" s="11" t="s">
        <v>2607</v>
      </c>
      <c r="AI440" s="11"/>
      <c r="AJ440" s="9">
        <v>35</v>
      </c>
      <c r="AK440" s="11" t="s">
        <v>2078</v>
      </c>
      <c r="AL440" s="11" t="s">
        <v>3107</v>
      </c>
      <c r="AM440" s="11"/>
      <c r="AN440" s="11" t="s">
        <v>3222</v>
      </c>
      <c r="AO440" s="11" t="s">
        <v>3222</v>
      </c>
      <c r="AP440" s="11" t="s">
        <v>3400</v>
      </c>
      <c r="AQ440" s="12">
        <v>46223</v>
      </c>
      <c r="AR440" s="11" t="s">
        <v>3416</v>
      </c>
      <c r="AS440" s="11" t="s">
        <v>3756</v>
      </c>
      <c r="AT440" s="11" t="s">
        <v>3933</v>
      </c>
      <c r="AU440" s="11" t="s">
        <v>3934</v>
      </c>
      <c r="AV440" s="11" t="s">
        <v>3943</v>
      </c>
      <c r="AW440" s="11" t="s">
        <v>2510</v>
      </c>
      <c r="AX440" s="11" t="s">
        <v>2599</v>
      </c>
      <c r="AY440" s="11" t="s">
        <v>3948</v>
      </c>
      <c r="AZ440" s="11"/>
      <c r="BA440" s="11"/>
      <c r="BB440" s="11"/>
      <c r="BC440" s="9">
        <v>27728</v>
      </c>
      <c r="BD440" s="11" t="s">
        <v>3943</v>
      </c>
      <c r="BE440" s="9">
        <v>820</v>
      </c>
      <c r="BF440" s="9">
        <v>2</v>
      </c>
      <c r="BG440" s="11" t="s">
        <v>3407</v>
      </c>
    </row>
    <row r="441" spans="1:59">
      <c r="A441" s="9">
        <v>135863</v>
      </c>
      <c r="B441" s="11" t="s">
        <v>4064</v>
      </c>
      <c r="C441" s="11" t="s">
        <v>4491</v>
      </c>
      <c r="D441" s="11" t="s">
        <v>1050</v>
      </c>
      <c r="E441" s="15">
        <v>35</v>
      </c>
      <c r="F441" s="11" t="s">
        <v>4235</v>
      </c>
      <c r="G441" s="9">
        <v>1667000</v>
      </c>
      <c r="H441" s="15">
        <f t="shared" si="13"/>
        <v>362.39130434782606</v>
      </c>
      <c r="I441" s="15">
        <f t="shared" si="14"/>
        <v>12683.695652173912</v>
      </c>
      <c r="J441" s="15">
        <v>12683.695652173912</v>
      </c>
      <c r="K441" s="15"/>
      <c r="L441" s="9"/>
      <c r="M441" s="9">
        <v>0</v>
      </c>
      <c r="N441" s="11" t="s">
        <v>3396</v>
      </c>
      <c r="O441" s="12">
        <v>46223</v>
      </c>
      <c r="P441" s="11" t="s">
        <v>3420</v>
      </c>
      <c r="Q441" s="11" t="s">
        <v>3952</v>
      </c>
      <c r="R441" s="11" t="s">
        <v>3952</v>
      </c>
      <c r="S441" s="11" t="s">
        <v>4212</v>
      </c>
      <c r="T441" s="9">
        <v>139016</v>
      </c>
      <c r="U441" s="9"/>
      <c r="V441" s="9"/>
      <c r="W441" s="11" t="s">
        <v>2464</v>
      </c>
      <c r="X441" s="11" t="s">
        <v>3108</v>
      </c>
      <c r="Y441" s="11" t="s">
        <v>3958</v>
      </c>
      <c r="Z441" s="11" t="s">
        <v>2077</v>
      </c>
      <c r="AA441" s="9">
        <v>0</v>
      </c>
      <c r="AB441" s="9">
        <v>1</v>
      </c>
      <c r="AC441" s="11"/>
      <c r="AD441" s="11" t="s">
        <v>2427</v>
      </c>
      <c r="AE441" s="11" t="s">
        <v>2462</v>
      </c>
      <c r="AF441" s="11" t="s">
        <v>2510</v>
      </c>
      <c r="AG441" s="11" t="s">
        <v>2599</v>
      </c>
      <c r="AH441" s="11" t="s">
        <v>2607</v>
      </c>
      <c r="AI441" s="11"/>
      <c r="AJ441" s="9">
        <v>35</v>
      </c>
      <c r="AK441" s="11" t="s">
        <v>2077</v>
      </c>
      <c r="AL441" s="11" t="s">
        <v>3107</v>
      </c>
      <c r="AM441" s="11"/>
      <c r="AN441" s="11" t="s">
        <v>3222</v>
      </c>
      <c r="AO441" s="11" t="s">
        <v>3222</v>
      </c>
      <c r="AP441" s="11" t="s">
        <v>3400</v>
      </c>
      <c r="AQ441" s="12">
        <v>46223</v>
      </c>
      <c r="AR441" s="11" t="s">
        <v>3416</v>
      </c>
      <c r="AS441" s="11" t="s">
        <v>3756</v>
      </c>
      <c r="AT441" s="11" t="s">
        <v>3933</v>
      </c>
      <c r="AU441" s="11" t="s">
        <v>3934</v>
      </c>
      <c r="AV441" s="11" t="s">
        <v>3943</v>
      </c>
      <c r="AW441" s="11" t="s">
        <v>2510</v>
      </c>
      <c r="AX441" s="11" t="s">
        <v>2599</v>
      </c>
      <c r="AY441" s="11" t="s">
        <v>3948</v>
      </c>
      <c r="AZ441" s="11"/>
      <c r="BA441" s="11"/>
      <c r="BB441" s="11"/>
      <c r="BC441" s="9">
        <v>27727</v>
      </c>
      <c r="BD441" s="11" t="s">
        <v>3943</v>
      </c>
      <c r="BE441" s="9">
        <v>820</v>
      </c>
      <c r="BF441" s="9">
        <v>1</v>
      </c>
      <c r="BG441" s="11" t="s">
        <v>3407</v>
      </c>
    </row>
    <row r="442" spans="1:59">
      <c r="A442" s="9">
        <v>135862</v>
      </c>
      <c r="B442" s="11" t="s">
        <v>4145</v>
      </c>
      <c r="C442" s="11" t="s">
        <v>4270</v>
      </c>
      <c r="D442" s="11" t="s">
        <v>1046</v>
      </c>
      <c r="E442" s="15">
        <v>35</v>
      </c>
      <c r="F442" s="11" t="s">
        <v>4235</v>
      </c>
      <c r="G442" s="9">
        <v>15000</v>
      </c>
      <c r="H442" s="15">
        <f t="shared" si="13"/>
        <v>3.2608695652173911</v>
      </c>
      <c r="I442" s="15">
        <f t="shared" si="14"/>
        <v>114.13043478260869</v>
      </c>
      <c r="J442" s="15">
        <v>114.13043478260869</v>
      </c>
      <c r="K442" s="15"/>
      <c r="L442" s="9"/>
      <c r="M442" s="9">
        <v>0</v>
      </c>
      <c r="N442" s="11" t="s">
        <v>3396</v>
      </c>
      <c r="O442" s="12">
        <v>46223</v>
      </c>
      <c r="P442" s="11" t="s">
        <v>3420</v>
      </c>
      <c r="Q442" s="11" t="s">
        <v>3952</v>
      </c>
      <c r="R442" s="11" t="s">
        <v>3952</v>
      </c>
      <c r="S442" s="11" t="s">
        <v>4212</v>
      </c>
      <c r="T442" s="9">
        <v>138990</v>
      </c>
      <c r="U442" s="9"/>
      <c r="V442" s="9"/>
      <c r="W442" s="11" t="s">
        <v>2464</v>
      </c>
      <c r="X442" s="11" t="s">
        <v>3108</v>
      </c>
      <c r="Y442" s="11" t="s">
        <v>3958</v>
      </c>
      <c r="Z442" s="11" t="s">
        <v>2075</v>
      </c>
      <c r="AA442" s="9">
        <v>0</v>
      </c>
      <c r="AB442" s="9">
        <v>1</v>
      </c>
      <c r="AC442" s="11"/>
      <c r="AD442" s="11" t="s">
        <v>2421</v>
      </c>
      <c r="AE442" s="11" t="s">
        <v>2462</v>
      </c>
      <c r="AF442" s="11" t="s">
        <v>2493</v>
      </c>
      <c r="AG442" s="11" t="s">
        <v>2594</v>
      </c>
      <c r="AH442" s="11" t="s">
        <v>2607</v>
      </c>
      <c r="AI442" s="11"/>
      <c r="AJ442" s="9">
        <v>35</v>
      </c>
      <c r="AK442" s="11" t="s">
        <v>2075</v>
      </c>
      <c r="AL442" s="11" t="s">
        <v>3107</v>
      </c>
      <c r="AM442" s="11"/>
      <c r="AN442" s="11" t="s">
        <v>3221</v>
      </c>
      <c r="AO442" s="11" t="s">
        <v>3221</v>
      </c>
      <c r="AP442" s="11"/>
      <c r="AQ442" s="12">
        <v>46223</v>
      </c>
      <c r="AR442" s="11" t="s">
        <v>3416</v>
      </c>
      <c r="AS442" s="11" t="s">
        <v>3755</v>
      </c>
      <c r="AT442" s="11" t="s">
        <v>3933</v>
      </c>
      <c r="AU442" s="11" t="s">
        <v>3933</v>
      </c>
      <c r="AV442" s="11" t="s">
        <v>3939</v>
      </c>
      <c r="AW442" s="11" t="s">
        <v>2493</v>
      </c>
      <c r="AX442" s="11" t="s">
        <v>2594</v>
      </c>
      <c r="AY442" s="11" t="s">
        <v>3948</v>
      </c>
      <c r="AZ442" s="11"/>
      <c r="BA442" s="11"/>
      <c r="BB442" s="11"/>
      <c r="BC442" s="9">
        <v>1265</v>
      </c>
      <c r="BD442" s="11" t="s">
        <v>3939</v>
      </c>
      <c r="BE442" s="9">
        <v>2727</v>
      </c>
      <c r="BF442" s="9">
        <v>1</v>
      </c>
      <c r="BG442" s="11" t="s">
        <v>3407</v>
      </c>
    </row>
    <row r="443" spans="1:59">
      <c r="A443" s="9">
        <v>135862</v>
      </c>
      <c r="B443" s="11" t="s">
        <v>4145</v>
      </c>
      <c r="C443" s="11" t="s">
        <v>4270</v>
      </c>
      <c r="D443" s="11" t="s">
        <v>1047</v>
      </c>
      <c r="E443" s="15">
        <v>48</v>
      </c>
      <c r="F443" s="11" t="s">
        <v>4235</v>
      </c>
      <c r="G443" s="9">
        <v>15000</v>
      </c>
      <c r="H443" s="15">
        <f t="shared" si="13"/>
        <v>3.2608695652173911</v>
      </c>
      <c r="I443" s="15">
        <f t="shared" si="14"/>
        <v>156.52173913043478</v>
      </c>
      <c r="J443" s="15">
        <v>156.52173913043478</v>
      </c>
      <c r="K443" s="15"/>
      <c r="L443" s="9"/>
      <c r="M443" s="9">
        <v>0</v>
      </c>
      <c r="N443" s="11" t="s">
        <v>3396</v>
      </c>
      <c r="O443" s="12">
        <v>46223</v>
      </c>
      <c r="P443" s="11" t="s">
        <v>3420</v>
      </c>
      <c r="Q443" s="11" t="s">
        <v>3952</v>
      </c>
      <c r="R443" s="11" t="s">
        <v>3952</v>
      </c>
      <c r="S443" s="11" t="s">
        <v>4212</v>
      </c>
      <c r="T443" s="9">
        <v>138990</v>
      </c>
      <c r="U443" s="9"/>
      <c r="V443" s="9"/>
      <c r="W443" s="11" t="s">
        <v>2464</v>
      </c>
      <c r="X443" s="11" t="s">
        <v>3108</v>
      </c>
      <c r="Y443" s="11" t="s">
        <v>3958</v>
      </c>
      <c r="Z443" s="11" t="s">
        <v>2076</v>
      </c>
      <c r="AA443" s="9">
        <v>0</v>
      </c>
      <c r="AB443" s="9">
        <v>2</v>
      </c>
      <c r="AC443" s="11"/>
      <c r="AD443" s="11" t="s">
        <v>2421</v>
      </c>
      <c r="AE443" s="11" t="s">
        <v>2462</v>
      </c>
      <c r="AF443" s="11" t="s">
        <v>2493</v>
      </c>
      <c r="AG443" s="11" t="s">
        <v>2594</v>
      </c>
      <c r="AH443" s="11" t="s">
        <v>2607</v>
      </c>
      <c r="AI443" s="11"/>
      <c r="AJ443" s="9">
        <v>48</v>
      </c>
      <c r="AK443" s="11" t="s">
        <v>2076</v>
      </c>
      <c r="AL443" s="11" t="s">
        <v>3107</v>
      </c>
      <c r="AM443" s="11"/>
      <c r="AN443" s="11" t="s">
        <v>3221</v>
      </c>
      <c r="AO443" s="11" t="s">
        <v>3221</v>
      </c>
      <c r="AP443" s="11"/>
      <c r="AQ443" s="12">
        <v>46223</v>
      </c>
      <c r="AR443" s="11" t="s">
        <v>3416</v>
      </c>
      <c r="AS443" s="11" t="s">
        <v>3755</v>
      </c>
      <c r="AT443" s="11" t="s">
        <v>3933</v>
      </c>
      <c r="AU443" s="11" t="s">
        <v>3933</v>
      </c>
      <c r="AV443" s="11" t="s">
        <v>3939</v>
      </c>
      <c r="AW443" s="11" t="s">
        <v>2493</v>
      </c>
      <c r="AX443" s="11" t="s">
        <v>2594</v>
      </c>
      <c r="AY443" s="11" t="s">
        <v>3948</v>
      </c>
      <c r="AZ443" s="11"/>
      <c r="BA443" s="11"/>
      <c r="BB443" s="11"/>
      <c r="BC443" s="9">
        <v>1265</v>
      </c>
      <c r="BD443" s="11" t="s">
        <v>3939</v>
      </c>
      <c r="BE443" s="9">
        <v>2727</v>
      </c>
      <c r="BF443" s="9">
        <v>2</v>
      </c>
      <c r="BG443" s="11" t="s">
        <v>3407</v>
      </c>
    </row>
    <row r="444" spans="1:59">
      <c r="A444" s="9">
        <v>135862</v>
      </c>
      <c r="B444" s="11" t="s">
        <v>4145</v>
      </c>
      <c r="C444" s="11" t="s">
        <v>4270</v>
      </c>
      <c r="D444" s="11" t="s">
        <v>1048</v>
      </c>
      <c r="E444" s="15">
        <v>48</v>
      </c>
      <c r="F444" s="11" t="s">
        <v>4235</v>
      </c>
      <c r="G444" s="9">
        <v>15000</v>
      </c>
      <c r="H444" s="15">
        <f t="shared" si="13"/>
        <v>3.2608695652173911</v>
      </c>
      <c r="I444" s="15">
        <f t="shared" si="14"/>
        <v>156.52173913043478</v>
      </c>
      <c r="J444" s="15">
        <v>156.52173913043478</v>
      </c>
      <c r="K444" s="15"/>
      <c r="L444" s="9"/>
      <c r="M444" s="9">
        <v>0</v>
      </c>
      <c r="N444" s="11" t="s">
        <v>3396</v>
      </c>
      <c r="O444" s="12">
        <v>46223</v>
      </c>
      <c r="P444" s="11" t="s">
        <v>3420</v>
      </c>
      <c r="Q444" s="11" t="s">
        <v>3952</v>
      </c>
      <c r="R444" s="11" t="s">
        <v>3952</v>
      </c>
      <c r="S444" s="11" t="s">
        <v>4212</v>
      </c>
      <c r="T444" s="9">
        <v>138990</v>
      </c>
      <c r="U444" s="9"/>
      <c r="V444" s="9"/>
      <c r="W444" s="11" t="s">
        <v>2464</v>
      </c>
      <c r="X444" s="11" t="s">
        <v>3108</v>
      </c>
      <c r="Y444" s="11" t="s">
        <v>3958</v>
      </c>
      <c r="Z444" s="11" t="s">
        <v>2076</v>
      </c>
      <c r="AA444" s="9">
        <v>0</v>
      </c>
      <c r="AB444" s="9">
        <v>3</v>
      </c>
      <c r="AC444" s="11"/>
      <c r="AD444" s="11" t="s">
        <v>2421</v>
      </c>
      <c r="AE444" s="11" t="s">
        <v>2462</v>
      </c>
      <c r="AF444" s="11" t="s">
        <v>2493</v>
      </c>
      <c r="AG444" s="11" t="s">
        <v>2594</v>
      </c>
      <c r="AH444" s="11" t="s">
        <v>2607</v>
      </c>
      <c r="AI444" s="11"/>
      <c r="AJ444" s="9">
        <v>48</v>
      </c>
      <c r="AK444" s="11" t="s">
        <v>2076</v>
      </c>
      <c r="AL444" s="11" t="s">
        <v>3107</v>
      </c>
      <c r="AM444" s="11"/>
      <c r="AN444" s="11" t="s">
        <v>3221</v>
      </c>
      <c r="AO444" s="11" t="s">
        <v>3221</v>
      </c>
      <c r="AP444" s="11"/>
      <c r="AQ444" s="12">
        <v>46223</v>
      </c>
      <c r="AR444" s="11" t="s">
        <v>3416</v>
      </c>
      <c r="AS444" s="11" t="s">
        <v>3755</v>
      </c>
      <c r="AT444" s="11" t="s">
        <v>3933</v>
      </c>
      <c r="AU444" s="11" t="s">
        <v>3933</v>
      </c>
      <c r="AV444" s="11" t="s">
        <v>3939</v>
      </c>
      <c r="AW444" s="11" t="s">
        <v>2493</v>
      </c>
      <c r="AX444" s="11" t="s">
        <v>2594</v>
      </c>
      <c r="AY444" s="11" t="s">
        <v>3948</v>
      </c>
      <c r="AZ444" s="11"/>
      <c r="BA444" s="11"/>
      <c r="BB444" s="11"/>
      <c r="BC444" s="9">
        <v>1265</v>
      </c>
      <c r="BD444" s="11" t="s">
        <v>3939</v>
      </c>
      <c r="BE444" s="9">
        <v>2727</v>
      </c>
      <c r="BF444" s="9">
        <v>3</v>
      </c>
      <c r="BG444" s="11" t="s">
        <v>3407</v>
      </c>
    </row>
    <row r="445" spans="1:59">
      <c r="A445" s="9">
        <v>135862</v>
      </c>
      <c r="B445" s="11" t="s">
        <v>4145</v>
      </c>
      <c r="C445" s="11" t="s">
        <v>4270</v>
      </c>
      <c r="D445" s="11" t="s">
        <v>1049</v>
      </c>
      <c r="E445" s="15">
        <v>48</v>
      </c>
      <c r="F445" s="11" t="s">
        <v>4235</v>
      </c>
      <c r="G445" s="9">
        <v>15000</v>
      </c>
      <c r="H445" s="15">
        <f t="shared" si="13"/>
        <v>3.2608695652173911</v>
      </c>
      <c r="I445" s="15">
        <f t="shared" si="14"/>
        <v>156.52173913043478</v>
      </c>
      <c r="J445" s="15">
        <v>156.52173913043478</v>
      </c>
      <c r="K445" s="15"/>
      <c r="L445" s="9"/>
      <c r="M445" s="9">
        <v>0</v>
      </c>
      <c r="N445" s="11" t="s">
        <v>3396</v>
      </c>
      <c r="O445" s="12">
        <v>46223</v>
      </c>
      <c r="P445" s="11" t="s">
        <v>3420</v>
      </c>
      <c r="Q445" s="11" t="s">
        <v>3952</v>
      </c>
      <c r="R445" s="11" t="s">
        <v>3952</v>
      </c>
      <c r="S445" s="11" t="s">
        <v>4212</v>
      </c>
      <c r="T445" s="9">
        <v>138990</v>
      </c>
      <c r="U445" s="9"/>
      <c r="V445" s="9"/>
      <c r="W445" s="11" t="s">
        <v>2464</v>
      </c>
      <c r="X445" s="11" t="s">
        <v>3108</v>
      </c>
      <c r="Y445" s="11" t="s">
        <v>3958</v>
      </c>
      <c r="Z445" s="11" t="s">
        <v>2076</v>
      </c>
      <c r="AA445" s="9">
        <v>0</v>
      </c>
      <c r="AB445" s="9">
        <v>4</v>
      </c>
      <c r="AC445" s="11"/>
      <c r="AD445" s="11" t="s">
        <v>2421</v>
      </c>
      <c r="AE445" s="11" t="s">
        <v>2462</v>
      </c>
      <c r="AF445" s="11" t="s">
        <v>2493</v>
      </c>
      <c r="AG445" s="11" t="s">
        <v>2594</v>
      </c>
      <c r="AH445" s="11" t="s">
        <v>2607</v>
      </c>
      <c r="AI445" s="11"/>
      <c r="AJ445" s="9">
        <v>48</v>
      </c>
      <c r="AK445" s="11" t="s">
        <v>2076</v>
      </c>
      <c r="AL445" s="11" t="s">
        <v>3107</v>
      </c>
      <c r="AM445" s="11"/>
      <c r="AN445" s="11" t="s">
        <v>3221</v>
      </c>
      <c r="AO445" s="11" t="s">
        <v>3221</v>
      </c>
      <c r="AP445" s="11"/>
      <c r="AQ445" s="12">
        <v>46223</v>
      </c>
      <c r="AR445" s="11" t="s">
        <v>3416</v>
      </c>
      <c r="AS445" s="11" t="s">
        <v>3755</v>
      </c>
      <c r="AT445" s="11" t="s">
        <v>3933</v>
      </c>
      <c r="AU445" s="11" t="s">
        <v>3933</v>
      </c>
      <c r="AV445" s="11" t="s">
        <v>3939</v>
      </c>
      <c r="AW445" s="11" t="s">
        <v>2493</v>
      </c>
      <c r="AX445" s="11" t="s">
        <v>2594</v>
      </c>
      <c r="AY445" s="11" t="s">
        <v>3948</v>
      </c>
      <c r="AZ445" s="11"/>
      <c r="BA445" s="11"/>
      <c r="BB445" s="11"/>
      <c r="BC445" s="9">
        <v>1265</v>
      </c>
      <c r="BD445" s="11" t="s">
        <v>3939</v>
      </c>
      <c r="BE445" s="9">
        <v>2727</v>
      </c>
      <c r="BF445" s="9">
        <v>4</v>
      </c>
      <c r="BG445" s="11" t="s">
        <v>3407</v>
      </c>
    </row>
    <row r="446" spans="1:59">
      <c r="A446" s="9">
        <v>135861</v>
      </c>
      <c r="B446" s="11" t="s">
        <v>4144</v>
      </c>
      <c r="C446" s="11" t="s">
        <v>4244</v>
      </c>
      <c r="D446" s="11" t="s">
        <v>1045</v>
      </c>
      <c r="E446" s="15">
        <v>1</v>
      </c>
      <c r="F446" s="11" t="s">
        <v>4235</v>
      </c>
      <c r="G446" s="9">
        <v>4900000</v>
      </c>
      <c r="H446" s="15">
        <f t="shared" si="13"/>
        <v>1065.2173913043478</v>
      </c>
      <c r="I446" s="15">
        <f t="shared" si="14"/>
        <v>1065.2173913043478</v>
      </c>
      <c r="J446" s="15">
        <v>1065.2173913043478</v>
      </c>
      <c r="K446" s="15"/>
      <c r="L446" s="9"/>
      <c r="M446" s="9">
        <v>0</v>
      </c>
      <c r="N446" s="11" t="s">
        <v>3396</v>
      </c>
      <c r="O446" s="12">
        <v>46223</v>
      </c>
      <c r="P446" s="11" t="s">
        <v>3420</v>
      </c>
      <c r="Q446" s="11" t="s">
        <v>3952</v>
      </c>
      <c r="R446" s="11" t="s">
        <v>3952</v>
      </c>
      <c r="S446" s="11" t="s">
        <v>4212</v>
      </c>
      <c r="T446" s="9">
        <v>138958</v>
      </c>
      <c r="U446" s="9"/>
      <c r="V446" s="9"/>
      <c r="W446" s="11" t="s">
        <v>2464</v>
      </c>
      <c r="X446" s="11" t="s">
        <v>3108</v>
      </c>
      <c r="Y446" s="11" t="s">
        <v>3958</v>
      </c>
      <c r="Z446" s="11" t="s">
        <v>2074</v>
      </c>
      <c r="AA446" s="9">
        <v>0</v>
      </c>
      <c r="AB446" s="9">
        <v>1</v>
      </c>
      <c r="AC446" s="11"/>
      <c r="AD446" s="11" t="s">
        <v>2405</v>
      </c>
      <c r="AE446" s="11" t="s">
        <v>2462</v>
      </c>
      <c r="AF446" s="11" t="s">
        <v>2512</v>
      </c>
      <c r="AG446" s="11" t="s">
        <v>2587</v>
      </c>
      <c r="AH446" s="11" t="s">
        <v>2607</v>
      </c>
      <c r="AI446" s="11"/>
      <c r="AJ446" s="9">
        <v>1</v>
      </c>
      <c r="AK446" s="11" t="s">
        <v>2074</v>
      </c>
      <c r="AL446" s="11" t="s">
        <v>3107</v>
      </c>
      <c r="AM446" s="11"/>
      <c r="AN446" s="11" t="s">
        <v>2074</v>
      </c>
      <c r="AO446" s="11" t="s">
        <v>2074</v>
      </c>
      <c r="AP446" s="11" t="s">
        <v>3400</v>
      </c>
      <c r="AQ446" s="12">
        <v>46223</v>
      </c>
      <c r="AR446" s="11" t="s">
        <v>3416</v>
      </c>
      <c r="AS446" s="11" t="s">
        <v>3754</v>
      </c>
      <c r="AT446" s="11" t="s">
        <v>3933</v>
      </c>
      <c r="AU446" s="11" t="s">
        <v>3933</v>
      </c>
      <c r="AV446" s="11" t="s">
        <v>3939</v>
      </c>
      <c r="AW446" s="11" t="s">
        <v>2512</v>
      </c>
      <c r="AX446" s="11" t="s">
        <v>2587</v>
      </c>
      <c r="AY446" s="11" t="s">
        <v>3948</v>
      </c>
      <c r="AZ446" s="11"/>
      <c r="BA446" s="11"/>
      <c r="BB446" s="11"/>
      <c r="BC446" s="9">
        <v>14862</v>
      </c>
      <c r="BD446" s="11" t="s">
        <v>3939</v>
      </c>
      <c r="BE446" s="9">
        <v>5267</v>
      </c>
      <c r="BF446" s="9">
        <v>1</v>
      </c>
      <c r="BG446" s="11" t="s">
        <v>3416</v>
      </c>
    </row>
    <row r="447" spans="1:59">
      <c r="A447" s="9">
        <v>135860</v>
      </c>
      <c r="B447" s="11" t="s">
        <v>4143</v>
      </c>
      <c r="C447" s="11" t="s">
        <v>4244</v>
      </c>
      <c r="D447" s="11" t="s">
        <v>1044</v>
      </c>
      <c r="E447" s="15">
        <v>1</v>
      </c>
      <c r="F447" s="11" t="s">
        <v>4235</v>
      </c>
      <c r="G447" s="9">
        <v>2500000</v>
      </c>
      <c r="H447" s="15">
        <f t="shared" si="13"/>
        <v>543.47826086956525</v>
      </c>
      <c r="I447" s="15">
        <f t="shared" si="14"/>
        <v>543.47826086956525</v>
      </c>
      <c r="J447" s="15">
        <v>543.47826086956525</v>
      </c>
      <c r="K447" s="15"/>
      <c r="L447" s="9"/>
      <c r="M447" s="9">
        <v>0</v>
      </c>
      <c r="N447" s="11" t="s">
        <v>3396</v>
      </c>
      <c r="O447" s="12">
        <v>46223</v>
      </c>
      <c r="P447" s="11" t="s">
        <v>3420</v>
      </c>
      <c r="Q447" s="11" t="s">
        <v>3952</v>
      </c>
      <c r="R447" s="11" t="s">
        <v>3952</v>
      </c>
      <c r="S447" s="11" t="s">
        <v>4212</v>
      </c>
      <c r="T447" s="9">
        <v>138959</v>
      </c>
      <c r="U447" s="9"/>
      <c r="V447" s="9"/>
      <c r="W447" s="11" t="s">
        <v>2464</v>
      </c>
      <c r="X447" s="11" t="s">
        <v>3108</v>
      </c>
      <c r="Y447" s="11" t="s">
        <v>3958</v>
      </c>
      <c r="Z447" s="11" t="s">
        <v>1860</v>
      </c>
      <c r="AA447" s="9">
        <v>0</v>
      </c>
      <c r="AB447" s="9">
        <v>1</v>
      </c>
      <c r="AC447" s="11"/>
      <c r="AD447" s="11" t="s">
        <v>2405</v>
      </c>
      <c r="AE447" s="11" t="s">
        <v>2462</v>
      </c>
      <c r="AF447" s="11" t="s">
        <v>2512</v>
      </c>
      <c r="AG447" s="11" t="s">
        <v>2587</v>
      </c>
      <c r="AH447" s="11" t="s">
        <v>2607</v>
      </c>
      <c r="AI447" s="11"/>
      <c r="AJ447" s="9">
        <v>1</v>
      </c>
      <c r="AK447" s="11" t="s">
        <v>1860</v>
      </c>
      <c r="AL447" s="11" t="s">
        <v>3107</v>
      </c>
      <c r="AM447" s="11"/>
      <c r="AN447" s="11" t="s">
        <v>1860</v>
      </c>
      <c r="AO447" s="11" t="s">
        <v>1860</v>
      </c>
      <c r="AP447" s="11" t="s">
        <v>3400</v>
      </c>
      <c r="AQ447" s="12">
        <v>46223</v>
      </c>
      <c r="AR447" s="11" t="s">
        <v>3416</v>
      </c>
      <c r="AS447" s="11" t="s">
        <v>3753</v>
      </c>
      <c r="AT447" s="11" t="s">
        <v>3933</v>
      </c>
      <c r="AU447" s="11" t="s">
        <v>3933</v>
      </c>
      <c r="AV447" s="11" t="s">
        <v>3939</v>
      </c>
      <c r="AW447" s="11" t="s">
        <v>2512</v>
      </c>
      <c r="AX447" s="11" t="s">
        <v>2587</v>
      </c>
      <c r="AY447" s="11" t="s">
        <v>3948</v>
      </c>
      <c r="AZ447" s="11"/>
      <c r="BA447" s="11"/>
      <c r="BB447" s="11"/>
      <c r="BC447" s="9">
        <v>14862</v>
      </c>
      <c r="BD447" s="11" t="s">
        <v>3939</v>
      </c>
      <c r="BE447" s="9">
        <v>5387</v>
      </c>
      <c r="BF447" s="9">
        <v>1</v>
      </c>
      <c r="BG447" s="11" t="s">
        <v>3405</v>
      </c>
    </row>
    <row r="448" spans="1:59">
      <c r="A448" s="9">
        <v>135859</v>
      </c>
      <c r="B448" s="11" t="s">
        <v>3968</v>
      </c>
      <c r="C448" s="11" t="s">
        <v>4267</v>
      </c>
      <c r="D448" s="11" t="s">
        <v>1043</v>
      </c>
      <c r="E448" s="15">
        <v>50</v>
      </c>
      <c r="F448" s="11" t="s">
        <v>4235</v>
      </c>
      <c r="G448" s="9">
        <v>25000</v>
      </c>
      <c r="H448" s="15">
        <f t="shared" si="13"/>
        <v>5.4347826086956523</v>
      </c>
      <c r="I448" s="15">
        <f t="shared" si="14"/>
        <v>271.73913043478262</v>
      </c>
      <c r="J448" s="15">
        <v>271.73913043478262</v>
      </c>
      <c r="K448" s="15"/>
      <c r="L448" s="9"/>
      <c r="M448" s="9">
        <v>0</v>
      </c>
      <c r="N448" s="11" t="s">
        <v>3396</v>
      </c>
      <c r="O448" s="12">
        <v>46223</v>
      </c>
      <c r="P448" s="11" t="s">
        <v>3420</v>
      </c>
      <c r="Q448" s="11" t="s">
        <v>3952</v>
      </c>
      <c r="R448" s="11" t="s">
        <v>3952</v>
      </c>
      <c r="S448" s="11" t="s">
        <v>4212</v>
      </c>
      <c r="T448" s="9">
        <v>138969</v>
      </c>
      <c r="U448" s="9"/>
      <c r="V448" s="9"/>
      <c r="W448" s="11" t="s">
        <v>2464</v>
      </c>
      <c r="X448" s="11" t="s">
        <v>3108</v>
      </c>
      <c r="Y448" s="11" t="s">
        <v>3958</v>
      </c>
      <c r="Z448" s="11" t="s">
        <v>1497</v>
      </c>
      <c r="AA448" s="9">
        <v>20</v>
      </c>
      <c r="AB448" s="9">
        <v>1</v>
      </c>
      <c r="AC448" s="11"/>
      <c r="AD448" s="11" t="s">
        <v>2418</v>
      </c>
      <c r="AE448" s="11" t="s">
        <v>2462</v>
      </c>
      <c r="AF448" s="11" t="s">
        <v>2473</v>
      </c>
      <c r="AG448" s="11" t="s">
        <v>2587</v>
      </c>
      <c r="AH448" s="11" t="s">
        <v>2607</v>
      </c>
      <c r="AI448" s="11"/>
      <c r="AJ448" s="9">
        <v>50</v>
      </c>
      <c r="AK448" s="11" t="s">
        <v>2089</v>
      </c>
      <c r="AL448" s="11" t="s">
        <v>3107</v>
      </c>
      <c r="AM448" s="11"/>
      <c r="AN448" s="11" t="s">
        <v>2089</v>
      </c>
      <c r="AO448" s="11" t="s">
        <v>1497</v>
      </c>
      <c r="AP448" s="11" t="s">
        <v>3400</v>
      </c>
      <c r="AQ448" s="12">
        <v>46223</v>
      </c>
      <c r="AR448" s="11" t="s">
        <v>3416</v>
      </c>
      <c r="AS448" s="11" t="s">
        <v>3752</v>
      </c>
      <c r="AT448" s="11" t="s">
        <v>3933</v>
      </c>
      <c r="AU448" s="11" t="s">
        <v>3933</v>
      </c>
      <c r="AV448" s="11" t="s">
        <v>3939</v>
      </c>
      <c r="AW448" s="11" t="s">
        <v>2473</v>
      </c>
      <c r="AX448" s="11" t="s">
        <v>2587</v>
      </c>
      <c r="AY448" s="11" t="s">
        <v>3948</v>
      </c>
      <c r="AZ448" s="11"/>
      <c r="BA448" s="11"/>
      <c r="BB448" s="11"/>
      <c r="BC448" s="9">
        <v>12682</v>
      </c>
      <c r="BD448" s="11" t="s">
        <v>3939</v>
      </c>
      <c r="BE448" s="9">
        <v>119</v>
      </c>
      <c r="BF448" s="9">
        <v>1</v>
      </c>
      <c r="BG448" s="11" t="s">
        <v>3405</v>
      </c>
    </row>
    <row r="449" spans="1:59">
      <c r="A449" s="9">
        <v>135858</v>
      </c>
      <c r="B449" s="11" t="s">
        <v>4142</v>
      </c>
      <c r="C449" s="11" t="s">
        <v>4244</v>
      </c>
      <c r="D449" s="11" t="s">
        <v>1042</v>
      </c>
      <c r="E449" s="15">
        <v>1</v>
      </c>
      <c r="F449" s="11" t="s">
        <v>4235</v>
      </c>
      <c r="G449" s="9">
        <v>4310000</v>
      </c>
      <c r="H449" s="15">
        <f t="shared" si="13"/>
        <v>936.95652173913038</v>
      </c>
      <c r="I449" s="15">
        <f t="shared" si="14"/>
        <v>936.95652173913038</v>
      </c>
      <c r="J449" s="15">
        <v>936.95652173913038</v>
      </c>
      <c r="K449" s="15"/>
      <c r="L449" s="9"/>
      <c r="M449" s="9">
        <v>0</v>
      </c>
      <c r="N449" s="11" t="s">
        <v>3396</v>
      </c>
      <c r="O449" s="12">
        <v>46223</v>
      </c>
      <c r="P449" s="11" t="s">
        <v>3420</v>
      </c>
      <c r="Q449" s="11" t="s">
        <v>3952</v>
      </c>
      <c r="R449" s="11" t="s">
        <v>3952</v>
      </c>
      <c r="S449" s="11" t="s">
        <v>4212</v>
      </c>
      <c r="T449" s="9">
        <v>138971</v>
      </c>
      <c r="U449" s="9"/>
      <c r="V449" s="9"/>
      <c r="W449" s="11" t="s">
        <v>2464</v>
      </c>
      <c r="X449" s="11" t="s">
        <v>3108</v>
      </c>
      <c r="Y449" s="11" t="s">
        <v>3958</v>
      </c>
      <c r="Z449" s="11" t="s">
        <v>2073</v>
      </c>
      <c r="AA449" s="9">
        <v>0</v>
      </c>
      <c r="AB449" s="9">
        <v>1</v>
      </c>
      <c r="AC449" s="11"/>
      <c r="AD449" s="11" t="s">
        <v>2405</v>
      </c>
      <c r="AE449" s="11" t="s">
        <v>2462</v>
      </c>
      <c r="AF449" s="11" t="s">
        <v>2539</v>
      </c>
      <c r="AG449" s="11" t="s">
        <v>2587</v>
      </c>
      <c r="AH449" s="11" t="s">
        <v>2607</v>
      </c>
      <c r="AI449" s="11"/>
      <c r="AJ449" s="9">
        <v>1</v>
      </c>
      <c r="AK449" s="11" t="s">
        <v>2073</v>
      </c>
      <c r="AL449" s="11" t="s">
        <v>3107</v>
      </c>
      <c r="AM449" s="11"/>
      <c r="AN449" s="11" t="s">
        <v>2073</v>
      </c>
      <c r="AO449" s="11" t="s">
        <v>2073</v>
      </c>
      <c r="AP449" s="11" t="s">
        <v>3400</v>
      </c>
      <c r="AQ449" s="12">
        <v>46223</v>
      </c>
      <c r="AR449" s="11" t="s">
        <v>3416</v>
      </c>
      <c r="AS449" s="11" t="s">
        <v>3751</v>
      </c>
      <c r="AT449" s="11" t="s">
        <v>3933</v>
      </c>
      <c r="AU449" s="11" t="s">
        <v>3933</v>
      </c>
      <c r="AV449" s="11" t="s">
        <v>3939</v>
      </c>
      <c r="AW449" s="11" t="s">
        <v>2539</v>
      </c>
      <c r="AX449" s="11" t="s">
        <v>2587</v>
      </c>
      <c r="AY449" s="11" t="s">
        <v>3948</v>
      </c>
      <c r="AZ449" s="11"/>
      <c r="BA449" s="11"/>
      <c r="BB449" s="11"/>
      <c r="BC449" s="9">
        <v>14862</v>
      </c>
      <c r="BD449" s="11" t="s">
        <v>3939</v>
      </c>
      <c r="BE449" s="9">
        <v>2436</v>
      </c>
      <c r="BF449" s="9">
        <v>1</v>
      </c>
      <c r="BG449" s="11" t="s">
        <v>3405</v>
      </c>
    </row>
    <row r="450" spans="1:59">
      <c r="A450" s="9">
        <v>135857</v>
      </c>
      <c r="B450" s="11" t="s">
        <v>4050</v>
      </c>
      <c r="C450" s="11" t="s">
        <v>4490</v>
      </c>
      <c r="D450" s="11" t="s">
        <v>1041</v>
      </c>
      <c r="E450" s="15">
        <v>1</v>
      </c>
      <c r="F450" s="11" t="s">
        <v>4235</v>
      </c>
      <c r="G450" s="9">
        <v>261750</v>
      </c>
      <c r="H450" s="15">
        <f t="shared" ref="H450:H513" si="15">IF(N450="USD",G450,IF(N450="MGA",G450/4600,IF(N450="EUR",G450*1.17,IF(N450="GBP",G450*1.35,""))))</f>
        <v>56.902173913043477</v>
      </c>
      <c r="I450" s="15">
        <f t="shared" ref="I450:I513" si="16">H450*E450</f>
        <v>56.902173913043477</v>
      </c>
      <c r="J450" s="15">
        <v>56.902173913043477</v>
      </c>
      <c r="K450" s="15"/>
      <c r="L450" s="9"/>
      <c r="M450" s="9">
        <v>0</v>
      </c>
      <c r="N450" s="11" t="s">
        <v>3396</v>
      </c>
      <c r="O450" s="12">
        <v>46223</v>
      </c>
      <c r="P450" s="11" t="s">
        <v>3420</v>
      </c>
      <c r="Q450" s="11" t="s">
        <v>3952</v>
      </c>
      <c r="R450" s="11" t="s">
        <v>3952</v>
      </c>
      <c r="S450" s="11" t="s">
        <v>4212</v>
      </c>
      <c r="T450" s="9">
        <v>138974</v>
      </c>
      <c r="U450" s="9"/>
      <c r="V450" s="9"/>
      <c r="W450" s="11" t="s">
        <v>2464</v>
      </c>
      <c r="X450" s="11" t="s">
        <v>3108</v>
      </c>
      <c r="Y450" s="11" t="s">
        <v>3958</v>
      </c>
      <c r="Z450" s="11" t="s">
        <v>2072</v>
      </c>
      <c r="AA450" s="9">
        <v>20</v>
      </c>
      <c r="AB450" s="9">
        <v>1</v>
      </c>
      <c r="AC450" s="11"/>
      <c r="AD450" s="11" t="s">
        <v>2445</v>
      </c>
      <c r="AE450" s="11" t="s">
        <v>2462</v>
      </c>
      <c r="AF450" s="11" t="s">
        <v>2486</v>
      </c>
      <c r="AG450" s="11" t="s">
        <v>2591</v>
      </c>
      <c r="AH450" s="11" t="s">
        <v>2607</v>
      </c>
      <c r="AI450" s="11"/>
      <c r="AJ450" s="9">
        <v>1</v>
      </c>
      <c r="AK450" s="11" t="s">
        <v>2900</v>
      </c>
      <c r="AL450" s="11" t="s">
        <v>3107</v>
      </c>
      <c r="AM450" s="11"/>
      <c r="AN450" s="11" t="s">
        <v>2900</v>
      </c>
      <c r="AO450" s="11" t="s">
        <v>2072</v>
      </c>
      <c r="AP450" s="11" t="s">
        <v>3400</v>
      </c>
      <c r="AQ450" s="12">
        <v>46223</v>
      </c>
      <c r="AR450" s="11" t="s">
        <v>3416</v>
      </c>
      <c r="AS450" s="11" t="s">
        <v>3750</v>
      </c>
      <c r="AT450" s="11" t="s">
        <v>3933</v>
      </c>
      <c r="AU450" s="11" t="s">
        <v>3934</v>
      </c>
      <c r="AV450" s="11" t="s">
        <v>3943</v>
      </c>
      <c r="AW450" s="11" t="s">
        <v>2486</v>
      </c>
      <c r="AX450" s="11" t="s">
        <v>2591</v>
      </c>
      <c r="AY450" s="11" t="s">
        <v>3948</v>
      </c>
      <c r="AZ450" s="11"/>
      <c r="BA450" s="11"/>
      <c r="BB450" s="11"/>
      <c r="BC450" s="9">
        <v>15559</v>
      </c>
      <c r="BD450" s="11" t="s">
        <v>3943</v>
      </c>
      <c r="BE450" s="9">
        <v>717</v>
      </c>
      <c r="BF450" s="9">
        <v>1</v>
      </c>
      <c r="BG450" s="11" t="s">
        <v>3405</v>
      </c>
    </row>
    <row r="451" spans="1:59">
      <c r="A451" s="9">
        <v>135856</v>
      </c>
      <c r="B451" s="11" t="s">
        <v>3968</v>
      </c>
      <c r="C451" s="11" t="s">
        <v>4267</v>
      </c>
      <c r="D451" s="11" t="s">
        <v>1040</v>
      </c>
      <c r="E451" s="15">
        <v>50</v>
      </c>
      <c r="F451" s="11" t="s">
        <v>4235</v>
      </c>
      <c r="G451" s="9">
        <v>25000</v>
      </c>
      <c r="H451" s="15">
        <f t="shared" si="15"/>
        <v>5.4347826086956523</v>
      </c>
      <c r="I451" s="15">
        <f t="shared" si="16"/>
        <v>271.73913043478262</v>
      </c>
      <c r="J451" s="15">
        <v>271.73913043478262</v>
      </c>
      <c r="K451" s="15"/>
      <c r="L451" s="9"/>
      <c r="M451" s="9">
        <v>0</v>
      </c>
      <c r="N451" s="11" t="s">
        <v>3396</v>
      </c>
      <c r="O451" s="12">
        <v>46223</v>
      </c>
      <c r="P451" s="11" t="s">
        <v>3420</v>
      </c>
      <c r="Q451" s="11" t="s">
        <v>3952</v>
      </c>
      <c r="R451" s="11" t="s">
        <v>3952</v>
      </c>
      <c r="S451" s="11" t="s">
        <v>4212</v>
      </c>
      <c r="T451" s="9">
        <v>138899</v>
      </c>
      <c r="U451" s="9"/>
      <c r="V451" s="9"/>
      <c r="W451" s="11" t="s">
        <v>2464</v>
      </c>
      <c r="X451" s="11" t="s">
        <v>3108</v>
      </c>
      <c r="Y451" s="11" t="s">
        <v>3958</v>
      </c>
      <c r="Z451" s="11" t="s">
        <v>1497</v>
      </c>
      <c r="AA451" s="9">
        <v>20</v>
      </c>
      <c r="AB451" s="9">
        <v>2</v>
      </c>
      <c r="AC451" s="11"/>
      <c r="AD451" s="11" t="s">
        <v>2418</v>
      </c>
      <c r="AE451" s="11" t="s">
        <v>2462</v>
      </c>
      <c r="AF451" s="11" t="s">
        <v>2473</v>
      </c>
      <c r="AG451" s="11" t="s">
        <v>2587</v>
      </c>
      <c r="AH451" s="11" t="s">
        <v>2607</v>
      </c>
      <c r="AI451" s="11"/>
      <c r="AJ451" s="9">
        <v>50</v>
      </c>
      <c r="AK451" s="11" t="s">
        <v>2089</v>
      </c>
      <c r="AL451" s="11" t="s">
        <v>3107</v>
      </c>
      <c r="AM451" s="11"/>
      <c r="AN451" s="11" t="s">
        <v>3220</v>
      </c>
      <c r="AO451" s="11" t="s">
        <v>2183</v>
      </c>
      <c r="AP451" s="11" t="s">
        <v>3400</v>
      </c>
      <c r="AQ451" s="12">
        <v>46223</v>
      </c>
      <c r="AR451" s="11" t="s">
        <v>3416</v>
      </c>
      <c r="AS451" s="11" t="s">
        <v>3749</v>
      </c>
      <c r="AT451" s="11" t="s">
        <v>3933</v>
      </c>
      <c r="AU451" s="11" t="s">
        <v>3933</v>
      </c>
      <c r="AV451" s="11" t="s">
        <v>3939</v>
      </c>
      <c r="AW451" s="11" t="s">
        <v>2473</v>
      </c>
      <c r="AX451" s="11" t="s">
        <v>2587</v>
      </c>
      <c r="AY451" s="11" t="s">
        <v>3948</v>
      </c>
      <c r="AZ451" s="11"/>
      <c r="BA451" s="11"/>
      <c r="BB451" s="11"/>
      <c r="BC451" s="9">
        <v>12682</v>
      </c>
      <c r="BD451" s="11" t="s">
        <v>3939</v>
      </c>
      <c r="BE451" s="9">
        <v>119</v>
      </c>
      <c r="BF451" s="9">
        <v>2</v>
      </c>
      <c r="BG451" s="11" t="s">
        <v>3409</v>
      </c>
    </row>
    <row r="452" spans="1:59">
      <c r="A452" s="9">
        <v>135856</v>
      </c>
      <c r="B452" s="11" t="s">
        <v>3968</v>
      </c>
      <c r="C452" s="11" t="s">
        <v>4267</v>
      </c>
      <c r="D452" s="11" t="s">
        <v>1039</v>
      </c>
      <c r="E452" s="15">
        <v>50</v>
      </c>
      <c r="F452" s="11" t="s">
        <v>4235</v>
      </c>
      <c r="G452" s="9">
        <v>60000</v>
      </c>
      <c r="H452" s="15">
        <f t="shared" si="15"/>
        <v>13.043478260869565</v>
      </c>
      <c r="I452" s="15">
        <f t="shared" si="16"/>
        <v>652.17391304347825</v>
      </c>
      <c r="J452" s="15">
        <v>652.17391304347825</v>
      </c>
      <c r="K452" s="15"/>
      <c r="L452" s="9"/>
      <c r="M452" s="9">
        <v>0</v>
      </c>
      <c r="N452" s="11" t="s">
        <v>3396</v>
      </c>
      <c r="O452" s="12">
        <v>46223</v>
      </c>
      <c r="P452" s="11" t="s">
        <v>3420</v>
      </c>
      <c r="Q452" s="11" t="s">
        <v>3952</v>
      </c>
      <c r="R452" s="11" t="s">
        <v>3952</v>
      </c>
      <c r="S452" s="11" t="s">
        <v>4212</v>
      </c>
      <c r="T452" s="9">
        <v>138899</v>
      </c>
      <c r="U452" s="9"/>
      <c r="V452" s="9"/>
      <c r="W452" s="11" t="s">
        <v>2464</v>
      </c>
      <c r="X452" s="11" t="s">
        <v>3108</v>
      </c>
      <c r="Y452" s="11" t="s">
        <v>3958</v>
      </c>
      <c r="Z452" s="11" t="s">
        <v>1624</v>
      </c>
      <c r="AA452" s="9">
        <v>20</v>
      </c>
      <c r="AB452" s="9">
        <v>1</v>
      </c>
      <c r="AC452" s="11"/>
      <c r="AD452" s="11" t="s">
        <v>2418</v>
      </c>
      <c r="AE452" s="11" t="s">
        <v>2462</v>
      </c>
      <c r="AF452" s="11" t="s">
        <v>2473</v>
      </c>
      <c r="AG452" s="11" t="s">
        <v>2587</v>
      </c>
      <c r="AH452" s="11" t="s">
        <v>2607</v>
      </c>
      <c r="AI452" s="11"/>
      <c r="AJ452" s="9">
        <v>50</v>
      </c>
      <c r="AK452" s="11" t="s">
        <v>1505</v>
      </c>
      <c r="AL452" s="11" t="s">
        <v>3107</v>
      </c>
      <c r="AM452" s="11"/>
      <c r="AN452" s="11" t="s">
        <v>3220</v>
      </c>
      <c r="AO452" s="11" t="s">
        <v>2183</v>
      </c>
      <c r="AP452" s="11" t="s">
        <v>3400</v>
      </c>
      <c r="AQ452" s="12">
        <v>46223</v>
      </c>
      <c r="AR452" s="11" t="s">
        <v>3416</v>
      </c>
      <c r="AS452" s="11" t="s">
        <v>3749</v>
      </c>
      <c r="AT452" s="11" t="s">
        <v>3933</v>
      </c>
      <c r="AU452" s="11" t="s">
        <v>3933</v>
      </c>
      <c r="AV452" s="11" t="s">
        <v>3939</v>
      </c>
      <c r="AW452" s="11" t="s">
        <v>2473</v>
      </c>
      <c r="AX452" s="11" t="s">
        <v>2587</v>
      </c>
      <c r="AY452" s="11" t="s">
        <v>3948</v>
      </c>
      <c r="AZ452" s="11"/>
      <c r="BA452" s="11"/>
      <c r="BB452" s="11"/>
      <c r="BC452" s="9">
        <v>12682</v>
      </c>
      <c r="BD452" s="11" t="s">
        <v>3939</v>
      </c>
      <c r="BE452" s="9">
        <v>119</v>
      </c>
      <c r="BF452" s="9">
        <v>1</v>
      </c>
      <c r="BG452" s="11" t="s">
        <v>3409</v>
      </c>
    </row>
    <row r="453" spans="1:59">
      <c r="A453" s="9">
        <v>135855</v>
      </c>
      <c r="B453" s="11" t="s">
        <v>4141</v>
      </c>
      <c r="C453" s="11" t="s">
        <v>4290</v>
      </c>
      <c r="D453" s="11" t="s">
        <v>1038</v>
      </c>
      <c r="E453" s="15">
        <v>1</v>
      </c>
      <c r="F453" s="11" t="s">
        <v>4235</v>
      </c>
      <c r="G453" s="9">
        <v>206400</v>
      </c>
      <c r="H453" s="15">
        <f t="shared" si="15"/>
        <v>44.869565217391305</v>
      </c>
      <c r="I453" s="15">
        <f t="shared" si="16"/>
        <v>44.869565217391305</v>
      </c>
      <c r="J453" s="15">
        <v>44.869565217391305</v>
      </c>
      <c r="K453" s="15"/>
      <c r="L453" s="9"/>
      <c r="M453" s="9">
        <v>0</v>
      </c>
      <c r="N453" s="11" t="s">
        <v>3396</v>
      </c>
      <c r="O453" s="12">
        <v>46223</v>
      </c>
      <c r="P453" s="11" t="s">
        <v>3420</v>
      </c>
      <c r="Q453" s="11" t="s">
        <v>3952</v>
      </c>
      <c r="R453" s="11" t="s">
        <v>3952</v>
      </c>
      <c r="S453" s="11" t="s">
        <v>4212</v>
      </c>
      <c r="T453" s="9">
        <v>138938</v>
      </c>
      <c r="U453" s="9"/>
      <c r="V453" s="9"/>
      <c r="W453" s="11" t="s">
        <v>2464</v>
      </c>
      <c r="X453" s="11" t="s">
        <v>3108</v>
      </c>
      <c r="Y453" s="11" t="s">
        <v>3958</v>
      </c>
      <c r="Z453" s="11" t="s">
        <v>2071</v>
      </c>
      <c r="AA453" s="9">
        <v>20</v>
      </c>
      <c r="AB453" s="9">
        <v>1</v>
      </c>
      <c r="AC453" s="11"/>
      <c r="AD453" s="11" t="s">
        <v>2421</v>
      </c>
      <c r="AE453" s="11" t="s">
        <v>2462</v>
      </c>
      <c r="AF453" s="11" t="s">
        <v>2493</v>
      </c>
      <c r="AG453" s="11" t="s">
        <v>2594</v>
      </c>
      <c r="AH453" s="11" t="s">
        <v>2607</v>
      </c>
      <c r="AI453" s="11"/>
      <c r="AJ453" s="9">
        <v>1</v>
      </c>
      <c r="AK453" s="11" t="s">
        <v>2899</v>
      </c>
      <c r="AL453" s="11" t="s">
        <v>3107</v>
      </c>
      <c r="AM453" s="11"/>
      <c r="AN453" s="11" t="s">
        <v>2899</v>
      </c>
      <c r="AO453" s="11" t="s">
        <v>2071</v>
      </c>
      <c r="AP453" s="11" t="s">
        <v>3400</v>
      </c>
      <c r="AQ453" s="12">
        <v>46223</v>
      </c>
      <c r="AR453" s="11" t="s">
        <v>3416</v>
      </c>
      <c r="AS453" s="11" t="s">
        <v>3748</v>
      </c>
      <c r="AT453" s="11" t="s">
        <v>3933</v>
      </c>
      <c r="AU453" s="11" t="s">
        <v>3933</v>
      </c>
      <c r="AV453" s="11" t="s">
        <v>3939</v>
      </c>
      <c r="AW453" s="11" t="s">
        <v>2493</v>
      </c>
      <c r="AX453" s="11" t="s">
        <v>2594</v>
      </c>
      <c r="AY453" s="11" t="s">
        <v>3948</v>
      </c>
      <c r="AZ453" s="11"/>
      <c r="BA453" s="11"/>
      <c r="BB453" s="11"/>
      <c r="BC453" s="9">
        <v>3010</v>
      </c>
      <c r="BD453" s="11" t="s">
        <v>3939</v>
      </c>
      <c r="BE453" s="9">
        <v>39</v>
      </c>
      <c r="BF453" s="9">
        <v>1</v>
      </c>
      <c r="BG453" s="11" t="s">
        <v>3406</v>
      </c>
    </row>
    <row r="454" spans="1:59">
      <c r="A454" s="9">
        <v>135854</v>
      </c>
      <c r="B454" s="11" t="s">
        <v>4027</v>
      </c>
      <c r="C454" s="11" t="s">
        <v>4270</v>
      </c>
      <c r="D454" s="11" t="s">
        <v>1037</v>
      </c>
      <c r="E454" s="15">
        <v>1</v>
      </c>
      <c r="F454" s="11" t="s">
        <v>4235</v>
      </c>
      <c r="G454" s="9">
        <v>500000</v>
      </c>
      <c r="H454" s="15">
        <f t="shared" si="15"/>
        <v>108.69565217391305</v>
      </c>
      <c r="I454" s="15">
        <f t="shared" si="16"/>
        <v>108.69565217391305</v>
      </c>
      <c r="J454" s="15">
        <v>108.69565217391305</v>
      </c>
      <c r="K454" s="15"/>
      <c r="L454" s="9"/>
      <c r="M454" s="9">
        <v>0</v>
      </c>
      <c r="N454" s="11" t="s">
        <v>3396</v>
      </c>
      <c r="O454" s="12">
        <v>46223</v>
      </c>
      <c r="P454" s="11" t="s">
        <v>3420</v>
      </c>
      <c r="Q454" s="11" t="s">
        <v>3952</v>
      </c>
      <c r="R454" s="11" t="s">
        <v>3952</v>
      </c>
      <c r="S454" s="11" t="s">
        <v>4212</v>
      </c>
      <c r="T454" s="9">
        <v>138940</v>
      </c>
      <c r="U454" s="9"/>
      <c r="V454" s="9"/>
      <c r="W454" s="11" t="s">
        <v>2464</v>
      </c>
      <c r="X454" s="11" t="s">
        <v>3108</v>
      </c>
      <c r="Y454" s="11" t="s">
        <v>3958</v>
      </c>
      <c r="Z454" s="11" t="s">
        <v>1585</v>
      </c>
      <c r="AA454" s="9">
        <v>20</v>
      </c>
      <c r="AB454" s="9">
        <v>1</v>
      </c>
      <c r="AC454" s="11"/>
      <c r="AD454" s="11" t="s">
        <v>2421</v>
      </c>
      <c r="AE454" s="11" t="s">
        <v>2462</v>
      </c>
      <c r="AF454" s="11" t="s">
        <v>2493</v>
      </c>
      <c r="AG454" s="11" t="s">
        <v>2594</v>
      </c>
      <c r="AH454" s="11" t="s">
        <v>2607</v>
      </c>
      <c r="AI454" s="11"/>
      <c r="AJ454" s="9">
        <v>1</v>
      </c>
      <c r="AK454" s="11" t="s">
        <v>1760</v>
      </c>
      <c r="AL454" s="11" t="s">
        <v>3107</v>
      </c>
      <c r="AM454" s="11"/>
      <c r="AN454" s="11" t="s">
        <v>1760</v>
      </c>
      <c r="AO454" s="11" t="s">
        <v>1585</v>
      </c>
      <c r="AP454" s="11"/>
      <c r="AQ454" s="12">
        <v>46223</v>
      </c>
      <c r="AR454" s="11" t="s">
        <v>3416</v>
      </c>
      <c r="AS454" s="11" t="s">
        <v>3747</v>
      </c>
      <c r="AT454" s="11" t="s">
        <v>3933</v>
      </c>
      <c r="AU454" s="11" t="s">
        <v>3933</v>
      </c>
      <c r="AV454" s="11" t="s">
        <v>3939</v>
      </c>
      <c r="AW454" s="11" t="s">
        <v>2493</v>
      </c>
      <c r="AX454" s="11" t="s">
        <v>2594</v>
      </c>
      <c r="AY454" s="11" t="s">
        <v>3948</v>
      </c>
      <c r="AZ454" s="11"/>
      <c r="BA454" s="11"/>
      <c r="BB454" s="11"/>
      <c r="BC454" s="9">
        <v>1265</v>
      </c>
      <c r="BD454" s="11" t="s">
        <v>3939</v>
      </c>
      <c r="BE454" s="9">
        <v>2703</v>
      </c>
      <c r="BF454" s="9">
        <v>1</v>
      </c>
      <c r="BG454" s="11" t="s">
        <v>3406</v>
      </c>
    </row>
    <row r="455" spans="1:59">
      <c r="A455" s="9">
        <v>135853</v>
      </c>
      <c r="B455" s="11" t="s">
        <v>4140</v>
      </c>
      <c r="C455" s="11" t="s">
        <v>3500</v>
      </c>
      <c r="D455" s="11" t="s">
        <v>1036</v>
      </c>
      <c r="E455" s="15">
        <v>1</v>
      </c>
      <c r="F455" s="11" t="s">
        <v>4235</v>
      </c>
      <c r="G455" s="9">
        <v>7000000</v>
      </c>
      <c r="H455" s="15">
        <f t="shared" si="15"/>
        <v>1521.7391304347825</v>
      </c>
      <c r="I455" s="15">
        <f t="shared" si="16"/>
        <v>1521.7391304347825</v>
      </c>
      <c r="J455" s="15">
        <v>1521.7391304347825</v>
      </c>
      <c r="K455" s="15"/>
      <c r="L455" s="9"/>
      <c r="M455" s="9">
        <v>0</v>
      </c>
      <c r="N455" s="11" t="s">
        <v>3396</v>
      </c>
      <c r="O455" s="12">
        <v>46223</v>
      </c>
      <c r="P455" s="11" t="s">
        <v>3420</v>
      </c>
      <c r="Q455" s="11" t="s">
        <v>3952</v>
      </c>
      <c r="R455" s="11" t="s">
        <v>3952</v>
      </c>
      <c r="S455" s="11" t="s">
        <v>4212</v>
      </c>
      <c r="T455" s="9">
        <v>138944</v>
      </c>
      <c r="U455" s="9"/>
      <c r="V455" s="9"/>
      <c r="W455" s="11" t="s">
        <v>2464</v>
      </c>
      <c r="X455" s="11" t="s">
        <v>3108</v>
      </c>
      <c r="Y455" s="11" t="s">
        <v>3958</v>
      </c>
      <c r="Z455" s="11" t="s">
        <v>2070</v>
      </c>
      <c r="AA455" s="9">
        <v>0</v>
      </c>
      <c r="AB455" s="9">
        <v>1</v>
      </c>
      <c r="AC455" s="11"/>
      <c r="AD455" s="11" t="s">
        <v>2404</v>
      </c>
      <c r="AE455" s="11" t="s">
        <v>2462</v>
      </c>
      <c r="AF455" s="11" t="s">
        <v>2498</v>
      </c>
      <c r="AG455" s="11" t="s">
        <v>2587</v>
      </c>
      <c r="AH455" s="11" t="s">
        <v>2607</v>
      </c>
      <c r="AI455" s="11"/>
      <c r="AJ455" s="9">
        <v>1</v>
      </c>
      <c r="AK455" s="11" t="s">
        <v>2070</v>
      </c>
      <c r="AL455" s="11" t="s">
        <v>3107</v>
      </c>
      <c r="AM455" s="11"/>
      <c r="AN455" s="11" t="s">
        <v>2070</v>
      </c>
      <c r="AO455" s="11" t="s">
        <v>2070</v>
      </c>
      <c r="AP455" s="11" t="s">
        <v>3400</v>
      </c>
      <c r="AQ455" s="12">
        <v>46223</v>
      </c>
      <c r="AR455" s="11" t="s">
        <v>3416</v>
      </c>
      <c r="AS455" s="11" t="s">
        <v>3746</v>
      </c>
      <c r="AT455" s="11" t="s">
        <v>3933</v>
      </c>
      <c r="AU455" s="11" t="s">
        <v>3933</v>
      </c>
      <c r="AV455" s="11" t="s">
        <v>3939</v>
      </c>
      <c r="AW455" s="11" t="s">
        <v>2498</v>
      </c>
      <c r="AX455" s="11" t="s">
        <v>2587</v>
      </c>
      <c r="AY455" s="11" t="s">
        <v>3948</v>
      </c>
      <c r="AZ455" s="11"/>
      <c r="BA455" s="11"/>
      <c r="BB455" s="11"/>
      <c r="BC455" s="9">
        <v>1267</v>
      </c>
      <c r="BD455" s="11" t="s">
        <v>3939</v>
      </c>
      <c r="BE455" s="9">
        <v>7172</v>
      </c>
      <c r="BF455" s="9">
        <v>1</v>
      </c>
      <c r="BG455" s="11" t="s">
        <v>3406</v>
      </c>
    </row>
    <row r="456" spans="1:59">
      <c r="A456" s="9">
        <v>135852</v>
      </c>
      <c r="B456" s="11" t="s">
        <v>4139</v>
      </c>
      <c r="C456" s="11" t="s">
        <v>4244</v>
      </c>
      <c r="D456" s="11" t="s">
        <v>1035</v>
      </c>
      <c r="E456" s="15">
        <v>1</v>
      </c>
      <c r="F456" s="11" t="s">
        <v>4235</v>
      </c>
      <c r="G456" s="9">
        <v>2300000</v>
      </c>
      <c r="H456" s="15">
        <f t="shared" si="15"/>
        <v>500</v>
      </c>
      <c r="I456" s="15">
        <f t="shared" si="16"/>
        <v>500</v>
      </c>
      <c r="J456" s="15">
        <v>500</v>
      </c>
      <c r="K456" s="15"/>
      <c r="L456" s="9"/>
      <c r="M456" s="9">
        <v>0</v>
      </c>
      <c r="N456" s="11" t="s">
        <v>3396</v>
      </c>
      <c r="O456" s="12">
        <v>46223</v>
      </c>
      <c r="P456" s="11" t="s">
        <v>3420</v>
      </c>
      <c r="Q456" s="11" t="s">
        <v>3952</v>
      </c>
      <c r="R456" s="11" t="s">
        <v>3952</v>
      </c>
      <c r="S456" s="11" t="s">
        <v>4212</v>
      </c>
      <c r="T456" s="9">
        <v>138957</v>
      </c>
      <c r="U456" s="9"/>
      <c r="V456" s="9"/>
      <c r="W456" s="11" t="s">
        <v>2464</v>
      </c>
      <c r="X456" s="11" t="s">
        <v>3108</v>
      </c>
      <c r="Y456" s="11" t="s">
        <v>3958</v>
      </c>
      <c r="Z456" s="11" t="s">
        <v>1863</v>
      </c>
      <c r="AA456" s="9">
        <v>0</v>
      </c>
      <c r="AB456" s="9">
        <v>1</v>
      </c>
      <c r="AC456" s="11"/>
      <c r="AD456" s="11" t="s">
        <v>2405</v>
      </c>
      <c r="AE456" s="11" t="s">
        <v>2462</v>
      </c>
      <c r="AF456" s="11" t="s">
        <v>2512</v>
      </c>
      <c r="AG456" s="11" t="s">
        <v>2587</v>
      </c>
      <c r="AH456" s="11" t="s">
        <v>2607</v>
      </c>
      <c r="AI456" s="11"/>
      <c r="AJ456" s="9">
        <v>1</v>
      </c>
      <c r="AK456" s="11" t="s">
        <v>1863</v>
      </c>
      <c r="AL456" s="11" t="s">
        <v>3107</v>
      </c>
      <c r="AM456" s="11"/>
      <c r="AN456" s="11" t="s">
        <v>1863</v>
      </c>
      <c r="AO456" s="11" t="s">
        <v>1863</v>
      </c>
      <c r="AP456" s="11" t="s">
        <v>3400</v>
      </c>
      <c r="AQ456" s="12">
        <v>46223</v>
      </c>
      <c r="AR456" s="11" t="s">
        <v>3416</v>
      </c>
      <c r="AS456" s="11" t="s">
        <v>3745</v>
      </c>
      <c r="AT456" s="11" t="s">
        <v>3933</v>
      </c>
      <c r="AU456" s="11" t="s">
        <v>3933</v>
      </c>
      <c r="AV456" s="11" t="s">
        <v>3939</v>
      </c>
      <c r="AW456" s="11" t="s">
        <v>2512</v>
      </c>
      <c r="AX456" s="11" t="s">
        <v>2587</v>
      </c>
      <c r="AY456" s="11" t="s">
        <v>3948</v>
      </c>
      <c r="AZ456" s="11"/>
      <c r="BA456" s="11"/>
      <c r="BB456" s="11"/>
      <c r="BC456" s="9">
        <v>14862</v>
      </c>
      <c r="BD456" s="11" t="s">
        <v>3939</v>
      </c>
      <c r="BE456" s="9">
        <v>5874</v>
      </c>
      <c r="BF456" s="9">
        <v>1</v>
      </c>
      <c r="BG456" s="11" t="s">
        <v>3405</v>
      </c>
    </row>
    <row r="457" spans="1:59">
      <c r="A457" s="9">
        <v>135851</v>
      </c>
      <c r="B457" s="11" t="s">
        <v>4064</v>
      </c>
      <c r="C457" s="11" t="s">
        <v>4487</v>
      </c>
      <c r="D457" s="11" t="s">
        <v>1032</v>
      </c>
      <c r="E457" s="15">
        <v>50</v>
      </c>
      <c r="F457" s="11" t="s">
        <v>4235</v>
      </c>
      <c r="G457" s="9">
        <v>35000</v>
      </c>
      <c r="H457" s="15">
        <f t="shared" si="15"/>
        <v>7.6086956521739131</v>
      </c>
      <c r="I457" s="15">
        <f t="shared" si="16"/>
        <v>380.43478260869563</v>
      </c>
      <c r="J457" s="15">
        <v>380.43478260869563</v>
      </c>
      <c r="K457" s="15"/>
      <c r="L457" s="9"/>
      <c r="M457" s="9">
        <v>0</v>
      </c>
      <c r="N457" s="11" t="s">
        <v>3396</v>
      </c>
      <c r="O457" s="12">
        <v>46223</v>
      </c>
      <c r="P457" s="11" t="s">
        <v>3420</v>
      </c>
      <c r="Q457" s="11" t="s">
        <v>3952</v>
      </c>
      <c r="R457" s="11" t="s">
        <v>3952</v>
      </c>
      <c r="S457" s="11" t="s">
        <v>4212</v>
      </c>
      <c r="T457" s="9">
        <v>139008</v>
      </c>
      <c r="U457" s="9"/>
      <c r="V457" s="9"/>
      <c r="W457" s="11" t="s">
        <v>2464</v>
      </c>
      <c r="X457" s="11" t="s">
        <v>3108</v>
      </c>
      <c r="Y457" s="11" t="s">
        <v>3958</v>
      </c>
      <c r="Z457" s="11" t="s">
        <v>2068</v>
      </c>
      <c r="AA457" s="9">
        <v>0</v>
      </c>
      <c r="AB457" s="9">
        <v>1</v>
      </c>
      <c r="AC457" s="11"/>
      <c r="AD457" s="11" t="s">
        <v>2433</v>
      </c>
      <c r="AE457" s="11" t="s">
        <v>2462</v>
      </c>
      <c r="AF457" s="11" t="s">
        <v>2497</v>
      </c>
      <c r="AG457" s="11" t="s">
        <v>2589</v>
      </c>
      <c r="AH457" s="11" t="s">
        <v>2607</v>
      </c>
      <c r="AI457" s="11"/>
      <c r="AJ457" s="9">
        <v>50</v>
      </c>
      <c r="AK457" s="11" t="s">
        <v>2068</v>
      </c>
      <c r="AL457" s="11" t="s">
        <v>3107</v>
      </c>
      <c r="AM457" s="11"/>
      <c r="AN457" s="11" t="s">
        <v>2070</v>
      </c>
      <c r="AO457" s="11" t="s">
        <v>2070</v>
      </c>
      <c r="AP457" s="11" t="s">
        <v>3400</v>
      </c>
      <c r="AQ457" s="12">
        <v>46223</v>
      </c>
      <c r="AR457" s="11" t="s">
        <v>3416</v>
      </c>
      <c r="AS457" s="11" t="s">
        <v>3744</v>
      </c>
      <c r="AT457" s="11" t="s">
        <v>3933</v>
      </c>
      <c r="AU457" s="11" t="s">
        <v>3934</v>
      </c>
      <c r="AV457" s="11" t="s">
        <v>3939</v>
      </c>
      <c r="AW457" s="11" t="s">
        <v>2497</v>
      </c>
      <c r="AX457" s="11" t="s">
        <v>2589</v>
      </c>
      <c r="AY457" s="11" t="s">
        <v>3948</v>
      </c>
      <c r="AZ457" s="11"/>
      <c r="BA457" s="11"/>
      <c r="BB457" s="11"/>
      <c r="BC457" s="9">
        <v>27706</v>
      </c>
      <c r="BD457" s="11" t="s">
        <v>3939</v>
      </c>
      <c r="BE457" s="9">
        <v>820</v>
      </c>
      <c r="BF457" s="9">
        <v>1</v>
      </c>
      <c r="BG457" s="11" t="s">
        <v>3407</v>
      </c>
    </row>
    <row r="458" spans="1:59">
      <c r="A458" s="9">
        <v>135851</v>
      </c>
      <c r="B458" s="11" t="s">
        <v>4064</v>
      </c>
      <c r="C458" s="11" t="s">
        <v>4488</v>
      </c>
      <c r="D458" s="11" t="s">
        <v>1033</v>
      </c>
      <c r="E458" s="15">
        <v>75</v>
      </c>
      <c r="F458" s="11" t="s">
        <v>4235</v>
      </c>
      <c r="G458" s="9">
        <v>35000</v>
      </c>
      <c r="H458" s="15">
        <f t="shared" si="15"/>
        <v>7.6086956521739131</v>
      </c>
      <c r="I458" s="15">
        <f t="shared" si="16"/>
        <v>570.6521739130435</v>
      </c>
      <c r="J458" s="15">
        <v>570.6521739130435</v>
      </c>
      <c r="K458" s="15"/>
      <c r="L458" s="9"/>
      <c r="M458" s="9">
        <v>0</v>
      </c>
      <c r="N458" s="11" t="s">
        <v>3396</v>
      </c>
      <c r="O458" s="12">
        <v>46223</v>
      </c>
      <c r="P458" s="11" t="s">
        <v>3420</v>
      </c>
      <c r="Q458" s="11" t="s">
        <v>3952</v>
      </c>
      <c r="R458" s="11" t="s">
        <v>3952</v>
      </c>
      <c r="S458" s="11" t="s">
        <v>4212</v>
      </c>
      <c r="T458" s="9">
        <v>139008</v>
      </c>
      <c r="U458" s="9"/>
      <c r="V458" s="9"/>
      <c r="W458" s="11" t="s">
        <v>2464</v>
      </c>
      <c r="X458" s="11" t="s">
        <v>3108</v>
      </c>
      <c r="Y458" s="11" t="s">
        <v>3958</v>
      </c>
      <c r="Z458" s="11" t="s">
        <v>2069</v>
      </c>
      <c r="AA458" s="9">
        <v>0</v>
      </c>
      <c r="AB458" s="9">
        <v>2</v>
      </c>
      <c r="AC458" s="11"/>
      <c r="AD458" s="11" t="s">
        <v>2433</v>
      </c>
      <c r="AE458" s="11" t="s">
        <v>2462</v>
      </c>
      <c r="AF458" s="11" t="s">
        <v>2497</v>
      </c>
      <c r="AG458" s="11" t="s">
        <v>2589</v>
      </c>
      <c r="AH458" s="11" t="s">
        <v>2607</v>
      </c>
      <c r="AI458" s="11"/>
      <c r="AJ458" s="9">
        <v>75</v>
      </c>
      <c r="AK458" s="11" t="s">
        <v>2069</v>
      </c>
      <c r="AL458" s="11" t="s">
        <v>3107</v>
      </c>
      <c r="AM458" s="11"/>
      <c r="AN458" s="11" t="s">
        <v>2070</v>
      </c>
      <c r="AO458" s="11" t="s">
        <v>2070</v>
      </c>
      <c r="AP458" s="11" t="s">
        <v>3400</v>
      </c>
      <c r="AQ458" s="12">
        <v>46223</v>
      </c>
      <c r="AR458" s="11" t="s">
        <v>3416</v>
      </c>
      <c r="AS458" s="11" t="s">
        <v>3744</v>
      </c>
      <c r="AT458" s="11" t="s">
        <v>3933</v>
      </c>
      <c r="AU458" s="11" t="s">
        <v>3934</v>
      </c>
      <c r="AV458" s="11" t="s">
        <v>3939</v>
      </c>
      <c r="AW458" s="11" t="s">
        <v>2497</v>
      </c>
      <c r="AX458" s="11" t="s">
        <v>2589</v>
      </c>
      <c r="AY458" s="11" t="s">
        <v>3948</v>
      </c>
      <c r="AZ458" s="11"/>
      <c r="BA458" s="11"/>
      <c r="BB458" s="11"/>
      <c r="BC458" s="9">
        <v>27707</v>
      </c>
      <c r="BD458" s="11" t="s">
        <v>3939</v>
      </c>
      <c r="BE458" s="9">
        <v>820</v>
      </c>
      <c r="BF458" s="9">
        <v>2</v>
      </c>
      <c r="BG458" s="11" t="s">
        <v>3407</v>
      </c>
    </row>
    <row r="459" spans="1:59">
      <c r="A459" s="9">
        <v>135851</v>
      </c>
      <c r="B459" s="11" t="s">
        <v>4064</v>
      </c>
      <c r="C459" s="11" t="s">
        <v>4489</v>
      </c>
      <c r="D459" s="11" t="s">
        <v>1034</v>
      </c>
      <c r="E459" s="15">
        <v>75</v>
      </c>
      <c r="F459" s="11" t="s">
        <v>4235</v>
      </c>
      <c r="G459" s="9">
        <v>35000</v>
      </c>
      <c r="H459" s="15">
        <f t="shared" si="15"/>
        <v>7.6086956521739131</v>
      </c>
      <c r="I459" s="15">
        <f t="shared" si="16"/>
        <v>570.6521739130435</v>
      </c>
      <c r="J459" s="15">
        <v>570.6521739130435</v>
      </c>
      <c r="K459" s="15"/>
      <c r="L459" s="9"/>
      <c r="M459" s="9">
        <v>0</v>
      </c>
      <c r="N459" s="11" t="s">
        <v>3396</v>
      </c>
      <c r="O459" s="12">
        <v>46223</v>
      </c>
      <c r="P459" s="11" t="s">
        <v>3420</v>
      </c>
      <c r="Q459" s="11" t="s">
        <v>3952</v>
      </c>
      <c r="R459" s="11" t="s">
        <v>3952</v>
      </c>
      <c r="S459" s="11" t="s">
        <v>4212</v>
      </c>
      <c r="T459" s="9">
        <v>139008</v>
      </c>
      <c r="U459" s="9"/>
      <c r="V459" s="9"/>
      <c r="W459" s="11" t="s">
        <v>2464</v>
      </c>
      <c r="X459" s="11" t="s">
        <v>3108</v>
      </c>
      <c r="Y459" s="11" t="s">
        <v>3958</v>
      </c>
      <c r="Z459" s="11" t="s">
        <v>2069</v>
      </c>
      <c r="AA459" s="9">
        <v>0</v>
      </c>
      <c r="AB459" s="9">
        <v>3</v>
      </c>
      <c r="AC459" s="11"/>
      <c r="AD459" s="11" t="s">
        <v>2433</v>
      </c>
      <c r="AE459" s="11" t="s">
        <v>2462</v>
      </c>
      <c r="AF459" s="11" t="s">
        <v>2497</v>
      </c>
      <c r="AG459" s="11" t="s">
        <v>2589</v>
      </c>
      <c r="AH459" s="11" t="s">
        <v>2607</v>
      </c>
      <c r="AI459" s="11"/>
      <c r="AJ459" s="9">
        <v>75</v>
      </c>
      <c r="AK459" s="11" t="s">
        <v>2069</v>
      </c>
      <c r="AL459" s="11" t="s">
        <v>3107</v>
      </c>
      <c r="AM459" s="11"/>
      <c r="AN459" s="11" t="s">
        <v>2070</v>
      </c>
      <c r="AO459" s="11" t="s">
        <v>2070</v>
      </c>
      <c r="AP459" s="11" t="s">
        <v>3400</v>
      </c>
      <c r="AQ459" s="12">
        <v>46223</v>
      </c>
      <c r="AR459" s="11" t="s">
        <v>3416</v>
      </c>
      <c r="AS459" s="11" t="s">
        <v>3744</v>
      </c>
      <c r="AT459" s="11" t="s">
        <v>3933</v>
      </c>
      <c r="AU459" s="11" t="s">
        <v>3934</v>
      </c>
      <c r="AV459" s="11" t="s">
        <v>3939</v>
      </c>
      <c r="AW459" s="11" t="s">
        <v>2497</v>
      </c>
      <c r="AX459" s="11" t="s">
        <v>2589</v>
      </c>
      <c r="AY459" s="11" t="s">
        <v>3948</v>
      </c>
      <c r="AZ459" s="11"/>
      <c r="BA459" s="11"/>
      <c r="BB459" s="11"/>
      <c r="BC459" s="9">
        <v>27708</v>
      </c>
      <c r="BD459" s="11" t="s">
        <v>3939</v>
      </c>
      <c r="BE459" s="9">
        <v>820</v>
      </c>
      <c r="BF459" s="9">
        <v>3</v>
      </c>
      <c r="BG459" s="11" t="s">
        <v>3407</v>
      </c>
    </row>
    <row r="460" spans="1:59">
      <c r="A460" s="9">
        <v>135850</v>
      </c>
      <c r="B460" s="11" t="s">
        <v>4138</v>
      </c>
      <c r="C460" s="11" t="s">
        <v>3500</v>
      </c>
      <c r="D460" s="11" t="s">
        <v>1031</v>
      </c>
      <c r="E460" s="15">
        <v>1</v>
      </c>
      <c r="F460" s="11" t="s">
        <v>4235</v>
      </c>
      <c r="G460" s="9">
        <v>50000000</v>
      </c>
      <c r="H460" s="15">
        <f t="shared" si="15"/>
        <v>10869.565217391304</v>
      </c>
      <c r="I460" s="15">
        <f t="shared" si="16"/>
        <v>10869.565217391304</v>
      </c>
      <c r="J460" s="15">
        <v>10869.565217391304</v>
      </c>
      <c r="K460" s="15"/>
      <c r="L460" s="9"/>
      <c r="M460" s="9">
        <v>0</v>
      </c>
      <c r="N460" s="11" t="s">
        <v>3396</v>
      </c>
      <c r="O460" s="12">
        <v>46223</v>
      </c>
      <c r="P460" s="11" t="s">
        <v>3420</v>
      </c>
      <c r="Q460" s="11" t="s">
        <v>3952</v>
      </c>
      <c r="R460" s="11" t="s">
        <v>3952</v>
      </c>
      <c r="S460" s="11" t="s">
        <v>4212</v>
      </c>
      <c r="T460" s="9">
        <v>139012</v>
      </c>
      <c r="U460" s="9"/>
      <c r="V460" s="9"/>
      <c r="W460" s="11" t="s">
        <v>2464</v>
      </c>
      <c r="X460" s="11" t="s">
        <v>3108</v>
      </c>
      <c r="Y460" s="11" t="s">
        <v>3958</v>
      </c>
      <c r="Z460" s="11" t="s">
        <v>1857</v>
      </c>
      <c r="AA460" s="9">
        <v>0</v>
      </c>
      <c r="AB460" s="9">
        <v>1</v>
      </c>
      <c r="AC460" s="11"/>
      <c r="AD460" s="11" t="s">
        <v>2404</v>
      </c>
      <c r="AE460" s="11" t="s">
        <v>2462</v>
      </c>
      <c r="AF460" s="11" t="s">
        <v>2497</v>
      </c>
      <c r="AG460" s="11" t="s">
        <v>2589</v>
      </c>
      <c r="AH460" s="11" t="s">
        <v>2607</v>
      </c>
      <c r="AI460" s="11"/>
      <c r="AJ460" s="9">
        <v>1</v>
      </c>
      <c r="AK460" s="11" t="s">
        <v>1857</v>
      </c>
      <c r="AL460" s="11" t="s">
        <v>3107</v>
      </c>
      <c r="AM460" s="11"/>
      <c r="AN460" s="11" t="s">
        <v>1857</v>
      </c>
      <c r="AO460" s="11" t="s">
        <v>1857</v>
      </c>
      <c r="AP460" s="11" t="s">
        <v>3400</v>
      </c>
      <c r="AQ460" s="12">
        <v>46223</v>
      </c>
      <c r="AR460" s="11" t="s">
        <v>3416</v>
      </c>
      <c r="AS460" s="11" t="s">
        <v>3743</v>
      </c>
      <c r="AT460" s="11" t="s">
        <v>3933</v>
      </c>
      <c r="AU460" s="11" t="s">
        <v>3933</v>
      </c>
      <c r="AV460" s="11" t="s">
        <v>3939</v>
      </c>
      <c r="AW460" s="11" t="s">
        <v>2497</v>
      </c>
      <c r="AX460" s="11" t="s">
        <v>2589</v>
      </c>
      <c r="AY460" s="11" t="s">
        <v>3948</v>
      </c>
      <c r="AZ460" s="11"/>
      <c r="BA460" s="11"/>
      <c r="BB460" s="11"/>
      <c r="BC460" s="9">
        <v>1267</v>
      </c>
      <c r="BD460" s="11" t="s">
        <v>3939</v>
      </c>
      <c r="BE460" s="9">
        <v>4549</v>
      </c>
      <c r="BF460" s="9">
        <v>1</v>
      </c>
      <c r="BG460" s="11" t="s">
        <v>3407</v>
      </c>
    </row>
    <row r="461" spans="1:59">
      <c r="A461" s="9">
        <v>135849</v>
      </c>
      <c r="B461" s="11" t="s">
        <v>4137</v>
      </c>
      <c r="C461" s="11" t="s">
        <v>3500</v>
      </c>
      <c r="D461" s="11" t="s">
        <v>1030</v>
      </c>
      <c r="E461" s="15">
        <v>1</v>
      </c>
      <c r="F461" s="11" t="s">
        <v>4235</v>
      </c>
      <c r="G461" s="9">
        <v>12500000</v>
      </c>
      <c r="H461" s="15">
        <f t="shared" si="15"/>
        <v>2717.391304347826</v>
      </c>
      <c r="I461" s="15">
        <f t="shared" si="16"/>
        <v>2717.391304347826</v>
      </c>
      <c r="J461" s="15">
        <v>2717.391304347826</v>
      </c>
      <c r="K461" s="15"/>
      <c r="L461" s="9"/>
      <c r="M461" s="9">
        <v>0</v>
      </c>
      <c r="N461" s="11" t="s">
        <v>3396</v>
      </c>
      <c r="O461" s="12">
        <v>46223</v>
      </c>
      <c r="P461" s="11" t="s">
        <v>3420</v>
      </c>
      <c r="Q461" s="11" t="s">
        <v>3952</v>
      </c>
      <c r="R461" s="11" t="s">
        <v>3952</v>
      </c>
      <c r="S461" s="11" t="s">
        <v>4215</v>
      </c>
      <c r="T461" s="9">
        <v>139070</v>
      </c>
      <c r="U461" s="9"/>
      <c r="V461" s="9"/>
      <c r="W461" s="11" t="s">
        <v>2464</v>
      </c>
      <c r="X461" s="11" t="s">
        <v>3108</v>
      </c>
      <c r="Y461" s="11" t="s">
        <v>3958</v>
      </c>
      <c r="Z461" s="11" t="s">
        <v>1765</v>
      </c>
      <c r="AA461" s="9">
        <v>20</v>
      </c>
      <c r="AB461" s="9">
        <v>1</v>
      </c>
      <c r="AC461" s="11"/>
      <c r="AD461" s="11" t="s">
        <v>2404</v>
      </c>
      <c r="AE461" s="11" t="s">
        <v>2462</v>
      </c>
      <c r="AF461" s="11" t="s">
        <v>2506</v>
      </c>
      <c r="AG461" s="11" t="s">
        <v>2589</v>
      </c>
      <c r="AH461" s="11" t="s">
        <v>2607</v>
      </c>
      <c r="AI461" s="11"/>
      <c r="AJ461" s="9">
        <v>1</v>
      </c>
      <c r="AK461" s="11" t="s">
        <v>1914</v>
      </c>
      <c r="AL461" s="11" t="s">
        <v>3107</v>
      </c>
      <c r="AM461" s="11"/>
      <c r="AN461" s="11" t="s">
        <v>1914</v>
      </c>
      <c r="AO461" s="11" t="s">
        <v>1765</v>
      </c>
      <c r="AP461" s="11" t="s">
        <v>3400</v>
      </c>
      <c r="AQ461" s="12">
        <v>46223</v>
      </c>
      <c r="AR461" s="11" t="s">
        <v>3416</v>
      </c>
      <c r="AS461" s="11" t="s">
        <v>3742</v>
      </c>
      <c r="AT461" s="11" t="s">
        <v>3933</v>
      </c>
      <c r="AU461" s="11" t="s">
        <v>3933</v>
      </c>
      <c r="AV461" s="11" t="s">
        <v>3939</v>
      </c>
      <c r="AW461" s="11" t="s">
        <v>2506</v>
      </c>
      <c r="AX461" s="11" t="s">
        <v>2589</v>
      </c>
      <c r="AY461" s="11" t="s">
        <v>3948</v>
      </c>
      <c r="AZ461" s="11"/>
      <c r="BA461" s="11"/>
      <c r="BB461" s="11"/>
      <c r="BC461" s="9">
        <v>1267</v>
      </c>
      <c r="BD461" s="11" t="s">
        <v>3939</v>
      </c>
      <c r="BE461" s="9">
        <v>4115</v>
      </c>
      <c r="BF461" s="9">
        <v>1</v>
      </c>
      <c r="BG461" s="11" t="s">
        <v>4634</v>
      </c>
    </row>
    <row r="462" spans="1:59">
      <c r="A462" s="9">
        <v>135848</v>
      </c>
      <c r="B462" s="11" t="s">
        <v>4136</v>
      </c>
      <c r="C462" s="11" t="s">
        <v>4427</v>
      </c>
      <c r="D462" s="11" t="s">
        <v>970</v>
      </c>
      <c r="E462" s="15">
        <v>104680</v>
      </c>
      <c r="F462" s="11" t="s">
        <v>4235</v>
      </c>
      <c r="G462" s="9">
        <v>0.09</v>
      </c>
      <c r="H462" s="15">
        <f t="shared" si="15"/>
        <v>0.09</v>
      </c>
      <c r="I462" s="15">
        <f t="shared" si="16"/>
        <v>9421.1999999999989</v>
      </c>
      <c r="J462" s="15">
        <v>9421.1999999999989</v>
      </c>
      <c r="K462" s="15"/>
      <c r="L462" s="9"/>
      <c r="M462" s="9">
        <v>0</v>
      </c>
      <c r="N462" s="11" t="s">
        <v>3397</v>
      </c>
      <c r="O462" s="12">
        <v>46223</v>
      </c>
      <c r="P462" s="11" t="s">
        <v>3414</v>
      </c>
      <c r="Q462" s="11" t="s">
        <v>3952</v>
      </c>
      <c r="R462" s="11" t="s">
        <v>3952</v>
      </c>
      <c r="S462" s="11" t="s">
        <v>4212</v>
      </c>
      <c r="T462" s="9">
        <v>139080</v>
      </c>
      <c r="U462" s="9"/>
      <c r="V462" s="9"/>
      <c r="W462" s="11" t="s">
        <v>2464</v>
      </c>
      <c r="X462" s="11" t="s">
        <v>3108</v>
      </c>
      <c r="Y462" s="11" t="s">
        <v>3958</v>
      </c>
      <c r="Z462" s="11" t="s">
        <v>2011</v>
      </c>
      <c r="AA462" s="9">
        <v>0</v>
      </c>
      <c r="AB462" s="9">
        <v>134</v>
      </c>
      <c r="AC462" s="11"/>
      <c r="AD462" s="11" t="s">
        <v>2427</v>
      </c>
      <c r="AE462" s="11" t="s">
        <v>2462</v>
      </c>
      <c r="AF462" s="11" t="s">
        <v>2498</v>
      </c>
      <c r="AG462" s="11" t="s">
        <v>2587</v>
      </c>
      <c r="AH462" s="11" t="s">
        <v>2607</v>
      </c>
      <c r="AI462" s="11"/>
      <c r="AJ462" s="9">
        <v>104680</v>
      </c>
      <c r="AK462" s="11" t="s">
        <v>2011</v>
      </c>
      <c r="AL462" s="11" t="s">
        <v>3107</v>
      </c>
      <c r="AM462" s="11"/>
      <c r="AN462" s="11" t="s">
        <v>3219</v>
      </c>
      <c r="AO462" s="11" t="s">
        <v>3219</v>
      </c>
      <c r="AP462" s="11"/>
      <c r="AQ462" s="12">
        <v>46223</v>
      </c>
      <c r="AR462" s="11" t="s">
        <v>3416</v>
      </c>
      <c r="AS462" s="11" t="s">
        <v>3741</v>
      </c>
      <c r="AT462" s="11" t="s">
        <v>3933</v>
      </c>
      <c r="AU462" s="11" t="s">
        <v>3934</v>
      </c>
      <c r="AV462" s="11" t="s">
        <v>3939</v>
      </c>
      <c r="AW462" s="11" t="s">
        <v>2498</v>
      </c>
      <c r="AX462" s="11" t="s">
        <v>2587</v>
      </c>
      <c r="AY462" s="11" t="s">
        <v>3950</v>
      </c>
      <c r="AZ462" s="11"/>
      <c r="BA462" s="11"/>
      <c r="BB462" s="11"/>
      <c r="BC462" s="9">
        <v>27791</v>
      </c>
      <c r="BD462" s="11" t="s">
        <v>3939</v>
      </c>
      <c r="BE462" s="9">
        <v>5176</v>
      </c>
      <c r="BF462" s="9">
        <v>48</v>
      </c>
      <c r="BG462" s="11" t="s">
        <v>3429</v>
      </c>
    </row>
    <row r="463" spans="1:59">
      <c r="A463" s="9">
        <v>135848</v>
      </c>
      <c r="B463" s="11" t="s">
        <v>4136</v>
      </c>
      <c r="C463" s="11" t="s">
        <v>4428</v>
      </c>
      <c r="D463" s="11" t="s">
        <v>971</v>
      </c>
      <c r="E463" s="15">
        <v>9050</v>
      </c>
      <c r="F463" s="11" t="s">
        <v>4235</v>
      </c>
      <c r="G463" s="9">
        <v>0.13</v>
      </c>
      <c r="H463" s="15">
        <f t="shared" si="15"/>
        <v>0.13</v>
      </c>
      <c r="I463" s="15">
        <f t="shared" si="16"/>
        <v>1176.5</v>
      </c>
      <c r="J463" s="15">
        <v>1176.5</v>
      </c>
      <c r="K463" s="15"/>
      <c r="L463" s="9"/>
      <c r="M463" s="9">
        <v>0</v>
      </c>
      <c r="N463" s="11" t="s">
        <v>3397</v>
      </c>
      <c r="O463" s="12">
        <v>46223</v>
      </c>
      <c r="P463" s="11" t="s">
        <v>3414</v>
      </c>
      <c r="Q463" s="11" t="s">
        <v>3952</v>
      </c>
      <c r="R463" s="11" t="s">
        <v>3952</v>
      </c>
      <c r="S463" s="11" t="s">
        <v>4212</v>
      </c>
      <c r="T463" s="9">
        <v>139080</v>
      </c>
      <c r="U463" s="9"/>
      <c r="V463" s="9"/>
      <c r="W463" s="11" t="s">
        <v>2464</v>
      </c>
      <c r="X463" s="11" t="s">
        <v>3108</v>
      </c>
      <c r="Y463" s="11" t="s">
        <v>3958</v>
      </c>
      <c r="Z463" s="11" t="s">
        <v>2012</v>
      </c>
      <c r="AA463" s="9">
        <v>0</v>
      </c>
      <c r="AB463" s="9">
        <v>135</v>
      </c>
      <c r="AC463" s="11"/>
      <c r="AD463" s="11" t="s">
        <v>2427</v>
      </c>
      <c r="AE463" s="11" t="s">
        <v>2462</v>
      </c>
      <c r="AF463" s="11" t="s">
        <v>2498</v>
      </c>
      <c r="AG463" s="11" t="s">
        <v>2587</v>
      </c>
      <c r="AH463" s="11" t="s">
        <v>2607</v>
      </c>
      <c r="AI463" s="11"/>
      <c r="AJ463" s="9">
        <v>9050</v>
      </c>
      <c r="AK463" s="11" t="s">
        <v>2012</v>
      </c>
      <c r="AL463" s="11" t="s">
        <v>3107</v>
      </c>
      <c r="AM463" s="11"/>
      <c r="AN463" s="11" t="s">
        <v>3219</v>
      </c>
      <c r="AO463" s="11" t="s">
        <v>3219</v>
      </c>
      <c r="AP463" s="11"/>
      <c r="AQ463" s="12">
        <v>46223</v>
      </c>
      <c r="AR463" s="11" t="s">
        <v>3416</v>
      </c>
      <c r="AS463" s="11" t="s">
        <v>3741</v>
      </c>
      <c r="AT463" s="11" t="s">
        <v>3933</v>
      </c>
      <c r="AU463" s="11" t="s">
        <v>3934</v>
      </c>
      <c r="AV463" s="11" t="s">
        <v>3939</v>
      </c>
      <c r="AW463" s="11" t="s">
        <v>2498</v>
      </c>
      <c r="AX463" s="11" t="s">
        <v>2587</v>
      </c>
      <c r="AY463" s="11" t="s">
        <v>3950</v>
      </c>
      <c r="AZ463" s="11"/>
      <c r="BA463" s="11"/>
      <c r="BB463" s="11"/>
      <c r="BC463" s="9">
        <v>27792</v>
      </c>
      <c r="BD463" s="11" t="s">
        <v>3939</v>
      </c>
      <c r="BE463" s="9">
        <v>5176</v>
      </c>
      <c r="BF463" s="9">
        <v>49</v>
      </c>
      <c r="BG463" s="11" t="s">
        <v>3429</v>
      </c>
    </row>
    <row r="464" spans="1:59">
      <c r="A464" s="9">
        <v>135848</v>
      </c>
      <c r="B464" s="11" t="s">
        <v>4136</v>
      </c>
      <c r="C464" s="11" t="s">
        <v>4429</v>
      </c>
      <c r="D464" s="11" t="s">
        <v>972</v>
      </c>
      <c r="E464" s="15">
        <v>328520</v>
      </c>
      <c r="F464" s="11" t="s">
        <v>4235</v>
      </c>
      <c r="G464" s="9">
        <v>0.16</v>
      </c>
      <c r="H464" s="15">
        <f t="shared" si="15"/>
        <v>0.16</v>
      </c>
      <c r="I464" s="15">
        <f t="shared" si="16"/>
        <v>52563.200000000004</v>
      </c>
      <c r="J464" s="15">
        <v>52563.200000000004</v>
      </c>
      <c r="K464" s="15"/>
      <c r="L464" s="9"/>
      <c r="M464" s="9">
        <v>0</v>
      </c>
      <c r="N464" s="11" t="s">
        <v>3397</v>
      </c>
      <c r="O464" s="12">
        <v>46223</v>
      </c>
      <c r="P464" s="11" t="s">
        <v>3414</v>
      </c>
      <c r="Q464" s="11" t="s">
        <v>3952</v>
      </c>
      <c r="R464" s="11" t="s">
        <v>3952</v>
      </c>
      <c r="S464" s="11" t="s">
        <v>4212</v>
      </c>
      <c r="T464" s="9">
        <v>139080</v>
      </c>
      <c r="U464" s="9"/>
      <c r="V464" s="9"/>
      <c r="W464" s="11" t="s">
        <v>2464</v>
      </c>
      <c r="X464" s="11" t="s">
        <v>3108</v>
      </c>
      <c r="Y464" s="11" t="s">
        <v>3958</v>
      </c>
      <c r="Z464" s="11" t="s">
        <v>2013</v>
      </c>
      <c r="AA464" s="9">
        <v>0</v>
      </c>
      <c r="AB464" s="9">
        <v>136</v>
      </c>
      <c r="AC464" s="11"/>
      <c r="AD464" s="11" t="s">
        <v>2427</v>
      </c>
      <c r="AE464" s="11" t="s">
        <v>2462</v>
      </c>
      <c r="AF464" s="11" t="s">
        <v>2498</v>
      </c>
      <c r="AG464" s="11" t="s">
        <v>2587</v>
      </c>
      <c r="AH464" s="11" t="s">
        <v>2607</v>
      </c>
      <c r="AI464" s="11"/>
      <c r="AJ464" s="9">
        <v>328520</v>
      </c>
      <c r="AK464" s="11" t="s">
        <v>2013</v>
      </c>
      <c r="AL464" s="11" t="s">
        <v>3107</v>
      </c>
      <c r="AM464" s="11"/>
      <c r="AN464" s="11" t="s">
        <v>3219</v>
      </c>
      <c r="AO464" s="11" t="s">
        <v>3219</v>
      </c>
      <c r="AP464" s="11"/>
      <c r="AQ464" s="12">
        <v>46223</v>
      </c>
      <c r="AR464" s="11" t="s">
        <v>3416</v>
      </c>
      <c r="AS464" s="11" t="s">
        <v>3741</v>
      </c>
      <c r="AT464" s="11" t="s">
        <v>3933</v>
      </c>
      <c r="AU464" s="11" t="s">
        <v>3934</v>
      </c>
      <c r="AV464" s="11" t="s">
        <v>3939</v>
      </c>
      <c r="AW464" s="11" t="s">
        <v>2498</v>
      </c>
      <c r="AX464" s="11" t="s">
        <v>2587</v>
      </c>
      <c r="AY464" s="11" t="s">
        <v>3950</v>
      </c>
      <c r="AZ464" s="11"/>
      <c r="BA464" s="11"/>
      <c r="BB464" s="11"/>
      <c r="BC464" s="9">
        <v>27793</v>
      </c>
      <c r="BD464" s="11" t="s">
        <v>3939</v>
      </c>
      <c r="BE464" s="9">
        <v>5176</v>
      </c>
      <c r="BF464" s="9">
        <v>50</v>
      </c>
      <c r="BG464" s="11" t="s">
        <v>3429</v>
      </c>
    </row>
    <row r="465" spans="1:59">
      <c r="A465" s="9">
        <v>135848</v>
      </c>
      <c r="B465" s="11" t="s">
        <v>4136</v>
      </c>
      <c r="C465" s="11" t="s">
        <v>4481</v>
      </c>
      <c r="D465" s="11" t="s">
        <v>1024</v>
      </c>
      <c r="E465" s="15">
        <v>200</v>
      </c>
      <c r="F465" s="11" t="s">
        <v>4235</v>
      </c>
      <c r="G465" s="9">
        <v>0.18</v>
      </c>
      <c r="H465" s="15">
        <f t="shared" si="15"/>
        <v>0.18</v>
      </c>
      <c r="I465" s="15">
        <f t="shared" si="16"/>
        <v>36</v>
      </c>
      <c r="J465" s="15">
        <v>36</v>
      </c>
      <c r="K465" s="15"/>
      <c r="L465" s="9"/>
      <c r="M465" s="9">
        <v>0</v>
      </c>
      <c r="N465" s="11" t="s">
        <v>3397</v>
      </c>
      <c r="O465" s="12">
        <v>46223</v>
      </c>
      <c r="P465" s="11" t="s">
        <v>3414</v>
      </c>
      <c r="Q465" s="11" t="s">
        <v>3952</v>
      </c>
      <c r="R465" s="11" t="s">
        <v>3952</v>
      </c>
      <c r="S465" s="11" t="s">
        <v>4212</v>
      </c>
      <c r="T465" s="9">
        <v>139080</v>
      </c>
      <c r="U465" s="9"/>
      <c r="V465" s="9"/>
      <c r="W465" s="11" t="s">
        <v>2464</v>
      </c>
      <c r="X465" s="11" t="s">
        <v>3108</v>
      </c>
      <c r="Y465" s="11" t="s">
        <v>3958</v>
      </c>
      <c r="Z465" s="11" t="s">
        <v>1852</v>
      </c>
      <c r="AA465" s="9">
        <v>0</v>
      </c>
      <c r="AB465" s="9">
        <v>188</v>
      </c>
      <c r="AC465" s="11"/>
      <c r="AD465" s="11" t="s">
        <v>2427</v>
      </c>
      <c r="AE465" s="11" t="s">
        <v>2462</v>
      </c>
      <c r="AF465" s="11" t="s">
        <v>2498</v>
      </c>
      <c r="AG465" s="11" t="s">
        <v>2587</v>
      </c>
      <c r="AH465" s="11" t="s">
        <v>2607</v>
      </c>
      <c r="AI465" s="11"/>
      <c r="AJ465" s="9">
        <v>200</v>
      </c>
      <c r="AK465" s="11" t="s">
        <v>1852</v>
      </c>
      <c r="AL465" s="11" t="s">
        <v>3107</v>
      </c>
      <c r="AM465" s="11"/>
      <c r="AN465" s="11" t="s">
        <v>3219</v>
      </c>
      <c r="AO465" s="11" t="s">
        <v>3219</v>
      </c>
      <c r="AP465" s="11"/>
      <c r="AQ465" s="12">
        <v>46223</v>
      </c>
      <c r="AR465" s="11" t="s">
        <v>3416</v>
      </c>
      <c r="AS465" s="11" t="s">
        <v>3741</v>
      </c>
      <c r="AT465" s="11" t="s">
        <v>3933</v>
      </c>
      <c r="AU465" s="11" t="s">
        <v>3934</v>
      </c>
      <c r="AV465" s="11" t="s">
        <v>3939</v>
      </c>
      <c r="AW465" s="11" t="s">
        <v>2498</v>
      </c>
      <c r="AX465" s="11" t="s">
        <v>2587</v>
      </c>
      <c r="AY465" s="11" t="s">
        <v>3950</v>
      </c>
      <c r="AZ465" s="11"/>
      <c r="BA465" s="11"/>
      <c r="BB465" s="11"/>
      <c r="BC465" s="9">
        <v>27845</v>
      </c>
      <c r="BD465" s="11" t="s">
        <v>3939</v>
      </c>
      <c r="BE465" s="9">
        <v>5176</v>
      </c>
      <c r="BF465" s="9">
        <v>102</v>
      </c>
      <c r="BG465" s="11" t="s">
        <v>3429</v>
      </c>
    </row>
    <row r="466" spans="1:59">
      <c r="A466" s="9">
        <v>135848</v>
      </c>
      <c r="B466" s="11" t="s">
        <v>4136</v>
      </c>
      <c r="C466" s="11" t="s">
        <v>4383</v>
      </c>
      <c r="D466" s="11" t="s">
        <v>926</v>
      </c>
      <c r="E466" s="15">
        <v>1000</v>
      </c>
      <c r="F466" s="11" t="s">
        <v>4235</v>
      </c>
      <c r="G466" s="9">
        <v>0.18</v>
      </c>
      <c r="H466" s="15">
        <f t="shared" si="15"/>
        <v>0.18</v>
      </c>
      <c r="I466" s="15">
        <f t="shared" si="16"/>
        <v>180</v>
      </c>
      <c r="J466" s="15">
        <v>180</v>
      </c>
      <c r="K466" s="15"/>
      <c r="L466" s="9"/>
      <c r="M466" s="9">
        <v>0</v>
      </c>
      <c r="N466" s="11" t="s">
        <v>3397</v>
      </c>
      <c r="O466" s="12">
        <v>46223</v>
      </c>
      <c r="P466" s="11" t="s">
        <v>3414</v>
      </c>
      <c r="Q466" s="11" t="s">
        <v>3952</v>
      </c>
      <c r="R466" s="11" t="s">
        <v>3952</v>
      </c>
      <c r="S466" s="11" t="s">
        <v>4212</v>
      </c>
      <c r="T466" s="9">
        <v>139080</v>
      </c>
      <c r="U466" s="9"/>
      <c r="V466" s="9"/>
      <c r="W466" s="11" t="s">
        <v>2464</v>
      </c>
      <c r="X466" s="11" t="s">
        <v>3108</v>
      </c>
      <c r="Y466" s="11" t="s">
        <v>3958</v>
      </c>
      <c r="Z466" s="11" t="s">
        <v>1967</v>
      </c>
      <c r="AA466" s="9">
        <v>0</v>
      </c>
      <c r="AB466" s="9">
        <v>3</v>
      </c>
      <c r="AC466" s="11"/>
      <c r="AD466" s="11" t="s">
        <v>2427</v>
      </c>
      <c r="AE466" s="11" t="s">
        <v>2462</v>
      </c>
      <c r="AF466" s="11" t="s">
        <v>2498</v>
      </c>
      <c r="AG466" s="11" t="s">
        <v>2587</v>
      </c>
      <c r="AH466" s="11" t="s">
        <v>2607</v>
      </c>
      <c r="AI466" s="11"/>
      <c r="AJ466" s="9">
        <v>1000</v>
      </c>
      <c r="AK466" s="11" t="s">
        <v>1967</v>
      </c>
      <c r="AL466" s="11" t="s">
        <v>3107</v>
      </c>
      <c r="AM466" s="11"/>
      <c r="AN466" s="11" t="s">
        <v>3219</v>
      </c>
      <c r="AO466" s="11" t="s">
        <v>3219</v>
      </c>
      <c r="AP466" s="11"/>
      <c r="AQ466" s="12">
        <v>46223</v>
      </c>
      <c r="AR466" s="11" t="s">
        <v>3416</v>
      </c>
      <c r="AS466" s="11" t="s">
        <v>3741</v>
      </c>
      <c r="AT466" s="11" t="s">
        <v>3933</v>
      </c>
      <c r="AU466" s="11" t="s">
        <v>3934</v>
      </c>
      <c r="AV466" s="11" t="s">
        <v>3939</v>
      </c>
      <c r="AW466" s="11" t="s">
        <v>2498</v>
      </c>
      <c r="AX466" s="11" t="s">
        <v>2587</v>
      </c>
      <c r="AY466" s="11" t="s">
        <v>3950</v>
      </c>
      <c r="AZ466" s="11"/>
      <c r="BA466" s="11"/>
      <c r="BB466" s="11"/>
      <c r="BC466" s="9">
        <v>27747</v>
      </c>
      <c r="BD466" s="11" t="s">
        <v>3939</v>
      </c>
      <c r="BE466" s="9">
        <v>5176</v>
      </c>
      <c r="BF466" s="9">
        <v>3</v>
      </c>
      <c r="BG466" s="11" t="s">
        <v>3429</v>
      </c>
    </row>
    <row r="467" spans="1:59">
      <c r="A467" s="9">
        <v>135848</v>
      </c>
      <c r="B467" s="11" t="s">
        <v>4136</v>
      </c>
      <c r="C467" s="11" t="s">
        <v>4382</v>
      </c>
      <c r="D467" s="11" t="s">
        <v>925</v>
      </c>
      <c r="E467" s="15">
        <v>1000</v>
      </c>
      <c r="F467" s="11" t="s">
        <v>4235</v>
      </c>
      <c r="G467" s="9">
        <v>0.21</v>
      </c>
      <c r="H467" s="15">
        <f t="shared" si="15"/>
        <v>0.21</v>
      </c>
      <c r="I467" s="15">
        <f t="shared" si="16"/>
        <v>210</v>
      </c>
      <c r="J467" s="15">
        <v>210</v>
      </c>
      <c r="K467" s="15"/>
      <c r="L467" s="9"/>
      <c r="M467" s="9">
        <v>0</v>
      </c>
      <c r="N467" s="11" t="s">
        <v>3397</v>
      </c>
      <c r="O467" s="12">
        <v>46223</v>
      </c>
      <c r="P467" s="11" t="s">
        <v>3414</v>
      </c>
      <c r="Q467" s="11" t="s">
        <v>3952</v>
      </c>
      <c r="R467" s="11" t="s">
        <v>3952</v>
      </c>
      <c r="S467" s="11" t="s">
        <v>4212</v>
      </c>
      <c r="T467" s="9">
        <v>139080</v>
      </c>
      <c r="U467" s="9"/>
      <c r="V467" s="9"/>
      <c r="W467" s="11" t="s">
        <v>2464</v>
      </c>
      <c r="X467" s="11" t="s">
        <v>3108</v>
      </c>
      <c r="Y467" s="11" t="s">
        <v>3958</v>
      </c>
      <c r="Z467" s="11" t="s">
        <v>1966</v>
      </c>
      <c r="AA467" s="9">
        <v>0</v>
      </c>
      <c r="AB467" s="9">
        <v>2</v>
      </c>
      <c r="AC467" s="11"/>
      <c r="AD467" s="11" t="s">
        <v>2427</v>
      </c>
      <c r="AE467" s="11" t="s">
        <v>2462</v>
      </c>
      <c r="AF467" s="11" t="s">
        <v>2498</v>
      </c>
      <c r="AG467" s="11" t="s">
        <v>2587</v>
      </c>
      <c r="AH467" s="11" t="s">
        <v>2607</v>
      </c>
      <c r="AI467" s="11"/>
      <c r="AJ467" s="9">
        <v>1000</v>
      </c>
      <c r="AK467" s="11" t="s">
        <v>1966</v>
      </c>
      <c r="AL467" s="11" t="s">
        <v>3107</v>
      </c>
      <c r="AM467" s="11"/>
      <c r="AN467" s="11" t="s">
        <v>3219</v>
      </c>
      <c r="AO467" s="11" t="s">
        <v>3219</v>
      </c>
      <c r="AP467" s="11"/>
      <c r="AQ467" s="12">
        <v>46223</v>
      </c>
      <c r="AR467" s="11" t="s">
        <v>3416</v>
      </c>
      <c r="AS467" s="11" t="s">
        <v>3741</v>
      </c>
      <c r="AT467" s="11" t="s">
        <v>3933</v>
      </c>
      <c r="AU467" s="11" t="s">
        <v>3934</v>
      </c>
      <c r="AV467" s="11" t="s">
        <v>3939</v>
      </c>
      <c r="AW467" s="11" t="s">
        <v>2498</v>
      </c>
      <c r="AX467" s="11" t="s">
        <v>2587</v>
      </c>
      <c r="AY467" s="11" t="s">
        <v>3950</v>
      </c>
      <c r="AZ467" s="11"/>
      <c r="BA467" s="11"/>
      <c r="BB467" s="11"/>
      <c r="BC467" s="9">
        <v>27746</v>
      </c>
      <c r="BD467" s="11" t="s">
        <v>3939</v>
      </c>
      <c r="BE467" s="9">
        <v>5176</v>
      </c>
      <c r="BF467" s="9">
        <v>2</v>
      </c>
      <c r="BG467" s="11" t="s">
        <v>3429</v>
      </c>
    </row>
    <row r="468" spans="1:59">
      <c r="A468" s="9">
        <v>135848</v>
      </c>
      <c r="B468" s="11" t="s">
        <v>4136</v>
      </c>
      <c r="C468" s="11" t="s">
        <v>4483</v>
      </c>
      <c r="D468" s="11" t="s">
        <v>1026</v>
      </c>
      <c r="E468" s="15">
        <v>200</v>
      </c>
      <c r="F468" s="11" t="s">
        <v>4235</v>
      </c>
      <c r="G468" s="9">
        <v>0.24</v>
      </c>
      <c r="H468" s="15">
        <f t="shared" si="15"/>
        <v>0.24</v>
      </c>
      <c r="I468" s="15">
        <f t="shared" si="16"/>
        <v>48</v>
      </c>
      <c r="J468" s="15">
        <v>48</v>
      </c>
      <c r="K468" s="15"/>
      <c r="L468" s="9"/>
      <c r="M468" s="9">
        <v>0</v>
      </c>
      <c r="N468" s="11" t="s">
        <v>3397</v>
      </c>
      <c r="O468" s="12">
        <v>46223</v>
      </c>
      <c r="P468" s="11" t="s">
        <v>3414</v>
      </c>
      <c r="Q468" s="11" t="s">
        <v>3952</v>
      </c>
      <c r="R468" s="11" t="s">
        <v>3952</v>
      </c>
      <c r="S468" s="11" t="s">
        <v>4212</v>
      </c>
      <c r="T468" s="9">
        <v>139080</v>
      </c>
      <c r="U468" s="9"/>
      <c r="V468" s="9"/>
      <c r="W468" s="11" t="s">
        <v>2464</v>
      </c>
      <c r="X468" s="11" t="s">
        <v>3108</v>
      </c>
      <c r="Y468" s="11" t="s">
        <v>3958</v>
      </c>
      <c r="Z468" s="11" t="s">
        <v>2065</v>
      </c>
      <c r="AA468" s="9">
        <v>0</v>
      </c>
      <c r="AB468" s="9">
        <v>190</v>
      </c>
      <c r="AC468" s="11"/>
      <c r="AD468" s="11" t="s">
        <v>2427</v>
      </c>
      <c r="AE468" s="11" t="s">
        <v>2462</v>
      </c>
      <c r="AF468" s="11" t="s">
        <v>2498</v>
      </c>
      <c r="AG468" s="11" t="s">
        <v>2587</v>
      </c>
      <c r="AH468" s="11" t="s">
        <v>2607</v>
      </c>
      <c r="AI468" s="11"/>
      <c r="AJ468" s="9">
        <v>200</v>
      </c>
      <c r="AK468" s="11" t="s">
        <v>2065</v>
      </c>
      <c r="AL468" s="11" t="s">
        <v>3107</v>
      </c>
      <c r="AM468" s="11"/>
      <c r="AN468" s="11" t="s">
        <v>3219</v>
      </c>
      <c r="AO468" s="11" t="s">
        <v>3219</v>
      </c>
      <c r="AP468" s="11"/>
      <c r="AQ468" s="12">
        <v>46223</v>
      </c>
      <c r="AR468" s="11" t="s">
        <v>3416</v>
      </c>
      <c r="AS468" s="11" t="s">
        <v>3741</v>
      </c>
      <c r="AT468" s="11" t="s">
        <v>3933</v>
      </c>
      <c r="AU468" s="11" t="s">
        <v>3934</v>
      </c>
      <c r="AV468" s="11" t="s">
        <v>3939</v>
      </c>
      <c r="AW468" s="11" t="s">
        <v>2498</v>
      </c>
      <c r="AX468" s="11" t="s">
        <v>2587</v>
      </c>
      <c r="AY468" s="11" t="s">
        <v>3950</v>
      </c>
      <c r="AZ468" s="11"/>
      <c r="BA468" s="11"/>
      <c r="BB468" s="11"/>
      <c r="BC468" s="9">
        <v>27847</v>
      </c>
      <c r="BD468" s="11" t="s">
        <v>3939</v>
      </c>
      <c r="BE468" s="9">
        <v>5176</v>
      </c>
      <c r="BF468" s="9">
        <v>104</v>
      </c>
      <c r="BG468" s="11" t="s">
        <v>3429</v>
      </c>
    </row>
    <row r="469" spans="1:59">
      <c r="A469" s="9">
        <v>135848</v>
      </c>
      <c r="B469" s="11" t="s">
        <v>4136</v>
      </c>
      <c r="C469" s="11" t="s">
        <v>4430</v>
      </c>
      <c r="D469" s="11" t="s">
        <v>973</v>
      </c>
      <c r="E469" s="15">
        <v>1500</v>
      </c>
      <c r="F469" s="11" t="s">
        <v>4235</v>
      </c>
      <c r="G469" s="9">
        <v>0.27</v>
      </c>
      <c r="H469" s="15">
        <f t="shared" si="15"/>
        <v>0.27</v>
      </c>
      <c r="I469" s="15">
        <f t="shared" si="16"/>
        <v>405</v>
      </c>
      <c r="J469" s="15">
        <v>405</v>
      </c>
      <c r="K469" s="15"/>
      <c r="L469" s="9"/>
      <c r="M469" s="9">
        <v>0</v>
      </c>
      <c r="N469" s="11" t="s">
        <v>3397</v>
      </c>
      <c r="O469" s="12">
        <v>46223</v>
      </c>
      <c r="P469" s="11" t="s">
        <v>3414</v>
      </c>
      <c r="Q469" s="11" t="s">
        <v>3952</v>
      </c>
      <c r="R469" s="11" t="s">
        <v>3952</v>
      </c>
      <c r="S469" s="11" t="s">
        <v>4212</v>
      </c>
      <c r="T469" s="9">
        <v>139080</v>
      </c>
      <c r="U469" s="9"/>
      <c r="V469" s="9"/>
      <c r="W469" s="11" t="s">
        <v>2464</v>
      </c>
      <c r="X469" s="11" t="s">
        <v>3108</v>
      </c>
      <c r="Y469" s="11" t="s">
        <v>3958</v>
      </c>
      <c r="Z469" s="11" t="s">
        <v>2014</v>
      </c>
      <c r="AA469" s="9">
        <v>0</v>
      </c>
      <c r="AB469" s="9">
        <v>137</v>
      </c>
      <c r="AC469" s="11"/>
      <c r="AD469" s="11" t="s">
        <v>2427</v>
      </c>
      <c r="AE469" s="11" t="s">
        <v>2462</v>
      </c>
      <c r="AF469" s="11" t="s">
        <v>2498</v>
      </c>
      <c r="AG469" s="11" t="s">
        <v>2587</v>
      </c>
      <c r="AH469" s="11" t="s">
        <v>2607</v>
      </c>
      <c r="AI469" s="11"/>
      <c r="AJ469" s="9">
        <v>1500</v>
      </c>
      <c r="AK469" s="11" t="s">
        <v>2014</v>
      </c>
      <c r="AL469" s="11" t="s">
        <v>3107</v>
      </c>
      <c r="AM469" s="11"/>
      <c r="AN469" s="11" t="s">
        <v>3219</v>
      </c>
      <c r="AO469" s="11" t="s">
        <v>3219</v>
      </c>
      <c r="AP469" s="11"/>
      <c r="AQ469" s="12">
        <v>46223</v>
      </c>
      <c r="AR469" s="11" t="s">
        <v>3416</v>
      </c>
      <c r="AS469" s="11" t="s">
        <v>3741</v>
      </c>
      <c r="AT469" s="11" t="s">
        <v>3933</v>
      </c>
      <c r="AU469" s="11" t="s">
        <v>3934</v>
      </c>
      <c r="AV469" s="11" t="s">
        <v>3939</v>
      </c>
      <c r="AW469" s="11" t="s">
        <v>2498</v>
      </c>
      <c r="AX469" s="11" t="s">
        <v>2587</v>
      </c>
      <c r="AY469" s="11" t="s">
        <v>3950</v>
      </c>
      <c r="AZ469" s="11"/>
      <c r="BA469" s="11"/>
      <c r="BB469" s="11"/>
      <c r="BC469" s="9">
        <v>27794</v>
      </c>
      <c r="BD469" s="11" t="s">
        <v>3939</v>
      </c>
      <c r="BE469" s="9">
        <v>5176</v>
      </c>
      <c r="BF469" s="9">
        <v>51</v>
      </c>
      <c r="BG469" s="11" t="s">
        <v>3429</v>
      </c>
    </row>
    <row r="470" spans="1:59">
      <c r="A470" s="9">
        <v>135848</v>
      </c>
      <c r="B470" s="11" t="s">
        <v>4136</v>
      </c>
      <c r="C470" s="11" t="s">
        <v>4406</v>
      </c>
      <c r="D470" s="11" t="s">
        <v>949</v>
      </c>
      <c r="E470" s="15">
        <v>5000</v>
      </c>
      <c r="F470" s="11" t="s">
        <v>4235</v>
      </c>
      <c r="G470" s="9">
        <v>0.31</v>
      </c>
      <c r="H470" s="15">
        <f t="shared" si="15"/>
        <v>0.31</v>
      </c>
      <c r="I470" s="15">
        <f t="shared" si="16"/>
        <v>1550</v>
      </c>
      <c r="J470" s="15">
        <v>1550</v>
      </c>
      <c r="K470" s="15"/>
      <c r="L470" s="9"/>
      <c r="M470" s="9">
        <v>0</v>
      </c>
      <c r="N470" s="11" t="s">
        <v>3397</v>
      </c>
      <c r="O470" s="12">
        <v>46223</v>
      </c>
      <c r="P470" s="11" t="s">
        <v>3414</v>
      </c>
      <c r="Q470" s="11" t="s">
        <v>3952</v>
      </c>
      <c r="R470" s="11" t="s">
        <v>3952</v>
      </c>
      <c r="S470" s="11" t="s">
        <v>4212</v>
      </c>
      <c r="T470" s="9">
        <v>139080</v>
      </c>
      <c r="U470" s="9"/>
      <c r="V470" s="9"/>
      <c r="W470" s="11" t="s">
        <v>2464</v>
      </c>
      <c r="X470" s="11" t="s">
        <v>3108</v>
      </c>
      <c r="Y470" s="11" t="s">
        <v>3958</v>
      </c>
      <c r="Z470" s="11" t="s">
        <v>1991</v>
      </c>
      <c r="AA470" s="9">
        <v>0</v>
      </c>
      <c r="AB470" s="9">
        <v>113</v>
      </c>
      <c r="AC470" s="11"/>
      <c r="AD470" s="11" t="s">
        <v>2427</v>
      </c>
      <c r="AE470" s="11" t="s">
        <v>2462</v>
      </c>
      <c r="AF470" s="11" t="s">
        <v>2498</v>
      </c>
      <c r="AG470" s="11" t="s">
        <v>2587</v>
      </c>
      <c r="AH470" s="11" t="s">
        <v>2607</v>
      </c>
      <c r="AI470" s="11"/>
      <c r="AJ470" s="9">
        <v>5000</v>
      </c>
      <c r="AK470" s="11" t="s">
        <v>1991</v>
      </c>
      <c r="AL470" s="11" t="s">
        <v>3107</v>
      </c>
      <c r="AM470" s="11"/>
      <c r="AN470" s="11" t="s">
        <v>3219</v>
      </c>
      <c r="AO470" s="11" t="s">
        <v>3219</v>
      </c>
      <c r="AP470" s="11"/>
      <c r="AQ470" s="12">
        <v>46223</v>
      </c>
      <c r="AR470" s="11" t="s">
        <v>3416</v>
      </c>
      <c r="AS470" s="11" t="s">
        <v>3741</v>
      </c>
      <c r="AT470" s="11" t="s">
        <v>3933</v>
      </c>
      <c r="AU470" s="11" t="s">
        <v>3934</v>
      </c>
      <c r="AV470" s="11" t="s">
        <v>3939</v>
      </c>
      <c r="AW470" s="11" t="s">
        <v>2498</v>
      </c>
      <c r="AX470" s="11" t="s">
        <v>2587</v>
      </c>
      <c r="AY470" s="11" t="s">
        <v>3950</v>
      </c>
      <c r="AZ470" s="11"/>
      <c r="BA470" s="11"/>
      <c r="BB470" s="11"/>
      <c r="BC470" s="9">
        <v>27770</v>
      </c>
      <c r="BD470" s="11" t="s">
        <v>3939</v>
      </c>
      <c r="BE470" s="9">
        <v>5176</v>
      </c>
      <c r="BF470" s="9">
        <v>27</v>
      </c>
      <c r="BG470" s="11" t="s">
        <v>3429</v>
      </c>
    </row>
    <row r="471" spans="1:59">
      <c r="A471" s="9">
        <v>135848</v>
      </c>
      <c r="B471" s="11" t="s">
        <v>4136</v>
      </c>
      <c r="C471" s="11" t="s">
        <v>4465</v>
      </c>
      <c r="D471" s="11" t="s">
        <v>1008</v>
      </c>
      <c r="E471" s="15">
        <v>1500</v>
      </c>
      <c r="F471" s="11" t="s">
        <v>4235</v>
      </c>
      <c r="G471" s="9">
        <v>0.54</v>
      </c>
      <c r="H471" s="15">
        <f t="shared" si="15"/>
        <v>0.54</v>
      </c>
      <c r="I471" s="15">
        <f t="shared" si="16"/>
        <v>810</v>
      </c>
      <c r="J471" s="15">
        <v>810</v>
      </c>
      <c r="K471" s="15"/>
      <c r="L471" s="9"/>
      <c r="M471" s="9">
        <v>0</v>
      </c>
      <c r="N471" s="11" t="s">
        <v>3397</v>
      </c>
      <c r="O471" s="12">
        <v>46223</v>
      </c>
      <c r="P471" s="11" t="s">
        <v>3414</v>
      </c>
      <c r="Q471" s="11" t="s">
        <v>3952</v>
      </c>
      <c r="R471" s="11" t="s">
        <v>3952</v>
      </c>
      <c r="S471" s="11" t="s">
        <v>4212</v>
      </c>
      <c r="T471" s="9">
        <v>139080</v>
      </c>
      <c r="U471" s="9"/>
      <c r="V471" s="9"/>
      <c r="W471" s="11" t="s">
        <v>2464</v>
      </c>
      <c r="X471" s="11" t="s">
        <v>3108</v>
      </c>
      <c r="Y471" s="11" t="s">
        <v>3958</v>
      </c>
      <c r="Z471" s="11" t="s">
        <v>2049</v>
      </c>
      <c r="AA471" s="9">
        <v>0</v>
      </c>
      <c r="AB471" s="9">
        <v>172</v>
      </c>
      <c r="AC471" s="11"/>
      <c r="AD471" s="11" t="s">
        <v>2427</v>
      </c>
      <c r="AE471" s="11" t="s">
        <v>2462</v>
      </c>
      <c r="AF471" s="11" t="s">
        <v>2498</v>
      </c>
      <c r="AG471" s="11" t="s">
        <v>2587</v>
      </c>
      <c r="AH471" s="11" t="s">
        <v>2607</v>
      </c>
      <c r="AI471" s="11"/>
      <c r="AJ471" s="9">
        <v>1500</v>
      </c>
      <c r="AK471" s="11" t="s">
        <v>2049</v>
      </c>
      <c r="AL471" s="11" t="s">
        <v>3107</v>
      </c>
      <c r="AM471" s="11"/>
      <c r="AN471" s="11" t="s">
        <v>3219</v>
      </c>
      <c r="AO471" s="11" t="s">
        <v>3219</v>
      </c>
      <c r="AP471" s="11"/>
      <c r="AQ471" s="12">
        <v>46223</v>
      </c>
      <c r="AR471" s="11" t="s">
        <v>3416</v>
      </c>
      <c r="AS471" s="11" t="s">
        <v>3741</v>
      </c>
      <c r="AT471" s="11" t="s">
        <v>3933</v>
      </c>
      <c r="AU471" s="11" t="s">
        <v>3934</v>
      </c>
      <c r="AV471" s="11" t="s">
        <v>3939</v>
      </c>
      <c r="AW471" s="11" t="s">
        <v>2498</v>
      </c>
      <c r="AX471" s="11" t="s">
        <v>2587</v>
      </c>
      <c r="AY471" s="11" t="s">
        <v>3950</v>
      </c>
      <c r="AZ471" s="11"/>
      <c r="BA471" s="11"/>
      <c r="BB471" s="11"/>
      <c r="BC471" s="9">
        <v>27829</v>
      </c>
      <c r="BD471" s="11" t="s">
        <v>3939</v>
      </c>
      <c r="BE471" s="9">
        <v>5176</v>
      </c>
      <c r="BF471" s="9">
        <v>86</v>
      </c>
      <c r="BG471" s="11" t="s">
        <v>3429</v>
      </c>
    </row>
    <row r="472" spans="1:59">
      <c r="A472" s="9">
        <v>135848</v>
      </c>
      <c r="B472" s="11" t="s">
        <v>4136</v>
      </c>
      <c r="C472" s="11" t="s">
        <v>4459</v>
      </c>
      <c r="D472" s="11" t="s">
        <v>1002</v>
      </c>
      <c r="E472" s="15">
        <v>100</v>
      </c>
      <c r="F472" s="11" t="s">
        <v>4235</v>
      </c>
      <c r="G472" s="9">
        <v>0.59</v>
      </c>
      <c r="H472" s="15">
        <f t="shared" si="15"/>
        <v>0.59</v>
      </c>
      <c r="I472" s="15">
        <f t="shared" si="16"/>
        <v>59</v>
      </c>
      <c r="J472" s="15">
        <v>59</v>
      </c>
      <c r="K472" s="15"/>
      <c r="L472" s="9"/>
      <c r="M472" s="9">
        <v>0</v>
      </c>
      <c r="N472" s="11" t="s">
        <v>3397</v>
      </c>
      <c r="O472" s="12">
        <v>46223</v>
      </c>
      <c r="P472" s="11" t="s">
        <v>3414</v>
      </c>
      <c r="Q472" s="11" t="s">
        <v>3952</v>
      </c>
      <c r="R472" s="11" t="s">
        <v>3952</v>
      </c>
      <c r="S472" s="11" t="s">
        <v>4212</v>
      </c>
      <c r="T472" s="9">
        <v>139080</v>
      </c>
      <c r="U472" s="9"/>
      <c r="V472" s="9"/>
      <c r="W472" s="11" t="s">
        <v>2464</v>
      </c>
      <c r="X472" s="11" t="s">
        <v>3108</v>
      </c>
      <c r="Y472" s="11" t="s">
        <v>3958</v>
      </c>
      <c r="Z472" s="11" t="s">
        <v>2043</v>
      </c>
      <c r="AA472" s="9">
        <v>0</v>
      </c>
      <c r="AB472" s="9">
        <v>166</v>
      </c>
      <c r="AC472" s="11"/>
      <c r="AD472" s="11" t="s">
        <v>2427</v>
      </c>
      <c r="AE472" s="11" t="s">
        <v>2462</v>
      </c>
      <c r="AF472" s="11" t="s">
        <v>2498</v>
      </c>
      <c r="AG472" s="11" t="s">
        <v>2587</v>
      </c>
      <c r="AH472" s="11" t="s">
        <v>2607</v>
      </c>
      <c r="AI472" s="11"/>
      <c r="AJ472" s="9">
        <v>100</v>
      </c>
      <c r="AK472" s="11" t="s">
        <v>2043</v>
      </c>
      <c r="AL472" s="11" t="s">
        <v>3107</v>
      </c>
      <c r="AM472" s="11"/>
      <c r="AN472" s="11" t="s">
        <v>3219</v>
      </c>
      <c r="AO472" s="11" t="s">
        <v>3219</v>
      </c>
      <c r="AP472" s="11"/>
      <c r="AQ472" s="12">
        <v>46223</v>
      </c>
      <c r="AR472" s="11" t="s">
        <v>3416</v>
      </c>
      <c r="AS472" s="11" t="s">
        <v>3741</v>
      </c>
      <c r="AT472" s="11" t="s">
        <v>3933</v>
      </c>
      <c r="AU472" s="11" t="s">
        <v>3934</v>
      </c>
      <c r="AV472" s="11" t="s">
        <v>3939</v>
      </c>
      <c r="AW472" s="11" t="s">
        <v>2498</v>
      </c>
      <c r="AX472" s="11" t="s">
        <v>2587</v>
      </c>
      <c r="AY472" s="11" t="s">
        <v>3950</v>
      </c>
      <c r="AZ472" s="11"/>
      <c r="BA472" s="11"/>
      <c r="BB472" s="11"/>
      <c r="BC472" s="9">
        <v>27823</v>
      </c>
      <c r="BD472" s="11" t="s">
        <v>3939</v>
      </c>
      <c r="BE472" s="9">
        <v>5176</v>
      </c>
      <c r="BF472" s="9">
        <v>80</v>
      </c>
      <c r="BG472" s="11" t="s">
        <v>3429</v>
      </c>
    </row>
    <row r="473" spans="1:59">
      <c r="A473" s="9">
        <v>135848</v>
      </c>
      <c r="B473" s="11" t="s">
        <v>4136</v>
      </c>
      <c r="C473" s="11" t="s">
        <v>4431</v>
      </c>
      <c r="D473" s="11" t="s">
        <v>974</v>
      </c>
      <c r="E473" s="15">
        <v>1200</v>
      </c>
      <c r="F473" s="11" t="s">
        <v>4235</v>
      </c>
      <c r="G473" s="9">
        <v>0.62</v>
      </c>
      <c r="H473" s="15">
        <f t="shared" si="15"/>
        <v>0.62</v>
      </c>
      <c r="I473" s="15">
        <f t="shared" si="16"/>
        <v>744</v>
      </c>
      <c r="J473" s="15">
        <v>744</v>
      </c>
      <c r="K473" s="15"/>
      <c r="L473" s="9"/>
      <c r="M473" s="9">
        <v>0</v>
      </c>
      <c r="N473" s="11" t="s">
        <v>3397</v>
      </c>
      <c r="O473" s="12">
        <v>46223</v>
      </c>
      <c r="P473" s="11" t="s">
        <v>3414</v>
      </c>
      <c r="Q473" s="11" t="s">
        <v>3952</v>
      </c>
      <c r="R473" s="11" t="s">
        <v>3952</v>
      </c>
      <c r="S473" s="11" t="s">
        <v>4212</v>
      </c>
      <c r="T473" s="9">
        <v>139080</v>
      </c>
      <c r="U473" s="9"/>
      <c r="V473" s="9"/>
      <c r="W473" s="11" t="s">
        <v>2464</v>
      </c>
      <c r="X473" s="11" t="s">
        <v>3108</v>
      </c>
      <c r="Y473" s="11" t="s">
        <v>3958</v>
      </c>
      <c r="Z473" s="11" t="s">
        <v>2015</v>
      </c>
      <c r="AA473" s="9">
        <v>0</v>
      </c>
      <c r="AB473" s="9">
        <v>138</v>
      </c>
      <c r="AC473" s="11"/>
      <c r="AD473" s="11" t="s">
        <v>2427</v>
      </c>
      <c r="AE473" s="11" t="s">
        <v>2462</v>
      </c>
      <c r="AF473" s="11" t="s">
        <v>2498</v>
      </c>
      <c r="AG473" s="11" t="s">
        <v>2587</v>
      </c>
      <c r="AH473" s="11" t="s">
        <v>2607</v>
      </c>
      <c r="AI473" s="11"/>
      <c r="AJ473" s="9">
        <v>1200</v>
      </c>
      <c r="AK473" s="11" t="s">
        <v>2015</v>
      </c>
      <c r="AL473" s="11" t="s">
        <v>3107</v>
      </c>
      <c r="AM473" s="11"/>
      <c r="AN473" s="11" t="s">
        <v>3219</v>
      </c>
      <c r="AO473" s="11" t="s">
        <v>3219</v>
      </c>
      <c r="AP473" s="11"/>
      <c r="AQ473" s="12">
        <v>46223</v>
      </c>
      <c r="AR473" s="11" t="s">
        <v>3416</v>
      </c>
      <c r="AS473" s="11" t="s">
        <v>3741</v>
      </c>
      <c r="AT473" s="11" t="s">
        <v>3933</v>
      </c>
      <c r="AU473" s="11" t="s">
        <v>3934</v>
      </c>
      <c r="AV473" s="11" t="s">
        <v>3939</v>
      </c>
      <c r="AW473" s="11" t="s">
        <v>2498</v>
      </c>
      <c r="AX473" s="11" t="s">
        <v>2587</v>
      </c>
      <c r="AY473" s="11" t="s">
        <v>3950</v>
      </c>
      <c r="AZ473" s="11"/>
      <c r="BA473" s="11"/>
      <c r="BB473" s="11"/>
      <c r="BC473" s="9">
        <v>27795</v>
      </c>
      <c r="BD473" s="11" t="s">
        <v>3939</v>
      </c>
      <c r="BE473" s="9">
        <v>5176</v>
      </c>
      <c r="BF473" s="9">
        <v>52</v>
      </c>
      <c r="BG473" s="11" t="s">
        <v>3429</v>
      </c>
    </row>
    <row r="474" spans="1:59">
      <c r="A474" s="9">
        <v>135848</v>
      </c>
      <c r="B474" s="11" t="s">
        <v>4136</v>
      </c>
      <c r="C474" s="11" t="s">
        <v>4472</v>
      </c>
      <c r="D474" s="11" t="s">
        <v>1015</v>
      </c>
      <c r="E474" s="15">
        <v>500</v>
      </c>
      <c r="F474" s="11" t="s">
        <v>4235</v>
      </c>
      <c r="G474" s="9">
        <v>0.76</v>
      </c>
      <c r="H474" s="15">
        <f t="shared" si="15"/>
        <v>0.76</v>
      </c>
      <c r="I474" s="15">
        <f t="shared" si="16"/>
        <v>380</v>
      </c>
      <c r="J474" s="15">
        <v>380</v>
      </c>
      <c r="K474" s="15"/>
      <c r="L474" s="9"/>
      <c r="M474" s="9">
        <v>0</v>
      </c>
      <c r="N474" s="11" t="s">
        <v>3397</v>
      </c>
      <c r="O474" s="12">
        <v>46223</v>
      </c>
      <c r="P474" s="11" t="s">
        <v>3414</v>
      </c>
      <c r="Q474" s="11" t="s">
        <v>3952</v>
      </c>
      <c r="R474" s="11" t="s">
        <v>3952</v>
      </c>
      <c r="S474" s="11" t="s">
        <v>4212</v>
      </c>
      <c r="T474" s="9">
        <v>139080</v>
      </c>
      <c r="U474" s="9"/>
      <c r="V474" s="9"/>
      <c r="W474" s="11" t="s">
        <v>2464</v>
      </c>
      <c r="X474" s="11" t="s">
        <v>3108</v>
      </c>
      <c r="Y474" s="11" t="s">
        <v>3958</v>
      </c>
      <c r="Z474" s="11" t="s">
        <v>2055</v>
      </c>
      <c r="AA474" s="9">
        <v>0</v>
      </c>
      <c r="AB474" s="9">
        <v>179</v>
      </c>
      <c r="AC474" s="11"/>
      <c r="AD474" s="11" t="s">
        <v>2427</v>
      </c>
      <c r="AE474" s="11" t="s">
        <v>2462</v>
      </c>
      <c r="AF474" s="11" t="s">
        <v>2498</v>
      </c>
      <c r="AG474" s="11" t="s">
        <v>2587</v>
      </c>
      <c r="AH474" s="11" t="s">
        <v>2607</v>
      </c>
      <c r="AI474" s="11"/>
      <c r="AJ474" s="9">
        <v>500</v>
      </c>
      <c r="AK474" s="11" t="s">
        <v>2055</v>
      </c>
      <c r="AL474" s="11" t="s">
        <v>3107</v>
      </c>
      <c r="AM474" s="11"/>
      <c r="AN474" s="11" t="s">
        <v>3219</v>
      </c>
      <c r="AO474" s="11" t="s">
        <v>3219</v>
      </c>
      <c r="AP474" s="11"/>
      <c r="AQ474" s="12">
        <v>46223</v>
      </c>
      <c r="AR474" s="11" t="s">
        <v>3416</v>
      </c>
      <c r="AS474" s="11" t="s">
        <v>3741</v>
      </c>
      <c r="AT474" s="11" t="s">
        <v>3933</v>
      </c>
      <c r="AU474" s="11" t="s">
        <v>3934</v>
      </c>
      <c r="AV474" s="11" t="s">
        <v>3939</v>
      </c>
      <c r="AW474" s="11" t="s">
        <v>2498</v>
      </c>
      <c r="AX474" s="11" t="s">
        <v>2587</v>
      </c>
      <c r="AY474" s="11" t="s">
        <v>3950</v>
      </c>
      <c r="AZ474" s="11"/>
      <c r="BA474" s="11"/>
      <c r="BB474" s="11"/>
      <c r="BC474" s="9">
        <v>27836</v>
      </c>
      <c r="BD474" s="11" t="s">
        <v>3939</v>
      </c>
      <c r="BE474" s="9">
        <v>5176</v>
      </c>
      <c r="BF474" s="9">
        <v>93</v>
      </c>
      <c r="BG474" s="11" t="s">
        <v>3429</v>
      </c>
    </row>
    <row r="475" spans="1:59">
      <c r="A475" s="9">
        <v>135848</v>
      </c>
      <c r="B475" s="11" t="s">
        <v>4136</v>
      </c>
      <c r="C475" s="11" t="s">
        <v>4477</v>
      </c>
      <c r="D475" s="11" t="s">
        <v>1020</v>
      </c>
      <c r="E475" s="15">
        <v>1000</v>
      </c>
      <c r="F475" s="11" t="s">
        <v>4235</v>
      </c>
      <c r="G475" s="9">
        <v>0.76</v>
      </c>
      <c r="H475" s="15">
        <f t="shared" si="15"/>
        <v>0.76</v>
      </c>
      <c r="I475" s="15">
        <f t="shared" si="16"/>
        <v>760</v>
      </c>
      <c r="J475" s="15">
        <v>760</v>
      </c>
      <c r="K475" s="15"/>
      <c r="L475" s="9"/>
      <c r="M475" s="9">
        <v>0</v>
      </c>
      <c r="N475" s="11" t="s">
        <v>3397</v>
      </c>
      <c r="O475" s="12">
        <v>46223</v>
      </c>
      <c r="P475" s="11" t="s">
        <v>3414</v>
      </c>
      <c r="Q475" s="11" t="s">
        <v>3952</v>
      </c>
      <c r="R475" s="11" t="s">
        <v>3952</v>
      </c>
      <c r="S475" s="11" t="s">
        <v>4212</v>
      </c>
      <c r="T475" s="9">
        <v>139080</v>
      </c>
      <c r="U475" s="9"/>
      <c r="V475" s="9"/>
      <c r="W475" s="11" t="s">
        <v>2464</v>
      </c>
      <c r="X475" s="11" t="s">
        <v>3108</v>
      </c>
      <c r="Y475" s="11" t="s">
        <v>3958</v>
      </c>
      <c r="Z475" s="11" t="s">
        <v>2060</v>
      </c>
      <c r="AA475" s="9">
        <v>0</v>
      </c>
      <c r="AB475" s="9">
        <v>184</v>
      </c>
      <c r="AC475" s="11"/>
      <c r="AD475" s="11" t="s">
        <v>2427</v>
      </c>
      <c r="AE475" s="11" t="s">
        <v>2462</v>
      </c>
      <c r="AF475" s="11" t="s">
        <v>2498</v>
      </c>
      <c r="AG475" s="11" t="s">
        <v>2587</v>
      </c>
      <c r="AH475" s="11" t="s">
        <v>2607</v>
      </c>
      <c r="AI475" s="11"/>
      <c r="AJ475" s="9">
        <v>1000</v>
      </c>
      <c r="AK475" s="11" t="s">
        <v>2060</v>
      </c>
      <c r="AL475" s="11" t="s">
        <v>3107</v>
      </c>
      <c r="AM475" s="11"/>
      <c r="AN475" s="11" t="s">
        <v>3219</v>
      </c>
      <c r="AO475" s="11" t="s">
        <v>3219</v>
      </c>
      <c r="AP475" s="11"/>
      <c r="AQ475" s="12">
        <v>46223</v>
      </c>
      <c r="AR475" s="11" t="s">
        <v>3416</v>
      </c>
      <c r="AS475" s="11" t="s">
        <v>3741</v>
      </c>
      <c r="AT475" s="11" t="s">
        <v>3933</v>
      </c>
      <c r="AU475" s="11" t="s">
        <v>3934</v>
      </c>
      <c r="AV475" s="11" t="s">
        <v>3939</v>
      </c>
      <c r="AW475" s="11" t="s">
        <v>2498</v>
      </c>
      <c r="AX475" s="11" t="s">
        <v>2587</v>
      </c>
      <c r="AY475" s="11" t="s">
        <v>3950</v>
      </c>
      <c r="AZ475" s="11"/>
      <c r="BA475" s="11"/>
      <c r="BB475" s="11"/>
      <c r="BC475" s="9">
        <v>27841</v>
      </c>
      <c r="BD475" s="11" t="s">
        <v>3939</v>
      </c>
      <c r="BE475" s="9">
        <v>5176</v>
      </c>
      <c r="BF475" s="9">
        <v>98</v>
      </c>
      <c r="BG475" s="11" t="s">
        <v>3429</v>
      </c>
    </row>
    <row r="476" spans="1:59">
      <c r="A476" s="9">
        <v>135848</v>
      </c>
      <c r="B476" s="11" t="s">
        <v>4136</v>
      </c>
      <c r="C476" s="11" t="s">
        <v>4414</v>
      </c>
      <c r="D476" s="11" t="s">
        <v>957</v>
      </c>
      <c r="E476" s="15">
        <v>2000</v>
      </c>
      <c r="F476" s="11" t="s">
        <v>4235</v>
      </c>
      <c r="G476" s="9">
        <v>0.79</v>
      </c>
      <c r="H476" s="15">
        <f t="shared" si="15"/>
        <v>0.79</v>
      </c>
      <c r="I476" s="15">
        <f t="shared" si="16"/>
        <v>1580</v>
      </c>
      <c r="J476" s="15">
        <v>1580</v>
      </c>
      <c r="K476" s="15"/>
      <c r="L476" s="9"/>
      <c r="M476" s="9">
        <v>0</v>
      </c>
      <c r="N476" s="11" t="s">
        <v>3397</v>
      </c>
      <c r="O476" s="12">
        <v>46223</v>
      </c>
      <c r="P476" s="11" t="s">
        <v>3414</v>
      </c>
      <c r="Q476" s="11" t="s">
        <v>3952</v>
      </c>
      <c r="R476" s="11" t="s">
        <v>3952</v>
      </c>
      <c r="S476" s="11" t="s">
        <v>4212</v>
      </c>
      <c r="T476" s="9">
        <v>139080</v>
      </c>
      <c r="U476" s="9"/>
      <c r="V476" s="9"/>
      <c r="W476" s="11" t="s">
        <v>2464</v>
      </c>
      <c r="X476" s="11" t="s">
        <v>3108</v>
      </c>
      <c r="Y476" s="11" t="s">
        <v>3958</v>
      </c>
      <c r="Z476" s="11" t="s">
        <v>1998</v>
      </c>
      <c r="AA476" s="9">
        <v>0</v>
      </c>
      <c r="AB476" s="9">
        <v>121</v>
      </c>
      <c r="AC476" s="11"/>
      <c r="AD476" s="11" t="s">
        <v>2427</v>
      </c>
      <c r="AE476" s="11" t="s">
        <v>2462</v>
      </c>
      <c r="AF476" s="11" t="s">
        <v>2498</v>
      </c>
      <c r="AG476" s="11" t="s">
        <v>2587</v>
      </c>
      <c r="AH476" s="11" t="s">
        <v>2607</v>
      </c>
      <c r="AI476" s="11"/>
      <c r="AJ476" s="9">
        <v>2000</v>
      </c>
      <c r="AK476" s="11" t="s">
        <v>1998</v>
      </c>
      <c r="AL476" s="11" t="s">
        <v>3107</v>
      </c>
      <c r="AM476" s="11"/>
      <c r="AN476" s="11" t="s">
        <v>3219</v>
      </c>
      <c r="AO476" s="11" t="s">
        <v>3219</v>
      </c>
      <c r="AP476" s="11"/>
      <c r="AQ476" s="12">
        <v>46223</v>
      </c>
      <c r="AR476" s="11" t="s">
        <v>3416</v>
      </c>
      <c r="AS476" s="11" t="s">
        <v>3741</v>
      </c>
      <c r="AT476" s="11" t="s">
        <v>3933</v>
      </c>
      <c r="AU476" s="11" t="s">
        <v>3934</v>
      </c>
      <c r="AV476" s="11" t="s">
        <v>3939</v>
      </c>
      <c r="AW476" s="11" t="s">
        <v>2498</v>
      </c>
      <c r="AX476" s="11" t="s">
        <v>2587</v>
      </c>
      <c r="AY476" s="11" t="s">
        <v>3950</v>
      </c>
      <c r="AZ476" s="11"/>
      <c r="BA476" s="11"/>
      <c r="BB476" s="11"/>
      <c r="BC476" s="9">
        <v>27778</v>
      </c>
      <c r="BD476" s="11" t="s">
        <v>3939</v>
      </c>
      <c r="BE476" s="9">
        <v>5176</v>
      </c>
      <c r="BF476" s="9">
        <v>35</v>
      </c>
      <c r="BG476" s="11" t="s">
        <v>3429</v>
      </c>
    </row>
    <row r="477" spans="1:59">
      <c r="A477" s="9">
        <v>135848</v>
      </c>
      <c r="B477" s="11" t="s">
        <v>4136</v>
      </c>
      <c r="C477" s="11" t="s">
        <v>4438</v>
      </c>
      <c r="D477" s="11" t="s">
        <v>981</v>
      </c>
      <c r="E477" s="15">
        <v>3600</v>
      </c>
      <c r="F477" s="11" t="s">
        <v>4235</v>
      </c>
      <c r="G477" s="9">
        <v>0.81</v>
      </c>
      <c r="H477" s="15">
        <f t="shared" si="15"/>
        <v>0.81</v>
      </c>
      <c r="I477" s="15">
        <f t="shared" si="16"/>
        <v>2916</v>
      </c>
      <c r="J477" s="15">
        <v>2916</v>
      </c>
      <c r="K477" s="15"/>
      <c r="L477" s="9"/>
      <c r="M477" s="9">
        <v>0</v>
      </c>
      <c r="N477" s="11" t="s">
        <v>3397</v>
      </c>
      <c r="O477" s="12">
        <v>46223</v>
      </c>
      <c r="P477" s="11" t="s">
        <v>3414</v>
      </c>
      <c r="Q477" s="11" t="s">
        <v>3952</v>
      </c>
      <c r="R477" s="11" t="s">
        <v>3952</v>
      </c>
      <c r="S477" s="11" t="s">
        <v>4212</v>
      </c>
      <c r="T477" s="9">
        <v>139080</v>
      </c>
      <c r="U477" s="9"/>
      <c r="V477" s="9"/>
      <c r="W477" s="11" t="s">
        <v>2464</v>
      </c>
      <c r="X477" s="11" t="s">
        <v>3108</v>
      </c>
      <c r="Y477" s="11" t="s">
        <v>3958</v>
      </c>
      <c r="Z477" s="11" t="s">
        <v>2022</v>
      </c>
      <c r="AA477" s="9">
        <v>0</v>
      </c>
      <c r="AB477" s="9">
        <v>145</v>
      </c>
      <c r="AC477" s="11"/>
      <c r="AD477" s="11" t="s">
        <v>2427</v>
      </c>
      <c r="AE477" s="11" t="s">
        <v>2462</v>
      </c>
      <c r="AF477" s="11" t="s">
        <v>2498</v>
      </c>
      <c r="AG477" s="11" t="s">
        <v>2587</v>
      </c>
      <c r="AH477" s="11" t="s">
        <v>2607</v>
      </c>
      <c r="AI477" s="11"/>
      <c r="AJ477" s="9">
        <v>3600</v>
      </c>
      <c r="AK477" s="11" t="s">
        <v>2022</v>
      </c>
      <c r="AL477" s="11" t="s">
        <v>3107</v>
      </c>
      <c r="AM477" s="11"/>
      <c r="AN477" s="11" t="s">
        <v>3219</v>
      </c>
      <c r="AO477" s="11" t="s">
        <v>3219</v>
      </c>
      <c r="AP477" s="11"/>
      <c r="AQ477" s="12">
        <v>46223</v>
      </c>
      <c r="AR477" s="11" t="s">
        <v>3416</v>
      </c>
      <c r="AS477" s="11" t="s">
        <v>3741</v>
      </c>
      <c r="AT477" s="11" t="s">
        <v>3933</v>
      </c>
      <c r="AU477" s="11" t="s">
        <v>3934</v>
      </c>
      <c r="AV477" s="11" t="s">
        <v>3939</v>
      </c>
      <c r="AW477" s="11" t="s">
        <v>2498</v>
      </c>
      <c r="AX477" s="11" t="s">
        <v>2587</v>
      </c>
      <c r="AY477" s="11" t="s">
        <v>3950</v>
      </c>
      <c r="AZ477" s="11"/>
      <c r="BA477" s="11"/>
      <c r="BB477" s="11"/>
      <c r="BC477" s="9">
        <v>27802</v>
      </c>
      <c r="BD477" s="11" t="s">
        <v>3939</v>
      </c>
      <c r="BE477" s="9">
        <v>5176</v>
      </c>
      <c r="BF477" s="9">
        <v>59</v>
      </c>
      <c r="BG477" s="11" t="s">
        <v>3429</v>
      </c>
    </row>
    <row r="478" spans="1:59">
      <c r="A478" s="9">
        <v>135848</v>
      </c>
      <c r="B478" s="11" t="s">
        <v>4136</v>
      </c>
      <c r="C478" s="11" t="s">
        <v>4456</v>
      </c>
      <c r="D478" s="11" t="s">
        <v>999</v>
      </c>
      <c r="E478" s="15">
        <v>560</v>
      </c>
      <c r="F478" s="11" t="s">
        <v>4235</v>
      </c>
      <c r="G478" s="9">
        <v>0.84</v>
      </c>
      <c r="H478" s="15">
        <f t="shared" si="15"/>
        <v>0.84</v>
      </c>
      <c r="I478" s="15">
        <f t="shared" si="16"/>
        <v>470.4</v>
      </c>
      <c r="J478" s="15">
        <v>470.4</v>
      </c>
      <c r="K478" s="15"/>
      <c r="L478" s="9"/>
      <c r="M478" s="9">
        <v>0</v>
      </c>
      <c r="N478" s="11" t="s">
        <v>3397</v>
      </c>
      <c r="O478" s="12">
        <v>46223</v>
      </c>
      <c r="P478" s="11" t="s">
        <v>3414</v>
      </c>
      <c r="Q478" s="11" t="s">
        <v>3952</v>
      </c>
      <c r="R478" s="11" t="s">
        <v>3952</v>
      </c>
      <c r="S478" s="11" t="s">
        <v>4212</v>
      </c>
      <c r="T478" s="9">
        <v>139080</v>
      </c>
      <c r="U478" s="9"/>
      <c r="V478" s="9"/>
      <c r="W478" s="11" t="s">
        <v>2464</v>
      </c>
      <c r="X478" s="11" t="s">
        <v>3108</v>
      </c>
      <c r="Y478" s="11" t="s">
        <v>3958</v>
      </c>
      <c r="Z478" s="11" t="s">
        <v>2040</v>
      </c>
      <c r="AA478" s="9">
        <v>0</v>
      </c>
      <c r="AB478" s="9">
        <v>163</v>
      </c>
      <c r="AC478" s="11"/>
      <c r="AD478" s="11" t="s">
        <v>2427</v>
      </c>
      <c r="AE478" s="11" t="s">
        <v>2462</v>
      </c>
      <c r="AF478" s="11" t="s">
        <v>2498</v>
      </c>
      <c r="AG478" s="11" t="s">
        <v>2587</v>
      </c>
      <c r="AH478" s="11" t="s">
        <v>2607</v>
      </c>
      <c r="AI478" s="11"/>
      <c r="AJ478" s="9">
        <v>560</v>
      </c>
      <c r="AK478" s="11" t="s">
        <v>2040</v>
      </c>
      <c r="AL478" s="11" t="s">
        <v>3107</v>
      </c>
      <c r="AM478" s="11"/>
      <c r="AN478" s="11" t="s">
        <v>3219</v>
      </c>
      <c r="AO478" s="11" t="s">
        <v>3219</v>
      </c>
      <c r="AP478" s="11"/>
      <c r="AQ478" s="12">
        <v>46223</v>
      </c>
      <c r="AR478" s="11" t="s">
        <v>3416</v>
      </c>
      <c r="AS478" s="11" t="s">
        <v>3741</v>
      </c>
      <c r="AT478" s="11" t="s">
        <v>3933</v>
      </c>
      <c r="AU478" s="11" t="s">
        <v>3934</v>
      </c>
      <c r="AV478" s="11" t="s">
        <v>3939</v>
      </c>
      <c r="AW478" s="11" t="s">
        <v>2498</v>
      </c>
      <c r="AX478" s="11" t="s">
        <v>2587</v>
      </c>
      <c r="AY478" s="11" t="s">
        <v>3950</v>
      </c>
      <c r="AZ478" s="11"/>
      <c r="BA478" s="11"/>
      <c r="BB478" s="11"/>
      <c r="BC478" s="9">
        <v>27820</v>
      </c>
      <c r="BD478" s="11" t="s">
        <v>3939</v>
      </c>
      <c r="BE478" s="9">
        <v>5176</v>
      </c>
      <c r="BF478" s="9">
        <v>77</v>
      </c>
      <c r="BG478" s="11" t="s">
        <v>3429</v>
      </c>
    </row>
    <row r="479" spans="1:59">
      <c r="A479" s="9">
        <v>135848</v>
      </c>
      <c r="B479" s="11" t="s">
        <v>4136</v>
      </c>
      <c r="C479" s="11" t="s">
        <v>4426</v>
      </c>
      <c r="D479" s="11" t="s">
        <v>969</v>
      </c>
      <c r="E479" s="15">
        <v>600</v>
      </c>
      <c r="F479" s="11" t="s">
        <v>4235</v>
      </c>
      <c r="G479" s="9">
        <v>0.94</v>
      </c>
      <c r="H479" s="15">
        <f t="shared" si="15"/>
        <v>0.94</v>
      </c>
      <c r="I479" s="15">
        <f t="shared" si="16"/>
        <v>564</v>
      </c>
      <c r="J479" s="15">
        <v>564</v>
      </c>
      <c r="K479" s="15"/>
      <c r="L479" s="9"/>
      <c r="M479" s="9">
        <v>0</v>
      </c>
      <c r="N479" s="11" t="s">
        <v>3397</v>
      </c>
      <c r="O479" s="12">
        <v>46223</v>
      </c>
      <c r="P479" s="11" t="s">
        <v>3414</v>
      </c>
      <c r="Q479" s="11" t="s">
        <v>3952</v>
      </c>
      <c r="R479" s="11" t="s">
        <v>3952</v>
      </c>
      <c r="S479" s="11" t="s">
        <v>4212</v>
      </c>
      <c r="T479" s="9">
        <v>139080</v>
      </c>
      <c r="U479" s="9"/>
      <c r="V479" s="9"/>
      <c r="W479" s="11" t="s">
        <v>2464</v>
      </c>
      <c r="X479" s="11" t="s">
        <v>3108</v>
      </c>
      <c r="Y479" s="11" t="s">
        <v>3958</v>
      </c>
      <c r="Z479" s="11" t="s">
        <v>2010</v>
      </c>
      <c r="AA479" s="9">
        <v>0</v>
      </c>
      <c r="AB479" s="9">
        <v>133</v>
      </c>
      <c r="AC479" s="11"/>
      <c r="AD479" s="11" t="s">
        <v>2427</v>
      </c>
      <c r="AE479" s="11" t="s">
        <v>2462</v>
      </c>
      <c r="AF479" s="11" t="s">
        <v>2498</v>
      </c>
      <c r="AG479" s="11" t="s">
        <v>2587</v>
      </c>
      <c r="AH479" s="11" t="s">
        <v>2607</v>
      </c>
      <c r="AI479" s="11"/>
      <c r="AJ479" s="9">
        <v>600</v>
      </c>
      <c r="AK479" s="11" t="s">
        <v>2010</v>
      </c>
      <c r="AL479" s="11" t="s">
        <v>3107</v>
      </c>
      <c r="AM479" s="11"/>
      <c r="AN479" s="11" t="s">
        <v>3219</v>
      </c>
      <c r="AO479" s="11" t="s">
        <v>3219</v>
      </c>
      <c r="AP479" s="11"/>
      <c r="AQ479" s="12">
        <v>46223</v>
      </c>
      <c r="AR479" s="11" t="s">
        <v>3416</v>
      </c>
      <c r="AS479" s="11" t="s">
        <v>3741</v>
      </c>
      <c r="AT479" s="11" t="s">
        <v>3933</v>
      </c>
      <c r="AU479" s="11" t="s">
        <v>3934</v>
      </c>
      <c r="AV479" s="11" t="s">
        <v>3939</v>
      </c>
      <c r="AW479" s="11" t="s">
        <v>2498</v>
      </c>
      <c r="AX479" s="11" t="s">
        <v>2587</v>
      </c>
      <c r="AY479" s="11" t="s">
        <v>3950</v>
      </c>
      <c r="AZ479" s="11"/>
      <c r="BA479" s="11"/>
      <c r="BB479" s="11"/>
      <c r="BC479" s="9">
        <v>27790</v>
      </c>
      <c r="BD479" s="11" t="s">
        <v>3939</v>
      </c>
      <c r="BE479" s="9">
        <v>5176</v>
      </c>
      <c r="BF479" s="9">
        <v>47</v>
      </c>
      <c r="BG479" s="11" t="s">
        <v>3429</v>
      </c>
    </row>
    <row r="480" spans="1:59">
      <c r="A480" s="9">
        <v>135848</v>
      </c>
      <c r="B480" s="11" t="s">
        <v>4136</v>
      </c>
      <c r="C480" s="11" t="s">
        <v>4385</v>
      </c>
      <c r="D480" s="11" t="s">
        <v>928</v>
      </c>
      <c r="E480" s="15">
        <v>20035</v>
      </c>
      <c r="F480" s="11" t="s">
        <v>4235</v>
      </c>
      <c r="G480" s="9">
        <v>0.98</v>
      </c>
      <c r="H480" s="15">
        <f t="shared" si="15"/>
        <v>0.98</v>
      </c>
      <c r="I480" s="15">
        <f t="shared" si="16"/>
        <v>19634.3</v>
      </c>
      <c r="J480" s="15">
        <v>19634.3</v>
      </c>
      <c r="K480" s="15"/>
      <c r="L480" s="9"/>
      <c r="M480" s="9">
        <v>0</v>
      </c>
      <c r="N480" s="11" t="s">
        <v>3397</v>
      </c>
      <c r="O480" s="12">
        <v>46223</v>
      </c>
      <c r="P480" s="11" t="s">
        <v>3414</v>
      </c>
      <c r="Q480" s="11" t="s">
        <v>3952</v>
      </c>
      <c r="R480" s="11" t="s">
        <v>3952</v>
      </c>
      <c r="S480" s="11" t="s">
        <v>4212</v>
      </c>
      <c r="T480" s="9">
        <v>139080</v>
      </c>
      <c r="U480" s="9"/>
      <c r="V480" s="9"/>
      <c r="W480" s="11" t="s">
        <v>2464</v>
      </c>
      <c r="X480" s="11" t="s">
        <v>3108</v>
      </c>
      <c r="Y480" s="11" t="s">
        <v>3958</v>
      </c>
      <c r="Z480" s="11" t="s">
        <v>1969</v>
      </c>
      <c r="AA480" s="9">
        <v>0</v>
      </c>
      <c r="AB480" s="9">
        <v>5</v>
      </c>
      <c r="AC480" s="11"/>
      <c r="AD480" s="11" t="s">
        <v>2427</v>
      </c>
      <c r="AE480" s="11" t="s">
        <v>2462</v>
      </c>
      <c r="AF480" s="11" t="s">
        <v>2498</v>
      </c>
      <c r="AG480" s="11" t="s">
        <v>2587</v>
      </c>
      <c r="AH480" s="11" t="s">
        <v>2607</v>
      </c>
      <c r="AI480" s="11"/>
      <c r="AJ480" s="9">
        <v>20035</v>
      </c>
      <c r="AK480" s="11" t="s">
        <v>1969</v>
      </c>
      <c r="AL480" s="11" t="s">
        <v>3107</v>
      </c>
      <c r="AM480" s="11"/>
      <c r="AN480" s="11" t="s">
        <v>3219</v>
      </c>
      <c r="AO480" s="11" t="s">
        <v>3219</v>
      </c>
      <c r="AP480" s="11"/>
      <c r="AQ480" s="12">
        <v>46223</v>
      </c>
      <c r="AR480" s="11" t="s">
        <v>3416</v>
      </c>
      <c r="AS480" s="11" t="s">
        <v>3741</v>
      </c>
      <c r="AT480" s="11" t="s">
        <v>3933</v>
      </c>
      <c r="AU480" s="11" t="s">
        <v>3934</v>
      </c>
      <c r="AV480" s="11" t="s">
        <v>3939</v>
      </c>
      <c r="AW480" s="11" t="s">
        <v>2498</v>
      </c>
      <c r="AX480" s="11" t="s">
        <v>2587</v>
      </c>
      <c r="AY480" s="11" t="s">
        <v>3950</v>
      </c>
      <c r="AZ480" s="11"/>
      <c r="BA480" s="11"/>
      <c r="BB480" s="11"/>
      <c r="BC480" s="9">
        <v>27749</v>
      </c>
      <c r="BD480" s="11" t="s">
        <v>3939</v>
      </c>
      <c r="BE480" s="9">
        <v>5176</v>
      </c>
      <c r="BF480" s="9">
        <v>5</v>
      </c>
      <c r="BG480" s="11" t="s">
        <v>3429</v>
      </c>
    </row>
    <row r="481" spans="1:59">
      <c r="A481" s="9">
        <v>135848</v>
      </c>
      <c r="B481" s="11" t="s">
        <v>4136</v>
      </c>
      <c r="C481" s="11" t="s">
        <v>4415</v>
      </c>
      <c r="D481" s="11" t="s">
        <v>958</v>
      </c>
      <c r="E481" s="15">
        <v>750</v>
      </c>
      <c r="F481" s="11" t="s">
        <v>4235</v>
      </c>
      <c r="G481" s="9">
        <v>1</v>
      </c>
      <c r="H481" s="15">
        <f t="shared" si="15"/>
        <v>1</v>
      </c>
      <c r="I481" s="15">
        <f t="shared" si="16"/>
        <v>750</v>
      </c>
      <c r="J481" s="15">
        <v>750</v>
      </c>
      <c r="K481" s="15"/>
      <c r="L481" s="9"/>
      <c r="M481" s="9">
        <v>0</v>
      </c>
      <c r="N481" s="11" t="s">
        <v>3397</v>
      </c>
      <c r="O481" s="12">
        <v>46223</v>
      </c>
      <c r="P481" s="11" t="s">
        <v>3414</v>
      </c>
      <c r="Q481" s="11" t="s">
        <v>3952</v>
      </c>
      <c r="R481" s="11" t="s">
        <v>3952</v>
      </c>
      <c r="S481" s="11" t="s">
        <v>4212</v>
      </c>
      <c r="T481" s="9">
        <v>139080</v>
      </c>
      <c r="U481" s="9"/>
      <c r="V481" s="9"/>
      <c r="W481" s="11" t="s">
        <v>2464</v>
      </c>
      <c r="X481" s="11" t="s">
        <v>3108</v>
      </c>
      <c r="Y481" s="11" t="s">
        <v>3958</v>
      </c>
      <c r="Z481" s="11" t="s">
        <v>1999</v>
      </c>
      <c r="AA481" s="9">
        <v>0</v>
      </c>
      <c r="AB481" s="9">
        <v>122</v>
      </c>
      <c r="AC481" s="11"/>
      <c r="AD481" s="11" t="s">
        <v>2427</v>
      </c>
      <c r="AE481" s="11" t="s">
        <v>2462</v>
      </c>
      <c r="AF481" s="11" t="s">
        <v>2498</v>
      </c>
      <c r="AG481" s="11" t="s">
        <v>2587</v>
      </c>
      <c r="AH481" s="11" t="s">
        <v>2607</v>
      </c>
      <c r="AI481" s="11"/>
      <c r="AJ481" s="9">
        <v>750</v>
      </c>
      <c r="AK481" s="11" t="s">
        <v>1999</v>
      </c>
      <c r="AL481" s="11" t="s">
        <v>3107</v>
      </c>
      <c r="AM481" s="11"/>
      <c r="AN481" s="11" t="s">
        <v>3219</v>
      </c>
      <c r="AO481" s="11" t="s">
        <v>3219</v>
      </c>
      <c r="AP481" s="11"/>
      <c r="AQ481" s="12">
        <v>46223</v>
      </c>
      <c r="AR481" s="11" t="s">
        <v>3416</v>
      </c>
      <c r="AS481" s="11" t="s">
        <v>3741</v>
      </c>
      <c r="AT481" s="11" t="s">
        <v>3933</v>
      </c>
      <c r="AU481" s="11" t="s">
        <v>3934</v>
      </c>
      <c r="AV481" s="11" t="s">
        <v>3939</v>
      </c>
      <c r="AW481" s="11" t="s">
        <v>2498</v>
      </c>
      <c r="AX481" s="11" t="s">
        <v>2587</v>
      </c>
      <c r="AY481" s="11" t="s">
        <v>3950</v>
      </c>
      <c r="AZ481" s="11"/>
      <c r="BA481" s="11"/>
      <c r="BB481" s="11"/>
      <c r="BC481" s="9">
        <v>27779</v>
      </c>
      <c r="BD481" s="11" t="s">
        <v>3939</v>
      </c>
      <c r="BE481" s="9">
        <v>5176</v>
      </c>
      <c r="BF481" s="9">
        <v>36</v>
      </c>
      <c r="BG481" s="11" t="s">
        <v>3429</v>
      </c>
    </row>
    <row r="482" spans="1:59">
      <c r="A482" s="9">
        <v>135848</v>
      </c>
      <c r="B482" s="11" t="s">
        <v>4136</v>
      </c>
      <c r="C482" s="11" t="s">
        <v>4444</v>
      </c>
      <c r="D482" s="11" t="s">
        <v>987</v>
      </c>
      <c r="E482" s="15">
        <v>1200</v>
      </c>
      <c r="F482" s="11" t="s">
        <v>4235</v>
      </c>
      <c r="G482" s="9">
        <v>1.1200000000000001</v>
      </c>
      <c r="H482" s="15">
        <f t="shared" si="15"/>
        <v>1.1200000000000001</v>
      </c>
      <c r="I482" s="15">
        <f t="shared" si="16"/>
        <v>1344.0000000000002</v>
      </c>
      <c r="J482" s="15">
        <v>1344.0000000000002</v>
      </c>
      <c r="K482" s="15"/>
      <c r="L482" s="9"/>
      <c r="M482" s="9">
        <v>0</v>
      </c>
      <c r="N482" s="11" t="s">
        <v>3397</v>
      </c>
      <c r="O482" s="12">
        <v>46223</v>
      </c>
      <c r="P482" s="11" t="s">
        <v>3414</v>
      </c>
      <c r="Q482" s="11" t="s">
        <v>3952</v>
      </c>
      <c r="R482" s="11" t="s">
        <v>3952</v>
      </c>
      <c r="S482" s="11" t="s">
        <v>4212</v>
      </c>
      <c r="T482" s="9">
        <v>139080</v>
      </c>
      <c r="U482" s="9"/>
      <c r="V482" s="9"/>
      <c r="W482" s="11" t="s">
        <v>2464</v>
      </c>
      <c r="X482" s="11" t="s">
        <v>3108</v>
      </c>
      <c r="Y482" s="11" t="s">
        <v>3958</v>
      </c>
      <c r="Z482" s="11" t="s">
        <v>2028</v>
      </c>
      <c r="AA482" s="9">
        <v>0</v>
      </c>
      <c r="AB482" s="9">
        <v>151</v>
      </c>
      <c r="AC482" s="11"/>
      <c r="AD482" s="11" t="s">
        <v>2427</v>
      </c>
      <c r="AE482" s="11" t="s">
        <v>2462</v>
      </c>
      <c r="AF482" s="11" t="s">
        <v>2498</v>
      </c>
      <c r="AG482" s="11" t="s">
        <v>2587</v>
      </c>
      <c r="AH482" s="11" t="s">
        <v>2607</v>
      </c>
      <c r="AI482" s="11"/>
      <c r="AJ482" s="9">
        <v>1200</v>
      </c>
      <c r="AK482" s="11" t="s">
        <v>2028</v>
      </c>
      <c r="AL482" s="11" t="s">
        <v>3107</v>
      </c>
      <c r="AM482" s="11"/>
      <c r="AN482" s="11" t="s">
        <v>3219</v>
      </c>
      <c r="AO482" s="11" t="s">
        <v>3219</v>
      </c>
      <c r="AP482" s="11"/>
      <c r="AQ482" s="12">
        <v>46223</v>
      </c>
      <c r="AR482" s="11" t="s">
        <v>3416</v>
      </c>
      <c r="AS482" s="11" t="s">
        <v>3741</v>
      </c>
      <c r="AT482" s="11" t="s">
        <v>3933</v>
      </c>
      <c r="AU482" s="11" t="s">
        <v>3934</v>
      </c>
      <c r="AV482" s="11" t="s">
        <v>3939</v>
      </c>
      <c r="AW482" s="11" t="s">
        <v>2498</v>
      </c>
      <c r="AX482" s="11" t="s">
        <v>2587</v>
      </c>
      <c r="AY482" s="11" t="s">
        <v>3950</v>
      </c>
      <c r="AZ482" s="11"/>
      <c r="BA482" s="11"/>
      <c r="BB482" s="11"/>
      <c r="BC482" s="9">
        <v>27808</v>
      </c>
      <c r="BD482" s="11" t="s">
        <v>3939</v>
      </c>
      <c r="BE482" s="9">
        <v>5176</v>
      </c>
      <c r="BF482" s="9">
        <v>65</v>
      </c>
      <c r="BG482" s="11" t="s">
        <v>3429</v>
      </c>
    </row>
    <row r="483" spans="1:59">
      <c r="A483" s="9">
        <v>135848</v>
      </c>
      <c r="B483" s="11" t="s">
        <v>4136</v>
      </c>
      <c r="C483" s="11" t="s">
        <v>4460</v>
      </c>
      <c r="D483" s="11" t="s">
        <v>1003</v>
      </c>
      <c r="E483" s="15">
        <v>100</v>
      </c>
      <c r="F483" s="11" t="s">
        <v>4235</v>
      </c>
      <c r="G483" s="9">
        <v>1.18</v>
      </c>
      <c r="H483" s="15">
        <f t="shared" si="15"/>
        <v>1.18</v>
      </c>
      <c r="I483" s="15">
        <f t="shared" si="16"/>
        <v>118</v>
      </c>
      <c r="J483" s="15">
        <v>118</v>
      </c>
      <c r="K483" s="15"/>
      <c r="L483" s="9"/>
      <c r="M483" s="9">
        <v>0</v>
      </c>
      <c r="N483" s="11" t="s">
        <v>3397</v>
      </c>
      <c r="O483" s="12">
        <v>46223</v>
      </c>
      <c r="P483" s="11" t="s">
        <v>3414</v>
      </c>
      <c r="Q483" s="11" t="s">
        <v>3952</v>
      </c>
      <c r="R483" s="11" t="s">
        <v>3952</v>
      </c>
      <c r="S483" s="11" t="s">
        <v>4212</v>
      </c>
      <c r="T483" s="9">
        <v>139080</v>
      </c>
      <c r="U483" s="9"/>
      <c r="V483" s="9"/>
      <c r="W483" s="11" t="s">
        <v>2464</v>
      </c>
      <c r="X483" s="11" t="s">
        <v>3108</v>
      </c>
      <c r="Y483" s="11" t="s">
        <v>3958</v>
      </c>
      <c r="Z483" s="11" t="s">
        <v>2044</v>
      </c>
      <c r="AA483" s="9">
        <v>0</v>
      </c>
      <c r="AB483" s="9">
        <v>167</v>
      </c>
      <c r="AC483" s="11"/>
      <c r="AD483" s="11" t="s">
        <v>2427</v>
      </c>
      <c r="AE483" s="11" t="s">
        <v>2462</v>
      </c>
      <c r="AF483" s="11" t="s">
        <v>2498</v>
      </c>
      <c r="AG483" s="11" t="s">
        <v>2587</v>
      </c>
      <c r="AH483" s="11" t="s">
        <v>2607</v>
      </c>
      <c r="AI483" s="11"/>
      <c r="AJ483" s="9">
        <v>100</v>
      </c>
      <c r="AK483" s="11" t="s">
        <v>2044</v>
      </c>
      <c r="AL483" s="11" t="s">
        <v>3107</v>
      </c>
      <c r="AM483" s="11"/>
      <c r="AN483" s="11" t="s">
        <v>3219</v>
      </c>
      <c r="AO483" s="11" t="s">
        <v>3219</v>
      </c>
      <c r="AP483" s="11"/>
      <c r="AQ483" s="12">
        <v>46223</v>
      </c>
      <c r="AR483" s="11" t="s">
        <v>3416</v>
      </c>
      <c r="AS483" s="11" t="s">
        <v>3741</v>
      </c>
      <c r="AT483" s="11" t="s">
        <v>3933</v>
      </c>
      <c r="AU483" s="11" t="s">
        <v>3934</v>
      </c>
      <c r="AV483" s="11" t="s">
        <v>3939</v>
      </c>
      <c r="AW483" s="11" t="s">
        <v>2498</v>
      </c>
      <c r="AX483" s="11" t="s">
        <v>2587</v>
      </c>
      <c r="AY483" s="11" t="s">
        <v>3950</v>
      </c>
      <c r="AZ483" s="11"/>
      <c r="BA483" s="11"/>
      <c r="BB483" s="11"/>
      <c r="BC483" s="9">
        <v>27824</v>
      </c>
      <c r="BD483" s="11" t="s">
        <v>3939</v>
      </c>
      <c r="BE483" s="9">
        <v>5176</v>
      </c>
      <c r="BF483" s="9">
        <v>81</v>
      </c>
      <c r="BG483" s="11" t="s">
        <v>3429</v>
      </c>
    </row>
    <row r="484" spans="1:59">
      <c r="A484" s="9">
        <v>135848</v>
      </c>
      <c r="B484" s="11" t="s">
        <v>4136</v>
      </c>
      <c r="C484" s="11" t="s">
        <v>4480</v>
      </c>
      <c r="D484" s="11" t="s">
        <v>1023</v>
      </c>
      <c r="E484" s="15">
        <v>200</v>
      </c>
      <c r="F484" s="11" t="s">
        <v>4235</v>
      </c>
      <c r="G484" s="9">
        <v>1.24</v>
      </c>
      <c r="H484" s="15">
        <f t="shared" si="15"/>
        <v>1.24</v>
      </c>
      <c r="I484" s="15">
        <f t="shared" si="16"/>
        <v>248</v>
      </c>
      <c r="J484" s="15">
        <v>248</v>
      </c>
      <c r="K484" s="15"/>
      <c r="L484" s="9"/>
      <c r="M484" s="9">
        <v>0</v>
      </c>
      <c r="N484" s="11" t="s">
        <v>3397</v>
      </c>
      <c r="O484" s="12">
        <v>46223</v>
      </c>
      <c r="P484" s="11" t="s">
        <v>3414</v>
      </c>
      <c r="Q484" s="11" t="s">
        <v>3952</v>
      </c>
      <c r="R484" s="11" t="s">
        <v>3952</v>
      </c>
      <c r="S484" s="11" t="s">
        <v>4212</v>
      </c>
      <c r="T484" s="9">
        <v>139080</v>
      </c>
      <c r="U484" s="9"/>
      <c r="V484" s="9"/>
      <c r="W484" s="11" t="s">
        <v>2464</v>
      </c>
      <c r="X484" s="11" t="s">
        <v>3108</v>
      </c>
      <c r="Y484" s="11" t="s">
        <v>3958</v>
      </c>
      <c r="Z484" s="11" t="s">
        <v>2063</v>
      </c>
      <c r="AA484" s="9">
        <v>0</v>
      </c>
      <c r="AB484" s="9">
        <v>187</v>
      </c>
      <c r="AC484" s="11"/>
      <c r="AD484" s="11" t="s">
        <v>2427</v>
      </c>
      <c r="AE484" s="11" t="s">
        <v>2462</v>
      </c>
      <c r="AF484" s="11" t="s">
        <v>2498</v>
      </c>
      <c r="AG484" s="11" t="s">
        <v>2587</v>
      </c>
      <c r="AH484" s="11" t="s">
        <v>2607</v>
      </c>
      <c r="AI484" s="11"/>
      <c r="AJ484" s="9">
        <v>200</v>
      </c>
      <c r="AK484" s="11" t="s">
        <v>2063</v>
      </c>
      <c r="AL484" s="11" t="s">
        <v>3107</v>
      </c>
      <c r="AM484" s="11"/>
      <c r="AN484" s="11" t="s">
        <v>3219</v>
      </c>
      <c r="AO484" s="11" t="s">
        <v>3219</v>
      </c>
      <c r="AP484" s="11"/>
      <c r="AQ484" s="12">
        <v>46223</v>
      </c>
      <c r="AR484" s="11" t="s">
        <v>3416</v>
      </c>
      <c r="AS484" s="11" t="s">
        <v>3741</v>
      </c>
      <c r="AT484" s="11" t="s">
        <v>3933</v>
      </c>
      <c r="AU484" s="11" t="s">
        <v>3934</v>
      </c>
      <c r="AV484" s="11" t="s">
        <v>3939</v>
      </c>
      <c r="AW484" s="11" t="s">
        <v>2498</v>
      </c>
      <c r="AX484" s="11" t="s">
        <v>2587</v>
      </c>
      <c r="AY484" s="11" t="s">
        <v>3950</v>
      </c>
      <c r="AZ484" s="11"/>
      <c r="BA484" s="11"/>
      <c r="BB484" s="11"/>
      <c r="BC484" s="9">
        <v>27844</v>
      </c>
      <c r="BD484" s="11" t="s">
        <v>3939</v>
      </c>
      <c r="BE484" s="9">
        <v>5176</v>
      </c>
      <c r="BF484" s="9">
        <v>101</v>
      </c>
      <c r="BG484" s="11" t="s">
        <v>3429</v>
      </c>
    </row>
    <row r="485" spans="1:59">
      <c r="A485" s="9">
        <v>135848</v>
      </c>
      <c r="B485" s="11" t="s">
        <v>4136</v>
      </c>
      <c r="C485" s="11" t="s">
        <v>4462</v>
      </c>
      <c r="D485" s="11" t="s">
        <v>1005</v>
      </c>
      <c r="E485" s="15">
        <v>1000</v>
      </c>
      <c r="F485" s="11" t="s">
        <v>4235</v>
      </c>
      <c r="G485" s="9">
        <v>1.24</v>
      </c>
      <c r="H485" s="15">
        <f t="shared" si="15"/>
        <v>1.24</v>
      </c>
      <c r="I485" s="15">
        <f t="shared" si="16"/>
        <v>1240</v>
      </c>
      <c r="J485" s="15">
        <v>1240</v>
      </c>
      <c r="K485" s="15"/>
      <c r="L485" s="9"/>
      <c r="M485" s="9">
        <v>0</v>
      </c>
      <c r="N485" s="11" t="s">
        <v>3397</v>
      </c>
      <c r="O485" s="12">
        <v>46223</v>
      </c>
      <c r="P485" s="11" t="s">
        <v>3414</v>
      </c>
      <c r="Q485" s="11" t="s">
        <v>3952</v>
      </c>
      <c r="R485" s="11" t="s">
        <v>3952</v>
      </c>
      <c r="S485" s="11" t="s">
        <v>4212</v>
      </c>
      <c r="T485" s="9">
        <v>139080</v>
      </c>
      <c r="U485" s="9"/>
      <c r="V485" s="9"/>
      <c r="W485" s="11" t="s">
        <v>2464</v>
      </c>
      <c r="X485" s="11" t="s">
        <v>3108</v>
      </c>
      <c r="Y485" s="11" t="s">
        <v>3958</v>
      </c>
      <c r="Z485" s="11" t="s">
        <v>2046</v>
      </c>
      <c r="AA485" s="9">
        <v>0</v>
      </c>
      <c r="AB485" s="9">
        <v>169</v>
      </c>
      <c r="AC485" s="11"/>
      <c r="AD485" s="11" t="s">
        <v>2427</v>
      </c>
      <c r="AE485" s="11" t="s">
        <v>2462</v>
      </c>
      <c r="AF485" s="11" t="s">
        <v>2498</v>
      </c>
      <c r="AG485" s="11" t="s">
        <v>2587</v>
      </c>
      <c r="AH485" s="11" t="s">
        <v>2607</v>
      </c>
      <c r="AI485" s="11"/>
      <c r="AJ485" s="9">
        <v>1000</v>
      </c>
      <c r="AK485" s="11" t="s">
        <v>2046</v>
      </c>
      <c r="AL485" s="11" t="s">
        <v>3107</v>
      </c>
      <c r="AM485" s="11"/>
      <c r="AN485" s="11" t="s">
        <v>3219</v>
      </c>
      <c r="AO485" s="11" t="s">
        <v>3219</v>
      </c>
      <c r="AP485" s="11"/>
      <c r="AQ485" s="12">
        <v>46223</v>
      </c>
      <c r="AR485" s="11" t="s">
        <v>3416</v>
      </c>
      <c r="AS485" s="11" t="s">
        <v>3741</v>
      </c>
      <c r="AT485" s="11" t="s">
        <v>3933</v>
      </c>
      <c r="AU485" s="11" t="s">
        <v>3934</v>
      </c>
      <c r="AV485" s="11" t="s">
        <v>3939</v>
      </c>
      <c r="AW485" s="11" t="s">
        <v>2498</v>
      </c>
      <c r="AX485" s="11" t="s">
        <v>2587</v>
      </c>
      <c r="AY485" s="11" t="s">
        <v>3950</v>
      </c>
      <c r="AZ485" s="11"/>
      <c r="BA485" s="11"/>
      <c r="BB485" s="11"/>
      <c r="BC485" s="9">
        <v>27826</v>
      </c>
      <c r="BD485" s="11" t="s">
        <v>3939</v>
      </c>
      <c r="BE485" s="9">
        <v>5176</v>
      </c>
      <c r="BF485" s="9">
        <v>83</v>
      </c>
      <c r="BG485" s="11" t="s">
        <v>3429</v>
      </c>
    </row>
    <row r="486" spans="1:59">
      <c r="A486" s="9">
        <v>135848</v>
      </c>
      <c r="B486" s="11" t="s">
        <v>4136</v>
      </c>
      <c r="C486" s="11" t="s">
        <v>4461</v>
      </c>
      <c r="D486" s="11" t="s">
        <v>1004</v>
      </c>
      <c r="E486" s="15">
        <v>4810</v>
      </c>
      <c r="F486" s="11" t="s">
        <v>4235</v>
      </c>
      <c r="G486" s="9">
        <v>1.24</v>
      </c>
      <c r="H486" s="15">
        <f t="shared" si="15"/>
        <v>1.24</v>
      </c>
      <c r="I486" s="15">
        <f t="shared" si="16"/>
        <v>5964.4</v>
      </c>
      <c r="J486" s="15">
        <v>5964.4</v>
      </c>
      <c r="K486" s="15"/>
      <c r="L486" s="9"/>
      <c r="M486" s="9">
        <v>0</v>
      </c>
      <c r="N486" s="11" t="s">
        <v>3397</v>
      </c>
      <c r="O486" s="12">
        <v>46223</v>
      </c>
      <c r="P486" s="11" t="s">
        <v>3414</v>
      </c>
      <c r="Q486" s="11" t="s">
        <v>3952</v>
      </c>
      <c r="R486" s="11" t="s">
        <v>3952</v>
      </c>
      <c r="S486" s="11" t="s">
        <v>4212</v>
      </c>
      <c r="T486" s="9">
        <v>139080</v>
      </c>
      <c r="U486" s="9"/>
      <c r="V486" s="9"/>
      <c r="W486" s="11" t="s">
        <v>2464</v>
      </c>
      <c r="X486" s="11" t="s">
        <v>3108</v>
      </c>
      <c r="Y486" s="11" t="s">
        <v>3958</v>
      </c>
      <c r="Z486" s="11" t="s">
        <v>2045</v>
      </c>
      <c r="AA486" s="9">
        <v>0</v>
      </c>
      <c r="AB486" s="9">
        <v>168</v>
      </c>
      <c r="AC486" s="11"/>
      <c r="AD486" s="11" t="s">
        <v>2427</v>
      </c>
      <c r="AE486" s="11" t="s">
        <v>2462</v>
      </c>
      <c r="AF486" s="11" t="s">
        <v>2498</v>
      </c>
      <c r="AG486" s="11" t="s">
        <v>2587</v>
      </c>
      <c r="AH486" s="11" t="s">
        <v>2607</v>
      </c>
      <c r="AI486" s="11"/>
      <c r="AJ486" s="9">
        <v>4810</v>
      </c>
      <c r="AK486" s="11" t="s">
        <v>2045</v>
      </c>
      <c r="AL486" s="11" t="s">
        <v>3107</v>
      </c>
      <c r="AM486" s="11"/>
      <c r="AN486" s="11" t="s">
        <v>3219</v>
      </c>
      <c r="AO486" s="11" t="s">
        <v>3219</v>
      </c>
      <c r="AP486" s="11"/>
      <c r="AQ486" s="12">
        <v>46223</v>
      </c>
      <c r="AR486" s="11" t="s">
        <v>3416</v>
      </c>
      <c r="AS486" s="11" t="s">
        <v>3741</v>
      </c>
      <c r="AT486" s="11" t="s">
        <v>3933</v>
      </c>
      <c r="AU486" s="11" t="s">
        <v>3934</v>
      </c>
      <c r="AV486" s="11" t="s">
        <v>3939</v>
      </c>
      <c r="AW486" s="11" t="s">
        <v>2498</v>
      </c>
      <c r="AX486" s="11" t="s">
        <v>2587</v>
      </c>
      <c r="AY486" s="11" t="s">
        <v>3950</v>
      </c>
      <c r="AZ486" s="11"/>
      <c r="BA486" s="11"/>
      <c r="BB486" s="11"/>
      <c r="BC486" s="9">
        <v>27825</v>
      </c>
      <c r="BD486" s="11" t="s">
        <v>3939</v>
      </c>
      <c r="BE486" s="9">
        <v>5176</v>
      </c>
      <c r="BF486" s="9">
        <v>82</v>
      </c>
      <c r="BG486" s="11" t="s">
        <v>3429</v>
      </c>
    </row>
    <row r="487" spans="1:59">
      <c r="A487" s="9">
        <v>135848</v>
      </c>
      <c r="B487" s="11" t="s">
        <v>4136</v>
      </c>
      <c r="C487" s="11" t="s">
        <v>4433</v>
      </c>
      <c r="D487" s="11" t="s">
        <v>976</v>
      </c>
      <c r="E487" s="15">
        <v>37272</v>
      </c>
      <c r="F487" s="11" t="s">
        <v>4235</v>
      </c>
      <c r="G487" s="9">
        <v>1.28</v>
      </c>
      <c r="H487" s="15">
        <f t="shared" si="15"/>
        <v>1.28</v>
      </c>
      <c r="I487" s="15">
        <f t="shared" si="16"/>
        <v>47708.160000000003</v>
      </c>
      <c r="J487" s="15">
        <v>47708.160000000003</v>
      </c>
      <c r="K487" s="15"/>
      <c r="L487" s="9"/>
      <c r="M487" s="9">
        <v>0</v>
      </c>
      <c r="N487" s="11" t="s">
        <v>3397</v>
      </c>
      <c r="O487" s="12">
        <v>46223</v>
      </c>
      <c r="P487" s="11" t="s">
        <v>3414</v>
      </c>
      <c r="Q487" s="11" t="s">
        <v>3952</v>
      </c>
      <c r="R487" s="11" t="s">
        <v>3952</v>
      </c>
      <c r="S487" s="11" t="s">
        <v>4212</v>
      </c>
      <c r="T487" s="9">
        <v>139080</v>
      </c>
      <c r="U487" s="9"/>
      <c r="V487" s="9"/>
      <c r="W487" s="11" t="s">
        <v>2464</v>
      </c>
      <c r="X487" s="11" t="s">
        <v>3108</v>
      </c>
      <c r="Y487" s="11" t="s">
        <v>3958</v>
      </c>
      <c r="Z487" s="11" t="s">
        <v>2017</v>
      </c>
      <c r="AA487" s="9">
        <v>0</v>
      </c>
      <c r="AB487" s="9">
        <v>140</v>
      </c>
      <c r="AC487" s="11"/>
      <c r="AD487" s="11" t="s">
        <v>2427</v>
      </c>
      <c r="AE487" s="11" t="s">
        <v>2462</v>
      </c>
      <c r="AF487" s="11" t="s">
        <v>2498</v>
      </c>
      <c r="AG487" s="11" t="s">
        <v>2587</v>
      </c>
      <c r="AH487" s="11" t="s">
        <v>2607</v>
      </c>
      <c r="AI487" s="11"/>
      <c r="AJ487" s="9">
        <v>37272</v>
      </c>
      <c r="AK487" s="11" t="s">
        <v>2017</v>
      </c>
      <c r="AL487" s="11" t="s">
        <v>3107</v>
      </c>
      <c r="AM487" s="11"/>
      <c r="AN487" s="11" t="s">
        <v>3219</v>
      </c>
      <c r="AO487" s="11" t="s">
        <v>3219</v>
      </c>
      <c r="AP487" s="11"/>
      <c r="AQ487" s="12">
        <v>46223</v>
      </c>
      <c r="AR487" s="11" t="s">
        <v>3416</v>
      </c>
      <c r="AS487" s="11" t="s">
        <v>3741</v>
      </c>
      <c r="AT487" s="11" t="s">
        <v>3933</v>
      </c>
      <c r="AU487" s="11" t="s">
        <v>3934</v>
      </c>
      <c r="AV487" s="11" t="s">
        <v>3939</v>
      </c>
      <c r="AW487" s="11" t="s">
        <v>2498</v>
      </c>
      <c r="AX487" s="11" t="s">
        <v>2587</v>
      </c>
      <c r="AY487" s="11" t="s">
        <v>3950</v>
      </c>
      <c r="AZ487" s="11"/>
      <c r="BA487" s="11"/>
      <c r="BB487" s="11"/>
      <c r="BC487" s="9">
        <v>27797</v>
      </c>
      <c r="BD487" s="11" t="s">
        <v>3939</v>
      </c>
      <c r="BE487" s="9">
        <v>5176</v>
      </c>
      <c r="BF487" s="9">
        <v>54</v>
      </c>
      <c r="BG487" s="11" t="s">
        <v>3429</v>
      </c>
    </row>
    <row r="488" spans="1:59">
      <c r="A488" s="9">
        <v>135848</v>
      </c>
      <c r="B488" s="11" t="s">
        <v>4136</v>
      </c>
      <c r="C488" s="11" t="s">
        <v>4446</v>
      </c>
      <c r="D488" s="11" t="s">
        <v>989</v>
      </c>
      <c r="E488" s="15">
        <v>2430</v>
      </c>
      <c r="F488" s="11" t="s">
        <v>4235</v>
      </c>
      <c r="G488" s="9">
        <v>1.32</v>
      </c>
      <c r="H488" s="15">
        <f t="shared" si="15"/>
        <v>1.32</v>
      </c>
      <c r="I488" s="15">
        <f t="shared" si="16"/>
        <v>3207.6000000000004</v>
      </c>
      <c r="J488" s="15">
        <v>3207.6000000000004</v>
      </c>
      <c r="K488" s="15"/>
      <c r="L488" s="9"/>
      <c r="M488" s="9">
        <v>0</v>
      </c>
      <c r="N488" s="11" t="s">
        <v>3397</v>
      </c>
      <c r="O488" s="12">
        <v>46223</v>
      </c>
      <c r="P488" s="11" t="s">
        <v>3414</v>
      </c>
      <c r="Q488" s="11" t="s">
        <v>3952</v>
      </c>
      <c r="R488" s="11" t="s">
        <v>3952</v>
      </c>
      <c r="S488" s="11" t="s">
        <v>4212</v>
      </c>
      <c r="T488" s="9">
        <v>139080</v>
      </c>
      <c r="U488" s="9"/>
      <c r="V488" s="9"/>
      <c r="W488" s="11" t="s">
        <v>2464</v>
      </c>
      <c r="X488" s="11" t="s">
        <v>3108</v>
      </c>
      <c r="Y488" s="11" t="s">
        <v>3958</v>
      </c>
      <c r="Z488" s="11" t="s">
        <v>2030</v>
      </c>
      <c r="AA488" s="9">
        <v>0</v>
      </c>
      <c r="AB488" s="9">
        <v>153</v>
      </c>
      <c r="AC488" s="11"/>
      <c r="AD488" s="11" t="s">
        <v>2427</v>
      </c>
      <c r="AE488" s="11" t="s">
        <v>2462</v>
      </c>
      <c r="AF488" s="11" t="s">
        <v>2498</v>
      </c>
      <c r="AG488" s="11" t="s">
        <v>2587</v>
      </c>
      <c r="AH488" s="11" t="s">
        <v>2607</v>
      </c>
      <c r="AI488" s="11"/>
      <c r="AJ488" s="9">
        <v>2430</v>
      </c>
      <c r="AK488" s="11" t="s">
        <v>2030</v>
      </c>
      <c r="AL488" s="11" t="s">
        <v>3107</v>
      </c>
      <c r="AM488" s="11"/>
      <c r="AN488" s="11" t="s">
        <v>3219</v>
      </c>
      <c r="AO488" s="11" t="s">
        <v>3219</v>
      </c>
      <c r="AP488" s="11"/>
      <c r="AQ488" s="12">
        <v>46223</v>
      </c>
      <c r="AR488" s="11" t="s">
        <v>3416</v>
      </c>
      <c r="AS488" s="11" t="s">
        <v>3741</v>
      </c>
      <c r="AT488" s="11" t="s">
        <v>3933</v>
      </c>
      <c r="AU488" s="11" t="s">
        <v>3934</v>
      </c>
      <c r="AV488" s="11" t="s">
        <v>3939</v>
      </c>
      <c r="AW488" s="11" t="s">
        <v>2498</v>
      </c>
      <c r="AX488" s="11" t="s">
        <v>2587</v>
      </c>
      <c r="AY488" s="11" t="s">
        <v>3950</v>
      </c>
      <c r="AZ488" s="11"/>
      <c r="BA488" s="11"/>
      <c r="BB488" s="11"/>
      <c r="BC488" s="9">
        <v>27810</v>
      </c>
      <c r="BD488" s="11" t="s">
        <v>3939</v>
      </c>
      <c r="BE488" s="9">
        <v>5176</v>
      </c>
      <c r="BF488" s="9">
        <v>67</v>
      </c>
      <c r="BG488" s="11" t="s">
        <v>3429</v>
      </c>
    </row>
    <row r="489" spans="1:59">
      <c r="A489" s="9">
        <v>135848</v>
      </c>
      <c r="B489" s="11" t="s">
        <v>4136</v>
      </c>
      <c r="C489" s="11" t="s">
        <v>4416</v>
      </c>
      <c r="D489" s="11" t="s">
        <v>959</v>
      </c>
      <c r="E489" s="15">
        <v>2050</v>
      </c>
      <c r="F489" s="11" t="s">
        <v>4235</v>
      </c>
      <c r="G489" s="9">
        <v>1.49</v>
      </c>
      <c r="H489" s="15">
        <f t="shared" si="15"/>
        <v>1.49</v>
      </c>
      <c r="I489" s="15">
        <f t="shared" si="16"/>
        <v>3054.5</v>
      </c>
      <c r="J489" s="15">
        <v>3054.5</v>
      </c>
      <c r="K489" s="15"/>
      <c r="L489" s="9"/>
      <c r="M489" s="9">
        <v>0</v>
      </c>
      <c r="N489" s="11" t="s">
        <v>3397</v>
      </c>
      <c r="O489" s="12">
        <v>46223</v>
      </c>
      <c r="P489" s="11" t="s">
        <v>3414</v>
      </c>
      <c r="Q489" s="11" t="s">
        <v>3952</v>
      </c>
      <c r="R489" s="11" t="s">
        <v>3952</v>
      </c>
      <c r="S489" s="11" t="s">
        <v>4212</v>
      </c>
      <c r="T489" s="9">
        <v>139080</v>
      </c>
      <c r="U489" s="9"/>
      <c r="V489" s="9"/>
      <c r="W489" s="11" t="s">
        <v>2464</v>
      </c>
      <c r="X489" s="11" t="s">
        <v>3108</v>
      </c>
      <c r="Y489" s="11" t="s">
        <v>3958</v>
      </c>
      <c r="Z489" s="11" t="s">
        <v>2000</v>
      </c>
      <c r="AA489" s="9">
        <v>0</v>
      </c>
      <c r="AB489" s="9">
        <v>123</v>
      </c>
      <c r="AC489" s="11"/>
      <c r="AD489" s="11" t="s">
        <v>2427</v>
      </c>
      <c r="AE489" s="11" t="s">
        <v>2462</v>
      </c>
      <c r="AF489" s="11" t="s">
        <v>2498</v>
      </c>
      <c r="AG489" s="11" t="s">
        <v>2587</v>
      </c>
      <c r="AH489" s="11" t="s">
        <v>2607</v>
      </c>
      <c r="AI489" s="11"/>
      <c r="AJ489" s="9">
        <v>2050</v>
      </c>
      <c r="AK489" s="11" t="s">
        <v>2000</v>
      </c>
      <c r="AL489" s="11" t="s">
        <v>3107</v>
      </c>
      <c r="AM489" s="11"/>
      <c r="AN489" s="11" t="s">
        <v>3219</v>
      </c>
      <c r="AO489" s="11" t="s">
        <v>3219</v>
      </c>
      <c r="AP489" s="11"/>
      <c r="AQ489" s="12">
        <v>46223</v>
      </c>
      <c r="AR489" s="11" t="s">
        <v>3416</v>
      </c>
      <c r="AS489" s="11" t="s">
        <v>3741</v>
      </c>
      <c r="AT489" s="11" t="s">
        <v>3933</v>
      </c>
      <c r="AU489" s="11" t="s">
        <v>3934</v>
      </c>
      <c r="AV489" s="11" t="s">
        <v>3939</v>
      </c>
      <c r="AW489" s="11" t="s">
        <v>2498</v>
      </c>
      <c r="AX489" s="11" t="s">
        <v>2587</v>
      </c>
      <c r="AY489" s="11" t="s">
        <v>3950</v>
      </c>
      <c r="AZ489" s="11"/>
      <c r="BA489" s="11"/>
      <c r="BB489" s="11"/>
      <c r="BC489" s="9">
        <v>27780</v>
      </c>
      <c r="BD489" s="11" t="s">
        <v>3939</v>
      </c>
      <c r="BE489" s="9">
        <v>5176</v>
      </c>
      <c r="BF489" s="9">
        <v>37</v>
      </c>
      <c r="BG489" s="11" t="s">
        <v>3429</v>
      </c>
    </row>
    <row r="490" spans="1:59">
      <c r="A490" s="9">
        <v>135848</v>
      </c>
      <c r="B490" s="11" t="s">
        <v>4136</v>
      </c>
      <c r="C490" s="11" t="s">
        <v>4386</v>
      </c>
      <c r="D490" s="11" t="s">
        <v>929</v>
      </c>
      <c r="E490" s="15">
        <v>20025</v>
      </c>
      <c r="F490" s="11" t="s">
        <v>4235</v>
      </c>
      <c r="G490" s="9">
        <v>1.58</v>
      </c>
      <c r="H490" s="15">
        <f t="shared" si="15"/>
        <v>1.58</v>
      </c>
      <c r="I490" s="15">
        <f t="shared" si="16"/>
        <v>31639.5</v>
      </c>
      <c r="J490" s="15">
        <v>31639.5</v>
      </c>
      <c r="K490" s="15"/>
      <c r="L490" s="9"/>
      <c r="M490" s="9">
        <v>0</v>
      </c>
      <c r="N490" s="11" t="s">
        <v>3397</v>
      </c>
      <c r="O490" s="12">
        <v>46223</v>
      </c>
      <c r="P490" s="11" t="s">
        <v>3414</v>
      </c>
      <c r="Q490" s="11" t="s">
        <v>3952</v>
      </c>
      <c r="R490" s="11" t="s">
        <v>3952</v>
      </c>
      <c r="S490" s="11" t="s">
        <v>4212</v>
      </c>
      <c r="T490" s="9">
        <v>139080</v>
      </c>
      <c r="U490" s="9"/>
      <c r="V490" s="9"/>
      <c r="W490" s="11" t="s">
        <v>2464</v>
      </c>
      <c r="X490" s="11" t="s">
        <v>3108</v>
      </c>
      <c r="Y490" s="11" t="s">
        <v>3958</v>
      </c>
      <c r="Z490" s="11" t="s">
        <v>1970</v>
      </c>
      <c r="AA490" s="9">
        <v>0</v>
      </c>
      <c r="AB490" s="9">
        <v>6</v>
      </c>
      <c r="AC490" s="11"/>
      <c r="AD490" s="11" t="s">
        <v>2427</v>
      </c>
      <c r="AE490" s="11" t="s">
        <v>2462</v>
      </c>
      <c r="AF490" s="11" t="s">
        <v>2498</v>
      </c>
      <c r="AG490" s="11" t="s">
        <v>2587</v>
      </c>
      <c r="AH490" s="11" t="s">
        <v>2607</v>
      </c>
      <c r="AI490" s="11"/>
      <c r="AJ490" s="9">
        <v>20025</v>
      </c>
      <c r="AK490" s="11" t="s">
        <v>1970</v>
      </c>
      <c r="AL490" s="11" t="s">
        <v>3107</v>
      </c>
      <c r="AM490" s="11"/>
      <c r="AN490" s="11" t="s">
        <v>3219</v>
      </c>
      <c r="AO490" s="11" t="s">
        <v>3219</v>
      </c>
      <c r="AP490" s="11"/>
      <c r="AQ490" s="12">
        <v>46223</v>
      </c>
      <c r="AR490" s="11" t="s">
        <v>3416</v>
      </c>
      <c r="AS490" s="11" t="s">
        <v>3741</v>
      </c>
      <c r="AT490" s="11" t="s">
        <v>3933</v>
      </c>
      <c r="AU490" s="11" t="s">
        <v>3934</v>
      </c>
      <c r="AV490" s="11" t="s">
        <v>3939</v>
      </c>
      <c r="AW490" s="11" t="s">
        <v>2498</v>
      </c>
      <c r="AX490" s="11" t="s">
        <v>2587</v>
      </c>
      <c r="AY490" s="11" t="s">
        <v>3950</v>
      </c>
      <c r="AZ490" s="11"/>
      <c r="BA490" s="11"/>
      <c r="BB490" s="11"/>
      <c r="BC490" s="9">
        <v>27750</v>
      </c>
      <c r="BD490" s="11" t="s">
        <v>3939</v>
      </c>
      <c r="BE490" s="9">
        <v>5176</v>
      </c>
      <c r="BF490" s="9">
        <v>6</v>
      </c>
      <c r="BG490" s="11" t="s">
        <v>3429</v>
      </c>
    </row>
    <row r="491" spans="1:59">
      <c r="A491" s="9">
        <v>135848</v>
      </c>
      <c r="B491" s="11" t="s">
        <v>4136</v>
      </c>
      <c r="C491" s="11" t="s">
        <v>4471</v>
      </c>
      <c r="D491" s="11" t="s">
        <v>1014</v>
      </c>
      <c r="E491" s="15">
        <v>50</v>
      </c>
      <c r="F491" s="11" t="s">
        <v>4235</v>
      </c>
      <c r="G491" s="9">
        <v>1.76</v>
      </c>
      <c r="H491" s="15">
        <f t="shared" si="15"/>
        <v>1.76</v>
      </c>
      <c r="I491" s="15">
        <f t="shared" si="16"/>
        <v>88</v>
      </c>
      <c r="J491" s="15">
        <v>88</v>
      </c>
      <c r="K491" s="15"/>
      <c r="L491" s="9"/>
      <c r="M491" s="9">
        <v>0</v>
      </c>
      <c r="N491" s="11" t="s">
        <v>3397</v>
      </c>
      <c r="O491" s="12">
        <v>46223</v>
      </c>
      <c r="P491" s="11" t="s">
        <v>3414</v>
      </c>
      <c r="Q491" s="11" t="s">
        <v>3952</v>
      </c>
      <c r="R491" s="11" t="s">
        <v>3952</v>
      </c>
      <c r="S491" s="11" t="s">
        <v>4212</v>
      </c>
      <c r="T491" s="9">
        <v>139080</v>
      </c>
      <c r="U491" s="9"/>
      <c r="V491" s="9"/>
      <c r="W491" s="11" t="s">
        <v>2464</v>
      </c>
      <c r="X491" s="11" t="s">
        <v>3108</v>
      </c>
      <c r="Y491" s="11" t="s">
        <v>3958</v>
      </c>
      <c r="Z491" s="11" t="s">
        <v>2054</v>
      </c>
      <c r="AA491" s="9">
        <v>0</v>
      </c>
      <c r="AB491" s="9">
        <v>178</v>
      </c>
      <c r="AC491" s="11"/>
      <c r="AD491" s="11" t="s">
        <v>2427</v>
      </c>
      <c r="AE491" s="11" t="s">
        <v>2462</v>
      </c>
      <c r="AF491" s="11" t="s">
        <v>2498</v>
      </c>
      <c r="AG491" s="11" t="s">
        <v>2587</v>
      </c>
      <c r="AH491" s="11" t="s">
        <v>2607</v>
      </c>
      <c r="AI491" s="11"/>
      <c r="AJ491" s="9">
        <v>50</v>
      </c>
      <c r="AK491" s="11" t="s">
        <v>2054</v>
      </c>
      <c r="AL491" s="11" t="s">
        <v>3107</v>
      </c>
      <c r="AM491" s="11"/>
      <c r="AN491" s="11" t="s">
        <v>3219</v>
      </c>
      <c r="AO491" s="11" t="s">
        <v>3219</v>
      </c>
      <c r="AP491" s="11"/>
      <c r="AQ491" s="12">
        <v>46223</v>
      </c>
      <c r="AR491" s="11" t="s">
        <v>3416</v>
      </c>
      <c r="AS491" s="11" t="s">
        <v>3741</v>
      </c>
      <c r="AT491" s="11" t="s">
        <v>3933</v>
      </c>
      <c r="AU491" s="11" t="s">
        <v>3934</v>
      </c>
      <c r="AV491" s="11" t="s">
        <v>3939</v>
      </c>
      <c r="AW491" s="11" t="s">
        <v>2498</v>
      </c>
      <c r="AX491" s="11" t="s">
        <v>2587</v>
      </c>
      <c r="AY491" s="11" t="s">
        <v>3950</v>
      </c>
      <c r="AZ491" s="11"/>
      <c r="BA491" s="11"/>
      <c r="BB491" s="11"/>
      <c r="BC491" s="9">
        <v>27835</v>
      </c>
      <c r="BD491" s="11" t="s">
        <v>3939</v>
      </c>
      <c r="BE491" s="9">
        <v>5176</v>
      </c>
      <c r="BF491" s="9">
        <v>92</v>
      </c>
      <c r="BG491" s="11" t="s">
        <v>3429</v>
      </c>
    </row>
    <row r="492" spans="1:59">
      <c r="A492" s="9">
        <v>135848</v>
      </c>
      <c r="B492" s="11" t="s">
        <v>4136</v>
      </c>
      <c r="C492" s="11" t="s">
        <v>4482</v>
      </c>
      <c r="D492" s="11" t="s">
        <v>1025</v>
      </c>
      <c r="E492" s="15">
        <v>500</v>
      </c>
      <c r="F492" s="11" t="s">
        <v>4235</v>
      </c>
      <c r="G492" s="9">
        <v>1.76</v>
      </c>
      <c r="H492" s="15">
        <f t="shared" si="15"/>
        <v>1.76</v>
      </c>
      <c r="I492" s="15">
        <f t="shared" si="16"/>
        <v>880</v>
      </c>
      <c r="J492" s="15">
        <v>880</v>
      </c>
      <c r="K492" s="15"/>
      <c r="L492" s="9"/>
      <c r="M492" s="9">
        <v>0</v>
      </c>
      <c r="N492" s="11" t="s">
        <v>3397</v>
      </c>
      <c r="O492" s="12">
        <v>46223</v>
      </c>
      <c r="P492" s="11" t="s">
        <v>3414</v>
      </c>
      <c r="Q492" s="11" t="s">
        <v>3952</v>
      </c>
      <c r="R492" s="11" t="s">
        <v>3952</v>
      </c>
      <c r="S492" s="11" t="s">
        <v>4212</v>
      </c>
      <c r="T492" s="9">
        <v>139080</v>
      </c>
      <c r="U492" s="9"/>
      <c r="V492" s="9"/>
      <c r="W492" s="11" t="s">
        <v>2464</v>
      </c>
      <c r="X492" s="11" t="s">
        <v>3108</v>
      </c>
      <c r="Y492" s="11" t="s">
        <v>3958</v>
      </c>
      <c r="Z492" s="11" t="s">
        <v>2064</v>
      </c>
      <c r="AA492" s="9">
        <v>0</v>
      </c>
      <c r="AB492" s="9">
        <v>189</v>
      </c>
      <c r="AC492" s="11"/>
      <c r="AD492" s="11" t="s">
        <v>2427</v>
      </c>
      <c r="AE492" s="11" t="s">
        <v>2462</v>
      </c>
      <c r="AF492" s="11" t="s">
        <v>2498</v>
      </c>
      <c r="AG492" s="11" t="s">
        <v>2587</v>
      </c>
      <c r="AH492" s="11" t="s">
        <v>2607</v>
      </c>
      <c r="AI492" s="11"/>
      <c r="AJ492" s="9">
        <v>500</v>
      </c>
      <c r="AK492" s="11" t="s">
        <v>2064</v>
      </c>
      <c r="AL492" s="11" t="s">
        <v>3107</v>
      </c>
      <c r="AM492" s="11"/>
      <c r="AN492" s="11" t="s">
        <v>3219</v>
      </c>
      <c r="AO492" s="11" t="s">
        <v>3219</v>
      </c>
      <c r="AP492" s="11"/>
      <c r="AQ492" s="12">
        <v>46223</v>
      </c>
      <c r="AR492" s="11" t="s">
        <v>3416</v>
      </c>
      <c r="AS492" s="11" t="s">
        <v>3741</v>
      </c>
      <c r="AT492" s="11" t="s">
        <v>3933</v>
      </c>
      <c r="AU492" s="11" t="s">
        <v>3934</v>
      </c>
      <c r="AV492" s="11" t="s">
        <v>3939</v>
      </c>
      <c r="AW492" s="11" t="s">
        <v>2498</v>
      </c>
      <c r="AX492" s="11" t="s">
        <v>2587</v>
      </c>
      <c r="AY492" s="11" t="s">
        <v>3950</v>
      </c>
      <c r="AZ492" s="11"/>
      <c r="BA492" s="11"/>
      <c r="BB492" s="11"/>
      <c r="BC492" s="9">
        <v>27846</v>
      </c>
      <c r="BD492" s="11" t="s">
        <v>3939</v>
      </c>
      <c r="BE492" s="9">
        <v>5176</v>
      </c>
      <c r="BF492" s="9">
        <v>103</v>
      </c>
      <c r="BG492" s="11" t="s">
        <v>3429</v>
      </c>
    </row>
    <row r="493" spans="1:59">
      <c r="A493" s="9">
        <v>135848</v>
      </c>
      <c r="B493" s="11" t="s">
        <v>4136</v>
      </c>
      <c r="C493" s="11" t="s">
        <v>4440</v>
      </c>
      <c r="D493" s="11" t="s">
        <v>983</v>
      </c>
      <c r="E493" s="15">
        <v>1000</v>
      </c>
      <c r="F493" s="11" t="s">
        <v>4235</v>
      </c>
      <c r="G493" s="9">
        <v>1.82</v>
      </c>
      <c r="H493" s="15">
        <f t="shared" si="15"/>
        <v>1.82</v>
      </c>
      <c r="I493" s="15">
        <f t="shared" si="16"/>
        <v>1820</v>
      </c>
      <c r="J493" s="15">
        <v>1820</v>
      </c>
      <c r="K493" s="15"/>
      <c r="L493" s="9"/>
      <c r="M493" s="9">
        <v>0</v>
      </c>
      <c r="N493" s="11" t="s">
        <v>3397</v>
      </c>
      <c r="O493" s="12">
        <v>46223</v>
      </c>
      <c r="P493" s="11" t="s">
        <v>3414</v>
      </c>
      <c r="Q493" s="11" t="s">
        <v>3952</v>
      </c>
      <c r="R493" s="11" t="s">
        <v>3952</v>
      </c>
      <c r="S493" s="11" t="s">
        <v>4212</v>
      </c>
      <c r="T493" s="9">
        <v>139080</v>
      </c>
      <c r="U493" s="9"/>
      <c r="V493" s="9"/>
      <c r="W493" s="11" t="s">
        <v>2464</v>
      </c>
      <c r="X493" s="11" t="s">
        <v>3108</v>
      </c>
      <c r="Y493" s="11" t="s">
        <v>3958</v>
      </c>
      <c r="Z493" s="11" t="s">
        <v>2024</v>
      </c>
      <c r="AA493" s="9">
        <v>0</v>
      </c>
      <c r="AB493" s="9">
        <v>147</v>
      </c>
      <c r="AC493" s="11"/>
      <c r="AD493" s="11" t="s">
        <v>2427</v>
      </c>
      <c r="AE493" s="11" t="s">
        <v>2462</v>
      </c>
      <c r="AF493" s="11" t="s">
        <v>2498</v>
      </c>
      <c r="AG493" s="11" t="s">
        <v>2587</v>
      </c>
      <c r="AH493" s="11" t="s">
        <v>2607</v>
      </c>
      <c r="AI493" s="11"/>
      <c r="AJ493" s="9">
        <v>1000</v>
      </c>
      <c r="AK493" s="11" t="s">
        <v>2024</v>
      </c>
      <c r="AL493" s="11" t="s">
        <v>3107</v>
      </c>
      <c r="AM493" s="11"/>
      <c r="AN493" s="11" t="s">
        <v>3219</v>
      </c>
      <c r="AO493" s="11" t="s">
        <v>3219</v>
      </c>
      <c r="AP493" s="11"/>
      <c r="AQ493" s="12">
        <v>46223</v>
      </c>
      <c r="AR493" s="11" t="s">
        <v>3416</v>
      </c>
      <c r="AS493" s="11" t="s">
        <v>3741</v>
      </c>
      <c r="AT493" s="11" t="s">
        <v>3933</v>
      </c>
      <c r="AU493" s="11" t="s">
        <v>3934</v>
      </c>
      <c r="AV493" s="11" t="s">
        <v>3939</v>
      </c>
      <c r="AW493" s="11" t="s">
        <v>2498</v>
      </c>
      <c r="AX493" s="11" t="s">
        <v>2587</v>
      </c>
      <c r="AY493" s="11" t="s">
        <v>3950</v>
      </c>
      <c r="AZ493" s="11"/>
      <c r="BA493" s="11"/>
      <c r="BB493" s="11"/>
      <c r="BC493" s="9">
        <v>27804</v>
      </c>
      <c r="BD493" s="11" t="s">
        <v>3939</v>
      </c>
      <c r="BE493" s="9">
        <v>5176</v>
      </c>
      <c r="BF493" s="9">
        <v>61</v>
      </c>
      <c r="BG493" s="11" t="s">
        <v>3429</v>
      </c>
    </row>
    <row r="494" spans="1:59">
      <c r="A494" s="9">
        <v>135848</v>
      </c>
      <c r="B494" s="11" t="s">
        <v>4136</v>
      </c>
      <c r="C494" s="11" t="s">
        <v>4439</v>
      </c>
      <c r="D494" s="11" t="s">
        <v>982</v>
      </c>
      <c r="E494" s="15">
        <v>15950</v>
      </c>
      <c r="F494" s="11" t="s">
        <v>4235</v>
      </c>
      <c r="G494" s="9">
        <v>1.82</v>
      </c>
      <c r="H494" s="15">
        <f t="shared" si="15"/>
        <v>1.82</v>
      </c>
      <c r="I494" s="15">
        <f t="shared" si="16"/>
        <v>29029</v>
      </c>
      <c r="J494" s="15">
        <v>29029</v>
      </c>
      <c r="K494" s="15"/>
      <c r="L494" s="9"/>
      <c r="M494" s="9">
        <v>0</v>
      </c>
      <c r="N494" s="11" t="s">
        <v>3397</v>
      </c>
      <c r="O494" s="12">
        <v>46223</v>
      </c>
      <c r="P494" s="11" t="s">
        <v>3414</v>
      </c>
      <c r="Q494" s="11" t="s">
        <v>3952</v>
      </c>
      <c r="R494" s="11" t="s">
        <v>3952</v>
      </c>
      <c r="S494" s="11" t="s">
        <v>4212</v>
      </c>
      <c r="T494" s="9">
        <v>139080</v>
      </c>
      <c r="U494" s="9"/>
      <c r="V494" s="9"/>
      <c r="W494" s="11" t="s">
        <v>2464</v>
      </c>
      <c r="X494" s="11" t="s">
        <v>3108</v>
      </c>
      <c r="Y494" s="11" t="s">
        <v>3958</v>
      </c>
      <c r="Z494" s="11" t="s">
        <v>2023</v>
      </c>
      <c r="AA494" s="9">
        <v>0</v>
      </c>
      <c r="AB494" s="9">
        <v>146</v>
      </c>
      <c r="AC494" s="11"/>
      <c r="AD494" s="11" t="s">
        <v>2427</v>
      </c>
      <c r="AE494" s="11" t="s">
        <v>2462</v>
      </c>
      <c r="AF494" s="11" t="s">
        <v>2498</v>
      </c>
      <c r="AG494" s="11" t="s">
        <v>2587</v>
      </c>
      <c r="AH494" s="11" t="s">
        <v>2607</v>
      </c>
      <c r="AI494" s="11"/>
      <c r="AJ494" s="9">
        <v>15950</v>
      </c>
      <c r="AK494" s="11" t="s">
        <v>2023</v>
      </c>
      <c r="AL494" s="11" t="s">
        <v>3107</v>
      </c>
      <c r="AM494" s="11"/>
      <c r="AN494" s="11" t="s">
        <v>3219</v>
      </c>
      <c r="AO494" s="11" t="s">
        <v>3219</v>
      </c>
      <c r="AP494" s="11"/>
      <c r="AQ494" s="12">
        <v>46223</v>
      </c>
      <c r="AR494" s="11" t="s">
        <v>3416</v>
      </c>
      <c r="AS494" s="11" t="s">
        <v>3741</v>
      </c>
      <c r="AT494" s="11" t="s">
        <v>3933</v>
      </c>
      <c r="AU494" s="11" t="s">
        <v>3934</v>
      </c>
      <c r="AV494" s="11" t="s">
        <v>3939</v>
      </c>
      <c r="AW494" s="11" t="s">
        <v>2498</v>
      </c>
      <c r="AX494" s="11" t="s">
        <v>2587</v>
      </c>
      <c r="AY494" s="11" t="s">
        <v>3950</v>
      </c>
      <c r="AZ494" s="11"/>
      <c r="BA494" s="11"/>
      <c r="BB494" s="11"/>
      <c r="BC494" s="9">
        <v>27803</v>
      </c>
      <c r="BD494" s="11" t="s">
        <v>3939</v>
      </c>
      <c r="BE494" s="9">
        <v>5176</v>
      </c>
      <c r="BF494" s="9">
        <v>60</v>
      </c>
      <c r="BG494" s="11" t="s">
        <v>3429</v>
      </c>
    </row>
    <row r="495" spans="1:59">
      <c r="A495" s="9">
        <v>135848</v>
      </c>
      <c r="B495" s="11" t="s">
        <v>4136</v>
      </c>
      <c r="C495" s="11" t="s">
        <v>4484</v>
      </c>
      <c r="D495" s="11" t="s">
        <v>1027</v>
      </c>
      <c r="E495" s="15">
        <v>200</v>
      </c>
      <c r="F495" s="11" t="s">
        <v>4235</v>
      </c>
      <c r="G495" s="9">
        <v>2.35</v>
      </c>
      <c r="H495" s="15">
        <f t="shared" si="15"/>
        <v>2.35</v>
      </c>
      <c r="I495" s="15">
        <f t="shared" si="16"/>
        <v>470</v>
      </c>
      <c r="J495" s="15">
        <v>470</v>
      </c>
      <c r="K495" s="15"/>
      <c r="L495" s="9"/>
      <c r="M495" s="9">
        <v>0</v>
      </c>
      <c r="N495" s="11" t="s">
        <v>3397</v>
      </c>
      <c r="O495" s="12">
        <v>46223</v>
      </c>
      <c r="P495" s="11" t="s">
        <v>3414</v>
      </c>
      <c r="Q495" s="11" t="s">
        <v>3952</v>
      </c>
      <c r="R495" s="11" t="s">
        <v>3952</v>
      </c>
      <c r="S495" s="11" t="s">
        <v>4212</v>
      </c>
      <c r="T495" s="9">
        <v>139080</v>
      </c>
      <c r="U495" s="9"/>
      <c r="V495" s="9"/>
      <c r="W495" s="11" t="s">
        <v>2464</v>
      </c>
      <c r="X495" s="11" t="s">
        <v>3108</v>
      </c>
      <c r="Y495" s="11" t="s">
        <v>3958</v>
      </c>
      <c r="Z495" s="11" t="s">
        <v>2066</v>
      </c>
      <c r="AA495" s="9">
        <v>0</v>
      </c>
      <c r="AB495" s="9">
        <v>191</v>
      </c>
      <c r="AC495" s="11"/>
      <c r="AD495" s="11" t="s">
        <v>2427</v>
      </c>
      <c r="AE495" s="11" t="s">
        <v>2462</v>
      </c>
      <c r="AF495" s="11" t="s">
        <v>2498</v>
      </c>
      <c r="AG495" s="11" t="s">
        <v>2587</v>
      </c>
      <c r="AH495" s="11" t="s">
        <v>2607</v>
      </c>
      <c r="AI495" s="11"/>
      <c r="AJ495" s="9">
        <v>200</v>
      </c>
      <c r="AK495" s="11" t="s">
        <v>2066</v>
      </c>
      <c r="AL495" s="11" t="s">
        <v>3107</v>
      </c>
      <c r="AM495" s="11"/>
      <c r="AN495" s="11" t="s">
        <v>3219</v>
      </c>
      <c r="AO495" s="11" t="s">
        <v>3219</v>
      </c>
      <c r="AP495" s="11"/>
      <c r="AQ495" s="12">
        <v>46223</v>
      </c>
      <c r="AR495" s="11" t="s">
        <v>3416</v>
      </c>
      <c r="AS495" s="11" t="s">
        <v>3741</v>
      </c>
      <c r="AT495" s="11" t="s">
        <v>3933</v>
      </c>
      <c r="AU495" s="11" t="s">
        <v>3934</v>
      </c>
      <c r="AV495" s="11" t="s">
        <v>3939</v>
      </c>
      <c r="AW495" s="11" t="s">
        <v>2498</v>
      </c>
      <c r="AX495" s="11" t="s">
        <v>2587</v>
      </c>
      <c r="AY495" s="11" t="s">
        <v>3950</v>
      </c>
      <c r="AZ495" s="11"/>
      <c r="BA495" s="11"/>
      <c r="BB495" s="11"/>
      <c r="BC495" s="9">
        <v>27848</v>
      </c>
      <c r="BD495" s="11" t="s">
        <v>3939</v>
      </c>
      <c r="BE495" s="9">
        <v>5176</v>
      </c>
      <c r="BF495" s="9">
        <v>105</v>
      </c>
      <c r="BG495" s="11" t="s">
        <v>3429</v>
      </c>
    </row>
    <row r="496" spans="1:59">
      <c r="A496" s="9">
        <v>135848</v>
      </c>
      <c r="B496" s="11" t="s">
        <v>4136</v>
      </c>
      <c r="C496" s="11" t="s">
        <v>4441</v>
      </c>
      <c r="D496" s="11" t="s">
        <v>984</v>
      </c>
      <c r="E496" s="15">
        <v>2750</v>
      </c>
      <c r="F496" s="11" t="s">
        <v>4235</v>
      </c>
      <c r="G496" s="9">
        <v>2.41</v>
      </c>
      <c r="H496" s="15">
        <f t="shared" si="15"/>
        <v>2.41</v>
      </c>
      <c r="I496" s="15">
        <f t="shared" si="16"/>
        <v>6627.5</v>
      </c>
      <c r="J496" s="15">
        <v>6627.5</v>
      </c>
      <c r="K496" s="15"/>
      <c r="L496" s="9"/>
      <c r="M496" s="9">
        <v>0</v>
      </c>
      <c r="N496" s="11" t="s">
        <v>3397</v>
      </c>
      <c r="O496" s="12">
        <v>46223</v>
      </c>
      <c r="P496" s="11" t="s">
        <v>3414</v>
      </c>
      <c r="Q496" s="11" t="s">
        <v>3952</v>
      </c>
      <c r="R496" s="11" t="s">
        <v>3952</v>
      </c>
      <c r="S496" s="11" t="s">
        <v>4212</v>
      </c>
      <c r="T496" s="9">
        <v>139080</v>
      </c>
      <c r="U496" s="9"/>
      <c r="V496" s="9"/>
      <c r="W496" s="11" t="s">
        <v>2464</v>
      </c>
      <c r="X496" s="11" t="s">
        <v>3108</v>
      </c>
      <c r="Y496" s="11" t="s">
        <v>3958</v>
      </c>
      <c r="Z496" s="11" t="s">
        <v>2025</v>
      </c>
      <c r="AA496" s="9">
        <v>0</v>
      </c>
      <c r="AB496" s="9">
        <v>148</v>
      </c>
      <c r="AC496" s="11"/>
      <c r="AD496" s="11" t="s">
        <v>2427</v>
      </c>
      <c r="AE496" s="11" t="s">
        <v>2462</v>
      </c>
      <c r="AF496" s="11" t="s">
        <v>2498</v>
      </c>
      <c r="AG496" s="11" t="s">
        <v>2587</v>
      </c>
      <c r="AH496" s="11" t="s">
        <v>2607</v>
      </c>
      <c r="AI496" s="11"/>
      <c r="AJ496" s="9">
        <v>2750</v>
      </c>
      <c r="AK496" s="11" t="s">
        <v>2025</v>
      </c>
      <c r="AL496" s="11" t="s">
        <v>3107</v>
      </c>
      <c r="AM496" s="11"/>
      <c r="AN496" s="11" t="s">
        <v>3219</v>
      </c>
      <c r="AO496" s="11" t="s">
        <v>3219</v>
      </c>
      <c r="AP496" s="11"/>
      <c r="AQ496" s="12">
        <v>46223</v>
      </c>
      <c r="AR496" s="11" t="s">
        <v>3416</v>
      </c>
      <c r="AS496" s="11" t="s">
        <v>3741</v>
      </c>
      <c r="AT496" s="11" t="s">
        <v>3933</v>
      </c>
      <c r="AU496" s="11" t="s">
        <v>3934</v>
      </c>
      <c r="AV496" s="11" t="s">
        <v>3939</v>
      </c>
      <c r="AW496" s="11" t="s">
        <v>2498</v>
      </c>
      <c r="AX496" s="11" t="s">
        <v>2587</v>
      </c>
      <c r="AY496" s="11" t="s">
        <v>3950</v>
      </c>
      <c r="AZ496" s="11"/>
      <c r="BA496" s="11"/>
      <c r="BB496" s="11"/>
      <c r="BC496" s="9">
        <v>27805</v>
      </c>
      <c r="BD496" s="11" t="s">
        <v>3939</v>
      </c>
      <c r="BE496" s="9">
        <v>5176</v>
      </c>
      <c r="BF496" s="9">
        <v>62</v>
      </c>
      <c r="BG496" s="11" t="s">
        <v>3429</v>
      </c>
    </row>
    <row r="497" spans="1:59">
      <c r="A497" s="9">
        <v>135848</v>
      </c>
      <c r="B497" s="11" t="s">
        <v>4136</v>
      </c>
      <c r="C497" s="11" t="s">
        <v>4468</v>
      </c>
      <c r="D497" s="11" t="s">
        <v>1011</v>
      </c>
      <c r="E497" s="15">
        <v>200</v>
      </c>
      <c r="F497" s="11" t="s">
        <v>4235</v>
      </c>
      <c r="G497" s="9">
        <v>2.82</v>
      </c>
      <c r="H497" s="15">
        <f t="shared" si="15"/>
        <v>2.82</v>
      </c>
      <c r="I497" s="15">
        <f t="shared" si="16"/>
        <v>564</v>
      </c>
      <c r="J497" s="15">
        <v>564</v>
      </c>
      <c r="K497" s="15"/>
      <c r="L497" s="9"/>
      <c r="M497" s="9">
        <v>0</v>
      </c>
      <c r="N497" s="11" t="s">
        <v>3397</v>
      </c>
      <c r="O497" s="12">
        <v>46223</v>
      </c>
      <c r="P497" s="11" t="s">
        <v>3414</v>
      </c>
      <c r="Q497" s="11" t="s">
        <v>3952</v>
      </c>
      <c r="R497" s="11" t="s">
        <v>3952</v>
      </c>
      <c r="S497" s="11" t="s">
        <v>4212</v>
      </c>
      <c r="T497" s="9">
        <v>139080</v>
      </c>
      <c r="U497" s="9"/>
      <c r="V497" s="9"/>
      <c r="W497" s="11" t="s">
        <v>2464</v>
      </c>
      <c r="X497" s="11" t="s">
        <v>3108</v>
      </c>
      <c r="Y497" s="11" t="s">
        <v>3958</v>
      </c>
      <c r="Z497" s="11" t="s">
        <v>2010</v>
      </c>
      <c r="AA497" s="9">
        <v>0</v>
      </c>
      <c r="AB497" s="9">
        <v>175</v>
      </c>
      <c r="AC497" s="11"/>
      <c r="AD497" s="11" t="s">
        <v>2427</v>
      </c>
      <c r="AE497" s="11" t="s">
        <v>2462</v>
      </c>
      <c r="AF497" s="11" t="s">
        <v>2498</v>
      </c>
      <c r="AG497" s="11" t="s">
        <v>2587</v>
      </c>
      <c r="AH497" s="11" t="s">
        <v>2607</v>
      </c>
      <c r="AI497" s="11"/>
      <c r="AJ497" s="9">
        <v>200</v>
      </c>
      <c r="AK497" s="11" t="s">
        <v>2010</v>
      </c>
      <c r="AL497" s="11" t="s">
        <v>3107</v>
      </c>
      <c r="AM497" s="11"/>
      <c r="AN497" s="11" t="s">
        <v>3219</v>
      </c>
      <c r="AO497" s="11" t="s">
        <v>3219</v>
      </c>
      <c r="AP497" s="11"/>
      <c r="AQ497" s="12">
        <v>46223</v>
      </c>
      <c r="AR497" s="11" t="s">
        <v>3416</v>
      </c>
      <c r="AS497" s="11" t="s">
        <v>3741</v>
      </c>
      <c r="AT497" s="11" t="s">
        <v>3933</v>
      </c>
      <c r="AU497" s="11" t="s">
        <v>3934</v>
      </c>
      <c r="AV497" s="11" t="s">
        <v>3939</v>
      </c>
      <c r="AW497" s="11" t="s">
        <v>2498</v>
      </c>
      <c r="AX497" s="11" t="s">
        <v>2587</v>
      </c>
      <c r="AY497" s="11" t="s">
        <v>3950</v>
      </c>
      <c r="AZ497" s="11"/>
      <c r="BA497" s="11"/>
      <c r="BB497" s="11"/>
      <c r="BC497" s="9">
        <v>27832</v>
      </c>
      <c r="BD497" s="11" t="s">
        <v>3939</v>
      </c>
      <c r="BE497" s="9">
        <v>5176</v>
      </c>
      <c r="BF497" s="9">
        <v>89</v>
      </c>
      <c r="BG497" s="11" t="s">
        <v>3429</v>
      </c>
    </row>
    <row r="498" spans="1:59">
      <c r="A498" s="9">
        <v>135848</v>
      </c>
      <c r="B498" s="11" t="s">
        <v>4136</v>
      </c>
      <c r="C498" s="11" t="s">
        <v>4445</v>
      </c>
      <c r="D498" s="11" t="s">
        <v>988</v>
      </c>
      <c r="E498" s="15">
        <v>1900</v>
      </c>
      <c r="F498" s="11" t="s">
        <v>4235</v>
      </c>
      <c r="G498" s="9">
        <v>2.88</v>
      </c>
      <c r="H498" s="15">
        <f t="shared" si="15"/>
        <v>2.88</v>
      </c>
      <c r="I498" s="15">
        <f t="shared" si="16"/>
        <v>5472</v>
      </c>
      <c r="J498" s="15">
        <v>5472</v>
      </c>
      <c r="K498" s="15"/>
      <c r="L498" s="9"/>
      <c r="M498" s="9">
        <v>0</v>
      </c>
      <c r="N498" s="11" t="s">
        <v>3397</v>
      </c>
      <c r="O498" s="12">
        <v>46223</v>
      </c>
      <c r="P498" s="11" t="s">
        <v>3414</v>
      </c>
      <c r="Q498" s="11" t="s">
        <v>3952</v>
      </c>
      <c r="R498" s="11" t="s">
        <v>3952</v>
      </c>
      <c r="S498" s="11" t="s">
        <v>4212</v>
      </c>
      <c r="T498" s="9">
        <v>139080</v>
      </c>
      <c r="U498" s="9"/>
      <c r="V498" s="9"/>
      <c r="W498" s="11" t="s">
        <v>2464</v>
      </c>
      <c r="X498" s="11" t="s">
        <v>3108</v>
      </c>
      <c r="Y498" s="11" t="s">
        <v>3958</v>
      </c>
      <c r="Z498" s="11" t="s">
        <v>2029</v>
      </c>
      <c r="AA498" s="9">
        <v>0</v>
      </c>
      <c r="AB498" s="9">
        <v>152</v>
      </c>
      <c r="AC498" s="11"/>
      <c r="AD498" s="11" t="s">
        <v>2427</v>
      </c>
      <c r="AE498" s="11" t="s">
        <v>2462</v>
      </c>
      <c r="AF498" s="11" t="s">
        <v>2498</v>
      </c>
      <c r="AG498" s="11" t="s">
        <v>2587</v>
      </c>
      <c r="AH498" s="11" t="s">
        <v>2607</v>
      </c>
      <c r="AI498" s="11"/>
      <c r="AJ498" s="9">
        <v>1900</v>
      </c>
      <c r="AK498" s="11" t="s">
        <v>2029</v>
      </c>
      <c r="AL498" s="11" t="s">
        <v>3107</v>
      </c>
      <c r="AM498" s="11"/>
      <c r="AN498" s="11" t="s">
        <v>3219</v>
      </c>
      <c r="AO498" s="11" t="s">
        <v>3219</v>
      </c>
      <c r="AP498" s="11"/>
      <c r="AQ498" s="12">
        <v>46223</v>
      </c>
      <c r="AR498" s="11" t="s">
        <v>3416</v>
      </c>
      <c r="AS498" s="11" t="s">
        <v>3741</v>
      </c>
      <c r="AT498" s="11" t="s">
        <v>3933</v>
      </c>
      <c r="AU498" s="11" t="s">
        <v>3934</v>
      </c>
      <c r="AV498" s="11" t="s">
        <v>3939</v>
      </c>
      <c r="AW498" s="11" t="s">
        <v>2498</v>
      </c>
      <c r="AX498" s="11" t="s">
        <v>2587</v>
      </c>
      <c r="AY498" s="11" t="s">
        <v>3950</v>
      </c>
      <c r="AZ498" s="11"/>
      <c r="BA498" s="11"/>
      <c r="BB498" s="11"/>
      <c r="BC498" s="9">
        <v>27809</v>
      </c>
      <c r="BD498" s="11" t="s">
        <v>3939</v>
      </c>
      <c r="BE498" s="9">
        <v>5176</v>
      </c>
      <c r="BF498" s="9">
        <v>66</v>
      </c>
      <c r="BG498" s="11" t="s">
        <v>3429</v>
      </c>
    </row>
    <row r="499" spans="1:59">
      <c r="A499" s="9">
        <v>135848</v>
      </c>
      <c r="B499" s="11" t="s">
        <v>4136</v>
      </c>
      <c r="C499" s="11" t="s">
        <v>4485</v>
      </c>
      <c r="D499" s="11" t="s">
        <v>1028</v>
      </c>
      <c r="E499" s="15">
        <v>1000</v>
      </c>
      <c r="F499" s="11" t="s">
        <v>4235</v>
      </c>
      <c r="G499" s="9">
        <v>2.94</v>
      </c>
      <c r="H499" s="15">
        <f t="shared" si="15"/>
        <v>2.94</v>
      </c>
      <c r="I499" s="15">
        <f t="shared" si="16"/>
        <v>2940</v>
      </c>
      <c r="J499" s="15">
        <v>2940</v>
      </c>
      <c r="K499" s="15"/>
      <c r="L499" s="9"/>
      <c r="M499" s="9">
        <v>0</v>
      </c>
      <c r="N499" s="11" t="s">
        <v>3397</v>
      </c>
      <c r="O499" s="12">
        <v>46223</v>
      </c>
      <c r="P499" s="11" t="s">
        <v>3414</v>
      </c>
      <c r="Q499" s="11" t="s">
        <v>3952</v>
      </c>
      <c r="R499" s="11" t="s">
        <v>3952</v>
      </c>
      <c r="S499" s="11" t="s">
        <v>4212</v>
      </c>
      <c r="T499" s="9">
        <v>139080</v>
      </c>
      <c r="U499" s="9"/>
      <c r="V499" s="9"/>
      <c r="W499" s="11" t="s">
        <v>2464</v>
      </c>
      <c r="X499" s="11" t="s">
        <v>3108</v>
      </c>
      <c r="Y499" s="11" t="s">
        <v>3958</v>
      </c>
      <c r="Z499" s="11" t="s">
        <v>2067</v>
      </c>
      <c r="AA499" s="9">
        <v>0</v>
      </c>
      <c r="AB499" s="9">
        <v>192</v>
      </c>
      <c r="AC499" s="11"/>
      <c r="AD499" s="11" t="s">
        <v>2427</v>
      </c>
      <c r="AE499" s="11" t="s">
        <v>2462</v>
      </c>
      <c r="AF499" s="11" t="s">
        <v>2498</v>
      </c>
      <c r="AG499" s="11" t="s">
        <v>2587</v>
      </c>
      <c r="AH499" s="11" t="s">
        <v>2607</v>
      </c>
      <c r="AI499" s="11"/>
      <c r="AJ499" s="9">
        <v>1000</v>
      </c>
      <c r="AK499" s="11" t="s">
        <v>2067</v>
      </c>
      <c r="AL499" s="11" t="s">
        <v>3107</v>
      </c>
      <c r="AM499" s="11"/>
      <c r="AN499" s="11" t="s">
        <v>3219</v>
      </c>
      <c r="AO499" s="11" t="s">
        <v>3219</v>
      </c>
      <c r="AP499" s="11"/>
      <c r="AQ499" s="12">
        <v>46223</v>
      </c>
      <c r="AR499" s="11" t="s">
        <v>3416</v>
      </c>
      <c r="AS499" s="11" t="s">
        <v>3741</v>
      </c>
      <c r="AT499" s="11" t="s">
        <v>3933</v>
      </c>
      <c r="AU499" s="11" t="s">
        <v>3934</v>
      </c>
      <c r="AV499" s="11" t="s">
        <v>3939</v>
      </c>
      <c r="AW499" s="11" t="s">
        <v>2498</v>
      </c>
      <c r="AX499" s="11" t="s">
        <v>2587</v>
      </c>
      <c r="AY499" s="11" t="s">
        <v>3950</v>
      </c>
      <c r="AZ499" s="11"/>
      <c r="BA499" s="11"/>
      <c r="BB499" s="11"/>
      <c r="BC499" s="9">
        <v>27849</v>
      </c>
      <c r="BD499" s="11" t="s">
        <v>3939</v>
      </c>
      <c r="BE499" s="9">
        <v>5176</v>
      </c>
      <c r="BF499" s="9">
        <v>106</v>
      </c>
      <c r="BG499" s="11" t="s">
        <v>3429</v>
      </c>
    </row>
    <row r="500" spans="1:59">
      <c r="A500" s="9">
        <v>135848</v>
      </c>
      <c r="B500" s="11" t="s">
        <v>4136</v>
      </c>
      <c r="C500" s="11" t="s">
        <v>4463</v>
      </c>
      <c r="D500" s="11" t="s">
        <v>1006</v>
      </c>
      <c r="E500" s="15">
        <v>300</v>
      </c>
      <c r="F500" s="11" t="s">
        <v>4235</v>
      </c>
      <c r="G500" s="9">
        <v>3.13</v>
      </c>
      <c r="H500" s="15">
        <f t="shared" si="15"/>
        <v>3.13</v>
      </c>
      <c r="I500" s="15">
        <f t="shared" si="16"/>
        <v>939</v>
      </c>
      <c r="J500" s="15">
        <v>939</v>
      </c>
      <c r="K500" s="15"/>
      <c r="L500" s="9"/>
      <c r="M500" s="9">
        <v>0</v>
      </c>
      <c r="N500" s="11" t="s">
        <v>3397</v>
      </c>
      <c r="O500" s="12">
        <v>46223</v>
      </c>
      <c r="P500" s="11" t="s">
        <v>3414</v>
      </c>
      <c r="Q500" s="11" t="s">
        <v>3952</v>
      </c>
      <c r="R500" s="11" t="s">
        <v>3952</v>
      </c>
      <c r="S500" s="11" t="s">
        <v>4212</v>
      </c>
      <c r="T500" s="9">
        <v>139080</v>
      </c>
      <c r="U500" s="9"/>
      <c r="V500" s="9"/>
      <c r="W500" s="11" t="s">
        <v>2464</v>
      </c>
      <c r="X500" s="11" t="s">
        <v>3108</v>
      </c>
      <c r="Y500" s="11" t="s">
        <v>3958</v>
      </c>
      <c r="Z500" s="11" t="s">
        <v>2047</v>
      </c>
      <c r="AA500" s="9">
        <v>0</v>
      </c>
      <c r="AB500" s="9">
        <v>170</v>
      </c>
      <c r="AC500" s="11"/>
      <c r="AD500" s="11" t="s">
        <v>2427</v>
      </c>
      <c r="AE500" s="11" t="s">
        <v>2462</v>
      </c>
      <c r="AF500" s="11" t="s">
        <v>2498</v>
      </c>
      <c r="AG500" s="11" t="s">
        <v>2587</v>
      </c>
      <c r="AH500" s="11" t="s">
        <v>2607</v>
      </c>
      <c r="AI500" s="11"/>
      <c r="AJ500" s="9">
        <v>300</v>
      </c>
      <c r="AK500" s="11" t="s">
        <v>2047</v>
      </c>
      <c r="AL500" s="11" t="s">
        <v>3107</v>
      </c>
      <c r="AM500" s="11"/>
      <c r="AN500" s="11" t="s">
        <v>3219</v>
      </c>
      <c r="AO500" s="11" t="s">
        <v>3219</v>
      </c>
      <c r="AP500" s="11"/>
      <c r="AQ500" s="12">
        <v>46223</v>
      </c>
      <c r="AR500" s="11" t="s">
        <v>3416</v>
      </c>
      <c r="AS500" s="11" t="s">
        <v>3741</v>
      </c>
      <c r="AT500" s="11" t="s">
        <v>3933</v>
      </c>
      <c r="AU500" s="11" t="s">
        <v>3934</v>
      </c>
      <c r="AV500" s="11" t="s">
        <v>3939</v>
      </c>
      <c r="AW500" s="11" t="s">
        <v>2498</v>
      </c>
      <c r="AX500" s="11" t="s">
        <v>2587</v>
      </c>
      <c r="AY500" s="11" t="s">
        <v>3950</v>
      </c>
      <c r="AZ500" s="11"/>
      <c r="BA500" s="11"/>
      <c r="BB500" s="11"/>
      <c r="BC500" s="9">
        <v>27827</v>
      </c>
      <c r="BD500" s="11" t="s">
        <v>3939</v>
      </c>
      <c r="BE500" s="9">
        <v>5176</v>
      </c>
      <c r="BF500" s="9">
        <v>84</v>
      </c>
      <c r="BG500" s="11" t="s">
        <v>3429</v>
      </c>
    </row>
    <row r="501" spans="1:59">
      <c r="A501" s="9">
        <v>135848</v>
      </c>
      <c r="B501" s="11" t="s">
        <v>4136</v>
      </c>
      <c r="C501" s="11" t="s">
        <v>4466</v>
      </c>
      <c r="D501" s="11" t="s">
        <v>1009</v>
      </c>
      <c r="E501" s="15">
        <v>500</v>
      </c>
      <c r="F501" s="11" t="s">
        <v>4235</v>
      </c>
      <c r="G501" s="9">
        <v>3.35</v>
      </c>
      <c r="H501" s="15">
        <f t="shared" si="15"/>
        <v>3.35</v>
      </c>
      <c r="I501" s="15">
        <f t="shared" si="16"/>
        <v>1675</v>
      </c>
      <c r="J501" s="15">
        <v>1675</v>
      </c>
      <c r="K501" s="15"/>
      <c r="L501" s="9"/>
      <c r="M501" s="9">
        <v>0</v>
      </c>
      <c r="N501" s="11" t="s">
        <v>3397</v>
      </c>
      <c r="O501" s="12">
        <v>46223</v>
      </c>
      <c r="P501" s="11" t="s">
        <v>3414</v>
      </c>
      <c r="Q501" s="11" t="s">
        <v>3952</v>
      </c>
      <c r="R501" s="11" t="s">
        <v>3952</v>
      </c>
      <c r="S501" s="11" t="s">
        <v>4212</v>
      </c>
      <c r="T501" s="9">
        <v>139080</v>
      </c>
      <c r="U501" s="9"/>
      <c r="V501" s="9"/>
      <c r="W501" s="11" t="s">
        <v>2464</v>
      </c>
      <c r="X501" s="11" t="s">
        <v>3108</v>
      </c>
      <c r="Y501" s="11" t="s">
        <v>3958</v>
      </c>
      <c r="Z501" s="11" t="s">
        <v>2050</v>
      </c>
      <c r="AA501" s="9">
        <v>0</v>
      </c>
      <c r="AB501" s="9">
        <v>173</v>
      </c>
      <c r="AC501" s="11"/>
      <c r="AD501" s="11" t="s">
        <v>2427</v>
      </c>
      <c r="AE501" s="11" t="s">
        <v>2462</v>
      </c>
      <c r="AF501" s="11" t="s">
        <v>2498</v>
      </c>
      <c r="AG501" s="11" t="s">
        <v>2587</v>
      </c>
      <c r="AH501" s="11" t="s">
        <v>2607</v>
      </c>
      <c r="AI501" s="11"/>
      <c r="AJ501" s="9">
        <v>500</v>
      </c>
      <c r="AK501" s="11" t="s">
        <v>2050</v>
      </c>
      <c r="AL501" s="11" t="s">
        <v>3107</v>
      </c>
      <c r="AM501" s="11"/>
      <c r="AN501" s="11" t="s">
        <v>3219</v>
      </c>
      <c r="AO501" s="11" t="s">
        <v>3219</v>
      </c>
      <c r="AP501" s="11"/>
      <c r="AQ501" s="12">
        <v>46223</v>
      </c>
      <c r="AR501" s="11" t="s">
        <v>3416</v>
      </c>
      <c r="AS501" s="11" t="s">
        <v>3741</v>
      </c>
      <c r="AT501" s="11" t="s">
        <v>3933</v>
      </c>
      <c r="AU501" s="11" t="s">
        <v>3934</v>
      </c>
      <c r="AV501" s="11" t="s">
        <v>3939</v>
      </c>
      <c r="AW501" s="11" t="s">
        <v>2498</v>
      </c>
      <c r="AX501" s="11" t="s">
        <v>2587</v>
      </c>
      <c r="AY501" s="11" t="s">
        <v>3950</v>
      </c>
      <c r="AZ501" s="11"/>
      <c r="BA501" s="11"/>
      <c r="BB501" s="11"/>
      <c r="BC501" s="9">
        <v>27830</v>
      </c>
      <c r="BD501" s="11" t="s">
        <v>3939</v>
      </c>
      <c r="BE501" s="9">
        <v>5176</v>
      </c>
      <c r="BF501" s="9">
        <v>87</v>
      </c>
      <c r="BG501" s="11" t="s">
        <v>3429</v>
      </c>
    </row>
    <row r="502" spans="1:59">
      <c r="A502" s="9">
        <v>135848</v>
      </c>
      <c r="B502" s="11" t="s">
        <v>4136</v>
      </c>
      <c r="C502" s="11" t="s">
        <v>4478</v>
      </c>
      <c r="D502" s="11" t="s">
        <v>1021</v>
      </c>
      <c r="E502" s="15">
        <v>510</v>
      </c>
      <c r="F502" s="11" t="s">
        <v>4235</v>
      </c>
      <c r="G502" s="9">
        <v>3.35</v>
      </c>
      <c r="H502" s="15">
        <f t="shared" si="15"/>
        <v>3.35</v>
      </c>
      <c r="I502" s="15">
        <f t="shared" si="16"/>
        <v>1708.5</v>
      </c>
      <c r="J502" s="15">
        <v>1708.5</v>
      </c>
      <c r="K502" s="15"/>
      <c r="L502" s="9"/>
      <c r="M502" s="9">
        <v>0</v>
      </c>
      <c r="N502" s="11" t="s">
        <v>3397</v>
      </c>
      <c r="O502" s="12">
        <v>46223</v>
      </c>
      <c r="P502" s="11" t="s">
        <v>3414</v>
      </c>
      <c r="Q502" s="11" t="s">
        <v>3952</v>
      </c>
      <c r="R502" s="11" t="s">
        <v>3952</v>
      </c>
      <c r="S502" s="11" t="s">
        <v>4212</v>
      </c>
      <c r="T502" s="9">
        <v>139080</v>
      </c>
      <c r="U502" s="9"/>
      <c r="V502" s="9"/>
      <c r="W502" s="11" t="s">
        <v>2464</v>
      </c>
      <c r="X502" s="11" t="s">
        <v>3108</v>
      </c>
      <c r="Y502" s="11" t="s">
        <v>3958</v>
      </c>
      <c r="Z502" s="11" t="s">
        <v>2061</v>
      </c>
      <c r="AA502" s="9">
        <v>0</v>
      </c>
      <c r="AB502" s="9">
        <v>185</v>
      </c>
      <c r="AC502" s="11"/>
      <c r="AD502" s="11" t="s">
        <v>2427</v>
      </c>
      <c r="AE502" s="11" t="s">
        <v>2462</v>
      </c>
      <c r="AF502" s="11" t="s">
        <v>2498</v>
      </c>
      <c r="AG502" s="11" t="s">
        <v>2587</v>
      </c>
      <c r="AH502" s="11" t="s">
        <v>2607</v>
      </c>
      <c r="AI502" s="11"/>
      <c r="AJ502" s="9">
        <v>510</v>
      </c>
      <c r="AK502" s="11" t="s">
        <v>2061</v>
      </c>
      <c r="AL502" s="11" t="s">
        <v>3107</v>
      </c>
      <c r="AM502" s="11"/>
      <c r="AN502" s="11" t="s">
        <v>3219</v>
      </c>
      <c r="AO502" s="11" t="s">
        <v>3219</v>
      </c>
      <c r="AP502" s="11"/>
      <c r="AQ502" s="12">
        <v>46223</v>
      </c>
      <c r="AR502" s="11" t="s">
        <v>3416</v>
      </c>
      <c r="AS502" s="11" t="s">
        <v>3741</v>
      </c>
      <c r="AT502" s="11" t="s">
        <v>3933</v>
      </c>
      <c r="AU502" s="11" t="s">
        <v>3934</v>
      </c>
      <c r="AV502" s="11" t="s">
        <v>3939</v>
      </c>
      <c r="AW502" s="11" t="s">
        <v>2498</v>
      </c>
      <c r="AX502" s="11" t="s">
        <v>2587</v>
      </c>
      <c r="AY502" s="11" t="s">
        <v>3950</v>
      </c>
      <c r="AZ502" s="11"/>
      <c r="BA502" s="11"/>
      <c r="BB502" s="11"/>
      <c r="BC502" s="9">
        <v>27842</v>
      </c>
      <c r="BD502" s="11" t="s">
        <v>3939</v>
      </c>
      <c r="BE502" s="9">
        <v>5176</v>
      </c>
      <c r="BF502" s="9">
        <v>99</v>
      </c>
      <c r="BG502" s="11" t="s">
        <v>3429</v>
      </c>
    </row>
    <row r="503" spans="1:59">
      <c r="A503" s="9">
        <v>135848</v>
      </c>
      <c r="B503" s="11" t="s">
        <v>4136</v>
      </c>
      <c r="C503" s="11" t="s">
        <v>4437</v>
      </c>
      <c r="D503" s="11" t="s">
        <v>980</v>
      </c>
      <c r="E503" s="15">
        <v>25204</v>
      </c>
      <c r="F503" s="11" t="s">
        <v>4235</v>
      </c>
      <c r="G503" s="9">
        <v>3.35</v>
      </c>
      <c r="H503" s="15">
        <f t="shared" si="15"/>
        <v>3.35</v>
      </c>
      <c r="I503" s="15">
        <f t="shared" si="16"/>
        <v>84433.400000000009</v>
      </c>
      <c r="J503" s="15">
        <v>84433.400000000009</v>
      </c>
      <c r="K503" s="15"/>
      <c r="L503" s="9"/>
      <c r="M503" s="9">
        <v>0</v>
      </c>
      <c r="N503" s="11" t="s">
        <v>3397</v>
      </c>
      <c r="O503" s="12">
        <v>46223</v>
      </c>
      <c r="P503" s="11" t="s">
        <v>3414</v>
      </c>
      <c r="Q503" s="11" t="s">
        <v>3952</v>
      </c>
      <c r="R503" s="11" t="s">
        <v>3952</v>
      </c>
      <c r="S503" s="11" t="s">
        <v>4212</v>
      </c>
      <c r="T503" s="9">
        <v>139080</v>
      </c>
      <c r="U503" s="9"/>
      <c r="V503" s="9"/>
      <c r="W503" s="11" t="s">
        <v>2464</v>
      </c>
      <c r="X503" s="11" t="s">
        <v>3108</v>
      </c>
      <c r="Y503" s="11" t="s">
        <v>3958</v>
      </c>
      <c r="Z503" s="11" t="s">
        <v>2021</v>
      </c>
      <c r="AA503" s="9">
        <v>0</v>
      </c>
      <c r="AB503" s="9">
        <v>144</v>
      </c>
      <c r="AC503" s="11"/>
      <c r="AD503" s="11" t="s">
        <v>2427</v>
      </c>
      <c r="AE503" s="11" t="s">
        <v>2462</v>
      </c>
      <c r="AF503" s="11" t="s">
        <v>2498</v>
      </c>
      <c r="AG503" s="11" t="s">
        <v>2587</v>
      </c>
      <c r="AH503" s="11" t="s">
        <v>2607</v>
      </c>
      <c r="AI503" s="11"/>
      <c r="AJ503" s="9">
        <v>25204</v>
      </c>
      <c r="AK503" s="11" t="s">
        <v>2021</v>
      </c>
      <c r="AL503" s="11" t="s">
        <v>3107</v>
      </c>
      <c r="AM503" s="11"/>
      <c r="AN503" s="11" t="s">
        <v>3219</v>
      </c>
      <c r="AO503" s="11" t="s">
        <v>3219</v>
      </c>
      <c r="AP503" s="11"/>
      <c r="AQ503" s="12">
        <v>46223</v>
      </c>
      <c r="AR503" s="11" t="s">
        <v>3416</v>
      </c>
      <c r="AS503" s="11" t="s">
        <v>3741</v>
      </c>
      <c r="AT503" s="11" t="s">
        <v>3933</v>
      </c>
      <c r="AU503" s="11" t="s">
        <v>3934</v>
      </c>
      <c r="AV503" s="11" t="s">
        <v>3939</v>
      </c>
      <c r="AW503" s="11" t="s">
        <v>2498</v>
      </c>
      <c r="AX503" s="11" t="s">
        <v>2587</v>
      </c>
      <c r="AY503" s="11" t="s">
        <v>3950</v>
      </c>
      <c r="AZ503" s="11"/>
      <c r="BA503" s="11"/>
      <c r="BB503" s="11"/>
      <c r="BC503" s="9">
        <v>27801</v>
      </c>
      <c r="BD503" s="11" t="s">
        <v>3939</v>
      </c>
      <c r="BE503" s="9">
        <v>5176</v>
      </c>
      <c r="BF503" s="9">
        <v>58</v>
      </c>
      <c r="BG503" s="11" t="s">
        <v>3429</v>
      </c>
    </row>
    <row r="504" spans="1:59">
      <c r="A504" s="9">
        <v>135848</v>
      </c>
      <c r="B504" s="11" t="s">
        <v>4136</v>
      </c>
      <c r="C504" s="11" t="s">
        <v>4443</v>
      </c>
      <c r="D504" s="11" t="s">
        <v>986</v>
      </c>
      <c r="E504" s="15">
        <v>630</v>
      </c>
      <c r="F504" s="11" t="s">
        <v>4235</v>
      </c>
      <c r="G504" s="9">
        <v>3.51</v>
      </c>
      <c r="H504" s="15">
        <f t="shared" si="15"/>
        <v>3.51</v>
      </c>
      <c r="I504" s="15">
        <f t="shared" si="16"/>
        <v>2211.2999999999997</v>
      </c>
      <c r="J504" s="15">
        <v>2211.2999999999997</v>
      </c>
      <c r="K504" s="15"/>
      <c r="L504" s="9"/>
      <c r="M504" s="9">
        <v>0</v>
      </c>
      <c r="N504" s="11" t="s">
        <v>3397</v>
      </c>
      <c r="O504" s="12">
        <v>46223</v>
      </c>
      <c r="P504" s="11" t="s">
        <v>3414</v>
      </c>
      <c r="Q504" s="11" t="s">
        <v>3952</v>
      </c>
      <c r="R504" s="11" t="s">
        <v>3952</v>
      </c>
      <c r="S504" s="11" t="s">
        <v>4212</v>
      </c>
      <c r="T504" s="9">
        <v>139080</v>
      </c>
      <c r="U504" s="9"/>
      <c r="V504" s="9"/>
      <c r="W504" s="11" t="s">
        <v>2464</v>
      </c>
      <c r="X504" s="11" t="s">
        <v>3108</v>
      </c>
      <c r="Y504" s="11" t="s">
        <v>3958</v>
      </c>
      <c r="Z504" s="11" t="s">
        <v>2027</v>
      </c>
      <c r="AA504" s="9">
        <v>0</v>
      </c>
      <c r="AB504" s="9">
        <v>150</v>
      </c>
      <c r="AC504" s="11"/>
      <c r="AD504" s="11" t="s">
        <v>2427</v>
      </c>
      <c r="AE504" s="11" t="s">
        <v>2462</v>
      </c>
      <c r="AF504" s="11" t="s">
        <v>2498</v>
      </c>
      <c r="AG504" s="11" t="s">
        <v>2587</v>
      </c>
      <c r="AH504" s="11" t="s">
        <v>2607</v>
      </c>
      <c r="AI504" s="11"/>
      <c r="AJ504" s="9">
        <v>630</v>
      </c>
      <c r="AK504" s="11" t="s">
        <v>2027</v>
      </c>
      <c r="AL504" s="11" t="s">
        <v>3107</v>
      </c>
      <c r="AM504" s="11"/>
      <c r="AN504" s="11" t="s">
        <v>3219</v>
      </c>
      <c r="AO504" s="11" t="s">
        <v>3219</v>
      </c>
      <c r="AP504" s="11"/>
      <c r="AQ504" s="12">
        <v>46223</v>
      </c>
      <c r="AR504" s="11" t="s">
        <v>3416</v>
      </c>
      <c r="AS504" s="11" t="s">
        <v>3741</v>
      </c>
      <c r="AT504" s="11" t="s">
        <v>3933</v>
      </c>
      <c r="AU504" s="11" t="s">
        <v>3934</v>
      </c>
      <c r="AV504" s="11" t="s">
        <v>3939</v>
      </c>
      <c r="AW504" s="11" t="s">
        <v>2498</v>
      </c>
      <c r="AX504" s="11" t="s">
        <v>2587</v>
      </c>
      <c r="AY504" s="11" t="s">
        <v>3950</v>
      </c>
      <c r="AZ504" s="11"/>
      <c r="BA504" s="11"/>
      <c r="BB504" s="11"/>
      <c r="BC504" s="9">
        <v>27807</v>
      </c>
      <c r="BD504" s="11" t="s">
        <v>3939</v>
      </c>
      <c r="BE504" s="9">
        <v>5176</v>
      </c>
      <c r="BF504" s="9">
        <v>64</v>
      </c>
      <c r="BG504" s="11" t="s">
        <v>3429</v>
      </c>
    </row>
    <row r="505" spans="1:59">
      <c r="A505" s="9">
        <v>135848</v>
      </c>
      <c r="B505" s="11" t="s">
        <v>4136</v>
      </c>
      <c r="C505" s="11" t="s">
        <v>4479</v>
      </c>
      <c r="D505" s="11" t="s">
        <v>1022</v>
      </c>
      <c r="E505" s="15">
        <v>500</v>
      </c>
      <c r="F505" s="11" t="s">
        <v>4235</v>
      </c>
      <c r="G505" s="9">
        <v>3.82</v>
      </c>
      <c r="H505" s="15">
        <f t="shared" si="15"/>
        <v>3.82</v>
      </c>
      <c r="I505" s="15">
        <f t="shared" si="16"/>
        <v>1910</v>
      </c>
      <c r="J505" s="15">
        <v>1910</v>
      </c>
      <c r="K505" s="15"/>
      <c r="L505" s="9"/>
      <c r="M505" s="9">
        <v>0</v>
      </c>
      <c r="N505" s="11" t="s">
        <v>3397</v>
      </c>
      <c r="O505" s="12">
        <v>46223</v>
      </c>
      <c r="P505" s="11" t="s">
        <v>3414</v>
      </c>
      <c r="Q505" s="11" t="s">
        <v>3952</v>
      </c>
      <c r="R505" s="11" t="s">
        <v>3952</v>
      </c>
      <c r="S505" s="11" t="s">
        <v>4212</v>
      </c>
      <c r="T505" s="9">
        <v>139080</v>
      </c>
      <c r="U505" s="9"/>
      <c r="V505" s="9"/>
      <c r="W505" s="11" t="s">
        <v>2464</v>
      </c>
      <c r="X505" s="11" t="s">
        <v>3108</v>
      </c>
      <c r="Y505" s="11" t="s">
        <v>3958</v>
      </c>
      <c r="Z505" s="11" t="s">
        <v>2062</v>
      </c>
      <c r="AA505" s="9">
        <v>0</v>
      </c>
      <c r="AB505" s="9">
        <v>186</v>
      </c>
      <c r="AC505" s="11"/>
      <c r="AD505" s="11" t="s">
        <v>2427</v>
      </c>
      <c r="AE505" s="11" t="s">
        <v>2462</v>
      </c>
      <c r="AF505" s="11" t="s">
        <v>2498</v>
      </c>
      <c r="AG505" s="11" t="s">
        <v>2587</v>
      </c>
      <c r="AH505" s="11" t="s">
        <v>2607</v>
      </c>
      <c r="AI505" s="11"/>
      <c r="AJ505" s="9">
        <v>500</v>
      </c>
      <c r="AK505" s="11" t="s">
        <v>2062</v>
      </c>
      <c r="AL505" s="11" t="s">
        <v>3107</v>
      </c>
      <c r="AM505" s="11"/>
      <c r="AN505" s="11" t="s">
        <v>3219</v>
      </c>
      <c r="AO505" s="11" t="s">
        <v>3219</v>
      </c>
      <c r="AP505" s="11"/>
      <c r="AQ505" s="12">
        <v>46223</v>
      </c>
      <c r="AR505" s="11" t="s">
        <v>3416</v>
      </c>
      <c r="AS505" s="11" t="s">
        <v>3741</v>
      </c>
      <c r="AT505" s="11" t="s">
        <v>3933</v>
      </c>
      <c r="AU505" s="11" t="s">
        <v>3934</v>
      </c>
      <c r="AV505" s="11" t="s">
        <v>3939</v>
      </c>
      <c r="AW505" s="11" t="s">
        <v>2498</v>
      </c>
      <c r="AX505" s="11" t="s">
        <v>2587</v>
      </c>
      <c r="AY505" s="11" t="s">
        <v>3950</v>
      </c>
      <c r="AZ505" s="11"/>
      <c r="BA505" s="11"/>
      <c r="BB505" s="11"/>
      <c r="BC505" s="9">
        <v>27843</v>
      </c>
      <c r="BD505" s="11" t="s">
        <v>3939</v>
      </c>
      <c r="BE505" s="9">
        <v>5176</v>
      </c>
      <c r="BF505" s="9">
        <v>100</v>
      </c>
      <c r="BG505" s="11" t="s">
        <v>3429</v>
      </c>
    </row>
    <row r="506" spans="1:59">
      <c r="A506" s="9">
        <v>135848</v>
      </c>
      <c r="B506" s="11" t="s">
        <v>4136</v>
      </c>
      <c r="C506" s="11" t="s">
        <v>4432</v>
      </c>
      <c r="D506" s="11" t="s">
        <v>975</v>
      </c>
      <c r="E506" s="15">
        <v>302</v>
      </c>
      <c r="F506" s="11" t="s">
        <v>4235</v>
      </c>
      <c r="G506" s="9">
        <v>4.0199999999999996</v>
      </c>
      <c r="H506" s="15">
        <f t="shared" si="15"/>
        <v>4.0199999999999996</v>
      </c>
      <c r="I506" s="15">
        <f t="shared" si="16"/>
        <v>1214.04</v>
      </c>
      <c r="J506" s="15">
        <v>1214.04</v>
      </c>
      <c r="K506" s="15"/>
      <c r="L506" s="9"/>
      <c r="M506" s="9">
        <v>0</v>
      </c>
      <c r="N506" s="11" t="s">
        <v>3397</v>
      </c>
      <c r="O506" s="12">
        <v>46223</v>
      </c>
      <c r="P506" s="11" t="s">
        <v>3414</v>
      </c>
      <c r="Q506" s="11" t="s">
        <v>3952</v>
      </c>
      <c r="R506" s="11" t="s">
        <v>3952</v>
      </c>
      <c r="S506" s="11" t="s">
        <v>4212</v>
      </c>
      <c r="T506" s="9">
        <v>139080</v>
      </c>
      <c r="U506" s="9"/>
      <c r="V506" s="9"/>
      <c r="W506" s="11" t="s">
        <v>2464</v>
      </c>
      <c r="X506" s="11" t="s">
        <v>3108</v>
      </c>
      <c r="Y506" s="11" t="s">
        <v>3958</v>
      </c>
      <c r="Z506" s="11" t="s">
        <v>2016</v>
      </c>
      <c r="AA506" s="9">
        <v>0</v>
      </c>
      <c r="AB506" s="9">
        <v>139</v>
      </c>
      <c r="AC506" s="11"/>
      <c r="AD506" s="11" t="s">
        <v>2427</v>
      </c>
      <c r="AE506" s="11" t="s">
        <v>2462</v>
      </c>
      <c r="AF506" s="11" t="s">
        <v>2498</v>
      </c>
      <c r="AG506" s="11" t="s">
        <v>2587</v>
      </c>
      <c r="AH506" s="11" t="s">
        <v>2607</v>
      </c>
      <c r="AI506" s="11"/>
      <c r="AJ506" s="9">
        <v>302</v>
      </c>
      <c r="AK506" s="11" t="s">
        <v>2016</v>
      </c>
      <c r="AL506" s="11" t="s">
        <v>3107</v>
      </c>
      <c r="AM506" s="11"/>
      <c r="AN506" s="11" t="s">
        <v>3219</v>
      </c>
      <c r="AO506" s="11" t="s">
        <v>3219</v>
      </c>
      <c r="AP506" s="11"/>
      <c r="AQ506" s="12">
        <v>46223</v>
      </c>
      <c r="AR506" s="11" t="s">
        <v>3416</v>
      </c>
      <c r="AS506" s="11" t="s">
        <v>3741</v>
      </c>
      <c r="AT506" s="11" t="s">
        <v>3933</v>
      </c>
      <c r="AU506" s="11" t="s">
        <v>3934</v>
      </c>
      <c r="AV506" s="11" t="s">
        <v>3939</v>
      </c>
      <c r="AW506" s="11" t="s">
        <v>2498</v>
      </c>
      <c r="AX506" s="11" t="s">
        <v>2587</v>
      </c>
      <c r="AY506" s="11" t="s">
        <v>3950</v>
      </c>
      <c r="AZ506" s="11"/>
      <c r="BA506" s="11"/>
      <c r="BB506" s="11"/>
      <c r="BC506" s="9">
        <v>27796</v>
      </c>
      <c r="BD506" s="11" t="s">
        <v>3939</v>
      </c>
      <c r="BE506" s="9">
        <v>5176</v>
      </c>
      <c r="BF506" s="9">
        <v>53</v>
      </c>
      <c r="BG506" s="11" t="s">
        <v>3429</v>
      </c>
    </row>
    <row r="507" spans="1:59">
      <c r="A507" s="9">
        <v>135848</v>
      </c>
      <c r="B507" s="11" t="s">
        <v>4136</v>
      </c>
      <c r="C507" s="11" t="s">
        <v>4435</v>
      </c>
      <c r="D507" s="11" t="s">
        <v>978</v>
      </c>
      <c r="E507" s="15">
        <v>100</v>
      </c>
      <c r="F507" s="11" t="s">
        <v>4235</v>
      </c>
      <c r="G507" s="9">
        <v>4.0599999999999996</v>
      </c>
      <c r="H507" s="15">
        <f t="shared" si="15"/>
        <v>4.0599999999999996</v>
      </c>
      <c r="I507" s="15">
        <f t="shared" si="16"/>
        <v>405.99999999999994</v>
      </c>
      <c r="J507" s="15">
        <v>405.99999999999994</v>
      </c>
      <c r="K507" s="15"/>
      <c r="L507" s="9"/>
      <c r="M507" s="9">
        <v>0</v>
      </c>
      <c r="N507" s="11" t="s">
        <v>3397</v>
      </c>
      <c r="O507" s="12">
        <v>46223</v>
      </c>
      <c r="P507" s="11" t="s">
        <v>3414</v>
      </c>
      <c r="Q507" s="11" t="s">
        <v>3952</v>
      </c>
      <c r="R507" s="11" t="s">
        <v>3952</v>
      </c>
      <c r="S507" s="11" t="s">
        <v>4212</v>
      </c>
      <c r="T507" s="9">
        <v>139080</v>
      </c>
      <c r="U507" s="9"/>
      <c r="V507" s="9"/>
      <c r="W507" s="11" t="s">
        <v>2464</v>
      </c>
      <c r="X507" s="11" t="s">
        <v>3108</v>
      </c>
      <c r="Y507" s="11" t="s">
        <v>3958</v>
      </c>
      <c r="Z507" s="11" t="s">
        <v>2019</v>
      </c>
      <c r="AA507" s="9">
        <v>0</v>
      </c>
      <c r="AB507" s="9">
        <v>142</v>
      </c>
      <c r="AC507" s="11"/>
      <c r="AD507" s="11" t="s">
        <v>2427</v>
      </c>
      <c r="AE507" s="11" t="s">
        <v>2462</v>
      </c>
      <c r="AF507" s="11" t="s">
        <v>2498</v>
      </c>
      <c r="AG507" s="11" t="s">
        <v>2587</v>
      </c>
      <c r="AH507" s="11" t="s">
        <v>2607</v>
      </c>
      <c r="AI507" s="11"/>
      <c r="AJ507" s="9">
        <v>100</v>
      </c>
      <c r="AK507" s="11" t="s">
        <v>2019</v>
      </c>
      <c r="AL507" s="11" t="s">
        <v>3107</v>
      </c>
      <c r="AM507" s="11"/>
      <c r="AN507" s="11" t="s">
        <v>3219</v>
      </c>
      <c r="AO507" s="11" t="s">
        <v>3219</v>
      </c>
      <c r="AP507" s="11"/>
      <c r="AQ507" s="12">
        <v>46223</v>
      </c>
      <c r="AR507" s="11" t="s">
        <v>3416</v>
      </c>
      <c r="AS507" s="11" t="s">
        <v>3741</v>
      </c>
      <c r="AT507" s="11" t="s">
        <v>3933</v>
      </c>
      <c r="AU507" s="11" t="s">
        <v>3934</v>
      </c>
      <c r="AV507" s="11" t="s">
        <v>3939</v>
      </c>
      <c r="AW507" s="11" t="s">
        <v>2498</v>
      </c>
      <c r="AX507" s="11" t="s">
        <v>2587</v>
      </c>
      <c r="AY507" s="11" t="s">
        <v>3950</v>
      </c>
      <c r="AZ507" s="11"/>
      <c r="BA507" s="11"/>
      <c r="BB507" s="11"/>
      <c r="BC507" s="9">
        <v>27799</v>
      </c>
      <c r="BD507" s="11" t="s">
        <v>3939</v>
      </c>
      <c r="BE507" s="9">
        <v>5176</v>
      </c>
      <c r="BF507" s="9">
        <v>56</v>
      </c>
      <c r="BG507" s="11" t="s">
        <v>3429</v>
      </c>
    </row>
    <row r="508" spans="1:59">
      <c r="A508" s="9">
        <v>135848</v>
      </c>
      <c r="B508" s="11" t="s">
        <v>4136</v>
      </c>
      <c r="C508" s="11" t="s">
        <v>4434</v>
      </c>
      <c r="D508" s="11" t="s">
        <v>977</v>
      </c>
      <c r="E508" s="15">
        <v>43158</v>
      </c>
      <c r="F508" s="11" t="s">
        <v>4235</v>
      </c>
      <c r="G508" s="9">
        <v>4.0599999999999996</v>
      </c>
      <c r="H508" s="15">
        <f t="shared" si="15"/>
        <v>4.0599999999999996</v>
      </c>
      <c r="I508" s="15">
        <f t="shared" si="16"/>
        <v>175221.47999999998</v>
      </c>
      <c r="J508" s="15">
        <v>175221.47999999998</v>
      </c>
      <c r="K508" s="15"/>
      <c r="L508" s="9"/>
      <c r="M508" s="9">
        <v>0</v>
      </c>
      <c r="N508" s="11" t="s">
        <v>3397</v>
      </c>
      <c r="O508" s="12">
        <v>46223</v>
      </c>
      <c r="P508" s="11" t="s">
        <v>3414</v>
      </c>
      <c r="Q508" s="11" t="s">
        <v>3952</v>
      </c>
      <c r="R508" s="11" t="s">
        <v>3952</v>
      </c>
      <c r="S508" s="11" t="s">
        <v>4212</v>
      </c>
      <c r="T508" s="9">
        <v>139080</v>
      </c>
      <c r="U508" s="9"/>
      <c r="V508" s="9"/>
      <c r="W508" s="11" t="s">
        <v>2464</v>
      </c>
      <c r="X508" s="11" t="s">
        <v>3108</v>
      </c>
      <c r="Y508" s="11" t="s">
        <v>3958</v>
      </c>
      <c r="Z508" s="11" t="s">
        <v>2018</v>
      </c>
      <c r="AA508" s="9">
        <v>0</v>
      </c>
      <c r="AB508" s="9">
        <v>141</v>
      </c>
      <c r="AC508" s="11"/>
      <c r="AD508" s="11" t="s">
        <v>2427</v>
      </c>
      <c r="AE508" s="11" t="s">
        <v>2462</v>
      </c>
      <c r="AF508" s="11" t="s">
        <v>2498</v>
      </c>
      <c r="AG508" s="11" t="s">
        <v>2587</v>
      </c>
      <c r="AH508" s="11" t="s">
        <v>2607</v>
      </c>
      <c r="AI508" s="11"/>
      <c r="AJ508" s="9">
        <v>43158</v>
      </c>
      <c r="AK508" s="11" t="s">
        <v>2018</v>
      </c>
      <c r="AL508" s="11" t="s">
        <v>3107</v>
      </c>
      <c r="AM508" s="11"/>
      <c r="AN508" s="11" t="s">
        <v>3219</v>
      </c>
      <c r="AO508" s="11" t="s">
        <v>3219</v>
      </c>
      <c r="AP508" s="11"/>
      <c r="AQ508" s="12">
        <v>46223</v>
      </c>
      <c r="AR508" s="11" t="s">
        <v>3416</v>
      </c>
      <c r="AS508" s="11" t="s">
        <v>3741</v>
      </c>
      <c r="AT508" s="11" t="s">
        <v>3933</v>
      </c>
      <c r="AU508" s="11" t="s">
        <v>3934</v>
      </c>
      <c r="AV508" s="11" t="s">
        <v>3939</v>
      </c>
      <c r="AW508" s="11" t="s">
        <v>2498</v>
      </c>
      <c r="AX508" s="11" t="s">
        <v>2587</v>
      </c>
      <c r="AY508" s="11" t="s">
        <v>3950</v>
      </c>
      <c r="AZ508" s="11"/>
      <c r="BA508" s="11"/>
      <c r="BB508" s="11"/>
      <c r="BC508" s="9">
        <v>27798</v>
      </c>
      <c r="BD508" s="11" t="s">
        <v>3939</v>
      </c>
      <c r="BE508" s="9">
        <v>5176</v>
      </c>
      <c r="BF508" s="9">
        <v>55</v>
      </c>
      <c r="BG508" s="11" t="s">
        <v>3429</v>
      </c>
    </row>
    <row r="509" spans="1:59">
      <c r="A509" s="9">
        <v>135848</v>
      </c>
      <c r="B509" s="11" t="s">
        <v>4136</v>
      </c>
      <c r="C509" s="11" t="s">
        <v>4455</v>
      </c>
      <c r="D509" s="11" t="s">
        <v>998</v>
      </c>
      <c r="E509" s="15">
        <v>300</v>
      </c>
      <c r="F509" s="11" t="s">
        <v>4235</v>
      </c>
      <c r="G509" s="9">
        <v>4.12</v>
      </c>
      <c r="H509" s="15">
        <f t="shared" si="15"/>
        <v>4.12</v>
      </c>
      <c r="I509" s="15">
        <f t="shared" si="16"/>
        <v>1236</v>
      </c>
      <c r="J509" s="15">
        <v>1236</v>
      </c>
      <c r="K509" s="15"/>
      <c r="L509" s="9"/>
      <c r="M509" s="9">
        <v>0</v>
      </c>
      <c r="N509" s="11" t="s">
        <v>3397</v>
      </c>
      <c r="O509" s="12">
        <v>46223</v>
      </c>
      <c r="P509" s="11" t="s">
        <v>3414</v>
      </c>
      <c r="Q509" s="11" t="s">
        <v>3952</v>
      </c>
      <c r="R509" s="11" t="s">
        <v>3952</v>
      </c>
      <c r="S509" s="11" t="s">
        <v>4212</v>
      </c>
      <c r="T509" s="9">
        <v>139080</v>
      </c>
      <c r="U509" s="9"/>
      <c r="V509" s="9"/>
      <c r="W509" s="11" t="s">
        <v>2464</v>
      </c>
      <c r="X509" s="11" t="s">
        <v>3108</v>
      </c>
      <c r="Y509" s="11" t="s">
        <v>3958</v>
      </c>
      <c r="Z509" s="11" t="s">
        <v>2039</v>
      </c>
      <c r="AA509" s="9">
        <v>0</v>
      </c>
      <c r="AB509" s="9">
        <v>162</v>
      </c>
      <c r="AC509" s="11"/>
      <c r="AD509" s="11" t="s">
        <v>2427</v>
      </c>
      <c r="AE509" s="11" t="s">
        <v>2462</v>
      </c>
      <c r="AF509" s="11" t="s">
        <v>2498</v>
      </c>
      <c r="AG509" s="11" t="s">
        <v>2587</v>
      </c>
      <c r="AH509" s="11" t="s">
        <v>2607</v>
      </c>
      <c r="AI509" s="11"/>
      <c r="AJ509" s="9">
        <v>300</v>
      </c>
      <c r="AK509" s="11" t="s">
        <v>2039</v>
      </c>
      <c r="AL509" s="11" t="s">
        <v>3107</v>
      </c>
      <c r="AM509" s="11"/>
      <c r="AN509" s="11" t="s">
        <v>3219</v>
      </c>
      <c r="AO509" s="11" t="s">
        <v>3219</v>
      </c>
      <c r="AP509" s="11"/>
      <c r="AQ509" s="12">
        <v>46223</v>
      </c>
      <c r="AR509" s="11" t="s">
        <v>3416</v>
      </c>
      <c r="AS509" s="11" t="s">
        <v>3741</v>
      </c>
      <c r="AT509" s="11" t="s">
        <v>3933</v>
      </c>
      <c r="AU509" s="11" t="s">
        <v>3934</v>
      </c>
      <c r="AV509" s="11" t="s">
        <v>3939</v>
      </c>
      <c r="AW509" s="11" t="s">
        <v>2498</v>
      </c>
      <c r="AX509" s="11" t="s">
        <v>2587</v>
      </c>
      <c r="AY509" s="11" t="s">
        <v>3950</v>
      </c>
      <c r="AZ509" s="11"/>
      <c r="BA509" s="11"/>
      <c r="BB509" s="11"/>
      <c r="BC509" s="9">
        <v>27819</v>
      </c>
      <c r="BD509" s="11" t="s">
        <v>3939</v>
      </c>
      <c r="BE509" s="9">
        <v>5176</v>
      </c>
      <c r="BF509" s="9">
        <v>76</v>
      </c>
      <c r="BG509" s="11" t="s">
        <v>3429</v>
      </c>
    </row>
    <row r="510" spans="1:59">
      <c r="A510" s="9">
        <v>135848</v>
      </c>
      <c r="B510" s="11" t="s">
        <v>4136</v>
      </c>
      <c r="C510" s="11" t="s">
        <v>4486</v>
      </c>
      <c r="D510" s="11" t="s">
        <v>1029</v>
      </c>
      <c r="E510" s="15">
        <v>300</v>
      </c>
      <c r="F510" s="11" t="s">
        <v>4235</v>
      </c>
      <c r="G510" s="9">
        <v>4.12</v>
      </c>
      <c r="H510" s="15">
        <f t="shared" si="15"/>
        <v>4.12</v>
      </c>
      <c r="I510" s="15">
        <f t="shared" si="16"/>
        <v>1236</v>
      </c>
      <c r="J510" s="15">
        <v>1236</v>
      </c>
      <c r="K510" s="15"/>
      <c r="L510" s="9"/>
      <c r="M510" s="9">
        <v>0</v>
      </c>
      <c r="N510" s="11" t="s">
        <v>3397</v>
      </c>
      <c r="O510" s="12">
        <v>46223</v>
      </c>
      <c r="P510" s="11" t="s">
        <v>3414</v>
      </c>
      <c r="Q510" s="11" t="s">
        <v>3952</v>
      </c>
      <c r="R510" s="11" t="s">
        <v>3952</v>
      </c>
      <c r="S510" s="11" t="s">
        <v>4212</v>
      </c>
      <c r="T510" s="9">
        <v>139080</v>
      </c>
      <c r="U510" s="9"/>
      <c r="V510" s="9"/>
      <c r="W510" s="11" t="s">
        <v>2464</v>
      </c>
      <c r="X510" s="11" t="s">
        <v>3108</v>
      </c>
      <c r="Y510" s="11" t="s">
        <v>3958</v>
      </c>
      <c r="Z510" s="11" t="s">
        <v>2039</v>
      </c>
      <c r="AA510" s="9">
        <v>0</v>
      </c>
      <c r="AB510" s="9">
        <v>193</v>
      </c>
      <c r="AC510" s="11"/>
      <c r="AD510" s="11" t="s">
        <v>2427</v>
      </c>
      <c r="AE510" s="11" t="s">
        <v>2462</v>
      </c>
      <c r="AF510" s="11" t="s">
        <v>2498</v>
      </c>
      <c r="AG510" s="11" t="s">
        <v>2587</v>
      </c>
      <c r="AH510" s="11" t="s">
        <v>2607</v>
      </c>
      <c r="AI510" s="11"/>
      <c r="AJ510" s="9">
        <v>300</v>
      </c>
      <c r="AK510" s="11" t="s">
        <v>2039</v>
      </c>
      <c r="AL510" s="11" t="s">
        <v>3107</v>
      </c>
      <c r="AM510" s="11"/>
      <c r="AN510" s="11" t="s">
        <v>3219</v>
      </c>
      <c r="AO510" s="11" t="s">
        <v>3219</v>
      </c>
      <c r="AP510" s="11"/>
      <c r="AQ510" s="12">
        <v>46223</v>
      </c>
      <c r="AR510" s="11" t="s">
        <v>3416</v>
      </c>
      <c r="AS510" s="11" t="s">
        <v>3741</v>
      </c>
      <c r="AT510" s="11" t="s">
        <v>3933</v>
      </c>
      <c r="AU510" s="11" t="s">
        <v>3934</v>
      </c>
      <c r="AV510" s="11" t="s">
        <v>3939</v>
      </c>
      <c r="AW510" s="11" t="s">
        <v>2498</v>
      </c>
      <c r="AX510" s="11" t="s">
        <v>2587</v>
      </c>
      <c r="AY510" s="11" t="s">
        <v>3950</v>
      </c>
      <c r="AZ510" s="11"/>
      <c r="BA510" s="11"/>
      <c r="BB510" s="11"/>
      <c r="BC510" s="9">
        <v>27850</v>
      </c>
      <c r="BD510" s="11" t="s">
        <v>3939</v>
      </c>
      <c r="BE510" s="9">
        <v>5176</v>
      </c>
      <c r="BF510" s="9">
        <v>107</v>
      </c>
      <c r="BG510" s="11" t="s">
        <v>3429</v>
      </c>
    </row>
    <row r="511" spans="1:59">
      <c r="A511" s="9">
        <v>135848</v>
      </c>
      <c r="B511" s="11" t="s">
        <v>4136</v>
      </c>
      <c r="C511" s="11" t="s">
        <v>4451</v>
      </c>
      <c r="D511" s="11" t="s">
        <v>994</v>
      </c>
      <c r="E511" s="15">
        <v>510</v>
      </c>
      <c r="F511" s="11" t="s">
        <v>4235</v>
      </c>
      <c r="G511" s="9">
        <v>4.12</v>
      </c>
      <c r="H511" s="15">
        <f t="shared" si="15"/>
        <v>4.12</v>
      </c>
      <c r="I511" s="15">
        <f t="shared" si="16"/>
        <v>2101.2000000000003</v>
      </c>
      <c r="J511" s="15">
        <v>2101.2000000000003</v>
      </c>
      <c r="K511" s="15"/>
      <c r="L511" s="9"/>
      <c r="M511" s="9">
        <v>0</v>
      </c>
      <c r="N511" s="11" t="s">
        <v>3397</v>
      </c>
      <c r="O511" s="12">
        <v>46223</v>
      </c>
      <c r="P511" s="11" t="s">
        <v>3414</v>
      </c>
      <c r="Q511" s="11" t="s">
        <v>3952</v>
      </c>
      <c r="R511" s="11" t="s">
        <v>3952</v>
      </c>
      <c r="S511" s="11" t="s">
        <v>4212</v>
      </c>
      <c r="T511" s="9">
        <v>139080</v>
      </c>
      <c r="U511" s="9"/>
      <c r="V511" s="9"/>
      <c r="W511" s="11" t="s">
        <v>2464</v>
      </c>
      <c r="X511" s="11" t="s">
        <v>3108</v>
      </c>
      <c r="Y511" s="11" t="s">
        <v>3958</v>
      </c>
      <c r="Z511" s="11" t="s">
        <v>2035</v>
      </c>
      <c r="AA511" s="9">
        <v>0</v>
      </c>
      <c r="AB511" s="9">
        <v>158</v>
      </c>
      <c r="AC511" s="11"/>
      <c r="AD511" s="11" t="s">
        <v>2427</v>
      </c>
      <c r="AE511" s="11" t="s">
        <v>2462</v>
      </c>
      <c r="AF511" s="11" t="s">
        <v>2498</v>
      </c>
      <c r="AG511" s="11" t="s">
        <v>2587</v>
      </c>
      <c r="AH511" s="11" t="s">
        <v>2607</v>
      </c>
      <c r="AI511" s="11"/>
      <c r="AJ511" s="9">
        <v>510</v>
      </c>
      <c r="AK511" s="11" t="s">
        <v>2035</v>
      </c>
      <c r="AL511" s="11" t="s">
        <v>3107</v>
      </c>
      <c r="AM511" s="11"/>
      <c r="AN511" s="11" t="s">
        <v>3219</v>
      </c>
      <c r="AO511" s="11" t="s">
        <v>3219</v>
      </c>
      <c r="AP511" s="11"/>
      <c r="AQ511" s="12">
        <v>46223</v>
      </c>
      <c r="AR511" s="11" t="s">
        <v>3416</v>
      </c>
      <c r="AS511" s="11" t="s">
        <v>3741</v>
      </c>
      <c r="AT511" s="11" t="s">
        <v>3933</v>
      </c>
      <c r="AU511" s="11" t="s">
        <v>3934</v>
      </c>
      <c r="AV511" s="11" t="s">
        <v>3939</v>
      </c>
      <c r="AW511" s="11" t="s">
        <v>2498</v>
      </c>
      <c r="AX511" s="11" t="s">
        <v>2587</v>
      </c>
      <c r="AY511" s="11" t="s">
        <v>3950</v>
      </c>
      <c r="AZ511" s="11"/>
      <c r="BA511" s="11"/>
      <c r="BB511" s="11"/>
      <c r="BC511" s="9">
        <v>27815</v>
      </c>
      <c r="BD511" s="11" t="s">
        <v>3939</v>
      </c>
      <c r="BE511" s="9">
        <v>5176</v>
      </c>
      <c r="BF511" s="9">
        <v>72</v>
      </c>
      <c r="BG511" s="11" t="s">
        <v>3429</v>
      </c>
    </row>
    <row r="512" spans="1:59">
      <c r="A512" s="9">
        <v>135848</v>
      </c>
      <c r="B512" s="11" t="s">
        <v>4136</v>
      </c>
      <c r="C512" s="11" t="s">
        <v>4464</v>
      </c>
      <c r="D512" s="11" t="s">
        <v>1007</v>
      </c>
      <c r="E512" s="15">
        <v>1300</v>
      </c>
      <c r="F512" s="11" t="s">
        <v>4235</v>
      </c>
      <c r="G512" s="9">
        <v>4.12</v>
      </c>
      <c r="H512" s="15">
        <f t="shared" si="15"/>
        <v>4.12</v>
      </c>
      <c r="I512" s="15">
        <f t="shared" si="16"/>
        <v>5356</v>
      </c>
      <c r="J512" s="15">
        <v>5356</v>
      </c>
      <c r="K512" s="15"/>
      <c r="L512" s="9"/>
      <c r="M512" s="9">
        <v>0</v>
      </c>
      <c r="N512" s="11" t="s">
        <v>3397</v>
      </c>
      <c r="O512" s="12">
        <v>46223</v>
      </c>
      <c r="P512" s="11" t="s">
        <v>3414</v>
      </c>
      <c r="Q512" s="11" t="s">
        <v>3952</v>
      </c>
      <c r="R512" s="11" t="s">
        <v>3952</v>
      </c>
      <c r="S512" s="11" t="s">
        <v>4212</v>
      </c>
      <c r="T512" s="9">
        <v>139080</v>
      </c>
      <c r="U512" s="9"/>
      <c r="V512" s="9"/>
      <c r="W512" s="11" t="s">
        <v>2464</v>
      </c>
      <c r="X512" s="11" t="s">
        <v>3108</v>
      </c>
      <c r="Y512" s="11" t="s">
        <v>3958</v>
      </c>
      <c r="Z512" s="11" t="s">
        <v>2048</v>
      </c>
      <c r="AA512" s="9">
        <v>0</v>
      </c>
      <c r="AB512" s="9">
        <v>171</v>
      </c>
      <c r="AC512" s="11"/>
      <c r="AD512" s="11" t="s">
        <v>2427</v>
      </c>
      <c r="AE512" s="11" t="s">
        <v>2462</v>
      </c>
      <c r="AF512" s="11" t="s">
        <v>2498</v>
      </c>
      <c r="AG512" s="11" t="s">
        <v>2587</v>
      </c>
      <c r="AH512" s="11" t="s">
        <v>2607</v>
      </c>
      <c r="AI512" s="11"/>
      <c r="AJ512" s="9">
        <v>1300</v>
      </c>
      <c r="AK512" s="11" t="s">
        <v>2048</v>
      </c>
      <c r="AL512" s="11" t="s">
        <v>3107</v>
      </c>
      <c r="AM512" s="11"/>
      <c r="AN512" s="11" t="s">
        <v>3219</v>
      </c>
      <c r="AO512" s="11" t="s">
        <v>3219</v>
      </c>
      <c r="AP512" s="11"/>
      <c r="AQ512" s="12">
        <v>46223</v>
      </c>
      <c r="AR512" s="11" t="s">
        <v>3416</v>
      </c>
      <c r="AS512" s="11" t="s">
        <v>3741</v>
      </c>
      <c r="AT512" s="11" t="s">
        <v>3933</v>
      </c>
      <c r="AU512" s="11" t="s">
        <v>3934</v>
      </c>
      <c r="AV512" s="11" t="s">
        <v>3939</v>
      </c>
      <c r="AW512" s="11" t="s">
        <v>2498</v>
      </c>
      <c r="AX512" s="11" t="s">
        <v>2587</v>
      </c>
      <c r="AY512" s="11" t="s">
        <v>3950</v>
      </c>
      <c r="AZ512" s="11"/>
      <c r="BA512" s="11"/>
      <c r="BB512" s="11"/>
      <c r="BC512" s="9">
        <v>27828</v>
      </c>
      <c r="BD512" s="11" t="s">
        <v>3939</v>
      </c>
      <c r="BE512" s="9">
        <v>5176</v>
      </c>
      <c r="BF512" s="9">
        <v>85</v>
      </c>
      <c r="BG512" s="11" t="s">
        <v>3429</v>
      </c>
    </row>
    <row r="513" spans="1:59">
      <c r="A513" s="9">
        <v>135848</v>
      </c>
      <c r="B513" s="11" t="s">
        <v>4136</v>
      </c>
      <c r="C513" s="11" t="s">
        <v>4476</v>
      </c>
      <c r="D513" s="11" t="s">
        <v>1019</v>
      </c>
      <c r="E513" s="15">
        <v>2000</v>
      </c>
      <c r="F513" s="11" t="s">
        <v>4235</v>
      </c>
      <c r="G513" s="9">
        <v>4.18</v>
      </c>
      <c r="H513" s="15">
        <f t="shared" si="15"/>
        <v>4.18</v>
      </c>
      <c r="I513" s="15">
        <f t="shared" si="16"/>
        <v>8360</v>
      </c>
      <c r="J513" s="15">
        <v>8360</v>
      </c>
      <c r="K513" s="15"/>
      <c r="L513" s="9"/>
      <c r="M513" s="9">
        <v>0</v>
      </c>
      <c r="N513" s="11" t="s">
        <v>3397</v>
      </c>
      <c r="O513" s="12">
        <v>46223</v>
      </c>
      <c r="P513" s="11" t="s">
        <v>3414</v>
      </c>
      <c r="Q513" s="11" t="s">
        <v>3952</v>
      </c>
      <c r="R513" s="11" t="s">
        <v>3952</v>
      </c>
      <c r="S513" s="11" t="s">
        <v>4212</v>
      </c>
      <c r="T513" s="9">
        <v>139080</v>
      </c>
      <c r="U513" s="9"/>
      <c r="V513" s="9"/>
      <c r="W513" s="11" t="s">
        <v>2464</v>
      </c>
      <c r="X513" s="11" t="s">
        <v>3108</v>
      </c>
      <c r="Y513" s="11" t="s">
        <v>3958</v>
      </c>
      <c r="Z513" s="11" t="s">
        <v>2059</v>
      </c>
      <c r="AA513" s="9">
        <v>0</v>
      </c>
      <c r="AB513" s="9">
        <v>183</v>
      </c>
      <c r="AC513" s="11"/>
      <c r="AD513" s="11" t="s">
        <v>2427</v>
      </c>
      <c r="AE513" s="11" t="s">
        <v>2462</v>
      </c>
      <c r="AF513" s="11" t="s">
        <v>2498</v>
      </c>
      <c r="AG513" s="11" t="s">
        <v>2587</v>
      </c>
      <c r="AH513" s="11" t="s">
        <v>2607</v>
      </c>
      <c r="AI513" s="11"/>
      <c r="AJ513" s="9">
        <v>2000</v>
      </c>
      <c r="AK513" s="11" t="s">
        <v>2059</v>
      </c>
      <c r="AL513" s="11" t="s">
        <v>3107</v>
      </c>
      <c r="AM513" s="11"/>
      <c r="AN513" s="11" t="s">
        <v>3219</v>
      </c>
      <c r="AO513" s="11" t="s">
        <v>3219</v>
      </c>
      <c r="AP513" s="11"/>
      <c r="AQ513" s="12">
        <v>46223</v>
      </c>
      <c r="AR513" s="11" t="s">
        <v>3416</v>
      </c>
      <c r="AS513" s="11" t="s">
        <v>3741</v>
      </c>
      <c r="AT513" s="11" t="s">
        <v>3933</v>
      </c>
      <c r="AU513" s="11" t="s">
        <v>3934</v>
      </c>
      <c r="AV513" s="11" t="s">
        <v>3939</v>
      </c>
      <c r="AW513" s="11" t="s">
        <v>2498</v>
      </c>
      <c r="AX513" s="11" t="s">
        <v>2587</v>
      </c>
      <c r="AY513" s="11" t="s">
        <v>3950</v>
      </c>
      <c r="AZ513" s="11"/>
      <c r="BA513" s="11"/>
      <c r="BB513" s="11"/>
      <c r="BC513" s="9">
        <v>27840</v>
      </c>
      <c r="BD513" s="11" t="s">
        <v>3939</v>
      </c>
      <c r="BE513" s="9">
        <v>5176</v>
      </c>
      <c r="BF513" s="9">
        <v>97</v>
      </c>
      <c r="BG513" s="11" t="s">
        <v>3429</v>
      </c>
    </row>
    <row r="514" spans="1:59">
      <c r="A514" s="9">
        <v>135848</v>
      </c>
      <c r="B514" s="11" t="s">
        <v>4136</v>
      </c>
      <c r="C514" s="11" t="s">
        <v>4447</v>
      </c>
      <c r="D514" s="11" t="s">
        <v>990</v>
      </c>
      <c r="E514" s="15">
        <v>1610</v>
      </c>
      <c r="F514" s="11" t="s">
        <v>4235</v>
      </c>
      <c r="G514" s="9">
        <v>4.6500000000000004</v>
      </c>
      <c r="H514" s="15">
        <f t="shared" ref="H514:H577" si="17">IF(N514="USD",G514,IF(N514="MGA",G514/4600,IF(N514="EUR",G514*1.17,IF(N514="GBP",G514*1.35,""))))</f>
        <v>4.6500000000000004</v>
      </c>
      <c r="I514" s="15">
        <f t="shared" ref="I514:I577" si="18">H514*E514</f>
        <v>7486.5000000000009</v>
      </c>
      <c r="J514" s="15">
        <v>7486.5000000000009</v>
      </c>
      <c r="K514" s="15"/>
      <c r="L514" s="9"/>
      <c r="M514" s="9">
        <v>0</v>
      </c>
      <c r="N514" s="11" t="s">
        <v>3397</v>
      </c>
      <c r="O514" s="12">
        <v>46223</v>
      </c>
      <c r="P514" s="11" t="s">
        <v>3414</v>
      </c>
      <c r="Q514" s="11" t="s">
        <v>3952</v>
      </c>
      <c r="R514" s="11" t="s">
        <v>3952</v>
      </c>
      <c r="S514" s="11" t="s">
        <v>4212</v>
      </c>
      <c r="T514" s="9">
        <v>139080</v>
      </c>
      <c r="U514" s="9"/>
      <c r="V514" s="9"/>
      <c r="W514" s="11" t="s">
        <v>2464</v>
      </c>
      <c r="X514" s="11" t="s">
        <v>3108</v>
      </c>
      <c r="Y514" s="11" t="s">
        <v>3958</v>
      </c>
      <c r="Z514" s="11" t="s">
        <v>2031</v>
      </c>
      <c r="AA514" s="9">
        <v>0</v>
      </c>
      <c r="AB514" s="9">
        <v>154</v>
      </c>
      <c r="AC514" s="11"/>
      <c r="AD514" s="11" t="s">
        <v>2427</v>
      </c>
      <c r="AE514" s="11" t="s">
        <v>2462</v>
      </c>
      <c r="AF514" s="11" t="s">
        <v>2498</v>
      </c>
      <c r="AG514" s="11" t="s">
        <v>2587</v>
      </c>
      <c r="AH514" s="11" t="s">
        <v>2607</v>
      </c>
      <c r="AI514" s="11"/>
      <c r="AJ514" s="9">
        <v>1610</v>
      </c>
      <c r="AK514" s="11" t="s">
        <v>2031</v>
      </c>
      <c r="AL514" s="11" t="s">
        <v>3107</v>
      </c>
      <c r="AM514" s="11"/>
      <c r="AN514" s="11" t="s">
        <v>3219</v>
      </c>
      <c r="AO514" s="11" t="s">
        <v>3219</v>
      </c>
      <c r="AP514" s="11"/>
      <c r="AQ514" s="12">
        <v>46223</v>
      </c>
      <c r="AR514" s="11" t="s">
        <v>3416</v>
      </c>
      <c r="AS514" s="11" t="s">
        <v>3741</v>
      </c>
      <c r="AT514" s="11" t="s">
        <v>3933</v>
      </c>
      <c r="AU514" s="11" t="s">
        <v>3934</v>
      </c>
      <c r="AV514" s="11" t="s">
        <v>3939</v>
      </c>
      <c r="AW514" s="11" t="s">
        <v>2498</v>
      </c>
      <c r="AX514" s="11" t="s">
        <v>2587</v>
      </c>
      <c r="AY514" s="11" t="s">
        <v>3950</v>
      </c>
      <c r="AZ514" s="11"/>
      <c r="BA514" s="11"/>
      <c r="BB514" s="11"/>
      <c r="BC514" s="9">
        <v>27811</v>
      </c>
      <c r="BD514" s="11" t="s">
        <v>3939</v>
      </c>
      <c r="BE514" s="9">
        <v>5176</v>
      </c>
      <c r="BF514" s="9">
        <v>68</v>
      </c>
      <c r="BG514" s="11" t="s">
        <v>3429</v>
      </c>
    </row>
    <row r="515" spans="1:59">
      <c r="A515" s="9">
        <v>135848</v>
      </c>
      <c r="B515" s="11" t="s">
        <v>4136</v>
      </c>
      <c r="C515" s="11" t="s">
        <v>4425</v>
      </c>
      <c r="D515" s="11" t="s">
        <v>968</v>
      </c>
      <c r="E515" s="15">
        <v>500</v>
      </c>
      <c r="F515" s="11" t="s">
        <v>4235</v>
      </c>
      <c r="G515" s="9">
        <v>5.76</v>
      </c>
      <c r="H515" s="15">
        <f t="shared" si="17"/>
        <v>5.76</v>
      </c>
      <c r="I515" s="15">
        <f t="shared" si="18"/>
        <v>2880</v>
      </c>
      <c r="J515" s="15">
        <v>2880</v>
      </c>
      <c r="K515" s="15"/>
      <c r="L515" s="9"/>
      <c r="M515" s="9">
        <v>0</v>
      </c>
      <c r="N515" s="11" t="s">
        <v>3397</v>
      </c>
      <c r="O515" s="12">
        <v>46223</v>
      </c>
      <c r="P515" s="11" t="s">
        <v>3414</v>
      </c>
      <c r="Q515" s="11" t="s">
        <v>3952</v>
      </c>
      <c r="R515" s="11" t="s">
        <v>3952</v>
      </c>
      <c r="S515" s="11" t="s">
        <v>4212</v>
      </c>
      <c r="T515" s="9">
        <v>139080</v>
      </c>
      <c r="U515" s="9"/>
      <c r="V515" s="9"/>
      <c r="W515" s="11" t="s">
        <v>2464</v>
      </c>
      <c r="X515" s="11" t="s">
        <v>3108</v>
      </c>
      <c r="Y515" s="11" t="s">
        <v>3958</v>
      </c>
      <c r="Z515" s="11" t="s">
        <v>2009</v>
      </c>
      <c r="AA515" s="9">
        <v>0</v>
      </c>
      <c r="AB515" s="9">
        <v>132</v>
      </c>
      <c r="AC515" s="11"/>
      <c r="AD515" s="11" t="s">
        <v>2427</v>
      </c>
      <c r="AE515" s="11" t="s">
        <v>2462</v>
      </c>
      <c r="AF515" s="11" t="s">
        <v>2498</v>
      </c>
      <c r="AG515" s="11" t="s">
        <v>2587</v>
      </c>
      <c r="AH515" s="11" t="s">
        <v>2607</v>
      </c>
      <c r="AI515" s="11"/>
      <c r="AJ515" s="9">
        <v>500</v>
      </c>
      <c r="AK515" s="11" t="s">
        <v>2009</v>
      </c>
      <c r="AL515" s="11" t="s">
        <v>3107</v>
      </c>
      <c r="AM515" s="11"/>
      <c r="AN515" s="11" t="s">
        <v>3219</v>
      </c>
      <c r="AO515" s="11" t="s">
        <v>3219</v>
      </c>
      <c r="AP515" s="11"/>
      <c r="AQ515" s="12">
        <v>46223</v>
      </c>
      <c r="AR515" s="11" t="s">
        <v>3416</v>
      </c>
      <c r="AS515" s="11" t="s">
        <v>3741</v>
      </c>
      <c r="AT515" s="11" t="s">
        <v>3933</v>
      </c>
      <c r="AU515" s="11" t="s">
        <v>3934</v>
      </c>
      <c r="AV515" s="11" t="s">
        <v>3939</v>
      </c>
      <c r="AW515" s="11" t="s">
        <v>2498</v>
      </c>
      <c r="AX515" s="11" t="s">
        <v>2587</v>
      </c>
      <c r="AY515" s="11" t="s">
        <v>3950</v>
      </c>
      <c r="AZ515" s="11"/>
      <c r="BA515" s="11"/>
      <c r="BB515" s="11"/>
      <c r="BC515" s="9">
        <v>27789</v>
      </c>
      <c r="BD515" s="11" t="s">
        <v>3939</v>
      </c>
      <c r="BE515" s="9">
        <v>5176</v>
      </c>
      <c r="BF515" s="9">
        <v>46</v>
      </c>
      <c r="BG515" s="11" t="s">
        <v>3429</v>
      </c>
    </row>
    <row r="516" spans="1:59">
      <c r="A516" s="9">
        <v>135848</v>
      </c>
      <c r="B516" s="11" t="s">
        <v>4136</v>
      </c>
      <c r="C516" s="11" t="s">
        <v>4424</v>
      </c>
      <c r="D516" s="11" t="s">
        <v>967</v>
      </c>
      <c r="E516" s="15">
        <v>1800</v>
      </c>
      <c r="F516" s="11" t="s">
        <v>4235</v>
      </c>
      <c r="G516" s="9">
        <v>5.82</v>
      </c>
      <c r="H516" s="15">
        <f t="shared" si="17"/>
        <v>5.82</v>
      </c>
      <c r="I516" s="15">
        <f t="shared" si="18"/>
        <v>10476</v>
      </c>
      <c r="J516" s="15">
        <v>10476</v>
      </c>
      <c r="K516" s="15"/>
      <c r="L516" s="9"/>
      <c r="M516" s="9">
        <v>0</v>
      </c>
      <c r="N516" s="11" t="s">
        <v>3397</v>
      </c>
      <c r="O516" s="12">
        <v>46223</v>
      </c>
      <c r="P516" s="11" t="s">
        <v>3414</v>
      </c>
      <c r="Q516" s="11" t="s">
        <v>3952</v>
      </c>
      <c r="R516" s="11" t="s">
        <v>3952</v>
      </c>
      <c r="S516" s="11" t="s">
        <v>4212</v>
      </c>
      <c r="T516" s="9">
        <v>139080</v>
      </c>
      <c r="U516" s="9"/>
      <c r="V516" s="9"/>
      <c r="W516" s="11" t="s">
        <v>2464</v>
      </c>
      <c r="X516" s="11" t="s">
        <v>3108</v>
      </c>
      <c r="Y516" s="11" t="s">
        <v>3958</v>
      </c>
      <c r="Z516" s="11" t="s">
        <v>2008</v>
      </c>
      <c r="AA516" s="9">
        <v>0</v>
      </c>
      <c r="AB516" s="9">
        <v>131</v>
      </c>
      <c r="AC516" s="11"/>
      <c r="AD516" s="11" t="s">
        <v>2427</v>
      </c>
      <c r="AE516" s="11" t="s">
        <v>2462</v>
      </c>
      <c r="AF516" s="11" t="s">
        <v>2498</v>
      </c>
      <c r="AG516" s="11" t="s">
        <v>2587</v>
      </c>
      <c r="AH516" s="11" t="s">
        <v>2607</v>
      </c>
      <c r="AI516" s="11"/>
      <c r="AJ516" s="9">
        <v>1800</v>
      </c>
      <c r="AK516" s="11" t="s">
        <v>2008</v>
      </c>
      <c r="AL516" s="11" t="s">
        <v>3107</v>
      </c>
      <c r="AM516" s="11"/>
      <c r="AN516" s="11" t="s">
        <v>3219</v>
      </c>
      <c r="AO516" s="11" t="s">
        <v>3219</v>
      </c>
      <c r="AP516" s="11"/>
      <c r="AQ516" s="12">
        <v>46223</v>
      </c>
      <c r="AR516" s="11" t="s">
        <v>3416</v>
      </c>
      <c r="AS516" s="11" t="s">
        <v>3741</v>
      </c>
      <c r="AT516" s="11" t="s">
        <v>3933</v>
      </c>
      <c r="AU516" s="11" t="s">
        <v>3934</v>
      </c>
      <c r="AV516" s="11" t="s">
        <v>3939</v>
      </c>
      <c r="AW516" s="11" t="s">
        <v>2498</v>
      </c>
      <c r="AX516" s="11" t="s">
        <v>2587</v>
      </c>
      <c r="AY516" s="11" t="s">
        <v>3950</v>
      </c>
      <c r="AZ516" s="11"/>
      <c r="BA516" s="11"/>
      <c r="BB516" s="11"/>
      <c r="BC516" s="9">
        <v>27788</v>
      </c>
      <c r="BD516" s="11" t="s">
        <v>3939</v>
      </c>
      <c r="BE516" s="9">
        <v>5176</v>
      </c>
      <c r="BF516" s="9">
        <v>45</v>
      </c>
      <c r="BG516" s="11" t="s">
        <v>3429</v>
      </c>
    </row>
    <row r="517" spans="1:59">
      <c r="A517" s="9">
        <v>135848</v>
      </c>
      <c r="B517" s="11" t="s">
        <v>4136</v>
      </c>
      <c r="C517" s="11" t="s">
        <v>4436</v>
      </c>
      <c r="D517" s="11" t="s">
        <v>979</v>
      </c>
      <c r="E517" s="15">
        <v>27308</v>
      </c>
      <c r="F517" s="11" t="s">
        <v>4235</v>
      </c>
      <c r="G517" s="9">
        <v>6.18</v>
      </c>
      <c r="H517" s="15">
        <f t="shared" si="17"/>
        <v>6.18</v>
      </c>
      <c r="I517" s="15">
        <f t="shared" si="18"/>
        <v>168763.44</v>
      </c>
      <c r="J517" s="15">
        <v>168763.44</v>
      </c>
      <c r="K517" s="15"/>
      <c r="L517" s="9"/>
      <c r="M517" s="9">
        <v>0</v>
      </c>
      <c r="N517" s="11" t="s">
        <v>3397</v>
      </c>
      <c r="O517" s="12">
        <v>46223</v>
      </c>
      <c r="P517" s="11" t="s">
        <v>3414</v>
      </c>
      <c r="Q517" s="11" t="s">
        <v>3952</v>
      </c>
      <c r="R517" s="11" t="s">
        <v>3952</v>
      </c>
      <c r="S517" s="11" t="s">
        <v>4212</v>
      </c>
      <c r="T517" s="9">
        <v>139080</v>
      </c>
      <c r="U517" s="9"/>
      <c r="V517" s="9"/>
      <c r="W517" s="11" t="s">
        <v>2464</v>
      </c>
      <c r="X517" s="11" t="s">
        <v>3108</v>
      </c>
      <c r="Y517" s="11" t="s">
        <v>3958</v>
      </c>
      <c r="Z517" s="11" t="s">
        <v>2020</v>
      </c>
      <c r="AA517" s="9">
        <v>0</v>
      </c>
      <c r="AB517" s="9">
        <v>143</v>
      </c>
      <c r="AC517" s="11"/>
      <c r="AD517" s="11" t="s">
        <v>2427</v>
      </c>
      <c r="AE517" s="11" t="s">
        <v>2462</v>
      </c>
      <c r="AF517" s="11" t="s">
        <v>2498</v>
      </c>
      <c r="AG517" s="11" t="s">
        <v>2587</v>
      </c>
      <c r="AH517" s="11" t="s">
        <v>2607</v>
      </c>
      <c r="AI517" s="11"/>
      <c r="AJ517" s="9">
        <v>27308</v>
      </c>
      <c r="AK517" s="11" t="s">
        <v>2020</v>
      </c>
      <c r="AL517" s="11" t="s">
        <v>3107</v>
      </c>
      <c r="AM517" s="11"/>
      <c r="AN517" s="11" t="s">
        <v>3219</v>
      </c>
      <c r="AO517" s="11" t="s">
        <v>3219</v>
      </c>
      <c r="AP517" s="11"/>
      <c r="AQ517" s="12">
        <v>46223</v>
      </c>
      <c r="AR517" s="11" t="s">
        <v>3416</v>
      </c>
      <c r="AS517" s="11" t="s">
        <v>3741</v>
      </c>
      <c r="AT517" s="11" t="s">
        <v>3933</v>
      </c>
      <c r="AU517" s="11" t="s">
        <v>3934</v>
      </c>
      <c r="AV517" s="11" t="s">
        <v>3939</v>
      </c>
      <c r="AW517" s="11" t="s">
        <v>2498</v>
      </c>
      <c r="AX517" s="11" t="s">
        <v>2587</v>
      </c>
      <c r="AY517" s="11" t="s">
        <v>3950</v>
      </c>
      <c r="AZ517" s="11"/>
      <c r="BA517" s="11"/>
      <c r="BB517" s="11"/>
      <c r="BC517" s="9">
        <v>27800</v>
      </c>
      <c r="BD517" s="11" t="s">
        <v>3939</v>
      </c>
      <c r="BE517" s="9">
        <v>5176</v>
      </c>
      <c r="BF517" s="9">
        <v>57</v>
      </c>
      <c r="BG517" s="11" t="s">
        <v>3429</v>
      </c>
    </row>
    <row r="518" spans="1:59">
      <c r="A518" s="9">
        <v>135848</v>
      </c>
      <c r="B518" s="11" t="s">
        <v>4136</v>
      </c>
      <c r="C518" s="11" t="s">
        <v>4457</v>
      </c>
      <c r="D518" s="11" t="s">
        <v>1000</v>
      </c>
      <c r="E518" s="15">
        <v>6430</v>
      </c>
      <c r="F518" s="11" t="s">
        <v>4235</v>
      </c>
      <c r="G518" s="9">
        <v>6.34</v>
      </c>
      <c r="H518" s="15">
        <f t="shared" si="17"/>
        <v>6.34</v>
      </c>
      <c r="I518" s="15">
        <f t="shared" si="18"/>
        <v>40766.199999999997</v>
      </c>
      <c r="J518" s="15">
        <v>40766.199999999997</v>
      </c>
      <c r="K518" s="15"/>
      <c r="L518" s="9"/>
      <c r="M518" s="9">
        <v>0</v>
      </c>
      <c r="N518" s="11" t="s">
        <v>3397</v>
      </c>
      <c r="O518" s="12">
        <v>46223</v>
      </c>
      <c r="P518" s="11" t="s">
        <v>3414</v>
      </c>
      <c r="Q518" s="11" t="s">
        <v>3952</v>
      </c>
      <c r="R518" s="11" t="s">
        <v>3952</v>
      </c>
      <c r="S518" s="11" t="s">
        <v>4212</v>
      </c>
      <c r="T518" s="9">
        <v>139080</v>
      </c>
      <c r="U518" s="9"/>
      <c r="V518" s="9"/>
      <c r="W518" s="11" t="s">
        <v>2464</v>
      </c>
      <c r="X518" s="11" t="s">
        <v>3108</v>
      </c>
      <c r="Y518" s="11" t="s">
        <v>3958</v>
      </c>
      <c r="Z518" s="11" t="s">
        <v>2041</v>
      </c>
      <c r="AA518" s="9">
        <v>0</v>
      </c>
      <c r="AB518" s="9">
        <v>164</v>
      </c>
      <c r="AC518" s="11"/>
      <c r="AD518" s="11" t="s">
        <v>2427</v>
      </c>
      <c r="AE518" s="11" t="s">
        <v>2462</v>
      </c>
      <c r="AF518" s="11" t="s">
        <v>2498</v>
      </c>
      <c r="AG518" s="11" t="s">
        <v>2587</v>
      </c>
      <c r="AH518" s="11" t="s">
        <v>2607</v>
      </c>
      <c r="AI518" s="11"/>
      <c r="AJ518" s="9">
        <v>6430</v>
      </c>
      <c r="AK518" s="11" t="s">
        <v>2041</v>
      </c>
      <c r="AL518" s="11" t="s">
        <v>3107</v>
      </c>
      <c r="AM518" s="11"/>
      <c r="AN518" s="11" t="s">
        <v>3219</v>
      </c>
      <c r="AO518" s="11" t="s">
        <v>3219</v>
      </c>
      <c r="AP518" s="11"/>
      <c r="AQ518" s="12">
        <v>46223</v>
      </c>
      <c r="AR518" s="11" t="s">
        <v>3416</v>
      </c>
      <c r="AS518" s="11" t="s">
        <v>3741</v>
      </c>
      <c r="AT518" s="11" t="s">
        <v>3933</v>
      </c>
      <c r="AU518" s="11" t="s">
        <v>3934</v>
      </c>
      <c r="AV518" s="11" t="s">
        <v>3939</v>
      </c>
      <c r="AW518" s="11" t="s">
        <v>2498</v>
      </c>
      <c r="AX518" s="11" t="s">
        <v>2587</v>
      </c>
      <c r="AY518" s="11" t="s">
        <v>3950</v>
      </c>
      <c r="AZ518" s="11"/>
      <c r="BA518" s="11"/>
      <c r="BB518" s="11"/>
      <c r="BC518" s="9">
        <v>27821</v>
      </c>
      <c r="BD518" s="11" t="s">
        <v>3939</v>
      </c>
      <c r="BE518" s="9">
        <v>5176</v>
      </c>
      <c r="BF518" s="9">
        <v>78</v>
      </c>
      <c r="BG518" s="11" t="s">
        <v>3429</v>
      </c>
    </row>
    <row r="519" spans="1:59">
      <c r="A519" s="9">
        <v>135848</v>
      </c>
      <c r="B519" s="11" t="s">
        <v>4136</v>
      </c>
      <c r="C519" s="11" t="s">
        <v>4454</v>
      </c>
      <c r="D519" s="11" t="s">
        <v>997</v>
      </c>
      <c r="E519" s="15">
        <v>1000</v>
      </c>
      <c r="F519" s="11" t="s">
        <v>4235</v>
      </c>
      <c r="G519" s="9">
        <v>6.41</v>
      </c>
      <c r="H519" s="15">
        <f t="shared" si="17"/>
        <v>6.41</v>
      </c>
      <c r="I519" s="15">
        <f t="shared" si="18"/>
        <v>6410</v>
      </c>
      <c r="J519" s="15">
        <v>6410</v>
      </c>
      <c r="K519" s="15"/>
      <c r="L519" s="9"/>
      <c r="M519" s="9">
        <v>0</v>
      </c>
      <c r="N519" s="11" t="s">
        <v>3397</v>
      </c>
      <c r="O519" s="12">
        <v>46223</v>
      </c>
      <c r="P519" s="11" t="s">
        <v>3414</v>
      </c>
      <c r="Q519" s="11" t="s">
        <v>3952</v>
      </c>
      <c r="R519" s="11" t="s">
        <v>3952</v>
      </c>
      <c r="S519" s="11" t="s">
        <v>4212</v>
      </c>
      <c r="T519" s="9">
        <v>139080</v>
      </c>
      <c r="U519" s="9"/>
      <c r="V519" s="9"/>
      <c r="W519" s="11" t="s">
        <v>2464</v>
      </c>
      <c r="X519" s="11" t="s">
        <v>3108</v>
      </c>
      <c r="Y519" s="11" t="s">
        <v>3958</v>
      </c>
      <c r="Z519" s="11" t="s">
        <v>2038</v>
      </c>
      <c r="AA519" s="9">
        <v>0</v>
      </c>
      <c r="AB519" s="9">
        <v>161</v>
      </c>
      <c r="AC519" s="11"/>
      <c r="AD519" s="11" t="s">
        <v>2427</v>
      </c>
      <c r="AE519" s="11" t="s">
        <v>2462</v>
      </c>
      <c r="AF519" s="11" t="s">
        <v>2498</v>
      </c>
      <c r="AG519" s="11" t="s">
        <v>2587</v>
      </c>
      <c r="AH519" s="11" t="s">
        <v>2607</v>
      </c>
      <c r="AI519" s="11"/>
      <c r="AJ519" s="9">
        <v>1000</v>
      </c>
      <c r="AK519" s="11" t="s">
        <v>2038</v>
      </c>
      <c r="AL519" s="11" t="s">
        <v>3107</v>
      </c>
      <c r="AM519" s="11"/>
      <c r="AN519" s="11" t="s">
        <v>3219</v>
      </c>
      <c r="AO519" s="11" t="s">
        <v>3219</v>
      </c>
      <c r="AP519" s="11"/>
      <c r="AQ519" s="12">
        <v>46223</v>
      </c>
      <c r="AR519" s="11" t="s">
        <v>3416</v>
      </c>
      <c r="AS519" s="11" t="s">
        <v>3741</v>
      </c>
      <c r="AT519" s="11" t="s">
        <v>3933</v>
      </c>
      <c r="AU519" s="11" t="s">
        <v>3934</v>
      </c>
      <c r="AV519" s="11" t="s">
        <v>3939</v>
      </c>
      <c r="AW519" s="11" t="s">
        <v>2498</v>
      </c>
      <c r="AX519" s="11" t="s">
        <v>2587</v>
      </c>
      <c r="AY519" s="11" t="s">
        <v>3950</v>
      </c>
      <c r="AZ519" s="11"/>
      <c r="BA519" s="11"/>
      <c r="BB519" s="11"/>
      <c r="BC519" s="9">
        <v>27818</v>
      </c>
      <c r="BD519" s="11" t="s">
        <v>3939</v>
      </c>
      <c r="BE519" s="9">
        <v>5176</v>
      </c>
      <c r="BF519" s="9">
        <v>75</v>
      </c>
      <c r="BG519" s="11" t="s">
        <v>3429</v>
      </c>
    </row>
    <row r="520" spans="1:59">
      <c r="A520" s="9">
        <v>135848</v>
      </c>
      <c r="B520" s="11" t="s">
        <v>4136</v>
      </c>
      <c r="C520" s="11" t="s">
        <v>4384</v>
      </c>
      <c r="D520" s="11" t="s">
        <v>927</v>
      </c>
      <c r="E520" s="15">
        <v>20025</v>
      </c>
      <c r="F520" s="11" t="s">
        <v>4235</v>
      </c>
      <c r="G520" s="9">
        <v>6.41</v>
      </c>
      <c r="H520" s="15">
        <f t="shared" si="17"/>
        <v>6.41</v>
      </c>
      <c r="I520" s="15">
        <f t="shared" si="18"/>
        <v>128360.25</v>
      </c>
      <c r="J520" s="15">
        <v>128360.25</v>
      </c>
      <c r="K520" s="15"/>
      <c r="L520" s="9"/>
      <c r="M520" s="9">
        <v>0</v>
      </c>
      <c r="N520" s="11" t="s">
        <v>3397</v>
      </c>
      <c r="O520" s="12">
        <v>46223</v>
      </c>
      <c r="P520" s="11" t="s">
        <v>3414</v>
      </c>
      <c r="Q520" s="11" t="s">
        <v>3952</v>
      </c>
      <c r="R520" s="11" t="s">
        <v>3952</v>
      </c>
      <c r="S520" s="11" t="s">
        <v>4212</v>
      </c>
      <c r="T520" s="9">
        <v>139080</v>
      </c>
      <c r="U520" s="9"/>
      <c r="V520" s="9"/>
      <c r="W520" s="11" t="s">
        <v>2464</v>
      </c>
      <c r="X520" s="11" t="s">
        <v>3108</v>
      </c>
      <c r="Y520" s="11" t="s">
        <v>3958</v>
      </c>
      <c r="Z520" s="11" t="s">
        <v>1968</v>
      </c>
      <c r="AA520" s="9">
        <v>0</v>
      </c>
      <c r="AB520" s="9">
        <v>4</v>
      </c>
      <c r="AC520" s="11"/>
      <c r="AD520" s="11" t="s">
        <v>2427</v>
      </c>
      <c r="AE520" s="11" t="s">
        <v>2462</v>
      </c>
      <c r="AF520" s="11" t="s">
        <v>2498</v>
      </c>
      <c r="AG520" s="11" t="s">
        <v>2587</v>
      </c>
      <c r="AH520" s="11" t="s">
        <v>2607</v>
      </c>
      <c r="AI520" s="11"/>
      <c r="AJ520" s="9">
        <v>20025</v>
      </c>
      <c r="AK520" s="11" t="s">
        <v>1968</v>
      </c>
      <c r="AL520" s="11" t="s">
        <v>3107</v>
      </c>
      <c r="AM520" s="11"/>
      <c r="AN520" s="11" t="s">
        <v>3219</v>
      </c>
      <c r="AO520" s="11" t="s">
        <v>3219</v>
      </c>
      <c r="AP520" s="11"/>
      <c r="AQ520" s="12">
        <v>46223</v>
      </c>
      <c r="AR520" s="11" t="s">
        <v>3416</v>
      </c>
      <c r="AS520" s="11" t="s">
        <v>3741</v>
      </c>
      <c r="AT520" s="11" t="s">
        <v>3933</v>
      </c>
      <c r="AU520" s="11" t="s">
        <v>3934</v>
      </c>
      <c r="AV520" s="11" t="s">
        <v>3939</v>
      </c>
      <c r="AW520" s="11" t="s">
        <v>2498</v>
      </c>
      <c r="AX520" s="11" t="s">
        <v>2587</v>
      </c>
      <c r="AY520" s="11" t="s">
        <v>3950</v>
      </c>
      <c r="AZ520" s="11"/>
      <c r="BA520" s="11"/>
      <c r="BB520" s="11"/>
      <c r="BC520" s="9">
        <v>27748</v>
      </c>
      <c r="BD520" s="11" t="s">
        <v>3939</v>
      </c>
      <c r="BE520" s="9">
        <v>5176</v>
      </c>
      <c r="BF520" s="9">
        <v>4</v>
      </c>
      <c r="BG520" s="11" t="s">
        <v>3429</v>
      </c>
    </row>
    <row r="521" spans="1:59">
      <c r="A521" s="9">
        <v>135848</v>
      </c>
      <c r="B521" s="11" t="s">
        <v>4136</v>
      </c>
      <c r="C521" s="11" t="s">
        <v>4400</v>
      </c>
      <c r="D521" s="11" t="s">
        <v>943</v>
      </c>
      <c r="E521" s="15">
        <v>50</v>
      </c>
      <c r="F521" s="11" t="s">
        <v>4235</v>
      </c>
      <c r="G521" s="9">
        <v>7.45</v>
      </c>
      <c r="H521" s="15">
        <f t="shared" si="17"/>
        <v>7.45</v>
      </c>
      <c r="I521" s="15">
        <f t="shared" si="18"/>
        <v>372.5</v>
      </c>
      <c r="J521" s="15">
        <v>372.5</v>
      </c>
      <c r="K521" s="15"/>
      <c r="L521" s="9"/>
      <c r="M521" s="9">
        <v>0</v>
      </c>
      <c r="N521" s="11" t="s">
        <v>3397</v>
      </c>
      <c r="O521" s="12">
        <v>46223</v>
      </c>
      <c r="P521" s="11" t="s">
        <v>3414</v>
      </c>
      <c r="Q521" s="11" t="s">
        <v>3952</v>
      </c>
      <c r="R521" s="11" t="s">
        <v>3952</v>
      </c>
      <c r="S521" s="11" t="s">
        <v>4212</v>
      </c>
      <c r="T521" s="9">
        <v>139080</v>
      </c>
      <c r="U521" s="9"/>
      <c r="V521" s="9"/>
      <c r="W521" s="11" t="s">
        <v>2464</v>
      </c>
      <c r="X521" s="11" t="s">
        <v>3108</v>
      </c>
      <c r="Y521" s="11" t="s">
        <v>3958</v>
      </c>
      <c r="Z521" s="11" t="s">
        <v>1984</v>
      </c>
      <c r="AA521" s="9">
        <v>0</v>
      </c>
      <c r="AB521" s="9">
        <v>20</v>
      </c>
      <c r="AC521" s="11"/>
      <c r="AD521" s="11" t="s">
        <v>2427</v>
      </c>
      <c r="AE521" s="11" t="s">
        <v>2462</v>
      </c>
      <c r="AF521" s="11" t="s">
        <v>2498</v>
      </c>
      <c r="AG521" s="11" t="s">
        <v>2587</v>
      </c>
      <c r="AH521" s="11" t="s">
        <v>2607</v>
      </c>
      <c r="AI521" s="11"/>
      <c r="AJ521" s="9">
        <v>50</v>
      </c>
      <c r="AK521" s="11" t="s">
        <v>1984</v>
      </c>
      <c r="AL521" s="11" t="s">
        <v>3107</v>
      </c>
      <c r="AM521" s="11"/>
      <c r="AN521" s="11" t="s">
        <v>3219</v>
      </c>
      <c r="AO521" s="11" t="s">
        <v>3219</v>
      </c>
      <c r="AP521" s="11"/>
      <c r="AQ521" s="12">
        <v>46223</v>
      </c>
      <c r="AR521" s="11" t="s">
        <v>3416</v>
      </c>
      <c r="AS521" s="11" t="s">
        <v>3741</v>
      </c>
      <c r="AT521" s="11" t="s">
        <v>3933</v>
      </c>
      <c r="AU521" s="11" t="s">
        <v>3934</v>
      </c>
      <c r="AV521" s="11" t="s">
        <v>3939</v>
      </c>
      <c r="AW521" s="11" t="s">
        <v>2498</v>
      </c>
      <c r="AX521" s="11" t="s">
        <v>2587</v>
      </c>
      <c r="AY521" s="11" t="s">
        <v>3950</v>
      </c>
      <c r="AZ521" s="11"/>
      <c r="BA521" s="11"/>
      <c r="BB521" s="11"/>
      <c r="BC521" s="9">
        <v>27764</v>
      </c>
      <c r="BD521" s="11" t="s">
        <v>3939</v>
      </c>
      <c r="BE521" s="9">
        <v>5176</v>
      </c>
      <c r="BF521" s="9">
        <v>20</v>
      </c>
      <c r="BG521" s="11" t="s">
        <v>3429</v>
      </c>
    </row>
    <row r="522" spans="1:59">
      <c r="A522" s="9">
        <v>135848</v>
      </c>
      <c r="B522" s="11" t="s">
        <v>4136</v>
      </c>
      <c r="C522" s="11" t="s">
        <v>4474</v>
      </c>
      <c r="D522" s="11" t="s">
        <v>1017</v>
      </c>
      <c r="E522" s="15">
        <v>100</v>
      </c>
      <c r="F522" s="11" t="s">
        <v>4235</v>
      </c>
      <c r="G522" s="9">
        <v>7.65</v>
      </c>
      <c r="H522" s="15">
        <f t="shared" si="17"/>
        <v>7.65</v>
      </c>
      <c r="I522" s="15">
        <f t="shared" si="18"/>
        <v>765</v>
      </c>
      <c r="J522" s="15">
        <v>765</v>
      </c>
      <c r="K522" s="15"/>
      <c r="L522" s="9"/>
      <c r="M522" s="9">
        <v>0</v>
      </c>
      <c r="N522" s="11" t="s">
        <v>3397</v>
      </c>
      <c r="O522" s="12">
        <v>46223</v>
      </c>
      <c r="P522" s="11" t="s">
        <v>3414</v>
      </c>
      <c r="Q522" s="11" t="s">
        <v>3952</v>
      </c>
      <c r="R522" s="11" t="s">
        <v>3952</v>
      </c>
      <c r="S522" s="11" t="s">
        <v>4212</v>
      </c>
      <c r="T522" s="9">
        <v>139080</v>
      </c>
      <c r="U522" s="9"/>
      <c r="V522" s="9"/>
      <c r="W522" s="11" t="s">
        <v>2464</v>
      </c>
      <c r="X522" s="11" t="s">
        <v>3108</v>
      </c>
      <c r="Y522" s="11" t="s">
        <v>3958</v>
      </c>
      <c r="Z522" s="11" t="s">
        <v>2057</v>
      </c>
      <c r="AA522" s="9">
        <v>0</v>
      </c>
      <c r="AB522" s="9">
        <v>181</v>
      </c>
      <c r="AC522" s="11"/>
      <c r="AD522" s="11" t="s">
        <v>2427</v>
      </c>
      <c r="AE522" s="11" t="s">
        <v>2462</v>
      </c>
      <c r="AF522" s="11" t="s">
        <v>2498</v>
      </c>
      <c r="AG522" s="11" t="s">
        <v>2587</v>
      </c>
      <c r="AH522" s="11" t="s">
        <v>2607</v>
      </c>
      <c r="AI522" s="11"/>
      <c r="AJ522" s="9">
        <v>100</v>
      </c>
      <c r="AK522" s="11" t="s">
        <v>2057</v>
      </c>
      <c r="AL522" s="11" t="s">
        <v>3107</v>
      </c>
      <c r="AM522" s="11"/>
      <c r="AN522" s="11" t="s">
        <v>3219</v>
      </c>
      <c r="AO522" s="11" t="s">
        <v>3219</v>
      </c>
      <c r="AP522" s="11"/>
      <c r="AQ522" s="12">
        <v>46223</v>
      </c>
      <c r="AR522" s="11" t="s">
        <v>3416</v>
      </c>
      <c r="AS522" s="11" t="s">
        <v>3741</v>
      </c>
      <c r="AT522" s="11" t="s">
        <v>3933</v>
      </c>
      <c r="AU522" s="11" t="s">
        <v>3934</v>
      </c>
      <c r="AV522" s="11" t="s">
        <v>3939</v>
      </c>
      <c r="AW522" s="11" t="s">
        <v>2498</v>
      </c>
      <c r="AX522" s="11" t="s">
        <v>2587</v>
      </c>
      <c r="AY522" s="11" t="s">
        <v>3950</v>
      </c>
      <c r="AZ522" s="11"/>
      <c r="BA522" s="11"/>
      <c r="BB522" s="11"/>
      <c r="BC522" s="9">
        <v>27838</v>
      </c>
      <c r="BD522" s="11" t="s">
        <v>3939</v>
      </c>
      <c r="BE522" s="9">
        <v>5176</v>
      </c>
      <c r="BF522" s="9">
        <v>95</v>
      </c>
      <c r="BG522" s="11" t="s">
        <v>3429</v>
      </c>
    </row>
    <row r="523" spans="1:59">
      <c r="A523" s="9">
        <v>135848</v>
      </c>
      <c r="B523" s="11" t="s">
        <v>4136</v>
      </c>
      <c r="C523" s="11" t="s">
        <v>4473</v>
      </c>
      <c r="D523" s="11" t="s">
        <v>1016</v>
      </c>
      <c r="E523" s="15">
        <v>50</v>
      </c>
      <c r="F523" s="11" t="s">
        <v>4235</v>
      </c>
      <c r="G523" s="9">
        <v>7.94</v>
      </c>
      <c r="H523" s="15">
        <f t="shared" si="17"/>
        <v>7.94</v>
      </c>
      <c r="I523" s="15">
        <f t="shared" si="18"/>
        <v>397</v>
      </c>
      <c r="J523" s="15">
        <v>397</v>
      </c>
      <c r="K523" s="15"/>
      <c r="L523" s="9"/>
      <c r="M523" s="9">
        <v>0</v>
      </c>
      <c r="N523" s="11" t="s">
        <v>3397</v>
      </c>
      <c r="O523" s="12">
        <v>46223</v>
      </c>
      <c r="P523" s="11" t="s">
        <v>3414</v>
      </c>
      <c r="Q523" s="11" t="s">
        <v>3952</v>
      </c>
      <c r="R523" s="11" t="s">
        <v>3952</v>
      </c>
      <c r="S523" s="11" t="s">
        <v>4212</v>
      </c>
      <c r="T523" s="9">
        <v>139080</v>
      </c>
      <c r="U523" s="9"/>
      <c r="V523" s="9"/>
      <c r="W523" s="11" t="s">
        <v>2464</v>
      </c>
      <c r="X523" s="11" t="s">
        <v>3108</v>
      </c>
      <c r="Y523" s="11" t="s">
        <v>3958</v>
      </c>
      <c r="Z523" s="11" t="s">
        <v>2056</v>
      </c>
      <c r="AA523" s="9">
        <v>0</v>
      </c>
      <c r="AB523" s="9">
        <v>180</v>
      </c>
      <c r="AC523" s="11"/>
      <c r="AD523" s="11" t="s">
        <v>2427</v>
      </c>
      <c r="AE523" s="11" t="s">
        <v>2462</v>
      </c>
      <c r="AF523" s="11" t="s">
        <v>2498</v>
      </c>
      <c r="AG523" s="11" t="s">
        <v>2587</v>
      </c>
      <c r="AH523" s="11" t="s">
        <v>2607</v>
      </c>
      <c r="AI523" s="11"/>
      <c r="AJ523" s="9">
        <v>50</v>
      </c>
      <c r="AK523" s="11" t="s">
        <v>2056</v>
      </c>
      <c r="AL523" s="11" t="s">
        <v>3107</v>
      </c>
      <c r="AM523" s="11"/>
      <c r="AN523" s="11" t="s">
        <v>3219</v>
      </c>
      <c r="AO523" s="11" t="s">
        <v>3219</v>
      </c>
      <c r="AP523" s="11"/>
      <c r="AQ523" s="12">
        <v>46223</v>
      </c>
      <c r="AR523" s="11" t="s">
        <v>3416</v>
      </c>
      <c r="AS523" s="11" t="s">
        <v>3741</v>
      </c>
      <c r="AT523" s="11" t="s">
        <v>3933</v>
      </c>
      <c r="AU523" s="11" t="s">
        <v>3934</v>
      </c>
      <c r="AV523" s="11" t="s">
        <v>3939</v>
      </c>
      <c r="AW523" s="11" t="s">
        <v>2498</v>
      </c>
      <c r="AX523" s="11" t="s">
        <v>2587</v>
      </c>
      <c r="AY523" s="11" t="s">
        <v>3950</v>
      </c>
      <c r="AZ523" s="11"/>
      <c r="BA523" s="11"/>
      <c r="BB523" s="11"/>
      <c r="BC523" s="9">
        <v>27837</v>
      </c>
      <c r="BD523" s="11" t="s">
        <v>3939</v>
      </c>
      <c r="BE523" s="9">
        <v>5176</v>
      </c>
      <c r="BF523" s="9">
        <v>94</v>
      </c>
      <c r="BG523" s="11" t="s">
        <v>3429</v>
      </c>
    </row>
    <row r="524" spans="1:59">
      <c r="A524" s="9">
        <v>135848</v>
      </c>
      <c r="B524" s="11" t="s">
        <v>4136</v>
      </c>
      <c r="C524" s="11" t="s">
        <v>4420</v>
      </c>
      <c r="D524" s="11" t="s">
        <v>963</v>
      </c>
      <c r="E524" s="15">
        <v>820</v>
      </c>
      <c r="F524" s="11" t="s">
        <v>4235</v>
      </c>
      <c r="G524" s="9">
        <v>8.1199999999999992</v>
      </c>
      <c r="H524" s="15">
        <f t="shared" si="17"/>
        <v>8.1199999999999992</v>
      </c>
      <c r="I524" s="15">
        <f t="shared" si="18"/>
        <v>6658.4</v>
      </c>
      <c r="J524" s="15">
        <v>6658.4</v>
      </c>
      <c r="K524" s="15"/>
      <c r="L524" s="9"/>
      <c r="M524" s="9">
        <v>0</v>
      </c>
      <c r="N524" s="11" t="s">
        <v>3397</v>
      </c>
      <c r="O524" s="12">
        <v>46223</v>
      </c>
      <c r="P524" s="11" t="s">
        <v>3414</v>
      </c>
      <c r="Q524" s="11" t="s">
        <v>3952</v>
      </c>
      <c r="R524" s="11" t="s">
        <v>3952</v>
      </c>
      <c r="S524" s="11" t="s">
        <v>4212</v>
      </c>
      <c r="T524" s="9">
        <v>139080</v>
      </c>
      <c r="U524" s="9"/>
      <c r="V524" s="9"/>
      <c r="W524" s="11" t="s">
        <v>2464</v>
      </c>
      <c r="X524" s="11" t="s">
        <v>3108</v>
      </c>
      <c r="Y524" s="11" t="s">
        <v>3958</v>
      </c>
      <c r="Z524" s="11" t="s">
        <v>2004</v>
      </c>
      <c r="AA524" s="9">
        <v>0</v>
      </c>
      <c r="AB524" s="9">
        <v>127</v>
      </c>
      <c r="AC524" s="11"/>
      <c r="AD524" s="11" t="s">
        <v>2427</v>
      </c>
      <c r="AE524" s="11" t="s">
        <v>2462</v>
      </c>
      <c r="AF524" s="11" t="s">
        <v>2498</v>
      </c>
      <c r="AG524" s="11" t="s">
        <v>2587</v>
      </c>
      <c r="AH524" s="11" t="s">
        <v>2607</v>
      </c>
      <c r="AI524" s="11"/>
      <c r="AJ524" s="9">
        <v>820</v>
      </c>
      <c r="AK524" s="11" t="s">
        <v>2004</v>
      </c>
      <c r="AL524" s="11" t="s">
        <v>3107</v>
      </c>
      <c r="AM524" s="11"/>
      <c r="AN524" s="11" t="s">
        <v>3219</v>
      </c>
      <c r="AO524" s="11" t="s">
        <v>3219</v>
      </c>
      <c r="AP524" s="11"/>
      <c r="AQ524" s="12">
        <v>46223</v>
      </c>
      <c r="AR524" s="11" t="s">
        <v>3416</v>
      </c>
      <c r="AS524" s="11" t="s">
        <v>3741</v>
      </c>
      <c r="AT524" s="11" t="s">
        <v>3933</v>
      </c>
      <c r="AU524" s="11" t="s">
        <v>3934</v>
      </c>
      <c r="AV524" s="11" t="s">
        <v>3939</v>
      </c>
      <c r="AW524" s="11" t="s">
        <v>2498</v>
      </c>
      <c r="AX524" s="11" t="s">
        <v>2587</v>
      </c>
      <c r="AY524" s="11" t="s">
        <v>3950</v>
      </c>
      <c r="AZ524" s="11"/>
      <c r="BA524" s="11"/>
      <c r="BB524" s="11"/>
      <c r="BC524" s="9">
        <v>27784</v>
      </c>
      <c r="BD524" s="11" t="s">
        <v>3939</v>
      </c>
      <c r="BE524" s="9">
        <v>5176</v>
      </c>
      <c r="BF524" s="9">
        <v>41</v>
      </c>
      <c r="BG524" s="11" t="s">
        <v>3429</v>
      </c>
    </row>
    <row r="525" spans="1:59">
      <c r="A525" s="9">
        <v>135848</v>
      </c>
      <c r="B525" s="11" t="s">
        <v>4136</v>
      </c>
      <c r="C525" s="11" t="s">
        <v>4442</v>
      </c>
      <c r="D525" s="11" t="s">
        <v>985</v>
      </c>
      <c r="E525" s="15">
        <v>1100</v>
      </c>
      <c r="F525" s="11" t="s">
        <v>4235</v>
      </c>
      <c r="G525" s="9">
        <v>8.56</v>
      </c>
      <c r="H525" s="15">
        <f t="shared" si="17"/>
        <v>8.56</v>
      </c>
      <c r="I525" s="15">
        <f t="shared" si="18"/>
        <v>9416</v>
      </c>
      <c r="J525" s="15">
        <v>9416</v>
      </c>
      <c r="K525" s="15"/>
      <c r="L525" s="9"/>
      <c r="M525" s="9">
        <v>0</v>
      </c>
      <c r="N525" s="11" t="s">
        <v>3397</v>
      </c>
      <c r="O525" s="12">
        <v>46223</v>
      </c>
      <c r="P525" s="11" t="s">
        <v>3414</v>
      </c>
      <c r="Q525" s="11" t="s">
        <v>3952</v>
      </c>
      <c r="R525" s="11" t="s">
        <v>3952</v>
      </c>
      <c r="S525" s="11" t="s">
        <v>4212</v>
      </c>
      <c r="T525" s="9">
        <v>139080</v>
      </c>
      <c r="U525" s="9"/>
      <c r="V525" s="9"/>
      <c r="W525" s="11" t="s">
        <v>2464</v>
      </c>
      <c r="X525" s="11" t="s">
        <v>3108</v>
      </c>
      <c r="Y525" s="11" t="s">
        <v>3958</v>
      </c>
      <c r="Z525" s="11" t="s">
        <v>2026</v>
      </c>
      <c r="AA525" s="9">
        <v>0</v>
      </c>
      <c r="AB525" s="9">
        <v>149</v>
      </c>
      <c r="AC525" s="11"/>
      <c r="AD525" s="11" t="s">
        <v>2427</v>
      </c>
      <c r="AE525" s="11" t="s">
        <v>2462</v>
      </c>
      <c r="AF525" s="11" t="s">
        <v>2498</v>
      </c>
      <c r="AG525" s="11" t="s">
        <v>2587</v>
      </c>
      <c r="AH525" s="11" t="s">
        <v>2607</v>
      </c>
      <c r="AI525" s="11"/>
      <c r="AJ525" s="9">
        <v>1100</v>
      </c>
      <c r="AK525" s="11" t="s">
        <v>2026</v>
      </c>
      <c r="AL525" s="11" t="s">
        <v>3107</v>
      </c>
      <c r="AM525" s="11"/>
      <c r="AN525" s="11" t="s">
        <v>3219</v>
      </c>
      <c r="AO525" s="11" t="s">
        <v>3219</v>
      </c>
      <c r="AP525" s="11"/>
      <c r="AQ525" s="12">
        <v>46223</v>
      </c>
      <c r="AR525" s="11" t="s">
        <v>3416</v>
      </c>
      <c r="AS525" s="11" t="s">
        <v>3741</v>
      </c>
      <c r="AT525" s="11" t="s">
        <v>3933</v>
      </c>
      <c r="AU525" s="11" t="s">
        <v>3934</v>
      </c>
      <c r="AV525" s="11" t="s">
        <v>3939</v>
      </c>
      <c r="AW525" s="11" t="s">
        <v>2498</v>
      </c>
      <c r="AX525" s="11" t="s">
        <v>2587</v>
      </c>
      <c r="AY525" s="11" t="s">
        <v>3950</v>
      </c>
      <c r="AZ525" s="11"/>
      <c r="BA525" s="11"/>
      <c r="BB525" s="11"/>
      <c r="BC525" s="9">
        <v>27806</v>
      </c>
      <c r="BD525" s="11" t="s">
        <v>3939</v>
      </c>
      <c r="BE525" s="9">
        <v>5176</v>
      </c>
      <c r="BF525" s="9">
        <v>63</v>
      </c>
      <c r="BG525" s="11" t="s">
        <v>3429</v>
      </c>
    </row>
    <row r="526" spans="1:59">
      <c r="A526" s="9">
        <v>135848</v>
      </c>
      <c r="B526" s="11" t="s">
        <v>4136</v>
      </c>
      <c r="C526" s="11" t="s">
        <v>4470</v>
      </c>
      <c r="D526" s="11" t="s">
        <v>1013</v>
      </c>
      <c r="E526" s="15">
        <v>200</v>
      </c>
      <c r="F526" s="11" t="s">
        <v>4235</v>
      </c>
      <c r="G526" s="9">
        <v>8.65</v>
      </c>
      <c r="H526" s="15">
        <f t="shared" si="17"/>
        <v>8.65</v>
      </c>
      <c r="I526" s="15">
        <f t="shared" si="18"/>
        <v>1730</v>
      </c>
      <c r="J526" s="15">
        <v>1730</v>
      </c>
      <c r="K526" s="15"/>
      <c r="L526" s="9"/>
      <c r="M526" s="9">
        <v>0</v>
      </c>
      <c r="N526" s="11" t="s">
        <v>3397</v>
      </c>
      <c r="O526" s="12">
        <v>46223</v>
      </c>
      <c r="P526" s="11" t="s">
        <v>3414</v>
      </c>
      <c r="Q526" s="11" t="s">
        <v>3952</v>
      </c>
      <c r="R526" s="11" t="s">
        <v>3952</v>
      </c>
      <c r="S526" s="11" t="s">
        <v>4212</v>
      </c>
      <c r="T526" s="9">
        <v>139080</v>
      </c>
      <c r="U526" s="9"/>
      <c r="V526" s="9"/>
      <c r="W526" s="11" t="s">
        <v>2464</v>
      </c>
      <c r="X526" s="11" t="s">
        <v>3108</v>
      </c>
      <c r="Y526" s="11" t="s">
        <v>3958</v>
      </c>
      <c r="Z526" s="11" t="s">
        <v>2053</v>
      </c>
      <c r="AA526" s="9">
        <v>0</v>
      </c>
      <c r="AB526" s="9">
        <v>177</v>
      </c>
      <c r="AC526" s="11"/>
      <c r="AD526" s="11" t="s">
        <v>2427</v>
      </c>
      <c r="AE526" s="11" t="s">
        <v>2462</v>
      </c>
      <c r="AF526" s="11" t="s">
        <v>2498</v>
      </c>
      <c r="AG526" s="11" t="s">
        <v>2587</v>
      </c>
      <c r="AH526" s="11" t="s">
        <v>2607</v>
      </c>
      <c r="AI526" s="11"/>
      <c r="AJ526" s="9">
        <v>200</v>
      </c>
      <c r="AK526" s="11" t="s">
        <v>2053</v>
      </c>
      <c r="AL526" s="11" t="s">
        <v>3107</v>
      </c>
      <c r="AM526" s="11"/>
      <c r="AN526" s="11" t="s">
        <v>3219</v>
      </c>
      <c r="AO526" s="11" t="s">
        <v>3219</v>
      </c>
      <c r="AP526" s="11"/>
      <c r="AQ526" s="12">
        <v>46223</v>
      </c>
      <c r="AR526" s="11" t="s">
        <v>3416</v>
      </c>
      <c r="AS526" s="11" t="s">
        <v>3741</v>
      </c>
      <c r="AT526" s="11" t="s">
        <v>3933</v>
      </c>
      <c r="AU526" s="11" t="s">
        <v>3934</v>
      </c>
      <c r="AV526" s="11" t="s">
        <v>3939</v>
      </c>
      <c r="AW526" s="11" t="s">
        <v>2498</v>
      </c>
      <c r="AX526" s="11" t="s">
        <v>2587</v>
      </c>
      <c r="AY526" s="11" t="s">
        <v>3950</v>
      </c>
      <c r="AZ526" s="11"/>
      <c r="BA526" s="11"/>
      <c r="BB526" s="11"/>
      <c r="BC526" s="9">
        <v>27834</v>
      </c>
      <c r="BD526" s="11" t="s">
        <v>3939</v>
      </c>
      <c r="BE526" s="9">
        <v>5176</v>
      </c>
      <c r="BF526" s="9">
        <v>91</v>
      </c>
      <c r="BG526" s="11" t="s">
        <v>3429</v>
      </c>
    </row>
    <row r="527" spans="1:59">
      <c r="A527" s="9">
        <v>135848</v>
      </c>
      <c r="B527" s="11" t="s">
        <v>4136</v>
      </c>
      <c r="C527" s="11" t="s">
        <v>4422</v>
      </c>
      <c r="D527" s="11" t="s">
        <v>965</v>
      </c>
      <c r="E527" s="15">
        <v>4000</v>
      </c>
      <c r="F527" s="11" t="s">
        <v>4235</v>
      </c>
      <c r="G527" s="9">
        <v>8.82</v>
      </c>
      <c r="H527" s="15">
        <f t="shared" si="17"/>
        <v>8.82</v>
      </c>
      <c r="I527" s="15">
        <f t="shared" si="18"/>
        <v>35280</v>
      </c>
      <c r="J527" s="15">
        <v>35280</v>
      </c>
      <c r="K527" s="15"/>
      <c r="L527" s="9"/>
      <c r="M527" s="9">
        <v>0</v>
      </c>
      <c r="N527" s="11" t="s">
        <v>3397</v>
      </c>
      <c r="O527" s="12">
        <v>46223</v>
      </c>
      <c r="P527" s="11" t="s">
        <v>3414</v>
      </c>
      <c r="Q527" s="11" t="s">
        <v>3952</v>
      </c>
      <c r="R527" s="11" t="s">
        <v>3952</v>
      </c>
      <c r="S527" s="11" t="s">
        <v>4212</v>
      </c>
      <c r="T527" s="9">
        <v>139080</v>
      </c>
      <c r="U527" s="9"/>
      <c r="V527" s="9"/>
      <c r="W527" s="11" t="s">
        <v>2464</v>
      </c>
      <c r="X527" s="11" t="s">
        <v>3108</v>
      </c>
      <c r="Y527" s="11" t="s">
        <v>3958</v>
      </c>
      <c r="Z527" s="11" t="s">
        <v>2006</v>
      </c>
      <c r="AA527" s="9">
        <v>0</v>
      </c>
      <c r="AB527" s="9">
        <v>129</v>
      </c>
      <c r="AC527" s="11"/>
      <c r="AD527" s="11" t="s">
        <v>2427</v>
      </c>
      <c r="AE527" s="11" t="s">
        <v>2462</v>
      </c>
      <c r="AF527" s="11" t="s">
        <v>2498</v>
      </c>
      <c r="AG527" s="11" t="s">
        <v>2587</v>
      </c>
      <c r="AH527" s="11" t="s">
        <v>2607</v>
      </c>
      <c r="AI527" s="11"/>
      <c r="AJ527" s="9">
        <v>4000</v>
      </c>
      <c r="AK527" s="11" t="s">
        <v>2006</v>
      </c>
      <c r="AL527" s="11" t="s">
        <v>3107</v>
      </c>
      <c r="AM527" s="11"/>
      <c r="AN527" s="11" t="s">
        <v>3219</v>
      </c>
      <c r="AO527" s="11" t="s">
        <v>3219</v>
      </c>
      <c r="AP527" s="11"/>
      <c r="AQ527" s="12">
        <v>46223</v>
      </c>
      <c r="AR527" s="11" t="s">
        <v>3416</v>
      </c>
      <c r="AS527" s="11" t="s">
        <v>3741</v>
      </c>
      <c r="AT527" s="11" t="s">
        <v>3933</v>
      </c>
      <c r="AU527" s="11" t="s">
        <v>3934</v>
      </c>
      <c r="AV527" s="11" t="s">
        <v>3939</v>
      </c>
      <c r="AW527" s="11" t="s">
        <v>2498</v>
      </c>
      <c r="AX527" s="11" t="s">
        <v>2587</v>
      </c>
      <c r="AY527" s="11" t="s">
        <v>3950</v>
      </c>
      <c r="AZ527" s="11"/>
      <c r="BA527" s="11"/>
      <c r="BB527" s="11"/>
      <c r="BC527" s="9">
        <v>27786</v>
      </c>
      <c r="BD527" s="11" t="s">
        <v>3939</v>
      </c>
      <c r="BE527" s="9">
        <v>5176</v>
      </c>
      <c r="BF527" s="9">
        <v>43</v>
      </c>
      <c r="BG527" s="11" t="s">
        <v>3429</v>
      </c>
    </row>
    <row r="528" spans="1:59">
      <c r="A528" s="9">
        <v>135848</v>
      </c>
      <c r="B528" s="11" t="s">
        <v>4136</v>
      </c>
      <c r="C528" s="11" t="s">
        <v>4421</v>
      </c>
      <c r="D528" s="11" t="s">
        <v>964</v>
      </c>
      <c r="E528" s="15">
        <v>1800</v>
      </c>
      <c r="F528" s="11" t="s">
        <v>4235</v>
      </c>
      <c r="G528" s="9">
        <v>9.76</v>
      </c>
      <c r="H528" s="15">
        <f t="shared" si="17"/>
        <v>9.76</v>
      </c>
      <c r="I528" s="15">
        <f t="shared" si="18"/>
        <v>17568</v>
      </c>
      <c r="J528" s="15">
        <v>17568</v>
      </c>
      <c r="K528" s="15"/>
      <c r="L528" s="9"/>
      <c r="M528" s="9">
        <v>0</v>
      </c>
      <c r="N528" s="11" t="s">
        <v>3397</v>
      </c>
      <c r="O528" s="12">
        <v>46223</v>
      </c>
      <c r="P528" s="11" t="s">
        <v>3414</v>
      </c>
      <c r="Q528" s="11" t="s">
        <v>3952</v>
      </c>
      <c r="R528" s="11" t="s">
        <v>3952</v>
      </c>
      <c r="S528" s="11" t="s">
        <v>4212</v>
      </c>
      <c r="T528" s="9">
        <v>139080</v>
      </c>
      <c r="U528" s="9"/>
      <c r="V528" s="9"/>
      <c r="W528" s="11" t="s">
        <v>2464</v>
      </c>
      <c r="X528" s="11" t="s">
        <v>3108</v>
      </c>
      <c r="Y528" s="11" t="s">
        <v>3958</v>
      </c>
      <c r="Z528" s="11" t="s">
        <v>2005</v>
      </c>
      <c r="AA528" s="9">
        <v>0</v>
      </c>
      <c r="AB528" s="9">
        <v>128</v>
      </c>
      <c r="AC528" s="11"/>
      <c r="AD528" s="11" t="s">
        <v>2427</v>
      </c>
      <c r="AE528" s="11" t="s">
        <v>2462</v>
      </c>
      <c r="AF528" s="11" t="s">
        <v>2498</v>
      </c>
      <c r="AG528" s="11" t="s">
        <v>2587</v>
      </c>
      <c r="AH528" s="11" t="s">
        <v>2607</v>
      </c>
      <c r="AI528" s="11"/>
      <c r="AJ528" s="9">
        <v>1800</v>
      </c>
      <c r="AK528" s="11" t="s">
        <v>2005</v>
      </c>
      <c r="AL528" s="11" t="s">
        <v>3107</v>
      </c>
      <c r="AM528" s="11"/>
      <c r="AN528" s="11" t="s">
        <v>3219</v>
      </c>
      <c r="AO528" s="11" t="s">
        <v>3219</v>
      </c>
      <c r="AP528" s="11"/>
      <c r="AQ528" s="12">
        <v>46223</v>
      </c>
      <c r="AR528" s="11" t="s">
        <v>3416</v>
      </c>
      <c r="AS528" s="11" t="s">
        <v>3741</v>
      </c>
      <c r="AT528" s="11" t="s">
        <v>3933</v>
      </c>
      <c r="AU528" s="11" t="s">
        <v>3934</v>
      </c>
      <c r="AV528" s="11" t="s">
        <v>3939</v>
      </c>
      <c r="AW528" s="11" t="s">
        <v>2498</v>
      </c>
      <c r="AX528" s="11" t="s">
        <v>2587</v>
      </c>
      <c r="AY528" s="11" t="s">
        <v>3950</v>
      </c>
      <c r="AZ528" s="11"/>
      <c r="BA528" s="11"/>
      <c r="BB528" s="11"/>
      <c r="BC528" s="9">
        <v>27785</v>
      </c>
      <c r="BD528" s="11" t="s">
        <v>3939</v>
      </c>
      <c r="BE528" s="9">
        <v>5176</v>
      </c>
      <c r="BF528" s="9">
        <v>42</v>
      </c>
      <c r="BG528" s="11" t="s">
        <v>3429</v>
      </c>
    </row>
    <row r="529" spans="1:59">
      <c r="A529" s="9">
        <v>135848</v>
      </c>
      <c r="B529" s="11" t="s">
        <v>4136</v>
      </c>
      <c r="C529" s="11" t="s">
        <v>4453</v>
      </c>
      <c r="D529" s="11" t="s">
        <v>996</v>
      </c>
      <c r="E529" s="15">
        <v>70</v>
      </c>
      <c r="F529" s="11" t="s">
        <v>4235</v>
      </c>
      <c r="G529" s="9">
        <v>10.47</v>
      </c>
      <c r="H529" s="15">
        <f t="shared" si="17"/>
        <v>10.47</v>
      </c>
      <c r="I529" s="15">
        <f t="shared" si="18"/>
        <v>732.90000000000009</v>
      </c>
      <c r="J529" s="15">
        <v>732.90000000000009</v>
      </c>
      <c r="K529" s="15"/>
      <c r="L529" s="9"/>
      <c r="M529" s="9">
        <v>0</v>
      </c>
      <c r="N529" s="11" t="s">
        <v>3397</v>
      </c>
      <c r="O529" s="12">
        <v>46223</v>
      </c>
      <c r="P529" s="11" t="s">
        <v>3414</v>
      </c>
      <c r="Q529" s="11" t="s">
        <v>3952</v>
      </c>
      <c r="R529" s="11" t="s">
        <v>3952</v>
      </c>
      <c r="S529" s="11" t="s">
        <v>4212</v>
      </c>
      <c r="T529" s="9">
        <v>139080</v>
      </c>
      <c r="U529" s="9"/>
      <c r="V529" s="9"/>
      <c r="W529" s="11" t="s">
        <v>2464</v>
      </c>
      <c r="X529" s="11" t="s">
        <v>3108</v>
      </c>
      <c r="Y529" s="11" t="s">
        <v>3958</v>
      </c>
      <c r="Z529" s="11" t="s">
        <v>2037</v>
      </c>
      <c r="AA529" s="9">
        <v>0</v>
      </c>
      <c r="AB529" s="9">
        <v>160</v>
      </c>
      <c r="AC529" s="11"/>
      <c r="AD529" s="11" t="s">
        <v>2427</v>
      </c>
      <c r="AE529" s="11" t="s">
        <v>2462</v>
      </c>
      <c r="AF529" s="11" t="s">
        <v>2498</v>
      </c>
      <c r="AG529" s="11" t="s">
        <v>2587</v>
      </c>
      <c r="AH529" s="11" t="s">
        <v>2607</v>
      </c>
      <c r="AI529" s="11"/>
      <c r="AJ529" s="9">
        <v>70</v>
      </c>
      <c r="AK529" s="11" t="s">
        <v>2037</v>
      </c>
      <c r="AL529" s="11" t="s">
        <v>3107</v>
      </c>
      <c r="AM529" s="11"/>
      <c r="AN529" s="11" t="s">
        <v>3219</v>
      </c>
      <c r="AO529" s="11" t="s">
        <v>3219</v>
      </c>
      <c r="AP529" s="11"/>
      <c r="AQ529" s="12">
        <v>46223</v>
      </c>
      <c r="AR529" s="11" t="s">
        <v>3416</v>
      </c>
      <c r="AS529" s="11" t="s">
        <v>3741</v>
      </c>
      <c r="AT529" s="11" t="s">
        <v>3933</v>
      </c>
      <c r="AU529" s="11" t="s">
        <v>3934</v>
      </c>
      <c r="AV529" s="11" t="s">
        <v>3939</v>
      </c>
      <c r="AW529" s="11" t="s">
        <v>2498</v>
      </c>
      <c r="AX529" s="11" t="s">
        <v>2587</v>
      </c>
      <c r="AY529" s="11" t="s">
        <v>3950</v>
      </c>
      <c r="AZ529" s="11"/>
      <c r="BA529" s="11"/>
      <c r="BB529" s="11"/>
      <c r="BC529" s="9">
        <v>27817</v>
      </c>
      <c r="BD529" s="11" t="s">
        <v>3939</v>
      </c>
      <c r="BE529" s="9">
        <v>5176</v>
      </c>
      <c r="BF529" s="9">
        <v>74</v>
      </c>
      <c r="BG529" s="11" t="s">
        <v>3429</v>
      </c>
    </row>
    <row r="530" spans="1:59">
      <c r="A530" s="9">
        <v>135848</v>
      </c>
      <c r="B530" s="11" t="s">
        <v>4136</v>
      </c>
      <c r="C530" s="11" t="s">
        <v>4452</v>
      </c>
      <c r="D530" s="11" t="s">
        <v>995</v>
      </c>
      <c r="E530" s="15">
        <v>700</v>
      </c>
      <c r="F530" s="11" t="s">
        <v>4235</v>
      </c>
      <c r="G530" s="9">
        <v>11.71</v>
      </c>
      <c r="H530" s="15">
        <f t="shared" si="17"/>
        <v>11.71</v>
      </c>
      <c r="I530" s="15">
        <f t="shared" si="18"/>
        <v>8197</v>
      </c>
      <c r="J530" s="15">
        <v>8197</v>
      </c>
      <c r="K530" s="15"/>
      <c r="L530" s="9"/>
      <c r="M530" s="9">
        <v>0</v>
      </c>
      <c r="N530" s="11" t="s">
        <v>3397</v>
      </c>
      <c r="O530" s="12">
        <v>46223</v>
      </c>
      <c r="P530" s="11" t="s">
        <v>3414</v>
      </c>
      <c r="Q530" s="11" t="s">
        <v>3952</v>
      </c>
      <c r="R530" s="11" t="s">
        <v>3952</v>
      </c>
      <c r="S530" s="11" t="s">
        <v>4212</v>
      </c>
      <c r="T530" s="9">
        <v>139080</v>
      </c>
      <c r="U530" s="9"/>
      <c r="V530" s="9"/>
      <c r="W530" s="11" t="s">
        <v>2464</v>
      </c>
      <c r="X530" s="11" t="s">
        <v>3108</v>
      </c>
      <c r="Y530" s="11" t="s">
        <v>3958</v>
      </c>
      <c r="Z530" s="11" t="s">
        <v>2036</v>
      </c>
      <c r="AA530" s="9">
        <v>0</v>
      </c>
      <c r="AB530" s="9">
        <v>159</v>
      </c>
      <c r="AC530" s="11"/>
      <c r="AD530" s="11" t="s">
        <v>2427</v>
      </c>
      <c r="AE530" s="11" t="s">
        <v>2462</v>
      </c>
      <c r="AF530" s="11" t="s">
        <v>2498</v>
      </c>
      <c r="AG530" s="11" t="s">
        <v>2587</v>
      </c>
      <c r="AH530" s="11" t="s">
        <v>2607</v>
      </c>
      <c r="AI530" s="11"/>
      <c r="AJ530" s="9">
        <v>700</v>
      </c>
      <c r="AK530" s="11" t="s">
        <v>2036</v>
      </c>
      <c r="AL530" s="11" t="s">
        <v>3107</v>
      </c>
      <c r="AM530" s="11"/>
      <c r="AN530" s="11" t="s">
        <v>3219</v>
      </c>
      <c r="AO530" s="11" t="s">
        <v>3219</v>
      </c>
      <c r="AP530" s="11"/>
      <c r="AQ530" s="12">
        <v>46223</v>
      </c>
      <c r="AR530" s="11" t="s">
        <v>3416</v>
      </c>
      <c r="AS530" s="11" t="s">
        <v>3741</v>
      </c>
      <c r="AT530" s="11" t="s">
        <v>3933</v>
      </c>
      <c r="AU530" s="11" t="s">
        <v>3934</v>
      </c>
      <c r="AV530" s="11" t="s">
        <v>3939</v>
      </c>
      <c r="AW530" s="11" t="s">
        <v>2498</v>
      </c>
      <c r="AX530" s="11" t="s">
        <v>2587</v>
      </c>
      <c r="AY530" s="11" t="s">
        <v>3950</v>
      </c>
      <c r="AZ530" s="11"/>
      <c r="BA530" s="11"/>
      <c r="BB530" s="11"/>
      <c r="BC530" s="9">
        <v>27816</v>
      </c>
      <c r="BD530" s="11" t="s">
        <v>3939</v>
      </c>
      <c r="BE530" s="9">
        <v>5176</v>
      </c>
      <c r="BF530" s="9">
        <v>73</v>
      </c>
      <c r="BG530" s="11" t="s">
        <v>3429</v>
      </c>
    </row>
    <row r="531" spans="1:59">
      <c r="A531" s="9">
        <v>135848</v>
      </c>
      <c r="B531" s="11" t="s">
        <v>4136</v>
      </c>
      <c r="C531" s="11" t="s">
        <v>4418</v>
      </c>
      <c r="D531" s="11" t="s">
        <v>961</v>
      </c>
      <c r="E531" s="15">
        <v>800</v>
      </c>
      <c r="F531" s="11" t="s">
        <v>4235</v>
      </c>
      <c r="G531" s="9">
        <v>11.76</v>
      </c>
      <c r="H531" s="15">
        <f t="shared" si="17"/>
        <v>11.76</v>
      </c>
      <c r="I531" s="15">
        <f t="shared" si="18"/>
        <v>9408</v>
      </c>
      <c r="J531" s="15">
        <v>9408</v>
      </c>
      <c r="K531" s="15"/>
      <c r="L531" s="9"/>
      <c r="M531" s="9">
        <v>0</v>
      </c>
      <c r="N531" s="11" t="s">
        <v>3397</v>
      </c>
      <c r="O531" s="12">
        <v>46223</v>
      </c>
      <c r="P531" s="11" t="s">
        <v>3414</v>
      </c>
      <c r="Q531" s="11" t="s">
        <v>3952</v>
      </c>
      <c r="R531" s="11" t="s">
        <v>3952</v>
      </c>
      <c r="S531" s="11" t="s">
        <v>4212</v>
      </c>
      <c r="T531" s="9">
        <v>139080</v>
      </c>
      <c r="U531" s="9"/>
      <c r="V531" s="9"/>
      <c r="W531" s="11" t="s">
        <v>2464</v>
      </c>
      <c r="X531" s="11" t="s">
        <v>3108</v>
      </c>
      <c r="Y531" s="11" t="s">
        <v>3958</v>
      </c>
      <c r="Z531" s="11" t="s">
        <v>2002</v>
      </c>
      <c r="AA531" s="9">
        <v>0</v>
      </c>
      <c r="AB531" s="9">
        <v>125</v>
      </c>
      <c r="AC531" s="11"/>
      <c r="AD531" s="11" t="s">
        <v>2427</v>
      </c>
      <c r="AE531" s="11" t="s">
        <v>2462</v>
      </c>
      <c r="AF531" s="11" t="s">
        <v>2498</v>
      </c>
      <c r="AG531" s="11" t="s">
        <v>2587</v>
      </c>
      <c r="AH531" s="11" t="s">
        <v>2607</v>
      </c>
      <c r="AI531" s="11"/>
      <c r="AJ531" s="9">
        <v>800</v>
      </c>
      <c r="AK531" s="11" t="s">
        <v>2002</v>
      </c>
      <c r="AL531" s="11" t="s">
        <v>3107</v>
      </c>
      <c r="AM531" s="11"/>
      <c r="AN531" s="11" t="s">
        <v>3219</v>
      </c>
      <c r="AO531" s="11" t="s">
        <v>3219</v>
      </c>
      <c r="AP531" s="11"/>
      <c r="AQ531" s="12">
        <v>46223</v>
      </c>
      <c r="AR531" s="11" t="s">
        <v>3416</v>
      </c>
      <c r="AS531" s="11" t="s">
        <v>3741</v>
      </c>
      <c r="AT531" s="11" t="s">
        <v>3933</v>
      </c>
      <c r="AU531" s="11" t="s">
        <v>3934</v>
      </c>
      <c r="AV531" s="11" t="s">
        <v>3939</v>
      </c>
      <c r="AW531" s="11" t="s">
        <v>2498</v>
      </c>
      <c r="AX531" s="11" t="s">
        <v>2587</v>
      </c>
      <c r="AY531" s="11" t="s">
        <v>3950</v>
      </c>
      <c r="AZ531" s="11"/>
      <c r="BA531" s="11"/>
      <c r="BB531" s="11"/>
      <c r="BC531" s="9">
        <v>27782</v>
      </c>
      <c r="BD531" s="11" t="s">
        <v>3939</v>
      </c>
      <c r="BE531" s="9">
        <v>5176</v>
      </c>
      <c r="BF531" s="9">
        <v>39</v>
      </c>
      <c r="BG531" s="11" t="s">
        <v>3429</v>
      </c>
    </row>
    <row r="532" spans="1:59">
      <c r="A532" s="9">
        <v>135848</v>
      </c>
      <c r="B532" s="11" t="s">
        <v>4136</v>
      </c>
      <c r="C532" s="11" t="s">
        <v>4417</v>
      </c>
      <c r="D532" s="11" t="s">
        <v>960</v>
      </c>
      <c r="E532" s="15">
        <v>1035</v>
      </c>
      <c r="F532" s="11" t="s">
        <v>4235</v>
      </c>
      <c r="G532" s="9">
        <v>11.76</v>
      </c>
      <c r="H532" s="15">
        <f t="shared" si="17"/>
        <v>11.76</v>
      </c>
      <c r="I532" s="15">
        <f t="shared" si="18"/>
        <v>12171.6</v>
      </c>
      <c r="J532" s="15">
        <v>12171.6</v>
      </c>
      <c r="K532" s="15"/>
      <c r="L532" s="9"/>
      <c r="M532" s="9">
        <v>0</v>
      </c>
      <c r="N532" s="11" t="s">
        <v>3397</v>
      </c>
      <c r="O532" s="12">
        <v>46223</v>
      </c>
      <c r="P532" s="11" t="s">
        <v>3414</v>
      </c>
      <c r="Q532" s="11" t="s">
        <v>3952</v>
      </c>
      <c r="R532" s="11" t="s">
        <v>3952</v>
      </c>
      <c r="S532" s="11" t="s">
        <v>4212</v>
      </c>
      <c r="T532" s="9">
        <v>139080</v>
      </c>
      <c r="U532" s="9"/>
      <c r="V532" s="9"/>
      <c r="W532" s="11" t="s">
        <v>2464</v>
      </c>
      <c r="X532" s="11" t="s">
        <v>3108</v>
      </c>
      <c r="Y532" s="11" t="s">
        <v>3958</v>
      </c>
      <c r="Z532" s="11" t="s">
        <v>2001</v>
      </c>
      <c r="AA532" s="9">
        <v>0</v>
      </c>
      <c r="AB532" s="9">
        <v>124</v>
      </c>
      <c r="AC532" s="11"/>
      <c r="AD532" s="11" t="s">
        <v>2427</v>
      </c>
      <c r="AE532" s="11" t="s">
        <v>2462</v>
      </c>
      <c r="AF532" s="11" t="s">
        <v>2498</v>
      </c>
      <c r="AG532" s="11" t="s">
        <v>2587</v>
      </c>
      <c r="AH532" s="11" t="s">
        <v>2607</v>
      </c>
      <c r="AI532" s="11"/>
      <c r="AJ532" s="9">
        <v>1035</v>
      </c>
      <c r="AK532" s="11" t="s">
        <v>2001</v>
      </c>
      <c r="AL532" s="11" t="s">
        <v>3107</v>
      </c>
      <c r="AM532" s="11"/>
      <c r="AN532" s="11" t="s">
        <v>3219</v>
      </c>
      <c r="AO532" s="11" t="s">
        <v>3219</v>
      </c>
      <c r="AP532" s="11"/>
      <c r="AQ532" s="12">
        <v>46223</v>
      </c>
      <c r="AR532" s="11" t="s">
        <v>3416</v>
      </c>
      <c r="AS532" s="11" t="s">
        <v>3741</v>
      </c>
      <c r="AT532" s="11" t="s">
        <v>3933</v>
      </c>
      <c r="AU532" s="11" t="s">
        <v>3934</v>
      </c>
      <c r="AV532" s="11" t="s">
        <v>3939</v>
      </c>
      <c r="AW532" s="11" t="s">
        <v>2498</v>
      </c>
      <c r="AX532" s="11" t="s">
        <v>2587</v>
      </c>
      <c r="AY532" s="11" t="s">
        <v>3950</v>
      </c>
      <c r="AZ532" s="11"/>
      <c r="BA532" s="11"/>
      <c r="BB532" s="11"/>
      <c r="BC532" s="9">
        <v>27781</v>
      </c>
      <c r="BD532" s="11" t="s">
        <v>3939</v>
      </c>
      <c r="BE532" s="9">
        <v>5176</v>
      </c>
      <c r="BF532" s="9">
        <v>38</v>
      </c>
      <c r="BG532" s="11" t="s">
        <v>3429</v>
      </c>
    </row>
    <row r="533" spans="1:59">
      <c r="A533" s="9">
        <v>135848</v>
      </c>
      <c r="B533" s="11" t="s">
        <v>4136</v>
      </c>
      <c r="C533" s="11" t="s">
        <v>4467</v>
      </c>
      <c r="D533" s="11" t="s">
        <v>1010</v>
      </c>
      <c r="E533" s="15">
        <v>500</v>
      </c>
      <c r="F533" s="11" t="s">
        <v>4235</v>
      </c>
      <c r="G533" s="9">
        <v>14</v>
      </c>
      <c r="H533" s="15">
        <f t="shared" si="17"/>
        <v>14</v>
      </c>
      <c r="I533" s="15">
        <f t="shared" si="18"/>
        <v>7000</v>
      </c>
      <c r="J533" s="15">
        <v>7000</v>
      </c>
      <c r="K533" s="15"/>
      <c r="L533" s="9"/>
      <c r="M533" s="9">
        <v>0</v>
      </c>
      <c r="N533" s="11" t="s">
        <v>3397</v>
      </c>
      <c r="O533" s="12">
        <v>46223</v>
      </c>
      <c r="P533" s="11" t="s">
        <v>3414</v>
      </c>
      <c r="Q533" s="11" t="s">
        <v>3952</v>
      </c>
      <c r="R533" s="11" t="s">
        <v>3952</v>
      </c>
      <c r="S533" s="11" t="s">
        <v>4212</v>
      </c>
      <c r="T533" s="9">
        <v>139080</v>
      </c>
      <c r="U533" s="9"/>
      <c r="V533" s="9"/>
      <c r="W533" s="11" t="s">
        <v>2464</v>
      </c>
      <c r="X533" s="11" t="s">
        <v>3108</v>
      </c>
      <c r="Y533" s="11" t="s">
        <v>3958</v>
      </c>
      <c r="Z533" s="11" t="s">
        <v>2051</v>
      </c>
      <c r="AA533" s="9">
        <v>0</v>
      </c>
      <c r="AB533" s="9">
        <v>174</v>
      </c>
      <c r="AC533" s="11"/>
      <c r="AD533" s="11" t="s">
        <v>2427</v>
      </c>
      <c r="AE533" s="11" t="s">
        <v>2462</v>
      </c>
      <c r="AF533" s="11" t="s">
        <v>2498</v>
      </c>
      <c r="AG533" s="11" t="s">
        <v>2587</v>
      </c>
      <c r="AH533" s="11" t="s">
        <v>2607</v>
      </c>
      <c r="AI533" s="11"/>
      <c r="AJ533" s="9">
        <v>500</v>
      </c>
      <c r="AK533" s="11" t="s">
        <v>2051</v>
      </c>
      <c r="AL533" s="11" t="s">
        <v>3107</v>
      </c>
      <c r="AM533" s="11"/>
      <c r="AN533" s="11" t="s">
        <v>3219</v>
      </c>
      <c r="AO533" s="11" t="s">
        <v>3219</v>
      </c>
      <c r="AP533" s="11"/>
      <c r="AQ533" s="12">
        <v>46223</v>
      </c>
      <c r="AR533" s="11" t="s">
        <v>3416</v>
      </c>
      <c r="AS533" s="11" t="s">
        <v>3741</v>
      </c>
      <c r="AT533" s="11" t="s">
        <v>3933</v>
      </c>
      <c r="AU533" s="11" t="s">
        <v>3934</v>
      </c>
      <c r="AV533" s="11" t="s">
        <v>3939</v>
      </c>
      <c r="AW533" s="11" t="s">
        <v>2498</v>
      </c>
      <c r="AX533" s="11" t="s">
        <v>2587</v>
      </c>
      <c r="AY533" s="11" t="s">
        <v>3950</v>
      </c>
      <c r="AZ533" s="11"/>
      <c r="BA533" s="11"/>
      <c r="BB533" s="11"/>
      <c r="BC533" s="9">
        <v>27831</v>
      </c>
      <c r="BD533" s="11" t="s">
        <v>3939</v>
      </c>
      <c r="BE533" s="9">
        <v>5176</v>
      </c>
      <c r="BF533" s="9">
        <v>88</v>
      </c>
      <c r="BG533" s="11" t="s">
        <v>3429</v>
      </c>
    </row>
    <row r="534" spans="1:59">
      <c r="A534" s="9">
        <v>135848</v>
      </c>
      <c r="B534" s="11" t="s">
        <v>4136</v>
      </c>
      <c r="C534" s="11" t="s">
        <v>4381</v>
      </c>
      <c r="D534" s="11" t="s">
        <v>924</v>
      </c>
      <c r="E534" s="15">
        <v>10793</v>
      </c>
      <c r="F534" s="11" t="s">
        <v>4235</v>
      </c>
      <c r="G534" s="9">
        <v>15.29</v>
      </c>
      <c r="H534" s="15">
        <f t="shared" si="17"/>
        <v>15.29</v>
      </c>
      <c r="I534" s="15">
        <f t="shared" si="18"/>
        <v>165024.97</v>
      </c>
      <c r="J534" s="15">
        <v>165024.97</v>
      </c>
      <c r="K534" s="15"/>
      <c r="L534" s="9"/>
      <c r="M534" s="9">
        <v>0</v>
      </c>
      <c r="N534" s="11" t="s">
        <v>3397</v>
      </c>
      <c r="O534" s="12">
        <v>46223</v>
      </c>
      <c r="P534" s="11" t="s">
        <v>3414</v>
      </c>
      <c r="Q534" s="11" t="s">
        <v>3952</v>
      </c>
      <c r="R534" s="11" t="s">
        <v>3952</v>
      </c>
      <c r="S534" s="11" t="s">
        <v>4212</v>
      </c>
      <c r="T534" s="9">
        <v>139080</v>
      </c>
      <c r="U534" s="9"/>
      <c r="V534" s="9"/>
      <c r="W534" s="11" t="s">
        <v>2464</v>
      </c>
      <c r="X534" s="11" t="s">
        <v>3108</v>
      </c>
      <c r="Y534" s="11" t="s">
        <v>3958</v>
      </c>
      <c r="Z534" s="11" t="s">
        <v>1965</v>
      </c>
      <c r="AA534" s="9">
        <v>0</v>
      </c>
      <c r="AB534" s="9">
        <v>1</v>
      </c>
      <c r="AC534" s="11"/>
      <c r="AD534" s="11" t="s">
        <v>2427</v>
      </c>
      <c r="AE534" s="11" t="s">
        <v>2462</v>
      </c>
      <c r="AF534" s="11" t="s">
        <v>2498</v>
      </c>
      <c r="AG534" s="11" t="s">
        <v>2587</v>
      </c>
      <c r="AH534" s="11" t="s">
        <v>2607</v>
      </c>
      <c r="AI534" s="11"/>
      <c r="AJ534" s="9">
        <v>10793</v>
      </c>
      <c r="AK534" s="11" t="s">
        <v>1965</v>
      </c>
      <c r="AL534" s="11" t="s">
        <v>3107</v>
      </c>
      <c r="AM534" s="11"/>
      <c r="AN534" s="11" t="s">
        <v>3219</v>
      </c>
      <c r="AO534" s="11" t="s">
        <v>3219</v>
      </c>
      <c r="AP534" s="11"/>
      <c r="AQ534" s="12">
        <v>46223</v>
      </c>
      <c r="AR534" s="11" t="s">
        <v>3416</v>
      </c>
      <c r="AS534" s="11" t="s">
        <v>3741</v>
      </c>
      <c r="AT534" s="11" t="s">
        <v>3933</v>
      </c>
      <c r="AU534" s="11" t="s">
        <v>3934</v>
      </c>
      <c r="AV534" s="11" t="s">
        <v>3939</v>
      </c>
      <c r="AW534" s="11" t="s">
        <v>2498</v>
      </c>
      <c r="AX534" s="11" t="s">
        <v>2587</v>
      </c>
      <c r="AY534" s="11" t="s">
        <v>3950</v>
      </c>
      <c r="AZ534" s="11"/>
      <c r="BA534" s="11"/>
      <c r="BB534" s="11"/>
      <c r="BC534" s="9">
        <v>27745</v>
      </c>
      <c r="BD534" s="11" t="s">
        <v>3939</v>
      </c>
      <c r="BE534" s="9">
        <v>5176</v>
      </c>
      <c r="BF534" s="9">
        <v>1</v>
      </c>
      <c r="BG534" s="11" t="s">
        <v>3429</v>
      </c>
    </row>
    <row r="535" spans="1:59">
      <c r="A535" s="9">
        <v>135848</v>
      </c>
      <c r="B535" s="11" t="s">
        <v>4136</v>
      </c>
      <c r="C535" s="11" t="s">
        <v>4419</v>
      </c>
      <c r="D535" s="11" t="s">
        <v>962</v>
      </c>
      <c r="E535" s="15">
        <v>2700</v>
      </c>
      <c r="F535" s="11" t="s">
        <v>4235</v>
      </c>
      <c r="G535" s="9">
        <v>16.47</v>
      </c>
      <c r="H535" s="15">
        <f t="shared" si="17"/>
        <v>16.47</v>
      </c>
      <c r="I535" s="15">
        <f t="shared" si="18"/>
        <v>44469</v>
      </c>
      <c r="J535" s="15">
        <v>44469</v>
      </c>
      <c r="K535" s="15"/>
      <c r="L535" s="9"/>
      <c r="M535" s="9">
        <v>0</v>
      </c>
      <c r="N535" s="11" t="s">
        <v>3397</v>
      </c>
      <c r="O535" s="12">
        <v>46223</v>
      </c>
      <c r="P535" s="11" t="s">
        <v>3414</v>
      </c>
      <c r="Q535" s="11" t="s">
        <v>3952</v>
      </c>
      <c r="R535" s="11" t="s">
        <v>3952</v>
      </c>
      <c r="S535" s="11" t="s">
        <v>4212</v>
      </c>
      <c r="T535" s="9">
        <v>139080</v>
      </c>
      <c r="U535" s="9"/>
      <c r="V535" s="9"/>
      <c r="W535" s="11" t="s">
        <v>2464</v>
      </c>
      <c r="X535" s="11" t="s">
        <v>3108</v>
      </c>
      <c r="Y535" s="11" t="s">
        <v>3958</v>
      </c>
      <c r="Z535" s="11" t="s">
        <v>2003</v>
      </c>
      <c r="AA535" s="9">
        <v>0</v>
      </c>
      <c r="AB535" s="9">
        <v>126</v>
      </c>
      <c r="AC535" s="11"/>
      <c r="AD535" s="11" t="s">
        <v>2427</v>
      </c>
      <c r="AE535" s="11" t="s">
        <v>2462</v>
      </c>
      <c r="AF535" s="11" t="s">
        <v>2498</v>
      </c>
      <c r="AG535" s="11" t="s">
        <v>2587</v>
      </c>
      <c r="AH535" s="11" t="s">
        <v>2607</v>
      </c>
      <c r="AI535" s="11"/>
      <c r="AJ535" s="9">
        <v>2700</v>
      </c>
      <c r="AK535" s="11" t="s">
        <v>2003</v>
      </c>
      <c r="AL535" s="11" t="s">
        <v>3107</v>
      </c>
      <c r="AM535" s="11"/>
      <c r="AN535" s="11" t="s">
        <v>3219</v>
      </c>
      <c r="AO535" s="11" t="s">
        <v>3219</v>
      </c>
      <c r="AP535" s="11"/>
      <c r="AQ535" s="12">
        <v>46223</v>
      </c>
      <c r="AR535" s="11" t="s">
        <v>3416</v>
      </c>
      <c r="AS535" s="11" t="s">
        <v>3741</v>
      </c>
      <c r="AT535" s="11" t="s">
        <v>3933</v>
      </c>
      <c r="AU535" s="11" t="s">
        <v>3934</v>
      </c>
      <c r="AV535" s="11" t="s">
        <v>3939</v>
      </c>
      <c r="AW535" s="11" t="s">
        <v>2498</v>
      </c>
      <c r="AX535" s="11" t="s">
        <v>2587</v>
      </c>
      <c r="AY535" s="11" t="s">
        <v>3950</v>
      </c>
      <c r="AZ535" s="11"/>
      <c r="BA535" s="11"/>
      <c r="BB535" s="11"/>
      <c r="BC535" s="9">
        <v>27783</v>
      </c>
      <c r="BD535" s="11" t="s">
        <v>3939</v>
      </c>
      <c r="BE535" s="9">
        <v>5176</v>
      </c>
      <c r="BF535" s="9">
        <v>40</v>
      </c>
      <c r="BG535" s="11" t="s">
        <v>3429</v>
      </c>
    </row>
    <row r="536" spans="1:59">
      <c r="A536" s="9">
        <v>135848</v>
      </c>
      <c r="B536" s="11" t="s">
        <v>4136</v>
      </c>
      <c r="C536" s="11" t="s">
        <v>4412</v>
      </c>
      <c r="D536" s="11" t="s">
        <v>955</v>
      </c>
      <c r="E536" s="15">
        <v>6</v>
      </c>
      <c r="F536" s="11" t="s">
        <v>4235</v>
      </c>
      <c r="G536" s="9">
        <v>17.649999999999999</v>
      </c>
      <c r="H536" s="15">
        <f t="shared" si="17"/>
        <v>17.649999999999999</v>
      </c>
      <c r="I536" s="15">
        <f t="shared" si="18"/>
        <v>105.89999999999999</v>
      </c>
      <c r="J536" s="15">
        <v>105.89999999999999</v>
      </c>
      <c r="K536" s="15"/>
      <c r="L536" s="9"/>
      <c r="M536" s="9">
        <v>0</v>
      </c>
      <c r="N536" s="11" t="s">
        <v>3397</v>
      </c>
      <c r="O536" s="12">
        <v>46223</v>
      </c>
      <c r="P536" s="11" t="s">
        <v>3414</v>
      </c>
      <c r="Q536" s="11" t="s">
        <v>3952</v>
      </c>
      <c r="R536" s="11" t="s">
        <v>3952</v>
      </c>
      <c r="S536" s="11" t="s">
        <v>4212</v>
      </c>
      <c r="T536" s="9">
        <v>139080</v>
      </c>
      <c r="U536" s="9"/>
      <c r="V536" s="9"/>
      <c r="W536" s="11" t="s">
        <v>2464</v>
      </c>
      <c r="X536" s="11" t="s">
        <v>3108</v>
      </c>
      <c r="Y536" s="11" t="s">
        <v>3958</v>
      </c>
      <c r="Z536" s="11" t="s">
        <v>1996</v>
      </c>
      <c r="AA536" s="9">
        <v>0</v>
      </c>
      <c r="AB536" s="9">
        <v>119</v>
      </c>
      <c r="AC536" s="11"/>
      <c r="AD536" s="11" t="s">
        <v>2427</v>
      </c>
      <c r="AE536" s="11" t="s">
        <v>2462</v>
      </c>
      <c r="AF536" s="11" t="s">
        <v>2498</v>
      </c>
      <c r="AG536" s="11" t="s">
        <v>2587</v>
      </c>
      <c r="AH536" s="11" t="s">
        <v>2607</v>
      </c>
      <c r="AI536" s="11"/>
      <c r="AJ536" s="9">
        <v>6</v>
      </c>
      <c r="AK536" s="11" t="s">
        <v>1996</v>
      </c>
      <c r="AL536" s="11" t="s">
        <v>3107</v>
      </c>
      <c r="AM536" s="11"/>
      <c r="AN536" s="11" t="s">
        <v>3219</v>
      </c>
      <c r="AO536" s="11" t="s">
        <v>3219</v>
      </c>
      <c r="AP536" s="11"/>
      <c r="AQ536" s="12">
        <v>46223</v>
      </c>
      <c r="AR536" s="11" t="s">
        <v>3416</v>
      </c>
      <c r="AS536" s="11" t="s">
        <v>3741</v>
      </c>
      <c r="AT536" s="11" t="s">
        <v>3933</v>
      </c>
      <c r="AU536" s="11" t="s">
        <v>3934</v>
      </c>
      <c r="AV536" s="11" t="s">
        <v>3939</v>
      </c>
      <c r="AW536" s="11" t="s">
        <v>2498</v>
      </c>
      <c r="AX536" s="11" t="s">
        <v>2587</v>
      </c>
      <c r="AY536" s="11" t="s">
        <v>3950</v>
      </c>
      <c r="AZ536" s="11"/>
      <c r="BA536" s="11"/>
      <c r="BB536" s="11"/>
      <c r="BC536" s="9">
        <v>27776</v>
      </c>
      <c r="BD536" s="11" t="s">
        <v>3939</v>
      </c>
      <c r="BE536" s="9">
        <v>5176</v>
      </c>
      <c r="BF536" s="9">
        <v>33</v>
      </c>
      <c r="BG536" s="11" t="s">
        <v>3429</v>
      </c>
    </row>
    <row r="537" spans="1:59">
      <c r="A537" s="9">
        <v>135848</v>
      </c>
      <c r="B537" s="11" t="s">
        <v>4136</v>
      </c>
      <c r="C537" s="11" t="s">
        <v>4458</v>
      </c>
      <c r="D537" s="11" t="s">
        <v>1001</v>
      </c>
      <c r="E537" s="15">
        <v>820</v>
      </c>
      <c r="F537" s="11" t="s">
        <v>4235</v>
      </c>
      <c r="G537" s="9">
        <v>17.649999999999999</v>
      </c>
      <c r="H537" s="15">
        <f t="shared" si="17"/>
        <v>17.649999999999999</v>
      </c>
      <c r="I537" s="15">
        <f t="shared" si="18"/>
        <v>14472.999999999998</v>
      </c>
      <c r="J537" s="15">
        <v>14472.999999999998</v>
      </c>
      <c r="K537" s="15"/>
      <c r="L537" s="9"/>
      <c r="M537" s="9">
        <v>0</v>
      </c>
      <c r="N537" s="11" t="s">
        <v>3397</v>
      </c>
      <c r="O537" s="12">
        <v>46223</v>
      </c>
      <c r="P537" s="11" t="s">
        <v>3414</v>
      </c>
      <c r="Q537" s="11" t="s">
        <v>3952</v>
      </c>
      <c r="R537" s="11" t="s">
        <v>3952</v>
      </c>
      <c r="S537" s="11" t="s">
        <v>4212</v>
      </c>
      <c r="T537" s="9">
        <v>139080</v>
      </c>
      <c r="U537" s="9"/>
      <c r="V537" s="9"/>
      <c r="W537" s="11" t="s">
        <v>2464</v>
      </c>
      <c r="X537" s="11" t="s">
        <v>3108</v>
      </c>
      <c r="Y537" s="11" t="s">
        <v>3958</v>
      </c>
      <c r="Z537" s="11" t="s">
        <v>2042</v>
      </c>
      <c r="AA537" s="9">
        <v>0</v>
      </c>
      <c r="AB537" s="9">
        <v>165</v>
      </c>
      <c r="AC537" s="11"/>
      <c r="AD537" s="11" t="s">
        <v>2427</v>
      </c>
      <c r="AE537" s="11" t="s">
        <v>2462</v>
      </c>
      <c r="AF537" s="11" t="s">
        <v>2498</v>
      </c>
      <c r="AG537" s="11" t="s">
        <v>2587</v>
      </c>
      <c r="AH537" s="11" t="s">
        <v>2607</v>
      </c>
      <c r="AI537" s="11"/>
      <c r="AJ537" s="9">
        <v>820</v>
      </c>
      <c r="AK537" s="11" t="s">
        <v>2042</v>
      </c>
      <c r="AL537" s="11" t="s">
        <v>3107</v>
      </c>
      <c r="AM537" s="11"/>
      <c r="AN537" s="11" t="s">
        <v>3219</v>
      </c>
      <c r="AO537" s="11" t="s">
        <v>3219</v>
      </c>
      <c r="AP537" s="11"/>
      <c r="AQ537" s="12">
        <v>46223</v>
      </c>
      <c r="AR537" s="11" t="s">
        <v>3416</v>
      </c>
      <c r="AS537" s="11" t="s">
        <v>3741</v>
      </c>
      <c r="AT537" s="11" t="s">
        <v>3933</v>
      </c>
      <c r="AU537" s="11" t="s">
        <v>3934</v>
      </c>
      <c r="AV537" s="11" t="s">
        <v>3939</v>
      </c>
      <c r="AW537" s="11" t="s">
        <v>2498</v>
      </c>
      <c r="AX537" s="11" t="s">
        <v>2587</v>
      </c>
      <c r="AY537" s="11" t="s">
        <v>3950</v>
      </c>
      <c r="AZ537" s="11"/>
      <c r="BA537" s="11"/>
      <c r="BB537" s="11"/>
      <c r="BC537" s="9">
        <v>27822</v>
      </c>
      <c r="BD537" s="11" t="s">
        <v>3939</v>
      </c>
      <c r="BE537" s="9">
        <v>5176</v>
      </c>
      <c r="BF537" s="9">
        <v>79</v>
      </c>
      <c r="BG537" s="11" t="s">
        <v>3429</v>
      </c>
    </row>
    <row r="538" spans="1:59">
      <c r="A538" s="9">
        <v>135848</v>
      </c>
      <c r="B538" s="11" t="s">
        <v>4136</v>
      </c>
      <c r="C538" s="11" t="s">
        <v>4448</v>
      </c>
      <c r="D538" s="11" t="s">
        <v>991</v>
      </c>
      <c r="E538" s="15">
        <v>3500</v>
      </c>
      <c r="F538" s="11" t="s">
        <v>4235</v>
      </c>
      <c r="G538" s="9">
        <v>17.649999999999999</v>
      </c>
      <c r="H538" s="15">
        <f t="shared" si="17"/>
        <v>17.649999999999999</v>
      </c>
      <c r="I538" s="15">
        <f t="shared" si="18"/>
        <v>61774.999999999993</v>
      </c>
      <c r="J538" s="15">
        <v>61774.999999999993</v>
      </c>
      <c r="K538" s="15"/>
      <c r="L538" s="9"/>
      <c r="M538" s="9">
        <v>0</v>
      </c>
      <c r="N538" s="11" t="s">
        <v>3397</v>
      </c>
      <c r="O538" s="12">
        <v>46223</v>
      </c>
      <c r="P538" s="11" t="s">
        <v>3414</v>
      </c>
      <c r="Q538" s="11" t="s">
        <v>3952</v>
      </c>
      <c r="R538" s="11" t="s">
        <v>3952</v>
      </c>
      <c r="S538" s="11" t="s">
        <v>4212</v>
      </c>
      <c r="T538" s="9">
        <v>139080</v>
      </c>
      <c r="U538" s="9"/>
      <c r="V538" s="9"/>
      <c r="W538" s="11" t="s">
        <v>2464</v>
      </c>
      <c r="X538" s="11" t="s">
        <v>3108</v>
      </c>
      <c r="Y538" s="11" t="s">
        <v>3958</v>
      </c>
      <c r="Z538" s="11" t="s">
        <v>2032</v>
      </c>
      <c r="AA538" s="9">
        <v>0</v>
      </c>
      <c r="AB538" s="9">
        <v>155</v>
      </c>
      <c r="AC538" s="11"/>
      <c r="AD538" s="11" t="s">
        <v>2427</v>
      </c>
      <c r="AE538" s="11" t="s">
        <v>2462</v>
      </c>
      <c r="AF538" s="11" t="s">
        <v>2498</v>
      </c>
      <c r="AG538" s="11" t="s">
        <v>2587</v>
      </c>
      <c r="AH538" s="11" t="s">
        <v>2607</v>
      </c>
      <c r="AI538" s="11"/>
      <c r="AJ538" s="9">
        <v>3500</v>
      </c>
      <c r="AK538" s="11" t="s">
        <v>2032</v>
      </c>
      <c r="AL538" s="11" t="s">
        <v>3107</v>
      </c>
      <c r="AM538" s="11"/>
      <c r="AN538" s="11" t="s">
        <v>3219</v>
      </c>
      <c r="AO538" s="11" t="s">
        <v>3219</v>
      </c>
      <c r="AP538" s="11"/>
      <c r="AQ538" s="12">
        <v>46223</v>
      </c>
      <c r="AR538" s="11" t="s">
        <v>3416</v>
      </c>
      <c r="AS538" s="11" t="s">
        <v>3741</v>
      </c>
      <c r="AT538" s="11" t="s">
        <v>3933</v>
      </c>
      <c r="AU538" s="11" t="s">
        <v>3934</v>
      </c>
      <c r="AV538" s="11" t="s">
        <v>3939</v>
      </c>
      <c r="AW538" s="11" t="s">
        <v>2498</v>
      </c>
      <c r="AX538" s="11" t="s">
        <v>2587</v>
      </c>
      <c r="AY538" s="11" t="s">
        <v>3950</v>
      </c>
      <c r="AZ538" s="11"/>
      <c r="BA538" s="11"/>
      <c r="BB538" s="11"/>
      <c r="BC538" s="9">
        <v>27812</v>
      </c>
      <c r="BD538" s="11" t="s">
        <v>3939</v>
      </c>
      <c r="BE538" s="9">
        <v>5176</v>
      </c>
      <c r="BF538" s="9">
        <v>69</v>
      </c>
      <c r="BG538" s="11" t="s">
        <v>3429</v>
      </c>
    </row>
    <row r="539" spans="1:59">
      <c r="A539" s="9">
        <v>135848</v>
      </c>
      <c r="B539" s="11" t="s">
        <v>4136</v>
      </c>
      <c r="C539" s="11" t="s">
        <v>4449</v>
      </c>
      <c r="D539" s="11" t="s">
        <v>992</v>
      </c>
      <c r="E539" s="15">
        <v>250</v>
      </c>
      <c r="F539" s="11" t="s">
        <v>4235</v>
      </c>
      <c r="G539" s="9">
        <v>18.239999999999998</v>
      </c>
      <c r="H539" s="15">
        <f t="shared" si="17"/>
        <v>18.239999999999998</v>
      </c>
      <c r="I539" s="15">
        <f t="shared" si="18"/>
        <v>4560</v>
      </c>
      <c r="J539" s="15">
        <v>4560</v>
      </c>
      <c r="K539" s="15"/>
      <c r="L539" s="9"/>
      <c r="M539" s="9">
        <v>0</v>
      </c>
      <c r="N539" s="11" t="s">
        <v>3397</v>
      </c>
      <c r="O539" s="12">
        <v>46223</v>
      </c>
      <c r="P539" s="11" t="s">
        <v>3414</v>
      </c>
      <c r="Q539" s="11" t="s">
        <v>3952</v>
      </c>
      <c r="R539" s="11" t="s">
        <v>3952</v>
      </c>
      <c r="S539" s="11" t="s">
        <v>4212</v>
      </c>
      <c r="T539" s="9">
        <v>139080</v>
      </c>
      <c r="U539" s="9"/>
      <c r="V539" s="9"/>
      <c r="W539" s="11" t="s">
        <v>2464</v>
      </c>
      <c r="X539" s="11" t="s">
        <v>3108</v>
      </c>
      <c r="Y539" s="11" t="s">
        <v>3958</v>
      </c>
      <c r="Z539" s="11" t="s">
        <v>2033</v>
      </c>
      <c r="AA539" s="9">
        <v>0</v>
      </c>
      <c r="AB539" s="9">
        <v>156</v>
      </c>
      <c r="AC539" s="11"/>
      <c r="AD539" s="11" t="s">
        <v>2427</v>
      </c>
      <c r="AE539" s="11" t="s">
        <v>2462</v>
      </c>
      <c r="AF539" s="11" t="s">
        <v>2498</v>
      </c>
      <c r="AG539" s="11" t="s">
        <v>2587</v>
      </c>
      <c r="AH539" s="11" t="s">
        <v>2607</v>
      </c>
      <c r="AI539" s="11"/>
      <c r="AJ539" s="9">
        <v>250</v>
      </c>
      <c r="AK539" s="11" t="s">
        <v>2033</v>
      </c>
      <c r="AL539" s="11" t="s">
        <v>3107</v>
      </c>
      <c r="AM539" s="11"/>
      <c r="AN539" s="11" t="s">
        <v>3219</v>
      </c>
      <c r="AO539" s="11" t="s">
        <v>3219</v>
      </c>
      <c r="AP539" s="11"/>
      <c r="AQ539" s="12">
        <v>46223</v>
      </c>
      <c r="AR539" s="11" t="s">
        <v>3416</v>
      </c>
      <c r="AS539" s="11" t="s">
        <v>3741</v>
      </c>
      <c r="AT539" s="11" t="s">
        <v>3933</v>
      </c>
      <c r="AU539" s="11" t="s">
        <v>3934</v>
      </c>
      <c r="AV539" s="11" t="s">
        <v>3939</v>
      </c>
      <c r="AW539" s="11" t="s">
        <v>2498</v>
      </c>
      <c r="AX539" s="11" t="s">
        <v>2587</v>
      </c>
      <c r="AY539" s="11" t="s">
        <v>3950</v>
      </c>
      <c r="AZ539" s="11"/>
      <c r="BA539" s="11"/>
      <c r="BB539" s="11"/>
      <c r="BC539" s="9">
        <v>27813</v>
      </c>
      <c r="BD539" s="11" t="s">
        <v>3939</v>
      </c>
      <c r="BE539" s="9">
        <v>5176</v>
      </c>
      <c r="BF539" s="9">
        <v>70</v>
      </c>
      <c r="BG539" s="11" t="s">
        <v>3429</v>
      </c>
    </row>
    <row r="540" spans="1:59">
      <c r="A540" s="9">
        <v>135848</v>
      </c>
      <c r="B540" s="11" t="s">
        <v>4136</v>
      </c>
      <c r="C540" s="11" t="s">
        <v>4469</v>
      </c>
      <c r="D540" s="11" t="s">
        <v>1012</v>
      </c>
      <c r="E540" s="15">
        <v>1000</v>
      </c>
      <c r="F540" s="11" t="s">
        <v>4235</v>
      </c>
      <c r="G540" s="9">
        <v>18.82</v>
      </c>
      <c r="H540" s="15">
        <f t="shared" si="17"/>
        <v>18.82</v>
      </c>
      <c r="I540" s="15">
        <f t="shared" si="18"/>
        <v>18820</v>
      </c>
      <c r="J540" s="15">
        <v>18820</v>
      </c>
      <c r="K540" s="15"/>
      <c r="L540" s="9"/>
      <c r="M540" s="9">
        <v>0</v>
      </c>
      <c r="N540" s="11" t="s">
        <v>3397</v>
      </c>
      <c r="O540" s="12">
        <v>46223</v>
      </c>
      <c r="P540" s="11" t="s">
        <v>3414</v>
      </c>
      <c r="Q540" s="11" t="s">
        <v>3952</v>
      </c>
      <c r="R540" s="11" t="s">
        <v>3952</v>
      </c>
      <c r="S540" s="11" t="s">
        <v>4212</v>
      </c>
      <c r="T540" s="9">
        <v>139080</v>
      </c>
      <c r="U540" s="9"/>
      <c r="V540" s="9"/>
      <c r="W540" s="11" t="s">
        <v>2464</v>
      </c>
      <c r="X540" s="11" t="s">
        <v>3108</v>
      </c>
      <c r="Y540" s="11" t="s">
        <v>3958</v>
      </c>
      <c r="Z540" s="11" t="s">
        <v>2052</v>
      </c>
      <c r="AA540" s="9">
        <v>0</v>
      </c>
      <c r="AB540" s="9">
        <v>176</v>
      </c>
      <c r="AC540" s="11"/>
      <c r="AD540" s="11" t="s">
        <v>2427</v>
      </c>
      <c r="AE540" s="11" t="s">
        <v>2462</v>
      </c>
      <c r="AF540" s="11" t="s">
        <v>2498</v>
      </c>
      <c r="AG540" s="11" t="s">
        <v>2587</v>
      </c>
      <c r="AH540" s="11" t="s">
        <v>2607</v>
      </c>
      <c r="AI540" s="11"/>
      <c r="AJ540" s="9">
        <v>1000</v>
      </c>
      <c r="AK540" s="11" t="s">
        <v>2052</v>
      </c>
      <c r="AL540" s="11" t="s">
        <v>3107</v>
      </c>
      <c r="AM540" s="11"/>
      <c r="AN540" s="11" t="s">
        <v>3219</v>
      </c>
      <c r="AO540" s="11" t="s">
        <v>3219</v>
      </c>
      <c r="AP540" s="11"/>
      <c r="AQ540" s="12">
        <v>46223</v>
      </c>
      <c r="AR540" s="11" t="s">
        <v>3416</v>
      </c>
      <c r="AS540" s="11" t="s">
        <v>3741</v>
      </c>
      <c r="AT540" s="11" t="s">
        <v>3933</v>
      </c>
      <c r="AU540" s="11" t="s">
        <v>3934</v>
      </c>
      <c r="AV540" s="11" t="s">
        <v>3939</v>
      </c>
      <c r="AW540" s="11" t="s">
        <v>2498</v>
      </c>
      <c r="AX540" s="11" t="s">
        <v>2587</v>
      </c>
      <c r="AY540" s="11" t="s">
        <v>3950</v>
      </c>
      <c r="AZ540" s="11"/>
      <c r="BA540" s="11"/>
      <c r="BB540" s="11"/>
      <c r="BC540" s="9">
        <v>27833</v>
      </c>
      <c r="BD540" s="11" t="s">
        <v>3939</v>
      </c>
      <c r="BE540" s="9">
        <v>5176</v>
      </c>
      <c r="BF540" s="9">
        <v>90</v>
      </c>
      <c r="BG540" s="11" t="s">
        <v>3429</v>
      </c>
    </row>
    <row r="541" spans="1:59">
      <c r="A541" s="9">
        <v>135848</v>
      </c>
      <c r="B541" s="11" t="s">
        <v>4136</v>
      </c>
      <c r="C541" s="11" t="s">
        <v>4475</v>
      </c>
      <c r="D541" s="11" t="s">
        <v>1018</v>
      </c>
      <c r="E541" s="15">
        <v>800</v>
      </c>
      <c r="F541" s="11" t="s">
        <v>4235</v>
      </c>
      <c r="G541" s="9">
        <v>19.88</v>
      </c>
      <c r="H541" s="15">
        <f t="shared" si="17"/>
        <v>19.88</v>
      </c>
      <c r="I541" s="15">
        <f t="shared" si="18"/>
        <v>15904</v>
      </c>
      <c r="J541" s="15">
        <v>15904</v>
      </c>
      <c r="K541" s="15"/>
      <c r="L541" s="9"/>
      <c r="M541" s="9">
        <v>0</v>
      </c>
      <c r="N541" s="11" t="s">
        <v>3397</v>
      </c>
      <c r="O541" s="12">
        <v>46223</v>
      </c>
      <c r="P541" s="11" t="s">
        <v>3414</v>
      </c>
      <c r="Q541" s="11" t="s">
        <v>3952</v>
      </c>
      <c r="R541" s="11" t="s">
        <v>3952</v>
      </c>
      <c r="S541" s="11" t="s">
        <v>4212</v>
      </c>
      <c r="T541" s="9">
        <v>139080</v>
      </c>
      <c r="U541" s="9"/>
      <c r="V541" s="9"/>
      <c r="W541" s="11" t="s">
        <v>2464</v>
      </c>
      <c r="X541" s="11" t="s">
        <v>3108</v>
      </c>
      <c r="Y541" s="11" t="s">
        <v>3958</v>
      </c>
      <c r="Z541" s="11" t="s">
        <v>2058</v>
      </c>
      <c r="AA541" s="9">
        <v>0</v>
      </c>
      <c r="AB541" s="9">
        <v>182</v>
      </c>
      <c r="AC541" s="11"/>
      <c r="AD541" s="11" t="s">
        <v>2427</v>
      </c>
      <c r="AE541" s="11" t="s">
        <v>2462</v>
      </c>
      <c r="AF541" s="11" t="s">
        <v>2498</v>
      </c>
      <c r="AG541" s="11" t="s">
        <v>2587</v>
      </c>
      <c r="AH541" s="11" t="s">
        <v>2607</v>
      </c>
      <c r="AI541" s="11"/>
      <c r="AJ541" s="9">
        <v>800</v>
      </c>
      <c r="AK541" s="11" t="s">
        <v>2058</v>
      </c>
      <c r="AL541" s="11" t="s">
        <v>3107</v>
      </c>
      <c r="AM541" s="11"/>
      <c r="AN541" s="11" t="s">
        <v>3219</v>
      </c>
      <c r="AO541" s="11" t="s">
        <v>3219</v>
      </c>
      <c r="AP541" s="11"/>
      <c r="AQ541" s="12">
        <v>46223</v>
      </c>
      <c r="AR541" s="11" t="s">
        <v>3416</v>
      </c>
      <c r="AS541" s="11" t="s">
        <v>3741</v>
      </c>
      <c r="AT541" s="11" t="s">
        <v>3933</v>
      </c>
      <c r="AU541" s="11" t="s">
        <v>3934</v>
      </c>
      <c r="AV541" s="11" t="s">
        <v>3939</v>
      </c>
      <c r="AW541" s="11" t="s">
        <v>2498</v>
      </c>
      <c r="AX541" s="11" t="s">
        <v>2587</v>
      </c>
      <c r="AY541" s="11" t="s">
        <v>3950</v>
      </c>
      <c r="AZ541" s="11"/>
      <c r="BA541" s="11"/>
      <c r="BB541" s="11"/>
      <c r="BC541" s="9">
        <v>27839</v>
      </c>
      <c r="BD541" s="11" t="s">
        <v>3939</v>
      </c>
      <c r="BE541" s="9">
        <v>5176</v>
      </c>
      <c r="BF541" s="9">
        <v>96</v>
      </c>
      <c r="BG541" s="11" t="s">
        <v>3429</v>
      </c>
    </row>
    <row r="542" spans="1:59">
      <c r="A542" s="9">
        <v>135848</v>
      </c>
      <c r="B542" s="11" t="s">
        <v>4136</v>
      </c>
      <c r="C542" s="11" t="s">
        <v>4408</v>
      </c>
      <c r="D542" s="11" t="s">
        <v>951</v>
      </c>
      <c r="E542" s="15">
        <v>40</v>
      </c>
      <c r="F542" s="11" t="s">
        <v>4235</v>
      </c>
      <c r="G542" s="9">
        <v>21.18</v>
      </c>
      <c r="H542" s="15">
        <f t="shared" si="17"/>
        <v>21.18</v>
      </c>
      <c r="I542" s="15">
        <f t="shared" si="18"/>
        <v>847.2</v>
      </c>
      <c r="J542" s="15">
        <v>847.2</v>
      </c>
      <c r="K542" s="15"/>
      <c r="L542" s="9"/>
      <c r="M542" s="9">
        <v>0</v>
      </c>
      <c r="N542" s="11" t="s">
        <v>3397</v>
      </c>
      <c r="O542" s="12">
        <v>46223</v>
      </c>
      <c r="P542" s="11" t="s">
        <v>3414</v>
      </c>
      <c r="Q542" s="11" t="s">
        <v>3952</v>
      </c>
      <c r="R542" s="11" t="s">
        <v>3952</v>
      </c>
      <c r="S542" s="11" t="s">
        <v>4212</v>
      </c>
      <c r="T542" s="9">
        <v>139080</v>
      </c>
      <c r="U542" s="9"/>
      <c r="V542" s="9"/>
      <c r="W542" s="11" t="s">
        <v>2464</v>
      </c>
      <c r="X542" s="11" t="s">
        <v>3108</v>
      </c>
      <c r="Y542" s="11" t="s">
        <v>3958</v>
      </c>
      <c r="Z542" s="11" t="s">
        <v>1993</v>
      </c>
      <c r="AA542" s="9">
        <v>0</v>
      </c>
      <c r="AB542" s="9">
        <v>115</v>
      </c>
      <c r="AC542" s="11"/>
      <c r="AD542" s="11" t="s">
        <v>2427</v>
      </c>
      <c r="AE542" s="11" t="s">
        <v>2462</v>
      </c>
      <c r="AF542" s="11" t="s">
        <v>2498</v>
      </c>
      <c r="AG542" s="11" t="s">
        <v>2587</v>
      </c>
      <c r="AH542" s="11" t="s">
        <v>2607</v>
      </c>
      <c r="AI542" s="11"/>
      <c r="AJ542" s="9">
        <v>40</v>
      </c>
      <c r="AK542" s="11" t="s">
        <v>1993</v>
      </c>
      <c r="AL542" s="11" t="s">
        <v>3107</v>
      </c>
      <c r="AM542" s="11"/>
      <c r="AN542" s="11" t="s">
        <v>3219</v>
      </c>
      <c r="AO542" s="11" t="s">
        <v>3219</v>
      </c>
      <c r="AP542" s="11"/>
      <c r="AQ542" s="12">
        <v>46223</v>
      </c>
      <c r="AR542" s="11" t="s">
        <v>3416</v>
      </c>
      <c r="AS542" s="11" t="s">
        <v>3741</v>
      </c>
      <c r="AT542" s="11" t="s">
        <v>3933</v>
      </c>
      <c r="AU542" s="11" t="s">
        <v>3934</v>
      </c>
      <c r="AV542" s="11" t="s">
        <v>3939</v>
      </c>
      <c r="AW542" s="11" t="s">
        <v>2498</v>
      </c>
      <c r="AX542" s="11" t="s">
        <v>2587</v>
      </c>
      <c r="AY542" s="11" t="s">
        <v>3950</v>
      </c>
      <c r="AZ542" s="11"/>
      <c r="BA542" s="11"/>
      <c r="BB542" s="11"/>
      <c r="BC542" s="9">
        <v>27772</v>
      </c>
      <c r="BD542" s="11" t="s">
        <v>3939</v>
      </c>
      <c r="BE542" s="9">
        <v>5176</v>
      </c>
      <c r="BF542" s="9">
        <v>29</v>
      </c>
      <c r="BG542" s="11" t="s">
        <v>3429</v>
      </c>
    </row>
    <row r="543" spans="1:59">
      <c r="A543" s="9">
        <v>135848</v>
      </c>
      <c r="B543" s="11" t="s">
        <v>4136</v>
      </c>
      <c r="C543" s="11" t="s">
        <v>4423</v>
      </c>
      <c r="D543" s="11" t="s">
        <v>966</v>
      </c>
      <c r="E543" s="15">
        <v>500</v>
      </c>
      <c r="F543" s="11" t="s">
        <v>4235</v>
      </c>
      <c r="G543" s="9">
        <v>22.94</v>
      </c>
      <c r="H543" s="15">
        <f t="shared" si="17"/>
        <v>22.94</v>
      </c>
      <c r="I543" s="15">
        <f t="shared" si="18"/>
        <v>11470</v>
      </c>
      <c r="J543" s="15">
        <v>11470</v>
      </c>
      <c r="K543" s="15"/>
      <c r="L543" s="9"/>
      <c r="M543" s="9">
        <v>0</v>
      </c>
      <c r="N543" s="11" t="s">
        <v>3397</v>
      </c>
      <c r="O543" s="12">
        <v>46223</v>
      </c>
      <c r="P543" s="11" t="s">
        <v>3414</v>
      </c>
      <c r="Q543" s="11" t="s">
        <v>3952</v>
      </c>
      <c r="R543" s="11" t="s">
        <v>3952</v>
      </c>
      <c r="S543" s="11" t="s">
        <v>4212</v>
      </c>
      <c r="T543" s="9">
        <v>139080</v>
      </c>
      <c r="U543" s="9"/>
      <c r="V543" s="9"/>
      <c r="W543" s="11" t="s">
        <v>2464</v>
      </c>
      <c r="X543" s="11" t="s">
        <v>3108</v>
      </c>
      <c r="Y543" s="11" t="s">
        <v>3958</v>
      </c>
      <c r="Z543" s="11" t="s">
        <v>2007</v>
      </c>
      <c r="AA543" s="9">
        <v>0</v>
      </c>
      <c r="AB543" s="9">
        <v>130</v>
      </c>
      <c r="AC543" s="11"/>
      <c r="AD543" s="11" t="s">
        <v>2427</v>
      </c>
      <c r="AE543" s="11" t="s">
        <v>2462</v>
      </c>
      <c r="AF543" s="11" t="s">
        <v>2498</v>
      </c>
      <c r="AG543" s="11" t="s">
        <v>2587</v>
      </c>
      <c r="AH543" s="11" t="s">
        <v>2607</v>
      </c>
      <c r="AI543" s="11"/>
      <c r="AJ543" s="9">
        <v>500</v>
      </c>
      <c r="AK543" s="11" t="s">
        <v>2007</v>
      </c>
      <c r="AL543" s="11" t="s">
        <v>3107</v>
      </c>
      <c r="AM543" s="11"/>
      <c r="AN543" s="11" t="s">
        <v>3219</v>
      </c>
      <c r="AO543" s="11" t="s">
        <v>3219</v>
      </c>
      <c r="AP543" s="11"/>
      <c r="AQ543" s="12">
        <v>46223</v>
      </c>
      <c r="AR543" s="11" t="s">
        <v>3416</v>
      </c>
      <c r="AS543" s="11" t="s">
        <v>3741</v>
      </c>
      <c r="AT543" s="11" t="s">
        <v>3933</v>
      </c>
      <c r="AU543" s="11" t="s">
        <v>3934</v>
      </c>
      <c r="AV543" s="11" t="s">
        <v>3939</v>
      </c>
      <c r="AW543" s="11" t="s">
        <v>2498</v>
      </c>
      <c r="AX543" s="11" t="s">
        <v>2587</v>
      </c>
      <c r="AY543" s="11" t="s">
        <v>3950</v>
      </c>
      <c r="AZ543" s="11"/>
      <c r="BA543" s="11"/>
      <c r="BB543" s="11"/>
      <c r="BC543" s="9">
        <v>27787</v>
      </c>
      <c r="BD543" s="11" t="s">
        <v>3939</v>
      </c>
      <c r="BE543" s="9">
        <v>5176</v>
      </c>
      <c r="BF543" s="9">
        <v>44</v>
      </c>
      <c r="BG543" s="11" t="s">
        <v>3429</v>
      </c>
    </row>
    <row r="544" spans="1:59">
      <c r="A544" s="9">
        <v>135848</v>
      </c>
      <c r="B544" s="11" t="s">
        <v>4136</v>
      </c>
      <c r="C544" s="11" t="s">
        <v>4397</v>
      </c>
      <c r="D544" s="11" t="s">
        <v>940</v>
      </c>
      <c r="E544" s="15">
        <v>32</v>
      </c>
      <c r="F544" s="11" t="s">
        <v>4235</v>
      </c>
      <c r="G544" s="9">
        <v>23.29</v>
      </c>
      <c r="H544" s="15">
        <f t="shared" si="17"/>
        <v>23.29</v>
      </c>
      <c r="I544" s="15">
        <f t="shared" si="18"/>
        <v>745.28</v>
      </c>
      <c r="J544" s="15">
        <v>745.28</v>
      </c>
      <c r="K544" s="15"/>
      <c r="L544" s="9"/>
      <c r="M544" s="9">
        <v>0</v>
      </c>
      <c r="N544" s="11" t="s">
        <v>3397</v>
      </c>
      <c r="O544" s="12">
        <v>46223</v>
      </c>
      <c r="P544" s="11" t="s">
        <v>3414</v>
      </c>
      <c r="Q544" s="11" t="s">
        <v>3952</v>
      </c>
      <c r="R544" s="11" t="s">
        <v>3952</v>
      </c>
      <c r="S544" s="11" t="s">
        <v>4212</v>
      </c>
      <c r="T544" s="9">
        <v>139080</v>
      </c>
      <c r="U544" s="9"/>
      <c r="V544" s="9"/>
      <c r="W544" s="11" t="s">
        <v>2464</v>
      </c>
      <c r="X544" s="11" t="s">
        <v>3108</v>
      </c>
      <c r="Y544" s="11" t="s">
        <v>3958</v>
      </c>
      <c r="Z544" s="11" t="s">
        <v>1981</v>
      </c>
      <c r="AA544" s="9">
        <v>0</v>
      </c>
      <c r="AB544" s="9">
        <v>17</v>
      </c>
      <c r="AC544" s="11"/>
      <c r="AD544" s="11" t="s">
        <v>2427</v>
      </c>
      <c r="AE544" s="11" t="s">
        <v>2462</v>
      </c>
      <c r="AF544" s="11" t="s">
        <v>2498</v>
      </c>
      <c r="AG544" s="11" t="s">
        <v>2587</v>
      </c>
      <c r="AH544" s="11" t="s">
        <v>2607</v>
      </c>
      <c r="AI544" s="11"/>
      <c r="AJ544" s="9">
        <v>32</v>
      </c>
      <c r="AK544" s="11" t="s">
        <v>1981</v>
      </c>
      <c r="AL544" s="11" t="s">
        <v>3107</v>
      </c>
      <c r="AM544" s="11"/>
      <c r="AN544" s="11" t="s">
        <v>3219</v>
      </c>
      <c r="AO544" s="11" t="s">
        <v>3219</v>
      </c>
      <c r="AP544" s="11"/>
      <c r="AQ544" s="12">
        <v>46223</v>
      </c>
      <c r="AR544" s="11" t="s">
        <v>3416</v>
      </c>
      <c r="AS544" s="11" t="s">
        <v>3741</v>
      </c>
      <c r="AT544" s="11" t="s">
        <v>3933</v>
      </c>
      <c r="AU544" s="11" t="s">
        <v>3934</v>
      </c>
      <c r="AV544" s="11" t="s">
        <v>3939</v>
      </c>
      <c r="AW544" s="11" t="s">
        <v>2498</v>
      </c>
      <c r="AX544" s="11" t="s">
        <v>2587</v>
      </c>
      <c r="AY544" s="11" t="s">
        <v>3950</v>
      </c>
      <c r="AZ544" s="11"/>
      <c r="BA544" s="11"/>
      <c r="BB544" s="11"/>
      <c r="BC544" s="9">
        <v>27761</v>
      </c>
      <c r="BD544" s="11" t="s">
        <v>3939</v>
      </c>
      <c r="BE544" s="9">
        <v>5176</v>
      </c>
      <c r="BF544" s="9">
        <v>17</v>
      </c>
      <c r="BG544" s="11" t="s">
        <v>3429</v>
      </c>
    </row>
    <row r="545" spans="1:59">
      <c r="A545" s="9">
        <v>135848</v>
      </c>
      <c r="B545" s="11" t="s">
        <v>4136</v>
      </c>
      <c r="C545" s="11" t="s">
        <v>4398</v>
      </c>
      <c r="D545" s="11" t="s">
        <v>941</v>
      </c>
      <c r="E545" s="15">
        <v>60</v>
      </c>
      <c r="F545" s="11" t="s">
        <v>4235</v>
      </c>
      <c r="G545" s="9">
        <v>23.29</v>
      </c>
      <c r="H545" s="15">
        <f t="shared" si="17"/>
        <v>23.29</v>
      </c>
      <c r="I545" s="15">
        <f t="shared" si="18"/>
        <v>1397.3999999999999</v>
      </c>
      <c r="J545" s="15">
        <v>1397.3999999999999</v>
      </c>
      <c r="K545" s="15"/>
      <c r="L545" s="9"/>
      <c r="M545" s="9">
        <v>0</v>
      </c>
      <c r="N545" s="11" t="s">
        <v>3397</v>
      </c>
      <c r="O545" s="12">
        <v>46223</v>
      </c>
      <c r="P545" s="11" t="s">
        <v>3414</v>
      </c>
      <c r="Q545" s="11" t="s">
        <v>3952</v>
      </c>
      <c r="R545" s="11" t="s">
        <v>3952</v>
      </c>
      <c r="S545" s="11" t="s">
        <v>4212</v>
      </c>
      <c r="T545" s="9">
        <v>139080</v>
      </c>
      <c r="U545" s="9"/>
      <c r="V545" s="9"/>
      <c r="W545" s="11" t="s">
        <v>2464</v>
      </c>
      <c r="X545" s="11" t="s">
        <v>3108</v>
      </c>
      <c r="Y545" s="11" t="s">
        <v>3958</v>
      </c>
      <c r="Z545" s="11" t="s">
        <v>1982</v>
      </c>
      <c r="AA545" s="9">
        <v>0</v>
      </c>
      <c r="AB545" s="9">
        <v>18</v>
      </c>
      <c r="AC545" s="11"/>
      <c r="AD545" s="11" t="s">
        <v>2427</v>
      </c>
      <c r="AE545" s="11" t="s">
        <v>2462</v>
      </c>
      <c r="AF545" s="11" t="s">
        <v>2498</v>
      </c>
      <c r="AG545" s="11" t="s">
        <v>2587</v>
      </c>
      <c r="AH545" s="11" t="s">
        <v>2607</v>
      </c>
      <c r="AI545" s="11"/>
      <c r="AJ545" s="9">
        <v>60</v>
      </c>
      <c r="AK545" s="11" t="s">
        <v>1982</v>
      </c>
      <c r="AL545" s="11" t="s">
        <v>3107</v>
      </c>
      <c r="AM545" s="11"/>
      <c r="AN545" s="11" t="s">
        <v>3219</v>
      </c>
      <c r="AO545" s="11" t="s">
        <v>3219</v>
      </c>
      <c r="AP545" s="11"/>
      <c r="AQ545" s="12">
        <v>46223</v>
      </c>
      <c r="AR545" s="11" t="s">
        <v>3416</v>
      </c>
      <c r="AS545" s="11" t="s">
        <v>3741</v>
      </c>
      <c r="AT545" s="11" t="s">
        <v>3933</v>
      </c>
      <c r="AU545" s="11" t="s">
        <v>3934</v>
      </c>
      <c r="AV545" s="11" t="s">
        <v>3939</v>
      </c>
      <c r="AW545" s="11" t="s">
        <v>2498</v>
      </c>
      <c r="AX545" s="11" t="s">
        <v>2587</v>
      </c>
      <c r="AY545" s="11" t="s">
        <v>3950</v>
      </c>
      <c r="AZ545" s="11"/>
      <c r="BA545" s="11"/>
      <c r="BB545" s="11"/>
      <c r="BC545" s="9">
        <v>27762</v>
      </c>
      <c r="BD545" s="11" t="s">
        <v>3939</v>
      </c>
      <c r="BE545" s="9">
        <v>5176</v>
      </c>
      <c r="BF545" s="9">
        <v>18</v>
      </c>
      <c r="BG545" s="11" t="s">
        <v>3429</v>
      </c>
    </row>
    <row r="546" spans="1:59">
      <c r="A546" s="9">
        <v>135848</v>
      </c>
      <c r="B546" s="11" t="s">
        <v>4136</v>
      </c>
      <c r="C546" s="11" t="s">
        <v>4410</v>
      </c>
      <c r="D546" s="11" t="s">
        <v>953</v>
      </c>
      <c r="E546" s="15">
        <v>20</v>
      </c>
      <c r="F546" s="11" t="s">
        <v>4235</v>
      </c>
      <c r="G546" s="9">
        <v>23.53</v>
      </c>
      <c r="H546" s="15">
        <f t="shared" si="17"/>
        <v>23.53</v>
      </c>
      <c r="I546" s="15">
        <f t="shared" si="18"/>
        <v>470.6</v>
      </c>
      <c r="J546" s="15">
        <v>470.6</v>
      </c>
      <c r="K546" s="15"/>
      <c r="L546" s="9"/>
      <c r="M546" s="9">
        <v>0</v>
      </c>
      <c r="N546" s="11" t="s">
        <v>3397</v>
      </c>
      <c r="O546" s="12">
        <v>46223</v>
      </c>
      <c r="P546" s="11" t="s">
        <v>3414</v>
      </c>
      <c r="Q546" s="11" t="s">
        <v>3952</v>
      </c>
      <c r="R546" s="11" t="s">
        <v>3952</v>
      </c>
      <c r="S546" s="11" t="s">
        <v>4212</v>
      </c>
      <c r="T546" s="9">
        <v>139080</v>
      </c>
      <c r="U546" s="9"/>
      <c r="V546" s="9"/>
      <c r="W546" s="11" t="s">
        <v>2464</v>
      </c>
      <c r="X546" s="11" t="s">
        <v>3108</v>
      </c>
      <c r="Y546" s="11" t="s">
        <v>3958</v>
      </c>
      <c r="Z546" s="11" t="s">
        <v>1994</v>
      </c>
      <c r="AA546" s="9">
        <v>0</v>
      </c>
      <c r="AB546" s="9">
        <v>117</v>
      </c>
      <c r="AC546" s="11"/>
      <c r="AD546" s="11" t="s">
        <v>2427</v>
      </c>
      <c r="AE546" s="11" t="s">
        <v>2462</v>
      </c>
      <c r="AF546" s="11" t="s">
        <v>2498</v>
      </c>
      <c r="AG546" s="11" t="s">
        <v>2587</v>
      </c>
      <c r="AH546" s="11" t="s">
        <v>2607</v>
      </c>
      <c r="AI546" s="11"/>
      <c r="AJ546" s="9">
        <v>20</v>
      </c>
      <c r="AK546" s="11" t="s">
        <v>1994</v>
      </c>
      <c r="AL546" s="11" t="s">
        <v>3107</v>
      </c>
      <c r="AM546" s="11"/>
      <c r="AN546" s="11" t="s">
        <v>3219</v>
      </c>
      <c r="AO546" s="11" t="s">
        <v>3219</v>
      </c>
      <c r="AP546" s="11"/>
      <c r="AQ546" s="12">
        <v>46223</v>
      </c>
      <c r="AR546" s="11" t="s">
        <v>3416</v>
      </c>
      <c r="AS546" s="11" t="s">
        <v>3741</v>
      </c>
      <c r="AT546" s="11" t="s">
        <v>3933</v>
      </c>
      <c r="AU546" s="11" t="s">
        <v>3934</v>
      </c>
      <c r="AV546" s="11" t="s">
        <v>3939</v>
      </c>
      <c r="AW546" s="11" t="s">
        <v>2498</v>
      </c>
      <c r="AX546" s="11" t="s">
        <v>2587</v>
      </c>
      <c r="AY546" s="11" t="s">
        <v>3950</v>
      </c>
      <c r="AZ546" s="11"/>
      <c r="BA546" s="11"/>
      <c r="BB546" s="11"/>
      <c r="BC546" s="9">
        <v>27774</v>
      </c>
      <c r="BD546" s="11" t="s">
        <v>3939</v>
      </c>
      <c r="BE546" s="9">
        <v>5176</v>
      </c>
      <c r="BF546" s="9">
        <v>31</v>
      </c>
      <c r="BG546" s="11" t="s">
        <v>3429</v>
      </c>
    </row>
    <row r="547" spans="1:59">
      <c r="A547" s="9">
        <v>135848</v>
      </c>
      <c r="B547" s="11" t="s">
        <v>4136</v>
      </c>
      <c r="C547" s="11" t="s">
        <v>4450</v>
      </c>
      <c r="D547" s="11" t="s">
        <v>993</v>
      </c>
      <c r="E547" s="15">
        <v>400</v>
      </c>
      <c r="F547" s="11" t="s">
        <v>4235</v>
      </c>
      <c r="G547" s="9">
        <v>24.59</v>
      </c>
      <c r="H547" s="15">
        <f t="shared" si="17"/>
        <v>24.59</v>
      </c>
      <c r="I547" s="15">
        <f t="shared" si="18"/>
        <v>9836</v>
      </c>
      <c r="J547" s="15">
        <v>9836</v>
      </c>
      <c r="K547" s="15"/>
      <c r="L547" s="9"/>
      <c r="M547" s="9">
        <v>0</v>
      </c>
      <c r="N547" s="11" t="s">
        <v>3397</v>
      </c>
      <c r="O547" s="12">
        <v>46223</v>
      </c>
      <c r="P547" s="11" t="s">
        <v>3414</v>
      </c>
      <c r="Q547" s="11" t="s">
        <v>3952</v>
      </c>
      <c r="R547" s="11" t="s">
        <v>3952</v>
      </c>
      <c r="S547" s="11" t="s">
        <v>4212</v>
      </c>
      <c r="T547" s="9">
        <v>139080</v>
      </c>
      <c r="U547" s="9"/>
      <c r="V547" s="9"/>
      <c r="W547" s="11" t="s">
        <v>2464</v>
      </c>
      <c r="X547" s="11" t="s">
        <v>3108</v>
      </c>
      <c r="Y547" s="11" t="s">
        <v>3958</v>
      </c>
      <c r="Z547" s="11" t="s">
        <v>2034</v>
      </c>
      <c r="AA547" s="9">
        <v>0</v>
      </c>
      <c r="AB547" s="9">
        <v>157</v>
      </c>
      <c r="AC547" s="11"/>
      <c r="AD547" s="11" t="s">
        <v>2427</v>
      </c>
      <c r="AE547" s="11" t="s">
        <v>2462</v>
      </c>
      <c r="AF547" s="11" t="s">
        <v>2498</v>
      </c>
      <c r="AG547" s="11" t="s">
        <v>2587</v>
      </c>
      <c r="AH547" s="11" t="s">
        <v>2607</v>
      </c>
      <c r="AI547" s="11"/>
      <c r="AJ547" s="9">
        <v>400</v>
      </c>
      <c r="AK547" s="11" t="s">
        <v>2034</v>
      </c>
      <c r="AL547" s="11" t="s">
        <v>3107</v>
      </c>
      <c r="AM547" s="11"/>
      <c r="AN547" s="11" t="s">
        <v>3219</v>
      </c>
      <c r="AO547" s="11" t="s">
        <v>3219</v>
      </c>
      <c r="AP547" s="11"/>
      <c r="AQ547" s="12">
        <v>46223</v>
      </c>
      <c r="AR547" s="11" t="s">
        <v>3416</v>
      </c>
      <c r="AS547" s="11" t="s">
        <v>3741</v>
      </c>
      <c r="AT547" s="11" t="s">
        <v>3933</v>
      </c>
      <c r="AU547" s="11" t="s">
        <v>3934</v>
      </c>
      <c r="AV547" s="11" t="s">
        <v>3939</v>
      </c>
      <c r="AW547" s="11" t="s">
        <v>2498</v>
      </c>
      <c r="AX547" s="11" t="s">
        <v>2587</v>
      </c>
      <c r="AY547" s="11" t="s">
        <v>3950</v>
      </c>
      <c r="AZ547" s="11"/>
      <c r="BA547" s="11"/>
      <c r="BB547" s="11"/>
      <c r="BC547" s="9">
        <v>27814</v>
      </c>
      <c r="BD547" s="11" t="s">
        <v>3939</v>
      </c>
      <c r="BE547" s="9">
        <v>5176</v>
      </c>
      <c r="BF547" s="9">
        <v>71</v>
      </c>
      <c r="BG547" s="11" t="s">
        <v>3429</v>
      </c>
    </row>
    <row r="548" spans="1:59">
      <c r="A548" s="9">
        <v>135848</v>
      </c>
      <c r="B548" s="11" t="s">
        <v>4136</v>
      </c>
      <c r="C548" s="11" t="s">
        <v>4394</v>
      </c>
      <c r="D548" s="11" t="s">
        <v>937</v>
      </c>
      <c r="E548" s="15">
        <v>10</v>
      </c>
      <c r="F548" s="11" t="s">
        <v>4235</v>
      </c>
      <c r="G548" s="9">
        <v>25.88</v>
      </c>
      <c r="H548" s="15">
        <f t="shared" si="17"/>
        <v>25.88</v>
      </c>
      <c r="I548" s="15">
        <f t="shared" si="18"/>
        <v>258.8</v>
      </c>
      <c r="J548" s="15">
        <v>258.8</v>
      </c>
      <c r="K548" s="15"/>
      <c r="L548" s="9"/>
      <c r="M548" s="9">
        <v>0</v>
      </c>
      <c r="N548" s="11" t="s">
        <v>3397</v>
      </c>
      <c r="O548" s="12">
        <v>46223</v>
      </c>
      <c r="P548" s="11" t="s">
        <v>3414</v>
      </c>
      <c r="Q548" s="11" t="s">
        <v>3952</v>
      </c>
      <c r="R548" s="11" t="s">
        <v>3952</v>
      </c>
      <c r="S548" s="11" t="s">
        <v>4212</v>
      </c>
      <c r="T548" s="9">
        <v>139080</v>
      </c>
      <c r="U548" s="9"/>
      <c r="V548" s="9"/>
      <c r="W548" s="11" t="s">
        <v>2464</v>
      </c>
      <c r="X548" s="11" t="s">
        <v>3108</v>
      </c>
      <c r="Y548" s="11" t="s">
        <v>3958</v>
      </c>
      <c r="Z548" s="11" t="s">
        <v>1978</v>
      </c>
      <c r="AA548" s="9">
        <v>0</v>
      </c>
      <c r="AB548" s="9">
        <v>14</v>
      </c>
      <c r="AC548" s="11"/>
      <c r="AD548" s="11" t="s">
        <v>2427</v>
      </c>
      <c r="AE548" s="11" t="s">
        <v>2462</v>
      </c>
      <c r="AF548" s="11" t="s">
        <v>2498</v>
      </c>
      <c r="AG548" s="11" t="s">
        <v>2587</v>
      </c>
      <c r="AH548" s="11" t="s">
        <v>2607</v>
      </c>
      <c r="AI548" s="11"/>
      <c r="AJ548" s="9">
        <v>10</v>
      </c>
      <c r="AK548" s="11" t="s">
        <v>1978</v>
      </c>
      <c r="AL548" s="11" t="s">
        <v>3107</v>
      </c>
      <c r="AM548" s="11"/>
      <c r="AN548" s="11" t="s">
        <v>3219</v>
      </c>
      <c r="AO548" s="11" t="s">
        <v>3219</v>
      </c>
      <c r="AP548" s="11"/>
      <c r="AQ548" s="12">
        <v>46223</v>
      </c>
      <c r="AR548" s="11" t="s">
        <v>3416</v>
      </c>
      <c r="AS548" s="11" t="s">
        <v>3741</v>
      </c>
      <c r="AT548" s="11" t="s">
        <v>3933</v>
      </c>
      <c r="AU548" s="11" t="s">
        <v>3934</v>
      </c>
      <c r="AV548" s="11" t="s">
        <v>3939</v>
      </c>
      <c r="AW548" s="11" t="s">
        <v>2498</v>
      </c>
      <c r="AX548" s="11" t="s">
        <v>2587</v>
      </c>
      <c r="AY548" s="11" t="s">
        <v>3950</v>
      </c>
      <c r="AZ548" s="11"/>
      <c r="BA548" s="11"/>
      <c r="BB548" s="11"/>
      <c r="BC548" s="9">
        <v>27758</v>
      </c>
      <c r="BD548" s="11" t="s">
        <v>3939</v>
      </c>
      <c r="BE548" s="9">
        <v>5176</v>
      </c>
      <c r="BF548" s="9">
        <v>14</v>
      </c>
      <c r="BG548" s="11" t="s">
        <v>3429</v>
      </c>
    </row>
    <row r="549" spans="1:59">
      <c r="A549" s="9">
        <v>135848</v>
      </c>
      <c r="B549" s="11" t="s">
        <v>4136</v>
      </c>
      <c r="C549" s="11" t="s">
        <v>4396</v>
      </c>
      <c r="D549" s="11" t="s">
        <v>939</v>
      </c>
      <c r="E549" s="15">
        <v>18</v>
      </c>
      <c r="F549" s="11" t="s">
        <v>4235</v>
      </c>
      <c r="G549" s="9">
        <v>25.88</v>
      </c>
      <c r="H549" s="15">
        <f t="shared" si="17"/>
        <v>25.88</v>
      </c>
      <c r="I549" s="15">
        <f t="shared" si="18"/>
        <v>465.84</v>
      </c>
      <c r="J549" s="15">
        <v>465.84</v>
      </c>
      <c r="K549" s="15"/>
      <c r="L549" s="9"/>
      <c r="M549" s="9">
        <v>0</v>
      </c>
      <c r="N549" s="11" t="s">
        <v>3397</v>
      </c>
      <c r="O549" s="12">
        <v>46223</v>
      </c>
      <c r="P549" s="11" t="s">
        <v>3414</v>
      </c>
      <c r="Q549" s="11" t="s">
        <v>3952</v>
      </c>
      <c r="R549" s="11" t="s">
        <v>3952</v>
      </c>
      <c r="S549" s="11" t="s">
        <v>4212</v>
      </c>
      <c r="T549" s="9">
        <v>139080</v>
      </c>
      <c r="U549" s="9"/>
      <c r="V549" s="9"/>
      <c r="W549" s="11" t="s">
        <v>2464</v>
      </c>
      <c r="X549" s="11" t="s">
        <v>3108</v>
      </c>
      <c r="Y549" s="11" t="s">
        <v>3958</v>
      </c>
      <c r="Z549" s="11" t="s">
        <v>1980</v>
      </c>
      <c r="AA549" s="9">
        <v>0</v>
      </c>
      <c r="AB549" s="9">
        <v>16</v>
      </c>
      <c r="AC549" s="11"/>
      <c r="AD549" s="11" t="s">
        <v>2427</v>
      </c>
      <c r="AE549" s="11" t="s">
        <v>2462</v>
      </c>
      <c r="AF549" s="11" t="s">
        <v>2498</v>
      </c>
      <c r="AG549" s="11" t="s">
        <v>2587</v>
      </c>
      <c r="AH549" s="11" t="s">
        <v>2607</v>
      </c>
      <c r="AI549" s="11"/>
      <c r="AJ549" s="9">
        <v>18</v>
      </c>
      <c r="AK549" s="11" t="s">
        <v>1980</v>
      </c>
      <c r="AL549" s="11" t="s">
        <v>3107</v>
      </c>
      <c r="AM549" s="11"/>
      <c r="AN549" s="11" t="s">
        <v>3219</v>
      </c>
      <c r="AO549" s="11" t="s">
        <v>3219</v>
      </c>
      <c r="AP549" s="11"/>
      <c r="AQ549" s="12">
        <v>46223</v>
      </c>
      <c r="AR549" s="11" t="s">
        <v>3416</v>
      </c>
      <c r="AS549" s="11" t="s">
        <v>3741</v>
      </c>
      <c r="AT549" s="11" t="s">
        <v>3933</v>
      </c>
      <c r="AU549" s="11" t="s">
        <v>3934</v>
      </c>
      <c r="AV549" s="11" t="s">
        <v>3939</v>
      </c>
      <c r="AW549" s="11" t="s">
        <v>2498</v>
      </c>
      <c r="AX549" s="11" t="s">
        <v>2587</v>
      </c>
      <c r="AY549" s="11" t="s">
        <v>3950</v>
      </c>
      <c r="AZ549" s="11"/>
      <c r="BA549" s="11"/>
      <c r="BB549" s="11"/>
      <c r="BC549" s="9">
        <v>27760</v>
      </c>
      <c r="BD549" s="11" t="s">
        <v>3939</v>
      </c>
      <c r="BE549" s="9">
        <v>5176</v>
      </c>
      <c r="BF549" s="9">
        <v>16</v>
      </c>
      <c r="BG549" s="11" t="s">
        <v>3429</v>
      </c>
    </row>
    <row r="550" spans="1:59">
      <c r="A550" s="9">
        <v>135848</v>
      </c>
      <c r="B550" s="11" t="s">
        <v>4136</v>
      </c>
      <c r="C550" s="11" t="s">
        <v>4395</v>
      </c>
      <c r="D550" s="11" t="s">
        <v>938</v>
      </c>
      <c r="E550" s="15">
        <v>208</v>
      </c>
      <c r="F550" s="11" t="s">
        <v>4235</v>
      </c>
      <c r="G550" s="9">
        <v>25.88</v>
      </c>
      <c r="H550" s="15">
        <f t="shared" si="17"/>
        <v>25.88</v>
      </c>
      <c r="I550" s="15">
        <f t="shared" si="18"/>
        <v>5383.04</v>
      </c>
      <c r="J550" s="15">
        <v>5383.04</v>
      </c>
      <c r="K550" s="15"/>
      <c r="L550" s="9"/>
      <c r="M550" s="9">
        <v>0</v>
      </c>
      <c r="N550" s="11" t="s">
        <v>3397</v>
      </c>
      <c r="O550" s="12">
        <v>46223</v>
      </c>
      <c r="P550" s="11" t="s">
        <v>3414</v>
      </c>
      <c r="Q550" s="11" t="s">
        <v>3952</v>
      </c>
      <c r="R550" s="11" t="s">
        <v>3952</v>
      </c>
      <c r="S550" s="11" t="s">
        <v>4212</v>
      </c>
      <c r="T550" s="9">
        <v>139080</v>
      </c>
      <c r="U550" s="9"/>
      <c r="V550" s="9"/>
      <c r="W550" s="11" t="s">
        <v>2464</v>
      </c>
      <c r="X550" s="11" t="s">
        <v>3108</v>
      </c>
      <c r="Y550" s="11" t="s">
        <v>3958</v>
      </c>
      <c r="Z550" s="11" t="s">
        <v>1979</v>
      </c>
      <c r="AA550" s="9">
        <v>0</v>
      </c>
      <c r="AB550" s="9">
        <v>15</v>
      </c>
      <c r="AC550" s="11"/>
      <c r="AD550" s="11" t="s">
        <v>2427</v>
      </c>
      <c r="AE550" s="11" t="s">
        <v>2462</v>
      </c>
      <c r="AF550" s="11" t="s">
        <v>2498</v>
      </c>
      <c r="AG550" s="11" t="s">
        <v>2587</v>
      </c>
      <c r="AH550" s="11" t="s">
        <v>2607</v>
      </c>
      <c r="AI550" s="11"/>
      <c r="AJ550" s="9">
        <v>208</v>
      </c>
      <c r="AK550" s="11" t="s">
        <v>1979</v>
      </c>
      <c r="AL550" s="11" t="s">
        <v>3107</v>
      </c>
      <c r="AM550" s="11"/>
      <c r="AN550" s="11" t="s">
        <v>3219</v>
      </c>
      <c r="AO550" s="11" t="s">
        <v>3219</v>
      </c>
      <c r="AP550" s="11"/>
      <c r="AQ550" s="12">
        <v>46223</v>
      </c>
      <c r="AR550" s="11" t="s">
        <v>3416</v>
      </c>
      <c r="AS550" s="11" t="s">
        <v>3741</v>
      </c>
      <c r="AT550" s="11" t="s">
        <v>3933</v>
      </c>
      <c r="AU550" s="11" t="s">
        <v>3934</v>
      </c>
      <c r="AV550" s="11" t="s">
        <v>3939</v>
      </c>
      <c r="AW550" s="11" t="s">
        <v>2498</v>
      </c>
      <c r="AX550" s="11" t="s">
        <v>2587</v>
      </c>
      <c r="AY550" s="11" t="s">
        <v>3950</v>
      </c>
      <c r="AZ550" s="11"/>
      <c r="BA550" s="11"/>
      <c r="BB550" s="11"/>
      <c r="BC550" s="9">
        <v>27759</v>
      </c>
      <c r="BD550" s="11" t="s">
        <v>3939</v>
      </c>
      <c r="BE550" s="9">
        <v>5176</v>
      </c>
      <c r="BF550" s="9">
        <v>15</v>
      </c>
      <c r="BG550" s="11" t="s">
        <v>3429</v>
      </c>
    </row>
    <row r="551" spans="1:59">
      <c r="A551" s="9">
        <v>135848</v>
      </c>
      <c r="B551" s="11" t="s">
        <v>4136</v>
      </c>
      <c r="C551" s="11" t="s">
        <v>4407</v>
      </c>
      <c r="D551" s="11" t="s">
        <v>950</v>
      </c>
      <c r="E551" s="15">
        <v>20</v>
      </c>
      <c r="F551" s="11" t="s">
        <v>4235</v>
      </c>
      <c r="G551" s="9">
        <v>30.35</v>
      </c>
      <c r="H551" s="15">
        <f t="shared" si="17"/>
        <v>30.35</v>
      </c>
      <c r="I551" s="15">
        <f t="shared" si="18"/>
        <v>607</v>
      </c>
      <c r="J551" s="15">
        <v>607</v>
      </c>
      <c r="K551" s="15"/>
      <c r="L551" s="9"/>
      <c r="M551" s="9">
        <v>0</v>
      </c>
      <c r="N551" s="11" t="s">
        <v>3397</v>
      </c>
      <c r="O551" s="12">
        <v>46223</v>
      </c>
      <c r="P551" s="11" t="s">
        <v>3414</v>
      </c>
      <c r="Q551" s="11" t="s">
        <v>3952</v>
      </c>
      <c r="R551" s="11" t="s">
        <v>3952</v>
      </c>
      <c r="S551" s="11" t="s">
        <v>4212</v>
      </c>
      <c r="T551" s="9">
        <v>139080</v>
      </c>
      <c r="U551" s="9"/>
      <c r="V551" s="9"/>
      <c r="W551" s="11" t="s">
        <v>2464</v>
      </c>
      <c r="X551" s="11" t="s">
        <v>3108</v>
      </c>
      <c r="Y551" s="11" t="s">
        <v>3958</v>
      </c>
      <c r="Z551" s="11" t="s">
        <v>1992</v>
      </c>
      <c r="AA551" s="9">
        <v>0</v>
      </c>
      <c r="AB551" s="9">
        <v>114</v>
      </c>
      <c r="AC551" s="11"/>
      <c r="AD551" s="11" t="s">
        <v>2427</v>
      </c>
      <c r="AE551" s="11" t="s">
        <v>2462</v>
      </c>
      <c r="AF551" s="11" t="s">
        <v>2498</v>
      </c>
      <c r="AG551" s="11" t="s">
        <v>2587</v>
      </c>
      <c r="AH551" s="11" t="s">
        <v>2607</v>
      </c>
      <c r="AI551" s="11"/>
      <c r="AJ551" s="9">
        <v>20</v>
      </c>
      <c r="AK551" s="11" t="s">
        <v>1992</v>
      </c>
      <c r="AL551" s="11" t="s">
        <v>3107</v>
      </c>
      <c r="AM551" s="11"/>
      <c r="AN551" s="11" t="s">
        <v>3219</v>
      </c>
      <c r="AO551" s="11" t="s">
        <v>3219</v>
      </c>
      <c r="AP551" s="11"/>
      <c r="AQ551" s="12">
        <v>46223</v>
      </c>
      <c r="AR551" s="11" t="s">
        <v>3416</v>
      </c>
      <c r="AS551" s="11" t="s">
        <v>3741</v>
      </c>
      <c r="AT551" s="11" t="s">
        <v>3933</v>
      </c>
      <c r="AU551" s="11" t="s">
        <v>3934</v>
      </c>
      <c r="AV551" s="11" t="s">
        <v>3939</v>
      </c>
      <c r="AW551" s="11" t="s">
        <v>2498</v>
      </c>
      <c r="AX551" s="11" t="s">
        <v>2587</v>
      </c>
      <c r="AY551" s="11" t="s">
        <v>3950</v>
      </c>
      <c r="AZ551" s="11"/>
      <c r="BA551" s="11"/>
      <c r="BB551" s="11"/>
      <c r="BC551" s="9">
        <v>27771</v>
      </c>
      <c r="BD551" s="11" t="s">
        <v>3939</v>
      </c>
      <c r="BE551" s="9">
        <v>5176</v>
      </c>
      <c r="BF551" s="9">
        <v>28</v>
      </c>
      <c r="BG551" s="11" t="s">
        <v>3429</v>
      </c>
    </row>
    <row r="552" spans="1:59">
      <c r="A552" s="9">
        <v>135848</v>
      </c>
      <c r="B552" s="11" t="s">
        <v>4136</v>
      </c>
      <c r="C552" s="11" t="s">
        <v>4387</v>
      </c>
      <c r="D552" s="11" t="s">
        <v>930</v>
      </c>
      <c r="E552" s="15">
        <v>210</v>
      </c>
      <c r="F552" s="11" t="s">
        <v>4235</v>
      </c>
      <c r="G552" s="9">
        <v>34.119999999999997</v>
      </c>
      <c r="H552" s="15">
        <f t="shared" si="17"/>
        <v>34.119999999999997</v>
      </c>
      <c r="I552" s="15">
        <f t="shared" si="18"/>
        <v>7165.2</v>
      </c>
      <c r="J552" s="15">
        <v>7165.2</v>
      </c>
      <c r="K552" s="15"/>
      <c r="L552" s="9"/>
      <c r="M552" s="9">
        <v>0</v>
      </c>
      <c r="N552" s="11" t="s">
        <v>3397</v>
      </c>
      <c r="O552" s="12">
        <v>46223</v>
      </c>
      <c r="P552" s="11" t="s">
        <v>3414</v>
      </c>
      <c r="Q552" s="11" t="s">
        <v>3952</v>
      </c>
      <c r="R552" s="11" t="s">
        <v>3952</v>
      </c>
      <c r="S552" s="11" t="s">
        <v>4212</v>
      </c>
      <c r="T552" s="9">
        <v>139080</v>
      </c>
      <c r="U552" s="9"/>
      <c r="V552" s="9"/>
      <c r="W552" s="11" t="s">
        <v>2464</v>
      </c>
      <c r="X552" s="11" t="s">
        <v>3108</v>
      </c>
      <c r="Y552" s="11" t="s">
        <v>3958</v>
      </c>
      <c r="Z552" s="11" t="s">
        <v>1971</v>
      </c>
      <c r="AA552" s="9">
        <v>0</v>
      </c>
      <c r="AB552" s="9">
        <v>7</v>
      </c>
      <c r="AC552" s="11"/>
      <c r="AD552" s="11" t="s">
        <v>2427</v>
      </c>
      <c r="AE552" s="11" t="s">
        <v>2462</v>
      </c>
      <c r="AF552" s="11" t="s">
        <v>2498</v>
      </c>
      <c r="AG552" s="11" t="s">
        <v>2587</v>
      </c>
      <c r="AH552" s="11" t="s">
        <v>2607</v>
      </c>
      <c r="AI552" s="11"/>
      <c r="AJ552" s="9">
        <v>210</v>
      </c>
      <c r="AK552" s="11" t="s">
        <v>1971</v>
      </c>
      <c r="AL552" s="11" t="s">
        <v>3107</v>
      </c>
      <c r="AM552" s="11"/>
      <c r="AN552" s="11" t="s">
        <v>3219</v>
      </c>
      <c r="AO552" s="11" t="s">
        <v>3219</v>
      </c>
      <c r="AP552" s="11"/>
      <c r="AQ552" s="12">
        <v>46223</v>
      </c>
      <c r="AR552" s="11" t="s">
        <v>3416</v>
      </c>
      <c r="AS552" s="11" t="s">
        <v>3741</v>
      </c>
      <c r="AT552" s="11" t="s">
        <v>3933</v>
      </c>
      <c r="AU552" s="11" t="s">
        <v>3934</v>
      </c>
      <c r="AV552" s="11" t="s">
        <v>3939</v>
      </c>
      <c r="AW552" s="11" t="s">
        <v>2498</v>
      </c>
      <c r="AX552" s="11" t="s">
        <v>2587</v>
      </c>
      <c r="AY552" s="11" t="s">
        <v>3950</v>
      </c>
      <c r="AZ552" s="11"/>
      <c r="BA552" s="11"/>
      <c r="BB552" s="11"/>
      <c r="BC552" s="9">
        <v>27751</v>
      </c>
      <c r="BD552" s="11" t="s">
        <v>3939</v>
      </c>
      <c r="BE552" s="9">
        <v>5176</v>
      </c>
      <c r="BF552" s="9">
        <v>7</v>
      </c>
      <c r="BG552" s="11" t="s">
        <v>3429</v>
      </c>
    </row>
    <row r="553" spans="1:59">
      <c r="A553" s="9">
        <v>135848</v>
      </c>
      <c r="B553" s="11" t="s">
        <v>4136</v>
      </c>
      <c r="C553" s="11" t="s">
        <v>4387</v>
      </c>
      <c r="D553" s="11" t="s">
        <v>930</v>
      </c>
      <c r="E553" s="15">
        <v>385</v>
      </c>
      <c r="F553" s="11" t="s">
        <v>4235</v>
      </c>
      <c r="G553" s="9">
        <v>34.119999999999997</v>
      </c>
      <c r="H553" s="15">
        <f t="shared" si="17"/>
        <v>34.119999999999997</v>
      </c>
      <c r="I553" s="15">
        <f t="shared" si="18"/>
        <v>13136.199999999999</v>
      </c>
      <c r="J553" s="15">
        <v>13136.199999999999</v>
      </c>
      <c r="K553" s="15"/>
      <c r="L553" s="9"/>
      <c r="M553" s="9">
        <v>0</v>
      </c>
      <c r="N553" s="11" t="s">
        <v>3397</v>
      </c>
      <c r="O553" s="12">
        <v>46223</v>
      </c>
      <c r="P553" s="11" t="s">
        <v>3414</v>
      </c>
      <c r="Q553" s="11" t="s">
        <v>3952</v>
      </c>
      <c r="R553" s="11" t="s">
        <v>3952</v>
      </c>
      <c r="S553" s="11" t="s">
        <v>4212</v>
      </c>
      <c r="T553" s="9">
        <v>139080</v>
      </c>
      <c r="U553" s="9"/>
      <c r="V553" s="9"/>
      <c r="W553" s="11" t="s">
        <v>2464</v>
      </c>
      <c r="X553" s="11" t="s">
        <v>3108</v>
      </c>
      <c r="Y553" s="11" t="s">
        <v>3958</v>
      </c>
      <c r="Z553" s="11" t="s">
        <v>1986</v>
      </c>
      <c r="AA553" s="9">
        <v>0</v>
      </c>
      <c r="AB553" s="9">
        <v>108</v>
      </c>
      <c r="AC553" s="11"/>
      <c r="AD553" s="11" t="s">
        <v>2427</v>
      </c>
      <c r="AE553" s="11" t="s">
        <v>2462</v>
      </c>
      <c r="AF553" s="11" t="s">
        <v>2498</v>
      </c>
      <c r="AG553" s="11" t="s">
        <v>2587</v>
      </c>
      <c r="AH553" s="11" t="s">
        <v>2607</v>
      </c>
      <c r="AI553" s="11"/>
      <c r="AJ553" s="9">
        <v>385</v>
      </c>
      <c r="AK553" s="11" t="s">
        <v>1986</v>
      </c>
      <c r="AL553" s="11" t="s">
        <v>3107</v>
      </c>
      <c r="AM553" s="11"/>
      <c r="AN553" s="11" t="s">
        <v>3219</v>
      </c>
      <c r="AO553" s="11" t="s">
        <v>3219</v>
      </c>
      <c r="AP553" s="11"/>
      <c r="AQ553" s="12">
        <v>46223</v>
      </c>
      <c r="AR553" s="11" t="s">
        <v>3416</v>
      </c>
      <c r="AS553" s="11" t="s">
        <v>3741</v>
      </c>
      <c r="AT553" s="11" t="s">
        <v>3933</v>
      </c>
      <c r="AU553" s="11" t="s">
        <v>3934</v>
      </c>
      <c r="AV553" s="11" t="s">
        <v>3939</v>
      </c>
      <c r="AW553" s="11" t="s">
        <v>2498</v>
      </c>
      <c r="AX553" s="11" t="s">
        <v>2587</v>
      </c>
      <c r="AY553" s="11" t="s">
        <v>3950</v>
      </c>
      <c r="AZ553" s="11"/>
      <c r="BA553" s="11"/>
      <c r="BB553" s="11"/>
      <c r="BC553" s="9">
        <v>27751</v>
      </c>
      <c r="BD553" s="11" t="s">
        <v>3939</v>
      </c>
      <c r="BE553" s="9">
        <v>5176</v>
      </c>
      <c r="BF553" s="9">
        <v>22</v>
      </c>
      <c r="BG553" s="11" t="s">
        <v>3429</v>
      </c>
    </row>
    <row r="554" spans="1:59">
      <c r="A554" s="9">
        <v>135848</v>
      </c>
      <c r="B554" s="11" t="s">
        <v>4136</v>
      </c>
      <c r="C554" s="11" t="s">
        <v>4411</v>
      </c>
      <c r="D554" s="11" t="s">
        <v>954</v>
      </c>
      <c r="E554" s="15">
        <v>6</v>
      </c>
      <c r="F554" s="11" t="s">
        <v>4235</v>
      </c>
      <c r="G554" s="9">
        <v>42.35</v>
      </c>
      <c r="H554" s="15">
        <f t="shared" si="17"/>
        <v>42.35</v>
      </c>
      <c r="I554" s="15">
        <f t="shared" si="18"/>
        <v>254.10000000000002</v>
      </c>
      <c r="J554" s="15">
        <v>254.10000000000002</v>
      </c>
      <c r="K554" s="15"/>
      <c r="L554" s="9"/>
      <c r="M554" s="9">
        <v>0</v>
      </c>
      <c r="N554" s="11" t="s">
        <v>3397</v>
      </c>
      <c r="O554" s="12">
        <v>46223</v>
      </c>
      <c r="P554" s="11" t="s">
        <v>3414</v>
      </c>
      <c r="Q554" s="11" t="s">
        <v>3952</v>
      </c>
      <c r="R554" s="11" t="s">
        <v>3952</v>
      </c>
      <c r="S554" s="11" t="s">
        <v>4212</v>
      </c>
      <c r="T554" s="9">
        <v>139080</v>
      </c>
      <c r="U554" s="9"/>
      <c r="V554" s="9"/>
      <c r="W554" s="11" t="s">
        <v>2464</v>
      </c>
      <c r="X554" s="11" t="s">
        <v>3108</v>
      </c>
      <c r="Y554" s="11" t="s">
        <v>3958</v>
      </c>
      <c r="Z554" s="11" t="s">
        <v>1995</v>
      </c>
      <c r="AA554" s="9">
        <v>0</v>
      </c>
      <c r="AB554" s="9">
        <v>118</v>
      </c>
      <c r="AC554" s="11"/>
      <c r="AD554" s="11" t="s">
        <v>2427</v>
      </c>
      <c r="AE554" s="11" t="s">
        <v>2462</v>
      </c>
      <c r="AF554" s="11" t="s">
        <v>2498</v>
      </c>
      <c r="AG554" s="11" t="s">
        <v>2587</v>
      </c>
      <c r="AH554" s="11" t="s">
        <v>2607</v>
      </c>
      <c r="AI554" s="11"/>
      <c r="AJ554" s="9">
        <v>6</v>
      </c>
      <c r="AK554" s="11" t="s">
        <v>1995</v>
      </c>
      <c r="AL554" s="11" t="s">
        <v>3107</v>
      </c>
      <c r="AM554" s="11"/>
      <c r="AN554" s="11" t="s">
        <v>3219</v>
      </c>
      <c r="AO554" s="11" t="s">
        <v>3219</v>
      </c>
      <c r="AP554" s="11"/>
      <c r="AQ554" s="12">
        <v>46223</v>
      </c>
      <c r="AR554" s="11" t="s">
        <v>3416</v>
      </c>
      <c r="AS554" s="11" t="s">
        <v>3741</v>
      </c>
      <c r="AT554" s="11" t="s">
        <v>3933</v>
      </c>
      <c r="AU554" s="11" t="s">
        <v>3934</v>
      </c>
      <c r="AV554" s="11" t="s">
        <v>3939</v>
      </c>
      <c r="AW554" s="11" t="s">
        <v>2498</v>
      </c>
      <c r="AX554" s="11" t="s">
        <v>2587</v>
      </c>
      <c r="AY554" s="11" t="s">
        <v>3950</v>
      </c>
      <c r="AZ554" s="11"/>
      <c r="BA554" s="11"/>
      <c r="BB554" s="11"/>
      <c r="BC554" s="9">
        <v>27775</v>
      </c>
      <c r="BD554" s="11" t="s">
        <v>3939</v>
      </c>
      <c r="BE554" s="9">
        <v>5176</v>
      </c>
      <c r="BF554" s="9">
        <v>32</v>
      </c>
      <c r="BG554" s="11" t="s">
        <v>3429</v>
      </c>
    </row>
    <row r="555" spans="1:59">
      <c r="A555" s="9">
        <v>135848</v>
      </c>
      <c r="B555" s="11" t="s">
        <v>4136</v>
      </c>
      <c r="C555" s="11" t="s">
        <v>4409</v>
      </c>
      <c r="D555" s="11" t="s">
        <v>952</v>
      </c>
      <c r="E555" s="15">
        <v>10</v>
      </c>
      <c r="F555" s="11" t="s">
        <v>4235</v>
      </c>
      <c r="G555" s="9">
        <v>47.06</v>
      </c>
      <c r="H555" s="15">
        <f t="shared" si="17"/>
        <v>47.06</v>
      </c>
      <c r="I555" s="15">
        <f t="shared" si="18"/>
        <v>470.6</v>
      </c>
      <c r="J555" s="15">
        <v>470.6</v>
      </c>
      <c r="K555" s="15"/>
      <c r="L555" s="9"/>
      <c r="M555" s="9">
        <v>0</v>
      </c>
      <c r="N555" s="11" t="s">
        <v>3397</v>
      </c>
      <c r="O555" s="12">
        <v>46223</v>
      </c>
      <c r="P555" s="11" t="s">
        <v>3414</v>
      </c>
      <c r="Q555" s="11" t="s">
        <v>3952</v>
      </c>
      <c r="R555" s="11" t="s">
        <v>3952</v>
      </c>
      <c r="S555" s="11" t="s">
        <v>4212</v>
      </c>
      <c r="T555" s="9">
        <v>139080</v>
      </c>
      <c r="U555" s="9"/>
      <c r="V555" s="9"/>
      <c r="W555" s="11" t="s">
        <v>2464</v>
      </c>
      <c r="X555" s="11" t="s">
        <v>3108</v>
      </c>
      <c r="Y555" s="11" t="s">
        <v>3958</v>
      </c>
      <c r="Z555" s="11" t="s">
        <v>1994</v>
      </c>
      <c r="AA555" s="9">
        <v>0</v>
      </c>
      <c r="AB555" s="9">
        <v>116</v>
      </c>
      <c r="AC555" s="11"/>
      <c r="AD555" s="11" t="s">
        <v>2427</v>
      </c>
      <c r="AE555" s="11" t="s">
        <v>2462</v>
      </c>
      <c r="AF555" s="11" t="s">
        <v>2498</v>
      </c>
      <c r="AG555" s="11" t="s">
        <v>2587</v>
      </c>
      <c r="AH555" s="11" t="s">
        <v>2607</v>
      </c>
      <c r="AI555" s="11"/>
      <c r="AJ555" s="9">
        <v>10</v>
      </c>
      <c r="AK555" s="11" t="s">
        <v>1994</v>
      </c>
      <c r="AL555" s="11" t="s">
        <v>3107</v>
      </c>
      <c r="AM555" s="11"/>
      <c r="AN555" s="11" t="s">
        <v>3219</v>
      </c>
      <c r="AO555" s="11" t="s">
        <v>3219</v>
      </c>
      <c r="AP555" s="11"/>
      <c r="AQ555" s="12">
        <v>46223</v>
      </c>
      <c r="AR555" s="11" t="s">
        <v>3416</v>
      </c>
      <c r="AS555" s="11" t="s">
        <v>3741</v>
      </c>
      <c r="AT555" s="11" t="s">
        <v>3933</v>
      </c>
      <c r="AU555" s="11" t="s">
        <v>3934</v>
      </c>
      <c r="AV555" s="11" t="s">
        <v>3939</v>
      </c>
      <c r="AW555" s="11" t="s">
        <v>2498</v>
      </c>
      <c r="AX555" s="11" t="s">
        <v>2587</v>
      </c>
      <c r="AY555" s="11" t="s">
        <v>3950</v>
      </c>
      <c r="AZ555" s="11"/>
      <c r="BA555" s="11"/>
      <c r="BB555" s="11"/>
      <c r="BC555" s="9">
        <v>27773</v>
      </c>
      <c r="BD555" s="11" t="s">
        <v>3939</v>
      </c>
      <c r="BE555" s="9">
        <v>5176</v>
      </c>
      <c r="BF555" s="9">
        <v>30</v>
      </c>
      <c r="BG555" s="11" t="s">
        <v>3429</v>
      </c>
    </row>
    <row r="556" spans="1:59">
      <c r="A556" s="9">
        <v>135848</v>
      </c>
      <c r="B556" s="11" t="s">
        <v>4136</v>
      </c>
      <c r="C556" s="11" t="s">
        <v>4413</v>
      </c>
      <c r="D556" s="11" t="s">
        <v>956</v>
      </c>
      <c r="E556" s="15">
        <v>20</v>
      </c>
      <c r="F556" s="11" t="s">
        <v>4235</v>
      </c>
      <c r="G556" s="9">
        <v>50.59</v>
      </c>
      <c r="H556" s="15">
        <f t="shared" si="17"/>
        <v>50.59</v>
      </c>
      <c r="I556" s="15">
        <f t="shared" si="18"/>
        <v>1011.8000000000001</v>
      </c>
      <c r="J556" s="15">
        <v>1011.8000000000001</v>
      </c>
      <c r="K556" s="15"/>
      <c r="L556" s="9"/>
      <c r="M556" s="9">
        <v>0</v>
      </c>
      <c r="N556" s="11" t="s">
        <v>3397</v>
      </c>
      <c r="O556" s="12">
        <v>46223</v>
      </c>
      <c r="P556" s="11" t="s">
        <v>3414</v>
      </c>
      <c r="Q556" s="11" t="s">
        <v>3952</v>
      </c>
      <c r="R556" s="11" t="s">
        <v>3952</v>
      </c>
      <c r="S556" s="11" t="s">
        <v>4212</v>
      </c>
      <c r="T556" s="9">
        <v>139080</v>
      </c>
      <c r="U556" s="9"/>
      <c r="V556" s="9"/>
      <c r="W556" s="11" t="s">
        <v>2464</v>
      </c>
      <c r="X556" s="11" t="s">
        <v>3108</v>
      </c>
      <c r="Y556" s="11" t="s">
        <v>3958</v>
      </c>
      <c r="Z556" s="11" t="s">
        <v>1997</v>
      </c>
      <c r="AA556" s="9">
        <v>0</v>
      </c>
      <c r="AB556" s="9">
        <v>120</v>
      </c>
      <c r="AC556" s="11"/>
      <c r="AD556" s="11" t="s">
        <v>2427</v>
      </c>
      <c r="AE556" s="11" t="s">
        <v>2462</v>
      </c>
      <c r="AF556" s="11" t="s">
        <v>2498</v>
      </c>
      <c r="AG556" s="11" t="s">
        <v>2587</v>
      </c>
      <c r="AH556" s="11" t="s">
        <v>2607</v>
      </c>
      <c r="AI556" s="11"/>
      <c r="AJ556" s="9">
        <v>20</v>
      </c>
      <c r="AK556" s="11" t="s">
        <v>1997</v>
      </c>
      <c r="AL556" s="11" t="s">
        <v>3107</v>
      </c>
      <c r="AM556" s="11"/>
      <c r="AN556" s="11" t="s">
        <v>3219</v>
      </c>
      <c r="AO556" s="11" t="s">
        <v>3219</v>
      </c>
      <c r="AP556" s="11"/>
      <c r="AQ556" s="12">
        <v>46223</v>
      </c>
      <c r="AR556" s="11" t="s">
        <v>3416</v>
      </c>
      <c r="AS556" s="11" t="s">
        <v>3741</v>
      </c>
      <c r="AT556" s="11" t="s">
        <v>3933</v>
      </c>
      <c r="AU556" s="11" t="s">
        <v>3934</v>
      </c>
      <c r="AV556" s="11" t="s">
        <v>3939</v>
      </c>
      <c r="AW556" s="11" t="s">
        <v>2498</v>
      </c>
      <c r="AX556" s="11" t="s">
        <v>2587</v>
      </c>
      <c r="AY556" s="11" t="s">
        <v>3950</v>
      </c>
      <c r="AZ556" s="11"/>
      <c r="BA556" s="11"/>
      <c r="BB556" s="11"/>
      <c r="BC556" s="9">
        <v>27777</v>
      </c>
      <c r="BD556" s="11" t="s">
        <v>3939</v>
      </c>
      <c r="BE556" s="9">
        <v>5176</v>
      </c>
      <c r="BF556" s="9">
        <v>34</v>
      </c>
      <c r="BG556" s="11" t="s">
        <v>3429</v>
      </c>
    </row>
    <row r="557" spans="1:59">
      <c r="A557" s="9">
        <v>135848</v>
      </c>
      <c r="B557" s="11" t="s">
        <v>4136</v>
      </c>
      <c r="C557" s="11" t="s">
        <v>4393</v>
      </c>
      <c r="D557" s="11" t="s">
        <v>936</v>
      </c>
      <c r="E557" s="15">
        <v>119</v>
      </c>
      <c r="F557" s="11" t="s">
        <v>4235</v>
      </c>
      <c r="G557" s="9">
        <v>52.94</v>
      </c>
      <c r="H557" s="15">
        <f t="shared" si="17"/>
        <v>52.94</v>
      </c>
      <c r="I557" s="15">
        <f t="shared" si="18"/>
        <v>6299.86</v>
      </c>
      <c r="J557" s="15">
        <v>6299.86</v>
      </c>
      <c r="K557" s="15"/>
      <c r="L557" s="9"/>
      <c r="M557" s="9">
        <v>0</v>
      </c>
      <c r="N557" s="11" t="s">
        <v>3397</v>
      </c>
      <c r="O557" s="12">
        <v>46223</v>
      </c>
      <c r="P557" s="11" t="s">
        <v>3414</v>
      </c>
      <c r="Q557" s="11" t="s">
        <v>3952</v>
      </c>
      <c r="R557" s="11" t="s">
        <v>3952</v>
      </c>
      <c r="S557" s="11" t="s">
        <v>4212</v>
      </c>
      <c r="T557" s="9">
        <v>139080</v>
      </c>
      <c r="U557" s="9"/>
      <c r="V557" s="9"/>
      <c r="W557" s="11" t="s">
        <v>2464</v>
      </c>
      <c r="X557" s="11" t="s">
        <v>3108</v>
      </c>
      <c r="Y557" s="11" t="s">
        <v>3958</v>
      </c>
      <c r="Z557" s="11" t="s">
        <v>1977</v>
      </c>
      <c r="AA557" s="9">
        <v>0</v>
      </c>
      <c r="AB557" s="9">
        <v>13</v>
      </c>
      <c r="AC557" s="11"/>
      <c r="AD557" s="11" t="s">
        <v>2427</v>
      </c>
      <c r="AE557" s="11" t="s">
        <v>2462</v>
      </c>
      <c r="AF557" s="11" t="s">
        <v>2498</v>
      </c>
      <c r="AG557" s="11" t="s">
        <v>2587</v>
      </c>
      <c r="AH557" s="11" t="s">
        <v>2607</v>
      </c>
      <c r="AI557" s="11"/>
      <c r="AJ557" s="9">
        <v>119</v>
      </c>
      <c r="AK557" s="11" t="s">
        <v>1977</v>
      </c>
      <c r="AL557" s="11" t="s">
        <v>3107</v>
      </c>
      <c r="AM557" s="11"/>
      <c r="AN557" s="11" t="s">
        <v>3219</v>
      </c>
      <c r="AO557" s="11" t="s">
        <v>3219</v>
      </c>
      <c r="AP557" s="11"/>
      <c r="AQ557" s="12">
        <v>46223</v>
      </c>
      <c r="AR557" s="11" t="s">
        <v>3416</v>
      </c>
      <c r="AS557" s="11" t="s">
        <v>3741</v>
      </c>
      <c r="AT557" s="11" t="s">
        <v>3933</v>
      </c>
      <c r="AU557" s="11" t="s">
        <v>3934</v>
      </c>
      <c r="AV557" s="11" t="s">
        <v>3939</v>
      </c>
      <c r="AW557" s="11" t="s">
        <v>2498</v>
      </c>
      <c r="AX557" s="11" t="s">
        <v>2587</v>
      </c>
      <c r="AY557" s="11" t="s">
        <v>3950</v>
      </c>
      <c r="AZ557" s="11"/>
      <c r="BA557" s="11"/>
      <c r="BB557" s="11"/>
      <c r="BC557" s="9">
        <v>27757</v>
      </c>
      <c r="BD557" s="11" t="s">
        <v>3939</v>
      </c>
      <c r="BE557" s="9">
        <v>5176</v>
      </c>
      <c r="BF557" s="9">
        <v>13</v>
      </c>
      <c r="BG557" s="11" t="s">
        <v>3429</v>
      </c>
    </row>
    <row r="558" spans="1:59">
      <c r="A558" s="9">
        <v>135848</v>
      </c>
      <c r="B558" s="11" t="s">
        <v>4136</v>
      </c>
      <c r="C558" s="11" t="s">
        <v>4404</v>
      </c>
      <c r="D558" s="11" t="s">
        <v>947</v>
      </c>
      <c r="E558" s="15">
        <v>5</v>
      </c>
      <c r="F558" s="11" t="s">
        <v>4235</v>
      </c>
      <c r="G558" s="9">
        <v>64.709999999999994</v>
      </c>
      <c r="H558" s="15">
        <f t="shared" si="17"/>
        <v>64.709999999999994</v>
      </c>
      <c r="I558" s="15">
        <f t="shared" si="18"/>
        <v>323.54999999999995</v>
      </c>
      <c r="J558" s="15">
        <v>323.54999999999995</v>
      </c>
      <c r="K558" s="15"/>
      <c r="L558" s="9"/>
      <c r="M558" s="9">
        <v>0</v>
      </c>
      <c r="N558" s="11" t="s">
        <v>3397</v>
      </c>
      <c r="O558" s="12">
        <v>46223</v>
      </c>
      <c r="P558" s="11" t="s">
        <v>3414</v>
      </c>
      <c r="Q558" s="11" t="s">
        <v>3952</v>
      </c>
      <c r="R558" s="11" t="s">
        <v>3952</v>
      </c>
      <c r="S558" s="11" t="s">
        <v>4212</v>
      </c>
      <c r="T558" s="9">
        <v>139080</v>
      </c>
      <c r="U558" s="9"/>
      <c r="V558" s="9"/>
      <c r="W558" s="11" t="s">
        <v>2464</v>
      </c>
      <c r="X558" s="11" t="s">
        <v>3108</v>
      </c>
      <c r="Y558" s="11" t="s">
        <v>3958</v>
      </c>
      <c r="Z558" s="11" t="s">
        <v>1989</v>
      </c>
      <c r="AA558" s="9">
        <v>0</v>
      </c>
      <c r="AB558" s="9">
        <v>111</v>
      </c>
      <c r="AC558" s="11"/>
      <c r="AD558" s="11" t="s">
        <v>2427</v>
      </c>
      <c r="AE558" s="11" t="s">
        <v>2462</v>
      </c>
      <c r="AF558" s="11" t="s">
        <v>2498</v>
      </c>
      <c r="AG558" s="11" t="s">
        <v>2587</v>
      </c>
      <c r="AH558" s="11" t="s">
        <v>2607</v>
      </c>
      <c r="AI558" s="11"/>
      <c r="AJ558" s="9">
        <v>5</v>
      </c>
      <c r="AK558" s="11" t="s">
        <v>1989</v>
      </c>
      <c r="AL558" s="11" t="s">
        <v>3107</v>
      </c>
      <c r="AM558" s="11"/>
      <c r="AN558" s="11" t="s">
        <v>3219</v>
      </c>
      <c r="AO558" s="11" t="s">
        <v>3219</v>
      </c>
      <c r="AP558" s="11"/>
      <c r="AQ558" s="12">
        <v>46223</v>
      </c>
      <c r="AR558" s="11" t="s">
        <v>3416</v>
      </c>
      <c r="AS558" s="11" t="s">
        <v>3741</v>
      </c>
      <c r="AT558" s="11" t="s">
        <v>3933</v>
      </c>
      <c r="AU558" s="11" t="s">
        <v>3934</v>
      </c>
      <c r="AV558" s="11" t="s">
        <v>3939</v>
      </c>
      <c r="AW558" s="11" t="s">
        <v>2498</v>
      </c>
      <c r="AX558" s="11" t="s">
        <v>2587</v>
      </c>
      <c r="AY558" s="11" t="s">
        <v>3950</v>
      </c>
      <c r="AZ558" s="11"/>
      <c r="BA558" s="11"/>
      <c r="BB558" s="11"/>
      <c r="BC558" s="9">
        <v>27768</v>
      </c>
      <c r="BD558" s="11" t="s">
        <v>3939</v>
      </c>
      <c r="BE558" s="9">
        <v>5176</v>
      </c>
      <c r="BF558" s="9">
        <v>25</v>
      </c>
      <c r="BG558" s="11" t="s">
        <v>3429</v>
      </c>
    </row>
    <row r="559" spans="1:59">
      <c r="A559" s="9">
        <v>135848</v>
      </c>
      <c r="B559" s="11" t="s">
        <v>4136</v>
      </c>
      <c r="C559" s="11" t="s">
        <v>4401</v>
      </c>
      <c r="D559" s="11" t="s">
        <v>944</v>
      </c>
      <c r="E559" s="15">
        <v>91</v>
      </c>
      <c r="F559" s="11" t="s">
        <v>4235</v>
      </c>
      <c r="G559" s="9">
        <v>65.88</v>
      </c>
      <c r="H559" s="15">
        <f t="shared" si="17"/>
        <v>65.88</v>
      </c>
      <c r="I559" s="15">
        <f t="shared" si="18"/>
        <v>5995.08</v>
      </c>
      <c r="J559" s="15">
        <v>5995.08</v>
      </c>
      <c r="K559" s="15"/>
      <c r="L559" s="9"/>
      <c r="M559" s="9">
        <v>0</v>
      </c>
      <c r="N559" s="11" t="s">
        <v>3397</v>
      </c>
      <c r="O559" s="12">
        <v>46223</v>
      </c>
      <c r="P559" s="11" t="s">
        <v>3414</v>
      </c>
      <c r="Q559" s="11" t="s">
        <v>3952</v>
      </c>
      <c r="R559" s="11" t="s">
        <v>3952</v>
      </c>
      <c r="S559" s="11" t="s">
        <v>4212</v>
      </c>
      <c r="T559" s="9">
        <v>139080</v>
      </c>
      <c r="U559" s="9"/>
      <c r="V559" s="9"/>
      <c r="W559" s="11" t="s">
        <v>2464</v>
      </c>
      <c r="X559" s="11" t="s">
        <v>3108</v>
      </c>
      <c r="Y559" s="11" t="s">
        <v>3958</v>
      </c>
      <c r="Z559" s="11" t="s">
        <v>1985</v>
      </c>
      <c r="AA559" s="9">
        <v>0</v>
      </c>
      <c r="AB559" s="9">
        <v>21</v>
      </c>
      <c r="AC559" s="11"/>
      <c r="AD559" s="11" t="s">
        <v>2427</v>
      </c>
      <c r="AE559" s="11" t="s">
        <v>2462</v>
      </c>
      <c r="AF559" s="11" t="s">
        <v>2498</v>
      </c>
      <c r="AG559" s="11" t="s">
        <v>2587</v>
      </c>
      <c r="AH559" s="11" t="s">
        <v>2607</v>
      </c>
      <c r="AI559" s="11"/>
      <c r="AJ559" s="9">
        <v>91</v>
      </c>
      <c r="AK559" s="11" t="s">
        <v>1985</v>
      </c>
      <c r="AL559" s="11" t="s">
        <v>3107</v>
      </c>
      <c r="AM559" s="11"/>
      <c r="AN559" s="11" t="s">
        <v>3219</v>
      </c>
      <c r="AO559" s="11" t="s">
        <v>3219</v>
      </c>
      <c r="AP559" s="11"/>
      <c r="AQ559" s="12">
        <v>46223</v>
      </c>
      <c r="AR559" s="11" t="s">
        <v>3416</v>
      </c>
      <c r="AS559" s="11" t="s">
        <v>3741</v>
      </c>
      <c r="AT559" s="11" t="s">
        <v>3933</v>
      </c>
      <c r="AU559" s="11" t="s">
        <v>3934</v>
      </c>
      <c r="AV559" s="11" t="s">
        <v>3939</v>
      </c>
      <c r="AW559" s="11" t="s">
        <v>2498</v>
      </c>
      <c r="AX559" s="11" t="s">
        <v>2587</v>
      </c>
      <c r="AY559" s="11" t="s">
        <v>3950</v>
      </c>
      <c r="AZ559" s="11"/>
      <c r="BA559" s="11"/>
      <c r="BB559" s="11"/>
      <c r="BC559" s="9">
        <v>27765</v>
      </c>
      <c r="BD559" s="11" t="s">
        <v>3939</v>
      </c>
      <c r="BE559" s="9">
        <v>5176</v>
      </c>
      <c r="BF559" s="9">
        <v>21</v>
      </c>
      <c r="BG559" s="11" t="s">
        <v>3429</v>
      </c>
    </row>
    <row r="560" spans="1:59">
      <c r="A560" s="9">
        <v>135848</v>
      </c>
      <c r="B560" s="11" t="s">
        <v>4136</v>
      </c>
      <c r="C560" s="11" t="s">
        <v>4399</v>
      </c>
      <c r="D560" s="11" t="s">
        <v>942</v>
      </c>
      <c r="E560" s="15">
        <v>60</v>
      </c>
      <c r="F560" s="11" t="s">
        <v>4235</v>
      </c>
      <c r="G560" s="9">
        <v>76.47</v>
      </c>
      <c r="H560" s="15">
        <f t="shared" si="17"/>
        <v>76.47</v>
      </c>
      <c r="I560" s="15">
        <f t="shared" si="18"/>
        <v>4588.2</v>
      </c>
      <c r="J560" s="15">
        <v>4588.2</v>
      </c>
      <c r="K560" s="15"/>
      <c r="L560" s="9"/>
      <c r="M560" s="9">
        <v>0</v>
      </c>
      <c r="N560" s="11" t="s">
        <v>3397</v>
      </c>
      <c r="O560" s="12">
        <v>46223</v>
      </c>
      <c r="P560" s="11" t="s">
        <v>3414</v>
      </c>
      <c r="Q560" s="11" t="s">
        <v>3952</v>
      </c>
      <c r="R560" s="11" t="s">
        <v>3952</v>
      </c>
      <c r="S560" s="11" t="s">
        <v>4212</v>
      </c>
      <c r="T560" s="9">
        <v>139080</v>
      </c>
      <c r="U560" s="9"/>
      <c r="V560" s="9"/>
      <c r="W560" s="11" t="s">
        <v>2464</v>
      </c>
      <c r="X560" s="11" t="s">
        <v>3108</v>
      </c>
      <c r="Y560" s="11" t="s">
        <v>3958</v>
      </c>
      <c r="Z560" s="11" t="s">
        <v>1983</v>
      </c>
      <c r="AA560" s="9">
        <v>0</v>
      </c>
      <c r="AB560" s="9">
        <v>19</v>
      </c>
      <c r="AC560" s="11"/>
      <c r="AD560" s="11" t="s">
        <v>2427</v>
      </c>
      <c r="AE560" s="11" t="s">
        <v>2462</v>
      </c>
      <c r="AF560" s="11" t="s">
        <v>2498</v>
      </c>
      <c r="AG560" s="11" t="s">
        <v>2587</v>
      </c>
      <c r="AH560" s="11" t="s">
        <v>2607</v>
      </c>
      <c r="AI560" s="11"/>
      <c r="AJ560" s="9">
        <v>60</v>
      </c>
      <c r="AK560" s="11" t="s">
        <v>1983</v>
      </c>
      <c r="AL560" s="11" t="s">
        <v>3107</v>
      </c>
      <c r="AM560" s="11"/>
      <c r="AN560" s="11" t="s">
        <v>3219</v>
      </c>
      <c r="AO560" s="11" t="s">
        <v>3219</v>
      </c>
      <c r="AP560" s="11"/>
      <c r="AQ560" s="12">
        <v>46223</v>
      </c>
      <c r="AR560" s="11" t="s">
        <v>3416</v>
      </c>
      <c r="AS560" s="11" t="s">
        <v>3741</v>
      </c>
      <c r="AT560" s="11" t="s">
        <v>3933</v>
      </c>
      <c r="AU560" s="11" t="s">
        <v>3934</v>
      </c>
      <c r="AV560" s="11" t="s">
        <v>3939</v>
      </c>
      <c r="AW560" s="11" t="s">
        <v>2498</v>
      </c>
      <c r="AX560" s="11" t="s">
        <v>2587</v>
      </c>
      <c r="AY560" s="11" t="s">
        <v>3950</v>
      </c>
      <c r="AZ560" s="11"/>
      <c r="BA560" s="11"/>
      <c r="BB560" s="11"/>
      <c r="BC560" s="9">
        <v>27763</v>
      </c>
      <c r="BD560" s="11" t="s">
        <v>3939</v>
      </c>
      <c r="BE560" s="9">
        <v>5176</v>
      </c>
      <c r="BF560" s="9">
        <v>19</v>
      </c>
      <c r="BG560" s="11" t="s">
        <v>3429</v>
      </c>
    </row>
    <row r="561" spans="1:59">
      <c r="A561" s="9">
        <v>135848</v>
      </c>
      <c r="B561" s="11" t="s">
        <v>4136</v>
      </c>
      <c r="C561" s="11" t="s">
        <v>4390</v>
      </c>
      <c r="D561" s="11" t="s">
        <v>933</v>
      </c>
      <c r="E561" s="15">
        <v>233</v>
      </c>
      <c r="F561" s="11" t="s">
        <v>4235</v>
      </c>
      <c r="G561" s="9">
        <v>187.06</v>
      </c>
      <c r="H561" s="15">
        <f t="shared" si="17"/>
        <v>187.06</v>
      </c>
      <c r="I561" s="15">
        <f t="shared" si="18"/>
        <v>43584.98</v>
      </c>
      <c r="J561" s="15">
        <v>43584.98</v>
      </c>
      <c r="K561" s="15"/>
      <c r="L561" s="9"/>
      <c r="M561" s="9">
        <v>0</v>
      </c>
      <c r="N561" s="11" t="s">
        <v>3397</v>
      </c>
      <c r="O561" s="12">
        <v>46223</v>
      </c>
      <c r="P561" s="11" t="s">
        <v>3414</v>
      </c>
      <c r="Q561" s="11" t="s">
        <v>3952</v>
      </c>
      <c r="R561" s="11" t="s">
        <v>3952</v>
      </c>
      <c r="S561" s="11" t="s">
        <v>4212</v>
      </c>
      <c r="T561" s="9">
        <v>139080</v>
      </c>
      <c r="U561" s="9"/>
      <c r="V561" s="9"/>
      <c r="W561" s="11" t="s">
        <v>2464</v>
      </c>
      <c r="X561" s="11" t="s">
        <v>3108</v>
      </c>
      <c r="Y561" s="11" t="s">
        <v>3958</v>
      </c>
      <c r="Z561" s="11" t="s">
        <v>1974</v>
      </c>
      <c r="AA561" s="9">
        <v>0</v>
      </c>
      <c r="AB561" s="9">
        <v>10</v>
      </c>
      <c r="AC561" s="11"/>
      <c r="AD561" s="11" t="s">
        <v>2427</v>
      </c>
      <c r="AE561" s="11" t="s">
        <v>2462</v>
      </c>
      <c r="AF561" s="11" t="s">
        <v>2498</v>
      </c>
      <c r="AG561" s="11" t="s">
        <v>2587</v>
      </c>
      <c r="AH561" s="11" t="s">
        <v>2607</v>
      </c>
      <c r="AI561" s="11"/>
      <c r="AJ561" s="9">
        <v>233</v>
      </c>
      <c r="AK561" s="11" t="s">
        <v>1974</v>
      </c>
      <c r="AL561" s="11" t="s">
        <v>3107</v>
      </c>
      <c r="AM561" s="11"/>
      <c r="AN561" s="11" t="s">
        <v>3219</v>
      </c>
      <c r="AO561" s="11" t="s">
        <v>3219</v>
      </c>
      <c r="AP561" s="11"/>
      <c r="AQ561" s="12">
        <v>46223</v>
      </c>
      <c r="AR561" s="11" t="s">
        <v>3416</v>
      </c>
      <c r="AS561" s="11" t="s">
        <v>3741</v>
      </c>
      <c r="AT561" s="11" t="s">
        <v>3933</v>
      </c>
      <c r="AU561" s="11" t="s">
        <v>3934</v>
      </c>
      <c r="AV561" s="11" t="s">
        <v>3939</v>
      </c>
      <c r="AW561" s="11" t="s">
        <v>2498</v>
      </c>
      <c r="AX561" s="11" t="s">
        <v>2587</v>
      </c>
      <c r="AY561" s="11" t="s">
        <v>3950</v>
      </c>
      <c r="AZ561" s="11"/>
      <c r="BA561" s="11"/>
      <c r="BB561" s="11"/>
      <c r="BC561" s="9">
        <v>27754</v>
      </c>
      <c r="BD561" s="11" t="s">
        <v>3939</v>
      </c>
      <c r="BE561" s="9">
        <v>5176</v>
      </c>
      <c r="BF561" s="9">
        <v>10</v>
      </c>
      <c r="BG561" s="11" t="s">
        <v>3429</v>
      </c>
    </row>
    <row r="562" spans="1:59">
      <c r="A562" s="9">
        <v>135848</v>
      </c>
      <c r="B562" s="11" t="s">
        <v>4136</v>
      </c>
      <c r="C562" s="11" t="s">
        <v>4389</v>
      </c>
      <c r="D562" s="11" t="s">
        <v>932</v>
      </c>
      <c r="E562" s="15">
        <v>5</v>
      </c>
      <c r="F562" s="11" t="s">
        <v>4235</v>
      </c>
      <c r="G562" s="9">
        <v>225.88</v>
      </c>
      <c r="H562" s="15">
        <f t="shared" si="17"/>
        <v>225.88</v>
      </c>
      <c r="I562" s="15">
        <f t="shared" si="18"/>
        <v>1129.4000000000001</v>
      </c>
      <c r="J562" s="15">
        <v>1129.4000000000001</v>
      </c>
      <c r="K562" s="15"/>
      <c r="L562" s="9"/>
      <c r="M562" s="9">
        <v>0</v>
      </c>
      <c r="N562" s="11" t="s">
        <v>3397</v>
      </c>
      <c r="O562" s="12">
        <v>46223</v>
      </c>
      <c r="P562" s="11" t="s">
        <v>3414</v>
      </c>
      <c r="Q562" s="11" t="s">
        <v>3952</v>
      </c>
      <c r="R562" s="11" t="s">
        <v>3952</v>
      </c>
      <c r="S562" s="11" t="s">
        <v>4212</v>
      </c>
      <c r="T562" s="9">
        <v>139080</v>
      </c>
      <c r="U562" s="9"/>
      <c r="V562" s="9"/>
      <c r="W562" s="11" t="s">
        <v>2464</v>
      </c>
      <c r="X562" s="11" t="s">
        <v>3108</v>
      </c>
      <c r="Y562" s="11" t="s">
        <v>3958</v>
      </c>
      <c r="Z562" s="11" t="s">
        <v>1973</v>
      </c>
      <c r="AA562" s="9">
        <v>0</v>
      </c>
      <c r="AB562" s="9">
        <v>9</v>
      </c>
      <c r="AC562" s="11"/>
      <c r="AD562" s="11" t="s">
        <v>2427</v>
      </c>
      <c r="AE562" s="11" t="s">
        <v>2462</v>
      </c>
      <c r="AF562" s="11" t="s">
        <v>2498</v>
      </c>
      <c r="AG562" s="11" t="s">
        <v>2587</v>
      </c>
      <c r="AH562" s="11" t="s">
        <v>2607</v>
      </c>
      <c r="AI562" s="11"/>
      <c r="AJ562" s="9">
        <v>5</v>
      </c>
      <c r="AK562" s="11" t="s">
        <v>1973</v>
      </c>
      <c r="AL562" s="11" t="s">
        <v>3107</v>
      </c>
      <c r="AM562" s="11"/>
      <c r="AN562" s="11" t="s">
        <v>3219</v>
      </c>
      <c r="AO562" s="11" t="s">
        <v>3219</v>
      </c>
      <c r="AP562" s="11"/>
      <c r="AQ562" s="12">
        <v>46223</v>
      </c>
      <c r="AR562" s="11" t="s">
        <v>3416</v>
      </c>
      <c r="AS562" s="11" t="s">
        <v>3741</v>
      </c>
      <c r="AT562" s="11" t="s">
        <v>3933</v>
      </c>
      <c r="AU562" s="11" t="s">
        <v>3934</v>
      </c>
      <c r="AV562" s="11" t="s">
        <v>3939</v>
      </c>
      <c r="AW562" s="11" t="s">
        <v>2498</v>
      </c>
      <c r="AX562" s="11" t="s">
        <v>2587</v>
      </c>
      <c r="AY562" s="11" t="s">
        <v>3950</v>
      </c>
      <c r="AZ562" s="11"/>
      <c r="BA562" s="11"/>
      <c r="BB562" s="11"/>
      <c r="BC562" s="9">
        <v>27753</v>
      </c>
      <c r="BD562" s="11" t="s">
        <v>3939</v>
      </c>
      <c r="BE562" s="9">
        <v>5176</v>
      </c>
      <c r="BF562" s="9">
        <v>9</v>
      </c>
      <c r="BG562" s="11" t="s">
        <v>3429</v>
      </c>
    </row>
    <row r="563" spans="1:59">
      <c r="A563" s="9">
        <v>135848</v>
      </c>
      <c r="B563" s="11" t="s">
        <v>4136</v>
      </c>
      <c r="C563" s="11" t="s">
        <v>4402</v>
      </c>
      <c r="D563" s="11" t="s">
        <v>945</v>
      </c>
      <c r="E563" s="15">
        <v>10</v>
      </c>
      <c r="F563" s="11" t="s">
        <v>4235</v>
      </c>
      <c r="G563" s="9">
        <v>252.94</v>
      </c>
      <c r="H563" s="15">
        <f t="shared" si="17"/>
        <v>252.94</v>
      </c>
      <c r="I563" s="15">
        <f t="shared" si="18"/>
        <v>2529.4</v>
      </c>
      <c r="J563" s="15">
        <v>2529.4</v>
      </c>
      <c r="K563" s="15"/>
      <c r="L563" s="9"/>
      <c r="M563" s="9">
        <v>0</v>
      </c>
      <c r="N563" s="11" t="s">
        <v>3397</v>
      </c>
      <c r="O563" s="12">
        <v>46223</v>
      </c>
      <c r="P563" s="11" t="s">
        <v>3414</v>
      </c>
      <c r="Q563" s="11" t="s">
        <v>3952</v>
      </c>
      <c r="R563" s="11" t="s">
        <v>3952</v>
      </c>
      <c r="S563" s="11" t="s">
        <v>4212</v>
      </c>
      <c r="T563" s="9">
        <v>139080</v>
      </c>
      <c r="U563" s="9"/>
      <c r="V563" s="9"/>
      <c r="W563" s="11" t="s">
        <v>2464</v>
      </c>
      <c r="X563" s="11" t="s">
        <v>3108</v>
      </c>
      <c r="Y563" s="11" t="s">
        <v>3958</v>
      </c>
      <c r="Z563" s="11" t="s">
        <v>1987</v>
      </c>
      <c r="AA563" s="9">
        <v>0</v>
      </c>
      <c r="AB563" s="9">
        <v>109</v>
      </c>
      <c r="AC563" s="11"/>
      <c r="AD563" s="11" t="s">
        <v>2427</v>
      </c>
      <c r="AE563" s="11" t="s">
        <v>2462</v>
      </c>
      <c r="AF563" s="11" t="s">
        <v>2498</v>
      </c>
      <c r="AG563" s="11" t="s">
        <v>2587</v>
      </c>
      <c r="AH563" s="11" t="s">
        <v>2607</v>
      </c>
      <c r="AI563" s="11"/>
      <c r="AJ563" s="9">
        <v>10</v>
      </c>
      <c r="AK563" s="11" t="s">
        <v>1987</v>
      </c>
      <c r="AL563" s="11" t="s">
        <v>3107</v>
      </c>
      <c r="AM563" s="11"/>
      <c r="AN563" s="11" t="s">
        <v>3219</v>
      </c>
      <c r="AO563" s="11" t="s">
        <v>3219</v>
      </c>
      <c r="AP563" s="11"/>
      <c r="AQ563" s="12">
        <v>46223</v>
      </c>
      <c r="AR563" s="11" t="s">
        <v>3416</v>
      </c>
      <c r="AS563" s="11" t="s">
        <v>3741</v>
      </c>
      <c r="AT563" s="11" t="s">
        <v>3933</v>
      </c>
      <c r="AU563" s="11" t="s">
        <v>3934</v>
      </c>
      <c r="AV563" s="11" t="s">
        <v>3939</v>
      </c>
      <c r="AW563" s="11" t="s">
        <v>2498</v>
      </c>
      <c r="AX563" s="11" t="s">
        <v>2587</v>
      </c>
      <c r="AY563" s="11" t="s">
        <v>3950</v>
      </c>
      <c r="AZ563" s="11"/>
      <c r="BA563" s="11"/>
      <c r="BB563" s="11"/>
      <c r="BC563" s="9">
        <v>27766</v>
      </c>
      <c r="BD563" s="11" t="s">
        <v>3939</v>
      </c>
      <c r="BE563" s="9">
        <v>5176</v>
      </c>
      <c r="BF563" s="9">
        <v>23</v>
      </c>
      <c r="BG563" s="11" t="s">
        <v>3429</v>
      </c>
    </row>
    <row r="564" spans="1:59">
      <c r="A564" s="9">
        <v>135848</v>
      </c>
      <c r="B564" s="11" t="s">
        <v>4136</v>
      </c>
      <c r="C564" s="11" t="s">
        <v>4392</v>
      </c>
      <c r="D564" s="11" t="s">
        <v>935</v>
      </c>
      <c r="E564" s="15">
        <v>17</v>
      </c>
      <c r="F564" s="11" t="s">
        <v>4235</v>
      </c>
      <c r="G564" s="9">
        <v>394.12</v>
      </c>
      <c r="H564" s="15">
        <f t="shared" si="17"/>
        <v>394.12</v>
      </c>
      <c r="I564" s="15">
        <f t="shared" si="18"/>
        <v>6700.04</v>
      </c>
      <c r="J564" s="15">
        <v>6700.04</v>
      </c>
      <c r="K564" s="15"/>
      <c r="L564" s="9"/>
      <c r="M564" s="9">
        <v>0</v>
      </c>
      <c r="N564" s="11" t="s">
        <v>3397</v>
      </c>
      <c r="O564" s="12">
        <v>46223</v>
      </c>
      <c r="P564" s="11" t="s">
        <v>3414</v>
      </c>
      <c r="Q564" s="11" t="s">
        <v>3952</v>
      </c>
      <c r="R564" s="11" t="s">
        <v>3952</v>
      </c>
      <c r="S564" s="11" t="s">
        <v>4212</v>
      </c>
      <c r="T564" s="9">
        <v>139080</v>
      </c>
      <c r="U564" s="9"/>
      <c r="V564" s="9"/>
      <c r="W564" s="11" t="s">
        <v>2464</v>
      </c>
      <c r="X564" s="11" t="s">
        <v>3108</v>
      </c>
      <c r="Y564" s="11" t="s">
        <v>3958</v>
      </c>
      <c r="Z564" s="11" t="s">
        <v>1976</v>
      </c>
      <c r="AA564" s="9">
        <v>0</v>
      </c>
      <c r="AB564" s="9">
        <v>12</v>
      </c>
      <c r="AC564" s="11"/>
      <c r="AD564" s="11" t="s">
        <v>2427</v>
      </c>
      <c r="AE564" s="11" t="s">
        <v>2462</v>
      </c>
      <c r="AF564" s="11" t="s">
        <v>2498</v>
      </c>
      <c r="AG564" s="11" t="s">
        <v>2587</v>
      </c>
      <c r="AH564" s="11" t="s">
        <v>2607</v>
      </c>
      <c r="AI564" s="11"/>
      <c r="AJ564" s="9">
        <v>17</v>
      </c>
      <c r="AK564" s="11" t="s">
        <v>1976</v>
      </c>
      <c r="AL564" s="11" t="s">
        <v>3107</v>
      </c>
      <c r="AM564" s="11"/>
      <c r="AN564" s="11" t="s">
        <v>3219</v>
      </c>
      <c r="AO564" s="11" t="s">
        <v>3219</v>
      </c>
      <c r="AP564" s="11"/>
      <c r="AQ564" s="12">
        <v>46223</v>
      </c>
      <c r="AR564" s="11" t="s">
        <v>3416</v>
      </c>
      <c r="AS564" s="11" t="s">
        <v>3741</v>
      </c>
      <c r="AT564" s="11" t="s">
        <v>3933</v>
      </c>
      <c r="AU564" s="11" t="s">
        <v>3934</v>
      </c>
      <c r="AV564" s="11" t="s">
        <v>3939</v>
      </c>
      <c r="AW564" s="11" t="s">
        <v>2498</v>
      </c>
      <c r="AX564" s="11" t="s">
        <v>2587</v>
      </c>
      <c r="AY564" s="11" t="s">
        <v>3950</v>
      </c>
      <c r="AZ564" s="11"/>
      <c r="BA564" s="11"/>
      <c r="BB564" s="11"/>
      <c r="BC564" s="9">
        <v>27756</v>
      </c>
      <c r="BD564" s="11" t="s">
        <v>3939</v>
      </c>
      <c r="BE564" s="9">
        <v>5176</v>
      </c>
      <c r="BF564" s="9">
        <v>12</v>
      </c>
      <c r="BG564" s="11" t="s">
        <v>3429</v>
      </c>
    </row>
    <row r="565" spans="1:59">
      <c r="A565" s="9">
        <v>135848</v>
      </c>
      <c r="B565" s="11" t="s">
        <v>4136</v>
      </c>
      <c r="C565" s="11" t="s">
        <v>4403</v>
      </c>
      <c r="D565" s="11" t="s">
        <v>946</v>
      </c>
      <c r="E565" s="15">
        <v>5</v>
      </c>
      <c r="F565" s="11" t="s">
        <v>4235</v>
      </c>
      <c r="G565" s="9">
        <v>558.82000000000005</v>
      </c>
      <c r="H565" s="15">
        <f t="shared" si="17"/>
        <v>558.82000000000005</v>
      </c>
      <c r="I565" s="15">
        <f t="shared" si="18"/>
        <v>2794.1000000000004</v>
      </c>
      <c r="J565" s="15">
        <v>2794.1000000000004</v>
      </c>
      <c r="K565" s="15"/>
      <c r="L565" s="9"/>
      <c r="M565" s="9">
        <v>0</v>
      </c>
      <c r="N565" s="11" t="s">
        <v>3397</v>
      </c>
      <c r="O565" s="12">
        <v>46223</v>
      </c>
      <c r="P565" s="11" t="s">
        <v>3414</v>
      </c>
      <c r="Q565" s="11" t="s">
        <v>3952</v>
      </c>
      <c r="R565" s="11" t="s">
        <v>3952</v>
      </c>
      <c r="S565" s="11" t="s">
        <v>4212</v>
      </c>
      <c r="T565" s="9">
        <v>139080</v>
      </c>
      <c r="U565" s="9"/>
      <c r="V565" s="9"/>
      <c r="W565" s="11" t="s">
        <v>2464</v>
      </c>
      <c r="X565" s="11" t="s">
        <v>3108</v>
      </c>
      <c r="Y565" s="11" t="s">
        <v>3958</v>
      </c>
      <c r="Z565" s="11" t="s">
        <v>1988</v>
      </c>
      <c r="AA565" s="9">
        <v>0</v>
      </c>
      <c r="AB565" s="9">
        <v>110</v>
      </c>
      <c r="AC565" s="11"/>
      <c r="AD565" s="11" t="s">
        <v>2427</v>
      </c>
      <c r="AE565" s="11" t="s">
        <v>2462</v>
      </c>
      <c r="AF565" s="11" t="s">
        <v>2498</v>
      </c>
      <c r="AG565" s="11" t="s">
        <v>2587</v>
      </c>
      <c r="AH565" s="11" t="s">
        <v>2607</v>
      </c>
      <c r="AI565" s="11"/>
      <c r="AJ565" s="9">
        <v>5</v>
      </c>
      <c r="AK565" s="11" t="s">
        <v>1988</v>
      </c>
      <c r="AL565" s="11" t="s">
        <v>3107</v>
      </c>
      <c r="AM565" s="11"/>
      <c r="AN565" s="11" t="s">
        <v>3219</v>
      </c>
      <c r="AO565" s="11" t="s">
        <v>3219</v>
      </c>
      <c r="AP565" s="11"/>
      <c r="AQ565" s="12">
        <v>46223</v>
      </c>
      <c r="AR565" s="11" t="s">
        <v>3416</v>
      </c>
      <c r="AS565" s="11" t="s">
        <v>3741</v>
      </c>
      <c r="AT565" s="11" t="s">
        <v>3933</v>
      </c>
      <c r="AU565" s="11" t="s">
        <v>3934</v>
      </c>
      <c r="AV565" s="11" t="s">
        <v>3939</v>
      </c>
      <c r="AW565" s="11" t="s">
        <v>2498</v>
      </c>
      <c r="AX565" s="11" t="s">
        <v>2587</v>
      </c>
      <c r="AY565" s="11" t="s">
        <v>3950</v>
      </c>
      <c r="AZ565" s="11"/>
      <c r="BA565" s="11"/>
      <c r="BB565" s="11"/>
      <c r="BC565" s="9">
        <v>27767</v>
      </c>
      <c r="BD565" s="11" t="s">
        <v>3939</v>
      </c>
      <c r="BE565" s="9">
        <v>5176</v>
      </c>
      <c r="BF565" s="9">
        <v>24</v>
      </c>
      <c r="BG565" s="11" t="s">
        <v>3429</v>
      </c>
    </row>
    <row r="566" spans="1:59">
      <c r="A566" s="9">
        <v>135848</v>
      </c>
      <c r="B566" s="11" t="s">
        <v>4136</v>
      </c>
      <c r="C566" s="11" t="s">
        <v>4391</v>
      </c>
      <c r="D566" s="11" t="s">
        <v>934</v>
      </c>
      <c r="E566" s="15">
        <v>65</v>
      </c>
      <c r="F566" s="11" t="s">
        <v>4235</v>
      </c>
      <c r="G566" s="9">
        <v>917.65</v>
      </c>
      <c r="H566" s="15">
        <f t="shared" si="17"/>
        <v>917.65</v>
      </c>
      <c r="I566" s="15">
        <f t="shared" si="18"/>
        <v>59647.25</v>
      </c>
      <c r="J566" s="15">
        <v>59647.25</v>
      </c>
      <c r="K566" s="15"/>
      <c r="L566" s="9"/>
      <c r="M566" s="9">
        <v>0</v>
      </c>
      <c r="N566" s="11" t="s">
        <v>3397</v>
      </c>
      <c r="O566" s="12">
        <v>46223</v>
      </c>
      <c r="P566" s="11" t="s">
        <v>3414</v>
      </c>
      <c r="Q566" s="11" t="s">
        <v>3952</v>
      </c>
      <c r="R566" s="11" t="s">
        <v>3952</v>
      </c>
      <c r="S566" s="11" t="s">
        <v>4212</v>
      </c>
      <c r="T566" s="9">
        <v>139080</v>
      </c>
      <c r="U566" s="9"/>
      <c r="V566" s="9"/>
      <c r="W566" s="11" t="s">
        <v>2464</v>
      </c>
      <c r="X566" s="11" t="s">
        <v>3108</v>
      </c>
      <c r="Y566" s="11" t="s">
        <v>3958</v>
      </c>
      <c r="Z566" s="11" t="s">
        <v>1975</v>
      </c>
      <c r="AA566" s="9">
        <v>0</v>
      </c>
      <c r="AB566" s="9">
        <v>11</v>
      </c>
      <c r="AC566" s="11"/>
      <c r="AD566" s="11" t="s">
        <v>2427</v>
      </c>
      <c r="AE566" s="11" t="s">
        <v>2462</v>
      </c>
      <c r="AF566" s="11" t="s">
        <v>2498</v>
      </c>
      <c r="AG566" s="11" t="s">
        <v>2587</v>
      </c>
      <c r="AH566" s="11" t="s">
        <v>2607</v>
      </c>
      <c r="AI566" s="11"/>
      <c r="AJ566" s="9">
        <v>65</v>
      </c>
      <c r="AK566" s="11" t="s">
        <v>1975</v>
      </c>
      <c r="AL566" s="11" t="s">
        <v>3107</v>
      </c>
      <c r="AM566" s="11"/>
      <c r="AN566" s="11" t="s">
        <v>3219</v>
      </c>
      <c r="AO566" s="11" t="s">
        <v>3219</v>
      </c>
      <c r="AP566" s="11"/>
      <c r="AQ566" s="12">
        <v>46223</v>
      </c>
      <c r="AR566" s="11" t="s">
        <v>3416</v>
      </c>
      <c r="AS566" s="11" t="s">
        <v>3741</v>
      </c>
      <c r="AT566" s="11" t="s">
        <v>3933</v>
      </c>
      <c r="AU566" s="11" t="s">
        <v>3934</v>
      </c>
      <c r="AV566" s="11" t="s">
        <v>3939</v>
      </c>
      <c r="AW566" s="11" t="s">
        <v>2498</v>
      </c>
      <c r="AX566" s="11" t="s">
        <v>2587</v>
      </c>
      <c r="AY566" s="11" t="s">
        <v>3950</v>
      </c>
      <c r="AZ566" s="11"/>
      <c r="BA566" s="11"/>
      <c r="BB566" s="11"/>
      <c r="BC566" s="9">
        <v>27755</v>
      </c>
      <c r="BD566" s="11" t="s">
        <v>3939</v>
      </c>
      <c r="BE566" s="9">
        <v>5176</v>
      </c>
      <c r="BF566" s="9">
        <v>11</v>
      </c>
      <c r="BG566" s="11" t="s">
        <v>3429</v>
      </c>
    </row>
    <row r="567" spans="1:59">
      <c r="A567" s="9">
        <v>135848</v>
      </c>
      <c r="B567" s="11" t="s">
        <v>4136</v>
      </c>
      <c r="C567" s="11" t="s">
        <v>4405</v>
      </c>
      <c r="D567" s="11" t="s">
        <v>948</v>
      </c>
      <c r="E567" s="15">
        <v>2</v>
      </c>
      <c r="F567" s="11" t="s">
        <v>4235</v>
      </c>
      <c r="G567" s="9">
        <v>1117.6500000000001</v>
      </c>
      <c r="H567" s="15">
        <f t="shared" si="17"/>
        <v>1117.6500000000001</v>
      </c>
      <c r="I567" s="15">
        <f t="shared" si="18"/>
        <v>2235.3000000000002</v>
      </c>
      <c r="J567" s="15">
        <v>2235.3000000000002</v>
      </c>
      <c r="K567" s="15"/>
      <c r="L567" s="9"/>
      <c r="M567" s="9">
        <v>0</v>
      </c>
      <c r="N567" s="11" t="s">
        <v>3397</v>
      </c>
      <c r="O567" s="12">
        <v>46223</v>
      </c>
      <c r="P567" s="11" t="s">
        <v>3414</v>
      </c>
      <c r="Q567" s="11" t="s">
        <v>3952</v>
      </c>
      <c r="R567" s="11" t="s">
        <v>3952</v>
      </c>
      <c r="S567" s="11" t="s">
        <v>4212</v>
      </c>
      <c r="T567" s="9">
        <v>139080</v>
      </c>
      <c r="U567" s="9"/>
      <c r="V567" s="9"/>
      <c r="W567" s="11" t="s">
        <v>2464</v>
      </c>
      <c r="X567" s="11" t="s">
        <v>3108</v>
      </c>
      <c r="Y567" s="11" t="s">
        <v>3958</v>
      </c>
      <c r="Z567" s="11" t="s">
        <v>1990</v>
      </c>
      <c r="AA567" s="9">
        <v>0</v>
      </c>
      <c r="AB567" s="9">
        <v>112</v>
      </c>
      <c r="AC567" s="11"/>
      <c r="AD567" s="11" t="s">
        <v>2427</v>
      </c>
      <c r="AE567" s="11" t="s">
        <v>2462</v>
      </c>
      <c r="AF567" s="11" t="s">
        <v>2498</v>
      </c>
      <c r="AG567" s="11" t="s">
        <v>2587</v>
      </c>
      <c r="AH567" s="11" t="s">
        <v>2607</v>
      </c>
      <c r="AI567" s="11"/>
      <c r="AJ567" s="9">
        <v>2</v>
      </c>
      <c r="AK567" s="11" t="s">
        <v>1990</v>
      </c>
      <c r="AL567" s="11" t="s">
        <v>3107</v>
      </c>
      <c r="AM567" s="11"/>
      <c r="AN567" s="11" t="s">
        <v>3219</v>
      </c>
      <c r="AO567" s="11" t="s">
        <v>3219</v>
      </c>
      <c r="AP567" s="11"/>
      <c r="AQ567" s="12">
        <v>46223</v>
      </c>
      <c r="AR567" s="11" t="s">
        <v>3416</v>
      </c>
      <c r="AS567" s="11" t="s">
        <v>3741</v>
      </c>
      <c r="AT567" s="11" t="s">
        <v>3933</v>
      </c>
      <c r="AU567" s="11" t="s">
        <v>3934</v>
      </c>
      <c r="AV567" s="11" t="s">
        <v>3939</v>
      </c>
      <c r="AW567" s="11" t="s">
        <v>2498</v>
      </c>
      <c r="AX567" s="11" t="s">
        <v>2587</v>
      </c>
      <c r="AY567" s="11" t="s">
        <v>3950</v>
      </c>
      <c r="AZ567" s="11"/>
      <c r="BA567" s="11"/>
      <c r="BB567" s="11"/>
      <c r="BC567" s="9">
        <v>27769</v>
      </c>
      <c r="BD567" s="11" t="s">
        <v>3939</v>
      </c>
      <c r="BE567" s="9">
        <v>5176</v>
      </c>
      <c r="BF567" s="9">
        <v>26</v>
      </c>
      <c r="BG567" s="11" t="s">
        <v>3429</v>
      </c>
    </row>
    <row r="568" spans="1:59">
      <c r="A568" s="9">
        <v>135848</v>
      </c>
      <c r="B568" s="11" t="s">
        <v>4136</v>
      </c>
      <c r="C568" s="11" t="s">
        <v>4388</v>
      </c>
      <c r="D568" s="11" t="s">
        <v>931</v>
      </c>
      <c r="E568" s="15">
        <v>2</v>
      </c>
      <c r="F568" s="11" t="s">
        <v>4235</v>
      </c>
      <c r="G568" s="9">
        <v>4705.88</v>
      </c>
      <c r="H568" s="15">
        <f t="shared" si="17"/>
        <v>4705.88</v>
      </c>
      <c r="I568" s="15">
        <f t="shared" si="18"/>
        <v>9411.76</v>
      </c>
      <c r="J568" s="15">
        <v>9411.76</v>
      </c>
      <c r="K568" s="15"/>
      <c r="L568" s="9"/>
      <c r="M568" s="9">
        <v>0</v>
      </c>
      <c r="N568" s="11" t="s">
        <v>3397</v>
      </c>
      <c r="O568" s="12">
        <v>46223</v>
      </c>
      <c r="P568" s="11" t="s">
        <v>3414</v>
      </c>
      <c r="Q568" s="11" t="s">
        <v>3952</v>
      </c>
      <c r="R568" s="11" t="s">
        <v>3952</v>
      </c>
      <c r="S568" s="11" t="s">
        <v>4212</v>
      </c>
      <c r="T568" s="9">
        <v>139080</v>
      </c>
      <c r="U568" s="9"/>
      <c r="V568" s="9"/>
      <c r="W568" s="11" t="s">
        <v>2464</v>
      </c>
      <c r="X568" s="11" t="s">
        <v>3108</v>
      </c>
      <c r="Y568" s="11" t="s">
        <v>3958</v>
      </c>
      <c r="Z568" s="11" t="s">
        <v>1972</v>
      </c>
      <c r="AA568" s="9">
        <v>0</v>
      </c>
      <c r="AB568" s="9">
        <v>8</v>
      </c>
      <c r="AC568" s="11"/>
      <c r="AD568" s="11" t="s">
        <v>2427</v>
      </c>
      <c r="AE568" s="11" t="s">
        <v>2462</v>
      </c>
      <c r="AF568" s="11" t="s">
        <v>2498</v>
      </c>
      <c r="AG568" s="11" t="s">
        <v>2587</v>
      </c>
      <c r="AH568" s="11" t="s">
        <v>2607</v>
      </c>
      <c r="AI568" s="11"/>
      <c r="AJ568" s="9">
        <v>2</v>
      </c>
      <c r="AK568" s="11" t="s">
        <v>1972</v>
      </c>
      <c r="AL568" s="11" t="s">
        <v>3107</v>
      </c>
      <c r="AM568" s="11"/>
      <c r="AN568" s="11" t="s">
        <v>3219</v>
      </c>
      <c r="AO568" s="11" t="s">
        <v>3219</v>
      </c>
      <c r="AP568" s="11"/>
      <c r="AQ568" s="12">
        <v>46223</v>
      </c>
      <c r="AR568" s="11" t="s">
        <v>3416</v>
      </c>
      <c r="AS568" s="11" t="s">
        <v>3741</v>
      </c>
      <c r="AT568" s="11" t="s">
        <v>3933</v>
      </c>
      <c r="AU568" s="11" t="s">
        <v>3934</v>
      </c>
      <c r="AV568" s="11" t="s">
        <v>3939</v>
      </c>
      <c r="AW568" s="11" t="s">
        <v>2498</v>
      </c>
      <c r="AX568" s="11" t="s">
        <v>2587</v>
      </c>
      <c r="AY568" s="11" t="s">
        <v>3950</v>
      </c>
      <c r="AZ568" s="11"/>
      <c r="BA568" s="11"/>
      <c r="BB568" s="11"/>
      <c r="BC568" s="9">
        <v>27752</v>
      </c>
      <c r="BD568" s="11" t="s">
        <v>3939</v>
      </c>
      <c r="BE568" s="9">
        <v>5176</v>
      </c>
      <c r="BF568" s="9">
        <v>8</v>
      </c>
      <c r="BG568" s="11" t="s">
        <v>3429</v>
      </c>
    </row>
    <row r="569" spans="1:59">
      <c r="A569" s="9">
        <v>135847</v>
      </c>
      <c r="B569" s="11" t="s">
        <v>4135</v>
      </c>
      <c r="C569" s="11" t="s">
        <v>4272</v>
      </c>
      <c r="D569" s="11" t="s">
        <v>923</v>
      </c>
      <c r="E569" s="15">
        <v>38</v>
      </c>
      <c r="F569" s="11" t="s">
        <v>4235</v>
      </c>
      <c r="G569" s="9">
        <v>300000</v>
      </c>
      <c r="H569" s="15">
        <f t="shared" si="17"/>
        <v>65.217391304347828</v>
      </c>
      <c r="I569" s="15">
        <f t="shared" si="18"/>
        <v>2478.2608695652175</v>
      </c>
      <c r="J569" s="15">
        <v>2478.2608695652175</v>
      </c>
      <c r="K569" s="15"/>
      <c r="L569" s="9"/>
      <c r="M569" s="9">
        <v>0</v>
      </c>
      <c r="N569" s="11" t="s">
        <v>3396</v>
      </c>
      <c r="O569" s="12">
        <v>46220</v>
      </c>
      <c r="P569" s="11" t="s">
        <v>3412</v>
      </c>
      <c r="Q569" s="11" t="s">
        <v>3952</v>
      </c>
      <c r="R569" s="11" t="s">
        <v>3952</v>
      </c>
      <c r="S569" s="11" t="s">
        <v>4215</v>
      </c>
      <c r="T569" s="9">
        <v>139074</v>
      </c>
      <c r="U569" s="9"/>
      <c r="V569" s="9"/>
      <c r="W569" s="11" t="s">
        <v>2464</v>
      </c>
      <c r="X569" s="11" t="s">
        <v>3108</v>
      </c>
      <c r="Y569" s="11" t="s">
        <v>3958</v>
      </c>
      <c r="Z569" s="11" t="s">
        <v>1646</v>
      </c>
      <c r="AA569" s="9">
        <v>0</v>
      </c>
      <c r="AB569" s="9">
        <v>1</v>
      </c>
      <c r="AC569" s="11"/>
      <c r="AD569" s="11" t="s">
        <v>2417</v>
      </c>
      <c r="AE569" s="11" t="s">
        <v>2462</v>
      </c>
      <c r="AF569" s="11" t="s">
        <v>2492</v>
      </c>
      <c r="AG569" s="11" t="s">
        <v>2599</v>
      </c>
      <c r="AH569" s="11" t="s">
        <v>2607</v>
      </c>
      <c r="AI569" s="11"/>
      <c r="AJ569" s="9">
        <v>38</v>
      </c>
      <c r="AK569" s="11" t="s">
        <v>1646</v>
      </c>
      <c r="AL569" s="11" t="s">
        <v>3107</v>
      </c>
      <c r="AM569" s="11"/>
      <c r="AN569" s="11" t="s">
        <v>1646</v>
      </c>
      <c r="AO569" s="11" t="s">
        <v>1646</v>
      </c>
      <c r="AP569" s="11" t="s">
        <v>3400</v>
      </c>
      <c r="AQ569" s="12">
        <v>46220</v>
      </c>
      <c r="AR569" s="11" t="s">
        <v>3416</v>
      </c>
      <c r="AS569" s="11" t="s">
        <v>3737</v>
      </c>
      <c r="AT569" s="11" t="s">
        <v>3933</v>
      </c>
      <c r="AU569" s="11" t="s">
        <v>3933</v>
      </c>
      <c r="AV569" s="11" t="s">
        <v>3943</v>
      </c>
      <c r="AW569" s="11" t="s">
        <v>2492</v>
      </c>
      <c r="AX569" s="11" t="s">
        <v>2599</v>
      </c>
      <c r="AY569" s="11" t="s">
        <v>3948</v>
      </c>
      <c r="AZ569" s="11"/>
      <c r="BA569" s="11"/>
      <c r="BB569" s="11"/>
      <c r="BC569" s="9">
        <v>4276</v>
      </c>
      <c r="BD569" s="11" t="s">
        <v>3943</v>
      </c>
      <c r="BE569" s="9">
        <v>7188</v>
      </c>
      <c r="BF569" s="9">
        <v>1</v>
      </c>
      <c r="BG569" s="11" t="s">
        <v>3412</v>
      </c>
    </row>
    <row r="570" spans="1:59">
      <c r="A570" s="9">
        <v>135846</v>
      </c>
      <c r="B570" s="11" t="s">
        <v>4134</v>
      </c>
      <c r="C570" s="11" t="s">
        <v>4380</v>
      </c>
      <c r="D570" s="11" t="s">
        <v>922</v>
      </c>
      <c r="E570" s="15">
        <v>60</v>
      </c>
      <c r="F570" s="11" t="s">
        <v>4237</v>
      </c>
      <c r="G570" s="9">
        <v>104166.67009</v>
      </c>
      <c r="H570" s="15">
        <f t="shared" si="17"/>
        <v>22.644928280434783</v>
      </c>
      <c r="I570" s="15">
        <f t="shared" si="18"/>
        <v>1358.695696826087</v>
      </c>
      <c r="J570" s="15">
        <v>1358.695696826087</v>
      </c>
      <c r="K570" s="15"/>
      <c r="L570" s="9"/>
      <c r="M570" s="9">
        <v>7</v>
      </c>
      <c r="N570" s="11" t="s">
        <v>3396</v>
      </c>
      <c r="O570" s="12">
        <v>46220</v>
      </c>
      <c r="P570" s="11" t="s">
        <v>3412</v>
      </c>
      <c r="Q570" s="11" t="s">
        <v>3952</v>
      </c>
      <c r="R570" s="11" t="s">
        <v>3952</v>
      </c>
      <c r="S570" s="11" t="s">
        <v>4222</v>
      </c>
      <c r="T570" s="9">
        <v>138753</v>
      </c>
      <c r="U570" s="9"/>
      <c r="V570" s="9"/>
      <c r="W570" s="11" t="s">
        <v>1233</v>
      </c>
      <c r="X570" s="11" t="s">
        <v>3110</v>
      </c>
      <c r="Y570" s="11" t="s">
        <v>3960</v>
      </c>
      <c r="Z570" s="11" t="s">
        <v>1964</v>
      </c>
      <c r="AA570" s="9">
        <v>20</v>
      </c>
      <c r="AB570" s="9">
        <v>1</v>
      </c>
      <c r="AC570" s="11"/>
      <c r="AD570" s="11" t="s">
        <v>2430</v>
      </c>
      <c r="AE570" s="11" t="s">
        <v>2462</v>
      </c>
      <c r="AF570" s="11" t="s">
        <v>2535</v>
      </c>
      <c r="AG570" s="11" t="s">
        <v>1233</v>
      </c>
      <c r="AH570" s="11" t="s">
        <v>2607</v>
      </c>
      <c r="AI570" s="11"/>
      <c r="AJ570" s="9">
        <v>60</v>
      </c>
      <c r="AK570" s="11" t="s">
        <v>2898</v>
      </c>
      <c r="AL570" s="11" t="s">
        <v>3107</v>
      </c>
      <c r="AM570" s="11"/>
      <c r="AN570" s="11" t="s">
        <v>2898</v>
      </c>
      <c r="AO570" s="11" t="s">
        <v>1964</v>
      </c>
      <c r="AP570" s="11"/>
      <c r="AQ570" s="12">
        <v>46220</v>
      </c>
      <c r="AR570" s="11" t="s">
        <v>3416</v>
      </c>
      <c r="AS570" s="11" t="s">
        <v>3740</v>
      </c>
      <c r="AT570" s="11" t="s">
        <v>3933</v>
      </c>
      <c r="AU570" s="11" t="s">
        <v>3934</v>
      </c>
      <c r="AV570" s="11" t="s">
        <v>3945</v>
      </c>
      <c r="AW570" s="11" t="s">
        <v>2535</v>
      </c>
      <c r="AX570" s="11" t="s">
        <v>1233</v>
      </c>
      <c r="AY570" s="11" t="s">
        <v>3948</v>
      </c>
      <c r="AZ570" s="11"/>
      <c r="BA570" s="11"/>
      <c r="BB570" s="11"/>
      <c r="BC570" s="9">
        <v>12298</v>
      </c>
      <c r="BD570" s="11" t="s">
        <v>3945</v>
      </c>
      <c r="BE570" s="9">
        <v>5085</v>
      </c>
      <c r="BF570" s="9">
        <v>1</v>
      </c>
      <c r="BG570" s="11" t="s">
        <v>4618</v>
      </c>
    </row>
    <row r="571" spans="1:59">
      <c r="A571" s="9">
        <v>135845</v>
      </c>
      <c r="B571" s="11" t="s">
        <v>4133</v>
      </c>
      <c r="C571" s="11" t="s">
        <v>4244</v>
      </c>
      <c r="D571" s="11" t="s">
        <v>921</v>
      </c>
      <c r="E571" s="15">
        <v>1</v>
      </c>
      <c r="F571" s="11" t="s">
        <v>4235</v>
      </c>
      <c r="G571" s="9">
        <v>38250000</v>
      </c>
      <c r="H571" s="15">
        <f t="shared" si="17"/>
        <v>8315.217391304348</v>
      </c>
      <c r="I571" s="15">
        <f t="shared" si="18"/>
        <v>8315.217391304348</v>
      </c>
      <c r="J571" s="15">
        <v>8315.217391304348</v>
      </c>
      <c r="K571" s="15"/>
      <c r="L571" s="9"/>
      <c r="M571" s="9">
        <v>0</v>
      </c>
      <c r="N571" s="11" t="s">
        <v>3396</v>
      </c>
      <c r="O571" s="12">
        <v>46220</v>
      </c>
      <c r="P571" s="11" t="s">
        <v>3412</v>
      </c>
      <c r="Q571" s="11" t="s">
        <v>3952</v>
      </c>
      <c r="R571" s="11" t="s">
        <v>3952</v>
      </c>
      <c r="S571" s="11" t="s">
        <v>4230</v>
      </c>
      <c r="T571" s="9">
        <v>138892</v>
      </c>
      <c r="U571" s="9"/>
      <c r="V571" s="9"/>
      <c r="W571" s="11" t="s">
        <v>2465</v>
      </c>
      <c r="X571" s="11" t="s">
        <v>3109</v>
      </c>
      <c r="Y571" s="11" t="s">
        <v>3959</v>
      </c>
      <c r="Z571" s="11" t="s">
        <v>1963</v>
      </c>
      <c r="AA571" s="9">
        <v>20</v>
      </c>
      <c r="AB571" s="9">
        <v>1</v>
      </c>
      <c r="AC571" s="11"/>
      <c r="AD571" s="11" t="s">
        <v>2405</v>
      </c>
      <c r="AE571" s="11" t="s">
        <v>2462</v>
      </c>
      <c r="AF571" s="11" t="s">
        <v>2541</v>
      </c>
      <c r="AG571" s="11" t="s">
        <v>2598</v>
      </c>
      <c r="AH571" s="11" t="s">
        <v>2607</v>
      </c>
      <c r="AI571" s="11"/>
      <c r="AJ571" s="9">
        <v>1</v>
      </c>
      <c r="AK571" s="11" t="s">
        <v>2897</v>
      </c>
      <c r="AL571" s="11" t="s">
        <v>3107</v>
      </c>
      <c r="AM571" s="11"/>
      <c r="AN571" s="11" t="s">
        <v>2897</v>
      </c>
      <c r="AO571" s="11" t="s">
        <v>1963</v>
      </c>
      <c r="AP571" s="11" t="s">
        <v>3400</v>
      </c>
      <c r="AQ571" s="12">
        <v>46220</v>
      </c>
      <c r="AR571" s="11" t="s">
        <v>3416</v>
      </c>
      <c r="AS571" s="11" t="s">
        <v>3739</v>
      </c>
      <c r="AT571" s="11" t="s">
        <v>3933</v>
      </c>
      <c r="AU571" s="11" t="s">
        <v>3933</v>
      </c>
      <c r="AV571" s="11" t="s">
        <v>3937</v>
      </c>
      <c r="AW571" s="11" t="s">
        <v>2541</v>
      </c>
      <c r="AX571" s="11" t="s">
        <v>2598</v>
      </c>
      <c r="AY571" s="11" t="s">
        <v>3948</v>
      </c>
      <c r="AZ571" s="11"/>
      <c r="BA571" s="11"/>
      <c r="BB571" s="11"/>
      <c r="BC571" s="9">
        <v>14862</v>
      </c>
      <c r="BD571" s="11" t="s">
        <v>3937</v>
      </c>
      <c r="BE571" s="9">
        <v>2599</v>
      </c>
      <c r="BF571" s="9">
        <v>1</v>
      </c>
      <c r="BG571" s="11" t="s">
        <v>3412</v>
      </c>
    </row>
    <row r="572" spans="1:59">
      <c r="A572" s="9">
        <v>135844</v>
      </c>
      <c r="B572" s="11" t="s">
        <v>4076</v>
      </c>
      <c r="C572" s="11" t="s">
        <v>4244</v>
      </c>
      <c r="D572" s="11" t="s">
        <v>920</v>
      </c>
      <c r="E572" s="15">
        <v>1</v>
      </c>
      <c r="F572" s="11" t="s">
        <v>4235</v>
      </c>
      <c r="G572" s="9">
        <v>22100000</v>
      </c>
      <c r="H572" s="15">
        <f t="shared" si="17"/>
        <v>4804.347826086957</v>
      </c>
      <c r="I572" s="15">
        <f t="shared" si="18"/>
        <v>4804.347826086957</v>
      </c>
      <c r="J572" s="15">
        <v>4804.347826086957</v>
      </c>
      <c r="K572" s="15"/>
      <c r="L572" s="9"/>
      <c r="M572" s="9">
        <v>0</v>
      </c>
      <c r="N572" s="11" t="s">
        <v>3396</v>
      </c>
      <c r="O572" s="12">
        <v>46220</v>
      </c>
      <c r="P572" s="11" t="s">
        <v>3412</v>
      </c>
      <c r="Q572" s="11" t="s">
        <v>3952</v>
      </c>
      <c r="R572" s="11" t="s">
        <v>3952</v>
      </c>
      <c r="S572" s="11" t="s">
        <v>4230</v>
      </c>
      <c r="T572" s="9">
        <v>138911</v>
      </c>
      <c r="U572" s="9"/>
      <c r="V572" s="9"/>
      <c r="W572" s="11" t="s">
        <v>2465</v>
      </c>
      <c r="X572" s="11" t="s">
        <v>3109</v>
      </c>
      <c r="Y572" s="11" t="s">
        <v>3959</v>
      </c>
      <c r="Z572" s="11" t="s">
        <v>1962</v>
      </c>
      <c r="AA572" s="9">
        <v>20</v>
      </c>
      <c r="AB572" s="9">
        <v>1</v>
      </c>
      <c r="AC572" s="11"/>
      <c r="AD572" s="11" t="s">
        <v>2405</v>
      </c>
      <c r="AE572" s="11" t="s">
        <v>2462</v>
      </c>
      <c r="AF572" s="11" t="s">
        <v>2541</v>
      </c>
      <c r="AG572" s="11" t="s">
        <v>2598</v>
      </c>
      <c r="AH572" s="11" t="s">
        <v>2607</v>
      </c>
      <c r="AI572" s="11"/>
      <c r="AJ572" s="9">
        <v>1</v>
      </c>
      <c r="AK572" s="11" t="s">
        <v>2896</v>
      </c>
      <c r="AL572" s="11" t="s">
        <v>3107</v>
      </c>
      <c r="AM572" s="11"/>
      <c r="AN572" s="11" t="s">
        <v>2896</v>
      </c>
      <c r="AO572" s="11" t="s">
        <v>1962</v>
      </c>
      <c r="AP572" s="11" t="s">
        <v>3400</v>
      </c>
      <c r="AQ572" s="12">
        <v>46220</v>
      </c>
      <c r="AR572" s="11" t="s">
        <v>3416</v>
      </c>
      <c r="AS572" s="11" t="s">
        <v>3738</v>
      </c>
      <c r="AT572" s="11" t="s">
        <v>3933</v>
      </c>
      <c r="AU572" s="11" t="s">
        <v>3933</v>
      </c>
      <c r="AV572" s="11" t="s">
        <v>3937</v>
      </c>
      <c r="AW572" s="11" t="s">
        <v>2541</v>
      </c>
      <c r="AX572" s="11" t="s">
        <v>2598</v>
      </c>
      <c r="AY572" s="11" t="s">
        <v>3948</v>
      </c>
      <c r="AZ572" s="11"/>
      <c r="BA572" s="11"/>
      <c r="BB572" s="11"/>
      <c r="BC572" s="9">
        <v>14862</v>
      </c>
      <c r="BD572" s="11" t="s">
        <v>3937</v>
      </c>
      <c r="BE572" s="9">
        <v>2025</v>
      </c>
      <c r="BF572" s="9">
        <v>1</v>
      </c>
      <c r="BG572" s="11" t="s">
        <v>3412</v>
      </c>
    </row>
    <row r="573" spans="1:59">
      <c r="A573" s="9">
        <v>135843</v>
      </c>
      <c r="B573" s="11" t="s">
        <v>4004</v>
      </c>
      <c r="C573" s="11" t="s">
        <v>4266</v>
      </c>
      <c r="D573" s="11" t="s">
        <v>919</v>
      </c>
      <c r="E573" s="15">
        <v>40</v>
      </c>
      <c r="F573" s="11" t="s">
        <v>4235</v>
      </c>
      <c r="G573" s="9">
        <v>300000</v>
      </c>
      <c r="H573" s="15">
        <f t="shared" si="17"/>
        <v>65.217391304347828</v>
      </c>
      <c r="I573" s="15">
        <f t="shared" si="18"/>
        <v>2608.695652173913</v>
      </c>
      <c r="J573" s="15">
        <v>2608.695652173913</v>
      </c>
      <c r="K573" s="15"/>
      <c r="L573" s="9"/>
      <c r="M573" s="9">
        <v>0</v>
      </c>
      <c r="N573" s="11" t="s">
        <v>3396</v>
      </c>
      <c r="O573" s="12">
        <v>46220</v>
      </c>
      <c r="P573" s="11" t="s">
        <v>3412</v>
      </c>
      <c r="Q573" s="11" t="s">
        <v>3952</v>
      </c>
      <c r="R573" s="11" t="s">
        <v>3952</v>
      </c>
      <c r="S573" s="11" t="s">
        <v>4215</v>
      </c>
      <c r="T573" s="9">
        <v>139075</v>
      </c>
      <c r="U573" s="9"/>
      <c r="V573" s="9"/>
      <c r="W573" s="11" t="s">
        <v>2464</v>
      </c>
      <c r="X573" s="11" t="s">
        <v>3108</v>
      </c>
      <c r="Y573" s="11" t="s">
        <v>3958</v>
      </c>
      <c r="Z573" s="11" t="s">
        <v>1603</v>
      </c>
      <c r="AA573" s="9">
        <v>0</v>
      </c>
      <c r="AB573" s="9">
        <v>1</v>
      </c>
      <c r="AC573" s="11"/>
      <c r="AD573" s="11" t="s">
        <v>2408</v>
      </c>
      <c r="AE573" s="11" t="s">
        <v>2462</v>
      </c>
      <c r="AF573" s="11" t="s">
        <v>2502</v>
      </c>
      <c r="AG573" s="11" t="s">
        <v>2599</v>
      </c>
      <c r="AH573" s="11" t="s">
        <v>2607</v>
      </c>
      <c r="AI573" s="11"/>
      <c r="AJ573" s="9">
        <v>40</v>
      </c>
      <c r="AK573" s="11" t="s">
        <v>1603</v>
      </c>
      <c r="AL573" s="11" t="s">
        <v>3107</v>
      </c>
      <c r="AM573" s="11"/>
      <c r="AN573" s="11" t="s">
        <v>1603</v>
      </c>
      <c r="AO573" s="11" t="s">
        <v>1603</v>
      </c>
      <c r="AP573" s="11"/>
      <c r="AQ573" s="12">
        <v>46220</v>
      </c>
      <c r="AR573" s="11" t="s">
        <v>3416</v>
      </c>
      <c r="AS573" s="11" t="s">
        <v>3737</v>
      </c>
      <c r="AT573" s="11" t="s">
        <v>3933</v>
      </c>
      <c r="AU573" s="11" t="s">
        <v>3933</v>
      </c>
      <c r="AV573" s="11" t="s">
        <v>3943</v>
      </c>
      <c r="AW573" s="11" t="s">
        <v>2502</v>
      </c>
      <c r="AX573" s="11" t="s">
        <v>2599</v>
      </c>
      <c r="AY573" s="11" t="s">
        <v>3948</v>
      </c>
      <c r="AZ573" s="11"/>
      <c r="BA573" s="11"/>
      <c r="BB573" s="11"/>
      <c r="BC573" s="9">
        <v>14417</v>
      </c>
      <c r="BD573" s="11" t="s">
        <v>3943</v>
      </c>
      <c r="BE573" s="9">
        <v>3278</v>
      </c>
      <c r="BF573" s="9">
        <v>1</v>
      </c>
      <c r="BG573" s="11" t="s">
        <v>3412</v>
      </c>
    </row>
    <row r="574" spans="1:59">
      <c r="A574" s="9">
        <v>135842</v>
      </c>
      <c r="B574" s="11" t="s">
        <v>3973</v>
      </c>
      <c r="C574" s="11" t="s">
        <v>3572</v>
      </c>
      <c r="D574" s="11" t="s">
        <v>918</v>
      </c>
      <c r="E574" s="15">
        <v>1</v>
      </c>
      <c r="F574" s="11" t="s">
        <v>4237</v>
      </c>
      <c r="G574" s="9">
        <v>2129700</v>
      </c>
      <c r="H574" s="15">
        <f t="shared" si="17"/>
        <v>462.97826086956519</v>
      </c>
      <c r="I574" s="15">
        <f t="shared" si="18"/>
        <v>462.97826086956519</v>
      </c>
      <c r="J574" s="15">
        <v>462.97826086956519</v>
      </c>
      <c r="K574" s="15"/>
      <c r="L574" s="9"/>
      <c r="M574" s="9">
        <v>0</v>
      </c>
      <c r="N574" s="11" t="s">
        <v>3396</v>
      </c>
      <c r="O574" s="12">
        <v>46220</v>
      </c>
      <c r="P574" s="11" t="s">
        <v>3412</v>
      </c>
      <c r="Q574" s="11" t="s">
        <v>3954</v>
      </c>
      <c r="R574" s="11" t="s">
        <v>3954</v>
      </c>
      <c r="S574" s="11" t="s">
        <v>4215</v>
      </c>
      <c r="T574" s="9">
        <v>139086</v>
      </c>
      <c r="U574" s="9"/>
      <c r="V574" s="9"/>
      <c r="W574" s="11" t="s">
        <v>2464</v>
      </c>
      <c r="X574" s="11" t="s">
        <v>3108</v>
      </c>
      <c r="Y574" s="11" t="s">
        <v>3958</v>
      </c>
      <c r="Z574" s="11" t="s">
        <v>1961</v>
      </c>
      <c r="AA574" s="9">
        <v>0</v>
      </c>
      <c r="AB574" s="9">
        <v>1</v>
      </c>
      <c r="AC574" s="11"/>
      <c r="AD574" s="11" t="s">
        <v>2411</v>
      </c>
      <c r="AE574" s="11" t="s">
        <v>2463</v>
      </c>
      <c r="AF574" s="11" t="s">
        <v>2480</v>
      </c>
      <c r="AG574" s="11" t="s">
        <v>2586</v>
      </c>
      <c r="AH574" s="11" t="s">
        <v>2607</v>
      </c>
      <c r="AI574" s="11"/>
      <c r="AJ574" s="9">
        <v>0</v>
      </c>
      <c r="AK574" s="11" t="s">
        <v>2609</v>
      </c>
      <c r="AL574" s="11" t="s">
        <v>3107</v>
      </c>
      <c r="AM574" s="11"/>
      <c r="AN574" s="11" t="s">
        <v>1961</v>
      </c>
      <c r="AO574" s="11" t="s">
        <v>1961</v>
      </c>
      <c r="AP574" s="11" t="s">
        <v>3400</v>
      </c>
      <c r="AQ574" s="12">
        <v>46220</v>
      </c>
      <c r="AR574" s="11" t="s">
        <v>3416</v>
      </c>
      <c r="AS574" s="11" t="s">
        <v>3736</v>
      </c>
      <c r="AT574" s="11" t="s">
        <v>3933</v>
      </c>
      <c r="AU574" s="11" t="s">
        <v>3933</v>
      </c>
      <c r="AV574" s="11" t="s">
        <v>3939</v>
      </c>
      <c r="AW574" s="11" t="s">
        <v>2480</v>
      </c>
      <c r="AX574" s="11" t="s">
        <v>2586</v>
      </c>
      <c r="AY574" s="11" t="s">
        <v>3949</v>
      </c>
      <c r="AZ574" s="11"/>
      <c r="BA574" s="11"/>
      <c r="BB574" s="11"/>
      <c r="BC574" s="9">
        <v>17513</v>
      </c>
      <c r="BD574" s="11" t="s">
        <v>3939</v>
      </c>
      <c r="BE574" s="9">
        <v>2886</v>
      </c>
      <c r="BF574" s="9">
        <v>1</v>
      </c>
      <c r="BG574" s="11" t="s">
        <v>3412</v>
      </c>
    </row>
    <row r="575" spans="1:59" ht="42.75">
      <c r="A575" s="9">
        <v>135841</v>
      </c>
      <c r="B575" s="11" t="s">
        <v>4132</v>
      </c>
      <c r="C575" s="11" t="s">
        <v>4379</v>
      </c>
      <c r="D575" s="13" t="s">
        <v>916</v>
      </c>
      <c r="E575" s="15">
        <v>1</v>
      </c>
      <c r="F575" s="11" t="s">
        <v>4235</v>
      </c>
      <c r="G575" s="9">
        <v>41667</v>
      </c>
      <c r="H575" s="15">
        <f t="shared" si="17"/>
        <v>9.0580434782608688</v>
      </c>
      <c r="I575" s="15">
        <f t="shared" si="18"/>
        <v>9.0580434782608688</v>
      </c>
      <c r="J575" s="15">
        <v>9.0580434782608688</v>
      </c>
      <c r="K575" s="15"/>
      <c r="L575" s="9"/>
      <c r="M575" s="9">
        <v>0</v>
      </c>
      <c r="N575" s="11" t="s">
        <v>3396</v>
      </c>
      <c r="O575" s="12">
        <v>46220</v>
      </c>
      <c r="P575" s="11" t="s">
        <v>3414</v>
      </c>
      <c r="Q575" s="11" t="s">
        <v>3952</v>
      </c>
      <c r="R575" s="11" t="s">
        <v>3952</v>
      </c>
      <c r="S575" s="11" t="s">
        <v>4222</v>
      </c>
      <c r="T575" s="9">
        <v>139088</v>
      </c>
      <c r="U575" s="9"/>
      <c r="V575" s="9"/>
      <c r="W575" s="11" t="s">
        <v>1233</v>
      </c>
      <c r="X575" s="11" t="s">
        <v>3110</v>
      </c>
      <c r="Y575" s="11" t="s">
        <v>3960</v>
      </c>
      <c r="Z575" s="11" t="s">
        <v>1959</v>
      </c>
      <c r="AA575" s="9">
        <v>20</v>
      </c>
      <c r="AB575" s="9">
        <v>1</v>
      </c>
      <c r="AC575" s="11"/>
      <c r="AD575" s="11" t="s">
        <v>2405</v>
      </c>
      <c r="AE575" s="11" t="s">
        <v>2462</v>
      </c>
      <c r="AF575" s="11" t="s">
        <v>2504</v>
      </c>
      <c r="AG575" s="11" t="s">
        <v>1233</v>
      </c>
      <c r="AH575" s="11" t="s">
        <v>2607</v>
      </c>
      <c r="AI575" s="11"/>
      <c r="AJ575" s="9">
        <v>1</v>
      </c>
      <c r="AK575" s="11" t="s">
        <v>2895</v>
      </c>
      <c r="AL575" s="11" t="s">
        <v>3107</v>
      </c>
      <c r="AM575" s="11"/>
      <c r="AN575" s="11" t="s">
        <v>3218</v>
      </c>
      <c r="AO575" s="11" t="s">
        <v>3356</v>
      </c>
      <c r="AP575" s="11"/>
      <c r="AQ575" s="12">
        <v>46220</v>
      </c>
      <c r="AR575" s="11" t="s">
        <v>3416</v>
      </c>
      <c r="AS575" s="11" t="s">
        <v>3735</v>
      </c>
      <c r="AT575" s="11" t="s">
        <v>3933</v>
      </c>
      <c r="AU575" s="11" t="s">
        <v>3933</v>
      </c>
      <c r="AV575" s="11" t="s">
        <v>3945</v>
      </c>
      <c r="AW575" s="11" t="s">
        <v>2504</v>
      </c>
      <c r="AX575" s="11" t="s">
        <v>1233</v>
      </c>
      <c r="AY575" s="11" t="s">
        <v>3948</v>
      </c>
      <c r="AZ575" s="11"/>
      <c r="BA575" s="11"/>
      <c r="BB575" s="11"/>
      <c r="BC575" s="9">
        <v>22995</v>
      </c>
      <c r="BD575" s="11" t="s">
        <v>3945</v>
      </c>
      <c r="BE575" s="9">
        <v>4442</v>
      </c>
      <c r="BF575" s="9">
        <v>1</v>
      </c>
      <c r="BG575" s="11" t="s">
        <v>3412</v>
      </c>
    </row>
    <row r="576" spans="1:59" ht="85.5">
      <c r="A576" s="9">
        <v>135841</v>
      </c>
      <c r="B576" s="11" t="s">
        <v>4132</v>
      </c>
      <c r="C576" s="11" t="s">
        <v>4379</v>
      </c>
      <c r="D576" s="13" t="s">
        <v>917</v>
      </c>
      <c r="E576" s="15">
        <v>1</v>
      </c>
      <c r="F576" s="11" t="s">
        <v>4235</v>
      </c>
      <c r="G576" s="9">
        <v>780000</v>
      </c>
      <c r="H576" s="15">
        <f t="shared" si="17"/>
        <v>169.56521739130434</v>
      </c>
      <c r="I576" s="15">
        <f t="shared" si="18"/>
        <v>169.56521739130434</v>
      </c>
      <c r="J576" s="15">
        <v>169.56521739130434</v>
      </c>
      <c r="K576" s="15"/>
      <c r="L576" s="9"/>
      <c r="M576" s="9">
        <v>0</v>
      </c>
      <c r="N576" s="11" t="s">
        <v>3396</v>
      </c>
      <c r="O576" s="12">
        <v>46220</v>
      </c>
      <c r="P576" s="11" t="s">
        <v>3414</v>
      </c>
      <c r="Q576" s="11" t="s">
        <v>3952</v>
      </c>
      <c r="R576" s="11" t="s">
        <v>3952</v>
      </c>
      <c r="S576" s="11" t="s">
        <v>4222</v>
      </c>
      <c r="T576" s="9">
        <v>139088</v>
      </c>
      <c r="U576" s="9"/>
      <c r="V576" s="9"/>
      <c r="W576" s="11" t="s">
        <v>1233</v>
      </c>
      <c r="X576" s="11" t="s">
        <v>3110</v>
      </c>
      <c r="Y576" s="11" t="s">
        <v>3960</v>
      </c>
      <c r="Z576" s="11" t="s">
        <v>1960</v>
      </c>
      <c r="AA576" s="9">
        <v>20</v>
      </c>
      <c r="AB576" s="9">
        <v>2</v>
      </c>
      <c r="AC576" s="11"/>
      <c r="AD576" s="11" t="s">
        <v>2405</v>
      </c>
      <c r="AE576" s="11" t="s">
        <v>2462</v>
      </c>
      <c r="AF576" s="11" t="s">
        <v>2504</v>
      </c>
      <c r="AG576" s="11" t="s">
        <v>1233</v>
      </c>
      <c r="AH576" s="11" t="s">
        <v>2607</v>
      </c>
      <c r="AI576" s="11"/>
      <c r="AJ576" s="9">
        <v>1</v>
      </c>
      <c r="AK576" s="11" t="s">
        <v>1550</v>
      </c>
      <c r="AL576" s="11" t="s">
        <v>3107</v>
      </c>
      <c r="AM576" s="11"/>
      <c r="AN576" s="11" t="s">
        <v>3218</v>
      </c>
      <c r="AO576" s="11" t="s">
        <v>3356</v>
      </c>
      <c r="AP576" s="11"/>
      <c r="AQ576" s="12">
        <v>46220</v>
      </c>
      <c r="AR576" s="11" t="s">
        <v>3416</v>
      </c>
      <c r="AS576" s="11" t="s">
        <v>3735</v>
      </c>
      <c r="AT576" s="11" t="s">
        <v>3933</v>
      </c>
      <c r="AU576" s="11" t="s">
        <v>3933</v>
      </c>
      <c r="AV576" s="11" t="s">
        <v>3945</v>
      </c>
      <c r="AW576" s="11" t="s">
        <v>2504</v>
      </c>
      <c r="AX576" s="11" t="s">
        <v>1233</v>
      </c>
      <c r="AY576" s="11" t="s">
        <v>3948</v>
      </c>
      <c r="AZ576" s="11"/>
      <c r="BA576" s="11"/>
      <c r="BB576" s="11"/>
      <c r="BC576" s="9">
        <v>22995</v>
      </c>
      <c r="BD576" s="11" t="s">
        <v>3945</v>
      </c>
      <c r="BE576" s="9">
        <v>4442</v>
      </c>
      <c r="BF576" s="9">
        <v>2</v>
      </c>
      <c r="BG576" s="11" t="s">
        <v>3412</v>
      </c>
    </row>
    <row r="577" spans="1:59">
      <c r="A577" s="9">
        <v>135840</v>
      </c>
      <c r="B577" s="11" t="s">
        <v>4011</v>
      </c>
      <c r="C577" s="11" t="s">
        <v>4252</v>
      </c>
      <c r="D577" s="11" t="s">
        <v>914</v>
      </c>
      <c r="E577" s="15">
        <v>1</v>
      </c>
      <c r="F577" s="11" t="s">
        <v>4235</v>
      </c>
      <c r="G577" s="9">
        <v>1000000</v>
      </c>
      <c r="H577" s="15">
        <f t="shared" si="17"/>
        <v>217.39130434782609</v>
      </c>
      <c r="I577" s="15">
        <f t="shared" si="18"/>
        <v>217.39130434782609</v>
      </c>
      <c r="J577" s="15">
        <v>217.39130434782609</v>
      </c>
      <c r="K577" s="15"/>
      <c r="L577" s="9"/>
      <c r="M577" s="9">
        <v>0</v>
      </c>
      <c r="N577" s="11" t="s">
        <v>3396</v>
      </c>
      <c r="O577" s="12">
        <v>46220</v>
      </c>
      <c r="P577" s="11" t="s">
        <v>3412</v>
      </c>
      <c r="Q577" s="11" t="s">
        <v>3952</v>
      </c>
      <c r="R577" s="11" t="s">
        <v>3952</v>
      </c>
      <c r="S577" s="11" t="s">
        <v>4214</v>
      </c>
      <c r="T577" s="9">
        <v>139059</v>
      </c>
      <c r="U577" s="9"/>
      <c r="V577" s="9"/>
      <c r="W577" s="11" t="s">
        <v>2466</v>
      </c>
      <c r="X577" s="11" t="s">
        <v>3110</v>
      </c>
      <c r="Y577" s="11" t="s">
        <v>3960</v>
      </c>
      <c r="Z577" s="11" t="s">
        <v>1957</v>
      </c>
      <c r="AA577" s="9">
        <v>20</v>
      </c>
      <c r="AB577" s="9">
        <v>1</v>
      </c>
      <c r="AC577" s="11"/>
      <c r="AD577" s="11" t="s">
        <v>2405</v>
      </c>
      <c r="AE577" s="11" t="s">
        <v>2462</v>
      </c>
      <c r="AF577" s="11" t="s">
        <v>2522</v>
      </c>
      <c r="AG577" s="11" t="s">
        <v>2583</v>
      </c>
      <c r="AH577" s="11" t="s">
        <v>2607</v>
      </c>
      <c r="AI577" s="11"/>
      <c r="AJ577" s="9">
        <v>1</v>
      </c>
      <c r="AK577" s="11" t="s">
        <v>1438</v>
      </c>
      <c r="AL577" s="11" t="s">
        <v>3107</v>
      </c>
      <c r="AM577" s="11"/>
      <c r="AN577" s="11" t="s">
        <v>3217</v>
      </c>
      <c r="AO577" s="11" t="s">
        <v>3355</v>
      </c>
      <c r="AP577" s="11" t="s">
        <v>3400</v>
      </c>
      <c r="AQ577" s="12">
        <v>46220</v>
      </c>
      <c r="AR577" s="11" t="s">
        <v>3416</v>
      </c>
      <c r="AS577" s="11" t="s">
        <v>3734</v>
      </c>
      <c r="AT577" s="11" t="s">
        <v>3933</v>
      </c>
      <c r="AU577" s="11" t="s">
        <v>3933</v>
      </c>
      <c r="AV577" s="11" t="s">
        <v>3938</v>
      </c>
      <c r="AW577" s="11" t="s">
        <v>2522</v>
      </c>
      <c r="AX577" s="11" t="s">
        <v>2583</v>
      </c>
      <c r="AY577" s="11" t="s">
        <v>3948</v>
      </c>
      <c r="AZ577" s="11"/>
      <c r="BA577" s="11"/>
      <c r="BB577" s="11"/>
      <c r="BC577" s="9">
        <v>6965</v>
      </c>
      <c r="BD577" s="11" t="s">
        <v>3938</v>
      </c>
      <c r="BE577" s="9">
        <v>2707</v>
      </c>
      <c r="BF577" s="9">
        <v>1</v>
      </c>
      <c r="BG577" s="11" t="s">
        <v>3412</v>
      </c>
    </row>
    <row r="578" spans="1:59" ht="57">
      <c r="A578" s="9">
        <v>135840</v>
      </c>
      <c r="B578" s="11" t="s">
        <v>4011</v>
      </c>
      <c r="C578" s="11" t="s">
        <v>4252</v>
      </c>
      <c r="D578" s="13" t="s">
        <v>915</v>
      </c>
      <c r="E578" s="15">
        <v>1</v>
      </c>
      <c r="F578" s="11" t="s">
        <v>4235</v>
      </c>
      <c r="G578" s="9">
        <v>1016666.67</v>
      </c>
      <c r="H578" s="15">
        <f t="shared" ref="H578:H641" si="19">IF(N578="USD",G578,IF(N578="MGA",G578/4600,IF(N578="EUR",G578*1.17,IF(N578="GBP",G578*1.35,""))))</f>
        <v>221.01449347826087</v>
      </c>
      <c r="I578" s="15">
        <f t="shared" ref="I578:I641" si="20">H578*E578</f>
        <v>221.01449347826087</v>
      </c>
      <c r="J578" s="15">
        <v>221.01449347826087</v>
      </c>
      <c r="K578" s="15"/>
      <c r="L578" s="9"/>
      <c r="M578" s="9">
        <v>0</v>
      </c>
      <c r="N578" s="11" t="s">
        <v>3396</v>
      </c>
      <c r="O578" s="12">
        <v>46220</v>
      </c>
      <c r="P578" s="11" t="s">
        <v>3412</v>
      </c>
      <c r="Q578" s="11" t="s">
        <v>3952</v>
      </c>
      <c r="R578" s="11" t="s">
        <v>3952</v>
      </c>
      <c r="S578" s="11" t="s">
        <v>4214</v>
      </c>
      <c r="T578" s="9">
        <v>139059</v>
      </c>
      <c r="U578" s="9"/>
      <c r="V578" s="9"/>
      <c r="W578" s="11" t="s">
        <v>2466</v>
      </c>
      <c r="X578" s="11" t="s">
        <v>3110</v>
      </c>
      <c r="Y578" s="11" t="s">
        <v>3960</v>
      </c>
      <c r="Z578" s="11" t="s">
        <v>1958</v>
      </c>
      <c r="AA578" s="9">
        <v>20</v>
      </c>
      <c r="AB578" s="9">
        <v>2</v>
      </c>
      <c r="AC578" s="11"/>
      <c r="AD578" s="11" t="s">
        <v>2405</v>
      </c>
      <c r="AE578" s="11" t="s">
        <v>2462</v>
      </c>
      <c r="AF578" s="11" t="s">
        <v>2522</v>
      </c>
      <c r="AG578" s="11" t="s">
        <v>2583</v>
      </c>
      <c r="AH578" s="11" t="s">
        <v>2607</v>
      </c>
      <c r="AI578" s="11"/>
      <c r="AJ578" s="9">
        <v>1</v>
      </c>
      <c r="AK578" s="11" t="s">
        <v>2894</v>
      </c>
      <c r="AL578" s="11" t="s">
        <v>3107</v>
      </c>
      <c r="AM578" s="11"/>
      <c r="AN578" s="11" t="s">
        <v>3217</v>
      </c>
      <c r="AO578" s="11" t="s">
        <v>3355</v>
      </c>
      <c r="AP578" s="11" t="s">
        <v>3400</v>
      </c>
      <c r="AQ578" s="12">
        <v>46220</v>
      </c>
      <c r="AR578" s="11" t="s">
        <v>3416</v>
      </c>
      <c r="AS578" s="11" t="s">
        <v>3734</v>
      </c>
      <c r="AT578" s="11" t="s">
        <v>3933</v>
      </c>
      <c r="AU578" s="11" t="s">
        <v>3933</v>
      </c>
      <c r="AV578" s="11" t="s">
        <v>3938</v>
      </c>
      <c r="AW578" s="11" t="s">
        <v>2522</v>
      </c>
      <c r="AX578" s="11" t="s">
        <v>2583</v>
      </c>
      <c r="AY578" s="11" t="s">
        <v>3948</v>
      </c>
      <c r="AZ578" s="11"/>
      <c r="BA578" s="11"/>
      <c r="BB578" s="11"/>
      <c r="BC578" s="9">
        <v>6965</v>
      </c>
      <c r="BD578" s="11" t="s">
        <v>3938</v>
      </c>
      <c r="BE578" s="9">
        <v>2707</v>
      </c>
      <c r="BF578" s="9">
        <v>2</v>
      </c>
      <c r="BG578" s="11" t="s">
        <v>3412</v>
      </c>
    </row>
    <row r="579" spans="1:59">
      <c r="A579" s="9">
        <v>135839</v>
      </c>
      <c r="B579" s="11" t="s">
        <v>3973</v>
      </c>
      <c r="C579" s="11" t="s">
        <v>3572</v>
      </c>
      <c r="D579" s="11" t="s">
        <v>913</v>
      </c>
      <c r="E579" s="15">
        <v>1</v>
      </c>
      <c r="F579" s="11" t="s">
        <v>4237</v>
      </c>
      <c r="G579" s="9">
        <v>2513600</v>
      </c>
      <c r="H579" s="15">
        <f t="shared" si="19"/>
        <v>546.43478260869563</v>
      </c>
      <c r="I579" s="15">
        <f t="shared" si="20"/>
        <v>546.43478260869563</v>
      </c>
      <c r="J579" s="15">
        <v>546.43478260869563</v>
      </c>
      <c r="K579" s="15"/>
      <c r="L579" s="9"/>
      <c r="M579" s="9">
        <v>0</v>
      </c>
      <c r="N579" s="11" t="s">
        <v>3396</v>
      </c>
      <c r="O579" s="12">
        <v>46220</v>
      </c>
      <c r="P579" s="11" t="s">
        <v>3412</v>
      </c>
      <c r="Q579" s="11" t="s">
        <v>3954</v>
      </c>
      <c r="R579" s="11" t="s">
        <v>3954</v>
      </c>
      <c r="S579" s="11" t="s">
        <v>4215</v>
      </c>
      <c r="T579" s="9">
        <v>139050</v>
      </c>
      <c r="U579" s="9"/>
      <c r="V579" s="9"/>
      <c r="W579" s="11" t="s">
        <v>2464</v>
      </c>
      <c r="X579" s="11" t="s">
        <v>3108</v>
      </c>
      <c r="Y579" s="11" t="s">
        <v>3958</v>
      </c>
      <c r="Z579" s="11" t="s">
        <v>1956</v>
      </c>
      <c r="AA579" s="9">
        <v>0</v>
      </c>
      <c r="AB579" s="9">
        <v>1</v>
      </c>
      <c r="AC579" s="11"/>
      <c r="AD579" s="11" t="s">
        <v>2411</v>
      </c>
      <c r="AE579" s="11" t="s">
        <v>2463</v>
      </c>
      <c r="AF579" s="11" t="s">
        <v>2480</v>
      </c>
      <c r="AG579" s="11" t="s">
        <v>2599</v>
      </c>
      <c r="AH579" s="11" t="s">
        <v>2607</v>
      </c>
      <c r="AI579" s="11"/>
      <c r="AJ579" s="9">
        <v>0</v>
      </c>
      <c r="AK579" s="11" t="s">
        <v>2609</v>
      </c>
      <c r="AL579" s="11" t="s">
        <v>3107</v>
      </c>
      <c r="AM579" s="11"/>
      <c r="AN579" s="11" t="s">
        <v>1956</v>
      </c>
      <c r="AO579" s="11" t="s">
        <v>1956</v>
      </c>
      <c r="AP579" s="11" t="s">
        <v>3400</v>
      </c>
      <c r="AQ579" s="12">
        <v>46220</v>
      </c>
      <c r="AR579" s="11" t="s">
        <v>3416</v>
      </c>
      <c r="AS579" s="11" t="s">
        <v>3733</v>
      </c>
      <c r="AT579" s="11" t="s">
        <v>3933</v>
      </c>
      <c r="AU579" s="11" t="s">
        <v>3933</v>
      </c>
      <c r="AV579" s="11" t="s">
        <v>3943</v>
      </c>
      <c r="AW579" s="11" t="s">
        <v>2480</v>
      </c>
      <c r="AX579" s="11" t="s">
        <v>2599</v>
      </c>
      <c r="AY579" s="11" t="s">
        <v>3949</v>
      </c>
      <c r="AZ579" s="11"/>
      <c r="BA579" s="11"/>
      <c r="BB579" s="11"/>
      <c r="BC579" s="9">
        <v>17513</v>
      </c>
      <c r="BD579" s="11" t="s">
        <v>3943</v>
      </c>
      <c r="BE579" s="9">
        <v>2886</v>
      </c>
      <c r="BF579" s="9">
        <v>1</v>
      </c>
      <c r="BG579" s="11" t="s">
        <v>3415</v>
      </c>
    </row>
    <row r="580" spans="1:59">
      <c r="A580" s="9">
        <v>135838</v>
      </c>
      <c r="B580" s="11" t="s">
        <v>3973</v>
      </c>
      <c r="C580" s="11" t="s">
        <v>3572</v>
      </c>
      <c r="D580" s="11" t="s">
        <v>912</v>
      </c>
      <c r="E580" s="15">
        <v>1</v>
      </c>
      <c r="F580" s="11" t="s">
        <v>4237</v>
      </c>
      <c r="G580" s="9">
        <v>2189100</v>
      </c>
      <c r="H580" s="15">
        <f t="shared" si="19"/>
        <v>475.89130434782606</v>
      </c>
      <c r="I580" s="15">
        <f t="shared" si="20"/>
        <v>475.89130434782606</v>
      </c>
      <c r="J580" s="15">
        <v>475.89130434782606</v>
      </c>
      <c r="K580" s="15"/>
      <c r="L580" s="9"/>
      <c r="M580" s="9">
        <v>0</v>
      </c>
      <c r="N580" s="11" t="s">
        <v>3396</v>
      </c>
      <c r="O580" s="12">
        <v>46219</v>
      </c>
      <c r="P580" s="11" t="s">
        <v>3415</v>
      </c>
      <c r="Q580" s="11" t="s">
        <v>3954</v>
      </c>
      <c r="R580" s="11" t="s">
        <v>3954</v>
      </c>
      <c r="S580" s="11" t="s">
        <v>4215</v>
      </c>
      <c r="T580" s="9">
        <v>139052</v>
      </c>
      <c r="U580" s="9"/>
      <c r="V580" s="9"/>
      <c r="W580" s="11" t="s">
        <v>2464</v>
      </c>
      <c r="X580" s="11" t="s">
        <v>3108</v>
      </c>
      <c r="Y580" s="11" t="s">
        <v>3958</v>
      </c>
      <c r="Z580" s="11" t="s">
        <v>1955</v>
      </c>
      <c r="AA580" s="9">
        <v>0</v>
      </c>
      <c r="AB580" s="9">
        <v>1</v>
      </c>
      <c r="AC580" s="11"/>
      <c r="AD580" s="11" t="s">
        <v>2411</v>
      </c>
      <c r="AE580" s="11" t="s">
        <v>2463</v>
      </c>
      <c r="AF580" s="11" t="s">
        <v>2480</v>
      </c>
      <c r="AG580" s="11" t="s">
        <v>2592</v>
      </c>
      <c r="AH580" s="11" t="s">
        <v>2607</v>
      </c>
      <c r="AI580" s="11"/>
      <c r="AJ580" s="9">
        <v>0</v>
      </c>
      <c r="AK580" s="11" t="s">
        <v>2609</v>
      </c>
      <c r="AL580" s="11" t="s">
        <v>3107</v>
      </c>
      <c r="AM580" s="11"/>
      <c r="AN580" s="11" t="s">
        <v>1955</v>
      </c>
      <c r="AO580" s="11" t="s">
        <v>1955</v>
      </c>
      <c r="AP580" s="11" t="s">
        <v>3400</v>
      </c>
      <c r="AQ580" s="12">
        <v>46219</v>
      </c>
      <c r="AR580" s="11" t="s">
        <v>3416</v>
      </c>
      <c r="AS580" s="11" t="s">
        <v>3732</v>
      </c>
      <c r="AT580" s="11" t="s">
        <v>3933</v>
      </c>
      <c r="AU580" s="11" t="s">
        <v>3933</v>
      </c>
      <c r="AV580" s="11" t="s">
        <v>3944</v>
      </c>
      <c r="AW580" s="11" t="s">
        <v>2480</v>
      </c>
      <c r="AX580" s="11" t="s">
        <v>2592</v>
      </c>
      <c r="AY580" s="11" t="s">
        <v>3949</v>
      </c>
      <c r="AZ580" s="11"/>
      <c r="BA580" s="11"/>
      <c r="BB580" s="11"/>
      <c r="BC580" s="9">
        <v>17513</v>
      </c>
      <c r="BD580" s="11" t="s">
        <v>3944</v>
      </c>
      <c r="BE580" s="9">
        <v>2886</v>
      </c>
      <c r="BF580" s="9">
        <v>1</v>
      </c>
      <c r="BG580" s="11" t="s">
        <v>3415</v>
      </c>
    </row>
    <row r="581" spans="1:59">
      <c r="A581" s="9">
        <v>135837</v>
      </c>
      <c r="B581" s="11" t="s">
        <v>3992</v>
      </c>
      <c r="C581" s="11" t="s">
        <v>4272</v>
      </c>
      <c r="D581" s="11" t="s">
        <v>911</v>
      </c>
      <c r="E581" s="15">
        <v>1</v>
      </c>
      <c r="F581" s="11" t="s">
        <v>4235</v>
      </c>
      <c r="G581" s="9">
        <v>4640250</v>
      </c>
      <c r="H581" s="15">
        <f t="shared" si="19"/>
        <v>1008.75</v>
      </c>
      <c r="I581" s="15">
        <f t="shared" si="20"/>
        <v>1008.75</v>
      </c>
      <c r="J581" s="15">
        <v>1008.75</v>
      </c>
      <c r="K581" s="15"/>
      <c r="L581" s="9"/>
      <c r="M581" s="9">
        <v>0</v>
      </c>
      <c r="N581" s="11" t="s">
        <v>3396</v>
      </c>
      <c r="O581" s="12">
        <v>46219</v>
      </c>
      <c r="P581" s="11" t="s">
        <v>3415</v>
      </c>
      <c r="Q581" s="11" t="s">
        <v>3954</v>
      </c>
      <c r="R581" s="11" t="s">
        <v>3954</v>
      </c>
      <c r="S581" s="11" t="s">
        <v>4212</v>
      </c>
      <c r="T581" s="9">
        <v>139020</v>
      </c>
      <c r="U581" s="9"/>
      <c r="V581" s="9"/>
      <c r="W581" s="11" t="s">
        <v>2464</v>
      </c>
      <c r="X581" s="11" t="s">
        <v>3108</v>
      </c>
      <c r="Y581" s="11" t="s">
        <v>3958</v>
      </c>
      <c r="Z581" s="11" t="s">
        <v>1954</v>
      </c>
      <c r="AA581" s="9">
        <v>0</v>
      </c>
      <c r="AB581" s="9">
        <v>1</v>
      </c>
      <c r="AC581" s="11"/>
      <c r="AD581" s="11" t="s">
        <v>2417</v>
      </c>
      <c r="AE581" s="11" t="s">
        <v>2462</v>
      </c>
      <c r="AF581" s="11" t="s">
        <v>2492</v>
      </c>
      <c r="AG581" s="11" t="s">
        <v>2591</v>
      </c>
      <c r="AH581" s="11" t="s">
        <v>2607</v>
      </c>
      <c r="AI581" s="11"/>
      <c r="AJ581" s="9">
        <v>0</v>
      </c>
      <c r="AK581" s="11" t="s">
        <v>2609</v>
      </c>
      <c r="AL581" s="11" t="s">
        <v>3107</v>
      </c>
      <c r="AM581" s="11"/>
      <c r="AN581" s="11" t="s">
        <v>1954</v>
      </c>
      <c r="AO581" s="11" t="s">
        <v>1954</v>
      </c>
      <c r="AP581" s="11"/>
      <c r="AQ581" s="12">
        <v>46219</v>
      </c>
      <c r="AR581" s="11" t="s">
        <v>3416</v>
      </c>
      <c r="AS581" s="11" t="s">
        <v>3731</v>
      </c>
      <c r="AT581" s="11" t="s">
        <v>3933</v>
      </c>
      <c r="AU581" s="11" t="s">
        <v>3933</v>
      </c>
      <c r="AV581" s="11" t="s">
        <v>3943</v>
      </c>
      <c r="AW581" s="11" t="s">
        <v>2492</v>
      </c>
      <c r="AX581" s="11" t="s">
        <v>2591</v>
      </c>
      <c r="AY581" s="11" t="s">
        <v>3948</v>
      </c>
      <c r="AZ581" s="11"/>
      <c r="BA581" s="11"/>
      <c r="BB581" s="11"/>
      <c r="BC581" s="9">
        <v>4276</v>
      </c>
      <c r="BD581" s="11" t="s">
        <v>3943</v>
      </c>
      <c r="BE581" s="9">
        <v>3726</v>
      </c>
      <c r="BF581" s="9">
        <v>1</v>
      </c>
      <c r="BG581" s="11" t="s">
        <v>3416</v>
      </c>
    </row>
    <row r="582" spans="1:59">
      <c r="A582" s="9">
        <v>135836</v>
      </c>
      <c r="B582" s="11" t="s">
        <v>4131</v>
      </c>
      <c r="C582" s="11" t="s">
        <v>4244</v>
      </c>
      <c r="D582" s="11" t="s">
        <v>910</v>
      </c>
      <c r="E582" s="15">
        <v>1</v>
      </c>
      <c r="F582" s="11" t="s">
        <v>4235</v>
      </c>
      <c r="G582" s="9">
        <v>8100000</v>
      </c>
      <c r="H582" s="15">
        <f t="shared" si="19"/>
        <v>1760.8695652173913</v>
      </c>
      <c r="I582" s="15">
        <f t="shared" si="20"/>
        <v>1760.8695652173913</v>
      </c>
      <c r="J582" s="15">
        <v>1760.8695652173913</v>
      </c>
      <c r="K582" s="15"/>
      <c r="L582" s="9"/>
      <c r="M582" s="9">
        <v>0</v>
      </c>
      <c r="N582" s="11" t="s">
        <v>3396</v>
      </c>
      <c r="O582" s="12">
        <v>46219</v>
      </c>
      <c r="P582" s="11" t="s">
        <v>3415</v>
      </c>
      <c r="Q582" s="11" t="s">
        <v>3952</v>
      </c>
      <c r="R582" s="11" t="s">
        <v>3952</v>
      </c>
      <c r="S582" s="11" t="s">
        <v>4217</v>
      </c>
      <c r="T582" s="9">
        <v>139048</v>
      </c>
      <c r="U582" s="9"/>
      <c r="V582" s="9"/>
      <c r="W582" s="11" t="s">
        <v>2468</v>
      </c>
      <c r="X582" s="11" t="s">
        <v>3110</v>
      </c>
      <c r="Y582" s="11" t="s">
        <v>3960</v>
      </c>
      <c r="Z582" s="11" t="s">
        <v>1953</v>
      </c>
      <c r="AA582" s="9">
        <v>0</v>
      </c>
      <c r="AB582" s="9">
        <v>1</v>
      </c>
      <c r="AC582" s="11"/>
      <c r="AD582" s="11" t="s">
        <v>2405</v>
      </c>
      <c r="AE582" s="11" t="s">
        <v>2462</v>
      </c>
      <c r="AF582" s="11" t="s">
        <v>2478</v>
      </c>
      <c r="AG582" s="11" t="s">
        <v>2585</v>
      </c>
      <c r="AH582" s="11" t="s">
        <v>2607</v>
      </c>
      <c r="AI582" s="11"/>
      <c r="AJ582" s="9">
        <v>1</v>
      </c>
      <c r="AK582" s="11" t="s">
        <v>1953</v>
      </c>
      <c r="AL582" s="11" t="s">
        <v>3107</v>
      </c>
      <c r="AM582" s="11"/>
      <c r="AN582" s="11" t="s">
        <v>1953</v>
      </c>
      <c r="AO582" s="11" t="s">
        <v>1953</v>
      </c>
      <c r="AP582" s="11" t="s">
        <v>3400</v>
      </c>
      <c r="AQ582" s="12">
        <v>46219</v>
      </c>
      <c r="AR582" s="11" t="s">
        <v>3416</v>
      </c>
      <c r="AS582" s="11"/>
      <c r="AT582" s="11" t="s">
        <v>3933</v>
      </c>
      <c r="AU582" s="11" t="s">
        <v>3933</v>
      </c>
      <c r="AV582" s="11" t="s">
        <v>3941</v>
      </c>
      <c r="AW582" s="11" t="s">
        <v>2478</v>
      </c>
      <c r="AX582" s="11" t="s">
        <v>2585</v>
      </c>
      <c r="AY582" s="11" t="s">
        <v>3948</v>
      </c>
      <c r="AZ582" s="11"/>
      <c r="BA582" s="11"/>
      <c r="BB582" s="11"/>
      <c r="BC582" s="9">
        <v>14862</v>
      </c>
      <c r="BD582" s="11" t="s">
        <v>3941</v>
      </c>
      <c r="BE582" s="9">
        <v>6477</v>
      </c>
      <c r="BF582" s="9">
        <v>1</v>
      </c>
      <c r="BG582" s="11" t="s">
        <v>3415</v>
      </c>
    </row>
    <row r="583" spans="1:59">
      <c r="A583" s="9">
        <v>135835</v>
      </c>
      <c r="B583" s="11" t="s">
        <v>3971</v>
      </c>
      <c r="C583" s="11" t="s">
        <v>4244</v>
      </c>
      <c r="D583" s="11" t="s">
        <v>909</v>
      </c>
      <c r="E583" s="15">
        <v>1</v>
      </c>
      <c r="F583" s="11" t="s">
        <v>4235</v>
      </c>
      <c r="G583" s="9">
        <v>7709440</v>
      </c>
      <c r="H583" s="15">
        <f t="shared" si="19"/>
        <v>1675.9652173913043</v>
      </c>
      <c r="I583" s="15">
        <f t="shared" si="20"/>
        <v>1675.9652173913043</v>
      </c>
      <c r="J583" s="15">
        <v>1675.9652173913043</v>
      </c>
      <c r="K583" s="15"/>
      <c r="L583" s="9"/>
      <c r="M583" s="9">
        <v>0</v>
      </c>
      <c r="N583" s="11" t="s">
        <v>3396</v>
      </c>
      <c r="O583" s="12">
        <v>46219</v>
      </c>
      <c r="P583" s="11" t="s">
        <v>3415</v>
      </c>
      <c r="Q583" s="11" t="s">
        <v>3952</v>
      </c>
      <c r="R583" s="11" t="s">
        <v>3952</v>
      </c>
      <c r="S583" s="11" t="s">
        <v>4217</v>
      </c>
      <c r="T583" s="9">
        <v>139047</v>
      </c>
      <c r="U583" s="9"/>
      <c r="V583" s="9"/>
      <c r="W583" s="11" t="s">
        <v>2468</v>
      </c>
      <c r="X583" s="11" t="s">
        <v>3110</v>
      </c>
      <c r="Y583" s="11" t="s">
        <v>3960</v>
      </c>
      <c r="Z583" s="11" t="s">
        <v>1952</v>
      </c>
      <c r="AA583" s="9">
        <v>0</v>
      </c>
      <c r="AB583" s="9">
        <v>1</v>
      </c>
      <c r="AC583" s="11"/>
      <c r="AD583" s="11" t="s">
        <v>2405</v>
      </c>
      <c r="AE583" s="11" t="s">
        <v>2462</v>
      </c>
      <c r="AF583" s="11" t="s">
        <v>2478</v>
      </c>
      <c r="AG583" s="11" t="s">
        <v>2585</v>
      </c>
      <c r="AH583" s="11" t="s">
        <v>2607</v>
      </c>
      <c r="AI583" s="11"/>
      <c r="AJ583" s="9">
        <v>1</v>
      </c>
      <c r="AK583" s="11" t="s">
        <v>1952</v>
      </c>
      <c r="AL583" s="11" t="s">
        <v>3107</v>
      </c>
      <c r="AM583" s="11"/>
      <c r="AN583" s="11" t="s">
        <v>1952</v>
      </c>
      <c r="AO583" s="11" t="s">
        <v>1952</v>
      </c>
      <c r="AP583" s="11" t="s">
        <v>3400</v>
      </c>
      <c r="AQ583" s="12">
        <v>46219</v>
      </c>
      <c r="AR583" s="11" t="s">
        <v>3416</v>
      </c>
      <c r="AS583" s="11"/>
      <c r="AT583" s="11" t="s">
        <v>3933</v>
      </c>
      <c r="AU583" s="11" t="s">
        <v>3933</v>
      </c>
      <c r="AV583" s="11" t="s">
        <v>3941</v>
      </c>
      <c r="AW583" s="11" t="s">
        <v>2478</v>
      </c>
      <c r="AX583" s="11" t="s">
        <v>2585</v>
      </c>
      <c r="AY583" s="11" t="s">
        <v>3948</v>
      </c>
      <c r="AZ583" s="11"/>
      <c r="BA583" s="11"/>
      <c r="BB583" s="11"/>
      <c r="BC583" s="9">
        <v>14862</v>
      </c>
      <c r="BD583" s="11" t="s">
        <v>3941</v>
      </c>
      <c r="BE583" s="9">
        <v>6519</v>
      </c>
      <c r="BF583" s="9">
        <v>1</v>
      </c>
      <c r="BG583" s="11" t="s">
        <v>3415</v>
      </c>
    </row>
    <row r="584" spans="1:59">
      <c r="A584" s="9">
        <v>135834</v>
      </c>
      <c r="B584" s="11" t="s">
        <v>4130</v>
      </c>
      <c r="C584" s="11" t="s">
        <v>4244</v>
      </c>
      <c r="D584" s="11" t="s">
        <v>908</v>
      </c>
      <c r="E584" s="15">
        <v>1</v>
      </c>
      <c r="F584" s="11" t="s">
        <v>4235</v>
      </c>
      <c r="G584" s="9">
        <v>2100</v>
      </c>
      <c r="H584" s="15">
        <f t="shared" si="19"/>
        <v>2457</v>
      </c>
      <c r="I584" s="15">
        <f t="shared" si="20"/>
        <v>2457</v>
      </c>
      <c r="J584" s="15">
        <v>2457</v>
      </c>
      <c r="K584" s="15"/>
      <c r="L584" s="9"/>
      <c r="M584" s="9">
        <v>0</v>
      </c>
      <c r="N584" s="11" t="s">
        <v>3398</v>
      </c>
      <c r="O584" s="12">
        <v>46219</v>
      </c>
      <c r="P584" s="11" t="s">
        <v>3415</v>
      </c>
      <c r="Q584" s="11" t="s">
        <v>3952</v>
      </c>
      <c r="R584" s="11" t="s">
        <v>3952</v>
      </c>
      <c r="S584" s="11" t="s">
        <v>4217</v>
      </c>
      <c r="T584" s="9">
        <v>139046</v>
      </c>
      <c r="U584" s="9"/>
      <c r="V584" s="9"/>
      <c r="W584" s="11" t="s">
        <v>2468</v>
      </c>
      <c r="X584" s="11" t="s">
        <v>3110</v>
      </c>
      <c r="Y584" s="11" t="s">
        <v>3960</v>
      </c>
      <c r="Z584" s="11" t="s">
        <v>1951</v>
      </c>
      <c r="AA584" s="9">
        <v>0</v>
      </c>
      <c r="AB584" s="9">
        <v>1</v>
      </c>
      <c r="AC584" s="11"/>
      <c r="AD584" s="11" t="s">
        <v>2405</v>
      </c>
      <c r="AE584" s="11" t="s">
        <v>2462</v>
      </c>
      <c r="AF584" s="11" t="s">
        <v>2478</v>
      </c>
      <c r="AG584" s="11" t="s">
        <v>2585</v>
      </c>
      <c r="AH584" s="11" t="s">
        <v>2607</v>
      </c>
      <c r="AI584" s="11"/>
      <c r="AJ584" s="9">
        <v>1</v>
      </c>
      <c r="AK584" s="11" t="s">
        <v>1951</v>
      </c>
      <c r="AL584" s="11" t="s">
        <v>3107</v>
      </c>
      <c r="AM584" s="11"/>
      <c r="AN584" s="11" t="s">
        <v>1951</v>
      </c>
      <c r="AO584" s="11" t="s">
        <v>1951</v>
      </c>
      <c r="AP584" s="11" t="s">
        <v>3400</v>
      </c>
      <c r="AQ584" s="12">
        <v>46219</v>
      </c>
      <c r="AR584" s="11" t="s">
        <v>3416</v>
      </c>
      <c r="AS584" s="11"/>
      <c r="AT584" s="11" t="s">
        <v>3933</v>
      </c>
      <c r="AU584" s="11" t="s">
        <v>3933</v>
      </c>
      <c r="AV584" s="11" t="s">
        <v>3941</v>
      </c>
      <c r="AW584" s="11" t="s">
        <v>2478</v>
      </c>
      <c r="AX584" s="11" t="s">
        <v>2585</v>
      </c>
      <c r="AY584" s="11" t="s">
        <v>3950</v>
      </c>
      <c r="AZ584" s="11"/>
      <c r="BA584" s="11"/>
      <c r="BB584" s="11"/>
      <c r="BC584" s="9">
        <v>14862</v>
      </c>
      <c r="BD584" s="11" t="s">
        <v>3941</v>
      </c>
      <c r="BE584" s="9">
        <v>6527</v>
      </c>
      <c r="BF584" s="9">
        <v>1</v>
      </c>
      <c r="BG584" s="11" t="s">
        <v>3415</v>
      </c>
    </row>
    <row r="585" spans="1:59">
      <c r="A585" s="9">
        <v>135833</v>
      </c>
      <c r="B585" s="11" t="s">
        <v>4046</v>
      </c>
      <c r="C585" s="11" t="s">
        <v>4244</v>
      </c>
      <c r="D585" s="11" t="s">
        <v>907</v>
      </c>
      <c r="E585" s="15">
        <v>1</v>
      </c>
      <c r="F585" s="11" t="s">
        <v>4235</v>
      </c>
      <c r="G585" s="9">
        <v>3200000</v>
      </c>
      <c r="H585" s="15">
        <f t="shared" si="19"/>
        <v>695.6521739130435</v>
      </c>
      <c r="I585" s="15">
        <f t="shared" si="20"/>
        <v>695.6521739130435</v>
      </c>
      <c r="J585" s="15">
        <v>695.6521739130435</v>
      </c>
      <c r="K585" s="15"/>
      <c r="L585" s="9"/>
      <c r="M585" s="9">
        <v>0</v>
      </c>
      <c r="N585" s="11" t="s">
        <v>3396</v>
      </c>
      <c r="O585" s="12">
        <v>46219</v>
      </c>
      <c r="P585" s="11" t="s">
        <v>3415</v>
      </c>
      <c r="Q585" s="11" t="s">
        <v>3952</v>
      </c>
      <c r="R585" s="11" t="s">
        <v>3952</v>
      </c>
      <c r="S585" s="11" t="s">
        <v>4217</v>
      </c>
      <c r="T585" s="9">
        <v>139044</v>
      </c>
      <c r="U585" s="9"/>
      <c r="V585" s="9"/>
      <c r="W585" s="11" t="s">
        <v>2468</v>
      </c>
      <c r="X585" s="11" t="s">
        <v>3110</v>
      </c>
      <c r="Y585" s="11" t="s">
        <v>3960</v>
      </c>
      <c r="Z585" s="11" t="s">
        <v>1647</v>
      </c>
      <c r="AA585" s="9">
        <v>0</v>
      </c>
      <c r="AB585" s="9">
        <v>1</v>
      </c>
      <c r="AC585" s="11"/>
      <c r="AD585" s="11" t="s">
        <v>2405</v>
      </c>
      <c r="AE585" s="11" t="s">
        <v>2462</v>
      </c>
      <c r="AF585" s="11" t="s">
        <v>2478</v>
      </c>
      <c r="AG585" s="11" t="s">
        <v>2585</v>
      </c>
      <c r="AH585" s="11" t="s">
        <v>2607</v>
      </c>
      <c r="AI585" s="11"/>
      <c r="AJ585" s="9">
        <v>1</v>
      </c>
      <c r="AK585" s="11" t="s">
        <v>1647</v>
      </c>
      <c r="AL585" s="11" t="s">
        <v>3107</v>
      </c>
      <c r="AM585" s="11"/>
      <c r="AN585" s="11" t="s">
        <v>1647</v>
      </c>
      <c r="AO585" s="11" t="s">
        <v>1647</v>
      </c>
      <c r="AP585" s="11" t="s">
        <v>3400</v>
      </c>
      <c r="AQ585" s="12">
        <v>46219</v>
      </c>
      <c r="AR585" s="11" t="s">
        <v>3416</v>
      </c>
      <c r="AS585" s="11"/>
      <c r="AT585" s="11" t="s">
        <v>3933</v>
      </c>
      <c r="AU585" s="11" t="s">
        <v>3933</v>
      </c>
      <c r="AV585" s="11" t="s">
        <v>3941</v>
      </c>
      <c r="AW585" s="11" t="s">
        <v>2478</v>
      </c>
      <c r="AX585" s="11" t="s">
        <v>2585</v>
      </c>
      <c r="AY585" s="11" t="s">
        <v>3948</v>
      </c>
      <c r="AZ585" s="11"/>
      <c r="BA585" s="11"/>
      <c r="BB585" s="11"/>
      <c r="BC585" s="9">
        <v>14862</v>
      </c>
      <c r="BD585" s="11" t="s">
        <v>3941</v>
      </c>
      <c r="BE585" s="9">
        <v>6555</v>
      </c>
      <c r="BF585" s="9">
        <v>1</v>
      </c>
      <c r="BG585" s="11" t="s">
        <v>3415</v>
      </c>
    </row>
    <row r="586" spans="1:59" ht="85.5">
      <c r="A586" s="9">
        <v>135832</v>
      </c>
      <c r="B586" s="11" t="s">
        <v>3968</v>
      </c>
      <c r="C586" s="11" t="s">
        <v>4378</v>
      </c>
      <c r="D586" s="13" t="s">
        <v>906</v>
      </c>
      <c r="E586" s="15">
        <v>1</v>
      </c>
      <c r="F586" s="11" t="s">
        <v>4235</v>
      </c>
      <c r="G586" s="9">
        <v>1083333.33</v>
      </c>
      <c r="H586" s="15">
        <f t="shared" si="19"/>
        <v>235.50724565217394</v>
      </c>
      <c r="I586" s="15">
        <f t="shared" si="20"/>
        <v>235.50724565217394</v>
      </c>
      <c r="J586" s="15">
        <v>235.50724565217394</v>
      </c>
      <c r="K586" s="15"/>
      <c r="L586" s="9"/>
      <c r="M586" s="9">
        <v>0</v>
      </c>
      <c r="N586" s="11" t="s">
        <v>3396</v>
      </c>
      <c r="O586" s="12">
        <v>46219</v>
      </c>
      <c r="P586" s="11" t="s">
        <v>3415</v>
      </c>
      <c r="Q586" s="11" t="s">
        <v>3952</v>
      </c>
      <c r="R586" s="11" t="s">
        <v>3952</v>
      </c>
      <c r="S586" s="11" t="s">
        <v>4225</v>
      </c>
      <c r="T586" s="9">
        <v>139009</v>
      </c>
      <c r="U586" s="9"/>
      <c r="V586" s="9"/>
      <c r="W586" s="11" t="s">
        <v>2466</v>
      </c>
      <c r="X586" s="11" t="s">
        <v>3110</v>
      </c>
      <c r="Y586" s="11" t="s">
        <v>3960</v>
      </c>
      <c r="Z586" s="11" t="s">
        <v>1950</v>
      </c>
      <c r="AA586" s="9">
        <v>20</v>
      </c>
      <c r="AB586" s="9">
        <v>1</v>
      </c>
      <c r="AC586" s="11"/>
      <c r="AD586" s="11" t="s">
        <v>2431</v>
      </c>
      <c r="AE586" s="11" t="s">
        <v>2462</v>
      </c>
      <c r="AF586" s="11" t="s">
        <v>2558</v>
      </c>
      <c r="AG586" s="11" t="s">
        <v>2603</v>
      </c>
      <c r="AH586" s="11" t="s">
        <v>2607</v>
      </c>
      <c r="AI586" s="11"/>
      <c r="AJ586" s="9">
        <v>1</v>
      </c>
      <c r="AK586" s="11" t="s">
        <v>2893</v>
      </c>
      <c r="AL586" s="11" t="s">
        <v>3107</v>
      </c>
      <c r="AM586" s="11"/>
      <c r="AN586" s="11" t="s">
        <v>2893</v>
      </c>
      <c r="AO586" s="11" t="s">
        <v>1950</v>
      </c>
      <c r="AP586" s="11"/>
      <c r="AQ586" s="12">
        <v>46219</v>
      </c>
      <c r="AR586" s="11" t="s">
        <v>3416</v>
      </c>
      <c r="AS586" s="11" t="s">
        <v>3730</v>
      </c>
      <c r="AT586" s="11" t="s">
        <v>3933</v>
      </c>
      <c r="AU586" s="11" t="s">
        <v>3933</v>
      </c>
      <c r="AV586" s="11" t="s">
        <v>3938</v>
      </c>
      <c r="AW586" s="11" t="s">
        <v>2558</v>
      </c>
      <c r="AX586" s="11" t="s">
        <v>2603</v>
      </c>
      <c r="AY586" s="11" t="s">
        <v>3948</v>
      </c>
      <c r="AZ586" s="11"/>
      <c r="BA586" s="11"/>
      <c r="BB586" s="11"/>
      <c r="BC586" s="9">
        <v>1182</v>
      </c>
      <c r="BD586" s="11" t="s">
        <v>3938</v>
      </c>
      <c r="BE586" s="9">
        <v>119</v>
      </c>
      <c r="BF586" s="9">
        <v>1</v>
      </c>
      <c r="BG586" s="11" t="s">
        <v>3415</v>
      </c>
    </row>
    <row r="587" spans="1:59" ht="71.25">
      <c r="A587" s="9">
        <v>135831</v>
      </c>
      <c r="B587" s="11" t="s">
        <v>4129</v>
      </c>
      <c r="C587" s="11" t="s">
        <v>4377</v>
      </c>
      <c r="D587" s="13" t="s">
        <v>905</v>
      </c>
      <c r="E587" s="15">
        <v>1</v>
      </c>
      <c r="F587" s="11" t="s">
        <v>4235</v>
      </c>
      <c r="G587" s="9">
        <v>7796115</v>
      </c>
      <c r="H587" s="15">
        <f t="shared" si="19"/>
        <v>1694.8076086956521</v>
      </c>
      <c r="I587" s="15">
        <f t="shared" si="20"/>
        <v>1694.8076086956521</v>
      </c>
      <c r="J587" s="15">
        <v>1694.8076086956521</v>
      </c>
      <c r="K587" s="15"/>
      <c r="L587" s="9"/>
      <c r="M587" s="9">
        <v>0</v>
      </c>
      <c r="N587" s="11" t="s">
        <v>3396</v>
      </c>
      <c r="O587" s="12">
        <v>46219</v>
      </c>
      <c r="P587" s="11" t="s">
        <v>3415</v>
      </c>
      <c r="Q587" s="11" t="s">
        <v>3952</v>
      </c>
      <c r="R587" s="11" t="s">
        <v>3952</v>
      </c>
      <c r="S587" s="11" t="s">
        <v>4225</v>
      </c>
      <c r="T587" s="9">
        <v>139011</v>
      </c>
      <c r="U587" s="9"/>
      <c r="V587" s="9"/>
      <c r="W587" s="11" t="s">
        <v>2466</v>
      </c>
      <c r="X587" s="11" t="s">
        <v>3110</v>
      </c>
      <c r="Y587" s="11" t="s">
        <v>3960</v>
      </c>
      <c r="Z587" s="11" t="s">
        <v>1949</v>
      </c>
      <c r="AA587" s="9">
        <v>20</v>
      </c>
      <c r="AB587" s="9">
        <v>1</v>
      </c>
      <c r="AC587" s="11"/>
      <c r="AD587" s="11" t="s">
        <v>2444</v>
      </c>
      <c r="AE587" s="11" t="s">
        <v>2462</v>
      </c>
      <c r="AF587" s="11" t="s">
        <v>2485</v>
      </c>
      <c r="AG587" s="11" t="s">
        <v>2603</v>
      </c>
      <c r="AH587" s="11" t="s">
        <v>2607</v>
      </c>
      <c r="AI587" s="11"/>
      <c r="AJ587" s="9">
        <v>1</v>
      </c>
      <c r="AK587" s="11" t="s">
        <v>2892</v>
      </c>
      <c r="AL587" s="11" t="s">
        <v>3107</v>
      </c>
      <c r="AM587" s="11"/>
      <c r="AN587" s="11" t="s">
        <v>2892</v>
      </c>
      <c r="AO587" s="11" t="s">
        <v>1949</v>
      </c>
      <c r="AP587" s="11" t="s">
        <v>3400</v>
      </c>
      <c r="AQ587" s="12">
        <v>46219</v>
      </c>
      <c r="AR587" s="11" t="s">
        <v>3416</v>
      </c>
      <c r="AS587" s="11" t="s">
        <v>3729</v>
      </c>
      <c r="AT587" s="11" t="s">
        <v>3933</v>
      </c>
      <c r="AU587" s="11" t="s">
        <v>3933</v>
      </c>
      <c r="AV587" s="11" t="s">
        <v>3938</v>
      </c>
      <c r="AW587" s="11" t="s">
        <v>2485</v>
      </c>
      <c r="AX587" s="11" t="s">
        <v>2603</v>
      </c>
      <c r="AY587" s="11" t="s">
        <v>3948</v>
      </c>
      <c r="AZ587" s="11"/>
      <c r="BA587" s="11"/>
      <c r="BB587" s="11"/>
      <c r="BC587" s="9">
        <v>2045</v>
      </c>
      <c r="BD587" s="11" t="s">
        <v>3938</v>
      </c>
      <c r="BE587" s="9">
        <v>1994</v>
      </c>
      <c r="BF587" s="9">
        <v>1</v>
      </c>
      <c r="BG587" s="11" t="s">
        <v>3416</v>
      </c>
    </row>
    <row r="588" spans="1:59">
      <c r="A588" s="9">
        <v>135830</v>
      </c>
      <c r="B588" s="11" t="s">
        <v>4128</v>
      </c>
      <c r="C588" s="11" t="s">
        <v>4366</v>
      </c>
      <c r="D588" s="11" t="s">
        <v>904</v>
      </c>
      <c r="E588" s="15">
        <v>1</v>
      </c>
      <c r="F588" s="11" t="s">
        <v>4235</v>
      </c>
      <c r="G588" s="9">
        <v>4173000</v>
      </c>
      <c r="H588" s="15">
        <f t="shared" si="19"/>
        <v>907.17391304347825</v>
      </c>
      <c r="I588" s="15">
        <f t="shared" si="20"/>
        <v>907.17391304347825</v>
      </c>
      <c r="J588" s="15">
        <v>907.17391304347825</v>
      </c>
      <c r="K588" s="15"/>
      <c r="L588" s="9"/>
      <c r="M588" s="9">
        <v>0</v>
      </c>
      <c r="N588" s="11" t="s">
        <v>3396</v>
      </c>
      <c r="O588" s="12">
        <v>46219</v>
      </c>
      <c r="P588" s="11" t="s">
        <v>3415</v>
      </c>
      <c r="Q588" s="11" t="s">
        <v>3952</v>
      </c>
      <c r="R588" s="11" t="s">
        <v>3952</v>
      </c>
      <c r="S588" s="11" t="s">
        <v>4214</v>
      </c>
      <c r="T588" s="9">
        <v>139033</v>
      </c>
      <c r="U588" s="9"/>
      <c r="V588" s="9"/>
      <c r="W588" s="11" t="s">
        <v>2466</v>
      </c>
      <c r="X588" s="11" t="s">
        <v>3110</v>
      </c>
      <c r="Y588" s="11" t="s">
        <v>3960</v>
      </c>
      <c r="Z588" s="11" t="s">
        <v>1948</v>
      </c>
      <c r="AA588" s="9">
        <v>20</v>
      </c>
      <c r="AB588" s="9">
        <v>1</v>
      </c>
      <c r="AC588" s="11"/>
      <c r="AD588" s="11" t="s">
        <v>2442</v>
      </c>
      <c r="AE588" s="11" t="s">
        <v>2462</v>
      </c>
      <c r="AF588" s="11" t="s">
        <v>2472</v>
      </c>
      <c r="AG588" s="11" t="s">
        <v>2583</v>
      </c>
      <c r="AH588" s="11" t="s">
        <v>2607</v>
      </c>
      <c r="AI588" s="11"/>
      <c r="AJ588" s="9">
        <v>1</v>
      </c>
      <c r="AK588" s="11" t="s">
        <v>2891</v>
      </c>
      <c r="AL588" s="11" t="s">
        <v>3107</v>
      </c>
      <c r="AM588" s="11"/>
      <c r="AN588" s="11" t="s">
        <v>2891</v>
      </c>
      <c r="AO588" s="11" t="s">
        <v>1948</v>
      </c>
      <c r="AP588" s="11"/>
      <c r="AQ588" s="12">
        <v>46219</v>
      </c>
      <c r="AR588" s="11" t="s">
        <v>3416</v>
      </c>
      <c r="AS588" s="11" t="s">
        <v>3728</v>
      </c>
      <c r="AT588" s="11" t="s">
        <v>3933</v>
      </c>
      <c r="AU588" s="11" t="s">
        <v>3933</v>
      </c>
      <c r="AV588" s="11" t="s">
        <v>3938</v>
      </c>
      <c r="AW588" s="11" t="s">
        <v>2472</v>
      </c>
      <c r="AX588" s="11" t="s">
        <v>2583</v>
      </c>
      <c r="AY588" s="11" t="s">
        <v>3948</v>
      </c>
      <c r="AZ588" s="11"/>
      <c r="BA588" s="11"/>
      <c r="BB588" s="11"/>
      <c r="BC588" s="9">
        <v>3072</v>
      </c>
      <c r="BD588" s="11" t="s">
        <v>3938</v>
      </c>
      <c r="BE588" s="9">
        <v>4740</v>
      </c>
      <c r="BF588" s="9">
        <v>1</v>
      </c>
      <c r="BG588" s="11" t="s">
        <v>3415</v>
      </c>
    </row>
    <row r="589" spans="1:59" ht="71.25">
      <c r="A589" s="9">
        <v>135829</v>
      </c>
      <c r="B589" s="11" t="s">
        <v>4021</v>
      </c>
      <c r="C589" s="11" t="s">
        <v>4376</v>
      </c>
      <c r="D589" s="13" t="s">
        <v>903</v>
      </c>
      <c r="E589" s="15">
        <v>12</v>
      </c>
      <c r="F589" s="11" t="s">
        <v>4235</v>
      </c>
      <c r="G589" s="9">
        <v>48183.006939999999</v>
      </c>
      <c r="H589" s="15">
        <f t="shared" si="19"/>
        <v>10.474566726086957</v>
      </c>
      <c r="I589" s="15">
        <f t="shared" si="20"/>
        <v>125.69480071304349</v>
      </c>
      <c r="J589" s="15">
        <v>125.69480071304349</v>
      </c>
      <c r="K589" s="15"/>
      <c r="L589" s="9"/>
      <c r="M589" s="9">
        <v>0</v>
      </c>
      <c r="N589" s="11" t="s">
        <v>3396</v>
      </c>
      <c r="O589" s="12">
        <v>46219</v>
      </c>
      <c r="P589" s="11" t="s">
        <v>3415</v>
      </c>
      <c r="Q589" s="11" t="s">
        <v>3952</v>
      </c>
      <c r="R589" s="11" t="s">
        <v>3952</v>
      </c>
      <c r="S589" s="11" t="s">
        <v>4214</v>
      </c>
      <c r="T589" s="9">
        <v>139035</v>
      </c>
      <c r="U589" s="9"/>
      <c r="V589" s="9"/>
      <c r="W589" s="11" t="s">
        <v>2466</v>
      </c>
      <c r="X589" s="11" t="s">
        <v>3110</v>
      </c>
      <c r="Y589" s="11" t="s">
        <v>3960</v>
      </c>
      <c r="Z589" s="11" t="s">
        <v>1947</v>
      </c>
      <c r="AA589" s="9">
        <v>20</v>
      </c>
      <c r="AB589" s="9">
        <v>1</v>
      </c>
      <c r="AC589" s="11"/>
      <c r="AD589" s="11" t="s">
        <v>2405</v>
      </c>
      <c r="AE589" s="11" t="s">
        <v>2462</v>
      </c>
      <c r="AF589" s="11" t="s">
        <v>2485</v>
      </c>
      <c r="AG589" s="11" t="s">
        <v>2583</v>
      </c>
      <c r="AH589" s="11" t="s">
        <v>2607</v>
      </c>
      <c r="AI589" s="11"/>
      <c r="AJ589" s="9">
        <v>12</v>
      </c>
      <c r="AK589" s="11" t="s">
        <v>2890</v>
      </c>
      <c r="AL589" s="11" t="s">
        <v>3107</v>
      </c>
      <c r="AM589" s="11"/>
      <c r="AN589" s="11" t="s">
        <v>2890</v>
      </c>
      <c r="AO589" s="11" t="s">
        <v>1947</v>
      </c>
      <c r="AP589" s="11"/>
      <c r="AQ589" s="12">
        <v>46219</v>
      </c>
      <c r="AR589" s="11" t="s">
        <v>3416</v>
      </c>
      <c r="AS589" s="11" t="s">
        <v>3727</v>
      </c>
      <c r="AT589" s="11" t="s">
        <v>3933</v>
      </c>
      <c r="AU589" s="11" t="s">
        <v>3933</v>
      </c>
      <c r="AV589" s="11" t="s">
        <v>3938</v>
      </c>
      <c r="AW589" s="11" t="s">
        <v>2485</v>
      </c>
      <c r="AX589" s="11" t="s">
        <v>2583</v>
      </c>
      <c r="AY589" s="11" t="s">
        <v>3948</v>
      </c>
      <c r="AZ589" s="11"/>
      <c r="BA589" s="11"/>
      <c r="BB589" s="11"/>
      <c r="BC589" s="9">
        <v>22414</v>
      </c>
      <c r="BD589" s="11" t="s">
        <v>3938</v>
      </c>
      <c r="BE589" s="9">
        <v>2426</v>
      </c>
      <c r="BF589" s="9">
        <v>1</v>
      </c>
      <c r="BG589" s="11" t="s">
        <v>3415</v>
      </c>
    </row>
    <row r="590" spans="1:59" ht="57">
      <c r="A590" s="9">
        <v>135828</v>
      </c>
      <c r="B590" s="11" t="s">
        <v>4126</v>
      </c>
      <c r="C590" s="11" t="s">
        <v>4366</v>
      </c>
      <c r="D590" s="13" t="s">
        <v>902</v>
      </c>
      <c r="E590" s="15">
        <v>12</v>
      </c>
      <c r="F590" s="11" t="s">
        <v>4235</v>
      </c>
      <c r="G590" s="9">
        <v>1550000</v>
      </c>
      <c r="H590" s="15">
        <f t="shared" si="19"/>
        <v>336.95652173913044</v>
      </c>
      <c r="I590" s="15">
        <f t="shared" si="20"/>
        <v>4043.478260869565</v>
      </c>
      <c r="J590" s="15">
        <v>4043.478260869565</v>
      </c>
      <c r="K590" s="15"/>
      <c r="L590" s="9"/>
      <c r="M590" s="9">
        <v>0</v>
      </c>
      <c r="N590" s="11" t="s">
        <v>3396</v>
      </c>
      <c r="O590" s="12">
        <v>46219</v>
      </c>
      <c r="P590" s="11" t="s">
        <v>3419</v>
      </c>
      <c r="Q590" s="11" t="s">
        <v>3952</v>
      </c>
      <c r="R590" s="11" t="s">
        <v>3952</v>
      </c>
      <c r="S590" s="11" t="s">
        <v>4214</v>
      </c>
      <c r="T590" s="9">
        <v>138973</v>
      </c>
      <c r="U590" s="9"/>
      <c r="V590" s="9"/>
      <c r="W590" s="11" t="s">
        <v>2466</v>
      </c>
      <c r="X590" s="11" t="s">
        <v>3110</v>
      </c>
      <c r="Y590" s="11" t="s">
        <v>3960</v>
      </c>
      <c r="Z590" s="11" t="s">
        <v>1946</v>
      </c>
      <c r="AA590" s="9">
        <v>0</v>
      </c>
      <c r="AB590" s="9">
        <v>1</v>
      </c>
      <c r="AC590" s="11"/>
      <c r="AD590" s="11" t="s">
        <v>2442</v>
      </c>
      <c r="AE590" s="11" t="s">
        <v>2462</v>
      </c>
      <c r="AF590" s="11" t="s">
        <v>2472</v>
      </c>
      <c r="AG590" s="11" t="s">
        <v>2583</v>
      </c>
      <c r="AH590" s="11" t="s">
        <v>2607</v>
      </c>
      <c r="AI590" s="11"/>
      <c r="AJ590" s="9">
        <v>12</v>
      </c>
      <c r="AK590" s="11" t="s">
        <v>1946</v>
      </c>
      <c r="AL590" s="11" t="s">
        <v>3107</v>
      </c>
      <c r="AM590" s="11"/>
      <c r="AN590" s="11" t="s">
        <v>1946</v>
      </c>
      <c r="AO590" s="11" t="s">
        <v>1946</v>
      </c>
      <c r="AP590" s="11"/>
      <c r="AQ590" s="12">
        <v>46219</v>
      </c>
      <c r="AR590" s="11" t="s">
        <v>3416</v>
      </c>
      <c r="AS590" s="11" t="s">
        <v>3726</v>
      </c>
      <c r="AT590" s="11" t="s">
        <v>3933</v>
      </c>
      <c r="AU590" s="11" t="s">
        <v>3933</v>
      </c>
      <c r="AV590" s="11" t="s">
        <v>3938</v>
      </c>
      <c r="AW590" s="11" t="s">
        <v>2472</v>
      </c>
      <c r="AX590" s="11" t="s">
        <v>2583</v>
      </c>
      <c r="AY590" s="11" t="s">
        <v>3948</v>
      </c>
      <c r="AZ590" s="11"/>
      <c r="BA590" s="11"/>
      <c r="BB590" s="11"/>
      <c r="BC590" s="9">
        <v>3072</v>
      </c>
      <c r="BD590" s="11" t="s">
        <v>3938</v>
      </c>
      <c r="BE590" s="9">
        <v>5623</v>
      </c>
      <c r="BF590" s="9">
        <v>1</v>
      </c>
      <c r="BG590" s="11" t="s">
        <v>3407</v>
      </c>
    </row>
    <row r="591" spans="1:59" ht="57">
      <c r="A591" s="9">
        <v>135827</v>
      </c>
      <c r="B591" s="11" t="s">
        <v>4126</v>
      </c>
      <c r="C591" s="11" t="s">
        <v>4366</v>
      </c>
      <c r="D591" s="13" t="s">
        <v>901</v>
      </c>
      <c r="E591" s="15">
        <v>12</v>
      </c>
      <c r="F591" s="11" t="s">
        <v>4235</v>
      </c>
      <c r="G591" s="9">
        <v>12755000</v>
      </c>
      <c r="H591" s="15">
        <f t="shared" si="19"/>
        <v>2772.8260869565215</v>
      </c>
      <c r="I591" s="15">
        <f t="shared" si="20"/>
        <v>33273.913043478256</v>
      </c>
      <c r="J591" s="15">
        <v>33273.913043478256</v>
      </c>
      <c r="K591" s="15"/>
      <c r="L591" s="9"/>
      <c r="M591" s="9">
        <v>0</v>
      </c>
      <c r="N591" s="11" t="s">
        <v>3396</v>
      </c>
      <c r="O591" s="12">
        <v>46219</v>
      </c>
      <c r="P591" s="11" t="s">
        <v>3415</v>
      </c>
      <c r="Q591" s="11" t="s">
        <v>3952</v>
      </c>
      <c r="R591" s="11" t="s">
        <v>3952</v>
      </c>
      <c r="S591" s="11" t="s">
        <v>4214</v>
      </c>
      <c r="T591" s="9">
        <v>138970</v>
      </c>
      <c r="U591" s="9"/>
      <c r="V591" s="9"/>
      <c r="W591" s="11" t="s">
        <v>2466</v>
      </c>
      <c r="X591" s="11" t="s">
        <v>3110</v>
      </c>
      <c r="Y591" s="11" t="s">
        <v>3960</v>
      </c>
      <c r="Z591" s="11" t="s">
        <v>1945</v>
      </c>
      <c r="AA591" s="9">
        <v>0</v>
      </c>
      <c r="AB591" s="9">
        <v>1</v>
      </c>
      <c r="AC591" s="11"/>
      <c r="AD591" s="11" t="s">
        <v>2442</v>
      </c>
      <c r="AE591" s="11" t="s">
        <v>2462</v>
      </c>
      <c r="AF591" s="11" t="s">
        <v>2472</v>
      </c>
      <c r="AG591" s="11" t="s">
        <v>2583</v>
      </c>
      <c r="AH591" s="11" t="s">
        <v>2607</v>
      </c>
      <c r="AI591" s="11"/>
      <c r="AJ591" s="9">
        <v>12</v>
      </c>
      <c r="AK591" s="11" t="s">
        <v>1945</v>
      </c>
      <c r="AL591" s="11" t="s">
        <v>3107</v>
      </c>
      <c r="AM591" s="11"/>
      <c r="AN591" s="11" t="s">
        <v>1945</v>
      </c>
      <c r="AO591" s="11" t="s">
        <v>1945</v>
      </c>
      <c r="AP591" s="11"/>
      <c r="AQ591" s="12">
        <v>46219</v>
      </c>
      <c r="AR591" s="11" t="s">
        <v>3416</v>
      </c>
      <c r="AS591" s="11" t="s">
        <v>3725</v>
      </c>
      <c r="AT591" s="11" t="s">
        <v>3933</v>
      </c>
      <c r="AU591" s="11" t="s">
        <v>3933</v>
      </c>
      <c r="AV591" s="11" t="s">
        <v>3938</v>
      </c>
      <c r="AW591" s="11" t="s">
        <v>2472</v>
      </c>
      <c r="AX591" s="11" t="s">
        <v>2583</v>
      </c>
      <c r="AY591" s="11" t="s">
        <v>3948</v>
      </c>
      <c r="AZ591" s="11"/>
      <c r="BA591" s="11"/>
      <c r="BB591" s="11"/>
      <c r="BC591" s="9">
        <v>3072</v>
      </c>
      <c r="BD591" s="11" t="s">
        <v>3938</v>
      </c>
      <c r="BE591" s="9">
        <v>5623</v>
      </c>
      <c r="BF591" s="9">
        <v>1</v>
      </c>
      <c r="BG591" s="11" t="s">
        <v>3407</v>
      </c>
    </row>
    <row r="592" spans="1:59" ht="85.5">
      <c r="A592" s="9">
        <v>135826</v>
      </c>
      <c r="B592" s="11" t="s">
        <v>4003</v>
      </c>
      <c r="C592" s="11" t="s">
        <v>4243</v>
      </c>
      <c r="D592" s="13" t="s">
        <v>900</v>
      </c>
      <c r="E592" s="15">
        <v>4</v>
      </c>
      <c r="F592" s="11" t="s">
        <v>4235</v>
      </c>
      <c r="G592" s="9">
        <v>941600</v>
      </c>
      <c r="H592" s="15">
        <f t="shared" si="19"/>
        <v>204.69565217391303</v>
      </c>
      <c r="I592" s="15">
        <f t="shared" si="20"/>
        <v>818.78260869565213</v>
      </c>
      <c r="J592" s="15">
        <v>818.78260869565213</v>
      </c>
      <c r="K592" s="15"/>
      <c r="L592" s="9"/>
      <c r="M592" s="9">
        <v>0</v>
      </c>
      <c r="N592" s="11" t="s">
        <v>3396</v>
      </c>
      <c r="O592" s="12">
        <v>46219</v>
      </c>
      <c r="P592" s="11" t="s">
        <v>3415</v>
      </c>
      <c r="Q592" s="11" t="s">
        <v>3952</v>
      </c>
      <c r="R592" s="11" t="s">
        <v>3952</v>
      </c>
      <c r="S592" s="11" t="s">
        <v>4214</v>
      </c>
      <c r="T592" s="9">
        <v>138997</v>
      </c>
      <c r="U592" s="9"/>
      <c r="V592" s="9"/>
      <c r="W592" s="11" t="s">
        <v>2466</v>
      </c>
      <c r="X592" s="11" t="s">
        <v>3110</v>
      </c>
      <c r="Y592" s="11" t="s">
        <v>3960</v>
      </c>
      <c r="Z592" s="11" t="s">
        <v>1944</v>
      </c>
      <c r="AA592" s="9">
        <v>20</v>
      </c>
      <c r="AB592" s="9">
        <v>1</v>
      </c>
      <c r="AC592" s="11"/>
      <c r="AD592" s="11" t="s">
        <v>2406</v>
      </c>
      <c r="AE592" s="11" t="s">
        <v>2462</v>
      </c>
      <c r="AF592" s="11" t="s">
        <v>2472</v>
      </c>
      <c r="AG592" s="11" t="s">
        <v>2583</v>
      </c>
      <c r="AH592" s="11" t="s">
        <v>2607</v>
      </c>
      <c r="AI592" s="11"/>
      <c r="AJ592" s="9">
        <v>4</v>
      </c>
      <c r="AK592" s="11" t="s">
        <v>2889</v>
      </c>
      <c r="AL592" s="11" t="s">
        <v>3107</v>
      </c>
      <c r="AM592" s="11"/>
      <c r="AN592" s="11" t="s">
        <v>2889</v>
      </c>
      <c r="AO592" s="11" t="s">
        <v>1944</v>
      </c>
      <c r="AP592" s="11"/>
      <c r="AQ592" s="12">
        <v>46219</v>
      </c>
      <c r="AR592" s="11" t="s">
        <v>3416</v>
      </c>
      <c r="AS592" s="11" t="s">
        <v>3724</v>
      </c>
      <c r="AT592" s="11" t="s">
        <v>3933</v>
      </c>
      <c r="AU592" s="11" t="s">
        <v>3933</v>
      </c>
      <c r="AV592" s="11" t="s">
        <v>3938</v>
      </c>
      <c r="AW592" s="11" t="s">
        <v>2472</v>
      </c>
      <c r="AX592" s="11" t="s">
        <v>2583</v>
      </c>
      <c r="AY592" s="11" t="s">
        <v>3948</v>
      </c>
      <c r="AZ592" s="11"/>
      <c r="BA592" s="11"/>
      <c r="BB592" s="11"/>
      <c r="BC592" s="9">
        <v>22111</v>
      </c>
      <c r="BD592" s="11" t="s">
        <v>3938</v>
      </c>
      <c r="BE592" s="9">
        <v>14</v>
      </c>
      <c r="BF592" s="9">
        <v>1</v>
      </c>
      <c r="BG592" s="11" t="s">
        <v>3413</v>
      </c>
    </row>
    <row r="593" spans="1:59">
      <c r="A593" s="9">
        <v>135825</v>
      </c>
      <c r="B593" s="11" t="s">
        <v>4053</v>
      </c>
      <c r="C593" s="11" t="s">
        <v>4374</v>
      </c>
      <c r="D593" s="11" t="s">
        <v>897</v>
      </c>
      <c r="E593" s="15">
        <v>2</v>
      </c>
      <c r="F593" s="11" t="s">
        <v>4236</v>
      </c>
      <c r="G593" s="9">
        <v>1400</v>
      </c>
      <c r="H593" s="15">
        <f t="shared" si="19"/>
        <v>0.30434782608695654</v>
      </c>
      <c r="I593" s="15">
        <f t="shared" si="20"/>
        <v>0.60869565217391308</v>
      </c>
      <c r="J593" s="15">
        <v>0.60869565217391308</v>
      </c>
      <c r="K593" s="15"/>
      <c r="L593" s="9"/>
      <c r="M593" s="9">
        <v>10</v>
      </c>
      <c r="N593" s="11" t="s">
        <v>3396</v>
      </c>
      <c r="O593" s="12">
        <v>46219</v>
      </c>
      <c r="P593" s="11" t="s">
        <v>3415</v>
      </c>
      <c r="Q593" s="11" t="s">
        <v>3952</v>
      </c>
      <c r="R593" s="11" t="s">
        <v>3952</v>
      </c>
      <c r="S593" s="11"/>
      <c r="T593" s="9">
        <v>0</v>
      </c>
      <c r="U593" s="9"/>
      <c r="V593" s="9"/>
      <c r="W593" s="11" t="s">
        <v>2466</v>
      </c>
      <c r="X593" s="11" t="s">
        <v>3110</v>
      </c>
      <c r="Y593" s="11" t="s">
        <v>3960</v>
      </c>
      <c r="Z593" s="11" t="s">
        <v>1941</v>
      </c>
      <c r="AA593" s="9">
        <v>20</v>
      </c>
      <c r="AB593" s="9">
        <v>0</v>
      </c>
      <c r="AC593" s="11"/>
      <c r="AD593" s="11" t="s">
        <v>2443</v>
      </c>
      <c r="AE593" s="11" t="s">
        <v>2462</v>
      </c>
      <c r="AF593" s="11" t="s">
        <v>2472</v>
      </c>
      <c r="AG593" s="11" t="s">
        <v>2583</v>
      </c>
      <c r="AH593" s="11" t="s">
        <v>2607</v>
      </c>
      <c r="AI593" s="11"/>
      <c r="AJ593" s="9">
        <v>2</v>
      </c>
      <c r="AK593" s="11" t="s">
        <v>2886</v>
      </c>
      <c r="AL593" s="11" t="s">
        <v>3107</v>
      </c>
      <c r="AM593" s="11"/>
      <c r="AN593" s="11" t="s">
        <v>3216</v>
      </c>
      <c r="AO593" s="11" t="s">
        <v>3354</v>
      </c>
      <c r="AP593" s="11"/>
      <c r="AQ593" s="12">
        <v>46219</v>
      </c>
      <c r="AR593" s="11" t="s">
        <v>3416</v>
      </c>
      <c r="AS593" s="11" t="s">
        <v>3723</v>
      </c>
      <c r="AT593" s="11" t="s">
        <v>3933</v>
      </c>
      <c r="AU593" s="11" t="s">
        <v>3934</v>
      </c>
      <c r="AV593" s="11" t="s">
        <v>3938</v>
      </c>
      <c r="AW593" s="11" t="s">
        <v>2472</v>
      </c>
      <c r="AX593" s="11" t="s">
        <v>2583</v>
      </c>
      <c r="AY593" s="11" t="s">
        <v>3948</v>
      </c>
      <c r="AZ593" s="11"/>
      <c r="BA593" s="11"/>
      <c r="BB593" s="11"/>
      <c r="BC593" s="9">
        <v>5086</v>
      </c>
      <c r="BD593" s="11" t="s">
        <v>3938</v>
      </c>
      <c r="BE593" s="9">
        <v>1817</v>
      </c>
      <c r="BF593" s="9">
        <v>3</v>
      </c>
      <c r="BG593" s="11" t="s">
        <v>3420</v>
      </c>
    </row>
    <row r="594" spans="1:59">
      <c r="A594" s="9">
        <v>135825</v>
      </c>
      <c r="B594" s="11" t="s">
        <v>4053</v>
      </c>
      <c r="C594" s="11" t="s">
        <v>4374</v>
      </c>
      <c r="D594" s="11" t="s">
        <v>896</v>
      </c>
      <c r="E594" s="15">
        <v>2</v>
      </c>
      <c r="F594" s="11" t="s">
        <v>4236</v>
      </c>
      <c r="G594" s="9">
        <v>2500</v>
      </c>
      <c r="H594" s="15">
        <f t="shared" si="19"/>
        <v>0.54347826086956519</v>
      </c>
      <c r="I594" s="15">
        <f t="shared" si="20"/>
        <v>1.0869565217391304</v>
      </c>
      <c r="J594" s="15">
        <v>1.0869565217391304</v>
      </c>
      <c r="K594" s="15"/>
      <c r="L594" s="9"/>
      <c r="M594" s="9">
        <v>10</v>
      </c>
      <c r="N594" s="11" t="s">
        <v>3396</v>
      </c>
      <c r="O594" s="12">
        <v>46219</v>
      </c>
      <c r="P594" s="11" t="s">
        <v>3415</v>
      </c>
      <c r="Q594" s="11" t="s">
        <v>3952</v>
      </c>
      <c r="R594" s="11" t="s">
        <v>3952</v>
      </c>
      <c r="S594" s="11"/>
      <c r="T594" s="9">
        <v>0</v>
      </c>
      <c r="U594" s="9"/>
      <c r="V594" s="9"/>
      <c r="W594" s="11" t="s">
        <v>2466</v>
      </c>
      <c r="X594" s="11" t="s">
        <v>3110</v>
      </c>
      <c r="Y594" s="11" t="s">
        <v>3960</v>
      </c>
      <c r="Z594" s="11" t="s">
        <v>1940</v>
      </c>
      <c r="AA594" s="9">
        <v>20</v>
      </c>
      <c r="AB594" s="9">
        <v>0</v>
      </c>
      <c r="AC594" s="11"/>
      <c r="AD594" s="11" t="s">
        <v>2443</v>
      </c>
      <c r="AE594" s="11" t="s">
        <v>2462</v>
      </c>
      <c r="AF594" s="11" t="s">
        <v>2472</v>
      </c>
      <c r="AG594" s="11" t="s">
        <v>2583</v>
      </c>
      <c r="AH594" s="11" t="s">
        <v>2607</v>
      </c>
      <c r="AI594" s="11"/>
      <c r="AJ594" s="9">
        <v>2</v>
      </c>
      <c r="AK594" s="11" t="s">
        <v>2885</v>
      </c>
      <c r="AL594" s="11" t="s">
        <v>3107</v>
      </c>
      <c r="AM594" s="11"/>
      <c r="AN594" s="11" t="s">
        <v>3216</v>
      </c>
      <c r="AO594" s="11" t="s">
        <v>3354</v>
      </c>
      <c r="AP594" s="11"/>
      <c r="AQ594" s="12">
        <v>46219</v>
      </c>
      <c r="AR594" s="11" t="s">
        <v>3416</v>
      </c>
      <c r="AS594" s="11" t="s">
        <v>3723</v>
      </c>
      <c r="AT594" s="11" t="s">
        <v>3933</v>
      </c>
      <c r="AU594" s="11" t="s">
        <v>3934</v>
      </c>
      <c r="AV594" s="11" t="s">
        <v>3938</v>
      </c>
      <c r="AW594" s="11" t="s">
        <v>2472</v>
      </c>
      <c r="AX594" s="11" t="s">
        <v>2583</v>
      </c>
      <c r="AY594" s="11" t="s">
        <v>3948</v>
      </c>
      <c r="AZ594" s="11"/>
      <c r="BA594" s="11"/>
      <c r="BB594" s="11"/>
      <c r="BC594" s="9">
        <v>5086</v>
      </c>
      <c r="BD594" s="11" t="s">
        <v>3938</v>
      </c>
      <c r="BE594" s="9">
        <v>1817</v>
      </c>
      <c r="BF594" s="9">
        <v>2</v>
      </c>
      <c r="BG594" s="11" t="s">
        <v>3420</v>
      </c>
    </row>
    <row r="595" spans="1:59">
      <c r="A595" s="9">
        <v>135825</v>
      </c>
      <c r="B595" s="11" t="s">
        <v>4053</v>
      </c>
      <c r="C595" s="11" t="s">
        <v>4375</v>
      </c>
      <c r="D595" s="11" t="s">
        <v>899</v>
      </c>
      <c r="E595" s="15">
        <v>1</v>
      </c>
      <c r="F595" s="11" t="s">
        <v>4235</v>
      </c>
      <c r="G595" s="9">
        <v>12900</v>
      </c>
      <c r="H595" s="15">
        <f t="shared" si="19"/>
        <v>2.8043478260869565</v>
      </c>
      <c r="I595" s="15">
        <f t="shared" si="20"/>
        <v>2.8043478260869565</v>
      </c>
      <c r="J595" s="15">
        <v>2.8043478260869565</v>
      </c>
      <c r="K595" s="15"/>
      <c r="L595" s="9"/>
      <c r="M595" s="9">
        <v>10</v>
      </c>
      <c r="N595" s="11" t="s">
        <v>3396</v>
      </c>
      <c r="O595" s="12">
        <v>46219</v>
      </c>
      <c r="P595" s="11" t="s">
        <v>3415</v>
      </c>
      <c r="Q595" s="11" t="s">
        <v>3952</v>
      </c>
      <c r="R595" s="11" t="s">
        <v>3952</v>
      </c>
      <c r="S595" s="11"/>
      <c r="T595" s="9">
        <v>0</v>
      </c>
      <c r="U595" s="9"/>
      <c r="V595" s="9"/>
      <c r="W595" s="11" t="s">
        <v>2466</v>
      </c>
      <c r="X595" s="11" t="s">
        <v>3110</v>
      </c>
      <c r="Y595" s="11" t="s">
        <v>3960</v>
      </c>
      <c r="Z595" s="11" t="s">
        <v>1943</v>
      </c>
      <c r="AA595" s="9">
        <v>20</v>
      </c>
      <c r="AB595" s="9">
        <v>0</v>
      </c>
      <c r="AC595" s="11"/>
      <c r="AD595" s="11" t="s">
        <v>2443</v>
      </c>
      <c r="AE595" s="11" t="s">
        <v>2462</v>
      </c>
      <c r="AF595" s="11" t="s">
        <v>2472</v>
      </c>
      <c r="AG595" s="11" t="s">
        <v>2583</v>
      </c>
      <c r="AH595" s="11" t="s">
        <v>2607</v>
      </c>
      <c r="AI595" s="11"/>
      <c r="AJ595" s="9">
        <v>1</v>
      </c>
      <c r="AK595" s="11" t="s">
        <v>2888</v>
      </c>
      <c r="AL595" s="11" t="s">
        <v>3107</v>
      </c>
      <c r="AM595" s="11"/>
      <c r="AN595" s="11" t="s">
        <v>3216</v>
      </c>
      <c r="AO595" s="11" t="s">
        <v>3354</v>
      </c>
      <c r="AP595" s="11"/>
      <c r="AQ595" s="12">
        <v>46219</v>
      </c>
      <c r="AR595" s="11" t="s">
        <v>3416</v>
      </c>
      <c r="AS595" s="11" t="s">
        <v>3723</v>
      </c>
      <c r="AT595" s="11" t="s">
        <v>3933</v>
      </c>
      <c r="AU595" s="11" t="s">
        <v>3934</v>
      </c>
      <c r="AV595" s="11" t="s">
        <v>3938</v>
      </c>
      <c r="AW595" s="11" t="s">
        <v>2472</v>
      </c>
      <c r="AX595" s="11" t="s">
        <v>2583</v>
      </c>
      <c r="AY595" s="11" t="s">
        <v>3948</v>
      </c>
      <c r="AZ595" s="11"/>
      <c r="BA595" s="11"/>
      <c r="BB595" s="11"/>
      <c r="BC595" s="9">
        <v>4270</v>
      </c>
      <c r="BD595" s="11" t="s">
        <v>3938</v>
      </c>
      <c r="BE595" s="9">
        <v>1817</v>
      </c>
      <c r="BF595" s="9">
        <v>5</v>
      </c>
      <c r="BG595" s="11" t="s">
        <v>3420</v>
      </c>
    </row>
    <row r="596" spans="1:59">
      <c r="A596" s="9">
        <v>135825</v>
      </c>
      <c r="B596" s="11" t="s">
        <v>4053</v>
      </c>
      <c r="C596" s="11" t="s">
        <v>4373</v>
      </c>
      <c r="D596" s="11" t="s">
        <v>898</v>
      </c>
      <c r="E596" s="15">
        <v>2</v>
      </c>
      <c r="F596" s="11" t="s">
        <v>4235</v>
      </c>
      <c r="G596" s="9">
        <v>25000</v>
      </c>
      <c r="H596" s="15">
        <f t="shared" si="19"/>
        <v>5.4347826086956523</v>
      </c>
      <c r="I596" s="15">
        <f t="shared" si="20"/>
        <v>10.869565217391305</v>
      </c>
      <c r="J596" s="15">
        <v>10.869565217391305</v>
      </c>
      <c r="K596" s="15"/>
      <c r="L596" s="9"/>
      <c r="M596" s="9">
        <v>10</v>
      </c>
      <c r="N596" s="11" t="s">
        <v>3396</v>
      </c>
      <c r="O596" s="12">
        <v>46219</v>
      </c>
      <c r="P596" s="11" t="s">
        <v>3415</v>
      </c>
      <c r="Q596" s="11" t="s">
        <v>3952</v>
      </c>
      <c r="R596" s="11" t="s">
        <v>3952</v>
      </c>
      <c r="S596" s="11"/>
      <c r="T596" s="9">
        <v>0</v>
      </c>
      <c r="U596" s="9"/>
      <c r="V596" s="9"/>
      <c r="W596" s="11" t="s">
        <v>2466</v>
      </c>
      <c r="X596" s="11" t="s">
        <v>3110</v>
      </c>
      <c r="Y596" s="11" t="s">
        <v>3960</v>
      </c>
      <c r="Z596" s="11" t="s">
        <v>1942</v>
      </c>
      <c r="AA596" s="9">
        <v>20</v>
      </c>
      <c r="AB596" s="9">
        <v>0</v>
      </c>
      <c r="AC596" s="11"/>
      <c r="AD596" s="11" t="s">
        <v>2443</v>
      </c>
      <c r="AE596" s="11" t="s">
        <v>2462</v>
      </c>
      <c r="AF596" s="11" t="s">
        <v>2472</v>
      </c>
      <c r="AG596" s="11" t="s">
        <v>2583</v>
      </c>
      <c r="AH596" s="11" t="s">
        <v>2607</v>
      </c>
      <c r="AI596" s="11"/>
      <c r="AJ596" s="9">
        <v>2</v>
      </c>
      <c r="AK596" s="11" t="s">
        <v>2887</v>
      </c>
      <c r="AL596" s="11" t="s">
        <v>3107</v>
      </c>
      <c r="AM596" s="11"/>
      <c r="AN596" s="11" t="s">
        <v>3216</v>
      </c>
      <c r="AO596" s="11" t="s">
        <v>3354</v>
      </c>
      <c r="AP596" s="11"/>
      <c r="AQ596" s="12">
        <v>46219</v>
      </c>
      <c r="AR596" s="11" t="s">
        <v>3416</v>
      </c>
      <c r="AS596" s="11" t="s">
        <v>3723</v>
      </c>
      <c r="AT596" s="11" t="s">
        <v>3933</v>
      </c>
      <c r="AU596" s="11" t="s">
        <v>3934</v>
      </c>
      <c r="AV596" s="11" t="s">
        <v>3938</v>
      </c>
      <c r="AW596" s="11" t="s">
        <v>2472</v>
      </c>
      <c r="AX596" s="11" t="s">
        <v>2583</v>
      </c>
      <c r="AY596" s="11" t="s">
        <v>3948</v>
      </c>
      <c r="AZ596" s="11"/>
      <c r="BA596" s="11"/>
      <c r="BB596" s="11"/>
      <c r="BC596" s="9">
        <v>2787</v>
      </c>
      <c r="BD596" s="11" t="s">
        <v>3938</v>
      </c>
      <c r="BE596" s="9">
        <v>1817</v>
      </c>
      <c r="BF596" s="9">
        <v>4</v>
      </c>
      <c r="BG596" s="11" t="s">
        <v>3420</v>
      </c>
    </row>
    <row r="597" spans="1:59">
      <c r="A597" s="9">
        <v>135825</v>
      </c>
      <c r="B597" s="11" t="s">
        <v>4053</v>
      </c>
      <c r="C597" s="11" t="s">
        <v>4373</v>
      </c>
      <c r="D597" s="11" t="s">
        <v>895</v>
      </c>
      <c r="E597" s="15">
        <v>3</v>
      </c>
      <c r="F597" s="11" t="s">
        <v>4235</v>
      </c>
      <c r="G597" s="9">
        <v>69000</v>
      </c>
      <c r="H597" s="15">
        <f t="shared" si="19"/>
        <v>15</v>
      </c>
      <c r="I597" s="15">
        <f t="shared" si="20"/>
        <v>45</v>
      </c>
      <c r="J597" s="15">
        <v>45</v>
      </c>
      <c r="K597" s="15"/>
      <c r="L597" s="9"/>
      <c r="M597" s="9">
        <v>10</v>
      </c>
      <c r="N597" s="11" t="s">
        <v>3396</v>
      </c>
      <c r="O597" s="12">
        <v>46219</v>
      </c>
      <c r="P597" s="11" t="s">
        <v>3415</v>
      </c>
      <c r="Q597" s="11" t="s">
        <v>3952</v>
      </c>
      <c r="R597" s="11" t="s">
        <v>3952</v>
      </c>
      <c r="S597" s="11" t="s">
        <v>4214</v>
      </c>
      <c r="T597" s="9">
        <v>139027</v>
      </c>
      <c r="U597" s="9"/>
      <c r="V597" s="9"/>
      <c r="W597" s="11" t="s">
        <v>2466</v>
      </c>
      <c r="X597" s="11" t="s">
        <v>3110</v>
      </c>
      <c r="Y597" s="11" t="s">
        <v>3960</v>
      </c>
      <c r="Z597" s="11" t="s">
        <v>1939</v>
      </c>
      <c r="AA597" s="9">
        <v>20</v>
      </c>
      <c r="AB597" s="9">
        <v>1</v>
      </c>
      <c r="AC597" s="11"/>
      <c r="AD597" s="11" t="s">
        <v>2443</v>
      </c>
      <c r="AE597" s="11" t="s">
        <v>2462</v>
      </c>
      <c r="AF597" s="11" t="s">
        <v>2472</v>
      </c>
      <c r="AG597" s="11" t="s">
        <v>2583</v>
      </c>
      <c r="AH597" s="11" t="s">
        <v>2607</v>
      </c>
      <c r="AI597" s="11"/>
      <c r="AJ597" s="9">
        <v>3</v>
      </c>
      <c r="AK597" s="11" t="s">
        <v>2884</v>
      </c>
      <c r="AL597" s="11" t="s">
        <v>3107</v>
      </c>
      <c r="AM597" s="11"/>
      <c r="AN597" s="11" t="s">
        <v>3216</v>
      </c>
      <c r="AO597" s="11" t="s">
        <v>3354</v>
      </c>
      <c r="AP597" s="11"/>
      <c r="AQ597" s="12">
        <v>46219</v>
      </c>
      <c r="AR597" s="11" t="s">
        <v>3416</v>
      </c>
      <c r="AS597" s="11" t="s">
        <v>3723</v>
      </c>
      <c r="AT597" s="11" t="s">
        <v>3933</v>
      </c>
      <c r="AU597" s="11" t="s">
        <v>3934</v>
      </c>
      <c r="AV597" s="11" t="s">
        <v>3938</v>
      </c>
      <c r="AW597" s="11" t="s">
        <v>2472</v>
      </c>
      <c r="AX597" s="11" t="s">
        <v>2583</v>
      </c>
      <c r="AY597" s="11" t="s">
        <v>3948</v>
      </c>
      <c r="AZ597" s="11"/>
      <c r="BA597" s="11"/>
      <c r="BB597" s="11"/>
      <c r="BC597" s="9">
        <v>2787</v>
      </c>
      <c r="BD597" s="11" t="s">
        <v>3938</v>
      </c>
      <c r="BE597" s="9">
        <v>1817</v>
      </c>
      <c r="BF597" s="9">
        <v>1</v>
      </c>
      <c r="BG597" s="11" t="s">
        <v>3415</v>
      </c>
    </row>
    <row r="598" spans="1:59">
      <c r="A598" s="9">
        <v>135824</v>
      </c>
      <c r="B598" s="11" t="s">
        <v>4003</v>
      </c>
      <c r="C598" s="11" t="s">
        <v>4366</v>
      </c>
      <c r="D598" s="11" t="s">
        <v>894</v>
      </c>
      <c r="E598" s="15">
        <v>9</v>
      </c>
      <c r="F598" s="11" t="s">
        <v>4235</v>
      </c>
      <c r="G598" s="9">
        <v>38775000</v>
      </c>
      <c r="H598" s="15">
        <f t="shared" si="19"/>
        <v>8429.347826086956</v>
      </c>
      <c r="I598" s="15">
        <f t="shared" si="20"/>
        <v>75864.130434782608</v>
      </c>
      <c r="J598" s="15">
        <v>75864.130434782608</v>
      </c>
      <c r="K598" s="15"/>
      <c r="L598" s="9"/>
      <c r="M598" s="9">
        <v>0</v>
      </c>
      <c r="N598" s="11" t="s">
        <v>3396</v>
      </c>
      <c r="O598" s="12">
        <v>46219</v>
      </c>
      <c r="P598" s="11" t="s">
        <v>3418</v>
      </c>
      <c r="Q598" s="11" t="s">
        <v>3952</v>
      </c>
      <c r="R598" s="11" t="s">
        <v>3952</v>
      </c>
      <c r="S598" s="11" t="s">
        <v>4214</v>
      </c>
      <c r="T598" s="9">
        <v>138994</v>
      </c>
      <c r="U598" s="9"/>
      <c r="V598" s="9"/>
      <c r="W598" s="11" t="s">
        <v>2466</v>
      </c>
      <c r="X598" s="11" t="s">
        <v>3110</v>
      </c>
      <c r="Y598" s="11" t="s">
        <v>3960</v>
      </c>
      <c r="Z598" s="11" t="s">
        <v>1938</v>
      </c>
      <c r="AA598" s="9">
        <v>20</v>
      </c>
      <c r="AB598" s="9">
        <v>1</v>
      </c>
      <c r="AC598" s="11"/>
      <c r="AD598" s="11" t="s">
        <v>2442</v>
      </c>
      <c r="AE598" s="11" t="s">
        <v>2462</v>
      </c>
      <c r="AF598" s="11" t="s">
        <v>2472</v>
      </c>
      <c r="AG598" s="11" t="s">
        <v>2583</v>
      </c>
      <c r="AH598" s="11" t="s">
        <v>2607</v>
      </c>
      <c r="AI598" s="11"/>
      <c r="AJ598" s="9">
        <v>9</v>
      </c>
      <c r="AK598" s="11" t="s">
        <v>2883</v>
      </c>
      <c r="AL598" s="11" t="s">
        <v>3107</v>
      </c>
      <c r="AM598" s="11"/>
      <c r="AN598" s="11" t="s">
        <v>2883</v>
      </c>
      <c r="AO598" s="11" t="s">
        <v>1938</v>
      </c>
      <c r="AP598" s="11"/>
      <c r="AQ598" s="12">
        <v>46219</v>
      </c>
      <c r="AR598" s="11" t="s">
        <v>3416</v>
      </c>
      <c r="AS598" s="11" t="s">
        <v>3722</v>
      </c>
      <c r="AT598" s="11" t="s">
        <v>3933</v>
      </c>
      <c r="AU598" s="11" t="s">
        <v>3933</v>
      </c>
      <c r="AV598" s="11" t="s">
        <v>3938</v>
      </c>
      <c r="AW598" s="11" t="s">
        <v>2472</v>
      </c>
      <c r="AX598" s="11" t="s">
        <v>2583</v>
      </c>
      <c r="AY598" s="11" t="s">
        <v>3948</v>
      </c>
      <c r="AZ598" s="11"/>
      <c r="BA598" s="11"/>
      <c r="BB598" s="11"/>
      <c r="BC598" s="9">
        <v>3072</v>
      </c>
      <c r="BD598" s="11" t="s">
        <v>3938</v>
      </c>
      <c r="BE598" s="9">
        <v>14</v>
      </c>
      <c r="BF598" s="9">
        <v>1</v>
      </c>
      <c r="BG598" s="11" t="s">
        <v>3413</v>
      </c>
    </row>
    <row r="599" spans="1:59">
      <c r="A599" s="9">
        <v>135823</v>
      </c>
      <c r="B599" s="11" t="s">
        <v>4002</v>
      </c>
      <c r="C599" s="11" t="s">
        <v>4271</v>
      </c>
      <c r="D599" s="11" t="s">
        <v>893</v>
      </c>
      <c r="E599" s="15">
        <v>20</v>
      </c>
      <c r="F599" s="11" t="s">
        <v>4235</v>
      </c>
      <c r="G599" s="9">
        <v>317644</v>
      </c>
      <c r="H599" s="15">
        <f t="shared" si="19"/>
        <v>69.053043478260875</v>
      </c>
      <c r="I599" s="15">
        <f t="shared" si="20"/>
        <v>1381.0608695652174</v>
      </c>
      <c r="J599" s="15">
        <v>1381.0608695652174</v>
      </c>
      <c r="K599" s="15"/>
      <c r="L599" s="9"/>
      <c r="M599" s="9">
        <v>0</v>
      </c>
      <c r="N599" s="11" t="s">
        <v>3396</v>
      </c>
      <c r="O599" s="12">
        <v>46219</v>
      </c>
      <c r="P599" s="11" t="s">
        <v>3415</v>
      </c>
      <c r="Q599" s="11" t="s">
        <v>3952</v>
      </c>
      <c r="R599" s="11" t="s">
        <v>3952</v>
      </c>
      <c r="S599" s="11" t="s">
        <v>4212</v>
      </c>
      <c r="T599" s="9">
        <v>138852</v>
      </c>
      <c r="U599" s="9"/>
      <c r="V599" s="9"/>
      <c r="W599" s="11" t="s">
        <v>2464</v>
      </c>
      <c r="X599" s="11" t="s">
        <v>3108</v>
      </c>
      <c r="Y599" s="11" t="s">
        <v>3958</v>
      </c>
      <c r="Z599" s="11" t="s">
        <v>1937</v>
      </c>
      <c r="AA599" s="9">
        <v>20</v>
      </c>
      <c r="AB599" s="9">
        <v>1</v>
      </c>
      <c r="AC599" s="11"/>
      <c r="AD599" s="11" t="s">
        <v>2405</v>
      </c>
      <c r="AE599" s="11" t="s">
        <v>2462</v>
      </c>
      <c r="AF599" s="11" t="s">
        <v>2513</v>
      </c>
      <c r="AG599" s="11" t="s">
        <v>2584</v>
      </c>
      <c r="AH599" s="11" t="s">
        <v>2607</v>
      </c>
      <c r="AI599" s="11"/>
      <c r="AJ599" s="9">
        <v>20</v>
      </c>
      <c r="AK599" s="11" t="s">
        <v>2882</v>
      </c>
      <c r="AL599" s="11" t="s">
        <v>3107</v>
      </c>
      <c r="AM599" s="11"/>
      <c r="AN599" s="11" t="s">
        <v>2882</v>
      </c>
      <c r="AO599" s="11" t="s">
        <v>1937</v>
      </c>
      <c r="AP599" s="11" t="s">
        <v>3400</v>
      </c>
      <c r="AQ599" s="12">
        <v>46219</v>
      </c>
      <c r="AR599" s="11" t="s">
        <v>3416</v>
      </c>
      <c r="AS599" s="11" t="s">
        <v>3721</v>
      </c>
      <c r="AT599" s="11" t="s">
        <v>3933</v>
      </c>
      <c r="AU599" s="11" t="s">
        <v>3933</v>
      </c>
      <c r="AV599" s="11" t="s">
        <v>3939</v>
      </c>
      <c r="AW599" s="11" t="s">
        <v>2513</v>
      </c>
      <c r="AX599" s="11" t="s">
        <v>2584</v>
      </c>
      <c r="AY599" s="11" t="s">
        <v>3948</v>
      </c>
      <c r="AZ599" s="11"/>
      <c r="BA599" s="11"/>
      <c r="BB599" s="11"/>
      <c r="BC599" s="9">
        <v>1264</v>
      </c>
      <c r="BD599" s="11" t="s">
        <v>3939</v>
      </c>
      <c r="BE599" s="9">
        <v>723</v>
      </c>
      <c r="BF599" s="9">
        <v>1</v>
      </c>
      <c r="BG599" s="11" t="s">
        <v>3402</v>
      </c>
    </row>
    <row r="600" spans="1:59">
      <c r="A600" s="9">
        <v>135822</v>
      </c>
      <c r="B600" s="11" t="s">
        <v>4127</v>
      </c>
      <c r="C600" s="11" t="s">
        <v>4372</v>
      </c>
      <c r="D600" s="11" t="s">
        <v>892</v>
      </c>
      <c r="E600" s="15">
        <v>30</v>
      </c>
      <c r="F600" s="11" t="s">
        <v>4237</v>
      </c>
      <c r="G600" s="9">
        <v>7000</v>
      </c>
      <c r="H600" s="15">
        <f t="shared" si="19"/>
        <v>1.5217391304347827</v>
      </c>
      <c r="I600" s="15">
        <f t="shared" si="20"/>
        <v>45.652173913043484</v>
      </c>
      <c r="J600" s="15">
        <v>45.652173913043484</v>
      </c>
      <c r="K600" s="15"/>
      <c r="L600" s="9"/>
      <c r="M600" s="9">
        <v>0</v>
      </c>
      <c r="N600" s="11" t="s">
        <v>3396</v>
      </c>
      <c r="O600" s="12">
        <v>46219</v>
      </c>
      <c r="P600" s="11" t="s">
        <v>3415</v>
      </c>
      <c r="Q600" s="11" t="s">
        <v>3952</v>
      </c>
      <c r="R600" s="11" t="s">
        <v>3952</v>
      </c>
      <c r="S600" s="11" t="s">
        <v>4214</v>
      </c>
      <c r="T600" s="9">
        <v>139029</v>
      </c>
      <c r="U600" s="9"/>
      <c r="V600" s="9"/>
      <c r="W600" s="11" t="s">
        <v>2466</v>
      </c>
      <c r="X600" s="11" t="s">
        <v>3110</v>
      </c>
      <c r="Y600" s="11" t="s">
        <v>3960</v>
      </c>
      <c r="Z600" s="11" t="s">
        <v>1537</v>
      </c>
      <c r="AA600" s="9">
        <v>20</v>
      </c>
      <c r="AB600" s="9">
        <v>2</v>
      </c>
      <c r="AC600" s="11"/>
      <c r="AD600" s="11" t="s">
        <v>2438</v>
      </c>
      <c r="AE600" s="11" t="s">
        <v>2462</v>
      </c>
      <c r="AF600" s="11" t="s">
        <v>2472</v>
      </c>
      <c r="AG600" s="11" t="s">
        <v>2583</v>
      </c>
      <c r="AH600" s="11" t="s">
        <v>2607</v>
      </c>
      <c r="AI600" s="11"/>
      <c r="AJ600" s="9">
        <v>30</v>
      </c>
      <c r="AK600" s="11" t="s">
        <v>1538</v>
      </c>
      <c r="AL600" s="11" t="s">
        <v>3107</v>
      </c>
      <c r="AM600" s="11"/>
      <c r="AN600" s="11" t="s">
        <v>3215</v>
      </c>
      <c r="AO600" s="11" t="s">
        <v>3353</v>
      </c>
      <c r="AP600" s="11"/>
      <c r="AQ600" s="12">
        <v>46219</v>
      </c>
      <c r="AR600" s="11" t="s">
        <v>3416</v>
      </c>
      <c r="AS600" s="11" t="s">
        <v>3720</v>
      </c>
      <c r="AT600" s="11" t="s">
        <v>3933</v>
      </c>
      <c r="AU600" s="11" t="s">
        <v>3934</v>
      </c>
      <c r="AV600" s="11" t="s">
        <v>3938</v>
      </c>
      <c r="AW600" s="11" t="s">
        <v>2472</v>
      </c>
      <c r="AX600" s="11" t="s">
        <v>2583</v>
      </c>
      <c r="AY600" s="11" t="s">
        <v>3948</v>
      </c>
      <c r="AZ600" s="11"/>
      <c r="BA600" s="11"/>
      <c r="BB600" s="11"/>
      <c r="BC600" s="9">
        <v>4215</v>
      </c>
      <c r="BD600" s="11" t="s">
        <v>3938</v>
      </c>
      <c r="BE600" s="9">
        <v>2142</v>
      </c>
      <c r="BF600" s="9">
        <v>2</v>
      </c>
      <c r="BG600" s="11" t="s">
        <v>3415</v>
      </c>
    </row>
    <row r="601" spans="1:59">
      <c r="A601" s="9">
        <v>135822</v>
      </c>
      <c r="B601" s="11" t="s">
        <v>4127</v>
      </c>
      <c r="C601" s="11" t="s">
        <v>4371</v>
      </c>
      <c r="D601" s="11" t="s">
        <v>891</v>
      </c>
      <c r="E601" s="15">
        <v>10</v>
      </c>
      <c r="F601" s="11" t="s">
        <v>4235</v>
      </c>
      <c r="G601" s="9">
        <v>7416.67</v>
      </c>
      <c r="H601" s="15">
        <f t="shared" si="19"/>
        <v>1.6123195652173914</v>
      </c>
      <c r="I601" s="15">
        <f t="shared" si="20"/>
        <v>16.123195652173912</v>
      </c>
      <c r="J601" s="15">
        <v>16.123195652173912</v>
      </c>
      <c r="K601" s="15"/>
      <c r="L601" s="9"/>
      <c r="M601" s="9">
        <v>0</v>
      </c>
      <c r="N601" s="11" t="s">
        <v>3396</v>
      </c>
      <c r="O601" s="12">
        <v>46219</v>
      </c>
      <c r="P601" s="11" t="s">
        <v>3415</v>
      </c>
      <c r="Q601" s="11" t="s">
        <v>3952</v>
      </c>
      <c r="R601" s="11" t="s">
        <v>3952</v>
      </c>
      <c r="S601" s="11" t="s">
        <v>4214</v>
      </c>
      <c r="T601" s="9">
        <v>139029</v>
      </c>
      <c r="U601" s="9"/>
      <c r="V601" s="9"/>
      <c r="W601" s="11" t="s">
        <v>2466</v>
      </c>
      <c r="X601" s="11" t="s">
        <v>3110</v>
      </c>
      <c r="Y601" s="11" t="s">
        <v>3960</v>
      </c>
      <c r="Z601" s="11" t="s">
        <v>1936</v>
      </c>
      <c r="AA601" s="9">
        <v>20</v>
      </c>
      <c r="AB601" s="9">
        <v>1</v>
      </c>
      <c r="AC601" s="11"/>
      <c r="AD601" s="11" t="s">
        <v>2436</v>
      </c>
      <c r="AE601" s="11" t="s">
        <v>2462</v>
      </c>
      <c r="AF601" s="11" t="s">
        <v>2472</v>
      </c>
      <c r="AG601" s="11" t="s">
        <v>2583</v>
      </c>
      <c r="AH601" s="11" t="s">
        <v>2607</v>
      </c>
      <c r="AI601" s="11"/>
      <c r="AJ601" s="9">
        <v>10</v>
      </c>
      <c r="AK601" s="11" t="s">
        <v>2881</v>
      </c>
      <c r="AL601" s="11" t="s">
        <v>3107</v>
      </c>
      <c r="AM601" s="11"/>
      <c r="AN601" s="11" t="s">
        <v>3215</v>
      </c>
      <c r="AO601" s="11" t="s">
        <v>3353</v>
      </c>
      <c r="AP601" s="11"/>
      <c r="AQ601" s="12">
        <v>46219</v>
      </c>
      <c r="AR601" s="11" t="s">
        <v>3416</v>
      </c>
      <c r="AS601" s="11" t="s">
        <v>3720</v>
      </c>
      <c r="AT601" s="11" t="s">
        <v>3933</v>
      </c>
      <c r="AU601" s="11" t="s">
        <v>3934</v>
      </c>
      <c r="AV601" s="11" t="s">
        <v>3938</v>
      </c>
      <c r="AW601" s="11" t="s">
        <v>2472</v>
      </c>
      <c r="AX601" s="11" t="s">
        <v>2583</v>
      </c>
      <c r="AY601" s="11" t="s">
        <v>3948</v>
      </c>
      <c r="AZ601" s="11"/>
      <c r="BA601" s="11"/>
      <c r="BB601" s="11"/>
      <c r="BC601" s="9">
        <v>3110</v>
      </c>
      <c r="BD601" s="11" t="s">
        <v>3938</v>
      </c>
      <c r="BE601" s="9">
        <v>2142</v>
      </c>
      <c r="BF601" s="9">
        <v>1</v>
      </c>
      <c r="BG601" s="11" t="s">
        <v>3415</v>
      </c>
    </row>
    <row r="602" spans="1:59">
      <c r="A602" s="9">
        <v>135821</v>
      </c>
      <c r="B602" s="11" t="s">
        <v>4003</v>
      </c>
      <c r="C602" s="11" t="s">
        <v>4243</v>
      </c>
      <c r="D602" s="11" t="s">
        <v>890</v>
      </c>
      <c r="E602" s="15">
        <v>3</v>
      </c>
      <c r="F602" s="11" t="s">
        <v>4235</v>
      </c>
      <c r="G602" s="9">
        <v>1600000</v>
      </c>
      <c r="H602" s="15">
        <f t="shared" si="19"/>
        <v>347.82608695652175</v>
      </c>
      <c r="I602" s="15">
        <f t="shared" si="20"/>
        <v>1043.4782608695652</v>
      </c>
      <c r="J602" s="15">
        <v>1043.4782608695652</v>
      </c>
      <c r="K602" s="15"/>
      <c r="L602" s="9"/>
      <c r="M602" s="9">
        <v>0</v>
      </c>
      <c r="N602" s="11" t="s">
        <v>3396</v>
      </c>
      <c r="O602" s="12">
        <v>46219</v>
      </c>
      <c r="P602" s="11" t="s">
        <v>3415</v>
      </c>
      <c r="Q602" s="11" t="s">
        <v>3952</v>
      </c>
      <c r="R602" s="11" t="s">
        <v>3952</v>
      </c>
      <c r="S602" s="11" t="s">
        <v>4214</v>
      </c>
      <c r="T602" s="9">
        <v>138999</v>
      </c>
      <c r="U602" s="9"/>
      <c r="V602" s="9"/>
      <c r="W602" s="11" t="s">
        <v>2466</v>
      </c>
      <c r="X602" s="11" t="s">
        <v>3110</v>
      </c>
      <c r="Y602" s="11" t="s">
        <v>3960</v>
      </c>
      <c r="Z602" s="11" t="s">
        <v>1623</v>
      </c>
      <c r="AA602" s="9">
        <v>20</v>
      </c>
      <c r="AB602" s="9">
        <v>1</v>
      </c>
      <c r="AC602" s="11"/>
      <c r="AD602" s="11" t="s">
        <v>2406</v>
      </c>
      <c r="AE602" s="11" t="s">
        <v>2462</v>
      </c>
      <c r="AF602" s="11" t="s">
        <v>2472</v>
      </c>
      <c r="AG602" s="11" t="s">
        <v>2583</v>
      </c>
      <c r="AH602" s="11" t="s">
        <v>2607</v>
      </c>
      <c r="AI602" s="11"/>
      <c r="AJ602" s="9">
        <v>3</v>
      </c>
      <c r="AK602" s="11" t="s">
        <v>2248</v>
      </c>
      <c r="AL602" s="11" t="s">
        <v>3107</v>
      </c>
      <c r="AM602" s="11"/>
      <c r="AN602" s="11" t="s">
        <v>2248</v>
      </c>
      <c r="AO602" s="11" t="s">
        <v>1623</v>
      </c>
      <c r="AP602" s="11"/>
      <c r="AQ602" s="12">
        <v>46219</v>
      </c>
      <c r="AR602" s="11" t="s">
        <v>3416</v>
      </c>
      <c r="AS602" s="11" t="s">
        <v>3719</v>
      </c>
      <c r="AT602" s="11" t="s">
        <v>3933</v>
      </c>
      <c r="AU602" s="11" t="s">
        <v>3933</v>
      </c>
      <c r="AV602" s="11" t="s">
        <v>3938</v>
      </c>
      <c r="AW602" s="11" t="s">
        <v>2472</v>
      </c>
      <c r="AX602" s="11" t="s">
        <v>2583</v>
      </c>
      <c r="AY602" s="11" t="s">
        <v>3948</v>
      </c>
      <c r="AZ602" s="11"/>
      <c r="BA602" s="11"/>
      <c r="BB602" s="11"/>
      <c r="BC602" s="9">
        <v>22111</v>
      </c>
      <c r="BD602" s="11" t="s">
        <v>3938</v>
      </c>
      <c r="BE602" s="9">
        <v>14</v>
      </c>
      <c r="BF602" s="9">
        <v>1</v>
      </c>
      <c r="BG602" s="11" t="s">
        <v>3413</v>
      </c>
    </row>
    <row r="603" spans="1:59">
      <c r="A603" s="9">
        <v>135820</v>
      </c>
      <c r="B603" s="11" t="s">
        <v>4064</v>
      </c>
      <c r="C603" s="11" t="s">
        <v>4370</v>
      </c>
      <c r="D603" s="11" t="s">
        <v>889</v>
      </c>
      <c r="E603" s="15">
        <v>500</v>
      </c>
      <c r="F603" s="11" t="s">
        <v>4235</v>
      </c>
      <c r="G603" s="9">
        <v>6500</v>
      </c>
      <c r="H603" s="15">
        <f t="shared" si="19"/>
        <v>1.4130434782608696</v>
      </c>
      <c r="I603" s="15">
        <f t="shared" si="20"/>
        <v>706.52173913043487</v>
      </c>
      <c r="J603" s="15">
        <v>706.52173913043487</v>
      </c>
      <c r="K603" s="15"/>
      <c r="L603" s="9"/>
      <c r="M603" s="9">
        <v>0</v>
      </c>
      <c r="N603" s="11" t="s">
        <v>3396</v>
      </c>
      <c r="O603" s="12">
        <v>46219</v>
      </c>
      <c r="P603" s="11" t="s">
        <v>3415</v>
      </c>
      <c r="Q603" s="11" t="s">
        <v>3952</v>
      </c>
      <c r="R603" s="11" t="s">
        <v>3952</v>
      </c>
      <c r="S603" s="11" t="s">
        <v>4228</v>
      </c>
      <c r="T603" s="9">
        <v>139036</v>
      </c>
      <c r="U603" s="9"/>
      <c r="V603" s="9"/>
      <c r="W603" s="11" t="s">
        <v>2464</v>
      </c>
      <c r="X603" s="11" t="s">
        <v>3108</v>
      </c>
      <c r="Y603" s="11" t="s">
        <v>3958</v>
      </c>
      <c r="Z603" s="11" t="s">
        <v>1935</v>
      </c>
      <c r="AA603" s="9">
        <v>0</v>
      </c>
      <c r="AB603" s="9">
        <v>4</v>
      </c>
      <c r="AC603" s="11"/>
      <c r="AD603" s="11" t="s">
        <v>2415</v>
      </c>
      <c r="AE603" s="11" t="s">
        <v>2462</v>
      </c>
      <c r="AF603" s="11" t="s">
        <v>2500</v>
      </c>
      <c r="AG603" s="11" t="s">
        <v>2581</v>
      </c>
      <c r="AH603" s="11" t="s">
        <v>2607</v>
      </c>
      <c r="AI603" s="11"/>
      <c r="AJ603" s="9">
        <v>500</v>
      </c>
      <c r="AK603" s="11" t="s">
        <v>1935</v>
      </c>
      <c r="AL603" s="11" t="s">
        <v>3107</v>
      </c>
      <c r="AM603" s="11"/>
      <c r="AN603" s="11" t="s">
        <v>3214</v>
      </c>
      <c r="AO603" s="11" t="s">
        <v>3214</v>
      </c>
      <c r="AP603" s="11" t="s">
        <v>3400</v>
      </c>
      <c r="AQ603" s="12">
        <v>46219</v>
      </c>
      <c r="AR603" s="11" t="s">
        <v>3416</v>
      </c>
      <c r="AS603" s="11" t="s">
        <v>3718</v>
      </c>
      <c r="AT603" s="11" t="s">
        <v>3933</v>
      </c>
      <c r="AU603" s="11" t="s">
        <v>3934</v>
      </c>
      <c r="AV603" s="11" t="s">
        <v>3936</v>
      </c>
      <c r="AW603" s="11" t="s">
        <v>2500</v>
      </c>
      <c r="AX603" s="11" t="s">
        <v>2581</v>
      </c>
      <c r="AY603" s="11" t="s">
        <v>3948</v>
      </c>
      <c r="AZ603" s="11"/>
      <c r="BA603" s="11"/>
      <c r="BB603" s="11"/>
      <c r="BC603" s="9">
        <v>24379</v>
      </c>
      <c r="BD603" s="11" t="s">
        <v>3936</v>
      </c>
      <c r="BE603" s="9">
        <v>820</v>
      </c>
      <c r="BF603" s="9">
        <v>4</v>
      </c>
      <c r="BG603" s="11" t="s">
        <v>3413</v>
      </c>
    </row>
    <row r="604" spans="1:59">
      <c r="A604" s="9">
        <v>135820</v>
      </c>
      <c r="B604" s="11" t="s">
        <v>4064</v>
      </c>
      <c r="C604" s="11" t="s">
        <v>4369</v>
      </c>
      <c r="D604" s="11" t="s">
        <v>888</v>
      </c>
      <c r="E604" s="15">
        <v>500</v>
      </c>
      <c r="F604" s="11" t="s">
        <v>4235</v>
      </c>
      <c r="G604" s="9">
        <v>35000</v>
      </c>
      <c r="H604" s="15">
        <f t="shared" si="19"/>
        <v>7.6086956521739131</v>
      </c>
      <c r="I604" s="15">
        <f t="shared" si="20"/>
        <v>3804.3478260869565</v>
      </c>
      <c r="J604" s="15">
        <v>3804.3478260869565</v>
      </c>
      <c r="K604" s="15"/>
      <c r="L604" s="9"/>
      <c r="M604" s="9">
        <v>0</v>
      </c>
      <c r="N604" s="11" t="s">
        <v>3396</v>
      </c>
      <c r="O604" s="12">
        <v>46219</v>
      </c>
      <c r="P604" s="11" t="s">
        <v>3415</v>
      </c>
      <c r="Q604" s="11" t="s">
        <v>3952</v>
      </c>
      <c r="R604" s="11" t="s">
        <v>3952</v>
      </c>
      <c r="S604" s="11" t="s">
        <v>4228</v>
      </c>
      <c r="T604" s="9">
        <v>139036</v>
      </c>
      <c r="U604" s="9"/>
      <c r="V604" s="9"/>
      <c r="W604" s="11" t="s">
        <v>2464</v>
      </c>
      <c r="X604" s="11" t="s">
        <v>3108</v>
      </c>
      <c r="Y604" s="11" t="s">
        <v>3958</v>
      </c>
      <c r="Z604" s="11" t="s">
        <v>1934</v>
      </c>
      <c r="AA604" s="9">
        <v>0</v>
      </c>
      <c r="AB604" s="9">
        <v>3</v>
      </c>
      <c r="AC604" s="11"/>
      <c r="AD604" s="11" t="s">
        <v>2415</v>
      </c>
      <c r="AE604" s="11" t="s">
        <v>2462</v>
      </c>
      <c r="AF604" s="11" t="s">
        <v>2500</v>
      </c>
      <c r="AG604" s="11" t="s">
        <v>2581</v>
      </c>
      <c r="AH604" s="11" t="s">
        <v>2607</v>
      </c>
      <c r="AI604" s="11"/>
      <c r="AJ604" s="9">
        <v>500</v>
      </c>
      <c r="AK604" s="11" t="s">
        <v>1934</v>
      </c>
      <c r="AL604" s="11" t="s">
        <v>3107</v>
      </c>
      <c r="AM604" s="11"/>
      <c r="AN604" s="11" t="s">
        <v>3214</v>
      </c>
      <c r="AO604" s="11" t="s">
        <v>3214</v>
      </c>
      <c r="AP604" s="11" t="s">
        <v>3400</v>
      </c>
      <c r="AQ604" s="12">
        <v>46219</v>
      </c>
      <c r="AR604" s="11" t="s">
        <v>3416</v>
      </c>
      <c r="AS604" s="11" t="s">
        <v>3718</v>
      </c>
      <c r="AT604" s="11" t="s">
        <v>3933</v>
      </c>
      <c r="AU604" s="11" t="s">
        <v>3934</v>
      </c>
      <c r="AV604" s="11" t="s">
        <v>3936</v>
      </c>
      <c r="AW604" s="11" t="s">
        <v>2500</v>
      </c>
      <c r="AX604" s="11" t="s">
        <v>2581</v>
      </c>
      <c r="AY604" s="11" t="s">
        <v>3948</v>
      </c>
      <c r="AZ604" s="11"/>
      <c r="BA604" s="11"/>
      <c r="BB604" s="11"/>
      <c r="BC604" s="9">
        <v>24380</v>
      </c>
      <c r="BD604" s="11" t="s">
        <v>3936</v>
      </c>
      <c r="BE604" s="9">
        <v>820</v>
      </c>
      <c r="BF604" s="9">
        <v>3</v>
      </c>
      <c r="BG604" s="11" t="s">
        <v>3413</v>
      </c>
    </row>
    <row r="605" spans="1:59">
      <c r="A605" s="9">
        <v>135820</v>
      </c>
      <c r="B605" s="11" t="s">
        <v>4064</v>
      </c>
      <c r="C605" s="11" t="s">
        <v>4367</v>
      </c>
      <c r="D605" s="11" t="s">
        <v>886</v>
      </c>
      <c r="E605" s="15">
        <v>1000</v>
      </c>
      <c r="F605" s="11" t="s">
        <v>4235</v>
      </c>
      <c r="G605" s="9">
        <v>45000</v>
      </c>
      <c r="H605" s="15">
        <f t="shared" si="19"/>
        <v>9.7826086956521738</v>
      </c>
      <c r="I605" s="15">
        <f t="shared" si="20"/>
        <v>9782.608695652174</v>
      </c>
      <c r="J605" s="15">
        <v>9782.608695652174</v>
      </c>
      <c r="K605" s="15"/>
      <c r="L605" s="9"/>
      <c r="M605" s="9">
        <v>0</v>
      </c>
      <c r="N605" s="11" t="s">
        <v>3396</v>
      </c>
      <c r="O605" s="12">
        <v>46219</v>
      </c>
      <c r="P605" s="11" t="s">
        <v>3415</v>
      </c>
      <c r="Q605" s="11" t="s">
        <v>3952</v>
      </c>
      <c r="R605" s="11" t="s">
        <v>3952</v>
      </c>
      <c r="S605" s="11" t="s">
        <v>4228</v>
      </c>
      <c r="T605" s="9">
        <v>139036</v>
      </c>
      <c r="U605" s="9"/>
      <c r="V605" s="9"/>
      <c r="W605" s="11" t="s">
        <v>2464</v>
      </c>
      <c r="X605" s="11" t="s">
        <v>3108</v>
      </c>
      <c r="Y605" s="11" t="s">
        <v>3958</v>
      </c>
      <c r="Z605" s="11" t="s">
        <v>1493</v>
      </c>
      <c r="AA605" s="9">
        <v>0</v>
      </c>
      <c r="AB605" s="9">
        <v>1</v>
      </c>
      <c r="AC605" s="11"/>
      <c r="AD605" s="11" t="s">
        <v>2415</v>
      </c>
      <c r="AE605" s="11" t="s">
        <v>2462</v>
      </c>
      <c r="AF605" s="11" t="s">
        <v>2500</v>
      </c>
      <c r="AG605" s="11" t="s">
        <v>2581</v>
      </c>
      <c r="AH605" s="11" t="s">
        <v>2607</v>
      </c>
      <c r="AI605" s="11"/>
      <c r="AJ605" s="9">
        <v>1000</v>
      </c>
      <c r="AK605" s="11" t="s">
        <v>1493</v>
      </c>
      <c r="AL605" s="11" t="s">
        <v>3107</v>
      </c>
      <c r="AM605" s="11"/>
      <c r="AN605" s="11" t="s">
        <v>3214</v>
      </c>
      <c r="AO605" s="11" t="s">
        <v>3214</v>
      </c>
      <c r="AP605" s="11" t="s">
        <v>3400</v>
      </c>
      <c r="AQ605" s="12">
        <v>46219</v>
      </c>
      <c r="AR605" s="11" t="s">
        <v>3416</v>
      </c>
      <c r="AS605" s="11" t="s">
        <v>3718</v>
      </c>
      <c r="AT605" s="11" t="s">
        <v>3933</v>
      </c>
      <c r="AU605" s="11" t="s">
        <v>3934</v>
      </c>
      <c r="AV605" s="11" t="s">
        <v>3936</v>
      </c>
      <c r="AW605" s="11" t="s">
        <v>2500</v>
      </c>
      <c r="AX605" s="11" t="s">
        <v>2581</v>
      </c>
      <c r="AY605" s="11" t="s">
        <v>3948</v>
      </c>
      <c r="AZ605" s="11"/>
      <c r="BA605" s="11"/>
      <c r="BB605" s="11"/>
      <c r="BC605" s="9">
        <v>26203</v>
      </c>
      <c r="BD605" s="11" t="s">
        <v>3936</v>
      </c>
      <c r="BE605" s="9">
        <v>820</v>
      </c>
      <c r="BF605" s="9">
        <v>1</v>
      </c>
      <c r="BG605" s="11" t="s">
        <v>3413</v>
      </c>
    </row>
    <row r="606" spans="1:59">
      <c r="A606" s="9">
        <v>135820</v>
      </c>
      <c r="B606" s="11" t="s">
        <v>4064</v>
      </c>
      <c r="C606" s="11" t="s">
        <v>4368</v>
      </c>
      <c r="D606" s="11" t="s">
        <v>887</v>
      </c>
      <c r="E606" s="15">
        <v>300</v>
      </c>
      <c r="F606" s="11" t="s">
        <v>4235</v>
      </c>
      <c r="G606" s="9">
        <v>125000</v>
      </c>
      <c r="H606" s="15">
        <f t="shared" si="19"/>
        <v>27.173913043478262</v>
      </c>
      <c r="I606" s="15">
        <f t="shared" si="20"/>
        <v>8152.1739130434789</v>
      </c>
      <c r="J606" s="15">
        <v>8152.1739130434789</v>
      </c>
      <c r="K606" s="15"/>
      <c r="L606" s="9"/>
      <c r="M606" s="9">
        <v>0</v>
      </c>
      <c r="N606" s="11" t="s">
        <v>3396</v>
      </c>
      <c r="O606" s="12">
        <v>46219</v>
      </c>
      <c r="P606" s="11" t="s">
        <v>3415</v>
      </c>
      <c r="Q606" s="11" t="s">
        <v>3952</v>
      </c>
      <c r="R606" s="11" t="s">
        <v>3952</v>
      </c>
      <c r="S606" s="11" t="s">
        <v>4228</v>
      </c>
      <c r="T606" s="9">
        <v>139036</v>
      </c>
      <c r="U606" s="9"/>
      <c r="V606" s="9"/>
      <c r="W606" s="11" t="s">
        <v>2464</v>
      </c>
      <c r="X606" s="11" t="s">
        <v>3108</v>
      </c>
      <c r="Y606" s="11" t="s">
        <v>3958</v>
      </c>
      <c r="Z606" s="11" t="s">
        <v>1924</v>
      </c>
      <c r="AA606" s="9">
        <v>0</v>
      </c>
      <c r="AB606" s="9">
        <v>2</v>
      </c>
      <c r="AC606" s="11"/>
      <c r="AD606" s="11" t="s">
        <v>2423</v>
      </c>
      <c r="AE606" s="11" t="s">
        <v>2462</v>
      </c>
      <c r="AF606" s="11" t="s">
        <v>2500</v>
      </c>
      <c r="AG606" s="11" t="s">
        <v>2581</v>
      </c>
      <c r="AH606" s="11" t="s">
        <v>2607</v>
      </c>
      <c r="AI606" s="11"/>
      <c r="AJ606" s="9">
        <v>300</v>
      </c>
      <c r="AK606" s="11" t="s">
        <v>1924</v>
      </c>
      <c r="AL606" s="11" t="s">
        <v>3107</v>
      </c>
      <c r="AM606" s="11"/>
      <c r="AN606" s="11" t="s">
        <v>3214</v>
      </c>
      <c r="AO606" s="11" t="s">
        <v>3214</v>
      </c>
      <c r="AP606" s="11" t="s">
        <v>3400</v>
      </c>
      <c r="AQ606" s="12">
        <v>46219</v>
      </c>
      <c r="AR606" s="11" t="s">
        <v>3416</v>
      </c>
      <c r="AS606" s="11" t="s">
        <v>3718</v>
      </c>
      <c r="AT606" s="11" t="s">
        <v>3933</v>
      </c>
      <c r="AU606" s="11" t="s">
        <v>3934</v>
      </c>
      <c r="AV606" s="11" t="s">
        <v>3936</v>
      </c>
      <c r="AW606" s="11" t="s">
        <v>2500</v>
      </c>
      <c r="AX606" s="11" t="s">
        <v>2581</v>
      </c>
      <c r="AY606" s="11" t="s">
        <v>3948</v>
      </c>
      <c r="AZ606" s="11"/>
      <c r="BA606" s="11"/>
      <c r="BB606" s="11"/>
      <c r="BC606" s="9">
        <v>22477</v>
      </c>
      <c r="BD606" s="11" t="s">
        <v>3936</v>
      </c>
      <c r="BE606" s="9">
        <v>820</v>
      </c>
      <c r="BF606" s="9">
        <v>2</v>
      </c>
      <c r="BG606" s="11" t="s">
        <v>3413</v>
      </c>
    </row>
    <row r="607" spans="1:59">
      <c r="A607" s="9">
        <v>135819</v>
      </c>
      <c r="B607" s="11" t="s">
        <v>4126</v>
      </c>
      <c r="C607" s="11" t="s">
        <v>4366</v>
      </c>
      <c r="D607" s="11" t="s">
        <v>885</v>
      </c>
      <c r="E607" s="15">
        <v>12</v>
      </c>
      <c r="F607" s="11" t="s">
        <v>4235</v>
      </c>
      <c r="G607" s="9">
        <v>3320000</v>
      </c>
      <c r="H607" s="15">
        <f t="shared" si="19"/>
        <v>721.73913043478262</v>
      </c>
      <c r="I607" s="15">
        <f t="shared" si="20"/>
        <v>8660.8695652173919</v>
      </c>
      <c r="J607" s="15">
        <v>8660.8695652173919</v>
      </c>
      <c r="K607" s="15"/>
      <c r="L607" s="9"/>
      <c r="M607" s="9">
        <v>0</v>
      </c>
      <c r="N607" s="11" t="s">
        <v>3396</v>
      </c>
      <c r="O607" s="12">
        <v>46219</v>
      </c>
      <c r="P607" s="11" t="s">
        <v>3415</v>
      </c>
      <c r="Q607" s="11" t="s">
        <v>3952</v>
      </c>
      <c r="R607" s="11" t="s">
        <v>3952</v>
      </c>
      <c r="S607" s="11"/>
      <c r="T607" s="9">
        <v>0</v>
      </c>
      <c r="U607" s="9"/>
      <c r="V607" s="9"/>
      <c r="W607" s="11" t="s">
        <v>2466</v>
      </c>
      <c r="X607" s="11" t="s">
        <v>3110</v>
      </c>
      <c r="Y607" s="11" t="s">
        <v>3960</v>
      </c>
      <c r="Z607" s="11" t="s">
        <v>1933</v>
      </c>
      <c r="AA607" s="9">
        <v>0</v>
      </c>
      <c r="AB607" s="9">
        <v>0</v>
      </c>
      <c r="AC607" s="11"/>
      <c r="AD607" s="11" t="s">
        <v>2442</v>
      </c>
      <c r="AE607" s="11" t="s">
        <v>2462</v>
      </c>
      <c r="AF607" s="11" t="s">
        <v>2472</v>
      </c>
      <c r="AG607" s="11" t="s">
        <v>2583</v>
      </c>
      <c r="AH607" s="11" t="s">
        <v>2607</v>
      </c>
      <c r="AI607" s="11"/>
      <c r="AJ607" s="9">
        <v>12</v>
      </c>
      <c r="AK607" s="11" t="s">
        <v>1933</v>
      </c>
      <c r="AL607" s="11" t="s">
        <v>3107</v>
      </c>
      <c r="AM607" s="11"/>
      <c r="AN607" s="11" t="s">
        <v>3213</v>
      </c>
      <c r="AO607" s="11" t="s">
        <v>3213</v>
      </c>
      <c r="AP607" s="11"/>
      <c r="AQ607" s="12">
        <v>46219</v>
      </c>
      <c r="AR607" s="11" t="s">
        <v>3416</v>
      </c>
      <c r="AS607" s="11" t="s">
        <v>3717</v>
      </c>
      <c r="AT607" s="11" t="s">
        <v>3933</v>
      </c>
      <c r="AU607" s="11" t="s">
        <v>3933</v>
      </c>
      <c r="AV607" s="11" t="s">
        <v>3938</v>
      </c>
      <c r="AW607" s="11" t="s">
        <v>2472</v>
      </c>
      <c r="AX607" s="11" t="s">
        <v>2583</v>
      </c>
      <c r="AY607" s="11" t="s">
        <v>3948</v>
      </c>
      <c r="AZ607" s="11"/>
      <c r="BA607" s="11"/>
      <c r="BB607" s="11"/>
      <c r="BC607" s="9">
        <v>3072</v>
      </c>
      <c r="BD607" s="11" t="s">
        <v>3938</v>
      </c>
      <c r="BE607" s="9">
        <v>5623</v>
      </c>
      <c r="BF607" s="9">
        <v>3</v>
      </c>
      <c r="BG607" s="11" t="s">
        <v>3407</v>
      </c>
    </row>
    <row r="608" spans="1:59">
      <c r="A608" s="9">
        <v>135819</v>
      </c>
      <c r="B608" s="11" t="s">
        <v>4126</v>
      </c>
      <c r="C608" s="11" t="s">
        <v>4366</v>
      </c>
      <c r="D608" s="11" t="s">
        <v>883</v>
      </c>
      <c r="E608" s="15">
        <v>12</v>
      </c>
      <c r="F608" s="11" t="s">
        <v>4235</v>
      </c>
      <c r="G608" s="9">
        <v>3520000</v>
      </c>
      <c r="H608" s="15">
        <f t="shared" si="19"/>
        <v>765.21739130434787</v>
      </c>
      <c r="I608" s="15">
        <f t="shared" si="20"/>
        <v>9182.608695652174</v>
      </c>
      <c r="J608" s="15">
        <v>9182.608695652174</v>
      </c>
      <c r="K608" s="15"/>
      <c r="L608" s="9"/>
      <c r="M608" s="9">
        <v>0</v>
      </c>
      <c r="N608" s="11" t="s">
        <v>3396</v>
      </c>
      <c r="O608" s="12">
        <v>46219</v>
      </c>
      <c r="P608" s="11" t="s">
        <v>3415</v>
      </c>
      <c r="Q608" s="11" t="s">
        <v>3952</v>
      </c>
      <c r="R608" s="11" t="s">
        <v>3952</v>
      </c>
      <c r="S608" s="11" t="s">
        <v>4214</v>
      </c>
      <c r="T608" s="9">
        <v>138972</v>
      </c>
      <c r="U608" s="9"/>
      <c r="V608" s="9"/>
      <c r="W608" s="11" t="s">
        <v>2466</v>
      </c>
      <c r="X608" s="11" t="s">
        <v>3110</v>
      </c>
      <c r="Y608" s="11" t="s">
        <v>3960</v>
      </c>
      <c r="Z608" s="11" t="s">
        <v>1931</v>
      </c>
      <c r="AA608" s="9">
        <v>0</v>
      </c>
      <c r="AB608" s="9">
        <v>1</v>
      </c>
      <c r="AC608" s="11"/>
      <c r="AD608" s="11" t="s">
        <v>2442</v>
      </c>
      <c r="AE608" s="11" t="s">
        <v>2462</v>
      </c>
      <c r="AF608" s="11" t="s">
        <v>2472</v>
      </c>
      <c r="AG608" s="11" t="s">
        <v>2583</v>
      </c>
      <c r="AH608" s="11" t="s">
        <v>2607</v>
      </c>
      <c r="AI608" s="11"/>
      <c r="AJ608" s="9">
        <v>12</v>
      </c>
      <c r="AK608" s="11" t="s">
        <v>1931</v>
      </c>
      <c r="AL608" s="11" t="s">
        <v>3107</v>
      </c>
      <c r="AM608" s="11"/>
      <c r="AN608" s="11" t="s">
        <v>3213</v>
      </c>
      <c r="AO608" s="11" t="s">
        <v>3213</v>
      </c>
      <c r="AP608" s="11"/>
      <c r="AQ608" s="12">
        <v>46219</v>
      </c>
      <c r="AR608" s="11" t="s">
        <v>3416</v>
      </c>
      <c r="AS608" s="11" t="s">
        <v>3717</v>
      </c>
      <c r="AT608" s="11" t="s">
        <v>3933</v>
      </c>
      <c r="AU608" s="11" t="s">
        <v>3933</v>
      </c>
      <c r="AV608" s="11" t="s">
        <v>3938</v>
      </c>
      <c r="AW608" s="11" t="s">
        <v>2472</v>
      </c>
      <c r="AX608" s="11" t="s">
        <v>2583</v>
      </c>
      <c r="AY608" s="11" t="s">
        <v>3948</v>
      </c>
      <c r="AZ608" s="11"/>
      <c r="BA608" s="11"/>
      <c r="BB608" s="11"/>
      <c r="BC608" s="9">
        <v>3072</v>
      </c>
      <c r="BD608" s="11" t="s">
        <v>3938</v>
      </c>
      <c r="BE608" s="9">
        <v>5623</v>
      </c>
      <c r="BF608" s="9">
        <v>1</v>
      </c>
      <c r="BG608" s="11" t="s">
        <v>3407</v>
      </c>
    </row>
    <row r="609" spans="1:59">
      <c r="A609" s="9">
        <v>135819</v>
      </c>
      <c r="B609" s="11" t="s">
        <v>4126</v>
      </c>
      <c r="C609" s="11" t="s">
        <v>4366</v>
      </c>
      <c r="D609" s="11" t="s">
        <v>884</v>
      </c>
      <c r="E609" s="15">
        <v>12</v>
      </c>
      <c r="F609" s="11" t="s">
        <v>4235</v>
      </c>
      <c r="G609" s="9">
        <v>3960000</v>
      </c>
      <c r="H609" s="15">
        <f t="shared" si="19"/>
        <v>860.86956521739125</v>
      </c>
      <c r="I609" s="15">
        <f t="shared" si="20"/>
        <v>10330.434782608696</v>
      </c>
      <c r="J609" s="15">
        <v>10330.434782608696</v>
      </c>
      <c r="K609" s="15"/>
      <c r="L609" s="9"/>
      <c r="M609" s="9">
        <v>0</v>
      </c>
      <c r="N609" s="11" t="s">
        <v>3396</v>
      </c>
      <c r="O609" s="12">
        <v>46219</v>
      </c>
      <c r="P609" s="11" t="s">
        <v>3415</v>
      </c>
      <c r="Q609" s="11" t="s">
        <v>3952</v>
      </c>
      <c r="R609" s="11" t="s">
        <v>3952</v>
      </c>
      <c r="S609" s="11"/>
      <c r="T609" s="9">
        <v>0</v>
      </c>
      <c r="U609" s="9"/>
      <c r="V609" s="9"/>
      <c r="W609" s="11" t="s">
        <v>2466</v>
      </c>
      <c r="X609" s="11" t="s">
        <v>3110</v>
      </c>
      <c r="Y609" s="11" t="s">
        <v>3960</v>
      </c>
      <c r="Z609" s="11" t="s">
        <v>1932</v>
      </c>
      <c r="AA609" s="9">
        <v>0</v>
      </c>
      <c r="AB609" s="9">
        <v>0</v>
      </c>
      <c r="AC609" s="11"/>
      <c r="AD609" s="11" t="s">
        <v>2442</v>
      </c>
      <c r="AE609" s="11" t="s">
        <v>2462</v>
      </c>
      <c r="AF609" s="11" t="s">
        <v>2472</v>
      </c>
      <c r="AG609" s="11" t="s">
        <v>2583</v>
      </c>
      <c r="AH609" s="11" t="s">
        <v>2607</v>
      </c>
      <c r="AI609" s="11"/>
      <c r="AJ609" s="9">
        <v>12</v>
      </c>
      <c r="AK609" s="11" t="s">
        <v>1932</v>
      </c>
      <c r="AL609" s="11" t="s">
        <v>3107</v>
      </c>
      <c r="AM609" s="11"/>
      <c r="AN609" s="11" t="s">
        <v>3213</v>
      </c>
      <c r="AO609" s="11" t="s">
        <v>3213</v>
      </c>
      <c r="AP609" s="11"/>
      <c r="AQ609" s="12">
        <v>46219</v>
      </c>
      <c r="AR609" s="11" t="s">
        <v>3416</v>
      </c>
      <c r="AS609" s="11" t="s">
        <v>3717</v>
      </c>
      <c r="AT609" s="11" t="s">
        <v>3933</v>
      </c>
      <c r="AU609" s="11" t="s">
        <v>3933</v>
      </c>
      <c r="AV609" s="11" t="s">
        <v>3938</v>
      </c>
      <c r="AW609" s="11" t="s">
        <v>2472</v>
      </c>
      <c r="AX609" s="11" t="s">
        <v>2583</v>
      </c>
      <c r="AY609" s="11" t="s">
        <v>3948</v>
      </c>
      <c r="AZ609" s="11"/>
      <c r="BA609" s="11"/>
      <c r="BB609" s="11"/>
      <c r="BC609" s="9">
        <v>3072</v>
      </c>
      <c r="BD609" s="11" t="s">
        <v>3938</v>
      </c>
      <c r="BE609" s="9">
        <v>5623</v>
      </c>
      <c r="BF609" s="9">
        <v>2</v>
      </c>
      <c r="BG609" s="11" t="s">
        <v>3407</v>
      </c>
    </row>
    <row r="610" spans="1:59" ht="99.75">
      <c r="A610" s="9">
        <v>135818</v>
      </c>
      <c r="B610" s="11" t="s">
        <v>3972</v>
      </c>
      <c r="C610" s="11" t="s">
        <v>4255</v>
      </c>
      <c r="D610" s="13" t="s">
        <v>882</v>
      </c>
      <c r="E610" s="15">
        <v>60</v>
      </c>
      <c r="F610" s="11" t="s">
        <v>4235</v>
      </c>
      <c r="G610" s="9">
        <v>2990000</v>
      </c>
      <c r="H610" s="15">
        <f t="shared" si="19"/>
        <v>650</v>
      </c>
      <c r="I610" s="15">
        <f t="shared" si="20"/>
        <v>39000</v>
      </c>
      <c r="J610" s="15">
        <v>39000</v>
      </c>
      <c r="K610" s="15"/>
      <c r="L610" s="9"/>
      <c r="M610" s="9">
        <v>0</v>
      </c>
      <c r="N610" s="11" t="s">
        <v>3396</v>
      </c>
      <c r="O610" s="12">
        <v>46219</v>
      </c>
      <c r="P610" s="11" t="s">
        <v>3415</v>
      </c>
      <c r="Q610" s="11" t="s">
        <v>3952</v>
      </c>
      <c r="R610" s="11" t="s">
        <v>3952</v>
      </c>
      <c r="S610" s="11" t="s">
        <v>4225</v>
      </c>
      <c r="T610" s="9">
        <v>139013</v>
      </c>
      <c r="U610" s="9"/>
      <c r="V610" s="9"/>
      <c r="W610" s="11" t="s">
        <v>2466</v>
      </c>
      <c r="X610" s="11" t="s">
        <v>3110</v>
      </c>
      <c r="Y610" s="11" t="s">
        <v>3960</v>
      </c>
      <c r="Z610" s="11" t="s">
        <v>1443</v>
      </c>
      <c r="AA610" s="9">
        <v>20</v>
      </c>
      <c r="AB610" s="9">
        <v>1</v>
      </c>
      <c r="AC610" s="11"/>
      <c r="AD610" s="11" t="s">
        <v>2410</v>
      </c>
      <c r="AE610" s="11" t="s">
        <v>2462</v>
      </c>
      <c r="AF610" s="11" t="s">
        <v>2557</v>
      </c>
      <c r="AG610" s="11" t="s">
        <v>2603</v>
      </c>
      <c r="AH610" s="11" t="s">
        <v>2607</v>
      </c>
      <c r="AI610" s="11"/>
      <c r="AJ610" s="9">
        <v>60</v>
      </c>
      <c r="AK610" s="11" t="s">
        <v>2616</v>
      </c>
      <c r="AL610" s="11" t="s">
        <v>3107</v>
      </c>
      <c r="AM610" s="11"/>
      <c r="AN610" s="11" t="s">
        <v>2616</v>
      </c>
      <c r="AO610" s="11" t="s">
        <v>1443</v>
      </c>
      <c r="AP610" s="11" t="s">
        <v>3400</v>
      </c>
      <c r="AQ610" s="12">
        <v>46219</v>
      </c>
      <c r="AR610" s="11" t="s">
        <v>3416</v>
      </c>
      <c r="AS610" s="11" t="s">
        <v>3716</v>
      </c>
      <c r="AT610" s="11" t="s">
        <v>3933</v>
      </c>
      <c r="AU610" s="11" t="s">
        <v>3933</v>
      </c>
      <c r="AV610" s="11" t="s">
        <v>3938</v>
      </c>
      <c r="AW610" s="11" t="s">
        <v>2557</v>
      </c>
      <c r="AX610" s="11" t="s">
        <v>2603</v>
      </c>
      <c r="AY610" s="11" t="s">
        <v>3948</v>
      </c>
      <c r="AZ610" s="11"/>
      <c r="BA610" s="11"/>
      <c r="BB610" s="11"/>
      <c r="BC610" s="9">
        <v>1247</v>
      </c>
      <c r="BD610" s="11" t="s">
        <v>3938</v>
      </c>
      <c r="BE610" s="9">
        <v>102</v>
      </c>
      <c r="BF610" s="9">
        <v>1</v>
      </c>
      <c r="BG610" s="11" t="s">
        <v>3412</v>
      </c>
    </row>
    <row r="611" spans="1:59">
      <c r="A611" s="9">
        <v>135817</v>
      </c>
      <c r="B611" s="11" t="s">
        <v>3972</v>
      </c>
      <c r="C611" s="11" t="s">
        <v>4340</v>
      </c>
      <c r="D611" s="11"/>
      <c r="E611" s="15">
        <v>1</v>
      </c>
      <c r="F611" s="11" t="s">
        <v>4237</v>
      </c>
      <c r="G611" s="9">
        <v>2166666</v>
      </c>
      <c r="H611" s="15">
        <f t="shared" si="19"/>
        <v>471.01434782608698</v>
      </c>
      <c r="I611" s="15">
        <f t="shared" si="20"/>
        <v>471.01434782608698</v>
      </c>
      <c r="J611" s="15">
        <v>471.01434782608698</v>
      </c>
      <c r="K611" s="15"/>
      <c r="L611" s="9"/>
      <c r="M611" s="9">
        <v>0</v>
      </c>
      <c r="N611" s="11" t="s">
        <v>3396</v>
      </c>
      <c r="O611" s="12">
        <v>46219</v>
      </c>
      <c r="P611" s="11" t="s">
        <v>3415</v>
      </c>
      <c r="Q611" s="11" t="s">
        <v>3952</v>
      </c>
      <c r="R611" s="11" t="s">
        <v>3952</v>
      </c>
      <c r="S611" s="11"/>
      <c r="T611" s="9">
        <v>0</v>
      </c>
      <c r="U611" s="9"/>
      <c r="V611" s="9"/>
      <c r="W611" s="11" t="s">
        <v>2466</v>
      </c>
      <c r="X611" s="11" t="s">
        <v>3110</v>
      </c>
      <c r="Y611" s="11" t="s">
        <v>3960</v>
      </c>
      <c r="Z611" s="11" t="s">
        <v>1930</v>
      </c>
      <c r="AA611" s="9">
        <v>20</v>
      </c>
      <c r="AB611" s="9">
        <v>0</v>
      </c>
      <c r="AC611" s="11"/>
      <c r="AD611" s="11" t="s">
        <v>2405</v>
      </c>
      <c r="AE611" s="11" t="s">
        <v>2462</v>
      </c>
      <c r="AF611" s="11" t="s">
        <v>2556</v>
      </c>
      <c r="AG611" s="11" t="s">
        <v>2603</v>
      </c>
      <c r="AH611" s="11" t="s">
        <v>2607</v>
      </c>
      <c r="AI611" s="11"/>
      <c r="AJ611" s="9">
        <v>1</v>
      </c>
      <c r="AK611" s="11" t="s">
        <v>2880</v>
      </c>
      <c r="AL611" s="11" t="s">
        <v>3107</v>
      </c>
      <c r="AM611" s="11"/>
      <c r="AN611" s="11" t="s">
        <v>3212</v>
      </c>
      <c r="AO611" s="11" t="s">
        <v>3352</v>
      </c>
      <c r="AP611" s="11"/>
      <c r="AQ611" s="12">
        <v>46219</v>
      </c>
      <c r="AR611" s="11" t="s">
        <v>3416</v>
      </c>
      <c r="AS611" s="11" t="s">
        <v>3715</v>
      </c>
      <c r="AT611" s="11" t="s">
        <v>3933</v>
      </c>
      <c r="AU611" s="11" t="s">
        <v>3933</v>
      </c>
      <c r="AV611" s="11" t="s">
        <v>3938</v>
      </c>
      <c r="AW611" s="11" t="s">
        <v>2556</v>
      </c>
      <c r="AX611" s="11" t="s">
        <v>2603</v>
      </c>
      <c r="AY611" s="11" t="s">
        <v>3948</v>
      </c>
      <c r="AZ611" s="11"/>
      <c r="BA611" s="11"/>
      <c r="BB611" s="11"/>
      <c r="BC611" s="9">
        <v>11532</v>
      </c>
      <c r="BD611" s="11" t="s">
        <v>3938</v>
      </c>
      <c r="BE611" s="9">
        <v>102</v>
      </c>
      <c r="BF611" s="9">
        <v>2</v>
      </c>
      <c r="BG611" s="11" t="s">
        <v>3412</v>
      </c>
    </row>
    <row r="612" spans="1:59" ht="114">
      <c r="A612" s="9">
        <v>135817</v>
      </c>
      <c r="B612" s="11" t="s">
        <v>3972</v>
      </c>
      <c r="C612" s="11" t="s">
        <v>4365</v>
      </c>
      <c r="D612" s="13" t="s">
        <v>881</v>
      </c>
      <c r="E612" s="15">
        <v>1</v>
      </c>
      <c r="F612" s="11" t="s">
        <v>4235</v>
      </c>
      <c r="G612" s="9">
        <v>4966666</v>
      </c>
      <c r="H612" s="15">
        <f t="shared" si="19"/>
        <v>1079.71</v>
      </c>
      <c r="I612" s="15">
        <f t="shared" si="20"/>
        <v>1079.71</v>
      </c>
      <c r="J612" s="15">
        <v>1079.71</v>
      </c>
      <c r="K612" s="15"/>
      <c r="L612" s="9"/>
      <c r="M612" s="9">
        <v>0</v>
      </c>
      <c r="N612" s="11" t="s">
        <v>3396</v>
      </c>
      <c r="O612" s="12">
        <v>46219</v>
      </c>
      <c r="P612" s="11" t="s">
        <v>3415</v>
      </c>
      <c r="Q612" s="11" t="s">
        <v>3952</v>
      </c>
      <c r="R612" s="11" t="s">
        <v>3952</v>
      </c>
      <c r="S612" s="11" t="s">
        <v>4225</v>
      </c>
      <c r="T612" s="9">
        <v>139037</v>
      </c>
      <c r="U612" s="9"/>
      <c r="V612" s="9"/>
      <c r="W612" s="11" t="s">
        <v>2466</v>
      </c>
      <c r="X612" s="11" t="s">
        <v>3110</v>
      </c>
      <c r="Y612" s="11" t="s">
        <v>3960</v>
      </c>
      <c r="Z612" s="11" t="s">
        <v>1929</v>
      </c>
      <c r="AA612" s="9">
        <v>20</v>
      </c>
      <c r="AB612" s="9">
        <v>1</v>
      </c>
      <c r="AC612" s="11"/>
      <c r="AD612" s="11" t="s">
        <v>2408</v>
      </c>
      <c r="AE612" s="11" t="s">
        <v>2462</v>
      </c>
      <c r="AF612" s="11" t="s">
        <v>2556</v>
      </c>
      <c r="AG612" s="11" t="s">
        <v>2603</v>
      </c>
      <c r="AH612" s="11" t="s">
        <v>2607</v>
      </c>
      <c r="AI612" s="11"/>
      <c r="AJ612" s="9">
        <v>1</v>
      </c>
      <c r="AK612" s="11" t="s">
        <v>2879</v>
      </c>
      <c r="AL612" s="11" t="s">
        <v>3107</v>
      </c>
      <c r="AM612" s="11"/>
      <c r="AN612" s="11" t="s">
        <v>3212</v>
      </c>
      <c r="AO612" s="11" t="s">
        <v>3352</v>
      </c>
      <c r="AP612" s="11"/>
      <c r="AQ612" s="12">
        <v>46219</v>
      </c>
      <c r="AR612" s="11" t="s">
        <v>3416</v>
      </c>
      <c r="AS612" s="11" t="s">
        <v>3715</v>
      </c>
      <c r="AT612" s="11" t="s">
        <v>3933</v>
      </c>
      <c r="AU612" s="11" t="s">
        <v>3933</v>
      </c>
      <c r="AV612" s="11" t="s">
        <v>3938</v>
      </c>
      <c r="AW612" s="11" t="s">
        <v>2556</v>
      </c>
      <c r="AX612" s="11" t="s">
        <v>2603</v>
      </c>
      <c r="AY612" s="11" t="s">
        <v>3948</v>
      </c>
      <c r="AZ612" s="11"/>
      <c r="BA612" s="11"/>
      <c r="BB612" s="11"/>
      <c r="BC612" s="9">
        <v>2144</v>
      </c>
      <c r="BD612" s="11" t="s">
        <v>3938</v>
      </c>
      <c r="BE612" s="9">
        <v>102</v>
      </c>
      <c r="BF612" s="9">
        <v>1</v>
      </c>
      <c r="BG612" s="11" t="s">
        <v>3412</v>
      </c>
    </row>
    <row r="613" spans="1:59">
      <c r="A613" s="9">
        <v>135816</v>
      </c>
      <c r="B613" s="11" t="s">
        <v>4111</v>
      </c>
      <c r="C613" s="11" t="s">
        <v>4364</v>
      </c>
      <c r="D613" s="11" t="s">
        <v>880</v>
      </c>
      <c r="E613" s="15">
        <v>1</v>
      </c>
      <c r="F613" s="11" t="s">
        <v>4235</v>
      </c>
      <c r="G613" s="9">
        <v>1875015</v>
      </c>
      <c r="H613" s="15">
        <f t="shared" si="19"/>
        <v>407.6119565217391</v>
      </c>
      <c r="I613" s="15">
        <f t="shared" si="20"/>
        <v>407.6119565217391</v>
      </c>
      <c r="J613" s="15">
        <v>407.6119565217391</v>
      </c>
      <c r="K613" s="15"/>
      <c r="L613" s="9"/>
      <c r="M613" s="9">
        <v>0</v>
      </c>
      <c r="N613" s="11" t="s">
        <v>3396</v>
      </c>
      <c r="O613" s="12">
        <v>46218</v>
      </c>
      <c r="P613" s="11" t="s">
        <v>3413</v>
      </c>
      <c r="Q613" s="11" t="s">
        <v>3952</v>
      </c>
      <c r="R613" s="11" t="s">
        <v>3952</v>
      </c>
      <c r="S613" s="11" t="s">
        <v>4233</v>
      </c>
      <c r="T613" s="9">
        <v>138783</v>
      </c>
      <c r="U613" s="9"/>
      <c r="V613" s="9"/>
      <c r="W613" s="11" t="s">
        <v>2469</v>
      </c>
      <c r="X613" s="11" t="s">
        <v>3110</v>
      </c>
      <c r="Y613" s="11" t="s">
        <v>3960</v>
      </c>
      <c r="Z613" s="11" t="s">
        <v>1928</v>
      </c>
      <c r="AA613" s="9">
        <v>0</v>
      </c>
      <c r="AB613" s="9">
        <v>1</v>
      </c>
      <c r="AC613" s="11"/>
      <c r="AD613" s="11" t="s">
        <v>2427</v>
      </c>
      <c r="AE613" s="11" t="s">
        <v>2462</v>
      </c>
      <c r="AF613" s="11" t="s">
        <v>2517</v>
      </c>
      <c r="AG613" s="11" t="s">
        <v>2601</v>
      </c>
      <c r="AH613" s="11" t="s">
        <v>2607</v>
      </c>
      <c r="AI613" s="11"/>
      <c r="AJ613" s="9">
        <v>1</v>
      </c>
      <c r="AK613" s="11" t="s">
        <v>1928</v>
      </c>
      <c r="AL613" s="11" t="s">
        <v>3107</v>
      </c>
      <c r="AM613" s="11"/>
      <c r="AN613" s="11" t="s">
        <v>1928</v>
      </c>
      <c r="AO613" s="11" t="s">
        <v>1928</v>
      </c>
      <c r="AP613" s="11" t="s">
        <v>3400</v>
      </c>
      <c r="AQ613" s="12">
        <v>46218</v>
      </c>
      <c r="AR613" s="11" t="s">
        <v>3416</v>
      </c>
      <c r="AS613" s="11"/>
      <c r="AT613" s="11" t="s">
        <v>3933</v>
      </c>
      <c r="AU613" s="11" t="s">
        <v>3933</v>
      </c>
      <c r="AV613" s="11" t="s">
        <v>3946</v>
      </c>
      <c r="AW613" s="11" t="s">
        <v>2517</v>
      </c>
      <c r="AX613" s="11" t="s">
        <v>2601</v>
      </c>
      <c r="AY613" s="11" t="s">
        <v>3948</v>
      </c>
      <c r="AZ613" s="11"/>
      <c r="BA613" s="11"/>
      <c r="BB613" s="11"/>
      <c r="BC613" s="9">
        <v>27665</v>
      </c>
      <c r="BD613" s="11" t="s">
        <v>3946</v>
      </c>
      <c r="BE613" s="9">
        <v>7092</v>
      </c>
      <c r="BF613" s="9">
        <v>1</v>
      </c>
      <c r="BG613" s="11" t="s">
        <v>3401</v>
      </c>
    </row>
    <row r="614" spans="1:59">
      <c r="A614" s="9">
        <v>135815</v>
      </c>
      <c r="B614" s="11" t="s">
        <v>4125</v>
      </c>
      <c r="C614" s="11" t="s">
        <v>4244</v>
      </c>
      <c r="D614" s="11" t="s">
        <v>879</v>
      </c>
      <c r="E614" s="15">
        <v>1</v>
      </c>
      <c r="F614" s="11" t="s">
        <v>4235</v>
      </c>
      <c r="G614" s="9">
        <v>1600000</v>
      </c>
      <c r="H614" s="15">
        <f t="shared" si="19"/>
        <v>347.82608695652175</v>
      </c>
      <c r="I614" s="15">
        <f t="shared" si="20"/>
        <v>347.82608695652175</v>
      </c>
      <c r="J614" s="15">
        <v>347.82608695652175</v>
      </c>
      <c r="K614" s="15"/>
      <c r="L614" s="9"/>
      <c r="M614" s="9">
        <v>0</v>
      </c>
      <c r="N614" s="11" t="s">
        <v>3396</v>
      </c>
      <c r="O614" s="12">
        <v>46218</v>
      </c>
      <c r="P614" s="11" t="s">
        <v>3413</v>
      </c>
      <c r="Q614" s="11" t="s">
        <v>3952</v>
      </c>
      <c r="R614" s="11" t="s">
        <v>3952</v>
      </c>
      <c r="S614" s="11" t="s">
        <v>4218</v>
      </c>
      <c r="T614" s="9">
        <v>138709</v>
      </c>
      <c r="U614" s="9"/>
      <c r="V614" s="9"/>
      <c r="W614" s="11" t="s">
        <v>2464</v>
      </c>
      <c r="X614" s="11" t="s">
        <v>3110</v>
      </c>
      <c r="Y614" s="11" t="s">
        <v>3960</v>
      </c>
      <c r="Z614" s="11" t="s">
        <v>1470</v>
      </c>
      <c r="AA614" s="9">
        <v>0</v>
      </c>
      <c r="AB614" s="9">
        <v>1</v>
      </c>
      <c r="AC614" s="11"/>
      <c r="AD614" s="11" t="s">
        <v>2405</v>
      </c>
      <c r="AE614" s="11" t="s">
        <v>2462</v>
      </c>
      <c r="AF614" s="11" t="s">
        <v>2492</v>
      </c>
      <c r="AG614" s="11" t="s">
        <v>2588</v>
      </c>
      <c r="AH614" s="11" t="s">
        <v>2607</v>
      </c>
      <c r="AI614" s="11"/>
      <c r="AJ614" s="9">
        <v>1</v>
      </c>
      <c r="AK614" s="11" t="s">
        <v>1470</v>
      </c>
      <c r="AL614" s="11" t="s">
        <v>3107</v>
      </c>
      <c r="AM614" s="11"/>
      <c r="AN614" s="11" t="s">
        <v>1470</v>
      </c>
      <c r="AO614" s="11" t="s">
        <v>1470</v>
      </c>
      <c r="AP614" s="11" t="s">
        <v>3400</v>
      </c>
      <c r="AQ614" s="12">
        <v>46218</v>
      </c>
      <c r="AR614" s="11" t="s">
        <v>3416</v>
      </c>
      <c r="AS614" s="11"/>
      <c r="AT614" s="11" t="s">
        <v>3933</v>
      </c>
      <c r="AU614" s="11" t="s">
        <v>3933</v>
      </c>
      <c r="AV614" s="11" t="s">
        <v>3939</v>
      </c>
      <c r="AW614" s="11" t="s">
        <v>2492</v>
      </c>
      <c r="AX614" s="11" t="s">
        <v>2588</v>
      </c>
      <c r="AY614" s="11" t="s">
        <v>3948</v>
      </c>
      <c r="AZ614" s="11"/>
      <c r="BA614" s="11"/>
      <c r="BB614" s="11"/>
      <c r="BC614" s="9">
        <v>14862</v>
      </c>
      <c r="BD614" s="11" t="s">
        <v>3939</v>
      </c>
      <c r="BE614" s="9">
        <v>7143</v>
      </c>
      <c r="BF614" s="9">
        <v>1</v>
      </c>
      <c r="BG614" s="11" t="s">
        <v>4619</v>
      </c>
    </row>
    <row r="615" spans="1:59">
      <c r="A615" s="9">
        <v>135814</v>
      </c>
      <c r="B615" s="11" t="s">
        <v>3968</v>
      </c>
      <c r="C615" s="11" t="s">
        <v>4244</v>
      </c>
      <c r="D615" s="11" t="s">
        <v>878</v>
      </c>
      <c r="E615" s="15">
        <v>1</v>
      </c>
      <c r="F615" s="11" t="s">
        <v>4235</v>
      </c>
      <c r="G615" s="9">
        <v>38705000</v>
      </c>
      <c r="H615" s="15">
        <f t="shared" si="19"/>
        <v>8414.1304347826081</v>
      </c>
      <c r="I615" s="15">
        <f t="shared" si="20"/>
        <v>8414.1304347826081</v>
      </c>
      <c r="J615" s="15">
        <v>8414.1304347826081</v>
      </c>
      <c r="K615" s="15"/>
      <c r="L615" s="9"/>
      <c r="M615" s="9">
        <v>0</v>
      </c>
      <c r="N615" s="11" t="s">
        <v>3396</v>
      </c>
      <c r="O615" s="12">
        <v>46218</v>
      </c>
      <c r="P615" s="11" t="s">
        <v>3417</v>
      </c>
      <c r="Q615" s="11" t="s">
        <v>3952</v>
      </c>
      <c r="R615" s="11" t="s">
        <v>3952</v>
      </c>
      <c r="S615" s="11" t="s">
        <v>4233</v>
      </c>
      <c r="T615" s="9">
        <v>138715</v>
      </c>
      <c r="U615" s="9"/>
      <c r="V615" s="9"/>
      <c r="W615" s="11" t="s">
        <v>2469</v>
      </c>
      <c r="X615" s="11" t="s">
        <v>3110</v>
      </c>
      <c r="Y615" s="11" t="s">
        <v>3960</v>
      </c>
      <c r="Z615" s="11" t="s">
        <v>1927</v>
      </c>
      <c r="AA615" s="9">
        <v>20</v>
      </c>
      <c r="AB615" s="9">
        <v>1</v>
      </c>
      <c r="AC615" s="11"/>
      <c r="AD615" s="11" t="s">
        <v>2405</v>
      </c>
      <c r="AE615" s="11" t="s">
        <v>2462</v>
      </c>
      <c r="AF615" s="11" t="s">
        <v>2517</v>
      </c>
      <c r="AG615" s="11" t="s">
        <v>2601</v>
      </c>
      <c r="AH615" s="11" t="s">
        <v>2607</v>
      </c>
      <c r="AI615" s="11"/>
      <c r="AJ615" s="9">
        <v>1</v>
      </c>
      <c r="AK615" s="11" t="s">
        <v>2878</v>
      </c>
      <c r="AL615" s="11" t="s">
        <v>3107</v>
      </c>
      <c r="AM615" s="11"/>
      <c r="AN615" s="11" t="s">
        <v>2878</v>
      </c>
      <c r="AO615" s="11" t="s">
        <v>1927</v>
      </c>
      <c r="AP615" s="11"/>
      <c r="AQ615" s="12">
        <v>46218</v>
      </c>
      <c r="AR615" s="11" t="s">
        <v>3416</v>
      </c>
      <c r="AS615" s="11" t="s">
        <v>3714</v>
      </c>
      <c r="AT615" s="11" t="s">
        <v>3933</v>
      </c>
      <c r="AU615" s="11" t="s">
        <v>3933</v>
      </c>
      <c r="AV615" s="11" t="s">
        <v>3946</v>
      </c>
      <c r="AW615" s="11" t="s">
        <v>2517</v>
      </c>
      <c r="AX615" s="11" t="s">
        <v>2601</v>
      </c>
      <c r="AY615" s="11" t="s">
        <v>3948</v>
      </c>
      <c r="AZ615" s="11"/>
      <c r="BA615" s="11"/>
      <c r="BB615" s="11"/>
      <c r="BC615" s="9">
        <v>14862</v>
      </c>
      <c r="BD615" s="11" t="s">
        <v>3946</v>
      </c>
      <c r="BE615" s="9">
        <v>119</v>
      </c>
      <c r="BF615" s="9">
        <v>1</v>
      </c>
      <c r="BG615" s="11" t="s">
        <v>4619</v>
      </c>
    </row>
    <row r="616" spans="1:59">
      <c r="A616" s="9">
        <v>135813</v>
      </c>
      <c r="B616" s="11" t="s">
        <v>4124</v>
      </c>
      <c r="C616" s="11" t="s">
        <v>4244</v>
      </c>
      <c r="D616" s="11" t="s">
        <v>877</v>
      </c>
      <c r="E616" s="15">
        <v>1</v>
      </c>
      <c r="F616" s="11" t="s">
        <v>4235</v>
      </c>
      <c r="G616" s="9">
        <v>7210000</v>
      </c>
      <c r="H616" s="15">
        <f t="shared" si="19"/>
        <v>1567.391304347826</v>
      </c>
      <c r="I616" s="15">
        <f t="shared" si="20"/>
        <v>1567.391304347826</v>
      </c>
      <c r="J616" s="15">
        <v>1567.391304347826</v>
      </c>
      <c r="K616" s="15"/>
      <c r="L616" s="9"/>
      <c r="M616" s="9">
        <v>0</v>
      </c>
      <c r="N616" s="11" t="s">
        <v>3396</v>
      </c>
      <c r="O616" s="12">
        <v>46218</v>
      </c>
      <c r="P616" s="11" t="s">
        <v>3413</v>
      </c>
      <c r="Q616" s="11" t="s">
        <v>3952</v>
      </c>
      <c r="R616" s="11" t="s">
        <v>3952</v>
      </c>
      <c r="S616" s="11" t="s">
        <v>4232</v>
      </c>
      <c r="T616" s="9">
        <v>138699</v>
      </c>
      <c r="U616" s="9"/>
      <c r="V616" s="9"/>
      <c r="W616" s="11" t="s">
        <v>2469</v>
      </c>
      <c r="X616" s="11" t="s">
        <v>3110</v>
      </c>
      <c r="Y616" s="11" t="s">
        <v>3960</v>
      </c>
      <c r="Z616" s="11" t="s">
        <v>1926</v>
      </c>
      <c r="AA616" s="9">
        <v>0</v>
      </c>
      <c r="AB616" s="9">
        <v>1</v>
      </c>
      <c r="AC616" s="11"/>
      <c r="AD616" s="11" t="s">
        <v>2405</v>
      </c>
      <c r="AE616" s="11" t="s">
        <v>2462</v>
      </c>
      <c r="AF616" s="11" t="s">
        <v>2517</v>
      </c>
      <c r="AG616" s="11" t="s">
        <v>2601</v>
      </c>
      <c r="AH616" s="11" t="s">
        <v>2607</v>
      </c>
      <c r="AI616" s="11"/>
      <c r="AJ616" s="9">
        <v>1</v>
      </c>
      <c r="AK616" s="11" t="s">
        <v>1926</v>
      </c>
      <c r="AL616" s="11" t="s">
        <v>3107</v>
      </c>
      <c r="AM616" s="11"/>
      <c r="AN616" s="11" t="s">
        <v>1926</v>
      </c>
      <c r="AO616" s="11" t="s">
        <v>1926</v>
      </c>
      <c r="AP616" s="11" t="s">
        <v>3400</v>
      </c>
      <c r="AQ616" s="12">
        <v>46218</v>
      </c>
      <c r="AR616" s="11" t="s">
        <v>3416</v>
      </c>
      <c r="AS616" s="11" t="s">
        <v>3713</v>
      </c>
      <c r="AT616" s="11" t="s">
        <v>3933</v>
      </c>
      <c r="AU616" s="11" t="s">
        <v>3933</v>
      </c>
      <c r="AV616" s="11" t="s">
        <v>3946</v>
      </c>
      <c r="AW616" s="11" t="s">
        <v>2517</v>
      </c>
      <c r="AX616" s="11" t="s">
        <v>2601</v>
      </c>
      <c r="AY616" s="11" t="s">
        <v>3948</v>
      </c>
      <c r="AZ616" s="11"/>
      <c r="BA616" s="11"/>
      <c r="BB616" s="11"/>
      <c r="BC616" s="9">
        <v>14862</v>
      </c>
      <c r="BD616" s="11" t="s">
        <v>3946</v>
      </c>
      <c r="BE616" s="9">
        <v>7042</v>
      </c>
      <c r="BF616" s="9">
        <v>1</v>
      </c>
      <c r="BG616" s="11" t="s">
        <v>4618</v>
      </c>
    </row>
    <row r="617" spans="1:59">
      <c r="A617" s="9">
        <v>135812</v>
      </c>
      <c r="B617" s="11" t="s">
        <v>4002</v>
      </c>
      <c r="C617" s="11" t="s">
        <v>4244</v>
      </c>
      <c r="D617" s="11" t="s">
        <v>876</v>
      </c>
      <c r="E617" s="15">
        <v>1</v>
      </c>
      <c r="F617" s="11" t="s">
        <v>4235</v>
      </c>
      <c r="G617" s="9">
        <v>5229600</v>
      </c>
      <c r="H617" s="15">
        <f t="shared" si="19"/>
        <v>1136.8695652173913</v>
      </c>
      <c r="I617" s="15">
        <f t="shared" si="20"/>
        <v>1136.8695652173913</v>
      </c>
      <c r="J617" s="15">
        <v>1136.8695652173913</v>
      </c>
      <c r="K617" s="15"/>
      <c r="L617" s="9"/>
      <c r="M617" s="9">
        <v>0</v>
      </c>
      <c r="N617" s="11" t="s">
        <v>3396</v>
      </c>
      <c r="O617" s="12">
        <v>46218</v>
      </c>
      <c r="P617" s="11" t="s">
        <v>3413</v>
      </c>
      <c r="Q617" s="11" t="s">
        <v>3952</v>
      </c>
      <c r="R617" s="11" t="s">
        <v>3952</v>
      </c>
      <c r="S617" s="11" t="s">
        <v>4218</v>
      </c>
      <c r="T617" s="9">
        <v>138469</v>
      </c>
      <c r="U617" s="9"/>
      <c r="V617" s="9"/>
      <c r="W617" s="11" t="s">
        <v>2464</v>
      </c>
      <c r="X617" s="11" t="s">
        <v>3110</v>
      </c>
      <c r="Y617" s="11" t="s">
        <v>3960</v>
      </c>
      <c r="Z617" s="11" t="s">
        <v>1925</v>
      </c>
      <c r="AA617" s="9">
        <v>20</v>
      </c>
      <c r="AB617" s="9">
        <v>1</v>
      </c>
      <c r="AC617" s="11"/>
      <c r="AD617" s="11" t="s">
        <v>2405</v>
      </c>
      <c r="AE617" s="11" t="s">
        <v>2462</v>
      </c>
      <c r="AF617" s="11" t="s">
        <v>2496</v>
      </c>
      <c r="AG617" s="11" t="s">
        <v>2588</v>
      </c>
      <c r="AH617" s="11" t="s">
        <v>2607</v>
      </c>
      <c r="AI617" s="11"/>
      <c r="AJ617" s="9">
        <v>1</v>
      </c>
      <c r="AK617" s="11" t="s">
        <v>2877</v>
      </c>
      <c r="AL617" s="11" t="s">
        <v>3107</v>
      </c>
      <c r="AM617" s="11"/>
      <c r="AN617" s="11" t="s">
        <v>2877</v>
      </c>
      <c r="AO617" s="11" t="s">
        <v>1925</v>
      </c>
      <c r="AP617" s="11"/>
      <c r="AQ617" s="12">
        <v>46218</v>
      </c>
      <c r="AR617" s="11" t="s">
        <v>3416</v>
      </c>
      <c r="AS617" s="11"/>
      <c r="AT617" s="11" t="s">
        <v>3933</v>
      </c>
      <c r="AU617" s="11" t="s">
        <v>3933</v>
      </c>
      <c r="AV617" s="11" t="s">
        <v>3936</v>
      </c>
      <c r="AW617" s="11" t="s">
        <v>2496</v>
      </c>
      <c r="AX617" s="11" t="s">
        <v>2588</v>
      </c>
      <c r="AY617" s="11" t="s">
        <v>3948</v>
      </c>
      <c r="AZ617" s="11"/>
      <c r="BA617" s="11"/>
      <c r="BB617" s="11"/>
      <c r="BC617" s="9">
        <v>14862</v>
      </c>
      <c r="BD617" s="11" t="s">
        <v>3936</v>
      </c>
      <c r="BE617" s="9">
        <v>723</v>
      </c>
      <c r="BF617" s="9">
        <v>1</v>
      </c>
      <c r="BG617" s="11" t="s">
        <v>4627</v>
      </c>
    </row>
    <row r="618" spans="1:59">
      <c r="A618" s="9">
        <v>135811</v>
      </c>
      <c r="B618" s="11" t="s">
        <v>4123</v>
      </c>
      <c r="C618" s="11" t="s">
        <v>4356</v>
      </c>
      <c r="D618" s="11" t="s">
        <v>875</v>
      </c>
      <c r="E618" s="15">
        <v>3</v>
      </c>
      <c r="F618" s="11" t="s">
        <v>4240</v>
      </c>
      <c r="G618" s="9">
        <v>12500000</v>
      </c>
      <c r="H618" s="15">
        <f t="shared" si="19"/>
        <v>2717.391304347826</v>
      </c>
      <c r="I618" s="15">
        <f t="shared" si="20"/>
        <v>8152.173913043478</v>
      </c>
      <c r="J618" s="15">
        <v>8152.173913043478</v>
      </c>
      <c r="K618" s="15"/>
      <c r="L618" s="9"/>
      <c r="M618" s="9">
        <v>0</v>
      </c>
      <c r="N618" s="11" t="s">
        <v>3396</v>
      </c>
      <c r="O618" s="12">
        <v>46218</v>
      </c>
      <c r="P618" s="11" t="s">
        <v>3413</v>
      </c>
      <c r="Q618" s="11" t="s">
        <v>3954</v>
      </c>
      <c r="R618" s="11" t="s">
        <v>3954</v>
      </c>
      <c r="S618" s="11" t="s">
        <v>4232</v>
      </c>
      <c r="T618" s="9">
        <v>138771</v>
      </c>
      <c r="U618" s="9"/>
      <c r="V618" s="9"/>
      <c r="W618" s="11" t="s">
        <v>2469</v>
      </c>
      <c r="X618" s="11" t="s">
        <v>3110</v>
      </c>
      <c r="Y618" s="11" t="s">
        <v>3960</v>
      </c>
      <c r="Z618" s="11" t="s">
        <v>1924</v>
      </c>
      <c r="AA618" s="9">
        <v>0</v>
      </c>
      <c r="AB618" s="9">
        <v>1</v>
      </c>
      <c r="AC618" s="11"/>
      <c r="AD618" s="11" t="s">
        <v>2441</v>
      </c>
      <c r="AE618" s="11" t="s">
        <v>2462</v>
      </c>
      <c r="AF618" s="11" t="s">
        <v>2551</v>
      </c>
      <c r="AG618" s="11" t="s">
        <v>2601</v>
      </c>
      <c r="AH618" s="11" t="s">
        <v>2607</v>
      </c>
      <c r="AI618" s="11"/>
      <c r="AJ618" s="9">
        <v>0</v>
      </c>
      <c r="AK618" s="11" t="s">
        <v>2609</v>
      </c>
      <c r="AL618" s="11" t="s">
        <v>3107</v>
      </c>
      <c r="AM618" s="11"/>
      <c r="AN618" s="11" t="s">
        <v>1924</v>
      </c>
      <c r="AO618" s="11" t="s">
        <v>1924</v>
      </c>
      <c r="AP618" s="11" t="s">
        <v>3400</v>
      </c>
      <c r="AQ618" s="12">
        <v>46218</v>
      </c>
      <c r="AR618" s="11" t="s">
        <v>3416</v>
      </c>
      <c r="AS618" s="11" t="s">
        <v>3712</v>
      </c>
      <c r="AT618" s="11" t="s">
        <v>3933</v>
      </c>
      <c r="AU618" s="11" t="s">
        <v>3933</v>
      </c>
      <c r="AV618" s="11" t="s">
        <v>3946</v>
      </c>
      <c r="AW618" s="11" t="s">
        <v>2551</v>
      </c>
      <c r="AX618" s="11" t="s">
        <v>2601</v>
      </c>
      <c r="AY618" s="11" t="s">
        <v>3948</v>
      </c>
      <c r="AZ618" s="11"/>
      <c r="BA618" s="11"/>
      <c r="BB618" s="11"/>
      <c r="BC618" s="9">
        <v>2967</v>
      </c>
      <c r="BD618" s="11" t="s">
        <v>3946</v>
      </c>
      <c r="BE618" s="9">
        <v>5461</v>
      </c>
      <c r="BF618" s="9">
        <v>1</v>
      </c>
      <c r="BG618" s="11" t="s">
        <v>3416</v>
      </c>
    </row>
    <row r="619" spans="1:59">
      <c r="A619" s="9">
        <v>135810</v>
      </c>
      <c r="B619" s="11" t="s">
        <v>4122</v>
      </c>
      <c r="C619" s="11" t="s">
        <v>4244</v>
      </c>
      <c r="D619" s="11" t="s">
        <v>874</v>
      </c>
      <c r="E619" s="15">
        <v>1</v>
      </c>
      <c r="F619" s="11" t="s">
        <v>4235</v>
      </c>
      <c r="G619" s="9">
        <v>175000</v>
      </c>
      <c r="H619" s="15">
        <f t="shared" si="19"/>
        <v>38.043478260869563</v>
      </c>
      <c r="I619" s="15">
        <f t="shared" si="20"/>
        <v>38.043478260869563</v>
      </c>
      <c r="J619" s="15">
        <v>38.043478260869563</v>
      </c>
      <c r="K619" s="15"/>
      <c r="L619" s="9"/>
      <c r="M619" s="9">
        <v>0</v>
      </c>
      <c r="N619" s="11" t="s">
        <v>3396</v>
      </c>
      <c r="O619" s="12">
        <v>46218</v>
      </c>
      <c r="P619" s="11" t="s">
        <v>3415</v>
      </c>
      <c r="Q619" s="11" t="s">
        <v>3952</v>
      </c>
      <c r="R619" s="11" t="s">
        <v>3952</v>
      </c>
      <c r="S619" s="11" t="s">
        <v>4212</v>
      </c>
      <c r="T619" s="9">
        <v>138903</v>
      </c>
      <c r="U619" s="9"/>
      <c r="V619" s="9"/>
      <c r="W619" s="11" t="s">
        <v>2464</v>
      </c>
      <c r="X619" s="11" t="s">
        <v>3108</v>
      </c>
      <c r="Y619" s="11" t="s">
        <v>3958</v>
      </c>
      <c r="Z619" s="11" t="s">
        <v>1923</v>
      </c>
      <c r="AA619" s="9">
        <v>0</v>
      </c>
      <c r="AB619" s="9">
        <v>12</v>
      </c>
      <c r="AC619" s="11"/>
      <c r="AD619" s="11" t="s">
        <v>2405</v>
      </c>
      <c r="AE619" s="11" t="s">
        <v>2462</v>
      </c>
      <c r="AF619" s="11" t="s">
        <v>2502</v>
      </c>
      <c r="AG619" s="11" t="s">
        <v>2584</v>
      </c>
      <c r="AH619" s="11" t="s">
        <v>2607</v>
      </c>
      <c r="AI619" s="11"/>
      <c r="AJ619" s="9">
        <v>1</v>
      </c>
      <c r="AK619" s="11" t="s">
        <v>1923</v>
      </c>
      <c r="AL619" s="11" t="s">
        <v>3107</v>
      </c>
      <c r="AM619" s="11"/>
      <c r="AN619" s="11" t="s">
        <v>3211</v>
      </c>
      <c r="AO619" s="11" t="s">
        <v>3211</v>
      </c>
      <c r="AP619" s="11" t="s">
        <v>3400</v>
      </c>
      <c r="AQ619" s="12">
        <v>46218</v>
      </c>
      <c r="AR619" s="11" t="s">
        <v>3416</v>
      </c>
      <c r="AS619" s="11" t="s">
        <v>3711</v>
      </c>
      <c r="AT619" s="11" t="s">
        <v>3933</v>
      </c>
      <c r="AU619" s="11" t="s">
        <v>3933</v>
      </c>
      <c r="AV619" s="11" t="s">
        <v>3939</v>
      </c>
      <c r="AW619" s="11" t="s">
        <v>2502</v>
      </c>
      <c r="AX619" s="11" t="s">
        <v>2584</v>
      </c>
      <c r="AY619" s="11" t="s">
        <v>3948</v>
      </c>
      <c r="AZ619" s="11"/>
      <c r="BA619" s="11"/>
      <c r="BB619" s="11"/>
      <c r="BC619" s="9">
        <v>14862</v>
      </c>
      <c r="BD619" s="11" t="s">
        <v>3939</v>
      </c>
      <c r="BE619" s="9">
        <v>2630</v>
      </c>
      <c r="BF619" s="9">
        <v>12</v>
      </c>
      <c r="BG619" s="11" t="s">
        <v>3410</v>
      </c>
    </row>
    <row r="620" spans="1:59">
      <c r="A620" s="9">
        <v>135810</v>
      </c>
      <c r="B620" s="11" t="s">
        <v>4122</v>
      </c>
      <c r="C620" s="11" t="s">
        <v>4244</v>
      </c>
      <c r="D620" s="11" t="s">
        <v>863</v>
      </c>
      <c r="E620" s="15">
        <v>1</v>
      </c>
      <c r="F620" s="11" t="s">
        <v>4235</v>
      </c>
      <c r="G620" s="9">
        <v>325000</v>
      </c>
      <c r="H620" s="15">
        <f t="shared" si="19"/>
        <v>70.652173913043484</v>
      </c>
      <c r="I620" s="15">
        <f t="shared" si="20"/>
        <v>70.652173913043484</v>
      </c>
      <c r="J620" s="15">
        <v>70.652173913043484</v>
      </c>
      <c r="K620" s="15"/>
      <c r="L620" s="9"/>
      <c r="M620" s="9">
        <v>0</v>
      </c>
      <c r="N620" s="11" t="s">
        <v>3396</v>
      </c>
      <c r="O620" s="12">
        <v>46218</v>
      </c>
      <c r="P620" s="11" t="s">
        <v>3415</v>
      </c>
      <c r="Q620" s="11" t="s">
        <v>3952</v>
      </c>
      <c r="R620" s="11" t="s">
        <v>3952</v>
      </c>
      <c r="S620" s="11" t="s">
        <v>4212</v>
      </c>
      <c r="T620" s="9">
        <v>138903</v>
      </c>
      <c r="U620" s="9"/>
      <c r="V620" s="9"/>
      <c r="W620" s="11" t="s">
        <v>2464</v>
      </c>
      <c r="X620" s="11" t="s">
        <v>3108</v>
      </c>
      <c r="Y620" s="11" t="s">
        <v>3958</v>
      </c>
      <c r="Z620" s="11" t="s">
        <v>1921</v>
      </c>
      <c r="AA620" s="9">
        <v>0</v>
      </c>
      <c r="AB620" s="9">
        <v>1</v>
      </c>
      <c r="AC620" s="11"/>
      <c r="AD620" s="11" t="s">
        <v>2405</v>
      </c>
      <c r="AE620" s="11" t="s">
        <v>2462</v>
      </c>
      <c r="AF620" s="11" t="s">
        <v>2502</v>
      </c>
      <c r="AG620" s="11" t="s">
        <v>2584</v>
      </c>
      <c r="AH620" s="11" t="s">
        <v>2607</v>
      </c>
      <c r="AI620" s="11"/>
      <c r="AJ620" s="9">
        <v>1</v>
      </c>
      <c r="AK620" s="11" t="s">
        <v>1921</v>
      </c>
      <c r="AL620" s="11" t="s">
        <v>3107</v>
      </c>
      <c r="AM620" s="11"/>
      <c r="AN620" s="11" t="s">
        <v>3211</v>
      </c>
      <c r="AO620" s="11" t="s">
        <v>3211</v>
      </c>
      <c r="AP620" s="11" t="s">
        <v>3400</v>
      </c>
      <c r="AQ620" s="12">
        <v>46218</v>
      </c>
      <c r="AR620" s="11" t="s">
        <v>3416</v>
      </c>
      <c r="AS620" s="11" t="s">
        <v>3711</v>
      </c>
      <c r="AT620" s="11" t="s">
        <v>3933</v>
      </c>
      <c r="AU620" s="11" t="s">
        <v>3933</v>
      </c>
      <c r="AV620" s="11" t="s">
        <v>3939</v>
      </c>
      <c r="AW620" s="11" t="s">
        <v>2502</v>
      </c>
      <c r="AX620" s="11" t="s">
        <v>2584</v>
      </c>
      <c r="AY620" s="11" t="s">
        <v>3948</v>
      </c>
      <c r="AZ620" s="11"/>
      <c r="BA620" s="11"/>
      <c r="BB620" s="11"/>
      <c r="BC620" s="9">
        <v>14862</v>
      </c>
      <c r="BD620" s="11" t="s">
        <v>3939</v>
      </c>
      <c r="BE620" s="9">
        <v>2630</v>
      </c>
      <c r="BF620" s="9">
        <v>1</v>
      </c>
      <c r="BG620" s="11" t="s">
        <v>3410</v>
      </c>
    </row>
    <row r="621" spans="1:59">
      <c r="A621" s="9">
        <v>135810</v>
      </c>
      <c r="B621" s="11" t="s">
        <v>4122</v>
      </c>
      <c r="C621" s="11" t="s">
        <v>4244</v>
      </c>
      <c r="D621" s="11" t="s">
        <v>870</v>
      </c>
      <c r="E621" s="15">
        <v>1</v>
      </c>
      <c r="F621" s="11" t="s">
        <v>4235</v>
      </c>
      <c r="G621" s="9">
        <v>325000</v>
      </c>
      <c r="H621" s="15">
        <f t="shared" si="19"/>
        <v>70.652173913043484</v>
      </c>
      <c r="I621" s="15">
        <f t="shared" si="20"/>
        <v>70.652173913043484</v>
      </c>
      <c r="J621" s="15">
        <v>70.652173913043484</v>
      </c>
      <c r="K621" s="15"/>
      <c r="L621" s="9"/>
      <c r="M621" s="9">
        <v>0</v>
      </c>
      <c r="N621" s="11" t="s">
        <v>3396</v>
      </c>
      <c r="O621" s="12">
        <v>46218</v>
      </c>
      <c r="P621" s="11" t="s">
        <v>3415</v>
      </c>
      <c r="Q621" s="11" t="s">
        <v>3952</v>
      </c>
      <c r="R621" s="11" t="s">
        <v>3952</v>
      </c>
      <c r="S621" s="11" t="s">
        <v>4212</v>
      </c>
      <c r="T621" s="9">
        <v>138903</v>
      </c>
      <c r="U621" s="9"/>
      <c r="V621" s="9"/>
      <c r="W621" s="11" t="s">
        <v>2464</v>
      </c>
      <c r="X621" s="11" t="s">
        <v>3108</v>
      </c>
      <c r="Y621" s="11" t="s">
        <v>3958</v>
      </c>
      <c r="Z621" s="11" t="s">
        <v>1921</v>
      </c>
      <c r="AA621" s="9">
        <v>0</v>
      </c>
      <c r="AB621" s="9">
        <v>8</v>
      </c>
      <c r="AC621" s="11"/>
      <c r="AD621" s="11" t="s">
        <v>2405</v>
      </c>
      <c r="AE621" s="11" t="s">
        <v>2462</v>
      </c>
      <c r="AF621" s="11" t="s">
        <v>2502</v>
      </c>
      <c r="AG621" s="11" t="s">
        <v>2584</v>
      </c>
      <c r="AH621" s="11" t="s">
        <v>2607</v>
      </c>
      <c r="AI621" s="11"/>
      <c r="AJ621" s="9">
        <v>1</v>
      </c>
      <c r="AK621" s="11" t="s">
        <v>1921</v>
      </c>
      <c r="AL621" s="11" t="s">
        <v>3107</v>
      </c>
      <c r="AM621" s="11"/>
      <c r="AN621" s="11" t="s">
        <v>3211</v>
      </c>
      <c r="AO621" s="11" t="s">
        <v>3211</v>
      </c>
      <c r="AP621" s="11" t="s">
        <v>3400</v>
      </c>
      <c r="AQ621" s="12">
        <v>46218</v>
      </c>
      <c r="AR621" s="11" t="s">
        <v>3416</v>
      </c>
      <c r="AS621" s="11" t="s">
        <v>3711</v>
      </c>
      <c r="AT621" s="11" t="s">
        <v>3933</v>
      </c>
      <c r="AU621" s="11" t="s">
        <v>3933</v>
      </c>
      <c r="AV621" s="11" t="s">
        <v>3939</v>
      </c>
      <c r="AW621" s="11" t="s">
        <v>2502</v>
      </c>
      <c r="AX621" s="11" t="s">
        <v>2584</v>
      </c>
      <c r="AY621" s="11" t="s">
        <v>3948</v>
      </c>
      <c r="AZ621" s="11"/>
      <c r="BA621" s="11"/>
      <c r="BB621" s="11"/>
      <c r="BC621" s="9">
        <v>14862</v>
      </c>
      <c r="BD621" s="11" t="s">
        <v>3939</v>
      </c>
      <c r="BE621" s="9">
        <v>2630</v>
      </c>
      <c r="BF621" s="9">
        <v>8</v>
      </c>
      <c r="BG621" s="11" t="s">
        <v>3410</v>
      </c>
    </row>
    <row r="622" spans="1:59">
      <c r="A622" s="9">
        <v>135810</v>
      </c>
      <c r="B622" s="11" t="s">
        <v>4122</v>
      </c>
      <c r="C622" s="11" t="s">
        <v>4244</v>
      </c>
      <c r="D622" s="11" t="s">
        <v>871</v>
      </c>
      <c r="E622" s="15">
        <v>1</v>
      </c>
      <c r="F622" s="11" t="s">
        <v>4235</v>
      </c>
      <c r="G622" s="9">
        <v>325000</v>
      </c>
      <c r="H622" s="15">
        <f t="shared" si="19"/>
        <v>70.652173913043484</v>
      </c>
      <c r="I622" s="15">
        <f t="shared" si="20"/>
        <v>70.652173913043484</v>
      </c>
      <c r="J622" s="15">
        <v>70.652173913043484</v>
      </c>
      <c r="K622" s="15"/>
      <c r="L622" s="9"/>
      <c r="M622" s="9">
        <v>0</v>
      </c>
      <c r="N622" s="11" t="s">
        <v>3396</v>
      </c>
      <c r="O622" s="12">
        <v>46218</v>
      </c>
      <c r="P622" s="11" t="s">
        <v>3415</v>
      </c>
      <c r="Q622" s="11" t="s">
        <v>3952</v>
      </c>
      <c r="R622" s="11" t="s">
        <v>3952</v>
      </c>
      <c r="S622" s="11" t="s">
        <v>4212</v>
      </c>
      <c r="T622" s="9">
        <v>138903</v>
      </c>
      <c r="U622" s="9"/>
      <c r="V622" s="9"/>
      <c r="W622" s="11" t="s">
        <v>2464</v>
      </c>
      <c r="X622" s="11" t="s">
        <v>3108</v>
      </c>
      <c r="Y622" s="11" t="s">
        <v>3958</v>
      </c>
      <c r="Z622" s="11" t="s">
        <v>1921</v>
      </c>
      <c r="AA622" s="9">
        <v>0</v>
      </c>
      <c r="AB622" s="9">
        <v>9</v>
      </c>
      <c r="AC622" s="11"/>
      <c r="AD622" s="11" t="s">
        <v>2405</v>
      </c>
      <c r="AE622" s="11" t="s">
        <v>2462</v>
      </c>
      <c r="AF622" s="11" t="s">
        <v>2502</v>
      </c>
      <c r="AG622" s="11" t="s">
        <v>2584</v>
      </c>
      <c r="AH622" s="11" t="s">
        <v>2607</v>
      </c>
      <c r="AI622" s="11"/>
      <c r="AJ622" s="9">
        <v>1</v>
      </c>
      <c r="AK622" s="11" t="s">
        <v>1921</v>
      </c>
      <c r="AL622" s="11" t="s">
        <v>3107</v>
      </c>
      <c r="AM622" s="11"/>
      <c r="AN622" s="11" t="s">
        <v>3211</v>
      </c>
      <c r="AO622" s="11" t="s">
        <v>3211</v>
      </c>
      <c r="AP622" s="11" t="s">
        <v>3400</v>
      </c>
      <c r="AQ622" s="12">
        <v>46218</v>
      </c>
      <c r="AR622" s="11" t="s">
        <v>3416</v>
      </c>
      <c r="AS622" s="11" t="s">
        <v>3711</v>
      </c>
      <c r="AT622" s="11" t="s">
        <v>3933</v>
      </c>
      <c r="AU622" s="11" t="s">
        <v>3933</v>
      </c>
      <c r="AV622" s="11" t="s">
        <v>3939</v>
      </c>
      <c r="AW622" s="11" t="s">
        <v>2502</v>
      </c>
      <c r="AX622" s="11" t="s">
        <v>2584</v>
      </c>
      <c r="AY622" s="11" t="s">
        <v>3948</v>
      </c>
      <c r="AZ622" s="11"/>
      <c r="BA622" s="11"/>
      <c r="BB622" s="11"/>
      <c r="BC622" s="9">
        <v>14862</v>
      </c>
      <c r="BD622" s="11" t="s">
        <v>3939</v>
      </c>
      <c r="BE622" s="9">
        <v>2630</v>
      </c>
      <c r="BF622" s="9">
        <v>9</v>
      </c>
      <c r="BG622" s="11" t="s">
        <v>3410</v>
      </c>
    </row>
    <row r="623" spans="1:59">
      <c r="A623" s="9">
        <v>135810</v>
      </c>
      <c r="B623" s="11" t="s">
        <v>4122</v>
      </c>
      <c r="C623" s="11" t="s">
        <v>4244</v>
      </c>
      <c r="D623" s="11" t="s">
        <v>872</v>
      </c>
      <c r="E623" s="15">
        <v>1</v>
      </c>
      <c r="F623" s="11" t="s">
        <v>4235</v>
      </c>
      <c r="G623" s="9">
        <v>325000</v>
      </c>
      <c r="H623" s="15">
        <f t="shared" si="19"/>
        <v>70.652173913043484</v>
      </c>
      <c r="I623" s="15">
        <f t="shared" si="20"/>
        <v>70.652173913043484</v>
      </c>
      <c r="J623" s="15">
        <v>70.652173913043484</v>
      </c>
      <c r="K623" s="15"/>
      <c r="L623" s="9"/>
      <c r="M623" s="9">
        <v>0</v>
      </c>
      <c r="N623" s="11" t="s">
        <v>3396</v>
      </c>
      <c r="O623" s="12">
        <v>46218</v>
      </c>
      <c r="P623" s="11" t="s">
        <v>3415</v>
      </c>
      <c r="Q623" s="11" t="s">
        <v>3952</v>
      </c>
      <c r="R623" s="11" t="s">
        <v>3952</v>
      </c>
      <c r="S623" s="11" t="s">
        <v>4212</v>
      </c>
      <c r="T623" s="9">
        <v>138903</v>
      </c>
      <c r="U623" s="9"/>
      <c r="V623" s="9"/>
      <c r="W623" s="11" t="s">
        <v>2464</v>
      </c>
      <c r="X623" s="11" t="s">
        <v>3108</v>
      </c>
      <c r="Y623" s="11" t="s">
        <v>3958</v>
      </c>
      <c r="Z623" s="11" t="s">
        <v>1921</v>
      </c>
      <c r="AA623" s="9">
        <v>0</v>
      </c>
      <c r="AB623" s="9">
        <v>10</v>
      </c>
      <c r="AC623" s="11"/>
      <c r="AD623" s="11" t="s">
        <v>2405</v>
      </c>
      <c r="AE623" s="11" t="s">
        <v>2462</v>
      </c>
      <c r="AF623" s="11" t="s">
        <v>2502</v>
      </c>
      <c r="AG623" s="11" t="s">
        <v>2584</v>
      </c>
      <c r="AH623" s="11" t="s">
        <v>2607</v>
      </c>
      <c r="AI623" s="11"/>
      <c r="AJ623" s="9">
        <v>1</v>
      </c>
      <c r="AK623" s="11" t="s">
        <v>1921</v>
      </c>
      <c r="AL623" s="11" t="s">
        <v>3107</v>
      </c>
      <c r="AM623" s="11"/>
      <c r="AN623" s="11" t="s">
        <v>3211</v>
      </c>
      <c r="AO623" s="11" t="s">
        <v>3211</v>
      </c>
      <c r="AP623" s="11" t="s">
        <v>3400</v>
      </c>
      <c r="AQ623" s="12">
        <v>46218</v>
      </c>
      <c r="AR623" s="11" t="s">
        <v>3416</v>
      </c>
      <c r="AS623" s="11" t="s">
        <v>3711</v>
      </c>
      <c r="AT623" s="11" t="s">
        <v>3933</v>
      </c>
      <c r="AU623" s="11" t="s">
        <v>3933</v>
      </c>
      <c r="AV623" s="11" t="s">
        <v>3939</v>
      </c>
      <c r="AW623" s="11" t="s">
        <v>2502</v>
      </c>
      <c r="AX623" s="11" t="s">
        <v>2584</v>
      </c>
      <c r="AY623" s="11" t="s">
        <v>3948</v>
      </c>
      <c r="AZ623" s="11"/>
      <c r="BA623" s="11"/>
      <c r="BB623" s="11"/>
      <c r="BC623" s="9">
        <v>14862</v>
      </c>
      <c r="BD623" s="11" t="s">
        <v>3939</v>
      </c>
      <c r="BE623" s="9">
        <v>2630</v>
      </c>
      <c r="BF623" s="9">
        <v>10</v>
      </c>
      <c r="BG623" s="11" t="s">
        <v>3410</v>
      </c>
    </row>
    <row r="624" spans="1:59">
      <c r="A624" s="9">
        <v>135810</v>
      </c>
      <c r="B624" s="11" t="s">
        <v>4122</v>
      </c>
      <c r="C624" s="11" t="s">
        <v>4244</v>
      </c>
      <c r="D624" s="11" t="s">
        <v>873</v>
      </c>
      <c r="E624" s="15">
        <v>1</v>
      </c>
      <c r="F624" s="11" t="s">
        <v>4235</v>
      </c>
      <c r="G624" s="9">
        <v>325000</v>
      </c>
      <c r="H624" s="15">
        <f t="shared" si="19"/>
        <v>70.652173913043484</v>
      </c>
      <c r="I624" s="15">
        <f t="shared" si="20"/>
        <v>70.652173913043484</v>
      </c>
      <c r="J624" s="15">
        <v>70.652173913043484</v>
      </c>
      <c r="K624" s="15"/>
      <c r="L624" s="9"/>
      <c r="M624" s="9">
        <v>0</v>
      </c>
      <c r="N624" s="11" t="s">
        <v>3396</v>
      </c>
      <c r="O624" s="12">
        <v>46218</v>
      </c>
      <c r="P624" s="11" t="s">
        <v>3415</v>
      </c>
      <c r="Q624" s="11" t="s">
        <v>3952</v>
      </c>
      <c r="R624" s="11" t="s">
        <v>3952</v>
      </c>
      <c r="S624" s="11" t="s">
        <v>4212</v>
      </c>
      <c r="T624" s="9">
        <v>138903</v>
      </c>
      <c r="U624" s="9"/>
      <c r="V624" s="9"/>
      <c r="W624" s="11" t="s">
        <v>2464</v>
      </c>
      <c r="X624" s="11" t="s">
        <v>3108</v>
      </c>
      <c r="Y624" s="11" t="s">
        <v>3958</v>
      </c>
      <c r="Z624" s="11" t="s">
        <v>1921</v>
      </c>
      <c r="AA624" s="9">
        <v>0</v>
      </c>
      <c r="AB624" s="9">
        <v>11</v>
      </c>
      <c r="AC624" s="11"/>
      <c r="AD624" s="11" t="s">
        <v>2405</v>
      </c>
      <c r="AE624" s="11" t="s">
        <v>2462</v>
      </c>
      <c r="AF624" s="11" t="s">
        <v>2502</v>
      </c>
      <c r="AG624" s="11" t="s">
        <v>2584</v>
      </c>
      <c r="AH624" s="11" t="s">
        <v>2607</v>
      </c>
      <c r="AI624" s="11"/>
      <c r="AJ624" s="9">
        <v>1</v>
      </c>
      <c r="AK624" s="11" t="s">
        <v>1921</v>
      </c>
      <c r="AL624" s="11" t="s">
        <v>3107</v>
      </c>
      <c r="AM624" s="11"/>
      <c r="AN624" s="11" t="s">
        <v>3211</v>
      </c>
      <c r="AO624" s="11" t="s">
        <v>3211</v>
      </c>
      <c r="AP624" s="11" t="s">
        <v>3400</v>
      </c>
      <c r="AQ624" s="12">
        <v>46218</v>
      </c>
      <c r="AR624" s="11" t="s">
        <v>3416</v>
      </c>
      <c r="AS624" s="11" t="s">
        <v>3711</v>
      </c>
      <c r="AT624" s="11" t="s">
        <v>3933</v>
      </c>
      <c r="AU624" s="11" t="s">
        <v>3933</v>
      </c>
      <c r="AV624" s="11" t="s">
        <v>3939</v>
      </c>
      <c r="AW624" s="11" t="s">
        <v>2502</v>
      </c>
      <c r="AX624" s="11" t="s">
        <v>2584</v>
      </c>
      <c r="AY624" s="11" t="s">
        <v>3948</v>
      </c>
      <c r="AZ624" s="11"/>
      <c r="BA624" s="11"/>
      <c r="BB624" s="11"/>
      <c r="BC624" s="9">
        <v>14862</v>
      </c>
      <c r="BD624" s="11" t="s">
        <v>3939</v>
      </c>
      <c r="BE624" s="9">
        <v>2630</v>
      </c>
      <c r="BF624" s="9">
        <v>11</v>
      </c>
      <c r="BG624" s="11" t="s">
        <v>3410</v>
      </c>
    </row>
    <row r="625" spans="1:59">
      <c r="A625" s="9">
        <v>135810</v>
      </c>
      <c r="B625" s="11" t="s">
        <v>4122</v>
      </c>
      <c r="C625" s="11" t="s">
        <v>4244</v>
      </c>
      <c r="D625" s="11" t="s">
        <v>864</v>
      </c>
      <c r="E625" s="15">
        <v>1</v>
      </c>
      <c r="F625" s="11" t="s">
        <v>4235</v>
      </c>
      <c r="G625" s="9">
        <v>425000</v>
      </c>
      <c r="H625" s="15">
        <f t="shared" si="19"/>
        <v>92.391304347826093</v>
      </c>
      <c r="I625" s="15">
        <f t="shared" si="20"/>
        <v>92.391304347826093</v>
      </c>
      <c r="J625" s="15">
        <v>92.391304347826093</v>
      </c>
      <c r="K625" s="15"/>
      <c r="L625" s="9"/>
      <c r="M625" s="9">
        <v>0</v>
      </c>
      <c r="N625" s="11" t="s">
        <v>3396</v>
      </c>
      <c r="O625" s="12">
        <v>46218</v>
      </c>
      <c r="P625" s="11" t="s">
        <v>3415</v>
      </c>
      <c r="Q625" s="11" t="s">
        <v>3952</v>
      </c>
      <c r="R625" s="11" t="s">
        <v>3952</v>
      </c>
      <c r="S625" s="11" t="s">
        <v>4212</v>
      </c>
      <c r="T625" s="9">
        <v>138903</v>
      </c>
      <c r="U625" s="9"/>
      <c r="V625" s="9"/>
      <c r="W625" s="11" t="s">
        <v>2464</v>
      </c>
      <c r="X625" s="11" t="s">
        <v>3108</v>
      </c>
      <c r="Y625" s="11" t="s">
        <v>3958</v>
      </c>
      <c r="Z625" s="11" t="s">
        <v>1922</v>
      </c>
      <c r="AA625" s="9">
        <v>0</v>
      </c>
      <c r="AB625" s="9">
        <v>2</v>
      </c>
      <c r="AC625" s="11"/>
      <c r="AD625" s="11" t="s">
        <v>2405</v>
      </c>
      <c r="AE625" s="11" t="s">
        <v>2462</v>
      </c>
      <c r="AF625" s="11" t="s">
        <v>2502</v>
      </c>
      <c r="AG625" s="11" t="s">
        <v>2584</v>
      </c>
      <c r="AH625" s="11" t="s">
        <v>2607</v>
      </c>
      <c r="AI625" s="11"/>
      <c r="AJ625" s="9">
        <v>1</v>
      </c>
      <c r="AK625" s="11" t="s">
        <v>1922</v>
      </c>
      <c r="AL625" s="11" t="s">
        <v>3107</v>
      </c>
      <c r="AM625" s="11"/>
      <c r="AN625" s="11" t="s">
        <v>3211</v>
      </c>
      <c r="AO625" s="11" t="s">
        <v>3211</v>
      </c>
      <c r="AP625" s="11" t="s">
        <v>3400</v>
      </c>
      <c r="AQ625" s="12">
        <v>46218</v>
      </c>
      <c r="AR625" s="11" t="s">
        <v>3416</v>
      </c>
      <c r="AS625" s="11" t="s">
        <v>3711</v>
      </c>
      <c r="AT625" s="11" t="s">
        <v>3933</v>
      </c>
      <c r="AU625" s="11" t="s">
        <v>3933</v>
      </c>
      <c r="AV625" s="11" t="s">
        <v>3939</v>
      </c>
      <c r="AW625" s="11" t="s">
        <v>2502</v>
      </c>
      <c r="AX625" s="11" t="s">
        <v>2584</v>
      </c>
      <c r="AY625" s="11" t="s">
        <v>3948</v>
      </c>
      <c r="AZ625" s="11"/>
      <c r="BA625" s="11"/>
      <c r="BB625" s="11"/>
      <c r="BC625" s="9">
        <v>14862</v>
      </c>
      <c r="BD625" s="11" t="s">
        <v>3939</v>
      </c>
      <c r="BE625" s="9">
        <v>2630</v>
      </c>
      <c r="BF625" s="9">
        <v>2</v>
      </c>
      <c r="BG625" s="11" t="s">
        <v>3410</v>
      </c>
    </row>
    <row r="626" spans="1:59">
      <c r="A626" s="9">
        <v>135810</v>
      </c>
      <c r="B626" s="11" t="s">
        <v>4122</v>
      </c>
      <c r="C626" s="11" t="s">
        <v>4244</v>
      </c>
      <c r="D626" s="11" t="s">
        <v>865</v>
      </c>
      <c r="E626" s="15">
        <v>1</v>
      </c>
      <c r="F626" s="11" t="s">
        <v>4235</v>
      </c>
      <c r="G626" s="9">
        <v>425000</v>
      </c>
      <c r="H626" s="15">
        <f t="shared" si="19"/>
        <v>92.391304347826093</v>
      </c>
      <c r="I626" s="15">
        <f t="shared" si="20"/>
        <v>92.391304347826093</v>
      </c>
      <c r="J626" s="15">
        <v>92.391304347826093</v>
      </c>
      <c r="K626" s="15"/>
      <c r="L626" s="9"/>
      <c r="M626" s="9">
        <v>0</v>
      </c>
      <c r="N626" s="11" t="s">
        <v>3396</v>
      </c>
      <c r="O626" s="12">
        <v>46218</v>
      </c>
      <c r="P626" s="11" t="s">
        <v>3415</v>
      </c>
      <c r="Q626" s="11" t="s">
        <v>3952</v>
      </c>
      <c r="R626" s="11" t="s">
        <v>3952</v>
      </c>
      <c r="S626" s="11" t="s">
        <v>4212</v>
      </c>
      <c r="T626" s="9">
        <v>138903</v>
      </c>
      <c r="U626" s="9"/>
      <c r="V626" s="9"/>
      <c r="W626" s="11" t="s">
        <v>2464</v>
      </c>
      <c r="X626" s="11" t="s">
        <v>3108</v>
      </c>
      <c r="Y626" s="11" t="s">
        <v>3958</v>
      </c>
      <c r="Z626" s="11" t="s">
        <v>1922</v>
      </c>
      <c r="AA626" s="9">
        <v>0</v>
      </c>
      <c r="AB626" s="9">
        <v>3</v>
      </c>
      <c r="AC626" s="11"/>
      <c r="AD626" s="11" t="s">
        <v>2405</v>
      </c>
      <c r="AE626" s="11" t="s">
        <v>2462</v>
      </c>
      <c r="AF626" s="11" t="s">
        <v>2502</v>
      </c>
      <c r="AG626" s="11" t="s">
        <v>2584</v>
      </c>
      <c r="AH626" s="11" t="s">
        <v>2607</v>
      </c>
      <c r="AI626" s="11"/>
      <c r="AJ626" s="9">
        <v>1</v>
      </c>
      <c r="AK626" s="11" t="s">
        <v>1922</v>
      </c>
      <c r="AL626" s="11" t="s">
        <v>3107</v>
      </c>
      <c r="AM626" s="11"/>
      <c r="AN626" s="11" t="s">
        <v>3211</v>
      </c>
      <c r="AO626" s="11" t="s">
        <v>3211</v>
      </c>
      <c r="AP626" s="11" t="s">
        <v>3400</v>
      </c>
      <c r="AQ626" s="12">
        <v>46218</v>
      </c>
      <c r="AR626" s="11" t="s">
        <v>3416</v>
      </c>
      <c r="AS626" s="11" t="s">
        <v>3711</v>
      </c>
      <c r="AT626" s="11" t="s">
        <v>3933</v>
      </c>
      <c r="AU626" s="11" t="s">
        <v>3933</v>
      </c>
      <c r="AV626" s="11" t="s">
        <v>3939</v>
      </c>
      <c r="AW626" s="11" t="s">
        <v>2502</v>
      </c>
      <c r="AX626" s="11" t="s">
        <v>2584</v>
      </c>
      <c r="AY626" s="11" t="s">
        <v>3948</v>
      </c>
      <c r="AZ626" s="11"/>
      <c r="BA626" s="11"/>
      <c r="BB626" s="11"/>
      <c r="BC626" s="9">
        <v>14862</v>
      </c>
      <c r="BD626" s="11" t="s">
        <v>3939</v>
      </c>
      <c r="BE626" s="9">
        <v>2630</v>
      </c>
      <c r="BF626" s="9">
        <v>3</v>
      </c>
      <c r="BG626" s="11" t="s">
        <v>3410</v>
      </c>
    </row>
    <row r="627" spans="1:59">
      <c r="A627" s="9">
        <v>135810</v>
      </c>
      <c r="B627" s="11" t="s">
        <v>4122</v>
      </c>
      <c r="C627" s="11" t="s">
        <v>4244</v>
      </c>
      <c r="D627" s="11" t="s">
        <v>866</v>
      </c>
      <c r="E627" s="15">
        <v>1</v>
      </c>
      <c r="F627" s="11" t="s">
        <v>4235</v>
      </c>
      <c r="G627" s="9">
        <v>425000</v>
      </c>
      <c r="H627" s="15">
        <f t="shared" si="19"/>
        <v>92.391304347826093</v>
      </c>
      <c r="I627" s="15">
        <f t="shared" si="20"/>
        <v>92.391304347826093</v>
      </c>
      <c r="J627" s="15">
        <v>92.391304347826093</v>
      </c>
      <c r="K627" s="15"/>
      <c r="L627" s="9"/>
      <c r="M627" s="9">
        <v>0</v>
      </c>
      <c r="N627" s="11" t="s">
        <v>3396</v>
      </c>
      <c r="O627" s="12">
        <v>46218</v>
      </c>
      <c r="P627" s="11" t="s">
        <v>3415</v>
      </c>
      <c r="Q627" s="11" t="s">
        <v>3952</v>
      </c>
      <c r="R627" s="11" t="s">
        <v>3952</v>
      </c>
      <c r="S627" s="11" t="s">
        <v>4212</v>
      </c>
      <c r="T627" s="9">
        <v>138903</v>
      </c>
      <c r="U627" s="9"/>
      <c r="V627" s="9"/>
      <c r="W627" s="11" t="s">
        <v>2464</v>
      </c>
      <c r="X627" s="11" t="s">
        <v>3108</v>
      </c>
      <c r="Y627" s="11" t="s">
        <v>3958</v>
      </c>
      <c r="Z627" s="11" t="s">
        <v>1922</v>
      </c>
      <c r="AA627" s="9">
        <v>0</v>
      </c>
      <c r="AB627" s="9">
        <v>4</v>
      </c>
      <c r="AC627" s="11"/>
      <c r="AD627" s="11" t="s">
        <v>2405</v>
      </c>
      <c r="AE627" s="11" t="s">
        <v>2462</v>
      </c>
      <c r="AF627" s="11" t="s">
        <v>2502</v>
      </c>
      <c r="AG627" s="11" t="s">
        <v>2584</v>
      </c>
      <c r="AH627" s="11" t="s">
        <v>2607</v>
      </c>
      <c r="AI627" s="11"/>
      <c r="AJ627" s="9">
        <v>1</v>
      </c>
      <c r="AK627" s="11" t="s">
        <v>1922</v>
      </c>
      <c r="AL627" s="11" t="s">
        <v>3107</v>
      </c>
      <c r="AM627" s="11"/>
      <c r="AN627" s="11" t="s">
        <v>3211</v>
      </c>
      <c r="AO627" s="11" t="s">
        <v>3211</v>
      </c>
      <c r="AP627" s="11" t="s">
        <v>3400</v>
      </c>
      <c r="AQ627" s="12">
        <v>46218</v>
      </c>
      <c r="AR627" s="11" t="s">
        <v>3416</v>
      </c>
      <c r="AS627" s="11" t="s">
        <v>3711</v>
      </c>
      <c r="AT627" s="11" t="s">
        <v>3933</v>
      </c>
      <c r="AU627" s="11" t="s">
        <v>3933</v>
      </c>
      <c r="AV627" s="11" t="s">
        <v>3939</v>
      </c>
      <c r="AW627" s="11" t="s">
        <v>2502</v>
      </c>
      <c r="AX627" s="11" t="s">
        <v>2584</v>
      </c>
      <c r="AY627" s="11" t="s">
        <v>3948</v>
      </c>
      <c r="AZ627" s="11"/>
      <c r="BA627" s="11"/>
      <c r="BB627" s="11"/>
      <c r="BC627" s="9">
        <v>14862</v>
      </c>
      <c r="BD627" s="11" t="s">
        <v>3939</v>
      </c>
      <c r="BE627" s="9">
        <v>2630</v>
      </c>
      <c r="BF627" s="9">
        <v>4</v>
      </c>
      <c r="BG627" s="11" t="s">
        <v>3410</v>
      </c>
    </row>
    <row r="628" spans="1:59">
      <c r="A628" s="9">
        <v>135810</v>
      </c>
      <c r="B628" s="11" t="s">
        <v>4122</v>
      </c>
      <c r="C628" s="11" t="s">
        <v>4244</v>
      </c>
      <c r="D628" s="11" t="s">
        <v>867</v>
      </c>
      <c r="E628" s="15">
        <v>1</v>
      </c>
      <c r="F628" s="11" t="s">
        <v>4235</v>
      </c>
      <c r="G628" s="9">
        <v>425000</v>
      </c>
      <c r="H628" s="15">
        <f t="shared" si="19"/>
        <v>92.391304347826093</v>
      </c>
      <c r="I628" s="15">
        <f t="shared" si="20"/>
        <v>92.391304347826093</v>
      </c>
      <c r="J628" s="15">
        <v>92.391304347826093</v>
      </c>
      <c r="K628" s="15"/>
      <c r="L628" s="9"/>
      <c r="M628" s="9">
        <v>0</v>
      </c>
      <c r="N628" s="11" t="s">
        <v>3396</v>
      </c>
      <c r="O628" s="12">
        <v>46218</v>
      </c>
      <c r="P628" s="11" t="s">
        <v>3415</v>
      </c>
      <c r="Q628" s="11" t="s">
        <v>3952</v>
      </c>
      <c r="R628" s="11" t="s">
        <v>3952</v>
      </c>
      <c r="S628" s="11" t="s">
        <v>4212</v>
      </c>
      <c r="T628" s="9">
        <v>138903</v>
      </c>
      <c r="U628" s="9"/>
      <c r="V628" s="9"/>
      <c r="W628" s="11" t="s">
        <v>2464</v>
      </c>
      <c r="X628" s="11" t="s">
        <v>3108</v>
      </c>
      <c r="Y628" s="11" t="s">
        <v>3958</v>
      </c>
      <c r="Z628" s="11" t="s">
        <v>1922</v>
      </c>
      <c r="AA628" s="9">
        <v>0</v>
      </c>
      <c r="AB628" s="9">
        <v>5</v>
      </c>
      <c r="AC628" s="11"/>
      <c r="AD628" s="11" t="s">
        <v>2405</v>
      </c>
      <c r="AE628" s="11" t="s">
        <v>2462</v>
      </c>
      <c r="AF628" s="11" t="s">
        <v>2502</v>
      </c>
      <c r="AG628" s="11" t="s">
        <v>2584</v>
      </c>
      <c r="AH628" s="11" t="s">
        <v>2607</v>
      </c>
      <c r="AI628" s="11"/>
      <c r="AJ628" s="9">
        <v>1</v>
      </c>
      <c r="AK628" s="11" t="s">
        <v>1922</v>
      </c>
      <c r="AL628" s="11" t="s">
        <v>3107</v>
      </c>
      <c r="AM628" s="11"/>
      <c r="AN628" s="11" t="s">
        <v>3211</v>
      </c>
      <c r="AO628" s="11" t="s">
        <v>3211</v>
      </c>
      <c r="AP628" s="11" t="s">
        <v>3400</v>
      </c>
      <c r="AQ628" s="12">
        <v>46218</v>
      </c>
      <c r="AR628" s="11" t="s">
        <v>3416</v>
      </c>
      <c r="AS628" s="11" t="s">
        <v>3711</v>
      </c>
      <c r="AT628" s="11" t="s">
        <v>3933</v>
      </c>
      <c r="AU628" s="11" t="s">
        <v>3933</v>
      </c>
      <c r="AV628" s="11" t="s">
        <v>3939</v>
      </c>
      <c r="AW628" s="11" t="s">
        <v>2502</v>
      </c>
      <c r="AX628" s="11" t="s">
        <v>2584</v>
      </c>
      <c r="AY628" s="11" t="s">
        <v>3948</v>
      </c>
      <c r="AZ628" s="11"/>
      <c r="BA628" s="11"/>
      <c r="BB628" s="11"/>
      <c r="BC628" s="9">
        <v>14862</v>
      </c>
      <c r="BD628" s="11" t="s">
        <v>3939</v>
      </c>
      <c r="BE628" s="9">
        <v>2630</v>
      </c>
      <c r="BF628" s="9">
        <v>5</v>
      </c>
      <c r="BG628" s="11" t="s">
        <v>3410</v>
      </c>
    </row>
    <row r="629" spans="1:59">
      <c r="A629" s="9">
        <v>135810</v>
      </c>
      <c r="B629" s="11" t="s">
        <v>4122</v>
      </c>
      <c r="C629" s="11" t="s">
        <v>4244</v>
      </c>
      <c r="D629" s="11" t="s">
        <v>868</v>
      </c>
      <c r="E629" s="15">
        <v>1</v>
      </c>
      <c r="F629" s="11" t="s">
        <v>4235</v>
      </c>
      <c r="G629" s="9">
        <v>425000</v>
      </c>
      <c r="H629" s="15">
        <f t="shared" si="19"/>
        <v>92.391304347826093</v>
      </c>
      <c r="I629" s="15">
        <f t="shared" si="20"/>
        <v>92.391304347826093</v>
      </c>
      <c r="J629" s="15">
        <v>92.391304347826093</v>
      </c>
      <c r="K629" s="15"/>
      <c r="L629" s="9"/>
      <c r="M629" s="9">
        <v>0</v>
      </c>
      <c r="N629" s="11" t="s">
        <v>3396</v>
      </c>
      <c r="O629" s="12">
        <v>46218</v>
      </c>
      <c r="P629" s="11" t="s">
        <v>3415</v>
      </c>
      <c r="Q629" s="11" t="s">
        <v>3952</v>
      </c>
      <c r="R629" s="11" t="s">
        <v>3952</v>
      </c>
      <c r="S629" s="11" t="s">
        <v>4212</v>
      </c>
      <c r="T629" s="9">
        <v>138903</v>
      </c>
      <c r="U629" s="9"/>
      <c r="V629" s="9"/>
      <c r="W629" s="11" t="s">
        <v>2464</v>
      </c>
      <c r="X629" s="11" t="s">
        <v>3108</v>
      </c>
      <c r="Y629" s="11" t="s">
        <v>3958</v>
      </c>
      <c r="Z629" s="11" t="s">
        <v>1922</v>
      </c>
      <c r="AA629" s="9">
        <v>0</v>
      </c>
      <c r="AB629" s="9">
        <v>6</v>
      </c>
      <c r="AC629" s="11"/>
      <c r="AD629" s="11" t="s">
        <v>2405</v>
      </c>
      <c r="AE629" s="11" t="s">
        <v>2462</v>
      </c>
      <c r="AF629" s="11" t="s">
        <v>2502</v>
      </c>
      <c r="AG629" s="11" t="s">
        <v>2584</v>
      </c>
      <c r="AH629" s="11" t="s">
        <v>2607</v>
      </c>
      <c r="AI629" s="11"/>
      <c r="AJ629" s="9">
        <v>1</v>
      </c>
      <c r="AK629" s="11" t="s">
        <v>1922</v>
      </c>
      <c r="AL629" s="11" t="s">
        <v>3107</v>
      </c>
      <c r="AM629" s="11"/>
      <c r="AN629" s="11" t="s">
        <v>3211</v>
      </c>
      <c r="AO629" s="11" t="s">
        <v>3211</v>
      </c>
      <c r="AP629" s="11" t="s">
        <v>3400</v>
      </c>
      <c r="AQ629" s="12">
        <v>46218</v>
      </c>
      <c r="AR629" s="11" t="s">
        <v>3416</v>
      </c>
      <c r="AS629" s="11" t="s">
        <v>3711</v>
      </c>
      <c r="AT629" s="11" t="s">
        <v>3933</v>
      </c>
      <c r="AU629" s="11" t="s">
        <v>3933</v>
      </c>
      <c r="AV629" s="11" t="s">
        <v>3939</v>
      </c>
      <c r="AW629" s="11" t="s">
        <v>2502</v>
      </c>
      <c r="AX629" s="11" t="s">
        <v>2584</v>
      </c>
      <c r="AY629" s="11" t="s">
        <v>3948</v>
      </c>
      <c r="AZ629" s="11"/>
      <c r="BA629" s="11"/>
      <c r="BB629" s="11"/>
      <c r="BC629" s="9">
        <v>14862</v>
      </c>
      <c r="BD629" s="11" t="s">
        <v>3939</v>
      </c>
      <c r="BE629" s="9">
        <v>2630</v>
      </c>
      <c r="BF629" s="9">
        <v>6</v>
      </c>
      <c r="BG629" s="11" t="s">
        <v>3410</v>
      </c>
    </row>
    <row r="630" spans="1:59">
      <c r="A630" s="9">
        <v>135810</v>
      </c>
      <c r="B630" s="11" t="s">
        <v>4122</v>
      </c>
      <c r="C630" s="11" t="s">
        <v>4244</v>
      </c>
      <c r="D630" s="11" t="s">
        <v>869</v>
      </c>
      <c r="E630" s="15">
        <v>1</v>
      </c>
      <c r="F630" s="11" t="s">
        <v>4235</v>
      </c>
      <c r="G630" s="9">
        <v>425000</v>
      </c>
      <c r="H630" s="15">
        <f t="shared" si="19"/>
        <v>92.391304347826093</v>
      </c>
      <c r="I630" s="15">
        <f t="shared" si="20"/>
        <v>92.391304347826093</v>
      </c>
      <c r="J630" s="15">
        <v>92.391304347826093</v>
      </c>
      <c r="K630" s="15"/>
      <c r="L630" s="9"/>
      <c r="M630" s="9">
        <v>0</v>
      </c>
      <c r="N630" s="11" t="s">
        <v>3396</v>
      </c>
      <c r="O630" s="12">
        <v>46218</v>
      </c>
      <c r="P630" s="11" t="s">
        <v>3415</v>
      </c>
      <c r="Q630" s="11" t="s">
        <v>3952</v>
      </c>
      <c r="R630" s="11" t="s">
        <v>3952</v>
      </c>
      <c r="S630" s="11" t="s">
        <v>4212</v>
      </c>
      <c r="T630" s="9">
        <v>138903</v>
      </c>
      <c r="U630" s="9"/>
      <c r="V630" s="9"/>
      <c r="W630" s="11" t="s">
        <v>2464</v>
      </c>
      <c r="X630" s="11" t="s">
        <v>3108</v>
      </c>
      <c r="Y630" s="11" t="s">
        <v>3958</v>
      </c>
      <c r="Z630" s="11" t="s">
        <v>1922</v>
      </c>
      <c r="AA630" s="9">
        <v>0</v>
      </c>
      <c r="AB630" s="9">
        <v>7</v>
      </c>
      <c r="AC630" s="11"/>
      <c r="AD630" s="11" t="s">
        <v>2405</v>
      </c>
      <c r="AE630" s="11" t="s">
        <v>2462</v>
      </c>
      <c r="AF630" s="11" t="s">
        <v>2502</v>
      </c>
      <c r="AG630" s="11" t="s">
        <v>2584</v>
      </c>
      <c r="AH630" s="11" t="s">
        <v>2607</v>
      </c>
      <c r="AI630" s="11"/>
      <c r="AJ630" s="9">
        <v>1</v>
      </c>
      <c r="AK630" s="11" t="s">
        <v>1922</v>
      </c>
      <c r="AL630" s="11" t="s">
        <v>3107</v>
      </c>
      <c r="AM630" s="11"/>
      <c r="AN630" s="11" t="s">
        <v>3211</v>
      </c>
      <c r="AO630" s="11" t="s">
        <v>3211</v>
      </c>
      <c r="AP630" s="11" t="s">
        <v>3400</v>
      </c>
      <c r="AQ630" s="12">
        <v>46218</v>
      </c>
      <c r="AR630" s="11" t="s">
        <v>3416</v>
      </c>
      <c r="AS630" s="11" t="s">
        <v>3711</v>
      </c>
      <c r="AT630" s="11" t="s">
        <v>3933</v>
      </c>
      <c r="AU630" s="11" t="s">
        <v>3933</v>
      </c>
      <c r="AV630" s="11" t="s">
        <v>3939</v>
      </c>
      <c r="AW630" s="11" t="s">
        <v>2502</v>
      </c>
      <c r="AX630" s="11" t="s">
        <v>2584</v>
      </c>
      <c r="AY630" s="11" t="s">
        <v>3948</v>
      </c>
      <c r="AZ630" s="11"/>
      <c r="BA630" s="11"/>
      <c r="BB630" s="11"/>
      <c r="BC630" s="9">
        <v>14862</v>
      </c>
      <c r="BD630" s="11" t="s">
        <v>3939</v>
      </c>
      <c r="BE630" s="9">
        <v>2630</v>
      </c>
      <c r="BF630" s="9">
        <v>7</v>
      </c>
      <c r="BG630" s="11" t="s">
        <v>3410</v>
      </c>
    </row>
    <row r="631" spans="1:59">
      <c r="A631" s="9">
        <v>135809</v>
      </c>
      <c r="B631" s="11" t="s">
        <v>4121</v>
      </c>
      <c r="C631" s="11" t="s">
        <v>4363</v>
      </c>
      <c r="D631" s="11" t="s">
        <v>862</v>
      </c>
      <c r="E631" s="15">
        <v>1</v>
      </c>
      <c r="F631" s="11" t="s">
        <v>4235</v>
      </c>
      <c r="G631" s="9">
        <v>178160</v>
      </c>
      <c r="H631" s="15">
        <f t="shared" si="19"/>
        <v>38.730434782608697</v>
      </c>
      <c r="I631" s="15">
        <f t="shared" si="20"/>
        <v>38.730434782608697</v>
      </c>
      <c r="J631" s="15">
        <v>38.730434782608697</v>
      </c>
      <c r="K631" s="15"/>
      <c r="L631" s="9"/>
      <c r="M631" s="9">
        <v>0</v>
      </c>
      <c r="N631" s="11" t="s">
        <v>3396</v>
      </c>
      <c r="O631" s="12">
        <v>46218</v>
      </c>
      <c r="P631" s="11" t="s">
        <v>3413</v>
      </c>
      <c r="Q631" s="11" t="s">
        <v>3952</v>
      </c>
      <c r="R631" s="11" t="s">
        <v>3952</v>
      </c>
      <c r="S631" s="11" t="s">
        <v>4232</v>
      </c>
      <c r="T631" s="9">
        <v>139022</v>
      </c>
      <c r="U631" s="9"/>
      <c r="V631" s="9"/>
      <c r="W631" s="11" t="s">
        <v>2469</v>
      </c>
      <c r="X631" s="11" t="s">
        <v>3110</v>
      </c>
      <c r="Y631" s="11" t="s">
        <v>3960</v>
      </c>
      <c r="Z631" s="11" t="s">
        <v>1920</v>
      </c>
      <c r="AA631" s="9">
        <v>20</v>
      </c>
      <c r="AB631" s="9">
        <v>1</v>
      </c>
      <c r="AC631" s="11"/>
      <c r="AD631" s="11" t="s">
        <v>2433</v>
      </c>
      <c r="AE631" s="11" t="s">
        <v>2462</v>
      </c>
      <c r="AF631" s="11" t="s">
        <v>2517</v>
      </c>
      <c r="AG631" s="11" t="s">
        <v>2601</v>
      </c>
      <c r="AH631" s="11" t="s">
        <v>2607</v>
      </c>
      <c r="AI631" s="11"/>
      <c r="AJ631" s="9">
        <v>1</v>
      </c>
      <c r="AK631" s="11" t="s">
        <v>2876</v>
      </c>
      <c r="AL631" s="11" t="s">
        <v>3107</v>
      </c>
      <c r="AM631" s="11"/>
      <c r="AN631" s="11" t="s">
        <v>2876</v>
      </c>
      <c r="AO631" s="11" t="s">
        <v>1920</v>
      </c>
      <c r="AP631" s="11"/>
      <c r="AQ631" s="12">
        <v>46218</v>
      </c>
      <c r="AR631" s="11" t="s">
        <v>3416</v>
      </c>
      <c r="AS631" s="11" t="s">
        <v>3710</v>
      </c>
      <c r="AT631" s="11" t="s">
        <v>3933</v>
      </c>
      <c r="AU631" s="11" t="s">
        <v>3933</v>
      </c>
      <c r="AV631" s="11" t="s">
        <v>3946</v>
      </c>
      <c r="AW631" s="11" t="s">
        <v>2517</v>
      </c>
      <c r="AX631" s="11" t="s">
        <v>2601</v>
      </c>
      <c r="AY631" s="11" t="s">
        <v>3948</v>
      </c>
      <c r="AZ631" s="11"/>
      <c r="BA631" s="11"/>
      <c r="BB631" s="11"/>
      <c r="BC631" s="9">
        <v>27561</v>
      </c>
      <c r="BD631" s="11" t="s">
        <v>3946</v>
      </c>
      <c r="BE631" s="9">
        <v>1133</v>
      </c>
      <c r="BF631" s="9">
        <v>1</v>
      </c>
      <c r="BG631" s="11" t="s">
        <v>3415</v>
      </c>
    </row>
    <row r="632" spans="1:59">
      <c r="A632" s="9">
        <v>135808</v>
      </c>
      <c r="B632" s="11" t="s">
        <v>4117</v>
      </c>
      <c r="C632" s="11" t="s">
        <v>4287</v>
      </c>
      <c r="D632" s="11" t="s">
        <v>861</v>
      </c>
      <c r="E632" s="15">
        <v>1</v>
      </c>
      <c r="F632" s="11" t="s">
        <v>4235</v>
      </c>
      <c r="G632" s="9">
        <v>693000</v>
      </c>
      <c r="H632" s="15">
        <f t="shared" si="19"/>
        <v>150.65217391304347</v>
      </c>
      <c r="I632" s="15">
        <f t="shared" si="20"/>
        <v>150.65217391304347</v>
      </c>
      <c r="J632" s="15">
        <v>150.65217391304347</v>
      </c>
      <c r="K632" s="15"/>
      <c r="L632" s="9"/>
      <c r="M632" s="9">
        <v>0</v>
      </c>
      <c r="N632" s="11" t="s">
        <v>3396</v>
      </c>
      <c r="O632" s="12">
        <v>46218</v>
      </c>
      <c r="P632" s="11" t="s">
        <v>3413</v>
      </c>
      <c r="Q632" s="11" t="s">
        <v>3952</v>
      </c>
      <c r="R632" s="11" t="s">
        <v>3952</v>
      </c>
      <c r="S632" s="11" t="s">
        <v>4232</v>
      </c>
      <c r="T632" s="9">
        <v>139030</v>
      </c>
      <c r="U632" s="9"/>
      <c r="V632" s="9"/>
      <c r="W632" s="11" t="s">
        <v>2469</v>
      </c>
      <c r="X632" s="11" t="s">
        <v>3110</v>
      </c>
      <c r="Y632" s="11" t="s">
        <v>3960</v>
      </c>
      <c r="Z632" s="11" t="s">
        <v>1919</v>
      </c>
      <c r="AA632" s="9">
        <v>20</v>
      </c>
      <c r="AB632" s="9">
        <v>1</v>
      </c>
      <c r="AC632" s="11"/>
      <c r="AD632" s="11" t="s">
        <v>2405</v>
      </c>
      <c r="AE632" s="11" t="s">
        <v>2462</v>
      </c>
      <c r="AF632" s="11" t="s">
        <v>2517</v>
      </c>
      <c r="AG632" s="11" t="s">
        <v>2601</v>
      </c>
      <c r="AH632" s="11" t="s">
        <v>2607</v>
      </c>
      <c r="AI632" s="11"/>
      <c r="AJ632" s="9">
        <v>1</v>
      </c>
      <c r="AK632" s="11" t="s">
        <v>2875</v>
      </c>
      <c r="AL632" s="11" t="s">
        <v>3107</v>
      </c>
      <c r="AM632" s="11"/>
      <c r="AN632" s="11" t="s">
        <v>2875</v>
      </c>
      <c r="AO632" s="11" t="s">
        <v>1919</v>
      </c>
      <c r="AP632" s="11"/>
      <c r="AQ632" s="12">
        <v>46218</v>
      </c>
      <c r="AR632" s="11" t="s">
        <v>3416</v>
      </c>
      <c r="AS632" s="11" t="s">
        <v>3709</v>
      </c>
      <c r="AT632" s="11" t="s">
        <v>3933</v>
      </c>
      <c r="AU632" s="11" t="s">
        <v>3933</v>
      </c>
      <c r="AV632" s="11" t="s">
        <v>3946</v>
      </c>
      <c r="AW632" s="11" t="s">
        <v>2517</v>
      </c>
      <c r="AX632" s="11" t="s">
        <v>2601</v>
      </c>
      <c r="AY632" s="11" t="s">
        <v>3948</v>
      </c>
      <c r="AZ632" s="11"/>
      <c r="BA632" s="11"/>
      <c r="BB632" s="11"/>
      <c r="BC632" s="9">
        <v>22422</v>
      </c>
      <c r="BD632" s="11" t="s">
        <v>3946</v>
      </c>
      <c r="BE632" s="9">
        <v>7167</v>
      </c>
      <c r="BF632" s="9">
        <v>1</v>
      </c>
      <c r="BG632" s="11" t="s">
        <v>3412</v>
      </c>
    </row>
    <row r="633" spans="1:59">
      <c r="A633" s="9">
        <v>135807</v>
      </c>
      <c r="B633" s="11" t="s">
        <v>4027</v>
      </c>
      <c r="C633" s="11" t="s">
        <v>4270</v>
      </c>
      <c r="D633" s="11" t="s">
        <v>855</v>
      </c>
      <c r="E633" s="15">
        <v>84</v>
      </c>
      <c r="F633" s="11" t="s">
        <v>4235</v>
      </c>
      <c r="G633" s="9">
        <v>66000</v>
      </c>
      <c r="H633" s="15">
        <f t="shared" si="19"/>
        <v>14.347826086956522</v>
      </c>
      <c r="I633" s="15">
        <f t="shared" si="20"/>
        <v>1205.2173913043478</v>
      </c>
      <c r="J633" s="15">
        <v>1205.2173913043478</v>
      </c>
      <c r="K633" s="15"/>
      <c r="L633" s="9"/>
      <c r="M633" s="9">
        <v>0</v>
      </c>
      <c r="N633" s="11" t="s">
        <v>3396</v>
      </c>
      <c r="O633" s="12">
        <v>46218</v>
      </c>
      <c r="P633" s="11" t="s">
        <v>3413</v>
      </c>
      <c r="Q633" s="11" t="s">
        <v>3952</v>
      </c>
      <c r="R633" s="11" t="s">
        <v>3952</v>
      </c>
      <c r="S633" s="11" t="s">
        <v>4212</v>
      </c>
      <c r="T633" s="9">
        <v>138919</v>
      </c>
      <c r="U633" s="9"/>
      <c r="V633" s="9"/>
      <c r="W633" s="11" t="s">
        <v>2464</v>
      </c>
      <c r="X633" s="11" t="s">
        <v>3108</v>
      </c>
      <c r="Y633" s="11" t="s">
        <v>3958</v>
      </c>
      <c r="Z633" s="11" t="s">
        <v>1915</v>
      </c>
      <c r="AA633" s="9">
        <v>20</v>
      </c>
      <c r="AB633" s="9">
        <v>1</v>
      </c>
      <c r="AC633" s="11"/>
      <c r="AD633" s="11" t="s">
        <v>2421</v>
      </c>
      <c r="AE633" s="11" t="s">
        <v>2462</v>
      </c>
      <c r="AF633" s="11" t="s">
        <v>2493</v>
      </c>
      <c r="AG633" s="11" t="s">
        <v>2594</v>
      </c>
      <c r="AH633" s="11" t="s">
        <v>2607</v>
      </c>
      <c r="AI633" s="11"/>
      <c r="AJ633" s="9">
        <v>84</v>
      </c>
      <c r="AK633" s="11" t="s">
        <v>2871</v>
      </c>
      <c r="AL633" s="11" t="s">
        <v>3107</v>
      </c>
      <c r="AM633" s="11"/>
      <c r="AN633" s="11" t="s">
        <v>3210</v>
      </c>
      <c r="AO633" s="11" t="s">
        <v>3351</v>
      </c>
      <c r="AP633" s="11"/>
      <c r="AQ633" s="12">
        <v>46218</v>
      </c>
      <c r="AR633" s="11" t="s">
        <v>3416</v>
      </c>
      <c r="AS633" s="11" t="s">
        <v>3708</v>
      </c>
      <c r="AT633" s="11" t="s">
        <v>3933</v>
      </c>
      <c r="AU633" s="11" t="s">
        <v>3933</v>
      </c>
      <c r="AV633" s="11" t="s">
        <v>3939</v>
      </c>
      <c r="AW633" s="11" t="s">
        <v>2493</v>
      </c>
      <c r="AX633" s="11" t="s">
        <v>2594</v>
      </c>
      <c r="AY633" s="11" t="s">
        <v>3948</v>
      </c>
      <c r="AZ633" s="11"/>
      <c r="BA633" s="11"/>
      <c r="BB633" s="11"/>
      <c r="BC633" s="9">
        <v>1265</v>
      </c>
      <c r="BD633" s="11" t="s">
        <v>3939</v>
      </c>
      <c r="BE633" s="9">
        <v>2703</v>
      </c>
      <c r="BF633" s="9">
        <v>1</v>
      </c>
      <c r="BG633" s="11" t="s">
        <v>3410</v>
      </c>
    </row>
    <row r="634" spans="1:59">
      <c r="A634" s="9">
        <v>135807</v>
      </c>
      <c r="B634" s="11" t="s">
        <v>4027</v>
      </c>
      <c r="C634" s="11" t="s">
        <v>4270</v>
      </c>
      <c r="D634" s="11" t="s">
        <v>859</v>
      </c>
      <c r="E634" s="15">
        <v>1</v>
      </c>
      <c r="F634" s="11" t="s">
        <v>4235</v>
      </c>
      <c r="G634" s="9">
        <v>70000</v>
      </c>
      <c r="H634" s="15">
        <f t="shared" si="19"/>
        <v>15.217391304347826</v>
      </c>
      <c r="I634" s="15">
        <f t="shared" si="20"/>
        <v>15.217391304347826</v>
      </c>
      <c r="J634" s="15">
        <v>15.217391304347826</v>
      </c>
      <c r="K634" s="15"/>
      <c r="L634" s="9"/>
      <c r="M634" s="9">
        <v>0</v>
      </c>
      <c r="N634" s="11" t="s">
        <v>3396</v>
      </c>
      <c r="O634" s="12">
        <v>46218</v>
      </c>
      <c r="P634" s="11" t="s">
        <v>3413</v>
      </c>
      <c r="Q634" s="11" t="s">
        <v>3952</v>
      </c>
      <c r="R634" s="11" t="s">
        <v>3952</v>
      </c>
      <c r="S634" s="11" t="s">
        <v>4212</v>
      </c>
      <c r="T634" s="9">
        <v>138919</v>
      </c>
      <c r="U634" s="9"/>
      <c r="V634" s="9"/>
      <c r="W634" s="11" t="s">
        <v>2464</v>
      </c>
      <c r="X634" s="11" t="s">
        <v>3108</v>
      </c>
      <c r="Y634" s="11" t="s">
        <v>3958</v>
      </c>
      <c r="Z634" s="11" t="s">
        <v>1541</v>
      </c>
      <c r="AA634" s="9">
        <v>20</v>
      </c>
      <c r="AB634" s="9">
        <v>5</v>
      </c>
      <c r="AC634" s="11"/>
      <c r="AD634" s="11" t="s">
        <v>2421</v>
      </c>
      <c r="AE634" s="11" t="s">
        <v>2462</v>
      </c>
      <c r="AF634" s="11" t="s">
        <v>2493</v>
      </c>
      <c r="AG634" s="11" t="s">
        <v>2594</v>
      </c>
      <c r="AH634" s="11" t="s">
        <v>2607</v>
      </c>
      <c r="AI634" s="11"/>
      <c r="AJ634" s="9">
        <v>1</v>
      </c>
      <c r="AK634" s="11" t="s">
        <v>2660</v>
      </c>
      <c r="AL634" s="11" t="s">
        <v>3107</v>
      </c>
      <c r="AM634" s="11"/>
      <c r="AN634" s="11" t="s">
        <v>3210</v>
      </c>
      <c r="AO634" s="11" t="s">
        <v>3351</v>
      </c>
      <c r="AP634" s="11"/>
      <c r="AQ634" s="12">
        <v>46218</v>
      </c>
      <c r="AR634" s="11" t="s">
        <v>3416</v>
      </c>
      <c r="AS634" s="11" t="s">
        <v>3708</v>
      </c>
      <c r="AT634" s="11" t="s">
        <v>3933</v>
      </c>
      <c r="AU634" s="11" t="s">
        <v>3933</v>
      </c>
      <c r="AV634" s="11" t="s">
        <v>3939</v>
      </c>
      <c r="AW634" s="11" t="s">
        <v>2493</v>
      </c>
      <c r="AX634" s="11" t="s">
        <v>2594</v>
      </c>
      <c r="AY634" s="11" t="s">
        <v>3948</v>
      </c>
      <c r="AZ634" s="11"/>
      <c r="BA634" s="11"/>
      <c r="BB634" s="11"/>
      <c r="BC634" s="9">
        <v>1265</v>
      </c>
      <c r="BD634" s="11" t="s">
        <v>3939</v>
      </c>
      <c r="BE634" s="9">
        <v>2703</v>
      </c>
      <c r="BF634" s="9">
        <v>5</v>
      </c>
      <c r="BG634" s="11" t="s">
        <v>3410</v>
      </c>
    </row>
    <row r="635" spans="1:59">
      <c r="A635" s="9">
        <v>135807</v>
      </c>
      <c r="B635" s="11" t="s">
        <v>4027</v>
      </c>
      <c r="C635" s="11" t="s">
        <v>4270</v>
      </c>
      <c r="D635" s="11" t="s">
        <v>860</v>
      </c>
      <c r="E635" s="15">
        <v>4</v>
      </c>
      <c r="F635" s="11" t="s">
        <v>4235</v>
      </c>
      <c r="G635" s="9">
        <v>70000</v>
      </c>
      <c r="H635" s="15">
        <f t="shared" si="19"/>
        <v>15.217391304347826</v>
      </c>
      <c r="I635" s="15">
        <f t="shared" si="20"/>
        <v>60.869565217391305</v>
      </c>
      <c r="J635" s="15">
        <v>60.869565217391305</v>
      </c>
      <c r="K635" s="15"/>
      <c r="L635" s="9"/>
      <c r="M635" s="9">
        <v>0</v>
      </c>
      <c r="N635" s="11" t="s">
        <v>3396</v>
      </c>
      <c r="O635" s="12">
        <v>46218</v>
      </c>
      <c r="P635" s="11" t="s">
        <v>3413</v>
      </c>
      <c r="Q635" s="11" t="s">
        <v>3952</v>
      </c>
      <c r="R635" s="11" t="s">
        <v>3952</v>
      </c>
      <c r="S635" s="11" t="s">
        <v>4212</v>
      </c>
      <c r="T635" s="9">
        <v>138919</v>
      </c>
      <c r="U635" s="9"/>
      <c r="V635" s="9"/>
      <c r="W635" s="11" t="s">
        <v>2464</v>
      </c>
      <c r="X635" s="11" t="s">
        <v>3108</v>
      </c>
      <c r="Y635" s="11" t="s">
        <v>3958</v>
      </c>
      <c r="Z635" s="11" t="s">
        <v>1534</v>
      </c>
      <c r="AA635" s="9">
        <v>20</v>
      </c>
      <c r="AB635" s="9">
        <v>6</v>
      </c>
      <c r="AC635" s="11"/>
      <c r="AD635" s="11" t="s">
        <v>2421</v>
      </c>
      <c r="AE635" s="11" t="s">
        <v>2462</v>
      </c>
      <c r="AF635" s="11" t="s">
        <v>2493</v>
      </c>
      <c r="AG635" s="11" t="s">
        <v>2594</v>
      </c>
      <c r="AH635" s="11" t="s">
        <v>2607</v>
      </c>
      <c r="AI635" s="11"/>
      <c r="AJ635" s="9">
        <v>4</v>
      </c>
      <c r="AK635" s="11" t="s">
        <v>2656</v>
      </c>
      <c r="AL635" s="11" t="s">
        <v>3107</v>
      </c>
      <c r="AM635" s="11"/>
      <c r="AN635" s="11" t="s">
        <v>3210</v>
      </c>
      <c r="AO635" s="11" t="s">
        <v>3351</v>
      </c>
      <c r="AP635" s="11"/>
      <c r="AQ635" s="12">
        <v>46218</v>
      </c>
      <c r="AR635" s="11" t="s">
        <v>3416</v>
      </c>
      <c r="AS635" s="11" t="s">
        <v>3708</v>
      </c>
      <c r="AT635" s="11" t="s">
        <v>3933</v>
      </c>
      <c r="AU635" s="11" t="s">
        <v>3933</v>
      </c>
      <c r="AV635" s="11" t="s">
        <v>3939</v>
      </c>
      <c r="AW635" s="11" t="s">
        <v>2493</v>
      </c>
      <c r="AX635" s="11" t="s">
        <v>2594</v>
      </c>
      <c r="AY635" s="11" t="s">
        <v>3948</v>
      </c>
      <c r="AZ635" s="11"/>
      <c r="BA635" s="11"/>
      <c r="BB635" s="11"/>
      <c r="BC635" s="9">
        <v>1265</v>
      </c>
      <c r="BD635" s="11" t="s">
        <v>3939</v>
      </c>
      <c r="BE635" s="9">
        <v>2703</v>
      </c>
      <c r="BF635" s="9">
        <v>6</v>
      </c>
      <c r="BG635" s="11" t="s">
        <v>3410</v>
      </c>
    </row>
    <row r="636" spans="1:59">
      <c r="A636" s="9">
        <v>135807</v>
      </c>
      <c r="B636" s="11" t="s">
        <v>4027</v>
      </c>
      <c r="C636" s="11" t="s">
        <v>4270</v>
      </c>
      <c r="D636" s="11" t="s">
        <v>857</v>
      </c>
      <c r="E636" s="15">
        <v>24</v>
      </c>
      <c r="F636" s="11" t="s">
        <v>4235</v>
      </c>
      <c r="G636" s="9">
        <v>70000</v>
      </c>
      <c r="H636" s="15">
        <f t="shared" si="19"/>
        <v>15.217391304347826</v>
      </c>
      <c r="I636" s="15">
        <f t="shared" si="20"/>
        <v>365.21739130434781</v>
      </c>
      <c r="J636" s="15">
        <v>365.21739130434781</v>
      </c>
      <c r="K636" s="15"/>
      <c r="L636" s="9"/>
      <c r="M636" s="9">
        <v>0</v>
      </c>
      <c r="N636" s="11" t="s">
        <v>3396</v>
      </c>
      <c r="O636" s="12">
        <v>46218</v>
      </c>
      <c r="P636" s="11" t="s">
        <v>3413</v>
      </c>
      <c r="Q636" s="11" t="s">
        <v>3952</v>
      </c>
      <c r="R636" s="11" t="s">
        <v>3952</v>
      </c>
      <c r="S636" s="11" t="s">
        <v>4212</v>
      </c>
      <c r="T636" s="9">
        <v>138919</v>
      </c>
      <c r="U636" s="9"/>
      <c r="V636" s="9"/>
      <c r="W636" s="11" t="s">
        <v>2464</v>
      </c>
      <c r="X636" s="11" t="s">
        <v>3108</v>
      </c>
      <c r="Y636" s="11" t="s">
        <v>3958</v>
      </c>
      <c r="Z636" s="11" t="s">
        <v>1917</v>
      </c>
      <c r="AA636" s="9">
        <v>20</v>
      </c>
      <c r="AB636" s="9">
        <v>3</v>
      </c>
      <c r="AC636" s="11"/>
      <c r="AD636" s="11" t="s">
        <v>2421</v>
      </c>
      <c r="AE636" s="11" t="s">
        <v>2462</v>
      </c>
      <c r="AF636" s="11" t="s">
        <v>2493</v>
      </c>
      <c r="AG636" s="11" t="s">
        <v>2594</v>
      </c>
      <c r="AH636" s="11" t="s">
        <v>2607</v>
      </c>
      <c r="AI636" s="11"/>
      <c r="AJ636" s="9">
        <v>24</v>
      </c>
      <c r="AK636" s="11" t="s">
        <v>2873</v>
      </c>
      <c r="AL636" s="11" t="s">
        <v>3107</v>
      </c>
      <c r="AM636" s="11"/>
      <c r="AN636" s="11" t="s">
        <v>3210</v>
      </c>
      <c r="AO636" s="11" t="s">
        <v>3351</v>
      </c>
      <c r="AP636" s="11"/>
      <c r="AQ636" s="12">
        <v>46218</v>
      </c>
      <c r="AR636" s="11" t="s">
        <v>3416</v>
      </c>
      <c r="AS636" s="11" t="s">
        <v>3708</v>
      </c>
      <c r="AT636" s="11" t="s">
        <v>3933</v>
      </c>
      <c r="AU636" s="11" t="s">
        <v>3933</v>
      </c>
      <c r="AV636" s="11" t="s">
        <v>3939</v>
      </c>
      <c r="AW636" s="11" t="s">
        <v>2493</v>
      </c>
      <c r="AX636" s="11" t="s">
        <v>2594</v>
      </c>
      <c r="AY636" s="11" t="s">
        <v>3948</v>
      </c>
      <c r="AZ636" s="11"/>
      <c r="BA636" s="11"/>
      <c r="BB636" s="11"/>
      <c r="BC636" s="9">
        <v>1265</v>
      </c>
      <c r="BD636" s="11" t="s">
        <v>3939</v>
      </c>
      <c r="BE636" s="9">
        <v>2703</v>
      </c>
      <c r="BF636" s="9">
        <v>3</v>
      </c>
      <c r="BG636" s="11" t="s">
        <v>3410</v>
      </c>
    </row>
    <row r="637" spans="1:59">
      <c r="A637" s="9">
        <v>135807</v>
      </c>
      <c r="B637" s="11" t="s">
        <v>4027</v>
      </c>
      <c r="C637" s="11" t="s">
        <v>4270</v>
      </c>
      <c r="D637" s="11" t="s">
        <v>856</v>
      </c>
      <c r="E637" s="15">
        <v>31</v>
      </c>
      <c r="F637" s="11" t="s">
        <v>4235</v>
      </c>
      <c r="G637" s="9">
        <v>70000</v>
      </c>
      <c r="H637" s="15">
        <f t="shared" si="19"/>
        <v>15.217391304347826</v>
      </c>
      <c r="I637" s="15">
        <f t="shared" si="20"/>
        <v>471.73913043478262</v>
      </c>
      <c r="J637" s="15">
        <v>471.73913043478262</v>
      </c>
      <c r="K637" s="15"/>
      <c r="L637" s="9"/>
      <c r="M637" s="9">
        <v>0</v>
      </c>
      <c r="N637" s="11" t="s">
        <v>3396</v>
      </c>
      <c r="O637" s="12">
        <v>46218</v>
      </c>
      <c r="P637" s="11" t="s">
        <v>3413</v>
      </c>
      <c r="Q637" s="11" t="s">
        <v>3952</v>
      </c>
      <c r="R637" s="11" t="s">
        <v>3952</v>
      </c>
      <c r="S637" s="11" t="s">
        <v>4212</v>
      </c>
      <c r="T637" s="9">
        <v>138919</v>
      </c>
      <c r="U637" s="9"/>
      <c r="V637" s="9"/>
      <c r="W637" s="11" t="s">
        <v>2464</v>
      </c>
      <c r="X637" s="11" t="s">
        <v>3108</v>
      </c>
      <c r="Y637" s="11" t="s">
        <v>3958</v>
      </c>
      <c r="Z637" s="11" t="s">
        <v>1916</v>
      </c>
      <c r="AA637" s="9">
        <v>20</v>
      </c>
      <c r="AB637" s="9">
        <v>2</v>
      </c>
      <c r="AC637" s="11"/>
      <c r="AD637" s="11" t="s">
        <v>2421</v>
      </c>
      <c r="AE637" s="11" t="s">
        <v>2462</v>
      </c>
      <c r="AF637" s="11" t="s">
        <v>2493</v>
      </c>
      <c r="AG637" s="11" t="s">
        <v>2594</v>
      </c>
      <c r="AH637" s="11" t="s">
        <v>2607</v>
      </c>
      <c r="AI637" s="11"/>
      <c r="AJ637" s="9">
        <v>31</v>
      </c>
      <c r="AK637" s="11" t="s">
        <v>2872</v>
      </c>
      <c r="AL637" s="11" t="s">
        <v>3107</v>
      </c>
      <c r="AM637" s="11"/>
      <c r="AN637" s="11" t="s">
        <v>3210</v>
      </c>
      <c r="AO637" s="11" t="s">
        <v>3351</v>
      </c>
      <c r="AP637" s="11"/>
      <c r="AQ637" s="12">
        <v>46218</v>
      </c>
      <c r="AR637" s="11" t="s">
        <v>3416</v>
      </c>
      <c r="AS637" s="11" t="s">
        <v>3708</v>
      </c>
      <c r="AT637" s="11" t="s">
        <v>3933</v>
      </c>
      <c r="AU637" s="11" t="s">
        <v>3933</v>
      </c>
      <c r="AV637" s="11" t="s">
        <v>3939</v>
      </c>
      <c r="AW637" s="11" t="s">
        <v>2493</v>
      </c>
      <c r="AX637" s="11" t="s">
        <v>2594</v>
      </c>
      <c r="AY637" s="11" t="s">
        <v>3948</v>
      </c>
      <c r="AZ637" s="11"/>
      <c r="BA637" s="11"/>
      <c r="BB637" s="11"/>
      <c r="BC637" s="9">
        <v>1265</v>
      </c>
      <c r="BD637" s="11" t="s">
        <v>3939</v>
      </c>
      <c r="BE637" s="9">
        <v>2703</v>
      </c>
      <c r="BF637" s="9">
        <v>2</v>
      </c>
      <c r="BG637" s="11" t="s">
        <v>3410</v>
      </c>
    </row>
    <row r="638" spans="1:59">
      <c r="A638" s="9">
        <v>135807</v>
      </c>
      <c r="B638" s="11" t="s">
        <v>4027</v>
      </c>
      <c r="C638" s="11" t="s">
        <v>4270</v>
      </c>
      <c r="D638" s="11" t="s">
        <v>858</v>
      </c>
      <c r="E638" s="15">
        <v>36</v>
      </c>
      <c r="F638" s="11" t="s">
        <v>4235</v>
      </c>
      <c r="G638" s="9">
        <v>90000</v>
      </c>
      <c r="H638" s="15">
        <f t="shared" si="19"/>
        <v>19.565217391304348</v>
      </c>
      <c r="I638" s="15">
        <f t="shared" si="20"/>
        <v>704.3478260869565</v>
      </c>
      <c r="J638" s="15">
        <v>704.3478260869565</v>
      </c>
      <c r="K638" s="15"/>
      <c r="L638" s="9"/>
      <c r="M638" s="9">
        <v>0</v>
      </c>
      <c r="N638" s="11" t="s">
        <v>3396</v>
      </c>
      <c r="O638" s="12">
        <v>46218</v>
      </c>
      <c r="P638" s="11" t="s">
        <v>3413</v>
      </c>
      <c r="Q638" s="11" t="s">
        <v>3952</v>
      </c>
      <c r="R638" s="11" t="s">
        <v>3952</v>
      </c>
      <c r="S638" s="11" t="s">
        <v>4212</v>
      </c>
      <c r="T638" s="9">
        <v>138919</v>
      </c>
      <c r="U638" s="9"/>
      <c r="V638" s="9"/>
      <c r="W638" s="11" t="s">
        <v>2464</v>
      </c>
      <c r="X638" s="11" t="s">
        <v>3108</v>
      </c>
      <c r="Y638" s="11" t="s">
        <v>3958</v>
      </c>
      <c r="Z638" s="11" t="s">
        <v>1918</v>
      </c>
      <c r="AA638" s="9">
        <v>20</v>
      </c>
      <c r="AB638" s="9">
        <v>4</v>
      </c>
      <c r="AC638" s="11"/>
      <c r="AD638" s="11" t="s">
        <v>2421</v>
      </c>
      <c r="AE638" s="11" t="s">
        <v>2462</v>
      </c>
      <c r="AF638" s="11" t="s">
        <v>2493</v>
      </c>
      <c r="AG638" s="11" t="s">
        <v>2594</v>
      </c>
      <c r="AH638" s="11" t="s">
        <v>2607</v>
      </c>
      <c r="AI638" s="11"/>
      <c r="AJ638" s="9">
        <v>36</v>
      </c>
      <c r="AK638" s="11" t="s">
        <v>2874</v>
      </c>
      <c r="AL638" s="11" t="s">
        <v>3107</v>
      </c>
      <c r="AM638" s="11"/>
      <c r="AN638" s="11" t="s">
        <v>3210</v>
      </c>
      <c r="AO638" s="11" t="s">
        <v>3351</v>
      </c>
      <c r="AP638" s="11"/>
      <c r="AQ638" s="12">
        <v>46218</v>
      </c>
      <c r="AR638" s="11" t="s">
        <v>3416</v>
      </c>
      <c r="AS638" s="11" t="s">
        <v>3708</v>
      </c>
      <c r="AT638" s="11" t="s">
        <v>3933</v>
      </c>
      <c r="AU638" s="11" t="s">
        <v>3933</v>
      </c>
      <c r="AV638" s="11" t="s">
        <v>3939</v>
      </c>
      <c r="AW638" s="11" t="s">
        <v>2493</v>
      </c>
      <c r="AX638" s="11" t="s">
        <v>2594</v>
      </c>
      <c r="AY638" s="11" t="s">
        <v>3948</v>
      </c>
      <c r="AZ638" s="11"/>
      <c r="BA638" s="11"/>
      <c r="BB638" s="11"/>
      <c r="BC638" s="9">
        <v>1265</v>
      </c>
      <c r="BD638" s="11" t="s">
        <v>3939</v>
      </c>
      <c r="BE638" s="9">
        <v>2703</v>
      </c>
      <c r="BF638" s="9">
        <v>4</v>
      </c>
      <c r="BG638" s="11" t="s">
        <v>3410</v>
      </c>
    </row>
    <row r="639" spans="1:59">
      <c r="A639" s="9">
        <v>135806</v>
      </c>
      <c r="B639" s="11" t="s">
        <v>4120</v>
      </c>
      <c r="C639" s="11" t="s">
        <v>3500</v>
      </c>
      <c r="D639" s="11" t="s">
        <v>854</v>
      </c>
      <c r="E639" s="15">
        <v>1</v>
      </c>
      <c r="F639" s="11" t="s">
        <v>4235</v>
      </c>
      <c r="G639" s="9">
        <v>5000000</v>
      </c>
      <c r="H639" s="15">
        <f t="shared" si="19"/>
        <v>1086.9565217391305</v>
      </c>
      <c r="I639" s="15">
        <f t="shared" si="20"/>
        <v>1086.9565217391305</v>
      </c>
      <c r="J639" s="15">
        <v>1086.9565217391305</v>
      </c>
      <c r="K639" s="15"/>
      <c r="L639" s="9"/>
      <c r="M639" s="9">
        <v>0</v>
      </c>
      <c r="N639" s="11" t="s">
        <v>3396</v>
      </c>
      <c r="O639" s="12">
        <v>46218</v>
      </c>
      <c r="P639" s="11" t="s">
        <v>3413</v>
      </c>
      <c r="Q639" s="11" t="s">
        <v>3952</v>
      </c>
      <c r="R639" s="11" t="s">
        <v>3952</v>
      </c>
      <c r="S639" s="11" t="s">
        <v>4212</v>
      </c>
      <c r="T639" s="9">
        <v>138921</v>
      </c>
      <c r="U639" s="9"/>
      <c r="V639" s="9"/>
      <c r="W639" s="11" t="s">
        <v>2464</v>
      </c>
      <c r="X639" s="11" t="s">
        <v>3108</v>
      </c>
      <c r="Y639" s="11" t="s">
        <v>3958</v>
      </c>
      <c r="Z639" s="11" t="s">
        <v>1447</v>
      </c>
      <c r="AA639" s="9">
        <v>0</v>
      </c>
      <c r="AB639" s="9">
        <v>1</v>
      </c>
      <c r="AC639" s="11"/>
      <c r="AD639" s="11" t="s">
        <v>2404</v>
      </c>
      <c r="AE639" s="11" t="s">
        <v>2462</v>
      </c>
      <c r="AF639" s="11" t="s">
        <v>2482</v>
      </c>
      <c r="AG639" s="11" t="s">
        <v>2587</v>
      </c>
      <c r="AH639" s="11" t="s">
        <v>2607</v>
      </c>
      <c r="AI639" s="11"/>
      <c r="AJ639" s="9">
        <v>1</v>
      </c>
      <c r="AK639" s="11" t="s">
        <v>1447</v>
      </c>
      <c r="AL639" s="11" t="s">
        <v>3107</v>
      </c>
      <c r="AM639" s="11"/>
      <c r="AN639" s="11" t="s">
        <v>1447</v>
      </c>
      <c r="AO639" s="11" t="s">
        <v>1447</v>
      </c>
      <c r="AP639" s="11" t="s">
        <v>3400</v>
      </c>
      <c r="AQ639" s="12">
        <v>46218</v>
      </c>
      <c r="AR639" s="11" t="s">
        <v>3416</v>
      </c>
      <c r="AS639" s="11" t="s">
        <v>3707</v>
      </c>
      <c r="AT639" s="11" t="s">
        <v>3933</v>
      </c>
      <c r="AU639" s="11" t="s">
        <v>3933</v>
      </c>
      <c r="AV639" s="11" t="s">
        <v>3939</v>
      </c>
      <c r="AW639" s="11" t="s">
        <v>2482</v>
      </c>
      <c r="AX639" s="11" t="s">
        <v>2587</v>
      </c>
      <c r="AY639" s="11" t="s">
        <v>3948</v>
      </c>
      <c r="AZ639" s="11"/>
      <c r="BA639" s="11"/>
      <c r="BB639" s="11"/>
      <c r="BC639" s="9">
        <v>1267</v>
      </c>
      <c r="BD639" s="11" t="s">
        <v>3939</v>
      </c>
      <c r="BE639" s="9">
        <v>5514</v>
      </c>
      <c r="BF639" s="9">
        <v>1</v>
      </c>
      <c r="BG639" s="11" t="s">
        <v>3410</v>
      </c>
    </row>
    <row r="640" spans="1:59">
      <c r="A640" s="9">
        <v>135805</v>
      </c>
      <c r="B640" s="11" t="s">
        <v>4119</v>
      </c>
      <c r="C640" s="11" t="s">
        <v>3500</v>
      </c>
      <c r="D640" s="11" t="s">
        <v>853</v>
      </c>
      <c r="E640" s="15">
        <v>1</v>
      </c>
      <c r="F640" s="11" t="s">
        <v>4235</v>
      </c>
      <c r="G640" s="9">
        <v>12500000</v>
      </c>
      <c r="H640" s="15">
        <f t="shared" si="19"/>
        <v>2717.391304347826</v>
      </c>
      <c r="I640" s="15">
        <f t="shared" si="20"/>
        <v>2717.391304347826</v>
      </c>
      <c r="J640" s="15">
        <v>2717.391304347826</v>
      </c>
      <c r="K640" s="15"/>
      <c r="L640" s="9"/>
      <c r="M640" s="9">
        <v>0</v>
      </c>
      <c r="N640" s="11" t="s">
        <v>3396</v>
      </c>
      <c r="O640" s="12">
        <v>46218</v>
      </c>
      <c r="P640" s="11" t="s">
        <v>3413</v>
      </c>
      <c r="Q640" s="11" t="s">
        <v>3952</v>
      </c>
      <c r="R640" s="11" t="s">
        <v>3952</v>
      </c>
      <c r="S640" s="11" t="s">
        <v>4212</v>
      </c>
      <c r="T640" s="9">
        <v>138925</v>
      </c>
      <c r="U640" s="9"/>
      <c r="V640" s="9"/>
      <c r="W640" s="11" t="s">
        <v>2464</v>
      </c>
      <c r="X640" s="11" t="s">
        <v>3108</v>
      </c>
      <c r="Y640" s="11" t="s">
        <v>3958</v>
      </c>
      <c r="Z640" s="11" t="s">
        <v>1914</v>
      </c>
      <c r="AA640" s="9">
        <v>0</v>
      </c>
      <c r="AB640" s="9">
        <v>1</v>
      </c>
      <c r="AC640" s="11"/>
      <c r="AD640" s="11" t="s">
        <v>2404</v>
      </c>
      <c r="AE640" s="11" t="s">
        <v>2462</v>
      </c>
      <c r="AF640" s="11" t="s">
        <v>2501</v>
      </c>
      <c r="AG640" s="11" t="s">
        <v>2595</v>
      </c>
      <c r="AH640" s="11" t="s">
        <v>2607</v>
      </c>
      <c r="AI640" s="11"/>
      <c r="AJ640" s="9">
        <v>1</v>
      </c>
      <c r="AK640" s="11" t="s">
        <v>1914</v>
      </c>
      <c r="AL640" s="11" t="s">
        <v>3107</v>
      </c>
      <c r="AM640" s="11"/>
      <c r="AN640" s="11" t="s">
        <v>1914</v>
      </c>
      <c r="AO640" s="11" t="s">
        <v>1914</v>
      </c>
      <c r="AP640" s="11" t="s">
        <v>3400</v>
      </c>
      <c r="AQ640" s="12">
        <v>46218</v>
      </c>
      <c r="AR640" s="11" t="s">
        <v>3416</v>
      </c>
      <c r="AS640" s="11" t="s">
        <v>3706</v>
      </c>
      <c r="AT640" s="11" t="s">
        <v>3933</v>
      </c>
      <c r="AU640" s="11" t="s">
        <v>3933</v>
      </c>
      <c r="AV640" s="11" t="s">
        <v>3939</v>
      </c>
      <c r="AW640" s="11" t="s">
        <v>2501</v>
      </c>
      <c r="AX640" s="11" t="s">
        <v>2595</v>
      </c>
      <c r="AY640" s="11" t="s">
        <v>3948</v>
      </c>
      <c r="AZ640" s="11"/>
      <c r="BA640" s="11"/>
      <c r="BB640" s="11"/>
      <c r="BC640" s="9">
        <v>1267</v>
      </c>
      <c r="BD640" s="11" t="s">
        <v>3939</v>
      </c>
      <c r="BE640" s="9">
        <v>7169</v>
      </c>
      <c r="BF640" s="9">
        <v>1</v>
      </c>
      <c r="BG640" s="11" t="s">
        <v>3410</v>
      </c>
    </row>
    <row r="641" spans="1:59">
      <c r="A641" s="9">
        <v>135804</v>
      </c>
      <c r="B641" s="11" t="s">
        <v>4118</v>
      </c>
      <c r="C641" s="11" t="s">
        <v>3500</v>
      </c>
      <c r="D641" s="11" t="s">
        <v>852</v>
      </c>
      <c r="E641" s="15">
        <v>1</v>
      </c>
      <c r="F641" s="11" t="s">
        <v>4235</v>
      </c>
      <c r="G641" s="9">
        <v>784000</v>
      </c>
      <c r="H641" s="15">
        <f t="shared" si="19"/>
        <v>170.43478260869566</v>
      </c>
      <c r="I641" s="15">
        <f t="shared" si="20"/>
        <v>170.43478260869566</v>
      </c>
      <c r="J641" s="15">
        <v>170.43478260869566</v>
      </c>
      <c r="K641" s="15"/>
      <c r="L641" s="9"/>
      <c r="M641" s="9">
        <v>0</v>
      </c>
      <c r="N641" s="11" t="s">
        <v>3396</v>
      </c>
      <c r="O641" s="12">
        <v>46218</v>
      </c>
      <c r="P641" s="11" t="s">
        <v>3413</v>
      </c>
      <c r="Q641" s="11" t="s">
        <v>3955</v>
      </c>
      <c r="R641" s="11" t="s">
        <v>3955</v>
      </c>
      <c r="S641" s="11" t="s">
        <v>4212</v>
      </c>
      <c r="T641" s="9">
        <v>138928</v>
      </c>
      <c r="U641" s="9"/>
      <c r="V641" s="9"/>
      <c r="W641" s="11" t="s">
        <v>2464</v>
      </c>
      <c r="X641" s="11" t="s">
        <v>3108</v>
      </c>
      <c r="Y641" s="11" t="s">
        <v>3958</v>
      </c>
      <c r="Z641" s="11" t="s">
        <v>1913</v>
      </c>
      <c r="AA641" s="9">
        <v>0</v>
      </c>
      <c r="AB641" s="9">
        <v>1</v>
      </c>
      <c r="AC641" s="11"/>
      <c r="AD641" s="11" t="s">
        <v>2404</v>
      </c>
      <c r="AE641" s="11" t="s">
        <v>2462</v>
      </c>
      <c r="AF641" s="11" t="s">
        <v>2555</v>
      </c>
      <c r="AG641" s="11" t="s">
        <v>2592</v>
      </c>
      <c r="AH641" s="11" t="s">
        <v>2607</v>
      </c>
      <c r="AI641" s="11"/>
      <c r="AJ641" s="9">
        <v>1</v>
      </c>
      <c r="AK641" s="11" t="s">
        <v>1913</v>
      </c>
      <c r="AL641" s="11" t="s">
        <v>3107</v>
      </c>
      <c r="AM641" s="11"/>
      <c r="AN641" s="11" t="s">
        <v>1913</v>
      </c>
      <c r="AO641" s="11" t="s">
        <v>1913</v>
      </c>
      <c r="AP641" s="11" t="s">
        <v>3400</v>
      </c>
      <c r="AQ641" s="12">
        <v>46218</v>
      </c>
      <c r="AR641" s="11" t="s">
        <v>3416</v>
      </c>
      <c r="AS641" s="11" t="s">
        <v>3705</v>
      </c>
      <c r="AT641" s="11" t="s">
        <v>3933</v>
      </c>
      <c r="AU641" s="11" t="s">
        <v>3933</v>
      </c>
      <c r="AV641" s="11" t="s">
        <v>3944</v>
      </c>
      <c r="AW641" s="11" t="s">
        <v>2555</v>
      </c>
      <c r="AX641" s="11" t="s">
        <v>2592</v>
      </c>
      <c r="AY641" s="11" t="s">
        <v>3948</v>
      </c>
      <c r="AZ641" s="11"/>
      <c r="BA641" s="11"/>
      <c r="BB641" s="11"/>
      <c r="BC641" s="9">
        <v>1267</v>
      </c>
      <c r="BD641" s="11" t="s">
        <v>3944</v>
      </c>
      <c r="BE641" s="9">
        <v>7170</v>
      </c>
      <c r="BF641" s="9">
        <v>1</v>
      </c>
      <c r="BG641" s="11" t="s">
        <v>3410</v>
      </c>
    </row>
    <row r="642" spans="1:59">
      <c r="A642" s="9">
        <v>135803</v>
      </c>
      <c r="B642" s="11" t="s">
        <v>3975</v>
      </c>
      <c r="C642" s="11" t="s">
        <v>4244</v>
      </c>
      <c r="D642" s="11" t="s">
        <v>851</v>
      </c>
      <c r="E642" s="15">
        <v>15</v>
      </c>
      <c r="F642" s="11" t="s">
        <v>4235</v>
      </c>
      <c r="G642" s="9">
        <v>45000</v>
      </c>
      <c r="H642" s="15">
        <f t="shared" ref="H642:H705" si="21">IF(N642="USD",G642,IF(N642="MGA",G642/4600,IF(N642="EUR",G642*1.17,IF(N642="GBP",G642*1.35,""))))</f>
        <v>9.7826086956521738</v>
      </c>
      <c r="I642" s="15">
        <f t="shared" ref="I642:I705" si="22">H642*E642</f>
        <v>146.7391304347826</v>
      </c>
      <c r="J642" s="15">
        <v>146.7391304347826</v>
      </c>
      <c r="K642" s="15"/>
      <c r="L642" s="9"/>
      <c r="M642" s="9">
        <v>0</v>
      </c>
      <c r="N642" s="11" t="s">
        <v>3396</v>
      </c>
      <c r="O642" s="12">
        <v>46218</v>
      </c>
      <c r="P642" s="11" t="s">
        <v>3413</v>
      </c>
      <c r="Q642" s="11" t="s">
        <v>3952</v>
      </c>
      <c r="R642" s="11" t="s">
        <v>3952</v>
      </c>
      <c r="S642" s="11" t="s">
        <v>4212</v>
      </c>
      <c r="T642" s="9">
        <v>138832</v>
      </c>
      <c r="U642" s="9"/>
      <c r="V642" s="9"/>
      <c r="W642" s="11" t="s">
        <v>2464</v>
      </c>
      <c r="X642" s="11" t="s">
        <v>3108</v>
      </c>
      <c r="Y642" s="11" t="s">
        <v>3958</v>
      </c>
      <c r="Z642" s="11" t="s">
        <v>1912</v>
      </c>
      <c r="AA642" s="9">
        <v>20</v>
      </c>
      <c r="AB642" s="9">
        <v>1</v>
      </c>
      <c r="AC642" s="11"/>
      <c r="AD642" s="11" t="s">
        <v>2405</v>
      </c>
      <c r="AE642" s="11" t="s">
        <v>2462</v>
      </c>
      <c r="AF642" s="11" t="s">
        <v>2483</v>
      </c>
      <c r="AG642" s="11" t="s">
        <v>2581</v>
      </c>
      <c r="AH642" s="11" t="s">
        <v>2607</v>
      </c>
      <c r="AI642" s="11"/>
      <c r="AJ642" s="9">
        <v>15</v>
      </c>
      <c r="AK642" s="11" t="s">
        <v>2870</v>
      </c>
      <c r="AL642" s="11" t="s">
        <v>3107</v>
      </c>
      <c r="AM642" s="11"/>
      <c r="AN642" s="11" t="s">
        <v>2870</v>
      </c>
      <c r="AO642" s="11" t="s">
        <v>1912</v>
      </c>
      <c r="AP642" s="11" t="s">
        <v>3400</v>
      </c>
      <c r="AQ642" s="12">
        <v>46218</v>
      </c>
      <c r="AR642" s="11" t="s">
        <v>3416</v>
      </c>
      <c r="AS642" s="11" t="s">
        <v>3704</v>
      </c>
      <c r="AT642" s="11" t="s">
        <v>3933</v>
      </c>
      <c r="AU642" s="11" t="s">
        <v>3933</v>
      </c>
      <c r="AV642" s="11" t="s">
        <v>3936</v>
      </c>
      <c r="AW642" s="11" t="s">
        <v>2483</v>
      </c>
      <c r="AX642" s="11" t="s">
        <v>2581</v>
      </c>
      <c r="AY642" s="11" t="s">
        <v>3948</v>
      </c>
      <c r="AZ642" s="11"/>
      <c r="BA642" s="11"/>
      <c r="BB642" s="11"/>
      <c r="BC642" s="9">
        <v>14862</v>
      </c>
      <c r="BD642" s="11" t="s">
        <v>3936</v>
      </c>
      <c r="BE642" s="9">
        <v>2145</v>
      </c>
      <c r="BF642" s="9">
        <v>1</v>
      </c>
      <c r="BG642" s="11" t="s">
        <v>3402</v>
      </c>
    </row>
    <row r="643" spans="1:59">
      <c r="A643" s="9">
        <v>135802</v>
      </c>
      <c r="B643" s="11" t="s">
        <v>3972</v>
      </c>
      <c r="C643" s="11" t="s">
        <v>4255</v>
      </c>
      <c r="D643" s="11" t="s">
        <v>850</v>
      </c>
      <c r="E643" s="15">
        <v>60</v>
      </c>
      <c r="F643" s="11" t="s">
        <v>4235</v>
      </c>
      <c r="G643" s="9">
        <v>3591000</v>
      </c>
      <c r="H643" s="15">
        <f t="shared" si="21"/>
        <v>780.6521739130435</v>
      </c>
      <c r="I643" s="15">
        <f t="shared" si="22"/>
        <v>46839.130434782608</v>
      </c>
      <c r="J643" s="15">
        <v>46839.130434782608</v>
      </c>
      <c r="K643" s="15"/>
      <c r="L643" s="9"/>
      <c r="M643" s="9">
        <v>0</v>
      </c>
      <c r="N643" s="11" t="s">
        <v>3396</v>
      </c>
      <c r="O643" s="12">
        <v>46218</v>
      </c>
      <c r="P643" s="11" t="s">
        <v>3413</v>
      </c>
      <c r="Q643" s="11" t="s">
        <v>3952</v>
      </c>
      <c r="R643" s="11" t="s">
        <v>3952</v>
      </c>
      <c r="S643" s="11" t="s">
        <v>4228</v>
      </c>
      <c r="T643" s="9">
        <v>138836</v>
      </c>
      <c r="U643" s="9"/>
      <c r="V643" s="9"/>
      <c r="W643" s="11" t="s">
        <v>2464</v>
      </c>
      <c r="X643" s="11" t="s">
        <v>3108</v>
      </c>
      <c r="Y643" s="11" t="s">
        <v>3958</v>
      </c>
      <c r="Z643" s="11" t="s">
        <v>1911</v>
      </c>
      <c r="AA643" s="9">
        <v>20</v>
      </c>
      <c r="AB643" s="9">
        <v>1</v>
      </c>
      <c r="AC643" s="11"/>
      <c r="AD643" s="11" t="s">
        <v>2410</v>
      </c>
      <c r="AE643" s="11" t="s">
        <v>2462</v>
      </c>
      <c r="AF643" s="11" t="s">
        <v>2507</v>
      </c>
      <c r="AG643" s="11" t="s">
        <v>2587</v>
      </c>
      <c r="AH643" s="11" t="s">
        <v>2607</v>
      </c>
      <c r="AI643" s="11"/>
      <c r="AJ643" s="9">
        <v>60</v>
      </c>
      <c r="AK643" s="11" t="s">
        <v>2869</v>
      </c>
      <c r="AL643" s="11" t="s">
        <v>3107</v>
      </c>
      <c r="AM643" s="11"/>
      <c r="AN643" s="11" t="s">
        <v>2869</v>
      </c>
      <c r="AO643" s="11" t="s">
        <v>1911</v>
      </c>
      <c r="AP643" s="11" t="s">
        <v>3400</v>
      </c>
      <c r="AQ643" s="12">
        <v>46218</v>
      </c>
      <c r="AR643" s="11" t="s">
        <v>3416</v>
      </c>
      <c r="AS643" s="11" t="s">
        <v>3703</v>
      </c>
      <c r="AT643" s="11" t="s">
        <v>3933</v>
      </c>
      <c r="AU643" s="11" t="s">
        <v>3933</v>
      </c>
      <c r="AV643" s="11" t="s">
        <v>3939</v>
      </c>
      <c r="AW643" s="11" t="s">
        <v>2507</v>
      </c>
      <c r="AX643" s="11" t="s">
        <v>2587</v>
      </c>
      <c r="AY643" s="11" t="s">
        <v>3948</v>
      </c>
      <c r="AZ643" s="11"/>
      <c r="BA643" s="11"/>
      <c r="BB643" s="11"/>
      <c r="BC643" s="9">
        <v>1247</v>
      </c>
      <c r="BD643" s="11" t="s">
        <v>3939</v>
      </c>
      <c r="BE643" s="9">
        <v>102</v>
      </c>
      <c r="BF643" s="9">
        <v>1</v>
      </c>
      <c r="BG643" s="11" t="s">
        <v>3402</v>
      </c>
    </row>
    <row r="644" spans="1:59">
      <c r="A644" s="9">
        <v>135801</v>
      </c>
      <c r="B644" s="11" t="s">
        <v>4117</v>
      </c>
      <c r="C644" s="11" t="s">
        <v>4287</v>
      </c>
      <c r="D644" s="11" t="s">
        <v>849</v>
      </c>
      <c r="E644" s="15">
        <v>1</v>
      </c>
      <c r="F644" s="11" t="s">
        <v>4235</v>
      </c>
      <c r="G644" s="9">
        <v>11705750</v>
      </c>
      <c r="H644" s="15">
        <f t="shared" si="21"/>
        <v>2544.728260869565</v>
      </c>
      <c r="I644" s="15">
        <f t="shared" si="22"/>
        <v>2544.728260869565</v>
      </c>
      <c r="J644" s="15">
        <v>2544.728260869565</v>
      </c>
      <c r="K644" s="15"/>
      <c r="L644" s="9"/>
      <c r="M644" s="9">
        <v>0</v>
      </c>
      <c r="N644" s="11" t="s">
        <v>3396</v>
      </c>
      <c r="O644" s="12">
        <v>46218</v>
      </c>
      <c r="P644" s="11" t="s">
        <v>3413</v>
      </c>
      <c r="Q644" s="11" t="s">
        <v>3952</v>
      </c>
      <c r="R644" s="11" t="s">
        <v>3952</v>
      </c>
      <c r="S644" s="11" t="s">
        <v>4232</v>
      </c>
      <c r="T644" s="9">
        <v>138926</v>
      </c>
      <c r="U644" s="9"/>
      <c r="V644" s="9"/>
      <c r="W644" s="11" t="s">
        <v>2469</v>
      </c>
      <c r="X644" s="11" t="s">
        <v>3110</v>
      </c>
      <c r="Y644" s="11" t="s">
        <v>3960</v>
      </c>
      <c r="Z644" s="11" t="s">
        <v>1910</v>
      </c>
      <c r="AA644" s="9">
        <v>20</v>
      </c>
      <c r="AB644" s="9">
        <v>1</v>
      </c>
      <c r="AC644" s="11"/>
      <c r="AD644" s="11" t="s">
        <v>2405</v>
      </c>
      <c r="AE644" s="11" t="s">
        <v>2462</v>
      </c>
      <c r="AF644" s="11" t="s">
        <v>2517</v>
      </c>
      <c r="AG644" s="11" t="s">
        <v>2601</v>
      </c>
      <c r="AH644" s="11" t="s">
        <v>2607</v>
      </c>
      <c r="AI644" s="11"/>
      <c r="AJ644" s="9">
        <v>1</v>
      </c>
      <c r="AK644" s="11" t="s">
        <v>2868</v>
      </c>
      <c r="AL644" s="11" t="s">
        <v>3107</v>
      </c>
      <c r="AM644" s="11"/>
      <c r="AN644" s="11" t="s">
        <v>2868</v>
      </c>
      <c r="AO644" s="11" t="s">
        <v>1910</v>
      </c>
      <c r="AP644" s="11"/>
      <c r="AQ644" s="12">
        <v>46218</v>
      </c>
      <c r="AR644" s="11" t="s">
        <v>3416</v>
      </c>
      <c r="AS644" s="11" t="s">
        <v>3702</v>
      </c>
      <c r="AT644" s="11" t="s">
        <v>3933</v>
      </c>
      <c r="AU644" s="11" t="s">
        <v>3933</v>
      </c>
      <c r="AV644" s="11" t="s">
        <v>3946</v>
      </c>
      <c r="AW644" s="11" t="s">
        <v>2517</v>
      </c>
      <c r="AX644" s="11" t="s">
        <v>2601</v>
      </c>
      <c r="AY644" s="11" t="s">
        <v>3948</v>
      </c>
      <c r="AZ644" s="11"/>
      <c r="BA644" s="11"/>
      <c r="BB644" s="11"/>
      <c r="BC644" s="9">
        <v>22422</v>
      </c>
      <c r="BD644" s="11" t="s">
        <v>3946</v>
      </c>
      <c r="BE644" s="9">
        <v>7167</v>
      </c>
      <c r="BF644" s="9">
        <v>1</v>
      </c>
      <c r="BG644" s="11" t="s">
        <v>3405</v>
      </c>
    </row>
    <row r="645" spans="1:59">
      <c r="A645" s="9">
        <v>135800</v>
      </c>
      <c r="B645" s="11" t="s">
        <v>3972</v>
      </c>
      <c r="C645" s="11" t="s">
        <v>4340</v>
      </c>
      <c r="D645" s="11" t="s">
        <v>848</v>
      </c>
      <c r="E645" s="15">
        <v>3</v>
      </c>
      <c r="F645" s="11" t="s">
        <v>4237</v>
      </c>
      <c r="G645" s="9">
        <v>2188332.66</v>
      </c>
      <c r="H645" s="15">
        <f t="shared" si="21"/>
        <v>475.72449130434785</v>
      </c>
      <c r="I645" s="15">
        <f t="shared" si="22"/>
        <v>1427.1734739130436</v>
      </c>
      <c r="J645" s="15">
        <v>1427.1734739130436</v>
      </c>
      <c r="K645" s="15"/>
      <c r="L645" s="9"/>
      <c r="M645" s="9">
        <v>0</v>
      </c>
      <c r="N645" s="11" t="s">
        <v>3396</v>
      </c>
      <c r="O645" s="12">
        <v>46218</v>
      </c>
      <c r="P645" s="11" t="s">
        <v>3413</v>
      </c>
      <c r="Q645" s="11" t="s">
        <v>3952</v>
      </c>
      <c r="R645" s="11" t="s">
        <v>3952</v>
      </c>
      <c r="S645" s="11" t="s">
        <v>4228</v>
      </c>
      <c r="T645" s="9">
        <v>138840</v>
      </c>
      <c r="U645" s="9"/>
      <c r="V645" s="9"/>
      <c r="W645" s="11" t="s">
        <v>2464</v>
      </c>
      <c r="X645" s="11" t="s">
        <v>3108</v>
      </c>
      <c r="Y645" s="11" t="s">
        <v>3958</v>
      </c>
      <c r="Z645" s="11" t="s">
        <v>1909</v>
      </c>
      <c r="AA645" s="9">
        <v>20</v>
      </c>
      <c r="AB645" s="9">
        <v>2</v>
      </c>
      <c r="AC645" s="11"/>
      <c r="AD645" s="11" t="s">
        <v>2405</v>
      </c>
      <c r="AE645" s="11" t="s">
        <v>2462</v>
      </c>
      <c r="AF645" s="11" t="s">
        <v>2515</v>
      </c>
      <c r="AG645" s="11" t="s">
        <v>2464</v>
      </c>
      <c r="AH645" s="11" t="s">
        <v>2607</v>
      </c>
      <c r="AI645" s="11"/>
      <c r="AJ645" s="9">
        <v>3</v>
      </c>
      <c r="AK645" s="11" t="s">
        <v>2867</v>
      </c>
      <c r="AL645" s="11" t="s">
        <v>3107</v>
      </c>
      <c r="AM645" s="11"/>
      <c r="AN645" s="11" t="s">
        <v>3209</v>
      </c>
      <c r="AO645" s="11" t="s">
        <v>3350</v>
      </c>
      <c r="AP645" s="11"/>
      <c r="AQ645" s="12">
        <v>46218</v>
      </c>
      <c r="AR645" s="11" t="s">
        <v>3416</v>
      </c>
      <c r="AS645" s="11" t="s">
        <v>3701</v>
      </c>
      <c r="AT645" s="11" t="s">
        <v>3933</v>
      </c>
      <c r="AU645" s="11" t="s">
        <v>3933</v>
      </c>
      <c r="AV645" s="11" t="s">
        <v>3939</v>
      </c>
      <c r="AW645" s="11" t="s">
        <v>2515</v>
      </c>
      <c r="AX645" s="11" t="s">
        <v>2464</v>
      </c>
      <c r="AY645" s="11" t="s">
        <v>3948</v>
      </c>
      <c r="AZ645" s="11"/>
      <c r="BA645" s="11"/>
      <c r="BB645" s="11"/>
      <c r="BC645" s="9">
        <v>11532</v>
      </c>
      <c r="BD645" s="11" t="s">
        <v>3939</v>
      </c>
      <c r="BE645" s="9">
        <v>102</v>
      </c>
      <c r="BF645" s="9">
        <v>2</v>
      </c>
      <c r="BG645" s="11" t="s">
        <v>3402</v>
      </c>
    </row>
    <row r="646" spans="1:59">
      <c r="A646" s="9">
        <v>135800</v>
      </c>
      <c r="B646" s="11" t="s">
        <v>3972</v>
      </c>
      <c r="C646" s="11" t="s">
        <v>4266</v>
      </c>
      <c r="D646" s="11" t="s">
        <v>847</v>
      </c>
      <c r="E646" s="15">
        <v>3</v>
      </c>
      <c r="F646" s="11" t="s">
        <v>4235</v>
      </c>
      <c r="G646" s="9">
        <v>4713332.66</v>
      </c>
      <c r="H646" s="15">
        <f t="shared" si="21"/>
        <v>1024.6375347826088</v>
      </c>
      <c r="I646" s="15">
        <f t="shared" si="22"/>
        <v>3073.9126043478263</v>
      </c>
      <c r="J646" s="15">
        <v>3073.9126043478263</v>
      </c>
      <c r="K646" s="15"/>
      <c r="L646" s="9"/>
      <c r="M646" s="9">
        <v>0</v>
      </c>
      <c r="N646" s="11" t="s">
        <v>3396</v>
      </c>
      <c r="O646" s="12">
        <v>46218</v>
      </c>
      <c r="P646" s="11" t="s">
        <v>3413</v>
      </c>
      <c r="Q646" s="11" t="s">
        <v>3952</v>
      </c>
      <c r="R646" s="11" t="s">
        <v>3952</v>
      </c>
      <c r="S646" s="11" t="s">
        <v>4228</v>
      </c>
      <c r="T646" s="9">
        <v>138840</v>
      </c>
      <c r="U646" s="9"/>
      <c r="V646" s="9"/>
      <c r="W646" s="11" t="s">
        <v>2464</v>
      </c>
      <c r="X646" s="11" t="s">
        <v>3108</v>
      </c>
      <c r="Y646" s="11" t="s">
        <v>3958</v>
      </c>
      <c r="Z646" s="11" t="s">
        <v>1908</v>
      </c>
      <c r="AA646" s="9">
        <v>20</v>
      </c>
      <c r="AB646" s="9">
        <v>1</v>
      </c>
      <c r="AC646" s="11"/>
      <c r="AD646" s="11" t="s">
        <v>2408</v>
      </c>
      <c r="AE646" s="11" t="s">
        <v>2462</v>
      </c>
      <c r="AF646" s="11" t="s">
        <v>2515</v>
      </c>
      <c r="AG646" s="11" t="s">
        <v>2464</v>
      </c>
      <c r="AH646" s="11" t="s">
        <v>2607</v>
      </c>
      <c r="AI646" s="11"/>
      <c r="AJ646" s="9">
        <v>3</v>
      </c>
      <c r="AK646" s="11" t="s">
        <v>2866</v>
      </c>
      <c r="AL646" s="11" t="s">
        <v>3107</v>
      </c>
      <c r="AM646" s="11"/>
      <c r="AN646" s="11" t="s">
        <v>3209</v>
      </c>
      <c r="AO646" s="11" t="s">
        <v>3350</v>
      </c>
      <c r="AP646" s="11"/>
      <c r="AQ646" s="12">
        <v>46218</v>
      </c>
      <c r="AR646" s="11" t="s">
        <v>3416</v>
      </c>
      <c r="AS646" s="11" t="s">
        <v>3701</v>
      </c>
      <c r="AT646" s="11" t="s">
        <v>3933</v>
      </c>
      <c r="AU646" s="11" t="s">
        <v>3933</v>
      </c>
      <c r="AV646" s="11" t="s">
        <v>3939</v>
      </c>
      <c r="AW646" s="11" t="s">
        <v>2515</v>
      </c>
      <c r="AX646" s="11" t="s">
        <v>2464</v>
      </c>
      <c r="AY646" s="11" t="s">
        <v>3948</v>
      </c>
      <c r="AZ646" s="11"/>
      <c r="BA646" s="11"/>
      <c r="BB646" s="11"/>
      <c r="BC646" s="9">
        <v>14417</v>
      </c>
      <c r="BD646" s="11" t="s">
        <v>3939</v>
      </c>
      <c r="BE646" s="9">
        <v>102</v>
      </c>
      <c r="BF646" s="9">
        <v>1</v>
      </c>
      <c r="BG646" s="11" t="s">
        <v>3402</v>
      </c>
    </row>
    <row r="647" spans="1:59">
      <c r="A647" s="9">
        <v>135799</v>
      </c>
      <c r="B647" s="11" t="s">
        <v>3972</v>
      </c>
      <c r="C647" s="11" t="s">
        <v>4362</v>
      </c>
      <c r="D647" s="11" t="s">
        <v>846</v>
      </c>
      <c r="E647" s="15">
        <v>1</v>
      </c>
      <c r="F647" s="11" t="s">
        <v>4235</v>
      </c>
      <c r="G647" s="9">
        <v>4550000</v>
      </c>
      <c r="H647" s="15">
        <f t="shared" si="21"/>
        <v>989.13043478260875</v>
      </c>
      <c r="I647" s="15">
        <f t="shared" si="22"/>
        <v>989.13043478260875</v>
      </c>
      <c r="J647" s="15">
        <v>989.13043478260875</v>
      </c>
      <c r="K647" s="15"/>
      <c r="L647" s="9"/>
      <c r="M647" s="9">
        <v>0</v>
      </c>
      <c r="N647" s="11" t="s">
        <v>3396</v>
      </c>
      <c r="O647" s="12">
        <v>46218</v>
      </c>
      <c r="P647" s="11" t="s">
        <v>3413</v>
      </c>
      <c r="Q647" s="11" t="s">
        <v>3952</v>
      </c>
      <c r="R647" s="11" t="s">
        <v>3952</v>
      </c>
      <c r="S647" s="11" t="s">
        <v>4228</v>
      </c>
      <c r="T647" s="9">
        <v>138859</v>
      </c>
      <c r="U647" s="9"/>
      <c r="V647" s="9"/>
      <c r="W647" s="11" t="s">
        <v>2464</v>
      </c>
      <c r="X647" s="11" t="s">
        <v>3108</v>
      </c>
      <c r="Y647" s="11" t="s">
        <v>3958</v>
      </c>
      <c r="Z647" s="11" t="s">
        <v>1907</v>
      </c>
      <c r="AA647" s="9">
        <v>20</v>
      </c>
      <c r="AB647" s="9">
        <v>1</v>
      </c>
      <c r="AC647" s="11"/>
      <c r="AD647" s="11" t="s">
        <v>2427</v>
      </c>
      <c r="AE647" s="11" t="s">
        <v>2462</v>
      </c>
      <c r="AF647" s="11" t="s">
        <v>2510</v>
      </c>
      <c r="AG647" s="11" t="s">
        <v>2587</v>
      </c>
      <c r="AH647" s="11" t="s">
        <v>2607</v>
      </c>
      <c r="AI647" s="11"/>
      <c r="AJ647" s="9">
        <v>1</v>
      </c>
      <c r="AK647" s="11" t="s">
        <v>2865</v>
      </c>
      <c r="AL647" s="11" t="s">
        <v>3107</v>
      </c>
      <c r="AM647" s="11"/>
      <c r="AN647" s="11" t="s">
        <v>2865</v>
      </c>
      <c r="AO647" s="11" t="s">
        <v>1907</v>
      </c>
      <c r="AP647" s="11"/>
      <c r="AQ647" s="12">
        <v>46218</v>
      </c>
      <c r="AR647" s="11" t="s">
        <v>3416</v>
      </c>
      <c r="AS647" s="11" t="s">
        <v>3700</v>
      </c>
      <c r="AT647" s="11" t="s">
        <v>3933</v>
      </c>
      <c r="AU647" s="11" t="s">
        <v>3933</v>
      </c>
      <c r="AV647" s="11" t="s">
        <v>3939</v>
      </c>
      <c r="AW647" s="11" t="s">
        <v>2510</v>
      </c>
      <c r="AX647" s="11" t="s">
        <v>2587</v>
      </c>
      <c r="AY647" s="11" t="s">
        <v>3948</v>
      </c>
      <c r="AZ647" s="11"/>
      <c r="BA647" s="11"/>
      <c r="BB647" s="11"/>
      <c r="BC647" s="9">
        <v>27696</v>
      </c>
      <c r="BD647" s="11" t="s">
        <v>3939</v>
      </c>
      <c r="BE647" s="9">
        <v>102</v>
      </c>
      <c r="BF647" s="9">
        <v>1</v>
      </c>
      <c r="BG647" s="11" t="s">
        <v>3408</v>
      </c>
    </row>
    <row r="648" spans="1:59">
      <c r="A648" s="9">
        <v>135798</v>
      </c>
      <c r="B648" s="11" t="s">
        <v>3972</v>
      </c>
      <c r="C648" s="11" t="s">
        <v>4340</v>
      </c>
      <c r="D648" s="11" t="s">
        <v>843</v>
      </c>
      <c r="E648" s="15">
        <v>1</v>
      </c>
      <c r="F648" s="11" t="s">
        <v>4237</v>
      </c>
      <c r="G648" s="9">
        <v>2339999.2799999998</v>
      </c>
      <c r="H648" s="15">
        <f t="shared" si="21"/>
        <v>508.69549565217386</v>
      </c>
      <c r="I648" s="15">
        <f t="shared" si="22"/>
        <v>508.69549565217386</v>
      </c>
      <c r="J648" s="15">
        <v>508.69549565217386</v>
      </c>
      <c r="K648" s="15"/>
      <c r="L648" s="9"/>
      <c r="M648" s="9">
        <v>0</v>
      </c>
      <c r="N648" s="11" t="s">
        <v>3396</v>
      </c>
      <c r="O648" s="12">
        <v>46218</v>
      </c>
      <c r="P648" s="11" t="s">
        <v>3413</v>
      </c>
      <c r="Q648" s="11" t="s">
        <v>3952</v>
      </c>
      <c r="R648" s="11" t="s">
        <v>3952</v>
      </c>
      <c r="S648" s="11" t="s">
        <v>4228</v>
      </c>
      <c r="T648" s="9">
        <v>138861</v>
      </c>
      <c r="U648" s="9"/>
      <c r="V648" s="9"/>
      <c r="W648" s="11" t="s">
        <v>2464</v>
      </c>
      <c r="X648" s="11" t="s">
        <v>3108</v>
      </c>
      <c r="Y648" s="11" t="s">
        <v>3958</v>
      </c>
      <c r="Z648" s="11" t="s">
        <v>1904</v>
      </c>
      <c r="AA648" s="9">
        <v>20</v>
      </c>
      <c r="AB648" s="9">
        <v>2</v>
      </c>
      <c r="AC648" s="11"/>
      <c r="AD648" s="11" t="s">
        <v>2405</v>
      </c>
      <c r="AE648" s="11" t="s">
        <v>2462</v>
      </c>
      <c r="AF648" s="11" t="s">
        <v>2515</v>
      </c>
      <c r="AG648" s="11" t="s">
        <v>2464</v>
      </c>
      <c r="AH648" s="11" t="s">
        <v>2607</v>
      </c>
      <c r="AI648" s="11"/>
      <c r="AJ648" s="9">
        <v>1</v>
      </c>
      <c r="AK648" s="11" t="s">
        <v>2862</v>
      </c>
      <c r="AL648" s="11" t="s">
        <v>3107</v>
      </c>
      <c r="AM648" s="11"/>
      <c r="AN648" s="11" t="s">
        <v>3208</v>
      </c>
      <c r="AO648" s="11" t="s">
        <v>3349</v>
      </c>
      <c r="AP648" s="11"/>
      <c r="AQ648" s="12">
        <v>46218</v>
      </c>
      <c r="AR648" s="11" t="s">
        <v>3416</v>
      </c>
      <c r="AS648" s="11" t="s">
        <v>3699</v>
      </c>
      <c r="AT648" s="11" t="s">
        <v>3933</v>
      </c>
      <c r="AU648" s="11" t="s">
        <v>3933</v>
      </c>
      <c r="AV648" s="11" t="s">
        <v>3939</v>
      </c>
      <c r="AW648" s="11" t="s">
        <v>2515</v>
      </c>
      <c r="AX648" s="11" t="s">
        <v>2464</v>
      </c>
      <c r="AY648" s="11" t="s">
        <v>3948</v>
      </c>
      <c r="AZ648" s="11"/>
      <c r="BA648" s="11"/>
      <c r="BB648" s="11"/>
      <c r="BC648" s="9">
        <v>11532</v>
      </c>
      <c r="BD648" s="11" t="s">
        <v>3939</v>
      </c>
      <c r="BE648" s="9">
        <v>102</v>
      </c>
      <c r="BF648" s="9">
        <v>2</v>
      </c>
      <c r="BG648" s="11" t="s">
        <v>3408</v>
      </c>
    </row>
    <row r="649" spans="1:59">
      <c r="A649" s="9">
        <v>135798</v>
      </c>
      <c r="B649" s="11" t="s">
        <v>3972</v>
      </c>
      <c r="C649" s="11" t="s">
        <v>4340</v>
      </c>
      <c r="D649" s="11" t="s">
        <v>845</v>
      </c>
      <c r="E649" s="15">
        <v>1</v>
      </c>
      <c r="F649" s="11" t="s">
        <v>4237</v>
      </c>
      <c r="G649" s="9">
        <v>2664999.1800000002</v>
      </c>
      <c r="H649" s="15">
        <f t="shared" si="21"/>
        <v>579.34764782608704</v>
      </c>
      <c r="I649" s="15">
        <f t="shared" si="22"/>
        <v>579.34764782608704</v>
      </c>
      <c r="J649" s="15">
        <v>579.34764782608704</v>
      </c>
      <c r="K649" s="15"/>
      <c r="L649" s="9"/>
      <c r="M649" s="9">
        <v>0</v>
      </c>
      <c r="N649" s="11" t="s">
        <v>3396</v>
      </c>
      <c r="O649" s="12">
        <v>46218</v>
      </c>
      <c r="P649" s="11" t="s">
        <v>3413</v>
      </c>
      <c r="Q649" s="11" t="s">
        <v>3952</v>
      </c>
      <c r="R649" s="11" t="s">
        <v>3952</v>
      </c>
      <c r="S649" s="11" t="s">
        <v>4228</v>
      </c>
      <c r="T649" s="9">
        <v>138861</v>
      </c>
      <c r="U649" s="9"/>
      <c r="V649" s="9"/>
      <c r="W649" s="11" t="s">
        <v>2464</v>
      </c>
      <c r="X649" s="11" t="s">
        <v>3108</v>
      </c>
      <c r="Y649" s="11" t="s">
        <v>3958</v>
      </c>
      <c r="Z649" s="11" t="s">
        <v>1906</v>
      </c>
      <c r="AA649" s="9">
        <v>20</v>
      </c>
      <c r="AB649" s="9">
        <v>4</v>
      </c>
      <c r="AC649" s="11"/>
      <c r="AD649" s="11" t="s">
        <v>2405</v>
      </c>
      <c r="AE649" s="11" t="s">
        <v>2462</v>
      </c>
      <c r="AF649" s="11" t="s">
        <v>2515</v>
      </c>
      <c r="AG649" s="11" t="s">
        <v>2464</v>
      </c>
      <c r="AH649" s="11" t="s">
        <v>2607</v>
      </c>
      <c r="AI649" s="11"/>
      <c r="AJ649" s="9">
        <v>1</v>
      </c>
      <c r="AK649" s="11" t="s">
        <v>2864</v>
      </c>
      <c r="AL649" s="11" t="s">
        <v>3107</v>
      </c>
      <c r="AM649" s="11"/>
      <c r="AN649" s="11" t="s">
        <v>3208</v>
      </c>
      <c r="AO649" s="11" t="s">
        <v>3349</v>
      </c>
      <c r="AP649" s="11"/>
      <c r="AQ649" s="12">
        <v>46218</v>
      </c>
      <c r="AR649" s="11" t="s">
        <v>3416</v>
      </c>
      <c r="AS649" s="11" t="s">
        <v>3699</v>
      </c>
      <c r="AT649" s="11" t="s">
        <v>3933</v>
      </c>
      <c r="AU649" s="11" t="s">
        <v>3933</v>
      </c>
      <c r="AV649" s="11" t="s">
        <v>3939</v>
      </c>
      <c r="AW649" s="11" t="s">
        <v>2515</v>
      </c>
      <c r="AX649" s="11" t="s">
        <v>2464</v>
      </c>
      <c r="AY649" s="11" t="s">
        <v>3948</v>
      </c>
      <c r="AZ649" s="11"/>
      <c r="BA649" s="11"/>
      <c r="BB649" s="11"/>
      <c r="BC649" s="9">
        <v>11532</v>
      </c>
      <c r="BD649" s="11" t="s">
        <v>3939</v>
      </c>
      <c r="BE649" s="9">
        <v>102</v>
      </c>
      <c r="BF649" s="9">
        <v>4</v>
      </c>
      <c r="BG649" s="11" t="s">
        <v>3408</v>
      </c>
    </row>
    <row r="650" spans="1:59">
      <c r="A650" s="9">
        <v>135798</v>
      </c>
      <c r="B650" s="11" t="s">
        <v>3972</v>
      </c>
      <c r="C650" s="11" t="s">
        <v>4266</v>
      </c>
      <c r="D650" s="11" t="s">
        <v>842</v>
      </c>
      <c r="E650" s="15">
        <v>1</v>
      </c>
      <c r="F650" s="11" t="s">
        <v>4235</v>
      </c>
      <c r="G650" s="9">
        <v>5039999.28</v>
      </c>
      <c r="H650" s="15">
        <f t="shared" si="21"/>
        <v>1095.6520173913043</v>
      </c>
      <c r="I650" s="15">
        <f t="shared" si="22"/>
        <v>1095.6520173913043</v>
      </c>
      <c r="J650" s="15">
        <v>1095.6520173913043</v>
      </c>
      <c r="K650" s="15"/>
      <c r="L650" s="9"/>
      <c r="M650" s="9">
        <v>0</v>
      </c>
      <c r="N650" s="11" t="s">
        <v>3396</v>
      </c>
      <c r="O650" s="12">
        <v>46218</v>
      </c>
      <c r="P650" s="11" t="s">
        <v>3413</v>
      </c>
      <c r="Q650" s="11" t="s">
        <v>3952</v>
      </c>
      <c r="R650" s="11" t="s">
        <v>3952</v>
      </c>
      <c r="S650" s="11" t="s">
        <v>4228</v>
      </c>
      <c r="T650" s="9">
        <v>138861</v>
      </c>
      <c r="U650" s="9"/>
      <c r="V650" s="9"/>
      <c r="W650" s="11" t="s">
        <v>2464</v>
      </c>
      <c r="X650" s="11" t="s">
        <v>3108</v>
      </c>
      <c r="Y650" s="11" t="s">
        <v>3958</v>
      </c>
      <c r="Z650" s="11" t="s">
        <v>1903</v>
      </c>
      <c r="AA650" s="9">
        <v>20</v>
      </c>
      <c r="AB650" s="9">
        <v>1</v>
      </c>
      <c r="AC650" s="11"/>
      <c r="AD650" s="11" t="s">
        <v>2408</v>
      </c>
      <c r="AE650" s="11" t="s">
        <v>2462</v>
      </c>
      <c r="AF650" s="11" t="s">
        <v>2515</v>
      </c>
      <c r="AG650" s="11" t="s">
        <v>2464</v>
      </c>
      <c r="AH650" s="11" t="s">
        <v>2607</v>
      </c>
      <c r="AI650" s="11"/>
      <c r="AJ650" s="9">
        <v>1</v>
      </c>
      <c r="AK650" s="11" t="s">
        <v>2861</v>
      </c>
      <c r="AL650" s="11" t="s">
        <v>3107</v>
      </c>
      <c r="AM650" s="11"/>
      <c r="AN650" s="11" t="s">
        <v>3208</v>
      </c>
      <c r="AO650" s="11" t="s">
        <v>3349</v>
      </c>
      <c r="AP650" s="11"/>
      <c r="AQ650" s="12">
        <v>46218</v>
      </c>
      <c r="AR650" s="11" t="s">
        <v>3416</v>
      </c>
      <c r="AS650" s="11" t="s">
        <v>3699</v>
      </c>
      <c r="AT650" s="11" t="s">
        <v>3933</v>
      </c>
      <c r="AU650" s="11" t="s">
        <v>3933</v>
      </c>
      <c r="AV650" s="11" t="s">
        <v>3939</v>
      </c>
      <c r="AW650" s="11" t="s">
        <v>2515</v>
      </c>
      <c r="AX650" s="11" t="s">
        <v>2464</v>
      </c>
      <c r="AY650" s="11" t="s">
        <v>3948</v>
      </c>
      <c r="AZ650" s="11"/>
      <c r="BA650" s="11"/>
      <c r="BB650" s="11"/>
      <c r="BC650" s="9">
        <v>14417</v>
      </c>
      <c r="BD650" s="11" t="s">
        <v>3939</v>
      </c>
      <c r="BE650" s="9">
        <v>102</v>
      </c>
      <c r="BF650" s="9">
        <v>1</v>
      </c>
      <c r="BG650" s="11" t="s">
        <v>3408</v>
      </c>
    </row>
    <row r="651" spans="1:59">
      <c r="A651" s="9">
        <v>135798</v>
      </c>
      <c r="B651" s="11" t="s">
        <v>3972</v>
      </c>
      <c r="C651" s="11" t="s">
        <v>4266</v>
      </c>
      <c r="D651" s="11" t="s">
        <v>844</v>
      </c>
      <c r="E651" s="15">
        <v>1</v>
      </c>
      <c r="F651" s="11" t="s">
        <v>4235</v>
      </c>
      <c r="G651" s="9">
        <v>5739999.8799999999</v>
      </c>
      <c r="H651" s="15">
        <f t="shared" si="21"/>
        <v>1247.8260608695653</v>
      </c>
      <c r="I651" s="15">
        <f t="shared" si="22"/>
        <v>1247.8260608695653</v>
      </c>
      <c r="J651" s="15">
        <v>1247.8260608695653</v>
      </c>
      <c r="K651" s="15"/>
      <c r="L651" s="9"/>
      <c r="M651" s="9">
        <v>0</v>
      </c>
      <c r="N651" s="11" t="s">
        <v>3396</v>
      </c>
      <c r="O651" s="12">
        <v>46218</v>
      </c>
      <c r="P651" s="11" t="s">
        <v>3413</v>
      </c>
      <c r="Q651" s="11" t="s">
        <v>3952</v>
      </c>
      <c r="R651" s="11" t="s">
        <v>3952</v>
      </c>
      <c r="S651" s="11" t="s">
        <v>4228</v>
      </c>
      <c r="T651" s="9">
        <v>138861</v>
      </c>
      <c r="U651" s="9"/>
      <c r="V651" s="9"/>
      <c r="W651" s="11" t="s">
        <v>2464</v>
      </c>
      <c r="X651" s="11" t="s">
        <v>3108</v>
      </c>
      <c r="Y651" s="11" t="s">
        <v>3958</v>
      </c>
      <c r="Z651" s="11" t="s">
        <v>1905</v>
      </c>
      <c r="AA651" s="9">
        <v>20</v>
      </c>
      <c r="AB651" s="9">
        <v>3</v>
      </c>
      <c r="AC651" s="11"/>
      <c r="AD651" s="11" t="s">
        <v>2408</v>
      </c>
      <c r="AE651" s="11" t="s">
        <v>2462</v>
      </c>
      <c r="AF651" s="11" t="s">
        <v>2515</v>
      </c>
      <c r="AG651" s="11" t="s">
        <v>2464</v>
      </c>
      <c r="AH651" s="11" t="s">
        <v>2607</v>
      </c>
      <c r="AI651" s="11"/>
      <c r="AJ651" s="9">
        <v>1</v>
      </c>
      <c r="AK651" s="11" t="s">
        <v>2863</v>
      </c>
      <c r="AL651" s="11" t="s">
        <v>3107</v>
      </c>
      <c r="AM651" s="11"/>
      <c r="AN651" s="11" t="s">
        <v>3208</v>
      </c>
      <c r="AO651" s="11" t="s">
        <v>3349</v>
      </c>
      <c r="AP651" s="11"/>
      <c r="AQ651" s="12">
        <v>46218</v>
      </c>
      <c r="AR651" s="11" t="s">
        <v>3416</v>
      </c>
      <c r="AS651" s="11" t="s">
        <v>3699</v>
      </c>
      <c r="AT651" s="11" t="s">
        <v>3933</v>
      </c>
      <c r="AU651" s="11" t="s">
        <v>3933</v>
      </c>
      <c r="AV651" s="11" t="s">
        <v>3939</v>
      </c>
      <c r="AW651" s="11" t="s">
        <v>2515</v>
      </c>
      <c r="AX651" s="11" t="s">
        <v>2464</v>
      </c>
      <c r="AY651" s="11" t="s">
        <v>3948</v>
      </c>
      <c r="AZ651" s="11"/>
      <c r="BA651" s="11"/>
      <c r="BB651" s="11"/>
      <c r="BC651" s="9">
        <v>14417</v>
      </c>
      <c r="BD651" s="11" t="s">
        <v>3939</v>
      </c>
      <c r="BE651" s="9">
        <v>102</v>
      </c>
      <c r="BF651" s="9">
        <v>3</v>
      </c>
      <c r="BG651" s="11" t="s">
        <v>3408</v>
      </c>
    </row>
    <row r="652" spans="1:59">
      <c r="A652" s="9">
        <v>135797</v>
      </c>
      <c r="B652" s="11" t="s">
        <v>4116</v>
      </c>
      <c r="C652" s="11" t="s">
        <v>4322</v>
      </c>
      <c r="D652" s="11" t="s">
        <v>841</v>
      </c>
      <c r="E652" s="15">
        <v>1</v>
      </c>
      <c r="F652" s="11" t="s">
        <v>4237</v>
      </c>
      <c r="G652" s="9">
        <v>639000</v>
      </c>
      <c r="H652" s="15">
        <f t="shared" si="21"/>
        <v>138.91304347826087</v>
      </c>
      <c r="I652" s="15">
        <f t="shared" si="22"/>
        <v>138.91304347826087</v>
      </c>
      <c r="J652" s="15">
        <v>138.91304347826087</v>
      </c>
      <c r="K652" s="15"/>
      <c r="L652" s="9"/>
      <c r="M652" s="9">
        <v>0</v>
      </c>
      <c r="N652" s="11" t="s">
        <v>3396</v>
      </c>
      <c r="O652" s="12">
        <v>46218</v>
      </c>
      <c r="P652" s="11" t="s">
        <v>3413</v>
      </c>
      <c r="Q652" s="11" t="s">
        <v>3952</v>
      </c>
      <c r="R652" s="11" t="s">
        <v>3952</v>
      </c>
      <c r="S652" s="11" t="s">
        <v>4228</v>
      </c>
      <c r="T652" s="9">
        <v>138942</v>
      </c>
      <c r="U652" s="9"/>
      <c r="V652" s="9"/>
      <c r="W652" s="11" t="s">
        <v>2464</v>
      </c>
      <c r="X652" s="11" t="s">
        <v>3108</v>
      </c>
      <c r="Y652" s="11" t="s">
        <v>3958</v>
      </c>
      <c r="Z652" s="11" t="s">
        <v>1902</v>
      </c>
      <c r="AA652" s="9">
        <v>0</v>
      </c>
      <c r="AB652" s="9">
        <v>1</v>
      </c>
      <c r="AC652" s="11"/>
      <c r="AD652" s="11" t="s">
        <v>2435</v>
      </c>
      <c r="AE652" s="11" t="s">
        <v>2462</v>
      </c>
      <c r="AF652" s="11" t="s">
        <v>2515</v>
      </c>
      <c r="AG652" s="11" t="s">
        <v>2599</v>
      </c>
      <c r="AH652" s="11" t="s">
        <v>2607</v>
      </c>
      <c r="AI652" s="11"/>
      <c r="AJ652" s="9">
        <v>1</v>
      </c>
      <c r="AK652" s="11" t="s">
        <v>1902</v>
      </c>
      <c r="AL652" s="11" t="s">
        <v>3107</v>
      </c>
      <c r="AM652" s="11"/>
      <c r="AN652" s="11" t="s">
        <v>1902</v>
      </c>
      <c r="AO652" s="11" t="s">
        <v>1902</v>
      </c>
      <c r="AP652" s="11" t="s">
        <v>3400</v>
      </c>
      <c r="AQ652" s="12">
        <v>46218</v>
      </c>
      <c r="AR652" s="11" t="s">
        <v>3416</v>
      </c>
      <c r="AS652" s="11" t="s">
        <v>3698</v>
      </c>
      <c r="AT652" s="11" t="s">
        <v>3933</v>
      </c>
      <c r="AU652" s="11" t="s">
        <v>3933</v>
      </c>
      <c r="AV652" s="11" t="s">
        <v>3943</v>
      </c>
      <c r="AW652" s="11" t="s">
        <v>2515</v>
      </c>
      <c r="AX652" s="11" t="s">
        <v>2599</v>
      </c>
      <c r="AY652" s="11" t="s">
        <v>3948</v>
      </c>
      <c r="AZ652" s="11"/>
      <c r="BA652" s="11"/>
      <c r="BB652" s="11"/>
      <c r="BC652" s="9">
        <v>11723</v>
      </c>
      <c r="BD652" s="11" t="s">
        <v>3943</v>
      </c>
      <c r="BE652" s="9">
        <v>7160</v>
      </c>
      <c r="BF652" s="9">
        <v>1</v>
      </c>
      <c r="BG652" s="11" t="s">
        <v>3406</v>
      </c>
    </row>
    <row r="653" spans="1:59">
      <c r="A653" s="9">
        <v>135796</v>
      </c>
      <c r="B653" s="11" t="s">
        <v>4008</v>
      </c>
      <c r="C653" s="11" t="s">
        <v>4322</v>
      </c>
      <c r="D653" s="11" t="s">
        <v>840</v>
      </c>
      <c r="E653" s="15">
        <v>1</v>
      </c>
      <c r="F653" s="11" t="s">
        <v>4237</v>
      </c>
      <c r="G653" s="9">
        <v>1501800</v>
      </c>
      <c r="H653" s="15">
        <f t="shared" si="21"/>
        <v>326.47826086956519</v>
      </c>
      <c r="I653" s="15">
        <f t="shared" si="22"/>
        <v>326.47826086956519</v>
      </c>
      <c r="J653" s="15">
        <v>326.47826086956519</v>
      </c>
      <c r="K653" s="15"/>
      <c r="L653" s="9"/>
      <c r="M653" s="9">
        <v>0</v>
      </c>
      <c r="N653" s="11" t="s">
        <v>3396</v>
      </c>
      <c r="O653" s="12">
        <v>46218</v>
      </c>
      <c r="P653" s="11" t="s">
        <v>3413</v>
      </c>
      <c r="Q653" s="11" t="s">
        <v>3952</v>
      </c>
      <c r="R653" s="11" t="s">
        <v>3952</v>
      </c>
      <c r="S653" s="11" t="s">
        <v>4228</v>
      </c>
      <c r="T653" s="9">
        <v>138948</v>
      </c>
      <c r="U653" s="9"/>
      <c r="V653" s="9"/>
      <c r="W653" s="11" t="s">
        <v>2464</v>
      </c>
      <c r="X653" s="11" t="s">
        <v>3108</v>
      </c>
      <c r="Y653" s="11" t="s">
        <v>3958</v>
      </c>
      <c r="Z653" s="11" t="s">
        <v>1901</v>
      </c>
      <c r="AA653" s="9">
        <v>20</v>
      </c>
      <c r="AB653" s="9">
        <v>1</v>
      </c>
      <c r="AC653" s="11"/>
      <c r="AD653" s="11" t="s">
        <v>2435</v>
      </c>
      <c r="AE653" s="11" t="s">
        <v>2462</v>
      </c>
      <c r="AF653" s="11" t="s">
        <v>2515</v>
      </c>
      <c r="AG653" s="11" t="s">
        <v>2599</v>
      </c>
      <c r="AH653" s="11" t="s">
        <v>2607</v>
      </c>
      <c r="AI653" s="11"/>
      <c r="AJ653" s="9">
        <v>1</v>
      </c>
      <c r="AK653" s="11" t="s">
        <v>2860</v>
      </c>
      <c r="AL653" s="11" t="s">
        <v>3107</v>
      </c>
      <c r="AM653" s="11"/>
      <c r="AN653" s="11" t="s">
        <v>2860</v>
      </c>
      <c r="AO653" s="11" t="s">
        <v>1901</v>
      </c>
      <c r="AP653" s="11" t="s">
        <v>3400</v>
      </c>
      <c r="AQ653" s="12">
        <v>46218</v>
      </c>
      <c r="AR653" s="11" t="s">
        <v>3416</v>
      </c>
      <c r="AS653" s="11" t="s">
        <v>3697</v>
      </c>
      <c r="AT653" s="11" t="s">
        <v>3933</v>
      </c>
      <c r="AU653" s="11" t="s">
        <v>3933</v>
      </c>
      <c r="AV653" s="11" t="s">
        <v>3943</v>
      </c>
      <c r="AW653" s="11" t="s">
        <v>2515</v>
      </c>
      <c r="AX653" s="11" t="s">
        <v>2599</v>
      </c>
      <c r="AY653" s="11" t="s">
        <v>3948</v>
      </c>
      <c r="AZ653" s="11"/>
      <c r="BA653" s="11"/>
      <c r="BB653" s="11"/>
      <c r="BC653" s="9">
        <v>11723</v>
      </c>
      <c r="BD653" s="11" t="s">
        <v>3943</v>
      </c>
      <c r="BE653" s="9">
        <v>1184</v>
      </c>
      <c r="BF653" s="9">
        <v>1</v>
      </c>
      <c r="BG653" s="11" t="s">
        <v>3406</v>
      </c>
    </row>
    <row r="654" spans="1:59">
      <c r="A654" s="9">
        <v>135795</v>
      </c>
      <c r="B654" s="11" t="s">
        <v>4115</v>
      </c>
      <c r="C654" s="11" t="s">
        <v>4296</v>
      </c>
      <c r="D654" s="11" t="s">
        <v>838</v>
      </c>
      <c r="E654" s="15">
        <v>1</v>
      </c>
      <c r="F654" s="11" t="s">
        <v>4235</v>
      </c>
      <c r="G654" s="9">
        <v>2663166.67</v>
      </c>
      <c r="H654" s="15">
        <f t="shared" si="21"/>
        <v>578.9492760869565</v>
      </c>
      <c r="I654" s="15">
        <f t="shared" si="22"/>
        <v>578.9492760869565</v>
      </c>
      <c r="J654" s="15">
        <v>578.9492760869565</v>
      </c>
      <c r="K654" s="15"/>
      <c r="L654" s="9"/>
      <c r="M654" s="9">
        <v>0</v>
      </c>
      <c r="N654" s="11" t="s">
        <v>3396</v>
      </c>
      <c r="O654" s="12">
        <v>46218</v>
      </c>
      <c r="P654" s="11" t="s">
        <v>3415</v>
      </c>
      <c r="Q654" s="11" t="s">
        <v>3952</v>
      </c>
      <c r="R654" s="11" t="s">
        <v>3952</v>
      </c>
      <c r="S654" s="11" t="s">
        <v>4215</v>
      </c>
      <c r="T654" s="9">
        <v>138633</v>
      </c>
      <c r="U654" s="9"/>
      <c r="V654" s="9"/>
      <c r="W654" s="11" t="s">
        <v>2464</v>
      </c>
      <c r="X654" s="11" t="s">
        <v>3108</v>
      </c>
      <c r="Y654" s="11" t="s">
        <v>3958</v>
      </c>
      <c r="Z654" s="11" t="s">
        <v>1899</v>
      </c>
      <c r="AA654" s="9">
        <v>20</v>
      </c>
      <c r="AB654" s="9">
        <v>1</v>
      </c>
      <c r="AC654" s="11"/>
      <c r="AD654" s="11" t="s">
        <v>2412</v>
      </c>
      <c r="AE654" s="11" t="s">
        <v>2462</v>
      </c>
      <c r="AF654" s="11" t="s">
        <v>2515</v>
      </c>
      <c r="AG654" s="11" t="s">
        <v>2599</v>
      </c>
      <c r="AH654" s="11" t="s">
        <v>2607</v>
      </c>
      <c r="AI654" s="11"/>
      <c r="AJ654" s="9">
        <v>1</v>
      </c>
      <c r="AK654" s="11" t="s">
        <v>2858</v>
      </c>
      <c r="AL654" s="11" t="s">
        <v>3107</v>
      </c>
      <c r="AM654" s="11"/>
      <c r="AN654" s="11" t="s">
        <v>3207</v>
      </c>
      <c r="AO654" s="11" t="s">
        <v>3348</v>
      </c>
      <c r="AP654" s="11"/>
      <c r="AQ654" s="12">
        <v>46218</v>
      </c>
      <c r="AR654" s="11" t="s">
        <v>3416</v>
      </c>
      <c r="AS654" s="11" t="s">
        <v>3696</v>
      </c>
      <c r="AT654" s="11" t="s">
        <v>3933</v>
      </c>
      <c r="AU654" s="11" t="s">
        <v>3933</v>
      </c>
      <c r="AV654" s="11" t="s">
        <v>3943</v>
      </c>
      <c r="AW654" s="11" t="s">
        <v>2515</v>
      </c>
      <c r="AX654" s="11" t="s">
        <v>2599</v>
      </c>
      <c r="AY654" s="11" t="s">
        <v>3948</v>
      </c>
      <c r="AZ654" s="11"/>
      <c r="BA654" s="11"/>
      <c r="BB654" s="11"/>
      <c r="BC654" s="9">
        <v>1185</v>
      </c>
      <c r="BD654" s="11" t="s">
        <v>3943</v>
      </c>
      <c r="BE654" s="9">
        <v>4701</v>
      </c>
      <c r="BF654" s="9">
        <v>1</v>
      </c>
      <c r="BG654" s="11" t="s">
        <v>4622</v>
      </c>
    </row>
    <row r="655" spans="1:59">
      <c r="A655" s="9">
        <v>135795</v>
      </c>
      <c r="B655" s="11" t="s">
        <v>4115</v>
      </c>
      <c r="C655" s="11" t="s">
        <v>4296</v>
      </c>
      <c r="D655" s="11" t="s">
        <v>839</v>
      </c>
      <c r="E655" s="15">
        <v>1</v>
      </c>
      <c r="F655" s="11" t="s">
        <v>4235</v>
      </c>
      <c r="G655" s="9">
        <v>5819500</v>
      </c>
      <c r="H655" s="15">
        <f t="shared" si="21"/>
        <v>1265.108695652174</v>
      </c>
      <c r="I655" s="15">
        <f t="shared" si="22"/>
        <v>1265.108695652174</v>
      </c>
      <c r="J655" s="15">
        <v>1265.108695652174</v>
      </c>
      <c r="K655" s="15"/>
      <c r="L655" s="9"/>
      <c r="M655" s="9">
        <v>0</v>
      </c>
      <c r="N655" s="11" t="s">
        <v>3396</v>
      </c>
      <c r="O655" s="12">
        <v>46218</v>
      </c>
      <c r="P655" s="11" t="s">
        <v>3415</v>
      </c>
      <c r="Q655" s="11" t="s">
        <v>3952</v>
      </c>
      <c r="R655" s="11" t="s">
        <v>3952</v>
      </c>
      <c r="S655" s="11" t="s">
        <v>4215</v>
      </c>
      <c r="T655" s="9">
        <v>138633</v>
      </c>
      <c r="U655" s="9"/>
      <c r="V655" s="9"/>
      <c r="W655" s="11" t="s">
        <v>2464</v>
      </c>
      <c r="X655" s="11" t="s">
        <v>3108</v>
      </c>
      <c r="Y655" s="11" t="s">
        <v>3958</v>
      </c>
      <c r="Z655" s="11" t="s">
        <v>1900</v>
      </c>
      <c r="AA655" s="9">
        <v>20</v>
      </c>
      <c r="AB655" s="9">
        <v>2</v>
      </c>
      <c r="AC655" s="11"/>
      <c r="AD655" s="11" t="s">
        <v>2412</v>
      </c>
      <c r="AE655" s="11" t="s">
        <v>2462</v>
      </c>
      <c r="AF655" s="11" t="s">
        <v>2515</v>
      </c>
      <c r="AG655" s="11" t="s">
        <v>2599</v>
      </c>
      <c r="AH655" s="11" t="s">
        <v>2607</v>
      </c>
      <c r="AI655" s="11"/>
      <c r="AJ655" s="9">
        <v>1</v>
      </c>
      <c r="AK655" s="11" t="s">
        <v>2859</v>
      </c>
      <c r="AL655" s="11" t="s">
        <v>3107</v>
      </c>
      <c r="AM655" s="11"/>
      <c r="AN655" s="11" t="s">
        <v>3207</v>
      </c>
      <c r="AO655" s="11" t="s">
        <v>3348</v>
      </c>
      <c r="AP655" s="11"/>
      <c r="AQ655" s="12">
        <v>46218</v>
      </c>
      <c r="AR655" s="11" t="s">
        <v>3416</v>
      </c>
      <c r="AS655" s="11" t="s">
        <v>3696</v>
      </c>
      <c r="AT655" s="11" t="s">
        <v>3933</v>
      </c>
      <c r="AU655" s="11" t="s">
        <v>3933</v>
      </c>
      <c r="AV655" s="11" t="s">
        <v>3943</v>
      </c>
      <c r="AW655" s="11" t="s">
        <v>2515</v>
      </c>
      <c r="AX655" s="11" t="s">
        <v>2599</v>
      </c>
      <c r="AY655" s="11" t="s">
        <v>3948</v>
      </c>
      <c r="AZ655" s="11"/>
      <c r="BA655" s="11"/>
      <c r="BB655" s="11"/>
      <c r="BC655" s="9">
        <v>1185</v>
      </c>
      <c r="BD655" s="11" t="s">
        <v>3943</v>
      </c>
      <c r="BE655" s="9">
        <v>4701</v>
      </c>
      <c r="BF655" s="9">
        <v>2</v>
      </c>
      <c r="BG655" s="11" t="s">
        <v>4622</v>
      </c>
    </row>
    <row r="656" spans="1:59">
      <c r="A656" s="9">
        <v>135794</v>
      </c>
      <c r="B656" s="11" t="s">
        <v>3996</v>
      </c>
      <c r="C656" s="11" t="s">
        <v>4244</v>
      </c>
      <c r="D656" s="11" t="s">
        <v>837</v>
      </c>
      <c r="E656" s="15">
        <v>1</v>
      </c>
      <c r="F656" s="11" t="s">
        <v>4235</v>
      </c>
      <c r="G656" s="9">
        <v>2637100</v>
      </c>
      <c r="H656" s="15">
        <f t="shared" si="21"/>
        <v>573.28260869565213</v>
      </c>
      <c r="I656" s="15">
        <f t="shared" si="22"/>
        <v>573.28260869565213</v>
      </c>
      <c r="J656" s="15">
        <v>573.28260869565213</v>
      </c>
      <c r="K656" s="15"/>
      <c r="L656" s="9"/>
      <c r="M656" s="9">
        <v>0</v>
      </c>
      <c r="N656" s="11" t="s">
        <v>3396</v>
      </c>
      <c r="O656" s="12">
        <v>46218</v>
      </c>
      <c r="P656" s="11" t="s">
        <v>3413</v>
      </c>
      <c r="Q656" s="11" t="s">
        <v>3952</v>
      </c>
      <c r="R656" s="11" t="s">
        <v>3952</v>
      </c>
      <c r="S656" s="11" t="s">
        <v>4218</v>
      </c>
      <c r="T656" s="9">
        <v>138838</v>
      </c>
      <c r="U656" s="9"/>
      <c r="V656" s="9"/>
      <c r="W656" s="11" t="s">
        <v>2465</v>
      </c>
      <c r="X656" s="11" t="s">
        <v>3110</v>
      </c>
      <c r="Y656" s="11" t="s">
        <v>3960</v>
      </c>
      <c r="Z656" s="11" t="s">
        <v>1898</v>
      </c>
      <c r="AA656" s="9">
        <v>20</v>
      </c>
      <c r="AB656" s="9">
        <v>1</v>
      </c>
      <c r="AC656" s="11"/>
      <c r="AD656" s="11" t="s">
        <v>2405</v>
      </c>
      <c r="AE656" s="11" t="s">
        <v>2462</v>
      </c>
      <c r="AF656" s="11" t="s">
        <v>2529</v>
      </c>
      <c r="AG656" s="11" t="s">
        <v>2588</v>
      </c>
      <c r="AH656" s="11" t="s">
        <v>2607</v>
      </c>
      <c r="AI656" s="11"/>
      <c r="AJ656" s="9">
        <v>1</v>
      </c>
      <c r="AK656" s="11" t="s">
        <v>2857</v>
      </c>
      <c r="AL656" s="11" t="s">
        <v>3107</v>
      </c>
      <c r="AM656" s="11"/>
      <c r="AN656" s="11" t="s">
        <v>2857</v>
      </c>
      <c r="AO656" s="11" t="s">
        <v>1898</v>
      </c>
      <c r="AP656" s="11"/>
      <c r="AQ656" s="12">
        <v>46218</v>
      </c>
      <c r="AR656" s="11" t="s">
        <v>3416</v>
      </c>
      <c r="AS656" s="11"/>
      <c r="AT656" s="11" t="s">
        <v>3933</v>
      </c>
      <c r="AU656" s="11" t="s">
        <v>3933</v>
      </c>
      <c r="AV656" s="11" t="s">
        <v>3937</v>
      </c>
      <c r="AW656" s="11" t="s">
        <v>2529</v>
      </c>
      <c r="AX656" s="11" t="s">
        <v>2588</v>
      </c>
      <c r="AY656" s="11" t="s">
        <v>3948</v>
      </c>
      <c r="AZ656" s="11"/>
      <c r="BA656" s="11"/>
      <c r="BB656" s="11"/>
      <c r="BC656" s="9">
        <v>14862</v>
      </c>
      <c r="BD656" s="11" t="s">
        <v>3937</v>
      </c>
      <c r="BE656" s="9">
        <v>2490</v>
      </c>
      <c r="BF656" s="9">
        <v>1</v>
      </c>
      <c r="BG656" s="11" t="s">
        <v>3402</v>
      </c>
    </row>
    <row r="657" spans="1:59">
      <c r="A657" s="9">
        <v>135793</v>
      </c>
      <c r="B657" s="11" t="s">
        <v>3968</v>
      </c>
      <c r="C657" s="11" t="s">
        <v>4267</v>
      </c>
      <c r="D657" s="11" t="s">
        <v>836</v>
      </c>
      <c r="E657" s="15">
        <v>11</v>
      </c>
      <c r="F657" s="11" t="s">
        <v>4235</v>
      </c>
      <c r="G657" s="9">
        <v>25000</v>
      </c>
      <c r="H657" s="15">
        <f t="shared" si="21"/>
        <v>5.4347826086956523</v>
      </c>
      <c r="I657" s="15">
        <f t="shared" si="22"/>
        <v>59.782608695652172</v>
      </c>
      <c r="J657" s="15">
        <v>59.782608695652172</v>
      </c>
      <c r="K657" s="15"/>
      <c r="L657" s="9"/>
      <c r="M657" s="9">
        <v>0</v>
      </c>
      <c r="N657" s="11" t="s">
        <v>3396</v>
      </c>
      <c r="O657" s="12">
        <v>46218</v>
      </c>
      <c r="P657" s="11" t="s">
        <v>3413</v>
      </c>
      <c r="Q657" s="11" t="s">
        <v>3952</v>
      </c>
      <c r="R657" s="11" t="s">
        <v>3952</v>
      </c>
      <c r="S657" s="11" t="s">
        <v>4233</v>
      </c>
      <c r="T657" s="9">
        <v>138857</v>
      </c>
      <c r="U657" s="9"/>
      <c r="V657" s="9"/>
      <c r="W657" s="11" t="s">
        <v>2469</v>
      </c>
      <c r="X657" s="11" t="s">
        <v>3110</v>
      </c>
      <c r="Y657" s="11" t="s">
        <v>3960</v>
      </c>
      <c r="Z657" s="11" t="s">
        <v>1558</v>
      </c>
      <c r="AA657" s="9">
        <v>20</v>
      </c>
      <c r="AB657" s="9">
        <v>1</v>
      </c>
      <c r="AC657" s="11"/>
      <c r="AD657" s="11" t="s">
        <v>2418</v>
      </c>
      <c r="AE657" s="11" t="s">
        <v>2462</v>
      </c>
      <c r="AF657" s="11" t="s">
        <v>2517</v>
      </c>
      <c r="AG657" s="11" t="s">
        <v>2601</v>
      </c>
      <c r="AH657" s="11" t="s">
        <v>2607</v>
      </c>
      <c r="AI657" s="11"/>
      <c r="AJ657" s="9">
        <v>11</v>
      </c>
      <c r="AK657" s="11" t="s">
        <v>2672</v>
      </c>
      <c r="AL657" s="11" t="s">
        <v>3107</v>
      </c>
      <c r="AM657" s="11"/>
      <c r="AN657" s="11" t="s">
        <v>2672</v>
      </c>
      <c r="AO657" s="11" t="s">
        <v>1558</v>
      </c>
      <c r="AP657" s="11" t="s">
        <v>3400</v>
      </c>
      <c r="AQ657" s="12">
        <v>46218</v>
      </c>
      <c r="AR657" s="11" t="s">
        <v>3416</v>
      </c>
      <c r="AS657" s="11"/>
      <c r="AT657" s="11" t="s">
        <v>3933</v>
      </c>
      <c r="AU657" s="11" t="s">
        <v>3933</v>
      </c>
      <c r="AV657" s="11" t="s">
        <v>3946</v>
      </c>
      <c r="AW657" s="11" t="s">
        <v>2517</v>
      </c>
      <c r="AX657" s="11" t="s">
        <v>2601</v>
      </c>
      <c r="AY657" s="11" t="s">
        <v>3948</v>
      </c>
      <c r="AZ657" s="11"/>
      <c r="BA657" s="11"/>
      <c r="BB657" s="11"/>
      <c r="BC657" s="9">
        <v>12682</v>
      </c>
      <c r="BD657" s="11" t="s">
        <v>3946</v>
      </c>
      <c r="BE657" s="9">
        <v>119</v>
      </c>
      <c r="BF657" s="9">
        <v>1</v>
      </c>
      <c r="BG657" s="11" t="s">
        <v>3402</v>
      </c>
    </row>
    <row r="658" spans="1:59">
      <c r="A658" s="9">
        <v>135792</v>
      </c>
      <c r="B658" s="11" t="s">
        <v>3996</v>
      </c>
      <c r="C658" s="11" t="s">
        <v>4244</v>
      </c>
      <c r="D658" s="11" t="s">
        <v>835</v>
      </c>
      <c r="E658" s="15">
        <v>1</v>
      </c>
      <c r="F658" s="11" t="s">
        <v>4235</v>
      </c>
      <c r="G658" s="9">
        <v>1686750</v>
      </c>
      <c r="H658" s="15">
        <f t="shared" si="21"/>
        <v>366.68478260869563</v>
      </c>
      <c r="I658" s="15">
        <f t="shared" si="22"/>
        <v>366.68478260869563</v>
      </c>
      <c r="J658" s="15">
        <v>366.68478260869563</v>
      </c>
      <c r="K658" s="15"/>
      <c r="L658" s="9"/>
      <c r="M658" s="9">
        <v>0</v>
      </c>
      <c r="N658" s="11" t="s">
        <v>3396</v>
      </c>
      <c r="O658" s="12">
        <v>46218</v>
      </c>
      <c r="P658" s="11" t="s">
        <v>3413</v>
      </c>
      <c r="Q658" s="11" t="s">
        <v>3952</v>
      </c>
      <c r="R658" s="11" t="s">
        <v>3952</v>
      </c>
      <c r="S658" s="11" t="s">
        <v>4218</v>
      </c>
      <c r="T658" s="9">
        <v>138825</v>
      </c>
      <c r="U658" s="9"/>
      <c r="V658" s="9"/>
      <c r="W658" s="11" t="s">
        <v>2464</v>
      </c>
      <c r="X658" s="11" t="s">
        <v>3110</v>
      </c>
      <c r="Y658" s="11" t="s">
        <v>3960</v>
      </c>
      <c r="Z658" s="11" t="s">
        <v>1897</v>
      </c>
      <c r="AA658" s="9">
        <v>20</v>
      </c>
      <c r="AB658" s="9">
        <v>1</v>
      </c>
      <c r="AC658" s="11"/>
      <c r="AD658" s="11" t="s">
        <v>2405</v>
      </c>
      <c r="AE658" s="11" t="s">
        <v>2462</v>
      </c>
      <c r="AF658" s="11" t="s">
        <v>2496</v>
      </c>
      <c r="AG658" s="11" t="s">
        <v>2588</v>
      </c>
      <c r="AH658" s="11" t="s">
        <v>2607</v>
      </c>
      <c r="AI658" s="11"/>
      <c r="AJ658" s="9">
        <v>1</v>
      </c>
      <c r="AK658" s="11" t="s">
        <v>2856</v>
      </c>
      <c r="AL658" s="11" t="s">
        <v>3107</v>
      </c>
      <c r="AM658" s="11"/>
      <c r="AN658" s="11" t="s">
        <v>2856</v>
      </c>
      <c r="AO658" s="11" t="s">
        <v>1897</v>
      </c>
      <c r="AP658" s="11"/>
      <c r="AQ658" s="12">
        <v>46218</v>
      </c>
      <c r="AR658" s="11" t="s">
        <v>3416</v>
      </c>
      <c r="AS658" s="11"/>
      <c r="AT658" s="11" t="s">
        <v>3933</v>
      </c>
      <c r="AU658" s="11" t="s">
        <v>3933</v>
      </c>
      <c r="AV658" s="11" t="s">
        <v>3936</v>
      </c>
      <c r="AW658" s="11" t="s">
        <v>2496</v>
      </c>
      <c r="AX658" s="11" t="s">
        <v>2588</v>
      </c>
      <c r="AY658" s="11" t="s">
        <v>3948</v>
      </c>
      <c r="AZ658" s="11"/>
      <c r="BA658" s="11"/>
      <c r="BB658" s="11"/>
      <c r="BC658" s="9">
        <v>14862</v>
      </c>
      <c r="BD658" s="11" t="s">
        <v>3936</v>
      </c>
      <c r="BE658" s="9">
        <v>2490</v>
      </c>
      <c r="BF658" s="9">
        <v>1</v>
      </c>
      <c r="BG658" s="11" t="s">
        <v>3402</v>
      </c>
    </row>
    <row r="659" spans="1:59">
      <c r="A659" s="9">
        <v>135791</v>
      </c>
      <c r="B659" s="11" t="s">
        <v>3996</v>
      </c>
      <c r="C659" s="11" t="s">
        <v>4244</v>
      </c>
      <c r="D659" s="11" t="s">
        <v>834</v>
      </c>
      <c r="E659" s="15">
        <v>1</v>
      </c>
      <c r="F659" s="11" t="s">
        <v>4235</v>
      </c>
      <c r="G659" s="9">
        <v>1533000</v>
      </c>
      <c r="H659" s="15">
        <f t="shared" si="21"/>
        <v>333.26086956521738</v>
      </c>
      <c r="I659" s="15">
        <f t="shared" si="22"/>
        <v>333.26086956521738</v>
      </c>
      <c r="J659" s="15">
        <v>333.26086956521738</v>
      </c>
      <c r="K659" s="15"/>
      <c r="L659" s="9"/>
      <c r="M659" s="9">
        <v>0</v>
      </c>
      <c r="N659" s="11" t="s">
        <v>3396</v>
      </c>
      <c r="O659" s="12">
        <v>46218</v>
      </c>
      <c r="P659" s="11" t="s">
        <v>3413</v>
      </c>
      <c r="Q659" s="11" t="s">
        <v>3952</v>
      </c>
      <c r="R659" s="11" t="s">
        <v>3952</v>
      </c>
      <c r="S659" s="11" t="s">
        <v>4218</v>
      </c>
      <c r="T659" s="9">
        <v>138779</v>
      </c>
      <c r="U659" s="9"/>
      <c r="V659" s="9"/>
      <c r="W659" s="11" t="s">
        <v>2465</v>
      </c>
      <c r="X659" s="11" t="s">
        <v>3110</v>
      </c>
      <c r="Y659" s="11" t="s">
        <v>3960</v>
      </c>
      <c r="Z659" s="11" t="s">
        <v>1896</v>
      </c>
      <c r="AA659" s="9">
        <v>0</v>
      </c>
      <c r="AB659" s="9">
        <v>1</v>
      </c>
      <c r="AC659" s="11"/>
      <c r="AD659" s="11" t="s">
        <v>2405</v>
      </c>
      <c r="AE659" s="11" t="s">
        <v>2462</v>
      </c>
      <c r="AF659" s="11" t="s">
        <v>2529</v>
      </c>
      <c r="AG659" s="11" t="s">
        <v>2588</v>
      </c>
      <c r="AH659" s="11" t="s">
        <v>2607</v>
      </c>
      <c r="AI659" s="11"/>
      <c r="AJ659" s="9">
        <v>1</v>
      </c>
      <c r="AK659" s="11" t="s">
        <v>1896</v>
      </c>
      <c r="AL659" s="11" t="s">
        <v>3107</v>
      </c>
      <c r="AM659" s="11"/>
      <c r="AN659" s="11" t="s">
        <v>1896</v>
      </c>
      <c r="AO659" s="11" t="s">
        <v>1896</v>
      </c>
      <c r="AP659" s="11" t="s">
        <v>3400</v>
      </c>
      <c r="AQ659" s="12">
        <v>46218</v>
      </c>
      <c r="AR659" s="11" t="s">
        <v>3416</v>
      </c>
      <c r="AS659" s="11"/>
      <c r="AT659" s="11" t="s">
        <v>3933</v>
      </c>
      <c r="AU659" s="11" t="s">
        <v>3933</v>
      </c>
      <c r="AV659" s="11" t="s">
        <v>3937</v>
      </c>
      <c r="AW659" s="11" t="s">
        <v>2529</v>
      </c>
      <c r="AX659" s="11" t="s">
        <v>2588</v>
      </c>
      <c r="AY659" s="11" t="s">
        <v>3948</v>
      </c>
      <c r="AZ659" s="11"/>
      <c r="BA659" s="11"/>
      <c r="BB659" s="11"/>
      <c r="BC659" s="9">
        <v>14862</v>
      </c>
      <c r="BD659" s="11" t="s">
        <v>3937</v>
      </c>
      <c r="BE659" s="9">
        <v>2490</v>
      </c>
      <c r="BF659" s="9">
        <v>1</v>
      </c>
      <c r="BG659" s="11" t="s">
        <v>3401</v>
      </c>
    </row>
    <row r="660" spans="1:59">
      <c r="A660" s="9">
        <v>135790</v>
      </c>
      <c r="B660" s="11" t="s">
        <v>4114</v>
      </c>
      <c r="C660" s="11" t="s">
        <v>4244</v>
      </c>
      <c r="D660" s="11" t="s">
        <v>833</v>
      </c>
      <c r="E660" s="15">
        <v>1</v>
      </c>
      <c r="F660" s="11" t="s">
        <v>4235</v>
      </c>
      <c r="G660" s="9">
        <v>3000000</v>
      </c>
      <c r="H660" s="15">
        <f t="shared" si="21"/>
        <v>652.17391304347825</v>
      </c>
      <c r="I660" s="15">
        <f t="shared" si="22"/>
        <v>652.17391304347825</v>
      </c>
      <c r="J660" s="15">
        <v>652.17391304347825</v>
      </c>
      <c r="K660" s="15"/>
      <c r="L660" s="9"/>
      <c r="M660" s="9">
        <v>0</v>
      </c>
      <c r="N660" s="11" t="s">
        <v>3396</v>
      </c>
      <c r="O660" s="12">
        <v>46218</v>
      </c>
      <c r="P660" s="11" t="s">
        <v>3413</v>
      </c>
      <c r="Q660" s="11" t="s">
        <v>3952</v>
      </c>
      <c r="R660" s="11" t="s">
        <v>3952</v>
      </c>
      <c r="S660" s="11" t="s">
        <v>4218</v>
      </c>
      <c r="T660" s="9">
        <v>138774</v>
      </c>
      <c r="U660" s="9"/>
      <c r="V660" s="9"/>
      <c r="W660" s="11" t="s">
        <v>2465</v>
      </c>
      <c r="X660" s="11" t="s">
        <v>3110</v>
      </c>
      <c r="Y660" s="11" t="s">
        <v>3960</v>
      </c>
      <c r="Z660" s="11" t="s">
        <v>1505</v>
      </c>
      <c r="AA660" s="9">
        <v>0</v>
      </c>
      <c r="AB660" s="9">
        <v>1</v>
      </c>
      <c r="AC660" s="11"/>
      <c r="AD660" s="11" t="s">
        <v>2405</v>
      </c>
      <c r="AE660" s="11" t="s">
        <v>2462</v>
      </c>
      <c r="AF660" s="11" t="s">
        <v>2554</v>
      </c>
      <c r="AG660" s="11" t="s">
        <v>2588</v>
      </c>
      <c r="AH660" s="11" t="s">
        <v>2607</v>
      </c>
      <c r="AI660" s="11"/>
      <c r="AJ660" s="9">
        <v>1</v>
      </c>
      <c r="AK660" s="11" t="s">
        <v>1505</v>
      </c>
      <c r="AL660" s="11" t="s">
        <v>3107</v>
      </c>
      <c r="AM660" s="11"/>
      <c r="AN660" s="11" t="s">
        <v>1505</v>
      </c>
      <c r="AO660" s="11" t="s">
        <v>1505</v>
      </c>
      <c r="AP660" s="11" t="s">
        <v>3400</v>
      </c>
      <c r="AQ660" s="12">
        <v>46218</v>
      </c>
      <c r="AR660" s="11" t="s">
        <v>3416</v>
      </c>
      <c r="AS660" s="11"/>
      <c r="AT660" s="11" t="s">
        <v>3933</v>
      </c>
      <c r="AU660" s="11" t="s">
        <v>3933</v>
      </c>
      <c r="AV660" s="11" t="s">
        <v>3937</v>
      </c>
      <c r="AW660" s="11" t="s">
        <v>2554</v>
      </c>
      <c r="AX660" s="11" t="s">
        <v>2588</v>
      </c>
      <c r="AY660" s="11" t="s">
        <v>3948</v>
      </c>
      <c r="AZ660" s="11"/>
      <c r="BA660" s="11"/>
      <c r="BB660" s="11"/>
      <c r="BC660" s="9">
        <v>14862</v>
      </c>
      <c r="BD660" s="11" t="s">
        <v>3937</v>
      </c>
      <c r="BE660" s="9">
        <v>7075</v>
      </c>
      <c r="BF660" s="9">
        <v>1</v>
      </c>
      <c r="BG660" s="11" t="s">
        <v>3401</v>
      </c>
    </row>
    <row r="661" spans="1:59" ht="57">
      <c r="A661" s="9">
        <v>135789</v>
      </c>
      <c r="B661" s="11" t="s">
        <v>4113</v>
      </c>
      <c r="C661" s="11" t="s">
        <v>4282</v>
      </c>
      <c r="D661" s="13" t="s">
        <v>832</v>
      </c>
      <c r="E661" s="15">
        <v>1</v>
      </c>
      <c r="F661" s="11" t="s">
        <v>4235</v>
      </c>
      <c r="G661" s="9">
        <v>50000</v>
      </c>
      <c r="H661" s="15">
        <f t="shared" si="21"/>
        <v>10.869565217391305</v>
      </c>
      <c r="I661" s="15">
        <f t="shared" si="22"/>
        <v>10.869565217391305</v>
      </c>
      <c r="J661" s="15">
        <v>10.869565217391305</v>
      </c>
      <c r="K661" s="15"/>
      <c r="L661" s="9"/>
      <c r="M661" s="9">
        <v>0</v>
      </c>
      <c r="N661" s="11" t="s">
        <v>3396</v>
      </c>
      <c r="O661" s="12">
        <v>46218</v>
      </c>
      <c r="P661" s="11" t="s">
        <v>3413</v>
      </c>
      <c r="Q661" s="11" t="s">
        <v>3952</v>
      </c>
      <c r="R661" s="11" t="s">
        <v>3952</v>
      </c>
      <c r="S661" s="11" t="s">
        <v>4232</v>
      </c>
      <c r="T661" s="9">
        <v>138741</v>
      </c>
      <c r="U661" s="9"/>
      <c r="V661" s="9"/>
      <c r="W661" s="11" t="s">
        <v>2469</v>
      </c>
      <c r="X661" s="11" t="s">
        <v>3110</v>
      </c>
      <c r="Y661" s="11" t="s">
        <v>3960</v>
      </c>
      <c r="Z661" s="11" t="s">
        <v>1895</v>
      </c>
      <c r="AA661" s="9">
        <v>0</v>
      </c>
      <c r="AB661" s="9">
        <v>3</v>
      </c>
      <c r="AC661" s="11"/>
      <c r="AD661" s="11" t="s">
        <v>2406</v>
      </c>
      <c r="AE661" s="11" t="s">
        <v>2462</v>
      </c>
      <c r="AF661" s="11" t="s">
        <v>2517</v>
      </c>
      <c r="AG661" s="11" t="s">
        <v>2601</v>
      </c>
      <c r="AH661" s="11" t="s">
        <v>2607</v>
      </c>
      <c r="AI661" s="11"/>
      <c r="AJ661" s="9">
        <v>1</v>
      </c>
      <c r="AK661" s="11" t="s">
        <v>1895</v>
      </c>
      <c r="AL661" s="11" t="s">
        <v>3107</v>
      </c>
      <c r="AM661" s="11"/>
      <c r="AN661" s="11" t="s">
        <v>3206</v>
      </c>
      <c r="AO661" s="11" t="s">
        <v>3206</v>
      </c>
      <c r="AP661" s="11"/>
      <c r="AQ661" s="12">
        <v>46218</v>
      </c>
      <c r="AR661" s="11" t="s">
        <v>3416</v>
      </c>
      <c r="AS661" s="11" t="s">
        <v>3695</v>
      </c>
      <c r="AT661" s="11" t="s">
        <v>3933</v>
      </c>
      <c r="AU661" s="11" t="s">
        <v>3933</v>
      </c>
      <c r="AV661" s="11" t="s">
        <v>3946</v>
      </c>
      <c r="AW661" s="11" t="s">
        <v>2517</v>
      </c>
      <c r="AX661" s="11" t="s">
        <v>2601</v>
      </c>
      <c r="AY661" s="11" t="s">
        <v>3948</v>
      </c>
      <c r="AZ661" s="11"/>
      <c r="BA661" s="11"/>
      <c r="BB661" s="11"/>
      <c r="BC661" s="9">
        <v>4323</v>
      </c>
      <c r="BD661" s="11" t="s">
        <v>3946</v>
      </c>
      <c r="BE661" s="9">
        <v>3501</v>
      </c>
      <c r="BF661" s="9">
        <v>3</v>
      </c>
      <c r="BG661" s="11" t="s">
        <v>3404</v>
      </c>
    </row>
    <row r="662" spans="1:59" ht="85.5">
      <c r="A662" s="9">
        <v>135789</v>
      </c>
      <c r="B662" s="11" t="s">
        <v>4113</v>
      </c>
      <c r="C662" s="11" t="s">
        <v>4361</v>
      </c>
      <c r="D662" s="13" t="s">
        <v>830</v>
      </c>
      <c r="E662" s="15">
        <v>1</v>
      </c>
      <c r="F662" s="11" t="s">
        <v>4235</v>
      </c>
      <c r="G662" s="9">
        <v>90000</v>
      </c>
      <c r="H662" s="15">
        <f t="shared" si="21"/>
        <v>19.565217391304348</v>
      </c>
      <c r="I662" s="15">
        <f t="shared" si="22"/>
        <v>19.565217391304348</v>
      </c>
      <c r="J662" s="15">
        <v>19.565217391304348</v>
      </c>
      <c r="K662" s="15"/>
      <c r="L662" s="9"/>
      <c r="M662" s="9">
        <v>0</v>
      </c>
      <c r="N662" s="11" t="s">
        <v>3396</v>
      </c>
      <c r="O662" s="12">
        <v>46218</v>
      </c>
      <c r="P662" s="11" t="s">
        <v>3413</v>
      </c>
      <c r="Q662" s="11" t="s">
        <v>3952</v>
      </c>
      <c r="R662" s="11" t="s">
        <v>3952</v>
      </c>
      <c r="S662" s="11" t="s">
        <v>4232</v>
      </c>
      <c r="T662" s="9">
        <v>138741</v>
      </c>
      <c r="U662" s="9"/>
      <c r="V662" s="9"/>
      <c r="W662" s="11" t="s">
        <v>2469</v>
      </c>
      <c r="X662" s="11" t="s">
        <v>3110</v>
      </c>
      <c r="Y662" s="11" t="s">
        <v>3960</v>
      </c>
      <c r="Z662" s="11" t="s">
        <v>1562</v>
      </c>
      <c r="AA662" s="9">
        <v>0</v>
      </c>
      <c r="AB662" s="9">
        <v>1</v>
      </c>
      <c r="AC662" s="11"/>
      <c r="AD662" s="11" t="s">
        <v>2436</v>
      </c>
      <c r="AE662" s="11" t="s">
        <v>2462</v>
      </c>
      <c r="AF662" s="11" t="s">
        <v>2517</v>
      </c>
      <c r="AG662" s="11" t="s">
        <v>2601</v>
      </c>
      <c r="AH662" s="11" t="s">
        <v>2607</v>
      </c>
      <c r="AI662" s="11"/>
      <c r="AJ662" s="9">
        <v>1</v>
      </c>
      <c r="AK662" s="11" t="s">
        <v>1562</v>
      </c>
      <c r="AL662" s="11" t="s">
        <v>3107</v>
      </c>
      <c r="AM662" s="11"/>
      <c r="AN662" s="11" t="s">
        <v>3206</v>
      </c>
      <c r="AO662" s="11" t="s">
        <v>3206</v>
      </c>
      <c r="AP662" s="11"/>
      <c r="AQ662" s="12">
        <v>46218</v>
      </c>
      <c r="AR662" s="11" t="s">
        <v>3416</v>
      </c>
      <c r="AS662" s="11" t="s">
        <v>3695</v>
      </c>
      <c r="AT662" s="11" t="s">
        <v>3933</v>
      </c>
      <c r="AU662" s="11" t="s">
        <v>3933</v>
      </c>
      <c r="AV662" s="11" t="s">
        <v>3946</v>
      </c>
      <c r="AW662" s="11" t="s">
        <v>2517</v>
      </c>
      <c r="AX662" s="11" t="s">
        <v>2601</v>
      </c>
      <c r="AY662" s="11" t="s">
        <v>3948</v>
      </c>
      <c r="AZ662" s="11"/>
      <c r="BA662" s="11"/>
      <c r="BB662" s="11"/>
      <c r="BC662" s="9">
        <v>3550</v>
      </c>
      <c r="BD662" s="11" t="s">
        <v>3946</v>
      </c>
      <c r="BE662" s="9">
        <v>3501</v>
      </c>
      <c r="BF662" s="9">
        <v>1</v>
      </c>
      <c r="BG662" s="11" t="s">
        <v>3404</v>
      </c>
    </row>
    <row r="663" spans="1:59" ht="71.25">
      <c r="A663" s="9">
        <v>135789</v>
      </c>
      <c r="B663" s="11" t="s">
        <v>4113</v>
      </c>
      <c r="C663" s="11" t="s">
        <v>4287</v>
      </c>
      <c r="D663" s="13" t="s">
        <v>831</v>
      </c>
      <c r="E663" s="15">
        <v>1</v>
      </c>
      <c r="F663" s="11" t="s">
        <v>4235</v>
      </c>
      <c r="G663" s="9">
        <v>284960</v>
      </c>
      <c r="H663" s="15">
        <f t="shared" si="21"/>
        <v>61.947826086956525</v>
      </c>
      <c r="I663" s="15">
        <f t="shared" si="22"/>
        <v>61.947826086956525</v>
      </c>
      <c r="J663" s="15">
        <v>61.947826086956525</v>
      </c>
      <c r="K663" s="15"/>
      <c r="L663" s="9"/>
      <c r="M663" s="9">
        <v>0</v>
      </c>
      <c r="N663" s="11" t="s">
        <v>3396</v>
      </c>
      <c r="O663" s="12">
        <v>46218</v>
      </c>
      <c r="P663" s="11" t="s">
        <v>3413</v>
      </c>
      <c r="Q663" s="11" t="s">
        <v>3952</v>
      </c>
      <c r="R663" s="11" t="s">
        <v>3952</v>
      </c>
      <c r="S663" s="11" t="s">
        <v>4232</v>
      </c>
      <c r="T663" s="9">
        <v>138741</v>
      </c>
      <c r="U663" s="9"/>
      <c r="V663" s="9"/>
      <c r="W663" s="11" t="s">
        <v>2469</v>
      </c>
      <c r="X663" s="11" t="s">
        <v>3110</v>
      </c>
      <c r="Y663" s="11" t="s">
        <v>3960</v>
      </c>
      <c r="Z663" s="11" t="s">
        <v>1894</v>
      </c>
      <c r="AA663" s="9">
        <v>0</v>
      </c>
      <c r="AB663" s="9">
        <v>2</v>
      </c>
      <c r="AC663" s="11"/>
      <c r="AD663" s="11" t="s">
        <v>2405</v>
      </c>
      <c r="AE663" s="11" t="s">
        <v>2462</v>
      </c>
      <c r="AF663" s="11" t="s">
        <v>2517</v>
      </c>
      <c r="AG663" s="11" t="s">
        <v>2601</v>
      </c>
      <c r="AH663" s="11" t="s">
        <v>2607</v>
      </c>
      <c r="AI663" s="11"/>
      <c r="AJ663" s="9">
        <v>1</v>
      </c>
      <c r="AK663" s="11" t="s">
        <v>1894</v>
      </c>
      <c r="AL663" s="11" t="s">
        <v>3107</v>
      </c>
      <c r="AM663" s="11"/>
      <c r="AN663" s="11" t="s">
        <v>3206</v>
      </c>
      <c r="AO663" s="11" t="s">
        <v>3206</v>
      </c>
      <c r="AP663" s="11"/>
      <c r="AQ663" s="12">
        <v>46218</v>
      </c>
      <c r="AR663" s="11" t="s">
        <v>3416</v>
      </c>
      <c r="AS663" s="11" t="s">
        <v>3695</v>
      </c>
      <c r="AT663" s="11" t="s">
        <v>3933</v>
      </c>
      <c r="AU663" s="11" t="s">
        <v>3933</v>
      </c>
      <c r="AV663" s="11" t="s">
        <v>3946</v>
      </c>
      <c r="AW663" s="11" t="s">
        <v>2517</v>
      </c>
      <c r="AX663" s="11" t="s">
        <v>2601</v>
      </c>
      <c r="AY663" s="11" t="s">
        <v>3948</v>
      </c>
      <c r="AZ663" s="11"/>
      <c r="BA663" s="11"/>
      <c r="BB663" s="11"/>
      <c r="BC663" s="9">
        <v>22422</v>
      </c>
      <c r="BD663" s="11" t="s">
        <v>3946</v>
      </c>
      <c r="BE663" s="9">
        <v>3501</v>
      </c>
      <c r="BF663" s="9">
        <v>2</v>
      </c>
      <c r="BG663" s="11" t="s">
        <v>3404</v>
      </c>
    </row>
    <row r="664" spans="1:59">
      <c r="A664" s="9">
        <v>135788</v>
      </c>
      <c r="B664" s="11" t="s">
        <v>4112</v>
      </c>
      <c r="C664" s="11" t="s">
        <v>4244</v>
      </c>
      <c r="D664" s="11" t="s">
        <v>829</v>
      </c>
      <c r="E664" s="15">
        <v>1</v>
      </c>
      <c r="F664" s="11" t="s">
        <v>4235</v>
      </c>
      <c r="G664" s="9">
        <v>1800000</v>
      </c>
      <c r="H664" s="15">
        <f t="shared" si="21"/>
        <v>391.30434782608694</v>
      </c>
      <c r="I664" s="15">
        <f t="shared" si="22"/>
        <v>391.30434782608694</v>
      </c>
      <c r="J664" s="15">
        <v>391.30434782608694</v>
      </c>
      <c r="K664" s="15"/>
      <c r="L664" s="9"/>
      <c r="M664" s="9">
        <v>0</v>
      </c>
      <c r="N664" s="11" t="s">
        <v>3396</v>
      </c>
      <c r="O664" s="12">
        <v>46218</v>
      </c>
      <c r="P664" s="11" t="s">
        <v>3413</v>
      </c>
      <c r="Q664" s="11" t="s">
        <v>3952</v>
      </c>
      <c r="R664" s="11" t="s">
        <v>3952</v>
      </c>
      <c r="S664" s="11" t="s">
        <v>4218</v>
      </c>
      <c r="T664" s="9">
        <v>138731</v>
      </c>
      <c r="U664" s="9"/>
      <c r="V664" s="9"/>
      <c r="W664" s="11" t="s">
        <v>2464</v>
      </c>
      <c r="X664" s="11" t="s">
        <v>3110</v>
      </c>
      <c r="Y664" s="11" t="s">
        <v>3960</v>
      </c>
      <c r="Z664" s="11" t="s">
        <v>1533</v>
      </c>
      <c r="AA664" s="9">
        <v>0</v>
      </c>
      <c r="AB664" s="9">
        <v>1</v>
      </c>
      <c r="AC664" s="11"/>
      <c r="AD664" s="11" t="s">
        <v>2405</v>
      </c>
      <c r="AE664" s="11" t="s">
        <v>2462</v>
      </c>
      <c r="AF664" s="11" t="s">
        <v>2492</v>
      </c>
      <c r="AG664" s="11" t="s">
        <v>2588</v>
      </c>
      <c r="AH664" s="11" t="s">
        <v>2607</v>
      </c>
      <c r="AI664" s="11"/>
      <c r="AJ664" s="9">
        <v>1</v>
      </c>
      <c r="AK664" s="11" t="s">
        <v>1533</v>
      </c>
      <c r="AL664" s="11" t="s">
        <v>3107</v>
      </c>
      <c r="AM664" s="11"/>
      <c r="AN664" s="11" t="s">
        <v>1533</v>
      </c>
      <c r="AO664" s="11" t="s">
        <v>1533</v>
      </c>
      <c r="AP664" s="11" t="s">
        <v>3400</v>
      </c>
      <c r="AQ664" s="12">
        <v>46218</v>
      </c>
      <c r="AR664" s="11" t="s">
        <v>3416</v>
      </c>
      <c r="AS664" s="11"/>
      <c r="AT664" s="11" t="s">
        <v>3933</v>
      </c>
      <c r="AU664" s="11" t="s">
        <v>3933</v>
      </c>
      <c r="AV664" s="11" t="s">
        <v>3939</v>
      </c>
      <c r="AW664" s="11" t="s">
        <v>2492</v>
      </c>
      <c r="AX664" s="11" t="s">
        <v>2588</v>
      </c>
      <c r="AY664" s="11" t="s">
        <v>3948</v>
      </c>
      <c r="AZ664" s="11"/>
      <c r="BA664" s="11"/>
      <c r="BB664" s="11"/>
      <c r="BC664" s="9">
        <v>14862</v>
      </c>
      <c r="BD664" s="11" t="s">
        <v>3939</v>
      </c>
      <c r="BE664" s="9">
        <v>6497</v>
      </c>
      <c r="BF664" s="9">
        <v>1</v>
      </c>
      <c r="BG664" s="11" t="s">
        <v>4618</v>
      </c>
    </row>
    <row r="665" spans="1:59">
      <c r="A665" s="9">
        <v>135787</v>
      </c>
      <c r="B665" s="11" t="s">
        <v>3999</v>
      </c>
      <c r="C665" s="11" t="s">
        <v>4244</v>
      </c>
      <c r="D665" s="11" t="s">
        <v>828</v>
      </c>
      <c r="E665" s="15">
        <v>1</v>
      </c>
      <c r="F665" s="11" t="s">
        <v>4235</v>
      </c>
      <c r="G665" s="9">
        <v>1827125</v>
      </c>
      <c r="H665" s="15">
        <f t="shared" si="21"/>
        <v>397.20108695652175</v>
      </c>
      <c r="I665" s="15">
        <f t="shared" si="22"/>
        <v>397.20108695652175</v>
      </c>
      <c r="J665" s="15">
        <v>397.20108695652175</v>
      </c>
      <c r="K665" s="15"/>
      <c r="L665" s="9"/>
      <c r="M665" s="9">
        <v>0</v>
      </c>
      <c r="N665" s="11" t="s">
        <v>3396</v>
      </c>
      <c r="O665" s="12">
        <v>46218</v>
      </c>
      <c r="P665" s="11" t="s">
        <v>3413</v>
      </c>
      <c r="Q665" s="11" t="s">
        <v>3952</v>
      </c>
      <c r="R665" s="11" t="s">
        <v>3952</v>
      </c>
      <c r="S665" s="11" t="s">
        <v>4218</v>
      </c>
      <c r="T665" s="9">
        <v>138723</v>
      </c>
      <c r="U665" s="9"/>
      <c r="V665" s="9"/>
      <c r="W665" s="11" t="s">
        <v>2464</v>
      </c>
      <c r="X665" s="11" t="s">
        <v>3110</v>
      </c>
      <c r="Y665" s="11" t="s">
        <v>3960</v>
      </c>
      <c r="Z665" s="11" t="s">
        <v>1892</v>
      </c>
      <c r="AA665" s="9">
        <v>20</v>
      </c>
      <c r="AB665" s="9">
        <v>1</v>
      </c>
      <c r="AC665" s="11"/>
      <c r="AD665" s="11" t="s">
        <v>2405</v>
      </c>
      <c r="AE665" s="11" t="s">
        <v>2462</v>
      </c>
      <c r="AF665" s="11" t="s">
        <v>2492</v>
      </c>
      <c r="AG665" s="11" t="s">
        <v>2588</v>
      </c>
      <c r="AH665" s="11" t="s">
        <v>2607</v>
      </c>
      <c r="AI665" s="11"/>
      <c r="AJ665" s="9">
        <v>1</v>
      </c>
      <c r="AK665" s="11" t="s">
        <v>2854</v>
      </c>
      <c r="AL665" s="11" t="s">
        <v>3107</v>
      </c>
      <c r="AM665" s="11"/>
      <c r="AN665" s="11" t="s">
        <v>1497</v>
      </c>
      <c r="AO665" s="11" t="s">
        <v>1533</v>
      </c>
      <c r="AP665" s="11"/>
      <c r="AQ665" s="12">
        <v>46218</v>
      </c>
      <c r="AR665" s="11" t="s">
        <v>3416</v>
      </c>
      <c r="AS665" s="11"/>
      <c r="AT665" s="11" t="s">
        <v>3933</v>
      </c>
      <c r="AU665" s="11" t="s">
        <v>3933</v>
      </c>
      <c r="AV665" s="11" t="s">
        <v>3943</v>
      </c>
      <c r="AW665" s="11" t="s">
        <v>2492</v>
      </c>
      <c r="AX665" s="11" t="s">
        <v>2588</v>
      </c>
      <c r="AY665" s="11" t="s">
        <v>3948</v>
      </c>
      <c r="AZ665" s="11"/>
      <c r="BA665" s="11"/>
      <c r="BB665" s="11"/>
      <c r="BC665" s="9">
        <v>14862</v>
      </c>
      <c r="BD665" s="11" t="s">
        <v>3943</v>
      </c>
      <c r="BE665" s="9">
        <v>30</v>
      </c>
      <c r="BF665" s="9">
        <v>1</v>
      </c>
      <c r="BG665" s="11" t="s">
        <v>4619</v>
      </c>
    </row>
    <row r="666" spans="1:59">
      <c r="A666" s="9">
        <v>135786</v>
      </c>
      <c r="B666" s="11" t="s">
        <v>3996</v>
      </c>
      <c r="C666" s="11" t="s">
        <v>4244</v>
      </c>
      <c r="D666" s="11" t="s">
        <v>827</v>
      </c>
      <c r="E666" s="15">
        <v>1</v>
      </c>
      <c r="F666" s="11" t="s">
        <v>4235</v>
      </c>
      <c r="G666" s="9">
        <v>7925000</v>
      </c>
      <c r="H666" s="15">
        <f t="shared" si="21"/>
        <v>1722.8260869565217</v>
      </c>
      <c r="I666" s="15">
        <f t="shared" si="22"/>
        <v>1722.8260869565217</v>
      </c>
      <c r="J666" s="15">
        <v>1722.8260869565217</v>
      </c>
      <c r="K666" s="15"/>
      <c r="L666" s="9"/>
      <c r="M666" s="9">
        <v>0</v>
      </c>
      <c r="N666" s="11" t="s">
        <v>3396</v>
      </c>
      <c r="O666" s="12">
        <v>46218</v>
      </c>
      <c r="P666" s="11" t="s">
        <v>3413</v>
      </c>
      <c r="Q666" s="11" t="s">
        <v>3952</v>
      </c>
      <c r="R666" s="11" t="s">
        <v>3952</v>
      </c>
      <c r="S666" s="11" t="s">
        <v>4218</v>
      </c>
      <c r="T666" s="9">
        <v>138721</v>
      </c>
      <c r="U666" s="9"/>
      <c r="V666" s="9"/>
      <c r="W666" s="11" t="s">
        <v>2465</v>
      </c>
      <c r="X666" s="11" t="s">
        <v>3110</v>
      </c>
      <c r="Y666" s="11" t="s">
        <v>3960</v>
      </c>
      <c r="Z666" s="11" t="s">
        <v>1891</v>
      </c>
      <c r="AA666" s="9">
        <v>0</v>
      </c>
      <c r="AB666" s="9">
        <v>1</v>
      </c>
      <c r="AC666" s="11"/>
      <c r="AD666" s="11" t="s">
        <v>2405</v>
      </c>
      <c r="AE666" s="11" t="s">
        <v>2462</v>
      </c>
      <c r="AF666" s="11" t="s">
        <v>2529</v>
      </c>
      <c r="AG666" s="11" t="s">
        <v>2588</v>
      </c>
      <c r="AH666" s="11" t="s">
        <v>2607</v>
      </c>
      <c r="AI666" s="11"/>
      <c r="AJ666" s="9">
        <v>1</v>
      </c>
      <c r="AK666" s="11" t="s">
        <v>1891</v>
      </c>
      <c r="AL666" s="11" t="s">
        <v>3107</v>
      </c>
      <c r="AM666" s="11"/>
      <c r="AN666" s="11" t="s">
        <v>1891</v>
      </c>
      <c r="AO666" s="11" t="s">
        <v>1891</v>
      </c>
      <c r="AP666" s="11" t="s">
        <v>3400</v>
      </c>
      <c r="AQ666" s="12">
        <v>46218</v>
      </c>
      <c r="AR666" s="11" t="s">
        <v>3416</v>
      </c>
      <c r="AS666" s="11"/>
      <c r="AT666" s="11" t="s">
        <v>3933</v>
      </c>
      <c r="AU666" s="11" t="s">
        <v>3933</v>
      </c>
      <c r="AV666" s="11" t="s">
        <v>3937</v>
      </c>
      <c r="AW666" s="11" t="s">
        <v>2529</v>
      </c>
      <c r="AX666" s="11" t="s">
        <v>2588</v>
      </c>
      <c r="AY666" s="11" t="s">
        <v>3948</v>
      </c>
      <c r="AZ666" s="11"/>
      <c r="BA666" s="11"/>
      <c r="BB666" s="11"/>
      <c r="BC666" s="9">
        <v>14862</v>
      </c>
      <c r="BD666" s="11" t="s">
        <v>3937</v>
      </c>
      <c r="BE666" s="9">
        <v>2490</v>
      </c>
      <c r="BF666" s="9">
        <v>1</v>
      </c>
      <c r="BG666" s="11" t="s">
        <v>4619</v>
      </c>
    </row>
    <row r="667" spans="1:59">
      <c r="A667" s="9">
        <v>135785</v>
      </c>
      <c r="B667" s="11" t="s">
        <v>3996</v>
      </c>
      <c r="C667" s="11" t="s">
        <v>4244</v>
      </c>
      <c r="D667" s="11" t="s">
        <v>826</v>
      </c>
      <c r="E667" s="15">
        <v>1</v>
      </c>
      <c r="F667" s="11" t="s">
        <v>4235</v>
      </c>
      <c r="G667" s="9">
        <v>18196400</v>
      </c>
      <c r="H667" s="15">
        <f t="shared" si="21"/>
        <v>3955.7391304347825</v>
      </c>
      <c r="I667" s="15">
        <f t="shared" si="22"/>
        <v>3955.7391304347825</v>
      </c>
      <c r="J667" s="15">
        <v>3955.7391304347825</v>
      </c>
      <c r="K667" s="15"/>
      <c r="L667" s="9"/>
      <c r="M667" s="9">
        <v>0</v>
      </c>
      <c r="N667" s="11" t="s">
        <v>3396</v>
      </c>
      <c r="O667" s="12">
        <v>46218</v>
      </c>
      <c r="P667" s="11" t="s">
        <v>3413</v>
      </c>
      <c r="Q667" s="11" t="s">
        <v>3952</v>
      </c>
      <c r="R667" s="11" t="s">
        <v>3952</v>
      </c>
      <c r="S667" s="11" t="s">
        <v>4218</v>
      </c>
      <c r="T667" s="9">
        <v>138707</v>
      </c>
      <c r="U667" s="9"/>
      <c r="V667" s="9"/>
      <c r="W667" s="11" t="s">
        <v>2465</v>
      </c>
      <c r="X667" s="11" t="s">
        <v>3110</v>
      </c>
      <c r="Y667" s="11" t="s">
        <v>3960</v>
      </c>
      <c r="Z667" s="11" t="s">
        <v>1890</v>
      </c>
      <c r="AA667" s="9">
        <v>0</v>
      </c>
      <c r="AB667" s="9">
        <v>1</v>
      </c>
      <c r="AC667" s="11"/>
      <c r="AD667" s="11" t="s">
        <v>2405</v>
      </c>
      <c r="AE667" s="11" t="s">
        <v>2462</v>
      </c>
      <c r="AF667" s="11" t="s">
        <v>2529</v>
      </c>
      <c r="AG667" s="11" t="s">
        <v>2588</v>
      </c>
      <c r="AH667" s="11" t="s">
        <v>2607</v>
      </c>
      <c r="AI667" s="11"/>
      <c r="AJ667" s="9">
        <v>1</v>
      </c>
      <c r="AK667" s="11" t="s">
        <v>1890</v>
      </c>
      <c r="AL667" s="11" t="s">
        <v>3107</v>
      </c>
      <c r="AM667" s="11"/>
      <c r="AN667" s="11" t="s">
        <v>1890</v>
      </c>
      <c r="AO667" s="11" t="s">
        <v>1890</v>
      </c>
      <c r="AP667" s="11" t="s">
        <v>3400</v>
      </c>
      <c r="AQ667" s="12">
        <v>46218</v>
      </c>
      <c r="AR667" s="11" t="s">
        <v>3416</v>
      </c>
      <c r="AS667" s="11"/>
      <c r="AT667" s="11" t="s">
        <v>3933</v>
      </c>
      <c r="AU667" s="11" t="s">
        <v>3933</v>
      </c>
      <c r="AV667" s="11" t="s">
        <v>3937</v>
      </c>
      <c r="AW667" s="11" t="s">
        <v>2529</v>
      </c>
      <c r="AX667" s="11" t="s">
        <v>2588</v>
      </c>
      <c r="AY667" s="11" t="s">
        <v>3948</v>
      </c>
      <c r="AZ667" s="11"/>
      <c r="BA667" s="11"/>
      <c r="BB667" s="11"/>
      <c r="BC667" s="9">
        <v>14862</v>
      </c>
      <c r="BD667" s="11" t="s">
        <v>3937</v>
      </c>
      <c r="BE667" s="9">
        <v>2490</v>
      </c>
      <c r="BF667" s="9">
        <v>1</v>
      </c>
      <c r="BG667" s="11" t="s">
        <v>4619</v>
      </c>
    </row>
    <row r="668" spans="1:59">
      <c r="A668" s="9">
        <v>135784</v>
      </c>
      <c r="B668" s="11" t="s">
        <v>4002</v>
      </c>
      <c r="C668" s="11" t="s">
        <v>4244</v>
      </c>
      <c r="D668" s="11" t="s">
        <v>825</v>
      </c>
      <c r="E668" s="15">
        <v>1</v>
      </c>
      <c r="F668" s="11" t="s">
        <v>4235</v>
      </c>
      <c r="G668" s="9">
        <v>1728500</v>
      </c>
      <c r="H668" s="15">
        <f t="shared" si="21"/>
        <v>375.76086956521738</v>
      </c>
      <c r="I668" s="15">
        <f t="shared" si="22"/>
        <v>375.76086956521738</v>
      </c>
      <c r="J668" s="15">
        <v>375.76086956521738</v>
      </c>
      <c r="K668" s="15"/>
      <c r="L668" s="9"/>
      <c r="M668" s="9">
        <v>0</v>
      </c>
      <c r="N668" s="11" t="s">
        <v>3396</v>
      </c>
      <c r="O668" s="12">
        <v>46218</v>
      </c>
      <c r="P668" s="11" t="s">
        <v>3413</v>
      </c>
      <c r="Q668" s="11" t="s">
        <v>3952</v>
      </c>
      <c r="R668" s="11" t="s">
        <v>3952</v>
      </c>
      <c r="S668" s="11" t="s">
        <v>4218</v>
      </c>
      <c r="T668" s="9">
        <v>138669</v>
      </c>
      <c r="U668" s="9"/>
      <c r="V668" s="9"/>
      <c r="W668" s="11" t="s">
        <v>2466</v>
      </c>
      <c r="X668" s="11" t="s">
        <v>3110</v>
      </c>
      <c r="Y668" s="11" t="s">
        <v>3960</v>
      </c>
      <c r="Z668" s="11" t="s">
        <v>1889</v>
      </c>
      <c r="AA668" s="9">
        <v>0</v>
      </c>
      <c r="AB668" s="9">
        <v>1</v>
      </c>
      <c r="AC668" s="11"/>
      <c r="AD668" s="11" t="s">
        <v>2405</v>
      </c>
      <c r="AE668" s="11" t="s">
        <v>2462</v>
      </c>
      <c r="AF668" s="11" t="s">
        <v>2553</v>
      </c>
      <c r="AG668" s="11" t="s">
        <v>2588</v>
      </c>
      <c r="AH668" s="11" t="s">
        <v>2607</v>
      </c>
      <c r="AI668" s="11"/>
      <c r="AJ668" s="9">
        <v>1</v>
      </c>
      <c r="AK668" s="11" t="s">
        <v>1889</v>
      </c>
      <c r="AL668" s="11" t="s">
        <v>3107</v>
      </c>
      <c r="AM668" s="11"/>
      <c r="AN668" s="11" t="s">
        <v>1889</v>
      </c>
      <c r="AO668" s="11" t="s">
        <v>1889</v>
      </c>
      <c r="AP668" s="11" t="s">
        <v>3400</v>
      </c>
      <c r="AQ668" s="12">
        <v>46218</v>
      </c>
      <c r="AR668" s="11" t="s">
        <v>3416</v>
      </c>
      <c r="AS668" s="11"/>
      <c r="AT668" s="11" t="s">
        <v>3933</v>
      </c>
      <c r="AU668" s="11" t="s">
        <v>3933</v>
      </c>
      <c r="AV668" s="11" t="s">
        <v>3938</v>
      </c>
      <c r="AW668" s="11" t="s">
        <v>2553</v>
      </c>
      <c r="AX668" s="11" t="s">
        <v>2588</v>
      </c>
      <c r="AY668" s="11" t="s">
        <v>3948</v>
      </c>
      <c r="AZ668" s="11"/>
      <c r="BA668" s="11"/>
      <c r="BB668" s="11"/>
      <c r="BC668" s="9">
        <v>14862</v>
      </c>
      <c r="BD668" s="11" t="s">
        <v>3938</v>
      </c>
      <c r="BE668" s="9">
        <v>723</v>
      </c>
      <c r="BF668" s="9">
        <v>1</v>
      </c>
      <c r="BG668" s="11" t="s">
        <v>4623</v>
      </c>
    </row>
    <row r="669" spans="1:59">
      <c r="A669" s="9">
        <v>135783</v>
      </c>
      <c r="B669" s="11" t="s">
        <v>3995</v>
      </c>
      <c r="C669" s="11" t="s">
        <v>4272</v>
      </c>
      <c r="D669" s="11" t="s">
        <v>824</v>
      </c>
      <c r="E669" s="15">
        <v>1</v>
      </c>
      <c r="F669" s="11" t="s">
        <v>4235</v>
      </c>
      <c r="G669" s="9">
        <v>200000</v>
      </c>
      <c r="H669" s="15">
        <f t="shared" si="21"/>
        <v>43.478260869565219</v>
      </c>
      <c r="I669" s="15">
        <f t="shared" si="22"/>
        <v>43.478260869565219</v>
      </c>
      <c r="J669" s="15">
        <v>43.478260869565219</v>
      </c>
      <c r="K669" s="15"/>
      <c r="L669" s="9"/>
      <c r="M669" s="9">
        <v>0</v>
      </c>
      <c r="N669" s="11" t="s">
        <v>3396</v>
      </c>
      <c r="O669" s="12">
        <v>46218</v>
      </c>
      <c r="P669" s="11" t="s">
        <v>3413</v>
      </c>
      <c r="Q669" s="11" t="s">
        <v>3952</v>
      </c>
      <c r="R669" s="11" t="s">
        <v>3952</v>
      </c>
      <c r="S669" s="11" t="s">
        <v>4232</v>
      </c>
      <c r="T669" s="9">
        <v>138622</v>
      </c>
      <c r="U669" s="9"/>
      <c r="V669" s="9"/>
      <c r="W669" s="11" t="s">
        <v>2469</v>
      </c>
      <c r="X669" s="11" t="s">
        <v>3110</v>
      </c>
      <c r="Y669" s="11" t="s">
        <v>3960</v>
      </c>
      <c r="Z669" s="11" t="s">
        <v>1888</v>
      </c>
      <c r="AA669" s="9">
        <v>0</v>
      </c>
      <c r="AB669" s="9">
        <v>1</v>
      </c>
      <c r="AC669" s="11"/>
      <c r="AD669" s="11" t="s">
        <v>2417</v>
      </c>
      <c r="AE669" s="11" t="s">
        <v>2462</v>
      </c>
      <c r="AF669" s="11" t="s">
        <v>2517</v>
      </c>
      <c r="AG669" s="11" t="s">
        <v>2601</v>
      </c>
      <c r="AH669" s="11" t="s">
        <v>2607</v>
      </c>
      <c r="AI669" s="11"/>
      <c r="AJ669" s="9">
        <v>1</v>
      </c>
      <c r="AK669" s="11" t="s">
        <v>1888</v>
      </c>
      <c r="AL669" s="11" t="s">
        <v>3107</v>
      </c>
      <c r="AM669" s="11"/>
      <c r="AN669" s="11" t="s">
        <v>1888</v>
      </c>
      <c r="AO669" s="11" t="s">
        <v>1888</v>
      </c>
      <c r="AP669" s="11" t="s">
        <v>3400</v>
      </c>
      <c r="AQ669" s="12">
        <v>46218</v>
      </c>
      <c r="AR669" s="11" t="s">
        <v>3416</v>
      </c>
      <c r="AS669" s="11" t="s">
        <v>3694</v>
      </c>
      <c r="AT669" s="11" t="s">
        <v>3933</v>
      </c>
      <c r="AU669" s="11" t="s">
        <v>3933</v>
      </c>
      <c r="AV669" s="11" t="s">
        <v>3946</v>
      </c>
      <c r="AW669" s="11" t="s">
        <v>2517</v>
      </c>
      <c r="AX669" s="11" t="s">
        <v>2601</v>
      </c>
      <c r="AY669" s="11" t="s">
        <v>3948</v>
      </c>
      <c r="AZ669" s="11"/>
      <c r="BA669" s="11"/>
      <c r="BB669" s="11"/>
      <c r="BC669" s="9">
        <v>4276</v>
      </c>
      <c r="BD669" s="11" t="s">
        <v>3946</v>
      </c>
      <c r="BE669" s="9">
        <v>1104</v>
      </c>
      <c r="BF669" s="9">
        <v>1</v>
      </c>
      <c r="BG669" s="11" t="s">
        <v>4622</v>
      </c>
    </row>
    <row r="670" spans="1:59">
      <c r="A670" s="9">
        <v>135782</v>
      </c>
      <c r="B670" s="11" t="s">
        <v>3995</v>
      </c>
      <c r="C670" s="11" t="s">
        <v>4272</v>
      </c>
      <c r="D670" s="11" t="s">
        <v>823</v>
      </c>
      <c r="E670" s="15">
        <v>1</v>
      </c>
      <c r="F670" s="11" t="s">
        <v>4235</v>
      </c>
      <c r="G670" s="9">
        <v>190000</v>
      </c>
      <c r="H670" s="15">
        <f t="shared" si="21"/>
        <v>41.304347826086953</v>
      </c>
      <c r="I670" s="15">
        <f t="shared" si="22"/>
        <v>41.304347826086953</v>
      </c>
      <c r="J670" s="15">
        <v>41.304347826086953</v>
      </c>
      <c r="K670" s="15"/>
      <c r="L670" s="9"/>
      <c r="M670" s="9">
        <v>0</v>
      </c>
      <c r="N670" s="11" t="s">
        <v>3396</v>
      </c>
      <c r="O670" s="12">
        <v>46218</v>
      </c>
      <c r="P670" s="11" t="s">
        <v>3413</v>
      </c>
      <c r="Q670" s="11" t="s">
        <v>3952</v>
      </c>
      <c r="R670" s="11" t="s">
        <v>3952</v>
      </c>
      <c r="S670" s="11" t="s">
        <v>4232</v>
      </c>
      <c r="T670" s="9">
        <v>138626</v>
      </c>
      <c r="U670" s="9"/>
      <c r="V670" s="9"/>
      <c r="W670" s="11" t="s">
        <v>2469</v>
      </c>
      <c r="X670" s="11" t="s">
        <v>3110</v>
      </c>
      <c r="Y670" s="11" t="s">
        <v>3960</v>
      </c>
      <c r="Z670" s="11" t="s">
        <v>1887</v>
      </c>
      <c r="AA670" s="9">
        <v>0</v>
      </c>
      <c r="AB670" s="9">
        <v>1</v>
      </c>
      <c r="AC670" s="11"/>
      <c r="AD670" s="11" t="s">
        <v>2417</v>
      </c>
      <c r="AE670" s="11" t="s">
        <v>2462</v>
      </c>
      <c r="AF670" s="11" t="s">
        <v>2517</v>
      </c>
      <c r="AG670" s="11" t="s">
        <v>2601</v>
      </c>
      <c r="AH670" s="11" t="s">
        <v>2607</v>
      </c>
      <c r="AI670" s="11"/>
      <c r="AJ670" s="9">
        <v>1</v>
      </c>
      <c r="AK670" s="11" t="s">
        <v>1887</v>
      </c>
      <c r="AL670" s="11" t="s">
        <v>3107</v>
      </c>
      <c r="AM670" s="11"/>
      <c r="AN670" s="11" t="s">
        <v>1887</v>
      </c>
      <c r="AO670" s="11" t="s">
        <v>1887</v>
      </c>
      <c r="AP670" s="11" t="s">
        <v>3400</v>
      </c>
      <c r="AQ670" s="12">
        <v>46218</v>
      </c>
      <c r="AR670" s="11" t="s">
        <v>3416</v>
      </c>
      <c r="AS670" s="11" t="s">
        <v>3693</v>
      </c>
      <c r="AT670" s="11" t="s">
        <v>3933</v>
      </c>
      <c r="AU670" s="11" t="s">
        <v>3933</v>
      </c>
      <c r="AV670" s="11" t="s">
        <v>3946</v>
      </c>
      <c r="AW670" s="11" t="s">
        <v>2517</v>
      </c>
      <c r="AX670" s="11" t="s">
        <v>2601</v>
      </c>
      <c r="AY670" s="11" t="s">
        <v>3948</v>
      </c>
      <c r="AZ670" s="11"/>
      <c r="BA670" s="11"/>
      <c r="BB670" s="11"/>
      <c r="BC670" s="9">
        <v>4276</v>
      </c>
      <c r="BD670" s="11" t="s">
        <v>3946</v>
      </c>
      <c r="BE670" s="9">
        <v>1104</v>
      </c>
      <c r="BF670" s="9">
        <v>1</v>
      </c>
      <c r="BG670" s="11" t="s">
        <v>4622</v>
      </c>
    </row>
    <row r="671" spans="1:59">
      <c r="A671" s="9">
        <v>135781</v>
      </c>
      <c r="B671" s="11" t="s">
        <v>4111</v>
      </c>
      <c r="C671" s="11" t="s">
        <v>4272</v>
      </c>
      <c r="D671" s="11" t="s">
        <v>822</v>
      </c>
      <c r="E671" s="15">
        <v>1</v>
      </c>
      <c r="F671" s="11" t="s">
        <v>4235</v>
      </c>
      <c r="G671" s="9">
        <v>400000</v>
      </c>
      <c r="H671" s="15">
        <f t="shared" si="21"/>
        <v>86.956521739130437</v>
      </c>
      <c r="I671" s="15">
        <f t="shared" si="22"/>
        <v>86.956521739130437</v>
      </c>
      <c r="J671" s="15">
        <v>86.956521739130437</v>
      </c>
      <c r="K671" s="15"/>
      <c r="L671" s="9"/>
      <c r="M671" s="9">
        <v>0</v>
      </c>
      <c r="N671" s="11" t="s">
        <v>3396</v>
      </c>
      <c r="O671" s="12">
        <v>46218</v>
      </c>
      <c r="P671" s="11" t="s">
        <v>3413</v>
      </c>
      <c r="Q671" s="11" t="s">
        <v>3952</v>
      </c>
      <c r="R671" s="11" t="s">
        <v>3952</v>
      </c>
      <c r="S671" s="11" t="s">
        <v>4232</v>
      </c>
      <c r="T671" s="9">
        <v>138620</v>
      </c>
      <c r="U671" s="9"/>
      <c r="V671" s="9"/>
      <c r="W671" s="11" t="s">
        <v>2469</v>
      </c>
      <c r="X671" s="11" t="s">
        <v>3110</v>
      </c>
      <c r="Y671" s="11" t="s">
        <v>3960</v>
      </c>
      <c r="Z671" s="11" t="s">
        <v>1886</v>
      </c>
      <c r="AA671" s="9">
        <v>0</v>
      </c>
      <c r="AB671" s="9">
        <v>1</v>
      </c>
      <c r="AC671" s="11"/>
      <c r="AD671" s="11" t="s">
        <v>2417</v>
      </c>
      <c r="AE671" s="11" t="s">
        <v>2462</v>
      </c>
      <c r="AF671" s="11" t="s">
        <v>2517</v>
      </c>
      <c r="AG671" s="11" t="s">
        <v>2601</v>
      </c>
      <c r="AH671" s="11" t="s">
        <v>2607</v>
      </c>
      <c r="AI671" s="11"/>
      <c r="AJ671" s="9">
        <v>1</v>
      </c>
      <c r="AK671" s="11" t="s">
        <v>1886</v>
      </c>
      <c r="AL671" s="11" t="s">
        <v>3107</v>
      </c>
      <c r="AM671" s="11"/>
      <c r="AN671" s="11" t="s">
        <v>1886</v>
      </c>
      <c r="AO671" s="11" t="s">
        <v>1886</v>
      </c>
      <c r="AP671" s="11" t="s">
        <v>3400</v>
      </c>
      <c r="AQ671" s="12">
        <v>46218</v>
      </c>
      <c r="AR671" s="11" t="s">
        <v>3416</v>
      </c>
      <c r="AS671" s="11" t="s">
        <v>3692</v>
      </c>
      <c r="AT671" s="11" t="s">
        <v>3933</v>
      </c>
      <c r="AU671" s="11" t="s">
        <v>3933</v>
      </c>
      <c r="AV671" s="11" t="s">
        <v>3946</v>
      </c>
      <c r="AW671" s="11" t="s">
        <v>2517</v>
      </c>
      <c r="AX671" s="11" t="s">
        <v>2601</v>
      </c>
      <c r="AY671" s="11" t="s">
        <v>3948</v>
      </c>
      <c r="AZ671" s="11"/>
      <c r="BA671" s="11"/>
      <c r="BB671" s="11"/>
      <c r="BC671" s="9">
        <v>4276</v>
      </c>
      <c r="BD671" s="11" t="s">
        <v>3946</v>
      </c>
      <c r="BE671" s="9">
        <v>7092</v>
      </c>
      <c r="BF671" s="9">
        <v>1</v>
      </c>
      <c r="BG671" s="11" t="s">
        <v>4622</v>
      </c>
    </row>
    <row r="672" spans="1:59">
      <c r="A672" s="9">
        <v>135780</v>
      </c>
      <c r="B672" s="11" t="s">
        <v>3968</v>
      </c>
      <c r="C672" s="11" t="s">
        <v>4360</v>
      </c>
      <c r="D672" s="11" t="s">
        <v>821</v>
      </c>
      <c r="E672" s="15">
        <v>1</v>
      </c>
      <c r="F672" s="11" t="s">
        <v>4235</v>
      </c>
      <c r="G672" s="9">
        <v>1750000</v>
      </c>
      <c r="H672" s="15">
        <f t="shared" si="21"/>
        <v>380.43478260869563</v>
      </c>
      <c r="I672" s="15">
        <f t="shared" si="22"/>
        <v>380.43478260869563</v>
      </c>
      <c r="J672" s="15">
        <v>380.43478260869563</v>
      </c>
      <c r="K672" s="15"/>
      <c r="L672" s="9"/>
      <c r="M672" s="9">
        <v>0</v>
      </c>
      <c r="N672" s="11" t="s">
        <v>3396</v>
      </c>
      <c r="O672" s="12">
        <v>46218</v>
      </c>
      <c r="P672" s="11" t="s">
        <v>3413</v>
      </c>
      <c r="Q672" s="11" t="s">
        <v>3952</v>
      </c>
      <c r="R672" s="11" t="s">
        <v>3952</v>
      </c>
      <c r="S672" s="11" t="s">
        <v>4232</v>
      </c>
      <c r="T672" s="9">
        <v>138666</v>
      </c>
      <c r="U672" s="9"/>
      <c r="V672" s="9"/>
      <c r="W672" s="11" t="s">
        <v>2469</v>
      </c>
      <c r="X672" s="11" t="s">
        <v>3110</v>
      </c>
      <c r="Y672" s="11" t="s">
        <v>3960</v>
      </c>
      <c r="Z672" s="11" t="s">
        <v>1436</v>
      </c>
      <c r="AA672" s="9">
        <v>20</v>
      </c>
      <c r="AB672" s="9">
        <v>1</v>
      </c>
      <c r="AC672" s="11"/>
      <c r="AD672" s="11" t="s">
        <v>2405</v>
      </c>
      <c r="AE672" s="11" t="s">
        <v>2462</v>
      </c>
      <c r="AF672" s="11" t="s">
        <v>2517</v>
      </c>
      <c r="AG672" s="11" t="s">
        <v>2601</v>
      </c>
      <c r="AH672" s="11" t="s">
        <v>2607</v>
      </c>
      <c r="AI672" s="11"/>
      <c r="AJ672" s="9">
        <v>1</v>
      </c>
      <c r="AK672" s="11" t="s">
        <v>2068</v>
      </c>
      <c r="AL672" s="11" t="s">
        <v>3107</v>
      </c>
      <c r="AM672" s="11"/>
      <c r="AN672" s="11" t="s">
        <v>2068</v>
      </c>
      <c r="AO672" s="11" t="s">
        <v>1436</v>
      </c>
      <c r="AP672" s="11" t="s">
        <v>3400</v>
      </c>
      <c r="AQ672" s="12">
        <v>46218</v>
      </c>
      <c r="AR672" s="11" t="s">
        <v>3416</v>
      </c>
      <c r="AS672" s="11" t="s">
        <v>3691</v>
      </c>
      <c r="AT672" s="11" t="s">
        <v>3933</v>
      </c>
      <c r="AU672" s="11" t="s">
        <v>3933</v>
      </c>
      <c r="AV672" s="11" t="s">
        <v>3946</v>
      </c>
      <c r="AW672" s="11" t="s">
        <v>2517</v>
      </c>
      <c r="AX672" s="11" t="s">
        <v>2601</v>
      </c>
      <c r="AY672" s="11" t="s">
        <v>3948</v>
      </c>
      <c r="AZ672" s="11"/>
      <c r="BA672" s="11"/>
      <c r="BB672" s="11"/>
      <c r="BC672" s="9">
        <v>22412</v>
      </c>
      <c r="BD672" s="11" t="s">
        <v>3946</v>
      </c>
      <c r="BE672" s="9">
        <v>119</v>
      </c>
      <c r="BF672" s="9">
        <v>1</v>
      </c>
      <c r="BG672" s="11" t="s">
        <v>4616</v>
      </c>
    </row>
    <row r="673" spans="1:59">
      <c r="A673" s="9">
        <v>135779</v>
      </c>
      <c r="B673" s="11" t="s">
        <v>4111</v>
      </c>
      <c r="C673" s="11" t="s">
        <v>4358</v>
      </c>
      <c r="D673" s="11" t="s">
        <v>819</v>
      </c>
      <c r="E673" s="15">
        <v>80</v>
      </c>
      <c r="F673" s="11" t="s">
        <v>4235</v>
      </c>
      <c r="G673" s="9">
        <v>6112</v>
      </c>
      <c r="H673" s="15">
        <f t="shared" si="21"/>
        <v>1.3286956521739131</v>
      </c>
      <c r="I673" s="15">
        <f t="shared" si="22"/>
        <v>106.29565217391304</v>
      </c>
      <c r="J673" s="15">
        <v>106.29565217391304</v>
      </c>
      <c r="K673" s="15"/>
      <c r="L673" s="9"/>
      <c r="M673" s="9">
        <v>10</v>
      </c>
      <c r="N673" s="11" t="s">
        <v>3396</v>
      </c>
      <c r="O673" s="12">
        <v>46218</v>
      </c>
      <c r="P673" s="11" t="s">
        <v>3413</v>
      </c>
      <c r="Q673" s="11" t="s">
        <v>3952</v>
      </c>
      <c r="R673" s="11" t="s">
        <v>3952</v>
      </c>
      <c r="S673" s="11" t="s">
        <v>4232</v>
      </c>
      <c r="T673" s="9">
        <v>138668</v>
      </c>
      <c r="U673" s="9"/>
      <c r="V673" s="9"/>
      <c r="W673" s="11" t="s">
        <v>2469</v>
      </c>
      <c r="X673" s="11" t="s">
        <v>3110</v>
      </c>
      <c r="Y673" s="11" t="s">
        <v>3960</v>
      </c>
      <c r="Z673" s="11" t="s">
        <v>1884</v>
      </c>
      <c r="AA673" s="9">
        <v>0</v>
      </c>
      <c r="AB673" s="9">
        <v>1</v>
      </c>
      <c r="AC673" s="11"/>
      <c r="AD673" s="11" t="s">
        <v>2407</v>
      </c>
      <c r="AE673" s="11" t="s">
        <v>2462</v>
      </c>
      <c r="AF673" s="11" t="s">
        <v>2517</v>
      </c>
      <c r="AG673" s="11" t="s">
        <v>2601</v>
      </c>
      <c r="AH673" s="11" t="s">
        <v>2607</v>
      </c>
      <c r="AI673" s="11"/>
      <c r="AJ673" s="9">
        <v>80</v>
      </c>
      <c r="AK673" s="11" t="s">
        <v>1884</v>
      </c>
      <c r="AL673" s="11" t="s">
        <v>3107</v>
      </c>
      <c r="AM673" s="11"/>
      <c r="AN673" s="11" t="s">
        <v>3205</v>
      </c>
      <c r="AO673" s="11" t="s">
        <v>3205</v>
      </c>
      <c r="AP673" s="11" t="s">
        <v>3400</v>
      </c>
      <c r="AQ673" s="12">
        <v>46218</v>
      </c>
      <c r="AR673" s="11" t="s">
        <v>3416</v>
      </c>
      <c r="AS673" s="11" t="s">
        <v>3690</v>
      </c>
      <c r="AT673" s="11" t="s">
        <v>3933</v>
      </c>
      <c r="AU673" s="11" t="s">
        <v>3933</v>
      </c>
      <c r="AV673" s="11" t="s">
        <v>3946</v>
      </c>
      <c r="AW673" s="11" t="s">
        <v>2517</v>
      </c>
      <c r="AX673" s="11" t="s">
        <v>2601</v>
      </c>
      <c r="AY673" s="11" t="s">
        <v>3948</v>
      </c>
      <c r="AZ673" s="11"/>
      <c r="BA673" s="11"/>
      <c r="BB673" s="11"/>
      <c r="BC673" s="9">
        <v>3698</v>
      </c>
      <c r="BD673" s="11" t="s">
        <v>3946</v>
      </c>
      <c r="BE673" s="9">
        <v>7092</v>
      </c>
      <c r="BF673" s="9">
        <v>1</v>
      </c>
      <c r="BG673" s="11" t="s">
        <v>4616</v>
      </c>
    </row>
    <row r="674" spans="1:59">
      <c r="A674" s="9">
        <v>135779</v>
      </c>
      <c r="B674" s="11" t="s">
        <v>4111</v>
      </c>
      <c r="C674" s="11" t="s">
        <v>4359</v>
      </c>
      <c r="D674" s="11" t="s">
        <v>820</v>
      </c>
      <c r="E674" s="15">
        <v>80</v>
      </c>
      <c r="F674" s="11" t="s">
        <v>4235</v>
      </c>
      <c r="G674" s="9">
        <v>11667</v>
      </c>
      <c r="H674" s="15">
        <f t="shared" si="21"/>
        <v>2.5363043478260869</v>
      </c>
      <c r="I674" s="15">
        <f t="shared" si="22"/>
        <v>202.90434782608696</v>
      </c>
      <c r="J674" s="15">
        <v>202.90434782608696</v>
      </c>
      <c r="K674" s="15"/>
      <c r="L674" s="9"/>
      <c r="M674" s="9">
        <v>10</v>
      </c>
      <c r="N674" s="11" t="s">
        <v>3396</v>
      </c>
      <c r="O674" s="12">
        <v>46218</v>
      </c>
      <c r="P674" s="11" t="s">
        <v>3413</v>
      </c>
      <c r="Q674" s="11" t="s">
        <v>3952</v>
      </c>
      <c r="R674" s="11" t="s">
        <v>3952</v>
      </c>
      <c r="S674" s="11" t="s">
        <v>4232</v>
      </c>
      <c r="T674" s="9">
        <v>138668</v>
      </c>
      <c r="U674" s="9"/>
      <c r="V674" s="9"/>
      <c r="W674" s="11" t="s">
        <v>2469</v>
      </c>
      <c r="X674" s="11" t="s">
        <v>3110</v>
      </c>
      <c r="Y674" s="11" t="s">
        <v>3960</v>
      </c>
      <c r="Z674" s="11" t="s">
        <v>1885</v>
      </c>
      <c r="AA674" s="9">
        <v>0</v>
      </c>
      <c r="AB674" s="9">
        <v>2</v>
      </c>
      <c r="AC674" s="11"/>
      <c r="AD674" s="11" t="s">
        <v>2407</v>
      </c>
      <c r="AE674" s="11" t="s">
        <v>2462</v>
      </c>
      <c r="AF674" s="11" t="s">
        <v>2517</v>
      </c>
      <c r="AG674" s="11" t="s">
        <v>2601</v>
      </c>
      <c r="AH674" s="11" t="s">
        <v>2607</v>
      </c>
      <c r="AI674" s="11"/>
      <c r="AJ674" s="9">
        <v>80</v>
      </c>
      <c r="AK674" s="11" t="s">
        <v>1885</v>
      </c>
      <c r="AL674" s="11" t="s">
        <v>3107</v>
      </c>
      <c r="AM674" s="11"/>
      <c r="AN674" s="11" t="s">
        <v>3205</v>
      </c>
      <c r="AO674" s="11" t="s">
        <v>3205</v>
      </c>
      <c r="AP674" s="11" t="s">
        <v>3400</v>
      </c>
      <c r="AQ674" s="12">
        <v>46218</v>
      </c>
      <c r="AR674" s="11" t="s">
        <v>3416</v>
      </c>
      <c r="AS674" s="11" t="s">
        <v>3690</v>
      </c>
      <c r="AT674" s="11" t="s">
        <v>3933</v>
      </c>
      <c r="AU674" s="11" t="s">
        <v>3933</v>
      </c>
      <c r="AV674" s="11" t="s">
        <v>3946</v>
      </c>
      <c r="AW674" s="11" t="s">
        <v>2517</v>
      </c>
      <c r="AX674" s="11" t="s">
        <v>2601</v>
      </c>
      <c r="AY674" s="11" t="s">
        <v>3948</v>
      </c>
      <c r="AZ674" s="11"/>
      <c r="BA674" s="11"/>
      <c r="BB674" s="11"/>
      <c r="BC674" s="9">
        <v>3516</v>
      </c>
      <c r="BD674" s="11" t="s">
        <v>3946</v>
      </c>
      <c r="BE674" s="9">
        <v>7092</v>
      </c>
      <c r="BF674" s="9">
        <v>2</v>
      </c>
      <c r="BG674" s="11" t="s">
        <v>4616</v>
      </c>
    </row>
    <row r="675" spans="1:59">
      <c r="A675" s="9">
        <v>135778</v>
      </c>
      <c r="B675" s="11" t="s">
        <v>3996</v>
      </c>
      <c r="C675" s="11" t="s">
        <v>4244</v>
      </c>
      <c r="D675" s="11" t="s">
        <v>818</v>
      </c>
      <c r="E675" s="15">
        <v>1</v>
      </c>
      <c r="F675" s="11" t="s">
        <v>4235</v>
      </c>
      <c r="G675" s="9">
        <v>1902100</v>
      </c>
      <c r="H675" s="15">
        <f t="shared" si="21"/>
        <v>413.5</v>
      </c>
      <c r="I675" s="15">
        <f t="shared" si="22"/>
        <v>413.5</v>
      </c>
      <c r="J675" s="15">
        <v>413.5</v>
      </c>
      <c r="K675" s="15"/>
      <c r="L675" s="9"/>
      <c r="M675" s="9">
        <v>0</v>
      </c>
      <c r="N675" s="11" t="s">
        <v>3396</v>
      </c>
      <c r="O675" s="12">
        <v>46218</v>
      </c>
      <c r="P675" s="11" t="s">
        <v>3413</v>
      </c>
      <c r="Q675" s="11" t="s">
        <v>3952</v>
      </c>
      <c r="R675" s="11" t="s">
        <v>3952</v>
      </c>
      <c r="S675" s="11" t="s">
        <v>4218</v>
      </c>
      <c r="T675" s="9">
        <v>138648</v>
      </c>
      <c r="U675" s="9"/>
      <c r="V675" s="9"/>
      <c r="W675" s="11" t="s">
        <v>2465</v>
      </c>
      <c r="X675" s="11" t="s">
        <v>3110</v>
      </c>
      <c r="Y675" s="11" t="s">
        <v>3960</v>
      </c>
      <c r="Z675" s="11" t="s">
        <v>1883</v>
      </c>
      <c r="AA675" s="9">
        <v>0</v>
      </c>
      <c r="AB675" s="9">
        <v>1</v>
      </c>
      <c r="AC675" s="11"/>
      <c r="AD675" s="11" t="s">
        <v>2405</v>
      </c>
      <c r="AE675" s="11" t="s">
        <v>2462</v>
      </c>
      <c r="AF675" s="11" t="s">
        <v>2529</v>
      </c>
      <c r="AG675" s="11" t="s">
        <v>2588</v>
      </c>
      <c r="AH675" s="11" t="s">
        <v>2607</v>
      </c>
      <c r="AI675" s="11"/>
      <c r="AJ675" s="9">
        <v>1</v>
      </c>
      <c r="AK675" s="11" t="s">
        <v>1883</v>
      </c>
      <c r="AL675" s="11" t="s">
        <v>3107</v>
      </c>
      <c r="AM675" s="11"/>
      <c r="AN675" s="11" t="s">
        <v>1883</v>
      </c>
      <c r="AO675" s="11" t="s">
        <v>1883</v>
      </c>
      <c r="AP675" s="11"/>
      <c r="AQ675" s="12">
        <v>46218</v>
      </c>
      <c r="AR675" s="11" t="s">
        <v>3416</v>
      </c>
      <c r="AS675" s="11"/>
      <c r="AT675" s="11" t="s">
        <v>3933</v>
      </c>
      <c r="AU675" s="11" t="s">
        <v>3933</v>
      </c>
      <c r="AV675" s="11" t="s">
        <v>3937</v>
      </c>
      <c r="AW675" s="11" t="s">
        <v>2529</v>
      </c>
      <c r="AX675" s="11" t="s">
        <v>2588</v>
      </c>
      <c r="AY675" s="11" t="s">
        <v>3948</v>
      </c>
      <c r="AZ675" s="11"/>
      <c r="BA675" s="11"/>
      <c r="BB675" s="11"/>
      <c r="BC675" s="9">
        <v>14862</v>
      </c>
      <c r="BD675" s="11" t="s">
        <v>3937</v>
      </c>
      <c r="BE675" s="9">
        <v>2490</v>
      </c>
      <c r="BF675" s="9">
        <v>1</v>
      </c>
      <c r="BG675" s="11" t="s">
        <v>4623</v>
      </c>
    </row>
    <row r="676" spans="1:59">
      <c r="A676" s="9">
        <v>135777</v>
      </c>
      <c r="B676" s="11" t="s">
        <v>3996</v>
      </c>
      <c r="C676" s="11" t="s">
        <v>4244</v>
      </c>
      <c r="D676" s="11" t="s">
        <v>817</v>
      </c>
      <c r="E676" s="15">
        <v>1</v>
      </c>
      <c r="F676" s="11" t="s">
        <v>4235</v>
      </c>
      <c r="G676" s="9">
        <v>500000</v>
      </c>
      <c r="H676" s="15">
        <f t="shared" si="21"/>
        <v>108.69565217391305</v>
      </c>
      <c r="I676" s="15">
        <f t="shared" si="22"/>
        <v>108.69565217391305</v>
      </c>
      <c r="J676" s="15">
        <v>108.69565217391305</v>
      </c>
      <c r="K676" s="15"/>
      <c r="L676" s="9"/>
      <c r="M676" s="9">
        <v>0</v>
      </c>
      <c r="N676" s="11" t="s">
        <v>3396</v>
      </c>
      <c r="O676" s="12">
        <v>46218</v>
      </c>
      <c r="P676" s="11" t="s">
        <v>3413</v>
      </c>
      <c r="Q676" s="11" t="s">
        <v>3952</v>
      </c>
      <c r="R676" s="11" t="s">
        <v>3952</v>
      </c>
      <c r="S676" s="11" t="s">
        <v>4218</v>
      </c>
      <c r="T676" s="9">
        <v>138638</v>
      </c>
      <c r="U676" s="9"/>
      <c r="V676" s="9"/>
      <c r="W676" s="11" t="s">
        <v>2464</v>
      </c>
      <c r="X676" s="11" t="s">
        <v>3110</v>
      </c>
      <c r="Y676" s="11" t="s">
        <v>3960</v>
      </c>
      <c r="Z676" s="11" t="s">
        <v>1760</v>
      </c>
      <c r="AA676" s="9">
        <v>0</v>
      </c>
      <c r="AB676" s="9">
        <v>1</v>
      </c>
      <c r="AC676" s="11"/>
      <c r="AD676" s="11" t="s">
        <v>2405</v>
      </c>
      <c r="AE676" s="11" t="s">
        <v>2462</v>
      </c>
      <c r="AF676" s="11" t="s">
        <v>2513</v>
      </c>
      <c r="AG676" s="11" t="s">
        <v>2588</v>
      </c>
      <c r="AH676" s="11" t="s">
        <v>2607</v>
      </c>
      <c r="AI676" s="11"/>
      <c r="AJ676" s="9">
        <v>1</v>
      </c>
      <c r="AK676" s="11" t="s">
        <v>1760</v>
      </c>
      <c r="AL676" s="11" t="s">
        <v>3107</v>
      </c>
      <c r="AM676" s="11"/>
      <c r="AN676" s="11" t="s">
        <v>1760</v>
      </c>
      <c r="AO676" s="11" t="s">
        <v>1760</v>
      </c>
      <c r="AP676" s="11" t="s">
        <v>3400</v>
      </c>
      <c r="AQ676" s="12">
        <v>46218</v>
      </c>
      <c r="AR676" s="11" t="s">
        <v>3416</v>
      </c>
      <c r="AS676" s="11"/>
      <c r="AT676" s="11" t="s">
        <v>3933</v>
      </c>
      <c r="AU676" s="11" t="s">
        <v>3933</v>
      </c>
      <c r="AV676" s="11" t="s">
        <v>3939</v>
      </c>
      <c r="AW676" s="11" t="s">
        <v>2513</v>
      </c>
      <c r="AX676" s="11" t="s">
        <v>2588</v>
      </c>
      <c r="AY676" s="11" t="s">
        <v>3948</v>
      </c>
      <c r="AZ676" s="11"/>
      <c r="BA676" s="11"/>
      <c r="BB676" s="11"/>
      <c r="BC676" s="9">
        <v>14862</v>
      </c>
      <c r="BD676" s="11" t="s">
        <v>3939</v>
      </c>
      <c r="BE676" s="9">
        <v>2490</v>
      </c>
      <c r="BF676" s="9">
        <v>1</v>
      </c>
      <c r="BG676" s="11" t="s">
        <v>4622</v>
      </c>
    </row>
    <row r="677" spans="1:59">
      <c r="A677" s="9">
        <v>135776</v>
      </c>
      <c r="B677" s="11" t="s">
        <v>4110</v>
      </c>
      <c r="C677" s="11" t="s">
        <v>4357</v>
      </c>
      <c r="D677" s="11" t="s">
        <v>816</v>
      </c>
      <c r="E677" s="15">
        <v>1</v>
      </c>
      <c r="F677" s="11" t="s">
        <v>4237</v>
      </c>
      <c r="G677" s="9">
        <v>70900</v>
      </c>
      <c r="H677" s="15">
        <f t="shared" si="21"/>
        <v>15.413043478260869</v>
      </c>
      <c r="I677" s="15">
        <f t="shared" si="22"/>
        <v>15.413043478260869</v>
      </c>
      <c r="J677" s="15">
        <v>15.413043478260869</v>
      </c>
      <c r="K677" s="15"/>
      <c r="L677" s="9"/>
      <c r="M677" s="9">
        <v>0</v>
      </c>
      <c r="N677" s="11" t="s">
        <v>3396</v>
      </c>
      <c r="O677" s="12">
        <v>46218</v>
      </c>
      <c r="P677" s="11" t="s">
        <v>3413</v>
      </c>
      <c r="Q677" s="11" t="s">
        <v>3952</v>
      </c>
      <c r="R677" s="11" t="s">
        <v>3952</v>
      </c>
      <c r="S677" s="11" t="s">
        <v>4218</v>
      </c>
      <c r="T677" s="9">
        <v>138580</v>
      </c>
      <c r="U677" s="9"/>
      <c r="V677" s="9"/>
      <c r="W677" s="11" t="s">
        <v>2469</v>
      </c>
      <c r="X677" s="11" t="s">
        <v>3110</v>
      </c>
      <c r="Y677" s="11" t="s">
        <v>3960</v>
      </c>
      <c r="Z677" s="11" t="s">
        <v>1882</v>
      </c>
      <c r="AA677" s="9">
        <v>0</v>
      </c>
      <c r="AB677" s="9">
        <v>1</v>
      </c>
      <c r="AC677" s="11"/>
      <c r="AD677" s="11" t="s">
        <v>2427</v>
      </c>
      <c r="AE677" s="11" t="s">
        <v>2462</v>
      </c>
      <c r="AF677" s="11" t="s">
        <v>2552</v>
      </c>
      <c r="AG677" s="11" t="s">
        <v>2588</v>
      </c>
      <c r="AH677" s="11" t="s">
        <v>2607</v>
      </c>
      <c r="AI677" s="11"/>
      <c r="AJ677" s="9">
        <v>1</v>
      </c>
      <c r="AK677" s="11" t="s">
        <v>1882</v>
      </c>
      <c r="AL677" s="11" t="s">
        <v>3107</v>
      </c>
      <c r="AM677" s="11"/>
      <c r="AN677" s="11" t="s">
        <v>1882</v>
      </c>
      <c r="AO677" s="11" t="s">
        <v>1882</v>
      </c>
      <c r="AP677" s="11" t="s">
        <v>3400</v>
      </c>
      <c r="AQ677" s="12">
        <v>46218</v>
      </c>
      <c r="AR677" s="11" t="s">
        <v>3416</v>
      </c>
      <c r="AS677" s="11"/>
      <c r="AT677" s="11" t="s">
        <v>3933</v>
      </c>
      <c r="AU677" s="11" t="s">
        <v>3933</v>
      </c>
      <c r="AV677" s="11" t="s">
        <v>3946</v>
      </c>
      <c r="AW677" s="11" t="s">
        <v>2552</v>
      </c>
      <c r="AX677" s="11" t="s">
        <v>2588</v>
      </c>
      <c r="AY677" s="11" t="s">
        <v>3948</v>
      </c>
      <c r="AZ677" s="11"/>
      <c r="BA677" s="11"/>
      <c r="BB677" s="11"/>
      <c r="BC677" s="9">
        <v>3307</v>
      </c>
      <c r="BD677" s="11" t="s">
        <v>3946</v>
      </c>
      <c r="BE677" s="9">
        <v>4680</v>
      </c>
      <c r="BF677" s="9">
        <v>1</v>
      </c>
      <c r="BG677" s="11" t="s">
        <v>3420</v>
      </c>
    </row>
    <row r="678" spans="1:59">
      <c r="A678" s="9">
        <v>135775</v>
      </c>
      <c r="B678" s="11" t="s">
        <v>3996</v>
      </c>
      <c r="C678" s="11" t="s">
        <v>4244</v>
      </c>
      <c r="D678" s="11" t="s">
        <v>815</v>
      </c>
      <c r="E678" s="15">
        <v>1</v>
      </c>
      <c r="F678" s="11" t="s">
        <v>4235</v>
      </c>
      <c r="G678" s="9">
        <v>140000</v>
      </c>
      <c r="H678" s="15">
        <f t="shared" si="21"/>
        <v>30.434782608695652</v>
      </c>
      <c r="I678" s="15">
        <f t="shared" si="22"/>
        <v>30.434782608695652</v>
      </c>
      <c r="J678" s="15">
        <v>30.434782608695652</v>
      </c>
      <c r="K678" s="15"/>
      <c r="L678" s="9"/>
      <c r="M678" s="9">
        <v>0</v>
      </c>
      <c r="N678" s="11" t="s">
        <v>3396</v>
      </c>
      <c r="O678" s="12">
        <v>46218</v>
      </c>
      <c r="P678" s="11" t="s">
        <v>3413</v>
      </c>
      <c r="Q678" s="11" t="s">
        <v>3952</v>
      </c>
      <c r="R678" s="11" t="s">
        <v>3952</v>
      </c>
      <c r="S678" s="11" t="s">
        <v>4218</v>
      </c>
      <c r="T678" s="9">
        <v>138565</v>
      </c>
      <c r="U678" s="9"/>
      <c r="V678" s="9"/>
      <c r="W678" s="11" t="s">
        <v>2465</v>
      </c>
      <c r="X678" s="11" t="s">
        <v>3110</v>
      </c>
      <c r="Y678" s="11" t="s">
        <v>3960</v>
      </c>
      <c r="Z678" s="11" t="s">
        <v>1769</v>
      </c>
      <c r="AA678" s="9">
        <v>0</v>
      </c>
      <c r="AB678" s="9">
        <v>1</v>
      </c>
      <c r="AC678" s="11"/>
      <c r="AD678" s="11" t="s">
        <v>2405</v>
      </c>
      <c r="AE678" s="11" t="s">
        <v>2462</v>
      </c>
      <c r="AF678" s="11" t="s">
        <v>2529</v>
      </c>
      <c r="AG678" s="11" t="s">
        <v>2588</v>
      </c>
      <c r="AH678" s="11" t="s">
        <v>2607</v>
      </c>
      <c r="AI678" s="11"/>
      <c r="AJ678" s="9">
        <v>1</v>
      </c>
      <c r="AK678" s="11" t="s">
        <v>1769</v>
      </c>
      <c r="AL678" s="11" t="s">
        <v>3107</v>
      </c>
      <c r="AM678" s="11"/>
      <c r="AN678" s="11" t="s">
        <v>1769</v>
      </c>
      <c r="AO678" s="11" t="s">
        <v>1769</v>
      </c>
      <c r="AP678" s="11" t="s">
        <v>3400</v>
      </c>
      <c r="AQ678" s="12">
        <v>46218</v>
      </c>
      <c r="AR678" s="11" t="s">
        <v>3416</v>
      </c>
      <c r="AS678" s="11"/>
      <c r="AT678" s="11" t="s">
        <v>3933</v>
      </c>
      <c r="AU678" s="11" t="s">
        <v>3933</v>
      </c>
      <c r="AV678" s="11" t="s">
        <v>3937</v>
      </c>
      <c r="AW678" s="11" t="s">
        <v>2529</v>
      </c>
      <c r="AX678" s="11" t="s">
        <v>2588</v>
      </c>
      <c r="AY678" s="11" t="s">
        <v>3948</v>
      </c>
      <c r="AZ678" s="11"/>
      <c r="BA678" s="11"/>
      <c r="BB678" s="11"/>
      <c r="BC678" s="9">
        <v>14862</v>
      </c>
      <c r="BD678" s="11" t="s">
        <v>3937</v>
      </c>
      <c r="BE678" s="9">
        <v>2490</v>
      </c>
      <c r="BF678" s="9">
        <v>1</v>
      </c>
      <c r="BG678" s="11" t="s">
        <v>4621</v>
      </c>
    </row>
    <row r="679" spans="1:59">
      <c r="A679" s="9">
        <v>135774</v>
      </c>
      <c r="B679" s="11" t="s">
        <v>3996</v>
      </c>
      <c r="C679" s="11" t="s">
        <v>4244</v>
      </c>
      <c r="D679" s="11" t="s">
        <v>814</v>
      </c>
      <c r="E679" s="15">
        <v>1</v>
      </c>
      <c r="F679" s="11" t="s">
        <v>4235</v>
      </c>
      <c r="G679" s="9">
        <v>1573000</v>
      </c>
      <c r="H679" s="15">
        <f t="shared" si="21"/>
        <v>341.95652173913044</v>
      </c>
      <c r="I679" s="15">
        <f t="shared" si="22"/>
        <v>341.95652173913044</v>
      </c>
      <c r="J679" s="15">
        <v>341.95652173913044</v>
      </c>
      <c r="K679" s="15"/>
      <c r="L679" s="9"/>
      <c r="M679" s="9">
        <v>0</v>
      </c>
      <c r="N679" s="11" t="s">
        <v>3396</v>
      </c>
      <c r="O679" s="12">
        <v>46218</v>
      </c>
      <c r="P679" s="11" t="s">
        <v>3413</v>
      </c>
      <c r="Q679" s="11" t="s">
        <v>3952</v>
      </c>
      <c r="R679" s="11" t="s">
        <v>3952</v>
      </c>
      <c r="S679" s="11" t="s">
        <v>4218</v>
      </c>
      <c r="T679" s="9">
        <v>138614</v>
      </c>
      <c r="U679" s="9"/>
      <c r="V679" s="9"/>
      <c r="W679" s="11" t="s">
        <v>2465</v>
      </c>
      <c r="X679" s="11" t="s">
        <v>3110</v>
      </c>
      <c r="Y679" s="11" t="s">
        <v>3960</v>
      </c>
      <c r="Z679" s="11" t="s">
        <v>1880</v>
      </c>
      <c r="AA679" s="9">
        <v>0</v>
      </c>
      <c r="AB679" s="9">
        <v>1</v>
      </c>
      <c r="AC679" s="11"/>
      <c r="AD679" s="11" t="s">
        <v>2405</v>
      </c>
      <c r="AE679" s="11" t="s">
        <v>2462</v>
      </c>
      <c r="AF679" s="11" t="s">
        <v>2529</v>
      </c>
      <c r="AG679" s="11" t="s">
        <v>2588</v>
      </c>
      <c r="AH679" s="11" t="s">
        <v>2607</v>
      </c>
      <c r="AI679" s="11"/>
      <c r="AJ679" s="9">
        <v>1</v>
      </c>
      <c r="AK679" s="11" t="s">
        <v>1880</v>
      </c>
      <c r="AL679" s="11" t="s">
        <v>3107</v>
      </c>
      <c r="AM679" s="11"/>
      <c r="AN679" s="11" t="s">
        <v>1880</v>
      </c>
      <c r="AO679" s="11" t="s">
        <v>1880</v>
      </c>
      <c r="AP679" s="11" t="s">
        <v>3400</v>
      </c>
      <c r="AQ679" s="12">
        <v>46218</v>
      </c>
      <c r="AR679" s="11" t="s">
        <v>3416</v>
      </c>
      <c r="AS679" s="11"/>
      <c r="AT679" s="11" t="s">
        <v>3933</v>
      </c>
      <c r="AU679" s="11" t="s">
        <v>3933</v>
      </c>
      <c r="AV679" s="11" t="s">
        <v>3937</v>
      </c>
      <c r="AW679" s="11" t="s">
        <v>2529</v>
      </c>
      <c r="AX679" s="11" t="s">
        <v>2588</v>
      </c>
      <c r="AY679" s="11" t="s">
        <v>3948</v>
      </c>
      <c r="AZ679" s="11"/>
      <c r="BA679" s="11"/>
      <c r="BB679" s="11"/>
      <c r="BC679" s="9">
        <v>14862</v>
      </c>
      <c r="BD679" s="11" t="s">
        <v>3937</v>
      </c>
      <c r="BE679" s="9">
        <v>2490</v>
      </c>
      <c r="BF679" s="9">
        <v>1</v>
      </c>
      <c r="BG679" s="11" t="s">
        <v>4620</v>
      </c>
    </row>
    <row r="680" spans="1:59">
      <c r="A680" s="9">
        <v>135773</v>
      </c>
      <c r="B680" s="11" t="s">
        <v>4109</v>
      </c>
      <c r="C680" s="11" t="s">
        <v>4356</v>
      </c>
      <c r="D680" s="11" t="s">
        <v>813</v>
      </c>
      <c r="E680" s="15">
        <v>1</v>
      </c>
      <c r="F680" s="11" t="s">
        <v>4240</v>
      </c>
      <c r="G680" s="9">
        <v>6313</v>
      </c>
      <c r="H680" s="15">
        <f t="shared" si="21"/>
        <v>8522.5500000000011</v>
      </c>
      <c r="I680" s="15">
        <f t="shared" si="22"/>
        <v>8522.5500000000011</v>
      </c>
      <c r="J680" s="15">
        <v>8522.5500000000011</v>
      </c>
      <c r="K680" s="15"/>
      <c r="L680" s="9"/>
      <c r="M680" s="9">
        <v>0</v>
      </c>
      <c r="N680" s="11" t="s">
        <v>3399</v>
      </c>
      <c r="O680" s="12">
        <v>46218</v>
      </c>
      <c r="P680" s="11" t="s">
        <v>3414</v>
      </c>
      <c r="Q680" s="11" t="s">
        <v>3952</v>
      </c>
      <c r="R680" s="11" t="s">
        <v>3952</v>
      </c>
      <c r="S680" s="11" t="s">
        <v>4218</v>
      </c>
      <c r="T680" s="9">
        <v>138587</v>
      </c>
      <c r="U680" s="9"/>
      <c r="V680" s="9"/>
      <c r="W680" s="11" t="s">
        <v>2469</v>
      </c>
      <c r="X680" s="11" t="s">
        <v>3110</v>
      </c>
      <c r="Y680" s="11" t="s">
        <v>3960</v>
      </c>
      <c r="Z680" s="11" t="s">
        <v>1881</v>
      </c>
      <c r="AA680" s="9">
        <v>0</v>
      </c>
      <c r="AB680" s="9">
        <v>1</v>
      </c>
      <c r="AC680" s="11"/>
      <c r="AD680" s="11" t="s">
        <v>2441</v>
      </c>
      <c r="AE680" s="11" t="s">
        <v>2462</v>
      </c>
      <c r="AF680" s="11" t="s">
        <v>2551</v>
      </c>
      <c r="AG680" s="11" t="s">
        <v>2588</v>
      </c>
      <c r="AH680" s="11" t="s">
        <v>2607</v>
      </c>
      <c r="AI680" s="11"/>
      <c r="AJ680" s="9">
        <v>1</v>
      </c>
      <c r="AK680" s="11" t="s">
        <v>1881</v>
      </c>
      <c r="AL680" s="11" t="s">
        <v>3107</v>
      </c>
      <c r="AM680" s="11"/>
      <c r="AN680" s="11" t="s">
        <v>1881</v>
      </c>
      <c r="AO680" s="11" t="s">
        <v>1881</v>
      </c>
      <c r="AP680" s="11" t="s">
        <v>3400</v>
      </c>
      <c r="AQ680" s="12">
        <v>46218</v>
      </c>
      <c r="AR680" s="11" t="s">
        <v>3416</v>
      </c>
      <c r="AS680" s="11"/>
      <c r="AT680" s="11" t="s">
        <v>3933</v>
      </c>
      <c r="AU680" s="11" t="s">
        <v>3933</v>
      </c>
      <c r="AV680" s="11" t="s">
        <v>3946</v>
      </c>
      <c r="AW680" s="11" t="s">
        <v>2551</v>
      </c>
      <c r="AX680" s="11" t="s">
        <v>2588</v>
      </c>
      <c r="AY680" s="11" t="s">
        <v>3950</v>
      </c>
      <c r="AZ680" s="11"/>
      <c r="BA680" s="11"/>
      <c r="BB680" s="11"/>
      <c r="BC680" s="9">
        <v>2967</v>
      </c>
      <c r="BD680" s="11" t="s">
        <v>3946</v>
      </c>
      <c r="BE680" s="9">
        <v>6316</v>
      </c>
      <c r="BF680" s="9">
        <v>1</v>
      </c>
      <c r="BG680" s="11" t="s">
        <v>4628</v>
      </c>
    </row>
    <row r="681" spans="1:59">
      <c r="A681" s="9">
        <v>135772</v>
      </c>
      <c r="B681" s="11" t="s">
        <v>3996</v>
      </c>
      <c r="C681" s="11" t="s">
        <v>4244</v>
      </c>
      <c r="D681" s="11" t="s">
        <v>812</v>
      </c>
      <c r="E681" s="15">
        <v>1</v>
      </c>
      <c r="F681" s="11" t="s">
        <v>4235</v>
      </c>
      <c r="G681" s="9">
        <v>1573000</v>
      </c>
      <c r="H681" s="15">
        <f t="shared" si="21"/>
        <v>341.95652173913044</v>
      </c>
      <c r="I681" s="15">
        <f t="shared" si="22"/>
        <v>341.95652173913044</v>
      </c>
      <c r="J681" s="15">
        <v>341.95652173913044</v>
      </c>
      <c r="K681" s="15"/>
      <c r="L681" s="9"/>
      <c r="M681" s="9">
        <v>0</v>
      </c>
      <c r="N681" s="11" t="s">
        <v>3396</v>
      </c>
      <c r="O681" s="12">
        <v>46218</v>
      </c>
      <c r="P681" s="11" t="s">
        <v>3413</v>
      </c>
      <c r="Q681" s="11" t="s">
        <v>3952</v>
      </c>
      <c r="R681" s="11" t="s">
        <v>3952</v>
      </c>
      <c r="S681" s="11" t="s">
        <v>4218</v>
      </c>
      <c r="T681" s="9">
        <v>138558</v>
      </c>
      <c r="U681" s="9"/>
      <c r="V681" s="9"/>
      <c r="W681" s="11" t="s">
        <v>2465</v>
      </c>
      <c r="X681" s="11" t="s">
        <v>3110</v>
      </c>
      <c r="Y681" s="11" t="s">
        <v>3960</v>
      </c>
      <c r="Z681" s="11" t="s">
        <v>1880</v>
      </c>
      <c r="AA681" s="9">
        <v>0</v>
      </c>
      <c r="AB681" s="9">
        <v>1</v>
      </c>
      <c r="AC681" s="11"/>
      <c r="AD681" s="11" t="s">
        <v>2405</v>
      </c>
      <c r="AE681" s="11" t="s">
        <v>2462</v>
      </c>
      <c r="AF681" s="11" t="s">
        <v>2529</v>
      </c>
      <c r="AG681" s="11" t="s">
        <v>2588</v>
      </c>
      <c r="AH681" s="11" t="s">
        <v>2607</v>
      </c>
      <c r="AI681" s="11"/>
      <c r="AJ681" s="9">
        <v>1</v>
      </c>
      <c r="AK681" s="11" t="s">
        <v>1880</v>
      </c>
      <c r="AL681" s="11" t="s">
        <v>3107</v>
      </c>
      <c r="AM681" s="11"/>
      <c r="AN681" s="11" t="s">
        <v>1880</v>
      </c>
      <c r="AO681" s="11" t="s">
        <v>1880</v>
      </c>
      <c r="AP681" s="11" t="s">
        <v>3400</v>
      </c>
      <c r="AQ681" s="12">
        <v>46218</v>
      </c>
      <c r="AR681" s="11" t="s">
        <v>3416</v>
      </c>
      <c r="AS681" s="11"/>
      <c r="AT681" s="11" t="s">
        <v>3933</v>
      </c>
      <c r="AU681" s="11" t="s">
        <v>3933</v>
      </c>
      <c r="AV681" s="11" t="s">
        <v>3937</v>
      </c>
      <c r="AW681" s="11" t="s">
        <v>2529</v>
      </c>
      <c r="AX681" s="11" t="s">
        <v>2588</v>
      </c>
      <c r="AY681" s="11" t="s">
        <v>3948</v>
      </c>
      <c r="AZ681" s="11"/>
      <c r="BA681" s="11"/>
      <c r="BB681" s="11"/>
      <c r="BC681" s="9">
        <v>14862</v>
      </c>
      <c r="BD681" s="11" t="s">
        <v>3937</v>
      </c>
      <c r="BE681" s="9">
        <v>2490</v>
      </c>
      <c r="BF681" s="9">
        <v>1</v>
      </c>
      <c r="BG681" s="11" t="s">
        <v>4621</v>
      </c>
    </row>
    <row r="682" spans="1:59">
      <c r="A682" s="9">
        <v>135771</v>
      </c>
      <c r="B682" s="11" t="s">
        <v>3996</v>
      </c>
      <c r="C682" s="11" t="s">
        <v>4244</v>
      </c>
      <c r="D682" s="11" t="s">
        <v>811</v>
      </c>
      <c r="E682" s="15">
        <v>1</v>
      </c>
      <c r="F682" s="11" t="s">
        <v>4235</v>
      </c>
      <c r="G682" s="9">
        <v>9902300</v>
      </c>
      <c r="H682" s="15">
        <f t="shared" si="21"/>
        <v>2152.6739130434785</v>
      </c>
      <c r="I682" s="15">
        <f t="shared" si="22"/>
        <v>2152.6739130434785</v>
      </c>
      <c r="J682" s="15">
        <v>2152.6739130434785</v>
      </c>
      <c r="K682" s="15"/>
      <c r="L682" s="9"/>
      <c r="M682" s="9">
        <v>0</v>
      </c>
      <c r="N682" s="11" t="s">
        <v>3396</v>
      </c>
      <c r="O682" s="12">
        <v>46218</v>
      </c>
      <c r="P682" s="11" t="s">
        <v>3413</v>
      </c>
      <c r="Q682" s="11" t="s">
        <v>3952</v>
      </c>
      <c r="R682" s="11" t="s">
        <v>3952</v>
      </c>
      <c r="S682" s="11" t="s">
        <v>4218</v>
      </c>
      <c r="T682" s="9">
        <v>138451</v>
      </c>
      <c r="U682" s="9"/>
      <c r="V682" s="9"/>
      <c r="W682" s="11" t="s">
        <v>2465</v>
      </c>
      <c r="X682" s="11" t="s">
        <v>3110</v>
      </c>
      <c r="Y682" s="11" t="s">
        <v>3960</v>
      </c>
      <c r="Z682" s="11" t="s">
        <v>1879</v>
      </c>
      <c r="AA682" s="9">
        <v>0</v>
      </c>
      <c r="AB682" s="9">
        <v>1</v>
      </c>
      <c r="AC682" s="11"/>
      <c r="AD682" s="11" t="s">
        <v>2405</v>
      </c>
      <c r="AE682" s="11" t="s">
        <v>2462</v>
      </c>
      <c r="AF682" s="11" t="s">
        <v>2529</v>
      </c>
      <c r="AG682" s="11" t="s">
        <v>2588</v>
      </c>
      <c r="AH682" s="11" t="s">
        <v>2607</v>
      </c>
      <c r="AI682" s="11"/>
      <c r="AJ682" s="9">
        <v>1</v>
      </c>
      <c r="AK682" s="11" t="s">
        <v>1879</v>
      </c>
      <c r="AL682" s="11" t="s">
        <v>3107</v>
      </c>
      <c r="AM682" s="11"/>
      <c r="AN682" s="11" t="s">
        <v>1879</v>
      </c>
      <c r="AO682" s="11" t="s">
        <v>1879</v>
      </c>
      <c r="AP682" s="11" t="s">
        <v>3400</v>
      </c>
      <c r="AQ682" s="12">
        <v>46218</v>
      </c>
      <c r="AR682" s="11" t="s">
        <v>3416</v>
      </c>
      <c r="AS682" s="11"/>
      <c r="AT682" s="11" t="s">
        <v>3933</v>
      </c>
      <c r="AU682" s="11" t="s">
        <v>3933</v>
      </c>
      <c r="AV682" s="11" t="s">
        <v>3937</v>
      </c>
      <c r="AW682" s="11" t="s">
        <v>2529</v>
      </c>
      <c r="AX682" s="11" t="s">
        <v>2588</v>
      </c>
      <c r="AY682" s="11" t="s">
        <v>3948</v>
      </c>
      <c r="AZ682" s="11"/>
      <c r="BA682" s="11"/>
      <c r="BB682" s="11"/>
      <c r="BC682" s="9">
        <v>14862</v>
      </c>
      <c r="BD682" s="11" t="s">
        <v>3937</v>
      </c>
      <c r="BE682" s="9">
        <v>2490</v>
      </c>
      <c r="BF682" s="9">
        <v>1</v>
      </c>
      <c r="BG682" s="11" t="s">
        <v>4627</v>
      </c>
    </row>
    <row r="683" spans="1:59">
      <c r="A683" s="9">
        <v>135770</v>
      </c>
      <c r="B683" s="11" t="s">
        <v>4108</v>
      </c>
      <c r="C683" s="11" t="s">
        <v>4244</v>
      </c>
      <c r="D683" s="11" t="s">
        <v>810</v>
      </c>
      <c r="E683" s="15">
        <v>1</v>
      </c>
      <c r="F683" s="11" t="s">
        <v>4235</v>
      </c>
      <c r="G683" s="9">
        <v>9000</v>
      </c>
      <c r="H683" s="15">
        <f t="shared" si="21"/>
        <v>10530</v>
      </c>
      <c r="I683" s="15">
        <f t="shared" si="22"/>
        <v>10530</v>
      </c>
      <c r="J683" s="15">
        <v>10530</v>
      </c>
      <c r="K683" s="15"/>
      <c r="L683" s="9"/>
      <c r="M683" s="9">
        <v>0</v>
      </c>
      <c r="N683" s="11" t="s">
        <v>3398</v>
      </c>
      <c r="O683" s="12">
        <v>46218</v>
      </c>
      <c r="P683" s="11" t="s">
        <v>3416</v>
      </c>
      <c r="Q683" s="11" t="s">
        <v>3957</v>
      </c>
      <c r="R683" s="11" t="s">
        <v>3957</v>
      </c>
      <c r="S683" s="11" t="s">
        <v>4217</v>
      </c>
      <c r="T683" s="9">
        <v>139032</v>
      </c>
      <c r="U683" s="9"/>
      <c r="V683" s="9"/>
      <c r="W683" s="11" t="s">
        <v>2468</v>
      </c>
      <c r="X683" s="11" t="s">
        <v>3110</v>
      </c>
      <c r="Y683" s="11" t="s">
        <v>3960</v>
      </c>
      <c r="Z683" s="11" t="s">
        <v>1878</v>
      </c>
      <c r="AA683" s="9">
        <v>20</v>
      </c>
      <c r="AB683" s="9">
        <v>1</v>
      </c>
      <c r="AC683" s="11"/>
      <c r="AD683" s="11" t="s">
        <v>2405</v>
      </c>
      <c r="AE683" s="11" t="s">
        <v>2462</v>
      </c>
      <c r="AF683" s="11" t="s">
        <v>2478</v>
      </c>
      <c r="AG683" s="11" t="s">
        <v>2585</v>
      </c>
      <c r="AH683" s="11" t="s">
        <v>2607</v>
      </c>
      <c r="AI683" s="11"/>
      <c r="AJ683" s="9">
        <v>1</v>
      </c>
      <c r="AK683" s="11" t="s">
        <v>2352</v>
      </c>
      <c r="AL683" s="11" t="s">
        <v>3107</v>
      </c>
      <c r="AM683" s="11"/>
      <c r="AN683" s="11" t="s">
        <v>2352</v>
      </c>
      <c r="AO683" s="11" t="s">
        <v>1878</v>
      </c>
      <c r="AP683" s="11"/>
      <c r="AQ683" s="12">
        <v>46218</v>
      </c>
      <c r="AR683" s="11" t="s">
        <v>3416</v>
      </c>
      <c r="AS683" s="11"/>
      <c r="AT683" s="11" t="s">
        <v>3933</v>
      </c>
      <c r="AU683" s="11" t="s">
        <v>3933</v>
      </c>
      <c r="AV683" s="11" t="s">
        <v>3941</v>
      </c>
      <c r="AW683" s="11" t="s">
        <v>2478</v>
      </c>
      <c r="AX683" s="11" t="s">
        <v>2585</v>
      </c>
      <c r="AY683" s="11" t="s">
        <v>3948</v>
      </c>
      <c r="AZ683" s="11"/>
      <c r="BA683" s="11"/>
      <c r="BB683" s="11"/>
      <c r="BC683" s="9">
        <v>14862</v>
      </c>
      <c r="BD683" s="11" t="s">
        <v>3941</v>
      </c>
      <c r="BE683" s="9">
        <v>6162</v>
      </c>
      <c r="BF683" s="9">
        <v>1</v>
      </c>
      <c r="BG683" s="11" t="s">
        <v>3413</v>
      </c>
    </row>
    <row r="684" spans="1:59">
      <c r="A684" s="9">
        <v>135769</v>
      </c>
      <c r="B684" s="11" t="s">
        <v>4107</v>
      </c>
      <c r="C684" s="11" t="s">
        <v>4244</v>
      </c>
      <c r="D684" s="11" t="s">
        <v>809</v>
      </c>
      <c r="E684" s="15">
        <v>1</v>
      </c>
      <c r="F684" s="11" t="s">
        <v>4235</v>
      </c>
      <c r="G684" s="9">
        <v>51937848</v>
      </c>
      <c r="H684" s="15">
        <f t="shared" si="21"/>
        <v>11290.836521739131</v>
      </c>
      <c r="I684" s="15">
        <f t="shared" si="22"/>
        <v>11290.836521739131</v>
      </c>
      <c r="J684" s="15">
        <v>11290.836521739131</v>
      </c>
      <c r="K684" s="15"/>
      <c r="L684" s="9"/>
      <c r="M684" s="9">
        <v>0</v>
      </c>
      <c r="N684" s="11" t="s">
        <v>3396</v>
      </c>
      <c r="O684" s="12">
        <v>46218</v>
      </c>
      <c r="P684" s="11" t="s">
        <v>3416</v>
      </c>
      <c r="Q684" s="11" t="s">
        <v>3957</v>
      </c>
      <c r="R684" s="11" t="s">
        <v>3957</v>
      </c>
      <c r="S684" s="11" t="s">
        <v>4217</v>
      </c>
      <c r="T684" s="9">
        <v>139031</v>
      </c>
      <c r="U684" s="9"/>
      <c r="V684" s="9"/>
      <c r="W684" s="11" t="s">
        <v>2468</v>
      </c>
      <c r="X684" s="11" t="s">
        <v>3110</v>
      </c>
      <c r="Y684" s="11" t="s">
        <v>3960</v>
      </c>
      <c r="Z684" s="11" t="s">
        <v>1877</v>
      </c>
      <c r="AA684" s="9">
        <v>0</v>
      </c>
      <c r="AB684" s="9">
        <v>1</v>
      </c>
      <c r="AC684" s="11"/>
      <c r="AD684" s="11" t="s">
        <v>2405</v>
      </c>
      <c r="AE684" s="11" t="s">
        <v>2462</v>
      </c>
      <c r="AF684" s="11" t="s">
        <v>2478</v>
      </c>
      <c r="AG684" s="11" t="s">
        <v>2585</v>
      </c>
      <c r="AH684" s="11" t="s">
        <v>2607</v>
      </c>
      <c r="AI684" s="11"/>
      <c r="AJ684" s="9">
        <v>1</v>
      </c>
      <c r="AK684" s="11" t="s">
        <v>1877</v>
      </c>
      <c r="AL684" s="11" t="s">
        <v>3107</v>
      </c>
      <c r="AM684" s="11"/>
      <c r="AN684" s="11" t="s">
        <v>1877</v>
      </c>
      <c r="AO684" s="11" t="s">
        <v>1877</v>
      </c>
      <c r="AP684" s="11"/>
      <c r="AQ684" s="12">
        <v>46218</v>
      </c>
      <c r="AR684" s="11" t="s">
        <v>3416</v>
      </c>
      <c r="AS684" s="11"/>
      <c r="AT684" s="11" t="s">
        <v>3933</v>
      </c>
      <c r="AU684" s="11" t="s">
        <v>3933</v>
      </c>
      <c r="AV684" s="11" t="s">
        <v>3941</v>
      </c>
      <c r="AW684" s="11" t="s">
        <v>2478</v>
      </c>
      <c r="AX684" s="11" t="s">
        <v>2585</v>
      </c>
      <c r="AY684" s="11" t="s">
        <v>3948</v>
      </c>
      <c r="AZ684" s="11"/>
      <c r="BA684" s="11"/>
      <c r="BB684" s="11"/>
      <c r="BC684" s="9">
        <v>14862</v>
      </c>
      <c r="BD684" s="11" t="s">
        <v>3941</v>
      </c>
      <c r="BE684" s="9">
        <v>6376</v>
      </c>
      <c r="BF684" s="9">
        <v>1</v>
      </c>
      <c r="BG684" s="11" t="s">
        <v>3413</v>
      </c>
    </row>
    <row r="685" spans="1:59">
      <c r="A685" s="9">
        <v>135768</v>
      </c>
      <c r="B685" s="11" t="s">
        <v>4091</v>
      </c>
      <c r="C685" s="11" t="s">
        <v>4242</v>
      </c>
      <c r="D685" s="11" t="s">
        <v>808</v>
      </c>
      <c r="E685" s="15">
        <v>1</v>
      </c>
      <c r="F685" s="11" t="s">
        <v>4235</v>
      </c>
      <c r="G685" s="9">
        <v>9342336.9399999995</v>
      </c>
      <c r="H685" s="15">
        <f t="shared" si="21"/>
        <v>2030.9428130434781</v>
      </c>
      <c r="I685" s="15">
        <f t="shared" si="22"/>
        <v>2030.9428130434781</v>
      </c>
      <c r="J685" s="15">
        <v>2030.9428130434781</v>
      </c>
      <c r="K685" s="15"/>
      <c r="L685" s="9"/>
      <c r="M685" s="9">
        <v>0</v>
      </c>
      <c r="N685" s="11" t="s">
        <v>3396</v>
      </c>
      <c r="O685" s="12">
        <v>46218</v>
      </c>
      <c r="P685" s="11" t="s">
        <v>3413</v>
      </c>
      <c r="Q685" s="11" t="s">
        <v>3952</v>
      </c>
      <c r="R685" s="11" t="s">
        <v>3952</v>
      </c>
      <c r="S685" s="11" t="s">
        <v>4213</v>
      </c>
      <c r="T685" s="9">
        <v>138983</v>
      </c>
      <c r="U685" s="9"/>
      <c r="V685" s="9"/>
      <c r="W685" s="11" t="s">
        <v>2465</v>
      </c>
      <c r="X685" s="11" t="s">
        <v>3109</v>
      </c>
      <c r="Y685" s="11" t="s">
        <v>3959</v>
      </c>
      <c r="Z685" s="11" t="s">
        <v>1876</v>
      </c>
      <c r="AA685" s="9">
        <v>20</v>
      </c>
      <c r="AB685" s="9">
        <v>1</v>
      </c>
      <c r="AC685" s="11"/>
      <c r="AD685" s="11" t="s">
        <v>2405</v>
      </c>
      <c r="AE685" s="11" t="s">
        <v>2462</v>
      </c>
      <c r="AF685" s="11" t="s">
        <v>2471</v>
      </c>
      <c r="AG685" s="11" t="s">
        <v>2582</v>
      </c>
      <c r="AH685" s="11" t="s">
        <v>2607</v>
      </c>
      <c r="AI685" s="11"/>
      <c r="AJ685" s="9">
        <v>1</v>
      </c>
      <c r="AK685" s="11" t="s">
        <v>2853</v>
      </c>
      <c r="AL685" s="11" t="s">
        <v>3107</v>
      </c>
      <c r="AM685" s="11"/>
      <c r="AN685" s="11" t="s">
        <v>2853</v>
      </c>
      <c r="AO685" s="11" t="s">
        <v>1876</v>
      </c>
      <c r="AP685" s="11"/>
      <c r="AQ685" s="12">
        <v>46218</v>
      </c>
      <c r="AR685" s="11" t="s">
        <v>3416</v>
      </c>
      <c r="AS685" s="11" t="s">
        <v>3689</v>
      </c>
      <c r="AT685" s="11" t="s">
        <v>3933</v>
      </c>
      <c r="AU685" s="11" t="s">
        <v>3933</v>
      </c>
      <c r="AV685" s="11" t="s">
        <v>3937</v>
      </c>
      <c r="AW685" s="11" t="s">
        <v>2471</v>
      </c>
      <c r="AX685" s="11" t="s">
        <v>2582</v>
      </c>
      <c r="AY685" s="11" t="s">
        <v>3948</v>
      </c>
      <c r="AZ685" s="11"/>
      <c r="BA685" s="11"/>
      <c r="BB685" s="11"/>
      <c r="BC685" s="9">
        <v>10668</v>
      </c>
      <c r="BD685" s="11" t="s">
        <v>3937</v>
      </c>
      <c r="BE685" s="9">
        <v>1175</v>
      </c>
      <c r="BF685" s="9">
        <v>1</v>
      </c>
      <c r="BG685" s="11" t="s">
        <v>4633</v>
      </c>
    </row>
    <row r="686" spans="1:59">
      <c r="A686" s="9">
        <v>135767</v>
      </c>
      <c r="B686" s="11" t="s">
        <v>4106</v>
      </c>
      <c r="C686" s="11" t="s">
        <v>4244</v>
      </c>
      <c r="D686" s="11" t="s">
        <v>807</v>
      </c>
      <c r="E686" s="15">
        <v>1</v>
      </c>
      <c r="F686" s="11" t="s">
        <v>4235</v>
      </c>
      <c r="G686" s="9">
        <v>762750</v>
      </c>
      <c r="H686" s="15">
        <f t="shared" si="21"/>
        <v>165.81521739130434</v>
      </c>
      <c r="I686" s="15">
        <f t="shared" si="22"/>
        <v>165.81521739130434</v>
      </c>
      <c r="J686" s="15">
        <v>165.81521739130434</v>
      </c>
      <c r="K686" s="15"/>
      <c r="L686" s="9"/>
      <c r="M686" s="9">
        <v>0</v>
      </c>
      <c r="N686" s="11" t="s">
        <v>3396</v>
      </c>
      <c r="O686" s="12">
        <v>46218</v>
      </c>
      <c r="P686" s="11" t="s">
        <v>3413</v>
      </c>
      <c r="Q686" s="11" t="s">
        <v>3952</v>
      </c>
      <c r="R686" s="11" t="s">
        <v>3952</v>
      </c>
      <c r="S686" s="11" t="s">
        <v>4212</v>
      </c>
      <c r="T686" s="9">
        <v>138895</v>
      </c>
      <c r="U686" s="9"/>
      <c r="V686" s="9"/>
      <c r="W686" s="11" t="s">
        <v>2464</v>
      </c>
      <c r="X686" s="11" t="s">
        <v>3108</v>
      </c>
      <c r="Y686" s="11" t="s">
        <v>3958</v>
      </c>
      <c r="Z686" s="11" t="s">
        <v>1875</v>
      </c>
      <c r="AA686" s="9">
        <v>0</v>
      </c>
      <c r="AB686" s="9">
        <v>1</v>
      </c>
      <c r="AC686" s="11"/>
      <c r="AD686" s="11" t="s">
        <v>2405</v>
      </c>
      <c r="AE686" s="11" t="s">
        <v>2462</v>
      </c>
      <c r="AF686" s="11" t="s">
        <v>2498</v>
      </c>
      <c r="AG686" s="11" t="s">
        <v>2587</v>
      </c>
      <c r="AH686" s="11" t="s">
        <v>2607</v>
      </c>
      <c r="AI686" s="11"/>
      <c r="AJ686" s="9">
        <v>1</v>
      </c>
      <c r="AK686" s="11" t="s">
        <v>1875</v>
      </c>
      <c r="AL686" s="11" t="s">
        <v>3107</v>
      </c>
      <c r="AM686" s="11"/>
      <c r="AN686" s="11" t="s">
        <v>1875</v>
      </c>
      <c r="AO686" s="11" t="s">
        <v>1875</v>
      </c>
      <c r="AP686" s="11" t="s">
        <v>3400</v>
      </c>
      <c r="AQ686" s="12">
        <v>46218</v>
      </c>
      <c r="AR686" s="11" t="s">
        <v>3416</v>
      </c>
      <c r="AS686" s="11" t="s">
        <v>3688</v>
      </c>
      <c r="AT686" s="11" t="s">
        <v>3933</v>
      </c>
      <c r="AU686" s="11" t="s">
        <v>3933</v>
      </c>
      <c r="AV686" s="11" t="s">
        <v>3939</v>
      </c>
      <c r="AW686" s="11" t="s">
        <v>2498</v>
      </c>
      <c r="AX686" s="11" t="s">
        <v>2587</v>
      </c>
      <c r="AY686" s="11" t="s">
        <v>3948</v>
      </c>
      <c r="AZ686" s="11"/>
      <c r="BA686" s="11"/>
      <c r="BB686" s="11"/>
      <c r="BC686" s="9">
        <v>14862</v>
      </c>
      <c r="BD686" s="11" t="s">
        <v>3939</v>
      </c>
      <c r="BE686" s="9">
        <v>1136</v>
      </c>
      <c r="BF686" s="9">
        <v>1</v>
      </c>
      <c r="BG686" s="11" t="s">
        <v>3409</v>
      </c>
    </row>
    <row r="687" spans="1:59">
      <c r="A687" s="9">
        <v>135766</v>
      </c>
      <c r="B687" s="11" t="s">
        <v>4105</v>
      </c>
      <c r="C687" s="11" t="s">
        <v>4244</v>
      </c>
      <c r="D687" s="11" t="s">
        <v>806</v>
      </c>
      <c r="E687" s="15">
        <v>1</v>
      </c>
      <c r="F687" s="11" t="s">
        <v>4235</v>
      </c>
      <c r="G687" s="9">
        <v>2100000</v>
      </c>
      <c r="H687" s="15">
        <f t="shared" si="21"/>
        <v>456.52173913043481</v>
      </c>
      <c r="I687" s="15">
        <f t="shared" si="22"/>
        <v>456.52173913043481</v>
      </c>
      <c r="J687" s="15">
        <v>456.52173913043481</v>
      </c>
      <c r="K687" s="15"/>
      <c r="L687" s="9"/>
      <c r="M687" s="9">
        <v>0</v>
      </c>
      <c r="N687" s="11" t="s">
        <v>3396</v>
      </c>
      <c r="O687" s="12">
        <v>46218</v>
      </c>
      <c r="P687" s="11" t="s">
        <v>3413</v>
      </c>
      <c r="Q687" s="11" t="s">
        <v>3952</v>
      </c>
      <c r="R687" s="11" t="s">
        <v>3952</v>
      </c>
      <c r="S687" s="11" t="s">
        <v>4212</v>
      </c>
      <c r="T687" s="9">
        <v>138896</v>
      </c>
      <c r="U687" s="9"/>
      <c r="V687" s="9"/>
      <c r="W687" s="11" t="s">
        <v>2464</v>
      </c>
      <c r="X687" s="11" t="s">
        <v>3108</v>
      </c>
      <c r="Y687" s="11" t="s">
        <v>3958</v>
      </c>
      <c r="Z687" s="11" t="s">
        <v>1435</v>
      </c>
      <c r="AA687" s="9">
        <v>20</v>
      </c>
      <c r="AB687" s="9">
        <v>1</v>
      </c>
      <c r="AC687" s="11"/>
      <c r="AD687" s="11" t="s">
        <v>2405</v>
      </c>
      <c r="AE687" s="11" t="s">
        <v>2462</v>
      </c>
      <c r="AF687" s="11" t="s">
        <v>2498</v>
      </c>
      <c r="AG687" s="11" t="s">
        <v>2587</v>
      </c>
      <c r="AH687" s="11" t="s">
        <v>2607</v>
      </c>
      <c r="AI687" s="11"/>
      <c r="AJ687" s="9">
        <v>1</v>
      </c>
      <c r="AK687" s="11" t="s">
        <v>1436</v>
      </c>
      <c r="AL687" s="11" t="s">
        <v>3107</v>
      </c>
      <c r="AM687" s="11"/>
      <c r="AN687" s="11" t="s">
        <v>1436</v>
      </c>
      <c r="AO687" s="11" t="s">
        <v>1435</v>
      </c>
      <c r="AP687" s="11" t="s">
        <v>3400</v>
      </c>
      <c r="AQ687" s="12">
        <v>46218</v>
      </c>
      <c r="AR687" s="11" t="s">
        <v>3416</v>
      </c>
      <c r="AS687" s="11" t="s">
        <v>3687</v>
      </c>
      <c r="AT687" s="11" t="s">
        <v>3933</v>
      </c>
      <c r="AU687" s="11" t="s">
        <v>3933</v>
      </c>
      <c r="AV687" s="11" t="s">
        <v>3939</v>
      </c>
      <c r="AW687" s="11" t="s">
        <v>2498</v>
      </c>
      <c r="AX687" s="11" t="s">
        <v>2587</v>
      </c>
      <c r="AY687" s="11" t="s">
        <v>3948</v>
      </c>
      <c r="AZ687" s="11"/>
      <c r="BA687" s="11"/>
      <c r="BB687" s="11"/>
      <c r="BC687" s="9">
        <v>14862</v>
      </c>
      <c r="BD687" s="11" t="s">
        <v>3939</v>
      </c>
      <c r="BE687" s="9">
        <v>3730</v>
      </c>
      <c r="BF687" s="9">
        <v>1</v>
      </c>
      <c r="BG687" s="11" t="s">
        <v>3409</v>
      </c>
    </row>
    <row r="688" spans="1:59">
      <c r="A688" s="9">
        <v>135765</v>
      </c>
      <c r="B688" s="11" t="s">
        <v>4104</v>
      </c>
      <c r="C688" s="11" t="s">
        <v>4266</v>
      </c>
      <c r="D688" s="11" t="s">
        <v>805</v>
      </c>
      <c r="E688" s="15">
        <v>2</v>
      </c>
      <c r="F688" s="11" t="s">
        <v>4235</v>
      </c>
      <c r="G688" s="9">
        <v>1370000</v>
      </c>
      <c r="H688" s="15">
        <f t="shared" si="21"/>
        <v>297.82608695652175</v>
      </c>
      <c r="I688" s="15">
        <f t="shared" si="22"/>
        <v>595.6521739130435</v>
      </c>
      <c r="J688" s="15">
        <v>595.6521739130435</v>
      </c>
      <c r="K688" s="15"/>
      <c r="L688" s="9"/>
      <c r="M688" s="9">
        <v>0</v>
      </c>
      <c r="N688" s="11" t="s">
        <v>3396</v>
      </c>
      <c r="O688" s="12">
        <v>46218</v>
      </c>
      <c r="P688" s="11" t="s">
        <v>3413</v>
      </c>
      <c r="Q688" s="11" t="s">
        <v>3952</v>
      </c>
      <c r="R688" s="11" t="s">
        <v>3952</v>
      </c>
      <c r="S688" s="11" t="s">
        <v>4212</v>
      </c>
      <c r="T688" s="9">
        <v>138922</v>
      </c>
      <c r="U688" s="9"/>
      <c r="V688" s="9"/>
      <c r="W688" s="11" t="s">
        <v>2464</v>
      </c>
      <c r="X688" s="11" t="s">
        <v>3108</v>
      </c>
      <c r="Y688" s="11" t="s">
        <v>3958</v>
      </c>
      <c r="Z688" s="11" t="s">
        <v>1874</v>
      </c>
      <c r="AA688" s="9">
        <v>0</v>
      </c>
      <c r="AB688" s="9">
        <v>1</v>
      </c>
      <c r="AC688" s="11"/>
      <c r="AD688" s="11" t="s">
        <v>2408</v>
      </c>
      <c r="AE688" s="11" t="s">
        <v>2462</v>
      </c>
      <c r="AF688" s="11" t="s">
        <v>2498</v>
      </c>
      <c r="AG688" s="11" t="s">
        <v>2587</v>
      </c>
      <c r="AH688" s="11" t="s">
        <v>2607</v>
      </c>
      <c r="AI688" s="11"/>
      <c r="AJ688" s="9">
        <v>2</v>
      </c>
      <c r="AK688" s="11" t="s">
        <v>1874</v>
      </c>
      <c r="AL688" s="11" t="s">
        <v>3107</v>
      </c>
      <c r="AM688" s="11"/>
      <c r="AN688" s="11" t="s">
        <v>1874</v>
      </c>
      <c r="AO688" s="11" t="s">
        <v>1874</v>
      </c>
      <c r="AP688" s="11" t="s">
        <v>3400</v>
      </c>
      <c r="AQ688" s="12">
        <v>46218</v>
      </c>
      <c r="AR688" s="11" t="s">
        <v>3416</v>
      </c>
      <c r="AS688" s="11" t="s">
        <v>3686</v>
      </c>
      <c r="AT688" s="11" t="s">
        <v>3933</v>
      </c>
      <c r="AU688" s="11" t="s">
        <v>3933</v>
      </c>
      <c r="AV688" s="11" t="s">
        <v>3939</v>
      </c>
      <c r="AW688" s="11" t="s">
        <v>2498</v>
      </c>
      <c r="AX688" s="11" t="s">
        <v>2587</v>
      </c>
      <c r="AY688" s="11" t="s">
        <v>3948</v>
      </c>
      <c r="AZ688" s="11"/>
      <c r="BA688" s="11"/>
      <c r="BB688" s="11"/>
      <c r="BC688" s="9">
        <v>14417</v>
      </c>
      <c r="BD688" s="11" t="s">
        <v>3939</v>
      </c>
      <c r="BE688" s="9">
        <v>7163</v>
      </c>
      <c r="BF688" s="9">
        <v>1</v>
      </c>
      <c r="BG688" s="11" t="s">
        <v>3410</v>
      </c>
    </row>
    <row r="689" spans="1:59">
      <c r="A689" s="9">
        <v>135764</v>
      </c>
      <c r="B689" s="11" t="s">
        <v>4103</v>
      </c>
      <c r="C689" s="11" t="s">
        <v>4353</v>
      </c>
      <c r="D689" s="11" t="s">
        <v>802</v>
      </c>
      <c r="E689" s="15">
        <v>60000</v>
      </c>
      <c r="F689" s="11" t="s">
        <v>4235</v>
      </c>
      <c r="G689" s="9">
        <v>41</v>
      </c>
      <c r="H689" s="15">
        <f t="shared" si="21"/>
        <v>8.9130434782608691E-3</v>
      </c>
      <c r="I689" s="15">
        <f t="shared" si="22"/>
        <v>534.78260869565213</v>
      </c>
      <c r="J689" s="15">
        <v>534.78260869565213</v>
      </c>
      <c r="K689" s="15"/>
      <c r="L689" s="9"/>
      <c r="M689" s="9">
        <v>0</v>
      </c>
      <c r="N689" s="11" t="s">
        <v>3396</v>
      </c>
      <c r="O689" s="12">
        <v>46218</v>
      </c>
      <c r="P689" s="11" t="s">
        <v>3413</v>
      </c>
      <c r="Q689" s="11" t="s">
        <v>3952</v>
      </c>
      <c r="R689" s="11" t="s">
        <v>3952</v>
      </c>
      <c r="S689" s="11" t="s">
        <v>4212</v>
      </c>
      <c r="T689" s="9">
        <v>138930</v>
      </c>
      <c r="U689" s="9"/>
      <c r="V689" s="9"/>
      <c r="W689" s="11" t="s">
        <v>2464</v>
      </c>
      <c r="X689" s="11" t="s">
        <v>3108</v>
      </c>
      <c r="Y689" s="11" t="s">
        <v>3958</v>
      </c>
      <c r="Z689" s="11" t="s">
        <v>1871</v>
      </c>
      <c r="AA689" s="9">
        <v>20</v>
      </c>
      <c r="AB689" s="9">
        <v>1</v>
      </c>
      <c r="AC689" s="11"/>
      <c r="AD689" s="11" t="s">
        <v>2433</v>
      </c>
      <c r="AE689" s="11" t="s">
        <v>2462</v>
      </c>
      <c r="AF689" s="11" t="s">
        <v>2498</v>
      </c>
      <c r="AG689" s="11" t="s">
        <v>2587</v>
      </c>
      <c r="AH689" s="11" t="s">
        <v>2607</v>
      </c>
      <c r="AI689" s="11"/>
      <c r="AJ689" s="9">
        <v>60000</v>
      </c>
      <c r="AK689" s="11" t="s">
        <v>2850</v>
      </c>
      <c r="AL689" s="11" t="s">
        <v>3107</v>
      </c>
      <c r="AM689" s="11"/>
      <c r="AN689" s="11" t="s">
        <v>3204</v>
      </c>
      <c r="AO689" s="11" t="s">
        <v>3347</v>
      </c>
      <c r="AP689" s="11"/>
      <c r="AQ689" s="12">
        <v>46218</v>
      </c>
      <c r="AR689" s="11" t="s">
        <v>3416</v>
      </c>
      <c r="AS689" s="11" t="s">
        <v>3685</v>
      </c>
      <c r="AT689" s="11" t="s">
        <v>3933</v>
      </c>
      <c r="AU689" s="11" t="s">
        <v>3934</v>
      </c>
      <c r="AV689" s="11" t="s">
        <v>3939</v>
      </c>
      <c r="AW689" s="11" t="s">
        <v>2498</v>
      </c>
      <c r="AX689" s="11" t="s">
        <v>2587</v>
      </c>
      <c r="AY689" s="11" t="s">
        <v>3948</v>
      </c>
      <c r="AZ689" s="11"/>
      <c r="BA689" s="11"/>
      <c r="BB689" s="11"/>
      <c r="BC689" s="9">
        <v>27711</v>
      </c>
      <c r="BD689" s="11" t="s">
        <v>3939</v>
      </c>
      <c r="BE689" s="9">
        <v>88</v>
      </c>
      <c r="BF689" s="9">
        <v>1</v>
      </c>
      <c r="BG689" s="11" t="s">
        <v>3406</v>
      </c>
    </row>
    <row r="690" spans="1:59">
      <c r="A690" s="9">
        <v>135764</v>
      </c>
      <c r="B690" s="11" t="s">
        <v>4103</v>
      </c>
      <c r="C690" s="11" t="s">
        <v>4355</v>
      </c>
      <c r="D690" s="11" t="s">
        <v>804</v>
      </c>
      <c r="E690" s="15">
        <v>20000</v>
      </c>
      <c r="F690" s="11" t="s">
        <v>4235</v>
      </c>
      <c r="G690" s="9">
        <v>158</v>
      </c>
      <c r="H690" s="15">
        <f t="shared" si="21"/>
        <v>3.4347826086956523E-2</v>
      </c>
      <c r="I690" s="15">
        <f t="shared" si="22"/>
        <v>686.95652173913049</v>
      </c>
      <c r="J690" s="15">
        <v>686.95652173913049</v>
      </c>
      <c r="K690" s="15"/>
      <c r="L690" s="9"/>
      <c r="M690" s="9">
        <v>0</v>
      </c>
      <c r="N690" s="11" t="s">
        <v>3396</v>
      </c>
      <c r="O690" s="12">
        <v>46218</v>
      </c>
      <c r="P690" s="11" t="s">
        <v>3413</v>
      </c>
      <c r="Q690" s="11" t="s">
        <v>3952</v>
      </c>
      <c r="R690" s="11" t="s">
        <v>3952</v>
      </c>
      <c r="S690" s="11" t="s">
        <v>4212</v>
      </c>
      <c r="T690" s="9">
        <v>138930</v>
      </c>
      <c r="U690" s="9"/>
      <c r="V690" s="9"/>
      <c r="W690" s="11" t="s">
        <v>2464</v>
      </c>
      <c r="X690" s="11" t="s">
        <v>3108</v>
      </c>
      <c r="Y690" s="11" t="s">
        <v>3958</v>
      </c>
      <c r="Z690" s="11" t="s">
        <v>1873</v>
      </c>
      <c r="AA690" s="9">
        <v>20</v>
      </c>
      <c r="AB690" s="9">
        <v>3</v>
      </c>
      <c r="AC690" s="11"/>
      <c r="AD690" s="11" t="s">
        <v>2433</v>
      </c>
      <c r="AE690" s="11" t="s">
        <v>2462</v>
      </c>
      <c r="AF690" s="11" t="s">
        <v>2498</v>
      </c>
      <c r="AG690" s="11" t="s">
        <v>2587</v>
      </c>
      <c r="AH690" s="11" t="s">
        <v>2607</v>
      </c>
      <c r="AI690" s="11"/>
      <c r="AJ690" s="9">
        <v>20000</v>
      </c>
      <c r="AK690" s="11" t="s">
        <v>2852</v>
      </c>
      <c r="AL690" s="11" t="s">
        <v>3107</v>
      </c>
      <c r="AM690" s="11"/>
      <c r="AN690" s="11" t="s">
        <v>3204</v>
      </c>
      <c r="AO690" s="11" t="s">
        <v>3347</v>
      </c>
      <c r="AP690" s="11"/>
      <c r="AQ690" s="12">
        <v>46218</v>
      </c>
      <c r="AR690" s="11" t="s">
        <v>3416</v>
      </c>
      <c r="AS690" s="11" t="s">
        <v>3685</v>
      </c>
      <c r="AT690" s="11" t="s">
        <v>3933</v>
      </c>
      <c r="AU690" s="11" t="s">
        <v>3934</v>
      </c>
      <c r="AV690" s="11" t="s">
        <v>3939</v>
      </c>
      <c r="AW690" s="11" t="s">
        <v>2498</v>
      </c>
      <c r="AX690" s="11" t="s">
        <v>2587</v>
      </c>
      <c r="AY690" s="11" t="s">
        <v>3948</v>
      </c>
      <c r="AZ690" s="11"/>
      <c r="BA690" s="11"/>
      <c r="BB690" s="11"/>
      <c r="BC690" s="9">
        <v>27710</v>
      </c>
      <c r="BD690" s="11" t="s">
        <v>3939</v>
      </c>
      <c r="BE690" s="9">
        <v>88</v>
      </c>
      <c r="BF690" s="9">
        <v>3</v>
      </c>
      <c r="BG690" s="11" t="s">
        <v>3406</v>
      </c>
    </row>
    <row r="691" spans="1:59">
      <c r="A691" s="9">
        <v>135764</v>
      </c>
      <c r="B691" s="11" t="s">
        <v>4103</v>
      </c>
      <c r="C691" s="11" t="s">
        <v>4354</v>
      </c>
      <c r="D691" s="11" t="s">
        <v>803</v>
      </c>
      <c r="E691" s="15">
        <v>10000</v>
      </c>
      <c r="F691" s="11" t="s">
        <v>4235</v>
      </c>
      <c r="G691" s="9">
        <v>470</v>
      </c>
      <c r="H691" s="15">
        <f t="shared" si="21"/>
        <v>0.10217391304347827</v>
      </c>
      <c r="I691" s="15">
        <f t="shared" si="22"/>
        <v>1021.7391304347826</v>
      </c>
      <c r="J691" s="15">
        <v>1021.7391304347826</v>
      </c>
      <c r="K691" s="15"/>
      <c r="L691" s="9"/>
      <c r="M691" s="9">
        <v>0</v>
      </c>
      <c r="N691" s="11" t="s">
        <v>3396</v>
      </c>
      <c r="O691" s="12">
        <v>46218</v>
      </c>
      <c r="P691" s="11" t="s">
        <v>3413</v>
      </c>
      <c r="Q691" s="11" t="s">
        <v>3952</v>
      </c>
      <c r="R691" s="11" t="s">
        <v>3952</v>
      </c>
      <c r="S691" s="11" t="s">
        <v>4212</v>
      </c>
      <c r="T691" s="9">
        <v>138930</v>
      </c>
      <c r="U691" s="9"/>
      <c r="V691" s="9"/>
      <c r="W691" s="11" t="s">
        <v>2464</v>
      </c>
      <c r="X691" s="11" t="s">
        <v>3108</v>
      </c>
      <c r="Y691" s="11" t="s">
        <v>3958</v>
      </c>
      <c r="Z691" s="11" t="s">
        <v>1872</v>
      </c>
      <c r="AA691" s="9">
        <v>20</v>
      </c>
      <c r="AB691" s="9">
        <v>2</v>
      </c>
      <c r="AC691" s="11"/>
      <c r="AD691" s="11" t="s">
        <v>2433</v>
      </c>
      <c r="AE691" s="11" t="s">
        <v>2462</v>
      </c>
      <c r="AF691" s="11" t="s">
        <v>2498</v>
      </c>
      <c r="AG691" s="11" t="s">
        <v>2587</v>
      </c>
      <c r="AH691" s="11" t="s">
        <v>2607</v>
      </c>
      <c r="AI691" s="11"/>
      <c r="AJ691" s="9">
        <v>10000</v>
      </c>
      <c r="AK691" s="11" t="s">
        <v>2851</v>
      </c>
      <c r="AL691" s="11" t="s">
        <v>3107</v>
      </c>
      <c r="AM691" s="11"/>
      <c r="AN691" s="11" t="s">
        <v>3204</v>
      </c>
      <c r="AO691" s="11" t="s">
        <v>3347</v>
      </c>
      <c r="AP691" s="11"/>
      <c r="AQ691" s="12">
        <v>46218</v>
      </c>
      <c r="AR691" s="11" t="s">
        <v>3416</v>
      </c>
      <c r="AS691" s="11" t="s">
        <v>3685</v>
      </c>
      <c r="AT691" s="11" t="s">
        <v>3933</v>
      </c>
      <c r="AU691" s="11" t="s">
        <v>3934</v>
      </c>
      <c r="AV691" s="11" t="s">
        <v>3939</v>
      </c>
      <c r="AW691" s="11" t="s">
        <v>2498</v>
      </c>
      <c r="AX691" s="11" t="s">
        <v>2587</v>
      </c>
      <c r="AY691" s="11" t="s">
        <v>3948</v>
      </c>
      <c r="AZ691" s="11"/>
      <c r="BA691" s="11"/>
      <c r="BB691" s="11"/>
      <c r="BC691" s="9">
        <v>27709</v>
      </c>
      <c r="BD691" s="11" t="s">
        <v>3939</v>
      </c>
      <c r="BE691" s="9">
        <v>88</v>
      </c>
      <c r="BF691" s="9">
        <v>2</v>
      </c>
      <c r="BG691" s="11" t="s">
        <v>3406</v>
      </c>
    </row>
    <row r="692" spans="1:59">
      <c r="A692" s="9">
        <v>135763</v>
      </c>
      <c r="B692" s="11" t="s">
        <v>4102</v>
      </c>
      <c r="C692" s="11" t="s">
        <v>4296</v>
      </c>
      <c r="D692" s="11" t="s">
        <v>800</v>
      </c>
      <c r="E692" s="15">
        <v>1</v>
      </c>
      <c r="F692" s="11" t="s">
        <v>4235</v>
      </c>
      <c r="G692" s="9">
        <v>318671.40999999997</v>
      </c>
      <c r="H692" s="15">
        <f t="shared" si="21"/>
        <v>69.276393478260857</v>
      </c>
      <c r="I692" s="15">
        <f t="shared" si="22"/>
        <v>69.276393478260857</v>
      </c>
      <c r="J692" s="15">
        <v>69.276393478260857</v>
      </c>
      <c r="K692" s="15"/>
      <c r="L692" s="9"/>
      <c r="M692" s="9">
        <v>0</v>
      </c>
      <c r="N692" s="11" t="s">
        <v>3396</v>
      </c>
      <c r="O692" s="12">
        <v>46218</v>
      </c>
      <c r="P692" s="11" t="s">
        <v>3413</v>
      </c>
      <c r="Q692" s="11" t="s">
        <v>3952</v>
      </c>
      <c r="R692" s="11" t="s">
        <v>3952</v>
      </c>
      <c r="S692" s="11" t="s">
        <v>4221</v>
      </c>
      <c r="T692" s="9">
        <v>138951</v>
      </c>
      <c r="U692" s="9"/>
      <c r="V692" s="9"/>
      <c r="W692" s="11" t="s">
        <v>2465</v>
      </c>
      <c r="X692" s="11" t="s">
        <v>3109</v>
      </c>
      <c r="Y692" s="11" t="s">
        <v>3959</v>
      </c>
      <c r="Z692" s="11" t="s">
        <v>1870</v>
      </c>
      <c r="AA692" s="9">
        <v>20</v>
      </c>
      <c r="AB692" s="9">
        <v>1</v>
      </c>
      <c r="AC692" s="11"/>
      <c r="AD692" s="11" t="s">
        <v>2412</v>
      </c>
      <c r="AE692" s="11" t="s">
        <v>2462</v>
      </c>
      <c r="AF692" s="11" t="s">
        <v>2540</v>
      </c>
      <c r="AG692" s="11" t="s">
        <v>2465</v>
      </c>
      <c r="AH692" s="11" t="s">
        <v>2607</v>
      </c>
      <c r="AI692" s="11"/>
      <c r="AJ692" s="9">
        <v>1</v>
      </c>
      <c r="AK692" s="11" t="s">
        <v>2849</v>
      </c>
      <c r="AL692" s="11" t="s">
        <v>3107</v>
      </c>
      <c r="AM692" s="11"/>
      <c r="AN692" s="11" t="s">
        <v>3203</v>
      </c>
      <c r="AO692" s="11" t="s">
        <v>3346</v>
      </c>
      <c r="AP692" s="11" t="s">
        <v>3400</v>
      </c>
      <c r="AQ692" s="12">
        <v>46218</v>
      </c>
      <c r="AR692" s="11" t="s">
        <v>3416</v>
      </c>
      <c r="AS692" s="11" t="s">
        <v>3684</v>
      </c>
      <c r="AT692" s="11" t="s">
        <v>3933</v>
      </c>
      <c r="AU692" s="11" t="s">
        <v>3933</v>
      </c>
      <c r="AV692" s="11" t="s">
        <v>3937</v>
      </c>
      <c r="AW692" s="11" t="s">
        <v>2540</v>
      </c>
      <c r="AX692" s="11" t="s">
        <v>2465</v>
      </c>
      <c r="AY692" s="11" t="s">
        <v>3948</v>
      </c>
      <c r="AZ692" s="11"/>
      <c r="BA692" s="11"/>
      <c r="BB692" s="11"/>
      <c r="BC692" s="9">
        <v>1185</v>
      </c>
      <c r="BD692" s="11" t="s">
        <v>3937</v>
      </c>
      <c r="BE692" s="9">
        <v>126</v>
      </c>
      <c r="BF692" s="9">
        <v>1</v>
      </c>
      <c r="BG692" s="11" t="s">
        <v>3420</v>
      </c>
    </row>
    <row r="693" spans="1:59">
      <c r="A693" s="9">
        <v>135763</v>
      </c>
      <c r="B693" s="11" t="s">
        <v>4102</v>
      </c>
      <c r="C693" s="11" t="s">
        <v>4296</v>
      </c>
      <c r="D693" s="11" t="s">
        <v>801</v>
      </c>
      <c r="E693" s="15">
        <v>1</v>
      </c>
      <c r="F693" s="11" t="s">
        <v>4235</v>
      </c>
      <c r="G693" s="9">
        <v>318671.40999999997</v>
      </c>
      <c r="H693" s="15">
        <f t="shared" si="21"/>
        <v>69.276393478260857</v>
      </c>
      <c r="I693" s="15">
        <f t="shared" si="22"/>
        <v>69.276393478260857</v>
      </c>
      <c r="J693" s="15">
        <v>69.276393478260857</v>
      </c>
      <c r="K693" s="15"/>
      <c r="L693" s="9"/>
      <c r="M693" s="9">
        <v>0</v>
      </c>
      <c r="N693" s="11" t="s">
        <v>3396</v>
      </c>
      <c r="O693" s="12">
        <v>46218</v>
      </c>
      <c r="P693" s="11" t="s">
        <v>3413</v>
      </c>
      <c r="Q693" s="11" t="s">
        <v>3952</v>
      </c>
      <c r="R693" s="11" t="s">
        <v>3952</v>
      </c>
      <c r="S693" s="11" t="s">
        <v>4221</v>
      </c>
      <c r="T693" s="9">
        <v>138951</v>
      </c>
      <c r="U693" s="9"/>
      <c r="V693" s="9"/>
      <c r="W693" s="11" t="s">
        <v>2465</v>
      </c>
      <c r="X693" s="11" t="s">
        <v>3109</v>
      </c>
      <c r="Y693" s="11" t="s">
        <v>3959</v>
      </c>
      <c r="Z693" s="11" t="s">
        <v>1870</v>
      </c>
      <c r="AA693" s="9">
        <v>20</v>
      </c>
      <c r="AB693" s="9">
        <v>2</v>
      </c>
      <c r="AC693" s="11"/>
      <c r="AD693" s="11" t="s">
        <v>2412</v>
      </c>
      <c r="AE693" s="11" t="s">
        <v>2462</v>
      </c>
      <c r="AF693" s="11" t="s">
        <v>2540</v>
      </c>
      <c r="AG693" s="11" t="s">
        <v>2465</v>
      </c>
      <c r="AH693" s="11" t="s">
        <v>2607</v>
      </c>
      <c r="AI693" s="11"/>
      <c r="AJ693" s="9">
        <v>1</v>
      </c>
      <c r="AK693" s="11" t="s">
        <v>2849</v>
      </c>
      <c r="AL693" s="11" t="s">
        <v>3107</v>
      </c>
      <c r="AM693" s="11"/>
      <c r="AN693" s="11" t="s">
        <v>3203</v>
      </c>
      <c r="AO693" s="11" t="s">
        <v>3346</v>
      </c>
      <c r="AP693" s="11" t="s">
        <v>3400</v>
      </c>
      <c r="AQ693" s="12">
        <v>46218</v>
      </c>
      <c r="AR693" s="11" t="s">
        <v>3416</v>
      </c>
      <c r="AS693" s="11" t="s">
        <v>3684</v>
      </c>
      <c r="AT693" s="11" t="s">
        <v>3933</v>
      </c>
      <c r="AU693" s="11" t="s">
        <v>3933</v>
      </c>
      <c r="AV693" s="11" t="s">
        <v>3937</v>
      </c>
      <c r="AW693" s="11" t="s">
        <v>2540</v>
      </c>
      <c r="AX693" s="11" t="s">
        <v>2465</v>
      </c>
      <c r="AY693" s="11" t="s">
        <v>3948</v>
      </c>
      <c r="AZ693" s="11"/>
      <c r="BA693" s="11"/>
      <c r="BB693" s="11"/>
      <c r="BC693" s="9">
        <v>1185</v>
      </c>
      <c r="BD693" s="11" t="s">
        <v>3937</v>
      </c>
      <c r="BE693" s="9">
        <v>126</v>
      </c>
      <c r="BF693" s="9">
        <v>2</v>
      </c>
      <c r="BG693" s="11" t="s">
        <v>3420</v>
      </c>
    </row>
    <row r="694" spans="1:59">
      <c r="A694" s="9">
        <v>135762</v>
      </c>
      <c r="B694" s="11" t="s">
        <v>4101</v>
      </c>
      <c r="C694" s="11" t="s">
        <v>4266</v>
      </c>
      <c r="D694" s="11" t="s">
        <v>799</v>
      </c>
      <c r="E694" s="15">
        <v>9</v>
      </c>
      <c r="F694" s="11" t="s">
        <v>4235</v>
      </c>
      <c r="G694" s="9">
        <v>510000</v>
      </c>
      <c r="H694" s="15">
        <f t="shared" si="21"/>
        <v>110.8695652173913</v>
      </c>
      <c r="I694" s="15">
        <f t="shared" si="22"/>
        <v>997.82608695652164</v>
      </c>
      <c r="J694" s="15">
        <v>997.82608695652164</v>
      </c>
      <c r="K694" s="15"/>
      <c r="L694" s="9"/>
      <c r="M694" s="9">
        <v>0</v>
      </c>
      <c r="N694" s="11" t="s">
        <v>3396</v>
      </c>
      <c r="O694" s="12">
        <v>46218</v>
      </c>
      <c r="P694" s="11" t="s">
        <v>3413</v>
      </c>
      <c r="Q694" s="11" t="s">
        <v>3952</v>
      </c>
      <c r="R694" s="11" t="s">
        <v>3952</v>
      </c>
      <c r="S694" s="11" t="s">
        <v>4228</v>
      </c>
      <c r="T694" s="9">
        <v>138946</v>
      </c>
      <c r="U694" s="9"/>
      <c r="V694" s="9"/>
      <c r="W694" s="11" t="s">
        <v>2464</v>
      </c>
      <c r="X694" s="11" t="s">
        <v>3108</v>
      </c>
      <c r="Y694" s="11" t="s">
        <v>3958</v>
      </c>
      <c r="Z694" s="11" t="s">
        <v>1869</v>
      </c>
      <c r="AA694" s="9">
        <v>20</v>
      </c>
      <c r="AB694" s="9">
        <v>2</v>
      </c>
      <c r="AC694" s="11"/>
      <c r="AD694" s="11" t="s">
        <v>2408</v>
      </c>
      <c r="AE694" s="11" t="s">
        <v>2462</v>
      </c>
      <c r="AF694" s="11" t="s">
        <v>2515</v>
      </c>
      <c r="AG694" s="11" t="s">
        <v>2587</v>
      </c>
      <c r="AH694" s="11" t="s">
        <v>2607</v>
      </c>
      <c r="AI694" s="11"/>
      <c r="AJ694" s="9">
        <v>9</v>
      </c>
      <c r="AK694" s="11" t="s">
        <v>2848</v>
      </c>
      <c r="AL694" s="11" t="s">
        <v>3107</v>
      </c>
      <c r="AM694" s="11"/>
      <c r="AN694" s="11" t="s">
        <v>3202</v>
      </c>
      <c r="AO694" s="11" t="s">
        <v>3345</v>
      </c>
      <c r="AP694" s="11" t="s">
        <v>3400</v>
      </c>
      <c r="AQ694" s="12">
        <v>46218</v>
      </c>
      <c r="AR694" s="11" t="s">
        <v>3416</v>
      </c>
      <c r="AS694" s="11" t="s">
        <v>3683</v>
      </c>
      <c r="AT694" s="11" t="s">
        <v>3933</v>
      </c>
      <c r="AU694" s="11" t="s">
        <v>3933</v>
      </c>
      <c r="AV694" s="11" t="s">
        <v>3939</v>
      </c>
      <c r="AW694" s="11" t="s">
        <v>2515</v>
      </c>
      <c r="AX694" s="11" t="s">
        <v>2587</v>
      </c>
      <c r="AY694" s="11" t="s">
        <v>3948</v>
      </c>
      <c r="AZ694" s="11"/>
      <c r="BA694" s="11"/>
      <c r="BB694" s="11"/>
      <c r="BC694" s="9">
        <v>14417</v>
      </c>
      <c r="BD694" s="11" t="s">
        <v>3939</v>
      </c>
      <c r="BE694" s="9">
        <v>80</v>
      </c>
      <c r="BF694" s="9">
        <v>2</v>
      </c>
      <c r="BG694" s="11" t="s">
        <v>3406</v>
      </c>
    </row>
    <row r="695" spans="1:59">
      <c r="A695" s="9">
        <v>135762</v>
      </c>
      <c r="B695" s="11" t="s">
        <v>4101</v>
      </c>
      <c r="C695" s="11" t="s">
        <v>4266</v>
      </c>
      <c r="D695" s="11" t="s">
        <v>798</v>
      </c>
      <c r="E695" s="15">
        <v>13</v>
      </c>
      <c r="F695" s="11" t="s">
        <v>4235</v>
      </c>
      <c r="G695" s="9">
        <v>510000</v>
      </c>
      <c r="H695" s="15">
        <f t="shared" si="21"/>
        <v>110.8695652173913</v>
      </c>
      <c r="I695" s="15">
        <f t="shared" si="22"/>
        <v>1441.3043478260868</v>
      </c>
      <c r="J695" s="15">
        <v>1441.3043478260868</v>
      </c>
      <c r="K695" s="15"/>
      <c r="L695" s="9"/>
      <c r="M695" s="9">
        <v>0</v>
      </c>
      <c r="N695" s="11" t="s">
        <v>3396</v>
      </c>
      <c r="O695" s="12">
        <v>46218</v>
      </c>
      <c r="P695" s="11" t="s">
        <v>3413</v>
      </c>
      <c r="Q695" s="11" t="s">
        <v>3952</v>
      </c>
      <c r="R695" s="11" t="s">
        <v>3952</v>
      </c>
      <c r="S695" s="11" t="s">
        <v>4228</v>
      </c>
      <c r="T695" s="9">
        <v>138946</v>
      </c>
      <c r="U695" s="9"/>
      <c r="V695" s="9"/>
      <c r="W695" s="11" t="s">
        <v>2464</v>
      </c>
      <c r="X695" s="11" t="s">
        <v>3108</v>
      </c>
      <c r="Y695" s="11" t="s">
        <v>3958</v>
      </c>
      <c r="Z695" s="11" t="s">
        <v>1868</v>
      </c>
      <c r="AA695" s="9">
        <v>20</v>
      </c>
      <c r="AB695" s="9">
        <v>1</v>
      </c>
      <c r="AC695" s="11"/>
      <c r="AD695" s="11" t="s">
        <v>2408</v>
      </c>
      <c r="AE695" s="11" t="s">
        <v>2462</v>
      </c>
      <c r="AF695" s="11" t="s">
        <v>2515</v>
      </c>
      <c r="AG695" s="11" t="s">
        <v>2587</v>
      </c>
      <c r="AH695" s="11" t="s">
        <v>2607</v>
      </c>
      <c r="AI695" s="11"/>
      <c r="AJ695" s="9">
        <v>13</v>
      </c>
      <c r="AK695" s="11" t="s">
        <v>2847</v>
      </c>
      <c r="AL695" s="11" t="s">
        <v>3107</v>
      </c>
      <c r="AM695" s="11"/>
      <c r="AN695" s="11" t="s">
        <v>3202</v>
      </c>
      <c r="AO695" s="11" t="s">
        <v>3345</v>
      </c>
      <c r="AP695" s="11" t="s">
        <v>3400</v>
      </c>
      <c r="AQ695" s="12">
        <v>46218</v>
      </c>
      <c r="AR695" s="11" t="s">
        <v>3416</v>
      </c>
      <c r="AS695" s="11" t="s">
        <v>3683</v>
      </c>
      <c r="AT695" s="11" t="s">
        <v>3933</v>
      </c>
      <c r="AU695" s="11" t="s">
        <v>3933</v>
      </c>
      <c r="AV695" s="11" t="s">
        <v>3939</v>
      </c>
      <c r="AW695" s="11" t="s">
        <v>2515</v>
      </c>
      <c r="AX695" s="11" t="s">
        <v>2587</v>
      </c>
      <c r="AY695" s="11" t="s">
        <v>3948</v>
      </c>
      <c r="AZ695" s="11"/>
      <c r="BA695" s="11"/>
      <c r="BB695" s="11"/>
      <c r="BC695" s="9">
        <v>14417</v>
      </c>
      <c r="BD695" s="11" t="s">
        <v>3939</v>
      </c>
      <c r="BE695" s="9">
        <v>80</v>
      </c>
      <c r="BF695" s="9">
        <v>1</v>
      </c>
      <c r="BG695" s="11" t="s">
        <v>3406</v>
      </c>
    </row>
    <row r="696" spans="1:59">
      <c r="A696" s="9">
        <v>135761</v>
      </c>
      <c r="B696" s="11" t="s">
        <v>4100</v>
      </c>
      <c r="C696" s="11" t="s">
        <v>4270</v>
      </c>
      <c r="D696" s="11" t="s">
        <v>797</v>
      </c>
      <c r="E696" s="15">
        <v>48</v>
      </c>
      <c r="F696" s="11" t="s">
        <v>4235</v>
      </c>
      <c r="G696" s="9">
        <v>74880</v>
      </c>
      <c r="H696" s="15">
        <f t="shared" si="21"/>
        <v>16.278260869565216</v>
      </c>
      <c r="I696" s="15">
        <f t="shared" si="22"/>
        <v>781.35652173913036</v>
      </c>
      <c r="J696" s="15">
        <v>781.35652173913036</v>
      </c>
      <c r="K696" s="15"/>
      <c r="L696" s="9"/>
      <c r="M696" s="9">
        <v>0</v>
      </c>
      <c r="N696" s="11" t="s">
        <v>3396</v>
      </c>
      <c r="O696" s="12">
        <v>46218</v>
      </c>
      <c r="P696" s="11" t="s">
        <v>3413</v>
      </c>
      <c r="Q696" s="11" t="s">
        <v>3952</v>
      </c>
      <c r="R696" s="11" t="s">
        <v>3952</v>
      </c>
      <c r="S696" s="11" t="s">
        <v>4212</v>
      </c>
      <c r="T696" s="9">
        <v>138955</v>
      </c>
      <c r="U696" s="9"/>
      <c r="V696" s="9"/>
      <c r="W696" s="11" t="s">
        <v>2464</v>
      </c>
      <c r="X696" s="11" t="s">
        <v>3108</v>
      </c>
      <c r="Y696" s="11" t="s">
        <v>3958</v>
      </c>
      <c r="Z696" s="11" t="s">
        <v>1867</v>
      </c>
      <c r="AA696" s="9">
        <v>0</v>
      </c>
      <c r="AB696" s="9">
        <v>2</v>
      </c>
      <c r="AC696" s="11"/>
      <c r="AD696" s="11" t="s">
        <v>2421</v>
      </c>
      <c r="AE696" s="11" t="s">
        <v>2462</v>
      </c>
      <c r="AF696" s="11" t="s">
        <v>2493</v>
      </c>
      <c r="AG696" s="11" t="s">
        <v>2594</v>
      </c>
      <c r="AH696" s="11" t="s">
        <v>2607</v>
      </c>
      <c r="AI696" s="11"/>
      <c r="AJ696" s="9">
        <v>48</v>
      </c>
      <c r="AK696" s="11" t="s">
        <v>1867</v>
      </c>
      <c r="AL696" s="11" t="s">
        <v>3107</v>
      </c>
      <c r="AM696" s="11"/>
      <c r="AN696" s="11" t="s">
        <v>3201</v>
      </c>
      <c r="AO696" s="11" t="s">
        <v>3201</v>
      </c>
      <c r="AP696" s="11"/>
      <c r="AQ696" s="12">
        <v>46218</v>
      </c>
      <c r="AR696" s="11" t="s">
        <v>3416</v>
      </c>
      <c r="AS696" s="11" t="s">
        <v>3682</v>
      </c>
      <c r="AT696" s="11" t="s">
        <v>3933</v>
      </c>
      <c r="AU696" s="11" t="s">
        <v>3933</v>
      </c>
      <c r="AV696" s="11" t="s">
        <v>3939</v>
      </c>
      <c r="AW696" s="11" t="s">
        <v>2493</v>
      </c>
      <c r="AX696" s="11" t="s">
        <v>2594</v>
      </c>
      <c r="AY696" s="11" t="s">
        <v>3948</v>
      </c>
      <c r="AZ696" s="11"/>
      <c r="BA696" s="11"/>
      <c r="BB696" s="11"/>
      <c r="BC696" s="9">
        <v>1265</v>
      </c>
      <c r="BD696" s="11" t="s">
        <v>3939</v>
      </c>
      <c r="BE696" s="9">
        <v>6201</v>
      </c>
      <c r="BF696" s="9">
        <v>2</v>
      </c>
      <c r="BG696" s="11" t="s">
        <v>3405</v>
      </c>
    </row>
    <row r="697" spans="1:59">
      <c r="A697" s="9">
        <v>135761</v>
      </c>
      <c r="B697" s="11" t="s">
        <v>4100</v>
      </c>
      <c r="C697" s="11" t="s">
        <v>4270</v>
      </c>
      <c r="D697" s="11" t="s">
        <v>796</v>
      </c>
      <c r="E697" s="15">
        <v>48</v>
      </c>
      <c r="F697" s="11" t="s">
        <v>4235</v>
      </c>
      <c r="G697" s="9">
        <v>105600</v>
      </c>
      <c r="H697" s="15">
        <f t="shared" si="21"/>
        <v>22.956521739130434</v>
      </c>
      <c r="I697" s="15">
        <f t="shared" si="22"/>
        <v>1101.9130434782608</v>
      </c>
      <c r="J697" s="15">
        <v>1101.9130434782608</v>
      </c>
      <c r="K697" s="15"/>
      <c r="L697" s="9"/>
      <c r="M697" s="9">
        <v>0</v>
      </c>
      <c r="N697" s="11" t="s">
        <v>3396</v>
      </c>
      <c r="O697" s="12">
        <v>46218</v>
      </c>
      <c r="P697" s="11" t="s">
        <v>3413</v>
      </c>
      <c r="Q697" s="11" t="s">
        <v>3952</v>
      </c>
      <c r="R697" s="11" t="s">
        <v>3952</v>
      </c>
      <c r="S697" s="11" t="s">
        <v>4212</v>
      </c>
      <c r="T697" s="9">
        <v>138955</v>
      </c>
      <c r="U697" s="9"/>
      <c r="V697" s="9"/>
      <c r="W697" s="11" t="s">
        <v>2464</v>
      </c>
      <c r="X697" s="11" t="s">
        <v>3108</v>
      </c>
      <c r="Y697" s="11" t="s">
        <v>3958</v>
      </c>
      <c r="Z697" s="11" t="s">
        <v>1866</v>
      </c>
      <c r="AA697" s="9">
        <v>0</v>
      </c>
      <c r="AB697" s="9">
        <v>1</v>
      </c>
      <c r="AC697" s="11"/>
      <c r="AD697" s="11" t="s">
        <v>2421</v>
      </c>
      <c r="AE697" s="11" t="s">
        <v>2462</v>
      </c>
      <c r="AF697" s="11" t="s">
        <v>2493</v>
      </c>
      <c r="AG697" s="11" t="s">
        <v>2594</v>
      </c>
      <c r="AH697" s="11" t="s">
        <v>2607</v>
      </c>
      <c r="AI697" s="11"/>
      <c r="AJ697" s="9">
        <v>48</v>
      </c>
      <c r="AK697" s="11" t="s">
        <v>1866</v>
      </c>
      <c r="AL697" s="11" t="s">
        <v>3107</v>
      </c>
      <c r="AM697" s="11"/>
      <c r="AN697" s="11" t="s">
        <v>3201</v>
      </c>
      <c r="AO697" s="11" t="s">
        <v>3201</v>
      </c>
      <c r="AP697" s="11"/>
      <c r="AQ697" s="12">
        <v>46218</v>
      </c>
      <c r="AR697" s="11" t="s">
        <v>3416</v>
      </c>
      <c r="AS697" s="11" t="s">
        <v>3682</v>
      </c>
      <c r="AT697" s="11" t="s">
        <v>3933</v>
      </c>
      <c r="AU697" s="11" t="s">
        <v>3933</v>
      </c>
      <c r="AV697" s="11" t="s">
        <v>3939</v>
      </c>
      <c r="AW697" s="11" t="s">
        <v>2493</v>
      </c>
      <c r="AX697" s="11" t="s">
        <v>2594</v>
      </c>
      <c r="AY697" s="11" t="s">
        <v>3948</v>
      </c>
      <c r="AZ697" s="11"/>
      <c r="BA697" s="11"/>
      <c r="BB697" s="11"/>
      <c r="BC697" s="9">
        <v>1265</v>
      </c>
      <c r="BD697" s="11" t="s">
        <v>3939</v>
      </c>
      <c r="BE697" s="9">
        <v>6201</v>
      </c>
      <c r="BF697" s="9">
        <v>1</v>
      </c>
      <c r="BG697" s="11" t="s">
        <v>3405</v>
      </c>
    </row>
    <row r="698" spans="1:59">
      <c r="A698" s="9">
        <v>135760</v>
      </c>
      <c r="B698" s="11" t="s">
        <v>4099</v>
      </c>
      <c r="C698" s="11" t="s">
        <v>4244</v>
      </c>
      <c r="D698" s="11" t="s">
        <v>795</v>
      </c>
      <c r="E698" s="15">
        <v>1</v>
      </c>
      <c r="F698" s="11" t="s">
        <v>4235</v>
      </c>
      <c r="G698" s="9">
        <v>1400000</v>
      </c>
      <c r="H698" s="15">
        <f t="shared" si="21"/>
        <v>304.3478260869565</v>
      </c>
      <c r="I698" s="15">
        <f t="shared" si="22"/>
        <v>304.3478260869565</v>
      </c>
      <c r="J698" s="15">
        <v>304.3478260869565</v>
      </c>
      <c r="K698" s="15"/>
      <c r="L698" s="9"/>
      <c r="M698" s="9">
        <v>0</v>
      </c>
      <c r="N698" s="11" t="s">
        <v>3396</v>
      </c>
      <c r="O698" s="12">
        <v>46218</v>
      </c>
      <c r="P698" s="11" t="s">
        <v>3413</v>
      </c>
      <c r="Q698" s="11" t="s">
        <v>3952</v>
      </c>
      <c r="R698" s="11" t="s">
        <v>3952</v>
      </c>
      <c r="S698" s="11" t="s">
        <v>4212</v>
      </c>
      <c r="T698" s="9">
        <v>138963</v>
      </c>
      <c r="U698" s="9"/>
      <c r="V698" s="9"/>
      <c r="W698" s="11" t="s">
        <v>2464</v>
      </c>
      <c r="X698" s="11" t="s">
        <v>3108</v>
      </c>
      <c r="Y698" s="11" t="s">
        <v>3958</v>
      </c>
      <c r="Z698" s="11" t="s">
        <v>1865</v>
      </c>
      <c r="AA698" s="9">
        <v>0</v>
      </c>
      <c r="AB698" s="9">
        <v>1</v>
      </c>
      <c r="AC698" s="11"/>
      <c r="AD698" s="11" t="s">
        <v>2405</v>
      </c>
      <c r="AE698" s="11" t="s">
        <v>2462</v>
      </c>
      <c r="AF698" s="11" t="s">
        <v>2512</v>
      </c>
      <c r="AG698" s="11" t="s">
        <v>2587</v>
      </c>
      <c r="AH698" s="11" t="s">
        <v>2607</v>
      </c>
      <c r="AI698" s="11"/>
      <c r="AJ698" s="9">
        <v>1</v>
      </c>
      <c r="AK698" s="11" t="s">
        <v>1865</v>
      </c>
      <c r="AL698" s="11" t="s">
        <v>3107</v>
      </c>
      <c r="AM698" s="11"/>
      <c r="AN698" s="11" t="s">
        <v>1865</v>
      </c>
      <c r="AO698" s="11" t="s">
        <v>1865</v>
      </c>
      <c r="AP698" s="11" t="s">
        <v>3400</v>
      </c>
      <c r="AQ698" s="12">
        <v>46218</v>
      </c>
      <c r="AR698" s="11" t="s">
        <v>3416</v>
      </c>
      <c r="AS698" s="11" t="s">
        <v>3681</v>
      </c>
      <c r="AT698" s="11" t="s">
        <v>3933</v>
      </c>
      <c r="AU698" s="11" t="s">
        <v>3933</v>
      </c>
      <c r="AV698" s="11" t="s">
        <v>3939</v>
      </c>
      <c r="AW698" s="11" t="s">
        <v>2512</v>
      </c>
      <c r="AX698" s="11" t="s">
        <v>2587</v>
      </c>
      <c r="AY698" s="11" t="s">
        <v>3948</v>
      </c>
      <c r="AZ698" s="11"/>
      <c r="BA698" s="11"/>
      <c r="BB698" s="11"/>
      <c r="BC698" s="9">
        <v>14862</v>
      </c>
      <c r="BD698" s="11" t="s">
        <v>3939</v>
      </c>
      <c r="BE698" s="9">
        <v>5332</v>
      </c>
      <c r="BF698" s="9">
        <v>1</v>
      </c>
      <c r="BG698" s="11" t="s">
        <v>3405</v>
      </c>
    </row>
    <row r="699" spans="1:59">
      <c r="A699" s="9">
        <v>135759</v>
      </c>
      <c r="B699" s="11" t="s">
        <v>4098</v>
      </c>
      <c r="C699" s="11" t="s">
        <v>4244</v>
      </c>
      <c r="D699" s="11" t="s">
        <v>794</v>
      </c>
      <c r="E699" s="15">
        <v>1</v>
      </c>
      <c r="F699" s="11" t="s">
        <v>4235</v>
      </c>
      <c r="G699" s="9">
        <v>1700000</v>
      </c>
      <c r="H699" s="15">
        <f t="shared" si="21"/>
        <v>369.56521739130437</v>
      </c>
      <c r="I699" s="15">
        <f t="shared" si="22"/>
        <v>369.56521739130437</v>
      </c>
      <c r="J699" s="15">
        <v>369.56521739130437</v>
      </c>
      <c r="K699" s="15"/>
      <c r="L699" s="9"/>
      <c r="M699" s="9">
        <v>0</v>
      </c>
      <c r="N699" s="11" t="s">
        <v>3396</v>
      </c>
      <c r="O699" s="12">
        <v>46218</v>
      </c>
      <c r="P699" s="11" t="s">
        <v>3415</v>
      </c>
      <c r="Q699" s="11" t="s">
        <v>3952</v>
      </c>
      <c r="R699" s="11" t="s">
        <v>3952</v>
      </c>
      <c r="S699" s="11" t="s">
        <v>4212</v>
      </c>
      <c r="T699" s="9">
        <v>138966</v>
      </c>
      <c r="U699" s="9"/>
      <c r="V699" s="9"/>
      <c r="W699" s="11" t="s">
        <v>2464</v>
      </c>
      <c r="X699" s="11" t="s">
        <v>3108</v>
      </c>
      <c r="Y699" s="11" t="s">
        <v>3958</v>
      </c>
      <c r="Z699" s="11" t="s">
        <v>1864</v>
      </c>
      <c r="AA699" s="9">
        <v>0</v>
      </c>
      <c r="AB699" s="9">
        <v>1</v>
      </c>
      <c r="AC699" s="11"/>
      <c r="AD699" s="11" t="s">
        <v>2405</v>
      </c>
      <c r="AE699" s="11" t="s">
        <v>2462</v>
      </c>
      <c r="AF699" s="11" t="s">
        <v>2512</v>
      </c>
      <c r="AG699" s="11" t="s">
        <v>2587</v>
      </c>
      <c r="AH699" s="11" t="s">
        <v>2607</v>
      </c>
      <c r="AI699" s="11"/>
      <c r="AJ699" s="9">
        <v>1</v>
      </c>
      <c r="AK699" s="11" t="s">
        <v>1864</v>
      </c>
      <c r="AL699" s="11" t="s">
        <v>3107</v>
      </c>
      <c r="AM699" s="11"/>
      <c r="AN699" s="11" t="s">
        <v>1864</v>
      </c>
      <c r="AO699" s="11" t="s">
        <v>1864</v>
      </c>
      <c r="AP699" s="11" t="s">
        <v>3400</v>
      </c>
      <c r="AQ699" s="12">
        <v>46218</v>
      </c>
      <c r="AR699" s="11" t="s">
        <v>3416</v>
      </c>
      <c r="AS699" s="11" t="s">
        <v>3680</v>
      </c>
      <c r="AT699" s="11" t="s">
        <v>3933</v>
      </c>
      <c r="AU699" s="11" t="s">
        <v>3933</v>
      </c>
      <c r="AV699" s="11" t="s">
        <v>3939</v>
      </c>
      <c r="AW699" s="11" t="s">
        <v>2512</v>
      </c>
      <c r="AX699" s="11" t="s">
        <v>2587</v>
      </c>
      <c r="AY699" s="11" t="s">
        <v>3948</v>
      </c>
      <c r="AZ699" s="11"/>
      <c r="BA699" s="11"/>
      <c r="BB699" s="11"/>
      <c r="BC699" s="9">
        <v>14862</v>
      </c>
      <c r="BD699" s="11" t="s">
        <v>3939</v>
      </c>
      <c r="BE699" s="9">
        <v>5876</v>
      </c>
      <c r="BF699" s="9">
        <v>1</v>
      </c>
      <c r="BG699" s="11" t="s">
        <v>3405</v>
      </c>
    </row>
    <row r="700" spans="1:59">
      <c r="A700" s="9">
        <v>135758</v>
      </c>
      <c r="B700" s="11" t="s">
        <v>4097</v>
      </c>
      <c r="C700" s="11" t="s">
        <v>4244</v>
      </c>
      <c r="D700" s="11" t="s">
        <v>793</v>
      </c>
      <c r="E700" s="15">
        <v>1</v>
      </c>
      <c r="F700" s="11" t="s">
        <v>4235</v>
      </c>
      <c r="G700" s="9">
        <v>2300000</v>
      </c>
      <c r="H700" s="15">
        <f t="shared" si="21"/>
        <v>500</v>
      </c>
      <c r="I700" s="15">
        <f t="shared" si="22"/>
        <v>500</v>
      </c>
      <c r="J700" s="15">
        <v>500</v>
      </c>
      <c r="K700" s="15"/>
      <c r="L700" s="9"/>
      <c r="M700" s="9">
        <v>0</v>
      </c>
      <c r="N700" s="11" t="s">
        <v>3396</v>
      </c>
      <c r="O700" s="12">
        <v>46218</v>
      </c>
      <c r="P700" s="11" t="s">
        <v>3413</v>
      </c>
      <c r="Q700" s="11" t="s">
        <v>3952</v>
      </c>
      <c r="R700" s="11" t="s">
        <v>3952</v>
      </c>
      <c r="S700" s="11" t="s">
        <v>4212</v>
      </c>
      <c r="T700" s="9">
        <v>138956</v>
      </c>
      <c r="U700" s="9"/>
      <c r="V700" s="9"/>
      <c r="W700" s="11" t="s">
        <v>2464</v>
      </c>
      <c r="X700" s="11" t="s">
        <v>3108</v>
      </c>
      <c r="Y700" s="11" t="s">
        <v>3958</v>
      </c>
      <c r="Z700" s="11" t="s">
        <v>1863</v>
      </c>
      <c r="AA700" s="9">
        <v>0</v>
      </c>
      <c r="AB700" s="9">
        <v>1</v>
      </c>
      <c r="AC700" s="11"/>
      <c r="AD700" s="11" t="s">
        <v>2405</v>
      </c>
      <c r="AE700" s="11" t="s">
        <v>2462</v>
      </c>
      <c r="AF700" s="11" t="s">
        <v>2512</v>
      </c>
      <c r="AG700" s="11" t="s">
        <v>2587</v>
      </c>
      <c r="AH700" s="11" t="s">
        <v>2607</v>
      </c>
      <c r="AI700" s="11"/>
      <c r="AJ700" s="9">
        <v>1</v>
      </c>
      <c r="AK700" s="11" t="s">
        <v>1863</v>
      </c>
      <c r="AL700" s="11" t="s">
        <v>3107</v>
      </c>
      <c r="AM700" s="11"/>
      <c r="AN700" s="11" t="s">
        <v>1863</v>
      </c>
      <c r="AO700" s="11" t="s">
        <v>1863</v>
      </c>
      <c r="AP700" s="11" t="s">
        <v>3400</v>
      </c>
      <c r="AQ700" s="12">
        <v>46218</v>
      </c>
      <c r="AR700" s="11" t="s">
        <v>3416</v>
      </c>
      <c r="AS700" s="11" t="s">
        <v>3679</v>
      </c>
      <c r="AT700" s="11" t="s">
        <v>3933</v>
      </c>
      <c r="AU700" s="11" t="s">
        <v>3933</v>
      </c>
      <c r="AV700" s="11" t="s">
        <v>3939</v>
      </c>
      <c r="AW700" s="11" t="s">
        <v>2512</v>
      </c>
      <c r="AX700" s="11" t="s">
        <v>2587</v>
      </c>
      <c r="AY700" s="11" t="s">
        <v>3948</v>
      </c>
      <c r="AZ700" s="11"/>
      <c r="BA700" s="11"/>
      <c r="BB700" s="11"/>
      <c r="BC700" s="9">
        <v>14862</v>
      </c>
      <c r="BD700" s="11" t="s">
        <v>3939</v>
      </c>
      <c r="BE700" s="9">
        <v>5269</v>
      </c>
      <c r="BF700" s="9">
        <v>1</v>
      </c>
      <c r="BG700" s="11" t="s">
        <v>3405</v>
      </c>
    </row>
    <row r="701" spans="1:59">
      <c r="A701" s="9">
        <v>135757</v>
      </c>
      <c r="B701" s="11" t="s">
        <v>4025</v>
      </c>
      <c r="C701" s="11" t="s">
        <v>4244</v>
      </c>
      <c r="D701" s="11" t="s">
        <v>792</v>
      </c>
      <c r="E701" s="15">
        <v>1</v>
      </c>
      <c r="F701" s="11" t="s">
        <v>4235</v>
      </c>
      <c r="G701" s="9">
        <v>655200</v>
      </c>
      <c r="H701" s="15">
        <f t="shared" si="21"/>
        <v>142.43478260869566</v>
      </c>
      <c r="I701" s="15">
        <f t="shared" si="22"/>
        <v>142.43478260869566</v>
      </c>
      <c r="J701" s="15">
        <v>142.43478260869566</v>
      </c>
      <c r="K701" s="15"/>
      <c r="L701" s="9"/>
      <c r="M701" s="9">
        <v>0</v>
      </c>
      <c r="N701" s="11" t="s">
        <v>3396</v>
      </c>
      <c r="O701" s="12">
        <v>46218</v>
      </c>
      <c r="P701" s="11" t="s">
        <v>3413</v>
      </c>
      <c r="Q701" s="11" t="s">
        <v>3952</v>
      </c>
      <c r="R701" s="11" t="s">
        <v>3952</v>
      </c>
      <c r="S701" s="11" t="s">
        <v>4221</v>
      </c>
      <c r="T701" s="9">
        <v>138954</v>
      </c>
      <c r="U701" s="9"/>
      <c r="V701" s="9"/>
      <c r="W701" s="11" t="s">
        <v>2465</v>
      </c>
      <c r="X701" s="11" t="s">
        <v>3109</v>
      </c>
      <c r="Y701" s="11" t="s">
        <v>3959</v>
      </c>
      <c r="Z701" s="11" t="s">
        <v>1862</v>
      </c>
      <c r="AA701" s="9">
        <v>20</v>
      </c>
      <c r="AB701" s="9">
        <v>1</v>
      </c>
      <c r="AC701" s="11"/>
      <c r="AD701" s="11" t="s">
        <v>2405</v>
      </c>
      <c r="AE701" s="11" t="s">
        <v>2462</v>
      </c>
      <c r="AF701" s="11" t="s">
        <v>2530</v>
      </c>
      <c r="AG701" s="11" t="s">
        <v>2593</v>
      </c>
      <c r="AH701" s="11" t="s">
        <v>2607</v>
      </c>
      <c r="AI701" s="11"/>
      <c r="AJ701" s="9">
        <v>1</v>
      </c>
      <c r="AK701" s="11" t="s">
        <v>2846</v>
      </c>
      <c r="AL701" s="11" t="s">
        <v>3107</v>
      </c>
      <c r="AM701" s="11"/>
      <c r="AN701" s="11" t="s">
        <v>2846</v>
      </c>
      <c r="AO701" s="11" t="s">
        <v>1862</v>
      </c>
      <c r="AP701" s="11"/>
      <c r="AQ701" s="12">
        <v>46218</v>
      </c>
      <c r="AR701" s="11" t="s">
        <v>3416</v>
      </c>
      <c r="AS701" s="11" t="s">
        <v>3678</v>
      </c>
      <c r="AT701" s="11" t="s">
        <v>3933</v>
      </c>
      <c r="AU701" s="11" t="s">
        <v>3933</v>
      </c>
      <c r="AV701" s="11" t="s">
        <v>3937</v>
      </c>
      <c r="AW701" s="11" t="s">
        <v>2530</v>
      </c>
      <c r="AX701" s="11" t="s">
        <v>2593</v>
      </c>
      <c r="AY701" s="11" t="s">
        <v>3948</v>
      </c>
      <c r="AZ701" s="11"/>
      <c r="BA701" s="11"/>
      <c r="BB701" s="11"/>
      <c r="BC701" s="9">
        <v>14862</v>
      </c>
      <c r="BD701" s="11" t="s">
        <v>3937</v>
      </c>
      <c r="BE701" s="9">
        <v>3098</v>
      </c>
      <c r="BF701" s="9">
        <v>1</v>
      </c>
      <c r="BG701" s="11" t="s">
        <v>3415</v>
      </c>
    </row>
    <row r="702" spans="1:59">
      <c r="A702" s="9">
        <v>135756</v>
      </c>
      <c r="B702" s="11" t="s">
        <v>4096</v>
      </c>
      <c r="C702" s="11" t="s">
        <v>4244</v>
      </c>
      <c r="D702" s="11" t="s">
        <v>791</v>
      </c>
      <c r="E702" s="15">
        <v>1</v>
      </c>
      <c r="F702" s="11" t="s">
        <v>4235</v>
      </c>
      <c r="G702" s="9">
        <v>18750000</v>
      </c>
      <c r="H702" s="15">
        <f t="shared" si="21"/>
        <v>4076.086956521739</v>
      </c>
      <c r="I702" s="15">
        <f t="shared" si="22"/>
        <v>4076.086956521739</v>
      </c>
      <c r="J702" s="15">
        <v>4076.086956521739</v>
      </c>
      <c r="K702" s="15"/>
      <c r="L702" s="9"/>
      <c r="M702" s="9">
        <v>0</v>
      </c>
      <c r="N702" s="11" t="s">
        <v>3396</v>
      </c>
      <c r="O702" s="12">
        <v>46218</v>
      </c>
      <c r="P702" s="11" t="s">
        <v>3413</v>
      </c>
      <c r="Q702" s="11" t="s">
        <v>3952</v>
      </c>
      <c r="R702" s="11" t="s">
        <v>3952</v>
      </c>
      <c r="S702" s="11" t="s">
        <v>4228</v>
      </c>
      <c r="T702" s="9">
        <v>138870</v>
      </c>
      <c r="U702" s="9"/>
      <c r="V702" s="9"/>
      <c r="W702" s="11" t="s">
        <v>2464</v>
      </c>
      <c r="X702" s="11" t="s">
        <v>3108</v>
      </c>
      <c r="Y702" s="11" t="s">
        <v>3958</v>
      </c>
      <c r="Z702" s="11" t="s">
        <v>1861</v>
      </c>
      <c r="AA702" s="9">
        <v>0</v>
      </c>
      <c r="AB702" s="9">
        <v>1</v>
      </c>
      <c r="AC702" s="11"/>
      <c r="AD702" s="11" t="s">
        <v>2405</v>
      </c>
      <c r="AE702" s="11" t="s">
        <v>2462</v>
      </c>
      <c r="AF702" s="11" t="s">
        <v>2497</v>
      </c>
      <c r="AG702" s="11" t="s">
        <v>2589</v>
      </c>
      <c r="AH702" s="11" t="s">
        <v>2607</v>
      </c>
      <c r="AI702" s="11"/>
      <c r="AJ702" s="9">
        <v>1</v>
      </c>
      <c r="AK702" s="11" t="s">
        <v>1861</v>
      </c>
      <c r="AL702" s="11" t="s">
        <v>3107</v>
      </c>
      <c r="AM702" s="11"/>
      <c r="AN702" s="11" t="s">
        <v>1861</v>
      </c>
      <c r="AO702" s="11" t="s">
        <v>1861</v>
      </c>
      <c r="AP702" s="11" t="s">
        <v>3400</v>
      </c>
      <c r="AQ702" s="12">
        <v>46218</v>
      </c>
      <c r="AR702" s="11" t="s">
        <v>3416</v>
      </c>
      <c r="AS702" s="11" t="s">
        <v>3677</v>
      </c>
      <c r="AT702" s="11" t="s">
        <v>3933</v>
      </c>
      <c r="AU702" s="11" t="s">
        <v>3933</v>
      </c>
      <c r="AV702" s="11" t="s">
        <v>3939</v>
      </c>
      <c r="AW702" s="11" t="s">
        <v>2497</v>
      </c>
      <c r="AX702" s="11" t="s">
        <v>2589</v>
      </c>
      <c r="AY702" s="11" t="s">
        <v>3948</v>
      </c>
      <c r="AZ702" s="11"/>
      <c r="BA702" s="11"/>
      <c r="BB702" s="11"/>
      <c r="BC702" s="9">
        <v>14862</v>
      </c>
      <c r="BD702" s="11" t="s">
        <v>3939</v>
      </c>
      <c r="BE702" s="9">
        <v>4949</v>
      </c>
      <c r="BF702" s="9">
        <v>1</v>
      </c>
      <c r="BG702" s="11" t="s">
        <v>3408</v>
      </c>
    </row>
    <row r="703" spans="1:59">
      <c r="A703" s="9">
        <v>135755</v>
      </c>
      <c r="B703" s="11" t="s">
        <v>4095</v>
      </c>
      <c r="C703" s="11" t="s">
        <v>3500</v>
      </c>
      <c r="D703" s="11" t="s">
        <v>790</v>
      </c>
      <c r="E703" s="15">
        <v>1</v>
      </c>
      <c r="F703" s="11" t="s">
        <v>4235</v>
      </c>
      <c r="G703" s="9">
        <v>3000000</v>
      </c>
      <c r="H703" s="15">
        <f t="shared" si="21"/>
        <v>652.17391304347825</v>
      </c>
      <c r="I703" s="15">
        <f t="shared" si="22"/>
        <v>652.17391304347825</v>
      </c>
      <c r="J703" s="15">
        <v>652.17391304347825</v>
      </c>
      <c r="K703" s="15"/>
      <c r="L703" s="9"/>
      <c r="M703" s="9">
        <v>0</v>
      </c>
      <c r="N703" s="11" t="s">
        <v>3396</v>
      </c>
      <c r="O703" s="12">
        <v>46218</v>
      </c>
      <c r="P703" s="11" t="s">
        <v>3413</v>
      </c>
      <c r="Q703" s="11" t="s">
        <v>3952</v>
      </c>
      <c r="R703" s="11" t="s">
        <v>3952</v>
      </c>
      <c r="S703" s="11" t="s">
        <v>4212</v>
      </c>
      <c r="T703" s="9">
        <v>138894</v>
      </c>
      <c r="U703" s="9"/>
      <c r="V703" s="9"/>
      <c r="W703" s="11" t="s">
        <v>2464</v>
      </c>
      <c r="X703" s="11" t="s">
        <v>3108</v>
      </c>
      <c r="Y703" s="11" t="s">
        <v>3958</v>
      </c>
      <c r="Z703" s="11" t="s">
        <v>1505</v>
      </c>
      <c r="AA703" s="9">
        <v>0</v>
      </c>
      <c r="AB703" s="9">
        <v>1</v>
      </c>
      <c r="AC703" s="11"/>
      <c r="AD703" s="11" t="s">
        <v>2404</v>
      </c>
      <c r="AE703" s="11" t="s">
        <v>2462</v>
      </c>
      <c r="AF703" s="11" t="s">
        <v>2482</v>
      </c>
      <c r="AG703" s="11" t="s">
        <v>2589</v>
      </c>
      <c r="AH703" s="11" t="s">
        <v>2607</v>
      </c>
      <c r="AI703" s="11"/>
      <c r="AJ703" s="9">
        <v>1</v>
      </c>
      <c r="AK703" s="11" t="s">
        <v>1505</v>
      </c>
      <c r="AL703" s="11" t="s">
        <v>3107</v>
      </c>
      <c r="AM703" s="11"/>
      <c r="AN703" s="11" t="s">
        <v>1505</v>
      </c>
      <c r="AO703" s="11" t="s">
        <v>1505</v>
      </c>
      <c r="AP703" s="11" t="s">
        <v>3400</v>
      </c>
      <c r="AQ703" s="12">
        <v>46218</v>
      </c>
      <c r="AR703" s="11" t="s">
        <v>3416</v>
      </c>
      <c r="AS703" s="11" t="s">
        <v>3676</v>
      </c>
      <c r="AT703" s="11" t="s">
        <v>3933</v>
      </c>
      <c r="AU703" s="11" t="s">
        <v>3933</v>
      </c>
      <c r="AV703" s="11" t="s">
        <v>3939</v>
      </c>
      <c r="AW703" s="11" t="s">
        <v>2482</v>
      </c>
      <c r="AX703" s="11" t="s">
        <v>2589</v>
      </c>
      <c r="AY703" s="11" t="s">
        <v>3948</v>
      </c>
      <c r="AZ703" s="11"/>
      <c r="BA703" s="11"/>
      <c r="BB703" s="11"/>
      <c r="BC703" s="9">
        <v>1267</v>
      </c>
      <c r="BD703" s="11" t="s">
        <v>3939</v>
      </c>
      <c r="BE703" s="9">
        <v>1205</v>
      </c>
      <c r="BF703" s="9">
        <v>1</v>
      </c>
      <c r="BG703" s="11" t="s">
        <v>3409</v>
      </c>
    </row>
    <row r="704" spans="1:59">
      <c r="A704" s="9">
        <v>135754</v>
      </c>
      <c r="B704" s="11" t="s">
        <v>4094</v>
      </c>
      <c r="C704" s="11" t="s">
        <v>3500</v>
      </c>
      <c r="D704" s="11" t="s">
        <v>789</v>
      </c>
      <c r="E704" s="15">
        <v>1</v>
      </c>
      <c r="F704" s="11" t="s">
        <v>4235</v>
      </c>
      <c r="G704" s="9">
        <v>2500000</v>
      </c>
      <c r="H704" s="15">
        <f t="shared" si="21"/>
        <v>543.47826086956525</v>
      </c>
      <c r="I704" s="15">
        <f t="shared" si="22"/>
        <v>543.47826086956525</v>
      </c>
      <c r="J704" s="15">
        <v>543.47826086956525</v>
      </c>
      <c r="K704" s="15"/>
      <c r="L704" s="9"/>
      <c r="M704" s="9">
        <v>0</v>
      </c>
      <c r="N704" s="11" t="s">
        <v>3396</v>
      </c>
      <c r="O704" s="12">
        <v>46218</v>
      </c>
      <c r="P704" s="11" t="s">
        <v>3413</v>
      </c>
      <c r="Q704" s="11" t="s">
        <v>3952</v>
      </c>
      <c r="R704" s="11" t="s">
        <v>3952</v>
      </c>
      <c r="S704" s="11" t="s">
        <v>4212</v>
      </c>
      <c r="T704" s="9">
        <v>138924</v>
      </c>
      <c r="U704" s="9"/>
      <c r="V704" s="9"/>
      <c r="W704" s="11" t="s">
        <v>2464</v>
      </c>
      <c r="X704" s="11" t="s">
        <v>3108</v>
      </c>
      <c r="Y704" s="11" t="s">
        <v>3958</v>
      </c>
      <c r="Z704" s="11" t="s">
        <v>1860</v>
      </c>
      <c r="AA704" s="9">
        <v>0</v>
      </c>
      <c r="AB704" s="9">
        <v>1</v>
      </c>
      <c r="AC704" s="11"/>
      <c r="AD704" s="11" t="s">
        <v>2404</v>
      </c>
      <c r="AE704" s="11" t="s">
        <v>2462</v>
      </c>
      <c r="AF704" s="11" t="s">
        <v>2482</v>
      </c>
      <c r="AG704" s="11" t="s">
        <v>2589</v>
      </c>
      <c r="AH704" s="11" t="s">
        <v>2607</v>
      </c>
      <c r="AI704" s="11"/>
      <c r="AJ704" s="9">
        <v>1</v>
      </c>
      <c r="AK704" s="11" t="s">
        <v>1860</v>
      </c>
      <c r="AL704" s="11" t="s">
        <v>3107</v>
      </c>
      <c r="AM704" s="11"/>
      <c r="AN704" s="11" t="s">
        <v>1860</v>
      </c>
      <c r="AO704" s="11" t="s">
        <v>1860</v>
      </c>
      <c r="AP704" s="11" t="s">
        <v>3400</v>
      </c>
      <c r="AQ704" s="12">
        <v>46218</v>
      </c>
      <c r="AR704" s="11" t="s">
        <v>3416</v>
      </c>
      <c r="AS704" s="11" t="s">
        <v>3675</v>
      </c>
      <c r="AT704" s="11" t="s">
        <v>3933</v>
      </c>
      <c r="AU704" s="11" t="s">
        <v>3933</v>
      </c>
      <c r="AV704" s="11" t="s">
        <v>3939</v>
      </c>
      <c r="AW704" s="11" t="s">
        <v>2482</v>
      </c>
      <c r="AX704" s="11" t="s">
        <v>2589</v>
      </c>
      <c r="AY704" s="11" t="s">
        <v>3948</v>
      </c>
      <c r="AZ704" s="11"/>
      <c r="BA704" s="11"/>
      <c r="BB704" s="11"/>
      <c r="BC704" s="9">
        <v>1267</v>
      </c>
      <c r="BD704" s="11" t="s">
        <v>3939</v>
      </c>
      <c r="BE704" s="9">
        <v>6221</v>
      </c>
      <c r="BF704" s="9">
        <v>1</v>
      </c>
      <c r="BG704" s="11" t="s">
        <v>3410</v>
      </c>
    </row>
    <row r="705" spans="1:59">
      <c r="A705" s="9">
        <v>135753</v>
      </c>
      <c r="B705" s="11" t="s">
        <v>4093</v>
      </c>
      <c r="C705" s="11" t="s">
        <v>4244</v>
      </c>
      <c r="D705" s="11" t="s">
        <v>788</v>
      </c>
      <c r="E705" s="15">
        <v>16</v>
      </c>
      <c r="F705" s="11" t="s">
        <v>4235</v>
      </c>
      <c r="G705" s="9">
        <v>90000</v>
      </c>
      <c r="H705" s="15">
        <f t="shared" si="21"/>
        <v>19.565217391304348</v>
      </c>
      <c r="I705" s="15">
        <f t="shared" si="22"/>
        <v>313.04347826086956</v>
      </c>
      <c r="J705" s="15">
        <v>313.04347826086956</v>
      </c>
      <c r="K705" s="15"/>
      <c r="L705" s="9"/>
      <c r="M705" s="9">
        <v>0</v>
      </c>
      <c r="N705" s="11" t="s">
        <v>3396</v>
      </c>
      <c r="O705" s="12">
        <v>46218</v>
      </c>
      <c r="P705" s="11" t="s">
        <v>3413</v>
      </c>
      <c r="Q705" s="11" t="s">
        <v>3952</v>
      </c>
      <c r="R705" s="11" t="s">
        <v>3952</v>
      </c>
      <c r="S705" s="11" t="s">
        <v>4212</v>
      </c>
      <c r="T705" s="9">
        <v>138950</v>
      </c>
      <c r="U705" s="9"/>
      <c r="V705" s="9"/>
      <c r="W705" s="11" t="s">
        <v>2464</v>
      </c>
      <c r="X705" s="11" t="s">
        <v>3108</v>
      </c>
      <c r="Y705" s="11" t="s">
        <v>3958</v>
      </c>
      <c r="Z705" s="11" t="s">
        <v>1605</v>
      </c>
      <c r="AA705" s="9">
        <v>0</v>
      </c>
      <c r="AB705" s="9">
        <v>1</v>
      </c>
      <c r="AC705" s="11"/>
      <c r="AD705" s="11" t="s">
        <v>2405</v>
      </c>
      <c r="AE705" s="11" t="s">
        <v>2462</v>
      </c>
      <c r="AF705" s="11" t="s">
        <v>2498</v>
      </c>
      <c r="AG705" s="11" t="s">
        <v>2589</v>
      </c>
      <c r="AH705" s="11" t="s">
        <v>2607</v>
      </c>
      <c r="AI705" s="11"/>
      <c r="AJ705" s="9">
        <v>16</v>
      </c>
      <c r="AK705" s="11" t="s">
        <v>1605</v>
      </c>
      <c r="AL705" s="11" t="s">
        <v>3107</v>
      </c>
      <c r="AM705" s="11"/>
      <c r="AN705" s="11" t="s">
        <v>1605</v>
      </c>
      <c r="AO705" s="11" t="s">
        <v>1605</v>
      </c>
      <c r="AP705" s="11" t="s">
        <v>3400</v>
      </c>
      <c r="AQ705" s="12">
        <v>46218</v>
      </c>
      <c r="AR705" s="11" t="s">
        <v>3416</v>
      </c>
      <c r="AS705" s="11" t="s">
        <v>3674</v>
      </c>
      <c r="AT705" s="11" t="s">
        <v>3933</v>
      </c>
      <c r="AU705" s="11" t="s">
        <v>3933</v>
      </c>
      <c r="AV705" s="11" t="s">
        <v>3939</v>
      </c>
      <c r="AW705" s="11" t="s">
        <v>2498</v>
      </c>
      <c r="AX705" s="11" t="s">
        <v>2589</v>
      </c>
      <c r="AY705" s="11" t="s">
        <v>3948</v>
      </c>
      <c r="AZ705" s="11"/>
      <c r="BA705" s="11"/>
      <c r="BB705" s="11"/>
      <c r="BC705" s="9">
        <v>14862</v>
      </c>
      <c r="BD705" s="11" t="s">
        <v>3939</v>
      </c>
      <c r="BE705" s="9">
        <v>4606</v>
      </c>
      <c r="BF705" s="9">
        <v>1</v>
      </c>
      <c r="BG705" s="11" t="s">
        <v>3406</v>
      </c>
    </row>
    <row r="706" spans="1:59">
      <c r="A706" s="9">
        <v>135752</v>
      </c>
      <c r="B706" s="11" t="s">
        <v>4093</v>
      </c>
      <c r="C706" s="11" t="s">
        <v>4244</v>
      </c>
      <c r="D706" s="11" t="s">
        <v>787</v>
      </c>
      <c r="E706" s="15">
        <v>28</v>
      </c>
      <c r="F706" s="11" t="s">
        <v>4235</v>
      </c>
      <c r="G706" s="9">
        <v>90000</v>
      </c>
      <c r="H706" s="15">
        <f t="shared" ref="H706:H769" si="23">IF(N706="USD",G706,IF(N706="MGA",G706/4600,IF(N706="EUR",G706*1.17,IF(N706="GBP",G706*1.35,""))))</f>
        <v>19.565217391304348</v>
      </c>
      <c r="I706" s="15">
        <f t="shared" ref="I706:I769" si="24">H706*E706</f>
        <v>547.82608695652175</v>
      </c>
      <c r="J706" s="15">
        <v>547.82608695652175</v>
      </c>
      <c r="K706" s="15"/>
      <c r="L706" s="9"/>
      <c r="M706" s="9">
        <v>0</v>
      </c>
      <c r="N706" s="11" t="s">
        <v>3396</v>
      </c>
      <c r="O706" s="12">
        <v>46218</v>
      </c>
      <c r="P706" s="11" t="s">
        <v>3413</v>
      </c>
      <c r="Q706" s="11" t="s">
        <v>3952</v>
      </c>
      <c r="R706" s="11" t="s">
        <v>3952</v>
      </c>
      <c r="S706" s="11" t="s">
        <v>4212</v>
      </c>
      <c r="T706" s="9">
        <v>138978</v>
      </c>
      <c r="U706" s="9"/>
      <c r="V706" s="9"/>
      <c r="W706" s="11" t="s">
        <v>2464</v>
      </c>
      <c r="X706" s="11" t="s">
        <v>3108</v>
      </c>
      <c r="Y706" s="11" t="s">
        <v>3958</v>
      </c>
      <c r="Z706" s="11" t="s">
        <v>1435</v>
      </c>
      <c r="AA706" s="9">
        <v>0</v>
      </c>
      <c r="AB706" s="9">
        <v>1</v>
      </c>
      <c r="AC706" s="11"/>
      <c r="AD706" s="11" t="s">
        <v>2405</v>
      </c>
      <c r="AE706" s="11" t="s">
        <v>2462</v>
      </c>
      <c r="AF706" s="11" t="s">
        <v>2498</v>
      </c>
      <c r="AG706" s="11" t="s">
        <v>2589</v>
      </c>
      <c r="AH706" s="11" t="s">
        <v>2607</v>
      </c>
      <c r="AI706" s="11"/>
      <c r="AJ706" s="9">
        <v>28</v>
      </c>
      <c r="AK706" s="11" t="s">
        <v>1435</v>
      </c>
      <c r="AL706" s="11" t="s">
        <v>3107</v>
      </c>
      <c r="AM706" s="11"/>
      <c r="AN706" s="11" t="s">
        <v>1435</v>
      </c>
      <c r="AO706" s="11" t="s">
        <v>1435</v>
      </c>
      <c r="AP706" s="11"/>
      <c r="AQ706" s="12">
        <v>46218</v>
      </c>
      <c r="AR706" s="11" t="s">
        <v>3416</v>
      </c>
      <c r="AS706" s="11" t="s">
        <v>3673</v>
      </c>
      <c r="AT706" s="11" t="s">
        <v>3933</v>
      </c>
      <c r="AU706" s="11" t="s">
        <v>3933</v>
      </c>
      <c r="AV706" s="11" t="s">
        <v>3939</v>
      </c>
      <c r="AW706" s="11" t="s">
        <v>2498</v>
      </c>
      <c r="AX706" s="11" t="s">
        <v>2589</v>
      </c>
      <c r="AY706" s="11" t="s">
        <v>3948</v>
      </c>
      <c r="AZ706" s="11"/>
      <c r="BA706" s="11"/>
      <c r="BB706" s="11"/>
      <c r="BC706" s="9">
        <v>14862</v>
      </c>
      <c r="BD706" s="11" t="s">
        <v>3939</v>
      </c>
      <c r="BE706" s="9">
        <v>4606</v>
      </c>
      <c r="BF706" s="9">
        <v>1</v>
      </c>
      <c r="BG706" s="11" t="s">
        <v>3405</v>
      </c>
    </row>
    <row r="707" spans="1:59">
      <c r="A707" s="9">
        <v>135751</v>
      </c>
      <c r="B707" s="11" t="s">
        <v>3992</v>
      </c>
      <c r="C707" s="11" t="s">
        <v>4283</v>
      </c>
      <c r="D707" s="11" t="s">
        <v>786</v>
      </c>
      <c r="E707" s="15">
        <v>1</v>
      </c>
      <c r="F707" s="11" t="s">
        <v>4238</v>
      </c>
      <c r="G707" s="9">
        <v>2250000</v>
      </c>
      <c r="H707" s="15">
        <f t="shared" si="23"/>
        <v>489.13043478260869</v>
      </c>
      <c r="I707" s="15">
        <f t="shared" si="24"/>
        <v>489.13043478260869</v>
      </c>
      <c r="J707" s="15">
        <v>489.13043478260869</v>
      </c>
      <c r="K707" s="15"/>
      <c r="L707" s="9"/>
      <c r="M707" s="9">
        <v>0</v>
      </c>
      <c r="N707" s="11" t="s">
        <v>3396</v>
      </c>
      <c r="O707" s="12">
        <v>46218</v>
      </c>
      <c r="P707" s="11" t="s">
        <v>3413</v>
      </c>
      <c r="Q707" s="11" t="s">
        <v>3954</v>
      </c>
      <c r="R707" s="11" t="s">
        <v>3954</v>
      </c>
      <c r="S707" s="11" t="s">
        <v>4220</v>
      </c>
      <c r="T707" s="9">
        <v>138993</v>
      </c>
      <c r="U707" s="9"/>
      <c r="V707" s="9"/>
      <c r="W707" s="11" t="s">
        <v>2465</v>
      </c>
      <c r="X707" s="11" t="s">
        <v>3109</v>
      </c>
      <c r="Y707" s="11" t="s">
        <v>3959</v>
      </c>
      <c r="Z707" s="11" t="s">
        <v>1859</v>
      </c>
      <c r="AA707" s="9">
        <v>0</v>
      </c>
      <c r="AB707" s="9">
        <v>1</v>
      </c>
      <c r="AC707" s="11"/>
      <c r="AD707" s="11" t="s">
        <v>2405</v>
      </c>
      <c r="AE707" s="11" t="s">
        <v>2462</v>
      </c>
      <c r="AF707" s="11" t="s">
        <v>2488</v>
      </c>
      <c r="AG707" s="11" t="s">
        <v>2593</v>
      </c>
      <c r="AH707" s="11" t="s">
        <v>2607</v>
      </c>
      <c r="AI707" s="11"/>
      <c r="AJ707" s="9">
        <v>0</v>
      </c>
      <c r="AK707" s="11" t="s">
        <v>2609</v>
      </c>
      <c r="AL707" s="11" t="s">
        <v>3107</v>
      </c>
      <c r="AM707" s="11"/>
      <c r="AN707" s="11" t="s">
        <v>1859</v>
      </c>
      <c r="AO707" s="11" t="s">
        <v>1859</v>
      </c>
      <c r="AP707" s="11" t="s">
        <v>3400</v>
      </c>
      <c r="AQ707" s="12">
        <v>46218</v>
      </c>
      <c r="AR707" s="11" t="s">
        <v>3416</v>
      </c>
      <c r="AS707" s="11" t="s">
        <v>3672</v>
      </c>
      <c r="AT707" s="11" t="s">
        <v>3933</v>
      </c>
      <c r="AU707" s="11" t="s">
        <v>3933</v>
      </c>
      <c r="AV707" s="11" t="s">
        <v>3937</v>
      </c>
      <c r="AW707" s="11" t="s">
        <v>2488</v>
      </c>
      <c r="AX707" s="11" t="s">
        <v>2593</v>
      </c>
      <c r="AY707" s="11" t="s">
        <v>3948</v>
      </c>
      <c r="AZ707" s="11"/>
      <c r="BA707" s="11"/>
      <c r="BB707" s="11"/>
      <c r="BC707" s="9">
        <v>22420</v>
      </c>
      <c r="BD707" s="11" t="s">
        <v>3937</v>
      </c>
      <c r="BE707" s="9">
        <v>3726</v>
      </c>
      <c r="BF707" s="9">
        <v>1</v>
      </c>
      <c r="BG707" s="11" t="s">
        <v>3416</v>
      </c>
    </row>
    <row r="708" spans="1:59">
      <c r="A708" s="9">
        <v>135750</v>
      </c>
      <c r="B708" s="11" t="s">
        <v>3976</v>
      </c>
      <c r="C708" s="11" t="s">
        <v>4255</v>
      </c>
      <c r="D708" s="11" t="s">
        <v>785</v>
      </c>
      <c r="E708" s="15">
        <v>60</v>
      </c>
      <c r="F708" s="11" t="s">
        <v>4235</v>
      </c>
      <c r="G708" s="9">
        <v>7375000</v>
      </c>
      <c r="H708" s="15">
        <f t="shared" si="23"/>
        <v>1603.2608695652175</v>
      </c>
      <c r="I708" s="15">
        <f t="shared" si="24"/>
        <v>96195.652173913055</v>
      </c>
      <c r="J708" s="15">
        <v>96195.652173913055</v>
      </c>
      <c r="K708" s="15"/>
      <c r="L708" s="9"/>
      <c r="M708" s="9">
        <v>0</v>
      </c>
      <c r="N708" s="11" t="s">
        <v>3396</v>
      </c>
      <c r="O708" s="12">
        <v>46218</v>
      </c>
      <c r="P708" s="11" t="s">
        <v>3413</v>
      </c>
      <c r="Q708" s="11" t="s">
        <v>3952</v>
      </c>
      <c r="R708" s="11" t="s">
        <v>3952</v>
      </c>
      <c r="S708" s="11" t="s">
        <v>4217</v>
      </c>
      <c r="T708" s="9">
        <v>139019</v>
      </c>
      <c r="U708" s="9"/>
      <c r="V708" s="9"/>
      <c r="W708" s="11" t="s">
        <v>2468</v>
      </c>
      <c r="X708" s="11" t="s">
        <v>3110</v>
      </c>
      <c r="Y708" s="11" t="s">
        <v>3960</v>
      </c>
      <c r="Z708" s="11" t="s">
        <v>1858</v>
      </c>
      <c r="AA708" s="9">
        <v>20</v>
      </c>
      <c r="AB708" s="9">
        <v>1</v>
      </c>
      <c r="AC708" s="11"/>
      <c r="AD708" s="11" t="s">
        <v>2410</v>
      </c>
      <c r="AE708" s="11" t="s">
        <v>2462</v>
      </c>
      <c r="AF708" s="11" t="s">
        <v>2479</v>
      </c>
      <c r="AG708" s="11" t="s">
        <v>2585</v>
      </c>
      <c r="AH708" s="11" t="s">
        <v>2607</v>
      </c>
      <c r="AI708" s="11"/>
      <c r="AJ708" s="9">
        <v>60</v>
      </c>
      <c r="AK708" s="11" t="s">
        <v>2845</v>
      </c>
      <c r="AL708" s="11" t="s">
        <v>3107</v>
      </c>
      <c r="AM708" s="11"/>
      <c r="AN708" s="11" t="s">
        <v>2845</v>
      </c>
      <c r="AO708" s="11" t="s">
        <v>1858</v>
      </c>
      <c r="AP708" s="11"/>
      <c r="AQ708" s="12">
        <v>46218</v>
      </c>
      <c r="AR708" s="11" t="s">
        <v>3416</v>
      </c>
      <c r="AS708" s="11"/>
      <c r="AT708" s="11" t="s">
        <v>3933</v>
      </c>
      <c r="AU708" s="11" t="s">
        <v>3933</v>
      </c>
      <c r="AV708" s="11" t="s">
        <v>3941</v>
      </c>
      <c r="AW708" s="11" t="s">
        <v>2479</v>
      </c>
      <c r="AX708" s="11" t="s">
        <v>2585</v>
      </c>
      <c r="AY708" s="11" t="s">
        <v>3948</v>
      </c>
      <c r="AZ708" s="11"/>
      <c r="BA708" s="11"/>
      <c r="BB708" s="11"/>
      <c r="BC708" s="9">
        <v>1247</v>
      </c>
      <c r="BD708" s="11" t="s">
        <v>3941</v>
      </c>
      <c r="BE708" s="9">
        <v>629</v>
      </c>
      <c r="BF708" s="9">
        <v>1</v>
      </c>
      <c r="BG708" s="11" t="s">
        <v>3407</v>
      </c>
    </row>
    <row r="709" spans="1:59">
      <c r="A709" s="9">
        <v>135749</v>
      </c>
      <c r="B709" s="11" t="s">
        <v>4092</v>
      </c>
      <c r="C709" s="11" t="s">
        <v>4274</v>
      </c>
      <c r="D709" s="11" t="s">
        <v>784</v>
      </c>
      <c r="E709" s="15">
        <v>1</v>
      </c>
      <c r="F709" s="11" t="s">
        <v>4237</v>
      </c>
      <c r="G709" s="9">
        <v>50000000</v>
      </c>
      <c r="H709" s="15">
        <f t="shared" si="23"/>
        <v>10869.565217391304</v>
      </c>
      <c r="I709" s="15">
        <f t="shared" si="24"/>
        <v>10869.565217391304</v>
      </c>
      <c r="J709" s="15">
        <v>10869.565217391304</v>
      </c>
      <c r="K709" s="15"/>
      <c r="L709" s="9"/>
      <c r="M709" s="9">
        <v>0</v>
      </c>
      <c r="N709" s="11" t="s">
        <v>3396</v>
      </c>
      <c r="O709" s="12">
        <v>46218</v>
      </c>
      <c r="P709" s="11" t="s">
        <v>3413</v>
      </c>
      <c r="Q709" s="11" t="s">
        <v>3954</v>
      </c>
      <c r="R709" s="11" t="s">
        <v>3954</v>
      </c>
      <c r="S709" s="11" t="s">
        <v>4212</v>
      </c>
      <c r="T709" s="9">
        <v>138941</v>
      </c>
      <c r="U709" s="9"/>
      <c r="V709" s="9"/>
      <c r="W709" s="11" t="s">
        <v>2464</v>
      </c>
      <c r="X709" s="11" t="s">
        <v>3108</v>
      </c>
      <c r="Y709" s="11" t="s">
        <v>3958</v>
      </c>
      <c r="Z709" s="11" t="s">
        <v>1857</v>
      </c>
      <c r="AA709" s="9">
        <v>0</v>
      </c>
      <c r="AB709" s="9">
        <v>1</v>
      </c>
      <c r="AC709" s="11"/>
      <c r="AD709" s="11" t="s">
        <v>2405</v>
      </c>
      <c r="AE709" s="11" t="s">
        <v>2463</v>
      </c>
      <c r="AF709" s="11" t="s">
        <v>2498</v>
      </c>
      <c r="AG709" s="11" t="s">
        <v>2589</v>
      </c>
      <c r="AH709" s="11" t="s">
        <v>2607</v>
      </c>
      <c r="AI709" s="11"/>
      <c r="AJ709" s="9">
        <v>0</v>
      </c>
      <c r="AK709" s="11" t="s">
        <v>2609</v>
      </c>
      <c r="AL709" s="11" t="s">
        <v>3107</v>
      </c>
      <c r="AM709" s="11"/>
      <c r="AN709" s="11" t="s">
        <v>1857</v>
      </c>
      <c r="AO709" s="11" t="s">
        <v>1857</v>
      </c>
      <c r="AP709" s="11" t="s">
        <v>3400</v>
      </c>
      <c r="AQ709" s="12">
        <v>46218</v>
      </c>
      <c r="AR709" s="11" t="s">
        <v>3416</v>
      </c>
      <c r="AS709" s="11" t="s">
        <v>3671</v>
      </c>
      <c r="AT709" s="11" t="s">
        <v>3933</v>
      </c>
      <c r="AU709" s="11" t="s">
        <v>3933</v>
      </c>
      <c r="AV709" s="11" t="s">
        <v>3939</v>
      </c>
      <c r="AW709" s="11" t="s">
        <v>2498</v>
      </c>
      <c r="AX709" s="11" t="s">
        <v>2589</v>
      </c>
      <c r="AY709" s="11" t="s">
        <v>3948</v>
      </c>
      <c r="AZ709" s="11"/>
      <c r="BA709" s="11"/>
      <c r="BB709" s="11"/>
      <c r="BC709" s="9">
        <v>11533</v>
      </c>
      <c r="BD709" s="11" t="s">
        <v>3939</v>
      </c>
      <c r="BE709" s="9">
        <v>2467</v>
      </c>
      <c r="BF709" s="9">
        <v>1</v>
      </c>
      <c r="BG709" s="11" t="s">
        <v>3406</v>
      </c>
    </row>
    <row r="710" spans="1:59">
      <c r="A710" s="9">
        <v>135748</v>
      </c>
      <c r="B710" s="11" t="s">
        <v>4091</v>
      </c>
      <c r="C710" s="11" t="s">
        <v>4242</v>
      </c>
      <c r="D710" s="11" t="s">
        <v>783</v>
      </c>
      <c r="E710" s="15">
        <v>1</v>
      </c>
      <c r="F710" s="11" t="s">
        <v>4235</v>
      </c>
      <c r="G710" s="9">
        <v>10348307.26</v>
      </c>
      <c r="H710" s="15">
        <f t="shared" si="23"/>
        <v>2249.6320130434783</v>
      </c>
      <c r="I710" s="15">
        <f t="shared" si="24"/>
        <v>2249.6320130434783</v>
      </c>
      <c r="J710" s="15">
        <v>2249.6320130434783</v>
      </c>
      <c r="K710" s="15"/>
      <c r="L710" s="9"/>
      <c r="M710" s="9">
        <v>0</v>
      </c>
      <c r="N710" s="11" t="s">
        <v>3396</v>
      </c>
      <c r="O710" s="12">
        <v>46218</v>
      </c>
      <c r="P710" s="11" t="s">
        <v>3413</v>
      </c>
      <c r="Q710" s="11" t="s">
        <v>3952</v>
      </c>
      <c r="R710" s="11" t="s">
        <v>3952</v>
      </c>
      <c r="S710" s="11" t="s">
        <v>4213</v>
      </c>
      <c r="T710" s="9">
        <v>138984</v>
      </c>
      <c r="U710" s="9"/>
      <c r="V710" s="9"/>
      <c r="W710" s="11" t="s">
        <v>2464</v>
      </c>
      <c r="X710" s="11" t="s">
        <v>3109</v>
      </c>
      <c r="Y710" s="11" t="s">
        <v>3959</v>
      </c>
      <c r="Z710" s="11" t="s">
        <v>1856</v>
      </c>
      <c r="AA710" s="9">
        <v>20</v>
      </c>
      <c r="AB710" s="9">
        <v>1</v>
      </c>
      <c r="AC710" s="11"/>
      <c r="AD710" s="11" t="s">
        <v>2405</v>
      </c>
      <c r="AE710" s="11" t="s">
        <v>2462</v>
      </c>
      <c r="AF710" s="11" t="s">
        <v>2471</v>
      </c>
      <c r="AG710" s="11" t="s">
        <v>2582</v>
      </c>
      <c r="AH710" s="11" t="s">
        <v>2607</v>
      </c>
      <c r="AI710" s="11"/>
      <c r="AJ710" s="9">
        <v>1</v>
      </c>
      <c r="AK710" s="11" t="s">
        <v>2844</v>
      </c>
      <c r="AL710" s="11" t="s">
        <v>3107</v>
      </c>
      <c r="AM710" s="11"/>
      <c r="AN710" s="11" t="s">
        <v>2844</v>
      </c>
      <c r="AO710" s="11" t="s">
        <v>1856</v>
      </c>
      <c r="AP710" s="11"/>
      <c r="AQ710" s="12">
        <v>46218</v>
      </c>
      <c r="AR710" s="11" t="s">
        <v>3416</v>
      </c>
      <c r="AS710" s="11" t="s">
        <v>3670</v>
      </c>
      <c r="AT710" s="11" t="s">
        <v>3933</v>
      </c>
      <c r="AU710" s="11" t="s">
        <v>3933</v>
      </c>
      <c r="AV710" s="11" t="s">
        <v>3939</v>
      </c>
      <c r="AW710" s="11" t="s">
        <v>2471</v>
      </c>
      <c r="AX710" s="11" t="s">
        <v>2582</v>
      </c>
      <c r="AY710" s="11" t="s">
        <v>3948</v>
      </c>
      <c r="AZ710" s="11"/>
      <c r="BA710" s="11"/>
      <c r="BB710" s="11"/>
      <c r="BC710" s="9">
        <v>10668</v>
      </c>
      <c r="BD710" s="11" t="s">
        <v>3939</v>
      </c>
      <c r="BE710" s="9">
        <v>1175</v>
      </c>
      <c r="BF710" s="9">
        <v>1</v>
      </c>
      <c r="BG710" s="11" t="s">
        <v>4633</v>
      </c>
    </row>
    <row r="711" spans="1:59">
      <c r="A711" s="9">
        <v>135747</v>
      </c>
      <c r="B711" s="11" t="s">
        <v>3984</v>
      </c>
      <c r="C711" s="11" t="s">
        <v>4260</v>
      </c>
      <c r="D711" s="11" t="s">
        <v>782</v>
      </c>
      <c r="E711" s="15">
        <v>1</v>
      </c>
      <c r="F711" s="11" t="s">
        <v>4235</v>
      </c>
      <c r="G711" s="9">
        <v>1130000</v>
      </c>
      <c r="H711" s="15">
        <f t="shared" si="23"/>
        <v>245.65217391304347</v>
      </c>
      <c r="I711" s="15">
        <f t="shared" si="24"/>
        <v>245.65217391304347</v>
      </c>
      <c r="J711" s="15">
        <v>245.65217391304347</v>
      </c>
      <c r="K711" s="15"/>
      <c r="L711" s="9"/>
      <c r="M711" s="9">
        <v>0</v>
      </c>
      <c r="N711" s="11" t="s">
        <v>3396</v>
      </c>
      <c r="O711" s="12">
        <v>46218</v>
      </c>
      <c r="P711" s="11" t="s">
        <v>3413</v>
      </c>
      <c r="Q711" s="11" t="s">
        <v>3952</v>
      </c>
      <c r="R711" s="11" t="s">
        <v>3952</v>
      </c>
      <c r="S711" s="11" t="s">
        <v>4220</v>
      </c>
      <c r="T711" s="9">
        <v>138995</v>
      </c>
      <c r="U711" s="9"/>
      <c r="V711" s="9"/>
      <c r="W711" s="11" t="s">
        <v>2465</v>
      </c>
      <c r="X711" s="11" t="s">
        <v>3109</v>
      </c>
      <c r="Y711" s="11" t="s">
        <v>3959</v>
      </c>
      <c r="Z711" s="11" t="s">
        <v>1855</v>
      </c>
      <c r="AA711" s="9">
        <v>0</v>
      </c>
      <c r="AB711" s="9">
        <v>1</v>
      </c>
      <c r="AC711" s="11"/>
      <c r="AD711" s="11" t="s">
        <v>2405</v>
      </c>
      <c r="AE711" s="11" t="s">
        <v>2462</v>
      </c>
      <c r="AF711" s="11" t="s">
        <v>2488</v>
      </c>
      <c r="AG711" s="11" t="s">
        <v>2593</v>
      </c>
      <c r="AH711" s="11" t="s">
        <v>2607</v>
      </c>
      <c r="AI711" s="11"/>
      <c r="AJ711" s="9">
        <v>1</v>
      </c>
      <c r="AK711" s="11" t="s">
        <v>1855</v>
      </c>
      <c r="AL711" s="11" t="s">
        <v>3107</v>
      </c>
      <c r="AM711" s="11"/>
      <c r="AN711" s="11" t="s">
        <v>1855</v>
      </c>
      <c r="AO711" s="11" t="s">
        <v>1855</v>
      </c>
      <c r="AP711" s="11" t="s">
        <v>3400</v>
      </c>
      <c r="AQ711" s="12">
        <v>46218</v>
      </c>
      <c r="AR711" s="11" t="s">
        <v>3416</v>
      </c>
      <c r="AS711" s="11" t="s">
        <v>3669</v>
      </c>
      <c r="AT711" s="11" t="s">
        <v>3933</v>
      </c>
      <c r="AU711" s="11" t="s">
        <v>3933</v>
      </c>
      <c r="AV711" s="11" t="s">
        <v>3937</v>
      </c>
      <c r="AW711" s="11" t="s">
        <v>2488</v>
      </c>
      <c r="AX711" s="11" t="s">
        <v>2593</v>
      </c>
      <c r="AY711" s="11" t="s">
        <v>3948</v>
      </c>
      <c r="AZ711" s="11"/>
      <c r="BA711" s="11"/>
      <c r="BB711" s="11"/>
      <c r="BC711" s="9">
        <v>22418</v>
      </c>
      <c r="BD711" s="11" t="s">
        <v>3937</v>
      </c>
      <c r="BE711" s="9">
        <v>5337</v>
      </c>
      <c r="BF711" s="9">
        <v>1</v>
      </c>
      <c r="BG711" s="11" t="s">
        <v>3416</v>
      </c>
    </row>
    <row r="712" spans="1:59">
      <c r="A712" s="9">
        <v>135746</v>
      </c>
      <c r="B712" s="11" t="s">
        <v>4049</v>
      </c>
      <c r="C712" s="11" t="s">
        <v>4280</v>
      </c>
      <c r="D712" s="11" t="s">
        <v>781</v>
      </c>
      <c r="E712" s="15">
        <v>1</v>
      </c>
      <c r="F712" s="11" t="s">
        <v>4235</v>
      </c>
      <c r="G712" s="9">
        <v>6000000</v>
      </c>
      <c r="H712" s="15">
        <f t="shared" si="23"/>
        <v>1304.3478260869565</v>
      </c>
      <c r="I712" s="15">
        <f t="shared" si="24"/>
        <v>1304.3478260869565</v>
      </c>
      <c r="J712" s="15">
        <v>1304.3478260869565</v>
      </c>
      <c r="K712" s="15"/>
      <c r="L712" s="9"/>
      <c r="M712" s="9">
        <v>0</v>
      </c>
      <c r="N712" s="11" t="s">
        <v>3396</v>
      </c>
      <c r="O712" s="12">
        <v>46218</v>
      </c>
      <c r="P712" s="11" t="s">
        <v>3413</v>
      </c>
      <c r="Q712" s="11" t="s">
        <v>3952</v>
      </c>
      <c r="R712" s="11" t="s">
        <v>3952</v>
      </c>
      <c r="S712" s="11" t="s">
        <v>4220</v>
      </c>
      <c r="T712" s="9">
        <v>138996</v>
      </c>
      <c r="U712" s="9"/>
      <c r="V712" s="9"/>
      <c r="W712" s="11" t="s">
        <v>2465</v>
      </c>
      <c r="X712" s="11" t="s">
        <v>3109</v>
      </c>
      <c r="Y712" s="11" t="s">
        <v>3959</v>
      </c>
      <c r="Z712" s="11" t="s">
        <v>1601</v>
      </c>
      <c r="AA712" s="9">
        <v>0</v>
      </c>
      <c r="AB712" s="9">
        <v>1</v>
      </c>
      <c r="AC712" s="11"/>
      <c r="AD712" s="11" t="s">
        <v>2405</v>
      </c>
      <c r="AE712" s="11" t="s">
        <v>2462</v>
      </c>
      <c r="AF712" s="11" t="s">
        <v>2488</v>
      </c>
      <c r="AG712" s="11" t="s">
        <v>2593</v>
      </c>
      <c r="AH712" s="11" t="s">
        <v>2607</v>
      </c>
      <c r="AI712" s="11"/>
      <c r="AJ712" s="9">
        <v>1</v>
      </c>
      <c r="AK712" s="11" t="s">
        <v>1601</v>
      </c>
      <c r="AL712" s="11" t="s">
        <v>3107</v>
      </c>
      <c r="AM712" s="11"/>
      <c r="AN712" s="11" t="s">
        <v>1601</v>
      </c>
      <c r="AO712" s="11" t="s">
        <v>1601</v>
      </c>
      <c r="AP712" s="11" t="s">
        <v>3400</v>
      </c>
      <c r="AQ712" s="12">
        <v>46218</v>
      </c>
      <c r="AR712" s="11" t="s">
        <v>3416</v>
      </c>
      <c r="AS712" s="11" t="s">
        <v>3668</v>
      </c>
      <c r="AT712" s="11" t="s">
        <v>3933</v>
      </c>
      <c r="AU712" s="11" t="s">
        <v>3933</v>
      </c>
      <c r="AV712" s="11" t="s">
        <v>3937</v>
      </c>
      <c r="AW712" s="11" t="s">
        <v>2488</v>
      </c>
      <c r="AX712" s="11" t="s">
        <v>2593</v>
      </c>
      <c r="AY712" s="11" t="s">
        <v>3948</v>
      </c>
      <c r="AZ712" s="11"/>
      <c r="BA712" s="11"/>
      <c r="BB712" s="11"/>
      <c r="BC712" s="9">
        <v>22417</v>
      </c>
      <c r="BD712" s="11" t="s">
        <v>3937</v>
      </c>
      <c r="BE712" s="9">
        <v>2328</v>
      </c>
      <c r="BF712" s="9">
        <v>1</v>
      </c>
      <c r="BG712" s="11" t="s">
        <v>3420</v>
      </c>
    </row>
    <row r="713" spans="1:59">
      <c r="A713" s="9">
        <v>135745</v>
      </c>
      <c r="B713" s="11" t="s">
        <v>3982</v>
      </c>
      <c r="C713" s="11" t="s">
        <v>4352</v>
      </c>
      <c r="D713" s="11" t="s">
        <v>780</v>
      </c>
      <c r="E713" s="15">
        <v>1</v>
      </c>
      <c r="F713" s="11" t="s">
        <v>4235</v>
      </c>
      <c r="G713" s="9">
        <v>19624000</v>
      </c>
      <c r="H713" s="15">
        <f t="shared" si="23"/>
        <v>4266.086956521739</v>
      </c>
      <c r="I713" s="15">
        <f t="shared" si="24"/>
        <v>4266.086956521739</v>
      </c>
      <c r="J713" s="15">
        <v>4266.086956521739</v>
      </c>
      <c r="K713" s="15"/>
      <c r="L713" s="9"/>
      <c r="M713" s="9">
        <v>0</v>
      </c>
      <c r="N713" s="11" t="s">
        <v>3396</v>
      </c>
      <c r="O713" s="12">
        <v>46217</v>
      </c>
      <c r="P713" s="11" t="s">
        <v>3407</v>
      </c>
      <c r="Q713" s="11" t="s">
        <v>3953</v>
      </c>
      <c r="R713" s="11" t="s">
        <v>3952</v>
      </c>
      <c r="S713" s="11" t="s">
        <v>4221</v>
      </c>
      <c r="T713" s="9">
        <v>138960</v>
      </c>
      <c r="U713" s="9"/>
      <c r="V713" s="9"/>
      <c r="W713" s="11" t="s">
        <v>2465</v>
      </c>
      <c r="X713" s="11" t="s">
        <v>3109</v>
      </c>
      <c r="Y713" s="11" t="s">
        <v>3959</v>
      </c>
      <c r="Z713" s="11" t="s">
        <v>1853</v>
      </c>
      <c r="AA713" s="9">
        <v>20</v>
      </c>
      <c r="AB713" s="9">
        <v>1</v>
      </c>
      <c r="AC713" s="11"/>
      <c r="AD713" s="11" t="s">
        <v>2405</v>
      </c>
      <c r="AE713" s="11" t="s">
        <v>2462</v>
      </c>
      <c r="AF713" s="11" t="s">
        <v>2527</v>
      </c>
      <c r="AG713" s="11" t="s">
        <v>2593</v>
      </c>
      <c r="AH713" s="11" t="s">
        <v>2607</v>
      </c>
      <c r="AI713" s="11"/>
      <c r="AJ713" s="9">
        <v>1</v>
      </c>
      <c r="AK713" s="11" t="s">
        <v>2843</v>
      </c>
      <c r="AL713" s="11" t="s">
        <v>3107</v>
      </c>
      <c r="AM713" s="11"/>
      <c r="AN713" s="11" t="s">
        <v>3200</v>
      </c>
      <c r="AO713" s="11" t="s">
        <v>3344</v>
      </c>
      <c r="AP713" s="11" t="s">
        <v>3400</v>
      </c>
      <c r="AQ713" s="12">
        <v>46217</v>
      </c>
      <c r="AR713" s="11" t="s">
        <v>3416</v>
      </c>
      <c r="AS713" s="11" t="s">
        <v>3667</v>
      </c>
      <c r="AT713" s="11" t="s">
        <v>3933</v>
      </c>
      <c r="AU713" s="11" t="s">
        <v>3933</v>
      </c>
      <c r="AV713" s="11" t="s">
        <v>3937</v>
      </c>
      <c r="AW713" s="11" t="s">
        <v>2527</v>
      </c>
      <c r="AX713" s="11" t="s">
        <v>2593</v>
      </c>
      <c r="AY713" s="11" t="s">
        <v>3948</v>
      </c>
      <c r="AZ713" s="11"/>
      <c r="BA713" s="11"/>
      <c r="BB713" s="11"/>
      <c r="BC713" s="9">
        <v>22428</v>
      </c>
      <c r="BD713" s="11" t="s">
        <v>3937</v>
      </c>
      <c r="BE713" s="9">
        <v>2633</v>
      </c>
      <c r="BF713" s="9">
        <v>1</v>
      </c>
      <c r="BG713" s="11" t="s">
        <v>3416</v>
      </c>
    </row>
    <row r="714" spans="1:59">
      <c r="A714" s="9">
        <v>135744</v>
      </c>
      <c r="B714" s="11" t="s">
        <v>4084</v>
      </c>
      <c r="C714" s="11" t="s">
        <v>4274</v>
      </c>
      <c r="D714" s="11" t="s">
        <v>775</v>
      </c>
      <c r="E714" s="15">
        <v>1</v>
      </c>
      <c r="F714" s="11" t="s">
        <v>4237</v>
      </c>
      <c r="G714" s="9">
        <v>4</v>
      </c>
      <c r="H714" s="15">
        <f t="shared" si="23"/>
        <v>4.68</v>
      </c>
      <c r="I714" s="15">
        <f t="shared" si="24"/>
        <v>4.68</v>
      </c>
      <c r="J714" s="15">
        <v>4.68</v>
      </c>
      <c r="K714" s="15"/>
      <c r="L714" s="9"/>
      <c r="M714" s="9">
        <v>0</v>
      </c>
      <c r="N714" s="11" t="s">
        <v>3398</v>
      </c>
      <c r="O714" s="12">
        <v>46217</v>
      </c>
      <c r="P714" s="11" t="s">
        <v>3414</v>
      </c>
      <c r="Q714" s="11" t="s">
        <v>3954</v>
      </c>
      <c r="R714" s="11" t="s">
        <v>3954</v>
      </c>
      <c r="S714" s="11" t="s">
        <v>4221</v>
      </c>
      <c r="T714" s="9">
        <v>138964</v>
      </c>
      <c r="U714" s="9"/>
      <c r="V714" s="9"/>
      <c r="W714" s="11" t="s">
        <v>2465</v>
      </c>
      <c r="X714" s="11" t="s">
        <v>3109</v>
      </c>
      <c r="Y714" s="11" t="s">
        <v>3959</v>
      </c>
      <c r="Z714" s="11" t="s">
        <v>1851</v>
      </c>
      <c r="AA714" s="9">
        <v>-10</v>
      </c>
      <c r="AB714" s="9">
        <v>1</v>
      </c>
      <c r="AC714" s="11"/>
      <c r="AD714" s="11" t="s">
        <v>2405</v>
      </c>
      <c r="AE714" s="11" t="s">
        <v>2463</v>
      </c>
      <c r="AF714" s="11" t="s">
        <v>2481</v>
      </c>
      <c r="AG714" s="11" t="s">
        <v>2593</v>
      </c>
      <c r="AH714" s="11" t="s">
        <v>2607</v>
      </c>
      <c r="AI714" s="11"/>
      <c r="AJ714" s="9">
        <v>0</v>
      </c>
      <c r="AK714" s="11" t="s">
        <v>2609</v>
      </c>
      <c r="AL714" s="11" t="s">
        <v>3107</v>
      </c>
      <c r="AM714" s="11"/>
      <c r="AN714" s="11" t="s">
        <v>3199</v>
      </c>
      <c r="AO714" s="11" t="s">
        <v>3343</v>
      </c>
      <c r="AP714" s="11" t="s">
        <v>3400</v>
      </c>
      <c r="AQ714" s="12">
        <v>46217</v>
      </c>
      <c r="AR714" s="11" t="s">
        <v>3416</v>
      </c>
      <c r="AS714" s="11" t="s">
        <v>3666</v>
      </c>
      <c r="AT714" s="11" t="s">
        <v>3933</v>
      </c>
      <c r="AU714" s="11" t="s">
        <v>3933</v>
      </c>
      <c r="AV714" s="11" t="s">
        <v>3937</v>
      </c>
      <c r="AW714" s="11" t="s">
        <v>2481</v>
      </c>
      <c r="AX714" s="11" t="s">
        <v>2593</v>
      </c>
      <c r="AY714" s="11" t="s">
        <v>3950</v>
      </c>
      <c r="AZ714" s="11"/>
      <c r="BA714" s="11"/>
      <c r="BB714" s="11"/>
      <c r="BC714" s="9">
        <v>11533</v>
      </c>
      <c r="BD714" s="11" t="s">
        <v>3937</v>
      </c>
      <c r="BE714" s="9">
        <v>6711</v>
      </c>
      <c r="BF714" s="9">
        <v>1</v>
      </c>
      <c r="BG714" s="11" t="s">
        <v>3420</v>
      </c>
    </row>
    <row r="715" spans="1:59">
      <c r="A715" s="9">
        <v>135744</v>
      </c>
      <c r="B715" s="11" t="s">
        <v>4084</v>
      </c>
      <c r="C715" s="11" t="s">
        <v>4259</v>
      </c>
      <c r="D715" s="11" t="s">
        <v>778</v>
      </c>
      <c r="E715" s="15">
        <v>1</v>
      </c>
      <c r="F715" s="11" t="s">
        <v>4235</v>
      </c>
      <c r="G715" s="9">
        <v>4</v>
      </c>
      <c r="H715" s="15">
        <f t="shared" si="23"/>
        <v>4.68</v>
      </c>
      <c r="I715" s="15">
        <f t="shared" si="24"/>
        <v>4.68</v>
      </c>
      <c r="J715" s="15">
        <v>4.68</v>
      </c>
      <c r="K715" s="15"/>
      <c r="L715" s="9"/>
      <c r="M715" s="9">
        <v>0</v>
      </c>
      <c r="N715" s="11" t="s">
        <v>3398</v>
      </c>
      <c r="O715" s="12">
        <v>46217</v>
      </c>
      <c r="P715" s="11" t="s">
        <v>3414</v>
      </c>
      <c r="Q715" s="11" t="s">
        <v>3954</v>
      </c>
      <c r="R715" s="11" t="s">
        <v>3954</v>
      </c>
      <c r="S715" s="11" t="s">
        <v>4221</v>
      </c>
      <c r="T715" s="9">
        <v>138964</v>
      </c>
      <c r="U715" s="9"/>
      <c r="V715" s="9"/>
      <c r="W715" s="11" t="s">
        <v>2465</v>
      </c>
      <c r="X715" s="11" t="s">
        <v>3109</v>
      </c>
      <c r="Y715" s="11" t="s">
        <v>3959</v>
      </c>
      <c r="Z715" s="11" t="s">
        <v>1851</v>
      </c>
      <c r="AA715" s="9">
        <v>-10</v>
      </c>
      <c r="AB715" s="9">
        <v>4</v>
      </c>
      <c r="AC715" s="11"/>
      <c r="AD715" s="11" t="s">
        <v>2414</v>
      </c>
      <c r="AE715" s="11" t="s">
        <v>2463</v>
      </c>
      <c r="AF715" s="11" t="s">
        <v>2481</v>
      </c>
      <c r="AG715" s="11" t="s">
        <v>2593</v>
      </c>
      <c r="AH715" s="11" t="s">
        <v>2607</v>
      </c>
      <c r="AI715" s="11"/>
      <c r="AJ715" s="9">
        <v>0</v>
      </c>
      <c r="AK715" s="11" t="s">
        <v>2609</v>
      </c>
      <c r="AL715" s="11" t="s">
        <v>3107</v>
      </c>
      <c r="AM715" s="11"/>
      <c r="AN715" s="11" t="s">
        <v>3199</v>
      </c>
      <c r="AO715" s="11" t="s">
        <v>3343</v>
      </c>
      <c r="AP715" s="11" t="s">
        <v>3400</v>
      </c>
      <c r="AQ715" s="12">
        <v>46217</v>
      </c>
      <c r="AR715" s="11" t="s">
        <v>3416</v>
      </c>
      <c r="AS715" s="11" t="s">
        <v>3666</v>
      </c>
      <c r="AT715" s="11" t="s">
        <v>3933</v>
      </c>
      <c r="AU715" s="11" t="s">
        <v>3933</v>
      </c>
      <c r="AV715" s="11" t="s">
        <v>3937</v>
      </c>
      <c r="AW715" s="11" t="s">
        <v>2481</v>
      </c>
      <c r="AX715" s="11" t="s">
        <v>2593</v>
      </c>
      <c r="AY715" s="11" t="s">
        <v>3950</v>
      </c>
      <c r="AZ715" s="11"/>
      <c r="BA715" s="11"/>
      <c r="BB715" s="11"/>
      <c r="BC715" s="9">
        <v>1250</v>
      </c>
      <c r="BD715" s="11" t="s">
        <v>3937</v>
      </c>
      <c r="BE715" s="9">
        <v>6711</v>
      </c>
      <c r="BF715" s="9">
        <v>4</v>
      </c>
      <c r="BG715" s="11" t="s">
        <v>3420</v>
      </c>
    </row>
    <row r="716" spans="1:59">
      <c r="A716" s="9">
        <v>135744</v>
      </c>
      <c r="B716" s="11" t="s">
        <v>4084</v>
      </c>
      <c r="C716" s="11" t="s">
        <v>4259</v>
      </c>
      <c r="D716" s="11" t="s">
        <v>779</v>
      </c>
      <c r="E716" s="15">
        <v>1</v>
      </c>
      <c r="F716" s="11" t="s">
        <v>4235</v>
      </c>
      <c r="G716" s="9">
        <v>4</v>
      </c>
      <c r="H716" s="15">
        <f t="shared" si="23"/>
        <v>4.68</v>
      </c>
      <c r="I716" s="15">
        <f t="shared" si="24"/>
        <v>4.68</v>
      </c>
      <c r="J716" s="15">
        <v>4.68</v>
      </c>
      <c r="K716" s="15"/>
      <c r="L716" s="9"/>
      <c r="M716" s="9">
        <v>0</v>
      </c>
      <c r="N716" s="11" t="s">
        <v>3398</v>
      </c>
      <c r="O716" s="12">
        <v>46217</v>
      </c>
      <c r="P716" s="11" t="s">
        <v>3414</v>
      </c>
      <c r="Q716" s="11" t="s">
        <v>3954</v>
      </c>
      <c r="R716" s="11" t="s">
        <v>3954</v>
      </c>
      <c r="S716" s="11" t="s">
        <v>4221</v>
      </c>
      <c r="T716" s="9">
        <v>138964</v>
      </c>
      <c r="U716" s="9"/>
      <c r="V716" s="9"/>
      <c r="W716" s="11" t="s">
        <v>2465</v>
      </c>
      <c r="X716" s="11" t="s">
        <v>3109</v>
      </c>
      <c r="Y716" s="11" t="s">
        <v>3959</v>
      </c>
      <c r="Z716" s="11" t="s">
        <v>1851</v>
      </c>
      <c r="AA716" s="9">
        <v>-10</v>
      </c>
      <c r="AB716" s="9">
        <v>5</v>
      </c>
      <c r="AC716" s="11"/>
      <c r="AD716" s="11" t="s">
        <v>2414</v>
      </c>
      <c r="AE716" s="11" t="s">
        <v>2463</v>
      </c>
      <c r="AF716" s="11" t="s">
        <v>2481</v>
      </c>
      <c r="AG716" s="11" t="s">
        <v>2593</v>
      </c>
      <c r="AH716" s="11" t="s">
        <v>2607</v>
      </c>
      <c r="AI716" s="11"/>
      <c r="AJ716" s="9">
        <v>0</v>
      </c>
      <c r="AK716" s="11" t="s">
        <v>2609</v>
      </c>
      <c r="AL716" s="11" t="s">
        <v>3107</v>
      </c>
      <c r="AM716" s="11"/>
      <c r="AN716" s="11" t="s">
        <v>3199</v>
      </c>
      <c r="AO716" s="11" t="s">
        <v>3343</v>
      </c>
      <c r="AP716" s="11" t="s">
        <v>3400</v>
      </c>
      <c r="AQ716" s="12">
        <v>46217</v>
      </c>
      <c r="AR716" s="11" t="s">
        <v>3416</v>
      </c>
      <c r="AS716" s="11" t="s">
        <v>3666</v>
      </c>
      <c r="AT716" s="11" t="s">
        <v>3933</v>
      </c>
      <c r="AU716" s="11" t="s">
        <v>3933</v>
      </c>
      <c r="AV716" s="11" t="s">
        <v>3937</v>
      </c>
      <c r="AW716" s="11" t="s">
        <v>2481</v>
      </c>
      <c r="AX716" s="11" t="s">
        <v>2593</v>
      </c>
      <c r="AY716" s="11" t="s">
        <v>3950</v>
      </c>
      <c r="AZ716" s="11"/>
      <c r="BA716" s="11"/>
      <c r="BB716" s="11"/>
      <c r="BC716" s="9">
        <v>1250</v>
      </c>
      <c r="BD716" s="11" t="s">
        <v>3937</v>
      </c>
      <c r="BE716" s="9">
        <v>6711</v>
      </c>
      <c r="BF716" s="9">
        <v>5</v>
      </c>
      <c r="BG716" s="11" t="s">
        <v>3420</v>
      </c>
    </row>
    <row r="717" spans="1:59">
      <c r="A717" s="9">
        <v>135744</v>
      </c>
      <c r="B717" s="11" t="s">
        <v>4084</v>
      </c>
      <c r="C717" s="11" t="s">
        <v>4274</v>
      </c>
      <c r="D717" s="11" t="s">
        <v>776</v>
      </c>
      <c r="E717" s="15">
        <v>1</v>
      </c>
      <c r="F717" s="11" t="s">
        <v>4237</v>
      </c>
      <c r="G717" s="9">
        <v>40</v>
      </c>
      <c r="H717" s="15">
        <f t="shared" si="23"/>
        <v>46.8</v>
      </c>
      <c r="I717" s="15">
        <f t="shared" si="24"/>
        <v>46.8</v>
      </c>
      <c r="J717" s="15">
        <v>46.8</v>
      </c>
      <c r="K717" s="15"/>
      <c r="L717" s="9"/>
      <c r="M717" s="9">
        <v>0</v>
      </c>
      <c r="N717" s="11" t="s">
        <v>3398</v>
      </c>
      <c r="O717" s="12">
        <v>46217</v>
      </c>
      <c r="P717" s="11" t="s">
        <v>3414</v>
      </c>
      <c r="Q717" s="11" t="s">
        <v>3954</v>
      </c>
      <c r="R717" s="11" t="s">
        <v>3954</v>
      </c>
      <c r="S717" s="11" t="s">
        <v>4221</v>
      </c>
      <c r="T717" s="9">
        <v>138964</v>
      </c>
      <c r="U717" s="9"/>
      <c r="V717" s="9"/>
      <c r="W717" s="11" t="s">
        <v>2465</v>
      </c>
      <c r="X717" s="11" t="s">
        <v>3109</v>
      </c>
      <c r="Y717" s="11" t="s">
        <v>3959</v>
      </c>
      <c r="Z717" s="11" t="s">
        <v>1852</v>
      </c>
      <c r="AA717" s="9">
        <v>-10</v>
      </c>
      <c r="AB717" s="9">
        <v>2</v>
      </c>
      <c r="AC717" s="11"/>
      <c r="AD717" s="11" t="s">
        <v>2405</v>
      </c>
      <c r="AE717" s="11" t="s">
        <v>2463</v>
      </c>
      <c r="AF717" s="11" t="s">
        <v>2481</v>
      </c>
      <c r="AG717" s="11" t="s">
        <v>2593</v>
      </c>
      <c r="AH717" s="11" t="s">
        <v>2607</v>
      </c>
      <c r="AI717" s="11"/>
      <c r="AJ717" s="9">
        <v>0</v>
      </c>
      <c r="AK717" s="11" t="s">
        <v>2609</v>
      </c>
      <c r="AL717" s="11" t="s">
        <v>3107</v>
      </c>
      <c r="AM717" s="11"/>
      <c r="AN717" s="11" t="s">
        <v>3199</v>
      </c>
      <c r="AO717" s="11" t="s">
        <v>3343</v>
      </c>
      <c r="AP717" s="11" t="s">
        <v>3400</v>
      </c>
      <c r="AQ717" s="12">
        <v>46217</v>
      </c>
      <c r="AR717" s="11" t="s">
        <v>3416</v>
      </c>
      <c r="AS717" s="11" t="s">
        <v>3666</v>
      </c>
      <c r="AT717" s="11" t="s">
        <v>3933</v>
      </c>
      <c r="AU717" s="11" t="s">
        <v>3933</v>
      </c>
      <c r="AV717" s="11" t="s">
        <v>3937</v>
      </c>
      <c r="AW717" s="11" t="s">
        <v>2481</v>
      </c>
      <c r="AX717" s="11" t="s">
        <v>2593</v>
      </c>
      <c r="AY717" s="11" t="s">
        <v>3950</v>
      </c>
      <c r="AZ717" s="11"/>
      <c r="BA717" s="11"/>
      <c r="BB717" s="11"/>
      <c r="BC717" s="9">
        <v>11533</v>
      </c>
      <c r="BD717" s="11" t="s">
        <v>3937</v>
      </c>
      <c r="BE717" s="9">
        <v>6711</v>
      </c>
      <c r="BF717" s="9">
        <v>2</v>
      </c>
      <c r="BG717" s="11" t="s">
        <v>3420</v>
      </c>
    </row>
    <row r="718" spans="1:59">
      <c r="A718" s="9">
        <v>135744</v>
      </c>
      <c r="B718" s="11" t="s">
        <v>4084</v>
      </c>
      <c r="C718" s="11" t="s">
        <v>4274</v>
      </c>
      <c r="D718" s="11" t="s">
        <v>777</v>
      </c>
      <c r="E718" s="15">
        <v>1</v>
      </c>
      <c r="F718" s="11" t="s">
        <v>4237</v>
      </c>
      <c r="G718" s="9">
        <v>40</v>
      </c>
      <c r="H718" s="15">
        <f t="shared" si="23"/>
        <v>46.8</v>
      </c>
      <c r="I718" s="15">
        <f t="shared" si="24"/>
        <v>46.8</v>
      </c>
      <c r="J718" s="15">
        <v>46.8</v>
      </c>
      <c r="K718" s="15"/>
      <c r="L718" s="9"/>
      <c r="M718" s="9">
        <v>0</v>
      </c>
      <c r="N718" s="11" t="s">
        <v>3398</v>
      </c>
      <c r="O718" s="12">
        <v>46217</v>
      </c>
      <c r="P718" s="11" t="s">
        <v>3414</v>
      </c>
      <c r="Q718" s="11" t="s">
        <v>3954</v>
      </c>
      <c r="R718" s="11" t="s">
        <v>3954</v>
      </c>
      <c r="S718" s="11" t="s">
        <v>4221</v>
      </c>
      <c r="T718" s="9">
        <v>138964</v>
      </c>
      <c r="U718" s="9"/>
      <c r="V718" s="9"/>
      <c r="W718" s="11" t="s">
        <v>2465</v>
      </c>
      <c r="X718" s="11" t="s">
        <v>3109</v>
      </c>
      <c r="Y718" s="11" t="s">
        <v>3959</v>
      </c>
      <c r="Z718" s="11" t="s">
        <v>1852</v>
      </c>
      <c r="AA718" s="9">
        <v>-10</v>
      </c>
      <c r="AB718" s="9">
        <v>3</v>
      </c>
      <c r="AC718" s="11"/>
      <c r="AD718" s="11" t="s">
        <v>2405</v>
      </c>
      <c r="AE718" s="11" t="s">
        <v>2463</v>
      </c>
      <c r="AF718" s="11" t="s">
        <v>2481</v>
      </c>
      <c r="AG718" s="11" t="s">
        <v>2593</v>
      </c>
      <c r="AH718" s="11" t="s">
        <v>2607</v>
      </c>
      <c r="AI718" s="11"/>
      <c r="AJ718" s="9">
        <v>0</v>
      </c>
      <c r="AK718" s="11" t="s">
        <v>2609</v>
      </c>
      <c r="AL718" s="11" t="s">
        <v>3107</v>
      </c>
      <c r="AM718" s="11"/>
      <c r="AN718" s="11" t="s">
        <v>3199</v>
      </c>
      <c r="AO718" s="11" t="s">
        <v>3343</v>
      </c>
      <c r="AP718" s="11" t="s">
        <v>3400</v>
      </c>
      <c r="AQ718" s="12">
        <v>46217</v>
      </c>
      <c r="AR718" s="11" t="s">
        <v>3416</v>
      </c>
      <c r="AS718" s="11" t="s">
        <v>3666</v>
      </c>
      <c r="AT718" s="11" t="s">
        <v>3933</v>
      </c>
      <c r="AU718" s="11" t="s">
        <v>3933</v>
      </c>
      <c r="AV718" s="11" t="s">
        <v>3937</v>
      </c>
      <c r="AW718" s="11" t="s">
        <v>2481</v>
      </c>
      <c r="AX718" s="11" t="s">
        <v>2593</v>
      </c>
      <c r="AY718" s="11" t="s">
        <v>3950</v>
      </c>
      <c r="AZ718" s="11"/>
      <c r="BA718" s="11"/>
      <c r="BB718" s="11"/>
      <c r="BC718" s="9">
        <v>11533</v>
      </c>
      <c r="BD718" s="11" t="s">
        <v>3937</v>
      </c>
      <c r="BE718" s="9">
        <v>6711</v>
      </c>
      <c r="BF718" s="9">
        <v>3</v>
      </c>
      <c r="BG718" s="11" t="s">
        <v>3420</v>
      </c>
    </row>
    <row r="719" spans="1:59">
      <c r="A719" s="9">
        <v>135743</v>
      </c>
      <c r="B719" s="11" t="s">
        <v>4036</v>
      </c>
      <c r="C719" s="11" t="s">
        <v>4351</v>
      </c>
      <c r="D719" s="11" t="s">
        <v>774</v>
      </c>
      <c r="E719" s="15">
        <v>1</v>
      </c>
      <c r="F719" s="11" t="s">
        <v>4235</v>
      </c>
      <c r="G719" s="9">
        <v>3300000</v>
      </c>
      <c r="H719" s="15">
        <f t="shared" si="23"/>
        <v>717.39130434782612</v>
      </c>
      <c r="I719" s="15">
        <f t="shared" si="24"/>
        <v>717.39130434782612</v>
      </c>
      <c r="J719" s="15">
        <v>717.39130434782612</v>
      </c>
      <c r="K719" s="15"/>
      <c r="L719" s="9"/>
      <c r="M719" s="9">
        <v>0</v>
      </c>
      <c r="N719" s="11" t="s">
        <v>3396</v>
      </c>
      <c r="O719" s="12">
        <v>46217</v>
      </c>
      <c r="P719" s="11" t="s">
        <v>3407</v>
      </c>
      <c r="Q719" s="11" t="s">
        <v>3952</v>
      </c>
      <c r="R719" s="11" t="s">
        <v>3952</v>
      </c>
      <c r="S719" s="11" t="s">
        <v>4220</v>
      </c>
      <c r="T719" s="9">
        <v>138998</v>
      </c>
      <c r="U719" s="9"/>
      <c r="V719" s="9"/>
      <c r="W719" s="11" t="s">
        <v>2465</v>
      </c>
      <c r="X719" s="11" t="s">
        <v>3109</v>
      </c>
      <c r="Y719" s="11" t="s">
        <v>3959</v>
      </c>
      <c r="Z719" s="11" t="s">
        <v>1850</v>
      </c>
      <c r="AA719" s="9">
        <v>20</v>
      </c>
      <c r="AB719" s="9">
        <v>1</v>
      </c>
      <c r="AC719" s="11"/>
      <c r="AD719" s="11" t="s">
        <v>2405</v>
      </c>
      <c r="AE719" s="11" t="s">
        <v>2462</v>
      </c>
      <c r="AF719" s="11" t="s">
        <v>2488</v>
      </c>
      <c r="AG719" s="11" t="s">
        <v>2593</v>
      </c>
      <c r="AH719" s="11" t="s">
        <v>2607</v>
      </c>
      <c r="AI719" s="11"/>
      <c r="AJ719" s="9">
        <v>1</v>
      </c>
      <c r="AK719" s="11" t="s">
        <v>2842</v>
      </c>
      <c r="AL719" s="11" t="s">
        <v>3107</v>
      </c>
      <c r="AM719" s="11"/>
      <c r="AN719" s="11" t="s">
        <v>2842</v>
      </c>
      <c r="AO719" s="11" t="s">
        <v>1850</v>
      </c>
      <c r="AP719" s="11" t="s">
        <v>3400</v>
      </c>
      <c r="AQ719" s="12">
        <v>46217</v>
      </c>
      <c r="AR719" s="11" t="s">
        <v>3416</v>
      </c>
      <c r="AS719" s="11" t="s">
        <v>3665</v>
      </c>
      <c r="AT719" s="11" t="s">
        <v>3933</v>
      </c>
      <c r="AU719" s="11" t="s">
        <v>3933</v>
      </c>
      <c r="AV719" s="11" t="s">
        <v>3937</v>
      </c>
      <c r="AW719" s="11" t="s">
        <v>2488</v>
      </c>
      <c r="AX719" s="11" t="s">
        <v>2593</v>
      </c>
      <c r="AY719" s="11" t="s">
        <v>3948</v>
      </c>
      <c r="AZ719" s="11"/>
      <c r="BA719" s="11"/>
      <c r="BB719" s="11"/>
      <c r="BC719" s="9">
        <v>22419</v>
      </c>
      <c r="BD719" s="11" t="s">
        <v>3937</v>
      </c>
      <c r="BE719" s="9">
        <v>3042</v>
      </c>
      <c r="BF719" s="9">
        <v>1</v>
      </c>
      <c r="BG719" s="11" t="s">
        <v>3420</v>
      </c>
    </row>
    <row r="720" spans="1:59">
      <c r="A720" s="9">
        <v>135742</v>
      </c>
      <c r="B720" s="11" t="s">
        <v>4090</v>
      </c>
      <c r="C720" s="11" t="s">
        <v>4287</v>
      </c>
      <c r="D720" s="11" t="s">
        <v>773</v>
      </c>
      <c r="E720" s="15">
        <v>1</v>
      </c>
      <c r="F720" s="11" t="s">
        <v>4235</v>
      </c>
      <c r="G720" s="9">
        <v>1500000</v>
      </c>
      <c r="H720" s="15">
        <f t="shared" si="23"/>
        <v>326.08695652173913</v>
      </c>
      <c r="I720" s="15">
        <f t="shared" si="24"/>
        <v>326.08695652173913</v>
      </c>
      <c r="J720" s="15">
        <v>326.08695652173913</v>
      </c>
      <c r="K720" s="15"/>
      <c r="L720" s="9"/>
      <c r="M720" s="9">
        <v>0</v>
      </c>
      <c r="N720" s="11" t="s">
        <v>3396</v>
      </c>
      <c r="O720" s="12">
        <v>46217</v>
      </c>
      <c r="P720" s="11" t="s">
        <v>3407</v>
      </c>
      <c r="Q720" s="11" t="s">
        <v>3952</v>
      </c>
      <c r="R720" s="11" t="s">
        <v>3952</v>
      </c>
      <c r="S720" s="11" t="s">
        <v>4221</v>
      </c>
      <c r="T720" s="9">
        <v>139004</v>
      </c>
      <c r="U720" s="9"/>
      <c r="V720" s="9"/>
      <c r="W720" s="11" t="s">
        <v>2465</v>
      </c>
      <c r="X720" s="11" t="s">
        <v>3109</v>
      </c>
      <c r="Y720" s="11" t="s">
        <v>3959</v>
      </c>
      <c r="Z720" s="11" t="s">
        <v>1533</v>
      </c>
      <c r="AA720" s="9">
        <v>20</v>
      </c>
      <c r="AB720" s="9">
        <v>3</v>
      </c>
      <c r="AC720" s="11"/>
      <c r="AD720" s="11" t="s">
        <v>2405</v>
      </c>
      <c r="AE720" s="11" t="s">
        <v>2462</v>
      </c>
      <c r="AF720" s="11" t="s">
        <v>2525</v>
      </c>
      <c r="AG720" s="11" t="s">
        <v>2598</v>
      </c>
      <c r="AH720" s="11" t="s">
        <v>2607</v>
      </c>
      <c r="AI720" s="11"/>
      <c r="AJ720" s="9">
        <v>1</v>
      </c>
      <c r="AK720" s="11" t="s">
        <v>1497</v>
      </c>
      <c r="AL720" s="11" t="s">
        <v>3107</v>
      </c>
      <c r="AM720" s="11"/>
      <c r="AN720" s="11" t="s">
        <v>3198</v>
      </c>
      <c r="AO720" s="11" t="s">
        <v>3342</v>
      </c>
      <c r="AP720" s="11"/>
      <c r="AQ720" s="12">
        <v>46217</v>
      </c>
      <c r="AR720" s="11" t="s">
        <v>3416</v>
      </c>
      <c r="AS720" s="11" t="s">
        <v>3664</v>
      </c>
      <c r="AT720" s="11" t="s">
        <v>3933</v>
      </c>
      <c r="AU720" s="11" t="s">
        <v>3933</v>
      </c>
      <c r="AV720" s="11" t="s">
        <v>3937</v>
      </c>
      <c r="AW720" s="11" t="s">
        <v>2525</v>
      </c>
      <c r="AX720" s="11" t="s">
        <v>2598</v>
      </c>
      <c r="AY720" s="11" t="s">
        <v>3948</v>
      </c>
      <c r="AZ720" s="11"/>
      <c r="BA720" s="11"/>
      <c r="BB720" s="11"/>
      <c r="BC720" s="9">
        <v>22422</v>
      </c>
      <c r="BD720" s="11" t="s">
        <v>3937</v>
      </c>
      <c r="BE720" s="9">
        <v>3678</v>
      </c>
      <c r="BF720" s="9">
        <v>3</v>
      </c>
      <c r="BG720" s="11" t="s">
        <v>3420</v>
      </c>
    </row>
    <row r="721" spans="1:59">
      <c r="A721" s="9">
        <v>135742</v>
      </c>
      <c r="B721" s="11" t="s">
        <v>4090</v>
      </c>
      <c r="C721" s="11" t="s">
        <v>4287</v>
      </c>
      <c r="D721" s="11" t="s">
        <v>772</v>
      </c>
      <c r="E721" s="15">
        <v>2</v>
      </c>
      <c r="F721" s="11" t="s">
        <v>4235</v>
      </c>
      <c r="G721" s="9">
        <v>17929200</v>
      </c>
      <c r="H721" s="15">
        <f t="shared" si="23"/>
        <v>3897.6521739130435</v>
      </c>
      <c r="I721" s="15">
        <f t="shared" si="24"/>
        <v>7795.304347826087</v>
      </c>
      <c r="J721" s="15">
        <v>7795.304347826087</v>
      </c>
      <c r="K721" s="15"/>
      <c r="L721" s="9"/>
      <c r="M721" s="9">
        <v>0</v>
      </c>
      <c r="N721" s="11" t="s">
        <v>3396</v>
      </c>
      <c r="O721" s="12">
        <v>46217</v>
      </c>
      <c r="P721" s="11" t="s">
        <v>3407</v>
      </c>
      <c r="Q721" s="11" t="s">
        <v>3952</v>
      </c>
      <c r="R721" s="11" t="s">
        <v>3952</v>
      </c>
      <c r="S721" s="11" t="s">
        <v>4221</v>
      </c>
      <c r="T721" s="9">
        <v>139004</v>
      </c>
      <c r="U721" s="9"/>
      <c r="V721" s="9"/>
      <c r="W721" s="11" t="s">
        <v>2465</v>
      </c>
      <c r="X721" s="11" t="s">
        <v>3109</v>
      </c>
      <c r="Y721" s="11" t="s">
        <v>3959</v>
      </c>
      <c r="Z721" s="11" t="s">
        <v>1848</v>
      </c>
      <c r="AA721" s="9">
        <v>20</v>
      </c>
      <c r="AB721" s="9">
        <v>1</v>
      </c>
      <c r="AC721" s="11"/>
      <c r="AD721" s="11" t="s">
        <v>2405</v>
      </c>
      <c r="AE721" s="11" t="s">
        <v>2462</v>
      </c>
      <c r="AF721" s="11" t="s">
        <v>2525</v>
      </c>
      <c r="AG721" s="11" t="s">
        <v>2598</v>
      </c>
      <c r="AH721" s="11" t="s">
        <v>2607</v>
      </c>
      <c r="AI721" s="11"/>
      <c r="AJ721" s="9">
        <v>2</v>
      </c>
      <c r="AK721" s="11" t="s">
        <v>2840</v>
      </c>
      <c r="AL721" s="11" t="s">
        <v>3107</v>
      </c>
      <c r="AM721" s="11"/>
      <c r="AN721" s="11" t="s">
        <v>3198</v>
      </c>
      <c r="AO721" s="11" t="s">
        <v>3342</v>
      </c>
      <c r="AP721" s="11"/>
      <c r="AQ721" s="12">
        <v>46217</v>
      </c>
      <c r="AR721" s="11" t="s">
        <v>3416</v>
      </c>
      <c r="AS721" s="11" t="s">
        <v>3664</v>
      </c>
      <c r="AT721" s="11" t="s">
        <v>3933</v>
      </c>
      <c r="AU721" s="11" t="s">
        <v>3933</v>
      </c>
      <c r="AV721" s="11" t="s">
        <v>3937</v>
      </c>
      <c r="AW721" s="11" t="s">
        <v>2525</v>
      </c>
      <c r="AX721" s="11" t="s">
        <v>2598</v>
      </c>
      <c r="AY721" s="11" t="s">
        <v>3948</v>
      </c>
      <c r="AZ721" s="11"/>
      <c r="BA721" s="11"/>
      <c r="BB721" s="11"/>
      <c r="BC721" s="9">
        <v>22422</v>
      </c>
      <c r="BD721" s="11" t="s">
        <v>3937</v>
      </c>
      <c r="BE721" s="9">
        <v>3678</v>
      </c>
      <c r="BF721" s="9">
        <v>1</v>
      </c>
      <c r="BG721" s="11" t="s">
        <v>3420</v>
      </c>
    </row>
    <row r="722" spans="1:59">
      <c r="A722" s="9">
        <v>135741</v>
      </c>
      <c r="B722" s="11" t="s">
        <v>4089</v>
      </c>
      <c r="C722" s="11" t="s">
        <v>4287</v>
      </c>
      <c r="D722" s="11" t="s">
        <v>771</v>
      </c>
      <c r="E722" s="15">
        <v>1</v>
      </c>
      <c r="F722" s="11" t="s">
        <v>4235</v>
      </c>
      <c r="G722" s="9">
        <v>12120025</v>
      </c>
      <c r="H722" s="15">
        <f t="shared" si="23"/>
        <v>2634.788043478261</v>
      </c>
      <c r="I722" s="15">
        <f t="shared" si="24"/>
        <v>2634.788043478261</v>
      </c>
      <c r="J722" s="15">
        <v>2634.788043478261</v>
      </c>
      <c r="K722" s="15"/>
      <c r="L722" s="9"/>
      <c r="M722" s="9">
        <v>0</v>
      </c>
      <c r="N722" s="11" t="s">
        <v>3396</v>
      </c>
      <c r="O722" s="12">
        <v>46217</v>
      </c>
      <c r="P722" s="11" t="s">
        <v>3407</v>
      </c>
      <c r="Q722" s="11" t="s">
        <v>3952</v>
      </c>
      <c r="R722" s="11" t="s">
        <v>3952</v>
      </c>
      <c r="S722" s="11" t="s">
        <v>4221</v>
      </c>
      <c r="T722" s="9">
        <v>138989</v>
      </c>
      <c r="U722" s="9"/>
      <c r="V722" s="9"/>
      <c r="W722" s="11" t="s">
        <v>2465</v>
      </c>
      <c r="X722" s="11" t="s">
        <v>3109</v>
      </c>
      <c r="Y722" s="11" t="s">
        <v>3959</v>
      </c>
      <c r="Z722" s="11" t="s">
        <v>1847</v>
      </c>
      <c r="AA722" s="9">
        <v>20</v>
      </c>
      <c r="AB722" s="9">
        <v>1</v>
      </c>
      <c r="AC722" s="11"/>
      <c r="AD722" s="11" t="s">
        <v>2405</v>
      </c>
      <c r="AE722" s="11" t="s">
        <v>2462</v>
      </c>
      <c r="AF722" s="11" t="s">
        <v>2550</v>
      </c>
      <c r="AG722" s="11" t="s">
        <v>2598</v>
      </c>
      <c r="AH722" s="11" t="s">
        <v>2607</v>
      </c>
      <c r="AI722" s="11"/>
      <c r="AJ722" s="9">
        <v>1</v>
      </c>
      <c r="AK722" s="11" t="s">
        <v>2839</v>
      </c>
      <c r="AL722" s="11" t="s">
        <v>3107</v>
      </c>
      <c r="AM722" s="11"/>
      <c r="AN722" s="11" t="s">
        <v>2839</v>
      </c>
      <c r="AO722" s="11" t="s">
        <v>1847</v>
      </c>
      <c r="AP722" s="11"/>
      <c r="AQ722" s="12">
        <v>46217</v>
      </c>
      <c r="AR722" s="11" t="s">
        <v>3416</v>
      </c>
      <c r="AS722" s="11" t="s">
        <v>3663</v>
      </c>
      <c r="AT722" s="11" t="s">
        <v>3933</v>
      </c>
      <c r="AU722" s="11" t="s">
        <v>3933</v>
      </c>
      <c r="AV722" s="11" t="s">
        <v>3937</v>
      </c>
      <c r="AW722" s="11" t="s">
        <v>2550</v>
      </c>
      <c r="AX722" s="11" t="s">
        <v>2598</v>
      </c>
      <c r="AY722" s="11" t="s">
        <v>3948</v>
      </c>
      <c r="AZ722" s="11"/>
      <c r="BA722" s="11"/>
      <c r="BB722" s="11"/>
      <c r="BC722" s="9">
        <v>22422</v>
      </c>
      <c r="BD722" s="11" t="s">
        <v>3937</v>
      </c>
      <c r="BE722" s="9">
        <v>6661</v>
      </c>
      <c r="BF722" s="9">
        <v>1</v>
      </c>
      <c r="BG722" s="11" t="s">
        <v>3420</v>
      </c>
    </row>
    <row r="723" spans="1:59">
      <c r="A723" s="9">
        <v>135740</v>
      </c>
      <c r="B723" s="11" t="s">
        <v>3966</v>
      </c>
      <c r="C723" s="11" t="s">
        <v>4350</v>
      </c>
      <c r="D723" s="11" t="s">
        <v>770</v>
      </c>
      <c r="E723" s="15">
        <v>230</v>
      </c>
      <c r="F723" s="11" t="s">
        <v>4237</v>
      </c>
      <c r="G723" s="9">
        <v>22083.33</v>
      </c>
      <c r="H723" s="15">
        <f t="shared" si="23"/>
        <v>4.8007239130434787</v>
      </c>
      <c r="I723" s="15">
        <f t="shared" si="24"/>
        <v>1104.1665</v>
      </c>
      <c r="J723" s="15">
        <v>1104.1665</v>
      </c>
      <c r="K723" s="15"/>
      <c r="L723" s="9"/>
      <c r="M723" s="9">
        <v>0</v>
      </c>
      <c r="N723" s="11" t="s">
        <v>3396</v>
      </c>
      <c r="O723" s="12">
        <v>46217</v>
      </c>
      <c r="P723" s="11" t="s">
        <v>3407</v>
      </c>
      <c r="Q723" s="11" t="s">
        <v>3952</v>
      </c>
      <c r="R723" s="11" t="s">
        <v>3952</v>
      </c>
      <c r="S723" s="11" t="s">
        <v>4221</v>
      </c>
      <c r="T723" s="9">
        <v>138962</v>
      </c>
      <c r="U723" s="9"/>
      <c r="V723" s="9"/>
      <c r="W723" s="11" t="s">
        <v>2465</v>
      </c>
      <c r="X723" s="11" t="s">
        <v>3109</v>
      </c>
      <c r="Y723" s="11" t="s">
        <v>3959</v>
      </c>
      <c r="Z723" s="11" t="s">
        <v>1846</v>
      </c>
      <c r="AA723" s="9">
        <v>20</v>
      </c>
      <c r="AB723" s="9">
        <v>1</v>
      </c>
      <c r="AC723" s="11"/>
      <c r="AD723" s="11" t="s">
        <v>2430</v>
      </c>
      <c r="AE723" s="11" t="s">
        <v>2462</v>
      </c>
      <c r="AF723" s="11" t="s">
        <v>2542</v>
      </c>
      <c r="AG723" s="11" t="s">
        <v>2465</v>
      </c>
      <c r="AH723" s="11" t="s">
        <v>2607</v>
      </c>
      <c r="AI723" s="11"/>
      <c r="AJ723" s="9">
        <v>230</v>
      </c>
      <c r="AK723" s="11" t="s">
        <v>2838</v>
      </c>
      <c r="AL723" s="11" t="s">
        <v>3107</v>
      </c>
      <c r="AM723" s="11"/>
      <c r="AN723" s="11" t="s">
        <v>2838</v>
      </c>
      <c r="AO723" s="11" t="s">
        <v>1846</v>
      </c>
      <c r="AP723" s="11"/>
      <c r="AQ723" s="12">
        <v>46217</v>
      </c>
      <c r="AR723" s="11" t="s">
        <v>3416</v>
      </c>
      <c r="AS723" s="11" t="s">
        <v>3662</v>
      </c>
      <c r="AT723" s="11" t="s">
        <v>3933</v>
      </c>
      <c r="AU723" s="11" t="s">
        <v>3933</v>
      </c>
      <c r="AV723" s="11" t="s">
        <v>3937</v>
      </c>
      <c r="AW723" s="11" t="s">
        <v>2542</v>
      </c>
      <c r="AX723" s="11" t="s">
        <v>2465</v>
      </c>
      <c r="AY723" s="11" t="s">
        <v>3948</v>
      </c>
      <c r="AZ723" s="11"/>
      <c r="BA723" s="11"/>
      <c r="BB723" s="11"/>
      <c r="BC723" s="9">
        <v>11648</v>
      </c>
      <c r="BD723" s="11" t="s">
        <v>3937</v>
      </c>
      <c r="BE723" s="9">
        <v>4245</v>
      </c>
      <c r="BF723" s="9">
        <v>1</v>
      </c>
      <c r="BG723" s="11" t="s">
        <v>3420</v>
      </c>
    </row>
    <row r="724" spans="1:59">
      <c r="A724" s="9">
        <v>135739</v>
      </c>
      <c r="B724" s="11" t="s">
        <v>3982</v>
      </c>
      <c r="C724" s="11" t="s">
        <v>4305</v>
      </c>
      <c r="D724" s="11" t="s">
        <v>769</v>
      </c>
      <c r="E724" s="15">
        <v>1</v>
      </c>
      <c r="F724" s="11" t="s">
        <v>4235</v>
      </c>
      <c r="G724" s="9">
        <v>4151800</v>
      </c>
      <c r="H724" s="15">
        <f t="shared" si="23"/>
        <v>902.56521739130437</v>
      </c>
      <c r="I724" s="15">
        <f t="shared" si="24"/>
        <v>902.56521739130437</v>
      </c>
      <c r="J724" s="15">
        <v>902.56521739130437</v>
      </c>
      <c r="K724" s="15"/>
      <c r="L724" s="9"/>
      <c r="M724" s="9">
        <v>0</v>
      </c>
      <c r="N724" s="11" t="s">
        <v>3396</v>
      </c>
      <c r="O724" s="12">
        <v>46217</v>
      </c>
      <c r="P724" s="11" t="s">
        <v>3407</v>
      </c>
      <c r="Q724" s="11" t="s">
        <v>3953</v>
      </c>
      <c r="R724" s="11" t="s">
        <v>3952</v>
      </c>
      <c r="S724" s="11" t="s">
        <v>4221</v>
      </c>
      <c r="T724" s="9">
        <v>138981</v>
      </c>
      <c r="U724" s="9"/>
      <c r="V724" s="9"/>
      <c r="W724" s="11" t="s">
        <v>2465</v>
      </c>
      <c r="X724" s="11" t="s">
        <v>3109</v>
      </c>
      <c r="Y724" s="11" t="s">
        <v>3959</v>
      </c>
      <c r="Z724" s="11" t="s">
        <v>1844</v>
      </c>
      <c r="AA724" s="9">
        <v>20</v>
      </c>
      <c r="AB724" s="9">
        <v>1</v>
      </c>
      <c r="AC724" s="11"/>
      <c r="AD724" s="11" t="s">
        <v>2405</v>
      </c>
      <c r="AE724" s="11" t="s">
        <v>2462</v>
      </c>
      <c r="AF724" s="11" t="s">
        <v>2511</v>
      </c>
      <c r="AG724" s="11" t="s">
        <v>2598</v>
      </c>
      <c r="AH724" s="11" t="s">
        <v>2607</v>
      </c>
      <c r="AI724" s="11"/>
      <c r="AJ724" s="9">
        <v>1</v>
      </c>
      <c r="AK724" s="11" t="s">
        <v>2837</v>
      </c>
      <c r="AL724" s="11" t="s">
        <v>3107</v>
      </c>
      <c r="AM724" s="11"/>
      <c r="AN724" s="11" t="s">
        <v>3197</v>
      </c>
      <c r="AO724" s="11" t="s">
        <v>3341</v>
      </c>
      <c r="AP724" s="11"/>
      <c r="AQ724" s="12">
        <v>46217</v>
      </c>
      <c r="AR724" s="11" t="s">
        <v>3416</v>
      </c>
      <c r="AS724" s="11" t="s">
        <v>3661</v>
      </c>
      <c r="AT724" s="11" t="s">
        <v>3933</v>
      </c>
      <c r="AU724" s="11" t="s">
        <v>3933</v>
      </c>
      <c r="AV724" s="11" t="s">
        <v>3937</v>
      </c>
      <c r="AW724" s="11" t="s">
        <v>2511</v>
      </c>
      <c r="AX724" s="11" t="s">
        <v>2598</v>
      </c>
      <c r="AY724" s="11" t="s">
        <v>3948</v>
      </c>
      <c r="AZ724" s="11"/>
      <c r="BA724" s="11"/>
      <c r="BB724" s="11"/>
      <c r="BC724" s="9">
        <v>22421</v>
      </c>
      <c r="BD724" s="11" t="s">
        <v>3937</v>
      </c>
      <c r="BE724" s="9">
        <v>2633</v>
      </c>
      <c r="BF724" s="9">
        <v>1</v>
      </c>
      <c r="BG724" s="11" t="s">
        <v>3416</v>
      </c>
    </row>
    <row r="725" spans="1:59">
      <c r="A725" s="9">
        <v>135738</v>
      </c>
      <c r="B725" s="11" t="s">
        <v>3982</v>
      </c>
      <c r="C725" s="11" t="s">
        <v>4305</v>
      </c>
      <c r="D725" s="11" t="s">
        <v>768</v>
      </c>
      <c r="E725" s="15">
        <v>1</v>
      </c>
      <c r="F725" s="11" t="s">
        <v>4235</v>
      </c>
      <c r="G725" s="9">
        <v>9793000</v>
      </c>
      <c r="H725" s="15">
        <f t="shared" si="23"/>
        <v>2128.913043478261</v>
      </c>
      <c r="I725" s="15">
        <f t="shared" si="24"/>
        <v>2128.913043478261</v>
      </c>
      <c r="J725" s="15">
        <v>2128.913043478261</v>
      </c>
      <c r="K725" s="15"/>
      <c r="L725" s="9"/>
      <c r="M725" s="9">
        <v>0</v>
      </c>
      <c r="N725" s="11" t="s">
        <v>3396</v>
      </c>
      <c r="O725" s="12">
        <v>46217</v>
      </c>
      <c r="P725" s="11" t="s">
        <v>3407</v>
      </c>
      <c r="Q725" s="11" t="s">
        <v>3954</v>
      </c>
      <c r="R725" s="11" t="s">
        <v>3954</v>
      </c>
      <c r="S725" s="11" t="s">
        <v>4221</v>
      </c>
      <c r="T725" s="9">
        <v>138979</v>
      </c>
      <c r="U725" s="9"/>
      <c r="V725" s="9"/>
      <c r="W725" s="11" t="s">
        <v>2465</v>
      </c>
      <c r="X725" s="11" t="s">
        <v>3109</v>
      </c>
      <c r="Y725" s="11" t="s">
        <v>3959</v>
      </c>
      <c r="Z725" s="11" t="s">
        <v>1842</v>
      </c>
      <c r="AA725" s="9">
        <v>20</v>
      </c>
      <c r="AB725" s="9">
        <v>1</v>
      </c>
      <c r="AC725" s="11"/>
      <c r="AD725" s="11" t="s">
        <v>2405</v>
      </c>
      <c r="AE725" s="11" t="s">
        <v>2462</v>
      </c>
      <c r="AF725" s="11" t="s">
        <v>2511</v>
      </c>
      <c r="AG725" s="11" t="s">
        <v>2598</v>
      </c>
      <c r="AH725" s="11" t="s">
        <v>2607</v>
      </c>
      <c r="AI725" s="11"/>
      <c r="AJ725" s="9">
        <v>0</v>
      </c>
      <c r="AK725" s="11" t="s">
        <v>2609</v>
      </c>
      <c r="AL725" s="11" t="s">
        <v>3107</v>
      </c>
      <c r="AM725" s="11"/>
      <c r="AN725" s="11" t="s">
        <v>3196</v>
      </c>
      <c r="AO725" s="11" t="s">
        <v>3340</v>
      </c>
      <c r="AP725" s="11"/>
      <c r="AQ725" s="12">
        <v>46217</v>
      </c>
      <c r="AR725" s="11" t="s">
        <v>3416</v>
      </c>
      <c r="AS725" s="11" t="s">
        <v>3660</v>
      </c>
      <c r="AT725" s="11" t="s">
        <v>3933</v>
      </c>
      <c r="AU725" s="11" t="s">
        <v>3933</v>
      </c>
      <c r="AV725" s="11" t="s">
        <v>3937</v>
      </c>
      <c r="AW725" s="11" t="s">
        <v>2511</v>
      </c>
      <c r="AX725" s="11" t="s">
        <v>2598</v>
      </c>
      <c r="AY725" s="11" t="s">
        <v>3948</v>
      </c>
      <c r="AZ725" s="11"/>
      <c r="BA725" s="11"/>
      <c r="BB725" s="11"/>
      <c r="BC725" s="9">
        <v>22421</v>
      </c>
      <c r="BD725" s="11" t="s">
        <v>3937</v>
      </c>
      <c r="BE725" s="9">
        <v>2633</v>
      </c>
      <c r="BF725" s="9">
        <v>1</v>
      </c>
      <c r="BG725" s="11" t="s">
        <v>3416</v>
      </c>
    </row>
    <row r="726" spans="1:59">
      <c r="A726" s="9">
        <v>135737</v>
      </c>
      <c r="B726" s="11" t="s">
        <v>4014</v>
      </c>
      <c r="C726" s="11" t="s">
        <v>4305</v>
      </c>
      <c r="D726" s="11" t="s">
        <v>764</v>
      </c>
      <c r="E726" s="15">
        <v>1</v>
      </c>
      <c r="F726" s="11" t="s">
        <v>4235</v>
      </c>
      <c r="G726" s="9">
        <v>424928</v>
      </c>
      <c r="H726" s="15">
        <f t="shared" si="23"/>
        <v>92.375652173913039</v>
      </c>
      <c r="I726" s="15">
        <f t="shared" si="24"/>
        <v>92.375652173913039</v>
      </c>
      <c r="J726" s="15">
        <v>92.375652173913039</v>
      </c>
      <c r="K726" s="15"/>
      <c r="L726" s="9"/>
      <c r="M726" s="9">
        <v>0</v>
      </c>
      <c r="N726" s="11" t="s">
        <v>3396</v>
      </c>
      <c r="O726" s="12">
        <v>46217</v>
      </c>
      <c r="P726" s="11" t="s">
        <v>3407</v>
      </c>
      <c r="Q726" s="11" t="s">
        <v>3953</v>
      </c>
      <c r="R726" s="11" t="s">
        <v>3954</v>
      </c>
      <c r="S726" s="11" t="s">
        <v>4221</v>
      </c>
      <c r="T726" s="9">
        <v>138982</v>
      </c>
      <c r="U726" s="9"/>
      <c r="V726" s="9"/>
      <c r="W726" s="11" t="s">
        <v>2465</v>
      </c>
      <c r="X726" s="11" t="s">
        <v>3109</v>
      </c>
      <c r="Y726" s="11" t="s">
        <v>3959</v>
      </c>
      <c r="Z726" s="11" t="s">
        <v>1838</v>
      </c>
      <c r="AA726" s="9">
        <v>20</v>
      </c>
      <c r="AB726" s="9">
        <v>2</v>
      </c>
      <c r="AC726" s="11"/>
      <c r="AD726" s="11" t="s">
        <v>2405</v>
      </c>
      <c r="AE726" s="11" t="s">
        <v>2462</v>
      </c>
      <c r="AF726" s="11" t="s">
        <v>2511</v>
      </c>
      <c r="AG726" s="11" t="s">
        <v>2598</v>
      </c>
      <c r="AH726" s="11" t="s">
        <v>2607</v>
      </c>
      <c r="AI726" s="11"/>
      <c r="AJ726" s="9">
        <v>0</v>
      </c>
      <c r="AK726" s="11" t="s">
        <v>2609</v>
      </c>
      <c r="AL726" s="11" t="s">
        <v>3107</v>
      </c>
      <c r="AM726" s="11"/>
      <c r="AN726" s="11" t="s">
        <v>3195</v>
      </c>
      <c r="AO726" s="11" t="s">
        <v>3339</v>
      </c>
      <c r="AP726" s="11"/>
      <c r="AQ726" s="12">
        <v>46217</v>
      </c>
      <c r="AR726" s="11" t="s">
        <v>3416</v>
      </c>
      <c r="AS726" s="11" t="s">
        <v>3659</v>
      </c>
      <c r="AT726" s="11" t="s">
        <v>3933</v>
      </c>
      <c r="AU726" s="11" t="s">
        <v>3933</v>
      </c>
      <c r="AV726" s="11" t="s">
        <v>3937</v>
      </c>
      <c r="AW726" s="11" t="s">
        <v>2511</v>
      </c>
      <c r="AX726" s="11" t="s">
        <v>2598</v>
      </c>
      <c r="AY726" s="11" t="s">
        <v>3948</v>
      </c>
      <c r="AZ726" s="11"/>
      <c r="BA726" s="11"/>
      <c r="BB726" s="11"/>
      <c r="BC726" s="9">
        <v>22421</v>
      </c>
      <c r="BD726" s="11" t="s">
        <v>3937</v>
      </c>
      <c r="BE726" s="9">
        <v>2053</v>
      </c>
      <c r="BF726" s="9">
        <v>2</v>
      </c>
      <c r="BG726" s="11" t="s">
        <v>3416</v>
      </c>
    </row>
    <row r="727" spans="1:59">
      <c r="A727" s="9">
        <v>135737</v>
      </c>
      <c r="B727" s="11" t="s">
        <v>4014</v>
      </c>
      <c r="C727" s="11" t="s">
        <v>4305</v>
      </c>
      <c r="D727" s="11" t="s">
        <v>766</v>
      </c>
      <c r="E727" s="15">
        <v>1</v>
      </c>
      <c r="F727" s="11" t="s">
        <v>4235</v>
      </c>
      <c r="G727" s="9">
        <v>845000</v>
      </c>
      <c r="H727" s="15">
        <f t="shared" si="23"/>
        <v>183.69565217391303</v>
      </c>
      <c r="I727" s="15">
        <f t="shared" si="24"/>
        <v>183.69565217391303</v>
      </c>
      <c r="J727" s="15">
        <v>183.69565217391303</v>
      </c>
      <c r="K727" s="15"/>
      <c r="L727" s="9"/>
      <c r="M727" s="9">
        <v>0</v>
      </c>
      <c r="N727" s="11" t="s">
        <v>3396</v>
      </c>
      <c r="O727" s="12">
        <v>46217</v>
      </c>
      <c r="P727" s="11" t="s">
        <v>3407</v>
      </c>
      <c r="Q727" s="11" t="s">
        <v>3953</v>
      </c>
      <c r="R727" s="11" t="s">
        <v>3952</v>
      </c>
      <c r="S727" s="11" t="s">
        <v>4221</v>
      </c>
      <c r="T727" s="9">
        <v>138982</v>
      </c>
      <c r="U727" s="9"/>
      <c r="V727" s="9"/>
      <c r="W727" s="11" t="s">
        <v>2465</v>
      </c>
      <c r="X727" s="11" t="s">
        <v>3109</v>
      </c>
      <c r="Y727" s="11" t="s">
        <v>3959</v>
      </c>
      <c r="Z727" s="11" t="s">
        <v>1840</v>
      </c>
      <c r="AA727" s="9">
        <v>20</v>
      </c>
      <c r="AB727" s="9">
        <v>4</v>
      </c>
      <c r="AC727" s="11"/>
      <c r="AD727" s="11" t="s">
        <v>2405</v>
      </c>
      <c r="AE727" s="11" t="s">
        <v>2462</v>
      </c>
      <c r="AF727" s="11" t="s">
        <v>2511</v>
      </c>
      <c r="AG727" s="11" t="s">
        <v>2598</v>
      </c>
      <c r="AH727" s="11" t="s">
        <v>2607</v>
      </c>
      <c r="AI727" s="11"/>
      <c r="AJ727" s="9">
        <v>1</v>
      </c>
      <c r="AK727" s="11" t="s">
        <v>2836</v>
      </c>
      <c r="AL727" s="11" t="s">
        <v>3107</v>
      </c>
      <c r="AM727" s="11"/>
      <c r="AN727" s="11" t="s">
        <v>3195</v>
      </c>
      <c r="AO727" s="11" t="s">
        <v>3339</v>
      </c>
      <c r="AP727" s="11"/>
      <c r="AQ727" s="12">
        <v>46217</v>
      </c>
      <c r="AR727" s="11" t="s">
        <v>3416</v>
      </c>
      <c r="AS727" s="11" t="s">
        <v>3659</v>
      </c>
      <c r="AT727" s="11" t="s">
        <v>3933</v>
      </c>
      <c r="AU727" s="11" t="s">
        <v>3933</v>
      </c>
      <c r="AV727" s="11" t="s">
        <v>3937</v>
      </c>
      <c r="AW727" s="11" t="s">
        <v>2511</v>
      </c>
      <c r="AX727" s="11" t="s">
        <v>2598</v>
      </c>
      <c r="AY727" s="11" t="s">
        <v>3948</v>
      </c>
      <c r="AZ727" s="11"/>
      <c r="BA727" s="11"/>
      <c r="BB727" s="11"/>
      <c r="BC727" s="9">
        <v>22421</v>
      </c>
      <c r="BD727" s="11" t="s">
        <v>3937</v>
      </c>
      <c r="BE727" s="9">
        <v>2053</v>
      </c>
      <c r="BF727" s="9">
        <v>4</v>
      </c>
      <c r="BG727" s="11" t="s">
        <v>3416</v>
      </c>
    </row>
    <row r="728" spans="1:59">
      <c r="A728" s="9">
        <v>135737</v>
      </c>
      <c r="B728" s="11" t="s">
        <v>4014</v>
      </c>
      <c r="C728" s="11" t="s">
        <v>4305</v>
      </c>
      <c r="D728" s="11" t="s">
        <v>763</v>
      </c>
      <c r="E728" s="15">
        <v>1</v>
      </c>
      <c r="F728" s="11" t="s">
        <v>4235</v>
      </c>
      <c r="G728" s="9">
        <v>2000000</v>
      </c>
      <c r="H728" s="15">
        <f t="shared" si="23"/>
        <v>434.78260869565219</v>
      </c>
      <c r="I728" s="15">
        <f t="shared" si="24"/>
        <v>434.78260869565219</v>
      </c>
      <c r="J728" s="15">
        <v>434.78260869565219</v>
      </c>
      <c r="K728" s="15"/>
      <c r="L728" s="9"/>
      <c r="M728" s="9">
        <v>0</v>
      </c>
      <c r="N728" s="11" t="s">
        <v>3396</v>
      </c>
      <c r="O728" s="12">
        <v>46217</v>
      </c>
      <c r="P728" s="11" t="s">
        <v>3407</v>
      </c>
      <c r="Q728" s="11" t="s">
        <v>3953</v>
      </c>
      <c r="R728" s="11" t="s">
        <v>3954</v>
      </c>
      <c r="S728" s="11" t="s">
        <v>4221</v>
      </c>
      <c r="T728" s="9">
        <v>138982</v>
      </c>
      <c r="U728" s="9"/>
      <c r="V728" s="9"/>
      <c r="W728" s="11" t="s">
        <v>2465</v>
      </c>
      <c r="X728" s="11" t="s">
        <v>3109</v>
      </c>
      <c r="Y728" s="11" t="s">
        <v>3959</v>
      </c>
      <c r="Z728" s="11" t="s">
        <v>1837</v>
      </c>
      <c r="AA728" s="9">
        <v>20</v>
      </c>
      <c r="AB728" s="9">
        <v>1</v>
      </c>
      <c r="AC728" s="11"/>
      <c r="AD728" s="11" t="s">
        <v>2405</v>
      </c>
      <c r="AE728" s="11" t="s">
        <v>2462</v>
      </c>
      <c r="AF728" s="11" t="s">
        <v>2511</v>
      </c>
      <c r="AG728" s="11" t="s">
        <v>2598</v>
      </c>
      <c r="AH728" s="11" t="s">
        <v>2607</v>
      </c>
      <c r="AI728" s="11"/>
      <c r="AJ728" s="9">
        <v>0</v>
      </c>
      <c r="AK728" s="11" t="s">
        <v>2609</v>
      </c>
      <c r="AL728" s="11" t="s">
        <v>3107</v>
      </c>
      <c r="AM728" s="11"/>
      <c r="AN728" s="11" t="s">
        <v>3195</v>
      </c>
      <c r="AO728" s="11" t="s">
        <v>3339</v>
      </c>
      <c r="AP728" s="11"/>
      <c r="AQ728" s="12">
        <v>46217</v>
      </c>
      <c r="AR728" s="11" t="s">
        <v>3416</v>
      </c>
      <c r="AS728" s="11" t="s">
        <v>3659</v>
      </c>
      <c r="AT728" s="11" t="s">
        <v>3933</v>
      </c>
      <c r="AU728" s="11" t="s">
        <v>3933</v>
      </c>
      <c r="AV728" s="11" t="s">
        <v>3937</v>
      </c>
      <c r="AW728" s="11" t="s">
        <v>2511</v>
      </c>
      <c r="AX728" s="11" t="s">
        <v>2598</v>
      </c>
      <c r="AY728" s="11" t="s">
        <v>3948</v>
      </c>
      <c r="AZ728" s="11"/>
      <c r="BA728" s="11"/>
      <c r="BB728" s="11"/>
      <c r="BC728" s="9">
        <v>22421</v>
      </c>
      <c r="BD728" s="11" t="s">
        <v>3937</v>
      </c>
      <c r="BE728" s="9">
        <v>2053</v>
      </c>
      <c r="BF728" s="9">
        <v>1</v>
      </c>
      <c r="BG728" s="11" t="s">
        <v>3416</v>
      </c>
    </row>
    <row r="729" spans="1:59">
      <c r="A729" s="9">
        <v>135737</v>
      </c>
      <c r="B729" s="11" t="s">
        <v>4014</v>
      </c>
      <c r="C729" s="11" t="s">
        <v>4305</v>
      </c>
      <c r="D729" s="11" t="s">
        <v>765</v>
      </c>
      <c r="E729" s="15">
        <v>1</v>
      </c>
      <c r="F729" s="11" t="s">
        <v>4235</v>
      </c>
      <c r="G729" s="9">
        <v>3464000</v>
      </c>
      <c r="H729" s="15">
        <f t="shared" si="23"/>
        <v>753.04347826086962</v>
      </c>
      <c r="I729" s="15">
        <f t="shared" si="24"/>
        <v>753.04347826086962</v>
      </c>
      <c r="J729" s="15">
        <v>753.04347826086962</v>
      </c>
      <c r="K729" s="15"/>
      <c r="L729" s="9"/>
      <c r="M729" s="9">
        <v>0</v>
      </c>
      <c r="N729" s="11" t="s">
        <v>3396</v>
      </c>
      <c r="O729" s="12">
        <v>46217</v>
      </c>
      <c r="P729" s="11" t="s">
        <v>3407</v>
      </c>
      <c r="Q729" s="11" t="s">
        <v>3953</v>
      </c>
      <c r="R729" s="11" t="s">
        <v>3954</v>
      </c>
      <c r="S729" s="11" t="s">
        <v>4221</v>
      </c>
      <c r="T729" s="9">
        <v>138982</v>
      </c>
      <c r="U729" s="9"/>
      <c r="V729" s="9"/>
      <c r="W729" s="11" t="s">
        <v>2465</v>
      </c>
      <c r="X729" s="11" t="s">
        <v>3109</v>
      </c>
      <c r="Y729" s="11" t="s">
        <v>3959</v>
      </c>
      <c r="Z729" s="11" t="s">
        <v>1839</v>
      </c>
      <c r="AA729" s="9">
        <v>20</v>
      </c>
      <c r="AB729" s="9">
        <v>3</v>
      </c>
      <c r="AC729" s="11"/>
      <c r="AD729" s="11" t="s">
        <v>2405</v>
      </c>
      <c r="AE729" s="11" t="s">
        <v>2462</v>
      </c>
      <c r="AF729" s="11" t="s">
        <v>2511</v>
      </c>
      <c r="AG729" s="11" t="s">
        <v>2598</v>
      </c>
      <c r="AH729" s="11" t="s">
        <v>2607</v>
      </c>
      <c r="AI729" s="11"/>
      <c r="AJ729" s="9">
        <v>0</v>
      </c>
      <c r="AK729" s="11" t="s">
        <v>2609</v>
      </c>
      <c r="AL729" s="11" t="s">
        <v>3107</v>
      </c>
      <c r="AM729" s="11"/>
      <c r="AN729" s="11" t="s">
        <v>3195</v>
      </c>
      <c r="AO729" s="11" t="s">
        <v>3339</v>
      </c>
      <c r="AP729" s="11"/>
      <c r="AQ729" s="12">
        <v>46217</v>
      </c>
      <c r="AR729" s="11" t="s">
        <v>3416</v>
      </c>
      <c r="AS729" s="11" t="s">
        <v>3659</v>
      </c>
      <c r="AT729" s="11" t="s">
        <v>3933</v>
      </c>
      <c r="AU729" s="11" t="s">
        <v>3933</v>
      </c>
      <c r="AV729" s="11" t="s">
        <v>3937</v>
      </c>
      <c r="AW729" s="11" t="s">
        <v>2511</v>
      </c>
      <c r="AX729" s="11" t="s">
        <v>2598</v>
      </c>
      <c r="AY729" s="11" t="s">
        <v>3948</v>
      </c>
      <c r="AZ729" s="11"/>
      <c r="BA729" s="11"/>
      <c r="BB729" s="11"/>
      <c r="BC729" s="9">
        <v>22421</v>
      </c>
      <c r="BD729" s="11" t="s">
        <v>3937</v>
      </c>
      <c r="BE729" s="9">
        <v>2053</v>
      </c>
      <c r="BF729" s="9">
        <v>3</v>
      </c>
      <c r="BG729" s="11" t="s">
        <v>3416</v>
      </c>
    </row>
    <row r="730" spans="1:59">
      <c r="A730" s="9">
        <v>135736</v>
      </c>
      <c r="B730" s="11" t="s">
        <v>4019</v>
      </c>
      <c r="C730" s="11" t="s">
        <v>4319</v>
      </c>
      <c r="D730" s="11" t="s">
        <v>762</v>
      </c>
      <c r="E730" s="15">
        <v>12</v>
      </c>
      <c r="F730" s="11" t="s">
        <v>4235</v>
      </c>
      <c r="G730" s="9">
        <v>213330.68</v>
      </c>
      <c r="H730" s="15">
        <f t="shared" si="23"/>
        <v>46.376234782608691</v>
      </c>
      <c r="I730" s="15">
        <f t="shared" si="24"/>
        <v>556.51481739130429</v>
      </c>
      <c r="J730" s="15">
        <v>556.51481739130429</v>
      </c>
      <c r="K730" s="15"/>
      <c r="L730" s="9"/>
      <c r="M730" s="9">
        <v>0</v>
      </c>
      <c r="N730" s="11" t="s">
        <v>3396</v>
      </c>
      <c r="O730" s="12">
        <v>46217</v>
      </c>
      <c r="P730" s="11" t="s">
        <v>3407</v>
      </c>
      <c r="Q730" s="11" t="s">
        <v>3952</v>
      </c>
      <c r="R730" s="11" t="s">
        <v>3952</v>
      </c>
      <c r="S730" s="11" t="s">
        <v>4221</v>
      </c>
      <c r="T730" s="9">
        <v>138976</v>
      </c>
      <c r="U730" s="9"/>
      <c r="V730" s="9"/>
      <c r="W730" s="11" t="s">
        <v>2465</v>
      </c>
      <c r="X730" s="11" t="s">
        <v>3109</v>
      </c>
      <c r="Y730" s="11" t="s">
        <v>3959</v>
      </c>
      <c r="Z730" s="11" t="s">
        <v>1836</v>
      </c>
      <c r="AA730" s="9">
        <v>20</v>
      </c>
      <c r="AB730" s="9">
        <v>1</v>
      </c>
      <c r="AC730" s="11"/>
      <c r="AD730" s="11" t="s">
        <v>2408</v>
      </c>
      <c r="AE730" s="11" t="s">
        <v>2462</v>
      </c>
      <c r="AF730" s="11" t="s">
        <v>2549</v>
      </c>
      <c r="AG730" s="11" t="s">
        <v>2598</v>
      </c>
      <c r="AH730" s="11" t="s">
        <v>2607</v>
      </c>
      <c r="AI730" s="11"/>
      <c r="AJ730" s="9">
        <v>12</v>
      </c>
      <c r="AK730" s="11" t="s">
        <v>2835</v>
      </c>
      <c r="AL730" s="11" t="s">
        <v>3107</v>
      </c>
      <c r="AM730" s="11"/>
      <c r="AN730" s="11" t="s">
        <v>2835</v>
      </c>
      <c r="AO730" s="11" t="s">
        <v>1836</v>
      </c>
      <c r="AP730" s="11"/>
      <c r="AQ730" s="12">
        <v>46217</v>
      </c>
      <c r="AR730" s="11" t="s">
        <v>3416</v>
      </c>
      <c r="AS730" s="11" t="s">
        <v>3658</v>
      </c>
      <c r="AT730" s="11" t="s">
        <v>3933</v>
      </c>
      <c r="AU730" s="11" t="s">
        <v>3933</v>
      </c>
      <c r="AV730" s="11" t="s">
        <v>3937</v>
      </c>
      <c r="AW730" s="11" t="s">
        <v>2549</v>
      </c>
      <c r="AX730" s="11" t="s">
        <v>2598</v>
      </c>
      <c r="AY730" s="11" t="s">
        <v>3948</v>
      </c>
      <c r="AZ730" s="11"/>
      <c r="BA730" s="11"/>
      <c r="BB730" s="11"/>
      <c r="BC730" s="9">
        <v>1288</v>
      </c>
      <c r="BD730" s="11" t="s">
        <v>3937</v>
      </c>
      <c r="BE730" s="9">
        <v>1688</v>
      </c>
      <c r="BF730" s="9">
        <v>1</v>
      </c>
      <c r="BG730" s="11" t="s">
        <v>3420</v>
      </c>
    </row>
    <row r="731" spans="1:59">
      <c r="A731" s="9">
        <v>135735</v>
      </c>
      <c r="B731" s="11" t="s">
        <v>4088</v>
      </c>
      <c r="C731" s="11" t="s">
        <v>4349</v>
      </c>
      <c r="D731" s="11" t="s">
        <v>760</v>
      </c>
      <c r="E731" s="15">
        <v>18</v>
      </c>
      <c r="F731" s="11" t="s">
        <v>4235</v>
      </c>
      <c r="G731" s="9">
        <v>123916.67</v>
      </c>
      <c r="H731" s="15">
        <f t="shared" si="23"/>
        <v>26.938406521739129</v>
      </c>
      <c r="I731" s="15">
        <f t="shared" si="24"/>
        <v>484.89131739130431</v>
      </c>
      <c r="J731" s="15">
        <v>484.89131739130431</v>
      </c>
      <c r="K731" s="15"/>
      <c r="L731" s="9"/>
      <c r="M731" s="9">
        <v>0</v>
      </c>
      <c r="N731" s="11" t="s">
        <v>3396</v>
      </c>
      <c r="O731" s="12">
        <v>46217</v>
      </c>
      <c r="P731" s="11" t="s">
        <v>3407</v>
      </c>
      <c r="Q731" s="11" t="s">
        <v>3952</v>
      </c>
      <c r="R731" s="11" t="s">
        <v>3952</v>
      </c>
      <c r="S731" s="11" t="s">
        <v>4231</v>
      </c>
      <c r="T731" s="9">
        <v>138913</v>
      </c>
      <c r="U731" s="9"/>
      <c r="V731" s="9"/>
      <c r="W731" s="11" t="s">
        <v>2465</v>
      </c>
      <c r="X731" s="11" t="s">
        <v>3109</v>
      </c>
      <c r="Y731" s="11" t="s">
        <v>3959</v>
      </c>
      <c r="Z731" s="11" t="s">
        <v>1834</v>
      </c>
      <c r="AA731" s="9">
        <v>20</v>
      </c>
      <c r="AB731" s="9">
        <v>1</v>
      </c>
      <c r="AC731" s="11"/>
      <c r="AD731" s="11" t="s">
        <v>2426</v>
      </c>
      <c r="AE731" s="11" t="s">
        <v>2462</v>
      </c>
      <c r="AF731" s="11" t="s">
        <v>2543</v>
      </c>
      <c r="AG731" s="11" t="s">
        <v>2605</v>
      </c>
      <c r="AH731" s="11" t="s">
        <v>2607</v>
      </c>
      <c r="AI731" s="11"/>
      <c r="AJ731" s="9">
        <v>18</v>
      </c>
      <c r="AK731" s="11" t="s">
        <v>2833</v>
      </c>
      <c r="AL731" s="11" t="s">
        <v>3107</v>
      </c>
      <c r="AM731" s="11"/>
      <c r="AN731" s="11" t="s">
        <v>3194</v>
      </c>
      <c r="AO731" s="11" t="s">
        <v>3338</v>
      </c>
      <c r="AP731" s="11"/>
      <c r="AQ731" s="12">
        <v>46217</v>
      </c>
      <c r="AR731" s="11" t="s">
        <v>3416</v>
      </c>
      <c r="AS731" s="11" t="s">
        <v>3657</v>
      </c>
      <c r="AT731" s="11" t="s">
        <v>3933</v>
      </c>
      <c r="AU731" s="11" t="s">
        <v>3934</v>
      </c>
      <c r="AV731" s="11" t="s">
        <v>3937</v>
      </c>
      <c r="AW731" s="11" t="s">
        <v>2543</v>
      </c>
      <c r="AX731" s="11" t="s">
        <v>2605</v>
      </c>
      <c r="AY731" s="11" t="s">
        <v>3948</v>
      </c>
      <c r="AZ731" s="11"/>
      <c r="BA731" s="11"/>
      <c r="BB731" s="11"/>
      <c r="BC731" s="9">
        <v>866</v>
      </c>
      <c r="BD731" s="11" t="s">
        <v>3937</v>
      </c>
      <c r="BE731" s="9">
        <v>1</v>
      </c>
      <c r="BF731" s="9">
        <v>1</v>
      </c>
      <c r="BG731" s="11" t="s">
        <v>3405</v>
      </c>
    </row>
    <row r="732" spans="1:59">
      <c r="A732" s="9">
        <v>135734</v>
      </c>
      <c r="B732" s="11" t="s">
        <v>4087</v>
      </c>
      <c r="C732" s="11" t="s">
        <v>4347</v>
      </c>
      <c r="D732" s="11" t="s">
        <v>757</v>
      </c>
      <c r="E732" s="15">
        <v>20</v>
      </c>
      <c r="F732" s="11" t="s">
        <v>4235</v>
      </c>
      <c r="G732" s="9">
        <v>82.4</v>
      </c>
      <c r="H732" s="15">
        <f t="shared" si="23"/>
        <v>96.408000000000001</v>
      </c>
      <c r="I732" s="15">
        <f t="shared" si="24"/>
        <v>1928.16</v>
      </c>
      <c r="J732" s="15">
        <v>1928.16</v>
      </c>
      <c r="K732" s="15"/>
      <c r="L732" s="9"/>
      <c r="M732" s="9">
        <v>0</v>
      </c>
      <c r="N732" s="11" t="s">
        <v>3398</v>
      </c>
      <c r="O732" s="12">
        <v>46217</v>
      </c>
      <c r="P732" s="11" t="s">
        <v>3407</v>
      </c>
      <c r="Q732" s="11" t="s">
        <v>3952</v>
      </c>
      <c r="R732" s="11" t="s">
        <v>3952</v>
      </c>
      <c r="S732" s="11" t="s">
        <v>4213</v>
      </c>
      <c r="T732" s="9">
        <v>138890</v>
      </c>
      <c r="U732" s="9"/>
      <c r="V732" s="9"/>
      <c r="W732" s="11" t="s">
        <v>2465</v>
      </c>
      <c r="X732" s="11" t="s">
        <v>3109</v>
      </c>
      <c r="Y732" s="11" t="s">
        <v>3959</v>
      </c>
      <c r="Z732" s="11" t="s">
        <v>1831</v>
      </c>
      <c r="AA732" s="9">
        <v>0</v>
      </c>
      <c r="AB732" s="9">
        <v>1</v>
      </c>
      <c r="AC732" s="11"/>
      <c r="AD732" s="11" t="s">
        <v>2425</v>
      </c>
      <c r="AE732" s="11" t="s">
        <v>2462</v>
      </c>
      <c r="AF732" s="11" t="s">
        <v>2471</v>
      </c>
      <c r="AG732" s="11" t="s">
        <v>2582</v>
      </c>
      <c r="AH732" s="11" t="s">
        <v>2607</v>
      </c>
      <c r="AI732" s="11"/>
      <c r="AJ732" s="9">
        <v>20</v>
      </c>
      <c r="AK732" s="11" t="s">
        <v>1831</v>
      </c>
      <c r="AL732" s="11" t="s">
        <v>3107</v>
      </c>
      <c r="AM732" s="11"/>
      <c r="AN732" s="11" t="s">
        <v>3193</v>
      </c>
      <c r="AO732" s="11" t="s">
        <v>3193</v>
      </c>
      <c r="AP732" s="11" t="s">
        <v>3400</v>
      </c>
      <c r="AQ732" s="12">
        <v>46217</v>
      </c>
      <c r="AR732" s="11" t="s">
        <v>3416</v>
      </c>
      <c r="AS732" s="11" t="s">
        <v>3656</v>
      </c>
      <c r="AT732" s="11" t="s">
        <v>3933</v>
      </c>
      <c r="AU732" s="11" t="s">
        <v>3934</v>
      </c>
      <c r="AV732" s="11" t="s">
        <v>3937</v>
      </c>
      <c r="AW732" s="11" t="s">
        <v>2471</v>
      </c>
      <c r="AX732" s="11" t="s">
        <v>2582</v>
      </c>
      <c r="AY732" s="11" t="s">
        <v>3950</v>
      </c>
      <c r="AZ732" s="11"/>
      <c r="BA732" s="11"/>
      <c r="BB732" s="11"/>
      <c r="BC732" s="9">
        <v>7578</v>
      </c>
      <c r="BD732" s="11" t="s">
        <v>3937</v>
      </c>
      <c r="BE732" s="9">
        <v>2242</v>
      </c>
      <c r="BF732" s="9">
        <v>1</v>
      </c>
      <c r="BG732" s="11" t="s">
        <v>3412</v>
      </c>
    </row>
    <row r="733" spans="1:59">
      <c r="A733" s="9">
        <v>135734</v>
      </c>
      <c r="B733" s="11" t="s">
        <v>4087</v>
      </c>
      <c r="C733" s="11" t="s">
        <v>4299</v>
      </c>
      <c r="D733" s="11" t="s">
        <v>759</v>
      </c>
      <c r="E733" s="15">
        <v>1</v>
      </c>
      <c r="F733" s="11" t="s">
        <v>4235</v>
      </c>
      <c r="G733" s="9">
        <v>260</v>
      </c>
      <c r="H733" s="15">
        <f t="shared" si="23"/>
        <v>304.2</v>
      </c>
      <c r="I733" s="15">
        <f t="shared" si="24"/>
        <v>304.2</v>
      </c>
      <c r="J733" s="15">
        <v>304.2</v>
      </c>
      <c r="K733" s="15"/>
      <c r="L733" s="9"/>
      <c r="M733" s="9">
        <v>0</v>
      </c>
      <c r="N733" s="11" t="s">
        <v>3398</v>
      </c>
      <c r="O733" s="12">
        <v>46217</v>
      </c>
      <c r="P733" s="11" t="s">
        <v>3407</v>
      </c>
      <c r="Q733" s="11" t="s">
        <v>3952</v>
      </c>
      <c r="R733" s="11" t="s">
        <v>3952</v>
      </c>
      <c r="S733" s="11" t="s">
        <v>4213</v>
      </c>
      <c r="T733" s="9">
        <v>138890</v>
      </c>
      <c r="U733" s="9"/>
      <c r="V733" s="9"/>
      <c r="W733" s="11" t="s">
        <v>2465</v>
      </c>
      <c r="X733" s="11" t="s">
        <v>3109</v>
      </c>
      <c r="Y733" s="11" t="s">
        <v>3959</v>
      </c>
      <c r="Z733" s="11" t="s">
        <v>1833</v>
      </c>
      <c r="AA733" s="9">
        <v>0</v>
      </c>
      <c r="AB733" s="9">
        <v>3</v>
      </c>
      <c r="AC733" s="11"/>
      <c r="AD733" s="11" t="s">
        <v>2417</v>
      </c>
      <c r="AE733" s="11" t="s">
        <v>2462</v>
      </c>
      <c r="AF733" s="11" t="s">
        <v>2471</v>
      </c>
      <c r="AG733" s="11" t="s">
        <v>2582</v>
      </c>
      <c r="AH733" s="11" t="s">
        <v>2607</v>
      </c>
      <c r="AI733" s="11"/>
      <c r="AJ733" s="9">
        <v>1</v>
      </c>
      <c r="AK733" s="11" t="s">
        <v>1833</v>
      </c>
      <c r="AL733" s="11" t="s">
        <v>3107</v>
      </c>
      <c r="AM733" s="11"/>
      <c r="AN733" s="11" t="s">
        <v>3193</v>
      </c>
      <c r="AO733" s="11" t="s">
        <v>3193</v>
      </c>
      <c r="AP733" s="11" t="s">
        <v>3400</v>
      </c>
      <c r="AQ733" s="12">
        <v>46217</v>
      </c>
      <c r="AR733" s="11" t="s">
        <v>3416</v>
      </c>
      <c r="AS733" s="11" t="s">
        <v>3656</v>
      </c>
      <c r="AT733" s="11" t="s">
        <v>3933</v>
      </c>
      <c r="AU733" s="11" t="s">
        <v>3934</v>
      </c>
      <c r="AV733" s="11" t="s">
        <v>3937</v>
      </c>
      <c r="AW733" s="11" t="s">
        <v>2471</v>
      </c>
      <c r="AX733" s="11" t="s">
        <v>2582</v>
      </c>
      <c r="AY733" s="11" t="s">
        <v>3950</v>
      </c>
      <c r="AZ733" s="11"/>
      <c r="BA733" s="11"/>
      <c r="BB733" s="11"/>
      <c r="BC733" s="9">
        <v>1191</v>
      </c>
      <c r="BD733" s="11" t="s">
        <v>3937</v>
      </c>
      <c r="BE733" s="9">
        <v>2242</v>
      </c>
      <c r="BF733" s="9">
        <v>3</v>
      </c>
      <c r="BG733" s="11" t="s">
        <v>3412</v>
      </c>
    </row>
    <row r="734" spans="1:59">
      <c r="A734" s="9">
        <v>135734</v>
      </c>
      <c r="B734" s="11" t="s">
        <v>4087</v>
      </c>
      <c r="C734" s="11" t="s">
        <v>4348</v>
      </c>
      <c r="D734" s="11" t="s">
        <v>758</v>
      </c>
      <c r="E734" s="15">
        <v>10</v>
      </c>
      <c r="F734" s="11" t="s">
        <v>4235</v>
      </c>
      <c r="G734" s="9">
        <v>361.6</v>
      </c>
      <c r="H734" s="15">
        <f t="shared" si="23"/>
        <v>423.072</v>
      </c>
      <c r="I734" s="15">
        <f t="shared" si="24"/>
        <v>4230.72</v>
      </c>
      <c r="J734" s="15">
        <v>4230.72</v>
      </c>
      <c r="K734" s="15"/>
      <c r="L734" s="9"/>
      <c r="M734" s="9">
        <v>0</v>
      </c>
      <c r="N734" s="11" t="s">
        <v>3398</v>
      </c>
      <c r="O734" s="12">
        <v>46217</v>
      </c>
      <c r="P734" s="11" t="s">
        <v>3407</v>
      </c>
      <c r="Q734" s="11" t="s">
        <v>3952</v>
      </c>
      <c r="R734" s="11" t="s">
        <v>3952</v>
      </c>
      <c r="S734" s="11" t="s">
        <v>4213</v>
      </c>
      <c r="T734" s="9">
        <v>138890</v>
      </c>
      <c r="U734" s="9"/>
      <c r="V734" s="9"/>
      <c r="W734" s="11" t="s">
        <v>2465</v>
      </c>
      <c r="X734" s="11" t="s">
        <v>3109</v>
      </c>
      <c r="Y734" s="11" t="s">
        <v>3959</v>
      </c>
      <c r="Z734" s="11" t="s">
        <v>1832</v>
      </c>
      <c r="AA734" s="9">
        <v>0</v>
      </c>
      <c r="AB734" s="9">
        <v>2</v>
      </c>
      <c r="AC734" s="11"/>
      <c r="AD734" s="11" t="s">
        <v>2425</v>
      </c>
      <c r="AE734" s="11" t="s">
        <v>2462</v>
      </c>
      <c r="AF734" s="11" t="s">
        <v>2471</v>
      </c>
      <c r="AG734" s="11" t="s">
        <v>2582</v>
      </c>
      <c r="AH734" s="11" t="s">
        <v>2607</v>
      </c>
      <c r="AI734" s="11"/>
      <c r="AJ734" s="9">
        <v>10</v>
      </c>
      <c r="AK734" s="11" t="s">
        <v>1832</v>
      </c>
      <c r="AL734" s="11" t="s">
        <v>3107</v>
      </c>
      <c r="AM734" s="11"/>
      <c r="AN734" s="11" t="s">
        <v>3193</v>
      </c>
      <c r="AO734" s="11" t="s">
        <v>3193</v>
      </c>
      <c r="AP734" s="11" t="s">
        <v>3400</v>
      </c>
      <c r="AQ734" s="12">
        <v>46217</v>
      </c>
      <c r="AR734" s="11" t="s">
        <v>3416</v>
      </c>
      <c r="AS734" s="11" t="s">
        <v>3656</v>
      </c>
      <c r="AT734" s="11" t="s">
        <v>3933</v>
      </c>
      <c r="AU734" s="11" t="s">
        <v>3934</v>
      </c>
      <c r="AV734" s="11" t="s">
        <v>3937</v>
      </c>
      <c r="AW734" s="11" t="s">
        <v>2471</v>
      </c>
      <c r="AX734" s="11" t="s">
        <v>2582</v>
      </c>
      <c r="AY734" s="11" t="s">
        <v>3950</v>
      </c>
      <c r="AZ734" s="11"/>
      <c r="BA734" s="11"/>
      <c r="BB734" s="11"/>
      <c r="BC734" s="9">
        <v>7579</v>
      </c>
      <c r="BD734" s="11" t="s">
        <v>3937</v>
      </c>
      <c r="BE734" s="9">
        <v>2242</v>
      </c>
      <c r="BF734" s="9">
        <v>2</v>
      </c>
      <c r="BG734" s="11" t="s">
        <v>3412</v>
      </c>
    </row>
    <row r="735" spans="1:59">
      <c r="A735" s="9">
        <v>135733</v>
      </c>
      <c r="B735" s="11" t="s">
        <v>4053</v>
      </c>
      <c r="C735" s="11" t="s">
        <v>4346</v>
      </c>
      <c r="D735" s="11" t="s">
        <v>755</v>
      </c>
      <c r="E735" s="15">
        <v>2000</v>
      </c>
      <c r="F735" s="11" t="s">
        <v>4237</v>
      </c>
      <c r="G735" s="9">
        <v>3900</v>
      </c>
      <c r="H735" s="15">
        <f t="shared" si="23"/>
        <v>0.84782608695652173</v>
      </c>
      <c r="I735" s="15">
        <f t="shared" si="24"/>
        <v>1695.6521739130435</v>
      </c>
      <c r="J735" s="15">
        <v>1695.6521739130435</v>
      </c>
      <c r="K735" s="15"/>
      <c r="L735" s="9"/>
      <c r="M735" s="9">
        <v>0</v>
      </c>
      <c r="N735" s="11" t="s">
        <v>3396</v>
      </c>
      <c r="O735" s="12">
        <v>46217</v>
      </c>
      <c r="P735" s="11" t="s">
        <v>3407</v>
      </c>
      <c r="Q735" s="11" t="s">
        <v>3952</v>
      </c>
      <c r="R735" s="11" t="s">
        <v>3952</v>
      </c>
      <c r="S735" s="11" t="s">
        <v>4221</v>
      </c>
      <c r="T735" s="9">
        <v>138939</v>
      </c>
      <c r="U735" s="9"/>
      <c r="V735" s="9"/>
      <c r="W735" s="11" t="s">
        <v>2465</v>
      </c>
      <c r="X735" s="11" t="s">
        <v>3109</v>
      </c>
      <c r="Y735" s="11" t="s">
        <v>3959</v>
      </c>
      <c r="Z735" s="11" t="s">
        <v>1829</v>
      </c>
      <c r="AA735" s="9">
        <v>20</v>
      </c>
      <c r="AB735" s="9">
        <v>1</v>
      </c>
      <c r="AC735" s="11"/>
      <c r="AD735" s="11" t="s">
        <v>2425</v>
      </c>
      <c r="AE735" s="11" t="s">
        <v>2462</v>
      </c>
      <c r="AF735" s="11" t="s">
        <v>2519</v>
      </c>
      <c r="AG735" s="11" t="s">
        <v>2600</v>
      </c>
      <c r="AH735" s="11" t="s">
        <v>2607</v>
      </c>
      <c r="AI735" s="11"/>
      <c r="AJ735" s="9">
        <v>2000</v>
      </c>
      <c r="AK735" s="11" t="s">
        <v>2831</v>
      </c>
      <c r="AL735" s="11" t="s">
        <v>3107</v>
      </c>
      <c r="AM735" s="11"/>
      <c r="AN735" s="11" t="s">
        <v>3192</v>
      </c>
      <c r="AO735" s="11" t="s">
        <v>3337</v>
      </c>
      <c r="AP735" s="11"/>
      <c r="AQ735" s="12">
        <v>46217</v>
      </c>
      <c r="AR735" s="11" t="s">
        <v>3416</v>
      </c>
      <c r="AS735" s="11" t="s">
        <v>3655</v>
      </c>
      <c r="AT735" s="11" t="s">
        <v>3933</v>
      </c>
      <c r="AU735" s="11" t="s">
        <v>3934</v>
      </c>
      <c r="AV735" s="11" t="s">
        <v>3937</v>
      </c>
      <c r="AW735" s="11" t="s">
        <v>2519</v>
      </c>
      <c r="AX735" s="11" t="s">
        <v>2600</v>
      </c>
      <c r="AY735" s="11" t="s">
        <v>3948</v>
      </c>
      <c r="AZ735" s="11"/>
      <c r="BA735" s="11"/>
      <c r="BB735" s="11"/>
      <c r="BC735" s="9">
        <v>10903</v>
      </c>
      <c r="BD735" s="11" t="s">
        <v>3937</v>
      </c>
      <c r="BE735" s="9">
        <v>1817</v>
      </c>
      <c r="BF735" s="9">
        <v>1</v>
      </c>
      <c r="BG735" s="11" t="s">
        <v>3420</v>
      </c>
    </row>
    <row r="736" spans="1:59">
      <c r="A736" s="9">
        <v>135732</v>
      </c>
      <c r="B736" s="11" t="s">
        <v>3973</v>
      </c>
      <c r="C736" s="11" t="s">
        <v>4259</v>
      </c>
      <c r="D736" s="11" t="s">
        <v>754</v>
      </c>
      <c r="E736" s="15">
        <v>1</v>
      </c>
      <c r="F736" s="11" t="s">
        <v>4235</v>
      </c>
      <c r="G736" s="9">
        <v>1666900</v>
      </c>
      <c r="H736" s="15">
        <f t="shared" si="23"/>
        <v>362.36956521739131</v>
      </c>
      <c r="I736" s="15">
        <f t="shared" si="24"/>
        <v>362.36956521739131</v>
      </c>
      <c r="J736" s="15">
        <v>362.36956521739131</v>
      </c>
      <c r="K736" s="15"/>
      <c r="L736" s="9"/>
      <c r="M736" s="9">
        <v>0</v>
      </c>
      <c r="N736" s="11" t="s">
        <v>3396</v>
      </c>
      <c r="O736" s="12">
        <v>46217</v>
      </c>
      <c r="P736" s="11" t="s">
        <v>3407</v>
      </c>
      <c r="Q736" s="11" t="s">
        <v>3954</v>
      </c>
      <c r="R736" s="11" t="s">
        <v>3954</v>
      </c>
      <c r="S736" s="11" t="s">
        <v>4221</v>
      </c>
      <c r="T736" s="9">
        <v>138991</v>
      </c>
      <c r="U736" s="9"/>
      <c r="V736" s="9"/>
      <c r="W736" s="11" t="s">
        <v>2465</v>
      </c>
      <c r="X736" s="11" t="s">
        <v>3109</v>
      </c>
      <c r="Y736" s="11" t="s">
        <v>3959</v>
      </c>
      <c r="Z736" s="11" t="s">
        <v>1828</v>
      </c>
      <c r="AA736" s="9">
        <v>0</v>
      </c>
      <c r="AB736" s="9">
        <v>1</v>
      </c>
      <c r="AC736" s="11"/>
      <c r="AD736" s="11" t="s">
        <v>2414</v>
      </c>
      <c r="AE736" s="11" t="s">
        <v>2463</v>
      </c>
      <c r="AF736" s="11" t="s">
        <v>2481</v>
      </c>
      <c r="AG736" s="11" t="s">
        <v>2593</v>
      </c>
      <c r="AH736" s="11" t="s">
        <v>2607</v>
      </c>
      <c r="AI736" s="11"/>
      <c r="AJ736" s="9">
        <v>0</v>
      </c>
      <c r="AK736" s="11" t="s">
        <v>2609</v>
      </c>
      <c r="AL736" s="11" t="s">
        <v>3107</v>
      </c>
      <c r="AM736" s="11"/>
      <c r="AN736" s="11" t="s">
        <v>1828</v>
      </c>
      <c r="AO736" s="11" t="s">
        <v>1828</v>
      </c>
      <c r="AP736" s="11" t="s">
        <v>3400</v>
      </c>
      <c r="AQ736" s="12">
        <v>46217</v>
      </c>
      <c r="AR736" s="11" t="s">
        <v>3416</v>
      </c>
      <c r="AS736" s="11" t="s">
        <v>3654</v>
      </c>
      <c r="AT736" s="11" t="s">
        <v>3933</v>
      </c>
      <c r="AU736" s="11" t="s">
        <v>3933</v>
      </c>
      <c r="AV736" s="11" t="s">
        <v>3937</v>
      </c>
      <c r="AW736" s="11" t="s">
        <v>2481</v>
      </c>
      <c r="AX736" s="11" t="s">
        <v>2593</v>
      </c>
      <c r="AY736" s="11" t="s">
        <v>3949</v>
      </c>
      <c r="AZ736" s="11"/>
      <c r="BA736" s="11"/>
      <c r="BB736" s="11"/>
      <c r="BC736" s="9">
        <v>1250</v>
      </c>
      <c r="BD736" s="11" t="s">
        <v>3937</v>
      </c>
      <c r="BE736" s="9">
        <v>2886</v>
      </c>
      <c r="BF736" s="9">
        <v>1</v>
      </c>
      <c r="BG736" s="11" t="s">
        <v>3413</v>
      </c>
    </row>
    <row r="737" spans="1:59">
      <c r="A737" s="9">
        <v>135731</v>
      </c>
      <c r="B737" s="11" t="s">
        <v>4086</v>
      </c>
      <c r="C737" s="11" t="s">
        <v>4345</v>
      </c>
      <c r="D737" s="11" t="s">
        <v>753</v>
      </c>
      <c r="E737" s="15">
        <v>1</v>
      </c>
      <c r="F737" s="11" t="s">
        <v>4235</v>
      </c>
      <c r="G737" s="9">
        <v>1265647.68</v>
      </c>
      <c r="H737" s="15">
        <f t="shared" si="23"/>
        <v>275.14080000000001</v>
      </c>
      <c r="I737" s="15">
        <f t="shared" si="24"/>
        <v>275.14080000000001</v>
      </c>
      <c r="J737" s="15">
        <v>275.14080000000001</v>
      </c>
      <c r="K737" s="15"/>
      <c r="L737" s="9"/>
      <c r="M737" s="9">
        <v>0</v>
      </c>
      <c r="N737" s="11" t="s">
        <v>3396</v>
      </c>
      <c r="O737" s="12">
        <v>46217</v>
      </c>
      <c r="P737" s="11" t="s">
        <v>3407</v>
      </c>
      <c r="Q737" s="11" t="s">
        <v>3952</v>
      </c>
      <c r="R737" s="11" t="s">
        <v>3952</v>
      </c>
      <c r="S737" s="11" t="s">
        <v>4213</v>
      </c>
      <c r="T737" s="9">
        <v>138608</v>
      </c>
      <c r="U737" s="9"/>
      <c r="V737" s="9"/>
      <c r="W737" s="11" t="s">
        <v>2465</v>
      </c>
      <c r="X737" s="11" t="s">
        <v>3109</v>
      </c>
      <c r="Y737" s="11" t="s">
        <v>3959</v>
      </c>
      <c r="Z737" s="11" t="s">
        <v>1827</v>
      </c>
      <c r="AA737" s="9">
        <v>20</v>
      </c>
      <c r="AB737" s="9">
        <v>1</v>
      </c>
      <c r="AC737" s="11"/>
      <c r="AD737" s="11" t="s">
        <v>2411</v>
      </c>
      <c r="AE737" s="11" t="s">
        <v>2462</v>
      </c>
      <c r="AF737" s="11" t="s">
        <v>2471</v>
      </c>
      <c r="AG737" s="11" t="s">
        <v>2582</v>
      </c>
      <c r="AH737" s="11" t="s">
        <v>2607</v>
      </c>
      <c r="AI737" s="11"/>
      <c r="AJ737" s="9">
        <v>1</v>
      </c>
      <c r="AK737" s="11" t="s">
        <v>2830</v>
      </c>
      <c r="AL737" s="11" t="s">
        <v>3107</v>
      </c>
      <c r="AM737" s="11"/>
      <c r="AN737" s="11" t="s">
        <v>2830</v>
      </c>
      <c r="AO737" s="11" t="s">
        <v>1827</v>
      </c>
      <c r="AP737" s="11" t="s">
        <v>3400</v>
      </c>
      <c r="AQ737" s="12">
        <v>46217</v>
      </c>
      <c r="AR737" s="11" t="s">
        <v>3416</v>
      </c>
      <c r="AS737" s="11" t="s">
        <v>3653</v>
      </c>
      <c r="AT737" s="11" t="s">
        <v>3933</v>
      </c>
      <c r="AU737" s="11" t="s">
        <v>3934</v>
      </c>
      <c r="AV737" s="11" t="s">
        <v>3937</v>
      </c>
      <c r="AW737" s="11" t="s">
        <v>2471</v>
      </c>
      <c r="AX737" s="11" t="s">
        <v>2582</v>
      </c>
      <c r="AY737" s="11" t="s">
        <v>3948</v>
      </c>
      <c r="AZ737" s="11"/>
      <c r="BA737" s="11"/>
      <c r="BB737" s="11"/>
      <c r="BC737" s="9">
        <v>21503</v>
      </c>
      <c r="BD737" s="11" t="s">
        <v>3937</v>
      </c>
      <c r="BE737" s="9">
        <v>2320</v>
      </c>
      <c r="BF737" s="9">
        <v>1</v>
      </c>
      <c r="BG737" s="11" t="s">
        <v>4630</v>
      </c>
    </row>
    <row r="738" spans="1:59">
      <c r="A738" s="9">
        <v>135730</v>
      </c>
      <c r="B738" s="11" t="s">
        <v>4085</v>
      </c>
      <c r="C738" s="11" t="s">
        <v>4344</v>
      </c>
      <c r="D738" s="11" t="s">
        <v>752</v>
      </c>
      <c r="E738" s="15">
        <v>9</v>
      </c>
      <c r="F738" s="11" t="s">
        <v>4235</v>
      </c>
      <c r="G738" s="9">
        <v>50000</v>
      </c>
      <c r="H738" s="15">
        <f t="shared" si="23"/>
        <v>10.869565217391305</v>
      </c>
      <c r="I738" s="15">
        <f t="shared" si="24"/>
        <v>97.826086956521749</v>
      </c>
      <c r="J738" s="15">
        <v>97.826086956521749</v>
      </c>
      <c r="K738" s="15"/>
      <c r="L738" s="9"/>
      <c r="M738" s="9">
        <v>0</v>
      </c>
      <c r="N738" s="11" t="s">
        <v>3396</v>
      </c>
      <c r="O738" s="12">
        <v>46217</v>
      </c>
      <c r="P738" s="11" t="s">
        <v>3407</v>
      </c>
      <c r="Q738" s="11" t="s">
        <v>3952</v>
      </c>
      <c r="R738" s="11" t="s">
        <v>3952</v>
      </c>
      <c r="S738" s="11" t="s">
        <v>4231</v>
      </c>
      <c r="T738" s="9">
        <v>138912</v>
      </c>
      <c r="U738" s="9"/>
      <c r="V738" s="9"/>
      <c r="W738" s="11" t="s">
        <v>2465</v>
      </c>
      <c r="X738" s="11" t="s">
        <v>3109</v>
      </c>
      <c r="Y738" s="11" t="s">
        <v>3959</v>
      </c>
      <c r="Z738" s="11" t="s">
        <v>1825</v>
      </c>
      <c r="AA738" s="9">
        <v>20</v>
      </c>
      <c r="AB738" s="9">
        <v>1</v>
      </c>
      <c r="AC738" s="11"/>
      <c r="AD738" s="11" t="s">
        <v>2411</v>
      </c>
      <c r="AE738" s="11" t="s">
        <v>2462</v>
      </c>
      <c r="AF738" s="11" t="s">
        <v>2543</v>
      </c>
      <c r="AG738" s="11" t="s">
        <v>2605</v>
      </c>
      <c r="AH738" s="11" t="s">
        <v>2607</v>
      </c>
      <c r="AI738" s="11"/>
      <c r="AJ738" s="9">
        <v>9</v>
      </c>
      <c r="AK738" s="11" t="s">
        <v>2102</v>
      </c>
      <c r="AL738" s="11" t="s">
        <v>3107</v>
      </c>
      <c r="AM738" s="11"/>
      <c r="AN738" s="11" t="s">
        <v>2730</v>
      </c>
      <c r="AO738" s="11" t="s">
        <v>1670</v>
      </c>
      <c r="AP738" s="11" t="s">
        <v>3400</v>
      </c>
      <c r="AQ738" s="12">
        <v>46217</v>
      </c>
      <c r="AR738" s="11" t="s">
        <v>3416</v>
      </c>
      <c r="AS738" s="11" t="s">
        <v>3652</v>
      </c>
      <c r="AT738" s="11" t="s">
        <v>3933</v>
      </c>
      <c r="AU738" s="11" t="s">
        <v>3934</v>
      </c>
      <c r="AV738" s="11" t="s">
        <v>3937</v>
      </c>
      <c r="AW738" s="11" t="s">
        <v>2543</v>
      </c>
      <c r="AX738" s="11" t="s">
        <v>2605</v>
      </c>
      <c r="AY738" s="11" t="s">
        <v>3948</v>
      </c>
      <c r="AZ738" s="11"/>
      <c r="BA738" s="11"/>
      <c r="BB738" s="11"/>
      <c r="BC738" s="9">
        <v>22989</v>
      </c>
      <c r="BD738" s="11" t="s">
        <v>3937</v>
      </c>
      <c r="BE738" s="9">
        <v>116</v>
      </c>
      <c r="BF738" s="9">
        <v>1</v>
      </c>
      <c r="BG738" s="11" t="s">
        <v>3413</v>
      </c>
    </row>
    <row r="739" spans="1:59" ht="99.75">
      <c r="A739" s="9">
        <v>135729</v>
      </c>
      <c r="B739" s="11" t="s">
        <v>4025</v>
      </c>
      <c r="C739" s="11" t="s">
        <v>4301</v>
      </c>
      <c r="D739" s="13" t="s">
        <v>751</v>
      </c>
      <c r="E739" s="15">
        <v>13</v>
      </c>
      <c r="F739" s="11" t="s">
        <v>4235</v>
      </c>
      <c r="G739" s="9">
        <v>156</v>
      </c>
      <c r="H739" s="15">
        <f t="shared" si="23"/>
        <v>156</v>
      </c>
      <c r="I739" s="15">
        <f t="shared" si="24"/>
        <v>2028</v>
      </c>
      <c r="J739" s="15">
        <v>2028</v>
      </c>
      <c r="K739" s="15"/>
      <c r="L739" s="9"/>
      <c r="M739" s="9">
        <v>0</v>
      </c>
      <c r="N739" s="11" t="s">
        <v>3397</v>
      </c>
      <c r="O739" s="12">
        <v>46217</v>
      </c>
      <c r="P739" s="11" t="s">
        <v>3407</v>
      </c>
      <c r="Q739" s="11" t="s">
        <v>3952</v>
      </c>
      <c r="R739" s="11" t="s">
        <v>3952</v>
      </c>
      <c r="S739" s="11" t="s">
        <v>4216</v>
      </c>
      <c r="T739" s="9">
        <v>138988</v>
      </c>
      <c r="U739" s="9"/>
      <c r="V739" s="9"/>
      <c r="W739" s="11" t="s">
        <v>2467</v>
      </c>
      <c r="X739" s="11" t="s">
        <v>3110</v>
      </c>
      <c r="Y739" s="11" t="s">
        <v>3960</v>
      </c>
      <c r="Z739" s="11" t="s">
        <v>1824</v>
      </c>
      <c r="AA739" s="9">
        <v>20</v>
      </c>
      <c r="AB739" s="9">
        <v>1</v>
      </c>
      <c r="AC739" s="11"/>
      <c r="AD739" s="11" t="s">
        <v>2431</v>
      </c>
      <c r="AE739" s="11" t="s">
        <v>2462</v>
      </c>
      <c r="AF739" s="11" t="s">
        <v>2548</v>
      </c>
      <c r="AG739" s="11" t="s">
        <v>2467</v>
      </c>
      <c r="AH739" s="11" t="s">
        <v>2607</v>
      </c>
      <c r="AI739" s="11"/>
      <c r="AJ739" s="9">
        <v>13</v>
      </c>
      <c r="AK739" s="11" t="s">
        <v>2828</v>
      </c>
      <c r="AL739" s="11" t="s">
        <v>3107</v>
      </c>
      <c r="AM739" s="11"/>
      <c r="AN739" s="11" t="s">
        <v>2828</v>
      </c>
      <c r="AO739" s="11" t="s">
        <v>1824</v>
      </c>
      <c r="AP739" s="11"/>
      <c r="AQ739" s="12">
        <v>46217</v>
      </c>
      <c r="AR739" s="11" t="s">
        <v>3416</v>
      </c>
      <c r="AS739" s="11" t="s">
        <v>3651</v>
      </c>
      <c r="AT739" s="11" t="s">
        <v>3933</v>
      </c>
      <c r="AU739" s="11" t="s">
        <v>3933</v>
      </c>
      <c r="AV739" s="11" t="s">
        <v>3940</v>
      </c>
      <c r="AW739" s="11" t="s">
        <v>2548</v>
      </c>
      <c r="AX739" s="11" t="s">
        <v>2467</v>
      </c>
      <c r="AY739" s="11" t="s">
        <v>3948</v>
      </c>
      <c r="AZ739" s="11"/>
      <c r="BA739" s="11"/>
      <c r="BB739" s="11"/>
      <c r="BC739" s="9">
        <v>7130</v>
      </c>
      <c r="BD739" s="11" t="s">
        <v>3940</v>
      </c>
      <c r="BE739" s="9">
        <v>3098</v>
      </c>
      <c r="BF739" s="9">
        <v>1</v>
      </c>
      <c r="BG739" s="11" t="s">
        <v>3407</v>
      </c>
    </row>
    <row r="740" spans="1:59">
      <c r="A740" s="9">
        <v>135728</v>
      </c>
      <c r="B740" s="11" t="s">
        <v>4025</v>
      </c>
      <c r="C740" s="11" t="s">
        <v>4252</v>
      </c>
      <c r="D740" s="11" t="s">
        <v>750</v>
      </c>
      <c r="E740" s="15">
        <v>12</v>
      </c>
      <c r="F740" s="11" t="s">
        <v>4235</v>
      </c>
      <c r="G740" s="9">
        <v>7964</v>
      </c>
      <c r="H740" s="15">
        <f t="shared" si="23"/>
        <v>7964</v>
      </c>
      <c r="I740" s="15">
        <f t="shared" si="24"/>
        <v>95568</v>
      </c>
      <c r="J740" s="15">
        <v>95568</v>
      </c>
      <c r="K740" s="15"/>
      <c r="L740" s="9"/>
      <c r="M740" s="9">
        <v>0</v>
      </c>
      <c r="N740" s="11" t="s">
        <v>3397</v>
      </c>
      <c r="O740" s="12">
        <v>46217</v>
      </c>
      <c r="P740" s="11" t="s">
        <v>3407</v>
      </c>
      <c r="Q740" s="11" t="s">
        <v>3952</v>
      </c>
      <c r="R740" s="11" t="s">
        <v>3952</v>
      </c>
      <c r="S740" s="11" t="s">
        <v>4216</v>
      </c>
      <c r="T740" s="9">
        <v>138936</v>
      </c>
      <c r="U740" s="9"/>
      <c r="V740" s="9"/>
      <c r="W740" s="11" t="s">
        <v>2467</v>
      </c>
      <c r="X740" s="11" t="s">
        <v>3110</v>
      </c>
      <c r="Y740" s="11" t="s">
        <v>3960</v>
      </c>
      <c r="Z740" s="11" t="s">
        <v>1819</v>
      </c>
      <c r="AA740" s="9">
        <v>20</v>
      </c>
      <c r="AB740" s="9">
        <v>1</v>
      </c>
      <c r="AC740" s="11"/>
      <c r="AD740" s="11" t="s">
        <v>2405</v>
      </c>
      <c r="AE740" s="11" t="s">
        <v>2462</v>
      </c>
      <c r="AF740" s="11" t="s">
        <v>2521</v>
      </c>
      <c r="AG740" s="11" t="s">
        <v>2467</v>
      </c>
      <c r="AH740" s="11" t="s">
        <v>2607</v>
      </c>
      <c r="AI740" s="11"/>
      <c r="AJ740" s="9">
        <v>12</v>
      </c>
      <c r="AK740" s="11" t="s">
        <v>2824</v>
      </c>
      <c r="AL740" s="11" t="s">
        <v>3107</v>
      </c>
      <c r="AM740" s="11"/>
      <c r="AN740" s="11" t="s">
        <v>2824</v>
      </c>
      <c r="AO740" s="11" t="s">
        <v>1819</v>
      </c>
      <c r="AP740" s="11"/>
      <c r="AQ740" s="12">
        <v>46217</v>
      </c>
      <c r="AR740" s="11" t="s">
        <v>3416</v>
      </c>
      <c r="AS740" s="11" t="s">
        <v>750</v>
      </c>
      <c r="AT740" s="11" t="s">
        <v>3933</v>
      </c>
      <c r="AU740" s="11" t="s">
        <v>3933</v>
      </c>
      <c r="AV740" s="11" t="s">
        <v>3940</v>
      </c>
      <c r="AW740" s="11" t="s">
        <v>2521</v>
      </c>
      <c r="AX740" s="11" t="s">
        <v>2467</v>
      </c>
      <c r="AY740" s="11" t="s">
        <v>3948</v>
      </c>
      <c r="AZ740" s="11"/>
      <c r="BA740" s="11"/>
      <c r="BB740" s="11"/>
      <c r="BC740" s="9">
        <v>6965</v>
      </c>
      <c r="BD740" s="11" t="s">
        <v>3940</v>
      </c>
      <c r="BE740" s="9">
        <v>3098</v>
      </c>
      <c r="BF740" s="9">
        <v>1</v>
      </c>
      <c r="BG740" s="11" t="s">
        <v>3406</v>
      </c>
    </row>
    <row r="741" spans="1:59">
      <c r="A741" s="9">
        <v>135727</v>
      </c>
      <c r="B741" s="11" t="s">
        <v>4025</v>
      </c>
      <c r="C741" s="11" t="s">
        <v>4252</v>
      </c>
      <c r="D741" s="11" t="s">
        <v>749</v>
      </c>
      <c r="E741" s="15">
        <v>1</v>
      </c>
      <c r="F741" s="11" t="s">
        <v>4235</v>
      </c>
      <c r="G741" s="9">
        <v>372077462.19999999</v>
      </c>
      <c r="H741" s="15">
        <f t="shared" si="23"/>
        <v>80886.40482608696</v>
      </c>
      <c r="I741" s="15">
        <f t="shared" si="24"/>
        <v>80886.40482608696</v>
      </c>
      <c r="J741" s="15">
        <v>80886.40482608696</v>
      </c>
      <c r="K741" s="15"/>
      <c r="L741" s="9"/>
      <c r="M741" s="9">
        <v>0</v>
      </c>
      <c r="N741" s="11" t="s">
        <v>3396</v>
      </c>
      <c r="O741" s="12">
        <v>46217</v>
      </c>
      <c r="P741" s="11" t="s">
        <v>3413</v>
      </c>
      <c r="Q741" s="11" t="s">
        <v>3952</v>
      </c>
      <c r="R741" s="11" t="s">
        <v>3952</v>
      </c>
      <c r="S741" s="11" t="s">
        <v>4216</v>
      </c>
      <c r="T741" s="9">
        <v>138934</v>
      </c>
      <c r="U741" s="9"/>
      <c r="V741" s="9"/>
      <c r="W741" s="11" t="s">
        <v>2467</v>
      </c>
      <c r="X741" s="11" t="s">
        <v>3110</v>
      </c>
      <c r="Y741" s="11" t="s">
        <v>3960</v>
      </c>
      <c r="Z741" s="11" t="s">
        <v>1823</v>
      </c>
      <c r="AA741" s="9">
        <v>20</v>
      </c>
      <c r="AB741" s="9">
        <v>1</v>
      </c>
      <c r="AC741" s="11"/>
      <c r="AD741" s="11" t="s">
        <v>2405</v>
      </c>
      <c r="AE741" s="11" t="s">
        <v>2462</v>
      </c>
      <c r="AF741" s="11" t="s">
        <v>2521</v>
      </c>
      <c r="AG741" s="11" t="s">
        <v>2467</v>
      </c>
      <c r="AH741" s="11" t="s">
        <v>2607</v>
      </c>
      <c r="AI741" s="11"/>
      <c r="AJ741" s="9">
        <v>1</v>
      </c>
      <c r="AK741" s="11" t="s">
        <v>2827</v>
      </c>
      <c r="AL741" s="11" t="s">
        <v>3107</v>
      </c>
      <c r="AM741" s="11"/>
      <c r="AN741" s="11" t="s">
        <v>2827</v>
      </c>
      <c r="AO741" s="11" t="s">
        <v>1823</v>
      </c>
      <c r="AP741" s="11"/>
      <c r="AQ741" s="12">
        <v>46217</v>
      </c>
      <c r="AR741" s="11" t="s">
        <v>3416</v>
      </c>
      <c r="AS741" s="11" t="s">
        <v>749</v>
      </c>
      <c r="AT741" s="11" t="s">
        <v>3933</v>
      </c>
      <c r="AU741" s="11" t="s">
        <v>3933</v>
      </c>
      <c r="AV741" s="11" t="s">
        <v>3940</v>
      </c>
      <c r="AW741" s="11" t="s">
        <v>2521</v>
      </c>
      <c r="AX741" s="11" t="s">
        <v>2467</v>
      </c>
      <c r="AY741" s="11" t="s">
        <v>3948</v>
      </c>
      <c r="AZ741" s="11"/>
      <c r="BA741" s="11"/>
      <c r="BB741" s="11"/>
      <c r="BC741" s="9">
        <v>6965</v>
      </c>
      <c r="BD741" s="11" t="s">
        <v>3940</v>
      </c>
      <c r="BE741" s="9">
        <v>3098</v>
      </c>
      <c r="BF741" s="9">
        <v>1</v>
      </c>
      <c r="BG741" s="11" t="s">
        <v>3406</v>
      </c>
    </row>
    <row r="742" spans="1:59">
      <c r="A742" s="9">
        <v>135726</v>
      </c>
      <c r="B742" s="11" t="s">
        <v>3966</v>
      </c>
      <c r="C742" s="11" t="s">
        <v>4248</v>
      </c>
      <c r="D742" s="11" t="s">
        <v>746</v>
      </c>
      <c r="E742" s="15">
        <v>20</v>
      </c>
      <c r="F742" s="11" t="s">
        <v>4235</v>
      </c>
      <c r="G742" s="9">
        <v>54000</v>
      </c>
      <c r="H742" s="15">
        <f t="shared" si="23"/>
        <v>11.739130434782609</v>
      </c>
      <c r="I742" s="15">
        <f t="shared" si="24"/>
        <v>234.78260869565219</v>
      </c>
      <c r="J742" s="15">
        <v>234.78260869565219</v>
      </c>
      <c r="K742" s="15"/>
      <c r="L742" s="9"/>
      <c r="M742" s="9">
        <v>0</v>
      </c>
      <c r="N742" s="11" t="s">
        <v>3396</v>
      </c>
      <c r="O742" s="12">
        <v>46217</v>
      </c>
      <c r="P742" s="11" t="s">
        <v>3407</v>
      </c>
      <c r="Q742" s="11" t="s">
        <v>3952</v>
      </c>
      <c r="R742" s="11" t="s">
        <v>3952</v>
      </c>
      <c r="S742" s="11" t="s">
        <v>4216</v>
      </c>
      <c r="T742" s="9">
        <v>138985</v>
      </c>
      <c r="U742" s="9"/>
      <c r="V742" s="9"/>
      <c r="W742" s="11" t="s">
        <v>2467</v>
      </c>
      <c r="X742" s="11" t="s">
        <v>3110</v>
      </c>
      <c r="Y742" s="11" t="s">
        <v>3960</v>
      </c>
      <c r="Z742" s="11" t="s">
        <v>1822</v>
      </c>
      <c r="AA742" s="9">
        <v>20</v>
      </c>
      <c r="AB742" s="9">
        <v>2</v>
      </c>
      <c r="AC742" s="11"/>
      <c r="AD742" s="11" t="s">
        <v>2407</v>
      </c>
      <c r="AE742" s="11" t="s">
        <v>2462</v>
      </c>
      <c r="AF742" s="11" t="s">
        <v>2475</v>
      </c>
      <c r="AG742" s="11" t="s">
        <v>2467</v>
      </c>
      <c r="AH742" s="11" t="s">
        <v>2607</v>
      </c>
      <c r="AI742" s="11"/>
      <c r="AJ742" s="9">
        <v>20</v>
      </c>
      <c r="AK742" s="11" t="s">
        <v>1448</v>
      </c>
      <c r="AL742" s="11" t="s">
        <v>3107</v>
      </c>
      <c r="AM742" s="11"/>
      <c r="AN742" s="11" t="s">
        <v>3191</v>
      </c>
      <c r="AO742" s="11" t="s">
        <v>3336</v>
      </c>
      <c r="AP742" s="11" t="s">
        <v>3400</v>
      </c>
      <c r="AQ742" s="12">
        <v>46217</v>
      </c>
      <c r="AR742" s="11" t="s">
        <v>3416</v>
      </c>
      <c r="AS742" s="11" t="s">
        <v>3650</v>
      </c>
      <c r="AT742" s="11" t="s">
        <v>3933</v>
      </c>
      <c r="AU742" s="11" t="s">
        <v>3933</v>
      </c>
      <c r="AV742" s="11" t="s">
        <v>3940</v>
      </c>
      <c r="AW742" s="11" t="s">
        <v>2475</v>
      </c>
      <c r="AX742" s="11" t="s">
        <v>2467</v>
      </c>
      <c r="AY742" s="11" t="s">
        <v>3948</v>
      </c>
      <c r="AZ742" s="11"/>
      <c r="BA742" s="11"/>
      <c r="BB742" s="11"/>
      <c r="BC742" s="9">
        <v>3816</v>
      </c>
      <c r="BD742" s="11" t="s">
        <v>3940</v>
      </c>
      <c r="BE742" s="9">
        <v>4245</v>
      </c>
      <c r="BF742" s="9">
        <v>2</v>
      </c>
      <c r="BG742" s="11" t="s">
        <v>3405</v>
      </c>
    </row>
    <row r="743" spans="1:59">
      <c r="A743" s="9">
        <v>135726</v>
      </c>
      <c r="B743" s="11" t="s">
        <v>3966</v>
      </c>
      <c r="C743" s="11" t="s">
        <v>4248</v>
      </c>
      <c r="D743" s="11" t="s">
        <v>747</v>
      </c>
      <c r="E743" s="15">
        <v>20</v>
      </c>
      <c r="F743" s="11" t="s">
        <v>4235</v>
      </c>
      <c r="G743" s="9">
        <v>54000</v>
      </c>
      <c r="H743" s="15">
        <f t="shared" si="23"/>
        <v>11.739130434782609</v>
      </c>
      <c r="I743" s="15">
        <f t="shared" si="24"/>
        <v>234.78260869565219</v>
      </c>
      <c r="J743" s="15">
        <v>234.78260869565219</v>
      </c>
      <c r="K743" s="15"/>
      <c r="L743" s="9"/>
      <c r="M743" s="9">
        <v>0</v>
      </c>
      <c r="N743" s="11" t="s">
        <v>3396</v>
      </c>
      <c r="O743" s="12">
        <v>46217</v>
      </c>
      <c r="P743" s="11" t="s">
        <v>3407</v>
      </c>
      <c r="Q743" s="11" t="s">
        <v>3952</v>
      </c>
      <c r="R743" s="11" t="s">
        <v>3952</v>
      </c>
      <c r="S743" s="11" t="s">
        <v>4216</v>
      </c>
      <c r="T743" s="9">
        <v>138985</v>
      </c>
      <c r="U743" s="9"/>
      <c r="V743" s="9"/>
      <c r="W743" s="11" t="s">
        <v>2467</v>
      </c>
      <c r="X743" s="11" t="s">
        <v>3110</v>
      </c>
      <c r="Y743" s="11" t="s">
        <v>3960</v>
      </c>
      <c r="Z743" s="11" t="s">
        <v>1822</v>
      </c>
      <c r="AA743" s="9">
        <v>20</v>
      </c>
      <c r="AB743" s="9">
        <v>3</v>
      </c>
      <c r="AC743" s="11"/>
      <c r="AD743" s="11" t="s">
        <v>2407</v>
      </c>
      <c r="AE743" s="11" t="s">
        <v>2462</v>
      </c>
      <c r="AF743" s="11" t="s">
        <v>2475</v>
      </c>
      <c r="AG743" s="11" t="s">
        <v>2467</v>
      </c>
      <c r="AH743" s="11" t="s">
        <v>2607</v>
      </c>
      <c r="AI743" s="11"/>
      <c r="AJ743" s="9">
        <v>20</v>
      </c>
      <c r="AK743" s="11" t="s">
        <v>1448</v>
      </c>
      <c r="AL743" s="11" t="s">
        <v>3107</v>
      </c>
      <c r="AM743" s="11"/>
      <c r="AN743" s="11" t="s">
        <v>3191</v>
      </c>
      <c r="AO743" s="11" t="s">
        <v>3336</v>
      </c>
      <c r="AP743" s="11" t="s">
        <v>3400</v>
      </c>
      <c r="AQ743" s="12">
        <v>46217</v>
      </c>
      <c r="AR743" s="11" t="s">
        <v>3416</v>
      </c>
      <c r="AS743" s="11" t="s">
        <v>3650</v>
      </c>
      <c r="AT743" s="11" t="s">
        <v>3933</v>
      </c>
      <c r="AU743" s="11" t="s">
        <v>3933</v>
      </c>
      <c r="AV743" s="11" t="s">
        <v>3940</v>
      </c>
      <c r="AW743" s="11" t="s">
        <v>2475</v>
      </c>
      <c r="AX743" s="11" t="s">
        <v>2467</v>
      </c>
      <c r="AY743" s="11" t="s">
        <v>3948</v>
      </c>
      <c r="AZ743" s="11"/>
      <c r="BA743" s="11"/>
      <c r="BB743" s="11"/>
      <c r="BC743" s="9">
        <v>3816</v>
      </c>
      <c r="BD743" s="11" t="s">
        <v>3940</v>
      </c>
      <c r="BE743" s="9">
        <v>4245</v>
      </c>
      <c r="BF743" s="9">
        <v>3</v>
      </c>
      <c r="BG743" s="11" t="s">
        <v>3405</v>
      </c>
    </row>
    <row r="744" spans="1:59">
      <c r="A744" s="9">
        <v>135726</v>
      </c>
      <c r="B744" s="11" t="s">
        <v>3966</v>
      </c>
      <c r="C744" s="11" t="s">
        <v>4248</v>
      </c>
      <c r="D744" s="11" t="s">
        <v>748</v>
      </c>
      <c r="E744" s="15">
        <v>20</v>
      </c>
      <c r="F744" s="11" t="s">
        <v>4235</v>
      </c>
      <c r="G744" s="9">
        <v>54000</v>
      </c>
      <c r="H744" s="15">
        <f t="shared" si="23"/>
        <v>11.739130434782609</v>
      </c>
      <c r="I744" s="15">
        <f t="shared" si="24"/>
        <v>234.78260869565219</v>
      </c>
      <c r="J744" s="15">
        <v>234.78260869565219</v>
      </c>
      <c r="K744" s="15"/>
      <c r="L744" s="9"/>
      <c r="M744" s="9">
        <v>0</v>
      </c>
      <c r="N744" s="11" t="s">
        <v>3396</v>
      </c>
      <c r="O744" s="12">
        <v>46217</v>
      </c>
      <c r="P744" s="11" t="s">
        <v>3407</v>
      </c>
      <c r="Q744" s="11" t="s">
        <v>3952</v>
      </c>
      <c r="R744" s="11" t="s">
        <v>3952</v>
      </c>
      <c r="S744" s="11" t="s">
        <v>4216</v>
      </c>
      <c r="T744" s="9">
        <v>138985</v>
      </c>
      <c r="U744" s="9"/>
      <c r="V744" s="9"/>
      <c r="W744" s="11" t="s">
        <v>2467</v>
      </c>
      <c r="X744" s="11" t="s">
        <v>3110</v>
      </c>
      <c r="Y744" s="11" t="s">
        <v>3960</v>
      </c>
      <c r="Z744" s="11" t="s">
        <v>1822</v>
      </c>
      <c r="AA744" s="9">
        <v>20</v>
      </c>
      <c r="AB744" s="9">
        <v>4</v>
      </c>
      <c r="AC744" s="11"/>
      <c r="AD744" s="11" t="s">
        <v>2407</v>
      </c>
      <c r="AE744" s="11" t="s">
        <v>2462</v>
      </c>
      <c r="AF744" s="11" t="s">
        <v>2475</v>
      </c>
      <c r="AG744" s="11" t="s">
        <v>2467</v>
      </c>
      <c r="AH744" s="11" t="s">
        <v>2607</v>
      </c>
      <c r="AI744" s="11"/>
      <c r="AJ744" s="9">
        <v>20</v>
      </c>
      <c r="AK744" s="11" t="s">
        <v>1448</v>
      </c>
      <c r="AL744" s="11" t="s">
        <v>3107</v>
      </c>
      <c r="AM744" s="11"/>
      <c r="AN744" s="11" t="s">
        <v>3191</v>
      </c>
      <c r="AO744" s="11" t="s">
        <v>3336</v>
      </c>
      <c r="AP744" s="11" t="s">
        <v>3400</v>
      </c>
      <c r="AQ744" s="12">
        <v>46217</v>
      </c>
      <c r="AR744" s="11" t="s">
        <v>3416</v>
      </c>
      <c r="AS744" s="11" t="s">
        <v>3650</v>
      </c>
      <c r="AT744" s="11" t="s">
        <v>3933</v>
      </c>
      <c r="AU744" s="11" t="s">
        <v>3933</v>
      </c>
      <c r="AV744" s="11" t="s">
        <v>3940</v>
      </c>
      <c r="AW744" s="11" t="s">
        <v>2475</v>
      </c>
      <c r="AX744" s="11" t="s">
        <v>2467</v>
      </c>
      <c r="AY744" s="11" t="s">
        <v>3948</v>
      </c>
      <c r="AZ744" s="11"/>
      <c r="BA744" s="11"/>
      <c r="BB744" s="11"/>
      <c r="BC744" s="9">
        <v>3816</v>
      </c>
      <c r="BD744" s="11" t="s">
        <v>3940</v>
      </c>
      <c r="BE744" s="9">
        <v>4245</v>
      </c>
      <c r="BF744" s="9">
        <v>4</v>
      </c>
      <c r="BG744" s="11" t="s">
        <v>3405</v>
      </c>
    </row>
    <row r="745" spans="1:59">
      <c r="A745" s="9">
        <v>135726</v>
      </c>
      <c r="B745" s="11" t="s">
        <v>3966</v>
      </c>
      <c r="C745" s="11" t="s">
        <v>4248</v>
      </c>
      <c r="D745" s="11" t="s">
        <v>745</v>
      </c>
      <c r="E745" s="15">
        <v>15</v>
      </c>
      <c r="F745" s="11" t="s">
        <v>4235</v>
      </c>
      <c r="G745" s="9">
        <v>57750</v>
      </c>
      <c r="H745" s="15">
        <f t="shared" si="23"/>
        <v>12.554347826086957</v>
      </c>
      <c r="I745" s="15">
        <f t="shared" si="24"/>
        <v>188.31521739130434</v>
      </c>
      <c r="J745" s="15">
        <v>188.31521739130434</v>
      </c>
      <c r="K745" s="15"/>
      <c r="L745" s="9"/>
      <c r="M745" s="9">
        <v>0</v>
      </c>
      <c r="N745" s="11" t="s">
        <v>3396</v>
      </c>
      <c r="O745" s="12">
        <v>46217</v>
      </c>
      <c r="P745" s="11" t="s">
        <v>3407</v>
      </c>
      <c r="Q745" s="11" t="s">
        <v>3952</v>
      </c>
      <c r="R745" s="11" t="s">
        <v>3952</v>
      </c>
      <c r="S745" s="11" t="s">
        <v>4216</v>
      </c>
      <c r="T745" s="9">
        <v>138985</v>
      </c>
      <c r="U745" s="9"/>
      <c r="V745" s="9"/>
      <c r="W745" s="11" t="s">
        <v>2467</v>
      </c>
      <c r="X745" s="11" t="s">
        <v>3110</v>
      </c>
      <c r="Y745" s="11" t="s">
        <v>3960</v>
      </c>
      <c r="Z745" s="11" t="s">
        <v>1821</v>
      </c>
      <c r="AA745" s="9">
        <v>20</v>
      </c>
      <c r="AB745" s="9">
        <v>1</v>
      </c>
      <c r="AC745" s="11"/>
      <c r="AD745" s="11" t="s">
        <v>2407</v>
      </c>
      <c r="AE745" s="11" t="s">
        <v>2462</v>
      </c>
      <c r="AF745" s="11" t="s">
        <v>2475</v>
      </c>
      <c r="AG745" s="11" t="s">
        <v>2467</v>
      </c>
      <c r="AH745" s="11" t="s">
        <v>2607</v>
      </c>
      <c r="AI745" s="11"/>
      <c r="AJ745" s="9">
        <v>15</v>
      </c>
      <c r="AK745" s="11" t="s">
        <v>2826</v>
      </c>
      <c r="AL745" s="11" t="s">
        <v>3107</v>
      </c>
      <c r="AM745" s="11"/>
      <c r="AN745" s="11" t="s">
        <v>3191</v>
      </c>
      <c r="AO745" s="11" t="s">
        <v>3336</v>
      </c>
      <c r="AP745" s="11" t="s">
        <v>3400</v>
      </c>
      <c r="AQ745" s="12">
        <v>46217</v>
      </c>
      <c r="AR745" s="11" t="s">
        <v>3416</v>
      </c>
      <c r="AS745" s="11" t="s">
        <v>3650</v>
      </c>
      <c r="AT745" s="11" t="s">
        <v>3933</v>
      </c>
      <c r="AU745" s="11" t="s">
        <v>3933</v>
      </c>
      <c r="AV745" s="11" t="s">
        <v>3940</v>
      </c>
      <c r="AW745" s="11" t="s">
        <v>2475</v>
      </c>
      <c r="AX745" s="11" t="s">
        <v>2467</v>
      </c>
      <c r="AY745" s="11" t="s">
        <v>3948</v>
      </c>
      <c r="AZ745" s="11"/>
      <c r="BA745" s="11"/>
      <c r="BB745" s="11"/>
      <c r="BC745" s="9">
        <v>3816</v>
      </c>
      <c r="BD745" s="11" t="s">
        <v>3940</v>
      </c>
      <c r="BE745" s="9">
        <v>4245</v>
      </c>
      <c r="BF745" s="9">
        <v>1</v>
      </c>
      <c r="BG745" s="11" t="s">
        <v>3405</v>
      </c>
    </row>
    <row r="746" spans="1:59" ht="71.25">
      <c r="A746" s="9">
        <v>135725</v>
      </c>
      <c r="B746" s="11" t="s">
        <v>3967</v>
      </c>
      <c r="C746" s="11" t="s">
        <v>4251</v>
      </c>
      <c r="D746" s="13" t="s">
        <v>744</v>
      </c>
      <c r="E746" s="15">
        <v>1</v>
      </c>
      <c r="F746" s="11" t="s">
        <v>4235</v>
      </c>
      <c r="G746" s="9">
        <v>26373080</v>
      </c>
      <c r="H746" s="15">
        <f t="shared" si="23"/>
        <v>5733.2782608695652</v>
      </c>
      <c r="I746" s="15">
        <f t="shared" si="24"/>
        <v>5733.2782608695652</v>
      </c>
      <c r="J746" s="15">
        <v>5733.2782608695652</v>
      </c>
      <c r="K746" s="15"/>
      <c r="L746" s="9"/>
      <c r="M746" s="9">
        <v>0</v>
      </c>
      <c r="N746" s="11" t="s">
        <v>3396</v>
      </c>
      <c r="O746" s="12">
        <v>46217</v>
      </c>
      <c r="P746" s="11" t="s">
        <v>3407</v>
      </c>
      <c r="Q746" s="11" t="s">
        <v>3952</v>
      </c>
      <c r="R746" s="11" t="s">
        <v>3952</v>
      </c>
      <c r="S746" s="11" t="s">
        <v>4216</v>
      </c>
      <c r="T746" s="9">
        <v>138961</v>
      </c>
      <c r="U746" s="9"/>
      <c r="V746" s="9"/>
      <c r="W746" s="11" t="s">
        <v>2467</v>
      </c>
      <c r="X746" s="11" t="s">
        <v>3110</v>
      </c>
      <c r="Y746" s="11" t="s">
        <v>3960</v>
      </c>
      <c r="Z746" s="11" t="s">
        <v>1820</v>
      </c>
      <c r="AA746" s="9">
        <v>20</v>
      </c>
      <c r="AB746" s="9">
        <v>1</v>
      </c>
      <c r="AC746" s="11"/>
      <c r="AD746" s="11" t="s">
        <v>2408</v>
      </c>
      <c r="AE746" s="11" t="s">
        <v>2462</v>
      </c>
      <c r="AF746" s="11" t="s">
        <v>2474</v>
      </c>
      <c r="AG746" s="11" t="s">
        <v>2467</v>
      </c>
      <c r="AH746" s="11" t="s">
        <v>2607</v>
      </c>
      <c r="AI746" s="11"/>
      <c r="AJ746" s="9">
        <v>1</v>
      </c>
      <c r="AK746" s="11" t="s">
        <v>2825</v>
      </c>
      <c r="AL746" s="11" t="s">
        <v>3107</v>
      </c>
      <c r="AM746" s="11"/>
      <c r="AN746" s="11" t="s">
        <v>2825</v>
      </c>
      <c r="AO746" s="11" t="s">
        <v>1820</v>
      </c>
      <c r="AP746" s="11" t="s">
        <v>3400</v>
      </c>
      <c r="AQ746" s="12">
        <v>46217</v>
      </c>
      <c r="AR746" s="11" t="s">
        <v>3416</v>
      </c>
      <c r="AS746" s="11" t="s">
        <v>3649</v>
      </c>
      <c r="AT746" s="11" t="s">
        <v>3933</v>
      </c>
      <c r="AU746" s="11" t="s">
        <v>3933</v>
      </c>
      <c r="AV746" s="11" t="s">
        <v>3940</v>
      </c>
      <c r="AW746" s="11" t="s">
        <v>2474</v>
      </c>
      <c r="AX746" s="11" t="s">
        <v>2467</v>
      </c>
      <c r="AY746" s="11" t="s">
        <v>3948</v>
      </c>
      <c r="AZ746" s="11"/>
      <c r="BA746" s="11"/>
      <c r="BB746" s="11"/>
      <c r="BC746" s="9">
        <v>6991</v>
      </c>
      <c r="BD746" s="11" t="s">
        <v>3940</v>
      </c>
      <c r="BE746" s="9">
        <v>127</v>
      </c>
      <c r="BF746" s="9">
        <v>1</v>
      </c>
      <c r="BG746" s="11" t="s">
        <v>3405</v>
      </c>
    </row>
    <row r="747" spans="1:59">
      <c r="A747" s="9">
        <v>135724</v>
      </c>
      <c r="B747" s="11" t="s">
        <v>4025</v>
      </c>
      <c r="C747" s="11" t="s">
        <v>4252</v>
      </c>
      <c r="D747" s="11" t="s">
        <v>743</v>
      </c>
      <c r="E747" s="15">
        <v>12</v>
      </c>
      <c r="F747" s="11" t="s">
        <v>4235</v>
      </c>
      <c r="G747" s="9">
        <v>7964</v>
      </c>
      <c r="H747" s="15">
        <f t="shared" si="23"/>
        <v>7964</v>
      </c>
      <c r="I747" s="15">
        <f t="shared" si="24"/>
        <v>95568</v>
      </c>
      <c r="J747" s="15">
        <v>95568</v>
      </c>
      <c r="K747" s="15"/>
      <c r="L747" s="9"/>
      <c r="M747" s="9">
        <v>0</v>
      </c>
      <c r="N747" s="11" t="s">
        <v>3397</v>
      </c>
      <c r="O747" s="12">
        <v>46217</v>
      </c>
      <c r="P747" s="11" t="s">
        <v>3407</v>
      </c>
      <c r="Q747" s="11" t="s">
        <v>3952</v>
      </c>
      <c r="R747" s="11" t="s">
        <v>3952</v>
      </c>
      <c r="S747" s="11" t="s">
        <v>4216</v>
      </c>
      <c r="T747" s="9">
        <v>138935</v>
      </c>
      <c r="U747" s="9"/>
      <c r="V747" s="9"/>
      <c r="W747" s="11" t="s">
        <v>2467</v>
      </c>
      <c r="X747" s="11" t="s">
        <v>3110</v>
      </c>
      <c r="Y747" s="11" t="s">
        <v>3960</v>
      </c>
      <c r="Z747" s="11" t="s">
        <v>1819</v>
      </c>
      <c r="AA747" s="9">
        <v>20</v>
      </c>
      <c r="AB747" s="9">
        <v>1</v>
      </c>
      <c r="AC747" s="11"/>
      <c r="AD747" s="11" t="s">
        <v>2405</v>
      </c>
      <c r="AE747" s="11" t="s">
        <v>2462</v>
      </c>
      <c r="AF747" s="11" t="s">
        <v>2521</v>
      </c>
      <c r="AG747" s="11" t="s">
        <v>2467</v>
      </c>
      <c r="AH747" s="11" t="s">
        <v>2607</v>
      </c>
      <c r="AI747" s="11"/>
      <c r="AJ747" s="9">
        <v>12</v>
      </c>
      <c r="AK747" s="11" t="s">
        <v>2824</v>
      </c>
      <c r="AL747" s="11" t="s">
        <v>3107</v>
      </c>
      <c r="AM747" s="11"/>
      <c r="AN747" s="11" t="s">
        <v>2824</v>
      </c>
      <c r="AO747" s="11" t="s">
        <v>1819</v>
      </c>
      <c r="AP747" s="11"/>
      <c r="AQ747" s="12">
        <v>46217</v>
      </c>
      <c r="AR747" s="11" t="s">
        <v>3416</v>
      </c>
      <c r="AS747" s="11" t="s">
        <v>3648</v>
      </c>
      <c r="AT747" s="11" t="s">
        <v>3933</v>
      </c>
      <c r="AU747" s="11" t="s">
        <v>3933</v>
      </c>
      <c r="AV747" s="11" t="s">
        <v>3940</v>
      </c>
      <c r="AW747" s="11" t="s">
        <v>2521</v>
      </c>
      <c r="AX747" s="11" t="s">
        <v>2467</v>
      </c>
      <c r="AY747" s="11" t="s">
        <v>3948</v>
      </c>
      <c r="AZ747" s="11"/>
      <c r="BA747" s="11"/>
      <c r="BB747" s="11"/>
      <c r="BC747" s="9">
        <v>6965</v>
      </c>
      <c r="BD747" s="11" t="s">
        <v>3940</v>
      </c>
      <c r="BE747" s="9">
        <v>3098</v>
      </c>
      <c r="BF747" s="9">
        <v>1</v>
      </c>
      <c r="BG747" s="11" t="s">
        <v>3406</v>
      </c>
    </row>
    <row r="748" spans="1:59">
      <c r="A748" s="9">
        <v>135723</v>
      </c>
      <c r="B748" s="11" t="s">
        <v>4084</v>
      </c>
      <c r="C748" s="11" t="s">
        <v>3572</v>
      </c>
      <c r="D748" s="11" t="s">
        <v>740</v>
      </c>
      <c r="E748" s="15">
        <v>1</v>
      </c>
      <c r="F748" s="11" t="s">
        <v>4237</v>
      </c>
      <c r="G748" s="9">
        <v>10</v>
      </c>
      <c r="H748" s="15">
        <f t="shared" si="23"/>
        <v>11.7</v>
      </c>
      <c r="I748" s="15">
        <f t="shared" si="24"/>
        <v>11.7</v>
      </c>
      <c r="J748" s="15">
        <v>11.7</v>
      </c>
      <c r="K748" s="15"/>
      <c r="L748" s="9"/>
      <c r="M748" s="9">
        <v>0</v>
      </c>
      <c r="N748" s="11" t="s">
        <v>3398</v>
      </c>
      <c r="O748" s="12">
        <v>46217</v>
      </c>
      <c r="P748" s="11" t="s">
        <v>3407</v>
      </c>
      <c r="Q748" s="11" t="s">
        <v>3952</v>
      </c>
      <c r="R748" s="11" t="s">
        <v>3952</v>
      </c>
      <c r="S748" s="11" t="s">
        <v>4216</v>
      </c>
      <c r="T748" s="9">
        <v>138923</v>
      </c>
      <c r="U748" s="9"/>
      <c r="V748" s="9"/>
      <c r="W748" s="11" t="s">
        <v>2467</v>
      </c>
      <c r="X748" s="11" t="s">
        <v>3110</v>
      </c>
      <c r="Y748" s="11" t="s">
        <v>3960</v>
      </c>
      <c r="Z748" s="11" t="s">
        <v>1817</v>
      </c>
      <c r="AA748" s="9">
        <v>-10</v>
      </c>
      <c r="AB748" s="9">
        <v>3</v>
      </c>
      <c r="AC748" s="11"/>
      <c r="AD748" s="11" t="s">
        <v>2411</v>
      </c>
      <c r="AE748" s="11" t="s">
        <v>2463</v>
      </c>
      <c r="AF748" s="11" t="s">
        <v>2547</v>
      </c>
      <c r="AG748" s="11" t="s">
        <v>2467</v>
      </c>
      <c r="AH748" s="11" t="s">
        <v>2607</v>
      </c>
      <c r="AI748" s="11"/>
      <c r="AJ748" s="9">
        <v>1</v>
      </c>
      <c r="AK748" s="11" t="s">
        <v>2822</v>
      </c>
      <c r="AL748" s="11" t="s">
        <v>3107</v>
      </c>
      <c r="AM748" s="11"/>
      <c r="AN748" s="11" t="s">
        <v>3190</v>
      </c>
      <c r="AO748" s="11" t="s">
        <v>3335</v>
      </c>
      <c r="AP748" s="11"/>
      <c r="AQ748" s="12">
        <v>46217</v>
      </c>
      <c r="AR748" s="11" t="s">
        <v>3416</v>
      </c>
      <c r="AS748" s="11" t="s">
        <v>3647</v>
      </c>
      <c r="AT748" s="11" t="s">
        <v>3933</v>
      </c>
      <c r="AU748" s="11" t="s">
        <v>3933</v>
      </c>
      <c r="AV748" s="11" t="s">
        <v>3940</v>
      </c>
      <c r="AW748" s="11" t="s">
        <v>2547</v>
      </c>
      <c r="AX748" s="11" t="s">
        <v>2467</v>
      </c>
      <c r="AY748" s="11" t="s">
        <v>3950</v>
      </c>
      <c r="AZ748" s="11"/>
      <c r="BA748" s="11"/>
      <c r="BB748" s="11"/>
      <c r="BC748" s="9">
        <v>17513</v>
      </c>
      <c r="BD748" s="11" t="s">
        <v>3940</v>
      </c>
      <c r="BE748" s="9">
        <v>6711</v>
      </c>
      <c r="BF748" s="9">
        <v>3</v>
      </c>
      <c r="BG748" s="11" t="s">
        <v>3410</v>
      </c>
    </row>
    <row r="749" spans="1:59">
      <c r="A749" s="9">
        <v>135723</v>
      </c>
      <c r="B749" s="11" t="s">
        <v>4084</v>
      </c>
      <c r="C749" s="11" t="s">
        <v>3572</v>
      </c>
      <c r="D749" s="11" t="s">
        <v>738</v>
      </c>
      <c r="E749" s="15">
        <v>1</v>
      </c>
      <c r="F749" s="11" t="s">
        <v>4237</v>
      </c>
      <c r="G749" s="9">
        <v>24</v>
      </c>
      <c r="H749" s="15">
        <f t="shared" si="23"/>
        <v>28.08</v>
      </c>
      <c r="I749" s="15">
        <f t="shared" si="24"/>
        <v>28.08</v>
      </c>
      <c r="J749" s="15">
        <v>28.08</v>
      </c>
      <c r="K749" s="15"/>
      <c r="L749" s="9"/>
      <c r="M749" s="9">
        <v>0</v>
      </c>
      <c r="N749" s="11" t="s">
        <v>3398</v>
      </c>
      <c r="O749" s="12">
        <v>46217</v>
      </c>
      <c r="P749" s="11" t="s">
        <v>3407</v>
      </c>
      <c r="Q749" s="11" t="s">
        <v>3952</v>
      </c>
      <c r="R749" s="11" t="s">
        <v>3952</v>
      </c>
      <c r="S749" s="11" t="s">
        <v>4216</v>
      </c>
      <c r="T749" s="9">
        <v>138923</v>
      </c>
      <c r="U749" s="9"/>
      <c r="V749" s="9"/>
      <c r="W749" s="11" t="s">
        <v>2467</v>
      </c>
      <c r="X749" s="11" t="s">
        <v>3110</v>
      </c>
      <c r="Y749" s="11" t="s">
        <v>3960</v>
      </c>
      <c r="Z749" s="11" t="s">
        <v>1816</v>
      </c>
      <c r="AA749" s="9">
        <v>-10</v>
      </c>
      <c r="AB749" s="9">
        <v>1</v>
      </c>
      <c r="AC749" s="11"/>
      <c r="AD749" s="11" t="s">
        <v>2411</v>
      </c>
      <c r="AE749" s="11" t="s">
        <v>2463</v>
      </c>
      <c r="AF749" s="11" t="s">
        <v>2547</v>
      </c>
      <c r="AG749" s="11" t="s">
        <v>2467</v>
      </c>
      <c r="AH749" s="11" t="s">
        <v>2607</v>
      </c>
      <c r="AI749" s="11"/>
      <c r="AJ749" s="9">
        <v>1</v>
      </c>
      <c r="AK749" s="11" t="s">
        <v>2821</v>
      </c>
      <c r="AL749" s="11" t="s">
        <v>3107</v>
      </c>
      <c r="AM749" s="11"/>
      <c r="AN749" s="11" t="s">
        <v>3190</v>
      </c>
      <c r="AO749" s="11" t="s">
        <v>3335</v>
      </c>
      <c r="AP749" s="11"/>
      <c r="AQ749" s="12">
        <v>46217</v>
      </c>
      <c r="AR749" s="11" t="s">
        <v>3416</v>
      </c>
      <c r="AS749" s="11" t="s">
        <v>3647</v>
      </c>
      <c r="AT749" s="11" t="s">
        <v>3933</v>
      </c>
      <c r="AU749" s="11" t="s">
        <v>3933</v>
      </c>
      <c r="AV749" s="11" t="s">
        <v>3940</v>
      </c>
      <c r="AW749" s="11" t="s">
        <v>2547</v>
      </c>
      <c r="AX749" s="11" t="s">
        <v>2467</v>
      </c>
      <c r="AY749" s="11" t="s">
        <v>3950</v>
      </c>
      <c r="AZ749" s="11"/>
      <c r="BA749" s="11"/>
      <c r="BB749" s="11"/>
      <c r="BC749" s="9">
        <v>17513</v>
      </c>
      <c r="BD749" s="11" t="s">
        <v>3940</v>
      </c>
      <c r="BE749" s="9">
        <v>6711</v>
      </c>
      <c r="BF749" s="9">
        <v>1</v>
      </c>
      <c r="BG749" s="11" t="s">
        <v>3410</v>
      </c>
    </row>
    <row r="750" spans="1:59">
      <c r="A750" s="9">
        <v>135723</v>
      </c>
      <c r="B750" s="11" t="s">
        <v>4084</v>
      </c>
      <c r="C750" s="11" t="s">
        <v>3572</v>
      </c>
      <c r="D750" s="11" t="s">
        <v>739</v>
      </c>
      <c r="E750" s="15">
        <v>1</v>
      </c>
      <c r="F750" s="11" t="s">
        <v>4237</v>
      </c>
      <c r="G750" s="9">
        <v>24</v>
      </c>
      <c r="H750" s="15">
        <f t="shared" si="23"/>
        <v>28.08</v>
      </c>
      <c r="I750" s="15">
        <f t="shared" si="24"/>
        <v>28.08</v>
      </c>
      <c r="J750" s="15">
        <v>28.08</v>
      </c>
      <c r="K750" s="15"/>
      <c r="L750" s="9"/>
      <c r="M750" s="9">
        <v>0</v>
      </c>
      <c r="N750" s="11" t="s">
        <v>3398</v>
      </c>
      <c r="O750" s="12">
        <v>46217</v>
      </c>
      <c r="P750" s="11" t="s">
        <v>3407</v>
      </c>
      <c r="Q750" s="11" t="s">
        <v>3952</v>
      </c>
      <c r="R750" s="11" t="s">
        <v>3952</v>
      </c>
      <c r="S750" s="11" t="s">
        <v>4216</v>
      </c>
      <c r="T750" s="9">
        <v>138923</v>
      </c>
      <c r="U750" s="9"/>
      <c r="V750" s="9"/>
      <c r="W750" s="11" t="s">
        <v>2467</v>
      </c>
      <c r="X750" s="11" t="s">
        <v>3110</v>
      </c>
      <c r="Y750" s="11" t="s">
        <v>3960</v>
      </c>
      <c r="Z750" s="11" t="s">
        <v>1816</v>
      </c>
      <c r="AA750" s="9">
        <v>-10</v>
      </c>
      <c r="AB750" s="9">
        <v>2</v>
      </c>
      <c r="AC750" s="11"/>
      <c r="AD750" s="11" t="s">
        <v>2411</v>
      </c>
      <c r="AE750" s="11" t="s">
        <v>2463</v>
      </c>
      <c r="AF750" s="11" t="s">
        <v>2547</v>
      </c>
      <c r="AG750" s="11" t="s">
        <v>2467</v>
      </c>
      <c r="AH750" s="11" t="s">
        <v>2607</v>
      </c>
      <c r="AI750" s="11"/>
      <c r="AJ750" s="9">
        <v>1</v>
      </c>
      <c r="AK750" s="11" t="s">
        <v>2821</v>
      </c>
      <c r="AL750" s="11" t="s">
        <v>3107</v>
      </c>
      <c r="AM750" s="11"/>
      <c r="AN750" s="11" t="s">
        <v>3190</v>
      </c>
      <c r="AO750" s="11" t="s">
        <v>3335</v>
      </c>
      <c r="AP750" s="11"/>
      <c r="AQ750" s="12">
        <v>46217</v>
      </c>
      <c r="AR750" s="11" t="s">
        <v>3416</v>
      </c>
      <c r="AS750" s="11" t="s">
        <v>3647</v>
      </c>
      <c r="AT750" s="11" t="s">
        <v>3933</v>
      </c>
      <c r="AU750" s="11" t="s">
        <v>3933</v>
      </c>
      <c r="AV750" s="11" t="s">
        <v>3940</v>
      </c>
      <c r="AW750" s="11" t="s">
        <v>2547</v>
      </c>
      <c r="AX750" s="11" t="s">
        <v>2467</v>
      </c>
      <c r="AY750" s="11" t="s">
        <v>3950</v>
      </c>
      <c r="AZ750" s="11"/>
      <c r="BA750" s="11"/>
      <c r="BB750" s="11"/>
      <c r="BC750" s="9">
        <v>17513</v>
      </c>
      <c r="BD750" s="11" t="s">
        <v>3940</v>
      </c>
      <c r="BE750" s="9">
        <v>6711</v>
      </c>
      <c r="BF750" s="9">
        <v>2</v>
      </c>
      <c r="BG750" s="11" t="s">
        <v>3410</v>
      </c>
    </row>
    <row r="751" spans="1:59">
      <c r="A751" s="9">
        <v>135723</v>
      </c>
      <c r="B751" s="11" t="s">
        <v>4084</v>
      </c>
      <c r="C751" s="11" t="s">
        <v>3572</v>
      </c>
      <c r="D751" s="11" t="s">
        <v>741</v>
      </c>
      <c r="E751" s="15">
        <v>1</v>
      </c>
      <c r="F751" s="11" t="s">
        <v>4237</v>
      </c>
      <c r="G751" s="9">
        <v>24</v>
      </c>
      <c r="H751" s="15">
        <f t="shared" si="23"/>
        <v>28.08</v>
      </c>
      <c r="I751" s="15">
        <f t="shared" si="24"/>
        <v>28.08</v>
      </c>
      <c r="J751" s="15">
        <v>28.08</v>
      </c>
      <c r="K751" s="15"/>
      <c r="L751" s="9"/>
      <c r="M751" s="9">
        <v>0</v>
      </c>
      <c r="N751" s="11" t="s">
        <v>3398</v>
      </c>
      <c r="O751" s="12">
        <v>46217</v>
      </c>
      <c r="P751" s="11" t="s">
        <v>3407</v>
      </c>
      <c r="Q751" s="11" t="s">
        <v>3952</v>
      </c>
      <c r="R751" s="11" t="s">
        <v>3952</v>
      </c>
      <c r="S751" s="11" t="s">
        <v>4216</v>
      </c>
      <c r="T751" s="9">
        <v>138923</v>
      </c>
      <c r="U751" s="9"/>
      <c r="V751" s="9"/>
      <c r="W751" s="11" t="s">
        <v>2467</v>
      </c>
      <c r="X751" s="11" t="s">
        <v>3110</v>
      </c>
      <c r="Y751" s="11" t="s">
        <v>3960</v>
      </c>
      <c r="Z751" s="11" t="s">
        <v>1816</v>
      </c>
      <c r="AA751" s="9">
        <v>-10</v>
      </c>
      <c r="AB751" s="9">
        <v>4</v>
      </c>
      <c r="AC751" s="11"/>
      <c r="AD751" s="11" t="s">
        <v>2411</v>
      </c>
      <c r="AE751" s="11" t="s">
        <v>2463</v>
      </c>
      <c r="AF751" s="11" t="s">
        <v>2547</v>
      </c>
      <c r="AG751" s="11" t="s">
        <v>2467</v>
      </c>
      <c r="AH751" s="11" t="s">
        <v>2607</v>
      </c>
      <c r="AI751" s="11"/>
      <c r="AJ751" s="9">
        <v>1</v>
      </c>
      <c r="AK751" s="11" t="s">
        <v>2821</v>
      </c>
      <c r="AL751" s="11" t="s">
        <v>3107</v>
      </c>
      <c r="AM751" s="11"/>
      <c r="AN751" s="11" t="s">
        <v>3190</v>
      </c>
      <c r="AO751" s="11" t="s">
        <v>3335</v>
      </c>
      <c r="AP751" s="11"/>
      <c r="AQ751" s="12">
        <v>46217</v>
      </c>
      <c r="AR751" s="11" t="s">
        <v>3416</v>
      </c>
      <c r="AS751" s="11" t="s">
        <v>3647</v>
      </c>
      <c r="AT751" s="11" t="s">
        <v>3933</v>
      </c>
      <c r="AU751" s="11" t="s">
        <v>3933</v>
      </c>
      <c r="AV751" s="11" t="s">
        <v>3940</v>
      </c>
      <c r="AW751" s="11" t="s">
        <v>2547</v>
      </c>
      <c r="AX751" s="11" t="s">
        <v>2467</v>
      </c>
      <c r="AY751" s="11" t="s">
        <v>3950</v>
      </c>
      <c r="AZ751" s="11"/>
      <c r="BA751" s="11"/>
      <c r="BB751" s="11"/>
      <c r="BC751" s="9">
        <v>17513</v>
      </c>
      <c r="BD751" s="11" t="s">
        <v>3940</v>
      </c>
      <c r="BE751" s="9">
        <v>6711</v>
      </c>
      <c r="BF751" s="9">
        <v>4</v>
      </c>
      <c r="BG751" s="11" t="s">
        <v>3410</v>
      </c>
    </row>
    <row r="752" spans="1:59">
      <c r="A752" s="9">
        <v>135723</v>
      </c>
      <c r="B752" s="11" t="s">
        <v>4084</v>
      </c>
      <c r="C752" s="11" t="s">
        <v>4259</v>
      </c>
      <c r="D752" s="11" t="s">
        <v>742</v>
      </c>
      <c r="E752" s="15">
        <v>1</v>
      </c>
      <c r="F752" s="11" t="s">
        <v>4235</v>
      </c>
      <c r="G752" s="9">
        <v>26</v>
      </c>
      <c r="H752" s="15">
        <f t="shared" si="23"/>
        <v>30.419999999999998</v>
      </c>
      <c r="I752" s="15">
        <f t="shared" si="24"/>
        <v>30.419999999999998</v>
      </c>
      <c r="J752" s="15">
        <v>30.419999999999998</v>
      </c>
      <c r="K752" s="15"/>
      <c r="L752" s="9"/>
      <c r="M752" s="9">
        <v>0</v>
      </c>
      <c r="N752" s="11" t="s">
        <v>3398</v>
      </c>
      <c r="O752" s="12">
        <v>46217</v>
      </c>
      <c r="P752" s="11" t="s">
        <v>3407</v>
      </c>
      <c r="Q752" s="11" t="s">
        <v>3952</v>
      </c>
      <c r="R752" s="11" t="s">
        <v>3952</v>
      </c>
      <c r="S752" s="11" t="s">
        <v>4216</v>
      </c>
      <c r="T752" s="9">
        <v>138923</v>
      </c>
      <c r="U752" s="9"/>
      <c r="V752" s="9"/>
      <c r="W752" s="11" t="s">
        <v>2467</v>
      </c>
      <c r="X752" s="11" t="s">
        <v>3110</v>
      </c>
      <c r="Y752" s="11" t="s">
        <v>3960</v>
      </c>
      <c r="Z752" s="11" t="s">
        <v>1818</v>
      </c>
      <c r="AA752" s="9">
        <v>-10</v>
      </c>
      <c r="AB752" s="9">
        <v>5</v>
      </c>
      <c r="AC752" s="11"/>
      <c r="AD752" s="11" t="s">
        <v>2414</v>
      </c>
      <c r="AE752" s="11" t="s">
        <v>2463</v>
      </c>
      <c r="AF752" s="11" t="s">
        <v>2547</v>
      </c>
      <c r="AG752" s="11" t="s">
        <v>2467</v>
      </c>
      <c r="AH752" s="11" t="s">
        <v>2607</v>
      </c>
      <c r="AI752" s="11"/>
      <c r="AJ752" s="9">
        <v>1</v>
      </c>
      <c r="AK752" s="11" t="s">
        <v>2823</v>
      </c>
      <c r="AL752" s="11" t="s">
        <v>3107</v>
      </c>
      <c r="AM752" s="11"/>
      <c r="AN752" s="11" t="s">
        <v>3190</v>
      </c>
      <c r="AO752" s="11" t="s">
        <v>3335</v>
      </c>
      <c r="AP752" s="11"/>
      <c r="AQ752" s="12">
        <v>46217</v>
      </c>
      <c r="AR752" s="11" t="s">
        <v>3416</v>
      </c>
      <c r="AS752" s="11" t="s">
        <v>3647</v>
      </c>
      <c r="AT752" s="11" t="s">
        <v>3933</v>
      </c>
      <c r="AU752" s="11" t="s">
        <v>3933</v>
      </c>
      <c r="AV752" s="11" t="s">
        <v>3940</v>
      </c>
      <c r="AW752" s="11" t="s">
        <v>2547</v>
      </c>
      <c r="AX752" s="11" t="s">
        <v>2467</v>
      </c>
      <c r="AY752" s="11" t="s">
        <v>3950</v>
      </c>
      <c r="AZ752" s="11"/>
      <c r="BA752" s="11"/>
      <c r="BB752" s="11"/>
      <c r="BC752" s="9">
        <v>1250</v>
      </c>
      <c r="BD752" s="11" t="s">
        <v>3940</v>
      </c>
      <c r="BE752" s="9">
        <v>6711</v>
      </c>
      <c r="BF752" s="9">
        <v>5</v>
      </c>
      <c r="BG752" s="11" t="s">
        <v>3410</v>
      </c>
    </row>
    <row r="753" spans="1:59">
      <c r="A753" s="9">
        <v>135722</v>
      </c>
      <c r="B753" s="11" t="s">
        <v>4067</v>
      </c>
      <c r="C753" s="11" t="s">
        <v>4319</v>
      </c>
      <c r="D753" s="11" t="s">
        <v>737</v>
      </c>
      <c r="E753" s="15">
        <v>16</v>
      </c>
      <c r="F753" s="11" t="s">
        <v>4235</v>
      </c>
      <c r="G753" s="9">
        <v>800000</v>
      </c>
      <c r="H753" s="15">
        <f t="shared" si="23"/>
        <v>173.91304347826087</v>
      </c>
      <c r="I753" s="15">
        <f t="shared" si="24"/>
        <v>2782.608695652174</v>
      </c>
      <c r="J753" s="15">
        <v>2782.608695652174</v>
      </c>
      <c r="K753" s="15"/>
      <c r="L753" s="9"/>
      <c r="M753" s="9">
        <v>0</v>
      </c>
      <c r="N753" s="11" t="s">
        <v>3396</v>
      </c>
      <c r="O753" s="12">
        <v>46217</v>
      </c>
      <c r="P753" s="11" t="s">
        <v>3412</v>
      </c>
      <c r="Q753" s="11" t="s">
        <v>3952</v>
      </c>
      <c r="R753" s="11" t="s">
        <v>3952</v>
      </c>
      <c r="S753" s="11" t="s">
        <v>4212</v>
      </c>
      <c r="T753" s="9">
        <v>138937</v>
      </c>
      <c r="U753" s="9"/>
      <c r="V753" s="9"/>
      <c r="W753" s="11" t="s">
        <v>2464</v>
      </c>
      <c r="X753" s="11" t="s">
        <v>3108</v>
      </c>
      <c r="Y753" s="11" t="s">
        <v>3958</v>
      </c>
      <c r="Z753" s="11" t="s">
        <v>1609</v>
      </c>
      <c r="AA753" s="9">
        <v>0</v>
      </c>
      <c r="AB753" s="9">
        <v>1</v>
      </c>
      <c r="AC753" s="11"/>
      <c r="AD753" s="11" t="s">
        <v>2408</v>
      </c>
      <c r="AE753" s="11" t="s">
        <v>2462</v>
      </c>
      <c r="AF753" s="11" t="s">
        <v>2546</v>
      </c>
      <c r="AG753" s="11" t="s">
        <v>2584</v>
      </c>
      <c r="AH753" s="11" t="s">
        <v>2607</v>
      </c>
      <c r="AI753" s="11"/>
      <c r="AJ753" s="9">
        <v>16</v>
      </c>
      <c r="AK753" s="11" t="s">
        <v>1609</v>
      </c>
      <c r="AL753" s="11" t="s">
        <v>3107</v>
      </c>
      <c r="AM753" s="11"/>
      <c r="AN753" s="11" t="s">
        <v>1609</v>
      </c>
      <c r="AO753" s="11" t="s">
        <v>1609</v>
      </c>
      <c r="AP753" s="11"/>
      <c r="AQ753" s="12">
        <v>46217</v>
      </c>
      <c r="AR753" s="11" t="s">
        <v>3416</v>
      </c>
      <c r="AS753" s="11" t="s">
        <v>3646</v>
      </c>
      <c r="AT753" s="11" t="s">
        <v>3933</v>
      </c>
      <c r="AU753" s="11" t="s">
        <v>3933</v>
      </c>
      <c r="AV753" s="11" t="s">
        <v>3939</v>
      </c>
      <c r="AW753" s="11" t="s">
        <v>2546</v>
      </c>
      <c r="AX753" s="11" t="s">
        <v>2584</v>
      </c>
      <c r="AY753" s="11" t="s">
        <v>3948</v>
      </c>
      <c r="AZ753" s="11"/>
      <c r="BA753" s="11"/>
      <c r="BB753" s="11"/>
      <c r="BC753" s="9">
        <v>1288</v>
      </c>
      <c r="BD753" s="11" t="s">
        <v>3939</v>
      </c>
      <c r="BE753" s="9">
        <v>7117</v>
      </c>
      <c r="BF753" s="9">
        <v>1</v>
      </c>
      <c r="BG753" s="11" t="s">
        <v>3406</v>
      </c>
    </row>
    <row r="754" spans="1:59">
      <c r="A754" s="9">
        <v>135721</v>
      </c>
      <c r="B754" s="11" t="s">
        <v>4050</v>
      </c>
      <c r="C754" s="11" t="s">
        <v>4343</v>
      </c>
      <c r="D754" s="11" t="s">
        <v>736</v>
      </c>
      <c r="E754" s="15">
        <v>12</v>
      </c>
      <c r="F754" s="11" t="s">
        <v>4235</v>
      </c>
      <c r="G754" s="9">
        <v>749166.66</v>
      </c>
      <c r="H754" s="15">
        <f t="shared" si="23"/>
        <v>162.86231739130434</v>
      </c>
      <c r="I754" s="15">
        <f t="shared" si="24"/>
        <v>1954.347808695652</v>
      </c>
      <c r="J754" s="15">
        <v>1954.347808695652</v>
      </c>
      <c r="K754" s="15"/>
      <c r="L754" s="9"/>
      <c r="M754" s="9">
        <v>5</v>
      </c>
      <c r="N754" s="11" t="s">
        <v>3396</v>
      </c>
      <c r="O754" s="12">
        <v>46217</v>
      </c>
      <c r="P754" s="11" t="s">
        <v>3407</v>
      </c>
      <c r="Q754" s="11" t="s">
        <v>3952</v>
      </c>
      <c r="R754" s="11" t="s">
        <v>3952</v>
      </c>
      <c r="S754" s="11" t="s">
        <v>4212</v>
      </c>
      <c r="T754" s="9">
        <v>138933</v>
      </c>
      <c r="U754" s="9"/>
      <c r="V754" s="9"/>
      <c r="W754" s="11" t="s">
        <v>2464</v>
      </c>
      <c r="X754" s="11" t="s">
        <v>3108</v>
      </c>
      <c r="Y754" s="11" t="s">
        <v>3958</v>
      </c>
      <c r="Z754" s="11" t="s">
        <v>1815</v>
      </c>
      <c r="AA754" s="9">
        <v>20</v>
      </c>
      <c r="AB754" s="9">
        <v>2</v>
      </c>
      <c r="AC754" s="11"/>
      <c r="AD754" s="11" t="s">
        <v>2440</v>
      </c>
      <c r="AE754" s="11" t="s">
        <v>2462</v>
      </c>
      <c r="AF754" s="11" t="s">
        <v>2536</v>
      </c>
      <c r="AG754" s="11" t="s">
        <v>2599</v>
      </c>
      <c r="AH754" s="11" t="s">
        <v>2607</v>
      </c>
      <c r="AI754" s="11"/>
      <c r="AJ754" s="9">
        <v>12</v>
      </c>
      <c r="AK754" s="11" t="s">
        <v>2820</v>
      </c>
      <c r="AL754" s="11" t="s">
        <v>3107</v>
      </c>
      <c r="AM754" s="11"/>
      <c r="AN754" s="11" t="s">
        <v>3189</v>
      </c>
      <c r="AO754" s="11" t="s">
        <v>3334</v>
      </c>
      <c r="AP754" s="11" t="s">
        <v>3400</v>
      </c>
      <c r="AQ754" s="12">
        <v>46217</v>
      </c>
      <c r="AR754" s="11" t="s">
        <v>3416</v>
      </c>
      <c r="AS754" s="11" t="s">
        <v>3645</v>
      </c>
      <c r="AT754" s="11" t="s">
        <v>3933</v>
      </c>
      <c r="AU754" s="11" t="s">
        <v>3933</v>
      </c>
      <c r="AV754" s="11" t="s">
        <v>3943</v>
      </c>
      <c r="AW754" s="11" t="s">
        <v>2536</v>
      </c>
      <c r="AX754" s="11" t="s">
        <v>2599</v>
      </c>
      <c r="AY754" s="11" t="s">
        <v>3948</v>
      </c>
      <c r="AZ754" s="11"/>
      <c r="BA754" s="11"/>
      <c r="BB754" s="11"/>
      <c r="BC754" s="9">
        <v>3325</v>
      </c>
      <c r="BD754" s="11" t="s">
        <v>3943</v>
      </c>
      <c r="BE754" s="9">
        <v>717</v>
      </c>
      <c r="BF754" s="9">
        <v>2</v>
      </c>
      <c r="BG754" s="11" t="s">
        <v>3406</v>
      </c>
    </row>
    <row r="755" spans="1:59">
      <c r="A755" s="9">
        <v>135721</v>
      </c>
      <c r="B755" s="11" t="s">
        <v>4050</v>
      </c>
      <c r="C755" s="11" t="s">
        <v>4342</v>
      </c>
      <c r="D755" s="11" t="s">
        <v>735</v>
      </c>
      <c r="E755" s="15">
        <v>4</v>
      </c>
      <c r="F755" s="11" t="s">
        <v>4235</v>
      </c>
      <c r="G755" s="9">
        <v>1665833.3333300001</v>
      </c>
      <c r="H755" s="15">
        <f t="shared" si="23"/>
        <v>362.13768115869567</v>
      </c>
      <c r="I755" s="15">
        <f t="shared" si="24"/>
        <v>1448.5507246347827</v>
      </c>
      <c r="J755" s="15">
        <v>1448.5507246347827</v>
      </c>
      <c r="K755" s="15"/>
      <c r="L755" s="9"/>
      <c r="M755" s="9">
        <v>10</v>
      </c>
      <c r="N755" s="11" t="s">
        <v>3396</v>
      </c>
      <c r="O755" s="12">
        <v>46217</v>
      </c>
      <c r="P755" s="11" t="s">
        <v>3407</v>
      </c>
      <c r="Q755" s="11" t="s">
        <v>3952</v>
      </c>
      <c r="R755" s="11" t="s">
        <v>3952</v>
      </c>
      <c r="S755" s="11" t="s">
        <v>4212</v>
      </c>
      <c r="T755" s="9">
        <v>138933</v>
      </c>
      <c r="U755" s="9"/>
      <c r="V755" s="9"/>
      <c r="W755" s="11" t="s">
        <v>2464</v>
      </c>
      <c r="X755" s="11" t="s">
        <v>3108</v>
      </c>
      <c r="Y755" s="11" t="s">
        <v>3958</v>
      </c>
      <c r="Z755" s="11" t="s">
        <v>1814</v>
      </c>
      <c r="AA755" s="9">
        <v>20</v>
      </c>
      <c r="AB755" s="9">
        <v>1</v>
      </c>
      <c r="AC755" s="11"/>
      <c r="AD755" s="11" t="s">
        <v>2439</v>
      </c>
      <c r="AE755" s="11" t="s">
        <v>2462</v>
      </c>
      <c r="AF755" s="11" t="s">
        <v>2536</v>
      </c>
      <c r="AG755" s="11" t="s">
        <v>2599</v>
      </c>
      <c r="AH755" s="11" t="s">
        <v>2607</v>
      </c>
      <c r="AI755" s="11"/>
      <c r="AJ755" s="9">
        <v>4</v>
      </c>
      <c r="AK755" s="11" t="s">
        <v>2819</v>
      </c>
      <c r="AL755" s="11" t="s">
        <v>3107</v>
      </c>
      <c r="AM755" s="11"/>
      <c r="AN755" s="11" t="s">
        <v>3189</v>
      </c>
      <c r="AO755" s="11" t="s">
        <v>3334</v>
      </c>
      <c r="AP755" s="11" t="s">
        <v>3400</v>
      </c>
      <c r="AQ755" s="12">
        <v>46217</v>
      </c>
      <c r="AR755" s="11" t="s">
        <v>3416</v>
      </c>
      <c r="AS755" s="11" t="s">
        <v>3645</v>
      </c>
      <c r="AT755" s="11" t="s">
        <v>3933</v>
      </c>
      <c r="AU755" s="11" t="s">
        <v>3933</v>
      </c>
      <c r="AV755" s="11" t="s">
        <v>3943</v>
      </c>
      <c r="AW755" s="11" t="s">
        <v>2536</v>
      </c>
      <c r="AX755" s="11" t="s">
        <v>2599</v>
      </c>
      <c r="AY755" s="11" t="s">
        <v>3948</v>
      </c>
      <c r="AZ755" s="11"/>
      <c r="BA755" s="11"/>
      <c r="BB755" s="11"/>
      <c r="BC755" s="9">
        <v>3520</v>
      </c>
      <c r="BD755" s="11" t="s">
        <v>3943</v>
      </c>
      <c r="BE755" s="9">
        <v>717</v>
      </c>
      <c r="BF755" s="9">
        <v>1</v>
      </c>
      <c r="BG755" s="11" t="s">
        <v>3406</v>
      </c>
    </row>
    <row r="756" spans="1:59">
      <c r="A756" s="9">
        <v>135720</v>
      </c>
      <c r="B756" s="11" t="s">
        <v>4050</v>
      </c>
      <c r="C756" s="11" t="s">
        <v>4341</v>
      </c>
      <c r="D756" s="11" t="s">
        <v>734</v>
      </c>
      <c r="E756" s="15">
        <v>29</v>
      </c>
      <c r="F756" s="11" t="s">
        <v>4235</v>
      </c>
      <c r="G756" s="9">
        <v>2291735.8272000002</v>
      </c>
      <c r="H756" s="15">
        <f t="shared" si="23"/>
        <v>498.2034406956522</v>
      </c>
      <c r="I756" s="15">
        <f t="shared" si="24"/>
        <v>14447.899780173913</v>
      </c>
      <c r="J756" s="15">
        <v>14447.899780173913</v>
      </c>
      <c r="K756" s="15"/>
      <c r="L756" s="9"/>
      <c r="M756" s="9">
        <v>0</v>
      </c>
      <c r="N756" s="11" t="s">
        <v>3396</v>
      </c>
      <c r="O756" s="12">
        <v>46217</v>
      </c>
      <c r="P756" s="11" t="s">
        <v>3407</v>
      </c>
      <c r="Q756" s="11" t="s">
        <v>3952</v>
      </c>
      <c r="R756" s="11" t="s">
        <v>3952</v>
      </c>
      <c r="S756" s="11" t="s">
        <v>4212</v>
      </c>
      <c r="T756" s="9">
        <v>138967</v>
      </c>
      <c r="U756" s="9"/>
      <c r="V756" s="9"/>
      <c r="W756" s="11" t="s">
        <v>2464</v>
      </c>
      <c r="X756" s="11" t="s">
        <v>3108</v>
      </c>
      <c r="Y756" s="11" t="s">
        <v>3958</v>
      </c>
      <c r="Z756" s="11" t="s">
        <v>1813</v>
      </c>
      <c r="AA756" s="9">
        <v>20</v>
      </c>
      <c r="AB756" s="9">
        <v>1</v>
      </c>
      <c r="AC756" s="11"/>
      <c r="AD756" s="11" t="s">
        <v>2429</v>
      </c>
      <c r="AE756" s="11" t="s">
        <v>2462</v>
      </c>
      <c r="AF756" s="11" t="s">
        <v>2510</v>
      </c>
      <c r="AG756" s="11" t="s">
        <v>2599</v>
      </c>
      <c r="AH756" s="11" t="s">
        <v>2607</v>
      </c>
      <c r="AI756" s="11"/>
      <c r="AJ756" s="9">
        <v>29</v>
      </c>
      <c r="AK756" s="11" t="s">
        <v>2818</v>
      </c>
      <c r="AL756" s="11" t="s">
        <v>3107</v>
      </c>
      <c r="AM756" s="11"/>
      <c r="AN756" s="11" t="s">
        <v>2818</v>
      </c>
      <c r="AO756" s="11" t="s">
        <v>1813</v>
      </c>
      <c r="AP756" s="11"/>
      <c r="AQ756" s="12">
        <v>46217</v>
      </c>
      <c r="AR756" s="11" t="s">
        <v>3416</v>
      </c>
      <c r="AS756" s="11" t="s">
        <v>3644</v>
      </c>
      <c r="AT756" s="11" t="s">
        <v>3933</v>
      </c>
      <c r="AU756" s="11" t="s">
        <v>3934</v>
      </c>
      <c r="AV756" s="11" t="s">
        <v>3943</v>
      </c>
      <c r="AW756" s="11" t="s">
        <v>2510</v>
      </c>
      <c r="AX756" s="11" t="s">
        <v>2599</v>
      </c>
      <c r="AY756" s="11" t="s">
        <v>3948</v>
      </c>
      <c r="AZ756" s="11"/>
      <c r="BA756" s="11"/>
      <c r="BB756" s="11"/>
      <c r="BC756" s="9">
        <v>23072</v>
      </c>
      <c r="BD756" s="11" t="s">
        <v>3943</v>
      </c>
      <c r="BE756" s="9">
        <v>717</v>
      </c>
      <c r="BF756" s="9">
        <v>1</v>
      </c>
      <c r="BG756" s="11" t="s">
        <v>3405</v>
      </c>
    </row>
    <row r="757" spans="1:59">
      <c r="A757" s="9">
        <v>135719</v>
      </c>
      <c r="B757" s="11" t="s">
        <v>3972</v>
      </c>
      <c r="C757" s="11" t="s">
        <v>4340</v>
      </c>
      <c r="D757" s="11" t="s">
        <v>733</v>
      </c>
      <c r="E757" s="15">
        <v>3</v>
      </c>
      <c r="F757" s="11" t="s">
        <v>4237</v>
      </c>
      <c r="G757" s="9">
        <v>4200000</v>
      </c>
      <c r="H757" s="15">
        <f t="shared" si="23"/>
        <v>913.04347826086962</v>
      </c>
      <c r="I757" s="15">
        <f t="shared" si="24"/>
        <v>2739.130434782609</v>
      </c>
      <c r="J757" s="15">
        <v>2739.130434782609</v>
      </c>
      <c r="K757" s="15"/>
      <c r="L757" s="9"/>
      <c r="M757" s="9">
        <v>0</v>
      </c>
      <c r="N757" s="11" t="s">
        <v>3396</v>
      </c>
      <c r="O757" s="12">
        <v>46216</v>
      </c>
      <c r="P757" s="11" t="s">
        <v>3405</v>
      </c>
      <c r="Q757" s="11" t="s">
        <v>3952</v>
      </c>
      <c r="R757" s="11" t="s">
        <v>3952</v>
      </c>
      <c r="S757" s="11" t="s">
        <v>4221</v>
      </c>
      <c r="T757" s="9">
        <v>138804</v>
      </c>
      <c r="U757" s="9"/>
      <c r="V757" s="9"/>
      <c r="W757" s="11" t="s">
        <v>2465</v>
      </c>
      <c r="X757" s="11" t="s">
        <v>3109</v>
      </c>
      <c r="Y757" s="11" t="s">
        <v>3959</v>
      </c>
      <c r="Z757" s="11" t="s">
        <v>1812</v>
      </c>
      <c r="AA757" s="9">
        <v>20</v>
      </c>
      <c r="AB757" s="9">
        <v>1</v>
      </c>
      <c r="AC757" s="11"/>
      <c r="AD757" s="11" t="s">
        <v>2405</v>
      </c>
      <c r="AE757" s="11" t="s">
        <v>2462</v>
      </c>
      <c r="AF757" s="11" t="s">
        <v>2529</v>
      </c>
      <c r="AG757" s="11" t="s">
        <v>2465</v>
      </c>
      <c r="AH757" s="11" t="s">
        <v>2607</v>
      </c>
      <c r="AI757" s="11"/>
      <c r="AJ757" s="9">
        <v>3</v>
      </c>
      <c r="AK757" s="11" t="s">
        <v>2817</v>
      </c>
      <c r="AL757" s="11" t="s">
        <v>3107</v>
      </c>
      <c r="AM757" s="11"/>
      <c r="AN757" s="11" t="s">
        <v>2817</v>
      </c>
      <c r="AO757" s="11" t="s">
        <v>1812</v>
      </c>
      <c r="AP757" s="11"/>
      <c r="AQ757" s="12">
        <v>46216</v>
      </c>
      <c r="AR757" s="11" t="s">
        <v>3416</v>
      </c>
      <c r="AS757" s="11" t="s">
        <v>3643</v>
      </c>
      <c r="AT757" s="11" t="s">
        <v>3933</v>
      </c>
      <c r="AU757" s="11" t="s">
        <v>3933</v>
      </c>
      <c r="AV757" s="11" t="s">
        <v>3937</v>
      </c>
      <c r="AW757" s="11" t="s">
        <v>2529</v>
      </c>
      <c r="AX757" s="11" t="s">
        <v>2465</v>
      </c>
      <c r="AY757" s="11" t="s">
        <v>3948</v>
      </c>
      <c r="AZ757" s="11"/>
      <c r="BA757" s="11"/>
      <c r="BB757" s="11"/>
      <c r="BC757" s="9">
        <v>11532</v>
      </c>
      <c r="BD757" s="11" t="s">
        <v>3937</v>
      </c>
      <c r="BE757" s="9">
        <v>102</v>
      </c>
      <c r="BF757" s="9">
        <v>1</v>
      </c>
      <c r="BG757" s="11" t="s">
        <v>3406</v>
      </c>
    </row>
    <row r="758" spans="1:59" ht="28.5">
      <c r="A758" s="9">
        <v>135718</v>
      </c>
      <c r="B758" s="11" t="s">
        <v>4018</v>
      </c>
      <c r="C758" s="11" t="s">
        <v>4244</v>
      </c>
      <c r="D758" s="13" t="s">
        <v>732</v>
      </c>
      <c r="E758" s="15">
        <v>4</v>
      </c>
      <c r="F758" s="11" t="s">
        <v>4235</v>
      </c>
      <c r="G758" s="9">
        <v>239000</v>
      </c>
      <c r="H758" s="15">
        <f t="shared" si="23"/>
        <v>51.956521739130437</v>
      </c>
      <c r="I758" s="15">
        <f t="shared" si="24"/>
        <v>207.82608695652175</v>
      </c>
      <c r="J758" s="15">
        <v>207.82608695652175</v>
      </c>
      <c r="K758" s="15"/>
      <c r="L758" s="9"/>
      <c r="M758" s="9">
        <v>0</v>
      </c>
      <c r="N758" s="11" t="s">
        <v>3396</v>
      </c>
      <c r="O758" s="12">
        <v>46216</v>
      </c>
      <c r="P758" s="11" t="s">
        <v>3405</v>
      </c>
      <c r="Q758" s="11" t="s">
        <v>3952</v>
      </c>
      <c r="R758" s="11" t="s">
        <v>3952</v>
      </c>
      <c r="S758" s="11" t="s">
        <v>4223</v>
      </c>
      <c r="T758" s="9">
        <v>138965</v>
      </c>
      <c r="U758" s="9"/>
      <c r="V758" s="9"/>
      <c r="W758" s="11" t="s">
        <v>2466</v>
      </c>
      <c r="X758" s="11" t="s">
        <v>3110</v>
      </c>
      <c r="Y758" s="11" t="s">
        <v>3960</v>
      </c>
      <c r="Z758" s="11" t="s">
        <v>1811</v>
      </c>
      <c r="AA758" s="9">
        <v>0</v>
      </c>
      <c r="AB758" s="9">
        <v>2</v>
      </c>
      <c r="AC758" s="11"/>
      <c r="AD758" s="11" t="s">
        <v>2405</v>
      </c>
      <c r="AE758" s="11" t="s">
        <v>2462</v>
      </c>
      <c r="AF758" s="11" t="s">
        <v>2485</v>
      </c>
      <c r="AG758" s="11" t="s">
        <v>2597</v>
      </c>
      <c r="AH758" s="11" t="s">
        <v>2607</v>
      </c>
      <c r="AI758" s="11"/>
      <c r="AJ758" s="9">
        <v>4</v>
      </c>
      <c r="AK758" s="11" t="s">
        <v>1811</v>
      </c>
      <c r="AL758" s="11" t="s">
        <v>3107</v>
      </c>
      <c r="AM758" s="11"/>
      <c r="AN758" s="11" t="s">
        <v>3188</v>
      </c>
      <c r="AO758" s="11" t="s">
        <v>3188</v>
      </c>
      <c r="AP758" s="11" t="s">
        <v>3400</v>
      </c>
      <c r="AQ758" s="12">
        <v>46216</v>
      </c>
      <c r="AR758" s="11" t="s">
        <v>3416</v>
      </c>
      <c r="AS758" s="11"/>
      <c r="AT758" s="11" t="s">
        <v>3933</v>
      </c>
      <c r="AU758" s="11" t="s">
        <v>3933</v>
      </c>
      <c r="AV758" s="11" t="s">
        <v>3938</v>
      </c>
      <c r="AW758" s="11" t="s">
        <v>2485</v>
      </c>
      <c r="AX758" s="11" t="s">
        <v>2597</v>
      </c>
      <c r="AY758" s="11" t="s">
        <v>3948</v>
      </c>
      <c r="AZ758" s="11"/>
      <c r="BA758" s="11"/>
      <c r="BB758" s="11"/>
      <c r="BC758" s="9">
        <v>14862</v>
      </c>
      <c r="BD758" s="11" t="s">
        <v>3938</v>
      </c>
      <c r="BE758" s="9">
        <v>6102</v>
      </c>
      <c r="BF758" s="9">
        <v>2</v>
      </c>
      <c r="BG758" s="11" t="s">
        <v>3413</v>
      </c>
    </row>
    <row r="759" spans="1:59" ht="42.75">
      <c r="A759" s="9">
        <v>135718</v>
      </c>
      <c r="B759" s="11" t="s">
        <v>4018</v>
      </c>
      <c r="C759" s="11" t="s">
        <v>4244</v>
      </c>
      <c r="D759" s="13" t="s">
        <v>731</v>
      </c>
      <c r="E759" s="15">
        <v>12</v>
      </c>
      <c r="F759" s="11" t="s">
        <v>4235</v>
      </c>
      <c r="G759" s="9">
        <v>263000</v>
      </c>
      <c r="H759" s="15">
        <f t="shared" si="23"/>
        <v>57.173913043478258</v>
      </c>
      <c r="I759" s="15">
        <f t="shared" si="24"/>
        <v>686.08695652173913</v>
      </c>
      <c r="J759" s="15">
        <v>686.08695652173913</v>
      </c>
      <c r="K759" s="15"/>
      <c r="L759" s="9"/>
      <c r="M759" s="9">
        <v>0</v>
      </c>
      <c r="N759" s="11" t="s">
        <v>3396</v>
      </c>
      <c r="O759" s="12">
        <v>46216</v>
      </c>
      <c r="P759" s="11" t="s">
        <v>3405</v>
      </c>
      <c r="Q759" s="11" t="s">
        <v>3952</v>
      </c>
      <c r="R759" s="11" t="s">
        <v>3952</v>
      </c>
      <c r="S759" s="11" t="s">
        <v>4223</v>
      </c>
      <c r="T759" s="9">
        <v>138965</v>
      </c>
      <c r="U759" s="9"/>
      <c r="V759" s="9"/>
      <c r="W759" s="11" t="s">
        <v>2466</v>
      </c>
      <c r="X759" s="11" t="s">
        <v>3110</v>
      </c>
      <c r="Y759" s="11" t="s">
        <v>3960</v>
      </c>
      <c r="Z759" s="11" t="s">
        <v>1810</v>
      </c>
      <c r="AA759" s="9">
        <v>0</v>
      </c>
      <c r="AB759" s="9">
        <v>1</v>
      </c>
      <c r="AC759" s="11"/>
      <c r="AD759" s="11" t="s">
        <v>2405</v>
      </c>
      <c r="AE759" s="11" t="s">
        <v>2462</v>
      </c>
      <c r="AF759" s="11" t="s">
        <v>2485</v>
      </c>
      <c r="AG759" s="11" t="s">
        <v>2597</v>
      </c>
      <c r="AH759" s="11" t="s">
        <v>2607</v>
      </c>
      <c r="AI759" s="11"/>
      <c r="AJ759" s="9">
        <v>12</v>
      </c>
      <c r="AK759" s="11" t="s">
        <v>1810</v>
      </c>
      <c r="AL759" s="11" t="s">
        <v>3107</v>
      </c>
      <c r="AM759" s="11"/>
      <c r="AN759" s="11" t="s">
        <v>3188</v>
      </c>
      <c r="AO759" s="11" t="s">
        <v>3188</v>
      </c>
      <c r="AP759" s="11" t="s">
        <v>3400</v>
      </c>
      <c r="AQ759" s="12">
        <v>46216</v>
      </c>
      <c r="AR759" s="11" t="s">
        <v>3416</v>
      </c>
      <c r="AS759" s="11"/>
      <c r="AT759" s="11" t="s">
        <v>3933</v>
      </c>
      <c r="AU759" s="11" t="s">
        <v>3933</v>
      </c>
      <c r="AV759" s="11" t="s">
        <v>3938</v>
      </c>
      <c r="AW759" s="11" t="s">
        <v>2485</v>
      </c>
      <c r="AX759" s="11" t="s">
        <v>2597</v>
      </c>
      <c r="AY759" s="11" t="s">
        <v>3948</v>
      </c>
      <c r="AZ759" s="11"/>
      <c r="BA759" s="11"/>
      <c r="BB759" s="11"/>
      <c r="BC759" s="9">
        <v>14862</v>
      </c>
      <c r="BD759" s="11" t="s">
        <v>3938</v>
      </c>
      <c r="BE759" s="9">
        <v>6102</v>
      </c>
      <c r="BF759" s="9">
        <v>1</v>
      </c>
      <c r="BG759" s="11" t="s">
        <v>3413</v>
      </c>
    </row>
    <row r="760" spans="1:59">
      <c r="A760" s="9">
        <v>135717</v>
      </c>
      <c r="B760" s="11" t="s">
        <v>4083</v>
      </c>
      <c r="C760" s="11" t="s">
        <v>4339</v>
      </c>
      <c r="D760" s="11" t="s">
        <v>730</v>
      </c>
      <c r="E760" s="15">
        <v>103</v>
      </c>
      <c r="F760" s="11" t="s">
        <v>4235</v>
      </c>
      <c r="G760" s="9">
        <v>3104.4599499999999</v>
      </c>
      <c r="H760" s="15">
        <f t="shared" si="23"/>
        <v>0.67488259782608695</v>
      </c>
      <c r="I760" s="15">
        <f t="shared" si="24"/>
        <v>69.51290757608696</v>
      </c>
      <c r="J760" s="15">
        <v>69.51290757608696</v>
      </c>
      <c r="K760" s="15"/>
      <c r="L760" s="9"/>
      <c r="M760" s="9">
        <v>0</v>
      </c>
      <c r="N760" s="11" t="s">
        <v>3396</v>
      </c>
      <c r="O760" s="12">
        <v>46216</v>
      </c>
      <c r="P760" s="11" t="s">
        <v>3405</v>
      </c>
      <c r="Q760" s="11" t="s">
        <v>3952</v>
      </c>
      <c r="R760" s="11" t="s">
        <v>3952</v>
      </c>
      <c r="S760" s="11" t="s">
        <v>4222</v>
      </c>
      <c r="T760" s="9">
        <v>138884</v>
      </c>
      <c r="U760" s="9"/>
      <c r="V760" s="9"/>
      <c r="W760" s="11" t="s">
        <v>1233</v>
      </c>
      <c r="X760" s="11" t="s">
        <v>3110</v>
      </c>
      <c r="Y760" s="11" t="s">
        <v>3960</v>
      </c>
      <c r="Z760" s="11" t="s">
        <v>1809</v>
      </c>
      <c r="AA760" s="9">
        <v>20</v>
      </c>
      <c r="AB760" s="9">
        <v>1</v>
      </c>
      <c r="AC760" s="11"/>
      <c r="AD760" s="11" t="s">
        <v>2405</v>
      </c>
      <c r="AE760" s="11" t="s">
        <v>2462</v>
      </c>
      <c r="AF760" s="11" t="s">
        <v>2504</v>
      </c>
      <c r="AG760" s="11" t="s">
        <v>1233</v>
      </c>
      <c r="AH760" s="11" t="s">
        <v>2607</v>
      </c>
      <c r="AI760" s="11"/>
      <c r="AJ760" s="9">
        <v>103</v>
      </c>
      <c r="AK760" s="11" t="s">
        <v>2816</v>
      </c>
      <c r="AL760" s="11" t="s">
        <v>3107</v>
      </c>
      <c r="AM760" s="11"/>
      <c r="AN760" s="11" t="s">
        <v>2816</v>
      </c>
      <c r="AO760" s="11" t="s">
        <v>1809</v>
      </c>
      <c r="AP760" s="11" t="s">
        <v>3400</v>
      </c>
      <c r="AQ760" s="12">
        <v>46216</v>
      </c>
      <c r="AR760" s="11" t="s">
        <v>3416</v>
      </c>
      <c r="AS760" s="11" t="s">
        <v>3642</v>
      </c>
      <c r="AT760" s="11" t="s">
        <v>3933</v>
      </c>
      <c r="AU760" s="11" t="s">
        <v>3933</v>
      </c>
      <c r="AV760" s="11" t="s">
        <v>3945</v>
      </c>
      <c r="AW760" s="11" t="s">
        <v>2504</v>
      </c>
      <c r="AX760" s="11" t="s">
        <v>1233</v>
      </c>
      <c r="AY760" s="11" t="s">
        <v>3948</v>
      </c>
      <c r="AZ760" s="11"/>
      <c r="BA760" s="11"/>
      <c r="BB760" s="11"/>
      <c r="BC760" s="9">
        <v>24205</v>
      </c>
      <c r="BD760" s="11" t="s">
        <v>3945</v>
      </c>
      <c r="BE760" s="9">
        <v>692</v>
      </c>
      <c r="BF760" s="9">
        <v>1</v>
      </c>
      <c r="BG760" s="11" t="s">
        <v>3408</v>
      </c>
    </row>
    <row r="761" spans="1:59" ht="71.25">
      <c r="A761" s="9">
        <v>135716</v>
      </c>
      <c r="B761" s="11" t="s">
        <v>4082</v>
      </c>
      <c r="C761" s="11" t="s">
        <v>4338</v>
      </c>
      <c r="D761" s="13" t="s">
        <v>729</v>
      </c>
      <c r="E761" s="15">
        <v>1</v>
      </c>
      <c r="F761" s="11" t="s">
        <v>4235</v>
      </c>
      <c r="G761" s="9">
        <v>260000</v>
      </c>
      <c r="H761" s="15">
        <f t="shared" si="23"/>
        <v>56.521739130434781</v>
      </c>
      <c r="I761" s="15">
        <f t="shared" si="24"/>
        <v>56.521739130434781</v>
      </c>
      <c r="J761" s="15">
        <v>56.521739130434781</v>
      </c>
      <c r="K761" s="15"/>
      <c r="L761" s="9"/>
      <c r="M761" s="9">
        <v>0</v>
      </c>
      <c r="N761" s="11" t="s">
        <v>3396</v>
      </c>
      <c r="O761" s="12">
        <v>46216</v>
      </c>
      <c r="P761" s="11" t="s">
        <v>3405</v>
      </c>
      <c r="Q761" s="11" t="s">
        <v>3952</v>
      </c>
      <c r="R761" s="11" t="s">
        <v>3952</v>
      </c>
      <c r="S761" s="11" t="s">
        <v>4222</v>
      </c>
      <c r="T761" s="9">
        <v>138883</v>
      </c>
      <c r="U761" s="9"/>
      <c r="V761" s="9"/>
      <c r="W761" s="11" t="s">
        <v>1233</v>
      </c>
      <c r="X761" s="11" t="s">
        <v>3110</v>
      </c>
      <c r="Y761" s="11" t="s">
        <v>3960</v>
      </c>
      <c r="Z761" s="11" t="s">
        <v>1808</v>
      </c>
      <c r="AA761" s="9">
        <v>0</v>
      </c>
      <c r="AB761" s="9">
        <v>1</v>
      </c>
      <c r="AC761" s="11"/>
      <c r="AD761" s="11" t="s">
        <v>2411</v>
      </c>
      <c r="AE761" s="11" t="s">
        <v>2462</v>
      </c>
      <c r="AF761" s="11" t="s">
        <v>2504</v>
      </c>
      <c r="AG761" s="11" t="s">
        <v>1233</v>
      </c>
      <c r="AH761" s="11" t="s">
        <v>2607</v>
      </c>
      <c r="AI761" s="11"/>
      <c r="AJ761" s="9">
        <v>1</v>
      </c>
      <c r="AK761" s="11" t="s">
        <v>1808</v>
      </c>
      <c r="AL761" s="11" t="s">
        <v>3107</v>
      </c>
      <c r="AM761" s="11"/>
      <c r="AN761" s="11" t="s">
        <v>1808</v>
      </c>
      <c r="AO761" s="11" t="s">
        <v>1808</v>
      </c>
      <c r="AP761" s="11" t="s">
        <v>3400</v>
      </c>
      <c r="AQ761" s="12">
        <v>46216</v>
      </c>
      <c r="AR761" s="11" t="s">
        <v>3416</v>
      </c>
      <c r="AS761" s="11" t="s">
        <v>3641</v>
      </c>
      <c r="AT761" s="11" t="s">
        <v>3933</v>
      </c>
      <c r="AU761" s="11" t="s">
        <v>3933</v>
      </c>
      <c r="AV761" s="11" t="s">
        <v>3945</v>
      </c>
      <c r="AW761" s="11" t="s">
        <v>2504</v>
      </c>
      <c r="AX761" s="11" t="s">
        <v>1233</v>
      </c>
      <c r="AY761" s="11" t="s">
        <v>3948</v>
      </c>
      <c r="AZ761" s="11"/>
      <c r="BA761" s="11"/>
      <c r="BB761" s="11"/>
      <c r="BC761" s="9">
        <v>26058</v>
      </c>
      <c r="BD761" s="11" t="s">
        <v>3945</v>
      </c>
      <c r="BE761" s="9">
        <v>1127</v>
      </c>
      <c r="BF761" s="9">
        <v>1</v>
      </c>
      <c r="BG761" s="11" t="s">
        <v>3408</v>
      </c>
    </row>
    <row r="762" spans="1:59">
      <c r="A762" s="9">
        <v>135715</v>
      </c>
      <c r="B762" s="11" t="s">
        <v>3966</v>
      </c>
      <c r="C762" s="11" t="s">
        <v>4333</v>
      </c>
      <c r="D762" s="11" t="s">
        <v>724</v>
      </c>
      <c r="E762" s="15">
        <v>1</v>
      </c>
      <c r="F762" s="11" t="s">
        <v>4235</v>
      </c>
      <c r="G762" s="9">
        <v>4583.3333300000004</v>
      </c>
      <c r="H762" s="15">
        <f t="shared" si="23"/>
        <v>0.99637681086956531</v>
      </c>
      <c r="I762" s="15">
        <f t="shared" si="24"/>
        <v>0.99637681086956531</v>
      </c>
      <c r="J762" s="15">
        <v>0.99637681086956531</v>
      </c>
      <c r="K762" s="15"/>
      <c r="L762" s="9"/>
      <c r="M762" s="9">
        <v>0</v>
      </c>
      <c r="N762" s="11" t="s">
        <v>3396</v>
      </c>
      <c r="O762" s="12">
        <v>46216</v>
      </c>
      <c r="P762" s="11" t="s">
        <v>3405</v>
      </c>
      <c r="Q762" s="11" t="s">
        <v>3952</v>
      </c>
      <c r="R762" s="11" t="s">
        <v>3952</v>
      </c>
      <c r="S762" s="11" t="s">
        <v>4219</v>
      </c>
      <c r="T762" s="9">
        <v>138968</v>
      </c>
      <c r="U762" s="9"/>
      <c r="V762" s="9"/>
      <c r="W762" s="11" t="s">
        <v>2468</v>
      </c>
      <c r="X762" s="11" t="s">
        <v>3110</v>
      </c>
      <c r="Y762" s="11" t="s">
        <v>3960</v>
      </c>
      <c r="Z762" s="11" t="s">
        <v>1804</v>
      </c>
      <c r="AA762" s="9">
        <v>20</v>
      </c>
      <c r="AB762" s="9">
        <v>4</v>
      </c>
      <c r="AC762" s="11"/>
      <c r="AD762" s="11" t="s">
        <v>2407</v>
      </c>
      <c r="AE762" s="11" t="s">
        <v>2462</v>
      </c>
      <c r="AF762" s="11" t="s">
        <v>2491</v>
      </c>
      <c r="AG762" s="11" t="s">
        <v>2468</v>
      </c>
      <c r="AH762" s="11" t="s">
        <v>2607</v>
      </c>
      <c r="AI762" s="11"/>
      <c r="AJ762" s="9">
        <v>1</v>
      </c>
      <c r="AK762" s="11" t="s">
        <v>2812</v>
      </c>
      <c r="AL762" s="11" t="s">
        <v>3107</v>
      </c>
      <c r="AM762" s="11"/>
      <c r="AN762" s="11" t="s">
        <v>3187</v>
      </c>
      <c r="AO762" s="11" t="s">
        <v>3333</v>
      </c>
      <c r="AP762" s="11" t="s">
        <v>3400</v>
      </c>
      <c r="AQ762" s="12">
        <v>46216</v>
      </c>
      <c r="AR762" s="11" t="s">
        <v>3416</v>
      </c>
      <c r="AS762" s="11" t="s">
        <v>3640</v>
      </c>
      <c r="AT762" s="11" t="s">
        <v>3933</v>
      </c>
      <c r="AU762" s="11" t="s">
        <v>3933</v>
      </c>
      <c r="AV762" s="11" t="s">
        <v>3942</v>
      </c>
      <c r="AW762" s="11" t="s">
        <v>2491</v>
      </c>
      <c r="AX762" s="11" t="s">
        <v>2468</v>
      </c>
      <c r="AY762" s="11" t="s">
        <v>3948</v>
      </c>
      <c r="AZ762" s="11"/>
      <c r="BA762" s="11"/>
      <c r="BB762" s="11"/>
      <c r="BC762" s="9">
        <v>3150</v>
      </c>
      <c r="BD762" s="11" t="s">
        <v>3942</v>
      </c>
      <c r="BE762" s="9">
        <v>4245</v>
      </c>
      <c r="BF762" s="9">
        <v>4</v>
      </c>
      <c r="BG762" s="11" t="s">
        <v>3405</v>
      </c>
    </row>
    <row r="763" spans="1:59">
      <c r="A763" s="9">
        <v>135715</v>
      </c>
      <c r="B763" s="11" t="s">
        <v>3966</v>
      </c>
      <c r="C763" s="11" t="s">
        <v>4335</v>
      </c>
      <c r="D763" s="11" t="s">
        <v>726</v>
      </c>
      <c r="E763" s="15">
        <v>2</v>
      </c>
      <c r="F763" s="11" t="s">
        <v>4235</v>
      </c>
      <c r="G763" s="9">
        <v>7916.6666599999999</v>
      </c>
      <c r="H763" s="15">
        <f t="shared" si="23"/>
        <v>1.7210144913043477</v>
      </c>
      <c r="I763" s="15">
        <f t="shared" si="24"/>
        <v>3.4420289826086954</v>
      </c>
      <c r="J763" s="15">
        <v>3.4420289826086954</v>
      </c>
      <c r="K763" s="15"/>
      <c r="L763" s="9"/>
      <c r="M763" s="9">
        <v>0</v>
      </c>
      <c r="N763" s="11" t="s">
        <v>3396</v>
      </c>
      <c r="O763" s="12">
        <v>46216</v>
      </c>
      <c r="P763" s="11" t="s">
        <v>3405</v>
      </c>
      <c r="Q763" s="11" t="s">
        <v>3952</v>
      </c>
      <c r="R763" s="11" t="s">
        <v>3952</v>
      </c>
      <c r="S763" s="11" t="s">
        <v>4219</v>
      </c>
      <c r="T763" s="9">
        <v>138968</v>
      </c>
      <c r="U763" s="9"/>
      <c r="V763" s="9"/>
      <c r="W763" s="11" t="s">
        <v>2468</v>
      </c>
      <c r="X763" s="11" t="s">
        <v>3110</v>
      </c>
      <c r="Y763" s="11" t="s">
        <v>3960</v>
      </c>
      <c r="Z763" s="11" t="s">
        <v>1805</v>
      </c>
      <c r="AA763" s="9">
        <v>20</v>
      </c>
      <c r="AB763" s="9">
        <v>6</v>
      </c>
      <c r="AC763" s="11"/>
      <c r="AD763" s="11" t="s">
        <v>2407</v>
      </c>
      <c r="AE763" s="11" t="s">
        <v>2462</v>
      </c>
      <c r="AF763" s="11" t="s">
        <v>2491</v>
      </c>
      <c r="AG763" s="11" t="s">
        <v>2468</v>
      </c>
      <c r="AH763" s="11" t="s">
        <v>2607</v>
      </c>
      <c r="AI763" s="11"/>
      <c r="AJ763" s="9">
        <v>2</v>
      </c>
      <c r="AK763" s="11" t="s">
        <v>2813</v>
      </c>
      <c r="AL763" s="11" t="s">
        <v>3107</v>
      </c>
      <c r="AM763" s="11"/>
      <c r="AN763" s="11" t="s">
        <v>3187</v>
      </c>
      <c r="AO763" s="11" t="s">
        <v>3333</v>
      </c>
      <c r="AP763" s="11" t="s">
        <v>3400</v>
      </c>
      <c r="AQ763" s="12">
        <v>46216</v>
      </c>
      <c r="AR763" s="11" t="s">
        <v>3416</v>
      </c>
      <c r="AS763" s="11" t="s">
        <v>3640</v>
      </c>
      <c r="AT763" s="11" t="s">
        <v>3933</v>
      </c>
      <c r="AU763" s="11" t="s">
        <v>3933</v>
      </c>
      <c r="AV763" s="11" t="s">
        <v>3942</v>
      </c>
      <c r="AW763" s="11" t="s">
        <v>2491</v>
      </c>
      <c r="AX763" s="11" t="s">
        <v>2468</v>
      </c>
      <c r="AY763" s="11" t="s">
        <v>3948</v>
      </c>
      <c r="AZ763" s="11"/>
      <c r="BA763" s="11"/>
      <c r="BB763" s="11"/>
      <c r="BC763" s="9">
        <v>3023</v>
      </c>
      <c r="BD763" s="11" t="s">
        <v>3942</v>
      </c>
      <c r="BE763" s="9">
        <v>4245</v>
      </c>
      <c r="BF763" s="9">
        <v>6</v>
      </c>
      <c r="BG763" s="11" t="s">
        <v>3405</v>
      </c>
    </row>
    <row r="764" spans="1:59">
      <c r="A764" s="9">
        <v>135715</v>
      </c>
      <c r="B764" s="11" t="s">
        <v>3966</v>
      </c>
      <c r="C764" s="11" t="s">
        <v>4334</v>
      </c>
      <c r="D764" s="11" t="s">
        <v>725</v>
      </c>
      <c r="E764" s="15">
        <v>6</v>
      </c>
      <c r="F764" s="11" t="s">
        <v>4235</v>
      </c>
      <c r="G764" s="9">
        <v>10000</v>
      </c>
      <c r="H764" s="15">
        <f t="shared" si="23"/>
        <v>2.1739130434782608</v>
      </c>
      <c r="I764" s="15">
        <f t="shared" si="24"/>
        <v>13.043478260869565</v>
      </c>
      <c r="J764" s="15">
        <v>13.043478260869565</v>
      </c>
      <c r="K764" s="15"/>
      <c r="L764" s="9"/>
      <c r="M764" s="9">
        <v>0</v>
      </c>
      <c r="N764" s="11" t="s">
        <v>3396</v>
      </c>
      <c r="O764" s="12">
        <v>46216</v>
      </c>
      <c r="P764" s="11" t="s">
        <v>3405</v>
      </c>
      <c r="Q764" s="11" t="s">
        <v>3952</v>
      </c>
      <c r="R764" s="11" t="s">
        <v>3952</v>
      </c>
      <c r="S764" s="11" t="s">
        <v>4219</v>
      </c>
      <c r="T764" s="9">
        <v>138968</v>
      </c>
      <c r="U764" s="9"/>
      <c r="V764" s="9"/>
      <c r="W764" s="11" t="s">
        <v>2468</v>
      </c>
      <c r="X764" s="11" t="s">
        <v>3110</v>
      </c>
      <c r="Y764" s="11" t="s">
        <v>3960</v>
      </c>
      <c r="Z764" s="11" t="s">
        <v>1488</v>
      </c>
      <c r="AA764" s="9">
        <v>20</v>
      </c>
      <c r="AB764" s="9">
        <v>5</v>
      </c>
      <c r="AC764" s="11"/>
      <c r="AD764" s="11" t="s">
        <v>2438</v>
      </c>
      <c r="AE764" s="11" t="s">
        <v>2462</v>
      </c>
      <c r="AF764" s="11" t="s">
        <v>2491</v>
      </c>
      <c r="AG764" s="11" t="s">
        <v>2468</v>
      </c>
      <c r="AH764" s="11" t="s">
        <v>2607</v>
      </c>
      <c r="AI764" s="11"/>
      <c r="AJ764" s="9">
        <v>6</v>
      </c>
      <c r="AK764" s="11" t="s">
        <v>1542</v>
      </c>
      <c r="AL764" s="11" t="s">
        <v>3107</v>
      </c>
      <c r="AM764" s="11"/>
      <c r="AN764" s="11" t="s">
        <v>3187</v>
      </c>
      <c r="AO764" s="11" t="s">
        <v>3333</v>
      </c>
      <c r="AP764" s="11" t="s">
        <v>3400</v>
      </c>
      <c r="AQ764" s="12">
        <v>46216</v>
      </c>
      <c r="AR764" s="11" t="s">
        <v>3416</v>
      </c>
      <c r="AS764" s="11" t="s">
        <v>3640</v>
      </c>
      <c r="AT764" s="11" t="s">
        <v>3933</v>
      </c>
      <c r="AU764" s="11" t="s">
        <v>3933</v>
      </c>
      <c r="AV764" s="11" t="s">
        <v>3942</v>
      </c>
      <c r="AW764" s="11" t="s">
        <v>2491</v>
      </c>
      <c r="AX764" s="11" t="s">
        <v>2468</v>
      </c>
      <c r="AY764" s="11" t="s">
        <v>3948</v>
      </c>
      <c r="AZ764" s="11"/>
      <c r="BA764" s="11"/>
      <c r="BB764" s="11"/>
      <c r="BC764" s="9">
        <v>2934</v>
      </c>
      <c r="BD764" s="11" t="s">
        <v>3942</v>
      </c>
      <c r="BE764" s="9">
        <v>4245</v>
      </c>
      <c r="BF764" s="9">
        <v>5</v>
      </c>
      <c r="BG764" s="11" t="s">
        <v>3405</v>
      </c>
    </row>
    <row r="765" spans="1:59">
      <c r="A765" s="9">
        <v>135715</v>
      </c>
      <c r="B765" s="11" t="s">
        <v>3966</v>
      </c>
      <c r="C765" s="11" t="s">
        <v>4336</v>
      </c>
      <c r="D765" s="11" t="s">
        <v>727</v>
      </c>
      <c r="E765" s="15">
        <v>2</v>
      </c>
      <c r="F765" s="11" t="s">
        <v>4235</v>
      </c>
      <c r="G765" s="9">
        <v>11416.666660000001</v>
      </c>
      <c r="H765" s="15">
        <f t="shared" si="23"/>
        <v>2.4818840565217393</v>
      </c>
      <c r="I765" s="15">
        <f t="shared" si="24"/>
        <v>4.9637681130434785</v>
      </c>
      <c r="J765" s="15">
        <v>4.9637681130434785</v>
      </c>
      <c r="K765" s="15"/>
      <c r="L765" s="9"/>
      <c r="M765" s="9">
        <v>0</v>
      </c>
      <c r="N765" s="11" t="s">
        <v>3396</v>
      </c>
      <c r="O765" s="12">
        <v>46216</v>
      </c>
      <c r="P765" s="11" t="s">
        <v>3405</v>
      </c>
      <c r="Q765" s="11" t="s">
        <v>3952</v>
      </c>
      <c r="R765" s="11" t="s">
        <v>3952</v>
      </c>
      <c r="S765" s="11" t="s">
        <v>4219</v>
      </c>
      <c r="T765" s="9">
        <v>138968</v>
      </c>
      <c r="U765" s="9"/>
      <c r="V765" s="9"/>
      <c r="W765" s="11" t="s">
        <v>2468</v>
      </c>
      <c r="X765" s="11" t="s">
        <v>3110</v>
      </c>
      <c r="Y765" s="11" t="s">
        <v>3960</v>
      </c>
      <c r="Z765" s="11" t="s">
        <v>1806</v>
      </c>
      <c r="AA765" s="9">
        <v>20</v>
      </c>
      <c r="AB765" s="9">
        <v>7</v>
      </c>
      <c r="AC765" s="11"/>
      <c r="AD765" s="11" t="s">
        <v>2407</v>
      </c>
      <c r="AE765" s="11" t="s">
        <v>2462</v>
      </c>
      <c r="AF765" s="11" t="s">
        <v>2491</v>
      </c>
      <c r="AG765" s="11" t="s">
        <v>2468</v>
      </c>
      <c r="AH765" s="11" t="s">
        <v>2607</v>
      </c>
      <c r="AI765" s="11"/>
      <c r="AJ765" s="9">
        <v>2</v>
      </c>
      <c r="AK765" s="11" t="s">
        <v>2814</v>
      </c>
      <c r="AL765" s="11" t="s">
        <v>3107</v>
      </c>
      <c r="AM765" s="11"/>
      <c r="AN765" s="11" t="s">
        <v>3187</v>
      </c>
      <c r="AO765" s="11" t="s">
        <v>3333</v>
      </c>
      <c r="AP765" s="11" t="s">
        <v>3400</v>
      </c>
      <c r="AQ765" s="12">
        <v>46216</v>
      </c>
      <c r="AR765" s="11" t="s">
        <v>3416</v>
      </c>
      <c r="AS765" s="11" t="s">
        <v>3640</v>
      </c>
      <c r="AT765" s="11" t="s">
        <v>3933</v>
      </c>
      <c r="AU765" s="11" t="s">
        <v>3933</v>
      </c>
      <c r="AV765" s="11" t="s">
        <v>3942</v>
      </c>
      <c r="AW765" s="11" t="s">
        <v>2491</v>
      </c>
      <c r="AX765" s="11" t="s">
        <v>2468</v>
      </c>
      <c r="AY765" s="11" t="s">
        <v>3948</v>
      </c>
      <c r="AZ765" s="11"/>
      <c r="BA765" s="11"/>
      <c r="BB765" s="11"/>
      <c r="BC765" s="9">
        <v>4188</v>
      </c>
      <c r="BD765" s="11" t="s">
        <v>3942</v>
      </c>
      <c r="BE765" s="9">
        <v>4245</v>
      </c>
      <c r="BF765" s="9">
        <v>7</v>
      </c>
      <c r="BG765" s="11" t="s">
        <v>3405</v>
      </c>
    </row>
    <row r="766" spans="1:59">
      <c r="A766" s="9">
        <v>135715</v>
      </c>
      <c r="B766" s="11" t="s">
        <v>3966</v>
      </c>
      <c r="C766" s="11" t="s">
        <v>4331</v>
      </c>
      <c r="D766" s="11" t="s">
        <v>58</v>
      </c>
      <c r="E766" s="15">
        <v>2</v>
      </c>
      <c r="F766" s="11" t="s">
        <v>4239</v>
      </c>
      <c r="G766" s="9">
        <v>17083.333330000001</v>
      </c>
      <c r="H766" s="15">
        <f t="shared" si="23"/>
        <v>3.7137681152173916</v>
      </c>
      <c r="I766" s="15">
        <f t="shared" si="24"/>
        <v>7.4275362304347832</v>
      </c>
      <c r="J766" s="15">
        <v>7.4275362304347832</v>
      </c>
      <c r="K766" s="15"/>
      <c r="L766" s="9"/>
      <c r="M766" s="9">
        <v>0</v>
      </c>
      <c r="N766" s="11" t="s">
        <v>3396</v>
      </c>
      <c r="O766" s="12">
        <v>46216</v>
      </c>
      <c r="P766" s="11" t="s">
        <v>3405</v>
      </c>
      <c r="Q766" s="11" t="s">
        <v>3952</v>
      </c>
      <c r="R766" s="11" t="s">
        <v>3952</v>
      </c>
      <c r="S766" s="11" t="s">
        <v>4219</v>
      </c>
      <c r="T766" s="9">
        <v>138968</v>
      </c>
      <c r="U766" s="9"/>
      <c r="V766" s="9"/>
      <c r="W766" s="11" t="s">
        <v>2468</v>
      </c>
      <c r="X766" s="11" t="s">
        <v>3110</v>
      </c>
      <c r="Y766" s="11" t="s">
        <v>3960</v>
      </c>
      <c r="Z766" s="11" t="s">
        <v>1802</v>
      </c>
      <c r="AA766" s="9">
        <v>20</v>
      </c>
      <c r="AB766" s="9">
        <v>2</v>
      </c>
      <c r="AC766" s="11"/>
      <c r="AD766" s="11" t="s">
        <v>2407</v>
      </c>
      <c r="AE766" s="11" t="s">
        <v>2462</v>
      </c>
      <c r="AF766" s="11" t="s">
        <v>2491</v>
      </c>
      <c r="AG766" s="11" t="s">
        <v>2468</v>
      </c>
      <c r="AH766" s="11" t="s">
        <v>2607</v>
      </c>
      <c r="AI766" s="11"/>
      <c r="AJ766" s="9">
        <v>2</v>
      </c>
      <c r="AK766" s="11" t="s">
        <v>2810</v>
      </c>
      <c r="AL766" s="11" t="s">
        <v>3107</v>
      </c>
      <c r="AM766" s="11"/>
      <c r="AN766" s="11" t="s">
        <v>3187</v>
      </c>
      <c r="AO766" s="11" t="s">
        <v>3333</v>
      </c>
      <c r="AP766" s="11" t="s">
        <v>3400</v>
      </c>
      <c r="AQ766" s="12">
        <v>46216</v>
      </c>
      <c r="AR766" s="11" t="s">
        <v>3416</v>
      </c>
      <c r="AS766" s="11" t="s">
        <v>3640</v>
      </c>
      <c r="AT766" s="11" t="s">
        <v>3933</v>
      </c>
      <c r="AU766" s="11" t="s">
        <v>3933</v>
      </c>
      <c r="AV766" s="11" t="s">
        <v>3942</v>
      </c>
      <c r="AW766" s="11" t="s">
        <v>2491</v>
      </c>
      <c r="AX766" s="11" t="s">
        <v>2468</v>
      </c>
      <c r="AY766" s="11" t="s">
        <v>3948</v>
      </c>
      <c r="AZ766" s="11"/>
      <c r="BA766" s="11"/>
      <c r="BB766" s="11"/>
      <c r="BC766" s="9">
        <v>2946</v>
      </c>
      <c r="BD766" s="11" t="s">
        <v>3942</v>
      </c>
      <c r="BE766" s="9">
        <v>4245</v>
      </c>
      <c r="BF766" s="9">
        <v>2</v>
      </c>
      <c r="BG766" s="11" t="s">
        <v>3405</v>
      </c>
    </row>
    <row r="767" spans="1:59">
      <c r="A767" s="9">
        <v>135715</v>
      </c>
      <c r="B767" s="11" t="s">
        <v>3966</v>
      </c>
      <c r="C767" s="11" t="s">
        <v>4330</v>
      </c>
      <c r="D767" s="11" t="s">
        <v>723</v>
      </c>
      <c r="E767" s="15">
        <v>3</v>
      </c>
      <c r="F767" s="11" t="s">
        <v>4235</v>
      </c>
      <c r="G767" s="9">
        <v>18500</v>
      </c>
      <c r="H767" s="15">
        <f t="shared" si="23"/>
        <v>4.0217391304347823</v>
      </c>
      <c r="I767" s="15">
        <f t="shared" si="24"/>
        <v>12.065217391304348</v>
      </c>
      <c r="J767" s="15">
        <v>12.065217391304348</v>
      </c>
      <c r="K767" s="15"/>
      <c r="L767" s="9"/>
      <c r="M767" s="9">
        <v>0</v>
      </c>
      <c r="N767" s="11" t="s">
        <v>3396</v>
      </c>
      <c r="O767" s="12">
        <v>46216</v>
      </c>
      <c r="P767" s="11" t="s">
        <v>3405</v>
      </c>
      <c r="Q767" s="11" t="s">
        <v>3952</v>
      </c>
      <c r="R767" s="11" t="s">
        <v>3952</v>
      </c>
      <c r="S767" s="11" t="s">
        <v>4219</v>
      </c>
      <c r="T767" s="9">
        <v>138968</v>
      </c>
      <c r="U767" s="9"/>
      <c r="V767" s="9"/>
      <c r="W767" s="11" t="s">
        <v>2468</v>
      </c>
      <c r="X767" s="11" t="s">
        <v>3110</v>
      </c>
      <c r="Y767" s="11" t="s">
        <v>3960</v>
      </c>
      <c r="Z767" s="11" t="s">
        <v>1801</v>
      </c>
      <c r="AA767" s="9">
        <v>20</v>
      </c>
      <c r="AB767" s="9">
        <v>1</v>
      </c>
      <c r="AC767" s="11"/>
      <c r="AD767" s="11" t="s">
        <v>2407</v>
      </c>
      <c r="AE767" s="11" t="s">
        <v>2462</v>
      </c>
      <c r="AF767" s="11" t="s">
        <v>2491</v>
      </c>
      <c r="AG767" s="11" t="s">
        <v>2468</v>
      </c>
      <c r="AH767" s="11" t="s">
        <v>2607</v>
      </c>
      <c r="AI767" s="11"/>
      <c r="AJ767" s="9">
        <v>3</v>
      </c>
      <c r="AK767" s="11" t="s">
        <v>2809</v>
      </c>
      <c r="AL767" s="11" t="s">
        <v>3107</v>
      </c>
      <c r="AM767" s="11"/>
      <c r="AN767" s="11" t="s">
        <v>3187</v>
      </c>
      <c r="AO767" s="11" t="s">
        <v>3333</v>
      </c>
      <c r="AP767" s="11" t="s">
        <v>3400</v>
      </c>
      <c r="AQ767" s="12">
        <v>46216</v>
      </c>
      <c r="AR767" s="11" t="s">
        <v>3416</v>
      </c>
      <c r="AS767" s="11" t="s">
        <v>3640</v>
      </c>
      <c r="AT767" s="11" t="s">
        <v>3933</v>
      </c>
      <c r="AU767" s="11" t="s">
        <v>3933</v>
      </c>
      <c r="AV767" s="11" t="s">
        <v>3942</v>
      </c>
      <c r="AW767" s="11" t="s">
        <v>2491</v>
      </c>
      <c r="AX767" s="11" t="s">
        <v>2468</v>
      </c>
      <c r="AY767" s="11" t="s">
        <v>3948</v>
      </c>
      <c r="AZ767" s="11"/>
      <c r="BA767" s="11"/>
      <c r="BB767" s="11"/>
      <c r="BC767" s="9">
        <v>4313</v>
      </c>
      <c r="BD767" s="11" t="s">
        <v>3942</v>
      </c>
      <c r="BE767" s="9">
        <v>4245</v>
      </c>
      <c r="BF767" s="9">
        <v>1</v>
      </c>
      <c r="BG767" s="11" t="s">
        <v>3405</v>
      </c>
    </row>
    <row r="768" spans="1:59">
      <c r="A768" s="9">
        <v>135715</v>
      </c>
      <c r="B768" s="11" t="s">
        <v>3966</v>
      </c>
      <c r="C768" s="11" t="s">
        <v>4332</v>
      </c>
      <c r="D768" s="11" t="s">
        <v>59</v>
      </c>
      <c r="E768" s="15">
        <v>1</v>
      </c>
      <c r="F768" s="11" t="s">
        <v>4235</v>
      </c>
      <c r="G768" s="9">
        <v>26500</v>
      </c>
      <c r="H768" s="15">
        <f t="shared" si="23"/>
        <v>5.7608695652173916</v>
      </c>
      <c r="I768" s="15">
        <f t="shared" si="24"/>
        <v>5.7608695652173916</v>
      </c>
      <c r="J768" s="15">
        <v>5.7608695652173916</v>
      </c>
      <c r="K768" s="15"/>
      <c r="L768" s="9"/>
      <c r="M768" s="9">
        <v>0</v>
      </c>
      <c r="N768" s="11" t="s">
        <v>3396</v>
      </c>
      <c r="O768" s="12">
        <v>46216</v>
      </c>
      <c r="P768" s="11" t="s">
        <v>3405</v>
      </c>
      <c r="Q768" s="11" t="s">
        <v>3952</v>
      </c>
      <c r="R768" s="11" t="s">
        <v>3952</v>
      </c>
      <c r="S768" s="11" t="s">
        <v>4219</v>
      </c>
      <c r="T768" s="9">
        <v>138968</v>
      </c>
      <c r="U768" s="9"/>
      <c r="V768" s="9"/>
      <c r="W768" s="11" t="s">
        <v>2468</v>
      </c>
      <c r="X768" s="11" t="s">
        <v>3110</v>
      </c>
      <c r="Y768" s="11" t="s">
        <v>3960</v>
      </c>
      <c r="Z768" s="11" t="s">
        <v>1803</v>
      </c>
      <c r="AA768" s="9">
        <v>20</v>
      </c>
      <c r="AB768" s="9">
        <v>3</v>
      </c>
      <c r="AC768" s="11"/>
      <c r="AD768" s="11" t="s">
        <v>2407</v>
      </c>
      <c r="AE768" s="11" t="s">
        <v>2462</v>
      </c>
      <c r="AF768" s="11" t="s">
        <v>2491</v>
      </c>
      <c r="AG768" s="11" t="s">
        <v>2468</v>
      </c>
      <c r="AH768" s="11" t="s">
        <v>2607</v>
      </c>
      <c r="AI768" s="11"/>
      <c r="AJ768" s="9">
        <v>1</v>
      </c>
      <c r="AK768" s="11" t="s">
        <v>2811</v>
      </c>
      <c r="AL768" s="11" t="s">
        <v>3107</v>
      </c>
      <c r="AM768" s="11"/>
      <c r="AN768" s="11" t="s">
        <v>3187</v>
      </c>
      <c r="AO768" s="11" t="s">
        <v>3333</v>
      </c>
      <c r="AP768" s="11" t="s">
        <v>3400</v>
      </c>
      <c r="AQ768" s="12">
        <v>46216</v>
      </c>
      <c r="AR768" s="11" t="s">
        <v>3416</v>
      </c>
      <c r="AS768" s="11" t="s">
        <v>3640</v>
      </c>
      <c r="AT768" s="11" t="s">
        <v>3933</v>
      </c>
      <c r="AU768" s="11" t="s">
        <v>3933</v>
      </c>
      <c r="AV768" s="11" t="s">
        <v>3942</v>
      </c>
      <c r="AW768" s="11" t="s">
        <v>2491</v>
      </c>
      <c r="AX768" s="11" t="s">
        <v>2468</v>
      </c>
      <c r="AY768" s="11" t="s">
        <v>3948</v>
      </c>
      <c r="AZ768" s="11"/>
      <c r="BA768" s="11"/>
      <c r="BB768" s="11"/>
      <c r="BC768" s="9">
        <v>3158</v>
      </c>
      <c r="BD768" s="11" t="s">
        <v>3942</v>
      </c>
      <c r="BE768" s="9">
        <v>4245</v>
      </c>
      <c r="BF768" s="9">
        <v>3</v>
      </c>
      <c r="BG768" s="11" t="s">
        <v>3405</v>
      </c>
    </row>
    <row r="769" spans="1:59">
      <c r="A769" s="9">
        <v>135715</v>
      </c>
      <c r="B769" s="11" t="s">
        <v>3966</v>
      </c>
      <c r="C769" s="11" t="s">
        <v>4337</v>
      </c>
      <c r="D769" s="11" t="s">
        <v>728</v>
      </c>
      <c r="E769" s="15">
        <v>2</v>
      </c>
      <c r="F769" s="11" t="s">
        <v>4236</v>
      </c>
      <c r="G769" s="9">
        <v>33583.333330000001</v>
      </c>
      <c r="H769" s="15">
        <f t="shared" si="23"/>
        <v>7.300724636956522</v>
      </c>
      <c r="I769" s="15">
        <f t="shared" si="24"/>
        <v>14.601449273913044</v>
      </c>
      <c r="J769" s="15">
        <v>14.601449273913044</v>
      </c>
      <c r="K769" s="15"/>
      <c r="L769" s="9"/>
      <c r="M769" s="9">
        <v>0</v>
      </c>
      <c r="N769" s="11" t="s">
        <v>3396</v>
      </c>
      <c r="O769" s="12">
        <v>46216</v>
      </c>
      <c r="P769" s="11" t="s">
        <v>3405</v>
      </c>
      <c r="Q769" s="11" t="s">
        <v>3952</v>
      </c>
      <c r="R769" s="11" t="s">
        <v>3952</v>
      </c>
      <c r="S769" s="11" t="s">
        <v>4219</v>
      </c>
      <c r="T769" s="9">
        <v>138968</v>
      </c>
      <c r="U769" s="9"/>
      <c r="V769" s="9"/>
      <c r="W769" s="11" t="s">
        <v>2468</v>
      </c>
      <c r="X769" s="11" t="s">
        <v>3110</v>
      </c>
      <c r="Y769" s="11" t="s">
        <v>3960</v>
      </c>
      <c r="Z769" s="11" t="s">
        <v>1807</v>
      </c>
      <c r="AA769" s="9">
        <v>20</v>
      </c>
      <c r="AB769" s="9">
        <v>8</v>
      </c>
      <c r="AC769" s="11"/>
      <c r="AD769" s="11" t="s">
        <v>2426</v>
      </c>
      <c r="AE769" s="11" t="s">
        <v>2462</v>
      </c>
      <c r="AF769" s="11" t="s">
        <v>2491</v>
      </c>
      <c r="AG769" s="11" t="s">
        <v>2468</v>
      </c>
      <c r="AH769" s="11" t="s">
        <v>2607</v>
      </c>
      <c r="AI769" s="11"/>
      <c r="AJ769" s="9">
        <v>2</v>
      </c>
      <c r="AK769" s="11" t="s">
        <v>2815</v>
      </c>
      <c r="AL769" s="11" t="s">
        <v>3107</v>
      </c>
      <c r="AM769" s="11"/>
      <c r="AN769" s="11" t="s">
        <v>3187</v>
      </c>
      <c r="AO769" s="11" t="s">
        <v>3333</v>
      </c>
      <c r="AP769" s="11" t="s">
        <v>3400</v>
      </c>
      <c r="AQ769" s="12">
        <v>46216</v>
      </c>
      <c r="AR769" s="11" t="s">
        <v>3416</v>
      </c>
      <c r="AS769" s="11" t="s">
        <v>3640</v>
      </c>
      <c r="AT769" s="11" t="s">
        <v>3933</v>
      </c>
      <c r="AU769" s="11" t="s">
        <v>3933</v>
      </c>
      <c r="AV769" s="11" t="s">
        <v>3942</v>
      </c>
      <c r="AW769" s="11" t="s">
        <v>2491</v>
      </c>
      <c r="AX769" s="11" t="s">
        <v>2468</v>
      </c>
      <c r="AY769" s="11" t="s">
        <v>3948</v>
      </c>
      <c r="AZ769" s="11"/>
      <c r="BA769" s="11"/>
      <c r="BB769" s="11"/>
      <c r="BC769" s="9">
        <v>6707</v>
      </c>
      <c r="BD769" s="11" t="s">
        <v>3942</v>
      </c>
      <c r="BE769" s="9">
        <v>4245</v>
      </c>
      <c r="BF769" s="9">
        <v>8</v>
      </c>
      <c r="BG769" s="11" t="s">
        <v>3405</v>
      </c>
    </row>
    <row r="770" spans="1:59">
      <c r="A770" s="9">
        <v>135714</v>
      </c>
      <c r="B770" s="11" t="s">
        <v>4076</v>
      </c>
      <c r="C770" s="11" t="s">
        <v>4244</v>
      </c>
      <c r="D770" s="11" t="s">
        <v>722</v>
      </c>
      <c r="E770" s="15">
        <v>1</v>
      </c>
      <c r="F770" s="11" t="s">
        <v>4235</v>
      </c>
      <c r="G770" s="9">
        <v>30430000</v>
      </c>
      <c r="H770" s="15">
        <f t="shared" ref="H770:H833" si="25">IF(N770="USD",G770,IF(N770="MGA",G770/4600,IF(N770="EUR",G770*1.17,IF(N770="GBP",G770*1.35,""))))</f>
        <v>6615.217391304348</v>
      </c>
      <c r="I770" s="15">
        <f t="shared" ref="I770:I833" si="26">H770*E770</f>
        <v>6615.217391304348</v>
      </c>
      <c r="J770" s="15">
        <v>6615.217391304348</v>
      </c>
      <c r="K770" s="15"/>
      <c r="L770" s="9"/>
      <c r="M770" s="9">
        <v>0</v>
      </c>
      <c r="N770" s="11" t="s">
        <v>3396</v>
      </c>
      <c r="O770" s="12">
        <v>46216</v>
      </c>
      <c r="P770" s="11" t="s">
        <v>3405</v>
      </c>
      <c r="Q770" s="11" t="s">
        <v>3952</v>
      </c>
      <c r="R770" s="11" t="s">
        <v>3952</v>
      </c>
      <c r="S770" s="11" t="s">
        <v>4230</v>
      </c>
      <c r="T770" s="9">
        <v>138910</v>
      </c>
      <c r="U770" s="9"/>
      <c r="V770" s="9"/>
      <c r="W770" s="11" t="s">
        <v>2465</v>
      </c>
      <c r="X770" s="11" t="s">
        <v>3109</v>
      </c>
      <c r="Y770" s="11" t="s">
        <v>3959</v>
      </c>
      <c r="Z770" s="11" t="s">
        <v>1800</v>
      </c>
      <c r="AA770" s="9">
        <v>20</v>
      </c>
      <c r="AB770" s="9">
        <v>1</v>
      </c>
      <c r="AC770" s="11"/>
      <c r="AD770" s="11" t="s">
        <v>2405</v>
      </c>
      <c r="AE770" s="11" t="s">
        <v>2462</v>
      </c>
      <c r="AF770" s="11" t="s">
        <v>2541</v>
      </c>
      <c r="AG770" s="11" t="s">
        <v>2598</v>
      </c>
      <c r="AH770" s="11" t="s">
        <v>2607</v>
      </c>
      <c r="AI770" s="11"/>
      <c r="AJ770" s="9">
        <v>1</v>
      </c>
      <c r="AK770" s="11" t="s">
        <v>2808</v>
      </c>
      <c r="AL770" s="11" t="s">
        <v>3107</v>
      </c>
      <c r="AM770" s="11"/>
      <c r="AN770" s="11" t="s">
        <v>2808</v>
      </c>
      <c r="AO770" s="11" t="s">
        <v>1800</v>
      </c>
      <c r="AP770" s="11" t="s">
        <v>3400</v>
      </c>
      <c r="AQ770" s="12">
        <v>46216</v>
      </c>
      <c r="AR770" s="11" t="s">
        <v>3416</v>
      </c>
      <c r="AS770" s="11" t="s">
        <v>3639</v>
      </c>
      <c r="AT770" s="11" t="s">
        <v>3933</v>
      </c>
      <c r="AU770" s="11" t="s">
        <v>3933</v>
      </c>
      <c r="AV770" s="11" t="s">
        <v>3937</v>
      </c>
      <c r="AW770" s="11" t="s">
        <v>2541</v>
      </c>
      <c r="AX770" s="11" t="s">
        <v>2598</v>
      </c>
      <c r="AY770" s="11" t="s">
        <v>3948</v>
      </c>
      <c r="AZ770" s="11"/>
      <c r="BA770" s="11"/>
      <c r="BB770" s="11"/>
      <c r="BC770" s="9">
        <v>14862</v>
      </c>
      <c r="BD770" s="11" t="s">
        <v>3937</v>
      </c>
      <c r="BE770" s="9">
        <v>2025</v>
      </c>
      <c r="BF770" s="9">
        <v>1</v>
      </c>
      <c r="BG770" s="11" t="s">
        <v>3412</v>
      </c>
    </row>
    <row r="771" spans="1:59">
      <c r="A771" s="9">
        <v>135713</v>
      </c>
      <c r="B771" s="11" t="s">
        <v>4018</v>
      </c>
      <c r="C771" s="11" t="s">
        <v>4329</v>
      </c>
      <c r="D771" s="11" t="s">
        <v>721</v>
      </c>
      <c r="E771" s="15">
        <v>20</v>
      </c>
      <c r="F771" s="11" t="s">
        <v>4235</v>
      </c>
      <c r="G771" s="9">
        <v>590000</v>
      </c>
      <c r="H771" s="15">
        <f t="shared" si="25"/>
        <v>128.2608695652174</v>
      </c>
      <c r="I771" s="15">
        <f t="shared" si="26"/>
        <v>2565.217391304348</v>
      </c>
      <c r="J771" s="15">
        <v>2565.217391304348</v>
      </c>
      <c r="K771" s="15"/>
      <c r="L771" s="9"/>
      <c r="M771" s="9">
        <v>0</v>
      </c>
      <c r="N771" s="11" t="s">
        <v>3396</v>
      </c>
      <c r="O771" s="12">
        <v>46216</v>
      </c>
      <c r="P771" s="11" t="s">
        <v>3405</v>
      </c>
      <c r="Q771" s="11" t="s">
        <v>3952</v>
      </c>
      <c r="R771" s="11" t="s">
        <v>3952</v>
      </c>
      <c r="S771" s="11" t="s">
        <v>4230</v>
      </c>
      <c r="T771" s="9">
        <v>138914</v>
      </c>
      <c r="U771" s="9"/>
      <c r="V771" s="9"/>
      <c r="W771" s="11" t="s">
        <v>2465</v>
      </c>
      <c r="X771" s="11" t="s">
        <v>3109</v>
      </c>
      <c r="Y771" s="11" t="s">
        <v>3959</v>
      </c>
      <c r="Z771" s="11" t="s">
        <v>1798</v>
      </c>
      <c r="AA771" s="9">
        <v>0</v>
      </c>
      <c r="AB771" s="9">
        <v>1</v>
      </c>
      <c r="AC771" s="11"/>
      <c r="AD771" s="11" t="s">
        <v>2411</v>
      </c>
      <c r="AE771" s="11" t="s">
        <v>2462</v>
      </c>
      <c r="AF771" s="11" t="s">
        <v>2541</v>
      </c>
      <c r="AG771" s="11" t="s">
        <v>2598</v>
      </c>
      <c r="AH771" s="11" t="s">
        <v>2607</v>
      </c>
      <c r="AI771" s="11"/>
      <c r="AJ771" s="9">
        <v>20</v>
      </c>
      <c r="AK771" s="11" t="s">
        <v>1798</v>
      </c>
      <c r="AL771" s="11" t="s">
        <v>3107</v>
      </c>
      <c r="AM771" s="11"/>
      <c r="AN771" s="11" t="s">
        <v>3186</v>
      </c>
      <c r="AO771" s="11" t="s">
        <v>3186</v>
      </c>
      <c r="AP771" s="11" t="s">
        <v>3400</v>
      </c>
      <c r="AQ771" s="12">
        <v>46216</v>
      </c>
      <c r="AR771" s="11" t="s">
        <v>3416</v>
      </c>
      <c r="AS771" s="11" t="s">
        <v>3638</v>
      </c>
      <c r="AT771" s="11" t="s">
        <v>3933</v>
      </c>
      <c r="AU771" s="11" t="s">
        <v>3934</v>
      </c>
      <c r="AV771" s="11" t="s">
        <v>3937</v>
      </c>
      <c r="AW771" s="11" t="s">
        <v>2541</v>
      </c>
      <c r="AX771" s="11" t="s">
        <v>2598</v>
      </c>
      <c r="AY771" s="11" t="s">
        <v>3948</v>
      </c>
      <c r="AZ771" s="11"/>
      <c r="BA771" s="11"/>
      <c r="BB771" s="11"/>
      <c r="BC771" s="9">
        <v>23223</v>
      </c>
      <c r="BD771" s="11" t="s">
        <v>3937</v>
      </c>
      <c r="BE771" s="9">
        <v>6102</v>
      </c>
      <c r="BF771" s="9">
        <v>1</v>
      </c>
      <c r="BG771" s="11" t="s">
        <v>3412</v>
      </c>
    </row>
    <row r="772" spans="1:59" ht="285">
      <c r="A772" s="9">
        <v>135712</v>
      </c>
      <c r="B772" s="11" t="s">
        <v>4057</v>
      </c>
      <c r="C772" s="11" t="s">
        <v>4328</v>
      </c>
      <c r="D772" s="13" t="s">
        <v>720</v>
      </c>
      <c r="E772" s="15">
        <v>270</v>
      </c>
      <c r="F772" s="11" t="s">
        <v>4235</v>
      </c>
      <c r="G772" s="9">
        <v>21661</v>
      </c>
      <c r="H772" s="15">
        <f t="shared" si="25"/>
        <v>4.7089130434782609</v>
      </c>
      <c r="I772" s="15">
        <f t="shared" si="26"/>
        <v>1271.4065217391305</v>
      </c>
      <c r="J772" s="15">
        <v>1271.4065217391305</v>
      </c>
      <c r="K772" s="15"/>
      <c r="L772" s="9"/>
      <c r="M772" s="9">
        <v>0</v>
      </c>
      <c r="N772" s="11" t="s">
        <v>3396</v>
      </c>
      <c r="O772" s="12">
        <v>46216</v>
      </c>
      <c r="P772" s="11" t="s">
        <v>3405</v>
      </c>
      <c r="Q772" s="11" t="s">
        <v>3952</v>
      </c>
      <c r="R772" s="11" t="s">
        <v>3952</v>
      </c>
      <c r="S772" s="11" t="s">
        <v>4222</v>
      </c>
      <c r="T772" s="9">
        <v>138155</v>
      </c>
      <c r="U772" s="9"/>
      <c r="V772" s="9"/>
      <c r="W772" s="11" t="s">
        <v>1233</v>
      </c>
      <c r="X772" s="11" t="s">
        <v>3110</v>
      </c>
      <c r="Y772" s="11" t="s">
        <v>3960</v>
      </c>
      <c r="Z772" s="11" t="s">
        <v>1797</v>
      </c>
      <c r="AA772" s="9">
        <v>20</v>
      </c>
      <c r="AB772" s="9">
        <v>1</v>
      </c>
      <c r="AC772" s="11"/>
      <c r="AD772" s="11" t="s">
        <v>2427</v>
      </c>
      <c r="AE772" s="11" t="s">
        <v>2462</v>
      </c>
      <c r="AF772" s="11" t="s">
        <v>2535</v>
      </c>
      <c r="AG772" s="11" t="s">
        <v>1233</v>
      </c>
      <c r="AH772" s="11" t="s">
        <v>2607</v>
      </c>
      <c r="AI772" s="11"/>
      <c r="AJ772" s="9">
        <v>270</v>
      </c>
      <c r="AK772" s="11" t="s">
        <v>2807</v>
      </c>
      <c r="AL772" s="11" t="s">
        <v>3107</v>
      </c>
      <c r="AM772" s="11"/>
      <c r="AN772" s="11" t="s">
        <v>2807</v>
      </c>
      <c r="AO772" s="11" t="s">
        <v>1797</v>
      </c>
      <c r="AP772" s="11"/>
      <c r="AQ772" s="12">
        <v>46216</v>
      </c>
      <c r="AR772" s="11" t="s">
        <v>3416</v>
      </c>
      <c r="AS772" s="11" t="s">
        <v>3637</v>
      </c>
      <c r="AT772" s="11" t="s">
        <v>3933</v>
      </c>
      <c r="AU772" s="11" t="s">
        <v>3934</v>
      </c>
      <c r="AV772" s="11" t="s">
        <v>3945</v>
      </c>
      <c r="AW772" s="11" t="s">
        <v>2535</v>
      </c>
      <c r="AX772" s="11" t="s">
        <v>1233</v>
      </c>
      <c r="AY772" s="11" t="s">
        <v>3948</v>
      </c>
      <c r="AZ772" s="11"/>
      <c r="BA772" s="11"/>
      <c r="BB772" s="11"/>
      <c r="BC772" s="9">
        <v>23205</v>
      </c>
      <c r="BD772" s="11" t="s">
        <v>3945</v>
      </c>
      <c r="BE772" s="9">
        <v>5947</v>
      </c>
      <c r="BF772" s="9">
        <v>1</v>
      </c>
      <c r="BG772" s="11" t="s">
        <v>4617</v>
      </c>
    </row>
    <row r="773" spans="1:59">
      <c r="A773" s="9">
        <v>135711</v>
      </c>
      <c r="B773" s="11" t="s">
        <v>4074</v>
      </c>
      <c r="C773" s="11" t="s">
        <v>4244</v>
      </c>
      <c r="D773" s="11" t="s">
        <v>719</v>
      </c>
      <c r="E773" s="15">
        <v>1</v>
      </c>
      <c r="F773" s="11" t="s">
        <v>4235</v>
      </c>
      <c r="G773" s="9">
        <v>29488000</v>
      </c>
      <c r="H773" s="15">
        <f t="shared" si="25"/>
        <v>6410.434782608696</v>
      </c>
      <c r="I773" s="15">
        <f t="shared" si="26"/>
        <v>6410.434782608696</v>
      </c>
      <c r="J773" s="15">
        <v>6410.434782608696</v>
      </c>
      <c r="K773" s="15"/>
      <c r="L773" s="9"/>
      <c r="M773" s="9">
        <v>0</v>
      </c>
      <c r="N773" s="11" t="s">
        <v>3396</v>
      </c>
      <c r="O773" s="12">
        <v>46216</v>
      </c>
      <c r="P773" s="11" t="s">
        <v>3405</v>
      </c>
      <c r="Q773" s="11" t="s">
        <v>3952</v>
      </c>
      <c r="R773" s="11" t="s">
        <v>3952</v>
      </c>
      <c r="S773" s="11" t="s">
        <v>4230</v>
      </c>
      <c r="T773" s="9">
        <v>138908</v>
      </c>
      <c r="U773" s="9"/>
      <c r="V773" s="9"/>
      <c r="W773" s="11" t="s">
        <v>2465</v>
      </c>
      <c r="X773" s="11" t="s">
        <v>3109</v>
      </c>
      <c r="Y773" s="11" t="s">
        <v>3959</v>
      </c>
      <c r="Z773" s="11" t="s">
        <v>1796</v>
      </c>
      <c r="AA773" s="9">
        <v>20</v>
      </c>
      <c r="AB773" s="9">
        <v>1</v>
      </c>
      <c r="AC773" s="11"/>
      <c r="AD773" s="11" t="s">
        <v>2405</v>
      </c>
      <c r="AE773" s="11" t="s">
        <v>2462</v>
      </c>
      <c r="AF773" s="11" t="s">
        <v>2541</v>
      </c>
      <c r="AG773" s="11" t="s">
        <v>2598</v>
      </c>
      <c r="AH773" s="11" t="s">
        <v>2607</v>
      </c>
      <c r="AI773" s="11"/>
      <c r="AJ773" s="9">
        <v>1</v>
      </c>
      <c r="AK773" s="11" t="s">
        <v>2806</v>
      </c>
      <c r="AL773" s="11" t="s">
        <v>3107</v>
      </c>
      <c r="AM773" s="11"/>
      <c r="AN773" s="11" t="s">
        <v>2806</v>
      </c>
      <c r="AO773" s="11" t="s">
        <v>1796</v>
      </c>
      <c r="AP773" s="11" t="s">
        <v>3400</v>
      </c>
      <c r="AQ773" s="12">
        <v>46216</v>
      </c>
      <c r="AR773" s="11" t="s">
        <v>3416</v>
      </c>
      <c r="AS773" s="11" t="s">
        <v>3636</v>
      </c>
      <c r="AT773" s="11" t="s">
        <v>3933</v>
      </c>
      <c r="AU773" s="11" t="s">
        <v>3933</v>
      </c>
      <c r="AV773" s="11" t="s">
        <v>3937</v>
      </c>
      <c r="AW773" s="11" t="s">
        <v>2541</v>
      </c>
      <c r="AX773" s="11" t="s">
        <v>2598</v>
      </c>
      <c r="AY773" s="11" t="s">
        <v>3948</v>
      </c>
      <c r="AZ773" s="11"/>
      <c r="BA773" s="11"/>
      <c r="BB773" s="11"/>
      <c r="BC773" s="9">
        <v>14862</v>
      </c>
      <c r="BD773" s="11" t="s">
        <v>3937</v>
      </c>
      <c r="BE773" s="9">
        <v>1033</v>
      </c>
      <c r="BF773" s="9">
        <v>1</v>
      </c>
      <c r="BG773" s="11" t="s">
        <v>3412</v>
      </c>
    </row>
    <row r="774" spans="1:59">
      <c r="A774" s="9">
        <v>135710</v>
      </c>
      <c r="B774" s="11" t="s">
        <v>4080</v>
      </c>
      <c r="C774" s="11" t="s">
        <v>4260</v>
      </c>
      <c r="D774" s="11" t="s">
        <v>718</v>
      </c>
      <c r="E774" s="15">
        <v>1</v>
      </c>
      <c r="F774" s="11" t="s">
        <v>4235</v>
      </c>
      <c r="G774" s="9">
        <v>4815000</v>
      </c>
      <c r="H774" s="15">
        <f t="shared" si="25"/>
        <v>1046.7391304347825</v>
      </c>
      <c r="I774" s="15">
        <f t="shared" si="26"/>
        <v>1046.7391304347825</v>
      </c>
      <c r="J774" s="15">
        <v>1046.7391304347825</v>
      </c>
      <c r="K774" s="15"/>
      <c r="L774" s="9"/>
      <c r="M774" s="9">
        <v>0</v>
      </c>
      <c r="N774" s="11" t="s">
        <v>3396</v>
      </c>
      <c r="O774" s="12">
        <v>46216</v>
      </c>
      <c r="P774" s="11" t="s">
        <v>3405</v>
      </c>
      <c r="Q774" s="11" t="s">
        <v>3952</v>
      </c>
      <c r="R774" s="11" t="s">
        <v>3952</v>
      </c>
      <c r="S774" s="11" t="s">
        <v>4220</v>
      </c>
      <c r="T774" s="9">
        <v>138904</v>
      </c>
      <c r="U774" s="9"/>
      <c r="V774" s="9"/>
      <c r="W774" s="11" t="s">
        <v>2465</v>
      </c>
      <c r="X774" s="11" t="s">
        <v>3109</v>
      </c>
      <c r="Y774" s="11" t="s">
        <v>3959</v>
      </c>
      <c r="Z774" s="11" t="s">
        <v>1794</v>
      </c>
      <c r="AA774" s="9">
        <v>0</v>
      </c>
      <c r="AB774" s="9">
        <v>1</v>
      </c>
      <c r="AC774" s="11"/>
      <c r="AD774" s="11" t="s">
        <v>2405</v>
      </c>
      <c r="AE774" s="11" t="s">
        <v>2462</v>
      </c>
      <c r="AF774" s="11" t="s">
        <v>2488</v>
      </c>
      <c r="AG774" s="11" t="s">
        <v>2593</v>
      </c>
      <c r="AH774" s="11" t="s">
        <v>2607</v>
      </c>
      <c r="AI774" s="11"/>
      <c r="AJ774" s="9">
        <v>1</v>
      </c>
      <c r="AK774" s="11" t="s">
        <v>1794</v>
      </c>
      <c r="AL774" s="11" t="s">
        <v>3107</v>
      </c>
      <c r="AM774" s="11"/>
      <c r="AN774" s="11" t="s">
        <v>1794</v>
      </c>
      <c r="AO774" s="11" t="s">
        <v>1794</v>
      </c>
      <c r="AP774" s="11" t="s">
        <v>3400</v>
      </c>
      <c r="AQ774" s="12">
        <v>46216</v>
      </c>
      <c r="AR774" s="11" t="s">
        <v>3416</v>
      </c>
      <c r="AS774" s="11" t="s">
        <v>3635</v>
      </c>
      <c r="AT774" s="11" t="s">
        <v>3933</v>
      </c>
      <c r="AU774" s="11" t="s">
        <v>3933</v>
      </c>
      <c r="AV774" s="11" t="s">
        <v>3937</v>
      </c>
      <c r="AW774" s="11" t="s">
        <v>2488</v>
      </c>
      <c r="AX774" s="11" t="s">
        <v>2593</v>
      </c>
      <c r="AY774" s="11" t="s">
        <v>3948</v>
      </c>
      <c r="AZ774" s="11"/>
      <c r="BA774" s="11"/>
      <c r="BB774" s="11"/>
      <c r="BC774" s="9">
        <v>22418</v>
      </c>
      <c r="BD774" s="11" t="s">
        <v>3937</v>
      </c>
      <c r="BE774" s="9">
        <v>3463</v>
      </c>
      <c r="BF774" s="9">
        <v>1</v>
      </c>
      <c r="BG774" s="11" t="s">
        <v>3415</v>
      </c>
    </row>
    <row r="775" spans="1:59">
      <c r="A775" s="9">
        <v>135709</v>
      </c>
      <c r="B775" s="11" t="s">
        <v>4080</v>
      </c>
      <c r="C775" s="11" t="s">
        <v>4260</v>
      </c>
      <c r="D775" s="11" t="s">
        <v>717</v>
      </c>
      <c r="E775" s="15">
        <v>1</v>
      </c>
      <c r="F775" s="11" t="s">
        <v>4235</v>
      </c>
      <c r="G775" s="9">
        <v>4815000</v>
      </c>
      <c r="H775" s="15">
        <f t="shared" si="25"/>
        <v>1046.7391304347825</v>
      </c>
      <c r="I775" s="15">
        <f t="shared" si="26"/>
        <v>1046.7391304347825</v>
      </c>
      <c r="J775" s="15">
        <v>1046.7391304347825</v>
      </c>
      <c r="K775" s="15"/>
      <c r="L775" s="9"/>
      <c r="M775" s="9">
        <v>0</v>
      </c>
      <c r="N775" s="11" t="s">
        <v>3396</v>
      </c>
      <c r="O775" s="12">
        <v>46216</v>
      </c>
      <c r="P775" s="11" t="s">
        <v>3405</v>
      </c>
      <c r="Q775" s="11" t="s">
        <v>3952</v>
      </c>
      <c r="R775" s="11" t="s">
        <v>3952</v>
      </c>
      <c r="S775" s="11" t="s">
        <v>4220</v>
      </c>
      <c r="T775" s="9">
        <v>138906</v>
      </c>
      <c r="U775" s="9"/>
      <c r="V775" s="9"/>
      <c r="W775" s="11" t="s">
        <v>2465</v>
      </c>
      <c r="X775" s="11" t="s">
        <v>3109</v>
      </c>
      <c r="Y775" s="11" t="s">
        <v>3959</v>
      </c>
      <c r="Z775" s="11" t="s">
        <v>1794</v>
      </c>
      <c r="AA775" s="9">
        <v>0</v>
      </c>
      <c r="AB775" s="9">
        <v>1</v>
      </c>
      <c r="AC775" s="11"/>
      <c r="AD775" s="11" t="s">
        <v>2405</v>
      </c>
      <c r="AE775" s="11" t="s">
        <v>2462</v>
      </c>
      <c r="AF775" s="11" t="s">
        <v>2488</v>
      </c>
      <c r="AG775" s="11" t="s">
        <v>2593</v>
      </c>
      <c r="AH775" s="11" t="s">
        <v>2607</v>
      </c>
      <c r="AI775" s="11"/>
      <c r="AJ775" s="9">
        <v>1</v>
      </c>
      <c r="AK775" s="11" t="s">
        <v>1794</v>
      </c>
      <c r="AL775" s="11" t="s">
        <v>3107</v>
      </c>
      <c r="AM775" s="11"/>
      <c r="AN775" s="11" t="s">
        <v>1794</v>
      </c>
      <c r="AO775" s="11" t="s">
        <v>1794</v>
      </c>
      <c r="AP775" s="11" t="s">
        <v>3400</v>
      </c>
      <c r="AQ775" s="12">
        <v>46216</v>
      </c>
      <c r="AR775" s="11" t="s">
        <v>3416</v>
      </c>
      <c r="AS775" s="11" t="s">
        <v>3634</v>
      </c>
      <c r="AT775" s="11" t="s">
        <v>3933</v>
      </c>
      <c r="AU775" s="11" t="s">
        <v>3933</v>
      </c>
      <c r="AV775" s="11" t="s">
        <v>3937</v>
      </c>
      <c r="AW775" s="11" t="s">
        <v>2488</v>
      </c>
      <c r="AX775" s="11" t="s">
        <v>2593</v>
      </c>
      <c r="AY775" s="11" t="s">
        <v>3948</v>
      </c>
      <c r="AZ775" s="11"/>
      <c r="BA775" s="11"/>
      <c r="BB775" s="11"/>
      <c r="BC775" s="9">
        <v>22418</v>
      </c>
      <c r="BD775" s="11" t="s">
        <v>3937</v>
      </c>
      <c r="BE775" s="9">
        <v>3463</v>
      </c>
      <c r="BF775" s="9">
        <v>1</v>
      </c>
      <c r="BG775" s="11" t="s">
        <v>3415</v>
      </c>
    </row>
    <row r="776" spans="1:59">
      <c r="A776" s="9">
        <v>135708</v>
      </c>
      <c r="B776" s="11" t="s">
        <v>4081</v>
      </c>
      <c r="C776" s="11" t="s">
        <v>4253</v>
      </c>
      <c r="D776" s="11" t="s">
        <v>716</v>
      </c>
      <c r="E776" s="15">
        <v>1</v>
      </c>
      <c r="F776" s="11" t="s">
        <v>4237</v>
      </c>
      <c r="G776" s="9">
        <v>2880000</v>
      </c>
      <c r="H776" s="15">
        <f t="shared" si="25"/>
        <v>626.08695652173913</v>
      </c>
      <c r="I776" s="15">
        <f t="shared" si="26"/>
        <v>626.08695652173913</v>
      </c>
      <c r="J776" s="15">
        <v>626.08695652173913</v>
      </c>
      <c r="K776" s="15"/>
      <c r="L776" s="9"/>
      <c r="M776" s="9">
        <v>0</v>
      </c>
      <c r="N776" s="11" t="s">
        <v>3396</v>
      </c>
      <c r="O776" s="12">
        <v>46216</v>
      </c>
      <c r="P776" s="11" t="s">
        <v>3405</v>
      </c>
      <c r="Q776" s="11" t="s">
        <v>3952</v>
      </c>
      <c r="R776" s="11" t="s">
        <v>3952</v>
      </c>
      <c r="S776" s="11" t="s">
        <v>4217</v>
      </c>
      <c r="T776" s="9">
        <v>138953</v>
      </c>
      <c r="U776" s="9"/>
      <c r="V776" s="9"/>
      <c r="W776" s="11" t="s">
        <v>2468</v>
      </c>
      <c r="X776" s="11" t="s">
        <v>3110</v>
      </c>
      <c r="Y776" s="11" t="s">
        <v>3960</v>
      </c>
      <c r="Z776" s="11" t="s">
        <v>1795</v>
      </c>
      <c r="AA776" s="9">
        <v>0</v>
      </c>
      <c r="AB776" s="9">
        <v>1</v>
      </c>
      <c r="AC776" s="11"/>
      <c r="AD776" s="11" t="s">
        <v>2408</v>
      </c>
      <c r="AE776" s="11" t="s">
        <v>2462</v>
      </c>
      <c r="AF776" s="11" t="s">
        <v>2545</v>
      </c>
      <c r="AG776" s="11" t="s">
        <v>2585</v>
      </c>
      <c r="AH776" s="11" t="s">
        <v>2607</v>
      </c>
      <c r="AI776" s="11"/>
      <c r="AJ776" s="9">
        <v>1</v>
      </c>
      <c r="AK776" s="11" t="s">
        <v>1795</v>
      </c>
      <c r="AL776" s="11" t="s">
        <v>3107</v>
      </c>
      <c r="AM776" s="11"/>
      <c r="AN776" s="11" t="s">
        <v>1795</v>
      </c>
      <c r="AO776" s="11" t="s">
        <v>1795</v>
      </c>
      <c r="AP776" s="11" t="s">
        <v>3400</v>
      </c>
      <c r="AQ776" s="12">
        <v>46216</v>
      </c>
      <c r="AR776" s="11" t="s">
        <v>3416</v>
      </c>
      <c r="AS776" s="11"/>
      <c r="AT776" s="11" t="s">
        <v>3933</v>
      </c>
      <c r="AU776" s="11" t="s">
        <v>3933</v>
      </c>
      <c r="AV776" s="11" t="s">
        <v>3941</v>
      </c>
      <c r="AW776" s="11" t="s">
        <v>2545</v>
      </c>
      <c r="AX776" s="11" t="s">
        <v>2585</v>
      </c>
      <c r="AY776" s="11" t="s">
        <v>3948</v>
      </c>
      <c r="AZ776" s="11"/>
      <c r="BA776" s="11"/>
      <c r="BB776" s="11"/>
      <c r="BC776" s="9">
        <v>10626</v>
      </c>
      <c r="BD776" s="11" t="s">
        <v>3941</v>
      </c>
      <c r="BE776" s="9">
        <v>7181</v>
      </c>
      <c r="BF776" s="9">
        <v>1</v>
      </c>
      <c r="BG776" s="11" t="s">
        <v>3406</v>
      </c>
    </row>
    <row r="777" spans="1:59">
      <c r="A777" s="9">
        <v>135707</v>
      </c>
      <c r="B777" s="11" t="s">
        <v>4080</v>
      </c>
      <c r="C777" s="11" t="s">
        <v>4260</v>
      </c>
      <c r="D777" s="11" t="s">
        <v>715</v>
      </c>
      <c r="E777" s="15">
        <v>1</v>
      </c>
      <c r="F777" s="11" t="s">
        <v>4235</v>
      </c>
      <c r="G777" s="9">
        <v>4815000</v>
      </c>
      <c r="H777" s="15">
        <f t="shared" si="25"/>
        <v>1046.7391304347825</v>
      </c>
      <c r="I777" s="15">
        <f t="shared" si="26"/>
        <v>1046.7391304347825</v>
      </c>
      <c r="J777" s="15">
        <v>1046.7391304347825</v>
      </c>
      <c r="K777" s="15"/>
      <c r="L777" s="9"/>
      <c r="M777" s="9">
        <v>0</v>
      </c>
      <c r="N777" s="11" t="s">
        <v>3396</v>
      </c>
      <c r="O777" s="12">
        <v>46216</v>
      </c>
      <c r="P777" s="11" t="s">
        <v>3405</v>
      </c>
      <c r="Q777" s="11" t="s">
        <v>3952</v>
      </c>
      <c r="R777" s="11" t="s">
        <v>3952</v>
      </c>
      <c r="S777" s="11" t="s">
        <v>4220</v>
      </c>
      <c r="T777" s="9">
        <v>138905</v>
      </c>
      <c r="U777" s="9"/>
      <c r="V777" s="9"/>
      <c r="W777" s="11" t="s">
        <v>2465</v>
      </c>
      <c r="X777" s="11" t="s">
        <v>3109</v>
      </c>
      <c r="Y777" s="11" t="s">
        <v>3959</v>
      </c>
      <c r="Z777" s="11" t="s">
        <v>1794</v>
      </c>
      <c r="AA777" s="9">
        <v>0</v>
      </c>
      <c r="AB777" s="9">
        <v>1</v>
      </c>
      <c r="AC777" s="11"/>
      <c r="AD777" s="11" t="s">
        <v>2405</v>
      </c>
      <c r="AE777" s="11" t="s">
        <v>2462</v>
      </c>
      <c r="AF777" s="11" t="s">
        <v>2488</v>
      </c>
      <c r="AG777" s="11" t="s">
        <v>2593</v>
      </c>
      <c r="AH777" s="11" t="s">
        <v>2607</v>
      </c>
      <c r="AI777" s="11"/>
      <c r="AJ777" s="9">
        <v>1</v>
      </c>
      <c r="AK777" s="11" t="s">
        <v>1794</v>
      </c>
      <c r="AL777" s="11" t="s">
        <v>3107</v>
      </c>
      <c r="AM777" s="11"/>
      <c r="AN777" s="11" t="s">
        <v>1794</v>
      </c>
      <c r="AO777" s="11" t="s">
        <v>1794</v>
      </c>
      <c r="AP777" s="11" t="s">
        <v>3400</v>
      </c>
      <c r="AQ777" s="12">
        <v>46216</v>
      </c>
      <c r="AR777" s="11" t="s">
        <v>3416</v>
      </c>
      <c r="AS777" s="11" t="s">
        <v>3633</v>
      </c>
      <c r="AT777" s="11" t="s">
        <v>3933</v>
      </c>
      <c r="AU777" s="11" t="s">
        <v>3933</v>
      </c>
      <c r="AV777" s="11" t="s">
        <v>3937</v>
      </c>
      <c r="AW777" s="11" t="s">
        <v>2488</v>
      </c>
      <c r="AX777" s="11" t="s">
        <v>2593</v>
      </c>
      <c r="AY777" s="11" t="s">
        <v>3948</v>
      </c>
      <c r="AZ777" s="11"/>
      <c r="BA777" s="11"/>
      <c r="BB777" s="11"/>
      <c r="BC777" s="9">
        <v>22418</v>
      </c>
      <c r="BD777" s="11" t="s">
        <v>3937</v>
      </c>
      <c r="BE777" s="9">
        <v>3463</v>
      </c>
      <c r="BF777" s="9">
        <v>1</v>
      </c>
      <c r="BG777" s="11" t="s">
        <v>3415</v>
      </c>
    </row>
    <row r="778" spans="1:59">
      <c r="A778" s="9">
        <v>135706</v>
      </c>
      <c r="B778" s="11" t="s">
        <v>3984</v>
      </c>
      <c r="C778" s="11" t="s">
        <v>4280</v>
      </c>
      <c r="D778" s="11" t="s">
        <v>714</v>
      </c>
      <c r="E778" s="15">
        <v>1</v>
      </c>
      <c r="F778" s="11" t="s">
        <v>4235</v>
      </c>
      <c r="G778" s="9">
        <v>4400000</v>
      </c>
      <c r="H778" s="15">
        <f t="shared" si="25"/>
        <v>956.52173913043475</v>
      </c>
      <c r="I778" s="15">
        <f t="shared" si="26"/>
        <v>956.52173913043475</v>
      </c>
      <c r="J778" s="15">
        <v>956.52173913043475</v>
      </c>
      <c r="K778" s="15"/>
      <c r="L778" s="9"/>
      <c r="M778" s="9">
        <v>0</v>
      </c>
      <c r="N778" s="11" t="s">
        <v>3396</v>
      </c>
      <c r="O778" s="12">
        <v>46216</v>
      </c>
      <c r="P778" s="11" t="s">
        <v>3405</v>
      </c>
      <c r="Q778" s="11" t="s">
        <v>3952</v>
      </c>
      <c r="R778" s="11" t="s">
        <v>3952</v>
      </c>
      <c r="S778" s="11" t="s">
        <v>4220</v>
      </c>
      <c r="T778" s="9">
        <v>138902</v>
      </c>
      <c r="U778" s="9"/>
      <c r="V778" s="9"/>
      <c r="W778" s="11" t="s">
        <v>2465</v>
      </c>
      <c r="X778" s="11" t="s">
        <v>3109</v>
      </c>
      <c r="Y778" s="11" t="s">
        <v>3959</v>
      </c>
      <c r="Z778" s="11" t="s">
        <v>1793</v>
      </c>
      <c r="AA778" s="9">
        <v>0</v>
      </c>
      <c r="AB778" s="9">
        <v>1</v>
      </c>
      <c r="AC778" s="11"/>
      <c r="AD778" s="11" t="s">
        <v>2405</v>
      </c>
      <c r="AE778" s="11" t="s">
        <v>2462</v>
      </c>
      <c r="AF778" s="11" t="s">
        <v>2488</v>
      </c>
      <c r="AG778" s="11" t="s">
        <v>2593</v>
      </c>
      <c r="AH778" s="11" t="s">
        <v>2607</v>
      </c>
      <c r="AI778" s="11"/>
      <c r="AJ778" s="9">
        <v>1</v>
      </c>
      <c r="AK778" s="11" t="s">
        <v>1793</v>
      </c>
      <c r="AL778" s="11" t="s">
        <v>3107</v>
      </c>
      <c r="AM778" s="11"/>
      <c r="AN778" s="11" t="s">
        <v>1793</v>
      </c>
      <c r="AO778" s="11" t="s">
        <v>1793</v>
      </c>
      <c r="AP778" s="11" t="s">
        <v>3400</v>
      </c>
      <c r="AQ778" s="12">
        <v>46216</v>
      </c>
      <c r="AR778" s="11" t="s">
        <v>3416</v>
      </c>
      <c r="AS778" s="11" t="s">
        <v>3632</v>
      </c>
      <c r="AT778" s="11" t="s">
        <v>3933</v>
      </c>
      <c r="AU778" s="11" t="s">
        <v>3933</v>
      </c>
      <c r="AV778" s="11" t="s">
        <v>3937</v>
      </c>
      <c r="AW778" s="11" t="s">
        <v>2488</v>
      </c>
      <c r="AX778" s="11" t="s">
        <v>2593</v>
      </c>
      <c r="AY778" s="11" t="s">
        <v>3948</v>
      </c>
      <c r="AZ778" s="11"/>
      <c r="BA778" s="11"/>
      <c r="BB778" s="11"/>
      <c r="BC778" s="9">
        <v>22417</v>
      </c>
      <c r="BD778" s="11" t="s">
        <v>3937</v>
      </c>
      <c r="BE778" s="9">
        <v>5337</v>
      </c>
      <c r="BF778" s="9">
        <v>1</v>
      </c>
      <c r="BG778" s="11" t="s">
        <v>3416</v>
      </c>
    </row>
    <row r="779" spans="1:59">
      <c r="A779" s="9">
        <v>135705</v>
      </c>
      <c r="B779" s="11" t="s">
        <v>4079</v>
      </c>
      <c r="C779" s="11" t="s">
        <v>4326</v>
      </c>
      <c r="D779" s="11" t="s">
        <v>712</v>
      </c>
      <c r="E779" s="15">
        <v>5</v>
      </c>
      <c r="F779" s="11" t="s">
        <v>4235</v>
      </c>
      <c r="G779" s="9">
        <v>61000</v>
      </c>
      <c r="H779" s="15">
        <f t="shared" si="25"/>
        <v>13.260869565217391</v>
      </c>
      <c r="I779" s="15">
        <f t="shared" si="26"/>
        <v>66.304347826086953</v>
      </c>
      <c r="J779" s="15">
        <v>66.304347826086953</v>
      </c>
      <c r="K779" s="15"/>
      <c r="L779" s="9"/>
      <c r="M779" s="9">
        <v>0</v>
      </c>
      <c r="N779" s="11" t="s">
        <v>3396</v>
      </c>
      <c r="O779" s="12">
        <v>46216</v>
      </c>
      <c r="P779" s="11" t="s">
        <v>3405</v>
      </c>
      <c r="Q779" s="11" t="s">
        <v>3952</v>
      </c>
      <c r="R779" s="11" t="s">
        <v>3952</v>
      </c>
      <c r="S779" s="11" t="s">
        <v>4229</v>
      </c>
      <c r="T779" s="9">
        <v>138080</v>
      </c>
      <c r="U779" s="9"/>
      <c r="V779" s="9"/>
      <c r="W779" s="11" t="s">
        <v>2465</v>
      </c>
      <c r="X779" s="11" t="s">
        <v>3109</v>
      </c>
      <c r="Y779" s="11" t="s">
        <v>3959</v>
      </c>
      <c r="Z779" s="11" t="s">
        <v>1791</v>
      </c>
      <c r="AA779" s="9">
        <v>20</v>
      </c>
      <c r="AB779" s="9">
        <v>1</v>
      </c>
      <c r="AC779" s="11"/>
      <c r="AD779" s="11" t="s">
        <v>2411</v>
      </c>
      <c r="AE779" s="11" t="s">
        <v>2462</v>
      </c>
      <c r="AF779" s="11" t="s">
        <v>2544</v>
      </c>
      <c r="AG779" s="11" t="s">
        <v>2598</v>
      </c>
      <c r="AH779" s="11" t="s">
        <v>2607</v>
      </c>
      <c r="AI779" s="11"/>
      <c r="AJ779" s="9">
        <v>5</v>
      </c>
      <c r="AK779" s="11" t="s">
        <v>2804</v>
      </c>
      <c r="AL779" s="11" t="s">
        <v>3107</v>
      </c>
      <c r="AM779" s="11"/>
      <c r="AN779" s="11" t="s">
        <v>3185</v>
      </c>
      <c r="AO779" s="11" t="s">
        <v>3332</v>
      </c>
      <c r="AP779" s="11" t="s">
        <v>3400</v>
      </c>
      <c r="AQ779" s="12">
        <v>46216</v>
      </c>
      <c r="AR779" s="11" t="s">
        <v>3416</v>
      </c>
      <c r="AS779" s="11" t="s">
        <v>3631</v>
      </c>
      <c r="AT779" s="11" t="s">
        <v>3933</v>
      </c>
      <c r="AU779" s="11" t="s">
        <v>3934</v>
      </c>
      <c r="AV779" s="11" t="s">
        <v>3937</v>
      </c>
      <c r="AW779" s="11" t="s">
        <v>2544</v>
      </c>
      <c r="AX779" s="11" t="s">
        <v>2598</v>
      </c>
      <c r="AY779" s="11" t="s">
        <v>3948</v>
      </c>
      <c r="AZ779" s="11"/>
      <c r="BA779" s="11"/>
      <c r="BB779" s="11"/>
      <c r="BC779" s="9">
        <v>16396</v>
      </c>
      <c r="BD779" s="11" t="s">
        <v>3937</v>
      </c>
      <c r="BE779" s="9">
        <v>681</v>
      </c>
      <c r="BF779" s="9">
        <v>1</v>
      </c>
      <c r="BG779" s="11" t="s">
        <v>3413</v>
      </c>
    </row>
    <row r="780" spans="1:59">
      <c r="A780" s="9">
        <v>135705</v>
      </c>
      <c r="B780" s="11" t="s">
        <v>4079</v>
      </c>
      <c r="C780" s="11" t="s">
        <v>4327</v>
      </c>
      <c r="D780" s="11" t="s">
        <v>713</v>
      </c>
      <c r="E780" s="15">
        <v>5</v>
      </c>
      <c r="F780" s="11" t="s">
        <v>4237</v>
      </c>
      <c r="G780" s="9">
        <v>153000</v>
      </c>
      <c r="H780" s="15">
        <f t="shared" si="25"/>
        <v>33.260869565217391</v>
      </c>
      <c r="I780" s="15">
        <f t="shared" si="26"/>
        <v>166.30434782608694</v>
      </c>
      <c r="J780" s="15">
        <v>166.30434782608694</v>
      </c>
      <c r="K780" s="15"/>
      <c r="L780" s="9"/>
      <c r="M780" s="9">
        <v>0</v>
      </c>
      <c r="N780" s="11" t="s">
        <v>3396</v>
      </c>
      <c r="O780" s="12">
        <v>46216</v>
      </c>
      <c r="P780" s="11" t="s">
        <v>3405</v>
      </c>
      <c r="Q780" s="11" t="s">
        <v>3952</v>
      </c>
      <c r="R780" s="11" t="s">
        <v>3952</v>
      </c>
      <c r="S780" s="11" t="s">
        <v>4229</v>
      </c>
      <c r="T780" s="9">
        <v>138080</v>
      </c>
      <c r="U780" s="9"/>
      <c r="V780" s="9"/>
      <c r="W780" s="11" t="s">
        <v>2465</v>
      </c>
      <c r="X780" s="11" t="s">
        <v>3109</v>
      </c>
      <c r="Y780" s="11" t="s">
        <v>3959</v>
      </c>
      <c r="Z780" s="11" t="s">
        <v>1792</v>
      </c>
      <c r="AA780" s="9">
        <v>20</v>
      </c>
      <c r="AB780" s="9">
        <v>2</v>
      </c>
      <c r="AC780" s="11"/>
      <c r="AD780" s="11" t="s">
        <v>2419</v>
      </c>
      <c r="AE780" s="11" t="s">
        <v>2462</v>
      </c>
      <c r="AF780" s="11" t="s">
        <v>2544</v>
      </c>
      <c r="AG780" s="11" t="s">
        <v>2598</v>
      </c>
      <c r="AH780" s="11" t="s">
        <v>2607</v>
      </c>
      <c r="AI780" s="11"/>
      <c r="AJ780" s="9">
        <v>5</v>
      </c>
      <c r="AK780" s="11" t="s">
        <v>2805</v>
      </c>
      <c r="AL780" s="11" t="s">
        <v>3107</v>
      </c>
      <c r="AM780" s="11"/>
      <c r="AN780" s="11" t="s">
        <v>3185</v>
      </c>
      <c r="AO780" s="11" t="s">
        <v>3332</v>
      </c>
      <c r="AP780" s="11" t="s">
        <v>3400</v>
      </c>
      <c r="AQ780" s="12">
        <v>46216</v>
      </c>
      <c r="AR780" s="11" t="s">
        <v>3416</v>
      </c>
      <c r="AS780" s="11" t="s">
        <v>3631</v>
      </c>
      <c r="AT780" s="11" t="s">
        <v>3933</v>
      </c>
      <c r="AU780" s="11" t="s">
        <v>3934</v>
      </c>
      <c r="AV780" s="11" t="s">
        <v>3937</v>
      </c>
      <c r="AW780" s="11" t="s">
        <v>2544</v>
      </c>
      <c r="AX780" s="11" t="s">
        <v>2598</v>
      </c>
      <c r="AY780" s="11" t="s">
        <v>3948</v>
      </c>
      <c r="AZ780" s="11"/>
      <c r="BA780" s="11"/>
      <c r="BB780" s="11"/>
      <c r="BC780" s="9">
        <v>9814</v>
      </c>
      <c r="BD780" s="11" t="s">
        <v>3937</v>
      </c>
      <c r="BE780" s="9">
        <v>681</v>
      </c>
      <c r="BF780" s="9">
        <v>2</v>
      </c>
      <c r="BG780" s="11" t="s">
        <v>3413</v>
      </c>
    </row>
    <row r="781" spans="1:59">
      <c r="A781" s="9">
        <v>135704</v>
      </c>
      <c r="B781" s="11" t="s">
        <v>4078</v>
      </c>
      <c r="C781" s="11" t="s">
        <v>4301</v>
      </c>
      <c r="D781" s="11" t="s">
        <v>711</v>
      </c>
      <c r="E781" s="15">
        <v>2500</v>
      </c>
      <c r="F781" s="11" t="s">
        <v>4235</v>
      </c>
      <c r="G781" s="9">
        <v>2</v>
      </c>
      <c r="H781" s="15">
        <f t="shared" si="25"/>
        <v>2.34</v>
      </c>
      <c r="I781" s="15">
        <f t="shared" si="26"/>
        <v>5850</v>
      </c>
      <c r="J781" s="15">
        <v>5850</v>
      </c>
      <c r="K781" s="15"/>
      <c r="L781" s="9"/>
      <c r="M781" s="9">
        <v>0</v>
      </c>
      <c r="N781" s="11" t="s">
        <v>3398</v>
      </c>
      <c r="O781" s="12">
        <v>46216</v>
      </c>
      <c r="P781" s="11" t="s">
        <v>3405</v>
      </c>
      <c r="Q781" s="11" t="s">
        <v>3952</v>
      </c>
      <c r="R781" s="11" t="s">
        <v>3952</v>
      </c>
      <c r="S781" s="11" t="s">
        <v>4221</v>
      </c>
      <c r="T781" s="9">
        <v>138901</v>
      </c>
      <c r="U781" s="9"/>
      <c r="V781" s="9"/>
      <c r="W781" s="11" t="s">
        <v>2465</v>
      </c>
      <c r="X781" s="11" t="s">
        <v>3109</v>
      </c>
      <c r="Y781" s="11" t="s">
        <v>3959</v>
      </c>
      <c r="Z781" s="11" t="s">
        <v>1790</v>
      </c>
      <c r="AA781" s="9">
        <v>0</v>
      </c>
      <c r="AB781" s="9">
        <v>1</v>
      </c>
      <c r="AC781" s="11"/>
      <c r="AD781" s="11" t="s">
        <v>2431</v>
      </c>
      <c r="AE781" s="11" t="s">
        <v>2462</v>
      </c>
      <c r="AF781" s="11" t="s">
        <v>2543</v>
      </c>
      <c r="AG781" s="11" t="s">
        <v>2605</v>
      </c>
      <c r="AH781" s="11" t="s">
        <v>2607</v>
      </c>
      <c r="AI781" s="11"/>
      <c r="AJ781" s="9">
        <v>2500</v>
      </c>
      <c r="AK781" s="11" t="s">
        <v>1790</v>
      </c>
      <c r="AL781" s="11" t="s">
        <v>3107</v>
      </c>
      <c r="AM781" s="11"/>
      <c r="AN781" s="11" t="s">
        <v>1790</v>
      </c>
      <c r="AO781" s="11" t="s">
        <v>1790</v>
      </c>
      <c r="AP781" s="11" t="s">
        <v>3400</v>
      </c>
      <c r="AQ781" s="12">
        <v>46216</v>
      </c>
      <c r="AR781" s="11" t="s">
        <v>3416</v>
      </c>
      <c r="AS781" s="11" t="s">
        <v>3630</v>
      </c>
      <c r="AT781" s="11" t="s">
        <v>3933</v>
      </c>
      <c r="AU781" s="11" t="s">
        <v>3933</v>
      </c>
      <c r="AV781" s="11" t="s">
        <v>3937</v>
      </c>
      <c r="AW781" s="11" t="s">
        <v>2543</v>
      </c>
      <c r="AX781" s="11" t="s">
        <v>2605</v>
      </c>
      <c r="AY781" s="11" t="s">
        <v>3950</v>
      </c>
      <c r="AZ781" s="11"/>
      <c r="BA781" s="11"/>
      <c r="BB781" s="11"/>
      <c r="BC781" s="9">
        <v>7130</v>
      </c>
      <c r="BD781" s="11" t="s">
        <v>3937</v>
      </c>
      <c r="BE781" s="9">
        <v>3621</v>
      </c>
      <c r="BF781" s="9">
        <v>1</v>
      </c>
      <c r="BG781" s="11" t="s">
        <v>3420</v>
      </c>
    </row>
    <row r="782" spans="1:59">
      <c r="A782" s="9">
        <v>135703</v>
      </c>
      <c r="B782" s="11" t="s">
        <v>4077</v>
      </c>
      <c r="C782" s="11" t="s">
        <v>4323</v>
      </c>
      <c r="D782" s="11" t="s">
        <v>708</v>
      </c>
      <c r="E782" s="15">
        <v>7</v>
      </c>
      <c r="F782" s="11" t="s">
        <v>4237</v>
      </c>
      <c r="G782" s="9">
        <v>31666.67</v>
      </c>
      <c r="H782" s="15">
        <f t="shared" si="25"/>
        <v>6.8840586956521737</v>
      </c>
      <c r="I782" s="15">
        <f t="shared" si="26"/>
        <v>48.188410869565217</v>
      </c>
      <c r="J782" s="15">
        <v>48.188410869565217</v>
      </c>
      <c r="K782" s="15"/>
      <c r="L782" s="9"/>
      <c r="M782" s="9">
        <v>0</v>
      </c>
      <c r="N782" s="11" t="s">
        <v>3396</v>
      </c>
      <c r="O782" s="12">
        <v>46216</v>
      </c>
      <c r="P782" s="11" t="s">
        <v>3405</v>
      </c>
      <c r="Q782" s="11" t="s">
        <v>3952</v>
      </c>
      <c r="R782" s="11" t="s">
        <v>3952</v>
      </c>
      <c r="S782" s="11" t="s">
        <v>4221</v>
      </c>
      <c r="T782" s="9">
        <v>138897</v>
      </c>
      <c r="U782" s="9"/>
      <c r="V782" s="9"/>
      <c r="W782" s="11" t="s">
        <v>2465</v>
      </c>
      <c r="X782" s="11" t="s">
        <v>3109</v>
      </c>
      <c r="Y782" s="11" t="s">
        <v>3959</v>
      </c>
      <c r="Z782" s="11" t="s">
        <v>1787</v>
      </c>
      <c r="AA782" s="9">
        <v>20</v>
      </c>
      <c r="AB782" s="9">
        <v>1</v>
      </c>
      <c r="AC782" s="11"/>
      <c r="AD782" s="11" t="s">
        <v>2430</v>
      </c>
      <c r="AE782" s="11" t="s">
        <v>2462</v>
      </c>
      <c r="AF782" s="11" t="s">
        <v>2542</v>
      </c>
      <c r="AG782" s="11" t="s">
        <v>2593</v>
      </c>
      <c r="AH782" s="11" t="s">
        <v>2607</v>
      </c>
      <c r="AI782" s="11"/>
      <c r="AJ782" s="9">
        <v>7</v>
      </c>
      <c r="AK782" s="11" t="s">
        <v>2801</v>
      </c>
      <c r="AL782" s="11" t="s">
        <v>3107</v>
      </c>
      <c r="AM782" s="11"/>
      <c r="AN782" s="11" t="s">
        <v>3184</v>
      </c>
      <c r="AO782" s="11" t="s">
        <v>3331</v>
      </c>
      <c r="AP782" s="11" t="s">
        <v>3400</v>
      </c>
      <c r="AQ782" s="12">
        <v>46216</v>
      </c>
      <c r="AR782" s="11" t="s">
        <v>3416</v>
      </c>
      <c r="AS782" s="11" t="s">
        <v>3629</v>
      </c>
      <c r="AT782" s="11" t="s">
        <v>3933</v>
      </c>
      <c r="AU782" s="11" t="s">
        <v>3933</v>
      </c>
      <c r="AV782" s="11" t="s">
        <v>3937</v>
      </c>
      <c r="AW782" s="11" t="s">
        <v>2542</v>
      </c>
      <c r="AX782" s="11" t="s">
        <v>2593</v>
      </c>
      <c r="AY782" s="11" t="s">
        <v>3948</v>
      </c>
      <c r="AZ782" s="11"/>
      <c r="BA782" s="11"/>
      <c r="BB782" s="11"/>
      <c r="BC782" s="9">
        <v>11650</v>
      </c>
      <c r="BD782" s="11" t="s">
        <v>3937</v>
      </c>
      <c r="BE782" s="9">
        <v>81</v>
      </c>
      <c r="BF782" s="9">
        <v>1</v>
      </c>
      <c r="BG782" s="11" t="s">
        <v>3415</v>
      </c>
    </row>
    <row r="783" spans="1:59">
      <c r="A783" s="9">
        <v>135703</v>
      </c>
      <c r="B783" s="11" t="s">
        <v>4077</v>
      </c>
      <c r="C783" s="11" t="s">
        <v>4324</v>
      </c>
      <c r="D783" s="11" t="s">
        <v>709</v>
      </c>
      <c r="E783" s="15">
        <v>1</v>
      </c>
      <c r="F783" s="11" t="s">
        <v>4235</v>
      </c>
      <c r="G783" s="9">
        <v>73333.33</v>
      </c>
      <c r="H783" s="15">
        <f t="shared" si="25"/>
        <v>15.942028260869566</v>
      </c>
      <c r="I783" s="15">
        <f t="shared" si="26"/>
        <v>15.942028260869566</v>
      </c>
      <c r="J783" s="15">
        <v>15.942028260869566</v>
      </c>
      <c r="K783" s="15"/>
      <c r="L783" s="9"/>
      <c r="M783" s="9">
        <v>0</v>
      </c>
      <c r="N783" s="11" t="s">
        <v>3396</v>
      </c>
      <c r="O783" s="12">
        <v>46216</v>
      </c>
      <c r="P783" s="11" t="s">
        <v>3405</v>
      </c>
      <c r="Q783" s="11" t="s">
        <v>3952</v>
      </c>
      <c r="R783" s="11" t="s">
        <v>3952</v>
      </c>
      <c r="S783" s="11" t="s">
        <v>4221</v>
      </c>
      <c r="T783" s="9">
        <v>138897</v>
      </c>
      <c r="U783" s="9"/>
      <c r="V783" s="9"/>
      <c r="W783" s="11" t="s">
        <v>2465</v>
      </c>
      <c r="X783" s="11" t="s">
        <v>3109</v>
      </c>
      <c r="Y783" s="11" t="s">
        <v>3959</v>
      </c>
      <c r="Z783" s="11" t="s">
        <v>1788</v>
      </c>
      <c r="AA783" s="9">
        <v>20</v>
      </c>
      <c r="AB783" s="9">
        <v>2</v>
      </c>
      <c r="AC783" s="11"/>
      <c r="AD783" s="11" t="s">
        <v>2436</v>
      </c>
      <c r="AE783" s="11" t="s">
        <v>2462</v>
      </c>
      <c r="AF783" s="11" t="s">
        <v>2542</v>
      </c>
      <c r="AG783" s="11" t="s">
        <v>2593</v>
      </c>
      <c r="AH783" s="11" t="s">
        <v>2607</v>
      </c>
      <c r="AI783" s="11"/>
      <c r="AJ783" s="9">
        <v>1</v>
      </c>
      <c r="AK783" s="11" t="s">
        <v>2802</v>
      </c>
      <c r="AL783" s="11" t="s">
        <v>3107</v>
      </c>
      <c r="AM783" s="11"/>
      <c r="AN783" s="11" t="s">
        <v>3184</v>
      </c>
      <c r="AO783" s="11" t="s">
        <v>3331</v>
      </c>
      <c r="AP783" s="11" t="s">
        <v>3400</v>
      </c>
      <c r="AQ783" s="12">
        <v>46216</v>
      </c>
      <c r="AR783" s="11" t="s">
        <v>3416</v>
      </c>
      <c r="AS783" s="11" t="s">
        <v>3629</v>
      </c>
      <c r="AT783" s="11" t="s">
        <v>3933</v>
      </c>
      <c r="AU783" s="11" t="s">
        <v>3933</v>
      </c>
      <c r="AV783" s="11" t="s">
        <v>3937</v>
      </c>
      <c r="AW783" s="11" t="s">
        <v>2542</v>
      </c>
      <c r="AX783" s="11" t="s">
        <v>2593</v>
      </c>
      <c r="AY783" s="11" t="s">
        <v>3948</v>
      </c>
      <c r="AZ783" s="11"/>
      <c r="BA783" s="11"/>
      <c r="BB783" s="11"/>
      <c r="BC783" s="9">
        <v>4006</v>
      </c>
      <c r="BD783" s="11" t="s">
        <v>3937</v>
      </c>
      <c r="BE783" s="9">
        <v>81</v>
      </c>
      <c r="BF783" s="9">
        <v>2</v>
      </c>
      <c r="BG783" s="11" t="s">
        <v>3415</v>
      </c>
    </row>
    <row r="784" spans="1:59">
      <c r="A784" s="9">
        <v>135703</v>
      </c>
      <c r="B784" s="11" t="s">
        <v>4077</v>
      </c>
      <c r="C784" s="11" t="s">
        <v>4325</v>
      </c>
      <c r="D784" s="11" t="s">
        <v>710</v>
      </c>
      <c r="E784" s="15">
        <v>1</v>
      </c>
      <c r="F784" s="11" t="s">
        <v>4237</v>
      </c>
      <c r="G784" s="9">
        <v>574166.67000000004</v>
      </c>
      <c r="H784" s="15">
        <f t="shared" si="25"/>
        <v>124.81884130434784</v>
      </c>
      <c r="I784" s="15">
        <f t="shared" si="26"/>
        <v>124.81884130434784</v>
      </c>
      <c r="J784" s="15">
        <v>124.81884130434784</v>
      </c>
      <c r="K784" s="15"/>
      <c r="L784" s="9"/>
      <c r="M784" s="9">
        <v>0</v>
      </c>
      <c r="N784" s="11" t="s">
        <v>3396</v>
      </c>
      <c r="O784" s="12">
        <v>46216</v>
      </c>
      <c r="P784" s="11" t="s">
        <v>3405</v>
      </c>
      <c r="Q784" s="11" t="s">
        <v>3952</v>
      </c>
      <c r="R784" s="11" t="s">
        <v>3952</v>
      </c>
      <c r="S784" s="11" t="s">
        <v>4221</v>
      </c>
      <c r="T784" s="9">
        <v>138897</v>
      </c>
      <c r="U784" s="9"/>
      <c r="V784" s="9"/>
      <c r="W784" s="11" t="s">
        <v>2465</v>
      </c>
      <c r="X784" s="11" t="s">
        <v>3109</v>
      </c>
      <c r="Y784" s="11" t="s">
        <v>3959</v>
      </c>
      <c r="Z784" s="11" t="s">
        <v>1789</v>
      </c>
      <c r="AA784" s="9">
        <v>20</v>
      </c>
      <c r="AB784" s="9">
        <v>3</v>
      </c>
      <c r="AC784" s="11"/>
      <c r="AD784" s="11" t="s">
        <v>2437</v>
      </c>
      <c r="AE784" s="11" t="s">
        <v>2462</v>
      </c>
      <c r="AF784" s="11" t="s">
        <v>2542</v>
      </c>
      <c r="AG784" s="11" t="s">
        <v>2593</v>
      </c>
      <c r="AH784" s="11" t="s">
        <v>2607</v>
      </c>
      <c r="AI784" s="11"/>
      <c r="AJ784" s="9">
        <v>1</v>
      </c>
      <c r="AK784" s="11" t="s">
        <v>2803</v>
      </c>
      <c r="AL784" s="11" t="s">
        <v>3107</v>
      </c>
      <c r="AM784" s="11"/>
      <c r="AN784" s="11" t="s">
        <v>3184</v>
      </c>
      <c r="AO784" s="11" t="s">
        <v>3331</v>
      </c>
      <c r="AP784" s="11" t="s">
        <v>3400</v>
      </c>
      <c r="AQ784" s="12">
        <v>46216</v>
      </c>
      <c r="AR784" s="11" t="s">
        <v>3416</v>
      </c>
      <c r="AS784" s="11" t="s">
        <v>3629</v>
      </c>
      <c r="AT784" s="11" t="s">
        <v>3933</v>
      </c>
      <c r="AU784" s="11" t="s">
        <v>3933</v>
      </c>
      <c r="AV784" s="11" t="s">
        <v>3937</v>
      </c>
      <c r="AW784" s="11" t="s">
        <v>2542</v>
      </c>
      <c r="AX784" s="11" t="s">
        <v>2593</v>
      </c>
      <c r="AY784" s="11" t="s">
        <v>3948</v>
      </c>
      <c r="AZ784" s="11"/>
      <c r="BA784" s="11"/>
      <c r="BB784" s="11"/>
      <c r="BC784" s="9">
        <v>20984</v>
      </c>
      <c r="BD784" s="11" t="s">
        <v>3937</v>
      </c>
      <c r="BE784" s="9">
        <v>81</v>
      </c>
      <c r="BF784" s="9">
        <v>3</v>
      </c>
      <c r="BG784" s="11" t="s">
        <v>3415</v>
      </c>
    </row>
    <row r="785" spans="1:59">
      <c r="A785" s="9">
        <v>135702</v>
      </c>
      <c r="B785" s="11" t="s">
        <v>4076</v>
      </c>
      <c r="C785" s="11" t="s">
        <v>4244</v>
      </c>
      <c r="D785" s="11" t="s">
        <v>707</v>
      </c>
      <c r="E785" s="15">
        <v>1</v>
      </c>
      <c r="F785" s="11" t="s">
        <v>4235</v>
      </c>
      <c r="G785" s="9">
        <v>26260000</v>
      </c>
      <c r="H785" s="15">
        <f t="shared" si="25"/>
        <v>5708.695652173913</v>
      </c>
      <c r="I785" s="15">
        <f t="shared" si="26"/>
        <v>5708.695652173913</v>
      </c>
      <c r="J785" s="15">
        <v>5708.695652173913</v>
      </c>
      <c r="K785" s="15"/>
      <c r="L785" s="9"/>
      <c r="M785" s="9">
        <v>0</v>
      </c>
      <c r="N785" s="11" t="s">
        <v>3396</v>
      </c>
      <c r="O785" s="12">
        <v>46216</v>
      </c>
      <c r="P785" s="11" t="s">
        <v>3405</v>
      </c>
      <c r="Q785" s="11" t="s">
        <v>3952</v>
      </c>
      <c r="R785" s="11" t="s">
        <v>3952</v>
      </c>
      <c r="S785" s="11" t="s">
        <v>4230</v>
      </c>
      <c r="T785" s="9">
        <v>138885</v>
      </c>
      <c r="U785" s="9"/>
      <c r="V785" s="9"/>
      <c r="W785" s="11" t="s">
        <v>2465</v>
      </c>
      <c r="X785" s="11" t="s">
        <v>3109</v>
      </c>
      <c r="Y785" s="11" t="s">
        <v>3959</v>
      </c>
      <c r="Z785" s="11" t="s">
        <v>1786</v>
      </c>
      <c r="AA785" s="9">
        <v>20</v>
      </c>
      <c r="AB785" s="9">
        <v>1</v>
      </c>
      <c r="AC785" s="11"/>
      <c r="AD785" s="11" t="s">
        <v>2405</v>
      </c>
      <c r="AE785" s="11" t="s">
        <v>2462</v>
      </c>
      <c r="AF785" s="11" t="s">
        <v>2541</v>
      </c>
      <c r="AG785" s="11" t="s">
        <v>2598</v>
      </c>
      <c r="AH785" s="11" t="s">
        <v>2607</v>
      </c>
      <c r="AI785" s="11"/>
      <c r="AJ785" s="9">
        <v>1</v>
      </c>
      <c r="AK785" s="11" t="s">
        <v>2800</v>
      </c>
      <c r="AL785" s="11" t="s">
        <v>3107</v>
      </c>
      <c r="AM785" s="11"/>
      <c r="AN785" s="11" t="s">
        <v>2800</v>
      </c>
      <c r="AO785" s="11" t="s">
        <v>1786</v>
      </c>
      <c r="AP785" s="11" t="s">
        <v>3400</v>
      </c>
      <c r="AQ785" s="12">
        <v>46216</v>
      </c>
      <c r="AR785" s="11" t="s">
        <v>3416</v>
      </c>
      <c r="AS785" s="11" t="s">
        <v>3628</v>
      </c>
      <c r="AT785" s="11" t="s">
        <v>3933</v>
      </c>
      <c r="AU785" s="11" t="s">
        <v>3933</v>
      </c>
      <c r="AV785" s="11" t="s">
        <v>3937</v>
      </c>
      <c r="AW785" s="11" t="s">
        <v>2541</v>
      </c>
      <c r="AX785" s="11" t="s">
        <v>2598</v>
      </c>
      <c r="AY785" s="11" t="s">
        <v>3948</v>
      </c>
      <c r="AZ785" s="11"/>
      <c r="BA785" s="11"/>
      <c r="BB785" s="11"/>
      <c r="BC785" s="9">
        <v>14862</v>
      </c>
      <c r="BD785" s="11" t="s">
        <v>3937</v>
      </c>
      <c r="BE785" s="9">
        <v>2025</v>
      </c>
      <c r="BF785" s="9">
        <v>1</v>
      </c>
      <c r="BG785" s="11" t="s">
        <v>3412</v>
      </c>
    </row>
    <row r="786" spans="1:59">
      <c r="A786" s="9">
        <v>135701</v>
      </c>
      <c r="B786" s="11" t="s">
        <v>4075</v>
      </c>
      <c r="C786" s="11" t="s">
        <v>4257</v>
      </c>
      <c r="D786" s="11" t="s">
        <v>706</v>
      </c>
      <c r="E786" s="15">
        <v>1</v>
      </c>
      <c r="F786" s="11" t="s">
        <v>4235</v>
      </c>
      <c r="G786" s="9">
        <v>4041667</v>
      </c>
      <c r="H786" s="15">
        <f t="shared" si="25"/>
        <v>878.62326086956523</v>
      </c>
      <c r="I786" s="15">
        <f t="shared" si="26"/>
        <v>878.62326086956523</v>
      </c>
      <c r="J786" s="15">
        <v>878.62326086956523</v>
      </c>
      <c r="K786" s="15"/>
      <c r="L786" s="9"/>
      <c r="M786" s="9">
        <v>0</v>
      </c>
      <c r="N786" s="11" t="s">
        <v>3396</v>
      </c>
      <c r="O786" s="12">
        <v>46216</v>
      </c>
      <c r="P786" s="11" t="s">
        <v>3405</v>
      </c>
      <c r="Q786" s="11" t="s">
        <v>3952</v>
      </c>
      <c r="R786" s="11" t="s">
        <v>3952</v>
      </c>
      <c r="S786" s="11" t="s">
        <v>4215</v>
      </c>
      <c r="T786" s="9">
        <v>138615</v>
      </c>
      <c r="U786" s="9"/>
      <c r="V786" s="9"/>
      <c r="W786" s="11" t="s">
        <v>2464</v>
      </c>
      <c r="X786" s="11" t="s">
        <v>3108</v>
      </c>
      <c r="Y786" s="11" t="s">
        <v>3958</v>
      </c>
      <c r="Z786" s="11" t="s">
        <v>1785</v>
      </c>
      <c r="AA786" s="9">
        <v>20</v>
      </c>
      <c r="AB786" s="9">
        <v>2</v>
      </c>
      <c r="AC786" s="11"/>
      <c r="AD786" s="11" t="s">
        <v>2412</v>
      </c>
      <c r="AE786" s="11" t="s">
        <v>2462</v>
      </c>
      <c r="AF786" s="11" t="s">
        <v>2486</v>
      </c>
      <c r="AG786" s="11" t="s">
        <v>2591</v>
      </c>
      <c r="AH786" s="11" t="s">
        <v>2607</v>
      </c>
      <c r="AI786" s="11"/>
      <c r="AJ786" s="9">
        <v>1</v>
      </c>
      <c r="AK786" s="11" t="s">
        <v>2799</v>
      </c>
      <c r="AL786" s="11" t="s">
        <v>3107</v>
      </c>
      <c r="AM786" s="11"/>
      <c r="AN786" s="11" t="s">
        <v>3183</v>
      </c>
      <c r="AO786" s="11" t="s">
        <v>3330</v>
      </c>
      <c r="AP786" s="11" t="s">
        <v>3400</v>
      </c>
      <c r="AQ786" s="12">
        <v>46216</v>
      </c>
      <c r="AR786" s="11" t="s">
        <v>3416</v>
      </c>
      <c r="AS786" s="11" t="s">
        <v>3627</v>
      </c>
      <c r="AT786" s="11" t="s">
        <v>3933</v>
      </c>
      <c r="AU786" s="11" t="s">
        <v>3934</v>
      </c>
      <c r="AV786" s="11" t="s">
        <v>3943</v>
      </c>
      <c r="AW786" s="11" t="s">
        <v>2486</v>
      </c>
      <c r="AX786" s="11" t="s">
        <v>2591</v>
      </c>
      <c r="AY786" s="11" t="s">
        <v>3948</v>
      </c>
      <c r="AZ786" s="11"/>
      <c r="BA786" s="11"/>
      <c r="BB786" s="11"/>
      <c r="BC786" s="9">
        <v>4155</v>
      </c>
      <c r="BD786" s="11" t="s">
        <v>3943</v>
      </c>
      <c r="BE786" s="9">
        <v>1261</v>
      </c>
      <c r="BF786" s="9">
        <v>2</v>
      </c>
      <c r="BG786" s="11" t="s">
        <v>4620</v>
      </c>
    </row>
    <row r="787" spans="1:59">
      <c r="A787" s="9">
        <v>135701</v>
      </c>
      <c r="B787" s="11" t="s">
        <v>4075</v>
      </c>
      <c r="C787" s="11" t="s">
        <v>4257</v>
      </c>
      <c r="D787" s="11" t="s">
        <v>705</v>
      </c>
      <c r="E787" s="15">
        <v>1</v>
      </c>
      <c r="F787" s="11" t="s">
        <v>4235</v>
      </c>
      <c r="G787" s="9">
        <v>17500000</v>
      </c>
      <c r="H787" s="15">
        <f t="shared" si="25"/>
        <v>3804.3478260869565</v>
      </c>
      <c r="I787" s="15">
        <f t="shared" si="26"/>
        <v>3804.3478260869565</v>
      </c>
      <c r="J787" s="15">
        <v>3804.3478260869565</v>
      </c>
      <c r="K787" s="15"/>
      <c r="L787" s="9"/>
      <c r="M787" s="9">
        <v>0</v>
      </c>
      <c r="N787" s="11" t="s">
        <v>3396</v>
      </c>
      <c r="O787" s="12">
        <v>46216</v>
      </c>
      <c r="P787" s="11" t="s">
        <v>3405</v>
      </c>
      <c r="Q787" s="11" t="s">
        <v>3952</v>
      </c>
      <c r="R787" s="11" t="s">
        <v>3952</v>
      </c>
      <c r="S787" s="11" t="s">
        <v>4215</v>
      </c>
      <c r="T787" s="9">
        <v>138615</v>
      </c>
      <c r="U787" s="9"/>
      <c r="V787" s="9"/>
      <c r="W787" s="11" t="s">
        <v>2464</v>
      </c>
      <c r="X787" s="11" t="s">
        <v>3108</v>
      </c>
      <c r="Y787" s="11" t="s">
        <v>3958</v>
      </c>
      <c r="Z787" s="11" t="s">
        <v>1784</v>
      </c>
      <c r="AA787" s="9">
        <v>20</v>
      </c>
      <c r="AB787" s="9">
        <v>1</v>
      </c>
      <c r="AC787" s="11"/>
      <c r="AD787" s="11" t="s">
        <v>2412</v>
      </c>
      <c r="AE787" s="11" t="s">
        <v>2462</v>
      </c>
      <c r="AF787" s="11" t="s">
        <v>2486</v>
      </c>
      <c r="AG787" s="11" t="s">
        <v>2591</v>
      </c>
      <c r="AH787" s="11" t="s">
        <v>2607</v>
      </c>
      <c r="AI787" s="11"/>
      <c r="AJ787" s="9">
        <v>1</v>
      </c>
      <c r="AK787" s="11" t="s">
        <v>1934</v>
      </c>
      <c r="AL787" s="11" t="s">
        <v>3107</v>
      </c>
      <c r="AM787" s="11"/>
      <c r="AN787" s="11" t="s">
        <v>3183</v>
      </c>
      <c r="AO787" s="11" t="s">
        <v>3330</v>
      </c>
      <c r="AP787" s="11" t="s">
        <v>3400</v>
      </c>
      <c r="AQ787" s="12">
        <v>46216</v>
      </c>
      <c r="AR787" s="11" t="s">
        <v>3416</v>
      </c>
      <c r="AS787" s="11" t="s">
        <v>3627</v>
      </c>
      <c r="AT787" s="11" t="s">
        <v>3933</v>
      </c>
      <c r="AU787" s="11" t="s">
        <v>3934</v>
      </c>
      <c r="AV787" s="11" t="s">
        <v>3943</v>
      </c>
      <c r="AW787" s="11" t="s">
        <v>2486</v>
      </c>
      <c r="AX787" s="11" t="s">
        <v>2591</v>
      </c>
      <c r="AY787" s="11" t="s">
        <v>3948</v>
      </c>
      <c r="AZ787" s="11"/>
      <c r="BA787" s="11"/>
      <c r="BB787" s="11"/>
      <c r="BC787" s="9">
        <v>4155</v>
      </c>
      <c r="BD787" s="11" t="s">
        <v>3943</v>
      </c>
      <c r="BE787" s="9">
        <v>1261</v>
      </c>
      <c r="BF787" s="9">
        <v>1</v>
      </c>
      <c r="BG787" s="11" t="s">
        <v>4620</v>
      </c>
    </row>
    <row r="788" spans="1:59">
      <c r="A788" s="9">
        <v>135700</v>
      </c>
      <c r="B788" s="11" t="s">
        <v>4074</v>
      </c>
      <c r="C788" s="11" t="s">
        <v>4280</v>
      </c>
      <c r="D788" s="11" t="s">
        <v>704</v>
      </c>
      <c r="E788" s="15">
        <v>1</v>
      </c>
      <c r="F788" s="11" t="s">
        <v>4235</v>
      </c>
      <c r="G788" s="9">
        <v>41340000</v>
      </c>
      <c r="H788" s="15">
        <f t="shared" si="25"/>
        <v>8986.95652173913</v>
      </c>
      <c r="I788" s="15">
        <f t="shared" si="26"/>
        <v>8986.95652173913</v>
      </c>
      <c r="J788" s="15">
        <v>8986.95652173913</v>
      </c>
      <c r="K788" s="15"/>
      <c r="L788" s="9"/>
      <c r="M788" s="9">
        <v>0</v>
      </c>
      <c r="N788" s="11" t="s">
        <v>3396</v>
      </c>
      <c r="O788" s="12">
        <v>46216</v>
      </c>
      <c r="P788" s="11" t="s">
        <v>3411</v>
      </c>
      <c r="Q788" s="11" t="s">
        <v>3952</v>
      </c>
      <c r="R788" s="11" t="s">
        <v>3952</v>
      </c>
      <c r="S788" s="11" t="s">
        <v>4221</v>
      </c>
      <c r="T788" s="9">
        <v>138882</v>
      </c>
      <c r="U788" s="9"/>
      <c r="V788" s="9"/>
      <c r="W788" s="11" t="s">
        <v>2465</v>
      </c>
      <c r="X788" s="11" t="s">
        <v>3109</v>
      </c>
      <c r="Y788" s="11" t="s">
        <v>3959</v>
      </c>
      <c r="Z788" s="11" t="s">
        <v>1782</v>
      </c>
      <c r="AA788" s="9">
        <v>20</v>
      </c>
      <c r="AB788" s="9">
        <v>1</v>
      </c>
      <c r="AC788" s="11"/>
      <c r="AD788" s="11" t="s">
        <v>2405</v>
      </c>
      <c r="AE788" s="11" t="s">
        <v>2462</v>
      </c>
      <c r="AF788" s="11" t="s">
        <v>2519</v>
      </c>
      <c r="AG788" s="11" t="s">
        <v>2600</v>
      </c>
      <c r="AH788" s="11" t="s">
        <v>2607</v>
      </c>
      <c r="AI788" s="11"/>
      <c r="AJ788" s="9">
        <v>1</v>
      </c>
      <c r="AK788" s="11" t="s">
        <v>2797</v>
      </c>
      <c r="AL788" s="11" t="s">
        <v>3107</v>
      </c>
      <c r="AM788" s="11"/>
      <c r="AN788" s="11" t="s">
        <v>3182</v>
      </c>
      <c r="AO788" s="11" t="s">
        <v>3329</v>
      </c>
      <c r="AP788" s="11" t="s">
        <v>3400</v>
      </c>
      <c r="AQ788" s="12">
        <v>46216</v>
      </c>
      <c r="AR788" s="11" t="s">
        <v>3416</v>
      </c>
      <c r="AS788" s="11" t="s">
        <v>3626</v>
      </c>
      <c r="AT788" s="11" t="s">
        <v>3933</v>
      </c>
      <c r="AU788" s="11" t="s">
        <v>3933</v>
      </c>
      <c r="AV788" s="11" t="s">
        <v>3937</v>
      </c>
      <c r="AW788" s="11" t="s">
        <v>2519</v>
      </c>
      <c r="AX788" s="11" t="s">
        <v>2600</v>
      </c>
      <c r="AY788" s="11" t="s">
        <v>3948</v>
      </c>
      <c r="AZ788" s="11"/>
      <c r="BA788" s="11"/>
      <c r="BB788" s="11"/>
      <c r="BC788" s="9">
        <v>22417</v>
      </c>
      <c r="BD788" s="11" t="s">
        <v>3937</v>
      </c>
      <c r="BE788" s="9">
        <v>1033</v>
      </c>
      <c r="BF788" s="9">
        <v>1</v>
      </c>
      <c r="BG788" s="11" t="s">
        <v>3415</v>
      </c>
    </row>
    <row r="789" spans="1:59" ht="42.75">
      <c r="A789" s="9">
        <v>135699</v>
      </c>
      <c r="B789" s="11" t="s">
        <v>4073</v>
      </c>
      <c r="C789" s="11" t="s">
        <v>3500</v>
      </c>
      <c r="D789" s="13" t="s">
        <v>703</v>
      </c>
      <c r="E789" s="15">
        <v>1</v>
      </c>
      <c r="F789" s="11" t="s">
        <v>4235</v>
      </c>
      <c r="G789" s="9">
        <v>70000000</v>
      </c>
      <c r="H789" s="15">
        <f t="shared" si="25"/>
        <v>15217.391304347826</v>
      </c>
      <c r="I789" s="15">
        <f t="shared" si="26"/>
        <v>15217.391304347826</v>
      </c>
      <c r="J789" s="15">
        <v>15217.391304347826</v>
      </c>
      <c r="K789" s="15"/>
      <c r="L789" s="9"/>
      <c r="M789" s="9">
        <v>0</v>
      </c>
      <c r="N789" s="11" t="s">
        <v>3396</v>
      </c>
      <c r="O789" s="12">
        <v>46216</v>
      </c>
      <c r="P789" s="11" t="s">
        <v>3405</v>
      </c>
      <c r="Q789" s="11" t="s">
        <v>3952</v>
      </c>
      <c r="R789" s="11" t="s">
        <v>3952</v>
      </c>
      <c r="S789" s="11" t="s">
        <v>4215</v>
      </c>
      <c r="T789" s="9">
        <v>138682</v>
      </c>
      <c r="U789" s="9"/>
      <c r="V789" s="9"/>
      <c r="W789" s="11" t="s">
        <v>2464</v>
      </c>
      <c r="X789" s="11" t="s">
        <v>3108</v>
      </c>
      <c r="Y789" s="11" t="s">
        <v>3958</v>
      </c>
      <c r="Z789" s="11" t="s">
        <v>1781</v>
      </c>
      <c r="AA789" s="9">
        <v>20</v>
      </c>
      <c r="AB789" s="9">
        <v>1</v>
      </c>
      <c r="AC789" s="11"/>
      <c r="AD789" s="11" t="s">
        <v>2404</v>
      </c>
      <c r="AE789" s="11" t="s">
        <v>2462</v>
      </c>
      <c r="AF789" s="11" t="s">
        <v>2506</v>
      </c>
      <c r="AG789" s="11" t="s">
        <v>2589</v>
      </c>
      <c r="AH789" s="11" t="s">
        <v>2607</v>
      </c>
      <c r="AI789" s="11"/>
      <c r="AJ789" s="9">
        <v>1</v>
      </c>
      <c r="AK789" s="11" t="s">
        <v>2796</v>
      </c>
      <c r="AL789" s="11" t="s">
        <v>3107</v>
      </c>
      <c r="AM789" s="11"/>
      <c r="AN789" s="11" t="s">
        <v>2796</v>
      </c>
      <c r="AO789" s="11" t="s">
        <v>1781</v>
      </c>
      <c r="AP789" s="11" t="s">
        <v>3400</v>
      </c>
      <c r="AQ789" s="12">
        <v>46216</v>
      </c>
      <c r="AR789" s="11" t="s">
        <v>3416</v>
      </c>
      <c r="AS789" s="11" t="s">
        <v>3625</v>
      </c>
      <c r="AT789" s="11" t="s">
        <v>3933</v>
      </c>
      <c r="AU789" s="11" t="s">
        <v>3933</v>
      </c>
      <c r="AV789" s="11" t="s">
        <v>3939</v>
      </c>
      <c r="AW789" s="11" t="s">
        <v>2506</v>
      </c>
      <c r="AX789" s="11" t="s">
        <v>2589</v>
      </c>
      <c r="AY789" s="11" t="s">
        <v>3948</v>
      </c>
      <c r="AZ789" s="11"/>
      <c r="BA789" s="11"/>
      <c r="BB789" s="11"/>
      <c r="BC789" s="9">
        <v>1267</v>
      </c>
      <c r="BD789" s="11" t="s">
        <v>3939</v>
      </c>
      <c r="BE789" s="9">
        <v>685</v>
      </c>
      <c r="BF789" s="9">
        <v>1</v>
      </c>
      <c r="BG789" s="11" t="s">
        <v>4616</v>
      </c>
    </row>
    <row r="790" spans="1:59">
      <c r="A790" s="9">
        <v>135698</v>
      </c>
      <c r="B790" s="11" t="s">
        <v>4072</v>
      </c>
      <c r="C790" s="11" t="s">
        <v>4322</v>
      </c>
      <c r="D790" s="11" t="s">
        <v>702</v>
      </c>
      <c r="E790" s="15">
        <v>1</v>
      </c>
      <c r="F790" s="11" t="s">
        <v>4237</v>
      </c>
      <c r="G790" s="9">
        <v>756800</v>
      </c>
      <c r="H790" s="15">
        <f t="shared" si="25"/>
        <v>164.52173913043478</v>
      </c>
      <c r="I790" s="15">
        <f t="shared" si="26"/>
        <v>164.52173913043478</v>
      </c>
      <c r="J790" s="15">
        <v>164.52173913043478</v>
      </c>
      <c r="K790" s="15"/>
      <c r="L790" s="9"/>
      <c r="M790" s="9">
        <v>0</v>
      </c>
      <c r="N790" s="11" t="s">
        <v>3396</v>
      </c>
      <c r="O790" s="12">
        <v>46216</v>
      </c>
      <c r="P790" s="11" t="s">
        <v>3405</v>
      </c>
      <c r="Q790" s="11" t="s">
        <v>3952</v>
      </c>
      <c r="R790" s="11" t="s">
        <v>3952</v>
      </c>
      <c r="S790" s="11" t="s">
        <v>4228</v>
      </c>
      <c r="T790" s="9">
        <v>138864</v>
      </c>
      <c r="U790" s="9"/>
      <c r="V790" s="9"/>
      <c r="W790" s="11" t="s">
        <v>2464</v>
      </c>
      <c r="X790" s="11" t="s">
        <v>3108</v>
      </c>
      <c r="Y790" s="11" t="s">
        <v>3958</v>
      </c>
      <c r="Z790" s="11" t="s">
        <v>1780</v>
      </c>
      <c r="AA790" s="9">
        <v>0</v>
      </c>
      <c r="AB790" s="9">
        <v>1</v>
      </c>
      <c r="AC790" s="11"/>
      <c r="AD790" s="11" t="s">
        <v>2435</v>
      </c>
      <c r="AE790" s="11" t="s">
        <v>2462</v>
      </c>
      <c r="AF790" s="11" t="s">
        <v>2515</v>
      </c>
      <c r="AG790" s="11" t="s">
        <v>2599</v>
      </c>
      <c r="AH790" s="11" t="s">
        <v>2607</v>
      </c>
      <c r="AI790" s="11"/>
      <c r="AJ790" s="9">
        <v>1</v>
      </c>
      <c r="AK790" s="11" t="s">
        <v>1780</v>
      </c>
      <c r="AL790" s="11" t="s">
        <v>3107</v>
      </c>
      <c r="AM790" s="11"/>
      <c r="AN790" s="11" t="s">
        <v>1780</v>
      </c>
      <c r="AO790" s="11" t="s">
        <v>1780</v>
      </c>
      <c r="AP790" s="11"/>
      <c r="AQ790" s="12">
        <v>46216</v>
      </c>
      <c r="AR790" s="11" t="s">
        <v>3416</v>
      </c>
      <c r="AS790" s="11" t="s">
        <v>3624</v>
      </c>
      <c r="AT790" s="11" t="s">
        <v>3933</v>
      </c>
      <c r="AU790" s="11" t="s">
        <v>3933</v>
      </c>
      <c r="AV790" s="11" t="s">
        <v>3943</v>
      </c>
      <c r="AW790" s="11" t="s">
        <v>2515</v>
      </c>
      <c r="AX790" s="11" t="s">
        <v>2599</v>
      </c>
      <c r="AY790" s="11" t="s">
        <v>3948</v>
      </c>
      <c r="AZ790" s="11"/>
      <c r="BA790" s="11"/>
      <c r="BB790" s="11"/>
      <c r="BC790" s="9">
        <v>11723</v>
      </c>
      <c r="BD790" s="11" t="s">
        <v>3943</v>
      </c>
      <c r="BE790" s="9">
        <v>2223</v>
      </c>
      <c r="BF790" s="9">
        <v>1</v>
      </c>
      <c r="BG790" s="11" t="s">
        <v>3408</v>
      </c>
    </row>
    <row r="791" spans="1:59">
      <c r="A791" s="9">
        <v>135697</v>
      </c>
      <c r="B791" s="11" t="s">
        <v>4008</v>
      </c>
      <c r="C791" s="11" t="s">
        <v>4322</v>
      </c>
      <c r="D791" s="11" t="s">
        <v>701</v>
      </c>
      <c r="E791" s="15">
        <v>1</v>
      </c>
      <c r="F791" s="11" t="s">
        <v>4237</v>
      </c>
      <c r="G791" s="9">
        <v>223900</v>
      </c>
      <c r="H791" s="15">
        <f t="shared" si="25"/>
        <v>48.673913043478258</v>
      </c>
      <c r="I791" s="15">
        <f t="shared" si="26"/>
        <v>48.673913043478258</v>
      </c>
      <c r="J791" s="15">
        <v>48.673913043478258</v>
      </c>
      <c r="K791" s="15"/>
      <c r="L791" s="9"/>
      <c r="M791" s="9">
        <v>0</v>
      </c>
      <c r="N791" s="11" t="s">
        <v>3396</v>
      </c>
      <c r="O791" s="12">
        <v>46216</v>
      </c>
      <c r="P791" s="11" t="s">
        <v>3405</v>
      </c>
      <c r="Q791" s="11" t="s">
        <v>3952</v>
      </c>
      <c r="R791" s="11" t="s">
        <v>3952</v>
      </c>
      <c r="S791" s="11" t="s">
        <v>4228</v>
      </c>
      <c r="T791" s="9">
        <v>138866</v>
      </c>
      <c r="U791" s="9"/>
      <c r="V791" s="9"/>
      <c r="W791" s="11" t="s">
        <v>2464</v>
      </c>
      <c r="X791" s="11" t="s">
        <v>3108</v>
      </c>
      <c r="Y791" s="11" t="s">
        <v>3958</v>
      </c>
      <c r="Z791" s="11" t="s">
        <v>1779</v>
      </c>
      <c r="AA791" s="9">
        <v>20</v>
      </c>
      <c r="AB791" s="9">
        <v>1</v>
      </c>
      <c r="AC791" s="11"/>
      <c r="AD791" s="11" t="s">
        <v>2435</v>
      </c>
      <c r="AE791" s="11" t="s">
        <v>2462</v>
      </c>
      <c r="AF791" s="11" t="s">
        <v>2515</v>
      </c>
      <c r="AG791" s="11" t="s">
        <v>2599</v>
      </c>
      <c r="AH791" s="11" t="s">
        <v>2607</v>
      </c>
      <c r="AI791" s="11"/>
      <c r="AJ791" s="9">
        <v>1</v>
      </c>
      <c r="AK791" s="11" t="s">
        <v>2795</v>
      </c>
      <c r="AL791" s="11" t="s">
        <v>3107</v>
      </c>
      <c r="AM791" s="11"/>
      <c r="AN791" s="11" t="s">
        <v>2795</v>
      </c>
      <c r="AO791" s="11" t="s">
        <v>1779</v>
      </c>
      <c r="AP791" s="11" t="s">
        <v>3400</v>
      </c>
      <c r="AQ791" s="12">
        <v>46216</v>
      </c>
      <c r="AR791" s="11" t="s">
        <v>3416</v>
      </c>
      <c r="AS791" s="11" t="s">
        <v>3623</v>
      </c>
      <c r="AT791" s="11" t="s">
        <v>3933</v>
      </c>
      <c r="AU791" s="11" t="s">
        <v>3933</v>
      </c>
      <c r="AV791" s="11" t="s">
        <v>3943</v>
      </c>
      <c r="AW791" s="11" t="s">
        <v>2515</v>
      </c>
      <c r="AX791" s="11" t="s">
        <v>2599</v>
      </c>
      <c r="AY791" s="11" t="s">
        <v>3948</v>
      </c>
      <c r="AZ791" s="11"/>
      <c r="BA791" s="11"/>
      <c r="BB791" s="11"/>
      <c r="BC791" s="9">
        <v>11723</v>
      </c>
      <c r="BD791" s="11" t="s">
        <v>3943</v>
      </c>
      <c r="BE791" s="9">
        <v>1184</v>
      </c>
      <c r="BF791" s="9">
        <v>1</v>
      </c>
      <c r="BG791" s="11" t="s">
        <v>3408</v>
      </c>
    </row>
    <row r="792" spans="1:59">
      <c r="A792" s="9">
        <v>135696</v>
      </c>
      <c r="B792" s="11" t="s">
        <v>3996</v>
      </c>
      <c r="C792" s="11" t="s">
        <v>4271</v>
      </c>
      <c r="D792" s="11" t="s">
        <v>699</v>
      </c>
      <c r="E792" s="15">
        <v>559</v>
      </c>
      <c r="F792" s="11" t="s">
        <v>4235</v>
      </c>
      <c r="G792" s="9">
        <v>342039.74589999998</v>
      </c>
      <c r="H792" s="15">
        <f t="shared" si="25"/>
        <v>74.356466499999996</v>
      </c>
      <c r="I792" s="15">
        <f t="shared" si="26"/>
        <v>41565.264773499999</v>
      </c>
      <c r="J792" s="15">
        <v>41565.264773499999</v>
      </c>
      <c r="K792" s="15"/>
      <c r="L792" s="9"/>
      <c r="M792" s="9">
        <v>0</v>
      </c>
      <c r="N792" s="11" t="s">
        <v>3396</v>
      </c>
      <c r="O792" s="12">
        <v>46216</v>
      </c>
      <c r="P792" s="11" t="s">
        <v>3405</v>
      </c>
      <c r="Q792" s="11" t="s">
        <v>3952</v>
      </c>
      <c r="R792" s="11" t="s">
        <v>3952</v>
      </c>
      <c r="S792" s="11" t="s">
        <v>4212</v>
      </c>
      <c r="T792" s="9">
        <v>138853</v>
      </c>
      <c r="U792" s="9"/>
      <c r="V792" s="9"/>
      <c r="W792" s="11" t="s">
        <v>2464</v>
      </c>
      <c r="X792" s="11" t="s">
        <v>3108</v>
      </c>
      <c r="Y792" s="11" t="s">
        <v>3958</v>
      </c>
      <c r="Z792" s="11" t="s">
        <v>1777</v>
      </c>
      <c r="AA792" s="9">
        <v>20</v>
      </c>
      <c r="AB792" s="9">
        <v>1</v>
      </c>
      <c r="AC792" s="11"/>
      <c r="AD792" s="11" t="s">
        <v>2405</v>
      </c>
      <c r="AE792" s="11" t="s">
        <v>2462</v>
      </c>
      <c r="AF792" s="11" t="s">
        <v>2513</v>
      </c>
      <c r="AG792" s="11" t="s">
        <v>2584</v>
      </c>
      <c r="AH792" s="11" t="s">
        <v>2607</v>
      </c>
      <c r="AI792" s="11"/>
      <c r="AJ792" s="9">
        <v>559</v>
      </c>
      <c r="AK792" s="11" t="s">
        <v>2793</v>
      </c>
      <c r="AL792" s="11" t="s">
        <v>3107</v>
      </c>
      <c r="AM792" s="11"/>
      <c r="AN792" s="11" t="s">
        <v>3181</v>
      </c>
      <c r="AO792" s="11" t="s">
        <v>3328</v>
      </c>
      <c r="AP792" s="11"/>
      <c r="AQ792" s="12">
        <v>46216</v>
      </c>
      <c r="AR792" s="11" t="s">
        <v>3416</v>
      </c>
      <c r="AS792" s="11" t="s">
        <v>3622</v>
      </c>
      <c r="AT792" s="11" t="s">
        <v>3933</v>
      </c>
      <c r="AU792" s="11" t="s">
        <v>3933</v>
      </c>
      <c r="AV792" s="11" t="s">
        <v>3939</v>
      </c>
      <c r="AW792" s="11" t="s">
        <v>2513</v>
      </c>
      <c r="AX792" s="11" t="s">
        <v>2584</v>
      </c>
      <c r="AY792" s="11" t="s">
        <v>3948</v>
      </c>
      <c r="AZ792" s="11"/>
      <c r="BA792" s="11"/>
      <c r="BB792" s="11"/>
      <c r="BC792" s="9">
        <v>1264</v>
      </c>
      <c r="BD792" s="11" t="s">
        <v>3939</v>
      </c>
      <c r="BE792" s="9">
        <v>2490</v>
      </c>
      <c r="BF792" s="9">
        <v>1</v>
      </c>
      <c r="BG792" s="11" t="s">
        <v>3402</v>
      </c>
    </row>
    <row r="793" spans="1:59">
      <c r="A793" s="9">
        <v>135696</v>
      </c>
      <c r="B793" s="11" t="s">
        <v>3996</v>
      </c>
      <c r="C793" s="11" t="s">
        <v>4271</v>
      </c>
      <c r="D793" s="11" t="s">
        <v>700</v>
      </c>
      <c r="E793" s="15">
        <v>22</v>
      </c>
      <c r="F793" s="11" t="s">
        <v>4235</v>
      </c>
      <c r="G793" s="9">
        <v>662881.81810000003</v>
      </c>
      <c r="H793" s="15">
        <f t="shared" si="25"/>
        <v>144.10474306521741</v>
      </c>
      <c r="I793" s="15">
        <f t="shared" si="26"/>
        <v>3170.3043474347828</v>
      </c>
      <c r="J793" s="15">
        <v>3170.3043474347828</v>
      </c>
      <c r="K793" s="15"/>
      <c r="L793" s="9"/>
      <c r="M793" s="9">
        <v>0</v>
      </c>
      <c r="N793" s="11" t="s">
        <v>3396</v>
      </c>
      <c r="O793" s="12">
        <v>46216</v>
      </c>
      <c r="P793" s="11" t="s">
        <v>3405</v>
      </c>
      <c r="Q793" s="11" t="s">
        <v>3952</v>
      </c>
      <c r="R793" s="11" t="s">
        <v>3952</v>
      </c>
      <c r="S793" s="11" t="s">
        <v>4212</v>
      </c>
      <c r="T793" s="9">
        <v>138853</v>
      </c>
      <c r="U793" s="9"/>
      <c r="V793" s="9"/>
      <c r="W793" s="11" t="s">
        <v>2464</v>
      </c>
      <c r="X793" s="11" t="s">
        <v>3108</v>
      </c>
      <c r="Y793" s="11" t="s">
        <v>3958</v>
      </c>
      <c r="Z793" s="11" t="s">
        <v>1778</v>
      </c>
      <c r="AA793" s="9">
        <v>20</v>
      </c>
      <c r="AB793" s="9">
        <v>2</v>
      </c>
      <c r="AC793" s="11"/>
      <c r="AD793" s="11" t="s">
        <v>2405</v>
      </c>
      <c r="AE793" s="11" t="s">
        <v>2462</v>
      </c>
      <c r="AF793" s="11" t="s">
        <v>2513</v>
      </c>
      <c r="AG793" s="11" t="s">
        <v>2584</v>
      </c>
      <c r="AH793" s="11" t="s">
        <v>2607</v>
      </c>
      <c r="AI793" s="11"/>
      <c r="AJ793" s="9">
        <v>22</v>
      </c>
      <c r="AK793" s="11" t="s">
        <v>2794</v>
      </c>
      <c r="AL793" s="11" t="s">
        <v>3107</v>
      </c>
      <c r="AM793" s="11"/>
      <c r="AN793" s="11" t="s">
        <v>3181</v>
      </c>
      <c r="AO793" s="11" t="s">
        <v>3328</v>
      </c>
      <c r="AP793" s="11"/>
      <c r="AQ793" s="12">
        <v>46216</v>
      </c>
      <c r="AR793" s="11" t="s">
        <v>3416</v>
      </c>
      <c r="AS793" s="11" t="s">
        <v>3622</v>
      </c>
      <c r="AT793" s="11" t="s">
        <v>3933</v>
      </c>
      <c r="AU793" s="11" t="s">
        <v>3933</v>
      </c>
      <c r="AV793" s="11" t="s">
        <v>3939</v>
      </c>
      <c r="AW793" s="11" t="s">
        <v>2513</v>
      </c>
      <c r="AX793" s="11" t="s">
        <v>2584</v>
      </c>
      <c r="AY793" s="11" t="s">
        <v>3948</v>
      </c>
      <c r="AZ793" s="11"/>
      <c r="BA793" s="11"/>
      <c r="BB793" s="11"/>
      <c r="BC793" s="9">
        <v>1264</v>
      </c>
      <c r="BD793" s="11" t="s">
        <v>3939</v>
      </c>
      <c r="BE793" s="9">
        <v>2490</v>
      </c>
      <c r="BF793" s="9">
        <v>2</v>
      </c>
      <c r="BG793" s="11" t="s">
        <v>3402</v>
      </c>
    </row>
    <row r="794" spans="1:59">
      <c r="A794" s="9">
        <v>135695</v>
      </c>
      <c r="B794" s="11" t="s">
        <v>3996</v>
      </c>
      <c r="C794" s="11" t="s">
        <v>4271</v>
      </c>
      <c r="D794" s="11" t="s">
        <v>698</v>
      </c>
      <c r="E794" s="15">
        <v>1</v>
      </c>
      <c r="F794" s="11" t="s">
        <v>4235</v>
      </c>
      <c r="G794" s="9">
        <v>380000</v>
      </c>
      <c r="H794" s="15">
        <f t="shared" si="25"/>
        <v>82.608695652173907</v>
      </c>
      <c r="I794" s="15">
        <f t="shared" si="26"/>
        <v>82.608695652173907</v>
      </c>
      <c r="J794" s="15">
        <v>82.608695652173907</v>
      </c>
      <c r="K794" s="15"/>
      <c r="L794" s="9"/>
      <c r="M794" s="9">
        <v>0</v>
      </c>
      <c r="N794" s="11" t="s">
        <v>3396</v>
      </c>
      <c r="O794" s="12">
        <v>46216</v>
      </c>
      <c r="P794" s="11" t="s">
        <v>3405</v>
      </c>
      <c r="Q794" s="11" t="s">
        <v>3952</v>
      </c>
      <c r="R794" s="11" t="s">
        <v>3952</v>
      </c>
      <c r="S794" s="11" t="s">
        <v>4212</v>
      </c>
      <c r="T794" s="9">
        <v>138881</v>
      </c>
      <c r="U794" s="9"/>
      <c r="V794" s="9"/>
      <c r="W794" s="11" t="s">
        <v>2464</v>
      </c>
      <c r="X794" s="11" t="s">
        <v>3108</v>
      </c>
      <c r="Y794" s="11" t="s">
        <v>3958</v>
      </c>
      <c r="Z794" s="11" t="s">
        <v>1776</v>
      </c>
      <c r="AA794" s="9">
        <v>0</v>
      </c>
      <c r="AB794" s="9">
        <v>1</v>
      </c>
      <c r="AC794" s="11"/>
      <c r="AD794" s="11" t="s">
        <v>2405</v>
      </c>
      <c r="AE794" s="11" t="s">
        <v>2462</v>
      </c>
      <c r="AF794" s="11" t="s">
        <v>2496</v>
      </c>
      <c r="AG794" s="11" t="s">
        <v>2581</v>
      </c>
      <c r="AH794" s="11" t="s">
        <v>2607</v>
      </c>
      <c r="AI794" s="11"/>
      <c r="AJ794" s="9">
        <v>1</v>
      </c>
      <c r="AK794" s="11" t="s">
        <v>1776</v>
      </c>
      <c r="AL794" s="11" t="s">
        <v>3107</v>
      </c>
      <c r="AM794" s="11"/>
      <c r="AN794" s="11" t="s">
        <v>1776</v>
      </c>
      <c r="AO794" s="11" t="s">
        <v>1776</v>
      </c>
      <c r="AP794" s="11" t="s">
        <v>3400</v>
      </c>
      <c r="AQ794" s="12">
        <v>46216</v>
      </c>
      <c r="AR794" s="11" t="s">
        <v>3416</v>
      </c>
      <c r="AS794" s="11" t="s">
        <v>3621</v>
      </c>
      <c r="AT794" s="11" t="s">
        <v>3933</v>
      </c>
      <c r="AU794" s="11" t="s">
        <v>3933</v>
      </c>
      <c r="AV794" s="11" t="s">
        <v>3936</v>
      </c>
      <c r="AW794" s="11" t="s">
        <v>2496</v>
      </c>
      <c r="AX794" s="11" t="s">
        <v>2581</v>
      </c>
      <c r="AY794" s="11" t="s">
        <v>3948</v>
      </c>
      <c r="AZ794" s="11"/>
      <c r="BA794" s="11"/>
      <c r="BB794" s="11"/>
      <c r="BC794" s="9">
        <v>1264</v>
      </c>
      <c r="BD794" s="11" t="s">
        <v>3936</v>
      </c>
      <c r="BE794" s="9">
        <v>2490</v>
      </c>
      <c r="BF794" s="9">
        <v>1</v>
      </c>
      <c r="BG794" s="11" t="s">
        <v>3408</v>
      </c>
    </row>
    <row r="795" spans="1:59">
      <c r="A795" s="9">
        <v>135694</v>
      </c>
      <c r="B795" s="11" t="s">
        <v>4008</v>
      </c>
      <c r="C795" s="11" t="s">
        <v>4282</v>
      </c>
      <c r="D795" s="11" t="s">
        <v>696</v>
      </c>
      <c r="E795" s="15">
        <v>1</v>
      </c>
      <c r="F795" s="11" t="s">
        <v>4235</v>
      </c>
      <c r="G795" s="9">
        <v>110000</v>
      </c>
      <c r="H795" s="15">
        <f t="shared" si="25"/>
        <v>23.913043478260871</v>
      </c>
      <c r="I795" s="15">
        <f t="shared" si="26"/>
        <v>23.913043478260871</v>
      </c>
      <c r="J795" s="15">
        <v>23.913043478260871</v>
      </c>
      <c r="K795" s="15"/>
      <c r="L795" s="9"/>
      <c r="M795" s="9">
        <v>0</v>
      </c>
      <c r="N795" s="11" t="s">
        <v>3396</v>
      </c>
      <c r="O795" s="12">
        <v>46216</v>
      </c>
      <c r="P795" s="11" t="s">
        <v>3405</v>
      </c>
      <c r="Q795" s="11" t="s">
        <v>3952</v>
      </c>
      <c r="R795" s="11" t="s">
        <v>3952</v>
      </c>
      <c r="S795" s="11" t="s">
        <v>4221</v>
      </c>
      <c r="T795" s="9">
        <v>138879</v>
      </c>
      <c r="U795" s="9"/>
      <c r="V795" s="9"/>
      <c r="W795" s="11" t="s">
        <v>2465</v>
      </c>
      <c r="X795" s="11" t="s">
        <v>3109</v>
      </c>
      <c r="Y795" s="11" t="s">
        <v>3959</v>
      </c>
      <c r="Z795" s="11" t="s">
        <v>1698</v>
      </c>
      <c r="AA795" s="9">
        <v>20</v>
      </c>
      <c r="AB795" s="9">
        <v>1</v>
      </c>
      <c r="AC795" s="11"/>
      <c r="AD795" s="11" t="s">
        <v>2406</v>
      </c>
      <c r="AE795" s="11" t="s">
        <v>2462</v>
      </c>
      <c r="AF795" s="11" t="s">
        <v>2540</v>
      </c>
      <c r="AG795" s="11" t="s">
        <v>2465</v>
      </c>
      <c r="AH795" s="11" t="s">
        <v>2607</v>
      </c>
      <c r="AI795" s="11"/>
      <c r="AJ795" s="9">
        <v>1</v>
      </c>
      <c r="AK795" s="11" t="s">
        <v>2750</v>
      </c>
      <c r="AL795" s="11" t="s">
        <v>3107</v>
      </c>
      <c r="AM795" s="11"/>
      <c r="AN795" s="11" t="s">
        <v>3180</v>
      </c>
      <c r="AO795" s="11" t="s">
        <v>3327</v>
      </c>
      <c r="AP795" s="11" t="s">
        <v>3400</v>
      </c>
      <c r="AQ795" s="12">
        <v>46216</v>
      </c>
      <c r="AR795" s="11" t="s">
        <v>3416</v>
      </c>
      <c r="AS795" s="11" t="s">
        <v>3620</v>
      </c>
      <c r="AT795" s="11" t="s">
        <v>3933</v>
      </c>
      <c r="AU795" s="11" t="s">
        <v>3933</v>
      </c>
      <c r="AV795" s="11" t="s">
        <v>3937</v>
      </c>
      <c r="AW795" s="11" t="s">
        <v>2540</v>
      </c>
      <c r="AX795" s="11" t="s">
        <v>2465</v>
      </c>
      <c r="AY795" s="11" t="s">
        <v>3948</v>
      </c>
      <c r="AZ795" s="11"/>
      <c r="BA795" s="11"/>
      <c r="BB795" s="11"/>
      <c r="BC795" s="9">
        <v>4323</v>
      </c>
      <c r="BD795" s="11" t="s">
        <v>3937</v>
      </c>
      <c r="BE795" s="9">
        <v>1184</v>
      </c>
      <c r="BF795" s="9">
        <v>1</v>
      </c>
      <c r="BG795" s="11" t="s">
        <v>3415</v>
      </c>
    </row>
    <row r="796" spans="1:59">
      <c r="A796" s="9">
        <v>135694</v>
      </c>
      <c r="B796" s="11" t="s">
        <v>4008</v>
      </c>
      <c r="C796" s="11" t="s">
        <v>4296</v>
      </c>
      <c r="D796" s="11" t="s">
        <v>697</v>
      </c>
      <c r="E796" s="15">
        <v>1</v>
      </c>
      <c r="F796" s="11" t="s">
        <v>4235</v>
      </c>
      <c r="G796" s="9">
        <v>1037800</v>
      </c>
      <c r="H796" s="15">
        <f t="shared" si="25"/>
        <v>225.60869565217391</v>
      </c>
      <c r="I796" s="15">
        <f t="shared" si="26"/>
        <v>225.60869565217391</v>
      </c>
      <c r="J796" s="15">
        <v>225.60869565217391</v>
      </c>
      <c r="K796" s="15"/>
      <c r="L796" s="9"/>
      <c r="M796" s="9">
        <v>0</v>
      </c>
      <c r="N796" s="11" t="s">
        <v>3396</v>
      </c>
      <c r="O796" s="12">
        <v>46216</v>
      </c>
      <c r="P796" s="11" t="s">
        <v>3405</v>
      </c>
      <c r="Q796" s="11" t="s">
        <v>3952</v>
      </c>
      <c r="R796" s="11" t="s">
        <v>3952</v>
      </c>
      <c r="S796" s="11" t="s">
        <v>4221</v>
      </c>
      <c r="T796" s="9">
        <v>138879</v>
      </c>
      <c r="U796" s="9"/>
      <c r="V796" s="9"/>
      <c r="W796" s="11" t="s">
        <v>2465</v>
      </c>
      <c r="X796" s="11" t="s">
        <v>3109</v>
      </c>
      <c r="Y796" s="11" t="s">
        <v>3959</v>
      </c>
      <c r="Z796" s="11" t="s">
        <v>1775</v>
      </c>
      <c r="AA796" s="9">
        <v>20</v>
      </c>
      <c r="AB796" s="9">
        <v>2</v>
      </c>
      <c r="AC796" s="11"/>
      <c r="AD796" s="11" t="s">
        <v>2412</v>
      </c>
      <c r="AE796" s="11" t="s">
        <v>2462</v>
      </c>
      <c r="AF796" s="11" t="s">
        <v>2540</v>
      </c>
      <c r="AG796" s="11" t="s">
        <v>2465</v>
      </c>
      <c r="AH796" s="11" t="s">
        <v>2607</v>
      </c>
      <c r="AI796" s="11"/>
      <c r="AJ796" s="9">
        <v>1</v>
      </c>
      <c r="AK796" s="11" t="s">
        <v>2792</v>
      </c>
      <c r="AL796" s="11" t="s">
        <v>3107</v>
      </c>
      <c r="AM796" s="11"/>
      <c r="AN796" s="11" t="s">
        <v>3180</v>
      </c>
      <c r="AO796" s="11" t="s">
        <v>3327</v>
      </c>
      <c r="AP796" s="11" t="s">
        <v>3400</v>
      </c>
      <c r="AQ796" s="12">
        <v>46216</v>
      </c>
      <c r="AR796" s="11" t="s">
        <v>3416</v>
      </c>
      <c r="AS796" s="11" t="s">
        <v>3620</v>
      </c>
      <c r="AT796" s="11" t="s">
        <v>3933</v>
      </c>
      <c r="AU796" s="11" t="s">
        <v>3933</v>
      </c>
      <c r="AV796" s="11" t="s">
        <v>3937</v>
      </c>
      <c r="AW796" s="11" t="s">
        <v>2540</v>
      </c>
      <c r="AX796" s="11" t="s">
        <v>2465</v>
      </c>
      <c r="AY796" s="11" t="s">
        <v>3948</v>
      </c>
      <c r="AZ796" s="11"/>
      <c r="BA796" s="11"/>
      <c r="BB796" s="11"/>
      <c r="BC796" s="9">
        <v>1185</v>
      </c>
      <c r="BD796" s="11" t="s">
        <v>3937</v>
      </c>
      <c r="BE796" s="9">
        <v>1184</v>
      </c>
      <c r="BF796" s="9">
        <v>2</v>
      </c>
      <c r="BG796" s="11" t="s">
        <v>3415</v>
      </c>
    </row>
    <row r="797" spans="1:59">
      <c r="A797" s="9">
        <v>135693</v>
      </c>
      <c r="B797" s="11" t="s">
        <v>4008</v>
      </c>
      <c r="C797" s="11" t="s">
        <v>4257</v>
      </c>
      <c r="D797" s="11" t="s">
        <v>695</v>
      </c>
      <c r="E797" s="15">
        <v>5</v>
      </c>
      <c r="F797" s="11" t="s">
        <v>4235</v>
      </c>
      <c r="G797" s="9">
        <v>7491667</v>
      </c>
      <c r="H797" s="15">
        <f t="shared" si="25"/>
        <v>1628.6232608695652</v>
      </c>
      <c r="I797" s="15">
        <f t="shared" si="26"/>
        <v>8143.1163043478264</v>
      </c>
      <c r="J797" s="15">
        <v>8143.1163043478264</v>
      </c>
      <c r="K797" s="15"/>
      <c r="L797" s="9"/>
      <c r="M797" s="9">
        <v>0</v>
      </c>
      <c r="N797" s="11" t="s">
        <v>3396</v>
      </c>
      <c r="O797" s="12">
        <v>46216</v>
      </c>
      <c r="P797" s="11" t="s">
        <v>3405</v>
      </c>
      <c r="Q797" s="11" t="s">
        <v>3952</v>
      </c>
      <c r="R797" s="11" t="s">
        <v>3952</v>
      </c>
      <c r="S797" s="11" t="s">
        <v>4212</v>
      </c>
      <c r="T797" s="9">
        <v>138915</v>
      </c>
      <c r="U797" s="9"/>
      <c r="V797" s="9"/>
      <c r="W797" s="11" t="s">
        <v>2464</v>
      </c>
      <c r="X797" s="11" t="s">
        <v>3108</v>
      </c>
      <c r="Y797" s="11" t="s">
        <v>3958</v>
      </c>
      <c r="Z797" s="11" t="s">
        <v>1774</v>
      </c>
      <c r="AA797" s="9">
        <v>20</v>
      </c>
      <c r="AB797" s="9">
        <v>1</v>
      </c>
      <c r="AC797" s="11"/>
      <c r="AD797" s="11" t="s">
        <v>2412</v>
      </c>
      <c r="AE797" s="11" t="s">
        <v>2462</v>
      </c>
      <c r="AF797" s="11" t="s">
        <v>2486</v>
      </c>
      <c r="AG797" s="11" t="s">
        <v>2591</v>
      </c>
      <c r="AH797" s="11" t="s">
        <v>2607</v>
      </c>
      <c r="AI797" s="11"/>
      <c r="AJ797" s="9">
        <v>5</v>
      </c>
      <c r="AK797" s="11" t="s">
        <v>2791</v>
      </c>
      <c r="AL797" s="11" t="s">
        <v>3107</v>
      </c>
      <c r="AM797" s="11"/>
      <c r="AN797" s="11" t="s">
        <v>2791</v>
      </c>
      <c r="AO797" s="11" t="s">
        <v>1774</v>
      </c>
      <c r="AP797" s="11" t="s">
        <v>3400</v>
      </c>
      <c r="AQ797" s="12">
        <v>46216</v>
      </c>
      <c r="AR797" s="11" t="s">
        <v>3416</v>
      </c>
      <c r="AS797" s="11" t="s">
        <v>3619</v>
      </c>
      <c r="AT797" s="11" t="s">
        <v>3933</v>
      </c>
      <c r="AU797" s="11" t="s">
        <v>3934</v>
      </c>
      <c r="AV797" s="11" t="s">
        <v>3943</v>
      </c>
      <c r="AW797" s="11" t="s">
        <v>2486</v>
      </c>
      <c r="AX797" s="11" t="s">
        <v>2591</v>
      </c>
      <c r="AY797" s="11" t="s">
        <v>3948</v>
      </c>
      <c r="AZ797" s="11"/>
      <c r="BA797" s="11"/>
      <c r="BB797" s="11"/>
      <c r="BC797" s="9">
        <v>4155</v>
      </c>
      <c r="BD797" s="11" t="s">
        <v>3943</v>
      </c>
      <c r="BE797" s="9">
        <v>1184</v>
      </c>
      <c r="BF797" s="9">
        <v>1</v>
      </c>
      <c r="BG797" s="11" t="s">
        <v>3410</v>
      </c>
    </row>
    <row r="798" spans="1:59">
      <c r="A798" s="9">
        <v>135692</v>
      </c>
      <c r="B798" s="11" t="s">
        <v>4020</v>
      </c>
      <c r="C798" s="11" t="s">
        <v>4321</v>
      </c>
      <c r="D798" s="11" t="s">
        <v>694</v>
      </c>
      <c r="E798" s="15">
        <v>1</v>
      </c>
      <c r="F798" s="11" t="s">
        <v>4237</v>
      </c>
      <c r="G798" s="9">
        <v>2293275</v>
      </c>
      <c r="H798" s="15">
        <f t="shared" si="25"/>
        <v>498.53804347826087</v>
      </c>
      <c r="I798" s="15">
        <f t="shared" si="26"/>
        <v>498.53804347826087</v>
      </c>
      <c r="J798" s="15">
        <v>498.53804347826087</v>
      </c>
      <c r="K798" s="15"/>
      <c r="L798" s="9"/>
      <c r="M798" s="9">
        <v>0</v>
      </c>
      <c r="N798" s="11" t="s">
        <v>3396</v>
      </c>
      <c r="O798" s="12">
        <v>46216</v>
      </c>
      <c r="P798" s="11" t="s">
        <v>3405</v>
      </c>
      <c r="Q798" s="11" t="s">
        <v>3952</v>
      </c>
      <c r="R798" s="11" t="s">
        <v>3952</v>
      </c>
      <c r="S798" s="11" t="s">
        <v>4212</v>
      </c>
      <c r="T798" s="9">
        <v>138927</v>
      </c>
      <c r="U798" s="9"/>
      <c r="V798" s="9"/>
      <c r="W798" s="11" t="s">
        <v>2464</v>
      </c>
      <c r="X798" s="11" t="s">
        <v>3108</v>
      </c>
      <c r="Y798" s="11" t="s">
        <v>3958</v>
      </c>
      <c r="Z798" s="11" t="s">
        <v>1773</v>
      </c>
      <c r="AA798" s="9">
        <v>0</v>
      </c>
      <c r="AB798" s="9">
        <v>1</v>
      </c>
      <c r="AC798" s="11"/>
      <c r="AD798" s="11" t="s">
        <v>2435</v>
      </c>
      <c r="AE798" s="11" t="s">
        <v>2462</v>
      </c>
      <c r="AF798" s="11" t="s">
        <v>2470</v>
      </c>
      <c r="AG798" s="11" t="s">
        <v>2581</v>
      </c>
      <c r="AH798" s="11" t="s">
        <v>2607</v>
      </c>
      <c r="AI798" s="11"/>
      <c r="AJ798" s="9">
        <v>1</v>
      </c>
      <c r="AK798" s="11" t="s">
        <v>1773</v>
      </c>
      <c r="AL798" s="11" t="s">
        <v>3107</v>
      </c>
      <c r="AM798" s="11"/>
      <c r="AN798" s="11" t="s">
        <v>1773</v>
      </c>
      <c r="AO798" s="11" t="s">
        <v>1773</v>
      </c>
      <c r="AP798" s="11" t="s">
        <v>3400</v>
      </c>
      <c r="AQ798" s="12">
        <v>46216</v>
      </c>
      <c r="AR798" s="11" t="s">
        <v>3416</v>
      </c>
      <c r="AS798" s="11" t="s">
        <v>3618</v>
      </c>
      <c r="AT798" s="11" t="s">
        <v>3933</v>
      </c>
      <c r="AU798" s="11" t="s">
        <v>3933</v>
      </c>
      <c r="AV798" s="11" t="s">
        <v>3936</v>
      </c>
      <c r="AW798" s="11" t="s">
        <v>2470</v>
      </c>
      <c r="AX798" s="11" t="s">
        <v>2581</v>
      </c>
      <c r="AY798" s="11" t="s">
        <v>3948</v>
      </c>
      <c r="AZ798" s="11"/>
      <c r="BA798" s="11"/>
      <c r="BB798" s="11"/>
      <c r="BC798" s="9">
        <v>9757</v>
      </c>
      <c r="BD798" s="11" t="s">
        <v>3936</v>
      </c>
      <c r="BE798" s="9">
        <v>4038</v>
      </c>
      <c r="BF798" s="9">
        <v>1</v>
      </c>
      <c r="BG798" s="11" t="s">
        <v>3410</v>
      </c>
    </row>
    <row r="799" spans="1:59">
      <c r="A799" s="9">
        <v>135691</v>
      </c>
      <c r="B799" s="11" t="s">
        <v>4071</v>
      </c>
      <c r="C799" s="11" t="s">
        <v>4320</v>
      </c>
      <c r="D799" s="11" t="s">
        <v>693</v>
      </c>
      <c r="E799" s="15">
        <v>2</v>
      </c>
      <c r="F799" s="11" t="s">
        <v>4235</v>
      </c>
      <c r="G799" s="9">
        <v>562500</v>
      </c>
      <c r="H799" s="15">
        <f t="shared" si="25"/>
        <v>122.28260869565217</v>
      </c>
      <c r="I799" s="15">
        <f t="shared" si="26"/>
        <v>244.56521739130434</v>
      </c>
      <c r="J799" s="15">
        <v>244.56521739130434</v>
      </c>
      <c r="K799" s="15"/>
      <c r="L799" s="9"/>
      <c r="M799" s="9">
        <v>0</v>
      </c>
      <c r="N799" s="11" t="s">
        <v>3396</v>
      </c>
      <c r="O799" s="12">
        <v>46216</v>
      </c>
      <c r="P799" s="11" t="s">
        <v>3405</v>
      </c>
      <c r="Q799" s="11" t="s">
        <v>3952</v>
      </c>
      <c r="R799" s="11" t="s">
        <v>3952</v>
      </c>
      <c r="S799" s="11" t="s">
        <v>4212</v>
      </c>
      <c r="T799" s="9">
        <v>138943</v>
      </c>
      <c r="U799" s="9"/>
      <c r="V799" s="9"/>
      <c r="W799" s="11" t="s">
        <v>2464</v>
      </c>
      <c r="X799" s="11" t="s">
        <v>3108</v>
      </c>
      <c r="Y799" s="11" t="s">
        <v>3958</v>
      </c>
      <c r="Z799" s="11" t="s">
        <v>1772</v>
      </c>
      <c r="AA799" s="9">
        <v>20</v>
      </c>
      <c r="AB799" s="9">
        <v>1</v>
      </c>
      <c r="AC799" s="11"/>
      <c r="AD799" s="11" t="s">
        <v>2434</v>
      </c>
      <c r="AE799" s="11" t="s">
        <v>2462</v>
      </c>
      <c r="AF799" s="11" t="s">
        <v>2532</v>
      </c>
      <c r="AG799" s="11" t="s">
        <v>2581</v>
      </c>
      <c r="AH799" s="11" t="s">
        <v>2607</v>
      </c>
      <c r="AI799" s="11"/>
      <c r="AJ799" s="9">
        <v>2</v>
      </c>
      <c r="AK799" s="11" t="s">
        <v>2790</v>
      </c>
      <c r="AL799" s="11" t="s">
        <v>3107</v>
      </c>
      <c r="AM799" s="11"/>
      <c r="AN799" s="11" t="s">
        <v>2790</v>
      </c>
      <c r="AO799" s="11" t="s">
        <v>1772</v>
      </c>
      <c r="AP799" s="11"/>
      <c r="AQ799" s="12">
        <v>46216</v>
      </c>
      <c r="AR799" s="11" t="s">
        <v>3416</v>
      </c>
      <c r="AS799" s="11" t="s">
        <v>3617</v>
      </c>
      <c r="AT799" s="11" t="s">
        <v>3933</v>
      </c>
      <c r="AU799" s="11" t="s">
        <v>3933</v>
      </c>
      <c r="AV799" s="11" t="s">
        <v>3936</v>
      </c>
      <c r="AW799" s="11" t="s">
        <v>2532</v>
      </c>
      <c r="AX799" s="11" t="s">
        <v>2581</v>
      </c>
      <c r="AY799" s="11" t="s">
        <v>3948</v>
      </c>
      <c r="AZ799" s="11"/>
      <c r="BA799" s="11"/>
      <c r="BB799" s="11"/>
      <c r="BC799" s="9">
        <v>1251</v>
      </c>
      <c r="BD799" s="11" t="s">
        <v>3936</v>
      </c>
      <c r="BE799" s="9">
        <v>2636</v>
      </c>
      <c r="BF799" s="9">
        <v>1</v>
      </c>
      <c r="BG799" s="11" t="s">
        <v>3406</v>
      </c>
    </row>
    <row r="800" spans="1:59">
      <c r="A800" s="9">
        <v>135690</v>
      </c>
      <c r="B800" s="11" t="s">
        <v>4070</v>
      </c>
      <c r="C800" s="11" t="s">
        <v>4317</v>
      </c>
      <c r="D800" s="11" t="s">
        <v>692</v>
      </c>
      <c r="E800" s="15">
        <v>1</v>
      </c>
      <c r="F800" s="11" t="s">
        <v>4235</v>
      </c>
      <c r="G800" s="9">
        <v>3100</v>
      </c>
      <c r="H800" s="15">
        <f t="shared" si="25"/>
        <v>3100</v>
      </c>
      <c r="I800" s="15">
        <f t="shared" si="26"/>
        <v>3100</v>
      </c>
      <c r="J800" s="15">
        <v>3100</v>
      </c>
      <c r="K800" s="15"/>
      <c r="L800" s="9"/>
      <c r="M800" s="9">
        <v>0</v>
      </c>
      <c r="N800" s="11" t="s">
        <v>3397</v>
      </c>
      <c r="O800" s="12">
        <v>46216</v>
      </c>
      <c r="P800" s="11" t="s">
        <v>3405</v>
      </c>
      <c r="Q800" s="11" t="s">
        <v>3952</v>
      </c>
      <c r="R800" s="11" t="s">
        <v>3952</v>
      </c>
      <c r="S800" s="11" t="s">
        <v>4216</v>
      </c>
      <c r="T800" s="9">
        <v>138871</v>
      </c>
      <c r="U800" s="9"/>
      <c r="V800" s="9"/>
      <c r="W800" s="11" t="s">
        <v>2467</v>
      </c>
      <c r="X800" s="11" t="s">
        <v>3110</v>
      </c>
      <c r="Y800" s="11" t="s">
        <v>3960</v>
      </c>
      <c r="Z800" s="11" t="s">
        <v>1771</v>
      </c>
      <c r="AA800" s="9">
        <v>0</v>
      </c>
      <c r="AB800" s="9">
        <v>2</v>
      </c>
      <c r="AC800" s="11"/>
      <c r="AD800" s="11" t="s">
        <v>2405</v>
      </c>
      <c r="AE800" s="11" t="s">
        <v>2462</v>
      </c>
      <c r="AF800" s="11" t="s">
        <v>2521</v>
      </c>
      <c r="AG800" s="11" t="s">
        <v>2467</v>
      </c>
      <c r="AH800" s="11" t="s">
        <v>2607</v>
      </c>
      <c r="AI800" s="11"/>
      <c r="AJ800" s="9">
        <v>1</v>
      </c>
      <c r="AK800" s="11" t="s">
        <v>1771</v>
      </c>
      <c r="AL800" s="11" t="s">
        <v>3107</v>
      </c>
      <c r="AM800" s="11"/>
      <c r="AN800" s="11" t="s">
        <v>3179</v>
      </c>
      <c r="AO800" s="11" t="s">
        <v>3179</v>
      </c>
      <c r="AP800" s="11" t="s">
        <v>3400</v>
      </c>
      <c r="AQ800" s="12">
        <v>46216</v>
      </c>
      <c r="AR800" s="11" t="s">
        <v>3416</v>
      </c>
      <c r="AS800" s="11" t="s">
        <v>3616</v>
      </c>
      <c r="AT800" s="11" t="s">
        <v>3933</v>
      </c>
      <c r="AU800" s="11" t="s">
        <v>3933</v>
      </c>
      <c r="AV800" s="11" t="s">
        <v>3940</v>
      </c>
      <c r="AW800" s="11" t="s">
        <v>2521</v>
      </c>
      <c r="AX800" s="11" t="s">
        <v>2467</v>
      </c>
      <c r="AY800" s="11" t="s">
        <v>3950</v>
      </c>
      <c r="AZ800" s="11"/>
      <c r="BA800" s="11"/>
      <c r="BB800" s="11"/>
      <c r="BC800" s="9">
        <v>24755</v>
      </c>
      <c r="BD800" s="11" t="s">
        <v>3940</v>
      </c>
      <c r="BE800" s="9">
        <v>2221</v>
      </c>
      <c r="BF800" s="9">
        <v>2</v>
      </c>
      <c r="BG800" s="11" t="s">
        <v>3408</v>
      </c>
    </row>
    <row r="801" spans="1:59">
      <c r="A801" s="9">
        <v>135690</v>
      </c>
      <c r="B801" s="11" t="s">
        <v>4070</v>
      </c>
      <c r="C801" s="11" t="s">
        <v>4317</v>
      </c>
      <c r="D801" s="11" t="s">
        <v>691</v>
      </c>
      <c r="E801" s="15">
        <v>1</v>
      </c>
      <c r="F801" s="11" t="s">
        <v>4235</v>
      </c>
      <c r="G801" s="9">
        <v>12000</v>
      </c>
      <c r="H801" s="15">
        <f t="shared" si="25"/>
        <v>12000</v>
      </c>
      <c r="I801" s="15">
        <f t="shared" si="26"/>
        <v>12000</v>
      </c>
      <c r="J801" s="15">
        <v>12000</v>
      </c>
      <c r="K801" s="15"/>
      <c r="L801" s="9"/>
      <c r="M801" s="9">
        <v>0</v>
      </c>
      <c r="N801" s="11" t="s">
        <v>3397</v>
      </c>
      <c r="O801" s="12">
        <v>46216</v>
      </c>
      <c r="P801" s="11" t="s">
        <v>3405</v>
      </c>
      <c r="Q801" s="11" t="s">
        <v>3952</v>
      </c>
      <c r="R801" s="11" t="s">
        <v>3952</v>
      </c>
      <c r="S801" s="11" t="s">
        <v>4216</v>
      </c>
      <c r="T801" s="9">
        <v>138871</v>
      </c>
      <c r="U801" s="9"/>
      <c r="V801" s="9"/>
      <c r="W801" s="11" t="s">
        <v>2467</v>
      </c>
      <c r="X801" s="11" t="s">
        <v>3110</v>
      </c>
      <c r="Y801" s="11" t="s">
        <v>3960</v>
      </c>
      <c r="Z801" s="11" t="s">
        <v>1563</v>
      </c>
      <c r="AA801" s="9">
        <v>0</v>
      </c>
      <c r="AB801" s="9">
        <v>1</v>
      </c>
      <c r="AC801" s="11"/>
      <c r="AD801" s="11" t="s">
        <v>2405</v>
      </c>
      <c r="AE801" s="11" t="s">
        <v>2462</v>
      </c>
      <c r="AF801" s="11" t="s">
        <v>2521</v>
      </c>
      <c r="AG801" s="11" t="s">
        <v>2467</v>
      </c>
      <c r="AH801" s="11" t="s">
        <v>2607</v>
      </c>
      <c r="AI801" s="11"/>
      <c r="AJ801" s="9">
        <v>1</v>
      </c>
      <c r="AK801" s="11" t="s">
        <v>1563</v>
      </c>
      <c r="AL801" s="11" t="s">
        <v>3107</v>
      </c>
      <c r="AM801" s="11"/>
      <c r="AN801" s="11" t="s">
        <v>3179</v>
      </c>
      <c r="AO801" s="11" t="s">
        <v>3179</v>
      </c>
      <c r="AP801" s="11" t="s">
        <v>3400</v>
      </c>
      <c r="AQ801" s="12">
        <v>46216</v>
      </c>
      <c r="AR801" s="11" t="s">
        <v>3416</v>
      </c>
      <c r="AS801" s="11" t="s">
        <v>3616</v>
      </c>
      <c r="AT801" s="11" t="s">
        <v>3933</v>
      </c>
      <c r="AU801" s="11" t="s">
        <v>3933</v>
      </c>
      <c r="AV801" s="11" t="s">
        <v>3940</v>
      </c>
      <c r="AW801" s="11" t="s">
        <v>2521</v>
      </c>
      <c r="AX801" s="11" t="s">
        <v>2467</v>
      </c>
      <c r="AY801" s="11" t="s">
        <v>3950</v>
      </c>
      <c r="AZ801" s="11"/>
      <c r="BA801" s="11"/>
      <c r="BB801" s="11"/>
      <c r="BC801" s="9">
        <v>24755</v>
      </c>
      <c r="BD801" s="11" t="s">
        <v>3940</v>
      </c>
      <c r="BE801" s="9">
        <v>2221</v>
      </c>
      <c r="BF801" s="9">
        <v>1</v>
      </c>
      <c r="BG801" s="11" t="s">
        <v>3408</v>
      </c>
    </row>
    <row r="802" spans="1:59">
      <c r="A802" s="9">
        <v>135689</v>
      </c>
      <c r="B802" s="11" t="s">
        <v>4069</v>
      </c>
      <c r="C802" s="11" t="s">
        <v>4244</v>
      </c>
      <c r="D802" s="11" t="s">
        <v>690</v>
      </c>
      <c r="E802" s="15">
        <v>4</v>
      </c>
      <c r="F802" s="11" t="s">
        <v>4235</v>
      </c>
      <c r="G802" s="9">
        <v>13760000</v>
      </c>
      <c r="H802" s="15">
        <f t="shared" si="25"/>
        <v>2991.304347826087</v>
      </c>
      <c r="I802" s="15">
        <f t="shared" si="26"/>
        <v>11965.217391304348</v>
      </c>
      <c r="J802" s="15">
        <v>11965.217391304348</v>
      </c>
      <c r="K802" s="15"/>
      <c r="L802" s="9"/>
      <c r="M802" s="9">
        <v>0</v>
      </c>
      <c r="N802" s="11" t="s">
        <v>3396</v>
      </c>
      <c r="O802" s="12">
        <v>46216</v>
      </c>
      <c r="P802" s="11" t="s">
        <v>3405</v>
      </c>
      <c r="Q802" s="11" t="s">
        <v>3952</v>
      </c>
      <c r="R802" s="11" t="s">
        <v>3952</v>
      </c>
      <c r="S802" s="11" t="s">
        <v>4212</v>
      </c>
      <c r="T802" s="9">
        <v>138842</v>
      </c>
      <c r="U802" s="9"/>
      <c r="V802" s="9"/>
      <c r="W802" s="11" t="s">
        <v>2464</v>
      </c>
      <c r="X802" s="11" t="s">
        <v>3108</v>
      </c>
      <c r="Y802" s="11" t="s">
        <v>3958</v>
      </c>
      <c r="Z802" s="11" t="s">
        <v>1770</v>
      </c>
      <c r="AA802" s="9">
        <v>0</v>
      </c>
      <c r="AB802" s="9">
        <v>1</v>
      </c>
      <c r="AC802" s="11"/>
      <c r="AD802" s="11" t="s">
        <v>2405</v>
      </c>
      <c r="AE802" s="11" t="s">
        <v>2462</v>
      </c>
      <c r="AF802" s="11" t="s">
        <v>2512</v>
      </c>
      <c r="AG802" s="11" t="s">
        <v>2587</v>
      </c>
      <c r="AH802" s="11" t="s">
        <v>2607</v>
      </c>
      <c r="AI802" s="11"/>
      <c r="AJ802" s="9">
        <v>4</v>
      </c>
      <c r="AK802" s="11" t="s">
        <v>1770</v>
      </c>
      <c r="AL802" s="11" t="s">
        <v>3107</v>
      </c>
      <c r="AM802" s="11"/>
      <c r="AN802" s="11" t="s">
        <v>1770</v>
      </c>
      <c r="AO802" s="11" t="s">
        <v>1770</v>
      </c>
      <c r="AP802" s="11"/>
      <c r="AQ802" s="12">
        <v>46216</v>
      </c>
      <c r="AR802" s="11" t="s">
        <v>3416</v>
      </c>
      <c r="AS802" s="11" t="s">
        <v>3615</v>
      </c>
      <c r="AT802" s="11" t="s">
        <v>3933</v>
      </c>
      <c r="AU802" s="11" t="s">
        <v>3933</v>
      </c>
      <c r="AV802" s="11" t="s">
        <v>3939</v>
      </c>
      <c r="AW802" s="11" t="s">
        <v>2512</v>
      </c>
      <c r="AX802" s="11" t="s">
        <v>2587</v>
      </c>
      <c r="AY802" s="11" t="s">
        <v>3948</v>
      </c>
      <c r="AZ802" s="11"/>
      <c r="BA802" s="11"/>
      <c r="BB802" s="11"/>
      <c r="BC802" s="9">
        <v>14862</v>
      </c>
      <c r="BD802" s="11" t="s">
        <v>3939</v>
      </c>
      <c r="BE802" s="9">
        <v>6184</v>
      </c>
      <c r="BF802" s="9">
        <v>1</v>
      </c>
      <c r="BG802" s="11" t="s">
        <v>3402</v>
      </c>
    </row>
    <row r="803" spans="1:59">
      <c r="A803" s="9">
        <v>135688</v>
      </c>
      <c r="B803" s="11" t="s">
        <v>4068</v>
      </c>
      <c r="C803" s="11" t="s">
        <v>4296</v>
      </c>
      <c r="D803" s="11" t="s">
        <v>689</v>
      </c>
      <c r="E803" s="15">
        <v>1</v>
      </c>
      <c r="F803" s="11" t="s">
        <v>4235</v>
      </c>
      <c r="G803" s="9">
        <v>140000</v>
      </c>
      <c r="H803" s="15">
        <f t="shared" si="25"/>
        <v>30.434782608695652</v>
      </c>
      <c r="I803" s="15">
        <f t="shared" si="26"/>
        <v>30.434782608695652</v>
      </c>
      <c r="J803" s="15">
        <v>30.434782608695652</v>
      </c>
      <c r="K803" s="15"/>
      <c r="L803" s="9"/>
      <c r="M803" s="9">
        <v>0</v>
      </c>
      <c r="N803" s="11" t="s">
        <v>3396</v>
      </c>
      <c r="O803" s="12">
        <v>46216</v>
      </c>
      <c r="P803" s="11" t="s">
        <v>3405</v>
      </c>
      <c r="Q803" s="11" t="s">
        <v>3952</v>
      </c>
      <c r="R803" s="11" t="s">
        <v>3952</v>
      </c>
      <c r="S803" s="11" t="s">
        <v>4212</v>
      </c>
      <c r="T803" s="9">
        <v>138844</v>
      </c>
      <c r="U803" s="9"/>
      <c r="V803" s="9"/>
      <c r="W803" s="11" t="s">
        <v>2464</v>
      </c>
      <c r="X803" s="11" t="s">
        <v>3108</v>
      </c>
      <c r="Y803" s="11" t="s">
        <v>3958</v>
      </c>
      <c r="Z803" s="11" t="s">
        <v>1769</v>
      </c>
      <c r="AA803" s="9">
        <v>0</v>
      </c>
      <c r="AB803" s="9">
        <v>1</v>
      </c>
      <c r="AC803" s="11"/>
      <c r="AD803" s="11" t="s">
        <v>2412</v>
      </c>
      <c r="AE803" s="11" t="s">
        <v>2462</v>
      </c>
      <c r="AF803" s="11" t="s">
        <v>2515</v>
      </c>
      <c r="AG803" s="11" t="s">
        <v>2599</v>
      </c>
      <c r="AH803" s="11" t="s">
        <v>2607</v>
      </c>
      <c r="AI803" s="11"/>
      <c r="AJ803" s="9">
        <v>1</v>
      </c>
      <c r="AK803" s="11" t="s">
        <v>1769</v>
      </c>
      <c r="AL803" s="11" t="s">
        <v>3107</v>
      </c>
      <c r="AM803" s="11"/>
      <c r="AN803" s="11" t="s">
        <v>1769</v>
      </c>
      <c r="AO803" s="11" t="s">
        <v>1769</v>
      </c>
      <c r="AP803" s="11"/>
      <c r="AQ803" s="12">
        <v>46216</v>
      </c>
      <c r="AR803" s="11" t="s">
        <v>3416</v>
      </c>
      <c r="AS803" s="11" t="s">
        <v>3614</v>
      </c>
      <c r="AT803" s="11" t="s">
        <v>3933</v>
      </c>
      <c r="AU803" s="11" t="s">
        <v>3933</v>
      </c>
      <c r="AV803" s="11" t="s">
        <v>3943</v>
      </c>
      <c r="AW803" s="11" t="s">
        <v>2515</v>
      </c>
      <c r="AX803" s="11" t="s">
        <v>2599</v>
      </c>
      <c r="AY803" s="11" t="s">
        <v>3948</v>
      </c>
      <c r="AZ803" s="11"/>
      <c r="BA803" s="11"/>
      <c r="BB803" s="11"/>
      <c r="BC803" s="9">
        <v>1185</v>
      </c>
      <c r="BD803" s="11" t="s">
        <v>3943</v>
      </c>
      <c r="BE803" s="9">
        <v>7157</v>
      </c>
      <c r="BF803" s="9">
        <v>1</v>
      </c>
      <c r="BG803" s="11" t="s">
        <v>3402</v>
      </c>
    </row>
    <row r="804" spans="1:59">
      <c r="A804" s="9">
        <v>135687</v>
      </c>
      <c r="B804" s="11" t="s">
        <v>4067</v>
      </c>
      <c r="C804" s="11" t="s">
        <v>4319</v>
      </c>
      <c r="D804" s="11" t="s">
        <v>688</v>
      </c>
      <c r="E804" s="15">
        <v>2</v>
      </c>
      <c r="F804" s="11" t="s">
        <v>4235</v>
      </c>
      <c r="G804" s="9">
        <v>800000</v>
      </c>
      <c r="H804" s="15">
        <f t="shared" si="25"/>
        <v>173.91304347826087</v>
      </c>
      <c r="I804" s="15">
        <f t="shared" si="26"/>
        <v>347.82608695652175</v>
      </c>
      <c r="J804" s="15">
        <v>347.82608695652175</v>
      </c>
      <c r="K804" s="15"/>
      <c r="L804" s="9"/>
      <c r="M804" s="9">
        <v>0</v>
      </c>
      <c r="N804" s="11" t="s">
        <v>3396</v>
      </c>
      <c r="O804" s="12">
        <v>46216</v>
      </c>
      <c r="P804" s="11" t="s">
        <v>3405</v>
      </c>
      <c r="Q804" s="11" t="s">
        <v>3952</v>
      </c>
      <c r="R804" s="11" t="s">
        <v>3952</v>
      </c>
      <c r="S804" s="11" t="s">
        <v>4212</v>
      </c>
      <c r="T804" s="9">
        <v>138718</v>
      </c>
      <c r="U804" s="9"/>
      <c r="V804" s="9"/>
      <c r="W804" s="11" t="s">
        <v>2464</v>
      </c>
      <c r="X804" s="11" t="s">
        <v>3108</v>
      </c>
      <c r="Y804" s="11" t="s">
        <v>3958</v>
      </c>
      <c r="Z804" s="11" t="s">
        <v>1470</v>
      </c>
      <c r="AA804" s="9">
        <v>0</v>
      </c>
      <c r="AB804" s="9">
        <v>1</v>
      </c>
      <c r="AC804" s="11"/>
      <c r="AD804" s="11" t="s">
        <v>2408</v>
      </c>
      <c r="AE804" s="11" t="s">
        <v>2462</v>
      </c>
      <c r="AF804" s="11" t="s">
        <v>2502</v>
      </c>
      <c r="AG804" s="11" t="s">
        <v>2584</v>
      </c>
      <c r="AH804" s="11" t="s">
        <v>2607</v>
      </c>
      <c r="AI804" s="11"/>
      <c r="AJ804" s="9">
        <v>2</v>
      </c>
      <c r="AK804" s="11" t="s">
        <v>1470</v>
      </c>
      <c r="AL804" s="11" t="s">
        <v>3107</v>
      </c>
      <c r="AM804" s="11"/>
      <c r="AN804" s="11" t="s">
        <v>1470</v>
      </c>
      <c r="AO804" s="11" t="s">
        <v>1470</v>
      </c>
      <c r="AP804" s="11" t="s">
        <v>3400</v>
      </c>
      <c r="AQ804" s="12">
        <v>46216</v>
      </c>
      <c r="AR804" s="11" t="s">
        <v>3416</v>
      </c>
      <c r="AS804" s="11" t="s">
        <v>3613</v>
      </c>
      <c r="AT804" s="11" t="s">
        <v>3933</v>
      </c>
      <c r="AU804" s="11" t="s">
        <v>3933</v>
      </c>
      <c r="AV804" s="11" t="s">
        <v>3939</v>
      </c>
      <c r="AW804" s="11" t="s">
        <v>2502</v>
      </c>
      <c r="AX804" s="11" t="s">
        <v>2584</v>
      </c>
      <c r="AY804" s="11" t="s">
        <v>3948</v>
      </c>
      <c r="AZ804" s="11"/>
      <c r="BA804" s="11"/>
      <c r="BB804" s="11"/>
      <c r="BC804" s="9">
        <v>1288</v>
      </c>
      <c r="BD804" s="11" t="s">
        <v>3939</v>
      </c>
      <c r="BE804" s="9">
        <v>7117</v>
      </c>
      <c r="BF804" s="9">
        <v>1</v>
      </c>
      <c r="BG804" s="11" t="s">
        <v>4619</v>
      </c>
    </row>
    <row r="805" spans="1:59">
      <c r="A805" s="9">
        <v>135686</v>
      </c>
      <c r="B805" s="11" t="s">
        <v>4066</v>
      </c>
      <c r="C805" s="11" t="s">
        <v>3500</v>
      </c>
      <c r="D805" s="11" t="s">
        <v>687</v>
      </c>
      <c r="E805" s="15">
        <v>1</v>
      </c>
      <c r="F805" s="11" t="s">
        <v>4235</v>
      </c>
      <c r="G805" s="9">
        <v>10000000</v>
      </c>
      <c r="H805" s="15">
        <f t="shared" si="25"/>
        <v>2173.913043478261</v>
      </c>
      <c r="I805" s="15">
        <f t="shared" si="26"/>
        <v>2173.913043478261</v>
      </c>
      <c r="J805" s="15">
        <v>2173.913043478261</v>
      </c>
      <c r="K805" s="15"/>
      <c r="L805" s="9"/>
      <c r="M805" s="9">
        <v>0</v>
      </c>
      <c r="N805" s="11" t="s">
        <v>3396</v>
      </c>
      <c r="O805" s="12">
        <v>46216</v>
      </c>
      <c r="P805" s="11" t="s">
        <v>3405</v>
      </c>
      <c r="Q805" s="11" t="s">
        <v>3952</v>
      </c>
      <c r="R805" s="11" t="s">
        <v>3952</v>
      </c>
      <c r="S805" s="11" t="s">
        <v>4212</v>
      </c>
      <c r="T805" s="9">
        <v>138837</v>
      </c>
      <c r="U805" s="9"/>
      <c r="V805" s="9"/>
      <c r="W805" s="11" t="s">
        <v>2464</v>
      </c>
      <c r="X805" s="11" t="s">
        <v>3108</v>
      </c>
      <c r="Y805" s="11" t="s">
        <v>3958</v>
      </c>
      <c r="Z805" s="11" t="s">
        <v>1768</v>
      </c>
      <c r="AA805" s="9">
        <v>0</v>
      </c>
      <c r="AB805" s="9">
        <v>1</v>
      </c>
      <c r="AC805" s="11"/>
      <c r="AD805" s="11" t="s">
        <v>2404</v>
      </c>
      <c r="AE805" s="11" t="s">
        <v>2462</v>
      </c>
      <c r="AF805" s="11" t="s">
        <v>2497</v>
      </c>
      <c r="AG805" s="11" t="s">
        <v>2589</v>
      </c>
      <c r="AH805" s="11" t="s">
        <v>2607</v>
      </c>
      <c r="AI805" s="11"/>
      <c r="AJ805" s="9">
        <v>1</v>
      </c>
      <c r="AK805" s="11" t="s">
        <v>1768</v>
      </c>
      <c r="AL805" s="11" t="s">
        <v>3107</v>
      </c>
      <c r="AM805" s="11"/>
      <c r="AN805" s="11" t="s">
        <v>1768</v>
      </c>
      <c r="AO805" s="11" t="s">
        <v>1768</v>
      </c>
      <c r="AP805" s="11" t="s">
        <v>3400</v>
      </c>
      <c r="AQ805" s="12">
        <v>46216</v>
      </c>
      <c r="AR805" s="11" t="s">
        <v>3416</v>
      </c>
      <c r="AS805" s="11" t="s">
        <v>3612</v>
      </c>
      <c r="AT805" s="11" t="s">
        <v>3933</v>
      </c>
      <c r="AU805" s="11" t="s">
        <v>3933</v>
      </c>
      <c r="AV805" s="11" t="s">
        <v>3939</v>
      </c>
      <c r="AW805" s="11" t="s">
        <v>2497</v>
      </c>
      <c r="AX805" s="11" t="s">
        <v>2589</v>
      </c>
      <c r="AY805" s="11" t="s">
        <v>3948</v>
      </c>
      <c r="AZ805" s="11"/>
      <c r="BA805" s="11"/>
      <c r="BB805" s="11"/>
      <c r="BC805" s="9">
        <v>1267</v>
      </c>
      <c r="BD805" s="11" t="s">
        <v>3939</v>
      </c>
      <c r="BE805" s="9">
        <v>7153</v>
      </c>
      <c r="BF805" s="9">
        <v>1</v>
      </c>
      <c r="BG805" s="11" t="s">
        <v>3402</v>
      </c>
    </row>
    <row r="806" spans="1:59">
      <c r="A806" s="9">
        <v>135685</v>
      </c>
      <c r="B806" s="11" t="s">
        <v>3963</v>
      </c>
      <c r="C806" s="11" t="s">
        <v>4242</v>
      </c>
      <c r="D806" s="11" t="s">
        <v>686</v>
      </c>
      <c r="E806" s="15">
        <v>1</v>
      </c>
      <c r="F806" s="11" t="s">
        <v>4235</v>
      </c>
      <c r="G806" s="9">
        <v>10060235.9</v>
      </c>
      <c r="H806" s="15">
        <f t="shared" si="25"/>
        <v>2187.0078043478261</v>
      </c>
      <c r="I806" s="15">
        <f t="shared" si="26"/>
        <v>2187.0078043478261</v>
      </c>
      <c r="J806" s="15">
        <v>2187.0078043478261</v>
      </c>
      <c r="K806" s="15"/>
      <c r="L806" s="9"/>
      <c r="M806" s="9">
        <v>0</v>
      </c>
      <c r="N806" s="11" t="s">
        <v>3396</v>
      </c>
      <c r="O806" s="12">
        <v>46216</v>
      </c>
      <c r="P806" s="11" t="s">
        <v>3405</v>
      </c>
      <c r="Q806" s="11" t="s">
        <v>3954</v>
      </c>
      <c r="R806" s="11" t="s">
        <v>3954</v>
      </c>
      <c r="S806" s="11" t="s">
        <v>4213</v>
      </c>
      <c r="T806" s="9">
        <v>138833</v>
      </c>
      <c r="U806" s="9"/>
      <c r="V806" s="9"/>
      <c r="W806" s="11" t="s">
        <v>2465</v>
      </c>
      <c r="X806" s="11" t="s">
        <v>3109</v>
      </c>
      <c r="Y806" s="11" t="s">
        <v>3959</v>
      </c>
      <c r="Z806" s="11" t="s">
        <v>1767</v>
      </c>
      <c r="AA806" s="9">
        <v>20</v>
      </c>
      <c r="AB806" s="9">
        <v>1</v>
      </c>
      <c r="AC806" s="11"/>
      <c r="AD806" s="11" t="s">
        <v>2405</v>
      </c>
      <c r="AE806" s="11" t="s">
        <v>2462</v>
      </c>
      <c r="AF806" s="11" t="s">
        <v>2471</v>
      </c>
      <c r="AG806" s="11" t="s">
        <v>2582</v>
      </c>
      <c r="AH806" s="11" t="s">
        <v>2607</v>
      </c>
      <c r="AI806" s="11"/>
      <c r="AJ806" s="9">
        <v>0</v>
      </c>
      <c r="AK806" s="11" t="s">
        <v>2609</v>
      </c>
      <c r="AL806" s="11" t="s">
        <v>3107</v>
      </c>
      <c r="AM806" s="11"/>
      <c r="AN806" s="11" t="s">
        <v>3178</v>
      </c>
      <c r="AO806" s="11" t="s">
        <v>1767</v>
      </c>
      <c r="AP806" s="11"/>
      <c r="AQ806" s="12">
        <v>46216</v>
      </c>
      <c r="AR806" s="11" t="s">
        <v>3416</v>
      </c>
      <c r="AS806" s="11" t="s">
        <v>3611</v>
      </c>
      <c r="AT806" s="11" t="s">
        <v>3933</v>
      </c>
      <c r="AU806" s="11" t="s">
        <v>3933</v>
      </c>
      <c r="AV806" s="11" t="s">
        <v>3937</v>
      </c>
      <c r="AW806" s="11" t="s">
        <v>2471</v>
      </c>
      <c r="AX806" s="11" t="s">
        <v>2582</v>
      </c>
      <c r="AY806" s="11" t="s">
        <v>3948</v>
      </c>
      <c r="AZ806" s="11"/>
      <c r="BA806" s="11"/>
      <c r="BB806" s="11"/>
      <c r="BC806" s="9">
        <v>10668</v>
      </c>
      <c r="BD806" s="11" t="s">
        <v>3937</v>
      </c>
      <c r="BE806" s="9">
        <v>36</v>
      </c>
      <c r="BF806" s="9">
        <v>1</v>
      </c>
      <c r="BG806" s="11" t="s">
        <v>3416</v>
      </c>
    </row>
    <row r="807" spans="1:59">
      <c r="A807" s="9">
        <v>135684</v>
      </c>
      <c r="B807" s="11" t="s">
        <v>4065</v>
      </c>
      <c r="C807" s="11" t="s">
        <v>3500</v>
      </c>
      <c r="D807" s="11" t="s">
        <v>685</v>
      </c>
      <c r="E807" s="15">
        <v>2</v>
      </c>
      <c r="F807" s="11" t="s">
        <v>4235</v>
      </c>
      <c r="G807" s="9">
        <v>4000000</v>
      </c>
      <c r="H807" s="15">
        <f t="shared" si="25"/>
        <v>869.56521739130437</v>
      </c>
      <c r="I807" s="15">
        <f t="shared" si="26"/>
        <v>1739.1304347826087</v>
      </c>
      <c r="J807" s="15">
        <v>1739.1304347826087</v>
      </c>
      <c r="K807" s="15"/>
      <c r="L807" s="9"/>
      <c r="M807" s="9">
        <v>0</v>
      </c>
      <c r="N807" s="11" t="s">
        <v>3396</v>
      </c>
      <c r="O807" s="12">
        <v>46216</v>
      </c>
      <c r="P807" s="11" t="s">
        <v>3405</v>
      </c>
      <c r="Q807" s="11" t="s">
        <v>3952</v>
      </c>
      <c r="R807" s="11" t="s">
        <v>3952</v>
      </c>
      <c r="S807" s="11" t="s">
        <v>4212</v>
      </c>
      <c r="T807" s="9">
        <v>138839</v>
      </c>
      <c r="U807" s="9"/>
      <c r="V807" s="9"/>
      <c r="W807" s="11" t="s">
        <v>2464</v>
      </c>
      <c r="X807" s="11" t="s">
        <v>3108</v>
      </c>
      <c r="Y807" s="11" t="s">
        <v>3958</v>
      </c>
      <c r="Z807" s="11" t="s">
        <v>1766</v>
      </c>
      <c r="AA807" s="9">
        <v>0</v>
      </c>
      <c r="AB807" s="9">
        <v>2</v>
      </c>
      <c r="AC807" s="11"/>
      <c r="AD807" s="11" t="s">
        <v>2404</v>
      </c>
      <c r="AE807" s="11" t="s">
        <v>2462</v>
      </c>
      <c r="AF807" s="11" t="s">
        <v>2498</v>
      </c>
      <c r="AG807" s="11" t="s">
        <v>2589</v>
      </c>
      <c r="AH807" s="11" t="s">
        <v>2607</v>
      </c>
      <c r="AI807" s="11"/>
      <c r="AJ807" s="9">
        <v>2</v>
      </c>
      <c r="AK807" s="11" t="s">
        <v>1766</v>
      </c>
      <c r="AL807" s="11" t="s">
        <v>3107</v>
      </c>
      <c r="AM807" s="11"/>
      <c r="AN807" s="11" t="s">
        <v>3177</v>
      </c>
      <c r="AO807" s="11" t="s">
        <v>3177</v>
      </c>
      <c r="AP807" s="11" t="s">
        <v>3400</v>
      </c>
      <c r="AQ807" s="12">
        <v>46216</v>
      </c>
      <c r="AR807" s="11" t="s">
        <v>3416</v>
      </c>
      <c r="AS807" s="11" t="s">
        <v>3610</v>
      </c>
      <c r="AT807" s="11" t="s">
        <v>3933</v>
      </c>
      <c r="AU807" s="11" t="s">
        <v>3933</v>
      </c>
      <c r="AV807" s="11" t="s">
        <v>3939</v>
      </c>
      <c r="AW807" s="11" t="s">
        <v>2498</v>
      </c>
      <c r="AX807" s="11" t="s">
        <v>2589</v>
      </c>
      <c r="AY807" s="11" t="s">
        <v>3948</v>
      </c>
      <c r="AZ807" s="11"/>
      <c r="BA807" s="11"/>
      <c r="BB807" s="11"/>
      <c r="BC807" s="9">
        <v>1267</v>
      </c>
      <c r="BD807" s="11" t="s">
        <v>3939</v>
      </c>
      <c r="BE807" s="9">
        <v>2369</v>
      </c>
      <c r="BF807" s="9">
        <v>2</v>
      </c>
      <c r="BG807" s="11" t="s">
        <v>3402</v>
      </c>
    </row>
    <row r="808" spans="1:59">
      <c r="A808" s="9">
        <v>135684</v>
      </c>
      <c r="B808" s="11" t="s">
        <v>4065</v>
      </c>
      <c r="C808" s="11" t="s">
        <v>3500</v>
      </c>
      <c r="D808" s="11" t="s">
        <v>684</v>
      </c>
      <c r="E808" s="15">
        <v>1</v>
      </c>
      <c r="F808" s="11" t="s">
        <v>4235</v>
      </c>
      <c r="G808" s="9">
        <v>15000000</v>
      </c>
      <c r="H808" s="15">
        <f t="shared" si="25"/>
        <v>3260.8695652173915</v>
      </c>
      <c r="I808" s="15">
        <f t="shared" si="26"/>
        <v>3260.8695652173915</v>
      </c>
      <c r="J808" s="15">
        <v>3260.8695652173915</v>
      </c>
      <c r="K808" s="15"/>
      <c r="L808" s="9"/>
      <c r="M808" s="9">
        <v>0</v>
      </c>
      <c r="N808" s="11" t="s">
        <v>3396</v>
      </c>
      <c r="O808" s="12">
        <v>46216</v>
      </c>
      <c r="P808" s="11" t="s">
        <v>3405</v>
      </c>
      <c r="Q808" s="11" t="s">
        <v>3952</v>
      </c>
      <c r="R808" s="11" t="s">
        <v>3952</v>
      </c>
      <c r="S808" s="11" t="s">
        <v>4212</v>
      </c>
      <c r="T808" s="9">
        <v>138839</v>
      </c>
      <c r="U808" s="9"/>
      <c r="V808" s="9"/>
      <c r="W808" s="11" t="s">
        <v>2464</v>
      </c>
      <c r="X808" s="11" t="s">
        <v>3108</v>
      </c>
      <c r="Y808" s="11" t="s">
        <v>3958</v>
      </c>
      <c r="Z808" s="11" t="s">
        <v>1765</v>
      </c>
      <c r="AA808" s="9">
        <v>0</v>
      </c>
      <c r="AB808" s="9">
        <v>1</v>
      </c>
      <c r="AC808" s="11"/>
      <c r="AD808" s="11" t="s">
        <v>2404</v>
      </c>
      <c r="AE808" s="11" t="s">
        <v>2462</v>
      </c>
      <c r="AF808" s="11" t="s">
        <v>2498</v>
      </c>
      <c r="AG808" s="11" t="s">
        <v>2589</v>
      </c>
      <c r="AH808" s="11" t="s">
        <v>2607</v>
      </c>
      <c r="AI808" s="11"/>
      <c r="AJ808" s="9">
        <v>1</v>
      </c>
      <c r="AK808" s="11" t="s">
        <v>1765</v>
      </c>
      <c r="AL808" s="11" t="s">
        <v>3107</v>
      </c>
      <c r="AM808" s="11"/>
      <c r="AN808" s="11" t="s">
        <v>3177</v>
      </c>
      <c r="AO808" s="11" t="s">
        <v>3177</v>
      </c>
      <c r="AP808" s="11" t="s">
        <v>3400</v>
      </c>
      <c r="AQ808" s="12">
        <v>46216</v>
      </c>
      <c r="AR808" s="11" t="s">
        <v>3416</v>
      </c>
      <c r="AS808" s="11" t="s">
        <v>3610</v>
      </c>
      <c r="AT808" s="11" t="s">
        <v>3933</v>
      </c>
      <c r="AU808" s="11" t="s">
        <v>3933</v>
      </c>
      <c r="AV808" s="11" t="s">
        <v>3939</v>
      </c>
      <c r="AW808" s="11" t="s">
        <v>2498</v>
      </c>
      <c r="AX808" s="11" t="s">
        <v>2589</v>
      </c>
      <c r="AY808" s="11" t="s">
        <v>3948</v>
      </c>
      <c r="AZ808" s="11"/>
      <c r="BA808" s="11"/>
      <c r="BB808" s="11"/>
      <c r="BC808" s="9">
        <v>1267</v>
      </c>
      <c r="BD808" s="11" t="s">
        <v>3939</v>
      </c>
      <c r="BE808" s="9">
        <v>2369</v>
      </c>
      <c r="BF808" s="9">
        <v>1</v>
      </c>
      <c r="BG808" s="11" t="s">
        <v>3402</v>
      </c>
    </row>
    <row r="809" spans="1:59">
      <c r="A809" s="9">
        <v>135683</v>
      </c>
      <c r="B809" s="11" t="s">
        <v>4064</v>
      </c>
      <c r="C809" s="11" t="s">
        <v>4318</v>
      </c>
      <c r="D809" s="11" t="s">
        <v>683</v>
      </c>
      <c r="E809" s="15">
        <v>350</v>
      </c>
      <c r="F809" s="11" t="s">
        <v>4235</v>
      </c>
      <c r="G809" s="9">
        <v>40000</v>
      </c>
      <c r="H809" s="15">
        <f t="shared" si="25"/>
        <v>8.695652173913043</v>
      </c>
      <c r="I809" s="15">
        <f t="shared" si="26"/>
        <v>3043.478260869565</v>
      </c>
      <c r="J809" s="15">
        <v>3043.478260869565</v>
      </c>
      <c r="K809" s="15"/>
      <c r="L809" s="9"/>
      <c r="M809" s="9">
        <v>0</v>
      </c>
      <c r="N809" s="11" t="s">
        <v>3396</v>
      </c>
      <c r="O809" s="12">
        <v>46216</v>
      </c>
      <c r="P809" s="11" t="s">
        <v>3405</v>
      </c>
      <c r="Q809" s="11" t="s">
        <v>3952</v>
      </c>
      <c r="R809" s="11" t="s">
        <v>3952</v>
      </c>
      <c r="S809" s="11" t="s">
        <v>4212</v>
      </c>
      <c r="T809" s="9">
        <v>138841</v>
      </c>
      <c r="U809" s="9"/>
      <c r="V809" s="9"/>
      <c r="W809" s="11" t="s">
        <v>2464</v>
      </c>
      <c r="X809" s="11" t="s">
        <v>3108</v>
      </c>
      <c r="Y809" s="11" t="s">
        <v>3958</v>
      </c>
      <c r="Z809" s="11" t="s">
        <v>1764</v>
      </c>
      <c r="AA809" s="9">
        <v>0</v>
      </c>
      <c r="AB809" s="9">
        <v>1</v>
      </c>
      <c r="AC809" s="11"/>
      <c r="AD809" s="11" t="s">
        <v>2433</v>
      </c>
      <c r="AE809" s="11" t="s">
        <v>2462</v>
      </c>
      <c r="AF809" s="11" t="s">
        <v>2497</v>
      </c>
      <c r="AG809" s="11" t="s">
        <v>2589</v>
      </c>
      <c r="AH809" s="11" t="s">
        <v>2607</v>
      </c>
      <c r="AI809" s="11"/>
      <c r="AJ809" s="9">
        <v>350</v>
      </c>
      <c r="AK809" s="11" t="s">
        <v>1764</v>
      </c>
      <c r="AL809" s="11" t="s">
        <v>3107</v>
      </c>
      <c r="AM809" s="11"/>
      <c r="AN809" s="11" t="s">
        <v>1764</v>
      </c>
      <c r="AO809" s="11" t="s">
        <v>1764</v>
      </c>
      <c r="AP809" s="11" t="s">
        <v>3400</v>
      </c>
      <c r="AQ809" s="12">
        <v>46216</v>
      </c>
      <c r="AR809" s="11" t="s">
        <v>3416</v>
      </c>
      <c r="AS809" s="11" t="s">
        <v>3609</v>
      </c>
      <c r="AT809" s="11" t="s">
        <v>3933</v>
      </c>
      <c r="AU809" s="11" t="s">
        <v>3934</v>
      </c>
      <c r="AV809" s="11" t="s">
        <v>3939</v>
      </c>
      <c r="AW809" s="11" t="s">
        <v>2497</v>
      </c>
      <c r="AX809" s="11" t="s">
        <v>2589</v>
      </c>
      <c r="AY809" s="11" t="s">
        <v>3948</v>
      </c>
      <c r="AZ809" s="11"/>
      <c r="BA809" s="11"/>
      <c r="BB809" s="11"/>
      <c r="BC809" s="9">
        <v>27687</v>
      </c>
      <c r="BD809" s="11" t="s">
        <v>3939</v>
      </c>
      <c r="BE809" s="9">
        <v>820</v>
      </c>
      <c r="BF809" s="9">
        <v>1</v>
      </c>
      <c r="BG809" s="11" t="s">
        <v>3402</v>
      </c>
    </row>
    <row r="810" spans="1:59">
      <c r="A810" s="9">
        <v>135682</v>
      </c>
      <c r="B810" s="11" t="s">
        <v>4063</v>
      </c>
      <c r="C810" s="11" t="s">
        <v>4317</v>
      </c>
      <c r="D810" s="11" t="s">
        <v>682</v>
      </c>
      <c r="E810" s="15">
        <v>120</v>
      </c>
      <c r="F810" s="11" t="s">
        <v>4235</v>
      </c>
      <c r="G810" s="9">
        <v>166.8</v>
      </c>
      <c r="H810" s="15">
        <f t="shared" si="25"/>
        <v>195.15600000000001</v>
      </c>
      <c r="I810" s="15">
        <f t="shared" si="26"/>
        <v>23418.720000000001</v>
      </c>
      <c r="J810" s="15">
        <v>23418.720000000001</v>
      </c>
      <c r="K810" s="15"/>
      <c r="L810" s="9">
        <f>M810</f>
        <v>30</v>
      </c>
      <c r="M810" s="9">
        <v>30</v>
      </c>
      <c r="N810" s="11" t="s">
        <v>3398</v>
      </c>
      <c r="O810" s="12">
        <v>46216</v>
      </c>
      <c r="P810" s="11" t="s">
        <v>3405</v>
      </c>
      <c r="Q810" s="11" t="s">
        <v>3952</v>
      </c>
      <c r="R810" s="11" t="s">
        <v>3952</v>
      </c>
      <c r="S810" s="11" t="s">
        <v>4216</v>
      </c>
      <c r="T810" s="9">
        <v>138874</v>
      </c>
      <c r="U810" s="9"/>
      <c r="V810" s="9"/>
      <c r="W810" s="11" t="s">
        <v>2467</v>
      </c>
      <c r="X810" s="11" t="s">
        <v>3110</v>
      </c>
      <c r="Y810" s="11" t="s">
        <v>3960</v>
      </c>
      <c r="Z810" s="11" t="s">
        <v>1763</v>
      </c>
      <c r="AA810" s="9">
        <v>-10</v>
      </c>
      <c r="AB810" s="9">
        <v>1</v>
      </c>
      <c r="AC810" s="11"/>
      <c r="AD810" s="11" t="s">
        <v>2405</v>
      </c>
      <c r="AE810" s="11" t="s">
        <v>2462</v>
      </c>
      <c r="AF810" s="11" t="s">
        <v>2521</v>
      </c>
      <c r="AG810" s="11" t="s">
        <v>2467</v>
      </c>
      <c r="AH810" s="11" t="s">
        <v>2607</v>
      </c>
      <c r="AI810" s="11"/>
      <c r="AJ810" s="9">
        <v>120</v>
      </c>
      <c r="AK810" s="11" t="s">
        <v>2789</v>
      </c>
      <c r="AL810" s="11" t="s">
        <v>3107</v>
      </c>
      <c r="AM810" s="11"/>
      <c r="AN810" s="11" t="s">
        <v>2789</v>
      </c>
      <c r="AO810" s="11" t="s">
        <v>1763</v>
      </c>
      <c r="AP810" s="11" t="s">
        <v>3400</v>
      </c>
      <c r="AQ810" s="12">
        <v>46216</v>
      </c>
      <c r="AR810" s="11" t="s">
        <v>3416</v>
      </c>
      <c r="AS810" s="11" t="s">
        <v>3608</v>
      </c>
      <c r="AT810" s="11" t="s">
        <v>3933</v>
      </c>
      <c r="AU810" s="11" t="s">
        <v>3933</v>
      </c>
      <c r="AV810" s="11" t="s">
        <v>3940</v>
      </c>
      <c r="AW810" s="11" t="s">
        <v>2521</v>
      </c>
      <c r="AX810" s="11" t="s">
        <v>2467</v>
      </c>
      <c r="AY810" s="11" t="s">
        <v>3950</v>
      </c>
      <c r="AZ810" s="11"/>
      <c r="BA810" s="11"/>
      <c r="BB810" s="11"/>
      <c r="BC810" s="9">
        <v>24755</v>
      </c>
      <c r="BD810" s="11" t="s">
        <v>3940</v>
      </c>
      <c r="BE810" s="9">
        <v>2305</v>
      </c>
      <c r="BF810" s="9">
        <v>1</v>
      </c>
      <c r="BG810" s="11" t="s">
        <v>3408</v>
      </c>
    </row>
    <row r="811" spans="1:59">
      <c r="A811" s="9">
        <v>135681</v>
      </c>
      <c r="B811" s="11" t="s">
        <v>4062</v>
      </c>
      <c r="C811" s="11" t="s">
        <v>4244</v>
      </c>
      <c r="D811" s="11" t="s">
        <v>681</v>
      </c>
      <c r="E811" s="15">
        <v>1</v>
      </c>
      <c r="F811" s="11" t="s">
        <v>4235</v>
      </c>
      <c r="G811" s="9">
        <v>1500000</v>
      </c>
      <c r="H811" s="15">
        <f t="shared" si="25"/>
        <v>326.08695652173913</v>
      </c>
      <c r="I811" s="15">
        <f t="shared" si="26"/>
        <v>326.08695652173913</v>
      </c>
      <c r="J811" s="15">
        <v>326.08695652173913</v>
      </c>
      <c r="K811" s="15"/>
      <c r="L811" s="9"/>
      <c r="M811" s="9">
        <v>0</v>
      </c>
      <c r="N811" s="11" t="s">
        <v>3396</v>
      </c>
      <c r="O811" s="12">
        <v>46216</v>
      </c>
      <c r="P811" s="11" t="s">
        <v>3405</v>
      </c>
      <c r="Q811" s="11" t="s">
        <v>3952</v>
      </c>
      <c r="R811" s="11" t="s">
        <v>3952</v>
      </c>
      <c r="S811" s="11" t="s">
        <v>4212</v>
      </c>
      <c r="T811" s="9">
        <v>138820</v>
      </c>
      <c r="U811" s="9"/>
      <c r="V811" s="9"/>
      <c r="W811" s="11" t="s">
        <v>2464</v>
      </c>
      <c r="X811" s="11" t="s">
        <v>3108</v>
      </c>
      <c r="Y811" s="11" t="s">
        <v>3958</v>
      </c>
      <c r="Z811" s="11" t="s">
        <v>1497</v>
      </c>
      <c r="AA811" s="9">
        <v>0</v>
      </c>
      <c r="AB811" s="9">
        <v>1</v>
      </c>
      <c r="AC811" s="11"/>
      <c r="AD811" s="11" t="s">
        <v>2405</v>
      </c>
      <c r="AE811" s="11" t="s">
        <v>2462</v>
      </c>
      <c r="AF811" s="11" t="s">
        <v>2539</v>
      </c>
      <c r="AG811" s="11" t="s">
        <v>2587</v>
      </c>
      <c r="AH811" s="11" t="s">
        <v>2607</v>
      </c>
      <c r="AI811" s="11"/>
      <c r="AJ811" s="9">
        <v>1</v>
      </c>
      <c r="AK811" s="11" t="s">
        <v>1497</v>
      </c>
      <c r="AL811" s="11" t="s">
        <v>3107</v>
      </c>
      <c r="AM811" s="11"/>
      <c r="AN811" s="11" t="s">
        <v>1497</v>
      </c>
      <c r="AO811" s="11" t="s">
        <v>1497</v>
      </c>
      <c r="AP811" s="11" t="s">
        <v>3400</v>
      </c>
      <c r="AQ811" s="12">
        <v>46216</v>
      </c>
      <c r="AR811" s="11" t="s">
        <v>3416</v>
      </c>
      <c r="AS811" s="11" t="s">
        <v>3607</v>
      </c>
      <c r="AT811" s="11" t="s">
        <v>3933</v>
      </c>
      <c r="AU811" s="11" t="s">
        <v>3933</v>
      </c>
      <c r="AV811" s="11" t="s">
        <v>3939</v>
      </c>
      <c r="AW811" s="11" t="s">
        <v>2539</v>
      </c>
      <c r="AX811" s="11" t="s">
        <v>2587</v>
      </c>
      <c r="AY811" s="11" t="s">
        <v>3948</v>
      </c>
      <c r="AZ811" s="11"/>
      <c r="BA811" s="11"/>
      <c r="BB811" s="11"/>
      <c r="BC811" s="9">
        <v>14862</v>
      </c>
      <c r="BD811" s="11" t="s">
        <v>3939</v>
      </c>
      <c r="BE811" s="9">
        <v>7152</v>
      </c>
      <c r="BF811" s="9">
        <v>1</v>
      </c>
      <c r="BG811" s="11" t="s">
        <v>3404</v>
      </c>
    </row>
    <row r="812" spans="1:59">
      <c r="A812" s="9">
        <v>135680</v>
      </c>
      <c r="B812" s="11" t="s">
        <v>4061</v>
      </c>
      <c r="C812" s="11" t="s">
        <v>4316</v>
      </c>
      <c r="D812" s="11" t="s">
        <v>680</v>
      </c>
      <c r="E812" s="15">
        <v>3</v>
      </c>
      <c r="F812" s="11" t="s">
        <v>4235</v>
      </c>
      <c r="G812" s="9">
        <v>151323.10999999999</v>
      </c>
      <c r="H812" s="15">
        <f t="shared" si="25"/>
        <v>32.896328260869559</v>
      </c>
      <c r="I812" s="15">
        <f t="shared" si="26"/>
        <v>98.688984782608685</v>
      </c>
      <c r="J812" s="15">
        <v>98.688984782608685</v>
      </c>
      <c r="K812" s="15"/>
      <c r="L812" s="9"/>
      <c r="M812" s="9">
        <v>0</v>
      </c>
      <c r="N812" s="11" t="s">
        <v>3396</v>
      </c>
      <c r="O812" s="12">
        <v>46216</v>
      </c>
      <c r="P812" s="11" t="s">
        <v>3405</v>
      </c>
      <c r="Q812" s="11" t="s">
        <v>3952</v>
      </c>
      <c r="R812" s="11" t="s">
        <v>3952</v>
      </c>
      <c r="S812" s="11" t="s">
        <v>4212</v>
      </c>
      <c r="T812" s="9">
        <v>138821</v>
      </c>
      <c r="U812" s="9"/>
      <c r="V812" s="9"/>
      <c r="W812" s="11" t="s">
        <v>2464</v>
      </c>
      <c r="X812" s="11" t="s">
        <v>3108</v>
      </c>
      <c r="Y812" s="11" t="s">
        <v>3958</v>
      </c>
      <c r="Z812" s="11" t="s">
        <v>1762</v>
      </c>
      <c r="AA812" s="9">
        <v>20</v>
      </c>
      <c r="AB812" s="9">
        <v>2</v>
      </c>
      <c r="AC812" s="11"/>
      <c r="AD812" s="11" t="s">
        <v>2426</v>
      </c>
      <c r="AE812" s="11" t="s">
        <v>2462</v>
      </c>
      <c r="AF812" s="11" t="s">
        <v>2538</v>
      </c>
      <c r="AG812" s="11" t="s">
        <v>2581</v>
      </c>
      <c r="AH812" s="11" t="s">
        <v>2607</v>
      </c>
      <c r="AI812" s="11"/>
      <c r="AJ812" s="9">
        <v>3</v>
      </c>
      <c r="AK812" s="11" t="s">
        <v>2788</v>
      </c>
      <c r="AL812" s="11" t="s">
        <v>3107</v>
      </c>
      <c r="AM812" s="11"/>
      <c r="AN812" s="11" t="s">
        <v>3176</v>
      </c>
      <c r="AO812" s="11" t="s">
        <v>3326</v>
      </c>
      <c r="AP812" s="11" t="s">
        <v>3400</v>
      </c>
      <c r="AQ812" s="12">
        <v>46216</v>
      </c>
      <c r="AR812" s="11" t="s">
        <v>3416</v>
      </c>
      <c r="AS812" s="11" t="s">
        <v>3606</v>
      </c>
      <c r="AT812" s="11" t="s">
        <v>3933</v>
      </c>
      <c r="AU812" s="11" t="s">
        <v>3934</v>
      </c>
      <c r="AV812" s="11" t="s">
        <v>3936</v>
      </c>
      <c r="AW812" s="11" t="s">
        <v>2538</v>
      </c>
      <c r="AX812" s="11" t="s">
        <v>2581</v>
      </c>
      <c r="AY812" s="11" t="s">
        <v>3948</v>
      </c>
      <c r="AZ812" s="11"/>
      <c r="BA812" s="11"/>
      <c r="BB812" s="11"/>
      <c r="BC812" s="9">
        <v>3720</v>
      </c>
      <c r="BD812" s="11" t="s">
        <v>3936</v>
      </c>
      <c r="BE812" s="9">
        <v>674</v>
      </c>
      <c r="BF812" s="9">
        <v>2</v>
      </c>
      <c r="BG812" s="11" t="s">
        <v>3404</v>
      </c>
    </row>
    <row r="813" spans="1:59">
      <c r="A813" s="9">
        <v>135680</v>
      </c>
      <c r="B813" s="11" t="s">
        <v>4061</v>
      </c>
      <c r="C813" s="11" t="s">
        <v>4316</v>
      </c>
      <c r="D813" s="11" t="s">
        <v>679</v>
      </c>
      <c r="E813" s="15">
        <v>1</v>
      </c>
      <c r="F813" s="11" t="s">
        <v>4235</v>
      </c>
      <c r="G813" s="9">
        <v>158212.82999999999</v>
      </c>
      <c r="H813" s="15">
        <f t="shared" si="25"/>
        <v>34.394093478260864</v>
      </c>
      <c r="I813" s="15">
        <f t="shared" si="26"/>
        <v>34.394093478260864</v>
      </c>
      <c r="J813" s="15">
        <v>34.394093478260864</v>
      </c>
      <c r="K813" s="15"/>
      <c r="L813" s="9"/>
      <c r="M813" s="9">
        <v>0</v>
      </c>
      <c r="N813" s="11" t="s">
        <v>3396</v>
      </c>
      <c r="O813" s="12">
        <v>46216</v>
      </c>
      <c r="P813" s="11" t="s">
        <v>3405</v>
      </c>
      <c r="Q813" s="11" t="s">
        <v>3952</v>
      </c>
      <c r="R813" s="11" t="s">
        <v>3952</v>
      </c>
      <c r="S813" s="11" t="s">
        <v>4212</v>
      </c>
      <c r="T813" s="9">
        <v>138821</v>
      </c>
      <c r="U813" s="9"/>
      <c r="V813" s="9"/>
      <c r="W813" s="11" t="s">
        <v>2464</v>
      </c>
      <c r="X813" s="11" t="s">
        <v>3108</v>
      </c>
      <c r="Y813" s="11" t="s">
        <v>3958</v>
      </c>
      <c r="Z813" s="11" t="s">
        <v>1761</v>
      </c>
      <c r="AA813" s="9">
        <v>20</v>
      </c>
      <c r="AB813" s="9">
        <v>1</v>
      </c>
      <c r="AC813" s="11"/>
      <c r="AD813" s="11" t="s">
        <v>2426</v>
      </c>
      <c r="AE813" s="11" t="s">
        <v>2462</v>
      </c>
      <c r="AF813" s="11" t="s">
        <v>2538</v>
      </c>
      <c r="AG813" s="11" t="s">
        <v>2581</v>
      </c>
      <c r="AH813" s="11" t="s">
        <v>2607</v>
      </c>
      <c r="AI813" s="11"/>
      <c r="AJ813" s="9">
        <v>1</v>
      </c>
      <c r="AK813" s="11" t="s">
        <v>2787</v>
      </c>
      <c r="AL813" s="11" t="s">
        <v>3107</v>
      </c>
      <c r="AM813" s="11"/>
      <c r="AN813" s="11" t="s">
        <v>3176</v>
      </c>
      <c r="AO813" s="11" t="s">
        <v>3326</v>
      </c>
      <c r="AP813" s="11" t="s">
        <v>3400</v>
      </c>
      <c r="AQ813" s="12">
        <v>46216</v>
      </c>
      <c r="AR813" s="11" t="s">
        <v>3416</v>
      </c>
      <c r="AS813" s="11" t="s">
        <v>3606</v>
      </c>
      <c r="AT813" s="11" t="s">
        <v>3933</v>
      </c>
      <c r="AU813" s="11" t="s">
        <v>3934</v>
      </c>
      <c r="AV813" s="11" t="s">
        <v>3936</v>
      </c>
      <c r="AW813" s="11" t="s">
        <v>2538</v>
      </c>
      <c r="AX813" s="11" t="s">
        <v>2581</v>
      </c>
      <c r="AY813" s="11" t="s">
        <v>3948</v>
      </c>
      <c r="AZ813" s="11"/>
      <c r="BA813" s="11"/>
      <c r="BB813" s="11"/>
      <c r="BC813" s="9">
        <v>3720</v>
      </c>
      <c r="BD813" s="11" t="s">
        <v>3936</v>
      </c>
      <c r="BE813" s="9">
        <v>674</v>
      </c>
      <c r="BF813" s="9">
        <v>1</v>
      </c>
      <c r="BG813" s="11" t="s">
        <v>3404</v>
      </c>
    </row>
    <row r="814" spans="1:59" ht="71.25">
      <c r="A814" s="9">
        <v>135679</v>
      </c>
      <c r="B814" s="11" t="s">
        <v>4004</v>
      </c>
      <c r="C814" s="11" t="s">
        <v>4244</v>
      </c>
      <c r="D814" s="13" t="s">
        <v>678</v>
      </c>
      <c r="E814" s="15">
        <v>20</v>
      </c>
      <c r="F814" s="11" t="s">
        <v>4235</v>
      </c>
      <c r="G814" s="9">
        <v>25000</v>
      </c>
      <c r="H814" s="15">
        <f t="shared" si="25"/>
        <v>5.4347826086956523</v>
      </c>
      <c r="I814" s="15">
        <f t="shared" si="26"/>
        <v>108.69565217391305</v>
      </c>
      <c r="J814" s="15">
        <v>108.69565217391305</v>
      </c>
      <c r="K814" s="15"/>
      <c r="L814" s="9"/>
      <c r="M814" s="9">
        <v>0</v>
      </c>
      <c r="N814" s="11" t="s">
        <v>3396</v>
      </c>
      <c r="O814" s="12">
        <v>46216</v>
      </c>
      <c r="P814" s="11" t="s">
        <v>3405</v>
      </c>
      <c r="Q814" s="11" t="s">
        <v>3952</v>
      </c>
      <c r="R814" s="11" t="s">
        <v>3952</v>
      </c>
      <c r="S814" s="11" t="s">
        <v>4212</v>
      </c>
      <c r="T814" s="9">
        <v>138835</v>
      </c>
      <c r="U814" s="9"/>
      <c r="V814" s="9"/>
      <c r="W814" s="11" t="s">
        <v>2464</v>
      </c>
      <c r="X814" s="11" t="s">
        <v>3108</v>
      </c>
      <c r="Y814" s="11" t="s">
        <v>3958</v>
      </c>
      <c r="Z814" s="11" t="s">
        <v>1760</v>
      </c>
      <c r="AA814" s="9">
        <v>0</v>
      </c>
      <c r="AB814" s="9">
        <v>1</v>
      </c>
      <c r="AC814" s="11"/>
      <c r="AD814" s="11" t="s">
        <v>2405</v>
      </c>
      <c r="AE814" s="11" t="s">
        <v>2462</v>
      </c>
      <c r="AF814" s="11" t="s">
        <v>2470</v>
      </c>
      <c r="AG814" s="11" t="s">
        <v>2581</v>
      </c>
      <c r="AH814" s="11" t="s">
        <v>2607</v>
      </c>
      <c r="AI814" s="11"/>
      <c r="AJ814" s="9">
        <v>20</v>
      </c>
      <c r="AK814" s="11" t="s">
        <v>1760</v>
      </c>
      <c r="AL814" s="11" t="s">
        <v>3107</v>
      </c>
      <c r="AM814" s="11"/>
      <c r="AN814" s="11" t="s">
        <v>1760</v>
      </c>
      <c r="AO814" s="11" t="s">
        <v>1760</v>
      </c>
      <c r="AP814" s="11" t="s">
        <v>3400</v>
      </c>
      <c r="AQ814" s="12">
        <v>46216</v>
      </c>
      <c r="AR814" s="11" t="s">
        <v>3416</v>
      </c>
      <c r="AS814" s="11" t="s">
        <v>3605</v>
      </c>
      <c r="AT814" s="11" t="s">
        <v>3933</v>
      </c>
      <c r="AU814" s="11" t="s">
        <v>3933</v>
      </c>
      <c r="AV814" s="11" t="s">
        <v>3936</v>
      </c>
      <c r="AW814" s="11" t="s">
        <v>2470</v>
      </c>
      <c r="AX814" s="11" t="s">
        <v>2581</v>
      </c>
      <c r="AY814" s="11" t="s">
        <v>3948</v>
      </c>
      <c r="AZ814" s="11"/>
      <c r="BA814" s="11"/>
      <c r="BB814" s="11"/>
      <c r="BC814" s="9">
        <v>14862</v>
      </c>
      <c r="BD814" s="11" t="s">
        <v>3936</v>
      </c>
      <c r="BE814" s="9">
        <v>3278</v>
      </c>
      <c r="BF814" s="9">
        <v>1</v>
      </c>
      <c r="BG814" s="11" t="s">
        <v>3402</v>
      </c>
    </row>
    <row r="815" spans="1:59">
      <c r="A815" s="9">
        <v>135678</v>
      </c>
      <c r="B815" s="11" t="s">
        <v>4060</v>
      </c>
      <c r="C815" s="11" t="s">
        <v>4315</v>
      </c>
      <c r="D815" s="11" t="s">
        <v>677</v>
      </c>
      <c r="E815" s="15">
        <v>630</v>
      </c>
      <c r="F815" s="11" t="s">
        <v>4237</v>
      </c>
      <c r="G815" s="9">
        <v>28000</v>
      </c>
      <c r="H815" s="15">
        <f t="shared" si="25"/>
        <v>6.0869565217391308</v>
      </c>
      <c r="I815" s="15">
        <f t="shared" si="26"/>
        <v>3834.7826086956525</v>
      </c>
      <c r="J815" s="15">
        <v>3834.7826086956525</v>
      </c>
      <c r="K815" s="15"/>
      <c r="L815" s="9"/>
      <c r="M815" s="9">
        <v>0</v>
      </c>
      <c r="N815" s="11" t="s">
        <v>3396</v>
      </c>
      <c r="O815" s="12">
        <v>46216</v>
      </c>
      <c r="P815" s="11" t="s">
        <v>3405</v>
      </c>
      <c r="Q815" s="11" t="s">
        <v>3952</v>
      </c>
      <c r="R815" s="11" t="s">
        <v>3952</v>
      </c>
      <c r="S815" s="11" t="s">
        <v>4212</v>
      </c>
      <c r="T815" s="9">
        <v>138593</v>
      </c>
      <c r="U815" s="9"/>
      <c r="V815" s="9"/>
      <c r="W815" s="11" t="s">
        <v>2464</v>
      </c>
      <c r="X815" s="11" t="s">
        <v>3108</v>
      </c>
      <c r="Y815" s="11" t="s">
        <v>3958</v>
      </c>
      <c r="Z815" s="11" t="s">
        <v>1759</v>
      </c>
      <c r="AA815" s="9">
        <v>20</v>
      </c>
      <c r="AB815" s="9">
        <v>1</v>
      </c>
      <c r="AC815" s="11"/>
      <c r="AD815" s="11" t="s">
        <v>2427</v>
      </c>
      <c r="AE815" s="11" t="s">
        <v>2462</v>
      </c>
      <c r="AF815" s="11" t="s">
        <v>2537</v>
      </c>
      <c r="AG815" s="11" t="s">
        <v>2584</v>
      </c>
      <c r="AH815" s="11" t="s">
        <v>2607</v>
      </c>
      <c r="AI815" s="11"/>
      <c r="AJ815" s="9">
        <v>630</v>
      </c>
      <c r="AK815" s="11" t="s">
        <v>2786</v>
      </c>
      <c r="AL815" s="11" t="s">
        <v>3107</v>
      </c>
      <c r="AM815" s="11"/>
      <c r="AN815" s="11" t="s">
        <v>2786</v>
      </c>
      <c r="AO815" s="11" t="s">
        <v>1759</v>
      </c>
      <c r="AP815" s="11" t="s">
        <v>3400</v>
      </c>
      <c r="AQ815" s="12">
        <v>46216</v>
      </c>
      <c r="AR815" s="11" t="s">
        <v>3416</v>
      </c>
      <c r="AS815" s="11" t="s">
        <v>3604</v>
      </c>
      <c r="AT815" s="11" t="s">
        <v>3933</v>
      </c>
      <c r="AU815" s="11" t="s">
        <v>3934</v>
      </c>
      <c r="AV815" s="11" t="s">
        <v>3939</v>
      </c>
      <c r="AW815" s="11" t="s">
        <v>2537</v>
      </c>
      <c r="AX815" s="11" t="s">
        <v>2584</v>
      </c>
      <c r="AY815" s="11" t="s">
        <v>3948</v>
      </c>
      <c r="AZ815" s="11"/>
      <c r="BA815" s="11"/>
      <c r="BB815" s="11"/>
      <c r="BC815" s="9">
        <v>10011</v>
      </c>
      <c r="BD815" s="11" t="s">
        <v>3939</v>
      </c>
      <c r="BE815" s="9">
        <v>2632</v>
      </c>
      <c r="BF815" s="9">
        <v>1</v>
      </c>
      <c r="BG815" s="11" t="s">
        <v>4620</v>
      </c>
    </row>
    <row r="816" spans="1:59">
      <c r="A816" s="9">
        <v>135677</v>
      </c>
      <c r="B816" s="11" t="s">
        <v>4059</v>
      </c>
      <c r="C816" s="11" t="s">
        <v>4244</v>
      </c>
      <c r="D816" s="11" t="s">
        <v>676</v>
      </c>
      <c r="E816" s="15">
        <v>1</v>
      </c>
      <c r="F816" s="11" t="s">
        <v>4235</v>
      </c>
      <c r="G816" s="9">
        <v>1933333.33</v>
      </c>
      <c r="H816" s="15">
        <f t="shared" si="25"/>
        <v>420.28985434782612</v>
      </c>
      <c r="I816" s="15">
        <f t="shared" si="26"/>
        <v>420.28985434782612</v>
      </c>
      <c r="J816" s="15">
        <v>420.28985434782612</v>
      </c>
      <c r="K816" s="15"/>
      <c r="L816" s="9"/>
      <c r="M816" s="9">
        <v>0</v>
      </c>
      <c r="N816" s="11" t="s">
        <v>3396</v>
      </c>
      <c r="O816" s="12">
        <v>46216</v>
      </c>
      <c r="P816" s="11" t="s">
        <v>3405</v>
      </c>
      <c r="Q816" s="11" t="s">
        <v>3952</v>
      </c>
      <c r="R816" s="11" t="s">
        <v>3952</v>
      </c>
      <c r="S816" s="11" t="s">
        <v>4212</v>
      </c>
      <c r="T816" s="9">
        <v>138834</v>
      </c>
      <c r="U816" s="9"/>
      <c r="V816" s="9"/>
      <c r="W816" s="11" t="s">
        <v>2464</v>
      </c>
      <c r="X816" s="11" t="s">
        <v>3108</v>
      </c>
      <c r="Y816" s="11" t="s">
        <v>3958</v>
      </c>
      <c r="Z816" s="11" t="s">
        <v>1758</v>
      </c>
      <c r="AA816" s="9">
        <v>20</v>
      </c>
      <c r="AB816" s="9">
        <v>1</v>
      </c>
      <c r="AC816" s="11"/>
      <c r="AD816" s="11" t="s">
        <v>2405</v>
      </c>
      <c r="AE816" s="11" t="s">
        <v>2462</v>
      </c>
      <c r="AF816" s="11" t="s">
        <v>2470</v>
      </c>
      <c r="AG816" s="11" t="s">
        <v>2581</v>
      </c>
      <c r="AH816" s="11" t="s">
        <v>2607</v>
      </c>
      <c r="AI816" s="11"/>
      <c r="AJ816" s="9">
        <v>1</v>
      </c>
      <c r="AK816" s="11" t="s">
        <v>2785</v>
      </c>
      <c r="AL816" s="11" t="s">
        <v>3107</v>
      </c>
      <c r="AM816" s="11"/>
      <c r="AN816" s="11" t="s">
        <v>2785</v>
      </c>
      <c r="AO816" s="11" t="s">
        <v>1758</v>
      </c>
      <c r="AP816" s="11" t="s">
        <v>3400</v>
      </c>
      <c r="AQ816" s="12">
        <v>46216</v>
      </c>
      <c r="AR816" s="11" t="s">
        <v>3416</v>
      </c>
      <c r="AS816" s="11" t="s">
        <v>3603</v>
      </c>
      <c r="AT816" s="11" t="s">
        <v>3933</v>
      </c>
      <c r="AU816" s="11" t="s">
        <v>3933</v>
      </c>
      <c r="AV816" s="11" t="s">
        <v>3936</v>
      </c>
      <c r="AW816" s="11" t="s">
        <v>2470</v>
      </c>
      <c r="AX816" s="11" t="s">
        <v>2581</v>
      </c>
      <c r="AY816" s="11" t="s">
        <v>3948</v>
      </c>
      <c r="AZ816" s="11"/>
      <c r="BA816" s="11"/>
      <c r="BB816" s="11"/>
      <c r="BC816" s="9">
        <v>14862</v>
      </c>
      <c r="BD816" s="11" t="s">
        <v>3936</v>
      </c>
      <c r="BE816" s="9">
        <v>3196</v>
      </c>
      <c r="BF816" s="9">
        <v>1</v>
      </c>
      <c r="BG816" s="11" t="s">
        <v>3402</v>
      </c>
    </row>
    <row r="817" spans="1:59">
      <c r="A817" s="9">
        <v>135676</v>
      </c>
      <c r="B817" s="11" t="s">
        <v>3973</v>
      </c>
      <c r="C817" s="11" t="s">
        <v>4259</v>
      </c>
      <c r="D817" s="11" t="s">
        <v>675</v>
      </c>
      <c r="E817" s="15">
        <v>1</v>
      </c>
      <c r="F817" s="11" t="s">
        <v>4235</v>
      </c>
      <c r="G817" s="9">
        <v>2281100</v>
      </c>
      <c r="H817" s="15">
        <f t="shared" si="25"/>
        <v>495.89130434782606</v>
      </c>
      <c r="I817" s="15">
        <f t="shared" si="26"/>
        <v>495.89130434782606</v>
      </c>
      <c r="J817" s="15">
        <v>495.89130434782606</v>
      </c>
      <c r="K817" s="15"/>
      <c r="L817" s="9"/>
      <c r="M817" s="9">
        <v>0</v>
      </c>
      <c r="N817" s="11" t="s">
        <v>3396</v>
      </c>
      <c r="O817" s="12">
        <v>46213</v>
      </c>
      <c r="P817" s="11" t="s">
        <v>3406</v>
      </c>
      <c r="Q817" s="11" t="s">
        <v>3954</v>
      </c>
      <c r="R817" s="11" t="s">
        <v>3954</v>
      </c>
      <c r="S817" s="11" t="s">
        <v>4212</v>
      </c>
      <c r="T817" s="9">
        <v>138878</v>
      </c>
      <c r="U817" s="9"/>
      <c r="V817" s="9"/>
      <c r="W817" s="11" t="s">
        <v>2464</v>
      </c>
      <c r="X817" s="11" t="s">
        <v>3108</v>
      </c>
      <c r="Y817" s="11" t="s">
        <v>3958</v>
      </c>
      <c r="Z817" s="11" t="s">
        <v>1757</v>
      </c>
      <c r="AA817" s="9">
        <v>0</v>
      </c>
      <c r="AB817" s="9">
        <v>1</v>
      </c>
      <c r="AC817" s="11"/>
      <c r="AD817" s="11" t="s">
        <v>2414</v>
      </c>
      <c r="AE817" s="11" t="s">
        <v>2463</v>
      </c>
      <c r="AF817" s="11" t="s">
        <v>2480</v>
      </c>
      <c r="AG817" s="11" t="s">
        <v>2584</v>
      </c>
      <c r="AH817" s="11" t="s">
        <v>2607</v>
      </c>
      <c r="AI817" s="11"/>
      <c r="AJ817" s="9">
        <v>0</v>
      </c>
      <c r="AK817" s="11" t="s">
        <v>2609</v>
      </c>
      <c r="AL817" s="11" t="s">
        <v>3107</v>
      </c>
      <c r="AM817" s="11"/>
      <c r="AN817" s="11" t="s">
        <v>1757</v>
      </c>
      <c r="AO817" s="11" t="s">
        <v>1757</v>
      </c>
      <c r="AP817" s="11" t="s">
        <v>3400</v>
      </c>
      <c r="AQ817" s="12">
        <v>46213</v>
      </c>
      <c r="AR817" s="11" t="s">
        <v>3416</v>
      </c>
      <c r="AS817" s="11" t="s">
        <v>3602</v>
      </c>
      <c r="AT817" s="11" t="s">
        <v>3933</v>
      </c>
      <c r="AU817" s="11" t="s">
        <v>3933</v>
      </c>
      <c r="AV817" s="11" t="s">
        <v>3939</v>
      </c>
      <c r="AW817" s="11" t="s">
        <v>2480</v>
      </c>
      <c r="AX817" s="11" t="s">
        <v>2584</v>
      </c>
      <c r="AY817" s="11" t="s">
        <v>3949</v>
      </c>
      <c r="AZ817" s="11"/>
      <c r="BA817" s="11"/>
      <c r="BB817" s="11"/>
      <c r="BC817" s="9">
        <v>1250</v>
      </c>
      <c r="BD817" s="11" t="s">
        <v>3939</v>
      </c>
      <c r="BE817" s="9">
        <v>2886</v>
      </c>
      <c r="BF817" s="9">
        <v>1</v>
      </c>
      <c r="BG817" s="11" t="s">
        <v>3408</v>
      </c>
    </row>
    <row r="818" spans="1:59">
      <c r="A818" s="9">
        <v>135675</v>
      </c>
      <c r="B818" s="11" t="s">
        <v>4058</v>
      </c>
      <c r="C818" s="11" t="s">
        <v>674</v>
      </c>
      <c r="D818" s="11" t="s">
        <v>674</v>
      </c>
      <c r="E818" s="15">
        <v>1</v>
      </c>
      <c r="F818" s="11" t="s">
        <v>4235</v>
      </c>
      <c r="G818" s="9">
        <v>350000</v>
      </c>
      <c r="H818" s="15">
        <f t="shared" si="25"/>
        <v>76.086956521739125</v>
      </c>
      <c r="I818" s="15">
        <f t="shared" si="26"/>
        <v>76.086956521739125</v>
      </c>
      <c r="J818" s="15">
        <v>76.086956521739125</v>
      </c>
      <c r="K818" s="15"/>
      <c r="L818" s="9"/>
      <c r="M818" s="9">
        <v>0</v>
      </c>
      <c r="N818" s="11" t="s">
        <v>3396</v>
      </c>
      <c r="O818" s="12">
        <v>46213</v>
      </c>
      <c r="P818" s="11" t="s">
        <v>3406</v>
      </c>
      <c r="Q818" s="11" t="s">
        <v>3952</v>
      </c>
      <c r="R818" s="11" t="s">
        <v>3952</v>
      </c>
      <c r="S818" s="11" t="s">
        <v>4212</v>
      </c>
      <c r="T818" s="9">
        <v>138898</v>
      </c>
      <c r="U818" s="9"/>
      <c r="V818" s="9"/>
      <c r="W818" s="11" t="s">
        <v>2464</v>
      </c>
      <c r="X818" s="11" t="s">
        <v>3108</v>
      </c>
      <c r="Y818" s="11" t="s">
        <v>3958</v>
      </c>
      <c r="Z818" s="11" t="s">
        <v>1501</v>
      </c>
      <c r="AA818" s="9">
        <v>20</v>
      </c>
      <c r="AB818" s="9">
        <v>0</v>
      </c>
      <c r="AC818" s="11"/>
      <c r="AD818" s="11" t="s">
        <v>2426</v>
      </c>
      <c r="AE818" s="11" t="s">
        <v>2462</v>
      </c>
      <c r="AF818" s="11" t="s">
        <v>2500</v>
      </c>
      <c r="AG818" s="11" t="s">
        <v>2581</v>
      </c>
      <c r="AH818" s="11" t="s">
        <v>2607</v>
      </c>
      <c r="AI818" s="11"/>
      <c r="AJ818" s="9">
        <v>1</v>
      </c>
      <c r="AK818" s="11" t="s">
        <v>1642</v>
      </c>
      <c r="AL818" s="11" t="s">
        <v>3107</v>
      </c>
      <c r="AM818" s="11"/>
      <c r="AN818" s="11" t="s">
        <v>3175</v>
      </c>
      <c r="AO818" s="11" t="s">
        <v>3325</v>
      </c>
      <c r="AP818" s="11" t="s">
        <v>3400</v>
      </c>
      <c r="AQ818" s="12">
        <v>46213</v>
      </c>
      <c r="AR818" s="11" t="s">
        <v>3416</v>
      </c>
      <c r="AS818" s="11" t="s">
        <v>3601</v>
      </c>
      <c r="AT818" s="11" t="s">
        <v>3933</v>
      </c>
      <c r="AU818" s="11" t="s">
        <v>3933</v>
      </c>
      <c r="AV818" s="11" t="s">
        <v>3936</v>
      </c>
      <c r="AW818" s="11" t="s">
        <v>2500</v>
      </c>
      <c r="AX818" s="11" t="s">
        <v>2581</v>
      </c>
      <c r="AY818" s="11" t="s">
        <v>3948</v>
      </c>
      <c r="AZ818" s="11"/>
      <c r="BA818" s="11"/>
      <c r="BB818" s="11"/>
      <c r="BC818" s="9">
        <v>2061</v>
      </c>
      <c r="BD818" s="11" t="s">
        <v>3936</v>
      </c>
      <c r="BE818" s="9">
        <v>1095</v>
      </c>
      <c r="BF818" s="9">
        <v>2</v>
      </c>
      <c r="BG818" s="11" t="s">
        <v>3412</v>
      </c>
    </row>
    <row r="819" spans="1:59">
      <c r="A819" s="9">
        <v>135675</v>
      </c>
      <c r="B819" s="11" t="s">
        <v>4058</v>
      </c>
      <c r="C819" s="11" t="s">
        <v>4314</v>
      </c>
      <c r="D819" s="11" t="s">
        <v>673</v>
      </c>
      <c r="E819" s="15">
        <v>6</v>
      </c>
      <c r="F819" s="11" t="s">
        <v>4235</v>
      </c>
      <c r="G819" s="9">
        <v>495000</v>
      </c>
      <c r="H819" s="15">
        <f t="shared" si="25"/>
        <v>107.60869565217391</v>
      </c>
      <c r="I819" s="15">
        <f t="shared" si="26"/>
        <v>645.6521739130435</v>
      </c>
      <c r="J819" s="15">
        <v>645.6521739130435</v>
      </c>
      <c r="K819" s="15"/>
      <c r="L819" s="9"/>
      <c r="M819" s="9">
        <v>0</v>
      </c>
      <c r="N819" s="11" t="s">
        <v>3396</v>
      </c>
      <c r="O819" s="12">
        <v>46213</v>
      </c>
      <c r="P819" s="11" t="s">
        <v>3406</v>
      </c>
      <c r="Q819" s="11" t="s">
        <v>3952</v>
      </c>
      <c r="R819" s="11" t="s">
        <v>3952</v>
      </c>
      <c r="S819" s="11" t="s">
        <v>4212</v>
      </c>
      <c r="T819" s="9">
        <v>138898</v>
      </c>
      <c r="U819" s="9"/>
      <c r="V819" s="9"/>
      <c r="W819" s="11" t="s">
        <v>2464</v>
      </c>
      <c r="X819" s="11" t="s">
        <v>3108</v>
      </c>
      <c r="Y819" s="11" t="s">
        <v>3958</v>
      </c>
      <c r="Z819" s="11" t="s">
        <v>1756</v>
      </c>
      <c r="AA819" s="9">
        <v>20</v>
      </c>
      <c r="AB819" s="9">
        <v>1</v>
      </c>
      <c r="AC819" s="11"/>
      <c r="AD819" s="11" t="s">
        <v>2422</v>
      </c>
      <c r="AE819" s="11" t="s">
        <v>2462</v>
      </c>
      <c r="AF819" s="11" t="s">
        <v>2500</v>
      </c>
      <c r="AG819" s="11" t="s">
        <v>2581</v>
      </c>
      <c r="AH819" s="11" t="s">
        <v>2607</v>
      </c>
      <c r="AI819" s="11"/>
      <c r="AJ819" s="9">
        <v>6</v>
      </c>
      <c r="AK819" s="11" t="s">
        <v>2784</v>
      </c>
      <c r="AL819" s="11" t="s">
        <v>3107</v>
      </c>
      <c r="AM819" s="11"/>
      <c r="AN819" s="11" t="s">
        <v>3175</v>
      </c>
      <c r="AO819" s="11" t="s">
        <v>3325</v>
      </c>
      <c r="AP819" s="11" t="s">
        <v>3400</v>
      </c>
      <c r="AQ819" s="12">
        <v>46213</v>
      </c>
      <c r="AR819" s="11" t="s">
        <v>3416</v>
      </c>
      <c r="AS819" s="11" t="s">
        <v>3601</v>
      </c>
      <c r="AT819" s="11" t="s">
        <v>3933</v>
      </c>
      <c r="AU819" s="11" t="s">
        <v>3933</v>
      </c>
      <c r="AV819" s="11" t="s">
        <v>3936</v>
      </c>
      <c r="AW819" s="11" t="s">
        <v>2500</v>
      </c>
      <c r="AX819" s="11" t="s">
        <v>2581</v>
      </c>
      <c r="AY819" s="11" t="s">
        <v>3948</v>
      </c>
      <c r="AZ819" s="11"/>
      <c r="BA819" s="11"/>
      <c r="BB819" s="11"/>
      <c r="BC819" s="9">
        <v>3452</v>
      </c>
      <c r="BD819" s="11" t="s">
        <v>3936</v>
      </c>
      <c r="BE819" s="9">
        <v>1095</v>
      </c>
      <c r="BF819" s="9">
        <v>1</v>
      </c>
      <c r="BG819" s="11" t="s">
        <v>3409</v>
      </c>
    </row>
    <row r="820" spans="1:59">
      <c r="A820" s="9">
        <v>135674</v>
      </c>
      <c r="B820" s="11" t="s">
        <v>3973</v>
      </c>
      <c r="C820" s="11" t="s">
        <v>4259</v>
      </c>
      <c r="D820" s="11" t="s">
        <v>672</v>
      </c>
      <c r="E820" s="15">
        <v>1</v>
      </c>
      <c r="F820" s="11" t="s">
        <v>4235</v>
      </c>
      <c r="G820" s="9">
        <v>2084700</v>
      </c>
      <c r="H820" s="15">
        <f t="shared" si="25"/>
        <v>453.19565217391306</v>
      </c>
      <c r="I820" s="15">
        <f t="shared" si="26"/>
        <v>453.19565217391306</v>
      </c>
      <c r="J820" s="15">
        <v>453.19565217391306</v>
      </c>
      <c r="K820" s="15"/>
      <c r="L820" s="9"/>
      <c r="M820" s="9">
        <v>0</v>
      </c>
      <c r="N820" s="11" t="s">
        <v>3396</v>
      </c>
      <c r="O820" s="12">
        <v>46213</v>
      </c>
      <c r="P820" s="11" t="s">
        <v>3406</v>
      </c>
      <c r="Q820" s="11" t="s">
        <v>3954</v>
      </c>
      <c r="R820" s="11" t="s">
        <v>3954</v>
      </c>
      <c r="S820" s="11" t="s">
        <v>4212</v>
      </c>
      <c r="T820" s="9">
        <v>138929</v>
      </c>
      <c r="U820" s="9"/>
      <c r="V820" s="9"/>
      <c r="W820" s="11" t="s">
        <v>2464</v>
      </c>
      <c r="X820" s="11" t="s">
        <v>3108</v>
      </c>
      <c r="Y820" s="11" t="s">
        <v>3958</v>
      </c>
      <c r="Z820" s="11" t="s">
        <v>1755</v>
      </c>
      <c r="AA820" s="9">
        <v>0</v>
      </c>
      <c r="AB820" s="9">
        <v>1</v>
      </c>
      <c r="AC820" s="11"/>
      <c r="AD820" s="11" t="s">
        <v>2414</v>
      </c>
      <c r="AE820" s="11" t="s">
        <v>2463</v>
      </c>
      <c r="AF820" s="11" t="s">
        <v>2532</v>
      </c>
      <c r="AG820" s="11" t="s">
        <v>2581</v>
      </c>
      <c r="AH820" s="11" t="s">
        <v>2607</v>
      </c>
      <c r="AI820" s="11"/>
      <c r="AJ820" s="9">
        <v>0</v>
      </c>
      <c r="AK820" s="11" t="s">
        <v>2609</v>
      </c>
      <c r="AL820" s="11" t="s">
        <v>3107</v>
      </c>
      <c r="AM820" s="11"/>
      <c r="AN820" s="11" t="s">
        <v>1755</v>
      </c>
      <c r="AO820" s="11" t="s">
        <v>1755</v>
      </c>
      <c r="AP820" s="11" t="s">
        <v>3400</v>
      </c>
      <c r="AQ820" s="12">
        <v>46213</v>
      </c>
      <c r="AR820" s="11" t="s">
        <v>3416</v>
      </c>
      <c r="AS820" s="11" t="s">
        <v>3600</v>
      </c>
      <c r="AT820" s="11" t="s">
        <v>3933</v>
      </c>
      <c r="AU820" s="11" t="s">
        <v>3933</v>
      </c>
      <c r="AV820" s="11" t="s">
        <v>3936</v>
      </c>
      <c r="AW820" s="11" t="s">
        <v>2532</v>
      </c>
      <c r="AX820" s="11" t="s">
        <v>2581</v>
      </c>
      <c r="AY820" s="11" t="s">
        <v>3949</v>
      </c>
      <c r="AZ820" s="11"/>
      <c r="BA820" s="11"/>
      <c r="BB820" s="11"/>
      <c r="BC820" s="9">
        <v>1250</v>
      </c>
      <c r="BD820" s="11" t="s">
        <v>3936</v>
      </c>
      <c r="BE820" s="9">
        <v>2886</v>
      </c>
      <c r="BF820" s="9">
        <v>1</v>
      </c>
      <c r="BG820" s="11" t="s">
        <v>3406</v>
      </c>
    </row>
    <row r="821" spans="1:59">
      <c r="A821" s="9">
        <v>135673</v>
      </c>
      <c r="B821" s="11" t="s">
        <v>4008</v>
      </c>
      <c r="C821" s="11" t="s">
        <v>4257</v>
      </c>
      <c r="D821" s="11" t="s">
        <v>671</v>
      </c>
      <c r="E821" s="15">
        <v>2</v>
      </c>
      <c r="F821" s="11" t="s">
        <v>4235</v>
      </c>
      <c r="G821" s="9">
        <v>7491667</v>
      </c>
      <c r="H821" s="15">
        <f t="shared" si="25"/>
        <v>1628.6232608695652</v>
      </c>
      <c r="I821" s="15">
        <f t="shared" si="26"/>
        <v>3257.2465217391305</v>
      </c>
      <c r="J821" s="15">
        <v>3257.2465217391305</v>
      </c>
      <c r="K821" s="15"/>
      <c r="L821" s="9"/>
      <c r="M821" s="9">
        <v>0</v>
      </c>
      <c r="N821" s="11" t="s">
        <v>3396</v>
      </c>
      <c r="O821" s="12">
        <v>46213</v>
      </c>
      <c r="P821" s="11" t="s">
        <v>3406</v>
      </c>
      <c r="Q821" s="11" t="s">
        <v>3952</v>
      </c>
      <c r="R821" s="11" t="s">
        <v>3952</v>
      </c>
      <c r="S821" s="11" t="s">
        <v>4212</v>
      </c>
      <c r="T821" s="9">
        <v>138918</v>
      </c>
      <c r="U821" s="9"/>
      <c r="V821" s="9"/>
      <c r="W821" s="11" t="s">
        <v>2464</v>
      </c>
      <c r="X821" s="11" t="s">
        <v>3108</v>
      </c>
      <c r="Y821" s="11" t="s">
        <v>3958</v>
      </c>
      <c r="Z821" s="11" t="s">
        <v>1507</v>
      </c>
      <c r="AA821" s="9">
        <v>20</v>
      </c>
      <c r="AB821" s="9">
        <v>1</v>
      </c>
      <c r="AC821" s="11"/>
      <c r="AD821" s="11" t="s">
        <v>2412</v>
      </c>
      <c r="AE821" s="11" t="s">
        <v>2462</v>
      </c>
      <c r="AF821" s="11" t="s">
        <v>2486</v>
      </c>
      <c r="AG821" s="11" t="s">
        <v>2591</v>
      </c>
      <c r="AH821" s="11" t="s">
        <v>2607</v>
      </c>
      <c r="AI821" s="11"/>
      <c r="AJ821" s="9">
        <v>2</v>
      </c>
      <c r="AK821" s="11" t="s">
        <v>2642</v>
      </c>
      <c r="AL821" s="11" t="s">
        <v>3107</v>
      </c>
      <c r="AM821" s="11"/>
      <c r="AN821" s="11" t="s">
        <v>2642</v>
      </c>
      <c r="AO821" s="11" t="s">
        <v>1507</v>
      </c>
      <c r="AP821" s="11" t="s">
        <v>3400</v>
      </c>
      <c r="AQ821" s="12">
        <v>46213</v>
      </c>
      <c r="AR821" s="11" t="s">
        <v>3416</v>
      </c>
      <c r="AS821" s="11" t="s">
        <v>3599</v>
      </c>
      <c r="AT821" s="11" t="s">
        <v>3933</v>
      </c>
      <c r="AU821" s="11" t="s">
        <v>3934</v>
      </c>
      <c r="AV821" s="11" t="s">
        <v>3943</v>
      </c>
      <c r="AW821" s="11" t="s">
        <v>2486</v>
      </c>
      <c r="AX821" s="11" t="s">
        <v>2591</v>
      </c>
      <c r="AY821" s="11" t="s">
        <v>3948</v>
      </c>
      <c r="AZ821" s="11"/>
      <c r="BA821" s="11"/>
      <c r="BB821" s="11"/>
      <c r="BC821" s="9">
        <v>4155</v>
      </c>
      <c r="BD821" s="11" t="s">
        <v>3943</v>
      </c>
      <c r="BE821" s="9">
        <v>1184</v>
      </c>
      <c r="BF821" s="9">
        <v>1</v>
      </c>
      <c r="BG821" s="11" t="s">
        <v>3410</v>
      </c>
    </row>
    <row r="822" spans="1:59">
      <c r="A822" s="9">
        <v>135672</v>
      </c>
      <c r="B822" s="11" t="s">
        <v>4008</v>
      </c>
      <c r="C822" s="11" t="s">
        <v>4257</v>
      </c>
      <c r="D822" s="11" t="s">
        <v>670</v>
      </c>
      <c r="E822" s="15">
        <v>2</v>
      </c>
      <c r="F822" s="11" t="s">
        <v>4235</v>
      </c>
      <c r="G822" s="9">
        <v>8400000</v>
      </c>
      <c r="H822" s="15">
        <f t="shared" si="25"/>
        <v>1826.0869565217392</v>
      </c>
      <c r="I822" s="15">
        <f t="shared" si="26"/>
        <v>3652.1739130434785</v>
      </c>
      <c r="J822" s="15">
        <v>3652.1739130434785</v>
      </c>
      <c r="K822" s="15"/>
      <c r="L822" s="9"/>
      <c r="M822" s="9">
        <v>0</v>
      </c>
      <c r="N822" s="11" t="s">
        <v>3396</v>
      </c>
      <c r="O822" s="12">
        <v>46213</v>
      </c>
      <c r="P822" s="11" t="s">
        <v>3406</v>
      </c>
      <c r="Q822" s="11" t="s">
        <v>3952</v>
      </c>
      <c r="R822" s="11" t="s">
        <v>3952</v>
      </c>
      <c r="S822" s="11" t="s">
        <v>4212</v>
      </c>
      <c r="T822" s="9">
        <v>138917</v>
      </c>
      <c r="U822" s="9"/>
      <c r="V822" s="9"/>
      <c r="W822" s="11" t="s">
        <v>2464</v>
      </c>
      <c r="X822" s="11" t="s">
        <v>3108</v>
      </c>
      <c r="Y822" s="11" t="s">
        <v>3958</v>
      </c>
      <c r="Z822" s="11" t="s">
        <v>1754</v>
      </c>
      <c r="AA822" s="9">
        <v>20</v>
      </c>
      <c r="AB822" s="9">
        <v>1</v>
      </c>
      <c r="AC822" s="11"/>
      <c r="AD822" s="11" t="s">
        <v>2412</v>
      </c>
      <c r="AE822" s="11" t="s">
        <v>2462</v>
      </c>
      <c r="AF822" s="11" t="s">
        <v>2486</v>
      </c>
      <c r="AG822" s="11" t="s">
        <v>2591</v>
      </c>
      <c r="AH822" s="11" t="s">
        <v>2607</v>
      </c>
      <c r="AI822" s="11"/>
      <c r="AJ822" s="9">
        <v>2</v>
      </c>
      <c r="AK822" s="11" t="s">
        <v>2783</v>
      </c>
      <c r="AL822" s="11" t="s">
        <v>3107</v>
      </c>
      <c r="AM822" s="11"/>
      <c r="AN822" s="11" t="s">
        <v>2783</v>
      </c>
      <c r="AO822" s="11" t="s">
        <v>1754</v>
      </c>
      <c r="AP822" s="11" t="s">
        <v>3400</v>
      </c>
      <c r="AQ822" s="12">
        <v>46213</v>
      </c>
      <c r="AR822" s="11" t="s">
        <v>3416</v>
      </c>
      <c r="AS822" s="11" t="s">
        <v>3598</v>
      </c>
      <c r="AT822" s="11" t="s">
        <v>3933</v>
      </c>
      <c r="AU822" s="11" t="s">
        <v>3934</v>
      </c>
      <c r="AV822" s="11" t="s">
        <v>3943</v>
      </c>
      <c r="AW822" s="11" t="s">
        <v>2486</v>
      </c>
      <c r="AX822" s="11" t="s">
        <v>2591</v>
      </c>
      <c r="AY822" s="11" t="s">
        <v>3948</v>
      </c>
      <c r="AZ822" s="11"/>
      <c r="BA822" s="11"/>
      <c r="BB822" s="11"/>
      <c r="BC822" s="9">
        <v>4155</v>
      </c>
      <c r="BD822" s="11" t="s">
        <v>3943</v>
      </c>
      <c r="BE822" s="9">
        <v>1184</v>
      </c>
      <c r="BF822" s="9">
        <v>1</v>
      </c>
      <c r="BG822" s="11" t="s">
        <v>3410</v>
      </c>
    </row>
    <row r="823" spans="1:59">
      <c r="A823" s="9">
        <v>135671</v>
      </c>
      <c r="B823" s="11" t="s">
        <v>4037</v>
      </c>
      <c r="C823" s="11" t="s">
        <v>4257</v>
      </c>
      <c r="D823" s="11" t="s">
        <v>669</v>
      </c>
      <c r="E823" s="15">
        <v>1</v>
      </c>
      <c r="F823" s="11" t="s">
        <v>4235</v>
      </c>
      <c r="G823" s="9">
        <v>5333333.3333299998</v>
      </c>
      <c r="H823" s="15">
        <f t="shared" si="25"/>
        <v>1159.4202898543479</v>
      </c>
      <c r="I823" s="15">
        <f t="shared" si="26"/>
        <v>1159.4202898543479</v>
      </c>
      <c r="J823" s="15">
        <v>1159.4202898543479</v>
      </c>
      <c r="K823" s="15"/>
      <c r="L823" s="9"/>
      <c r="M823" s="9">
        <v>0</v>
      </c>
      <c r="N823" s="11" t="s">
        <v>3396</v>
      </c>
      <c r="O823" s="12">
        <v>46213</v>
      </c>
      <c r="P823" s="11" t="s">
        <v>3406</v>
      </c>
      <c r="Q823" s="11" t="s">
        <v>3952</v>
      </c>
      <c r="R823" s="11" t="s">
        <v>3952</v>
      </c>
      <c r="S823" s="11" t="s">
        <v>4212</v>
      </c>
      <c r="T823" s="9">
        <v>138916</v>
      </c>
      <c r="U823" s="9"/>
      <c r="V823" s="9"/>
      <c r="W823" s="11" t="s">
        <v>2464</v>
      </c>
      <c r="X823" s="11" t="s">
        <v>3108</v>
      </c>
      <c r="Y823" s="11" t="s">
        <v>3958</v>
      </c>
      <c r="Z823" s="11" t="s">
        <v>1753</v>
      </c>
      <c r="AA823" s="9">
        <v>20</v>
      </c>
      <c r="AB823" s="9">
        <v>1</v>
      </c>
      <c r="AC823" s="11"/>
      <c r="AD823" s="11" t="s">
        <v>2412</v>
      </c>
      <c r="AE823" s="11" t="s">
        <v>2462</v>
      </c>
      <c r="AF823" s="11" t="s">
        <v>2486</v>
      </c>
      <c r="AG823" s="11" t="s">
        <v>2591</v>
      </c>
      <c r="AH823" s="11" t="s">
        <v>2607</v>
      </c>
      <c r="AI823" s="11"/>
      <c r="AJ823" s="9">
        <v>1</v>
      </c>
      <c r="AK823" s="11" t="s">
        <v>2782</v>
      </c>
      <c r="AL823" s="11" t="s">
        <v>3107</v>
      </c>
      <c r="AM823" s="11"/>
      <c r="AN823" s="11" t="s">
        <v>2782</v>
      </c>
      <c r="AO823" s="11" t="s">
        <v>1753</v>
      </c>
      <c r="AP823" s="11" t="s">
        <v>3400</v>
      </c>
      <c r="AQ823" s="12">
        <v>46213</v>
      </c>
      <c r="AR823" s="11" t="s">
        <v>3416</v>
      </c>
      <c r="AS823" s="11" t="s">
        <v>3597</v>
      </c>
      <c r="AT823" s="11" t="s">
        <v>3933</v>
      </c>
      <c r="AU823" s="11" t="s">
        <v>3934</v>
      </c>
      <c r="AV823" s="11" t="s">
        <v>3943</v>
      </c>
      <c r="AW823" s="11" t="s">
        <v>2486</v>
      </c>
      <c r="AX823" s="11" t="s">
        <v>2591</v>
      </c>
      <c r="AY823" s="11" t="s">
        <v>3948</v>
      </c>
      <c r="AZ823" s="11"/>
      <c r="BA823" s="11"/>
      <c r="BB823" s="11"/>
      <c r="BC823" s="9">
        <v>4155</v>
      </c>
      <c r="BD823" s="11" t="s">
        <v>3943</v>
      </c>
      <c r="BE823" s="9">
        <v>123</v>
      </c>
      <c r="BF823" s="9">
        <v>1</v>
      </c>
      <c r="BG823" s="11" t="s">
        <v>3410</v>
      </c>
    </row>
    <row r="824" spans="1:59">
      <c r="A824" s="9">
        <v>135670</v>
      </c>
      <c r="B824" s="11" t="s">
        <v>4050</v>
      </c>
      <c r="C824" s="11" t="s">
        <v>4313</v>
      </c>
      <c r="D824" s="11" t="s">
        <v>668</v>
      </c>
      <c r="E824" s="15">
        <v>15</v>
      </c>
      <c r="F824" s="11" t="s">
        <v>4235</v>
      </c>
      <c r="G824" s="9">
        <v>2249249.9939999999</v>
      </c>
      <c r="H824" s="15">
        <f t="shared" si="25"/>
        <v>488.96738999999997</v>
      </c>
      <c r="I824" s="15">
        <f t="shared" si="26"/>
        <v>7334.5108499999997</v>
      </c>
      <c r="J824" s="15">
        <v>7334.5108499999997</v>
      </c>
      <c r="K824" s="15"/>
      <c r="L824" s="9"/>
      <c r="M824" s="9">
        <v>0</v>
      </c>
      <c r="N824" s="11" t="s">
        <v>3396</v>
      </c>
      <c r="O824" s="12">
        <v>46213</v>
      </c>
      <c r="P824" s="11" t="s">
        <v>3406</v>
      </c>
      <c r="Q824" s="11" t="s">
        <v>3952</v>
      </c>
      <c r="R824" s="11" t="s">
        <v>3952</v>
      </c>
      <c r="S824" s="11" t="s">
        <v>4212</v>
      </c>
      <c r="T824" s="9">
        <v>138907</v>
      </c>
      <c r="U824" s="9"/>
      <c r="V824" s="9"/>
      <c r="W824" s="11" t="s">
        <v>2464</v>
      </c>
      <c r="X824" s="11" t="s">
        <v>3108</v>
      </c>
      <c r="Y824" s="11" t="s">
        <v>3958</v>
      </c>
      <c r="Z824" s="11" t="s">
        <v>1752</v>
      </c>
      <c r="AA824" s="9">
        <v>20</v>
      </c>
      <c r="AB824" s="9">
        <v>1</v>
      </c>
      <c r="AC824" s="11"/>
      <c r="AD824" s="11" t="s">
        <v>2432</v>
      </c>
      <c r="AE824" s="11" t="s">
        <v>2462</v>
      </c>
      <c r="AF824" s="11" t="s">
        <v>2536</v>
      </c>
      <c r="AG824" s="11" t="s">
        <v>2599</v>
      </c>
      <c r="AH824" s="11" t="s">
        <v>2607</v>
      </c>
      <c r="AI824" s="11"/>
      <c r="AJ824" s="9">
        <v>15</v>
      </c>
      <c r="AK824" s="11" t="s">
        <v>2781</v>
      </c>
      <c r="AL824" s="11" t="s">
        <v>3107</v>
      </c>
      <c r="AM824" s="11"/>
      <c r="AN824" s="11" t="s">
        <v>2781</v>
      </c>
      <c r="AO824" s="11" t="s">
        <v>1752</v>
      </c>
      <c r="AP824" s="11" t="s">
        <v>3400</v>
      </c>
      <c r="AQ824" s="12">
        <v>46213</v>
      </c>
      <c r="AR824" s="11" t="s">
        <v>3416</v>
      </c>
      <c r="AS824" s="11" t="s">
        <v>3596</v>
      </c>
      <c r="AT824" s="11" t="s">
        <v>3933</v>
      </c>
      <c r="AU824" s="11" t="s">
        <v>3933</v>
      </c>
      <c r="AV824" s="11" t="s">
        <v>3943</v>
      </c>
      <c r="AW824" s="11" t="s">
        <v>2536</v>
      </c>
      <c r="AX824" s="11" t="s">
        <v>2599</v>
      </c>
      <c r="AY824" s="11" t="s">
        <v>3948</v>
      </c>
      <c r="AZ824" s="11"/>
      <c r="BA824" s="11"/>
      <c r="BB824" s="11"/>
      <c r="BC824" s="9">
        <v>25713</v>
      </c>
      <c r="BD824" s="11" t="s">
        <v>3943</v>
      </c>
      <c r="BE824" s="9">
        <v>717</v>
      </c>
      <c r="BF824" s="9">
        <v>1</v>
      </c>
      <c r="BG824" s="11" t="s">
        <v>3410</v>
      </c>
    </row>
    <row r="825" spans="1:59">
      <c r="A825" s="9">
        <v>135669</v>
      </c>
      <c r="B825" s="11" t="s">
        <v>3972</v>
      </c>
      <c r="C825" s="11" t="s">
        <v>4257</v>
      </c>
      <c r="D825" s="11" t="s">
        <v>667</v>
      </c>
      <c r="E825" s="15">
        <v>2</v>
      </c>
      <c r="F825" s="11" t="s">
        <v>4235</v>
      </c>
      <c r="G825" s="9">
        <v>4437000</v>
      </c>
      <c r="H825" s="15">
        <f t="shared" si="25"/>
        <v>964.56521739130437</v>
      </c>
      <c r="I825" s="15">
        <f t="shared" si="26"/>
        <v>1929.1304347826087</v>
      </c>
      <c r="J825" s="15">
        <v>1929.1304347826087</v>
      </c>
      <c r="K825" s="15"/>
      <c r="L825" s="9"/>
      <c r="M825" s="9">
        <v>0</v>
      </c>
      <c r="N825" s="11" t="s">
        <v>3396</v>
      </c>
      <c r="O825" s="12">
        <v>46213</v>
      </c>
      <c r="P825" s="11" t="s">
        <v>3406</v>
      </c>
      <c r="Q825" s="11" t="s">
        <v>3952</v>
      </c>
      <c r="R825" s="11" t="s">
        <v>3952</v>
      </c>
      <c r="S825" s="11" t="s">
        <v>4212</v>
      </c>
      <c r="T825" s="9">
        <v>138909</v>
      </c>
      <c r="U825" s="9"/>
      <c r="V825" s="9"/>
      <c r="W825" s="11" t="s">
        <v>2464</v>
      </c>
      <c r="X825" s="11" t="s">
        <v>3108</v>
      </c>
      <c r="Y825" s="11" t="s">
        <v>3958</v>
      </c>
      <c r="Z825" s="11" t="s">
        <v>1751</v>
      </c>
      <c r="AA825" s="9">
        <v>20</v>
      </c>
      <c r="AB825" s="9">
        <v>1</v>
      </c>
      <c r="AC825" s="11"/>
      <c r="AD825" s="11" t="s">
        <v>2412</v>
      </c>
      <c r="AE825" s="11" t="s">
        <v>2462</v>
      </c>
      <c r="AF825" s="11" t="s">
        <v>2536</v>
      </c>
      <c r="AG825" s="11" t="s">
        <v>2599</v>
      </c>
      <c r="AH825" s="11" t="s">
        <v>2607</v>
      </c>
      <c r="AI825" s="11"/>
      <c r="AJ825" s="9">
        <v>2</v>
      </c>
      <c r="AK825" s="11" t="s">
        <v>2780</v>
      </c>
      <c r="AL825" s="11" t="s">
        <v>3107</v>
      </c>
      <c r="AM825" s="11"/>
      <c r="AN825" s="11" t="s">
        <v>2780</v>
      </c>
      <c r="AO825" s="11" t="s">
        <v>1751</v>
      </c>
      <c r="AP825" s="11" t="s">
        <v>3400</v>
      </c>
      <c r="AQ825" s="12">
        <v>46213</v>
      </c>
      <c r="AR825" s="11" t="s">
        <v>3416</v>
      </c>
      <c r="AS825" s="11" t="s">
        <v>3595</v>
      </c>
      <c r="AT825" s="11" t="s">
        <v>3933</v>
      </c>
      <c r="AU825" s="11" t="s">
        <v>3934</v>
      </c>
      <c r="AV825" s="11" t="s">
        <v>3943</v>
      </c>
      <c r="AW825" s="11" t="s">
        <v>2536</v>
      </c>
      <c r="AX825" s="11" t="s">
        <v>2599</v>
      </c>
      <c r="AY825" s="11" t="s">
        <v>3948</v>
      </c>
      <c r="AZ825" s="11"/>
      <c r="BA825" s="11"/>
      <c r="BB825" s="11"/>
      <c r="BC825" s="9">
        <v>4155</v>
      </c>
      <c r="BD825" s="11" t="s">
        <v>3943</v>
      </c>
      <c r="BE825" s="9">
        <v>102</v>
      </c>
      <c r="BF825" s="9">
        <v>1</v>
      </c>
      <c r="BG825" s="11" t="s">
        <v>3410</v>
      </c>
    </row>
    <row r="826" spans="1:59">
      <c r="A826" s="9">
        <v>135668</v>
      </c>
      <c r="B826" s="11" t="s">
        <v>4057</v>
      </c>
      <c r="C826" s="11" t="s">
        <v>4312</v>
      </c>
      <c r="D826" s="11" t="s">
        <v>662</v>
      </c>
      <c r="E826" s="15">
        <v>100</v>
      </c>
      <c r="F826" s="11" t="s">
        <v>4235</v>
      </c>
      <c r="G826" s="9">
        <v>5730</v>
      </c>
      <c r="H826" s="15">
        <f t="shared" si="25"/>
        <v>1.2456521739130435</v>
      </c>
      <c r="I826" s="15">
        <f t="shared" si="26"/>
        <v>124.56521739130434</v>
      </c>
      <c r="J826" s="15">
        <v>124.56521739130434</v>
      </c>
      <c r="K826" s="15"/>
      <c r="L826" s="9"/>
      <c r="M826" s="9">
        <v>0</v>
      </c>
      <c r="N826" s="11" t="s">
        <v>3396</v>
      </c>
      <c r="O826" s="12">
        <v>46212</v>
      </c>
      <c r="P826" s="11" t="s">
        <v>3410</v>
      </c>
      <c r="Q826" s="11" t="s">
        <v>3952</v>
      </c>
      <c r="R826" s="11" t="s">
        <v>3952</v>
      </c>
      <c r="S826" s="11"/>
      <c r="T826" s="9">
        <v>0</v>
      </c>
      <c r="U826" s="9"/>
      <c r="V826" s="9"/>
      <c r="W826" s="11" t="s">
        <v>1233</v>
      </c>
      <c r="X826" s="11" t="s">
        <v>3110</v>
      </c>
      <c r="Y826" s="11" t="s">
        <v>3960</v>
      </c>
      <c r="Z826" s="11" t="s">
        <v>1747</v>
      </c>
      <c r="AA826" s="9">
        <v>20</v>
      </c>
      <c r="AB826" s="9">
        <v>0</v>
      </c>
      <c r="AC826" s="11"/>
      <c r="AD826" s="11" t="s">
        <v>2422</v>
      </c>
      <c r="AE826" s="11" t="s">
        <v>2462</v>
      </c>
      <c r="AF826" s="11" t="s">
        <v>2535</v>
      </c>
      <c r="AG826" s="11" t="s">
        <v>1233</v>
      </c>
      <c r="AH826" s="11" t="s">
        <v>2607</v>
      </c>
      <c r="AI826" s="11"/>
      <c r="AJ826" s="9">
        <v>100</v>
      </c>
      <c r="AK826" s="11" t="s">
        <v>2776</v>
      </c>
      <c r="AL826" s="11" t="s">
        <v>3107</v>
      </c>
      <c r="AM826" s="11"/>
      <c r="AN826" s="11" t="s">
        <v>3174</v>
      </c>
      <c r="AO826" s="11" t="s">
        <v>3324</v>
      </c>
      <c r="AP826" s="11"/>
      <c r="AQ826" s="12">
        <v>46212</v>
      </c>
      <c r="AR826" s="11" t="s">
        <v>3416</v>
      </c>
      <c r="AS826" s="11" t="s">
        <v>3594</v>
      </c>
      <c r="AT826" s="11" t="s">
        <v>3933</v>
      </c>
      <c r="AU826" s="11" t="s">
        <v>3934</v>
      </c>
      <c r="AV826" s="11" t="s">
        <v>3945</v>
      </c>
      <c r="AW826" s="11" t="s">
        <v>2535</v>
      </c>
      <c r="AX826" s="11" t="s">
        <v>1233</v>
      </c>
      <c r="AY826" s="11" t="s">
        <v>3948</v>
      </c>
      <c r="AZ826" s="11"/>
      <c r="BA826" s="11"/>
      <c r="BB826" s="11"/>
      <c r="BC826" s="9">
        <v>3009</v>
      </c>
      <c r="BD826" s="11" t="s">
        <v>3945</v>
      </c>
      <c r="BE826" s="9">
        <v>5947</v>
      </c>
      <c r="BF826" s="9">
        <v>3</v>
      </c>
      <c r="BG826" s="11" t="s">
        <v>3413</v>
      </c>
    </row>
    <row r="827" spans="1:59">
      <c r="A827" s="9">
        <v>135668</v>
      </c>
      <c r="B827" s="11" t="s">
        <v>4057</v>
      </c>
      <c r="C827" s="11" t="s">
        <v>4312</v>
      </c>
      <c r="D827" s="11" t="s">
        <v>663</v>
      </c>
      <c r="E827" s="15">
        <v>40</v>
      </c>
      <c r="F827" s="11" t="s">
        <v>4235</v>
      </c>
      <c r="G827" s="9">
        <v>6415</v>
      </c>
      <c r="H827" s="15">
        <f t="shared" si="25"/>
        <v>1.3945652173913043</v>
      </c>
      <c r="I827" s="15">
        <f t="shared" si="26"/>
        <v>55.782608695652172</v>
      </c>
      <c r="J827" s="15">
        <v>55.782608695652172</v>
      </c>
      <c r="K827" s="15"/>
      <c r="L827" s="9"/>
      <c r="M827" s="9">
        <v>0</v>
      </c>
      <c r="N827" s="11" t="s">
        <v>3396</v>
      </c>
      <c r="O827" s="12">
        <v>46212</v>
      </c>
      <c r="P827" s="11" t="s">
        <v>3410</v>
      </c>
      <c r="Q827" s="11" t="s">
        <v>3952</v>
      </c>
      <c r="R827" s="11" t="s">
        <v>3952</v>
      </c>
      <c r="S827" s="11"/>
      <c r="T827" s="9">
        <v>0</v>
      </c>
      <c r="U827" s="9"/>
      <c r="V827" s="9"/>
      <c r="W827" s="11" t="s">
        <v>1233</v>
      </c>
      <c r="X827" s="11" t="s">
        <v>3110</v>
      </c>
      <c r="Y827" s="11" t="s">
        <v>3960</v>
      </c>
      <c r="Z827" s="11" t="s">
        <v>1748</v>
      </c>
      <c r="AA827" s="9">
        <v>20</v>
      </c>
      <c r="AB827" s="9">
        <v>0</v>
      </c>
      <c r="AC827" s="11"/>
      <c r="AD827" s="11" t="s">
        <v>2422</v>
      </c>
      <c r="AE827" s="11" t="s">
        <v>2462</v>
      </c>
      <c r="AF827" s="11" t="s">
        <v>2535</v>
      </c>
      <c r="AG827" s="11" t="s">
        <v>1233</v>
      </c>
      <c r="AH827" s="11" t="s">
        <v>2607</v>
      </c>
      <c r="AI827" s="11"/>
      <c r="AJ827" s="9">
        <v>40</v>
      </c>
      <c r="AK827" s="11" t="s">
        <v>2777</v>
      </c>
      <c r="AL827" s="11" t="s">
        <v>3107</v>
      </c>
      <c r="AM827" s="11"/>
      <c r="AN827" s="11" t="s">
        <v>3174</v>
      </c>
      <c r="AO827" s="11" t="s">
        <v>3324</v>
      </c>
      <c r="AP827" s="11"/>
      <c r="AQ827" s="12">
        <v>46212</v>
      </c>
      <c r="AR827" s="11" t="s">
        <v>3416</v>
      </c>
      <c r="AS827" s="11" t="s">
        <v>3594</v>
      </c>
      <c r="AT827" s="11" t="s">
        <v>3933</v>
      </c>
      <c r="AU827" s="11" t="s">
        <v>3934</v>
      </c>
      <c r="AV827" s="11" t="s">
        <v>3945</v>
      </c>
      <c r="AW827" s="11" t="s">
        <v>2535</v>
      </c>
      <c r="AX827" s="11" t="s">
        <v>1233</v>
      </c>
      <c r="AY827" s="11" t="s">
        <v>3948</v>
      </c>
      <c r="AZ827" s="11"/>
      <c r="BA827" s="11"/>
      <c r="BB827" s="11"/>
      <c r="BC827" s="9">
        <v>3009</v>
      </c>
      <c r="BD827" s="11" t="s">
        <v>3945</v>
      </c>
      <c r="BE827" s="9">
        <v>5947</v>
      </c>
      <c r="BF827" s="9">
        <v>4</v>
      </c>
      <c r="BG827" s="11" t="s">
        <v>3413</v>
      </c>
    </row>
    <row r="828" spans="1:59">
      <c r="A828" s="9">
        <v>135668</v>
      </c>
      <c r="B828" s="11" t="s">
        <v>4057</v>
      </c>
      <c r="C828" s="11" t="s">
        <v>4312</v>
      </c>
      <c r="D828" s="11" t="s">
        <v>664</v>
      </c>
      <c r="E828" s="15">
        <v>22</v>
      </c>
      <c r="F828" s="11" t="s">
        <v>4235</v>
      </c>
      <c r="G828" s="9">
        <v>8240</v>
      </c>
      <c r="H828" s="15">
        <f t="shared" si="25"/>
        <v>1.7913043478260871</v>
      </c>
      <c r="I828" s="15">
        <f t="shared" si="26"/>
        <v>39.408695652173918</v>
      </c>
      <c r="J828" s="15">
        <v>39.408695652173918</v>
      </c>
      <c r="K828" s="15"/>
      <c r="L828" s="9"/>
      <c r="M828" s="9">
        <v>0</v>
      </c>
      <c r="N828" s="11" t="s">
        <v>3396</v>
      </c>
      <c r="O828" s="12">
        <v>46212</v>
      </c>
      <c r="P828" s="11" t="s">
        <v>3410</v>
      </c>
      <c r="Q828" s="11" t="s">
        <v>3952</v>
      </c>
      <c r="R828" s="11" t="s">
        <v>3952</v>
      </c>
      <c r="S828" s="11"/>
      <c r="T828" s="9">
        <v>0</v>
      </c>
      <c r="U828" s="9"/>
      <c r="V828" s="9"/>
      <c r="W828" s="11" t="s">
        <v>1233</v>
      </c>
      <c r="X828" s="11" t="s">
        <v>3110</v>
      </c>
      <c r="Y828" s="11" t="s">
        <v>3960</v>
      </c>
      <c r="Z828" s="11" t="s">
        <v>1749</v>
      </c>
      <c r="AA828" s="9">
        <v>20</v>
      </c>
      <c r="AB828" s="9">
        <v>0</v>
      </c>
      <c r="AC828" s="11"/>
      <c r="AD828" s="11" t="s">
        <v>2422</v>
      </c>
      <c r="AE828" s="11" t="s">
        <v>2462</v>
      </c>
      <c r="AF828" s="11" t="s">
        <v>2535</v>
      </c>
      <c r="AG828" s="11" t="s">
        <v>1233</v>
      </c>
      <c r="AH828" s="11" t="s">
        <v>2607</v>
      </c>
      <c r="AI828" s="11"/>
      <c r="AJ828" s="9">
        <v>22</v>
      </c>
      <c r="AK828" s="11" t="s">
        <v>2778</v>
      </c>
      <c r="AL828" s="11" t="s">
        <v>3107</v>
      </c>
      <c r="AM828" s="11"/>
      <c r="AN828" s="11" t="s">
        <v>3174</v>
      </c>
      <c r="AO828" s="11" t="s">
        <v>3324</v>
      </c>
      <c r="AP828" s="11"/>
      <c r="AQ828" s="12">
        <v>46212</v>
      </c>
      <c r="AR828" s="11" t="s">
        <v>3416</v>
      </c>
      <c r="AS828" s="11" t="s">
        <v>3594</v>
      </c>
      <c r="AT828" s="11" t="s">
        <v>3933</v>
      </c>
      <c r="AU828" s="11" t="s">
        <v>3934</v>
      </c>
      <c r="AV828" s="11" t="s">
        <v>3945</v>
      </c>
      <c r="AW828" s="11" t="s">
        <v>2535</v>
      </c>
      <c r="AX828" s="11" t="s">
        <v>1233</v>
      </c>
      <c r="AY828" s="11" t="s">
        <v>3948</v>
      </c>
      <c r="AZ828" s="11"/>
      <c r="BA828" s="11"/>
      <c r="BB828" s="11"/>
      <c r="BC828" s="9">
        <v>3009</v>
      </c>
      <c r="BD828" s="11" t="s">
        <v>3945</v>
      </c>
      <c r="BE828" s="9">
        <v>5947</v>
      </c>
      <c r="BF828" s="9">
        <v>5</v>
      </c>
      <c r="BG828" s="11" t="s">
        <v>3413</v>
      </c>
    </row>
    <row r="829" spans="1:59">
      <c r="A829" s="9">
        <v>135668</v>
      </c>
      <c r="B829" s="11" t="s">
        <v>4057</v>
      </c>
      <c r="C829" s="11" t="s">
        <v>4312</v>
      </c>
      <c r="D829" s="11" t="s">
        <v>661</v>
      </c>
      <c r="E829" s="15">
        <v>2</v>
      </c>
      <c r="F829" s="11" t="s">
        <v>4235</v>
      </c>
      <c r="G829" s="9">
        <v>9165</v>
      </c>
      <c r="H829" s="15">
        <f t="shared" si="25"/>
        <v>1.9923913043478261</v>
      </c>
      <c r="I829" s="15">
        <f t="shared" si="26"/>
        <v>3.9847826086956522</v>
      </c>
      <c r="J829" s="15">
        <v>3.9847826086956522</v>
      </c>
      <c r="K829" s="15"/>
      <c r="L829" s="9"/>
      <c r="M829" s="9">
        <v>0</v>
      </c>
      <c r="N829" s="11" t="s">
        <v>3396</v>
      </c>
      <c r="O829" s="12">
        <v>46212</v>
      </c>
      <c r="P829" s="11" t="s">
        <v>3410</v>
      </c>
      <c r="Q829" s="11" t="s">
        <v>3952</v>
      </c>
      <c r="R829" s="11" t="s">
        <v>3952</v>
      </c>
      <c r="S829" s="11"/>
      <c r="T829" s="9">
        <v>0</v>
      </c>
      <c r="U829" s="9"/>
      <c r="V829" s="9"/>
      <c r="W829" s="11" t="s">
        <v>1233</v>
      </c>
      <c r="X829" s="11" t="s">
        <v>3110</v>
      </c>
      <c r="Y829" s="11" t="s">
        <v>3960</v>
      </c>
      <c r="Z829" s="11" t="s">
        <v>1746</v>
      </c>
      <c r="AA829" s="9">
        <v>20</v>
      </c>
      <c r="AB829" s="9">
        <v>0</v>
      </c>
      <c r="AC829" s="11"/>
      <c r="AD829" s="11" t="s">
        <v>2422</v>
      </c>
      <c r="AE829" s="11" t="s">
        <v>2462</v>
      </c>
      <c r="AF829" s="11" t="s">
        <v>2535</v>
      </c>
      <c r="AG829" s="11" t="s">
        <v>1233</v>
      </c>
      <c r="AH829" s="11" t="s">
        <v>2607</v>
      </c>
      <c r="AI829" s="11"/>
      <c r="AJ829" s="9">
        <v>2</v>
      </c>
      <c r="AK829" s="11" t="s">
        <v>2775</v>
      </c>
      <c r="AL829" s="11" t="s">
        <v>3107</v>
      </c>
      <c r="AM829" s="11"/>
      <c r="AN829" s="11" t="s">
        <v>3174</v>
      </c>
      <c r="AO829" s="11" t="s">
        <v>3324</v>
      </c>
      <c r="AP829" s="11"/>
      <c r="AQ829" s="12">
        <v>46212</v>
      </c>
      <c r="AR829" s="11" t="s">
        <v>3416</v>
      </c>
      <c r="AS829" s="11" t="s">
        <v>3594</v>
      </c>
      <c r="AT829" s="11" t="s">
        <v>3933</v>
      </c>
      <c r="AU829" s="11" t="s">
        <v>3934</v>
      </c>
      <c r="AV829" s="11" t="s">
        <v>3945</v>
      </c>
      <c r="AW829" s="11" t="s">
        <v>2535</v>
      </c>
      <c r="AX829" s="11" t="s">
        <v>1233</v>
      </c>
      <c r="AY829" s="11" t="s">
        <v>3948</v>
      </c>
      <c r="AZ829" s="11"/>
      <c r="BA829" s="11"/>
      <c r="BB829" s="11"/>
      <c r="BC829" s="9">
        <v>3009</v>
      </c>
      <c r="BD829" s="11" t="s">
        <v>3945</v>
      </c>
      <c r="BE829" s="9">
        <v>5947</v>
      </c>
      <c r="BF829" s="9">
        <v>2</v>
      </c>
      <c r="BG829" s="11" t="s">
        <v>3413</v>
      </c>
    </row>
    <row r="830" spans="1:59" ht="71.25">
      <c r="A830" s="9">
        <v>135668</v>
      </c>
      <c r="B830" s="11" t="s">
        <v>4057</v>
      </c>
      <c r="C830" s="11" t="s">
        <v>4312</v>
      </c>
      <c r="D830" s="13" t="s">
        <v>660</v>
      </c>
      <c r="E830" s="15">
        <v>2</v>
      </c>
      <c r="F830" s="11" t="s">
        <v>4235</v>
      </c>
      <c r="G830" s="9">
        <v>10300</v>
      </c>
      <c r="H830" s="15">
        <f t="shared" si="25"/>
        <v>2.2391304347826089</v>
      </c>
      <c r="I830" s="15">
        <f t="shared" si="26"/>
        <v>4.4782608695652177</v>
      </c>
      <c r="J830" s="15">
        <v>4.4782608695652177</v>
      </c>
      <c r="K830" s="15"/>
      <c r="L830" s="9"/>
      <c r="M830" s="9">
        <v>0</v>
      </c>
      <c r="N830" s="11" t="s">
        <v>3396</v>
      </c>
      <c r="O830" s="12">
        <v>46212</v>
      </c>
      <c r="P830" s="11" t="s">
        <v>3410</v>
      </c>
      <c r="Q830" s="11" t="s">
        <v>3952</v>
      </c>
      <c r="R830" s="11" t="s">
        <v>3952</v>
      </c>
      <c r="S830" s="11" t="s">
        <v>4222</v>
      </c>
      <c r="T830" s="9">
        <v>138486</v>
      </c>
      <c r="U830" s="9"/>
      <c r="V830" s="9"/>
      <c r="W830" s="11" t="s">
        <v>1233</v>
      </c>
      <c r="X830" s="11" t="s">
        <v>3110</v>
      </c>
      <c r="Y830" s="11" t="s">
        <v>3960</v>
      </c>
      <c r="Z830" s="11" t="s">
        <v>1745</v>
      </c>
      <c r="AA830" s="9">
        <v>20</v>
      </c>
      <c r="AB830" s="9">
        <v>1</v>
      </c>
      <c r="AC830" s="11"/>
      <c r="AD830" s="11" t="s">
        <v>2422</v>
      </c>
      <c r="AE830" s="11" t="s">
        <v>2462</v>
      </c>
      <c r="AF830" s="11" t="s">
        <v>2535</v>
      </c>
      <c r="AG830" s="11" t="s">
        <v>1233</v>
      </c>
      <c r="AH830" s="11" t="s">
        <v>2607</v>
      </c>
      <c r="AI830" s="11"/>
      <c r="AJ830" s="9">
        <v>2</v>
      </c>
      <c r="AK830" s="11" t="s">
        <v>2774</v>
      </c>
      <c r="AL830" s="11" t="s">
        <v>3107</v>
      </c>
      <c r="AM830" s="11"/>
      <c r="AN830" s="11" t="s">
        <v>3174</v>
      </c>
      <c r="AO830" s="11" t="s">
        <v>3324</v>
      </c>
      <c r="AP830" s="11"/>
      <c r="AQ830" s="12">
        <v>46212</v>
      </c>
      <c r="AR830" s="11" t="s">
        <v>3416</v>
      </c>
      <c r="AS830" s="11" t="s">
        <v>3594</v>
      </c>
      <c r="AT830" s="11" t="s">
        <v>3933</v>
      </c>
      <c r="AU830" s="11" t="s">
        <v>3934</v>
      </c>
      <c r="AV830" s="11" t="s">
        <v>3945</v>
      </c>
      <c r="AW830" s="11" t="s">
        <v>2535</v>
      </c>
      <c r="AX830" s="11" t="s">
        <v>1233</v>
      </c>
      <c r="AY830" s="11" t="s">
        <v>3948</v>
      </c>
      <c r="AZ830" s="11"/>
      <c r="BA830" s="11"/>
      <c r="BB830" s="11"/>
      <c r="BC830" s="9">
        <v>3009</v>
      </c>
      <c r="BD830" s="11" t="s">
        <v>3945</v>
      </c>
      <c r="BE830" s="9">
        <v>5947</v>
      </c>
      <c r="BF830" s="9">
        <v>1</v>
      </c>
      <c r="BG830" s="11" t="s">
        <v>4626</v>
      </c>
    </row>
    <row r="831" spans="1:59">
      <c r="A831" s="9">
        <v>135668</v>
      </c>
      <c r="B831" s="11" t="s">
        <v>4057</v>
      </c>
      <c r="C831" s="11" t="s">
        <v>4312</v>
      </c>
      <c r="D831" s="11" t="s">
        <v>665</v>
      </c>
      <c r="E831" s="15">
        <v>2</v>
      </c>
      <c r="F831" s="11" t="s">
        <v>4235</v>
      </c>
      <c r="G831" s="9">
        <v>10300</v>
      </c>
      <c r="H831" s="15">
        <f t="shared" si="25"/>
        <v>2.2391304347826089</v>
      </c>
      <c r="I831" s="15">
        <f t="shared" si="26"/>
        <v>4.4782608695652177</v>
      </c>
      <c r="J831" s="15">
        <v>4.4782608695652177</v>
      </c>
      <c r="K831" s="15"/>
      <c r="L831" s="9"/>
      <c r="M831" s="9">
        <v>0</v>
      </c>
      <c r="N831" s="11" t="s">
        <v>3396</v>
      </c>
      <c r="O831" s="12">
        <v>46212</v>
      </c>
      <c r="P831" s="11" t="s">
        <v>3410</v>
      </c>
      <c r="Q831" s="11" t="s">
        <v>3952</v>
      </c>
      <c r="R831" s="11" t="s">
        <v>3952</v>
      </c>
      <c r="S831" s="11"/>
      <c r="T831" s="9">
        <v>0</v>
      </c>
      <c r="U831" s="9"/>
      <c r="V831" s="9"/>
      <c r="W831" s="11" t="s">
        <v>1233</v>
      </c>
      <c r="X831" s="11" t="s">
        <v>3110</v>
      </c>
      <c r="Y831" s="11" t="s">
        <v>3960</v>
      </c>
      <c r="Z831" s="11" t="s">
        <v>1745</v>
      </c>
      <c r="AA831" s="9">
        <v>20</v>
      </c>
      <c r="AB831" s="9">
        <v>0</v>
      </c>
      <c r="AC831" s="11"/>
      <c r="AD831" s="11" t="s">
        <v>2422</v>
      </c>
      <c r="AE831" s="11" t="s">
        <v>2462</v>
      </c>
      <c r="AF831" s="11" t="s">
        <v>2535</v>
      </c>
      <c r="AG831" s="11" t="s">
        <v>1233</v>
      </c>
      <c r="AH831" s="11" t="s">
        <v>2607</v>
      </c>
      <c r="AI831" s="11"/>
      <c r="AJ831" s="9">
        <v>2</v>
      </c>
      <c r="AK831" s="11" t="s">
        <v>2774</v>
      </c>
      <c r="AL831" s="11" t="s">
        <v>3107</v>
      </c>
      <c r="AM831" s="11"/>
      <c r="AN831" s="11" t="s">
        <v>3174</v>
      </c>
      <c r="AO831" s="11" t="s">
        <v>3324</v>
      </c>
      <c r="AP831" s="11"/>
      <c r="AQ831" s="12">
        <v>46212</v>
      </c>
      <c r="AR831" s="11" t="s">
        <v>3416</v>
      </c>
      <c r="AS831" s="11" t="s">
        <v>3594</v>
      </c>
      <c r="AT831" s="11" t="s">
        <v>3933</v>
      </c>
      <c r="AU831" s="11" t="s">
        <v>3934</v>
      </c>
      <c r="AV831" s="11" t="s">
        <v>3945</v>
      </c>
      <c r="AW831" s="11" t="s">
        <v>2535</v>
      </c>
      <c r="AX831" s="11" t="s">
        <v>1233</v>
      </c>
      <c r="AY831" s="11" t="s">
        <v>3948</v>
      </c>
      <c r="AZ831" s="11"/>
      <c r="BA831" s="11"/>
      <c r="BB831" s="11"/>
      <c r="BC831" s="9">
        <v>3009</v>
      </c>
      <c r="BD831" s="11" t="s">
        <v>3945</v>
      </c>
      <c r="BE831" s="9">
        <v>5947</v>
      </c>
      <c r="BF831" s="9">
        <v>6</v>
      </c>
      <c r="BG831" s="11" t="s">
        <v>3413</v>
      </c>
    </row>
    <row r="832" spans="1:59">
      <c r="A832" s="9">
        <v>135668</v>
      </c>
      <c r="B832" s="11" t="s">
        <v>4057</v>
      </c>
      <c r="C832" s="11" t="s">
        <v>4312</v>
      </c>
      <c r="D832" s="11" t="s">
        <v>666</v>
      </c>
      <c r="E832" s="15">
        <v>2</v>
      </c>
      <c r="F832" s="11" t="s">
        <v>4235</v>
      </c>
      <c r="G832" s="9">
        <v>12575</v>
      </c>
      <c r="H832" s="15">
        <f t="shared" si="25"/>
        <v>2.7336956521739131</v>
      </c>
      <c r="I832" s="15">
        <f t="shared" si="26"/>
        <v>5.4673913043478262</v>
      </c>
      <c r="J832" s="15">
        <v>5.4673913043478262</v>
      </c>
      <c r="K832" s="15"/>
      <c r="L832" s="9"/>
      <c r="M832" s="9">
        <v>0</v>
      </c>
      <c r="N832" s="11" t="s">
        <v>3396</v>
      </c>
      <c r="O832" s="12">
        <v>46212</v>
      </c>
      <c r="P832" s="11" t="s">
        <v>3410</v>
      </c>
      <c r="Q832" s="11" t="s">
        <v>3952</v>
      </c>
      <c r="R832" s="11" t="s">
        <v>3952</v>
      </c>
      <c r="S832" s="11"/>
      <c r="T832" s="9">
        <v>0</v>
      </c>
      <c r="U832" s="9"/>
      <c r="V832" s="9"/>
      <c r="W832" s="11" t="s">
        <v>1233</v>
      </c>
      <c r="X832" s="11" t="s">
        <v>3110</v>
      </c>
      <c r="Y832" s="11" t="s">
        <v>3960</v>
      </c>
      <c r="Z832" s="11" t="s">
        <v>1750</v>
      </c>
      <c r="AA832" s="9">
        <v>20</v>
      </c>
      <c r="AB832" s="9">
        <v>0</v>
      </c>
      <c r="AC832" s="11"/>
      <c r="AD832" s="11" t="s">
        <v>2422</v>
      </c>
      <c r="AE832" s="11" t="s">
        <v>2462</v>
      </c>
      <c r="AF832" s="11" t="s">
        <v>2535</v>
      </c>
      <c r="AG832" s="11" t="s">
        <v>1233</v>
      </c>
      <c r="AH832" s="11" t="s">
        <v>2607</v>
      </c>
      <c r="AI832" s="11"/>
      <c r="AJ832" s="9">
        <v>2</v>
      </c>
      <c r="AK832" s="11" t="s">
        <v>2779</v>
      </c>
      <c r="AL832" s="11" t="s">
        <v>3107</v>
      </c>
      <c r="AM832" s="11"/>
      <c r="AN832" s="11" t="s">
        <v>3174</v>
      </c>
      <c r="AO832" s="11" t="s">
        <v>3324</v>
      </c>
      <c r="AP832" s="11"/>
      <c r="AQ832" s="12">
        <v>46212</v>
      </c>
      <c r="AR832" s="11" t="s">
        <v>3416</v>
      </c>
      <c r="AS832" s="11" t="s">
        <v>3594</v>
      </c>
      <c r="AT832" s="11" t="s">
        <v>3933</v>
      </c>
      <c r="AU832" s="11" t="s">
        <v>3934</v>
      </c>
      <c r="AV832" s="11" t="s">
        <v>3945</v>
      </c>
      <c r="AW832" s="11" t="s">
        <v>2535</v>
      </c>
      <c r="AX832" s="11" t="s">
        <v>1233</v>
      </c>
      <c r="AY832" s="11" t="s">
        <v>3948</v>
      </c>
      <c r="AZ832" s="11"/>
      <c r="BA832" s="11"/>
      <c r="BB832" s="11"/>
      <c r="BC832" s="9">
        <v>3009</v>
      </c>
      <c r="BD832" s="11" t="s">
        <v>3945</v>
      </c>
      <c r="BE832" s="9">
        <v>5947</v>
      </c>
      <c r="BF832" s="9">
        <v>7</v>
      </c>
      <c r="BG832" s="11" t="s">
        <v>3413</v>
      </c>
    </row>
    <row r="833" spans="1:59">
      <c r="A833" s="9">
        <v>135667</v>
      </c>
      <c r="B833" s="11" t="s">
        <v>4056</v>
      </c>
      <c r="C833" s="11" t="s">
        <v>4311</v>
      </c>
      <c r="D833" s="11" t="s">
        <v>659</v>
      </c>
      <c r="E833" s="15">
        <v>1</v>
      </c>
      <c r="F833" s="11" t="s">
        <v>4235</v>
      </c>
      <c r="G833" s="9">
        <v>84000</v>
      </c>
      <c r="H833" s="15">
        <f t="shared" si="25"/>
        <v>18.260869565217391</v>
      </c>
      <c r="I833" s="15">
        <f t="shared" si="26"/>
        <v>18.260869565217391</v>
      </c>
      <c r="J833" s="15">
        <v>18.260869565217391</v>
      </c>
      <c r="K833" s="15"/>
      <c r="L833" s="9"/>
      <c r="M833" s="9">
        <v>0</v>
      </c>
      <c r="N833" s="11" t="s">
        <v>3396</v>
      </c>
      <c r="O833" s="12">
        <v>46212</v>
      </c>
      <c r="P833" s="11" t="s">
        <v>3406</v>
      </c>
      <c r="Q833" s="11" t="s">
        <v>3952</v>
      </c>
      <c r="R833" s="11" t="s">
        <v>3952</v>
      </c>
      <c r="S833" s="11" t="s">
        <v>4222</v>
      </c>
      <c r="T833" s="9">
        <v>137773</v>
      </c>
      <c r="U833" s="9"/>
      <c r="V833" s="9"/>
      <c r="W833" s="11" t="s">
        <v>1233</v>
      </c>
      <c r="X833" s="11" t="s">
        <v>3110</v>
      </c>
      <c r="Y833" s="11" t="s">
        <v>3960</v>
      </c>
      <c r="Z833" s="11" t="s">
        <v>1744</v>
      </c>
      <c r="AA833" s="9">
        <v>20</v>
      </c>
      <c r="AB833" s="9">
        <v>1</v>
      </c>
      <c r="AC833" s="11"/>
      <c r="AD833" s="11" t="s">
        <v>2426</v>
      </c>
      <c r="AE833" s="11" t="s">
        <v>2462</v>
      </c>
      <c r="AF833" s="11" t="s">
        <v>2534</v>
      </c>
      <c r="AG833" s="11" t="s">
        <v>1233</v>
      </c>
      <c r="AH833" s="11" t="s">
        <v>2607</v>
      </c>
      <c r="AI833" s="11"/>
      <c r="AJ833" s="9">
        <v>1</v>
      </c>
      <c r="AK833" s="11" t="s">
        <v>1541</v>
      </c>
      <c r="AL833" s="11" t="s">
        <v>3107</v>
      </c>
      <c r="AM833" s="11"/>
      <c r="AN833" s="11" t="s">
        <v>1541</v>
      </c>
      <c r="AO833" s="11" t="s">
        <v>1744</v>
      </c>
      <c r="AP833" s="11" t="s">
        <v>3400</v>
      </c>
      <c r="AQ833" s="12">
        <v>46212</v>
      </c>
      <c r="AR833" s="11" t="s">
        <v>3416</v>
      </c>
      <c r="AS833" s="11" t="s">
        <v>3593</v>
      </c>
      <c r="AT833" s="11" t="s">
        <v>3933</v>
      </c>
      <c r="AU833" s="11" t="s">
        <v>3933</v>
      </c>
      <c r="AV833" s="11" t="s">
        <v>3945</v>
      </c>
      <c r="AW833" s="11" t="s">
        <v>2534</v>
      </c>
      <c r="AX833" s="11" t="s">
        <v>1233</v>
      </c>
      <c r="AY833" s="11" t="s">
        <v>3948</v>
      </c>
      <c r="AZ833" s="11"/>
      <c r="BA833" s="11"/>
      <c r="BB833" s="11"/>
      <c r="BC833" s="9">
        <v>4263</v>
      </c>
      <c r="BD833" s="11" t="s">
        <v>3945</v>
      </c>
      <c r="BE833" s="9">
        <v>1183</v>
      </c>
      <c r="BF833" s="9">
        <v>1</v>
      </c>
      <c r="BG833" s="11" t="s">
        <v>4632</v>
      </c>
    </row>
    <row r="834" spans="1:59" ht="57">
      <c r="A834" s="9">
        <v>135666</v>
      </c>
      <c r="B834" s="11" t="s">
        <v>4055</v>
      </c>
      <c r="C834" s="11" t="s">
        <v>4310</v>
      </c>
      <c r="D834" s="13" t="s">
        <v>658</v>
      </c>
      <c r="E834" s="15">
        <v>2000</v>
      </c>
      <c r="F834" s="11" t="s">
        <v>4238</v>
      </c>
      <c r="G834" s="9">
        <v>18240</v>
      </c>
      <c r="H834" s="15">
        <f t="shared" ref="H834:H897" si="27">IF(N834="USD",G834,IF(N834="MGA",G834/4600,IF(N834="EUR",G834*1.17,IF(N834="GBP",G834*1.35,""))))</f>
        <v>3.965217391304348</v>
      </c>
      <c r="I834" s="15">
        <f t="shared" ref="I834:I897" si="28">H834*E834</f>
        <v>7930.434782608696</v>
      </c>
      <c r="J834" s="15">
        <v>7930.434782608696</v>
      </c>
      <c r="K834" s="15"/>
      <c r="L834" s="9"/>
      <c r="M834" s="9">
        <v>0</v>
      </c>
      <c r="N834" s="11" t="s">
        <v>3396</v>
      </c>
      <c r="O834" s="12">
        <v>46212</v>
      </c>
      <c r="P834" s="11" t="s">
        <v>3406</v>
      </c>
      <c r="Q834" s="11" t="s">
        <v>3952</v>
      </c>
      <c r="R834" s="11" t="s">
        <v>3952</v>
      </c>
      <c r="S834" s="11" t="s">
        <v>4229</v>
      </c>
      <c r="T834" s="9">
        <v>138698</v>
      </c>
      <c r="U834" s="9"/>
      <c r="V834" s="9"/>
      <c r="W834" s="11" t="s">
        <v>2465</v>
      </c>
      <c r="X834" s="11" t="s">
        <v>3109</v>
      </c>
      <c r="Y834" s="11" t="s">
        <v>3959</v>
      </c>
      <c r="Z834" s="11" t="s">
        <v>1743</v>
      </c>
      <c r="AA834" s="9">
        <v>20</v>
      </c>
      <c r="AB834" s="9">
        <v>1</v>
      </c>
      <c r="AC834" s="11"/>
      <c r="AD834" s="11" t="s">
        <v>2425</v>
      </c>
      <c r="AE834" s="11" t="s">
        <v>2462</v>
      </c>
      <c r="AF834" s="11" t="s">
        <v>2533</v>
      </c>
      <c r="AG834" s="11" t="s">
        <v>2598</v>
      </c>
      <c r="AH834" s="11" t="s">
        <v>2607</v>
      </c>
      <c r="AI834" s="11"/>
      <c r="AJ834" s="9">
        <v>2000</v>
      </c>
      <c r="AK834" s="11" t="s">
        <v>2773</v>
      </c>
      <c r="AL834" s="11" t="s">
        <v>3107</v>
      </c>
      <c r="AM834" s="11"/>
      <c r="AN834" s="11" t="s">
        <v>2773</v>
      </c>
      <c r="AO834" s="11" t="s">
        <v>1743</v>
      </c>
      <c r="AP834" s="11" t="s">
        <v>3400</v>
      </c>
      <c r="AQ834" s="12">
        <v>46212</v>
      </c>
      <c r="AR834" s="11" t="s">
        <v>3416</v>
      </c>
      <c r="AS834" s="11" t="s">
        <v>3592</v>
      </c>
      <c r="AT834" s="11" t="s">
        <v>3933</v>
      </c>
      <c r="AU834" s="11" t="s">
        <v>3934</v>
      </c>
      <c r="AV834" s="11" t="s">
        <v>3937</v>
      </c>
      <c r="AW834" s="11" t="s">
        <v>2533</v>
      </c>
      <c r="AX834" s="11" t="s">
        <v>2598</v>
      </c>
      <c r="AY834" s="11" t="s">
        <v>3948</v>
      </c>
      <c r="AZ834" s="11"/>
      <c r="BA834" s="11"/>
      <c r="BB834" s="11"/>
      <c r="BC834" s="9">
        <v>8312</v>
      </c>
      <c r="BD834" s="11" t="s">
        <v>3937</v>
      </c>
      <c r="BE834" s="9">
        <v>84</v>
      </c>
      <c r="BF834" s="9">
        <v>1</v>
      </c>
      <c r="BG834" s="11" t="s">
        <v>4619</v>
      </c>
    </row>
    <row r="835" spans="1:59">
      <c r="A835" s="9">
        <v>135665</v>
      </c>
      <c r="B835" s="11" t="s">
        <v>3973</v>
      </c>
      <c r="C835" s="11" t="s">
        <v>3572</v>
      </c>
      <c r="D835" s="11" t="s">
        <v>657</v>
      </c>
      <c r="E835" s="15">
        <v>1</v>
      </c>
      <c r="F835" s="11" t="s">
        <v>4237</v>
      </c>
      <c r="G835" s="9">
        <v>1689100</v>
      </c>
      <c r="H835" s="15">
        <f t="shared" si="27"/>
        <v>367.19565217391306</v>
      </c>
      <c r="I835" s="15">
        <f t="shared" si="28"/>
        <v>367.19565217391306</v>
      </c>
      <c r="J835" s="15">
        <v>367.19565217391306</v>
      </c>
      <c r="K835" s="15"/>
      <c r="L835" s="9"/>
      <c r="M835" s="9">
        <v>0</v>
      </c>
      <c r="N835" s="11" t="s">
        <v>3396</v>
      </c>
      <c r="O835" s="12">
        <v>46212</v>
      </c>
      <c r="P835" s="11" t="s">
        <v>3410</v>
      </c>
      <c r="Q835" s="11" t="s">
        <v>3956</v>
      </c>
      <c r="R835" s="11" t="s">
        <v>3957</v>
      </c>
      <c r="S835" s="11" t="s">
        <v>4212</v>
      </c>
      <c r="T835" s="9">
        <v>138727</v>
      </c>
      <c r="U835" s="9"/>
      <c r="V835" s="9"/>
      <c r="W835" s="11" t="s">
        <v>2464</v>
      </c>
      <c r="X835" s="11" t="s">
        <v>3108</v>
      </c>
      <c r="Y835" s="11" t="s">
        <v>3958</v>
      </c>
      <c r="Z835" s="11" t="s">
        <v>1742</v>
      </c>
      <c r="AA835" s="9">
        <v>0</v>
      </c>
      <c r="AB835" s="9">
        <v>1</v>
      </c>
      <c r="AC835" s="11"/>
      <c r="AD835" s="11" t="s">
        <v>2411</v>
      </c>
      <c r="AE835" s="11" t="s">
        <v>2463</v>
      </c>
      <c r="AF835" s="11" t="s">
        <v>2532</v>
      </c>
      <c r="AG835" s="11" t="s">
        <v>2581</v>
      </c>
      <c r="AH835" s="11" t="s">
        <v>2607</v>
      </c>
      <c r="AI835" s="11"/>
      <c r="AJ835" s="9">
        <v>1</v>
      </c>
      <c r="AK835" s="11" t="s">
        <v>1742</v>
      </c>
      <c r="AL835" s="11" t="s">
        <v>3107</v>
      </c>
      <c r="AM835" s="11"/>
      <c r="AN835" s="11" t="s">
        <v>1742</v>
      </c>
      <c r="AO835" s="11" t="s">
        <v>1742</v>
      </c>
      <c r="AP835" s="11"/>
      <c r="AQ835" s="12">
        <v>46212</v>
      </c>
      <c r="AR835" s="11" t="s">
        <v>3416</v>
      </c>
      <c r="AS835" s="11" t="s">
        <v>3591</v>
      </c>
      <c r="AT835" s="11" t="s">
        <v>3933</v>
      </c>
      <c r="AU835" s="11" t="s">
        <v>3933</v>
      </c>
      <c r="AV835" s="11" t="s">
        <v>3936</v>
      </c>
      <c r="AW835" s="11" t="s">
        <v>2532</v>
      </c>
      <c r="AX835" s="11" t="s">
        <v>2581</v>
      </c>
      <c r="AY835" s="11" t="s">
        <v>3949</v>
      </c>
      <c r="AZ835" s="11"/>
      <c r="BA835" s="11"/>
      <c r="BB835" s="11"/>
      <c r="BC835" s="9">
        <v>17513</v>
      </c>
      <c r="BD835" s="11" t="s">
        <v>3936</v>
      </c>
      <c r="BE835" s="9">
        <v>2886</v>
      </c>
      <c r="BF835" s="9">
        <v>1</v>
      </c>
      <c r="BG835" s="11" t="s">
        <v>4618</v>
      </c>
    </row>
    <row r="836" spans="1:59" ht="57">
      <c r="A836" s="9">
        <v>135664</v>
      </c>
      <c r="B836" s="11" t="s">
        <v>4054</v>
      </c>
      <c r="C836" s="11" t="s">
        <v>4244</v>
      </c>
      <c r="D836" s="13" t="s">
        <v>654</v>
      </c>
      <c r="E836" s="15">
        <v>1</v>
      </c>
      <c r="F836" s="11" t="s">
        <v>4235</v>
      </c>
      <c r="G836" s="9">
        <v>407650</v>
      </c>
      <c r="H836" s="15">
        <f t="shared" si="27"/>
        <v>88.619565217391298</v>
      </c>
      <c r="I836" s="15">
        <f t="shared" si="28"/>
        <v>88.619565217391298</v>
      </c>
      <c r="J836" s="15">
        <v>88.619565217391298</v>
      </c>
      <c r="K836" s="15"/>
      <c r="L836" s="9"/>
      <c r="M836" s="9">
        <v>0</v>
      </c>
      <c r="N836" s="11" t="s">
        <v>3396</v>
      </c>
      <c r="O836" s="12">
        <v>46212</v>
      </c>
      <c r="P836" s="11" t="s">
        <v>3410</v>
      </c>
      <c r="Q836" s="11" t="s">
        <v>3952</v>
      </c>
      <c r="R836" s="11" t="s">
        <v>3952</v>
      </c>
      <c r="S836" s="11" t="s">
        <v>4217</v>
      </c>
      <c r="T836" s="9">
        <v>138920</v>
      </c>
      <c r="U836" s="9"/>
      <c r="V836" s="9"/>
      <c r="W836" s="11" t="s">
        <v>2468</v>
      </c>
      <c r="X836" s="11" t="s">
        <v>3110</v>
      </c>
      <c r="Y836" s="11" t="s">
        <v>3960</v>
      </c>
      <c r="Z836" s="11" t="s">
        <v>1739</v>
      </c>
      <c r="AA836" s="9">
        <v>20</v>
      </c>
      <c r="AB836" s="9">
        <v>1</v>
      </c>
      <c r="AC836" s="11"/>
      <c r="AD836" s="11" t="s">
        <v>2405</v>
      </c>
      <c r="AE836" s="11" t="s">
        <v>2462</v>
      </c>
      <c r="AF836" s="11" t="s">
        <v>2478</v>
      </c>
      <c r="AG836" s="11" t="s">
        <v>2585</v>
      </c>
      <c r="AH836" s="11" t="s">
        <v>2607</v>
      </c>
      <c r="AI836" s="11"/>
      <c r="AJ836" s="9">
        <v>1</v>
      </c>
      <c r="AK836" s="11" t="s">
        <v>2770</v>
      </c>
      <c r="AL836" s="11" t="s">
        <v>3107</v>
      </c>
      <c r="AM836" s="11"/>
      <c r="AN836" s="11" t="s">
        <v>3173</v>
      </c>
      <c r="AO836" s="11" t="s">
        <v>3323</v>
      </c>
      <c r="AP836" s="11" t="s">
        <v>3400</v>
      </c>
      <c r="AQ836" s="12">
        <v>46212</v>
      </c>
      <c r="AR836" s="11" t="s">
        <v>3416</v>
      </c>
      <c r="AS836" s="11"/>
      <c r="AT836" s="11" t="s">
        <v>3933</v>
      </c>
      <c r="AU836" s="11" t="s">
        <v>3933</v>
      </c>
      <c r="AV836" s="11" t="s">
        <v>3941</v>
      </c>
      <c r="AW836" s="11" t="s">
        <v>2478</v>
      </c>
      <c r="AX836" s="11" t="s">
        <v>2585</v>
      </c>
      <c r="AY836" s="11" t="s">
        <v>3948</v>
      </c>
      <c r="AZ836" s="11"/>
      <c r="BA836" s="11"/>
      <c r="BB836" s="11"/>
      <c r="BC836" s="9">
        <v>14862</v>
      </c>
      <c r="BD836" s="11" t="s">
        <v>3941</v>
      </c>
      <c r="BE836" s="9">
        <v>3605</v>
      </c>
      <c r="BF836" s="9">
        <v>1</v>
      </c>
      <c r="BG836" s="11" t="s">
        <v>3410</v>
      </c>
    </row>
    <row r="837" spans="1:59" ht="71.25">
      <c r="A837" s="9">
        <v>135664</v>
      </c>
      <c r="B837" s="11" t="s">
        <v>4054</v>
      </c>
      <c r="C837" s="11" t="s">
        <v>4244</v>
      </c>
      <c r="D837" s="13" t="s">
        <v>655</v>
      </c>
      <c r="E837" s="15">
        <v>1</v>
      </c>
      <c r="F837" s="11" t="s">
        <v>4235</v>
      </c>
      <c r="G837" s="9">
        <v>519500</v>
      </c>
      <c r="H837" s="15">
        <f t="shared" si="27"/>
        <v>112.93478260869566</v>
      </c>
      <c r="I837" s="15">
        <f t="shared" si="28"/>
        <v>112.93478260869566</v>
      </c>
      <c r="J837" s="15">
        <v>112.93478260869566</v>
      </c>
      <c r="K837" s="15"/>
      <c r="L837" s="9"/>
      <c r="M837" s="9">
        <v>0</v>
      </c>
      <c r="N837" s="11" t="s">
        <v>3396</v>
      </c>
      <c r="O837" s="12">
        <v>46212</v>
      </c>
      <c r="P837" s="11" t="s">
        <v>3410</v>
      </c>
      <c r="Q837" s="11" t="s">
        <v>3952</v>
      </c>
      <c r="R837" s="11" t="s">
        <v>3952</v>
      </c>
      <c r="S837" s="11" t="s">
        <v>4217</v>
      </c>
      <c r="T837" s="9">
        <v>138920</v>
      </c>
      <c r="U837" s="9"/>
      <c r="V837" s="9"/>
      <c r="W837" s="11" t="s">
        <v>2468</v>
      </c>
      <c r="X837" s="11" t="s">
        <v>3110</v>
      </c>
      <c r="Y837" s="11" t="s">
        <v>3960</v>
      </c>
      <c r="Z837" s="11" t="s">
        <v>1740</v>
      </c>
      <c r="AA837" s="9">
        <v>20</v>
      </c>
      <c r="AB837" s="9">
        <v>2</v>
      </c>
      <c r="AC837" s="11"/>
      <c r="AD837" s="11" t="s">
        <v>2405</v>
      </c>
      <c r="AE837" s="11" t="s">
        <v>2462</v>
      </c>
      <c r="AF837" s="11" t="s">
        <v>2478</v>
      </c>
      <c r="AG837" s="11" t="s">
        <v>2585</v>
      </c>
      <c r="AH837" s="11" t="s">
        <v>2607</v>
      </c>
      <c r="AI837" s="11"/>
      <c r="AJ837" s="9">
        <v>1</v>
      </c>
      <c r="AK837" s="11" t="s">
        <v>2771</v>
      </c>
      <c r="AL837" s="11" t="s">
        <v>3107</v>
      </c>
      <c r="AM837" s="11"/>
      <c r="AN837" s="11" t="s">
        <v>3173</v>
      </c>
      <c r="AO837" s="11" t="s">
        <v>3323</v>
      </c>
      <c r="AP837" s="11" t="s">
        <v>3400</v>
      </c>
      <c r="AQ837" s="12">
        <v>46212</v>
      </c>
      <c r="AR837" s="11" t="s">
        <v>3416</v>
      </c>
      <c r="AS837" s="11"/>
      <c r="AT837" s="11" t="s">
        <v>3933</v>
      </c>
      <c r="AU837" s="11" t="s">
        <v>3933</v>
      </c>
      <c r="AV837" s="11" t="s">
        <v>3941</v>
      </c>
      <c r="AW837" s="11" t="s">
        <v>2478</v>
      </c>
      <c r="AX837" s="11" t="s">
        <v>2585</v>
      </c>
      <c r="AY837" s="11" t="s">
        <v>3948</v>
      </c>
      <c r="AZ837" s="11"/>
      <c r="BA837" s="11"/>
      <c r="BB837" s="11"/>
      <c r="BC837" s="9">
        <v>14862</v>
      </c>
      <c r="BD837" s="11" t="s">
        <v>3941</v>
      </c>
      <c r="BE837" s="9">
        <v>3605</v>
      </c>
      <c r="BF837" s="9">
        <v>2</v>
      </c>
      <c r="BG837" s="11" t="s">
        <v>3410</v>
      </c>
    </row>
    <row r="838" spans="1:59" ht="71.25">
      <c r="A838" s="9">
        <v>135664</v>
      </c>
      <c r="B838" s="11" t="s">
        <v>4054</v>
      </c>
      <c r="C838" s="11" t="s">
        <v>4244</v>
      </c>
      <c r="D838" s="13" t="s">
        <v>656</v>
      </c>
      <c r="E838" s="15">
        <v>1</v>
      </c>
      <c r="F838" s="11" t="s">
        <v>4235</v>
      </c>
      <c r="G838" s="9">
        <v>1165775</v>
      </c>
      <c r="H838" s="15">
        <f t="shared" si="27"/>
        <v>253.42934782608697</v>
      </c>
      <c r="I838" s="15">
        <f t="shared" si="28"/>
        <v>253.42934782608697</v>
      </c>
      <c r="J838" s="15">
        <v>253.42934782608697</v>
      </c>
      <c r="K838" s="15"/>
      <c r="L838" s="9"/>
      <c r="M838" s="9">
        <v>0</v>
      </c>
      <c r="N838" s="11" t="s">
        <v>3396</v>
      </c>
      <c r="O838" s="12">
        <v>46212</v>
      </c>
      <c r="P838" s="11" t="s">
        <v>3410</v>
      </c>
      <c r="Q838" s="11" t="s">
        <v>3952</v>
      </c>
      <c r="R838" s="11" t="s">
        <v>3952</v>
      </c>
      <c r="S838" s="11" t="s">
        <v>4217</v>
      </c>
      <c r="T838" s="9">
        <v>138920</v>
      </c>
      <c r="U838" s="9"/>
      <c r="V838" s="9"/>
      <c r="W838" s="11" t="s">
        <v>2468</v>
      </c>
      <c r="X838" s="11" t="s">
        <v>3110</v>
      </c>
      <c r="Y838" s="11" t="s">
        <v>3960</v>
      </c>
      <c r="Z838" s="11" t="s">
        <v>1741</v>
      </c>
      <c r="AA838" s="9">
        <v>20</v>
      </c>
      <c r="AB838" s="9">
        <v>3</v>
      </c>
      <c r="AC838" s="11"/>
      <c r="AD838" s="11" t="s">
        <v>2405</v>
      </c>
      <c r="AE838" s="11" t="s">
        <v>2462</v>
      </c>
      <c r="AF838" s="11" t="s">
        <v>2478</v>
      </c>
      <c r="AG838" s="11" t="s">
        <v>2585</v>
      </c>
      <c r="AH838" s="11" t="s">
        <v>2607</v>
      </c>
      <c r="AI838" s="11"/>
      <c r="AJ838" s="9">
        <v>1</v>
      </c>
      <c r="AK838" s="11" t="s">
        <v>2772</v>
      </c>
      <c r="AL838" s="11" t="s">
        <v>3107</v>
      </c>
      <c r="AM838" s="11"/>
      <c r="AN838" s="11" t="s">
        <v>3173</v>
      </c>
      <c r="AO838" s="11" t="s">
        <v>3323</v>
      </c>
      <c r="AP838" s="11" t="s">
        <v>3400</v>
      </c>
      <c r="AQ838" s="12">
        <v>46212</v>
      </c>
      <c r="AR838" s="11" t="s">
        <v>3416</v>
      </c>
      <c r="AS838" s="11"/>
      <c r="AT838" s="11" t="s">
        <v>3933</v>
      </c>
      <c r="AU838" s="11" t="s">
        <v>3933</v>
      </c>
      <c r="AV838" s="11" t="s">
        <v>3941</v>
      </c>
      <c r="AW838" s="11" t="s">
        <v>2478</v>
      </c>
      <c r="AX838" s="11" t="s">
        <v>2585</v>
      </c>
      <c r="AY838" s="11" t="s">
        <v>3948</v>
      </c>
      <c r="AZ838" s="11"/>
      <c r="BA838" s="11"/>
      <c r="BB838" s="11"/>
      <c r="BC838" s="9">
        <v>14862</v>
      </c>
      <c r="BD838" s="11" t="s">
        <v>3941</v>
      </c>
      <c r="BE838" s="9">
        <v>3605</v>
      </c>
      <c r="BF838" s="9">
        <v>3</v>
      </c>
      <c r="BG838" s="11" t="s">
        <v>3410</v>
      </c>
    </row>
    <row r="839" spans="1:59">
      <c r="A839" s="9">
        <v>135663</v>
      </c>
      <c r="B839" s="11" t="s">
        <v>4020</v>
      </c>
      <c r="C839" s="11" t="s">
        <v>4252</v>
      </c>
      <c r="D839" s="11" t="s">
        <v>653</v>
      </c>
      <c r="E839" s="15">
        <v>1</v>
      </c>
      <c r="F839" s="11" t="s">
        <v>4235</v>
      </c>
      <c r="G839" s="9">
        <v>1512000</v>
      </c>
      <c r="H839" s="15">
        <f t="shared" si="27"/>
        <v>328.69565217391306</v>
      </c>
      <c r="I839" s="15">
        <f t="shared" si="28"/>
        <v>328.69565217391306</v>
      </c>
      <c r="J839" s="15">
        <v>328.69565217391306</v>
      </c>
      <c r="K839" s="15"/>
      <c r="L839" s="9"/>
      <c r="M839" s="9">
        <v>0</v>
      </c>
      <c r="N839" s="11" t="s">
        <v>3396</v>
      </c>
      <c r="O839" s="12">
        <v>46212</v>
      </c>
      <c r="P839" s="11" t="s">
        <v>3410</v>
      </c>
      <c r="Q839" s="11" t="s">
        <v>3952</v>
      </c>
      <c r="R839" s="11" t="s">
        <v>3952</v>
      </c>
      <c r="S839" s="11" t="s">
        <v>4214</v>
      </c>
      <c r="T839" s="9">
        <v>138893</v>
      </c>
      <c r="U839" s="9"/>
      <c r="V839" s="9"/>
      <c r="W839" s="11" t="s">
        <v>2466</v>
      </c>
      <c r="X839" s="11" t="s">
        <v>3110</v>
      </c>
      <c r="Y839" s="11" t="s">
        <v>3960</v>
      </c>
      <c r="Z839" s="11" t="s">
        <v>1738</v>
      </c>
      <c r="AA839" s="9">
        <v>0</v>
      </c>
      <c r="AB839" s="9">
        <v>1</v>
      </c>
      <c r="AC839" s="11"/>
      <c r="AD839" s="11" t="s">
        <v>2405</v>
      </c>
      <c r="AE839" s="11" t="s">
        <v>2462</v>
      </c>
      <c r="AF839" s="11" t="s">
        <v>2531</v>
      </c>
      <c r="AG839" s="11" t="s">
        <v>2583</v>
      </c>
      <c r="AH839" s="11" t="s">
        <v>2607</v>
      </c>
      <c r="AI839" s="11"/>
      <c r="AJ839" s="9">
        <v>1</v>
      </c>
      <c r="AK839" s="11" t="s">
        <v>1738</v>
      </c>
      <c r="AL839" s="11" t="s">
        <v>3107</v>
      </c>
      <c r="AM839" s="11"/>
      <c r="AN839" s="11" t="s">
        <v>1738</v>
      </c>
      <c r="AO839" s="11" t="s">
        <v>1738</v>
      </c>
      <c r="AP839" s="11"/>
      <c r="AQ839" s="12">
        <v>46212</v>
      </c>
      <c r="AR839" s="11" t="s">
        <v>3416</v>
      </c>
      <c r="AS839" s="11" t="s">
        <v>3590</v>
      </c>
      <c r="AT839" s="11" t="s">
        <v>3933</v>
      </c>
      <c r="AU839" s="11" t="s">
        <v>3933</v>
      </c>
      <c r="AV839" s="11" t="s">
        <v>3938</v>
      </c>
      <c r="AW839" s="11" t="s">
        <v>2531</v>
      </c>
      <c r="AX839" s="11" t="s">
        <v>2583</v>
      </c>
      <c r="AY839" s="11" t="s">
        <v>3948</v>
      </c>
      <c r="AZ839" s="11"/>
      <c r="BA839" s="11"/>
      <c r="BB839" s="11"/>
      <c r="BC839" s="9">
        <v>6965</v>
      </c>
      <c r="BD839" s="11" t="s">
        <v>3938</v>
      </c>
      <c r="BE839" s="9">
        <v>4038</v>
      </c>
      <c r="BF839" s="9">
        <v>1</v>
      </c>
      <c r="BG839" s="11" t="s">
        <v>3410</v>
      </c>
    </row>
    <row r="840" spans="1:59">
      <c r="A840" s="9">
        <v>135662</v>
      </c>
      <c r="B840" s="11" t="s">
        <v>4021</v>
      </c>
      <c r="C840" s="11" t="s">
        <v>4252</v>
      </c>
      <c r="D840" s="11" t="s">
        <v>652</v>
      </c>
      <c r="E840" s="15">
        <v>1</v>
      </c>
      <c r="F840" s="11" t="s">
        <v>4235</v>
      </c>
      <c r="G840" s="9">
        <v>485621.85</v>
      </c>
      <c r="H840" s="15">
        <f t="shared" si="27"/>
        <v>105.56996739130435</v>
      </c>
      <c r="I840" s="15">
        <f t="shared" si="28"/>
        <v>105.56996739130435</v>
      </c>
      <c r="J840" s="15">
        <v>105.56996739130435</v>
      </c>
      <c r="K840" s="15"/>
      <c r="L840" s="9"/>
      <c r="M840" s="9">
        <v>0</v>
      </c>
      <c r="N840" s="11" t="s">
        <v>3396</v>
      </c>
      <c r="O840" s="12">
        <v>46212</v>
      </c>
      <c r="P840" s="11" t="s">
        <v>3410</v>
      </c>
      <c r="Q840" s="11" t="s">
        <v>3952</v>
      </c>
      <c r="R840" s="11" t="s">
        <v>3952</v>
      </c>
      <c r="S840" s="11" t="s">
        <v>4214</v>
      </c>
      <c r="T840" s="9">
        <v>138891</v>
      </c>
      <c r="U840" s="9"/>
      <c r="V840" s="9"/>
      <c r="W840" s="11" t="s">
        <v>2466</v>
      </c>
      <c r="X840" s="11" t="s">
        <v>3110</v>
      </c>
      <c r="Y840" s="11" t="s">
        <v>3960</v>
      </c>
      <c r="Z840" s="11" t="s">
        <v>1737</v>
      </c>
      <c r="AA840" s="9">
        <v>20</v>
      </c>
      <c r="AB840" s="9">
        <v>1</v>
      </c>
      <c r="AC840" s="11"/>
      <c r="AD840" s="11" t="s">
        <v>2405</v>
      </c>
      <c r="AE840" s="11" t="s">
        <v>2462</v>
      </c>
      <c r="AF840" s="11" t="s">
        <v>2485</v>
      </c>
      <c r="AG840" s="11" t="s">
        <v>2583</v>
      </c>
      <c r="AH840" s="11" t="s">
        <v>2607</v>
      </c>
      <c r="AI840" s="11"/>
      <c r="AJ840" s="9">
        <v>1</v>
      </c>
      <c r="AK840" s="11" t="s">
        <v>2769</v>
      </c>
      <c r="AL840" s="11" t="s">
        <v>3107</v>
      </c>
      <c r="AM840" s="11"/>
      <c r="AN840" s="11" t="s">
        <v>2769</v>
      </c>
      <c r="AO840" s="11" t="s">
        <v>1737</v>
      </c>
      <c r="AP840" s="11"/>
      <c r="AQ840" s="12">
        <v>46212</v>
      </c>
      <c r="AR840" s="11" t="s">
        <v>3416</v>
      </c>
      <c r="AS840" s="11" t="s">
        <v>3589</v>
      </c>
      <c r="AT840" s="11" t="s">
        <v>3933</v>
      </c>
      <c r="AU840" s="11" t="s">
        <v>3933</v>
      </c>
      <c r="AV840" s="11" t="s">
        <v>3938</v>
      </c>
      <c r="AW840" s="11" t="s">
        <v>2485</v>
      </c>
      <c r="AX840" s="11" t="s">
        <v>2583</v>
      </c>
      <c r="AY840" s="11" t="s">
        <v>3948</v>
      </c>
      <c r="AZ840" s="11"/>
      <c r="BA840" s="11"/>
      <c r="BB840" s="11"/>
      <c r="BC840" s="9">
        <v>6965</v>
      </c>
      <c r="BD840" s="11" t="s">
        <v>3938</v>
      </c>
      <c r="BE840" s="9">
        <v>2426</v>
      </c>
      <c r="BF840" s="9">
        <v>1</v>
      </c>
      <c r="BG840" s="11" t="s">
        <v>3410</v>
      </c>
    </row>
    <row r="841" spans="1:59">
      <c r="A841" s="9">
        <v>135661</v>
      </c>
      <c r="B841" s="11" t="s">
        <v>4053</v>
      </c>
      <c r="C841" s="11" t="s">
        <v>4309</v>
      </c>
      <c r="D841" s="11" t="s">
        <v>651</v>
      </c>
      <c r="E841" s="15">
        <v>12</v>
      </c>
      <c r="F841" s="11" t="s">
        <v>4236</v>
      </c>
      <c r="G841" s="9">
        <v>179000</v>
      </c>
      <c r="H841" s="15">
        <f t="shared" si="27"/>
        <v>38.913043478260867</v>
      </c>
      <c r="I841" s="15">
        <f t="shared" si="28"/>
        <v>466.95652173913038</v>
      </c>
      <c r="J841" s="15">
        <v>466.95652173913038</v>
      </c>
      <c r="K841" s="15"/>
      <c r="L841" s="9"/>
      <c r="M841" s="9">
        <v>10</v>
      </c>
      <c r="N841" s="11" t="s">
        <v>3396</v>
      </c>
      <c r="O841" s="12">
        <v>46212</v>
      </c>
      <c r="P841" s="11" t="s">
        <v>3410</v>
      </c>
      <c r="Q841" s="11" t="s">
        <v>3952</v>
      </c>
      <c r="R841" s="11" t="s">
        <v>3952</v>
      </c>
      <c r="S841" s="11" t="s">
        <v>4214</v>
      </c>
      <c r="T841" s="9">
        <v>138889</v>
      </c>
      <c r="U841" s="9"/>
      <c r="V841" s="9"/>
      <c r="W841" s="11" t="s">
        <v>2466</v>
      </c>
      <c r="X841" s="11" t="s">
        <v>3110</v>
      </c>
      <c r="Y841" s="11" t="s">
        <v>3960</v>
      </c>
      <c r="Z841" s="11" t="s">
        <v>1736</v>
      </c>
      <c r="AA841" s="9">
        <v>20</v>
      </c>
      <c r="AB841" s="9">
        <v>1</v>
      </c>
      <c r="AC841" s="11"/>
      <c r="AD841" s="11" t="s">
        <v>2426</v>
      </c>
      <c r="AE841" s="11" t="s">
        <v>2462</v>
      </c>
      <c r="AF841" s="11" t="s">
        <v>2472</v>
      </c>
      <c r="AG841" s="11" t="s">
        <v>2583</v>
      </c>
      <c r="AH841" s="11" t="s">
        <v>2607</v>
      </c>
      <c r="AI841" s="11"/>
      <c r="AJ841" s="9">
        <v>12</v>
      </c>
      <c r="AK841" s="11" t="s">
        <v>2768</v>
      </c>
      <c r="AL841" s="11" t="s">
        <v>3107</v>
      </c>
      <c r="AM841" s="11"/>
      <c r="AN841" s="11" t="s">
        <v>2768</v>
      </c>
      <c r="AO841" s="11" t="s">
        <v>1736</v>
      </c>
      <c r="AP841" s="11"/>
      <c r="AQ841" s="12">
        <v>46212</v>
      </c>
      <c r="AR841" s="11" t="s">
        <v>3416</v>
      </c>
      <c r="AS841" s="11" t="s">
        <v>3588</v>
      </c>
      <c r="AT841" s="11" t="s">
        <v>3933</v>
      </c>
      <c r="AU841" s="11" t="s">
        <v>3934</v>
      </c>
      <c r="AV841" s="11" t="s">
        <v>3938</v>
      </c>
      <c r="AW841" s="11" t="s">
        <v>2472</v>
      </c>
      <c r="AX841" s="11" t="s">
        <v>2583</v>
      </c>
      <c r="AY841" s="11" t="s">
        <v>3948</v>
      </c>
      <c r="AZ841" s="11"/>
      <c r="BA841" s="11"/>
      <c r="BB841" s="11"/>
      <c r="BC841" s="9">
        <v>6436</v>
      </c>
      <c r="BD841" s="11" t="s">
        <v>3938</v>
      </c>
      <c r="BE841" s="9">
        <v>1817</v>
      </c>
      <c r="BF841" s="9">
        <v>1</v>
      </c>
      <c r="BG841" s="11" t="s">
        <v>3410</v>
      </c>
    </row>
    <row r="842" spans="1:59">
      <c r="A842" s="9">
        <v>135660</v>
      </c>
      <c r="B842" s="11" t="s">
        <v>4052</v>
      </c>
      <c r="C842" s="11" t="s">
        <v>4301</v>
      </c>
      <c r="D842" s="11" t="s">
        <v>644</v>
      </c>
      <c r="E842" s="15">
        <v>1</v>
      </c>
      <c r="F842" s="11" t="s">
        <v>4235</v>
      </c>
      <c r="G842" s="9">
        <v>59.4</v>
      </c>
      <c r="H842" s="15">
        <f t="shared" si="27"/>
        <v>59.4</v>
      </c>
      <c r="I842" s="15">
        <f t="shared" si="28"/>
        <v>59.4</v>
      </c>
      <c r="J842" s="15">
        <v>59.4</v>
      </c>
      <c r="K842" s="15"/>
      <c r="L842" s="9"/>
      <c r="M842" s="9">
        <v>0</v>
      </c>
      <c r="N842" s="11" t="s">
        <v>3397</v>
      </c>
      <c r="O842" s="12">
        <v>46211</v>
      </c>
      <c r="P842" s="11" t="s">
        <v>3409</v>
      </c>
      <c r="Q842" s="11" t="s">
        <v>3952</v>
      </c>
      <c r="R842" s="11" t="s">
        <v>3952</v>
      </c>
      <c r="S842" s="11" t="s">
        <v>4221</v>
      </c>
      <c r="T842" s="9">
        <v>138855</v>
      </c>
      <c r="U842" s="9"/>
      <c r="V842" s="9"/>
      <c r="W842" s="11" t="s">
        <v>2465</v>
      </c>
      <c r="X842" s="11" t="s">
        <v>3109</v>
      </c>
      <c r="Y842" s="11" t="s">
        <v>3959</v>
      </c>
      <c r="Z842" s="11" t="s">
        <v>1732</v>
      </c>
      <c r="AA842" s="9">
        <v>0</v>
      </c>
      <c r="AB842" s="9">
        <v>11</v>
      </c>
      <c r="AC842" s="11"/>
      <c r="AD842" s="11" t="s">
        <v>2431</v>
      </c>
      <c r="AE842" s="11" t="s">
        <v>2462</v>
      </c>
      <c r="AF842" s="11" t="s">
        <v>2530</v>
      </c>
      <c r="AG842" s="11" t="s">
        <v>2465</v>
      </c>
      <c r="AH842" s="11" t="s">
        <v>2607</v>
      </c>
      <c r="AI842" s="11"/>
      <c r="AJ842" s="9">
        <v>1</v>
      </c>
      <c r="AK842" s="11" t="s">
        <v>1732</v>
      </c>
      <c r="AL842" s="11" t="s">
        <v>3107</v>
      </c>
      <c r="AM842" s="11"/>
      <c r="AN842" s="11" t="s">
        <v>3172</v>
      </c>
      <c r="AO842" s="11" t="s">
        <v>3172</v>
      </c>
      <c r="AP842" s="11" t="s">
        <v>3400</v>
      </c>
      <c r="AQ842" s="12">
        <v>46211</v>
      </c>
      <c r="AR842" s="11" t="s">
        <v>3416</v>
      </c>
      <c r="AS842" s="11" t="s">
        <v>3587</v>
      </c>
      <c r="AT842" s="11" t="s">
        <v>3933</v>
      </c>
      <c r="AU842" s="11" t="s">
        <v>3933</v>
      </c>
      <c r="AV842" s="11" t="s">
        <v>3937</v>
      </c>
      <c r="AW842" s="11" t="s">
        <v>2530</v>
      </c>
      <c r="AX842" s="11" t="s">
        <v>2465</v>
      </c>
      <c r="AY842" s="11" t="s">
        <v>3950</v>
      </c>
      <c r="AZ842" s="11"/>
      <c r="BA842" s="11"/>
      <c r="BB842" s="11"/>
      <c r="BC842" s="9">
        <v>7130</v>
      </c>
      <c r="BD842" s="11" t="s">
        <v>3937</v>
      </c>
      <c r="BE842" s="9">
        <v>3166</v>
      </c>
      <c r="BF842" s="9">
        <v>11</v>
      </c>
      <c r="BG842" s="11" t="s">
        <v>3406</v>
      </c>
    </row>
    <row r="843" spans="1:59">
      <c r="A843" s="9">
        <v>135660</v>
      </c>
      <c r="B843" s="11" t="s">
        <v>4052</v>
      </c>
      <c r="C843" s="11" t="s">
        <v>4301</v>
      </c>
      <c r="D843" s="11" t="s">
        <v>645</v>
      </c>
      <c r="E843" s="15">
        <v>1</v>
      </c>
      <c r="F843" s="11" t="s">
        <v>4235</v>
      </c>
      <c r="G843" s="9">
        <v>59.4</v>
      </c>
      <c r="H843" s="15">
        <f t="shared" si="27"/>
        <v>59.4</v>
      </c>
      <c r="I843" s="15">
        <f t="shared" si="28"/>
        <v>59.4</v>
      </c>
      <c r="J843" s="15">
        <v>59.4</v>
      </c>
      <c r="K843" s="15"/>
      <c r="L843" s="9"/>
      <c r="M843" s="9">
        <v>0</v>
      </c>
      <c r="N843" s="11" t="s">
        <v>3397</v>
      </c>
      <c r="O843" s="12">
        <v>46211</v>
      </c>
      <c r="P843" s="11" t="s">
        <v>3409</v>
      </c>
      <c r="Q843" s="11" t="s">
        <v>3952</v>
      </c>
      <c r="R843" s="11" t="s">
        <v>3952</v>
      </c>
      <c r="S843" s="11" t="s">
        <v>4221</v>
      </c>
      <c r="T843" s="9">
        <v>138855</v>
      </c>
      <c r="U843" s="9"/>
      <c r="V843" s="9"/>
      <c r="W843" s="11" t="s">
        <v>2465</v>
      </c>
      <c r="X843" s="11" t="s">
        <v>3109</v>
      </c>
      <c r="Y843" s="11" t="s">
        <v>3959</v>
      </c>
      <c r="Z843" s="11" t="s">
        <v>1732</v>
      </c>
      <c r="AA843" s="9">
        <v>0</v>
      </c>
      <c r="AB843" s="9">
        <v>12</v>
      </c>
      <c r="AC843" s="11"/>
      <c r="AD843" s="11" t="s">
        <v>2431</v>
      </c>
      <c r="AE843" s="11" t="s">
        <v>2462</v>
      </c>
      <c r="AF843" s="11" t="s">
        <v>2530</v>
      </c>
      <c r="AG843" s="11" t="s">
        <v>2465</v>
      </c>
      <c r="AH843" s="11" t="s">
        <v>2607</v>
      </c>
      <c r="AI843" s="11"/>
      <c r="AJ843" s="9">
        <v>1</v>
      </c>
      <c r="AK843" s="11" t="s">
        <v>1732</v>
      </c>
      <c r="AL843" s="11" t="s">
        <v>3107</v>
      </c>
      <c r="AM843" s="11"/>
      <c r="AN843" s="11" t="s">
        <v>3172</v>
      </c>
      <c r="AO843" s="11" t="s">
        <v>3172</v>
      </c>
      <c r="AP843" s="11" t="s">
        <v>3400</v>
      </c>
      <c r="AQ843" s="12">
        <v>46211</v>
      </c>
      <c r="AR843" s="11" t="s">
        <v>3416</v>
      </c>
      <c r="AS843" s="11" t="s">
        <v>3587</v>
      </c>
      <c r="AT843" s="11" t="s">
        <v>3933</v>
      </c>
      <c r="AU843" s="11" t="s">
        <v>3933</v>
      </c>
      <c r="AV843" s="11" t="s">
        <v>3937</v>
      </c>
      <c r="AW843" s="11" t="s">
        <v>2530</v>
      </c>
      <c r="AX843" s="11" t="s">
        <v>2465</v>
      </c>
      <c r="AY843" s="11" t="s">
        <v>3950</v>
      </c>
      <c r="AZ843" s="11"/>
      <c r="BA843" s="11"/>
      <c r="BB843" s="11"/>
      <c r="BC843" s="9">
        <v>7130</v>
      </c>
      <c r="BD843" s="11" t="s">
        <v>3937</v>
      </c>
      <c r="BE843" s="9">
        <v>3166</v>
      </c>
      <c r="BF843" s="9">
        <v>12</v>
      </c>
      <c r="BG843" s="11" t="s">
        <v>3406</v>
      </c>
    </row>
    <row r="844" spans="1:59">
      <c r="A844" s="9">
        <v>135660</v>
      </c>
      <c r="B844" s="11" t="s">
        <v>4052</v>
      </c>
      <c r="C844" s="11" t="s">
        <v>4301</v>
      </c>
      <c r="D844" s="11" t="s">
        <v>642</v>
      </c>
      <c r="E844" s="15">
        <v>1</v>
      </c>
      <c r="F844" s="11" t="s">
        <v>4235</v>
      </c>
      <c r="G844" s="9">
        <v>136.08000000000001</v>
      </c>
      <c r="H844" s="15">
        <f t="shared" si="27"/>
        <v>136.08000000000001</v>
      </c>
      <c r="I844" s="15">
        <f t="shared" si="28"/>
        <v>136.08000000000001</v>
      </c>
      <c r="J844" s="15">
        <v>136.08000000000001</v>
      </c>
      <c r="K844" s="15"/>
      <c r="L844" s="9"/>
      <c r="M844" s="9">
        <v>0</v>
      </c>
      <c r="N844" s="11" t="s">
        <v>3397</v>
      </c>
      <c r="O844" s="12">
        <v>46211</v>
      </c>
      <c r="P844" s="11" t="s">
        <v>3409</v>
      </c>
      <c r="Q844" s="11" t="s">
        <v>3952</v>
      </c>
      <c r="R844" s="11" t="s">
        <v>3952</v>
      </c>
      <c r="S844" s="11" t="s">
        <v>4221</v>
      </c>
      <c r="T844" s="9">
        <v>138855</v>
      </c>
      <c r="U844" s="9"/>
      <c r="V844" s="9"/>
      <c r="W844" s="11" t="s">
        <v>2465</v>
      </c>
      <c r="X844" s="11" t="s">
        <v>3109</v>
      </c>
      <c r="Y844" s="11" t="s">
        <v>3959</v>
      </c>
      <c r="Z844" s="11" t="s">
        <v>1731</v>
      </c>
      <c r="AA844" s="9">
        <v>0</v>
      </c>
      <c r="AB844" s="9">
        <v>9</v>
      </c>
      <c r="AC844" s="11"/>
      <c r="AD844" s="11" t="s">
        <v>2431</v>
      </c>
      <c r="AE844" s="11" t="s">
        <v>2462</v>
      </c>
      <c r="AF844" s="11" t="s">
        <v>2530</v>
      </c>
      <c r="AG844" s="11" t="s">
        <v>2465</v>
      </c>
      <c r="AH844" s="11" t="s">
        <v>2607</v>
      </c>
      <c r="AI844" s="11"/>
      <c r="AJ844" s="9">
        <v>1</v>
      </c>
      <c r="AK844" s="11" t="s">
        <v>1731</v>
      </c>
      <c r="AL844" s="11" t="s">
        <v>3107</v>
      </c>
      <c r="AM844" s="11"/>
      <c r="AN844" s="11" t="s">
        <v>3172</v>
      </c>
      <c r="AO844" s="11" t="s">
        <v>3172</v>
      </c>
      <c r="AP844" s="11" t="s">
        <v>3400</v>
      </c>
      <c r="AQ844" s="12">
        <v>46211</v>
      </c>
      <c r="AR844" s="11" t="s">
        <v>3416</v>
      </c>
      <c r="AS844" s="11" t="s">
        <v>3587</v>
      </c>
      <c r="AT844" s="11" t="s">
        <v>3933</v>
      </c>
      <c r="AU844" s="11" t="s">
        <v>3933</v>
      </c>
      <c r="AV844" s="11" t="s">
        <v>3937</v>
      </c>
      <c r="AW844" s="11" t="s">
        <v>2530</v>
      </c>
      <c r="AX844" s="11" t="s">
        <v>2465</v>
      </c>
      <c r="AY844" s="11" t="s">
        <v>3950</v>
      </c>
      <c r="AZ844" s="11"/>
      <c r="BA844" s="11"/>
      <c r="BB844" s="11"/>
      <c r="BC844" s="9">
        <v>7130</v>
      </c>
      <c r="BD844" s="11" t="s">
        <v>3937</v>
      </c>
      <c r="BE844" s="9">
        <v>3166</v>
      </c>
      <c r="BF844" s="9">
        <v>9</v>
      </c>
      <c r="BG844" s="11" t="s">
        <v>3406</v>
      </c>
    </row>
    <row r="845" spans="1:59">
      <c r="A845" s="9">
        <v>135660</v>
      </c>
      <c r="B845" s="11" t="s">
        <v>4052</v>
      </c>
      <c r="C845" s="11" t="s">
        <v>4301</v>
      </c>
      <c r="D845" s="11" t="s">
        <v>643</v>
      </c>
      <c r="E845" s="15">
        <v>1</v>
      </c>
      <c r="F845" s="11" t="s">
        <v>4235</v>
      </c>
      <c r="G845" s="9">
        <v>136.08000000000001</v>
      </c>
      <c r="H845" s="15">
        <f t="shared" si="27"/>
        <v>136.08000000000001</v>
      </c>
      <c r="I845" s="15">
        <f t="shared" si="28"/>
        <v>136.08000000000001</v>
      </c>
      <c r="J845" s="15">
        <v>136.08000000000001</v>
      </c>
      <c r="K845" s="15"/>
      <c r="L845" s="9"/>
      <c r="M845" s="9">
        <v>0</v>
      </c>
      <c r="N845" s="11" t="s">
        <v>3397</v>
      </c>
      <c r="O845" s="12">
        <v>46211</v>
      </c>
      <c r="P845" s="11" t="s">
        <v>3409</v>
      </c>
      <c r="Q845" s="11" t="s">
        <v>3952</v>
      </c>
      <c r="R845" s="11" t="s">
        <v>3952</v>
      </c>
      <c r="S845" s="11" t="s">
        <v>4221</v>
      </c>
      <c r="T845" s="9">
        <v>138855</v>
      </c>
      <c r="U845" s="9"/>
      <c r="V845" s="9"/>
      <c r="W845" s="11" t="s">
        <v>2465</v>
      </c>
      <c r="X845" s="11" t="s">
        <v>3109</v>
      </c>
      <c r="Y845" s="11" t="s">
        <v>3959</v>
      </c>
      <c r="Z845" s="11" t="s">
        <v>1731</v>
      </c>
      <c r="AA845" s="9">
        <v>0</v>
      </c>
      <c r="AB845" s="9">
        <v>10</v>
      </c>
      <c r="AC845" s="11"/>
      <c r="AD845" s="11" t="s">
        <v>2431</v>
      </c>
      <c r="AE845" s="11" t="s">
        <v>2462</v>
      </c>
      <c r="AF845" s="11" t="s">
        <v>2530</v>
      </c>
      <c r="AG845" s="11" t="s">
        <v>2465</v>
      </c>
      <c r="AH845" s="11" t="s">
        <v>2607</v>
      </c>
      <c r="AI845" s="11"/>
      <c r="AJ845" s="9">
        <v>1</v>
      </c>
      <c r="AK845" s="11" t="s">
        <v>1731</v>
      </c>
      <c r="AL845" s="11" t="s">
        <v>3107</v>
      </c>
      <c r="AM845" s="11"/>
      <c r="AN845" s="11" t="s">
        <v>3172</v>
      </c>
      <c r="AO845" s="11" t="s">
        <v>3172</v>
      </c>
      <c r="AP845" s="11" t="s">
        <v>3400</v>
      </c>
      <c r="AQ845" s="12">
        <v>46211</v>
      </c>
      <c r="AR845" s="11" t="s">
        <v>3416</v>
      </c>
      <c r="AS845" s="11" t="s">
        <v>3587</v>
      </c>
      <c r="AT845" s="11" t="s">
        <v>3933</v>
      </c>
      <c r="AU845" s="11" t="s">
        <v>3933</v>
      </c>
      <c r="AV845" s="11" t="s">
        <v>3937</v>
      </c>
      <c r="AW845" s="11" t="s">
        <v>2530</v>
      </c>
      <c r="AX845" s="11" t="s">
        <v>2465</v>
      </c>
      <c r="AY845" s="11" t="s">
        <v>3950</v>
      </c>
      <c r="AZ845" s="11"/>
      <c r="BA845" s="11"/>
      <c r="BB845" s="11"/>
      <c r="BC845" s="9">
        <v>7130</v>
      </c>
      <c r="BD845" s="11" t="s">
        <v>3937</v>
      </c>
      <c r="BE845" s="9">
        <v>3166</v>
      </c>
      <c r="BF845" s="9">
        <v>10</v>
      </c>
      <c r="BG845" s="11" t="s">
        <v>3406</v>
      </c>
    </row>
    <row r="846" spans="1:59">
      <c r="A846" s="9">
        <v>135660</v>
      </c>
      <c r="B846" s="11" t="s">
        <v>4052</v>
      </c>
      <c r="C846" s="11" t="s">
        <v>4301</v>
      </c>
      <c r="D846" s="11" t="s">
        <v>648</v>
      </c>
      <c r="E846" s="15">
        <v>1</v>
      </c>
      <c r="F846" s="11" t="s">
        <v>4235</v>
      </c>
      <c r="G846" s="9">
        <v>170.28</v>
      </c>
      <c r="H846" s="15">
        <f t="shared" si="27"/>
        <v>170.28</v>
      </c>
      <c r="I846" s="15">
        <f t="shared" si="28"/>
        <v>170.28</v>
      </c>
      <c r="J846" s="15">
        <v>170.28</v>
      </c>
      <c r="K846" s="15"/>
      <c r="L846" s="9"/>
      <c r="M846" s="9">
        <v>0</v>
      </c>
      <c r="N846" s="11" t="s">
        <v>3397</v>
      </c>
      <c r="O846" s="12">
        <v>46211</v>
      </c>
      <c r="P846" s="11" t="s">
        <v>3409</v>
      </c>
      <c r="Q846" s="11" t="s">
        <v>3952</v>
      </c>
      <c r="R846" s="11" t="s">
        <v>3952</v>
      </c>
      <c r="S846" s="11" t="s">
        <v>4221</v>
      </c>
      <c r="T846" s="9">
        <v>138855</v>
      </c>
      <c r="U846" s="9"/>
      <c r="V846" s="9"/>
      <c r="W846" s="11" t="s">
        <v>2465</v>
      </c>
      <c r="X846" s="11" t="s">
        <v>3109</v>
      </c>
      <c r="Y846" s="11" t="s">
        <v>3959</v>
      </c>
      <c r="Z846" s="11" t="s">
        <v>1734</v>
      </c>
      <c r="AA846" s="9">
        <v>0</v>
      </c>
      <c r="AB846" s="9">
        <v>15</v>
      </c>
      <c r="AC846" s="11"/>
      <c r="AD846" s="11" t="s">
        <v>2431</v>
      </c>
      <c r="AE846" s="11" t="s">
        <v>2462</v>
      </c>
      <c r="AF846" s="11" t="s">
        <v>2530</v>
      </c>
      <c r="AG846" s="11" t="s">
        <v>2465</v>
      </c>
      <c r="AH846" s="11" t="s">
        <v>2607</v>
      </c>
      <c r="AI846" s="11"/>
      <c r="AJ846" s="9">
        <v>1</v>
      </c>
      <c r="AK846" s="11" t="s">
        <v>1734</v>
      </c>
      <c r="AL846" s="11" t="s">
        <v>3107</v>
      </c>
      <c r="AM846" s="11"/>
      <c r="AN846" s="11" t="s">
        <v>3172</v>
      </c>
      <c r="AO846" s="11" t="s">
        <v>3172</v>
      </c>
      <c r="AP846" s="11" t="s">
        <v>3400</v>
      </c>
      <c r="AQ846" s="12">
        <v>46211</v>
      </c>
      <c r="AR846" s="11" t="s">
        <v>3416</v>
      </c>
      <c r="AS846" s="11" t="s">
        <v>3587</v>
      </c>
      <c r="AT846" s="11" t="s">
        <v>3933</v>
      </c>
      <c r="AU846" s="11" t="s">
        <v>3933</v>
      </c>
      <c r="AV846" s="11" t="s">
        <v>3937</v>
      </c>
      <c r="AW846" s="11" t="s">
        <v>2530</v>
      </c>
      <c r="AX846" s="11" t="s">
        <v>2465</v>
      </c>
      <c r="AY846" s="11" t="s">
        <v>3950</v>
      </c>
      <c r="AZ846" s="11"/>
      <c r="BA846" s="11"/>
      <c r="BB846" s="11"/>
      <c r="BC846" s="9">
        <v>7130</v>
      </c>
      <c r="BD846" s="11" t="s">
        <v>3937</v>
      </c>
      <c r="BE846" s="9">
        <v>3166</v>
      </c>
      <c r="BF846" s="9">
        <v>15</v>
      </c>
      <c r="BG846" s="11" t="s">
        <v>3406</v>
      </c>
    </row>
    <row r="847" spans="1:59">
      <c r="A847" s="9">
        <v>135660</v>
      </c>
      <c r="B847" s="11" t="s">
        <v>4052</v>
      </c>
      <c r="C847" s="11" t="s">
        <v>4301</v>
      </c>
      <c r="D847" s="11" t="s">
        <v>649</v>
      </c>
      <c r="E847" s="15">
        <v>1</v>
      </c>
      <c r="F847" s="11" t="s">
        <v>4235</v>
      </c>
      <c r="G847" s="9">
        <v>170.28</v>
      </c>
      <c r="H847" s="15">
        <f t="shared" si="27"/>
        <v>170.28</v>
      </c>
      <c r="I847" s="15">
        <f t="shared" si="28"/>
        <v>170.28</v>
      </c>
      <c r="J847" s="15">
        <v>170.28</v>
      </c>
      <c r="K847" s="15"/>
      <c r="L847" s="9"/>
      <c r="M847" s="9">
        <v>0</v>
      </c>
      <c r="N847" s="11" t="s">
        <v>3397</v>
      </c>
      <c r="O847" s="12">
        <v>46211</v>
      </c>
      <c r="P847" s="11" t="s">
        <v>3409</v>
      </c>
      <c r="Q847" s="11" t="s">
        <v>3952</v>
      </c>
      <c r="R847" s="11" t="s">
        <v>3952</v>
      </c>
      <c r="S847" s="11" t="s">
        <v>4221</v>
      </c>
      <c r="T847" s="9">
        <v>138855</v>
      </c>
      <c r="U847" s="9"/>
      <c r="V847" s="9"/>
      <c r="W847" s="11" t="s">
        <v>2465</v>
      </c>
      <c r="X847" s="11" t="s">
        <v>3109</v>
      </c>
      <c r="Y847" s="11" t="s">
        <v>3959</v>
      </c>
      <c r="Z847" s="11" t="s">
        <v>1734</v>
      </c>
      <c r="AA847" s="9">
        <v>0</v>
      </c>
      <c r="AB847" s="9">
        <v>16</v>
      </c>
      <c r="AC847" s="11"/>
      <c r="AD847" s="11" t="s">
        <v>2431</v>
      </c>
      <c r="AE847" s="11" t="s">
        <v>2462</v>
      </c>
      <c r="AF847" s="11" t="s">
        <v>2530</v>
      </c>
      <c r="AG847" s="11" t="s">
        <v>2465</v>
      </c>
      <c r="AH847" s="11" t="s">
        <v>2607</v>
      </c>
      <c r="AI847" s="11"/>
      <c r="AJ847" s="9">
        <v>1</v>
      </c>
      <c r="AK847" s="11" t="s">
        <v>1734</v>
      </c>
      <c r="AL847" s="11" t="s">
        <v>3107</v>
      </c>
      <c r="AM847" s="11"/>
      <c r="AN847" s="11" t="s">
        <v>3172</v>
      </c>
      <c r="AO847" s="11" t="s">
        <v>3172</v>
      </c>
      <c r="AP847" s="11" t="s">
        <v>3400</v>
      </c>
      <c r="AQ847" s="12">
        <v>46211</v>
      </c>
      <c r="AR847" s="11" t="s">
        <v>3416</v>
      </c>
      <c r="AS847" s="11" t="s">
        <v>3587</v>
      </c>
      <c r="AT847" s="11" t="s">
        <v>3933</v>
      </c>
      <c r="AU847" s="11" t="s">
        <v>3933</v>
      </c>
      <c r="AV847" s="11" t="s">
        <v>3937</v>
      </c>
      <c r="AW847" s="11" t="s">
        <v>2530</v>
      </c>
      <c r="AX847" s="11" t="s">
        <v>2465</v>
      </c>
      <c r="AY847" s="11" t="s">
        <v>3950</v>
      </c>
      <c r="AZ847" s="11"/>
      <c r="BA847" s="11"/>
      <c r="BB847" s="11"/>
      <c r="BC847" s="9">
        <v>7130</v>
      </c>
      <c r="BD847" s="11" t="s">
        <v>3937</v>
      </c>
      <c r="BE847" s="9">
        <v>3166</v>
      </c>
      <c r="BF847" s="9">
        <v>16</v>
      </c>
      <c r="BG847" s="11" t="s">
        <v>3406</v>
      </c>
    </row>
    <row r="848" spans="1:59">
      <c r="A848" s="9">
        <v>135660</v>
      </c>
      <c r="B848" s="11" t="s">
        <v>4052</v>
      </c>
      <c r="C848" s="11" t="s">
        <v>4301</v>
      </c>
      <c r="D848" s="11" t="s">
        <v>634</v>
      </c>
      <c r="E848" s="15">
        <v>1</v>
      </c>
      <c r="F848" s="11" t="s">
        <v>4235</v>
      </c>
      <c r="G848" s="9">
        <v>249.31</v>
      </c>
      <c r="H848" s="15">
        <f t="shared" si="27"/>
        <v>249.31</v>
      </c>
      <c r="I848" s="15">
        <f t="shared" si="28"/>
        <v>249.31</v>
      </c>
      <c r="J848" s="15">
        <v>249.31</v>
      </c>
      <c r="K848" s="15"/>
      <c r="L848" s="9"/>
      <c r="M848" s="9">
        <v>0</v>
      </c>
      <c r="N848" s="11" t="s">
        <v>3397</v>
      </c>
      <c r="O848" s="12">
        <v>46211</v>
      </c>
      <c r="P848" s="11" t="s">
        <v>3409</v>
      </c>
      <c r="Q848" s="11" t="s">
        <v>3952</v>
      </c>
      <c r="R848" s="11" t="s">
        <v>3952</v>
      </c>
      <c r="S848" s="11" t="s">
        <v>4221</v>
      </c>
      <c r="T848" s="9">
        <v>138855</v>
      </c>
      <c r="U848" s="9"/>
      <c r="V848" s="9"/>
      <c r="W848" s="11" t="s">
        <v>2465</v>
      </c>
      <c r="X848" s="11" t="s">
        <v>3109</v>
      </c>
      <c r="Y848" s="11" t="s">
        <v>3959</v>
      </c>
      <c r="Z848" s="11" t="s">
        <v>1728</v>
      </c>
      <c r="AA848" s="9">
        <v>0</v>
      </c>
      <c r="AB848" s="9">
        <v>1</v>
      </c>
      <c r="AC848" s="11"/>
      <c r="AD848" s="11" t="s">
        <v>2431</v>
      </c>
      <c r="AE848" s="11" t="s">
        <v>2462</v>
      </c>
      <c r="AF848" s="11" t="s">
        <v>2530</v>
      </c>
      <c r="AG848" s="11" t="s">
        <v>2465</v>
      </c>
      <c r="AH848" s="11" t="s">
        <v>2607</v>
      </c>
      <c r="AI848" s="11"/>
      <c r="AJ848" s="9">
        <v>1</v>
      </c>
      <c r="AK848" s="11" t="s">
        <v>1728</v>
      </c>
      <c r="AL848" s="11" t="s">
        <v>3107</v>
      </c>
      <c r="AM848" s="11"/>
      <c r="AN848" s="11" t="s">
        <v>3172</v>
      </c>
      <c r="AO848" s="11" t="s">
        <v>3172</v>
      </c>
      <c r="AP848" s="11" t="s">
        <v>3400</v>
      </c>
      <c r="AQ848" s="12">
        <v>46211</v>
      </c>
      <c r="AR848" s="11" t="s">
        <v>3416</v>
      </c>
      <c r="AS848" s="11" t="s">
        <v>3587</v>
      </c>
      <c r="AT848" s="11" t="s">
        <v>3933</v>
      </c>
      <c r="AU848" s="11" t="s">
        <v>3933</v>
      </c>
      <c r="AV848" s="11" t="s">
        <v>3937</v>
      </c>
      <c r="AW848" s="11" t="s">
        <v>2530</v>
      </c>
      <c r="AX848" s="11" t="s">
        <v>2465</v>
      </c>
      <c r="AY848" s="11" t="s">
        <v>3950</v>
      </c>
      <c r="AZ848" s="11"/>
      <c r="BA848" s="11"/>
      <c r="BB848" s="11"/>
      <c r="BC848" s="9">
        <v>7130</v>
      </c>
      <c r="BD848" s="11" t="s">
        <v>3937</v>
      </c>
      <c r="BE848" s="9">
        <v>3166</v>
      </c>
      <c r="BF848" s="9">
        <v>1</v>
      </c>
      <c r="BG848" s="11" t="s">
        <v>3406</v>
      </c>
    </row>
    <row r="849" spans="1:59">
      <c r="A849" s="9">
        <v>135660</v>
      </c>
      <c r="B849" s="11" t="s">
        <v>4052</v>
      </c>
      <c r="C849" s="11" t="s">
        <v>4301</v>
      </c>
      <c r="D849" s="11" t="s">
        <v>635</v>
      </c>
      <c r="E849" s="15">
        <v>1</v>
      </c>
      <c r="F849" s="11" t="s">
        <v>4235</v>
      </c>
      <c r="G849" s="9">
        <v>249.31</v>
      </c>
      <c r="H849" s="15">
        <f t="shared" si="27"/>
        <v>249.31</v>
      </c>
      <c r="I849" s="15">
        <f t="shared" si="28"/>
        <v>249.31</v>
      </c>
      <c r="J849" s="15">
        <v>249.31</v>
      </c>
      <c r="K849" s="15"/>
      <c r="L849" s="9"/>
      <c r="M849" s="9">
        <v>0</v>
      </c>
      <c r="N849" s="11" t="s">
        <v>3397</v>
      </c>
      <c r="O849" s="12">
        <v>46211</v>
      </c>
      <c r="P849" s="11" t="s">
        <v>3409</v>
      </c>
      <c r="Q849" s="11" t="s">
        <v>3952</v>
      </c>
      <c r="R849" s="11" t="s">
        <v>3952</v>
      </c>
      <c r="S849" s="11" t="s">
        <v>4221</v>
      </c>
      <c r="T849" s="9">
        <v>138855</v>
      </c>
      <c r="U849" s="9"/>
      <c r="V849" s="9"/>
      <c r="W849" s="11" t="s">
        <v>2465</v>
      </c>
      <c r="X849" s="11" t="s">
        <v>3109</v>
      </c>
      <c r="Y849" s="11" t="s">
        <v>3959</v>
      </c>
      <c r="Z849" s="11" t="s">
        <v>1728</v>
      </c>
      <c r="AA849" s="9">
        <v>0</v>
      </c>
      <c r="AB849" s="9">
        <v>2</v>
      </c>
      <c r="AC849" s="11"/>
      <c r="AD849" s="11" t="s">
        <v>2431</v>
      </c>
      <c r="AE849" s="11" t="s">
        <v>2462</v>
      </c>
      <c r="AF849" s="11" t="s">
        <v>2530</v>
      </c>
      <c r="AG849" s="11" t="s">
        <v>2465</v>
      </c>
      <c r="AH849" s="11" t="s">
        <v>2607</v>
      </c>
      <c r="AI849" s="11"/>
      <c r="AJ849" s="9">
        <v>1</v>
      </c>
      <c r="AK849" s="11" t="s">
        <v>1728</v>
      </c>
      <c r="AL849" s="11" t="s">
        <v>3107</v>
      </c>
      <c r="AM849" s="11"/>
      <c r="AN849" s="11" t="s">
        <v>3172</v>
      </c>
      <c r="AO849" s="11" t="s">
        <v>3172</v>
      </c>
      <c r="AP849" s="11" t="s">
        <v>3400</v>
      </c>
      <c r="AQ849" s="12">
        <v>46211</v>
      </c>
      <c r="AR849" s="11" t="s">
        <v>3416</v>
      </c>
      <c r="AS849" s="11" t="s">
        <v>3587</v>
      </c>
      <c r="AT849" s="11" t="s">
        <v>3933</v>
      </c>
      <c r="AU849" s="11" t="s">
        <v>3933</v>
      </c>
      <c r="AV849" s="11" t="s">
        <v>3937</v>
      </c>
      <c r="AW849" s="11" t="s">
        <v>2530</v>
      </c>
      <c r="AX849" s="11" t="s">
        <v>2465</v>
      </c>
      <c r="AY849" s="11" t="s">
        <v>3950</v>
      </c>
      <c r="AZ849" s="11"/>
      <c r="BA849" s="11"/>
      <c r="BB849" s="11"/>
      <c r="BC849" s="9">
        <v>7130</v>
      </c>
      <c r="BD849" s="11" t="s">
        <v>3937</v>
      </c>
      <c r="BE849" s="9">
        <v>3166</v>
      </c>
      <c r="BF849" s="9">
        <v>2</v>
      </c>
      <c r="BG849" s="11" t="s">
        <v>3406</v>
      </c>
    </row>
    <row r="850" spans="1:59">
      <c r="A850" s="9">
        <v>135660</v>
      </c>
      <c r="B850" s="11" t="s">
        <v>4052</v>
      </c>
      <c r="C850" s="11" t="s">
        <v>4301</v>
      </c>
      <c r="D850" s="11" t="s">
        <v>636</v>
      </c>
      <c r="E850" s="15">
        <v>1</v>
      </c>
      <c r="F850" s="11" t="s">
        <v>4235</v>
      </c>
      <c r="G850" s="9">
        <v>249.31</v>
      </c>
      <c r="H850" s="15">
        <f t="shared" si="27"/>
        <v>249.31</v>
      </c>
      <c r="I850" s="15">
        <f t="shared" si="28"/>
        <v>249.31</v>
      </c>
      <c r="J850" s="15">
        <v>249.31</v>
      </c>
      <c r="K850" s="15"/>
      <c r="L850" s="9"/>
      <c r="M850" s="9">
        <v>0</v>
      </c>
      <c r="N850" s="11" t="s">
        <v>3397</v>
      </c>
      <c r="O850" s="12">
        <v>46211</v>
      </c>
      <c r="P850" s="11" t="s">
        <v>3409</v>
      </c>
      <c r="Q850" s="11" t="s">
        <v>3952</v>
      </c>
      <c r="R850" s="11" t="s">
        <v>3952</v>
      </c>
      <c r="S850" s="11" t="s">
        <v>4221</v>
      </c>
      <c r="T850" s="9">
        <v>138855</v>
      </c>
      <c r="U850" s="9"/>
      <c r="V850" s="9"/>
      <c r="W850" s="11" t="s">
        <v>2465</v>
      </c>
      <c r="X850" s="11" t="s">
        <v>3109</v>
      </c>
      <c r="Y850" s="11" t="s">
        <v>3959</v>
      </c>
      <c r="Z850" s="11" t="s">
        <v>1728</v>
      </c>
      <c r="AA850" s="9">
        <v>0</v>
      </c>
      <c r="AB850" s="9">
        <v>3</v>
      </c>
      <c r="AC850" s="11"/>
      <c r="AD850" s="11" t="s">
        <v>2431</v>
      </c>
      <c r="AE850" s="11" t="s">
        <v>2462</v>
      </c>
      <c r="AF850" s="11" t="s">
        <v>2530</v>
      </c>
      <c r="AG850" s="11" t="s">
        <v>2465</v>
      </c>
      <c r="AH850" s="11" t="s">
        <v>2607</v>
      </c>
      <c r="AI850" s="11"/>
      <c r="AJ850" s="9">
        <v>1</v>
      </c>
      <c r="AK850" s="11" t="s">
        <v>1728</v>
      </c>
      <c r="AL850" s="11" t="s">
        <v>3107</v>
      </c>
      <c r="AM850" s="11"/>
      <c r="AN850" s="11" t="s">
        <v>3172</v>
      </c>
      <c r="AO850" s="11" t="s">
        <v>3172</v>
      </c>
      <c r="AP850" s="11" t="s">
        <v>3400</v>
      </c>
      <c r="AQ850" s="12">
        <v>46211</v>
      </c>
      <c r="AR850" s="11" t="s">
        <v>3416</v>
      </c>
      <c r="AS850" s="11" t="s">
        <v>3587</v>
      </c>
      <c r="AT850" s="11" t="s">
        <v>3933</v>
      </c>
      <c r="AU850" s="11" t="s">
        <v>3933</v>
      </c>
      <c r="AV850" s="11" t="s">
        <v>3937</v>
      </c>
      <c r="AW850" s="11" t="s">
        <v>2530</v>
      </c>
      <c r="AX850" s="11" t="s">
        <v>2465</v>
      </c>
      <c r="AY850" s="11" t="s">
        <v>3950</v>
      </c>
      <c r="AZ850" s="11"/>
      <c r="BA850" s="11"/>
      <c r="BB850" s="11"/>
      <c r="BC850" s="9">
        <v>7130</v>
      </c>
      <c r="BD850" s="11" t="s">
        <v>3937</v>
      </c>
      <c r="BE850" s="9">
        <v>3166</v>
      </c>
      <c r="BF850" s="9">
        <v>3</v>
      </c>
      <c r="BG850" s="11" t="s">
        <v>3406</v>
      </c>
    </row>
    <row r="851" spans="1:59">
      <c r="A851" s="9">
        <v>135660</v>
      </c>
      <c r="B851" s="11" t="s">
        <v>4052</v>
      </c>
      <c r="C851" s="11" t="s">
        <v>4301</v>
      </c>
      <c r="D851" s="11" t="s">
        <v>637</v>
      </c>
      <c r="E851" s="15">
        <v>1</v>
      </c>
      <c r="F851" s="11" t="s">
        <v>4235</v>
      </c>
      <c r="G851" s="9">
        <v>249.31</v>
      </c>
      <c r="H851" s="15">
        <f t="shared" si="27"/>
        <v>249.31</v>
      </c>
      <c r="I851" s="15">
        <f t="shared" si="28"/>
        <v>249.31</v>
      </c>
      <c r="J851" s="15">
        <v>249.31</v>
      </c>
      <c r="K851" s="15"/>
      <c r="L851" s="9"/>
      <c r="M851" s="9">
        <v>0</v>
      </c>
      <c r="N851" s="11" t="s">
        <v>3397</v>
      </c>
      <c r="O851" s="12">
        <v>46211</v>
      </c>
      <c r="P851" s="11" t="s">
        <v>3409</v>
      </c>
      <c r="Q851" s="11" t="s">
        <v>3952</v>
      </c>
      <c r="R851" s="11" t="s">
        <v>3952</v>
      </c>
      <c r="S851" s="11" t="s">
        <v>4221</v>
      </c>
      <c r="T851" s="9">
        <v>138855</v>
      </c>
      <c r="U851" s="9"/>
      <c r="V851" s="9"/>
      <c r="W851" s="11" t="s">
        <v>2465</v>
      </c>
      <c r="X851" s="11" t="s">
        <v>3109</v>
      </c>
      <c r="Y851" s="11" t="s">
        <v>3959</v>
      </c>
      <c r="Z851" s="11" t="s">
        <v>1728</v>
      </c>
      <c r="AA851" s="9">
        <v>0</v>
      </c>
      <c r="AB851" s="9">
        <v>4</v>
      </c>
      <c r="AC851" s="11"/>
      <c r="AD851" s="11" t="s">
        <v>2431</v>
      </c>
      <c r="AE851" s="11" t="s">
        <v>2462</v>
      </c>
      <c r="AF851" s="11" t="s">
        <v>2530</v>
      </c>
      <c r="AG851" s="11" t="s">
        <v>2465</v>
      </c>
      <c r="AH851" s="11" t="s">
        <v>2607</v>
      </c>
      <c r="AI851" s="11"/>
      <c r="AJ851" s="9">
        <v>1</v>
      </c>
      <c r="AK851" s="11" t="s">
        <v>1728</v>
      </c>
      <c r="AL851" s="11" t="s">
        <v>3107</v>
      </c>
      <c r="AM851" s="11"/>
      <c r="AN851" s="11" t="s">
        <v>3172</v>
      </c>
      <c r="AO851" s="11" t="s">
        <v>3172</v>
      </c>
      <c r="AP851" s="11" t="s">
        <v>3400</v>
      </c>
      <c r="AQ851" s="12">
        <v>46211</v>
      </c>
      <c r="AR851" s="11" t="s">
        <v>3416</v>
      </c>
      <c r="AS851" s="11" t="s">
        <v>3587</v>
      </c>
      <c r="AT851" s="11" t="s">
        <v>3933</v>
      </c>
      <c r="AU851" s="11" t="s">
        <v>3933</v>
      </c>
      <c r="AV851" s="11" t="s">
        <v>3937</v>
      </c>
      <c r="AW851" s="11" t="s">
        <v>2530</v>
      </c>
      <c r="AX851" s="11" t="s">
        <v>2465</v>
      </c>
      <c r="AY851" s="11" t="s">
        <v>3950</v>
      </c>
      <c r="AZ851" s="11"/>
      <c r="BA851" s="11"/>
      <c r="BB851" s="11"/>
      <c r="BC851" s="9">
        <v>7130</v>
      </c>
      <c r="BD851" s="11" t="s">
        <v>3937</v>
      </c>
      <c r="BE851" s="9">
        <v>3166</v>
      </c>
      <c r="BF851" s="9">
        <v>4</v>
      </c>
      <c r="BG851" s="11" t="s">
        <v>3406</v>
      </c>
    </row>
    <row r="852" spans="1:59">
      <c r="A852" s="9">
        <v>135660</v>
      </c>
      <c r="B852" s="11" t="s">
        <v>4052</v>
      </c>
      <c r="C852" s="11" t="s">
        <v>4301</v>
      </c>
      <c r="D852" s="11" t="s">
        <v>638</v>
      </c>
      <c r="E852" s="15">
        <v>1</v>
      </c>
      <c r="F852" s="11" t="s">
        <v>4235</v>
      </c>
      <c r="G852" s="9">
        <v>249.31</v>
      </c>
      <c r="H852" s="15">
        <f t="shared" si="27"/>
        <v>249.31</v>
      </c>
      <c r="I852" s="15">
        <f t="shared" si="28"/>
        <v>249.31</v>
      </c>
      <c r="J852" s="15">
        <v>249.31</v>
      </c>
      <c r="K852" s="15"/>
      <c r="L852" s="9"/>
      <c r="M852" s="9">
        <v>0</v>
      </c>
      <c r="N852" s="11" t="s">
        <v>3397</v>
      </c>
      <c r="O852" s="12">
        <v>46211</v>
      </c>
      <c r="P852" s="11" t="s">
        <v>3409</v>
      </c>
      <c r="Q852" s="11" t="s">
        <v>3952</v>
      </c>
      <c r="R852" s="11" t="s">
        <v>3952</v>
      </c>
      <c r="S852" s="11" t="s">
        <v>4221</v>
      </c>
      <c r="T852" s="9">
        <v>138855</v>
      </c>
      <c r="U852" s="9"/>
      <c r="V852" s="9"/>
      <c r="W852" s="11" t="s">
        <v>2465</v>
      </c>
      <c r="X852" s="11" t="s">
        <v>3109</v>
      </c>
      <c r="Y852" s="11" t="s">
        <v>3959</v>
      </c>
      <c r="Z852" s="11" t="s">
        <v>1728</v>
      </c>
      <c r="AA852" s="9">
        <v>0</v>
      </c>
      <c r="AB852" s="9">
        <v>5</v>
      </c>
      <c r="AC852" s="11"/>
      <c r="AD852" s="11" t="s">
        <v>2431</v>
      </c>
      <c r="AE852" s="11" t="s">
        <v>2462</v>
      </c>
      <c r="AF852" s="11" t="s">
        <v>2530</v>
      </c>
      <c r="AG852" s="11" t="s">
        <v>2465</v>
      </c>
      <c r="AH852" s="11" t="s">
        <v>2607</v>
      </c>
      <c r="AI852" s="11"/>
      <c r="AJ852" s="9">
        <v>1</v>
      </c>
      <c r="AK852" s="11" t="s">
        <v>1728</v>
      </c>
      <c r="AL852" s="11" t="s">
        <v>3107</v>
      </c>
      <c r="AM852" s="11"/>
      <c r="AN852" s="11" t="s">
        <v>3172</v>
      </c>
      <c r="AO852" s="11" t="s">
        <v>3172</v>
      </c>
      <c r="AP852" s="11" t="s">
        <v>3400</v>
      </c>
      <c r="AQ852" s="12">
        <v>46211</v>
      </c>
      <c r="AR852" s="11" t="s">
        <v>3416</v>
      </c>
      <c r="AS852" s="11" t="s">
        <v>3587</v>
      </c>
      <c r="AT852" s="11" t="s">
        <v>3933</v>
      </c>
      <c r="AU852" s="11" t="s">
        <v>3933</v>
      </c>
      <c r="AV852" s="11" t="s">
        <v>3937</v>
      </c>
      <c r="AW852" s="11" t="s">
        <v>2530</v>
      </c>
      <c r="AX852" s="11" t="s">
        <v>2465</v>
      </c>
      <c r="AY852" s="11" t="s">
        <v>3950</v>
      </c>
      <c r="AZ852" s="11"/>
      <c r="BA852" s="11"/>
      <c r="BB852" s="11"/>
      <c r="BC852" s="9">
        <v>7130</v>
      </c>
      <c r="BD852" s="11" t="s">
        <v>3937</v>
      </c>
      <c r="BE852" s="9">
        <v>3166</v>
      </c>
      <c r="BF852" s="9">
        <v>5</v>
      </c>
      <c r="BG852" s="11" t="s">
        <v>3406</v>
      </c>
    </row>
    <row r="853" spans="1:59">
      <c r="A853" s="9">
        <v>135660</v>
      </c>
      <c r="B853" s="11" t="s">
        <v>4052</v>
      </c>
      <c r="C853" s="11" t="s">
        <v>4301</v>
      </c>
      <c r="D853" s="11" t="s">
        <v>646</v>
      </c>
      <c r="E853" s="15">
        <v>1</v>
      </c>
      <c r="F853" s="11" t="s">
        <v>4235</v>
      </c>
      <c r="G853" s="9">
        <v>668.64</v>
      </c>
      <c r="H853" s="15">
        <f t="shared" si="27"/>
        <v>668.64</v>
      </c>
      <c r="I853" s="15">
        <f t="shared" si="28"/>
        <v>668.64</v>
      </c>
      <c r="J853" s="15">
        <v>668.64</v>
      </c>
      <c r="K853" s="15"/>
      <c r="L853" s="9"/>
      <c r="M853" s="9">
        <v>0</v>
      </c>
      <c r="N853" s="11" t="s">
        <v>3397</v>
      </c>
      <c r="O853" s="12">
        <v>46211</v>
      </c>
      <c r="P853" s="11" t="s">
        <v>3409</v>
      </c>
      <c r="Q853" s="11" t="s">
        <v>3952</v>
      </c>
      <c r="R853" s="11" t="s">
        <v>3952</v>
      </c>
      <c r="S853" s="11" t="s">
        <v>4221</v>
      </c>
      <c r="T853" s="9">
        <v>138855</v>
      </c>
      <c r="U853" s="9"/>
      <c r="V853" s="9"/>
      <c r="W853" s="11" t="s">
        <v>2465</v>
      </c>
      <c r="X853" s="11" t="s">
        <v>3109</v>
      </c>
      <c r="Y853" s="11" t="s">
        <v>3959</v>
      </c>
      <c r="Z853" s="11" t="s">
        <v>1733</v>
      </c>
      <c r="AA853" s="9">
        <v>0</v>
      </c>
      <c r="AB853" s="9">
        <v>13</v>
      </c>
      <c r="AC853" s="11"/>
      <c r="AD853" s="11" t="s">
        <v>2431</v>
      </c>
      <c r="AE853" s="11" t="s">
        <v>2462</v>
      </c>
      <c r="AF853" s="11" t="s">
        <v>2530</v>
      </c>
      <c r="AG853" s="11" t="s">
        <v>2465</v>
      </c>
      <c r="AH853" s="11" t="s">
        <v>2607</v>
      </c>
      <c r="AI853" s="11"/>
      <c r="AJ853" s="9">
        <v>1</v>
      </c>
      <c r="AK853" s="11" t="s">
        <v>1733</v>
      </c>
      <c r="AL853" s="11" t="s">
        <v>3107</v>
      </c>
      <c r="AM853" s="11"/>
      <c r="AN853" s="11" t="s">
        <v>3172</v>
      </c>
      <c r="AO853" s="11" t="s">
        <v>3172</v>
      </c>
      <c r="AP853" s="11" t="s">
        <v>3400</v>
      </c>
      <c r="AQ853" s="12">
        <v>46211</v>
      </c>
      <c r="AR853" s="11" t="s">
        <v>3416</v>
      </c>
      <c r="AS853" s="11" t="s">
        <v>3587</v>
      </c>
      <c r="AT853" s="11" t="s">
        <v>3933</v>
      </c>
      <c r="AU853" s="11" t="s">
        <v>3933</v>
      </c>
      <c r="AV853" s="11" t="s">
        <v>3937</v>
      </c>
      <c r="AW853" s="11" t="s">
        <v>2530</v>
      </c>
      <c r="AX853" s="11" t="s">
        <v>2465</v>
      </c>
      <c r="AY853" s="11" t="s">
        <v>3950</v>
      </c>
      <c r="AZ853" s="11"/>
      <c r="BA853" s="11"/>
      <c r="BB853" s="11"/>
      <c r="BC853" s="9">
        <v>7130</v>
      </c>
      <c r="BD853" s="11" t="s">
        <v>3937</v>
      </c>
      <c r="BE853" s="9">
        <v>3166</v>
      </c>
      <c r="BF853" s="9">
        <v>13</v>
      </c>
      <c r="BG853" s="11" t="s">
        <v>3406</v>
      </c>
    </row>
    <row r="854" spans="1:59">
      <c r="A854" s="9">
        <v>135660</v>
      </c>
      <c r="B854" s="11" t="s">
        <v>4052</v>
      </c>
      <c r="C854" s="11" t="s">
        <v>4301</v>
      </c>
      <c r="D854" s="11" t="s">
        <v>647</v>
      </c>
      <c r="E854" s="15">
        <v>1</v>
      </c>
      <c r="F854" s="11" t="s">
        <v>4235</v>
      </c>
      <c r="G854" s="9">
        <v>668.64</v>
      </c>
      <c r="H854" s="15">
        <f t="shared" si="27"/>
        <v>668.64</v>
      </c>
      <c r="I854" s="15">
        <f t="shared" si="28"/>
        <v>668.64</v>
      </c>
      <c r="J854" s="15">
        <v>668.64</v>
      </c>
      <c r="K854" s="15"/>
      <c r="L854" s="9"/>
      <c r="M854" s="9">
        <v>0</v>
      </c>
      <c r="N854" s="11" t="s">
        <v>3397</v>
      </c>
      <c r="O854" s="12">
        <v>46211</v>
      </c>
      <c r="P854" s="11" t="s">
        <v>3409</v>
      </c>
      <c r="Q854" s="11" t="s">
        <v>3952</v>
      </c>
      <c r="R854" s="11" t="s">
        <v>3952</v>
      </c>
      <c r="S854" s="11" t="s">
        <v>4221</v>
      </c>
      <c r="T854" s="9">
        <v>138855</v>
      </c>
      <c r="U854" s="9"/>
      <c r="V854" s="9"/>
      <c r="W854" s="11" t="s">
        <v>2465</v>
      </c>
      <c r="X854" s="11" t="s">
        <v>3109</v>
      </c>
      <c r="Y854" s="11" t="s">
        <v>3959</v>
      </c>
      <c r="Z854" s="11" t="s">
        <v>1733</v>
      </c>
      <c r="AA854" s="9">
        <v>0</v>
      </c>
      <c r="AB854" s="9">
        <v>14</v>
      </c>
      <c r="AC854" s="11"/>
      <c r="AD854" s="11" t="s">
        <v>2431</v>
      </c>
      <c r="AE854" s="11" t="s">
        <v>2462</v>
      </c>
      <c r="AF854" s="11" t="s">
        <v>2530</v>
      </c>
      <c r="AG854" s="11" t="s">
        <v>2465</v>
      </c>
      <c r="AH854" s="11" t="s">
        <v>2607</v>
      </c>
      <c r="AI854" s="11"/>
      <c r="AJ854" s="9">
        <v>1</v>
      </c>
      <c r="AK854" s="11" t="s">
        <v>1733</v>
      </c>
      <c r="AL854" s="11" t="s">
        <v>3107</v>
      </c>
      <c r="AM854" s="11"/>
      <c r="AN854" s="11" t="s">
        <v>3172</v>
      </c>
      <c r="AO854" s="11" t="s">
        <v>3172</v>
      </c>
      <c r="AP854" s="11" t="s">
        <v>3400</v>
      </c>
      <c r="AQ854" s="12">
        <v>46211</v>
      </c>
      <c r="AR854" s="11" t="s">
        <v>3416</v>
      </c>
      <c r="AS854" s="11" t="s">
        <v>3587</v>
      </c>
      <c r="AT854" s="11" t="s">
        <v>3933</v>
      </c>
      <c r="AU854" s="11" t="s">
        <v>3933</v>
      </c>
      <c r="AV854" s="11" t="s">
        <v>3937</v>
      </c>
      <c r="AW854" s="11" t="s">
        <v>2530</v>
      </c>
      <c r="AX854" s="11" t="s">
        <v>2465</v>
      </c>
      <c r="AY854" s="11" t="s">
        <v>3950</v>
      </c>
      <c r="AZ854" s="11"/>
      <c r="BA854" s="11"/>
      <c r="BB854" s="11"/>
      <c r="BC854" s="9">
        <v>7130</v>
      </c>
      <c r="BD854" s="11" t="s">
        <v>3937</v>
      </c>
      <c r="BE854" s="9">
        <v>3166</v>
      </c>
      <c r="BF854" s="9">
        <v>14</v>
      </c>
      <c r="BG854" s="11" t="s">
        <v>3406</v>
      </c>
    </row>
    <row r="855" spans="1:59">
      <c r="A855" s="9">
        <v>135660</v>
      </c>
      <c r="B855" s="11" t="s">
        <v>4052</v>
      </c>
      <c r="C855" s="11" t="s">
        <v>4301</v>
      </c>
      <c r="D855" s="11" t="s">
        <v>650</v>
      </c>
      <c r="E855" s="15">
        <v>1</v>
      </c>
      <c r="F855" s="11" t="s">
        <v>4235</v>
      </c>
      <c r="G855" s="9">
        <v>963.6</v>
      </c>
      <c r="H855" s="15">
        <f t="shared" si="27"/>
        <v>963.6</v>
      </c>
      <c r="I855" s="15">
        <f t="shared" si="28"/>
        <v>963.6</v>
      </c>
      <c r="J855" s="15">
        <v>963.6</v>
      </c>
      <c r="K855" s="15"/>
      <c r="L855" s="9"/>
      <c r="M855" s="9">
        <v>0</v>
      </c>
      <c r="N855" s="11" t="s">
        <v>3397</v>
      </c>
      <c r="O855" s="12">
        <v>46211</v>
      </c>
      <c r="P855" s="11" t="s">
        <v>3409</v>
      </c>
      <c r="Q855" s="11" t="s">
        <v>3952</v>
      </c>
      <c r="R855" s="11" t="s">
        <v>3952</v>
      </c>
      <c r="S855" s="11" t="s">
        <v>4221</v>
      </c>
      <c r="T855" s="9">
        <v>138855</v>
      </c>
      <c r="U855" s="9"/>
      <c r="V855" s="9"/>
      <c r="W855" s="11" t="s">
        <v>2465</v>
      </c>
      <c r="X855" s="11" t="s">
        <v>3109</v>
      </c>
      <c r="Y855" s="11" t="s">
        <v>3959</v>
      </c>
      <c r="Z855" s="11" t="s">
        <v>1735</v>
      </c>
      <c r="AA855" s="9">
        <v>0</v>
      </c>
      <c r="AB855" s="9">
        <v>17</v>
      </c>
      <c r="AC855" s="11"/>
      <c r="AD855" s="11" t="s">
        <v>2431</v>
      </c>
      <c r="AE855" s="11" t="s">
        <v>2462</v>
      </c>
      <c r="AF855" s="11" t="s">
        <v>2530</v>
      </c>
      <c r="AG855" s="11" t="s">
        <v>2465</v>
      </c>
      <c r="AH855" s="11" t="s">
        <v>2607</v>
      </c>
      <c r="AI855" s="11"/>
      <c r="AJ855" s="9">
        <v>1</v>
      </c>
      <c r="AK855" s="11" t="s">
        <v>1735</v>
      </c>
      <c r="AL855" s="11" t="s">
        <v>3107</v>
      </c>
      <c r="AM855" s="11"/>
      <c r="AN855" s="11" t="s">
        <v>3172</v>
      </c>
      <c r="AO855" s="11" t="s">
        <v>3172</v>
      </c>
      <c r="AP855" s="11" t="s">
        <v>3400</v>
      </c>
      <c r="AQ855" s="12">
        <v>46211</v>
      </c>
      <c r="AR855" s="11" t="s">
        <v>3416</v>
      </c>
      <c r="AS855" s="11" t="s">
        <v>3587</v>
      </c>
      <c r="AT855" s="11" t="s">
        <v>3933</v>
      </c>
      <c r="AU855" s="11" t="s">
        <v>3933</v>
      </c>
      <c r="AV855" s="11" t="s">
        <v>3937</v>
      </c>
      <c r="AW855" s="11" t="s">
        <v>2530</v>
      </c>
      <c r="AX855" s="11" t="s">
        <v>2465</v>
      </c>
      <c r="AY855" s="11" t="s">
        <v>3950</v>
      </c>
      <c r="AZ855" s="11"/>
      <c r="BA855" s="11"/>
      <c r="BB855" s="11"/>
      <c r="BC855" s="9">
        <v>7130</v>
      </c>
      <c r="BD855" s="11" t="s">
        <v>3937</v>
      </c>
      <c r="BE855" s="9">
        <v>3166</v>
      </c>
      <c r="BF855" s="9">
        <v>17</v>
      </c>
      <c r="BG855" s="11" t="s">
        <v>3406</v>
      </c>
    </row>
    <row r="856" spans="1:59">
      <c r="A856" s="9">
        <v>135660</v>
      </c>
      <c r="B856" s="11" t="s">
        <v>4052</v>
      </c>
      <c r="C856" s="11" t="s">
        <v>4301</v>
      </c>
      <c r="D856" s="11" t="s">
        <v>639</v>
      </c>
      <c r="E856" s="15">
        <v>1</v>
      </c>
      <c r="F856" s="11" t="s">
        <v>4235</v>
      </c>
      <c r="G856" s="9">
        <v>2642.16</v>
      </c>
      <c r="H856" s="15">
        <f t="shared" si="27"/>
        <v>2642.16</v>
      </c>
      <c r="I856" s="15">
        <f t="shared" si="28"/>
        <v>2642.16</v>
      </c>
      <c r="J856" s="15">
        <v>2642.16</v>
      </c>
      <c r="K856" s="15"/>
      <c r="L856" s="9"/>
      <c r="M856" s="9">
        <v>0</v>
      </c>
      <c r="N856" s="11" t="s">
        <v>3397</v>
      </c>
      <c r="O856" s="12">
        <v>46211</v>
      </c>
      <c r="P856" s="11" t="s">
        <v>3409</v>
      </c>
      <c r="Q856" s="11" t="s">
        <v>3952</v>
      </c>
      <c r="R856" s="11" t="s">
        <v>3952</v>
      </c>
      <c r="S856" s="11" t="s">
        <v>4221</v>
      </c>
      <c r="T856" s="9">
        <v>138855</v>
      </c>
      <c r="U856" s="9"/>
      <c r="V856" s="9"/>
      <c r="W856" s="11" t="s">
        <v>2465</v>
      </c>
      <c r="X856" s="11" t="s">
        <v>3109</v>
      </c>
      <c r="Y856" s="11" t="s">
        <v>3959</v>
      </c>
      <c r="Z856" s="11" t="s">
        <v>1729</v>
      </c>
      <c r="AA856" s="9">
        <v>0</v>
      </c>
      <c r="AB856" s="9">
        <v>6</v>
      </c>
      <c r="AC856" s="11"/>
      <c r="AD856" s="11" t="s">
        <v>2431</v>
      </c>
      <c r="AE856" s="11" t="s">
        <v>2462</v>
      </c>
      <c r="AF856" s="11" t="s">
        <v>2530</v>
      </c>
      <c r="AG856" s="11" t="s">
        <v>2465</v>
      </c>
      <c r="AH856" s="11" t="s">
        <v>2607</v>
      </c>
      <c r="AI856" s="11"/>
      <c r="AJ856" s="9">
        <v>1</v>
      </c>
      <c r="AK856" s="11" t="s">
        <v>1729</v>
      </c>
      <c r="AL856" s="11" t="s">
        <v>3107</v>
      </c>
      <c r="AM856" s="11"/>
      <c r="AN856" s="11" t="s">
        <v>3172</v>
      </c>
      <c r="AO856" s="11" t="s">
        <v>3172</v>
      </c>
      <c r="AP856" s="11" t="s">
        <v>3400</v>
      </c>
      <c r="AQ856" s="12">
        <v>46211</v>
      </c>
      <c r="AR856" s="11" t="s">
        <v>3416</v>
      </c>
      <c r="AS856" s="11" t="s">
        <v>3587</v>
      </c>
      <c r="AT856" s="11" t="s">
        <v>3933</v>
      </c>
      <c r="AU856" s="11" t="s">
        <v>3933</v>
      </c>
      <c r="AV856" s="11" t="s">
        <v>3937</v>
      </c>
      <c r="AW856" s="11" t="s">
        <v>2530</v>
      </c>
      <c r="AX856" s="11" t="s">
        <v>2465</v>
      </c>
      <c r="AY856" s="11" t="s">
        <v>3950</v>
      </c>
      <c r="AZ856" s="11"/>
      <c r="BA856" s="11"/>
      <c r="BB856" s="11"/>
      <c r="BC856" s="9">
        <v>7130</v>
      </c>
      <c r="BD856" s="11" t="s">
        <v>3937</v>
      </c>
      <c r="BE856" s="9">
        <v>3166</v>
      </c>
      <c r="BF856" s="9">
        <v>6</v>
      </c>
      <c r="BG856" s="11" t="s">
        <v>3406</v>
      </c>
    </row>
    <row r="857" spans="1:59">
      <c r="A857" s="9">
        <v>135660</v>
      </c>
      <c r="B857" s="11" t="s">
        <v>4052</v>
      </c>
      <c r="C857" s="11" t="s">
        <v>4301</v>
      </c>
      <c r="D857" s="11" t="s">
        <v>640</v>
      </c>
      <c r="E857" s="15">
        <v>1</v>
      </c>
      <c r="F857" s="11" t="s">
        <v>4235</v>
      </c>
      <c r="G857" s="9">
        <v>2642.16</v>
      </c>
      <c r="H857" s="15">
        <f t="shared" si="27"/>
        <v>2642.16</v>
      </c>
      <c r="I857" s="15">
        <f t="shared" si="28"/>
        <v>2642.16</v>
      </c>
      <c r="J857" s="15">
        <v>2642.16</v>
      </c>
      <c r="K857" s="15"/>
      <c r="L857" s="9"/>
      <c r="M857" s="9">
        <v>0</v>
      </c>
      <c r="N857" s="11" t="s">
        <v>3397</v>
      </c>
      <c r="O857" s="12">
        <v>46211</v>
      </c>
      <c r="P857" s="11" t="s">
        <v>3409</v>
      </c>
      <c r="Q857" s="11" t="s">
        <v>3952</v>
      </c>
      <c r="R857" s="11" t="s">
        <v>3952</v>
      </c>
      <c r="S857" s="11" t="s">
        <v>4221</v>
      </c>
      <c r="T857" s="9">
        <v>138855</v>
      </c>
      <c r="U857" s="9"/>
      <c r="V857" s="9"/>
      <c r="W857" s="11" t="s">
        <v>2465</v>
      </c>
      <c r="X857" s="11" t="s">
        <v>3109</v>
      </c>
      <c r="Y857" s="11" t="s">
        <v>3959</v>
      </c>
      <c r="Z857" s="11" t="s">
        <v>1729</v>
      </c>
      <c r="AA857" s="9">
        <v>0</v>
      </c>
      <c r="AB857" s="9">
        <v>7</v>
      </c>
      <c r="AC857" s="11"/>
      <c r="AD857" s="11" t="s">
        <v>2431</v>
      </c>
      <c r="AE857" s="11" t="s">
        <v>2462</v>
      </c>
      <c r="AF857" s="11" t="s">
        <v>2530</v>
      </c>
      <c r="AG857" s="11" t="s">
        <v>2465</v>
      </c>
      <c r="AH857" s="11" t="s">
        <v>2607</v>
      </c>
      <c r="AI857" s="11"/>
      <c r="AJ857" s="9">
        <v>1</v>
      </c>
      <c r="AK857" s="11" t="s">
        <v>1729</v>
      </c>
      <c r="AL857" s="11" t="s">
        <v>3107</v>
      </c>
      <c r="AM857" s="11"/>
      <c r="AN857" s="11" t="s">
        <v>3172</v>
      </c>
      <c r="AO857" s="11" t="s">
        <v>3172</v>
      </c>
      <c r="AP857" s="11" t="s">
        <v>3400</v>
      </c>
      <c r="AQ857" s="12">
        <v>46211</v>
      </c>
      <c r="AR857" s="11" t="s">
        <v>3416</v>
      </c>
      <c r="AS857" s="11" t="s">
        <v>3587</v>
      </c>
      <c r="AT857" s="11" t="s">
        <v>3933</v>
      </c>
      <c r="AU857" s="11" t="s">
        <v>3933</v>
      </c>
      <c r="AV857" s="11" t="s">
        <v>3937</v>
      </c>
      <c r="AW857" s="11" t="s">
        <v>2530</v>
      </c>
      <c r="AX857" s="11" t="s">
        <v>2465</v>
      </c>
      <c r="AY857" s="11" t="s">
        <v>3950</v>
      </c>
      <c r="AZ857" s="11"/>
      <c r="BA857" s="11"/>
      <c r="BB857" s="11"/>
      <c r="BC857" s="9">
        <v>7130</v>
      </c>
      <c r="BD857" s="11" t="s">
        <v>3937</v>
      </c>
      <c r="BE857" s="9">
        <v>3166</v>
      </c>
      <c r="BF857" s="9">
        <v>7</v>
      </c>
      <c r="BG857" s="11" t="s">
        <v>3406</v>
      </c>
    </row>
    <row r="858" spans="1:59">
      <c r="A858" s="9">
        <v>135660</v>
      </c>
      <c r="B858" s="11" t="s">
        <v>4052</v>
      </c>
      <c r="C858" s="11" t="s">
        <v>4301</v>
      </c>
      <c r="D858" s="11" t="s">
        <v>641</v>
      </c>
      <c r="E858" s="15">
        <v>1</v>
      </c>
      <c r="F858" s="11" t="s">
        <v>4235</v>
      </c>
      <c r="G858" s="9">
        <v>5182.68</v>
      </c>
      <c r="H858" s="15">
        <f t="shared" si="27"/>
        <v>5182.68</v>
      </c>
      <c r="I858" s="15">
        <f t="shared" si="28"/>
        <v>5182.68</v>
      </c>
      <c r="J858" s="15">
        <v>5182.68</v>
      </c>
      <c r="K858" s="15"/>
      <c r="L858" s="9"/>
      <c r="M858" s="9">
        <v>0</v>
      </c>
      <c r="N858" s="11" t="s">
        <v>3397</v>
      </c>
      <c r="O858" s="12">
        <v>46211</v>
      </c>
      <c r="P858" s="11" t="s">
        <v>3409</v>
      </c>
      <c r="Q858" s="11" t="s">
        <v>3952</v>
      </c>
      <c r="R858" s="11" t="s">
        <v>3952</v>
      </c>
      <c r="S858" s="11" t="s">
        <v>4221</v>
      </c>
      <c r="T858" s="9">
        <v>138855</v>
      </c>
      <c r="U858" s="9"/>
      <c r="V858" s="9"/>
      <c r="W858" s="11" t="s">
        <v>2465</v>
      </c>
      <c r="X858" s="11" t="s">
        <v>3109</v>
      </c>
      <c r="Y858" s="11" t="s">
        <v>3959</v>
      </c>
      <c r="Z858" s="11" t="s">
        <v>1730</v>
      </c>
      <c r="AA858" s="9">
        <v>0</v>
      </c>
      <c r="AB858" s="9">
        <v>8</v>
      </c>
      <c r="AC858" s="11"/>
      <c r="AD858" s="11" t="s">
        <v>2431</v>
      </c>
      <c r="AE858" s="11" t="s">
        <v>2462</v>
      </c>
      <c r="AF858" s="11" t="s">
        <v>2530</v>
      </c>
      <c r="AG858" s="11" t="s">
        <v>2465</v>
      </c>
      <c r="AH858" s="11" t="s">
        <v>2607</v>
      </c>
      <c r="AI858" s="11"/>
      <c r="AJ858" s="9">
        <v>1</v>
      </c>
      <c r="AK858" s="11" t="s">
        <v>1730</v>
      </c>
      <c r="AL858" s="11" t="s">
        <v>3107</v>
      </c>
      <c r="AM858" s="11"/>
      <c r="AN858" s="11" t="s">
        <v>3172</v>
      </c>
      <c r="AO858" s="11" t="s">
        <v>3172</v>
      </c>
      <c r="AP858" s="11" t="s">
        <v>3400</v>
      </c>
      <c r="AQ858" s="12">
        <v>46211</v>
      </c>
      <c r="AR858" s="11" t="s">
        <v>3416</v>
      </c>
      <c r="AS858" s="11" t="s">
        <v>3587</v>
      </c>
      <c r="AT858" s="11" t="s">
        <v>3933</v>
      </c>
      <c r="AU858" s="11" t="s">
        <v>3933</v>
      </c>
      <c r="AV858" s="11" t="s">
        <v>3937</v>
      </c>
      <c r="AW858" s="11" t="s">
        <v>2530</v>
      </c>
      <c r="AX858" s="11" t="s">
        <v>2465</v>
      </c>
      <c r="AY858" s="11" t="s">
        <v>3950</v>
      </c>
      <c r="AZ858" s="11"/>
      <c r="BA858" s="11"/>
      <c r="BB858" s="11"/>
      <c r="BC858" s="9">
        <v>7130</v>
      </c>
      <c r="BD858" s="11" t="s">
        <v>3937</v>
      </c>
      <c r="BE858" s="9">
        <v>3166</v>
      </c>
      <c r="BF858" s="9">
        <v>8</v>
      </c>
      <c r="BG858" s="11" t="s">
        <v>3406</v>
      </c>
    </row>
    <row r="859" spans="1:59">
      <c r="A859" s="9">
        <v>135659</v>
      </c>
      <c r="B859" s="11" t="s">
        <v>3999</v>
      </c>
      <c r="C859" s="11" t="s">
        <v>4272</v>
      </c>
      <c r="D859" s="11" t="s">
        <v>633</v>
      </c>
      <c r="E859" s="15">
        <v>1</v>
      </c>
      <c r="F859" s="11" t="s">
        <v>4235</v>
      </c>
      <c r="G859" s="9">
        <v>33400</v>
      </c>
      <c r="H859" s="15">
        <f t="shared" si="27"/>
        <v>7.2608695652173916</v>
      </c>
      <c r="I859" s="15">
        <f t="shared" si="28"/>
        <v>7.2608695652173916</v>
      </c>
      <c r="J859" s="15">
        <v>7.2608695652173916</v>
      </c>
      <c r="K859" s="15"/>
      <c r="L859" s="9"/>
      <c r="M859" s="9">
        <v>0</v>
      </c>
      <c r="N859" s="11" t="s">
        <v>3396</v>
      </c>
      <c r="O859" s="12">
        <v>46211</v>
      </c>
      <c r="P859" s="11" t="s">
        <v>3409</v>
      </c>
      <c r="Q859" s="11" t="s">
        <v>3952</v>
      </c>
      <c r="R859" s="11" t="s">
        <v>3952</v>
      </c>
      <c r="S859" s="11" t="s">
        <v>4212</v>
      </c>
      <c r="T859" s="9">
        <v>138858</v>
      </c>
      <c r="U859" s="9"/>
      <c r="V859" s="9"/>
      <c r="W859" s="11" t="s">
        <v>2464</v>
      </c>
      <c r="X859" s="11" t="s">
        <v>3108</v>
      </c>
      <c r="Y859" s="11" t="s">
        <v>3958</v>
      </c>
      <c r="Z859" s="11" t="s">
        <v>1727</v>
      </c>
      <c r="AA859" s="9">
        <v>20</v>
      </c>
      <c r="AB859" s="9">
        <v>1</v>
      </c>
      <c r="AC859" s="11"/>
      <c r="AD859" s="11" t="s">
        <v>2417</v>
      </c>
      <c r="AE859" s="11" t="s">
        <v>2462</v>
      </c>
      <c r="AF859" s="11" t="s">
        <v>2492</v>
      </c>
      <c r="AG859" s="11" t="s">
        <v>2592</v>
      </c>
      <c r="AH859" s="11" t="s">
        <v>2607</v>
      </c>
      <c r="AI859" s="11"/>
      <c r="AJ859" s="9">
        <v>1</v>
      </c>
      <c r="AK859" s="11" t="s">
        <v>2767</v>
      </c>
      <c r="AL859" s="11" t="s">
        <v>3107</v>
      </c>
      <c r="AM859" s="11"/>
      <c r="AN859" s="11" t="s">
        <v>2767</v>
      </c>
      <c r="AO859" s="11" t="s">
        <v>1727</v>
      </c>
      <c r="AP859" s="11"/>
      <c r="AQ859" s="12">
        <v>46211</v>
      </c>
      <c r="AR859" s="11" t="s">
        <v>3416</v>
      </c>
      <c r="AS859" s="11" t="s">
        <v>3586</v>
      </c>
      <c r="AT859" s="11" t="s">
        <v>3933</v>
      </c>
      <c r="AU859" s="11" t="s">
        <v>3933</v>
      </c>
      <c r="AV859" s="11" t="s">
        <v>3944</v>
      </c>
      <c r="AW859" s="11" t="s">
        <v>2492</v>
      </c>
      <c r="AX859" s="11" t="s">
        <v>2592</v>
      </c>
      <c r="AY859" s="11" t="s">
        <v>3948</v>
      </c>
      <c r="AZ859" s="11"/>
      <c r="BA859" s="11"/>
      <c r="BB859" s="11"/>
      <c r="BC859" s="9">
        <v>4276</v>
      </c>
      <c r="BD859" s="11" t="s">
        <v>3944</v>
      </c>
      <c r="BE859" s="9">
        <v>30</v>
      </c>
      <c r="BF859" s="9">
        <v>1</v>
      </c>
      <c r="BG859" s="11" t="s">
        <v>3408</v>
      </c>
    </row>
    <row r="860" spans="1:59">
      <c r="A860" s="9">
        <v>135658</v>
      </c>
      <c r="B860" s="11" t="s">
        <v>3982</v>
      </c>
      <c r="C860" s="11" t="s">
        <v>4280</v>
      </c>
      <c r="D860" s="11" t="s">
        <v>632</v>
      </c>
      <c r="E860" s="15">
        <v>3</v>
      </c>
      <c r="F860" s="11" t="s">
        <v>4235</v>
      </c>
      <c r="G860" s="9">
        <v>1350000</v>
      </c>
      <c r="H860" s="15">
        <f t="shared" si="27"/>
        <v>293.47826086956519</v>
      </c>
      <c r="I860" s="15">
        <f t="shared" si="28"/>
        <v>880.43478260869551</v>
      </c>
      <c r="J860" s="15">
        <v>880.43478260869551</v>
      </c>
      <c r="K860" s="15"/>
      <c r="L860" s="9"/>
      <c r="M860" s="9">
        <v>0</v>
      </c>
      <c r="N860" s="11" t="s">
        <v>3396</v>
      </c>
      <c r="O860" s="12">
        <v>46211</v>
      </c>
      <c r="P860" s="11" t="s">
        <v>3409</v>
      </c>
      <c r="Q860" s="11" t="s">
        <v>3954</v>
      </c>
      <c r="R860" s="11" t="s">
        <v>3954</v>
      </c>
      <c r="S860" s="11" t="s">
        <v>4221</v>
      </c>
      <c r="T860" s="9">
        <v>138654</v>
      </c>
      <c r="U860" s="9"/>
      <c r="V860" s="9"/>
      <c r="W860" s="11" t="s">
        <v>2465</v>
      </c>
      <c r="X860" s="11" t="s">
        <v>3109</v>
      </c>
      <c r="Y860" s="11" t="s">
        <v>3959</v>
      </c>
      <c r="Z860" s="11" t="s">
        <v>1726</v>
      </c>
      <c r="AA860" s="9">
        <v>20</v>
      </c>
      <c r="AB860" s="9">
        <v>2</v>
      </c>
      <c r="AC860" s="11"/>
      <c r="AD860" s="11" t="s">
        <v>2405</v>
      </c>
      <c r="AE860" s="11" t="s">
        <v>2462</v>
      </c>
      <c r="AF860" s="11" t="s">
        <v>2519</v>
      </c>
      <c r="AG860" s="11" t="s">
        <v>2600</v>
      </c>
      <c r="AH860" s="11" t="s">
        <v>2607</v>
      </c>
      <c r="AI860" s="11"/>
      <c r="AJ860" s="9">
        <v>0</v>
      </c>
      <c r="AK860" s="11" t="s">
        <v>2609</v>
      </c>
      <c r="AL860" s="11" t="s">
        <v>3107</v>
      </c>
      <c r="AM860" s="11"/>
      <c r="AN860" s="11" t="s">
        <v>3171</v>
      </c>
      <c r="AO860" s="11" t="s">
        <v>3322</v>
      </c>
      <c r="AP860" s="11" t="s">
        <v>3400</v>
      </c>
      <c r="AQ860" s="12">
        <v>46211</v>
      </c>
      <c r="AR860" s="11" t="s">
        <v>3416</v>
      </c>
      <c r="AS860" s="11" t="s">
        <v>3585</v>
      </c>
      <c r="AT860" s="11" t="s">
        <v>3933</v>
      </c>
      <c r="AU860" s="11" t="s">
        <v>3933</v>
      </c>
      <c r="AV860" s="11" t="s">
        <v>3937</v>
      </c>
      <c r="AW860" s="11" t="s">
        <v>2519</v>
      </c>
      <c r="AX860" s="11" t="s">
        <v>2600</v>
      </c>
      <c r="AY860" s="11" t="s">
        <v>3948</v>
      </c>
      <c r="AZ860" s="11"/>
      <c r="BA860" s="11"/>
      <c r="BB860" s="11"/>
      <c r="BC860" s="9">
        <v>22417</v>
      </c>
      <c r="BD860" s="11" t="s">
        <v>3937</v>
      </c>
      <c r="BE860" s="9">
        <v>2633</v>
      </c>
      <c r="BF860" s="9">
        <v>2</v>
      </c>
      <c r="BG860" s="11" t="s">
        <v>3416</v>
      </c>
    </row>
    <row r="861" spans="1:59">
      <c r="A861" s="9">
        <v>135658</v>
      </c>
      <c r="B861" s="11" t="s">
        <v>3982</v>
      </c>
      <c r="C861" s="11" t="s">
        <v>4280</v>
      </c>
      <c r="D861" s="11" t="s">
        <v>631</v>
      </c>
      <c r="E861" s="15">
        <v>3</v>
      </c>
      <c r="F861" s="11" t="s">
        <v>4235</v>
      </c>
      <c r="G861" s="9">
        <v>1620000</v>
      </c>
      <c r="H861" s="15">
        <f t="shared" si="27"/>
        <v>352.17391304347825</v>
      </c>
      <c r="I861" s="15">
        <f t="shared" si="28"/>
        <v>1056.5217391304348</v>
      </c>
      <c r="J861" s="15">
        <v>1056.5217391304348</v>
      </c>
      <c r="K861" s="15"/>
      <c r="L861" s="9"/>
      <c r="M861" s="9">
        <v>0</v>
      </c>
      <c r="N861" s="11" t="s">
        <v>3396</v>
      </c>
      <c r="O861" s="12">
        <v>46211</v>
      </c>
      <c r="P861" s="11" t="s">
        <v>3409</v>
      </c>
      <c r="Q861" s="11" t="s">
        <v>3954</v>
      </c>
      <c r="R861" s="11" t="s">
        <v>3954</v>
      </c>
      <c r="S861" s="11" t="s">
        <v>4221</v>
      </c>
      <c r="T861" s="9">
        <v>138654</v>
      </c>
      <c r="U861" s="9"/>
      <c r="V861" s="9"/>
      <c r="W861" s="11" t="s">
        <v>2465</v>
      </c>
      <c r="X861" s="11" t="s">
        <v>3109</v>
      </c>
      <c r="Y861" s="11" t="s">
        <v>3959</v>
      </c>
      <c r="Z861" s="11" t="s">
        <v>1725</v>
      </c>
      <c r="AA861" s="9">
        <v>20</v>
      </c>
      <c r="AB861" s="9">
        <v>1</v>
      </c>
      <c r="AC861" s="11"/>
      <c r="AD861" s="11" t="s">
        <v>2405</v>
      </c>
      <c r="AE861" s="11" t="s">
        <v>2462</v>
      </c>
      <c r="AF861" s="11" t="s">
        <v>2519</v>
      </c>
      <c r="AG861" s="11" t="s">
        <v>2600</v>
      </c>
      <c r="AH861" s="11" t="s">
        <v>2607</v>
      </c>
      <c r="AI861" s="11"/>
      <c r="AJ861" s="9">
        <v>0</v>
      </c>
      <c r="AK861" s="11" t="s">
        <v>2609</v>
      </c>
      <c r="AL861" s="11" t="s">
        <v>3107</v>
      </c>
      <c r="AM861" s="11"/>
      <c r="AN861" s="11" t="s">
        <v>3171</v>
      </c>
      <c r="AO861" s="11" t="s">
        <v>3322</v>
      </c>
      <c r="AP861" s="11" t="s">
        <v>3400</v>
      </c>
      <c r="AQ861" s="12">
        <v>46211</v>
      </c>
      <c r="AR861" s="11" t="s">
        <v>3416</v>
      </c>
      <c r="AS861" s="11" t="s">
        <v>3585</v>
      </c>
      <c r="AT861" s="11" t="s">
        <v>3933</v>
      </c>
      <c r="AU861" s="11" t="s">
        <v>3933</v>
      </c>
      <c r="AV861" s="11" t="s">
        <v>3937</v>
      </c>
      <c r="AW861" s="11" t="s">
        <v>2519</v>
      </c>
      <c r="AX861" s="11" t="s">
        <v>2600</v>
      </c>
      <c r="AY861" s="11" t="s">
        <v>3948</v>
      </c>
      <c r="AZ861" s="11"/>
      <c r="BA861" s="11"/>
      <c r="BB861" s="11"/>
      <c r="BC861" s="9">
        <v>22417</v>
      </c>
      <c r="BD861" s="11" t="s">
        <v>3937</v>
      </c>
      <c r="BE861" s="9">
        <v>2633</v>
      </c>
      <c r="BF861" s="9">
        <v>1</v>
      </c>
      <c r="BG861" s="11" t="s">
        <v>3416</v>
      </c>
    </row>
    <row r="862" spans="1:59">
      <c r="A862" s="9">
        <v>135657</v>
      </c>
      <c r="B862" s="11" t="s">
        <v>4025</v>
      </c>
      <c r="C862" s="11" t="s">
        <v>4244</v>
      </c>
      <c r="D862" s="11" t="s">
        <v>630</v>
      </c>
      <c r="E862" s="15">
        <v>1</v>
      </c>
      <c r="F862" s="11" t="s">
        <v>4235</v>
      </c>
      <c r="G862" s="9">
        <v>5662153</v>
      </c>
      <c r="H862" s="15">
        <f t="shared" si="27"/>
        <v>1230.9028260869566</v>
      </c>
      <c r="I862" s="15">
        <f t="shared" si="28"/>
        <v>1230.9028260869566</v>
      </c>
      <c r="J862" s="15">
        <v>1230.9028260869566</v>
      </c>
      <c r="K862" s="15"/>
      <c r="L862" s="9"/>
      <c r="M862" s="9">
        <v>0</v>
      </c>
      <c r="N862" s="11" t="s">
        <v>3396</v>
      </c>
      <c r="O862" s="12">
        <v>46211</v>
      </c>
      <c r="P862" s="11" t="s">
        <v>3410</v>
      </c>
      <c r="Q862" s="11" t="s">
        <v>3952</v>
      </c>
      <c r="R862" s="11" t="s">
        <v>3952</v>
      </c>
      <c r="S862" s="11"/>
      <c r="T862" s="9">
        <v>0</v>
      </c>
      <c r="U862" s="9"/>
      <c r="V862" s="9"/>
      <c r="W862" s="11" t="s">
        <v>2465</v>
      </c>
      <c r="X862" s="11" t="s">
        <v>3111</v>
      </c>
      <c r="Y862" s="11" t="s">
        <v>3961</v>
      </c>
      <c r="Z862" s="11" t="s">
        <v>1724</v>
      </c>
      <c r="AA862" s="9">
        <v>20</v>
      </c>
      <c r="AB862" s="9">
        <v>0</v>
      </c>
      <c r="AC862" s="11"/>
      <c r="AD862" s="11" t="s">
        <v>2405</v>
      </c>
      <c r="AE862" s="11" t="s">
        <v>2462</v>
      </c>
      <c r="AF862" s="11" t="s">
        <v>2527</v>
      </c>
      <c r="AG862" s="11" t="s">
        <v>2593</v>
      </c>
      <c r="AH862" s="11" t="s">
        <v>2607</v>
      </c>
      <c r="AI862" s="11"/>
      <c r="AJ862" s="9">
        <v>1</v>
      </c>
      <c r="AK862" s="11" t="s">
        <v>2766</v>
      </c>
      <c r="AL862" s="11" t="s">
        <v>3107</v>
      </c>
      <c r="AM862" s="11"/>
      <c r="AN862" s="11" t="s">
        <v>2766</v>
      </c>
      <c r="AO862" s="11" t="s">
        <v>1724</v>
      </c>
      <c r="AP862" s="11" t="s">
        <v>3400</v>
      </c>
      <c r="AQ862" s="12">
        <v>46211</v>
      </c>
      <c r="AR862" s="11" t="s">
        <v>3416</v>
      </c>
      <c r="AS862" s="11" t="s">
        <v>3584</v>
      </c>
      <c r="AT862" s="11" t="s">
        <v>3933</v>
      </c>
      <c r="AU862" s="11" t="s">
        <v>3933</v>
      </c>
      <c r="AV862" s="11" t="s">
        <v>3937</v>
      </c>
      <c r="AW862" s="11" t="s">
        <v>2527</v>
      </c>
      <c r="AX862" s="11" t="s">
        <v>2593</v>
      </c>
      <c r="AY862" s="11" t="s">
        <v>3948</v>
      </c>
      <c r="AZ862" s="11"/>
      <c r="BA862" s="11"/>
      <c r="BB862" s="11"/>
      <c r="BC862" s="9">
        <v>14862</v>
      </c>
      <c r="BD862" s="11" t="s">
        <v>3937</v>
      </c>
      <c r="BE862" s="9">
        <v>3098</v>
      </c>
      <c r="BF862" s="9">
        <v>1</v>
      </c>
      <c r="BG862" s="11" t="s">
        <v>3407</v>
      </c>
    </row>
    <row r="863" spans="1:59">
      <c r="A863" s="9">
        <v>135656</v>
      </c>
      <c r="B863" s="11" t="s">
        <v>4051</v>
      </c>
      <c r="C863" s="11" t="s">
        <v>4308</v>
      </c>
      <c r="D863" s="11" t="s">
        <v>629</v>
      </c>
      <c r="E863" s="15">
        <v>12</v>
      </c>
      <c r="F863" s="11" t="s">
        <v>4235</v>
      </c>
      <c r="G863" s="9">
        <v>3680000</v>
      </c>
      <c r="H863" s="15">
        <f t="shared" si="27"/>
        <v>800</v>
      </c>
      <c r="I863" s="15">
        <f t="shared" si="28"/>
        <v>9600</v>
      </c>
      <c r="J863" s="15">
        <v>9600</v>
      </c>
      <c r="K863" s="15"/>
      <c r="L863" s="9"/>
      <c r="M863" s="9">
        <v>0</v>
      </c>
      <c r="N863" s="11" t="s">
        <v>3396</v>
      </c>
      <c r="O863" s="12">
        <v>46211</v>
      </c>
      <c r="P863" s="11" t="s">
        <v>3409</v>
      </c>
      <c r="Q863" s="11" t="s">
        <v>3952</v>
      </c>
      <c r="R863" s="11" t="s">
        <v>3952</v>
      </c>
      <c r="S863" s="11" t="s">
        <v>4221</v>
      </c>
      <c r="T863" s="9">
        <v>138794</v>
      </c>
      <c r="U863" s="9"/>
      <c r="V863" s="9"/>
      <c r="W863" s="11" t="s">
        <v>2465</v>
      </c>
      <c r="X863" s="11" t="s">
        <v>3109</v>
      </c>
      <c r="Y863" s="11" t="s">
        <v>3959</v>
      </c>
      <c r="Z863" s="11" t="s">
        <v>1723</v>
      </c>
      <c r="AA863" s="9">
        <v>20</v>
      </c>
      <c r="AB863" s="9">
        <v>1</v>
      </c>
      <c r="AC863" s="11"/>
      <c r="AD863" s="11" t="s">
        <v>2405</v>
      </c>
      <c r="AE863" s="11" t="s">
        <v>2462</v>
      </c>
      <c r="AF863" s="11" t="s">
        <v>2529</v>
      </c>
      <c r="AG863" s="11" t="s">
        <v>2465</v>
      </c>
      <c r="AH863" s="11" t="s">
        <v>2607</v>
      </c>
      <c r="AI863" s="11"/>
      <c r="AJ863" s="9">
        <v>12</v>
      </c>
      <c r="AK863" s="11" t="s">
        <v>2765</v>
      </c>
      <c r="AL863" s="11" t="s">
        <v>3107</v>
      </c>
      <c r="AM863" s="11"/>
      <c r="AN863" s="11" t="s">
        <v>2765</v>
      </c>
      <c r="AO863" s="11" t="s">
        <v>1723</v>
      </c>
      <c r="AP863" s="11"/>
      <c r="AQ863" s="12">
        <v>46211</v>
      </c>
      <c r="AR863" s="11" t="s">
        <v>3416</v>
      </c>
      <c r="AS863" s="11" t="s">
        <v>3583</v>
      </c>
      <c r="AT863" s="11" t="s">
        <v>3933</v>
      </c>
      <c r="AU863" s="11" t="s">
        <v>3933</v>
      </c>
      <c r="AV863" s="11" t="s">
        <v>3937</v>
      </c>
      <c r="AW863" s="11" t="s">
        <v>2529</v>
      </c>
      <c r="AX863" s="11" t="s">
        <v>2465</v>
      </c>
      <c r="AY863" s="11" t="s">
        <v>3948</v>
      </c>
      <c r="AZ863" s="11"/>
      <c r="BA863" s="11"/>
      <c r="BB863" s="11"/>
      <c r="BC863" s="9">
        <v>22415</v>
      </c>
      <c r="BD863" s="11" t="s">
        <v>3937</v>
      </c>
      <c r="BE863" s="9">
        <v>4294</v>
      </c>
      <c r="BF863" s="9">
        <v>1</v>
      </c>
      <c r="BG863" s="11" t="s">
        <v>3406</v>
      </c>
    </row>
    <row r="864" spans="1:59">
      <c r="A864" s="9">
        <v>135655</v>
      </c>
      <c r="B864" s="11" t="s">
        <v>4051</v>
      </c>
      <c r="C864" s="11" t="s">
        <v>4308</v>
      </c>
      <c r="D864" s="11" t="s">
        <v>624</v>
      </c>
      <c r="E864" s="15">
        <v>12</v>
      </c>
      <c r="F864" s="11" t="s">
        <v>4235</v>
      </c>
      <c r="G864" s="9">
        <v>920000</v>
      </c>
      <c r="H864" s="15">
        <f t="shared" si="27"/>
        <v>200</v>
      </c>
      <c r="I864" s="15">
        <f t="shared" si="28"/>
        <v>2400</v>
      </c>
      <c r="J864" s="15">
        <v>2400</v>
      </c>
      <c r="K864" s="15"/>
      <c r="L864" s="9"/>
      <c r="M864" s="9">
        <v>0</v>
      </c>
      <c r="N864" s="11" t="s">
        <v>3396</v>
      </c>
      <c r="O864" s="12">
        <v>46211</v>
      </c>
      <c r="P864" s="11" t="s">
        <v>3409</v>
      </c>
      <c r="Q864" s="11" t="s">
        <v>3952</v>
      </c>
      <c r="R864" s="11" t="s">
        <v>3952</v>
      </c>
      <c r="S864" s="11" t="s">
        <v>4221</v>
      </c>
      <c r="T864" s="9">
        <v>138793</v>
      </c>
      <c r="U864" s="9"/>
      <c r="V864" s="9"/>
      <c r="W864" s="11" t="s">
        <v>2465</v>
      </c>
      <c r="X864" s="11" t="s">
        <v>3109</v>
      </c>
      <c r="Y864" s="11" t="s">
        <v>3959</v>
      </c>
      <c r="Z864" s="11" t="s">
        <v>1722</v>
      </c>
      <c r="AA864" s="9">
        <v>20</v>
      </c>
      <c r="AB864" s="9">
        <v>5</v>
      </c>
      <c r="AC864" s="11"/>
      <c r="AD864" s="11" t="s">
        <v>2405</v>
      </c>
      <c r="AE864" s="11" t="s">
        <v>2462</v>
      </c>
      <c r="AF864" s="11" t="s">
        <v>2529</v>
      </c>
      <c r="AG864" s="11" t="s">
        <v>2465</v>
      </c>
      <c r="AH864" s="11" t="s">
        <v>2607</v>
      </c>
      <c r="AI864" s="11"/>
      <c r="AJ864" s="9">
        <v>12</v>
      </c>
      <c r="AK864" s="11" t="s">
        <v>2764</v>
      </c>
      <c r="AL864" s="11" t="s">
        <v>3107</v>
      </c>
      <c r="AM864" s="11"/>
      <c r="AN864" s="11" t="s">
        <v>3170</v>
      </c>
      <c r="AO864" s="11" t="s">
        <v>3321</v>
      </c>
      <c r="AP864" s="11"/>
      <c r="AQ864" s="12">
        <v>46211</v>
      </c>
      <c r="AR864" s="11" t="s">
        <v>3416</v>
      </c>
      <c r="AS864" s="11" t="s">
        <v>3582</v>
      </c>
      <c r="AT864" s="11" t="s">
        <v>3933</v>
      </c>
      <c r="AU864" s="11" t="s">
        <v>3933</v>
      </c>
      <c r="AV864" s="11" t="s">
        <v>3937</v>
      </c>
      <c r="AW864" s="11" t="s">
        <v>2529</v>
      </c>
      <c r="AX864" s="11" t="s">
        <v>2465</v>
      </c>
      <c r="AY864" s="11" t="s">
        <v>3948</v>
      </c>
      <c r="AZ864" s="11"/>
      <c r="BA864" s="11"/>
      <c r="BB864" s="11"/>
      <c r="BC864" s="9">
        <v>22415</v>
      </c>
      <c r="BD864" s="11" t="s">
        <v>3937</v>
      </c>
      <c r="BE864" s="9">
        <v>4294</v>
      </c>
      <c r="BF864" s="9">
        <v>5</v>
      </c>
      <c r="BG864" s="11" t="s">
        <v>3406</v>
      </c>
    </row>
    <row r="865" spans="1:59">
      <c r="A865" s="9">
        <v>135655</v>
      </c>
      <c r="B865" s="11" t="s">
        <v>4051</v>
      </c>
      <c r="C865" s="11" t="s">
        <v>4308</v>
      </c>
      <c r="D865" s="11" t="s">
        <v>620</v>
      </c>
      <c r="E865" s="15">
        <v>12</v>
      </c>
      <c r="F865" s="11" t="s">
        <v>4235</v>
      </c>
      <c r="G865" s="9">
        <v>1380000</v>
      </c>
      <c r="H865" s="15">
        <f t="shared" si="27"/>
        <v>300</v>
      </c>
      <c r="I865" s="15">
        <f t="shared" si="28"/>
        <v>3600</v>
      </c>
      <c r="J865" s="15">
        <v>3600</v>
      </c>
      <c r="K865" s="15"/>
      <c r="L865" s="9"/>
      <c r="M865" s="9">
        <v>0</v>
      </c>
      <c r="N865" s="11" t="s">
        <v>3396</v>
      </c>
      <c r="O865" s="12">
        <v>46211</v>
      </c>
      <c r="P865" s="11" t="s">
        <v>3409</v>
      </c>
      <c r="Q865" s="11" t="s">
        <v>3952</v>
      </c>
      <c r="R865" s="11" t="s">
        <v>3952</v>
      </c>
      <c r="S865" s="11" t="s">
        <v>4221</v>
      </c>
      <c r="T865" s="9">
        <v>138793</v>
      </c>
      <c r="U865" s="9"/>
      <c r="V865" s="9"/>
      <c r="W865" s="11" t="s">
        <v>2465</v>
      </c>
      <c r="X865" s="11" t="s">
        <v>3109</v>
      </c>
      <c r="Y865" s="11" t="s">
        <v>3959</v>
      </c>
      <c r="Z865" s="11" t="s">
        <v>1721</v>
      </c>
      <c r="AA865" s="9">
        <v>20</v>
      </c>
      <c r="AB865" s="9">
        <v>1</v>
      </c>
      <c r="AC865" s="11"/>
      <c r="AD865" s="11" t="s">
        <v>2405</v>
      </c>
      <c r="AE865" s="11" t="s">
        <v>2462</v>
      </c>
      <c r="AF865" s="11" t="s">
        <v>2529</v>
      </c>
      <c r="AG865" s="11" t="s">
        <v>2465</v>
      </c>
      <c r="AH865" s="11" t="s">
        <v>2607</v>
      </c>
      <c r="AI865" s="11"/>
      <c r="AJ865" s="9">
        <v>12</v>
      </c>
      <c r="AK865" s="11" t="s">
        <v>1567</v>
      </c>
      <c r="AL865" s="11" t="s">
        <v>3107</v>
      </c>
      <c r="AM865" s="11"/>
      <c r="AN865" s="11" t="s">
        <v>3170</v>
      </c>
      <c r="AO865" s="11" t="s">
        <v>3321</v>
      </c>
      <c r="AP865" s="11"/>
      <c r="AQ865" s="12">
        <v>46211</v>
      </c>
      <c r="AR865" s="11" t="s">
        <v>3416</v>
      </c>
      <c r="AS865" s="11" t="s">
        <v>3582</v>
      </c>
      <c r="AT865" s="11" t="s">
        <v>3933</v>
      </c>
      <c r="AU865" s="11" t="s">
        <v>3933</v>
      </c>
      <c r="AV865" s="11" t="s">
        <v>3937</v>
      </c>
      <c r="AW865" s="11" t="s">
        <v>2529</v>
      </c>
      <c r="AX865" s="11" t="s">
        <v>2465</v>
      </c>
      <c r="AY865" s="11" t="s">
        <v>3948</v>
      </c>
      <c r="AZ865" s="11"/>
      <c r="BA865" s="11"/>
      <c r="BB865" s="11"/>
      <c r="BC865" s="9">
        <v>22415</v>
      </c>
      <c r="BD865" s="11" t="s">
        <v>3937</v>
      </c>
      <c r="BE865" s="9">
        <v>4294</v>
      </c>
      <c r="BF865" s="9">
        <v>1</v>
      </c>
      <c r="BG865" s="11" t="s">
        <v>3406</v>
      </c>
    </row>
    <row r="866" spans="1:59">
      <c r="A866" s="9">
        <v>135655</v>
      </c>
      <c r="B866" s="11" t="s">
        <v>4051</v>
      </c>
      <c r="C866" s="11" t="s">
        <v>4308</v>
      </c>
      <c r="D866" s="11" t="s">
        <v>621</v>
      </c>
      <c r="E866" s="15">
        <v>12</v>
      </c>
      <c r="F866" s="11" t="s">
        <v>4235</v>
      </c>
      <c r="G866" s="9">
        <v>1380000</v>
      </c>
      <c r="H866" s="15">
        <f t="shared" si="27"/>
        <v>300</v>
      </c>
      <c r="I866" s="15">
        <f t="shared" si="28"/>
        <v>3600</v>
      </c>
      <c r="J866" s="15">
        <v>3600</v>
      </c>
      <c r="K866" s="15"/>
      <c r="L866" s="9"/>
      <c r="M866" s="9">
        <v>0</v>
      </c>
      <c r="N866" s="11" t="s">
        <v>3396</v>
      </c>
      <c r="O866" s="12">
        <v>46211</v>
      </c>
      <c r="P866" s="11" t="s">
        <v>3409</v>
      </c>
      <c r="Q866" s="11" t="s">
        <v>3952</v>
      </c>
      <c r="R866" s="11" t="s">
        <v>3952</v>
      </c>
      <c r="S866" s="11" t="s">
        <v>4221</v>
      </c>
      <c r="T866" s="9">
        <v>138793</v>
      </c>
      <c r="U866" s="9"/>
      <c r="V866" s="9"/>
      <c r="W866" s="11" t="s">
        <v>2465</v>
      </c>
      <c r="X866" s="11" t="s">
        <v>3109</v>
      </c>
      <c r="Y866" s="11" t="s">
        <v>3959</v>
      </c>
      <c r="Z866" s="11" t="s">
        <v>1721</v>
      </c>
      <c r="AA866" s="9">
        <v>20</v>
      </c>
      <c r="AB866" s="9">
        <v>2</v>
      </c>
      <c r="AC866" s="11"/>
      <c r="AD866" s="11" t="s">
        <v>2405</v>
      </c>
      <c r="AE866" s="11" t="s">
        <v>2462</v>
      </c>
      <c r="AF866" s="11" t="s">
        <v>2529</v>
      </c>
      <c r="AG866" s="11" t="s">
        <v>2465</v>
      </c>
      <c r="AH866" s="11" t="s">
        <v>2607</v>
      </c>
      <c r="AI866" s="11"/>
      <c r="AJ866" s="9">
        <v>12</v>
      </c>
      <c r="AK866" s="11" t="s">
        <v>1567</v>
      </c>
      <c r="AL866" s="11" t="s">
        <v>3107</v>
      </c>
      <c r="AM866" s="11"/>
      <c r="AN866" s="11" t="s">
        <v>3170</v>
      </c>
      <c r="AO866" s="11" t="s">
        <v>3321</v>
      </c>
      <c r="AP866" s="11"/>
      <c r="AQ866" s="12">
        <v>46211</v>
      </c>
      <c r="AR866" s="11" t="s">
        <v>3416</v>
      </c>
      <c r="AS866" s="11" t="s">
        <v>3582</v>
      </c>
      <c r="AT866" s="11" t="s">
        <v>3933</v>
      </c>
      <c r="AU866" s="11" t="s">
        <v>3933</v>
      </c>
      <c r="AV866" s="11" t="s">
        <v>3937</v>
      </c>
      <c r="AW866" s="11" t="s">
        <v>2529</v>
      </c>
      <c r="AX866" s="11" t="s">
        <v>2465</v>
      </c>
      <c r="AY866" s="11" t="s">
        <v>3948</v>
      </c>
      <c r="AZ866" s="11"/>
      <c r="BA866" s="11"/>
      <c r="BB866" s="11"/>
      <c r="BC866" s="9">
        <v>22415</v>
      </c>
      <c r="BD866" s="11" t="s">
        <v>3937</v>
      </c>
      <c r="BE866" s="9">
        <v>4294</v>
      </c>
      <c r="BF866" s="9">
        <v>2</v>
      </c>
      <c r="BG866" s="11" t="s">
        <v>3406</v>
      </c>
    </row>
    <row r="867" spans="1:59">
      <c r="A867" s="9">
        <v>135655</v>
      </c>
      <c r="B867" s="11" t="s">
        <v>4051</v>
      </c>
      <c r="C867" s="11" t="s">
        <v>4308</v>
      </c>
      <c r="D867" s="11" t="s">
        <v>622</v>
      </c>
      <c r="E867" s="15">
        <v>12</v>
      </c>
      <c r="F867" s="11" t="s">
        <v>4235</v>
      </c>
      <c r="G867" s="9">
        <v>1380000</v>
      </c>
      <c r="H867" s="15">
        <f t="shared" si="27"/>
        <v>300</v>
      </c>
      <c r="I867" s="15">
        <f t="shared" si="28"/>
        <v>3600</v>
      </c>
      <c r="J867" s="15">
        <v>3600</v>
      </c>
      <c r="K867" s="15"/>
      <c r="L867" s="9"/>
      <c r="M867" s="9">
        <v>0</v>
      </c>
      <c r="N867" s="11" t="s">
        <v>3396</v>
      </c>
      <c r="O867" s="12">
        <v>46211</v>
      </c>
      <c r="P867" s="11" t="s">
        <v>3409</v>
      </c>
      <c r="Q867" s="11" t="s">
        <v>3952</v>
      </c>
      <c r="R867" s="11" t="s">
        <v>3952</v>
      </c>
      <c r="S867" s="11" t="s">
        <v>4221</v>
      </c>
      <c r="T867" s="9">
        <v>138793</v>
      </c>
      <c r="U867" s="9"/>
      <c r="V867" s="9"/>
      <c r="W867" s="11" t="s">
        <v>2465</v>
      </c>
      <c r="X867" s="11" t="s">
        <v>3109</v>
      </c>
      <c r="Y867" s="11" t="s">
        <v>3959</v>
      </c>
      <c r="Z867" s="11" t="s">
        <v>1721</v>
      </c>
      <c r="AA867" s="9">
        <v>20</v>
      </c>
      <c r="AB867" s="9">
        <v>3</v>
      </c>
      <c r="AC867" s="11"/>
      <c r="AD867" s="11" t="s">
        <v>2405</v>
      </c>
      <c r="AE867" s="11" t="s">
        <v>2462</v>
      </c>
      <c r="AF867" s="11" t="s">
        <v>2529</v>
      </c>
      <c r="AG867" s="11" t="s">
        <v>2465</v>
      </c>
      <c r="AH867" s="11" t="s">
        <v>2607</v>
      </c>
      <c r="AI867" s="11"/>
      <c r="AJ867" s="9">
        <v>12</v>
      </c>
      <c r="AK867" s="11" t="s">
        <v>1567</v>
      </c>
      <c r="AL867" s="11" t="s">
        <v>3107</v>
      </c>
      <c r="AM867" s="11"/>
      <c r="AN867" s="11" t="s">
        <v>3170</v>
      </c>
      <c r="AO867" s="11" t="s">
        <v>3321</v>
      </c>
      <c r="AP867" s="11"/>
      <c r="AQ867" s="12">
        <v>46211</v>
      </c>
      <c r="AR867" s="11" t="s">
        <v>3416</v>
      </c>
      <c r="AS867" s="11" t="s">
        <v>3582</v>
      </c>
      <c r="AT867" s="11" t="s">
        <v>3933</v>
      </c>
      <c r="AU867" s="11" t="s">
        <v>3933</v>
      </c>
      <c r="AV867" s="11" t="s">
        <v>3937</v>
      </c>
      <c r="AW867" s="11" t="s">
        <v>2529</v>
      </c>
      <c r="AX867" s="11" t="s">
        <v>2465</v>
      </c>
      <c r="AY867" s="11" t="s">
        <v>3948</v>
      </c>
      <c r="AZ867" s="11"/>
      <c r="BA867" s="11"/>
      <c r="BB867" s="11"/>
      <c r="BC867" s="9">
        <v>22415</v>
      </c>
      <c r="BD867" s="11" t="s">
        <v>3937</v>
      </c>
      <c r="BE867" s="9">
        <v>4294</v>
      </c>
      <c r="BF867" s="9">
        <v>3</v>
      </c>
      <c r="BG867" s="11" t="s">
        <v>3406</v>
      </c>
    </row>
    <row r="868" spans="1:59">
      <c r="A868" s="9">
        <v>135655</v>
      </c>
      <c r="B868" s="11" t="s">
        <v>4051</v>
      </c>
      <c r="C868" s="11" t="s">
        <v>4308</v>
      </c>
      <c r="D868" s="11" t="s">
        <v>623</v>
      </c>
      <c r="E868" s="15">
        <v>12</v>
      </c>
      <c r="F868" s="11" t="s">
        <v>4235</v>
      </c>
      <c r="G868" s="9">
        <v>1380000</v>
      </c>
      <c r="H868" s="15">
        <f t="shared" si="27"/>
        <v>300</v>
      </c>
      <c r="I868" s="15">
        <f t="shared" si="28"/>
        <v>3600</v>
      </c>
      <c r="J868" s="15">
        <v>3600</v>
      </c>
      <c r="K868" s="15"/>
      <c r="L868" s="9"/>
      <c r="M868" s="9">
        <v>0</v>
      </c>
      <c r="N868" s="11" t="s">
        <v>3396</v>
      </c>
      <c r="O868" s="12">
        <v>46211</v>
      </c>
      <c r="P868" s="11" t="s">
        <v>3409</v>
      </c>
      <c r="Q868" s="11" t="s">
        <v>3952</v>
      </c>
      <c r="R868" s="11" t="s">
        <v>3952</v>
      </c>
      <c r="S868" s="11" t="s">
        <v>4221</v>
      </c>
      <c r="T868" s="9">
        <v>138793</v>
      </c>
      <c r="U868" s="9"/>
      <c r="V868" s="9"/>
      <c r="W868" s="11" t="s">
        <v>2465</v>
      </c>
      <c r="X868" s="11" t="s">
        <v>3109</v>
      </c>
      <c r="Y868" s="11" t="s">
        <v>3959</v>
      </c>
      <c r="Z868" s="11" t="s">
        <v>1721</v>
      </c>
      <c r="AA868" s="9">
        <v>20</v>
      </c>
      <c r="AB868" s="9">
        <v>4</v>
      </c>
      <c r="AC868" s="11"/>
      <c r="AD868" s="11" t="s">
        <v>2405</v>
      </c>
      <c r="AE868" s="11" t="s">
        <v>2462</v>
      </c>
      <c r="AF868" s="11" t="s">
        <v>2529</v>
      </c>
      <c r="AG868" s="11" t="s">
        <v>2465</v>
      </c>
      <c r="AH868" s="11" t="s">
        <v>2607</v>
      </c>
      <c r="AI868" s="11"/>
      <c r="AJ868" s="9">
        <v>12</v>
      </c>
      <c r="AK868" s="11" t="s">
        <v>1567</v>
      </c>
      <c r="AL868" s="11" t="s">
        <v>3107</v>
      </c>
      <c r="AM868" s="11"/>
      <c r="AN868" s="11" t="s">
        <v>3170</v>
      </c>
      <c r="AO868" s="11" t="s">
        <v>3321</v>
      </c>
      <c r="AP868" s="11"/>
      <c r="AQ868" s="12">
        <v>46211</v>
      </c>
      <c r="AR868" s="11" t="s">
        <v>3416</v>
      </c>
      <c r="AS868" s="11" t="s">
        <v>3582</v>
      </c>
      <c r="AT868" s="11" t="s">
        <v>3933</v>
      </c>
      <c r="AU868" s="11" t="s">
        <v>3933</v>
      </c>
      <c r="AV868" s="11" t="s">
        <v>3937</v>
      </c>
      <c r="AW868" s="11" t="s">
        <v>2529</v>
      </c>
      <c r="AX868" s="11" t="s">
        <v>2465</v>
      </c>
      <c r="AY868" s="11" t="s">
        <v>3948</v>
      </c>
      <c r="AZ868" s="11"/>
      <c r="BA868" s="11"/>
      <c r="BB868" s="11"/>
      <c r="BC868" s="9">
        <v>22415</v>
      </c>
      <c r="BD868" s="11" t="s">
        <v>3937</v>
      </c>
      <c r="BE868" s="9">
        <v>4294</v>
      </c>
      <c r="BF868" s="9">
        <v>4</v>
      </c>
      <c r="BG868" s="11" t="s">
        <v>3406</v>
      </c>
    </row>
    <row r="869" spans="1:59">
      <c r="A869" s="9">
        <v>135655</v>
      </c>
      <c r="B869" s="11" t="s">
        <v>4051</v>
      </c>
      <c r="C869" s="11" t="s">
        <v>4308</v>
      </c>
      <c r="D869" s="11" t="s">
        <v>625</v>
      </c>
      <c r="E869" s="15">
        <v>12</v>
      </c>
      <c r="F869" s="11" t="s">
        <v>4235</v>
      </c>
      <c r="G869" s="9">
        <v>1380000</v>
      </c>
      <c r="H869" s="15">
        <f t="shared" si="27"/>
        <v>300</v>
      </c>
      <c r="I869" s="15">
        <f t="shared" si="28"/>
        <v>3600</v>
      </c>
      <c r="J869" s="15">
        <v>3600</v>
      </c>
      <c r="K869" s="15"/>
      <c r="L869" s="9"/>
      <c r="M869" s="9">
        <v>0</v>
      </c>
      <c r="N869" s="11" t="s">
        <v>3396</v>
      </c>
      <c r="O869" s="12">
        <v>46211</v>
      </c>
      <c r="P869" s="11" t="s">
        <v>3409</v>
      </c>
      <c r="Q869" s="11" t="s">
        <v>3952</v>
      </c>
      <c r="R869" s="11" t="s">
        <v>3952</v>
      </c>
      <c r="S869" s="11" t="s">
        <v>4221</v>
      </c>
      <c r="T869" s="9">
        <v>138793</v>
      </c>
      <c r="U869" s="9"/>
      <c r="V869" s="9"/>
      <c r="W869" s="11" t="s">
        <v>2465</v>
      </c>
      <c r="X869" s="11" t="s">
        <v>3109</v>
      </c>
      <c r="Y869" s="11" t="s">
        <v>3959</v>
      </c>
      <c r="Z869" s="11" t="s">
        <v>1721</v>
      </c>
      <c r="AA869" s="9">
        <v>20</v>
      </c>
      <c r="AB869" s="9">
        <v>6</v>
      </c>
      <c r="AC869" s="11"/>
      <c r="AD869" s="11" t="s">
        <v>2405</v>
      </c>
      <c r="AE869" s="11" t="s">
        <v>2462</v>
      </c>
      <c r="AF869" s="11" t="s">
        <v>2529</v>
      </c>
      <c r="AG869" s="11" t="s">
        <v>2465</v>
      </c>
      <c r="AH869" s="11" t="s">
        <v>2607</v>
      </c>
      <c r="AI869" s="11"/>
      <c r="AJ869" s="9">
        <v>12</v>
      </c>
      <c r="AK869" s="11" t="s">
        <v>1567</v>
      </c>
      <c r="AL869" s="11" t="s">
        <v>3107</v>
      </c>
      <c r="AM869" s="11"/>
      <c r="AN869" s="11" t="s">
        <v>3170</v>
      </c>
      <c r="AO869" s="11" t="s">
        <v>3321</v>
      </c>
      <c r="AP869" s="11"/>
      <c r="AQ869" s="12">
        <v>46211</v>
      </c>
      <c r="AR869" s="11" t="s">
        <v>3416</v>
      </c>
      <c r="AS869" s="11" t="s">
        <v>3582</v>
      </c>
      <c r="AT869" s="11" t="s">
        <v>3933</v>
      </c>
      <c r="AU869" s="11" t="s">
        <v>3933</v>
      </c>
      <c r="AV869" s="11" t="s">
        <v>3937</v>
      </c>
      <c r="AW869" s="11" t="s">
        <v>2529</v>
      </c>
      <c r="AX869" s="11" t="s">
        <v>2465</v>
      </c>
      <c r="AY869" s="11" t="s">
        <v>3948</v>
      </c>
      <c r="AZ869" s="11"/>
      <c r="BA869" s="11"/>
      <c r="BB869" s="11"/>
      <c r="BC869" s="9">
        <v>22415</v>
      </c>
      <c r="BD869" s="11" t="s">
        <v>3937</v>
      </c>
      <c r="BE869" s="9">
        <v>4294</v>
      </c>
      <c r="BF869" s="9">
        <v>6</v>
      </c>
      <c r="BG869" s="11" t="s">
        <v>3406</v>
      </c>
    </row>
    <row r="870" spans="1:59">
      <c r="A870" s="9">
        <v>135655</v>
      </c>
      <c r="B870" s="11" t="s">
        <v>4051</v>
      </c>
      <c r="C870" s="11" t="s">
        <v>4308</v>
      </c>
      <c r="D870" s="11" t="s">
        <v>626</v>
      </c>
      <c r="E870" s="15">
        <v>12</v>
      </c>
      <c r="F870" s="11" t="s">
        <v>4235</v>
      </c>
      <c r="G870" s="9">
        <v>1380000</v>
      </c>
      <c r="H870" s="15">
        <f t="shared" si="27"/>
        <v>300</v>
      </c>
      <c r="I870" s="15">
        <f t="shared" si="28"/>
        <v>3600</v>
      </c>
      <c r="J870" s="15">
        <v>3600</v>
      </c>
      <c r="K870" s="15"/>
      <c r="L870" s="9"/>
      <c r="M870" s="9">
        <v>0</v>
      </c>
      <c r="N870" s="11" t="s">
        <v>3396</v>
      </c>
      <c r="O870" s="12">
        <v>46211</v>
      </c>
      <c r="P870" s="11" t="s">
        <v>3409</v>
      </c>
      <c r="Q870" s="11" t="s">
        <v>3952</v>
      </c>
      <c r="R870" s="11" t="s">
        <v>3952</v>
      </c>
      <c r="S870" s="11" t="s">
        <v>4221</v>
      </c>
      <c r="T870" s="9">
        <v>138793</v>
      </c>
      <c r="U870" s="9"/>
      <c r="V870" s="9"/>
      <c r="W870" s="11" t="s">
        <v>2465</v>
      </c>
      <c r="X870" s="11" t="s">
        <v>3109</v>
      </c>
      <c r="Y870" s="11" t="s">
        <v>3959</v>
      </c>
      <c r="Z870" s="11" t="s">
        <v>1721</v>
      </c>
      <c r="AA870" s="9">
        <v>20</v>
      </c>
      <c r="AB870" s="9">
        <v>7</v>
      </c>
      <c r="AC870" s="11"/>
      <c r="AD870" s="11" t="s">
        <v>2405</v>
      </c>
      <c r="AE870" s="11" t="s">
        <v>2462</v>
      </c>
      <c r="AF870" s="11" t="s">
        <v>2529</v>
      </c>
      <c r="AG870" s="11" t="s">
        <v>2465</v>
      </c>
      <c r="AH870" s="11" t="s">
        <v>2607</v>
      </c>
      <c r="AI870" s="11"/>
      <c r="AJ870" s="9">
        <v>12</v>
      </c>
      <c r="AK870" s="11" t="s">
        <v>1567</v>
      </c>
      <c r="AL870" s="11" t="s">
        <v>3107</v>
      </c>
      <c r="AM870" s="11"/>
      <c r="AN870" s="11" t="s">
        <v>3170</v>
      </c>
      <c r="AO870" s="11" t="s">
        <v>3321</v>
      </c>
      <c r="AP870" s="11"/>
      <c r="AQ870" s="12">
        <v>46211</v>
      </c>
      <c r="AR870" s="11" t="s">
        <v>3416</v>
      </c>
      <c r="AS870" s="11" t="s">
        <v>3582</v>
      </c>
      <c r="AT870" s="11" t="s">
        <v>3933</v>
      </c>
      <c r="AU870" s="11" t="s">
        <v>3933</v>
      </c>
      <c r="AV870" s="11" t="s">
        <v>3937</v>
      </c>
      <c r="AW870" s="11" t="s">
        <v>2529</v>
      </c>
      <c r="AX870" s="11" t="s">
        <v>2465</v>
      </c>
      <c r="AY870" s="11" t="s">
        <v>3948</v>
      </c>
      <c r="AZ870" s="11"/>
      <c r="BA870" s="11"/>
      <c r="BB870" s="11"/>
      <c r="BC870" s="9">
        <v>22415</v>
      </c>
      <c r="BD870" s="11" t="s">
        <v>3937</v>
      </c>
      <c r="BE870" s="9">
        <v>4294</v>
      </c>
      <c r="BF870" s="9">
        <v>7</v>
      </c>
      <c r="BG870" s="11" t="s">
        <v>3406</v>
      </c>
    </row>
    <row r="871" spans="1:59">
      <c r="A871" s="9">
        <v>135655</v>
      </c>
      <c r="B871" s="11" t="s">
        <v>4051</v>
      </c>
      <c r="C871" s="11" t="s">
        <v>4308</v>
      </c>
      <c r="D871" s="11" t="s">
        <v>627</v>
      </c>
      <c r="E871" s="15">
        <v>12</v>
      </c>
      <c r="F871" s="11" t="s">
        <v>4235</v>
      </c>
      <c r="G871" s="9">
        <v>1380000</v>
      </c>
      <c r="H871" s="15">
        <f t="shared" si="27"/>
        <v>300</v>
      </c>
      <c r="I871" s="15">
        <f t="shared" si="28"/>
        <v>3600</v>
      </c>
      <c r="J871" s="15">
        <v>3600</v>
      </c>
      <c r="K871" s="15"/>
      <c r="L871" s="9"/>
      <c r="M871" s="9">
        <v>0</v>
      </c>
      <c r="N871" s="11" t="s">
        <v>3396</v>
      </c>
      <c r="O871" s="12">
        <v>46211</v>
      </c>
      <c r="P871" s="11" t="s">
        <v>3409</v>
      </c>
      <c r="Q871" s="11" t="s">
        <v>3952</v>
      </c>
      <c r="R871" s="11" t="s">
        <v>3952</v>
      </c>
      <c r="S871" s="11" t="s">
        <v>4221</v>
      </c>
      <c r="T871" s="9">
        <v>138793</v>
      </c>
      <c r="U871" s="9"/>
      <c r="V871" s="9"/>
      <c r="W871" s="11" t="s">
        <v>2465</v>
      </c>
      <c r="X871" s="11" t="s">
        <v>3109</v>
      </c>
      <c r="Y871" s="11" t="s">
        <v>3959</v>
      </c>
      <c r="Z871" s="11" t="s">
        <v>1721</v>
      </c>
      <c r="AA871" s="9">
        <v>20</v>
      </c>
      <c r="AB871" s="9">
        <v>8</v>
      </c>
      <c r="AC871" s="11"/>
      <c r="AD871" s="11" t="s">
        <v>2405</v>
      </c>
      <c r="AE871" s="11" t="s">
        <v>2462</v>
      </c>
      <c r="AF871" s="11" t="s">
        <v>2529</v>
      </c>
      <c r="AG871" s="11" t="s">
        <v>2465</v>
      </c>
      <c r="AH871" s="11" t="s">
        <v>2607</v>
      </c>
      <c r="AI871" s="11"/>
      <c r="AJ871" s="9">
        <v>12</v>
      </c>
      <c r="AK871" s="11" t="s">
        <v>1567</v>
      </c>
      <c r="AL871" s="11" t="s">
        <v>3107</v>
      </c>
      <c r="AM871" s="11"/>
      <c r="AN871" s="11" t="s">
        <v>3170</v>
      </c>
      <c r="AO871" s="11" t="s">
        <v>3321</v>
      </c>
      <c r="AP871" s="11"/>
      <c r="AQ871" s="12">
        <v>46211</v>
      </c>
      <c r="AR871" s="11" t="s">
        <v>3416</v>
      </c>
      <c r="AS871" s="11" t="s">
        <v>3582</v>
      </c>
      <c r="AT871" s="11" t="s">
        <v>3933</v>
      </c>
      <c r="AU871" s="11" t="s">
        <v>3933</v>
      </c>
      <c r="AV871" s="11" t="s">
        <v>3937</v>
      </c>
      <c r="AW871" s="11" t="s">
        <v>2529</v>
      </c>
      <c r="AX871" s="11" t="s">
        <v>2465</v>
      </c>
      <c r="AY871" s="11" t="s">
        <v>3948</v>
      </c>
      <c r="AZ871" s="11"/>
      <c r="BA871" s="11"/>
      <c r="BB871" s="11"/>
      <c r="BC871" s="9">
        <v>22415</v>
      </c>
      <c r="BD871" s="11" t="s">
        <v>3937</v>
      </c>
      <c r="BE871" s="9">
        <v>4294</v>
      </c>
      <c r="BF871" s="9">
        <v>8</v>
      </c>
      <c r="BG871" s="11" t="s">
        <v>3406</v>
      </c>
    </row>
    <row r="872" spans="1:59">
      <c r="A872" s="9">
        <v>135655</v>
      </c>
      <c r="B872" s="11" t="s">
        <v>4051</v>
      </c>
      <c r="C872" s="11" t="s">
        <v>4308</v>
      </c>
      <c r="D872" s="11" t="s">
        <v>628</v>
      </c>
      <c r="E872" s="15">
        <v>12</v>
      </c>
      <c r="F872" s="11" t="s">
        <v>4235</v>
      </c>
      <c r="G872" s="9">
        <v>1380000</v>
      </c>
      <c r="H872" s="15">
        <f t="shared" si="27"/>
        <v>300</v>
      </c>
      <c r="I872" s="15">
        <f t="shared" si="28"/>
        <v>3600</v>
      </c>
      <c r="J872" s="15">
        <v>3600</v>
      </c>
      <c r="K872" s="15"/>
      <c r="L872" s="9"/>
      <c r="M872" s="9">
        <v>0</v>
      </c>
      <c r="N872" s="11" t="s">
        <v>3396</v>
      </c>
      <c r="O872" s="12">
        <v>46211</v>
      </c>
      <c r="P872" s="11" t="s">
        <v>3409</v>
      </c>
      <c r="Q872" s="11" t="s">
        <v>3952</v>
      </c>
      <c r="R872" s="11" t="s">
        <v>3952</v>
      </c>
      <c r="S872" s="11" t="s">
        <v>4221</v>
      </c>
      <c r="T872" s="9">
        <v>138793</v>
      </c>
      <c r="U872" s="9"/>
      <c r="V872" s="9"/>
      <c r="W872" s="11" t="s">
        <v>2465</v>
      </c>
      <c r="X872" s="11" t="s">
        <v>3109</v>
      </c>
      <c r="Y872" s="11" t="s">
        <v>3959</v>
      </c>
      <c r="Z872" s="11" t="s">
        <v>1721</v>
      </c>
      <c r="AA872" s="9">
        <v>20</v>
      </c>
      <c r="AB872" s="9">
        <v>9</v>
      </c>
      <c r="AC872" s="11"/>
      <c r="AD872" s="11" t="s">
        <v>2405</v>
      </c>
      <c r="AE872" s="11" t="s">
        <v>2462</v>
      </c>
      <c r="AF872" s="11" t="s">
        <v>2529</v>
      </c>
      <c r="AG872" s="11" t="s">
        <v>2465</v>
      </c>
      <c r="AH872" s="11" t="s">
        <v>2607</v>
      </c>
      <c r="AI872" s="11"/>
      <c r="AJ872" s="9">
        <v>12</v>
      </c>
      <c r="AK872" s="11" t="s">
        <v>1567</v>
      </c>
      <c r="AL872" s="11" t="s">
        <v>3107</v>
      </c>
      <c r="AM872" s="11"/>
      <c r="AN872" s="11" t="s">
        <v>3170</v>
      </c>
      <c r="AO872" s="11" t="s">
        <v>3321</v>
      </c>
      <c r="AP872" s="11"/>
      <c r="AQ872" s="12">
        <v>46211</v>
      </c>
      <c r="AR872" s="11" t="s">
        <v>3416</v>
      </c>
      <c r="AS872" s="11" t="s">
        <v>3582</v>
      </c>
      <c r="AT872" s="11" t="s">
        <v>3933</v>
      </c>
      <c r="AU872" s="11" t="s">
        <v>3933</v>
      </c>
      <c r="AV872" s="11" t="s">
        <v>3937</v>
      </c>
      <c r="AW872" s="11" t="s">
        <v>2529</v>
      </c>
      <c r="AX872" s="11" t="s">
        <v>2465</v>
      </c>
      <c r="AY872" s="11" t="s">
        <v>3948</v>
      </c>
      <c r="AZ872" s="11"/>
      <c r="BA872" s="11"/>
      <c r="BB872" s="11"/>
      <c r="BC872" s="9">
        <v>22415</v>
      </c>
      <c r="BD872" s="11" t="s">
        <v>3937</v>
      </c>
      <c r="BE872" s="9">
        <v>4294</v>
      </c>
      <c r="BF872" s="9">
        <v>9</v>
      </c>
      <c r="BG872" s="11" t="s">
        <v>3406</v>
      </c>
    </row>
    <row r="873" spans="1:59">
      <c r="A873" s="9">
        <v>135654</v>
      </c>
      <c r="B873" s="11" t="s">
        <v>4051</v>
      </c>
      <c r="C873" s="11" t="s">
        <v>4308</v>
      </c>
      <c r="D873" s="11" t="s">
        <v>609</v>
      </c>
      <c r="E873" s="15">
        <v>12</v>
      </c>
      <c r="F873" s="11" t="s">
        <v>4235</v>
      </c>
      <c r="G873" s="9">
        <v>440000</v>
      </c>
      <c r="H873" s="15">
        <f t="shared" si="27"/>
        <v>95.652173913043484</v>
      </c>
      <c r="I873" s="15">
        <f t="shared" si="28"/>
        <v>1147.8260869565217</v>
      </c>
      <c r="J873" s="15">
        <v>1147.8260869565217</v>
      </c>
      <c r="K873" s="15"/>
      <c r="L873" s="9"/>
      <c r="M873" s="9">
        <v>0</v>
      </c>
      <c r="N873" s="11" t="s">
        <v>3396</v>
      </c>
      <c r="O873" s="12">
        <v>46211</v>
      </c>
      <c r="P873" s="11" t="s">
        <v>3409</v>
      </c>
      <c r="Q873" s="11" t="s">
        <v>3952</v>
      </c>
      <c r="R873" s="11" t="s">
        <v>3952</v>
      </c>
      <c r="S873" s="11" t="s">
        <v>4221</v>
      </c>
      <c r="T873" s="9">
        <v>138792</v>
      </c>
      <c r="U873" s="9"/>
      <c r="V873" s="9"/>
      <c r="W873" s="11" t="s">
        <v>2465</v>
      </c>
      <c r="X873" s="11" t="s">
        <v>3109</v>
      </c>
      <c r="Y873" s="11" t="s">
        <v>3959</v>
      </c>
      <c r="Z873" s="11" t="s">
        <v>1715</v>
      </c>
      <c r="AA873" s="9">
        <v>20</v>
      </c>
      <c r="AB873" s="9">
        <v>1</v>
      </c>
      <c r="AC873" s="11"/>
      <c r="AD873" s="11" t="s">
        <v>2405</v>
      </c>
      <c r="AE873" s="11" t="s">
        <v>2462</v>
      </c>
      <c r="AF873" s="11" t="s">
        <v>2529</v>
      </c>
      <c r="AG873" s="11" t="s">
        <v>2465</v>
      </c>
      <c r="AH873" s="11" t="s">
        <v>2607</v>
      </c>
      <c r="AI873" s="11"/>
      <c r="AJ873" s="9">
        <v>12</v>
      </c>
      <c r="AK873" s="11" t="s">
        <v>2760</v>
      </c>
      <c r="AL873" s="11" t="s">
        <v>3107</v>
      </c>
      <c r="AM873" s="11"/>
      <c r="AN873" s="11" t="s">
        <v>3169</v>
      </c>
      <c r="AO873" s="11" t="s">
        <v>3320</v>
      </c>
      <c r="AP873" s="11"/>
      <c r="AQ873" s="12">
        <v>46211</v>
      </c>
      <c r="AR873" s="11" t="s">
        <v>3416</v>
      </c>
      <c r="AS873" s="11" t="s">
        <v>3581</v>
      </c>
      <c r="AT873" s="11" t="s">
        <v>3933</v>
      </c>
      <c r="AU873" s="11" t="s">
        <v>3933</v>
      </c>
      <c r="AV873" s="11" t="s">
        <v>3937</v>
      </c>
      <c r="AW873" s="11" t="s">
        <v>2529</v>
      </c>
      <c r="AX873" s="11" t="s">
        <v>2465</v>
      </c>
      <c r="AY873" s="11" t="s">
        <v>3948</v>
      </c>
      <c r="AZ873" s="11"/>
      <c r="BA873" s="11"/>
      <c r="BB873" s="11"/>
      <c r="BC873" s="9">
        <v>22415</v>
      </c>
      <c r="BD873" s="11" t="s">
        <v>3937</v>
      </c>
      <c r="BE873" s="9">
        <v>4294</v>
      </c>
      <c r="BF873" s="9">
        <v>1</v>
      </c>
      <c r="BG873" s="11" t="s">
        <v>3406</v>
      </c>
    </row>
    <row r="874" spans="1:59">
      <c r="A874" s="9">
        <v>135654</v>
      </c>
      <c r="B874" s="11" t="s">
        <v>4051</v>
      </c>
      <c r="C874" s="11" t="s">
        <v>4308</v>
      </c>
      <c r="D874" s="11" t="s">
        <v>610</v>
      </c>
      <c r="E874" s="15">
        <v>12</v>
      </c>
      <c r="F874" s="11" t="s">
        <v>4235</v>
      </c>
      <c r="G874" s="9">
        <v>440000</v>
      </c>
      <c r="H874" s="15">
        <f t="shared" si="27"/>
        <v>95.652173913043484</v>
      </c>
      <c r="I874" s="15">
        <f t="shared" si="28"/>
        <v>1147.8260869565217</v>
      </c>
      <c r="J874" s="15">
        <v>1147.8260869565217</v>
      </c>
      <c r="K874" s="15"/>
      <c r="L874" s="9"/>
      <c r="M874" s="9">
        <v>0</v>
      </c>
      <c r="N874" s="11" t="s">
        <v>3396</v>
      </c>
      <c r="O874" s="12">
        <v>46211</v>
      </c>
      <c r="P874" s="11" t="s">
        <v>3409</v>
      </c>
      <c r="Q874" s="11" t="s">
        <v>3952</v>
      </c>
      <c r="R874" s="11" t="s">
        <v>3952</v>
      </c>
      <c r="S874" s="11" t="s">
        <v>4221</v>
      </c>
      <c r="T874" s="9">
        <v>138792</v>
      </c>
      <c r="U874" s="9"/>
      <c r="V874" s="9"/>
      <c r="W874" s="11" t="s">
        <v>2465</v>
      </c>
      <c r="X874" s="11" t="s">
        <v>3109</v>
      </c>
      <c r="Y874" s="11" t="s">
        <v>3959</v>
      </c>
      <c r="Z874" s="11" t="s">
        <v>1715</v>
      </c>
      <c r="AA874" s="9">
        <v>20</v>
      </c>
      <c r="AB874" s="9">
        <v>2</v>
      </c>
      <c r="AC874" s="11"/>
      <c r="AD874" s="11" t="s">
        <v>2405</v>
      </c>
      <c r="AE874" s="11" t="s">
        <v>2462</v>
      </c>
      <c r="AF874" s="11" t="s">
        <v>2529</v>
      </c>
      <c r="AG874" s="11" t="s">
        <v>2465</v>
      </c>
      <c r="AH874" s="11" t="s">
        <v>2607</v>
      </c>
      <c r="AI874" s="11"/>
      <c r="AJ874" s="9">
        <v>12</v>
      </c>
      <c r="AK874" s="11" t="s">
        <v>2760</v>
      </c>
      <c r="AL874" s="11" t="s">
        <v>3107</v>
      </c>
      <c r="AM874" s="11"/>
      <c r="AN874" s="11" t="s">
        <v>3169</v>
      </c>
      <c r="AO874" s="11" t="s">
        <v>3320</v>
      </c>
      <c r="AP874" s="11"/>
      <c r="AQ874" s="12">
        <v>46211</v>
      </c>
      <c r="AR874" s="11" t="s">
        <v>3416</v>
      </c>
      <c r="AS874" s="11" t="s">
        <v>3581</v>
      </c>
      <c r="AT874" s="11" t="s">
        <v>3933</v>
      </c>
      <c r="AU874" s="11" t="s">
        <v>3933</v>
      </c>
      <c r="AV874" s="11" t="s">
        <v>3937</v>
      </c>
      <c r="AW874" s="11" t="s">
        <v>2529</v>
      </c>
      <c r="AX874" s="11" t="s">
        <v>2465</v>
      </c>
      <c r="AY874" s="11" t="s">
        <v>3948</v>
      </c>
      <c r="AZ874" s="11"/>
      <c r="BA874" s="11"/>
      <c r="BB874" s="11"/>
      <c r="BC874" s="9">
        <v>22415</v>
      </c>
      <c r="BD874" s="11" t="s">
        <v>3937</v>
      </c>
      <c r="BE874" s="9">
        <v>4294</v>
      </c>
      <c r="BF874" s="9">
        <v>2</v>
      </c>
      <c r="BG874" s="11" t="s">
        <v>3406</v>
      </c>
    </row>
    <row r="875" spans="1:59">
      <c r="A875" s="9">
        <v>135654</v>
      </c>
      <c r="B875" s="11" t="s">
        <v>4051</v>
      </c>
      <c r="C875" s="11" t="s">
        <v>4308</v>
      </c>
      <c r="D875" s="11" t="s">
        <v>611</v>
      </c>
      <c r="E875" s="15">
        <v>12</v>
      </c>
      <c r="F875" s="11" t="s">
        <v>4235</v>
      </c>
      <c r="G875" s="9">
        <v>440000</v>
      </c>
      <c r="H875" s="15">
        <f t="shared" si="27"/>
        <v>95.652173913043484</v>
      </c>
      <c r="I875" s="15">
        <f t="shared" si="28"/>
        <v>1147.8260869565217</v>
      </c>
      <c r="J875" s="15">
        <v>1147.8260869565217</v>
      </c>
      <c r="K875" s="15"/>
      <c r="L875" s="9"/>
      <c r="M875" s="9">
        <v>0</v>
      </c>
      <c r="N875" s="11" t="s">
        <v>3396</v>
      </c>
      <c r="O875" s="12">
        <v>46211</v>
      </c>
      <c r="P875" s="11" t="s">
        <v>3409</v>
      </c>
      <c r="Q875" s="11" t="s">
        <v>3952</v>
      </c>
      <c r="R875" s="11" t="s">
        <v>3952</v>
      </c>
      <c r="S875" s="11" t="s">
        <v>4221</v>
      </c>
      <c r="T875" s="9">
        <v>138792</v>
      </c>
      <c r="U875" s="9"/>
      <c r="V875" s="9"/>
      <c r="W875" s="11" t="s">
        <v>2465</v>
      </c>
      <c r="X875" s="11" t="s">
        <v>3109</v>
      </c>
      <c r="Y875" s="11" t="s">
        <v>3959</v>
      </c>
      <c r="Z875" s="11" t="s">
        <v>1715</v>
      </c>
      <c r="AA875" s="9">
        <v>20</v>
      </c>
      <c r="AB875" s="9">
        <v>3</v>
      </c>
      <c r="AC875" s="11"/>
      <c r="AD875" s="11" t="s">
        <v>2405</v>
      </c>
      <c r="AE875" s="11" t="s">
        <v>2462</v>
      </c>
      <c r="AF875" s="11" t="s">
        <v>2529</v>
      </c>
      <c r="AG875" s="11" t="s">
        <v>2465</v>
      </c>
      <c r="AH875" s="11" t="s">
        <v>2607</v>
      </c>
      <c r="AI875" s="11"/>
      <c r="AJ875" s="9">
        <v>12</v>
      </c>
      <c r="AK875" s="11" t="s">
        <v>2760</v>
      </c>
      <c r="AL875" s="11" t="s">
        <v>3107</v>
      </c>
      <c r="AM875" s="11"/>
      <c r="AN875" s="11" t="s">
        <v>3169</v>
      </c>
      <c r="AO875" s="11" t="s">
        <v>3320</v>
      </c>
      <c r="AP875" s="11"/>
      <c r="AQ875" s="12">
        <v>46211</v>
      </c>
      <c r="AR875" s="11" t="s">
        <v>3416</v>
      </c>
      <c r="AS875" s="11" t="s">
        <v>3581</v>
      </c>
      <c r="AT875" s="11" t="s">
        <v>3933</v>
      </c>
      <c r="AU875" s="11" t="s">
        <v>3933</v>
      </c>
      <c r="AV875" s="11" t="s">
        <v>3937</v>
      </c>
      <c r="AW875" s="11" t="s">
        <v>2529</v>
      </c>
      <c r="AX875" s="11" t="s">
        <v>2465</v>
      </c>
      <c r="AY875" s="11" t="s">
        <v>3948</v>
      </c>
      <c r="AZ875" s="11"/>
      <c r="BA875" s="11"/>
      <c r="BB875" s="11"/>
      <c r="BC875" s="9">
        <v>22415</v>
      </c>
      <c r="BD875" s="11" t="s">
        <v>3937</v>
      </c>
      <c r="BE875" s="9">
        <v>4294</v>
      </c>
      <c r="BF875" s="9">
        <v>3</v>
      </c>
      <c r="BG875" s="11" t="s">
        <v>3406</v>
      </c>
    </row>
    <row r="876" spans="1:59">
      <c r="A876" s="9">
        <v>135654</v>
      </c>
      <c r="B876" s="11" t="s">
        <v>4051</v>
      </c>
      <c r="C876" s="11" t="s">
        <v>4308</v>
      </c>
      <c r="D876" s="11" t="s">
        <v>612</v>
      </c>
      <c r="E876" s="15">
        <v>12</v>
      </c>
      <c r="F876" s="11" t="s">
        <v>4235</v>
      </c>
      <c r="G876" s="9">
        <v>440000</v>
      </c>
      <c r="H876" s="15">
        <f t="shared" si="27"/>
        <v>95.652173913043484</v>
      </c>
      <c r="I876" s="15">
        <f t="shared" si="28"/>
        <v>1147.8260869565217</v>
      </c>
      <c r="J876" s="15">
        <v>1147.8260869565217</v>
      </c>
      <c r="K876" s="15"/>
      <c r="L876" s="9"/>
      <c r="M876" s="9">
        <v>0</v>
      </c>
      <c r="N876" s="11" t="s">
        <v>3396</v>
      </c>
      <c r="O876" s="12">
        <v>46211</v>
      </c>
      <c r="P876" s="11" t="s">
        <v>3409</v>
      </c>
      <c r="Q876" s="11" t="s">
        <v>3952</v>
      </c>
      <c r="R876" s="11" t="s">
        <v>3952</v>
      </c>
      <c r="S876" s="11" t="s">
        <v>4221</v>
      </c>
      <c r="T876" s="9">
        <v>138792</v>
      </c>
      <c r="U876" s="9"/>
      <c r="V876" s="9"/>
      <c r="W876" s="11" t="s">
        <v>2465</v>
      </c>
      <c r="X876" s="11" t="s">
        <v>3109</v>
      </c>
      <c r="Y876" s="11" t="s">
        <v>3959</v>
      </c>
      <c r="Z876" s="11" t="s">
        <v>1715</v>
      </c>
      <c r="AA876" s="9">
        <v>20</v>
      </c>
      <c r="AB876" s="9">
        <v>4</v>
      </c>
      <c r="AC876" s="11"/>
      <c r="AD876" s="11" t="s">
        <v>2405</v>
      </c>
      <c r="AE876" s="11" t="s">
        <v>2462</v>
      </c>
      <c r="AF876" s="11" t="s">
        <v>2529</v>
      </c>
      <c r="AG876" s="11" t="s">
        <v>2465</v>
      </c>
      <c r="AH876" s="11" t="s">
        <v>2607</v>
      </c>
      <c r="AI876" s="11"/>
      <c r="AJ876" s="9">
        <v>12</v>
      </c>
      <c r="AK876" s="11" t="s">
        <v>2760</v>
      </c>
      <c r="AL876" s="11" t="s">
        <v>3107</v>
      </c>
      <c r="AM876" s="11"/>
      <c r="AN876" s="11" t="s">
        <v>3169</v>
      </c>
      <c r="AO876" s="11" t="s">
        <v>3320</v>
      </c>
      <c r="AP876" s="11"/>
      <c r="AQ876" s="12">
        <v>46211</v>
      </c>
      <c r="AR876" s="11" t="s">
        <v>3416</v>
      </c>
      <c r="AS876" s="11" t="s">
        <v>3581</v>
      </c>
      <c r="AT876" s="11" t="s">
        <v>3933</v>
      </c>
      <c r="AU876" s="11" t="s">
        <v>3933</v>
      </c>
      <c r="AV876" s="11" t="s">
        <v>3937</v>
      </c>
      <c r="AW876" s="11" t="s">
        <v>2529</v>
      </c>
      <c r="AX876" s="11" t="s">
        <v>2465</v>
      </c>
      <c r="AY876" s="11" t="s">
        <v>3948</v>
      </c>
      <c r="AZ876" s="11"/>
      <c r="BA876" s="11"/>
      <c r="BB876" s="11"/>
      <c r="BC876" s="9">
        <v>22415</v>
      </c>
      <c r="BD876" s="11" t="s">
        <v>3937</v>
      </c>
      <c r="BE876" s="9">
        <v>4294</v>
      </c>
      <c r="BF876" s="9">
        <v>4</v>
      </c>
      <c r="BG876" s="11" t="s">
        <v>3406</v>
      </c>
    </row>
    <row r="877" spans="1:59">
      <c r="A877" s="9">
        <v>135654</v>
      </c>
      <c r="B877" s="11" t="s">
        <v>4051</v>
      </c>
      <c r="C877" s="11" t="s">
        <v>4308</v>
      </c>
      <c r="D877" s="11" t="s">
        <v>613</v>
      </c>
      <c r="E877" s="15">
        <v>12</v>
      </c>
      <c r="F877" s="11" t="s">
        <v>4235</v>
      </c>
      <c r="G877" s="9">
        <v>880000</v>
      </c>
      <c r="H877" s="15">
        <f t="shared" si="27"/>
        <v>191.30434782608697</v>
      </c>
      <c r="I877" s="15">
        <f t="shared" si="28"/>
        <v>2295.6521739130435</v>
      </c>
      <c r="J877" s="15">
        <v>2295.6521739130435</v>
      </c>
      <c r="K877" s="15"/>
      <c r="L877" s="9"/>
      <c r="M877" s="9">
        <v>0</v>
      </c>
      <c r="N877" s="11" t="s">
        <v>3396</v>
      </c>
      <c r="O877" s="12">
        <v>46211</v>
      </c>
      <c r="P877" s="11" t="s">
        <v>3409</v>
      </c>
      <c r="Q877" s="11" t="s">
        <v>3952</v>
      </c>
      <c r="R877" s="11" t="s">
        <v>3952</v>
      </c>
      <c r="S877" s="11" t="s">
        <v>4221</v>
      </c>
      <c r="T877" s="9">
        <v>138792</v>
      </c>
      <c r="U877" s="9"/>
      <c r="V877" s="9"/>
      <c r="W877" s="11" t="s">
        <v>2465</v>
      </c>
      <c r="X877" s="11" t="s">
        <v>3109</v>
      </c>
      <c r="Y877" s="11" t="s">
        <v>3959</v>
      </c>
      <c r="Z877" s="11" t="s">
        <v>1716</v>
      </c>
      <c r="AA877" s="9">
        <v>20</v>
      </c>
      <c r="AB877" s="9">
        <v>5</v>
      </c>
      <c r="AC877" s="11"/>
      <c r="AD877" s="11" t="s">
        <v>2405</v>
      </c>
      <c r="AE877" s="11" t="s">
        <v>2462</v>
      </c>
      <c r="AF877" s="11" t="s">
        <v>2529</v>
      </c>
      <c r="AG877" s="11" t="s">
        <v>2465</v>
      </c>
      <c r="AH877" s="11" t="s">
        <v>2607</v>
      </c>
      <c r="AI877" s="11"/>
      <c r="AJ877" s="9">
        <v>12</v>
      </c>
      <c r="AK877" s="11" t="s">
        <v>2761</v>
      </c>
      <c r="AL877" s="11" t="s">
        <v>3107</v>
      </c>
      <c r="AM877" s="11"/>
      <c r="AN877" s="11" t="s">
        <v>3169</v>
      </c>
      <c r="AO877" s="11" t="s">
        <v>3320</v>
      </c>
      <c r="AP877" s="11"/>
      <c r="AQ877" s="12">
        <v>46211</v>
      </c>
      <c r="AR877" s="11" t="s">
        <v>3416</v>
      </c>
      <c r="AS877" s="11" t="s">
        <v>3581</v>
      </c>
      <c r="AT877" s="11" t="s">
        <v>3933</v>
      </c>
      <c r="AU877" s="11" t="s">
        <v>3933</v>
      </c>
      <c r="AV877" s="11" t="s">
        <v>3937</v>
      </c>
      <c r="AW877" s="11" t="s">
        <v>2529</v>
      </c>
      <c r="AX877" s="11" t="s">
        <v>2465</v>
      </c>
      <c r="AY877" s="11" t="s">
        <v>3948</v>
      </c>
      <c r="AZ877" s="11"/>
      <c r="BA877" s="11"/>
      <c r="BB877" s="11"/>
      <c r="BC877" s="9">
        <v>22415</v>
      </c>
      <c r="BD877" s="11" t="s">
        <v>3937</v>
      </c>
      <c r="BE877" s="9">
        <v>4294</v>
      </c>
      <c r="BF877" s="9">
        <v>5</v>
      </c>
      <c r="BG877" s="11" t="s">
        <v>3406</v>
      </c>
    </row>
    <row r="878" spans="1:59">
      <c r="A878" s="9">
        <v>135654</v>
      </c>
      <c r="B878" s="11" t="s">
        <v>4051</v>
      </c>
      <c r="C878" s="11" t="s">
        <v>4308</v>
      </c>
      <c r="D878" s="11" t="s">
        <v>618</v>
      </c>
      <c r="E878" s="15">
        <v>12</v>
      </c>
      <c r="F878" s="11" t="s">
        <v>4235</v>
      </c>
      <c r="G878" s="9">
        <v>880000</v>
      </c>
      <c r="H878" s="15">
        <f t="shared" si="27"/>
        <v>191.30434782608697</v>
      </c>
      <c r="I878" s="15">
        <f t="shared" si="28"/>
        <v>2295.6521739130435</v>
      </c>
      <c r="J878" s="15">
        <v>2295.6521739130435</v>
      </c>
      <c r="K878" s="15"/>
      <c r="L878" s="9"/>
      <c r="M878" s="9">
        <v>0</v>
      </c>
      <c r="N878" s="11" t="s">
        <v>3396</v>
      </c>
      <c r="O878" s="12">
        <v>46211</v>
      </c>
      <c r="P878" s="11" t="s">
        <v>3409</v>
      </c>
      <c r="Q878" s="11" t="s">
        <v>3952</v>
      </c>
      <c r="R878" s="11" t="s">
        <v>3952</v>
      </c>
      <c r="S878" s="11" t="s">
        <v>4221</v>
      </c>
      <c r="T878" s="9">
        <v>138792</v>
      </c>
      <c r="U878" s="9"/>
      <c r="V878" s="9"/>
      <c r="W878" s="11" t="s">
        <v>2465</v>
      </c>
      <c r="X878" s="11" t="s">
        <v>3109</v>
      </c>
      <c r="Y878" s="11" t="s">
        <v>3959</v>
      </c>
      <c r="Z878" s="11" t="s">
        <v>1716</v>
      </c>
      <c r="AA878" s="9">
        <v>20</v>
      </c>
      <c r="AB878" s="9">
        <v>10</v>
      </c>
      <c r="AC878" s="11"/>
      <c r="AD878" s="11" t="s">
        <v>2405</v>
      </c>
      <c r="AE878" s="11" t="s">
        <v>2462</v>
      </c>
      <c r="AF878" s="11" t="s">
        <v>2529</v>
      </c>
      <c r="AG878" s="11" t="s">
        <v>2465</v>
      </c>
      <c r="AH878" s="11" t="s">
        <v>2607</v>
      </c>
      <c r="AI878" s="11"/>
      <c r="AJ878" s="9">
        <v>12</v>
      </c>
      <c r="AK878" s="11" t="s">
        <v>2761</v>
      </c>
      <c r="AL878" s="11" t="s">
        <v>3107</v>
      </c>
      <c r="AM878" s="11"/>
      <c r="AN878" s="11" t="s">
        <v>3169</v>
      </c>
      <c r="AO878" s="11" t="s">
        <v>3320</v>
      </c>
      <c r="AP878" s="11"/>
      <c r="AQ878" s="12">
        <v>46211</v>
      </c>
      <c r="AR878" s="11" t="s">
        <v>3416</v>
      </c>
      <c r="AS878" s="11" t="s">
        <v>3581</v>
      </c>
      <c r="AT878" s="11" t="s">
        <v>3933</v>
      </c>
      <c r="AU878" s="11" t="s">
        <v>3933</v>
      </c>
      <c r="AV878" s="11" t="s">
        <v>3937</v>
      </c>
      <c r="AW878" s="11" t="s">
        <v>2529</v>
      </c>
      <c r="AX878" s="11" t="s">
        <v>2465</v>
      </c>
      <c r="AY878" s="11" t="s">
        <v>3948</v>
      </c>
      <c r="AZ878" s="11"/>
      <c r="BA878" s="11"/>
      <c r="BB878" s="11"/>
      <c r="BC878" s="9">
        <v>22415</v>
      </c>
      <c r="BD878" s="11" t="s">
        <v>3937</v>
      </c>
      <c r="BE878" s="9">
        <v>4294</v>
      </c>
      <c r="BF878" s="9">
        <v>10</v>
      </c>
      <c r="BG878" s="11" t="s">
        <v>3406</v>
      </c>
    </row>
    <row r="879" spans="1:59">
      <c r="A879" s="9">
        <v>135654</v>
      </c>
      <c r="B879" s="11" t="s">
        <v>4051</v>
      </c>
      <c r="C879" s="11" t="s">
        <v>4308</v>
      </c>
      <c r="D879" s="11" t="s">
        <v>614</v>
      </c>
      <c r="E879" s="15">
        <v>12</v>
      </c>
      <c r="F879" s="11" t="s">
        <v>4235</v>
      </c>
      <c r="G879" s="9">
        <v>1320000</v>
      </c>
      <c r="H879" s="15">
        <f t="shared" si="27"/>
        <v>286.95652173913044</v>
      </c>
      <c r="I879" s="15">
        <f t="shared" si="28"/>
        <v>3443.478260869565</v>
      </c>
      <c r="J879" s="15">
        <v>3443.478260869565</v>
      </c>
      <c r="K879" s="15"/>
      <c r="L879" s="9"/>
      <c r="M879" s="9">
        <v>0</v>
      </c>
      <c r="N879" s="11" t="s">
        <v>3396</v>
      </c>
      <c r="O879" s="12">
        <v>46211</v>
      </c>
      <c r="P879" s="11" t="s">
        <v>3409</v>
      </c>
      <c r="Q879" s="11" t="s">
        <v>3952</v>
      </c>
      <c r="R879" s="11" t="s">
        <v>3952</v>
      </c>
      <c r="S879" s="11" t="s">
        <v>4221</v>
      </c>
      <c r="T879" s="9">
        <v>138792</v>
      </c>
      <c r="U879" s="9"/>
      <c r="V879" s="9"/>
      <c r="W879" s="11" t="s">
        <v>2465</v>
      </c>
      <c r="X879" s="11" t="s">
        <v>3109</v>
      </c>
      <c r="Y879" s="11" t="s">
        <v>3959</v>
      </c>
      <c r="Z879" s="11" t="s">
        <v>1717</v>
      </c>
      <c r="AA879" s="9">
        <v>20</v>
      </c>
      <c r="AB879" s="9">
        <v>6</v>
      </c>
      <c r="AC879" s="11"/>
      <c r="AD879" s="11" t="s">
        <v>2405</v>
      </c>
      <c r="AE879" s="11" t="s">
        <v>2462</v>
      </c>
      <c r="AF879" s="11" t="s">
        <v>2529</v>
      </c>
      <c r="AG879" s="11" t="s">
        <v>2465</v>
      </c>
      <c r="AH879" s="11" t="s">
        <v>2607</v>
      </c>
      <c r="AI879" s="11"/>
      <c r="AJ879" s="9">
        <v>12</v>
      </c>
      <c r="AK879" s="11" t="s">
        <v>2762</v>
      </c>
      <c r="AL879" s="11" t="s">
        <v>3107</v>
      </c>
      <c r="AM879" s="11"/>
      <c r="AN879" s="11" t="s">
        <v>3169</v>
      </c>
      <c r="AO879" s="11" t="s">
        <v>3320</v>
      </c>
      <c r="AP879" s="11"/>
      <c r="AQ879" s="12">
        <v>46211</v>
      </c>
      <c r="AR879" s="11" t="s">
        <v>3416</v>
      </c>
      <c r="AS879" s="11" t="s">
        <v>3581</v>
      </c>
      <c r="AT879" s="11" t="s">
        <v>3933</v>
      </c>
      <c r="AU879" s="11" t="s">
        <v>3933</v>
      </c>
      <c r="AV879" s="11" t="s">
        <v>3937</v>
      </c>
      <c r="AW879" s="11" t="s">
        <v>2529</v>
      </c>
      <c r="AX879" s="11" t="s">
        <v>2465</v>
      </c>
      <c r="AY879" s="11" t="s">
        <v>3948</v>
      </c>
      <c r="AZ879" s="11"/>
      <c r="BA879" s="11"/>
      <c r="BB879" s="11"/>
      <c r="BC879" s="9">
        <v>22415</v>
      </c>
      <c r="BD879" s="11" t="s">
        <v>3937</v>
      </c>
      <c r="BE879" s="9">
        <v>4294</v>
      </c>
      <c r="BF879" s="9">
        <v>6</v>
      </c>
      <c r="BG879" s="11" t="s">
        <v>3406</v>
      </c>
    </row>
    <row r="880" spans="1:59">
      <c r="A880" s="9">
        <v>135654</v>
      </c>
      <c r="B880" s="11" t="s">
        <v>4051</v>
      </c>
      <c r="C880" s="11" t="s">
        <v>4308</v>
      </c>
      <c r="D880" s="11" t="s">
        <v>615</v>
      </c>
      <c r="E880" s="15">
        <v>12</v>
      </c>
      <c r="F880" s="11" t="s">
        <v>4235</v>
      </c>
      <c r="G880" s="9">
        <v>1320000</v>
      </c>
      <c r="H880" s="15">
        <f t="shared" si="27"/>
        <v>286.95652173913044</v>
      </c>
      <c r="I880" s="15">
        <f t="shared" si="28"/>
        <v>3443.478260869565</v>
      </c>
      <c r="J880" s="15">
        <v>3443.478260869565</v>
      </c>
      <c r="K880" s="15"/>
      <c r="L880" s="9"/>
      <c r="M880" s="9">
        <v>0</v>
      </c>
      <c r="N880" s="11" t="s">
        <v>3396</v>
      </c>
      <c r="O880" s="12">
        <v>46211</v>
      </c>
      <c r="P880" s="11" t="s">
        <v>3409</v>
      </c>
      <c r="Q880" s="11" t="s">
        <v>3952</v>
      </c>
      <c r="R880" s="11" t="s">
        <v>3952</v>
      </c>
      <c r="S880" s="11" t="s">
        <v>4221</v>
      </c>
      <c r="T880" s="9">
        <v>138792</v>
      </c>
      <c r="U880" s="9"/>
      <c r="V880" s="9"/>
      <c r="W880" s="11" t="s">
        <v>2465</v>
      </c>
      <c r="X880" s="11" t="s">
        <v>3109</v>
      </c>
      <c r="Y880" s="11" t="s">
        <v>3959</v>
      </c>
      <c r="Z880" s="11" t="s">
        <v>1717</v>
      </c>
      <c r="AA880" s="9">
        <v>20</v>
      </c>
      <c r="AB880" s="9">
        <v>7</v>
      </c>
      <c r="AC880" s="11"/>
      <c r="AD880" s="11" t="s">
        <v>2405</v>
      </c>
      <c r="AE880" s="11" t="s">
        <v>2462</v>
      </c>
      <c r="AF880" s="11" t="s">
        <v>2529</v>
      </c>
      <c r="AG880" s="11" t="s">
        <v>2465</v>
      </c>
      <c r="AH880" s="11" t="s">
        <v>2607</v>
      </c>
      <c r="AI880" s="11"/>
      <c r="AJ880" s="9">
        <v>12</v>
      </c>
      <c r="AK880" s="11" t="s">
        <v>2762</v>
      </c>
      <c r="AL880" s="11" t="s">
        <v>3107</v>
      </c>
      <c r="AM880" s="11"/>
      <c r="AN880" s="11" t="s">
        <v>3169</v>
      </c>
      <c r="AO880" s="11" t="s">
        <v>3320</v>
      </c>
      <c r="AP880" s="11"/>
      <c r="AQ880" s="12">
        <v>46211</v>
      </c>
      <c r="AR880" s="11" t="s">
        <v>3416</v>
      </c>
      <c r="AS880" s="11" t="s">
        <v>3581</v>
      </c>
      <c r="AT880" s="11" t="s">
        <v>3933</v>
      </c>
      <c r="AU880" s="11" t="s">
        <v>3933</v>
      </c>
      <c r="AV880" s="11" t="s">
        <v>3937</v>
      </c>
      <c r="AW880" s="11" t="s">
        <v>2529</v>
      </c>
      <c r="AX880" s="11" t="s">
        <v>2465</v>
      </c>
      <c r="AY880" s="11" t="s">
        <v>3948</v>
      </c>
      <c r="AZ880" s="11"/>
      <c r="BA880" s="11"/>
      <c r="BB880" s="11"/>
      <c r="BC880" s="9">
        <v>22415</v>
      </c>
      <c r="BD880" s="11" t="s">
        <v>3937</v>
      </c>
      <c r="BE880" s="9">
        <v>4294</v>
      </c>
      <c r="BF880" s="9">
        <v>7</v>
      </c>
      <c r="BG880" s="11" t="s">
        <v>3406</v>
      </c>
    </row>
    <row r="881" spans="1:59">
      <c r="A881" s="9">
        <v>135654</v>
      </c>
      <c r="B881" s="11" t="s">
        <v>4051</v>
      </c>
      <c r="C881" s="11" t="s">
        <v>4308</v>
      </c>
      <c r="D881" s="11" t="s">
        <v>619</v>
      </c>
      <c r="E881" s="15">
        <v>12</v>
      </c>
      <c r="F881" s="11" t="s">
        <v>4235</v>
      </c>
      <c r="G881" s="9">
        <v>1620000</v>
      </c>
      <c r="H881" s="15">
        <f t="shared" si="27"/>
        <v>352.17391304347825</v>
      </c>
      <c r="I881" s="15">
        <f t="shared" si="28"/>
        <v>4226.086956521739</v>
      </c>
      <c r="J881" s="15">
        <v>4226.086956521739</v>
      </c>
      <c r="K881" s="15"/>
      <c r="L881" s="9"/>
      <c r="M881" s="9">
        <v>0</v>
      </c>
      <c r="N881" s="11" t="s">
        <v>3396</v>
      </c>
      <c r="O881" s="12">
        <v>46211</v>
      </c>
      <c r="P881" s="11" t="s">
        <v>3409</v>
      </c>
      <c r="Q881" s="11" t="s">
        <v>3952</v>
      </c>
      <c r="R881" s="11" t="s">
        <v>3952</v>
      </c>
      <c r="S881" s="11" t="s">
        <v>4221</v>
      </c>
      <c r="T881" s="9">
        <v>138792</v>
      </c>
      <c r="U881" s="9"/>
      <c r="V881" s="9"/>
      <c r="W881" s="11" t="s">
        <v>2465</v>
      </c>
      <c r="X881" s="11" t="s">
        <v>3109</v>
      </c>
      <c r="Y881" s="11" t="s">
        <v>3959</v>
      </c>
      <c r="Z881" s="11" t="s">
        <v>1720</v>
      </c>
      <c r="AA881" s="9">
        <v>20</v>
      </c>
      <c r="AB881" s="9">
        <v>11</v>
      </c>
      <c r="AC881" s="11"/>
      <c r="AD881" s="11" t="s">
        <v>2405</v>
      </c>
      <c r="AE881" s="11" t="s">
        <v>2462</v>
      </c>
      <c r="AF881" s="11" t="s">
        <v>2529</v>
      </c>
      <c r="AG881" s="11" t="s">
        <v>2465</v>
      </c>
      <c r="AH881" s="11" t="s">
        <v>2607</v>
      </c>
      <c r="AI881" s="11"/>
      <c r="AJ881" s="9">
        <v>12</v>
      </c>
      <c r="AK881" s="11" t="s">
        <v>2763</v>
      </c>
      <c r="AL881" s="11" t="s">
        <v>3107</v>
      </c>
      <c r="AM881" s="11"/>
      <c r="AN881" s="11" t="s">
        <v>3169</v>
      </c>
      <c r="AO881" s="11" t="s">
        <v>3320</v>
      </c>
      <c r="AP881" s="11"/>
      <c r="AQ881" s="12">
        <v>46211</v>
      </c>
      <c r="AR881" s="11" t="s">
        <v>3416</v>
      </c>
      <c r="AS881" s="11" t="s">
        <v>3581</v>
      </c>
      <c r="AT881" s="11" t="s">
        <v>3933</v>
      </c>
      <c r="AU881" s="11" t="s">
        <v>3933</v>
      </c>
      <c r="AV881" s="11" t="s">
        <v>3937</v>
      </c>
      <c r="AW881" s="11" t="s">
        <v>2529</v>
      </c>
      <c r="AX881" s="11" t="s">
        <v>2465</v>
      </c>
      <c r="AY881" s="11" t="s">
        <v>3948</v>
      </c>
      <c r="AZ881" s="11"/>
      <c r="BA881" s="11"/>
      <c r="BB881" s="11"/>
      <c r="BC881" s="9">
        <v>22415</v>
      </c>
      <c r="BD881" s="11" t="s">
        <v>3937</v>
      </c>
      <c r="BE881" s="9">
        <v>4294</v>
      </c>
      <c r="BF881" s="9">
        <v>11</v>
      </c>
      <c r="BG881" s="11" t="s">
        <v>3406</v>
      </c>
    </row>
    <row r="882" spans="1:59">
      <c r="A882" s="9">
        <v>135654</v>
      </c>
      <c r="B882" s="11" t="s">
        <v>4051</v>
      </c>
      <c r="C882" s="11" t="s">
        <v>4308</v>
      </c>
      <c r="D882" s="11" t="s">
        <v>616</v>
      </c>
      <c r="E882" s="15">
        <v>12</v>
      </c>
      <c r="F882" s="11" t="s">
        <v>4235</v>
      </c>
      <c r="G882" s="9">
        <v>3520000</v>
      </c>
      <c r="H882" s="15">
        <f t="shared" si="27"/>
        <v>765.21739130434787</v>
      </c>
      <c r="I882" s="15">
        <f t="shared" si="28"/>
        <v>9182.608695652174</v>
      </c>
      <c r="J882" s="15">
        <v>9182.608695652174</v>
      </c>
      <c r="K882" s="15"/>
      <c r="L882" s="9"/>
      <c r="M882" s="9">
        <v>0</v>
      </c>
      <c r="N882" s="11" t="s">
        <v>3396</v>
      </c>
      <c r="O882" s="12">
        <v>46211</v>
      </c>
      <c r="P882" s="11" t="s">
        <v>3409</v>
      </c>
      <c r="Q882" s="11" t="s">
        <v>3952</v>
      </c>
      <c r="R882" s="11" t="s">
        <v>3952</v>
      </c>
      <c r="S882" s="11" t="s">
        <v>4221</v>
      </c>
      <c r="T882" s="9">
        <v>138792</v>
      </c>
      <c r="U882" s="9"/>
      <c r="V882" s="9"/>
      <c r="W882" s="11" t="s">
        <v>2465</v>
      </c>
      <c r="X882" s="11" t="s">
        <v>3109</v>
      </c>
      <c r="Y882" s="11" t="s">
        <v>3959</v>
      </c>
      <c r="Z882" s="11" t="s">
        <v>1718</v>
      </c>
      <c r="AA882" s="9">
        <v>20</v>
      </c>
      <c r="AB882" s="9">
        <v>8</v>
      </c>
      <c r="AC882" s="11"/>
      <c r="AD882" s="11" t="s">
        <v>2405</v>
      </c>
      <c r="AE882" s="11" t="s">
        <v>2462</v>
      </c>
      <c r="AF882" s="11" t="s">
        <v>2529</v>
      </c>
      <c r="AG882" s="11" t="s">
        <v>2465</v>
      </c>
      <c r="AH882" s="11" t="s">
        <v>2607</v>
      </c>
      <c r="AI882" s="11"/>
      <c r="AJ882" s="9">
        <v>12</v>
      </c>
      <c r="AK882" s="11" t="s">
        <v>1931</v>
      </c>
      <c r="AL882" s="11" t="s">
        <v>3107</v>
      </c>
      <c r="AM882" s="11"/>
      <c r="AN882" s="11" t="s">
        <v>3169</v>
      </c>
      <c r="AO882" s="11" t="s">
        <v>3320</v>
      </c>
      <c r="AP882" s="11"/>
      <c r="AQ882" s="12">
        <v>46211</v>
      </c>
      <c r="AR882" s="11" t="s">
        <v>3416</v>
      </c>
      <c r="AS882" s="11" t="s">
        <v>3581</v>
      </c>
      <c r="AT882" s="11" t="s">
        <v>3933</v>
      </c>
      <c r="AU882" s="11" t="s">
        <v>3933</v>
      </c>
      <c r="AV882" s="11" t="s">
        <v>3937</v>
      </c>
      <c r="AW882" s="11" t="s">
        <v>2529</v>
      </c>
      <c r="AX882" s="11" t="s">
        <v>2465</v>
      </c>
      <c r="AY882" s="11" t="s">
        <v>3948</v>
      </c>
      <c r="AZ882" s="11"/>
      <c r="BA882" s="11"/>
      <c r="BB882" s="11"/>
      <c r="BC882" s="9">
        <v>22415</v>
      </c>
      <c r="BD882" s="11" t="s">
        <v>3937</v>
      </c>
      <c r="BE882" s="9">
        <v>4294</v>
      </c>
      <c r="BF882" s="9">
        <v>8</v>
      </c>
      <c r="BG882" s="11" t="s">
        <v>3406</v>
      </c>
    </row>
    <row r="883" spans="1:59">
      <c r="A883" s="9">
        <v>135654</v>
      </c>
      <c r="B883" s="11" t="s">
        <v>4051</v>
      </c>
      <c r="C883" s="11" t="s">
        <v>4308</v>
      </c>
      <c r="D883" s="11" t="s">
        <v>617</v>
      </c>
      <c r="E883" s="15">
        <v>12</v>
      </c>
      <c r="F883" s="11" t="s">
        <v>4235</v>
      </c>
      <c r="G883" s="9">
        <v>3960000</v>
      </c>
      <c r="H883" s="15">
        <f t="shared" si="27"/>
        <v>860.86956521739125</v>
      </c>
      <c r="I883" s="15">
        <f t="shared" si="28"/>
        <v>10330.434782608696</v>
      </c>
      <c r="J883" s="15">
        <v>10330.434782608696</v>
      </c>
      <c r="K883" s="15"/>
      <c r="L883" s="9"/>
      <c r="M883" s="9">
        <v>0</v>
      </c>
      <c r="N883" s="11" t="s">
        <v>3396</v>
      </c>
      <c r="O883" s="12">
        <v>46211</v>
      </c>
      <c r="P883" s="11" t="s">
        <v>3409</v>
      </c>
      <c r="Q883" s="11" t="s">
        <v>3952</v>
      </c>
      <c r="R883" s="11" t="s">
        <v>3952</v>
      </c>
      <c r="S883" s="11" t="s">
        <v>4221</v>
      </c>
      <c r="T883" s="9">
        <v>138792</v>
      </c>
      <c r="U883" s="9"/>
      <c r="V883" s="9"/>
      <c r="W883" s="11" t="s">
        <v>2465</v>
      </c>
      <c r="X883" s="11" t="s">
        <v>3109</v>
      </c>
      <c r="Y883" s="11" t="s">
        <v>3959</v>
      </c>
      <c r="Z883" s="11" t="s">
        <v>1719</v>
      </c>
      <c r="AA883" s="9">
        <v>20</v>
      </c>
      <c r="AB883" s="9">
        <v>9</v>
      </c>
      <c r="AC883" s="11"/>
      <c r="AD883" s="11" t="s">
        <v>2405</v>
      </c>
      <c r="AE883" s="11" t="s">
        <v>2462</v>
      </c>
      <c r="AF883" s="11" t="s">
        <v>2529</v>
      </c>
      <c r="AG883" s="11" t="s">
        <v>2465</v>
      </c>
      <c r="AH883" s="11" t="s">
        <v>2607</v>
      </c>
      <c r="AI883" s="11"/>
      <c r="AJ883" s="9">
        <v>12</v>
      </c>
      <c r="AK883" s="11" t="s">
        <v>1932</v>
      </c>
      <c r="AL883" s="11" t="s">
        <v>3107</v>
      </c>
      <c r="AM883" s="11"/>
      <c r="AN883" s="11" t="s">
        <v>3169</v>
      </c>
      <c r="AO883" s="11" t="s">
        <v>3320</v>
      </c>
      <c r="AP883" s="11"/>
      <c r="AQ883" s="12">
        <v>46211</v>
      </c>
      <c r="AR883" s="11" t="s">
        <v>3416</v>
      </c>
      <c r="AS883" s="11" t="s">
        <v>3581</v>
      </c>
      <c r="AT883" s="11" t="s">
        <v>3933</v>
      </c>
      <c r="AU883" s="11" t="s">
        <v>3933</v>
      </c>
      <c r="AV883" s="11" t="s">
        <v>3937</v>
      </c>
      <c r="AW883" s="11" t="s">
        <v>2529</v>
      </c>
      <c r="AX883" s="11" t="s">
        <v>2465</v>
      </c>
      <c r="AY883" s="11" t="s">
        <v>3948</v>
      </c>
      <c r="AZ883" s="11"/>
      <c r="BA883" s="11"/>
      <c r="BB883" s="11"/>
      <c r="BC883" s="9">
        <v>22415</v>
      </c>
      <c r="BD883" s="11" t="s">
        <v>3937</v>
      </c>
      <c r="BE883" s="9">
        <v>4294</v>
      </c>
      <c r="BF883" s="9">
        <v>9</v>
      </c>
      <c r="BG883" s="11" t="s">
        <v>3406</v>
      </c>
    </row>
    <row r="884" spans="1:59">
      <c r="A884" s="9">
        <v>135653</v>
      </c>
      <c r="B884" s="11" t="s">
        <v>4051</v>
      </c>
      <c r="C884" s="11" t="s">
        <v>4308</v>
      </c>
      <c r="D884" s="11" t="s">
        <v>600</v>
      </c>
      <c r="E884" s="15">
        <v>12</v>
      </c>
      <c r="F884" s="11" t="s">
        <v>4235</v>
      </c>
      <c r="G884" s="9">
        <v>448000</v>
      </c>
      <c r="H884" s="15">
        <f t="shared" si="27"/>
        <v>97.391304347826093</v>
      </c>
      <c r="I884" s="15">
        <f t="shared" si="28"/>
        <v>1168.695652173913</v>
      </c>
      <c r="J884" s="15">
        <v>1168.695652173913</v>
      </c>
      <c r="K884" s="15"/>
      <c r="L884" s="9"/>
      <c r="M884" s="9">
        <v>0</v>
      </c>
      <c r="N884" s="11" t="s">
        <v>3396</v>
      </c>
      <c r="O884" s="12">
        <v>46211</v>
      </c>
      <c r="P884" s="11" t="s">
        <v>3409</v>
      </c>
      <c r="Q884" s="11" t="s">
        <v>3952</v>
      </c>
      <c r="R884" s="11" t="s">
        <v>3952</v>
      </c>
      <c r="S884" s="11" t="s">
        <v>4221</v>
      </c>
      <c r="T884" s="9">
        <v>138791</v>
      </c>
      <c r="U884" s="9"/>
      <c r="V884" s="9"/>
      <c r="W884" s="11" t="s">
        <v>2465</v>
      </c>
      <c r="X884" s="11" t="s">
        <v>3109</v>
      </c>
      <c r="Y884" s="11" t="s">
        <v>3959</v>
      </c>
      <c r="Z884" s="11" t="s">
        <v>1711</v>
      </c>
      <c r="AA884" s="9">
        <v>20</v>
      </c>
      <c r="AB884" s="9">
        <v>1</v>
      </c>
      <c r="AC884" s="11"/>
      <c r="AD884" s="11" t="s">
        <v>2405</v>
      </c>
      <c r="AE884" s="11" t="s">
        <v>2462</v>
      </c>
      <c r="AF884" s="11" t="s">
        <v>2529</v>
      </c>
      <c r="AG884" s="11" t="s">
        <v>2465</v>
      </c>
      <c r="AH884" s="11" t="s">
        <v>2607</v>
      </c>
      <c r="AI884" s="11"/>
      <c r="AJ884" s="9">
        <v>12</v>
      </c>
      <c r="AK884" s="11" t="s">
        <v>2756</v>
      </c>
      <c r="AL884" s="11" t="s">
        <v>3107</v>
      </c>
      <c r="AM884" s="11"/>
      <c r="AN884" s="11" t="s">
        <v>3168</v>
      </c>
      <c r="AO884" s="11" t="s">
        <v>3319</v>
      </c>
      <c r="AP884" s="11"/>
      <c r="AQ884" s="12">
        <v>46211</v>
      </c>
      <c r="AR884" s="11" t="s">
        <v>3416</v>
      </c>
      <c r="AS884" s="11" t="s">
        <v>3580</v>
      </c>
      <c r="AT884" s="11" t="s">
        <v>3933</v>
      </c>
      <c r="AU884" s="11" t="s">
        <v>3933</v>
      </c>
      <c r="AV884" s="11" t="s">
        <v>3937</v>
      </c>
      <c r="AW884" s="11" t="s">
        <v>2529</v>
      </c>
      <c r="AX884" s="11" t="s">
        <v>2465</v>
      </c>
      <c r="AY884" s="11" t="s">
        <v>3948</v>
      </c>
      <c r="AZ884" s="11"/>
      <c r="BA884" s="11"/>
      <c r="BB884" s="11"/>
      <c r="BC884" s="9">
        <v>22415</v>
      </c>
      <c r="BD884" s="11" t="s">
        <v>3937</v>
      </c>
      <c r="BE884" s="9">
        <v>4294</v>
      </c>
      <c r="BF884" s="9">
        <v>1</v>
      </c>
      <c r="BG884" s="11" t="s">
        <v>3406</v>
      </c>
    </row>
    <row r="885" spans="1:59">
      <c r="A885" s="9">
        <v>135653</v>
      </c>
      <c r="B885" s="11" t="s">
        <v>4051</v>
      </c>
      <c r="C885" s="11" t="s">
        <v>4308</v>
      </c>
      <c r="D885" s="11" t="s">
        <v>601</v>
      </c>
      <c r="E885" s="15">
        <v>12</v>
      </c>
      <c r="F885" s="11" t="s">
        <v>4235</v>
      </c>
      <c r="G885" s="9">
        <v>448000</v>
      </c>
      <c r="H885" s="15">
        <f t="shared" si="27"/>
        <v>97.391304347826093</v>
      </c>
      <c r="I885" s="15">
        <f t="shared" si="28"/>
        <v>1168.695652173913</v>
      </c>
      <c r="J885" s="15">
        <v>1168.695652173913</v>
      </c>
      <c r="K885" s="15"/>
      <c r="L885" s="9"/>
      <c r="M885" s="9">
        <v>0</v>
      </c>
      <c r="N885" s="11" t="s">
        <v>3396</v>
      </c>
      <c r="O885" s="12">
        <v>46211</v>
      </c>
      <c r="P885" s="11" t="s">
        <v>3409</v>
      </c>
      <c r="Q885" s="11" t="s">
        <v>3952</v>
      </c>
      <c r="R885" s="11" t="s">
        <v>3952</v>
      </c>
      <c r="S885" s="11" t="s">
        <v>4221</v>
      </c>
      <c r="T885" s="9">
        <v>138791</v>
      </c>
      <c r="U885" s="9"/>
      <c r="V885" s="9"/>
      <c r="W885" s="11" t="s">
        <v>2465</v>
      </c>
      <c r="X885" s="11" t="s">
        <v>3109</v>
      </c>
      <c r="Y885" s="11" t="s">
        <v>3959</v>
      </c>
      <c r="Z885" s="11" t="s">
        <v>1711</v>
      </c>
      <c r="AA885" s="9">
        <v>20</v>
      </c>
      <c r="AB885" s="9">
        <v>2</v>
      </c>
      <c r="AC885" s="11"/>
      <c r="AD885" s="11" t="s">
        <v>2405</v>
      </c>
      <c r="AE885" s="11" t="s">
        <v>2462</v>
      </c>
      <c r="AF885" s="11" t="s">
        <v>2529</v>
      </c>
      <c r="AG885" s="11" t="s">
        <v>2465</v>
      </c>
      <c r="AH885" s="11" t="s">
        <v>2607</v>
      </c>
      <c r="AI885" s="11"/>
      <c r="AJ885" s="9">
        <v>12</v>
      </c>
      <c r="AK885" s="11" t="s">
        <v>2756</v>
      </c>
      <c r="AL885" s="11" t="s">
        <v>3107</v>
      </c>
      <c r="AM885" s="11"/>
      <c r="AN885" s="11" t="s">
        <v>3168</v>
      </c>
      <c r="AO885" s="11" t="s">
        <v>3319</v>
      </c>
      <c r="AP885" s="11"/>
      <c r="AQ885" s="12">
        <v>46211</v>
      </c>
      <c r="AR885" s="11" t="s">
        <v>3416</v>
      </c>
      <c r="AS885" s="11" t="s">
        <v>3580</v>
      </c>
      <c r="AT885" s="11" t="s">
        <v>3933</v>
      </c>
      <c r="AU885" s="11" t="s">
        <v>3933</v>
      </c>
      <c r="AV885" s="11" t="s">
        <v>3937</v>
      </c>
      <c r="AW885" s="11" t="s">
        <v>2529</v>
      </c>
      <c r="AX885" s="11" t="s">
        <v>2465</v>
      </c>
      <c r="AY885" s="11" t="s">
        <v>3948</v>
      </c>
      <c r="AZ885" s="11"/>
      <c r="BA885" s="11"/>
      <c r="BB885" s="11"/>
      <c r="BC885" s="9">
        <v>22415</v>
      </c>
      <c r="BD885" s="11" t="s">
        <v>3937</v>
      </c>
      <c r="BE885" s="9">
        <v>4294</v>
      </c>
      <c r="BF885" s="9">
        <v>2</v>
      </c>
      <c r="BG885" s="11" t="s">
        <v>3406</v>
      </c>
    </row>
    <row r="886" spans="1:59">
      <c r="A886" s="9">
        <v>135653</v>
      </c>
      <c r="B886" s="11" t="s">
        <v>4051</v>
      </c>
      <c r="C886" s="11" t="s">
        <v>4308</v>
      </c>
      <c r="D886" s="11" t="s">
        <v>604</v>
      </c>
      <c r="E886" s="15">
        <v>12</v>
      </c>
      <c r="F886" s="11" t="s">
        <v>4235</v>
      </c>
      <c r="G886" s="9">
        <v>448000</v>
      </c>
      <c r="H886" s="15">
        <f t="shared" si="27"/>
        <v>97.391304347826093</v>
      </c>
      <c r="I886" s="15">
        <f t="shared" si="28"/>
        <v>1168.695652173913</v>
      </c>
      <c r="J886" s="15">
        <v>1168.695652173913</v>
      </c>
      <c r="K886" s="15"/>
      <c r="L886" s="9"/>
      <c r="M886" s="9">
        <v>0</v>
      </c>
      <c r="N886" s="11" t="s">
        <v>3396</v>
      </c>
      <c r="O886" s="12">
        <v>46211</v>
      </c>
      <c r="P886" s="11" t="s">
        <v>3409</v>
      </c>
      <c r="Q886" s="11" t="s">
        <v>3952</v>
      </c>
      <c r="R886" s="11" t="s">
        <v>3952</v>
      </c>
      <c r="S886" s="11" t="s">
        <v>4221</v>
      </c>
      <c r="T886" s="9">
        <v>138791</v>
      </c>
      <c r="U886" s="9"/>
      <c r="V886" s="9"/>
      <c r="W886" s="11" t="s">
        <v>2465</v>
      </c>
      <c r="X886" s="11" t="s">
        <v>3109</v>
      </c>
      <c r="Y886" s="11" t="s">
        <v>3959</v>
      </c>
      <c r="Z886" s="11" t="s">
        <v>1711</v>
      </c>
      <c r="AA886" s="9">
        <v>20</v>
      </c>
      <c r="AB886" s="9">
        <v>5</v>
      </c>
      <c r="AC886" s="11"/>
      <c r="AD886" s="11" t="s">
        <v>2405</v>
      </c>
      <c r="AE886" s="11" t="s">
        <v>2462</v>
      </c>
      <c r="AF886" s="11" t="s">
        <v>2529</v>
      </c>
      <c r="AG886" s="11" t="s">
        <v>2465</v>
      </c>
      <c r="AH886" s="11" t="s">
        <v>2607</v>
      </c>
      <c r="AI886" s="11"/>
      <c r="AJ886" s="9">
        <v>12</v>
      </c>
      <c r="AK886" s="11" t="s">
        <v>2756</v>
      </c>
      <c r="AL886" s="11" t="s">
        <v>3107</v>
      </c>
      <c r="AM886" s="11"/>
      <c r="AN886" s="11" t="s">
        <v>3168</v>
      </c>
      <c r="AO886" s="11" t="s">
        <v>3319</v>
      </c>
      <c r="AP886" s="11"/>
      <c r="AQ886" s="12">
        <v>46211</v>
      </c>
      <c r="AR886" s="11" t="s">
        <v>3416</v>
      </c>
      <c r="AS886" s="11" t="s">
        <v>3580</v>
      </c>
      <c r="AT886" s="11" t="s">
        <v>3933</v>
      </c>
      <c r="AU886" s="11" t="s">
        <v>3933</v>
      </c>
      <c r="AV886" s="11" t="s">
        <v>3937</v>
      </c>
      <c r="AW886" s="11" t="s">
        <v>2529</v>
      </c>
      <c r="AX886" s="11" t="s">
        <v>2465</v>
      </c>
      <c r="AY886" s="11" t="s">
        <v>3948</v>
      </c>
      <c r="AZ886" s="11"/>
      <c r="BA886" s="11"/>
      <c r="BB886" s="11"/>
      <c r="BC886" s="9">
        <v>22415</v>
      </c>
      <c r="BD886" s="11" t="s">
        <v>3937</v>
      </c>
      <c r="BE886" s="9">
        <v>4294</v>
      </c>
      <c r="BF886" s="9">
        <v>5</v>
      </c>
      <c r="BG886" s="11" t="s">
        <v>3406</v>
      </c>
    </row>
    <row r="887" spans="1:59">
      <c r="A887" s="9">
        <v>135653</v>
      </c>
      <c r="B887" s="11" t="s">
        <v>4051</v>
      </c>
      <c r="C887" s="11" t="s">
        <v>4308</v>
      </c>
      <c r="D887" s="11" t="s">
        <v>608</v>
      </c>
      <c r="E887" s="15">
        <v>12</v>
      </c>
      <c r="F887" s="11" t="s">
        <v>4235</v>
      </c>
      <c r="G887" s="9">
        <v>1196000</v>
      </c>
      <c r="H887" s="15">
        <f t="shared" si="27"/>
        <v>260</v>
      </c>
      <c r="I887" s="15">
        <f t="shared" si="28"/>
        <v>3120</v>
      </c>
      <c r="J887" s="15">
        <v>3120</v>
      </c>
      <c r="K887" s="15"/>
      <c r="L887" s="9"/>
      <c r="M887" s="9">
        <v>0</v>
      </c>
      <c r="N887" s="11" t="s">
        <v>3396</v>
      </c>
      <c r="O887" s="12">
        <v>46211</v>
      </c>
      <c r="P887" s="11" t="s">
        <v>3409</v>
      </c>
      <c r="Q887" s="11" t="s">
        <v>3952</v>
      </c>
      <c r="R887" s="11" t="s">
        <v>3952</v>
      </c>
      <c r="S887" s="11" t="s">
        <v>4221</v>
      </c>
      <c r="T887" s="9">
        <v>138791</v>
      </c>
      <c r="U887" s="9"/>
      <c r="V887" s="9"/>
      <c r="W887" s="11" t="s">
        <v>2465</v>
      </c>
      <c r="X887" s="11" t="s">
        <v>3109</v>
      </c>
      <c r="Y887" s="11" t="s">
        <v>3959</v>
      </c>
      <c r="Z887" s="11" t="s">
        <v>1714</v>
      </c>
      <c r="AA887" s="9">
        <v>20</v>
      </c>
      <c r="AB887" s="9">
        <v>9</v>
      </c>
      <c r="AC887" s="11"/>
      <c r="AD887" s="11" t="s">
        <v>2405</v>
      </c>
      <c r="AE887" s="11" t="s">
        <v>2462</v>
      </c>
      <c r="AF887" s="11" t="s">
        <v>2529</v>
      </c>
      <c r="AG887" s="11" t="s">
        <v>2465</v>
      </c>
      <c r="AH887" s="11" t="s">
        <v>2607</v>
      </c>
      <c r="AI887" s="11"/>
      <c r="AJ887" s="9">
        <v>12</v>
      </c>
      <c r="AK887" s="11" t="s">
        <v>2759</v>
      </c>
      <c r="AL887" s="11" t="s">
        <v>3107</v>
      </c>
      <c r="AM887" s="11"/>
      <c r="AN887" s="11" t="s">
        <v>3168</v>
      </c>
      <c r="AO887" s="11" t="s">
        <v>3319</v>
      </c>
      <c r="AP887" s="11"/>
      <c r="AQ887" s="12">
        <v>46211</v>
      </c>
      <c r="AR887" s="11" t="s">
        <v>3416</v>
      </c>
      <c r="AS887" s="11" t="s">
        <v>3580</v>
      </c>
      <c r="AT887" s="11" t="s">
        <v>3933</v>
      </c>
      <c r="AU887" s="11" t="s">
        <v>3933</v>
      </c>
      <c r="AV887" s="11" t="s">
        <v>3937</v>
      </c>
      <c r="AW887" s="11" t="s">
        <v>2529</v>
      </c>
      <c r="AX887" s="11" t="s">
        <v>2465</v>
      </c>
      <c r="AY887" s="11" t="s">
        <v>3948</v>
      </c>
      <c r="AZ887" s="11"/>
      <c r="BA887" s="11"/>
      <c r="BB887" s="11"/>
      <c r="BC887" s="9">
        <v>22415</v>
      </c>
      <c r="BD887" s="11" t="s">
        <v>3937</v>
      </c>
      <c r="BE887" s="9">
        <v>4294</v>
      </c>
      <c r="BF887" s="9">
        <v>9</v>
      </c>
      <c r="BG887" s="11" t="s">
        <v>3406</v>
      </c>
    </row>
    <row r="888" spans="1:59">
      <c r="A888" s="9">
        <v>135653</v>
      </c>
      <c r="B888" s="11" t="s">
        <v>4051</v>
      </c>
      <c r="C888" s="11" t="s">
        <v>4308</v>
      </c>
      <c r="D888" s="11" t="s">
        <v>602</v>
      </c>
      <c r="E888" s="15">
        <v>12</v>
      </c>
      <c r="F888" s="11" t="s">
        <v>4235</v>
      </c>
      <c r="G888" s="9">
        <v>1344000</v>
      </c>
      <c r="H888" s="15">
        <f t="shared" si="27"/>
        <v>292.17391304347825</v>
      </c>
      <c r="I888" s="15">
        <f t="shared" si="28"/>
        <v>3506.086956521739</v>
      </c>
      <c r="J888" s="15">
        <v>3506.086956521739</v>
      </c>
      <c r="K888" s="15"/>
      <c r="L888" s="9"/>
      <c r="M888" s="9">
        <v>0</v>
      </c>
      <c r="N888" s="11" t="s">
        <v>3396</v>
      </c>
      <c r="O888" s="12">
        <v>46211</v>
      </c>
      <c r="P888" s="11" t="s">
        <v>3409</v>
      </c>
      <c r="Q888" s="11" t="s">
        <v>3952</v>
      </c>
      <c r="R888" s="11" t="s">
        <v>3952</v>
      </c>
      <c r="S888" s="11" t="s">
        <v>4221</v>
      </c>
      <c r="T888" s="9">
        <v>138791</v>
      </c>
      <c r="U888" s="9"/>
      <c r="V888" s="9"/>
      <c r="W888" s="11" t="s">
        <v>2465</v>
      </c>
      <c r="X888" s="11" t="s">
        <v>3109</v>
      </c>
      <c r="Y888" s="11" t="s">
        <v>3959</v>
      </c>
      <c r="Z888" s="11" t="s">
        <v>1712</v>
      </c>
      <c r="AA888" s="9">
        <v>20</v>
      </c>
      <c r="AB888" s="9">
        <v>3</v>
      </c>
      <c r="AC888" s="11"/>
      <c r="AD888" s="11" t="s">
        <v>2405</v>
      </c>
      <c r="AE888" s="11" t="s">
        <v>2462</v>
      </c>
      <c r="AF888" s="11" t="s">
        <v>2529</v>
      </c>
      <c r="AG888" s="11" t="s">
        <v>2465</v>
      </c>
      <c r="AH888" s="11" t="s">
        <v>2607</v>
      </c>
      <c r="AI888" s="11"/>
      <c r="AJ888" s="9">
        <v>12</v>
      </c>
      <c r="AK888" s="11" t="s">
        <v>2757</v>
      </c>
      <c r="AL888" s="11" t="s">
        <v>3107</v>
      </c>
      <c r="AM888" s="11"/>
      <c r="AN888" s="11" t="s">
        <v>3168</v>
      </c>
      <c r="AO888" s="11" t="s">
        <v>3319</v>
      </c>
      <c r="AP888" s="11"/>
      <c r="AQ888" s="12">
        <v>46211</v>
      </c>
      <c r="AR888" s="11" t="s">
        <v>3416</v>
      </c>
      <c r="AS888" s="11" t="s">
        <v>3580</v>
      </c>
      <c r="AT888" s="11" t="s">
        <v>3933</v>
      </c>
      <c r="AU888" s="11" t="s">
        <v>3933</v>
      </c>
      <c r="AV888" s="11" t="s">
        <v>3937</v>
      </c>
      <c r="AW888" s="11" t="s">
        <v>2529</v>
      </c>
      <c r="AX888" s="11" t="s">
        <v>2465</v>
      </c>
      <c r="AY888" s="11" t="s">
        <v>3948</v>
      </c>
      <c r="AZ888" s="11"/>
      <c r="BA888" s="11"/>
      <c r="BB888" s="11"/>
      <c r="BC888" s="9">
        <v>22415</v>
      </c>
      <c r="BD888" s="11" t="s">
        <v>3937</v>
      </c>
      <c r="BE888" s="9">
        <v>4294</v>
      </c>
      <c r="BF888" s="9">
        <v>3</v>
      </c>
      <c r="BG888" s="11" t="s">
        <v>3406</v>
      </c>
    </row>
    <row r="889" spans="1:59">
      <c r="A889" s="9">
        <v>135653</v>
      </c>
      <c r="B889" s="11" t="s">
        <v>4051</v>
      </c>
      <c r="C889" s="11" t="s">
        <v>4308</v>
      </c>
      <c r="D889" s="11" t="s">
        <v>603</v>
      </c>
      <c r="E889" s="15">
        <v>12</v>
      </c>
      <c r="F889" s="11" t="s">
        <v>4235</v>
      </c>
      <c r="G889" s="9">
        <v>1344000</v>
      </c>
      <c r="H889" s="15">
        <f t="shared" si="27"/>
        <v>292.17391304347825</v>
      </c>
      <c r="I889" s="15">
        <f t="shared" si="28"/>
        <v>3506.086956521739</v>
      </c>
      <c r="J889" s="15">
        <v>3506.086956521739</v>
      </c>
      <c r="K889" s="15"/>
      <c r="L889" s="9"/>
      <c r="M889" s="9">
        <v>0</v>
      </c>
      <c r="N889" s="11" t="s">
        <v>3396</v>
      </c>
      <c r="O889" s="12">
        <v>46211</v>
      </c>
      <c r="P889" s="11" t="s">
        <v>3409</v>
      </c>
      <c r="Q889" s="11" t="s">
        <v>3952</v>
      </c>
      <c r="R889" s="11" t="s">
        <v>3952</v>
      </c>
      <c r="S889" s="11" t="s">
        <v>4221</v>
      </c>
      <c r="T889" s="9">
        <v>138791</v>
      </c>
      <c r="U889" s="9"/>
      <c r="V889" s="9"/>
      <c r="W889" s="11" t="s">
        <v>2465</v>
      </c>
      <c r="X889" s="11" t="s">
        <v>3109</v>
      </c>
      <c r="Y889" s="11" t="s">
        <v>3959</v>
      </c>
      <c r="Z889" s="11" t="s">
        <v>1712</v>
      </c>
      <c r="AA889" s="9">
        <v>20</v>
      </c>
      <c r="AB889" s="9">
        <v>4</v>
      </c>
      <c r="AC889" s="11"/>
      <c r="AD889" s="11" t="s">
        <v>2405</v>
      </c>
      <c r="AE889" s="11" t="s">
        <v>2462</v>
      </c>
      <c r="AF889" s="11" t="s">
        <v>2529</v>
      </c>
      <c r="AG889" s="11" t="s">
        <v>2465</v>
      </c>
      <c r="AH889" s="11" t="s">
        <v>2607</v>
      </c>
      <c r="AI889" s="11"/>
      <c r="AJ889" s="9">
        <v>12</v>
      </c>
      <c r="AK889" s="11" t="s">
        <v>2757</v>
      </c>
      <c r="AL889" s="11" t="s">
        <v>3107</v>
      </c>
      <c r="AM889" s="11"/>
      <c r="AN889" s="11" t="s">
        <v>3168</v>
      </c>
      <c r="AO889" s="11" t="s">
        <v>3319</v>
      </c>
      <c r="AP889" s="11"/>
      <c r="AQ889" s="12">
        <v>46211</v>
      </c>
      <c r="AR889" s="11" t="s">
        <v>3416</v>
      </c>
      <c r="AS889" s="11" t="s">
        <v>3580</v>
      </c>
      <c r="AT889" s="11" t="s">
        <v>3933</v>
      </c>
      <c r="AU889" s="11" t="s">
        <v>3933</v>
      </c>
      <c r="AV889" s="11" t="s">
        <v>3937</v>
      </c>
      <c r="AW889" s="11" t="s">
        <v>2529</v>
      </c>
      <c r="AX889" s="11" t="s">
        <v>2465</v>
      </c>
      <c r="AY889" s="11" t="s">
        <v>3948</v>
      </c>
      <c r="AZ889" s="11"/>
      <c r="BA889" s="11"/>
      <c r="BB889" s="11"/>
      <c r="BC889" s="9">
        <v>22415</v>
      </c>
      <c r="BD889" s="11" t="s">
        <v>3937</v>
      </c>
      <c r="BE889" s="9">
        <v>4294</v>
      </c>
      <c r="BF889" s="9">
        <v>4</v>
      </c>
      <c r="BG889" s="11" t="s">
        <v>3406</v>
      </c>
    </row>
    <row r="890" spans="1:59">
      <c r="A890" s="9">
        <v>135653</v>
      </c>
      <c r="B890" s="11" t="s">
        <v>4051</v>
      </c>
      <c r="C890" s="11" t="s">
        <v>4308</v>
      </c>
      <c r="D890" s="11" t="s">
        <v>605</v>
      </c>
      <c r="E890" s="15">
        <v>12</v>
      </c>
      <c r="F890" s="11" t="s">
        <v>4235</v>
      </c>
      <c r="G890" s="9">
        <v>1344000</v>
      </c>
      <c r="H890" s="15">
        <f t="shared" si="27"/>
        <v>292.17391304347825</v>
      </c>
      <c r="I890" s="15">
        <f t="shared" si="28"/>
        <v>3506.086956521739</v>
      </c>
      <c r="J890" s="15">
        <v>3506.086956521739</v>
      </c>
      <c r="K890" s="15"/>
      <c r="L890" s="9"/>
      <c r="M890" s="9">
        <v>0</v>
      </c>
      <c r="N890" s="11" t="s">
        <v>3396</v>
      </c>
      <c r="O890" s="12">
        <v>46211</v>
      </c>
      <c r="P890" s="11" t="s">
        <v>3409</v>
      </c>
      <c r="Q890" s="11" t="s">
        <v>3952</v>
      </c>
      <c r="R890" s="11" t="s">
        <v>3952</v>
      </c>
      <c r="S890" s="11" t="s">
        <v>4221</v>
      </c>
      <c r="T890" s="9">
        <v>138791</v>
      </c>
      <c r="U890" s="9"/>
      <c r="V890" s="9"/>
      <c r="W890" s="11" t="s">
        <v>2465</v>
      </c>
      <c r="X890" s="11" t="s">
        <v>3109</v>
      </c>
      <c r="Y890" s="11" t="s">
        <v>3959</v>
      </c>
      <c r="Z890" s="11" t="s">
        <v>1712</v>
      </c>
      <c r="AA890" s="9">
        <v>20</v>
      </c>
      <c r="AB890" s="9">
        <v>6</v>
      </c>
      <c r="AC890" s="11"/>
      <c r="AD890" s="11" t="s">
        <v>2405</v>
      </c>
      <c r="AE890" s="11" t="s">
        <v>2462</v>
      </c>
      <c r="AF890" s="11" t="s">
        <v>2529</v>
      </c>
      <c r="AG890" s="11" t="s">
        <v>2465</v>
      </c>
      <c r="AH890" s="11" t="s">
        <v>2607</v>
      </c>
      <c r="AI890" s="11"/>
      <c r="AJ890" s="9">
        <v>12</v>
      </c>
      <c r="AK890" s="11" t="s">
        <v>2757</v>
      </c>
      <c r="AL890" s="11" t="s">
        <v>3107</v>
      </c>
      <c r="AM890" s="11"/>
      <c r="AN890" s="11" t="s">
        <v>3168</v>
      </c>
      <c r="AO890" s="11" t="s">
        <v>3319</v>
      </c>
      <c r="AP890" s="11"/>
      <c r="AQ890" s="12">
        <v>46211</v>
      </c>
      <c r="AR890" s="11" t="s">
        <v>3416</v>
      </c>
      <c r="AS890" s="11" t="s">
        <v>3580</v>
      </c>
      <c r="AT890" s="11" t="s">
        <v>3933</v>
      </c>
      <c r="AU890" s="11" t="s">
        <v>3933</v>
      </c>
      <c r="AV890" s="11" t="s">
        <v>3937</v>
      </c>
      <c r="AW890" s="11" t="s">
        <v>2529</v>
      </c>
      <c r="AX890" s="11" t="s">
        <v>2465</v>
      </c>
      <c r="AY890" s="11" t="s">
        <v>3948</v>
      </c>
      <c r="AZ890" s="11"/>
      <c r="BA890" s="11"/>
      <c r="BB890" s="11"/>
      <c r="BC890" s="9">
        <v>22415</v>
      </c>
      <c r="BD890" s="11" t="s">
        <v>3937</v>
      </c>
      <c r="BE890" s="9">
        <v>4294</v>
      </c>
      <c r="BF890" s="9">
        <v>6</v>
      </c>
      <c r="BG890" s="11" t="s">
        <v>3406</v>
      </c>
    </row>
    <row r="891" spans="1:59">
      <c r="A891" s="9">
        <v>135653</v>
      </c>
      <c r="B891" s="11" t="s">
        <v>4051</v>
      </c>
      <c r="C891" s="11" t="s">
        <v>4308</v>
      </c>
      <c r="D891" s="11" t="s">
        <v>606</v>
      </c>
      <c r="E891" s="15">
        <v>12</v>
      </c>
      <c r="F891" s="11" t="s">
        <v>4235</v>
      </c>
      <c r="G891" s="9">
        <v>1344000</v>
      </c>
      <c r="H891" s="15">
        <f t="shared" si="27"/>
        <v>292.17391304347825</v>
      </c>
      <c r="I891" s="15">
        <f t="shared" si="28"/>
        <v>3506.086956521739</v>
      </c>
      <c r="J891" s="15">
        <v>3506.086956521739</v>
      </c>
      <c r="K891" s="15"/>
      <c r="L891" s="9"/>
      <c r="M891" s="9">
        <v>0</v>
      </c>
      <c r="N891" s="11" t="s">
        <v>3396</v>
      </c>
      <c r="O891" s="12">
        <v>46211</v>
      </c>
      <c r="P891" s="11" t="s">
        <v>3409</v>
      </c>
      <c r="Q891" s="11" t="s">
        <v>3952</v>
      </c>
      <c r="R891" s="11" t="s">
        <v>3952</v>
      </c>
      <c r="S891" s="11" t="s">
        <v>4221</v>
      </c>
      <c r="T891" s="9">
        <v>138791</v>
      </c>
      <c r="U891" s="9"/>
      <c r="V891" s="9"/>
      <c r="W891" s="11" t="s">
        <v>2465</v>
      </c>
      <c r="X891" s="11" t="s">
        <v>3109</v>
      </c>
      <c r="Y891" s="11" t="s">
        <v>3959</v>
      </c>
      <c r="Z891" s="11" t="s">
        <v>1712</v>
      </c>
      <c r="AA891" s="9">
        <v>20</v>
      </c>
      <c r="AB891" s="9">
        <v>7</v>
      </c>
      <c r="AC891" s="11"/>
      <c r="AD891" s="11" t="s">
        <v>2405</v>
      </c>
      <c r="AE891" s="11" t="s">
        <v>2462</v>
      </c>
      <c r="AF891" s="11" t="s">
        <v>2529</v>
      </c>
      <c r="AG891" s="11" t="s">
        <v>2465</v>
      </c>
      <c r="AH891" s="11" t="s">
        <v>2607</v>
      </c>
      <c r="AI891" s="11"/>
      <c r="AJ891" s="9">
        <v>12</v>
      </c>
      <c r="AK891" s="11" t="s">
        <v>2757</v>
      </c>
      <c r="AL891" s="11" t="s">
        <v>3107</v>
      </c>
      <c r="AM891" s="11"/>
      <c r="AN891" s="11" t="s">
        <v>3168</v>
      </c>
      <c r="AO891" s="11" t="s">
        <v>3319</v>
      </c>
      <c r="AP891" s="11"/>
      <c r="AQ891" s="12">
        <v>46211</v>
      </c>
      <c r="AR891" s="11" t="s">
        <v>3416</v>
      </c>
      <c r="AS891" s="11" t="s">
        <v>3580</v>
      </c>
      <c r="AT891" s="11" t="s">
        <v>3933</v>
      </c>
      <c r="AU891" s="11" t="s">
        <v>3933</v>
      </c>
      <c r="AV891" s="11" t="s">
        <v>3937</v>
      </c>
      <c r="AW891" s="11" t="s">
        <v>2529</v>
      </c>
      <c r="AX891" s="11" t="s">
        <v>2465</v>
      </c>
      <c r="AY891" s="11" t="s">
        <v>3948</v>
      </c>
      <c r="AZ891" s="11"/>
      <c r="BA891" s="11"/>
      <c r="BB891" s="11"/>
      <c r="BC891" s="9">
        <v>22415</v>
      </c>
      <c r="BD891" s="11" t="s">
        <v>3937</v>
      </c>
      <c r="BE891" s="9">
        <v>4294</v>
      </c>
      <c r="BF891" s="9">
        <v>7</v>
      </c>
      <c r="BG891" s="11" t="s">
        <v>3406</v>
      </c>
    </row>
    <row r="892" spans="1:59">
      <c r="A892" s="9">
        <v>135653</v>
      </c>
      <c r="B892" s="11" t="s">
        <v>4051</v>
      </c>
      <c r="C892" s="11" t="s">
        <v>4308</v>
      </c>
      <c r="D892" s="11" t="s">
        <v>607</v>
      </c>
      <c r="E892" s="15">
        <v>12</v>
      </c>
      <c r="F892" s="11" t="s">
        <v>4235</v>
      </c>
      <c r="G892" s="9">
        <v>1792000</v>
      </c>
      <c r="H892" s="15">
        <f t="shared" si="27"/>
        <v>389.56521739130437</v>
      </c>
      <c r="I892" s="15">
        <f t="shared" si="28"/>
        <v>4674.782608695652</v>
      </c>
      <c r="J892" s="15">
        <v>4674.782608695652</v>
      </c>
      <c r="K892" s="15"/>
      <c r="L892" s="9"/>
      <c r="M892" s="9">
        <v>0</v>
      </c>
      <c r="N892" s="11" t="s">
        <v>3396</v>
      </c>
      <c r="O892" s="12">
        <v>46211</v>
      </c>
      <c r="P892" s="11" t="s">
        <v>3409</v>
      </c>
      <c r="Q892" s="11" t="s">
        <v>3952</v>
      </c>
      <c r="R892" s="11" t="s">
        <v>3952</v>
      </c>
      <c r="S892" s="11" t="s">
        <v>4221</v>
      </c>
      <c r="T892" s="9">
        <v>138791</v>
      </c>
      <c r="U892" s="9"/>
      <c r="V892" s="9"/>
      <c r="W892" s="11" t="s">
        <v>2465</v>
      </c>
      <c r="X892" s="11" t="s">
        <v>3109</v>
      </c>
      <c r="Y892" s="11" t="s">
        <v>3959</v>
      </c>
      <c r="Z892" s="11" t="s">
        <v>1713</v>
      </c>
      <c r="AA892" s="9">
        <v>20</v>
      </c>
      <c r="AB892" s="9">
        <v>8</v>
      </c>
      <c r="AC892" s="11"/>
      <c r="AD892" s="11" t="s">
        <v>2405</v>
      </c>
      <c r="AE892" s="11" t="s">
        <v>2462</v>
      </c>
      <c r="AF892" s="11" t="s">
        <v>2529</v>
      </c>
      <c r="AG892" s="11" t="s">
        <v>2465</v>
      </c>
      <c r="AH892" s="11" t="s">
        <v>2607</v>
      </c>
      <c r="AI892" s="11"/>
      <c r="AJ892" s="9">
        <v>12</v>
      </c>
      <c r="AK892" s="11" t="s">
        <v>2758</v>
      </c>
      <c r="AL892" s="11" t="s">
        <v>3107</v>
      </c>
      <c r="AM892" s="11"/>
      <c r="AN892" s="11" t="s">
        <v>3168</v>
      </c>
      <c r="AO892" s="11" t="s">
        <v>3319</v>
      </c>
      <c r="AP892" s="11"/>
      <c r="AQ892" s="12">
        <v>46211</v>
      </c>
      <c r="AR892" s="11" t="s">
        <v>3416</v>
      </c>
      <c r="AS892" s="11" t="s">
        <v>3580</v>
      </c>
      <c r="AT892" s="11" t="s">
        <v>3933</v>
      </c>
      <c r="AU892" s="11" t="s">
        <v>3933</v>
      </c>
      <c r="AV892" s="11" t="s">
        <v>3937</v>
      </c>
      <c r="AW892" s="11" t="s">
        <v>2529</v>
      </c>
      <c r="AX892" s="11" t="s">
        <v>2465</v>
      </c>
      <c r="AY892" s="11" t="s">
        <v>3948</v>
      </c>
      <c r="AZ892" s="11"/>
      <c r="BA892" s="11"/>
      <c r="BB892" s="11"/>
      <c r="BC892" s="9">
        <v>22415</v>
      </c>
      <c r="BD892" s="11" t="s">
        <v>3937</v>
      </c>
      <c r="BE892" s="9">
        <v>4294</v>
      </c>
      <c r="BF892" s="9">
        <v>8</v>
      </c>
      <c r="BG892" s="11" t="s">
        <v>3406</v>
      </c>
    </row>
    <row r="893" spans="1:59">
      <c r="A893" s="9">
        <v>135652</v>
      </c>
      <c r="B893" s="11" t="s">
        <v>4051</v>
      </c>
      <c r="C893" s="11" t="s">
        <v>4307</v>
      </c>
      <c r="D893" s="11" t="s">
        <v>599</v>
      </c>
      <c r="E893" s="15">
        <v>12</v>
      </c>
      <c r="F893" s="11" t="s">
        <v>4235</v>
      </c>
      <c r="G893" s="9">
        <v>15000000</v>
      </c>
      <c r="H893" s="15">
        <f t="shared" si="27"/>
        <v>3260.8695652173915</v>
      </c>
      <c r="I893" s="15">
        <f t="shared" si="28"/>
        <v>39130.434782608696</v>
      </c>
      <c r="J893" s="15">
        <v>39130.434782608696</v>
      </c>
      <c r="K893" s="15"/>
      <c r="L893" s="9"/>
      <c r="M893" s="9">
        <v>0</v>
      </c>
      <c r="N893" s="11" t="s">
        <v>3396</v>
      </c>
      <c r="O893" s="12">
        <v>46211</v>
      </c>
      <c r="P893" s="11" t="s">
        <v>3409</v>
      </c>
      <c r="Q893" s="11" t="s">
        <v>3952</v>
      </c>
      <c r="R893" s="11" t="s">
        <v>3952</v>
      </c>
      <c r="S893" s="11" t="s">
        <v>4221</v>
      </c>
      <c r="T893" s="9">
        <v>138789</v>
      </c>
      <c r="U893" s="9"/>
      <c r="V893" s="9"/>
      <c r="W893" s="11" t="s">
        <v>2465</v>
      </c>
      <c r="X893" s="11" t="s">
        <v>3109</v>
      </c>
      <c r="Y893" s="11" t="s">
        <v>3959</v>
      </c>
      <c r="Z893" s="11" t="s">
        <v>1566</v>
      </c>
      <c r="AA893" s="9">
        <v>20</v>
      </c>
      <c r="AB893" s="9">
        <v>1</v>
      </c>
      <c r="AC893" s="11"/>
      <c r="AD893" s="11" t="s">
        <v>2405</v>
      </c>
      <c r="AE893" s="11" t="s">
        <v>2462</v>
      </c>
      <c r="AF893" s="11" t="s">
        <v>2529</v>
      </c>
      <c r="AG893" s="11" t="s">
        <v>2465</v>
      </c>
      <c r="AH893" s="11" t="s">
        <v>2607</v>
      </c>
      <c r="AI893" s="11"/>
      <c r="AJ893" s="9">
        <v>12</v>
      </c>
      <c r="AK893" s="11" t="s">
        <v>1482</v>
      </c>
      <c r="AL893" s="11" t="s">
        <v>3107</v>
      </c>
      <c r="AM893" s="11"/>
      <c r="AN893" s="11" t="s">
        <v>1482</v>
      </c>
      <c r="AO893" s="11" t="s">
        <v>1566</v>
      </c>
      <c r="AP893" s="11"/>
      <c r="AQ893" s="12">
        <v>46211</v>
      </c>
      <c r="AR893" s="11" t="s">
        <v>3416</v>
      </c>
      <c r="AS893" s="11" t="s">
        <v>3579</v>
      </c>
      <c r="AT893" s="11" t="s">
        <v>3933</v>
      </c>
      <c r="AU893" s="11" t="s">
        <v>3933</v>
      </c>
      <c r="AV893" s="11" t="s">
        <v>3937</v>
      </c>
      <c r="AW893" s="11" t="s">
        <v>2529</v>
      </c>
      <c r="AX893" s="11" t="s">
        <v>2465</v>
      </c>
      <c r="AY893" s="11" t="s">
        <v>3948</v>
      </c>
      <c r="AZ893" s="11"/>
      <c r="BA893" s="11"/>
      <c r="BB893" s="11"/>
      <c r="BC893" s="9">
        <v>22416</v>
      </c>
      <c r="BD893" s="11" t="s">
        <v>3937</v>
      </c>
      <c r="BE893" s="9">
        <v>4294</v>
      </c>
      <c r="BF893" s="9">
        <v>1</v>
      </c>
      <c r="BG893" s="11" t="s">
        <v>4631</v>
      </c>
    </row>
    <row r="894" spans="1:59">
      <c r="A894" s="9">
        <v>135651</v>
      </c>
      <c r="B894" s="11" t="s">
        <v>3982</v>
      </c>
      <c r="C894" s="11" t="s">
        <v>4305</v>
      </c>
      <c r="D894" s="11" t="s">
        <v>597</v>
      </c>
      <c r="E894" s="15">
        <v>1</v>
      </c>
      <c r="F894" s="11" t="s">
        <v>4235</v>
      </c>
      <c r="G894" s="9">
        <v>36077000</v>
      </c>
      <c r="H894" s="15">
        <f t="shared" si="27"/>
        <v>7842.826086956522</v>
      </c>
      <c r="I894" s="15">
        <f t="shared" si="28"/>
        <v>7842.826086956522</v>
      </c>
      <c r="J894" s="15">
        <v>7842.826086956522</v>
      </c>
      <c r="K894" s="15"/>
      <c r="L894" s="9"/>
      <c r="M894" s="9">
        <v>0</v>
      </c>
      <c r="N894" s="11" t="s">
        <v>3396</v>
      </c>
      <c r="O894" s="12">
        <v>46211</v>
      </c>
      <c r="P894" s="11" t="s">
        <v>3409</v>
      </c>
      <c r="Q894" s="11" t="s">
        <v>3953</v>
      </c>
      <c r="R894" s="11" t="s">
        <v>3952</v>
      </c>
      <c r="S894" s="11" t="s">
        <v>4221</v>
      </c>
      <c r="T894" s="9">
        <v>138788</v>
      </c>
      <c r="U894" s="9"/>
      <c r="V894" s="9"/>
      <c r="W894" s="11" t="s">
        <v>2465</v>
      </c>
      <c r="X894" s="11" t="s">
        <v>3109</v>
      </c>
      <c r="Y894" s="11" t="s">
        <v>3959</v>
      </c>
      <c r="Z894" s="11" t="s">
        <v>1709</v>
      </c>
      <c r="AA894" s="9">
        <v>20</v>
      </c>
      <c r="AB894" s="9">
        <v>1</v>
      </c>
      <c r="AC894" s="11"/>
      <c r="AD894" s="11" t="s">
        <v>2405</v>
      </c>
      <c r="AE894" s="11" t="s">
        <v>2462</v>
      </c>
      <c r="AF894" s="11" t="s">
        <v>2528</v>
      </c>
      <c r="AG894" s="11" t="s">
        <v>2598</v>
      </c>
      <c r="AH894" s="11" t="s">
        <v>2607</v>
      </c>
      <c r="AI894" s="11"/>
      <c r="AJ894" s="9">
        <v>1</v>
      </c>
      <c r="AK894" s="11" t="s">
        <v>2755</v>
      </c>
      <c r="AL894" s="11" t="s">
        <v>3107</v>
      </c>
      <c r="AM894" s="11"/>
      <c r="AN894" s="11" t="s">
        <v>3167</v>
      </c>
      <c r="AO894" s="11" t="s">
        <v>3318</v>
      </c>
      <c r="AP894" s="11"/>
      <c r="AQ894" s="12">
        <v>46211</v>
      </c>
      <c r="AR894" s="11" t="s">
        <v>3416</v>
      </c>
      <c r="AS894" s="11" t="s">
        <v>3578</v>
      </c>
      <c r="AT894" s="11" t="s">
        <v>3933</v>
      </c>
      <c r="AU894" s="11" t="s">
        <v>3933</v>
      </c>
      <c r="AV894" s="11" t="s">
        <v>3937</v>
      </c>
      <c r="AW894" s="11" t="s">
        <v>2528</v>
      </c>
      <c r="AX894" s="11" t="s">
        <v>2598</v>
      </c>
      <c r="AY894" s="11" t="s">
        <v>3948</v>
      </c>
      <c r="AZ894" s="11"/>
      <c r="BA894" s="11"/>
      <c r="BB894" s="11"/>
      <c r="BC894" s="9">
        <v>22421</v>
      </c>
      <c r="BD894" s="11" t="s">
        <v>3937</v>
      </c>
      <c r="BE894" s="9">
        <v>2633</v>
      </c>
      <c r="BF894" s="9">
        <v>1</v>
      </c>
      <c r="BG894" s="11" t="s">
        <v>3416</v>
      </c>
    </row>
    <row r="895" spans="1:59">
      <c r="A895" s="9">
        <v>135650</v>
      </c>
      <c r="B895" s="11" t="s">
        <v>4019</v>
      </c>
      <c r="C895" s="11" t="s">
        <v>4252</v>
      </c>
      <c r="D895" s="11" t="s">
        <v>596</v>
      </c>
      <c r="E895" s="15">
        <v>1</v>
      </c>
      <c r="F895" s="11" t="s">
        <v>4235</v>
      </c>
      <c r="G895" s="9">
        <v>2822710.42</v>
      </c>
      <c r="H895" s="15">
        <f t="shared" si="27"/>
        <v>613.6327</v>
      </c>
      <c r="I895" s="15">
        <f t="shared" si="28"/>
        <v>613.6327</v>
      </c>
      <c r="J895" s="15">
        <v>613.6327</v>
      </c>
      <c r="K895" s="15"/>
      <c r="L895" s="9"/>
      <c r="M895" s="9">
        <v>0</v>
      </c>
      <c r="N895" s="11" t="s">
        <v>3396</v>
      </c>
      <c r="O895" s="12">
        <v>46211</v>
      </c>
      <c r="P895" s="11" t="s">
        <v>3409</v>
      </c>
      <c r="Q895" s="11" t="s">
        <v>3952</v>
      </c>
      <c r="R895" s="11" t="s">
        <v>3952</v>
      </c>
      <c r="S895" s="11" t="s">
        <v>4221</v>
      </c>
      <c r="T895" s="9">
        <v>138785</v>
      </c>
      <c r="U895" s="9"/>
      <c r="V895" s="9"/>
      <c r="W895" s="11" t="s">
        <v>2465</v>
      </c>
      <c r="X895" s="11" t="s">
        <v>3109</v>
      </c>
      <c r="Y895" s="11" t="s">
        <v>3959</v>
      </c>
      <c r="Z895" s="11" t="s">
        <v>1708</v>
      </c>
      <c r="AA895" s="9">
        <v>20</v>
      </c>
      <c r="AB895" s="9">
        <v>1</v>
      </c>
      <c r="AC895" s="11"/>
      <c r="AD895" s="11" t="s">
        <v>2405</v>
      </c>
      <c r="AE895" s="11" t="s">
        <v>2462</v>
      </c>
      <c r="AF895" s="11" t="s">
        <v>2488</v>
      </c>
      <c r="AG895" s="11" t="s">
        <v>2598</v>
      </c>
      <c r="AH895" s="11" t="s">
        <v>2607</v>
      </c>
      <c r="AI895" s="11"/>
      <c r="AJ895" s="9">
        <v>1</v>
      </c>
      <c r="AK895" s="11" t="s">
        <v>2754</v>
      </c>
      <c r="AL895" s="11" t="s">
        <v>3107</v>
      </c>
      <c r="AM895" s="11"/>
      <c r="AN895" s="11" t="s">
        <v>2754</v>
      </c>
      <c r="AO895" s="11" t="s">
        <v>1708</v>
      </c>
      <c r="AP895" s="11" t="s">
        <v>3400</v>
      </c>
      <c r="AQ895" s="12">
        <v>46211</v>
      </c>
      <c r="AR895" s="11" t="s">
        <v>3416</v>
      </c>
      <c r="AS895" s="11" t="s">
        <v>3577</v>
      </c>
      <c r="AT895" s="11" t="s">
        <v>3933</v>
      </c>
      <c r="AU895" s="11" t="s">
        <v>3933</v>
      </c>
      <c r="AV895" s="11" t="s">
        <v>3937</v>
      </c>
      <c r="AW895" s="11" t="s">
        <v>2488</v>
      </c>
      <c r="AX895" s="11" t="s">
        <v>2598</v>
      </c>
      <c r="AY895" s="11" t="s">
        <v>3948</v>
      </c>
      <c r="AZ895" s="11"/>
      <c r="BA895" s="11"/>
      <c r="BB895" s="11"/>
      <c r="BC895" s="9">
        <v>6965</v>
      </c>
      <c r="BD895" s="11" t="s">
        <v>3937</v>
      </c>
      <c r="BE895" s="9">
        <v>1688</v>
      </c>
      <c r="BF895" s="9">
        <v>1</v>
      </c>
      <c r="BG895" s="11" t="s">
        <v>3406</v>
      </c>
    </row>
    <row r="896" spans="1:59">
      <c r="A896" s="9">
        <v>135649</v>
      </c>
      <c r="B896" s="11" t="s">
        <v>4050</v>
      </c>
      <c r="C896" s="11" t="s">
        <v>4306</v>
      </c>
      <c r="D896" s="11" t="s">
        <v>595</v>
      </c>
      <c r="E896" s="15">
        <v>3</v>
      </c>
      <c r="F896" s="11" t="s">
        <v>4235</v>
      </c>
      <c r="G896" s="9">
        <v>449166.66</v>
      </c>
      <c r="H896" s="15">
        <f t="shared" si="27"/>
        <v>97.644926086956517</v>
      </c>
      <c r="I896" s="15">
        <f t="shared" si="28"/>
        <v>292.93477826086956</v>
      </c>
      <c r="J896" s="15">
        <v>292.93477826086956</v>
      </c>
      <c r="K896" s="15"/>
      <c r="L896" s="9"/>
      <c r="M896" s="9">
        <v>0</v>
      </c>
      <c r="N896" s="11" t="s">
        <v>3396</v>
      </c>
      <c r="O896" s="12">
        <v>46211</v>
      </c>
      <c r="P896" s="11" t="s">
        <v>3409</v>
      </c>
      <c r="Q896" s="11" t="s">
        <v>3952</v>
      </c>
      <c r="R896" s="11" t="s">
        <v>3952</v>
      </c>
      <c r="S896" s="11" t="s">
        <v>4221</v>
      </c>
      <c r="T896" s="9">
        <v>138778</v>
      </c>
      <c r="U896" s="9"/>
      <c r="V896" s="9"/>
      <c r="W896" s="11" t="s">
        <v>2465</v>
      </c>
      <c r="X896" s="11" t="s">
        <v>3109</v>
      </c>
      <c r="Y896" s="11" t="s">
        <v>3959</v>
      </c>
      <c r="Z896" s="11" t="s">
        <v>1706</v>
      </c>
      <c r="AA896" s="9">
        <v>20</v>
      </c>
      <c r="AB896" s="9">
        <v>1</v>
      </c>
      <c r="AC896" s="11"/>
      <c r="AD896" s="11" t="s">
        <v>2428</v>
      </c>
      <c r="AE896" s="11" t="s">
        <v>2462</v>
      </c>
      <c r="AF896" s="11" t="s">
        <v>2509</v>
      </c>
      <c r="AG896" s="11" t="s">
        <v>2593</v>
      </c>
      <c r="AH896" s="11" t="s">
        <v>2607</v>
      </c>
      <c r="AI896" s="11"/>
      <c r="AJ896" s="9">
        <v>3</v>
      </c>
      <c r="AK896" s="11" t="s">
        <v>2752</v>
      </c>
      <c r="AL896" s="11" t="s">
        <v>3107</v>
      </c>
      <c r="AM896" s="11"/>
      <c r="AN896" s="11" t="s">
        <v>3166</v>
      </c>
      <c r="AO896" s="11" t="s">
        <v>3317</v>
      </c>
      <c r="AP896" s="11" t="s">
        <v>3400</v>
      </c>
      <c r="AQ896" s="12">
        <v>46211</v>
      </c>
      <c r="AR896" s="11" t="s">
        <v>3416</v>
      </c>
      <c r="AS896" s="11" t="s">
        <v>3576</v>
      </c>
      <c r="AT896" s="11" t="s">
        <v>3933</v>
      </c>
      <c r="AU896" s="11" t="s">
        <v>3934</v>
      </c>
      <c r="AV896" s="11" t="s">
        <v>3937</v>
      </c>
      <c r="AW896" s="11" t="s">
        <v>2509</v>
      </c>
      <c r="AX896" s="11" t="s">
        <v>2593</v>
      </c>
      <c r="AY896" s="11" t="s">
        <v>3948</v>
      </c>
      <c r="AZ896" s="11"/>
      <c r="BA896" s="11"/>
      <c r="BB896" s="11"/>
      <c r="BC896" s="9">
        <v>25434</v>
      </c>
      <c r="BD896" s="11" t="s">
        <v>3937</v>
      </c>
      <c r="BE896" s="9">
        <v>717</v>
      </c>
      <c r="BF896" s="9">
        <v>1</v>
      </c>
      <c r="BG896" s="11" t="s">
        <v>3406</v>
      </c>
    </row>
    <row r="897" spans="1:59" ht="128.25">
      <c r="A897" s="9">
        <v>135648</v>
      </c>
      <c r="B897" s="11" t="s">
        <v>4049</v>
      </c>
      <c r="C897" s="11" t="s">
        <v>4287</v>
      </c>
      <c r="D897" s="13" t="s">
        <v>594</v>
      </c>
      <c r="E897" s="15">
        <v>1</v>
      </c>
      <c r="F897" s="11" t="s">
        <v>4235</v>
      </c>
      <c r="G897" s="9">
        <v>180000</v>
      </c>
      <c r="H897" s="15">
        <f t="shared" si="27"/>
        <v>39.130434782608695</v>
      </c>
      <c r="I897" s="15">
        <f t="shared" si="28"/>
        <v>39.130434782608695</v>
      </c>
      <c r="J897" s="15">
        <v>39.130434782608695</v>
      </c>
      <c r="K897" s="15"/>
      <c r="L897" s="9"/>
      <c r="M897" s="9">
        <v>0</v>
      </c>
      <c r="N897" s="11" t="s">
        <v>3396</v>
      </c>
      <c r="O897" s="12">
        <v>46211</v>
      </c>
      <c r="P897" s="11" t="s">
        <v>3409</v>
      </c>
      <c r="Q897" s="11" t="s">
        <v>3952</v>
      </c>
      <c r="R897" s="11" t="s">
        <v>3952</v>
      </c>
      <c r="S897" s="11" t="s">
        <v>4227</v>
      </c>
      <c r="T897" s="9">
        <v>138768</v>
      </c>
      <c r="U897" s="9"/>
      <c r="V897" s="9"/>
      <c r="W897" s="11" t="s">
        <v>2465</v>
      </c>
      <c r="X897" s="11" t="s">
        <v>3109</v>
      </c>
      <c r="Y897" s="11" t="s">
        <v>3959</v>
      </c>
      <c r="Z897" s="11" t="s">
        <v>1526</v>
      </c>
      <c r="AA897" s="9">
        <v>0</v>
      </c>
      <c r="AB897" s="9">
        <v>1</v>
      </c>
      <c r="AC897" s="11"/>
      <c r="AD897" s="11" t="s">
        <v>2405</v>
      </c>
      <c r="AE897" s="11" t="s">
        <v>2462</v>
      </c>
      <c r="AF897" s="11" t="s">
        <v>2527</v>
      </c>
      <c r="AG897" s="11" t="s">
        <v>2593</v>
      </c>
      <c r="AH897" s="11" t="s">
        <v>2607</v>
      </c>
      <c r="AI897" s="11"/>
      <c r="AJ897" s="9">
        <v>1</v>
      </c>
      <c r="AK897" s="11" t="s">
        <v>1526</v>
      </c>
      <c r="AL897" s="11" t="s">
        <v>3107</v>
      </c>
      <c r="AM897" s="11"/>
      <c r="AN897" s="11" t="s">
        <v>1526</v>
      </c>
      <c r="AO897" s="11" t="s">
        <v>1526</v>
      </c>
      <c r="AP897" s="11" t="s">
        <v>3400</v>
      </c>
      <c r="AQ897" s="12">
        <v>46211</v>
      </c>
      <c r="AR897" s="11" t="s">
        <v>3416</v>
      </c>
      <c r="AS897" s="11" t="s">
        <v>3575</v>
      </c>
      <c r="AT897" s="11" t="s">
        <v>3933</v>
      </c>
      <c r="AU897" s="11" t="s">
        <v>3933</v>
      </c>
      <c r="AV897" s="11" t="s">
        <v>3937</v>
      </c>
      <c r="AW897" s="11" t="s">
        <v>2527</v>
      </c>
      <c r="AX897" s="11" t="s">
        <v>2593</v>
      </c>
      <c r="AY897" s="11" t="s">
        <v>3948</v>
      </c>
      <c r="AZ897" s="11"/>
      <c r="BA897" s="11"/>
      <c r="BB897" s="11"/>
      <c r="BC897" s="9">
        <v>22422</v>
      </c>
      <c r="BD897" s="11" t="s">
        <v>3937</v>
      </c>
      <c r="BE897" s="9">
        <v>2328</v>
      </c>
      <c r="BF897" s="9">
        <v>1</v>
      </c>
      <c r="BG897" s="11" t="s">
        <v>3401</v>
      </c>
    </row>
    <row r="898" spans="1:59">
      <c r="A898" s="9">
        <v>135647</v>
      </c>
      <c r="B898" s="11" t="s">
        <v>3985</v>
      </c>
      <c r="C898" s="11" t="s">
        <v>4260</v>
      </c>
      <c r="D898" s="11" t="s">
        <v>593</v>
      </c>
      <c r="E898" s="15">
        <v>1</v>
      </c>
      <c r="F898" s="11" t="s">
        <v>4235</v>
      </c>
      <c r="G898" s="9">
        <v>27170250</v>
      </c>
      <c r="H898" s="15">
        <f t="shared" ref="H898:H961" si="29">IF(N898="USD",G898,IF(N898="MGA",G898/4600,IF(N898="EUR",G898*1.17,IF(N898="GBP",G898*1.35,""))))</f>
        <v>5906.576086956522</v>
      </c>
      <c r="I898" s="15">
        <f t="shared" ref="I898:I961" si="30">H898*E898</f>
        <v>5906.576086956522</v>
      </c>
      <c r="J898" s="15">
        <v>5906.576086956522</v>
      </c>
      <c r="K898" s="15"/>
      <c r="L898" s="9"/>
      <c r="M898" s="9">
        <v>0</v>
      </c>
      <c r="N898" s="11" t="s">
        <v>3396</v>
      </c>
      <c r="O898" s="12">
        <v>46211</v>
      </c>
      <c r="P898" s="11" t="s">
        <v>3409</v>
      </c>
      <c r="Q898" s="11" t="s">
        <v>3952</v>
      </c>
      <c r="R898" s="11" t="s">
        <v>3952</v>
      </c>
      <c r="S898" s="11" t="s">
        <v>4220</v>
      </c>
      <c r="T898" s="9">
        <v>138765</v>
      </c>
      <c r="U898" s="9"/>
      <c r="V898" s="9"/>
      <c r="W898" s="11" t="s">
        <v>2465</v>
      </c>
      <c r="X898" s="11" t="s">
        <v>3109</v>
      </c>
      <c r="Y898" s="11" t="s">
        <v>3959</v>
      </c>
      <c r="Z898" s="11" t="s">
        <v>1705</v>
      </c>
      <c r="AA898" s="9">
        <v>20</v>
      </c>
      <c r="AB898" s="9">
        <v>1</v>
      </c>
      <c r="AC898" s="11"/>
      <c r="AD898" s="11" t="s">
        <v>2405</v>
      </c>
      <c r="AE898" s="11" t="s">
        <v>2462</v>
      </c>
      <c r="AF898" s="11" t="s">
        <v>2488</v>
      </c>
      <c r="AG898" s="11" t="s">
        <v>2593</v>
      </c>
      <c r="AH898" s="11" t="s">
        <v>2607</v>
      </c>
      <c r="AI898" s="11"/>
      <c r="AJ898" s="9">
        <v>1</v>
      </c>
      <c r="AK898" s="11" t="s">
        <v>2751</v>
      </c>
      <c r="AL898" s="11" t="s">
        <v>3107</v>
      </c>
      <c r="AM898" s="11"/>
      <c r="AN898" s="11" t="s">
        <v>2751</v>
      </c>
      <c r="AO898" s="11" t="s">
        <v>1705</v>
      </c>
      <c r="AP898" s="11"/>
      <c r="AQ898" s="12">
        <v>46211</v>
      </c>
      <c r="AR898" s="11" t="s">
        <v>3416</v>
      </c>
      <c r="AS898" s="11" t="s">
        <v>3574</v>
      </c>
      <c r="AT898" s="11" t="s">
        <v>3933</v>
      </c>
      <c r="AU898" s="11" t="s">
        <v>3933</v>
      </c>
      <c r="AV898" s="11" t="s">
        <v>3937</v>
      </c>
      <c r="AW898" s="11" t="s">
        <v>2488</v>
      </c>
      <c r="AX898" s="11" t="s">
        <v>2593</v>
      </c>
      <c r="AY898" s="11" t="s">
        <v>3948</v>
      </c>
      <c r="AZ898" s="11"/>
      <c r="BA898" s="11"/>
      <c r="BB898" s="11"/>
      <c r="BC898" s="9">
        <v>22418</v>
      </c>
      <c r="BD898" s="11" t="s">
        <v>3937</v>
      </c>
      <c r="BE898" s="9">
        <v>2332</v>
      </c>
      <c r="BF898" s="9">
        <v>1</v>
      </c>
      <c r="BG898" s="11" t="s">
        <v>3408</v>
      </c>
    </row>
    <row r="899" spans="1:59">
      <c r="A899" s="9">
        <v>135646</v>
      </c>
      <c r="B899" s="11" t="s">
        <v>3973</v>
      </c>
      <c r="C899" s="11" t="s">
        <v>4259</v>
      </c>
      <c r="D899" s="11" t="s">
        <v>592</v>
      </c>
      <c r="E899" s="15">
        <v>2</v>
      </c>
      <c r="F899" s="11" t="s">
        <v>4235</v>
      </c>
      <c r="G899" s="9">
        <v>1860700</v>
      </c>
      <c r="H899" s="15">
        <f t="shared" si="29"/>
        <v>404.5</v>
      </c>
      <c r="I899" s="15">
        <f t="shared" si="30"/>
        <v>809</v>
      </c>
      <c r="J899" s="15">
        <v>809</v>
      </c>
      <c r="K899" s="15"/>
      <c r="L899" s="9"/>
      <c r="M899" s="9">
        <v>0</v>
      </c>
      <c r="N899" s="11" t="s">
        <v>3396</v>
      </c>
      <c r="O899" s="12">
        <v>46211</v>
      </c>
      <c r="P899" s="11" t="s">
        <v>3409</v>
      </c>
      <c r="Q899" s="11" t="s">
        <v>3954</v>
      </c>
      <c r="R899" s="11" t="s">
        <v>3954</v>
      </c>
      <c r="S899" s="11" t="s">
        <v>4212</v>
      </c>
      <c r="T899" s="9">
        <v>138876</v>
      </c>
      <c r="U899" s="9"/>
      <c r="V899" s="9"/>
      <c r="W899" s="11" t="s">
        <v>2464</v>
      </c>
      <c r="X899" s="11" t="s">
        <v>3108</v>
      </c>
      <c r="Y899" s="11" t="s">
        <v>3958</v>
      </c>
      <c r="Z899" s="11" t="s">
        <v>1704</v>
      </c>
      <c r="AA899" s="9">
        <v>0</v>
      </c>
      <c r="AB899" s="9">
        <v>1</v>
      </c>
      <c r="AC899" s="11"/>
      <c r="AD899" s="11" t="s">
        <v>2414</v>
      </c>
      <c r="AE899" s="11" t="s">
        <v>2463</v>
      </c>
      <c r="AF899" s="11" t="s">
        <v>2480</v>
      </c>
      <c r="AG899" s="11" t="s">
        <v>2599</v>
      </c>
      <c r="AH899" s="11" t="s">
        <v>2607</v>
      </c>
      <c r="AI899" s="11"/>
      <c r="AJ899" s="9">
        <v>0</v>
      </c>
      <c r="AK899" s="11" t="s">
        <v>2609</v>
      </c>
      <c r="AL899" s="11" t="s">
        <v>3107</v>
      </c>
      <c r="AM899" s="11"/>
      <c r="AN899" s="11" t="s">
        <v>1704</v>
      </c>
      <c r="AO899" s="11" t="s">
        <v>1704</v>
      </c>
      <c r="AP899" s="11" t="s">
        <v>3400</v>
      </c>
      <c r="AQ899" s="12">
        <v>46211</v>
      </c>
      <c r="AR899" s="11" t="s">
        <v>3416</v>
      </c>
      <c r="AS899" s="11" t="s">
        <v>3573</v>
      </c>
      <c r="AT899" s="11" t="s">
        <v>3933</v>
      </c>
      <c r="AU899" s="11" t="s">
        <v>3933</v>
      </c>
      <c r="AV899" s="11" t="s">
        <v>3943</v>
      </c>
      <c r="AW899" s="11" t="s">
        <v>2480</v>
      </c>
      <c r="AX899" s="11" t="s">
        <v>2599</v>
      </c>
      <c r="AY899" s="11" t="s">
        <v>3949</v>
      </c>
      <c r="AZ899" s="11"/>
      <c r="BA899" s="11"/>
      <c r="BB899" s="11"/>
      <c r="BC899" s="9">
        <v>1250</v>
      </c>
      <c r="BD899" s="11" t="s">
        <v>3943</v>
      </c>
      <c r="BE899" s="9">
        <v>2886</v>
      </c>
      <c r="BF899" s="9">
        <v>1</v>
      </c>
      <c r="BG899" s="11" t="s">
        <v>3408</v>
      </c>
    </row>
    <row r="900" spans="1:59">
      <c r="A900" s="9">
        <v>135645</v>
      </c>
      <c r="B900" s="11" t="s">
        <v>3973</v>
      </c>
      <c r="C900" s="11" t="s">
        <v>4259</v>
      </c>
      <c r="D900" s="11" t="s">
        <v>591</v>
      </c>
      <c r="E900" s="15">
        <v>1</v>
      </c>
      <c r="F900" s="11" t="s">
        <v>4235</v>
      </c>
      <c r="G900" s="9">
        <v>1945300</v>
      </c>
      <c r="H900" s="15">
        <f t="shared" si="29"/>
        <v>422.89130434782606</v>
      </c>
      <c r="I900" s="15">
        <f t="shared" si="30"/>
        <v>422.89130434782606</v>
      </c>
      <c r="J900" s="15">
        <v>422.89130434782606</v>
      </c>
      <c r="K900" s="15"/>
      <c r="L900" s="9"/>
      <c r="M900" s="9">
        <v>0</v>
      </c>
      <c r="N900" s="11" t="s">
        <v>3396</v>
      </c>
      <c r="O900" s="12">
        <v>46211</v>
      </c>
      <c r="P900" s="11" t="s">
        <v>3409</v>
      </c>
      <c r="Q900" s="11" t="s">
        <v>3954</v>
      </c>
      <c r="R900" s="11" t="s">
        <v>3954</v>
      </c>
      <c r="S900" s="11" t="s">
        <v>4228</v>
      </c>
      <c r="T900" s="9">
        <v>138877</v>
      </c>
      <c r="U900" s="9"/>
      <c r="V900" s="9"/>
      <c r="W900" s="11" t="s">
        <v>2464</v>
      </c>
      <c r="X900" s="11" t="s">
        <v>3108</v>
      </c>
      <c r="Y900" s="11" t="s">
        <v>3958</v>
      </c>
      <c r="Z900" s="11" t="s">
        <v>1703</v>
      </c>
      <c r="AA900" s="9">
        <v>0</v>
      </c>
      <c r="AB900" s="9">
        <v>1</v>
      </c>
      <c r="AC900" s="11"/>
      <c r="AD900" s="11" t="s">
        <v>2414</v>
      </c>
      <c r="AE900" s="11" t="s">
        <v>2463</v>
      </c>
      <c r="AF900" s="11" t="s">
        <v>2480</v>
      </c>
      <c r="AG900" s="11" t="s">
        <v>2599</v>
      </c>
      <c r="AH900" s="11" t="s">
        <v>2607</v>
      </c>
      <c r="AI900" s="11"/>
      <c r="AJ900" s="9">
        <v>0</v>
      </c>
      <c r="AK900" s="11" t="s">
        <v>2609</v>
      </c>
      <c r="AL900" s="11" t="s">
        <v>3107</v>
      </c>
      <c r="AM900" s="11"/>
      <c r="AN900" s="11" t="s">
        <v>1703</v>
      </c>
      <c r="AO900" s="11" t="s">
        <v>1703</v>
      </c>
      <c r="AP900" s="11" t="s">
        <v>3400</v>
      </c>
      <c r="AQ900" s="12">
        <v>46211</v>
      </c>
      <c r="AR900" s="11" t="s">
        <v>3416</v>
      </c>
      <c r="AS900" s="11" t="s">
        <v>3572</v>
      </c>
      <c r="AT900" s="11" t="s">
        <v>3933</v>
      </c>
      <c r="AU900" s="11" t="s">
        <v>3933</v>
      </c>
      <c r="AV900" s="11" t="s">
        <v>3943</v>
      </c>
      <c r="AW900" s="11" t="s">
        <v>2480</v>
      </c>
      <c r="AX900" s="11" t="s">
        <v>2599</v>
      </c>
      <c r="AY900" s="11" t="s">
        <v>3949</v>
      </c>
      <c r="AZ900" s="11"/>
      <c r="BA900" s="11"/>
      <c r="BB900" s="11"/>
      <c r="BC900" s="9">
        <v>1250</v>
      </c>
      <c r="BD900" s="11" t="s">
        <v>3943</v>
      </c>
      <c r="BE900" s="9">
        <v>2886</v>
      </c>
      <c r="BF900" s="9">
        <v>1</v>
      </c>
      <c r="BG900" s="11" t="s">
        <v>3408</v>
      </c>
    </row>
    <row r="901" spans="1:59">
      <c r="A901" s="9">
        <v>135644</v>
      </c>
      <c r="B901" s="11" t="s">
        <v>4014</v>
      </c>
      <c r="C901" s="11" t="s">
        <v>4244</v>
      </c>
      <c r="D901" s="11" t="s">
        <v>590</v>
      </c>
      <c r="E901" s="15">
        <v>1</v>
      </c>
      <c r="F901" s="11" t="s">
        <v>4235</v>
      </c>
      <c r="G901" s="9">
        <v>8023444</v>
      </c>
      <c r="H901" s="15">
        <f t="shared" si="29"/>
        <v>1744.2269565217391</v>
      </c>
      <c r="I901" s="15">
        <f t="shared" si="30"/>
        <v>1744.2269565217391</v>
      </c>
      <c r="J901" s="15">
        <v>1744.2269565217391</v>
      </c>
      <c r="K901" s="15"/>
      <c r="L901" s="9"/>
      <c r="M901" s="9">
        <v>0</v>
      </c>
      <c r="N901" s="11" t="s">
        <v>3396</v>
      </c>
      <c r="O901" s="12">
        <v>46210</v>
      </c>
      <c r="P901" s="11" t="s">
        <v>3408</v>
      </c>
      <c r="Q901" s="11" t="s">
        <v>3954</v>
      </c>
      <c r="R901" s="11" t="s">
        <v>3954</v>
      </c>
      <c r="S901" s="11" t="s">
        <v>4227</v>
      </c>
      <c r="T901" s="9">
        <v>138742</v>
      </c>
      <c r="U901" s="9"/>
      <c r="V901" s="9"/>
      <c r="W901" s="11" t="s">
        <v>2465</v>
      </c>
      <c r="X901" s="11" t="s">
        <v>3109</v>
      </c>
      <c r="Y901" s="11" t="s">
        <v>3959</v>
      </c>
      <c r="Z901" s="11" t="s">
        <v>1702</v>
      </c>
      <c r="AA901" s="9">
        <v>20</v>
      </c>
      <c r="AB901" s="9">
        <v>1</v>
      </c>
      <c r="AC901" s="11"/>
      <c r="AD901" s="11" t="s">
        <v>2405</v>
      </c>
      <c r="AE901" s="11" t="s">
        <v>2462</v>
      </c>
      <c r="AF901" s="11" t="s">
        <v>2508</v>
      </c>
      <c r="AG901" s="11" t="s">
        <v>2593</v>
      </c>
      <c r="AH901" s="11" t="s">
        <v>2607</v>
      </c>
      <c r="AI901" s="11"/>
      <c r="AJ901" s="9">
        <v>0</v>
      </c>
      <c r="AK901" s="11" t="s">
        <v>2609</v>
      </c>
      <c r="AL901" s="11" t="s">
        <v>3107</v>
      </c>
      <c r="AM901" s="11"/>
      <c r="AN901" s="11" t="s">
        <v>3165</v>
      </c>
      <c r="AO901" s="11" t="s">
        <v>1702</v>
      </c>
      <c r="AP901" s="11"/>
      <c r="AQ901" s="12">
        <v>46210</v>
      </c>
      <c r="AR901" s="11" t="s">
        <v>3416</v>
      </c>
      <c r="AS901" s="11" t="s">
        <v>3571</v>
      </c>
      <c r="AT901" s="11" t="s">
        <v>3933</v>
      </c>
      <c r="AU901" s="11" t="s">
        <v>3933</v>
      </c>
      <c r="AV901" s="11" t="s">
        <v>3937</v>
      </c>
      <c r="AW901" s="11" t="s">
        <v>2508</v>
      </c>
      <c r="AX901" s="11" t="s">
        <v>2593</v>
      </c>
      <c r="AY901" s="11" t="s">
        <v>3948</v>
      </c>
      <c r="AZ901" s="11"/>
      <c r="BA901" s="11"/>
      <c r="BB901" s="11"/>
      <c r="BC901" s="9">
        <v>14862</v>
      </c>
      <c r="BD901" s="11" t="s">
        <v>3937</v>
      </c>
      <c r="BE901" s="9">
        <v>2053</v>
      </c>
      <c r="BF901" s="9">
        <v>1</v>
      </c>
      <c r="BG901" s="11" t="s">
        <v>3416</v>
      </c>
    </row>
    <row r="902" spans="1:59">
      <c r="A902" s="9">
        <v>135643</v>
      </c>
      <c r="B902" s="11" t="s">
        <v>3982</v>
      </c>
      <c r="C902" s="11" t="s">
        <v>4305</v>
      </c>
      <c r="D902" s="11" t="s">
        <v>588</v>
      </c>
      <c r="E902" s="15">
        <v>1</v>
      </c>
      <c r="F902" s="11" t="s">
        <v>4235</v>
      </c>
      <c r="G902" s="9">
        <v>850000</v>
      </c>
      <c r="H902" s="15">
        <f t="shared" si="29"/>
        <v>184.78260869565219</v>
      </c>
      <c r="I902" s="15">
        <f t="shared" si="30"/>
        <v>184.78260869565219</v>
      </c>
      <c r="J902" s="15">
        <v>184.78260869565219</v>
      </c>
      <c r="K902" s="15"/>
      <c r="L902" s="9"/>
      <c r="M902" s="9">
        <v>0</v>
      </c>
      <c r="N902" s="11" t="s">
        <v>3396</v>
      </c>
      <c r="O902" s="12">
        <v>46210</v>
      </c>
      <c r="P902" s="11" t="s">
        <v>3408</v>
      </c>
      <c r="Q902" s="11" t="s">
        <v>3954</v>
      </c>
      <c r="R902" s="11" t="s">
        <v>3954</v>
      </c>
      <c r="S902" s="11" t="s">
        <v>4221</v>
      </c>
      <c r="T902" s="9">
        <v>138675</v>
      </c>
      <c r="U902" s="9"/>
      <c r="V902" s="9"/>
      <c r="W902" s="11" t="s">
        <v>2465</v>
      </c>
      <c r="X902" s="11" t="s">
        <v>3109</v>
      </c>
      <c r="Y902" s="11" t="s">
        <v>3959</v>
      </c>
      <c r="Z902" s="11" t="s">
        <v>1700</v>
      </c>
      <c r="AA902" s="9">
        <v>20</v>
      </c>
      <c r="AB902" s="9">
        <v>1</v>
      </c>
      <c r="AC902" s="11"/>
      <c r="AD902" s="11" t="s">
        <v>2405</v>
      </c>
      <c r="AE902" s="11" t="s">
        <v>2462</v>
      </c>
      <c r="AF902" s="11" t="s">
        <v>2511</v>
      </c>
      <c r="AG902" s="11" t="s">
        <v>2598</v>
      </c>
      <c r="AH902" s="11" t="s">
        <v>2607</v>
      </c>
      <c r="AI902" s="11"/>
      <c r="AJ902" s="9">
        <v>0</v>
      </c>
      <c r="AK902" s="11" t="s">
        <v>2609</v>
      </c>
      <c r="AL902" s="11" t="s">
        <v>3107</v>
      </c>
      <c r="AM902" s="11"/>
      <c r="AN902" s="11" t="s">
        <v>3164</v>
      </c>
      <c r="AO902" s="11" t="s">
        <v>3316</v>
      </c>
      <c r="AP902" s="11"/>
      <c r="AQ902" s="12">
        <v>46210</v>
      </c>
      <c r="AR902" s="11" t="s">
        <v>3416</v>
      </c>
      <c r="AS902" s="11" t="s">
        <v>3570</v>
      </c>
      <c r="AT902" s="11" t="s">
        <v>3933</v>
      </c>
      <c r="AU902" s="11" t="s">
        <v>3933</v>
      </c>
      <c r="AV902" s="11" t="s">
        <v>3937</v>
      </c>
      <c r="AW902" s="11" t="s">
        <v>2511</v>
      </c>
      <c r="AX902" s="11" t="s">
        <v>2598</v>
      </c>
      <c r="AY902" s="11" t="s">
        <v>3948</v>
      </c>
      <c r="AZ902" s="11"/>
      <c r="BA902" s="11"/>
      <c r="BB902" s="11"/>
      <c r="BC902" s="9">
        <v>22421</v>
      </c>
      <c r="BD902" s="11" t="s">
        <v>3937</v>
      </c>
      <c r="BE902" s="9">
        <v>2633</v>
      </c>
      <c r="BF902" s="9">
        <v>1</v>
      </c>
      <c r="BG902" s="11" t="s">
        <v>3416</v>
      </c>
    </row>
    <row r="903" spans="1:59">
      <c r="A903" s="9">
        <v>135642</v>
      </c>
      <c r="B903" s="11" t="s">
        <v>3983</v>
      </c>
      <c r="C903" s="11" t="s">
        <v>4280</v>
      </c>
      <c r="D903" s="11" t="s">
        <v>587</v>
      </c>
      <c r="E903" s="15">
        <v>1</v>
      </c>
      <c r="F903" s="11" t="s">
        <v>4235</v>
      </c>
      <c r="G903" s="9">
        <v>5320000</v>
      </c>
      <c r="H903" s="15">
        <f t="shared" si="29"/>
        <v>1156.5217391304348</v>
      </c>
      <c r="I903" s="15">
        <f t="shared" si="30"/>
        <v>1156.5217391304348</v>
      </c>
      <c r="J903" s="15">
        <v>1156.5217391304348</v>
      </c>
      <c r="K903" s="15"/>
      <c r="L903" s="9"/>
      <c r="M903" s="9">
        <v>0</v>
      </c>
      <c r="N903" s="11" t="s">
        <v>3396</v>
      </c>
      <c r="O903" s="12">
        <v>46210</v>
      </c>
      <c r="P903" s="11" t="s">
        <v>3408</v>
      </c>
      <c r="Q903" s="11" t="s">
        <v>3954</v>
      </c>
      <c r="R903" s="11" t="s">
        <v>3954</v>
      </c>
      <c r="S903" s="11" t="s">
        <v>4221</v>
      </c>
      <c r="T903" s="9">
        <v>138801</v>
      </c>
      <c r="U903" s="9"/>
      <c r="V903" s="9"/>
      <c r="W903" s="11" t="s">
        <v>2465</v>
      </c>
      <c r="X903" s="11" t="s">
        <v>3109</v>
      </c>
      <c r="Y903" s="11" t="s">
        <v>3959</v>
      </c>
      <c r="Z903" s="11" t="s">
        <v>1699</v>
      </c>
      <c r="AA903" s="9">
        <v>0</v>
      </c>
      <c r="AB903" s="9">
        <v>1</v>
      </c>
      <c r="AC903" s="11"/>
      <c r="AD903" s="11" t="s">
        <v>2405</v>
      </c>
      <c r="AE903" s="11" t="s">
        <v>2462</v>
      </c>
      <c r="AF903" s="11" t="s">
        <v>2508</v>
      </c>
      <c r="AG903" s="11" t="s">
        <v>2593</v>
      </c>
      <c r="AH903" s="11" t="s">
        <v>2607</v>
      </c>
      <c r="AI903" s="11"/>
      <c r="AJ903" s="9">
        <v>0</v>
      </c>
      <c r="AK903" s="11" t="s">
        <v>2609</v>
      </c>
      <c r="AL903" s="11" t="s">
        <v>3107</v>
      </c>
      <c r="AM903" s="11"/>
      <c r="AN903" s="11" t="s">
        <v>1699</v>
      </c>
      <c r="AO903" s="11" t="s">
        <v>1699</v>
      </c>
      <c r="AP903" s="11"/>
      <c r="AQ903" s="12">
        <v>46210</v>
      </c>
      <c r="AR903" s="11" t="s">
        <v>3416</v>
      </c>
      <c r="AS903" s="11" t="s">
        <v>3569</v>
      </c>
      <c r="AT903" s="11" t="s">
        <v>3933</v>
      </c>
      <c r="AU903" s="11" t="s">
        <v>3933</v>
      </c>
      <c r="AV903" s="11" t="s">
        <v>3937</v>
      </c>
      <c r="AW903" s="11" t="s">
        <v>2508</v>
      </c>
      <c r="AX903" s="11" t="s">
        <v>2593</v>
      </c>
      <c r="AY903" s="11" t="s">
        <v>3948</v>
      </c>
      <c r="AZ903" s="11"/>
      <c r="BA903" s="11"/>
      <c r="BB903" s="11"/>
      <c r="BC903" s="9">
        <v>22417</v>
      </c>
      <c r="BD903" s="11" t="s">
        <v>3937</v>
      </c>
      <c r="BE903" s="9">
        <v>2322</v>
      </c>
      <c r="BF903" s="9">
        <v>1</v>
      </c>
      <c r="BG903" s="11" t="s">
        <v>3416</v>
      </c>
    </row>
    <row r="904" spans="1:59">
      <c r="A904" s="9">
        <v>135641</v>
      </c>
      <c r="B904" s="11" t="s">
        <v>4014</v>
      </c>
      <c r="C904" s="11" t="s">
        <v>4280</v>
      </c>
      <c r="D904" s="11" t="s">
        <v>518</v>
      </c>
      <c r="E904" s="15">
        <v>1</v>
      </c>
      <c r="F904" s="11" t="s">
        <v>4235</v>
      </c>
      <c r="G904" s="9">
        <v>10000</v>
      </c>
      <c r="H904" s="15">
        <f t="shared" si="29"/>
        <v>2.1739130434782608</v>
      </c>
      <c r="I904" s="15">
        <f t="shared" si="30"/>
        <v>2.1739130434782608</v>
      </c>
      <c r="J904" s="15">
        <v>2.1739130434782608</v>
      </c>
      <c r="K904" s="15"/>
      <c r="L904" s="9"/>
      <c r="M904" s="9">
        <v>0</v>
      </c>
      <c r="N904" s="11" t="s">
        <v>3396</v>
      </c>
      <c r="O904" s="12">
        <v>46210</v>
      </c>
      <c r="P904" s="11" t="s">
        <v>3408</v>
      </c>
      <c r="Q904" s="11" t="s">
        <v>3952</v>
      </c>
      <c r="R904" s="11" t="s">
        <v>3952</v>
      </c>
      <c r="S904" s="11" t="s">
        <v>4221</v>
      </c>
      <c r="T904" s="9">
        <v>138642</v>
      </c>
      <c r="U904" s="9"/>
      <c r="V904" s="9"/>
      <c r="W904" s="11" t="s">
        <v>2465</v>
      </c>
      <c r="X904" s="11" t="s">
        <v>3109</v>
      </c>
      <c r="Y904" s="11" t="s">
        <v>3959</v>
      </c>
      <c r="Z904" s="11" t="s">
        <v>1563</v>
      </c>
      <c r="AA904" s="9">
        <v>20</v>
      </c>
      <c r="AB904" s="9">
        <v>2</v>
      </c>
      <c r="AC904" s="11"/>
      <c r="AD904" s="11" t="s">
        <v>2405</v>
      </c>
      <c r="AE904" s="11" t="s">
        <v>2462</v>
      </c>
      <c r="AF904" s="11" t="s">
        <v>2519</v>
      </c>
      <c r="AG904" s="11" t="s">
        <v>2602</v>
      </c>
      <c r="AH904" s="11" t="s">
        <v>2607</v>
      </c>
      <c r="AI904" s="11"/>
      <c r="AJ904" s="9">
        <v>1</v>
      </c>
      <c r="AK904" s="11" t="s">
        <v>1481</v>
      </c>
      <c r="AL904" s="11" t="s">
        <v>3107</v>
      </c>
      <c r="AM904" s="11"/>
      <c r="AN904" s="11" t="s">
        <v>3163</v>
      </c>
      <c r="AO904" s="11" t="s">
        <v>3315</v>
      </c>
      <c r="AP904" s="11"/>
      <c r="AQ904" s="12">
        <v>46210</v>
      </c>
      <c r="AR904" s="11" t="s">
        <v>3416</v>
      </c>
      <c r="AS904" s="11" t="s">
        <v>3568</v>
      </c>
      <c r="AT904" s="11" t="s">
        <v>3933</v>
      </c>
      <c r="AU904" s="11" t="s">
        <v>3933</v>
      </c>
      <c r="AV904" s="11" t="s">
        <v>3937</v>
      </c>
      <c r="AW904" s="11" t="s">
        <v>2519</v>
      </c>
      <c r="AX904" s="11" t="s">
        <v>2602</v>
      </c>
      <c r="AY904" s="11" t="s">
        <v>3948</v>
      </c>
      <c r="AZ904" s="11"/>
      <c r="BA904" s="11"/>
      <c r="BB904" s="11"/>
      <c r="BC904" s="9">
        <v>22417</v>
      </c>
      <c r="BD904" s="11" t="s">
        <v>3937</v>
      </c>
      <c r="BE904" s="9">
        <v>2053</v>
      </c>
      <c r="BF904" s="9">
        <v>2</v>
      </c>
      <c r="BG904" s="11" t="s">
        <v>4619</v>
      </c>
    </row>
    <row r="905" spans="1:59">
      <c r="A905" s="9">
        <v>135641</v>
      </c>
      <c r="B905" s="11" t="s">
        <v>4014</v>
      </c>
      <c r="C905" s="11" t="s">
        <v>4280</v>
      </c>
      <c r="D905" s="11" t="s">
        <v>522</v>
      </c>
      <c r="E905" s="15">
        <v>1</v>
      </c>
      <c r="F905" s="11" t="s">
        <v>4235</v>
      </c>
      <c r="G905" s="9">
        <v>10000</v>
      </c>
      <c r="H905" s="15">
        <f t="shared" si="29"/>
        <v>2.1739130434782608</v>
      </c>
      <c r="I905" s="15">
        <f t="shared" si="30"/>
        <v>2.1739130434782608</v>
      </c>
      <c r="J905" s="15">
        <v>2.1739130434782608</v>
      </c>
      <c r="K905" s="15"/>
      <c r="L905" s="9"/>
      <c r="M905" s="9">
        <v>0</v>
      </c>
      <c r="N905" s="11" t="s">
        <v>3396</v>
      </c>
      <c r="O905" s="12">
        <v>46210</v>
      </c>
      <c r="P905" s="11" t="s">
        <v>3408</v>
      </c>
      <c r="Q905" s="11" t="s">
        <v>3952</v>
      </c>
      <c r="R905" s="11" t="s">
        <v>3952</v>
      </c>
      <c r="S905" s="11" t="s">
        <v>4221</v>
      </c>
      <c r="T905" s="9">
        <v>138642</v>
      </c>
      <c r="U905" s="9"/>
      <c r="V905" s="9"/>
      <c r="W905" s="11" t="s">
        <v>2465</v>
      </c>
      <c r="X905" s="11" t="s">
        <v>3109</v>
      </c>
      <c r="Y905" s="11" t="s">
        <v>3959</v>
      </c>
      <c r="Z905" s="11" t="s">
        <v>1563</v>
      </c>
      <c r="AA905" s="9">
        <v>20</v>
      </c>
      <c r="AB905" s="9">
        <v>6</v>
      </c>
      <c r="AC905" s="11"/>
      <c r="AD905" s="11" t="s">
        <v>2405</v>
      </c>
      <c r="AE905" s="11" t="s">
        <v>2462</v>
      </c>
      <c r="AF905" s="11" t="s">
        <v>2519</v>
      </c>
      <c r="AG905" s="11" t="s">
        <v>2602</v>
      </c>
      <c r="AH905" s="11" t="s">
        <v>2607</v>
      </c>
      <c r="AI905" s="11"/>
      <c r="AJ905" s="9">
        <v>1</v>
      </c>
      <c r="AK905" s="11" t="s">
        <v>1481</v>
      </c>
      <c r="AL905" s="11" t="s">
        <v>3107</v>
      </c>
      <c r="AM905" s="11"/>
      <c r="AN905" s="11" t="s">
        <v>3163</v>
      </c>
      <c r="AO905" s="11" t="s">
        <v>3315</v>
      </c>
      <c r="AP905" s="11"/>
      <c r="AQ905" s="12">
        <v>46210</v>
      </c>
      <c r="AR905" s="11" t="s">
        <v>3416</v>
      </c>
      <c r="AS905" s="11" t="s">
        <v>3568</v>
      </c>
      <c r="AT905" s="11" t="s">
        <v>3933</v>
      </c>
      <c r="AU905" s="11" t="s">
        <v>3933</v>
      </c>
      <c r="AV905" s="11" t="s">
        <v>3937</v>
      </c>
      <c r="AW905" s="11" t="s">
        <v>2519</v>
      </c>
      <c r="AX905" s="11" t="s">
        <v>2602</v>
      </c>
      <c r="AY905" s="11" t="s">
        <v>3948</v>
      </c>
      <c r="AZ905" s="11"/>
      <c r="BA905" s="11"/>
      <c r="BB905" s="11"/>
      <c r="BC905" s="9">
        <v>22417</v>
      </c>
      <c r="BD905" s="11" t="s">
        <v>3937</v>
      </c>
      <c r="BE905" s="9">
        <v>2053</v>
      </c>
      <c r="BF905" s="9">
        <v>6</v>
      </c>
      <c r="BG905" s="11" t="s">
        <v>4619</v>
      </c>
    </row>
    <row r="906" spans="1:59">
      <c r="A906" s="9">
        <v>135641</v>
      </c>
      <c r="B906" s="11" t="s">
        <v>4014</v>
      </c>
      <c r="C906" s="11" t="s">
        <v>4280</v>
      </c>
      <c r="D906" s="11" t="s">
        <v>523</v>
      </c>
      <c r="E906" s="15">
        <v>1</v>
      </c>
      <c r="F906" s="11" t="s">
        <v>4235</v>
      </c>
      <c r="G906" s="9">
        <v>10000</v>
      </c>
      <c r="H906" s="15">
        <f t="shared" si="29"/>
        <v>2.1739130434782608</v>
      </c>
      <c r="I906" s="15">
        <f t="shared" si="30"/>
        <v>2.1739130434782608</v>
      </c>
      <c r="J906" s="15">
        <v>2.1739130434782608</v>
      </c>
      <c r="K906" s="15"/>
      <c r="L906" s="9"/>
      <c r="M906" s="9">
        <v>0</v>
      </c>
      <c r="N906" s="11" t="s">
        <v>3396</v>
      </c>
      <c r="O906" s="12">
        <v>46210</v>
      </c>
      <c r="P906" s="11" t="s">
        <v>3408</v>
      </c>
      <c r="Q906" s="11" t="s">
        <v>3952</v>
      </c>
      <c r="R906" s="11" t="s">
        <v>3952</v>
      </c>
      <c r="S906" s="11" t="s">
        <v>4221</v>
      </c>
      <c r="T906" s="9">
        <v>138642</v>
      </c>
      <c r="U906" s="9"/>
      <c r="V906" s="9"/>
      <c r="W906" s="11" t="s">
        <v>2465</v>
      </c>
      <c r="X906" s="11" t="s">
        <v>3109</v>
      </c>
      <c r="Y906" s="11" t="s">
        <v>3959</v>
      </c>
      <c r="Z906" s="11" t="s">
        <v>1563</v>
      </c>
      <c r="AA906" s="9">
        <v>20</v>
      </c>
      <c r="AB906" s="9">
        <v>7</v>
      </c>
      <c r="AC906" s="11"/>
      <c r="AD906" s="11" t="s">
        <v>2405</v>
      </c>
      <c r="AE906" s="11" t="s">
        <v>2462</v>
      </c>
      <c r="AF906" s="11" t="s">
        <v>2519</v>
      </c>
      <c r="AG906" s="11" t="s">
        <v>2602</v>
      </c>
      <c r="AH906" s="11" t="s">
        <v>2607</v>
      </c>
      <c r="AI906" s="11"/>
      <c r="AJ906" s="9">
        <v>1</v>
      </c>
      <c r="AK906" s="11" t="s">
        <v>1481</v>
      </c>
      <c r="AL906" s="11" t="s">
        <v>3107</v>
      </c>
      <c r="AM906" s="11"/>
      <c r="AN906" s="11" t="s">
        <v>3163</v>
      </c>
      <c r="AO906" s="11" t="s">
        <v>3315</v>
      </c>
      <c r="AP906" s="11"/>
      <c r="AQ906" s="12">
        <v>46210</v>
      </c>
      <c r="AR906" s="11" t="s">
        <v>3416</v>
      </c>
      <c r="AS906" s="11" t="s">
        <v>3568</v>
      </c>
      <c r="AT906" s="11" t="s">
        <v>3933</v>
      </c>
      <c r="AU906" s="11" t="s">
        <v>3933</v>
      </c>
      <c r="AV906" s="11" t="s">
        <v>3937</v>
      </c>
      <c r="AW906" s="11" t="s">
        <v>2519</v>
      </c>
      <c r="AX906" s="11" t="s">
        <v>2602</v>
      </c>
      <c r="AY906" s="11" t="s">
        <v>3948</v>
      </c>
      <c r="AZ906" s="11"/>
      <c r="BA906" s="11"/>
      <c r="BB906" s="11"/>
      <c r="BC906" s="9">
        <v>22417</v>
      </c>
      <c r="BD906" s="11" t="s">
        <v>3937</v>
      </c>
      <c r="BE906" s="9">
        <v>2053</v>
      </c>
      <c r="BF906" s="9">
        <v>7</v>
      </c>
      <c r="BG906" s="11" t="s">
        <v>4619</v>
      </c>
    </row>
    <row r="907" spans="1:59">
      <c r="A907" s="9">
        <v>135641</v>
      </c>
      <c r="B907" s="11" t="s">
        <v>4014</v>
      </c>
      <c r="C907" s="11" t="s">
        <v>4280</v>
      </c>
      <c r="D907" s="11" t="s">
        <v>524</v>
      </c>
      <c r="E907" s="15">
        <v>1</v>
      </c>
      <c r="F907" s="11" t="s">
        <v>4235</v>
      </c>
      <c r="G907" s="9">
        <v>10000</v>
      </c>
      <c r="H907" s="15">
        <f t="shared" si="29"/>
        <v>2.1739130434782608</v>
      </c>
      <c r="I907" s="15">
        <f t="shared" si="30"/>
        <v>2.1739130434782608</v>
      </c>
      <c r="J907" s="15">
        <v>2.1739130434782608</v>
      </c>
      <c r="K907" s="15"/>
      <c r="L907" s="9"/>
      <c r="M907" s="9">
        <v>0</v>
      </c>
      <c r="N907" s="11" t="s">
        <v>3396</v>
      </c>
      <c r="O907" s="12">
        <v>46210</v>
      </c>
      <c r="P907" s="11" t="s">
        <v>3408</v>
      </c>
      <c r="Q907" s="11" t="s">
        <v>3952</v>
      </c>
      <c r="R907" s="11" t="s">
        <v>3952</v>
      </c>
      <c r="S907" s="11" t="s">
        <v>4221</v>
      </c>
      <c r="T907" s="9">
        <v>138642</v>
      </c>
      <c r="U907" s="9"/>
      <c r="V907" s="9"/>
      <c r="W907" s="11" t="s">
        <v>2465</v>
      </c>
      <c r="X907" s="11" t="s">
        <v>3109</v>
      </c>
      <c r="Y907" s="11" t="s">
        <v>3959</v>
      </c>
      <c r="Z907" s="11" t="s">
        <v>1563</v>
      </c>
      <c r="AA907" s="9">
        <v>20</v>
      </c>
      <c r="AB907" s="9">
        <v>8</v>
      </c>
      <c r="AC907" s="11"/>
      <c r="AD907" s="11" t="s">
        <v>2405</v>
      </c>
      <c r="AE907" s="11" t="s">
        <v>2462</v>
      </c>
      <c r="AF907" s="11" t="s">
        <v>2519</v>
      </c>
      <c r="AG907" s="11" t="s">
        <v>2602</v>
      </c>
      <c r="AH907" s="11" t="s">
        <v>2607</v>
      </c>
      <c r="AI907" s="11"/>
      <c r="AJ907" s="9">
        <v>1</v>
      </c>
      <c r="AK907" s="11" t="s">
        <v>1481</v>
      </c>
      <c r="AL907" s="11" t="s">
        <v>3107</v>
      </c>
      <c r="AM907" s="11"/>
      <c r="AN907" s="11" t="s">
        <v>3163</v>
      </c>
      <c r="AO907" s="11" t="s">
        <v>3315</v>
      </c>
      <c r="AP907" s="11"/>
      <c r="AQ907" s="12">
        <v>46210</v>
      </c>
      <c r="AR907" s="11" t="s">
        <v>3416</v>
      </c>
      <c r="AS907" s="11" t="s">
        <v>3568</v>
      </c>
      <c r="AT907" s="11" t="s">
        <v>3933</v>
      </c>
      <c r="AU907" s="11" t="s">
        <v>3933</v>
      </c>
      <c r="AV907" s="11" t="s">
        <v>3937</v>
      </c>
      <c r="AW907" s="11" t="s">
        <v>2519</v>
      </c>
      <c r="AX907" s="11" t="s">
        <v>2602</v>
      </c>
      <c r="AY907" s="11" t="s">
        <v>3948</v>
      </c>
      <c r="AZ907" s="11"/>
      <c r="BA907" s="11"/>
      <c r="BB907" s="11"/>
      <c r="BC907" s="9">
        <v>22417</v>
      </c>
      <c r="BD907" s="11" t="s">
        <v>3937</v>
      </c>
      <c r="BE907" s="9">
        <v>2053</v>
      </c>
      <c r="BF907" s="9">
        <v>8</v>
      </c>
      <c r="BG907" s="11" t="s">
        <v>4619</v>
      </c>
    </row>
    <row r="908" spans="1:59">
      <c r="A908" s="9">
        <v>135641</v>
      </c>
      <c r="B908" s="11" t="s">
        <v>4014</v>
      </c>
      <c r="C908" s="11" t="s">
        <v>4280</v>
      </c>
      <c r="D908" s="11" t="s">
        <v>526</v>
      </c>
      <c r="E908" s="15">
        <v>1</v>
      </c>
      <c r="F908" s="11" t="s">
        <v>4235</v>
      </c>
      <c r="G908" s="9">
        <v>10000</v>
      </c>
      <c r="H908" s="15">
        <f t="shared" si="29"/>
        <v>2.1739130434782608</v>
      </c>
      <c r="I908" s="15">
        <f t="shared" si="30"/>
        <v>2.1739130434782608</v>
      </c>
      <c r="J908" s="15">
        <v>2.1739130434782608</v>
      </c>
      <c r="K908" s="15"/>
      <c r="L908" s="9"/>
      <c r="M908" s="9">
        <v>0</v>
      </c>
      <c r="N908" s="11" t="s">
        <v>3396</v>
      </c>
      <c r="O908" s="12">
        <v>46210</v>
      </c>
      <c r="P908" s="11" t="s">
        <v>3408</v>
      </c>
      <c r="Q908" s="11" t="s">
        <v>3952</v>
      </c>
      <c r="R908" s="11" t="s">
        <v>3952</v>
      </c>
      <c r="S908" s="11" t="s">
        <v>4221</v>
      </c>
      <c r="T908" s="9">
        <v>138642</v>
      </c>
      <c r="U908" s="9"/>
      <c r="V908" s="9"/>
      <c r="W908" s="11" t="s">
        <v>2465</v>
      </c>
      <c r="X908" s="11" t="s">
        <v>3109</v>
      </c>
      <c r="Y908" s="11" t="s">
        <v>3959</v>
      </c>
      <c r="Z908" s="11" t="s">
        <v>1563</v>
      </c>
      <c r="AA908" s="9">
        <v>20</v>
      </c>
      <c r="AB908" s="9">
        <v>10</v>
      </c>
      <c r="AC908" s="11"/>
      <c r="AD908" s="11" t="s">
        <v>2405</v>
      </c>
      <c r="AE908" s="11" t="s">
        <v>2462</v>
      </c>
      <c r="AF908" s="11" t="s">
        <v>2519</v>
      </c>
      <c r="AG908" s="11" t="s">
        <v>2602</v>
      </c>
      <c r="AH908" s="11" t="s">
        <v>2607</v>
      </c>
      <c r="AI908" s="11"/>
      <c r="AJ908" s="9">
        <v>1</v>
      </c>
      <c r="AK908" s="11" t="s">
        <v>1481</v>
      </c>
      <c r="AL908" s="11" t="s">
        <v>3107</v>
      </c>
      <c r="AM908" s="11"/>
      <c r="AN908" s="11" t="s">
        <v>3163</v>
      </c>
      <c r="AO908" s="11" t="s">
        <v>3315</v>
      </c>
      <c r="AP908" s="11"/>
      <c r="AQ908" s="12">
        <v>46210</v>
      </c>
      <c r="AR908" s="11" t="s">
        <v>3416</v>
      </c>
      <c r="AS908" s="11" t="s">
        <v>3568</v>
      </c>
      <c r="AT908" s="11" t="s">
        <v>3933</v>
      </c>
      <c r="AU908" s="11" t="s">
        <v>3933</v>
      </c>
      <c r="AV908" s="11" t="s">
        <v>3937</v>
      </c>
      <c r="AW908" s="11" t="s">
        <v>2519</v>
      </c>
      <c r="AX908" s="11" t="s">
        <v>2602</v>
      </c>
      <c r="AY908" s="11" t="s">
        <v>3948</v>
      </c>
      <c r="AZ908" s="11"/>
      <c r="BA908" s="11"/>
      <c r="BB908" s="11"/>
      <c r="BC908" s="9">
        <v>22417</v>
      </c>
      <c r="BD908" s="11" t="s">
        <v>3937</v>
      </c>
      <c r="BE908" s="9">
        <v>2053</v>
      </c>
      <c r="BF908" s="9">
        <v>10</v>
      </c>
      <c r="BG908" s="11" t="s">
        <v>4619</v>
      </c>
    </row>
    <row r="909" spans="1:59">
      <c r="A909" s="9">
        <v>135641</v>
      </c>
      <c r="B909" s="11" t="s">
        <v>4014</v>
      </c>
      <c r="C909" s="11" t="s">
        <v>4280</v>
      </c>
      <c r="D909" s="11" t="s">
        <v>545</v>
      </c>
      <c r="E909" s="15">
        <v>1</v>
      </c>
      <c r="F909" s="11" t="s">
        <v>4235</v>
      </c>
      <c r="G909" s="9">
        <v>50000</v>
      </c>
      <c r="H909" s="15">
        <f t="shared" si="29"/>
        <v>10.869565217391305</v>
      </c>
      <c r="I909" s="15">
        <f t="shared" si="30"/>
        <v>10.869565217391305</v>
      </c>
      <c r="J909" s="15">
        <v>10.869565217391305</v>
      </c>
      <c r="K909" s="15"/>
      <c r="L909" s="9"/>
      <c r="M909" s="9">
        <v>0</v>
      </c>
      <c r="N909" s="11" t="s">
        <v>3396</v>
      </c>
      <c r="O909" s="12">
        <v>46210</v>
      </c>
      <c r="P909" s="11" t="s">
        <v>3408</v>
      </c>
      <c r="Q909" s="11" t="s">
        <v>3952</v>
      </c>
      <c r="R909" s="11" t="s">
        <v>3952</v>
      </c>
      <c r="S909" s="11" t="s">
        <v>4221</v>
      </c>
      <c r="T909" s="9">
        <v>138642</v>
      </c>
      <c r="U909" s="9"/>
      <c r="V909" s="9"/>
      <c r="W909" s="11" t="s">
        <v>2465</v>
      </c>
      <c r="X909" s="11" t="s">
        <v>3109</v>
      </c>
      <c r="Y909" s="11" t="s">
        <v>3959</v>
      </c>
      <c r="Z909" s="11" t="s">
        <v>1542</v>
      </c>
      <c r="AA909" s="9">
        <v>20</v>
      </c>
      <c r="AB909" s="9">
        <v>29</v>
      </c>
      <c r="AC909" s="11"/>
      <c r="AD909" s="11" t="s">
        <v>2405</v>
      </c>
      <c r="AE909" s="11" t="s">
        <v>2462</v>
      </c>
      <c r="AF909" s="11" t="s">
        <v>2519</v>
      </c>
      <c r="AG909" s="11" t="s">
        <v>2602</v>
      </c>
      <c r="AH909" s="11" t="s">
        <v>2607</v>
      </c>
      <c r="AI909" s="11"/>
      <c r="AJ909" s="9">
        <v>1</v>
      </c>
      <c r="AK909" s="11" t="s">
        <v>1895</v>
      </c>
      <c r="AL909" s="11" t="s">
        <v>3107</v>
      </c>
      <c r="AM909" s="11"/>
      <c r="AN909" s="11" t="s">
        <v>3163</v>
      </c>
      <c r="AO909" s="11" t="s">
        <v>3315</v>
      </c>
      <c r="AP909" s="11"/>
      <c r="AQ909" s="12">
        <v>46210</v>
      </c>
      <c r="AR909" s="11" t="s">
        <v>3416</v>
      </c>
      <c r="AS909" s="11" t="s">
        <v>3568</v>
      </c>
      <c r="AT909" s="11" t="s">
        <v>3933</v>
      </c>
      <c r="AU909" s="11" t="s">
        <v>3933</v>
      </c>
      <c r="AV909" s="11" t="s">
        <v>3937</v>
      </c>
      <c r="AW909" s="11" t="s">
        <v>2519</v>
      </c>
      <c r="AX909" s="11" t="s">
        <v>2602</v>
      </c>
      <c r="AY909" s="11" t="s">
        <v>3948</v>
      </c>
      <c r="AZ909" s="11"/>
      <c r="BA909" s="11"/>
      <c r="BB909" s="11"/>
      <c r="BC909" s="9">
        <v>22417</v>
      </c>
      <c r="BD909" s="11" t="s">
        <v>3937</v>
      </c>
      <c r="BE909" s="9">
        <v>2053</v>
      </c>
      <c r="BF909" s="9">
        <v>29</v>
      </c>
      <c r="BG909" s="11" t="s">
        <v>4619</v>
      </c>
    </row>
    <row r="910" spans="1:59">
      <c r="A910" s="9">
        <v>135641</v>
      </c>
      <c r="B910" s="11" t="s">
        <v>4014</v>
      </c>
      <c r="C910" s="11" t="s">
        <v>4280</v>
      </c>
      <c r="D910" s="11" t="s">
        <v>527</v>
      </c>
      <c r="E910" s="15">
        <v>1</v>
      </c>
      <c r="F910" s="11" t="s">
        <v>4235</v>
      </c>
      <c r="G910" s="9">
        <v>80000</v>
      </c>
      <c r="H910" s="15">
        <f t="shared" si="29"/>
        <v>17.391304347826086</v>
      </c>
      <c r="I910" s="15">
        <f t="shared" si="30"/>
        <v>17.391304347826086</v>
      </c>
      <c r="J910" s="15">
        <v>17.391304347826086</v>
      </c>
      <c r="K910" s="15"/>
      <c r="L910" s="9"/>
      <c r="M910" s="9">
        <v>0</v>
      </c>
      <c r="N910" s="11" t="s">
        <v>3396</v>
      </c>
      <c r="O910" s="12">
        <v>46210</v>
      </c>
      <c r="P910" s="11" t="s">
        <v>3408</v>
      </c>
      <c r="Q910" s="11" t="s">
        <v>3952</v>
      </c>
      <c r="R910" s="11" t="s">
        <v>3952</v>
      </c>
      <c r="S910" s="11" t="s">
        <v>4221</v>
      </c>
      <c r="T910" s="9">
        <v>138642</v>
      </c>
      <c r="U910" s="9"/>
      <c r="V910" s="9"/>
      <c r="W910" s="11" t="s">
        <v>2465</v>
      </c>
      <c r="X910" s="11" t="s">
        <v>3109</v>
      </c>
      <c r="Y910" s="11" t="s">
        <v>3959</v>
      </c>
      <c r="Z910" s="11" t="s">
        <v>1530</v>
      </c>
      <c r="AA910" s="9">
        <v>20</v>
      </c>
      <c r="AB910" s="9">
        <v>11</v>
      </c>
      <c r="AC910" s="11"/>
      <c r="AD910" s="11" t="s">
        <v>2405</v>
      </c>
      <c r="AE910" s="11" t="s">
        <v>2462</v>
      </c>
      <c r="AF910" s="11" t="s">
        <v>2519</v>
      </c>
      <c r="AG910" s="11" t="s">
        <v>2602</v>
      </c>
      <c r="AH910" s="11" t="s">
        <v>2607</v>
      </c>
      <c r="AI910" s="11"/>
      <c r="AJ910" s="9">
        <v>1</v>
      </c>
      <c r="AK910" s="11" t="s">
        <v>2653</v>
      </c>
      <c r="AL910" s="11" t="s">
        <v>3107</v>
      </c>
      <c r="AM910" s="11"/>
      <c r="AN910" s="11" t="s">
        <v>3163</v>
      </c>
      <c r="AO910" s="11" t="s">
        <v>3315</v>
      </c>
      <c r="AP910" s="11"/>
      <c r="AQ910" s="12">
        <v>46210</v>
      </c>
      <c r="AR910" s="11" t="s">
        <v>3416</v>
      </c>
      <c r="AS910" s="11" t="s">
        <v>3568</v>
      </c>
      <c r="AT910" s="11" t="s">
        <v>3933</v>
      </c>
      <c r="AU910" s="11" t="s">
        <v>3933</v>
      </c>
      <c r="AV910" s="11" t="s">
        <v>3937</v>
      </c>
      <c r="AW910" s="11" t="s">
        <v>2519</v>
      </c>
      <c r="AX910" s="11" t="s">
        <v>2602</v>
      </c>
      <c r="AY910" s="11" t="s">
        <v>3948</v>
      </c>
      <c r="AZ910" s="11"/>
      <c r="BA910" s="11"/>
      <c r="BB910" s="11"/>
      <c r="BC910" s="9">
        <v>22417</v>
      </c>
      <c r="BD910" s="11" t="s">
        <v>3937</v>
      </c>
      <c r="BE910" s="9">
        <v>2053</v>
      </c>
      <c r="BF910" s="9">
        <v>11</v>
      </c>
      <c r="BG910" s="11" t="s">
        <v>4619</v>
      </c>
    </row>
    <row r="911" spans="1:59">
      <c r="A911" s="9">
        <v>135641</v>
      </c>
      <c r="B911" s="11" t="s">
        <v>4014</v>
      </c>
      <c r="C911" s="11" t="s">
        <v>4280</v>
      </c>
      <c r="D911" s="11" t="s">
        <v>528</v>
      </c>
      <c r="E911" s="15">
        <v>1</v>
      </c>
      <c r="F911" s="11" t="s">
        <v>4235</v>
      </c>
      <c r="G911" s="9">
        <v>80000</v>
      </c>
      <c r="H911" s="15">
        <f t="shared" si="29"/>
        <v>17.391304347826086</v>
      </c>
      <c r="I911" s="15">
        <f t="shared" si="30"/>
        <v>17.391304347826086</v>
      </c>
      <c r="J911" s="15">
        <v>17.391304347826086</v>
      </c>
      <c r="K911" s="15"/>
      <c r="L911" s="9"/>
      <c r="M911" s="9">
        <v>0</v>
      </c>
      <c r="N911" s="11" t="s">
        <v>3396</v>
      </c>
      <c r="O911" s="12">
        <v>46210</v>
      </c>
      <c r="P911" s="11" t="s">
        <v>3408</v>
      </c>
      <c r="Q911" s="11" t="s">
        <v>3952</v>
      </c>
      <c r="R911" s="11" t="s">
        <v>3952</v>
      </c>
      <c r="S911" s="11" t="s">
        <v>4221</v>
      </c>
      <c r="T911" s="9">
        <v>138642</v>
      </c>
      <c r="U911" s="9"/>
      <c r="V911" s="9"/>
      <c r="W911" s="11" t="s">
        <v>2465</v>
      </c>
      <c r="X911" s="11" t="s">
        <v>3109</v>
      </c>
      <c r="Y911" s="11" t="s">
        <v>3959</v>
      </c>
      <c r="Z911" s="11" t="s">
        <v>1530</v>
      </c>
      <c r="AA911" s="9">
        <v>20</v>
      </c>
      <c r="AB911" s="9">
        <v>12</v>
      </c>
      <c r="AC911" s="11"/>
      <c r="AD911" s="11" t="s">
        <v>2405</v>
      </c>
      <c r="AE911" s="11" t="s">
        <v>2462</v>
      </c>
      <c r="AF911" s="11" t="s">
        <v>2519</v>
      </c>
      <c r="AG911" s="11" t="s">
        <v>2602</v>
      </c>
      <c r="AH911" s="11" t="s">
        <v>2607</v>
      </c>
      <c r="AI911" s="11"/>
      <c r="AJ911" s="9">
        <v>1</v>
      </c>
      <c r="AK911" s="11" t="s">
        <v>2653</v>
      </c>
      <c r="AL911" s="11" t="s">
        <v>3107</v>
      </c>
      <c r="AM911" s="11"/>
      <c r="AN911" s="11" t="s">
        <v>3163</v>
      </c>
      <c r="AO911" s="11" t="s">
        <v>3315</v>
      </c>
      <c r="AP911" s="11"/>
      <c r="AQ911" s="12">
        <v>46210</v>
      </c>
      <c r="AR911" s="11" t="s">
        <v>3416</v>
      </c>
      <c r="AS911" s="11" t="s">
        <v>3568</v>
      </c>
      <c r="AT911" s="11" t="s">
        <v>3933</v>
      </c>
      <c r="AU911" s="11" t="s">
        <v>3933</v>
      </c>
      <c r="AV911" s="11" t="s">
        <v>3937</v>
      </c>
      <c r="AW911" s="11" t="s">
        <v>2519</v>
      </c>
      <c r="AX911" s="11" t="s">
        <v>2602</v>
      </c>
      <c r="AY911" s="11" t="s">
        <v>3948</v>
      </c>
      <c r="AZ911" s="11"/>
      <c r="BA911" s="11"/>
      <c r="BB911" s="11"/>
      <c r="BC911" s="9">
        <v>22417</v>
      </c>
      <c r="BD911" s="11" t="s">
        <v>3937</v>
      </c>
      <c r="BE911" s="9">
        <v>2053</v>
      </c>
      <c r="BF911" s="9">
        <v>12</v>
      </c>
      <c r="BG911" s="11" t="s">
        <v>4619</v>
      </c>
    </row>
    <row r="912" spans="1:59">
      <c r="A912" s="9">
        <v>135641</v>
      </c>
      <c r="B912" s="11" t="s">
        <v>4014</v>
      </c>
      <c r="C912" s="11" t="s">
        <v>4280</v>
      </c>
      <c r="D912" s="11" t="s">
        <v>531</v>
      </c>
      <c r="E912" s="15">
        <v>1</v>
      </c>
      <c r="F912" s="11" t="s">
        <v>4235</v>
      </c>
      <c r="G912" s="9">
        <v>80000</v>
      </c>
      <c r="H912" s="15">
        <f t="shared" si="29"/>
        <v>17.391304347826086</v>
      </c>
      <c r="I912" s="15">
        <f t="shared" si="30"/>
        <v>17.391304347826086</v>
      </c>
      <c r="J912" s="15">
        <v>17.391304347826086</v>
      </c>
      <c r="K912" s="15"/>
      <c r="L912" s="9"/>
      <c r="M912" s="9">
        <v>0</v>
      </c>
      <c r="N912" s="11" t="s">
        <v>3396</v>
      </c>
      <c r="O912" s="12">
        <v>46210</v>
      </c>
      <c r="P912" s="11" t="s">
        <v>3408</v>
      </c>
      <c r="Q912" s="11" t="s">
        <v>3952</v>
      </c>
      <c r="R912" s="11" t="s">
        <v>3952</v>
      </c>
      <c r="S912" s="11" t="s">
        <v>4221</v>
      </c>
      <c r="T912" s="9">
        <v>138642</v>
      </c>
      <c r="U912" s="9"/>
      <c r="V912" s="9"/>
      <c r="W912" s="11" t="s">
        <v>2465</v>
      </c>
      <c r="X912" s="11" t="s">
        <v>3109</v>
      </c>
      <c r="Y912" s="11" t="s">
        <v>3959</v>
      </c>
      <c r="Z912" s="11" t="s">
        <v>1530</v>
      </c>
      <c r="AA912" s="9">
        <v>20</v>
      </c>
      <c r="AB912" s="9">
        <v>15</v>
      </c>
      <c r="AC912" s="11"/>
      <c r="AD912" s="11" t="s">
        <v>2405</v>
      </c>
      <c r="AE912" s="11" t="s">
        <v>2462</v>
      </c>
      <c r="AF912" s="11" t="s">
        <v>2519</v>
      </c>
      <c r="AG912" s="11" t="s">
        <v>2602</v>
      </c>
      <c r="AH912" s="11" t="s">
        <v>2607</v>
      </c>
      <c r="AI912" s="11"/>
      <c r="AJ912" s="9">
        <v>1</v>
      </c>
      <c r="AK912" s="11" t="s">
        <v>2653</v>
      </c>
      <c r="AL912" s="11" t="s">
        <v>3107</v>
      </c>
      <c r="AM912" s="11"/>
      <c r="AN912" s="11" t="s">
        <v>3163</v>
      </c>
      <c r="AO912" s="11" t="s">
        <v>3315</v>
      </c>
      <c r="AP912" s="11"/>
      <c r="AQ912" s="12">
        <v>46210</v>
      </c>
      <c r="AR912" s="11" t="s">
        <v>3416</v>
      </c>
      <c r="AS912" s="11" t="s">
        <v>3568</v>
      </c>
      <c r="AT912" s="11" t="s">
        <v>3933</v>
      </c>
      <c r="AU912" s="11" t="s">
        <v>3933</v>
      </c>
      <c r="AV912" s="11" t="s">
        <v>3937</v>
      </c>
      <c r="AW912" s="11" t="s">
        <v>2519</v>
      </c>
      <c r="AX912" s="11" t="s">
        <v>2602</v>
      </c>
      <c r="AY912" s="11" t="s">
        <v>3948</v>
      </c>
      <c r="AZ912" s="11"/>
      <c r="BA912" s="11"/>
      <c r="BB912" s="11"/>
      <c r="BC912" s="9">
        <v>22417</v>
      </c>
      <c r="BD912" s="11" t="s">
        <v>3937</v>
      </c>
      <c r="BE912" s="9">
        <v>2053</v>
      </c>
      <c r="BF912" s="9">
        <v>15</v>
      </c>
      <c r="BG912" s="11" t="s">
        <v>4619</v>
      </c>
    </row>
    <row r="913" spans="1:59">
      <c r="A913" s="9">
        <v>135641</v>
      </c>
      <c r="B913" s="11" t="s">
        <v>4014</v>
      </c>
      <c r="C913" s="11" t="s">
        <v>4280</v>
      </c>
      <c r="D913" s="11" t="s">
        <v>534</v>
      </c>
      <c r="E913" s="15">
        <v>1</v>
      </c>
      <c r="F913" s="11" t="s">
        <v>4235</v>
      </c>
      <c r="G913" s="9">
        <v>80000</v>
      </c>
      <c r="H913" s="15">
        <f t="shared" si="29"/>
        <v>17.391304347826086</v>
      </c>
      <c r="I913" s="15">
        <f t="shared" si="30"/>
        <v>17.391304347826086</v>
      </c>
      <c r="J913" s="15">
        <v>17.391304347826086</v>
      </c>
      <c r="K913" s="15"/>
      <c r="L913" s="9"/>
      <c r="M913" s="9">
        <v>0</v>
      </c>
      <c r="N913" s="11" t="s">
        <v>3396</v>
      </c>
      <c r="O913" s="12">
        <v>46210</v>
      </c>
      <c r="P913" s="11" t="s">
        <v>3408</v>
      </c>
      <c r="Q913" s="11" t="s">
        <v>3952</v>
      </c>
      <c r="R913" s="11" t="s">
        <v>3952</v>
      </c>
      <c r="S913" s="11" t="s">
        <v>4221</v>
      </c>
      <c r="T913" s="9">
        <v>138642</v>
      </c>
      <c r="U913" s="9"/>
      <c r="V913" s="9"/>
      <c r="W913" s="11" t="s">
        <v>2465</v>
      </c>
      <c r="X913" s="11" t="s">
        <v>3109</v>
      </c>
      <c r="Y913" s="11" t="s">
        <v>3959</v>
      </c>
      <c r="Z913" s="11" t="s">
        <v>1530</v>
      </c>
      <c r="AA913" s="9">
        <v>20</v>
      </c>
      <c r="AB913" s="9">
        <v>18</v>
      </c>
      <c r="AC913" s="11"/>
      <c r="AD913" s="11" t="s">
        <v>2405</v>
      </c>
      <c r="AE913" s="11" t="s">
        <v>2462</v>
      </c>
      <c r="AF913" s="11" t="s">
        <v>2519</v>
      </c>
      <c r="AG913" s="11" t="s">
        <v>2602</v>
      </c>
      <c r="AH913" s="11" t="s">
        <v>2607</v>
      </c>
      <c r="AI913" s="11"/>
      <c r="AJ913" s="9">
        <v>1</v>
      </c>
      <c r="AK913" s="11" t="s">
        <v>2653</v>
      </c>
      <c r="AL913" s="11" t="s">
        <v>3107</v>
      </c>
      <c r="AM913" s="11"/>
      <c r="AN913" s="11" t="s">
        <v>3163</v>
      </c>
      <c r="AO913" s="11" t="s">
        <v>3315</v>
      </c>
      <c r="AP913" s="11"/>
      <c r="AQ913" s="12">
        <v>46210</v>
      </c>
      <c r="AR913" s="11" t="s">
        <v>3416</v>
      </c>
      <c r="AS913" s="11" t="s">
        <v>3568</v>
      </c>
      <c r="AT913" s="11" t="s">
        <v>3933</v>
      </c>
      <c r="AU913" s="11" t="s">
        <v>3933</v>
      </c>
      <c r="AV913" s="11" t="s">
        <v>3937</v>
      </c>
      <c r="AW913" s="11" t="s">
        <v>2519</v>
      </c>
      <c r="AX913" s="11" t="s">
        <v>2602</v>
      </c>
      <c r="AY913" s="11" t="s">
        <v>3948</v>
      </c>
      <c r="AZ913" s="11"/>
      <c r="BA913" s="11"/>
      <c r="BB913" s="11"/>
      <c r="BC913" s="9">
        <v>22417</v>
      </c>
      <c r="BD913" s="11" t="s">
        <v>3937</v>
      </c>
      <c r="BE913" s="9">
        <v>2053</v>
      </c>
      <c r="BF913" s="9">
        <v>18</v>
      </c>
      <c r="BG913" s="11" t="s">
        <v>4619</v>
      </c>
    </row>
    <row r="914" spans="1:59">
      <c r="A914" s="9">
        <v>135641</v>
      </c>
      <c r="B914" s="11" t="s">
        <v>4014</v>
      </c>
      <c r="C914" s="11" t="s">
        <v>4280</v>
      </c>
      <c r="D914" s="11" t="s">
        <v>535</v>
      </c>
      <c r="E914" s="15">
        <v>1</v>
      </c>
      <c r="F914" s="11" t="s">
        <v>4235</v>
      </c>
      <c r="G914" s="9">
        <v>80000</v>
      </c>
      <c r="H914" s="15">
        <f t="shared" si="29"/>
        <v>17.391304347826086</v>
      </c>
      <c r="I914" s="15">
        <f t="shared" si="30"/>
        <v>17.391304347826086</v>
      </c>
      <c r="J914" s="15">
        <v>17.391304347826086</v>
      </c>
      <c r="K914" s="15"/>
      <c r="L914" s="9"/>
      <c r="M914" s="9">
        <v>0</v>
      </c>
      <c r="N914" s="11" t="s">
        <v>3396</v>
      </c>
      <c r="O914" s="12">
        <v>46210</v>
      </c>
      <c r="P914" s="11" t="s">
        <v>3408</v>
      </c>
      <c r="Q914" s="11" t="s">
        <v>3952</v>
      </c>
      <c r="R914" s="11" t="s">
        <v>3952</v>
      </c>
      <c r="S914" s="11" t="s">
        <v>4221</v>
      </c>
      <c r="T914" s="9">
        <v>138642</v>
      </c>
      <c r="U914" s="9"/>
      <c r="V914" s="9"/>
      <c r="W914" s="11" t="s">
        <v>2465</v>
      </c>
      <c r="X914" s="11" t="s">
        <v>3109</v>
      </c>
      <c r="Y914" s="11" t="s">
        <v>3959</v>
      </c>
      <c r="Z914" s="11" t="s">
        <v>1530</v>
      </c>
      <c r="AA914" s="9">
        <v>20</v>
      </c>
      <c r="AB914" s="9">
        <v>19</v>
      </c>
      <c r="AC914" s="11"/>
      <c r="AD914" s="11" t="s">
        <v>2405</v>
      </c>
      <c r="AE914" s="11" t="s">
        <v>2462</v>
      </c>
      <c r="AF914" s="11" t="s">
        <v>2519</v>
      </c>
      <c r="AG914" s="11" t="s">
        <v>2602</v>
      </c>
      <c r="AH914" s="11" t="s">
        <v>2607</v>
      </c>
      <c r="AI914" s="11"/>
      <c r="AJ914" s="9">
        <v>1</v>
      </c>
      <c r="AK914" s="11" t="s">
        <v>2653</v>
      </c>
      <c r="AL914" s="11" t="s">
        <v>3107</v>
      </c>
      <c r="AM914" s="11"/>
      <c r="AN914" s="11" t="s">
        <v>3163</v>
      </c>
      <c r="AO914" s="11" t="s">
        <v>3315</v>
      </c>
      <c r="AP914" s="11"/>
      <c r="AQ914" s="12">
        <v>46210</v>
      </c>
      <c r="AR914" s="11" t="s">
        <v>3416</v>
      </c>
      <c r="AS914" s="11" t="s">
        <v>3568</v>
      </c>
      <c r="AT914" s="11" t="s">
        <v>3933</v>
      </c>
      <c r="AU914" s="11" t="s">
        <v>3933</v>
      </c>
      <c r="AV914" s="11" t="s">
        <v>3937</v>
      </c>
      <c r="AW914" s="11" t="s">
        <v>2519</v>
      </c>
      <c r="AX914" s="11" t="s">
        <v>2602</v>
      </c>
      <c r="AY914" s="11" t="s">
        <v>3948</v>
      </c>
      <c r="AZ914" s="11"/>
      <c r="BA914" s="11"/>
      <c r="BB914" s="11"/>
      <c r="BC914" s="9">
        <v>22417</v>
      </c>
      <c r="BD914" s="11" t="s">
        <v>3937</v>
      </c>
      <c r="BE914" s="9">
        <v>2053</v>
      </c>
      <c r="BF914" s="9">
        <v>19</v>
      </c>
      <c r="BG914" s="11" t="s">
        <v>4619</v>
      </c>
    </row>
    <row r="915" spans="1:59">
      <c r="A915" s="9">
        <v>135641</v>
      </c>
      <c r="B915" s="11" t="s">
        <v>4014</v>
      </c>
      <c r="C915" s="11" t="s">
        <v>4280</v>
      </c>
      <c r="D915" s="11" t="s">
        <v>536</v>
      </c>
      <c r="E915" s="15">
        <v>1</v>
      </c>
      <c r="F915" s="11" t="s">
        <v>4235</v>
      </c>
      <c r="G915" s="9">
        <v>80000</v>
      </c>
      <c r="H915" s="15">
        <f t="shared" si="29"/>
        <v>17.391304347826086</v>
      </c>
      <c r="I915" s="15">
        <f t="shared" si="30"/>
        <v>17.391304347826086</v>
      </c>
      <c r="J915" s="15">
        <v>17.391304347826086</v>
      </c>
      <c r="K915" s="15"/>
      <c r="L915" s="9"/>
      <c r="M915" s="9">
        <v>0</v>
      </c>
      <c r="N915" s="11" t="s">
        <v>3396</v>
      </c>
      <c r="O915" s="12">
        <v>46210</v>
      </c>
      <c r="P915" s="11" t="s">
        <v>3408</v>
      </c>
      <c r="Q915" s="11" t="s">
        <v>3952</v>
      </c>
      <c r="R915" s="11" t="s">
        <v>3952</v>
      </c>
      <c r="S915" s="11" t="s">
        <v>4221</v>
      </c>
      <c r="T915" s="9">
        <v>138642</v>
      </c>
      <c r="U915" s="9"/>
      <c r="V915" s="9"/>
      <c r="W915" s="11" t="s">
        <v>2465</v>
      </c>
      <c r="X915" s="11" t="s">
        <v>3109</v>
      </c>
      <c r="Y915" s="11" t="s">
        <v>3959</v>
      </c>
      <c r="Z915" s="11" t="s">
        <v>1530</v>
      </c>
      <c r="AA915" s="9">
        <v>20</v>
      </c>
      <c r="AB915" s="9">
        <v>20</v>
      </c>
      <c r="AC915" s="11"/>
      <c r="AD915" s="11" t="s">
        <v>2405</v>
      </c>
      <c r="AE915" s="11" t="s">
        <v>2462</v>
      </c>
      <c r="AF915" s="11" t="s">
        <v>2519</v>
      </c>
      <c r="AG915" s="11" t="s">
        <v>2602</v>
      </c>
      <c r="AH915" s="11" t="s">
        <v>2607</v>
      </c>
      <c r="AI915" s="11"/>
      <c r="AJ915" s="9">
        <v>1</v>
      </c>
      <c r="AK915" s="11" t="s">
        <v>2653</v>
      </c>
      <c r="AL915" s="11" t="s">
        <v>3107</v>
      </c>
      <c r="AM915" s="11"/>
      <c r="AN915" s="11" t="s">
        <v>3163</v>
      </c>
      <c r="AO915" s="11" t="s">
        <v>3315</v>
      </c>
      <c r="AP915" s="11"/>
      <c r="AQ915" s="12">
        <v>46210</v>
      </c>
      <c r="AR915" s="11" t="s">
        <v>3416</v>
      </c>
      <c r="AS915" s="11" t="s">
        <v>3568</v>
      </c>
      <c r="AT915" s="11" t="s">
        <v>3933</v>
      </c>
      <c r="AU915" s="11" t="s">
        <v>3933</v>
      </c>
      <c r="AV915" s="11" t="s">
        <v>3937</v>
      </c>
      <c r="AW915" s="11" t="s">
        <v>2519</v>
      </c>
      <c r="AX915" s="11" t="s">
        <v>2602</v>
      </c>
      <c r="AY915" s="11" t="s">
        <v>3948</v>
      </c>
      <c r="AZ915" s="11"/>
      <c r="BA915" s="11"/>
      <c r="BB915" s="11"/>
      <c r="BC915" s="9">
        <v>22417</v>
      </c>
      <c r="BD915" s="11" t="s">
        <v>3937</v>
      </c>
      <c r="BE915" s="9">
        <v>2053</v>
      </c>
      <c r="BF915" s="9">
        <v>20</v>
      </c>
      <c r="BG915" s="11" t="s">
        <v>4619</v>
      </c>
    </row>
    <row r="916" spans="1:59">
      <c r="A916" s="9">
        <v>135641</v>
      </c>
      <c r="B916" s="11" t="s">
        <v>4014</v>
      </c>
      <c r="C916" s="11" t="s">
        <v>4280</v>
      </c>
      <c r="D916" s="11" t="s">
        <v>538</v>
      </c>
      <c r="E916" s="15">
        <v>1</v>
      </c>
      <c r="F916" s="11" t="s">
        <v>4235</v>
      </c>
      <c r="G916" s="9">
        <v>80000</v>
      </c>
      <c r="H916" s="15">
        <f t="shared" si="29"/>
        <v>17.391304347826086</v>
      </c>
      <c r="I916" s="15">
        <f t="shared" si="30"/>
        <v>17.391304347826086</v>
      </c>
      <c r="J916" s="15">
        <v>17.391304347826086</v>
      </c>
      <c r="K916" s="15"/>
      <c r="L916" s="9"/>
      <c r="M916" s="9">
        <v>0</v>
      </c>
      <c r="N916" s="11" t="s">
        <v>3396</v>
      </c>
      <c r="O916" s="12">
        <v>46210</v>
      </c>
      <c r="P916" s="11" t="s">
        <v>3408</v>
      </c>
      <c r="Q916" s="11" t="s">
        <v>3952</v>
      </c>
      <c r="R916" s="11" t="s">
        <v>3952</v>
      </c>
      <c r="S916" s="11" t="s">
        <v>4221</v>
      </c>
      <c r="T916" s="9">
        <v>138642</v>
      </c>
      <c r="U916" s="9"/>
      <c r="V916" s="9"/>
      <c r="W916" s="11" t="s">
        <v>2465</v>
      </c>
      <c r="X916" s="11" t="s">
        <v>3109</v>
      </c>
      <c r="Y916" s="11" t="s">
        <v>3959</v>
      </c>
      <c r="Z916" s="11" t="s">
        <v>1530</v>
      </c>
      <c r="AA916" s="9">
        <v>20</v>
      </c>
      <c r="AB916" s="9">
        <v>22</v>
      </c>
      <c r="AC916" s="11"/>
      <c r="AD916" s="11" t="s">
        <v>2405</v>
      </c>
      <c r="AE916" s="11" t="s">
        <v>2462</v>
      </c>
      <c r="AF916" s="11" t="s">
        <v>2519</v>
      </c>
      <c r="AG916" s="11" t="s">
        <v>2602</v>
      </c>
      <c r="AH916" s="11" t="s">
        <v>2607</v>
      </c>
      <c r="AI916" s="11"/>
      <c r="AJ916" s="9">
        <v>1</v>
      </c>
      <c r="AK916" s="11" t="s">
        <v>2653</v>
      </c>
      <c r="AL916" s="11" t="s">
        <v>3107</v>
      </c>
      <c r="AM916" s="11"/>
      <c r="AN916" s="11" t="s">
        <v>3163</v>
      </c>
      <c r="AO916" s="11" t="s">
        <v>3315</v>
      </c>
      <c r="AP916" s="11"/>
      <c r="AQ916" s="12">
        <v>46210</v>
      </c>
      <c r="AR916" s="11" t="s">
        <v>3416</v>
      </c>
      <c r="AS916" s="11" t="s">
        <v>3568</v>
      </c>
      <c r="AT916" s="11" t="s">
        <v>3933</v>
      </c>
      <c r="AU916" s="11" t="s">
        <v>3933</v>
      </c>
      <c r="AV916" s="11" t="s">
        <v>3937</v>
      </c>
      <c r="AW916" s="11" t="s">
        <v>2519</v>
      </c>
      <c r="AX916" s="11" t="s">
        <v>2602</v>
      </c>
      <c r="AY916" s="11" t="s">
        <v>3948</v>
      </c>
      <c r="AZ916" s="11"/>
      <c r="BA916" s="11"/>
      <c r="BB916" s="11"/>
      <c r="BC916" s="9">
        <v>22417</v>
      </c>
      <c r="BD916" s="11" t="s">
        <v>3937</v>
      </c>
      <c r="BE916" s="9">
        <v>2053</v>
      </c>
      <c r="BF916" s="9">
        <v>22</v>
      </c>
      <c r="BG916" s="11" t="s">
        <v>4619</v>
      </c>
    </row>
    <row r="917" spans="1:59">
      <c r="A917" s="9">
        <v>135641</v>
      </c>
      <c r="B917" s="11" t="s">
        <v>4014</v>
      </c>
      <c r="C917" s="11" t="s">
        <v>4280</v>
      </c>
      <c r="D917" s="11" t="s">
        <v>540</v>
      </c>
      <c r="E917" s="15">
        <v>1</v>
      </c>
      <c r="F917" s="11" t="s">
        <v>4235</v>
      </c>
      <c r="G917" s="9">
        <v>80000</v>
      </c>
      <c r="H917" s="15">
        <f t="shared" si="29"/>
        <v>17.391304347826086</v>
      </c>
      <c r="I917" s="15">
        <f t="shared" si="30"/>
        <v>17.391304347826086</v>
      </c>
      <c r="J917" s="15">
        <v>17.391304347826086</v>
      </c>
      <c r="K917" s="15"/>
      <c r="L917" s="9"/>
      <c r="M917" s="9">
        <v>0</v>
      </c>
      <c r="N917" s="11" t="s">
        <v>3396</v>
      </c>
      <c r="O917" s="12">
        <v>46210</v>
      </c>
      <c r="P917" s="11" t="s">
        <v>3408</v>
      </c>
      <c r="Q917" s="11" t="s">
        <v>3952</v>
      </c>
      <c r="R917" s="11" t="s">
        <v>3952</v>
      </c>
      <c r="S917" s="11" t="s">
        <v>4221</v>
      </c>
      <c r="T917" s="9">
        <v>138642</v>
      </c>
      <c r="U917" s="9"/>
      <c r="V917" s="9"/>
      <c r="W917" s="11" t="s">
        <v>2465</v>
      </c>
      <c r="X917" s="11" t="s">
        <v>3109</v>
      </c>
      <c r="Y917" s="11" t="s">
        <v>3959</v>
      </c>
      <c r="Z917" s="11" t="s">
        <v>1530</v>
      </c>
      <c r="AA917" s="9">
        <v>20</v>
      </c>
      <c r="AB917" s="9">
        <v>24</v>
      </c>
      <c r="AC917" s="11"/>
      <c r="AD917" s="11" t="s">
        <v>2405</v>
      </c>
      <c r="AE917" s="11" t="s">
        <v>2462</v>
      </c>
      <c r="AF917" s="11" t="s">
        <v>2519</v>
      </c>
      <c r="AG917" s="11" t="s">
        <v>2602</v>
      </c>
      <c r="AH917" s="11" t="s">
        <v>2607</v>
      </c>
      <c r="AI917" s="11"/>
      <c r="AJ917" s="9">
        <v>1</v>
      </c>
      <c r="AK917" s="11" t="s">
        <v>2653</v>
      </c>
      <c r="AL917" s="11" t="s">
        <v>3107</v>
      </c>
      <c r="AM917" s="11"/>
      <c r="AN917" s="11" t="s">
        <v>3163</v>
      </c>
      <c r="AO917" s="11" t="s">
        <v>3315</v>
      </c>
      <c r="AP917" s="11"/>
      <c r="AQ917" s="12">
        <v>46210</v>
      </c>
      <c r="AR917" s="11" t="s">
        <v>3416</v>
      </c>
      <c r="AS917" s="11" t="s">
        <v>3568</v>
      </c>
      <c r="AT917" s="11" t="s">
        <v>3933</v>
      </c>
      <c r="AU917" s="11" t="s">
        <v>3933</v>
      </c>
      <c r="AV917" s="11" t="s">
        <v>3937</v>
      </c>
      <c r="AW917" s="11" t="s">
        <v>2519</v>
      </c>
      <c r="AX917" s="11" t="s">
        <v>2602</v>
      </c>
      <c r="AY917" s="11" t="s">
        <v>3948</v>
      </c>
      <c r="AZ917" s="11"/>
      <c r="BA917" s="11"/>
      <c r="BB917" s="11"/>
      <c r="BC917" s="9">
        <v>22417</v>
      </c>
      <c r="BD917" s="11" t="s">
        <v>3937</v>
      </c>
      <c r="BE917" s="9">
        <v>2053</v>
      </c>
      <c r="BF917" s="9">
        <v>24</v>
      </c>
      <c r="BG917" s="11" t="s">
        <v>4619</v>
      </c>
    </row>
    <row r="918" spans="1:59">
      <c r="A918" s="9">
        <v>135641</v>
      </c>
      <c r="B918" s="11" t="s">
        <v>4014</v>
      </c>
      <c r="C918" s="11" t="s">
        <v>4280</v>
      </c>
      <c r="D918" s="11" t="s">
        <v>543</v>
      </c>
      <c r="E918" s="15">
        <v>1</v>
      </c>
      <c r="F918" s="11" t="s">
        <v>4235</v>
      </c>
      <c r="G918" s="9">
        <v>80000</v>
      </c>
      <c r="H918" s="15">
        <f t="shared" si="29"/>
        <v>17.391304347826086</v>
      </c>
      <c r="I918" s="15">
        <f t="shared" si="30"/>
        <v>17.391304347826086</v>
      </c>
      <c r="J918" s="15">
        <v>17.391304347826086</v>
      </c>
      <c r="K918" s="15"/>
      <c r="L918" s="9"/>
      <c r="M918" s="9">
        <v>0</v>
      </c>
      <c r="N918" s="11" t="s">
        <v>3396</v>
      </c>
      <c r="O918" s="12">
        <v>46210</v>
      </c>
      <c r="P918" s="11" t="s">
        <v>3408</v>
      </c>
      <c r="Q918" s="11" t="s">
        <v>3952</v>
      </c>
      <c r="R918" s="11" t="s">
        <v>3952</v>
      </c>
      <c r="S918" s="11" t="s">
        <v>4221</v>
      </c>
      <c r="T918" s="9">
        <v>138642</v>
      </c>
      <c r="U918" s="9"/>
      <c r="V918" s="9"/>
      <c r="W918" s="11" t="s">
        <v>2465</v>
      </c>
      <c r="X918" s="11" t="s">
        <v>3109</v>
      </c>
      <c r="Y918" s="11" t="s">
        <v>3959</v>
      </c>
      <c r="Z918" s="11" t="s">
        <v>1530</v>
      </c>
      <c r="AA918" s="9">
        <v>20</v>
      </c>
      <c r="AB918" s="9">
        <v>27</v>
      </c>
      <c r="AC918" s="11"/>
      <c r="AD918" s="11" t="s">
        <v>2405</v>
      </c>
      <c r="AE918" s="11" t="s">
        <v>2462</v>
      </c>
      <c r="AF918" s="11" t="s">
        <v>2519</v>
      </c>
      <c r="AG918" s="11" t="s">
        <v>2602</v>
      </c>
      <c r="AH918" s="11" t="s">
        <v>2607</v>
      </c>
      <c r="AI918" s="11"/>
      <c r="AJ918" s="9">
        <v>1</v>
      </c>
      <c r="AK918" s="11" t="s">
        <v>2653</v>
      </c>
      <c r="AL918" s="11" t="s">
        <v>3107</v>
      </c>
      <c r="AM918" s="11"/>
      <c r="AN918" s="11" t="s">
        <v>3163</v>
      </c>
      <c r="AO918" s="11" t="s">
        <v>3315</v>
      </c>
      <c r="AP918" s="11"/>
      <c r="AQ918" s="12">
        <v>46210</v>
      </c>
      <c r="AR918" s="11" t="s">
        <v>3416</v>
      </c>
      <c r="AS918" s="11" t="s">
        <v>3568</v>
      </c>
      <c r="AT918" s="11" t="s">
        <v>3933</v>
      </c>
      <c r="AU918" s="11" t="s">
        <v>3933</v>
      </c>
      <c r="AV918" s="11" t="s">
        <v>3937</v>
      </c>
      <c r="AW918" s="11" t="s">
        <v>2519</v>
      </c>
      <c r="AX918" s="11" t="s">
        <v>2602</v>
      </c>
      <c r="AY918" s="11" t="s">
        <v>3948</v>
      </c>
      <c r="AZ918" s="11"/>
      <c r="BA918" s="11"/>
      <c r="BB918" s="11"/>
      <c r="BC918" s="9">
        <v>22417</v>
      </c>
      <c r="BD918" s="11" t="s">
        <v>3937</v>
      </c>
      <c r="BE918" s="9">
        <v>2053</v>
      </c>
      <c r="BF918" s="9">
        <v>27</v>
      </c>
      <c r="BG918" s="11" t="s">
        <v>4619</v>
      </c>
    </row>
    <row r="919" spans="1:59">
      <c r="A919" s="9">
        <v>135641</v>
      </c>
      <c r="B919" s="11" t="s">
        <v>4014</v>
      </c>
      <c r="C919" s="11" t="s">
        <v>4280</v>
      </c>
      <c r="D919" s="11" t="s">
        <v>544</v>
      </c>
      <c r="E919" s="15">
        <v>1</v>
      </c>
      <c r="F919" s="11" t="s">
        <v>4235</v>
      </c>
      <c r="G919" s="9">
        <v>80000</v>
      </c>
      <c r="H919" s="15">
        <f t="shared" si="29"/>
        <v>17.391304347826086</v>
      </c>
      <c r="I919" s="15">
        <f t="shared" si="30"/>
        <v>17.391304347826086</v>
      </c>
      <c r="J919" s="15">
        <v>17.391304347826086</v>
      </c>
      <c r="K919" s="15"/>
      <c r="L919" s="9"/>
      <c r="M919" s="9">
        <v>0</v>
      </c>
      <c r="N919" s="11" t="s">
        <v>3396</v>
      </c>
      <c r="O919" s="12">
        <v>46210</v>
      </c>
      <c r="P919" s="11" t="s">
        <v>3408</v>
      </c>
      <c r="Q919" s="11" t="s">
        <v>3952</v>
      </c>
      <c r="R919" s="11" t="s">
        <v>3952</v>
      </c>
      <c r="S919" s="11" t="s">
        <v>4221</v>
      </c>
      <c r="T919" s="9">
        <v>138642</v>
      </c>
      <c r="U919" s="9"/>
      <c r="V919" s="9"/>
      <c r="W919" s="11" t="s">
        <v>2465</v>
      </c>
      <c r="X919" s="11" t="s">
        <v>3109</v>
      </c>
      <c r="Y919" s="11" t="s">
        <v>3959</v>
      </c>
      <c r="Z919" s="11" t="s">
        <v>1530</v>
      </c>
      <c r="AA919" s="9">
        <v>20</v>
      </c>
      <c r="AB919" s="9">
        <v>28</v>
      </c>
      <c r="AC919" s="11"/>
      <c r="AD919" s="11" t="s">
        <v>2405</v>
      </c>
      <c r="AE919" s="11" t="s">
        <v>2462</v>
      </c>
      <c r="AF919" s="11" t="s">
        <v>2519</v>
      </c>
      <c r="AG919" s="11" t="s">
        <v>2602</v>
      </c>
      <c r="AH919" s="11" t="s">
        <v>2607</v>
      </c>
      <c r="AI919" s="11"/>
      <c r="AJ919" s="9">
        <v>1</v>
      </c>
      <c r="AK919" s="11" t="s">
        <v>2653</v>
      </c>
      <c r="AL919" s="11" t="s">
        <v>3107</v>
      </c>
      <c r="AM919" s="11"/>
      <c r="AN919" s="11" t="s">
        <v>3163</v>
      </c>
      <c r="AO919" s="11" t="s">
        <v>3315</v>
      </c>
      <c r="AP919" s="11"/>
      <c r="AQ919" s="12">
        <v>46210</v>
      </c>
      <c r="AR919" s="11" t="s">
        <v>3416</v>
      </c>
      <c r="AS919" s="11" t="s">
        <v>3568</v>
      </c>
      <c r="AT919" s="11" t="s">
        <v>3933</v>
      </c>
      <c r="AU919" s="11" t="s">
        <v>3933</v>
      </c>
      <c r="AV919" s="11" t="s">
        <v>3937</v>
      </c>
      <c r="AW919" s="11" t="s">
        <v>2519</v>
      </c>
      <c r="AX919" s="11" t="s">
        <v>2602</v>
      </c>
      <c r="AY919" s="11" t="s">
        <v>3948</v>
      </c>
      <c r="AZ919" s="11"/>
      <c r="BA919" s="11"/>
      <c r="BB919" s="11"/>
      <c r="BC919" s="9">
        <v>22417</v>
      </c>
      <c r="BD919" s="11" t="s">
        <v>3937</v>
      </c>
      <c r="BE919" s="9">
        <v>2053</v>
      </c>
      <c r="BF919" s="9">
        <v>28</v>
      </c>
      <c r="BG919" s="11" t="s">
        <v>4619</v>
      </c>
    </row>
    <row r="920" spans="1:59">
      <c r="A920" s="9">
        <v>135641</v>
      </c>
      <c r="B920" s="11" t="s">
        <v>4014</v>
      </c>
      <c r="C920" s="11" t="s">
        <v>4280</v>
      </c>
      <c r="D920" s="11" t="s">
        <v>551</v>
      </c>
      <c r="E920" s="15">
        <v>1</v>
      </c>
      <c r="F920" s="11" t="s">
        <v>4235</v>
      </c>
      <c r="G920" s="9">
        <v>80000</v>
      </c>
      <c r="H920" s="15">
        <f t="shared" si="29"/>
        <v>17.391304347826086</v>
      </c>
      <c r="I920" s="15">
        <f t="shared" si="30"/>
        <v>17.391304347826086</v>
      </c>
      <c r="J920" s="15">
        <v>17.391304347826086</v>
      </c>
      <c r="K920" s="15"/>
      <c r="L920" s="9"/>
      <c r="M920" s="9">
        <v>0</v>
      </c>
      <c r="N920" s="11" t="s">
        <v>3396</v>
      </c>
      <c r="O920" s="12">
        <v>46210</v>
      </c>
      <c r="P920" s="11" t="s">
        <v>3408</v>
      </c>
      <c r="Q920" s="11" t="s">
        <v>3952</v>
      </c>
      <c r="R920" s="11" t="s">
        <v>3952</v>
      </c>
      <c r="S920" s="11" t="s">
        <v>4221</v>
      </c>
      <c r="T920" s="9">
        <v>138642</v>
      </c>
      <c r="U920" s="9"/>
      <c r="V920" s="9"/>
      <c r="W920" s="11" t="s">
        <v>2465</v>
      </c>
      <c r="X920" s="11" t="s">
        <v>3109</v>
      </c>
      <c r="Y920" s="11" t="s">
        <v>3959</v>
      </c>
      <c r="Z920" s="11" t="s">
        <v>1530</v>
      </c>
      <c r="AA920" s="9">
        <v>20</v>
      </c>
      <c r="AB920" s="9">
        <v>35</v>
      </c>
      <c r="AC920" s="11"/>
      <c r="AD920" s="11" t="s">
        <v>2405</v>
      </c>
      <c r="AE920" s="11" t="s">
        <v>2462</v>
      </c>
      <c r="AF920" s="11" t="s">
        <v>2519</v>
      </c>
      <c r="AG920" s="11" t="s">
        <v>2602</v>
      </c>
      <c r="AH920" s="11" t="s">
        <v>2607</v>
      </c>
      <c r="AI920" s="11"/>
      <c r="AJ920" s="9">
        <v>1</v>
      </c>
      <c r="AK920" s="11" t="s">
        <v>2653</v>
      </c>
      <c r="AL920" s="11" t="s">
        <v>3107</v>
      </c>
      <c r="AM920" s="11"/>
      <c r="AN920" s="11" t="s">
        <v>3163</v>
      </c>
      <c r="AO920" s="11" t="s">
        <v>3315</v>
      </c>
      <c r="AP920" s="11"/>
      <c r="AQ920" s="12">
        <v>46210</v>
      </c>
      <c r="AR920" s="11" t="s">
        <v>3416</v>
      </c>
      <c r="AS920" s="11" t="s">
        <v>3568</v>
      </c>
      <c r="AT920" s="11" t="s">
        <v>3933</v>
      </c>
      <c r="AU920" s="11" t="s">
        <v>3933</v>
      </c>
      <c r="AV920" s="11" t="s">
        <v>3937</v>
      </c>
      <c r="AW920" s="11" t="s">
        <v>2519</v>
      </c>
      <c r="AX920" s="11" t="s">
        <v>2602</v>
      </c>
      <c r="AY920" s="11" t="s">
        <v>3948</v>
      </c>
      <c r="AZ920" s="11"/>
      <c r="BA920" s="11"/>
      <c r="BB920" s="11"/>
      <c r="BC920" s="9">
        <v>22417</v>
      </c>
      <c r="BD920" s="11" t="s">
        <v>3937</v>
      </c>
      <c r="BE920" s="9">
        <v>2053</v>
      </c>
      <c r="BF920" s="9">
        <v>35</v>
      </c>
      <c r="BG920" s="11" t="s">
        <v>4619</v>
      </c>
    </row>
    <row r="921" spans="1:59">
      <c r="A921" s="9">
        <v>135641</v>
      </c>
      <c r="B921" s="11" t="s">
        <v>4014</v>
      </c>
      <c r="C921" s="11" t="s">
        <v>4280</v>
      </c>
      <c r="D921" s="11" t="s">
        <v>554</v>
      </c>
      <c r="E921" s="15">
        <v>1</v>
      </c>
      <c r="F921" s="11" t="s">
        <v>4235</v>
      </c>
      <c r="G921" s="9">
        <v>80000</v>
      </c>
      <c r="H921" s="15">
        <f t="shared" si="29"/>
        <v>17.391304347826086</v>
      </c>
      <c r="I921" s="15">
        <f t="shared" si="30"/>
        <v>17.391304347826086</v>
      </c>
      <c r="J921" s="15">
        <v>17.391304347826086</v>
      </c>
      <c r="K921" s="15"/>
      <c r="L921" s="9"/>
      <c r="M921" s="9">
        <v>0</v>
      </c>
      <c r="N921" s="11" t="s">
        <v>3396</v>
      </c>
      <c r="O921" s="12">
        <v>46210</v>
      </c>
      <c r="P921" s="11" t="s">
        <v>3408</v>
      </c>
      <c r="Q921" s="11" t="s">
        <v>3952</v>
      </c>
      <c r="R921" s="11" t="s">
        <v>3952</v>
      </c>
      <c r="S921" s="11" t="s">
        <v>4221</v>
      </c>
      <c r="T921" s="9">
        <v>138642</v>
      </c>
      <c r="U921" s="9"/>
      <c r="V921" s="9"/>
      <c r="W921" s="11" t="s">
        <v>2465</v>
      </c>
      <c r="X921" s="11" t="s">
        <v>3109</v>
      </c>
      <c r="Y921" s="11" t="s">
        <v>3959</v>
      </c>
      <c r="Z921" s="11" t="s">
        <v>1530</v>
      </c>
      <c r="AA921" s="9">
        <v>20</v>
      </c>
      <c r="AB921" s="9">
        <v>38</v>
      </c>
      <c r="AC921" s="11"/>
      <c r="AD921" s="11" t="s">
        <v>2405</v>
      </c>
      <c r="AE921" s="11" t="s">
        <v>2462</v>
      </c>
      <c r="AF921" s="11" t="s">
        <v>2519</v>
      </c>
      <c r="AG921" s="11" t="s">
        <v>2602</v>
      </c>
      <c r="AH921" s="11" t="s">
        <v>2607</v>
      </c>
      <c r="AI921" s="11"/>
      <c r="AJ921" s="9">
        <v>1</v>
      </c>
      <c r="AK921" s="11" t="s">
        <v>2653</v>
      </c>
      <c r="AL921" s="11" t="s">
        <v>3107</v>
      </c>
      <c r="AM921" s="11"/>
      <c r="AN921" s="11" t="s">
        <v>3163</v>
      </c>
      <c r="AO921" s="11" t="s">
        <v>3315</v>
      </c>
      <c r="AP921" s="11"/>
      <c r="AQ921" s="12">
        <v>46210</v>
      </c>
      <c r="AR921" s="11" t="s">
        <v>3416</v>
      </c>
      <c r="AS921" s="11" t="s">
        <v>3568</v>
      </c>
      <c r="AT921" s="11" t="s">
        <v>3933</v>
      </c>
      <c r="AU921" s="11" t="s">
        <v>3933</v>
      </c>
      <c r="AV921" s="11" t="s">
        <v>3937</v>
      </c>
      <c r="AW921" s="11" t="s">
        <v>2519</v>
      </c>
      <c r="AX921" s="11" t="s">
        <v>2602</v>
      </c>
      <c r="AY921" s="11" t="s">
        <v>3948</v>
      </c>
      <c r="AZ921" s="11"/>
      <c r="BA921" s="11"/>
      <c r="BB921" s="11"/>
      <c r="BC921" s="9">
        <v>22417</v>
      </c>
      <c r="BD921" s="11" t="s">
        <v>3937</v>
      </c>
      <c r="BE921" s="9">
        <v>2053</v>
      </c>
      <c r="BF921" s="9">
        <v>38</v>
      </c>
      <c r="BG921" s="11" t="s">
        <v>4619</v>
      </c>
    </row>
    <row r="922" spans="1:59">
      <c r="A922" s="9">
        <v>135641</v>
      </c>
      <c r="B922" s="11" t="s">
        <v>4014</v>
      </c>
      <c r="C922" s="11" t="s">
        <v>4280</v>
      </c>
      <c r="D922" s="11" t="s">
        <v>555</v>
      </c>
      <c r="E922" s="15">
        <v>1</v>
      </c>
      <c r="F922" s="11" t="s">
        <v>4235</v>
      </c>
      <c r="G922" s="9">
        <v>80000</v>
      </c>
      <c r="H922" s="15">
        <f t="shared" si="29"/>
        <v>17.391304347826086</v>
      </c>
      <c r="I922" s="15">
        <f t="shared" si="30"/>
        <v>17.391304347826086</v>
      </c>
      <c r="J922" s="15">
        <v>17.391304347826086</v>
      </c>
      <c r="K922" s="15"/>
      <c r="L922" s="9"/>
      <c r="M922" s="9">
        <v>0</v>
      </c>
      <c r="N922" s="11" t="s">
        <v>3396</v>
      </c>
      <c r="O922" s="12">
        <v>46210</v>
      </c>
      <c r="P922" s="11" t="s">
        <v>3408</v>
      </c>
      <c r="Q922" s="11" t="s">
        <v>3952</v>
      </c>
      <c r="R922" s="11" t="s">
        <v>3952</v>
      </c>
      <c r="S922" s="11" t="s">
        <v>4221</v>
      </c>
      <c r="T922" s="9">
        <v>138642</v>
      </c>
      <c r="U922" s="9"/>
      <c r="V922" s="9"/>
      <c r="W922" s="11" t="s">
        <v>2465</v>
      </c>
      <c r="X922" s="11" t="s">
        <v>3109</v>
      </c>
      <c r="Y922" s="11" t="s">
        <v>3959</v>
      </c>
      <c r="Z922" s="11" t="s">
        <v>1530</v>
      </c>
      <c r="AA922" s="9">
        <v>20</v>
      </c>
      <c r="AB922" s="9">
        <v>39</v>
      </c>
      <c r="AC922" s="11"/>
      <c r="AD922" s="11" t="s">
        <v>2405</v>
      </c>
      <c r="AE922" s="11" t="s">
        <v>2462</v>
      </c>
      <c r="AF922" s="11" t="s">
        <v>2519</v>
      </c>
      <c r="AG922" s="11" t="s">
        <v>2602</v>
      </c>
      <c r="AH922" s="11" t="s">
        <v>2607</v>
      </c>
      <c r="AI922" s="11"/>
      <c r="AJ922" s="9">
        <v>1</v>
      </c>
      <c r="AK922" s="11" t="s">
        <v>2653</v>
      </c>
      <c r="AL922" s="11" t="s">
        <v>3107</v>
      </c>
      <c r="AM922" s="11"/>
      <c r="AN922" s="11" t="s">
        <v>3163</v>
      </c>
      <c r="AO922" s="11" t="s">
        <v>3315</v>
      </c>
      <c r="AP922" s="11"/>
      <c r="AQ922" s="12">
        <v>46210</v>
      </c>
      <c r="AR922" s="11" t="s">
        <v>3416</v>
      </c>
      <c r="AS922" s="11" t="s">
        <v>3568</v>
      </c>
      <c r="AT922" s="11" t="s">
        <v>3933</v>
      </c>
      <c r="AU922" s="11" t="s">
        <v>3933</v>
      </c>
      <c r="AV922" s="11" t="s">
        <v>3937</v>
      </c>
      <c r="AW922" s="11" t="s">
        <v>2519</v>
      </c>
      <c r="AX922" s="11" t="s">
        <v>2602</v>
      </c>
      <c r="AY922" s="11" t="s">
        <v>3948</v>
      </c>
      <c r="AZ922" s="11"/>
      <c r="BA922" s="11"/>
      <c r="BB922" s="11"/>
      <c r="BC922" s="9">
        <v>22417</v>
      </c>
      <c r="BD922" s="11" t="s">
        <v>3937</v>
      </c>
      <c r="BE922" s="9">
        <v>2053</v>
      </c>
      <c r="BF922" s="9">
        <v>39</v>
      </c>
      <c r="BG922" s="11" t="s">
        <v>4619</v>
      </c>
    </row>
    <row r="923" spans="1:59">
      <c r="A923" s="9">
        <v>135641</v>
      </c>
      <c r="B923" s="11" t="s">
        <v>4014</v>
      </c>
      <c r="C923" s="11" t="s">
        <v>4280</v>
      </c>
      <c r="D923" s="11" t="s">
        <v>556</v>
      </c>
      <c r="E923" s="15">
        <v>1</v>
      </c>
      <c r="F923" s="11" t="s">
        <v>4235</v>
      </c>
      <c r="G923" s="9">
        <v>80000</v>
      </c>
      <c r="H923" s="15">
        <f t="shared" si="29"/>
        <v>17.391304347826086</v>
      </c>
      <c r="I923" s="15">
        <f t="shared" si="30"/>
        <v>17.391304347826086</v>
      </c>
      <c r="J923" s="15">
        <v>17.391304347826086</v>
      </c>
      <c r="K923" s="15"/>
      <c r="L923" s="9"/>
      <c r="M923" s="9">
        <v>0</v>
      </c>
      <c r="N923" s="11" t="s">
        <v>3396</v>
      </c>
      <c r="O923" s="12">
        <v>46210</v>
      </c>
      <c r="P923" s="11" t="s">
        <v>3408</v>
      </c>
      <c r="Q923" s="11" t="s">
        <v>3952</v>
      </c>
      <c r="R923" s="11" t="s">
        <v>3952</v>
      </c>
      <c r="S923" s="11" t="s">
        <v>4221</v>
      </c>
      <c r="T923" s="9">
        <v>138642</v>
      </c>
      <c r="U923" s="9"/>
      <c r="V923" s="9"/>
      <c r="W923" s="11" t="s">
        <v>2465</v>
      </c>
      <c r="X923" s="11" t="s">
        <v>3109</v>
      </c>
      <c r="Y923" s="11" t="s">
        <v>3959</v>
      </c>
      <c r="Z923" s="11" t="s">
        <v>1530</v>
      </c>
      <c r="AA923" s="9">
        <v>20</v>
      </c>
      <c r="AB923" s="9">
        <v>40</v>
      </c>
      <c r="AC923" s="11"/>
      <c r="AD923" s="11" t="s">
        <v>2405</v>
      </c>
      <c r="AE923" s="11" t="s">
        <v>2462</v>
      </c>
      <c r="AF923" s="11" t="s">
        <v>2519</v>
      </c>
      <c r="AG923" s="11" t="s">
        <v>2602</v>
      </c>
      <c r="AH923" s="11" t="s">
        <v>2607</v>
      </c>
      <c r="AI923" s="11"/>
      <c r="AJ923" s="9">
        <v>1</v>
      </c>
      <c r="AK923" s="11" t="s">
        <v>2653</v>
      </c>
      <c r="AL923" s="11" t="s">
        <v>3107</v>
      </c>
      <c r="AM923" s="11"/>
      <c r="AN923" s="11" t="s">
        <v>3163</v>
      </c>
      <c r="AO923" s="11" t="s">
        <v>3315</v>
      </c>
      <c r="AP923" s="11"/>
      <c r="AQ923" s="12">
        <v>46210</v>
      </c>
      <c r="AR923" s="11" t="s">
        <v>3416</v>
      </c>
      <c r="AS923" s="11" t="s">
        <v>3568</v>
      </c>
      <c r="AT923" s="11" t="s">
        <v>3933</v>
      </c>
      <c r="AU923" s="11" t="s">
        <v>3933</v>
      </c>
      <c r="AV923" s="11" t="s">
        <v>3937</v>
      </c>
      <c r="AW923" s="11" t="s">
        <v>2519</v>
      </c>
      <c r="AX923" s="11" t="s">
        <v>2602</v>
      </c>
      <c r="AY923" s="11" t="s">
        <v>3948</v>
      </c>
      <c r="AZ923" s="11"/>
      <c r="BA923" s="11"/>
      <c r="BB923" s="11"/>
      <c r="BC923" s="9">
        <v>22417</v>
      </c>
      <c r="BD923" s="11" t="s">
        <v>3937</v>
      </c>
      <c r="BE923" s="9">
        <v>2053</v>
      </c>
      <c r="BF923" s="9">
        <v>40</v>
      </c>
      <c r="BG923" s="11" t="s">
        <v>4619</v>
      </c>
    </row>
    <row r="924" spans="1:59">
      <c r="A924" s="9">
        <v>135641</v>
      </c>
      <c r="B924" s="11" t="s">
        <v>4014</v>
      </c>
      <c r="C924" s="11" t="s">
        <v>4280</v>
      </c>
      <c r="D924" s="11" t="s">
        <v>557</v>
      </c>
      <c r="E924" s="15">
        <v>1</v>
      </c>
      <c r="F924" s="11" t="s">
        <v>4235</v>
      </c>
      <c r="G924" s="9">
        <v>80000</v>
      </c>
      <c r="H924" s="15">
        <f t="shared" si="29"/>
        <v>17.391304347826086</v>
      </c>
      <c r="I924" s="15">
        <f t="shared" si="30"/>
        <v>17.391304347826086</v>
      </c>
      <c r="J924" s="15">
        <v>17.391304347826086</v>
      </c>
      <c r="K924" s="15"/>
      <c r="L924" s="9"/>
      <c r="M924" s="9">
        <v>0</v>
      </c>
      <c r="N924" s="11" t="s">
        <v>3396</v>
      </c>
      <c r="O924" s="12">
        <v>46210</v>
      </c>
      <c r="P924" s="11" t="s">
        <v>3408</v>
      </c>
      <c r="Q924" s="11" t="s">
        <v>3952</v>
      </c>
      <c r="R924" s="11" t="s">
        <v>3952</v>
      </c>
      <c r="S924" s="11" t="s">
        <v>4221</v>
      </c>
      <c r="T924" s="9">
        <v>138642</v>
      </c>
      <c r="U924" s="9"/>
      <c r="V924" s="9"/>
      <c r="W924" s="11" t="s">
        <v>2465</v>
      </c>
      <c r="X924" s="11" t="s">
        <v>3109</v>
      </c>
      <c r="Y924" s="11" t="s">
        <v>3959</v>
      </c>
      <c r="Z924" s="11" t="s">
        <v>1530</v>
      </c>
      <c r="AA924" s="9">
        <v>20</v>
      </c>
      <c r="AB924" s="9">
        <v>41</v>
      </c>
      <c r="AC924" s="11"/>
      <c r="AD924" s="11" t="s">
        <v>2405</v>
      </c>
      <c r="AE924" s="11" t="s">
        <v>2462</v>
      </c>
      <c r="AF924" s="11" t="s">
        <v>2519</v>
      </c>
      <c r="AG924" s="11" t="s">
        <v>2602</v>
      </c>
      <c r="AH924" s="11" t="s">
        <v>2607</v>
      </c>
      <c r="AI924" s="11"/>
      <c r="AJ924" s="9">
        <v>1</v>
      </c>
      <c r="AK924" s="11" t="s">
        <v>2653</v>
      </c>
      <c r="AL924" s="11" t="s">
        <v>3107</v>
      </c>
      <c r="AM924" s="11"/>
      <c r="AN924" s="11" t="s">
        <v>3163</v>
      </c>
      <c r="AO924" s="11" t="s">
        <v>3315</v>
      </c>
      <c r="AP924" s="11"/>
      <c r="AQ924" s="12">
        <v>46210</v>
      </c>
      <c r="AR924" s="11" t="s">
        <v>3416</v>
      </c>
      <c r="AS924" s="11" t="s">
        <v>3568</v>
      </c>
      <c r="AT924" s="11" t="s">
        <v>3933</v>
      </c>
      <c r="AU924" s="11" t="s">
        <v>3933</v>
      </c>
      <c r="AV924" s="11" t="s">
        <v>3937</v>
      </c>
      <c r="AW924" s="11" t="s">
        <v>2519</v>
      </c>
      <c r="AX924" s="11" t="s">
        <v>2602</v>
      </c>
      <c r="AY924" s="11" t="s">
        <v>3948</v>
      </c>
      <c r="AZ924" s="11"/>
      <c r="BA924" s="11"/>
      <c r="BB924" s="11"/>
      <c r="BC924" s="9">
        <v>22417</v>
      </c>
      <c r="BD924" s="11" t="s">
        <v>3937</v>
      </c>
      <c r="BE924" s="9">
        <v>2053</v>
      </c>
      <c r="BF924" s="9">
        <v>41</v>
      </c>
      <c r="BG924" s="11" t="s">
        <v>4619</v>
      </c>
    </row>
    <row r="925" spans="1:59">
      <c r="A925" s="9">
        <v>135641</v>
      </c>
      <c r="B925" s="11" t="s">
        <v>4014</v>
      </c>
      <c r="C925" s="11" t="s">
        <v>4280</v>
      </c>
      <c r="D925" s="11" t="s">
        <v>558</v>
      </c>
      <c r="E925" s="15">
        <v>1</v>
      </c>
      <c r="F925" s="11" t="s">
        <v>4235</v>
      </c>
      <c r="G925" s="9">
        <v>80000</v>
      </c>
      <c r="H925" s="15">
        <f t="shared" si="29"/>
        <v>17.391304347826086</v>
      </c>
      <c r="I925" s="15">
        <f t="shared" si="30"/>
        <v>17.391304347826086</v>
      </c>
      <c r="J925" s="15">
        <v>17.391304347826086</v>
      </c>
      <c r="K925" s="15"/>
      <c r="L925" s="9"/>
      <c r="M925" s="9">
        <v>0</v>
      </c>
      <c r="N925" s="11" t="s">
        <v>3396</v>
      </c>
      <c r="O925" s="12">
        <v>46210</v>
      </c>
      <c r="P925" s="11" t="s">
        <v>3408</v>
      </c>
      <c r="Q925" s="11" t="s">
        <v>3952</v>
      </c>
      <c r="R925" s="11" t="s">
        <v>3952</v>
      </c>
      <c r="S925" s="11" t="s">
        <v>4221</v>
      </c>
      <c r="T925" s="9">
        <v>138642</v>
      </c>
      <c r="U925" s="9"/>
      <c r="V925" s="9"/>
      <c r="W925" s="11" t="s">
        <v>2465</v>
      </c>
      <c r="X925" s="11" t="s">
        <v>3109</v>
      </c>
      <c r="Y925" s="11" t="s">
        <v>3959</v>
      </c>
      <c r="Z925" s="11" t="s">
        <v>1530</v>
      </c>
      <c r="AA925" s="9">
        <v>20</v>
      </c>
      <c r="AB925" s="9">
        <v>42</v>
      </c>
      <c r="AC925" s="11"/>
      <c r="AD925" s="11" t="s">
        <v>2405</v>
      </c>
      <c r="AE925" s="11" t="s">
        <v>2462</v>
      </c>
      <c r="AF925" s="11" t="s">
        <v>2519</v>
      </c>
      <c r="AG925" s="11" t="s">
        <v>2602</v>
      </c>
      <c r="AH925" s="11" t="s">
        <v>2607</v>
      </c>
      <c r="AI925" s="11"/>
      <c r="AJ925" s="9">
        <v>1</v>
      </c>
      <c r="AK925" s="11" t="s">
        <v>2653</v>
      </c>
      <c r="AL925" s="11" t="s">
        <v>3107</v>
      </c>
      <c r="AM925" s="11"/>
      <c r="AN925" s="11" t="s">
        <v>3163</v>
      </c>
      <c r="AO925" s="11" t="s">
        <v>3315</v>
      </c>
      <c r="AP925" s="11"/>
      <c r="AQ925" s="12">
        <v>46210</v>
      </c>
      <c r="AR925" s="11" t="s">
        <v>3416</v>
      </c>
      <c r="AS925" s="11" t="s">
        <v>3568</v>
      </c>
      <c r="AT925" s="11" t="s">
        <v>3933</v>
      </c>
      <c r="AU925" s="11" t="s">
        <v>3933</v>
      </c>
      <c r="AV925" s="11" t="s">
        <v>3937</v>
      </c>
      <c r="AW925" s="11" t="s">
        <v>2519</v>
      </c>
      <c r="AX925" s="11" t="s">
        <v>2602</v>
      </c>
      <c r="AY925" s="11" t="s">
        <v>3948</v>
      </c>
      <c r="AZ925" s="11"/>
      <c r="BA925" s="11"/>
      <c r="BB925" s="11"/>
      <c r="BC925" s="9">
        <v>22417</v>
      </c>
      <c r="BD925" s="11" t="s">
        <v>3937</v>
      </c>
      <c r="BE925" s="9">
        <v>2053</v>
      </c>
      <c r="BF925" s="9">
        <v>42</v>
      </c>
      <c r="BG925" s="11" t="s">
        <v>4619</v>
      </c>
    </row>
    <row r="926" spans="1:59">
      <c r="A926" s="9">
        <v>135641</v>
      </c>
      <c r="B926" s="11" t="s">
        <v>4014</v>
      </c>
      <c r="C926" s="11" t="s">
        <v>4280</v>
      </c>
      <c r="D926" s="11" t="s">
        <v>559</v>
      </c>
      <c r="E926" s="15">
        <v>1</v>
      </c>
      <c r="F926" s="11" t="s">
        <v>4235</v>
      </c>
      <c r="G926" s="9">
        <v>80000</v>
      </c>
      <c r="H926" s="15">
        <f t="shared" si="29"/>
        <v>17.391304347826086</v>
      </c>
      <c r="I926" s="15">
        <f t="shared" si="30"/>
        <v>17.391304347826086</v>
      </c>
      <c r="J926" s="15">
        <v>17.391304347826086</v>
      </c>
      <c r="K926" s="15"/>
      <c r="L926" s="9"/>
      <c r="M926" s="9">
        <v>0</v>
      </c>
      <c r="N926" s="11" t="s">
        <v>3396</v>
      </c>
      <c r="O926" s="12">
        <v>46210</v>
      </c>
      <c r="P926" s="11" t="s">
        <v>3408</v>
      </c>
      <c r="Q926" s="11" t="s">
        <v>3952</v>
      </c>
      <c r="R926" s="11" t="s">
        <v>3952</v>
      </c>
      <c r="S926" s="11" t="s">
        <v>4221</v>
      </c>
      <c r="T926" s="9">
        <v>138642</v>
      </c>
      <c r="U926" s="9"/>
      <c r="V926" s="9"/>
      <c r="W926" s="11" t="s">
        <v>2465</v>
      </c>
      <c r="X926" s="11" t="s">
        <v>3109</v>
      </c>
      <c r="Y926" s="11" t="s">
        <v>3959</v>
      </c>
      <c r="Z926" s="11" t="s">
        <v>1530</v>
      </c>
      <c r="AA926" s="9">
        <v>20</v>
      </c>
      <c r="AB926" s="9">
        <v>43</v>
      </c>
      <c r="AC926" s="11"/>
      <c r="AD926" s="11" t="s">
        <v>2405</v>
      </c>
      <c r="AE926" s="11" t="s">
        <v>2462</v>
      </c>
      <c r="AF926" s="11" t="s">
        <v>2519</v>
      </c>
      <c r="AG926" s="11" t="s">
        <v>2602</v>
      </c>
      <c r="AH926" s="11" t="s">
        <v>2607</v>
      </c>
      <c r="AI926" s="11"/>
      <c r="AJ926" s="9">
        <v>1</v>
      </c>
      <c r="AK926" s="11" t="s">
        <v>2653</v>
      </c>
      <c r="AL926" s="11" t="s">
        <v>3107</v>
      </c>
      <c r="AM926" s="11"/>
      <c r="AN926" s="11" t="s">
        <v>3163</v>
      </c>
      <c r="AO926" s="11" t="s">
        <v>3315</v>
      </c>
      <c r="AP926" s="11"/>
      <c r="AQ926" s="12">
        <v>46210</v>
      </c>
      <c r="AR926" s="11" t="s">
        <v>3416</v>
      </c>
      <c r="AS926" s="11" t="s">
        <v>3568</v>
      </c>
      <c r="AT926" s="11" t="s">
        <v>3933</v>
      </c>
      <c r="AU926" s="11" t="s">
        <v>3933</v>
      </c>
      <c r="AV926" s="11" t="s">
        <v>3937</v>
      </c>
      <c r="AW926" s="11" t="s">
        <v>2519</v>
      </c>
      <c r="AX926" s="11" t="s">
        <v>2602</v>
      </c>
      <c r="AY926" s="11" t="s">
        <v>3948</v>
      </c>
      <c r="AZ926" s="11"/>
      <c r="BA926" s="11"/>
      <c r="BB926" s="11"/>
      <c r="BC926" s="9">
        <v>22417</v>
      </c>
      <c r="BD926" s="11" t="s">
        <v>3937</v>
      </c>
      <c r="BE926" s="9">
        <v>2053</v>
      </c>
      <c r="BF926" s="9">
        <v>43</v>
      </c>
      <c r="BG926" s="11" t="s">
        <v>4619</v>
      </c>
    </row>
    <row r="927" spans="1:59">
      <c r="A927" s="9">
        <v>135641</v>
      </c>
      <c r="B927" s="11" t="s">
        <v>4014</v>
      </c>
      <c r="C927" s="11" t="s">
        <v>4280</v>
      </c>
      <c r="D927" s="11" t="s">
        <v>560</v>
      </c>
      <c r="E927" s="15">
        <v>1</v>
      </c>
      <c r="F927" s="11" t="s">
        <v>4235</v>
      </c>
      <c r="G927" s="9">
        <v>80000</v>
      </c>
      <c r="H927" s="15">
        <f t="shared" si="29"/>
        <v>17.391304347826086</v>
      </c>
      <c r="I927" s="15">
        <f t="shared" si="30"/>
        <v>17.391304347826086</v>
      </c>
      <c r="J927" s="15">
        <v>17.391304347826086</v>
      </c>
      <c r="K927" s="15"/>
      <c r="L927" s="9"/>
      <c r="M927" s="9">
        <v>0</v>
      </c>
      <c r="N927" s="11" t="s">
        <v>3396</v>
      </c>
      <c r="O927" s="12">
        <v>46210</v>
      </c>
      <c r="P927" s="11" t="s">
        <v>3408</v>
      </c>
      <c r="Q927" s="11" t="s">
        <v>3952</v>
      </c>
      <c r="R927" s="11" t="s">
        <v>3952</v>
      </c>
      <c r="S927" s="11" t="s">
        <v>4221</v>
      </c>
      <c r="T927" s="9">
        <v>138642</v>
      </c>
      <c r="U927" s="9"/>
      <c r="V927" s="9"/>
      <c r="W927" s="11" t="s">
        <v>2465</v>
      </c>
      <c r="X927" s="11" t="s">
        <v>3109</v>
      </c>
      <c r="Y927" s="11" t="s">
        <v>3959</v>
      </c>
      <c r="Z927" s="11" t="s">
        <v>1530</v>
      </c>
      <c r="AA927" s="9">
        <v>20</v>
      </c>
      <c r="AB927" s="9">
        <v>44</v>
      </c>
      <c r="AC927" s="11"/>
      <c r="AD927" s="11" t="s">
        <v>2405</v>
      </c>
      <c r="AE927" s="11" t="s">
        <v>2462</v>
      </c>
      <c r="AF927" s="11" t="s">
        <v>2519</v>
      </c>
      <c r="AG927" s="11" t="s">
        <v>2602</v>
      </c>
      <c r="AH927" s="11" t="s">
        <v>2607</v>
      </c>
      <c r="AI927" s="11"/>
      <c r="AJ927" s="9">
        <v>1</v>
      </c>
      <c r="AK927" s="11" t="s">
        <v>2653</v>
      </c>
      <c r="AL927" s="11" t="s">
        <v>3107</v>
      </c>
      <c r="AM927" s="11"/>
      <c r="AN927" s="11" t="s">
        <v>3163</v>
      </c>
      <c r="AO927" s="11" t="s">
        <v>3315</v>
      </c>
      <c r="AP927" s="11"/>
      <c r="AQ927" s="12">
        <v>46210</v>
      </c>
      <c r="AR927" s="11" t="s">
        <v>3416</v>
      </c>
      <c r="AS927" s="11" t="s">
        <v>3568</v>
      </c>
      <c r="AT927" s="11" t="s">
        <v>3933</v>
      </c>
      <c r="AU927" s="11" t="s">
        <v>3933</v>
      </c>
      <c r="AV927" s="11" t="s">
        <v>3937</v>
      </c>
      <c r="AW927" s="11" t="s">
        <v>2519</v>
      </c>
      <c r="AX927" s="11" t="s">
        <v>2602</v>
      </c>
      <c r="AY927" s="11" t="s">
        <v>3948</v>
      </c>
      <c r="AZ927" s="11"/>
      <c r="BA927" s="11"/>
      <c r="BB927" s="11"/>
      <c r="BC927" s="9">
        <v>22417</v>
      </c>
      <c r="BD927" s="11" t="s">
        <v>3937</v>
      </c>
      <c r="BE927" s="9">
        <v>2053</v>
      </c>
      <c r="BF927" s="9">
        <v>44</v>
      </c>
      <c r="BG927" s="11" t="s">
        <v>4619</v>
      </c>
    </row>
    <row r="928" spans="1:59">
      <c r="A928" s="9">
        <v>135641</v>
      </c>
      <c r="B928" s="11" t="s">
        <v>4014</v>
      </c>
      <c r="C928" s="11" t="s">
        <v>4280</v>
      </c>
      <c r="D928" s="11" t="s">
        <v>563</v>
      </c>
      <c r="E928" s="15">
        <v>1</v>
      </c>
      <c r="F928" s="11" t="s">
        <v>4235</v>
      </c>
      <c r="G928" s="9">
        <v>80000</v>
      </c>
      <c r="H928" s="15">
        <f t="shared" si="29"/>
        <v>17.391304347826086</v>
      </c>
      <c r="I928" s="15">
        <f t="shared" si="30"/>
        <v>17.391304347826086</v>
      </c>
      <c r="J928" s="15">
        <v>17.391304347826086</v>
      </c>
      <c r="K928" s="15"/>
      <c r="L928" s="9"/>
      <c r="M928" s="9">
        <v>0</v>
      </c>
      <c r="N928" s="11" t="s">
        <v>3396</v>
      </c>
      <c r="O928" s="12">
        <v>46210</v>
      </c>
      <c r="P928" s="11" t="s">
        <v>3408</v>
      </c>
      <c r="Q928" s="11" t="s">
        <v>3952</v>
      </c>
      <c r="R928" s="11" t="s">
        <v>3952</v>
      </c>
      <c r="S928" s="11" t="s">
        <v>4221</v>
      </c>
      <c r="T928" s="9">
        <v>138642</v>
      </c>
      <c r="U928" s="9"/>
      <c r="V928" s="9"/>
      <c r="W928" s="11" t="s">
        <v>2465</v>
      </c>
      <c r="X928" s="11" t="s">
        <v>3109</v>
      </c>
      <c r="Y928" s="11" t="s">
        <v>3959</v>
      </c>
      <c r="Z928" s="11" t="s">
        <v>1530</v>
      </c>
      <c r="AA928" s="9">
        <v>20</v>
      </c>
      <c r="AB928" s="9">
        <v>47</v>
      </c>
      <c r="AC928" s="11"/>
      <c r="AD928" s="11" t="s">
        <v>2405</v>
      </c>
      <c r="AE928" s="11" t="s">
        <v>2462</v>
      </c>
      <c r="AF928" s="11" t="s">
        <v>2519</v>
      </c>
      <c r="AG928" s="11" t="s">
        <v>2602</v>
      </c>
      <c r="AH928" s="11" t="s">
        <v>2607</v>
      </c>
      <c r="AI928" s="11"/>
      <c r="AJ928" s="9">
        <v>1</v>
      </c>
      <c r="AK928" s="11" t="s">
        <v>2653</v>
      </c>
      <c r="AL928" s="11" t="s">
        <v>3107</v>
      </c>
      <c r="AM928" s="11"/>
      <c r="AN928" s="11" t="s">
        <v>3163</v>
      </c>
      <c r="AO928" s="11" t="s">
        <v>3315</v>
      </c>
      <c r="AP928" s="11"/>
      <c r="AQ928" s="12">
        <v>46210</v>
      </c>
      <c r="AR928" s="11" t="s">
        <v>3416</v>
      </c>
      <c r="AS928" s="11" t="s">
        <v>3568</v>
      </c>
      <c r="AT928" s="11" t="s">
        <v>3933</v>
      </c>
      <c r="AU928" s="11" t="s">
        <v>3933</v>
      </c>
      <c r="AV928" s="11" t="s">
        <v>3937</v>
      </c>
      <c r="AW928" s="11" t="s">
        <v>2519</v>
      </c>
      <c r="AX928" s="11" t="s">
        <v>2602</v>
      </c>
      <c r="AY928" s="11" t="s">
        <v>3948</v>
      </c>
      <c r="AZ928" s="11"/>
      <c r="BA928" s="11"/>
      <c r="BB928" s="11"/>
      <c r="BC928" s="9">
        <v>22417</v>
      </c>
      <c r="BD928" s="11" t="s">
        <v>3937</v>
      </c>
      <c r="BE928" s="9">
        <v>2053</v>
      </c>
      <c r="BF928" s="9">
        <v>47</v>
      </c>
      <c r="BG928" s="11" t="s">
        <v>4619</v>
      </c>
    </row>
    <row r="929" spans="1:59">
      <c r="A929" s="9">
        <v>135641</v>
      </c>
      <c r="B929" s="11" t="s">
        <v>4014</v>
      </c>
      <c r="C929" s="11" t="s">
        <v>4280</v>
      </c>
      <c r="D929" s="11" t="s">
        <v>564</v>
      </c>
      <c r="E929" s="15">
        <v>1</v>
      </c>
      <c r="F929" s="11" t="s">
        <v>4235</v>
      </c>
      <c r="G929" s="9">
        <v>80000</v>
      </c>
      <c r="H929" s="15">
        <f t="shared" si="29"/>
        <v>17.391304347826086</v>
      </c>
      <c r="I929" s="15">
        <f t="shared" si="30"/>
        <v>17.391304347826086</v>
      </c>
      <c r="J929" s="15">
        <v>17.391304347826086</v>
      </c>
      <c r="K929" s="15"/>
      <c r="L929" s="9"/>
      <c r="M929" s="9">
        <v>0</v>
      </c>
      <c r="N929" s="11" t="s">
        <v>3396</v>
      </c>
      <c r="O929" s="12">
        <v>46210</v>
      </c>
      <c r="P929" s="11" t="s">
        <v>3408</v>
      </c>
      <c r="Q929" s="11" t="s">
        <v>3952</v>
      </c>
      <c r="R929" s="11" t="s">
        <v>3952</v>
      </c>
      <c r="S929" s="11" t="s">
        <v>4221</v>
      </c>
      <c r="T929" s="9">
        <v>138642</v>
      </c>
      <c r="U929" s="9"/>
      <c r="V929" s="9"/>
      <c r="W929" s="11" t="s">
        <v>2465</v>
      </c>
      <c r="X929" s="11" t="s">
        <v>3109</v>
      </c>
      <c r="Y929" s="11" t="s">
        <v>3959</v>
      </c>
      <c r="Z929" s="11" t="s">
        <v>1530</v>
      </c>
      <c r="AA929" s="9">
        <v>20</v>
      </c>
      <c r="AB929" s="9">
        <v>48</v>
      </c>
      <c r="AC929" s="11"/>
      <c r="AD929" s="11" t="s">
        <v>2405</v>
      </c>
      <c r="AE929" s="11" t="s">
        <v>2462</v>
      </c>
      <c r="AF929" s="11" t="s">
        <v>2519</v>
      </c>
      <c r="AG929" s="11" t="s">
        <v>2602</v>
      </c>
      <c r="AH929" s="11" t="s">
        <v>2607</v>
      </c>
      <c r="AI929" s="11"/>
      <c r="AJ929" s="9">
        <v>1</v>
      </c>
      <c r="AK929" s="11" t="s">
        <v>2653</v>
      </c>
      <c r="AL929" s="11" t="s">
        <v>3107</v>
      </c>
      <c r="AM929" s="11"/>
      <c r="AN929" s="11" t="s">
        <v>3163</v>
      </c>
      <c r="AO929" s="11" t="s">
        <v>3315</v>
      </c>
      <c r="AP929" s="11"/>
      <c r="AQ929" s="12">
        <v>46210</v>
      </c>
      <c r="AR929" s="11" t="s">
        <v>3416</v>
      </c>
      <c r="AS929" s="11" t="s">
        <v>3568</v>
      </c>
      <c r="AT929" s="11" t="s">
        <v>3933</v>
      </c>
      <c r="AU929" s="11" t="s">
        <v>3933</v>
      </c>
      <c r="AV929" s="11" t="s">
        <v>3937</v>
      </c>
      <c r="AW929" s="11" t="s">
        <v>2519</v>
      </c>
      <c r="AX929" s="11" t="s">
        <v>2602</v>
      </c>
      <c r="AY929" s="11" t="s">
        <v>3948</v>
      </c>
      <c r="AZ929" s="11"/>
      <c r="BA929" s="11"/>
      <c r="BB929" s="11"/>
      <c r="BC929" s="9">
        <v>22417</v>
      </c>
      <c r="BD929" s="11" t="s">
        <v>3937</v>
      </c>
      <c r="BE929" s="9">
        <v>2053</v>
      </c>
      <c r="BF929" s="9">
        <v>48</v>
      </c>
      <c r="BG929" s="11" t="s">
        <v>4619</v>
      </c>
    </row>
    <row r="930" spans="1:59">
      <c r="A930" s="9">
        <v>135641</v>
      </c>
      <c r="B930" s="11" t="s">
        <v>4014</v>
      </c>
      <c r="C930" s="11" t="s">
        <v>4280</v>
      </c>
      <c r="D930" s="11" t="s">
        <v>565</v>
      </c>
      <c r="E930" s="15">
        <v>1</v>
      </c>
      <c r="F930" s="11" t="s">
        <v>4235</v>
      </c>
      <c r="G930" s="9">
        <v>80000</v>
      </c>
      <c r="H930" s="15">
        <f t="shared" si="29"/>
        <v>17.391304347826086</v>
      </c>
      <c r="I930" s="15">
        <f t="shared" si="30"/>
        <v>17.391304347826086</v>
      </c>
      <c r="J930" s="15">
        <v>17.391304347826086</v>
      </c>
      <c r="K930" s="15"/>
      <c r="L930" s="9"/>
      <c r="M930" s="9">
        <v>0</v>
      </c>
      <c r="N930" s="11" t="s">
        <v>3396</v>
      </c>
      <c r="O930" s="12">
        <v>46210</v>
      </c>
      <c r="P930" s="11" t="s">
        <v>3408</v>
      </c>
      <c r="Q930" s="11" t="s">
        <v>3952</v>
      </c>
      <c r="R930" s="11" t="s">
        <v>3952</v>
      </c>
      <c r="S930" s="11" t="s">
        <v>4221</v>
      </c>
      <c r="T930" s="9">
        <v>138642</v>
      </c>
      <c r="U930" s="9"/>
      <c r="V930" s="9"/>
      <c r="W930" s="11" t="s">
        <v>2465</v>
      </c>
      <c r="X930" s="11" t="s">
        <v>3109</v>
      </c>
      <c r="Y930" s="11" t="s">
        <v>3959</v>
      </c>
      <c r="Z930" s="11" t="s">
        <v>1530</v>
      </c>
      <c r="AA930" s="9">
        <v>20</v>
      </c>
      <c r="AB930" s="9">
        <v>49</v>
      </c>
      <c r="AC930" s="11"/>
      <c r="AD930" s="11" t="s">
        <v>2405</v>
      </c>
      <c r="AE930" s="11" t="s">
        <v>2462</v>
      </c>
      <c r="AF930" s="11" t="s">
        <v>2519</v>
      </c>
      <c r="AG930" s="11" t="s">
        <v>2602</v>
      </c>
      <c r="AH930" s="11" t="s">
        <v>2607</v>
      </c>
      <c r="AI930" s="11"/>
      <c r="AJ930" s="9">
        <v>1</v>
      </c>
      <c r="AK930" s="11" t="s">
        <v>2653</v>
      </c>
      <c r="AL930" s="11" t="s">
        <v>3107</v>
      </c>
      <c r="AM930" s="11"/>
      <c r="AN930" s="11" t="s">
        <v>3163</v>
      </c>
      <c r="AO930" s="11" t="s">
        <v>3315</v>
      </c>
      <c r="AP930" s="11"/>
      <c r="AQ930" s="12">
        <v>46210</v>
      </c>
      <c r="AR930" s="11" t="s">
        <v>3416</v>
      </c>
      <c r="AS930" s="11" t="s">
        <v>3568</v>
      </c>
      <c r="AT930" s="11" t="s">
        <v>3933</v>
      </c>
      <c r="AU930" s="11" t="s">
        <v>3933</v>
      </c>
      <c r="AV930" s="11" t="s">
        <v>3937</v>
      </c>
      <c r="AW930" s="11" t="s">
        <v>2519</v>
      </c>
      <c r="AX930" s="11" t="s">
        <v>2602</v>
      </c>
      <c r="AY930" s="11" t="s">
        <v>3948</v>
      </c>
      <c r="AZ930" s="11"/>
      <c r="BA930" s="11"/>
      <c r="BB930" s="11"/>
      <c r="BC930" s="9">
        <v>22417</v>
      </c>
      <c r="BD930" s="11" t="s">
        <v>3937</v>
      </c>
      <c r="BE930" s="9">
        <v>2053</v>
      </c>
      <c r="BF930" s="9">
        <v>49</v>
      </c>
      <c r="BG930" s="11" t="s">
        <v>4619</v>
      </c>
    </row>
    <row r="931" spans="1:59">
      <c r="A931" s="9">
        <v>135641</v>
      </c>
      <c r="B931" s="11" t="s">
        <v>4014</v>
      </c>
      <c r="C931" s="11" t="s">
        <v>4280</v>
      </c>
      <c r="D931" s="11" t="s">
        <v>566</v>
      </c>
      <c r="E931" s="15">
        <v>1</v>
      </c>
      <c r="F931" s="11" t="s">
        <v>4235</v>
      </c>
      <c r="G931" s="9">
        <v>80000</v>
      </c>
      <c r="H931" s="15">
        <f t="shared" si="29"/>
        <v>17.391304347826086</v>
      </c>
      <c r="I931" s="15">
        <f t="shared" si="30"/>
        <v>17.391304347826086</v>
      </c>
      <c r="J931" s="15">
        <v>17.391304347826086</v>
      </c>
      <c r="K931" s="15"/>
      <c r="L931" s="9"/>
      <c r="M931" s="9">
        <v>0</v>
      </c>
      <c r="N931" s="11" t="s">
        <v>3396</v>
      </c>
      <c r="O931" s="12">
        <v>46210</v>
      </c>
      <c r="P931" s="11" t="s">
        <v>3408</v>
      </c>
      <c r="Q931" s="11" t="s">
        <v>3952</v>
      </c>
      <c r="R931" s="11" t="s">
        <v>3952</v>
      </c>
      <c r="S931" s="11" t="s">
        <v>4221</v>
      </c>
      <c r="T931" s="9">
        <v>138642</v>
      </c>
      <c r="U931" s="9"/>
      <c r="V931" s="9"/>
      <c r="W931" s="11" t="s">
        <v>2465</v>
      </c>
      <c r="X931" s="11" t="s">
        <v>3109</v>
      </c>
      <c r="Y931" s="11" t="s">
        <v>3959</v>
      </c>
      <c r="Z931" s="11" t="s">
        <v>1530</v>
      </c>
      <c r="AA931" s="9">
        <v>20</v>
      </c>
      <c r="AB931" s="9">
        <v>50</v>
      </c>
      <c r="AC931" s="11"/>
      <c r="AD931" s="11" t="s">
        <v>2405</v>
      </c>
      <c r="AE931" s="11" t="s">
        <v>2462</v>
      </c>
      <c r="AF931" s="11" t="s">
        <v>2519</v>
      </c>
      <c r="AG931" s="11" t="s">
        <v>2602</v>
      </c>
      <c r="AH931" s="11" t="s">
        <v>2607</v>
      </c>
      <c r="AI931" s="11"/>
      <c r="AJ931" s="9">
        <v>1</v>
      </c>
      <c r="AK931" s="11" t="s">
        <v>2653</v>
      </c>
      <c r="AL931" s="11" t="s">
        <v>3107</v>
      </c>
      <c r="AM931" s="11"/>
      <c r="AN931" s="11" t="s">
        <v>3163</v>
      </c>
      <c r="AO931" s="11" t="s">
        <v>3315</v>
      </c>
      <c r="AP931" s="11"/>
      <c r="AQ931" s="12">
        <v>46210</v>
      </c>
      <c r="AR931" s="11" t="s">
        <v>3416</v>
      </c>
      <c r="AS931" s="11" t="s">
        <v>3568</v>
      </c>
      <c r="AT931" s="11" t="s">
        <v>3933</v>
      </c>
      <c r="AU931" s="11" t="s">
        <v>3933</v>
      </c>
      <c r="AV931" s="11" t="s">
        <v>3937</v>
      </c>
      <c r="AW931" s="11" t="s">
        <v>2519</v>
      </c>
      <c r="AX931" s="11" t="s">
        <v>2602</v>
      </c>
      <c r="AY931" s="11" t="s">
        <v>3948</v>
      </c>
      <c r="AZ931" s="11"/>
      <c r="BA931" s="11"/>
      <c r="BB931" s="11"/>
      <c r="BC931" s="9">
        <v>22417</v>
      </c>
      <c r="BD931" s="11" t="s">
        <v>3937</v>
      </c>
      <c r="BE931" s="9">
        <v>2053</v>
      </c>
      <c r="BF931" s="9">
        <v>50</v>
      </c>
      <c r="BG931" s="11" t="s">
        <v>4619</v>
      </c>
    </row>
    <row r="932" spans="1:59">
      <c r="A932" s="9">
        <v>135641</v>
      </c>
      <c r="B932" s="11" t="s">
        <v>4014</v>
      </c>
      <c r="C932" s="11" t="s">
        <v>4280</v>
      </c>
      <c r="D932" s="11" t="s">
        <v>567</v>
      </c>
      <c r="E932" s="15">
        <v>1</v>
      </c>
      <c r="F932" s="11" t="s">
        <v>4235</v>
      </c>
      <c r="G932" s="9">
        <v>80000</v>
      </c>
      <c r="H932" s="15">
        <f t="shared" si="29"/>
        <v>17.391304347826086</v>
      </c>
      <c r="I932" s="15">
        <f t="shared" si="30"/>
        <v>17.391304347826086</v>
      </c>
      <c r="J932" s="15">
        <v>17.391304347826086</v>
      </c>
      <c r="K932" s="15"/>
      <c r="L932" s="9"/>
      <c r="M932" s="9">
        <v>0</v>
      </c>
      <c r="N932" s="11" t="s">
        <v>3396</v>
      </c>
      <c r="O932" s="12">
        <v>46210</v>
      </c>
      <c r="P932" s="11" t="s">
        <v>3408</v>
      </c>
      <c r="Q932" s="11" t="s">
        <v>3952</v>
      </c>
      <c r="R932" s="11" t="s">
        <v>3952</v>
      </c>
      <c r="S932" s="11" t="s">
        <v>4221</v>
      </c>
      <c r="T932" s="9">
        <v>138642</v>
      </c>
      <c r="U932" s="9"/>
      <c r="V932" s="9"/>
      <c r="W932" s="11" t="s">
        <v>2465</v>
      </c>
      <c r="X932" s="11" t="s">
        <v>3109</v>
      </c>
      <c r="Y932" s="11" t="s">
        <v>3959</v>
      </c>
      <c r="Z932" s="11" t="s">
        <v>1530</v>
      </c>
      <c r="AA932" s="9">
        <v>20</v>
      </c>
      <c r="AB932" s="9">
        <v>51</v>
      </c>
      <c r="AC932" s="11"/>
      <c r="AD932" s="11" t="s">
        <v>2405</v>
      </c>
      <c r="AE932" s="11" t="s">
        <v>2462</v>
      </c>
      <c r="AF932" s="11" t="s">
        <v>2519</v>
      </c>
      <c r="AG932" s="11" t="s">
        <v>2602</v>
      </c>
      <c r="AH932" s="11" t="s">
        <v>2607</v>
      </c>
      <c r="AI932" s="11"/>
      <c r="AJ932" s="9">
        <v>1</v>
      </c>
      <c r="AK932" s="11" t="s">
        <v>2653</v>
      </c>
      <c r="AL932" s="11" t="s">
        <v>3107</v>
      </c>
      <c r="AM932" s="11"/>
      <c r="AN932" s="11" t="s">
        <v>3163</v>
      </c>
      <c r="AO932" s="11" t="s">
        <v>3315</v>
      </c>
      <c r="AP932" s="11"/>
      <c r="AQ932" s="12">
        <v>46210</v>
      </c>
      <c r="AR932" s="11" t="s">
        <v>3416</v>
      </c>
      <c r="AS932" s="11" t="s">
        <v>3568</v>
      </c>
      <c r="AT932" s="11" t="s">
        <v>3933</v>
      </c>
      <c r="AU932" s="11" t="s">
        <v>3933</v>
      </c>
      <c r="AV932" s="11" t="s">
        <v>3937</v>
      </c>
      <c r="AW932" s="11" t="s">
        <v>2519</v>
      </c>
      <c r="AX932" s="11" t="s">
        <v>2602</v>
      </c>
      <c r="AY932" s="11" t="s">
        <v>3948</v>
      </c>
      <c r="AZ932" s="11"/>
      <c r="BA932" s="11"/>
      <c r="BB932" s="11"/>
      <c r="BC932" s="9">
        <v>22417</v>
      </c>
      <c r="BD932" s="11" t="s">
        <v>3937</v>
      </c>
      <c r="BE932" s="9">
        <v>2053</v>
      </c>
      <c r="BF932" s="9">
        <v>51</v>
      </c>
      <c r="BG932" s="11" t="s">
        <v>4619</v>
      </c>
    </row>
    <row r="933" spans="1:59">
      <c r="A933" s="9">
        <v>135641</v>
      </c>
      <c r="B933" s="11" t="s">
        <v>4014</v>
      </c>
      <c r="C933" s="11" t="s">
        <v>4280</v>
      </c>
      <c r="D933" s="11" t="s">
        <v>568</v>
      </c>
      <c r="E933" s="15">
        <v>1</v>
      </c>
      <c r="F933" s="11" t="s">
        <v>4235</v>
      </c>
      <c r="G933" s="9">
        <v>80000</v>
      </c>
      <c r="H933" s="15">
        <f t="shared" si="29"/>
        <v>17.391304347826086</v>
      </c>
      <c r="I933" s="15">
        <f t="shared" si="30"/>
        <v>17.391304347826086</v>
      </c>
      <c r="J933" s="15">
        <v>17.391304347826086</v>
      </c>
      <c r="K933" s="15"/>
      <c r="L933" s="9"/>
      <c r="M933" s="9">
        <v>0</v>
      </c>
      <c r="N933" s="11" t="s">
        <v>3396</v>
      </c>
      <c r="O933" s="12">
        <v>46210</v>
      </c>
      <c r="P933" s="11" t="s">
        <v>3408</v>
      </c>
      <c r="Q933" s="11" t="s">
        <v>3952</v>
      </c>
      <c r="R933" s="11" t="s">
        <v>3952</v>
      </c>
      <c r="S933" s="11" t="s">
        <v>4221</v>
      </c>
      <c r="T933" s="9">
        <v>138642</v>
      </c>
      <c r="U933" s="9"/>
      <c r="V933" s="9"/>
      <c r="W933" s="11" t="s">
        <v>2465</v>
      </c>
      <c r="X933" s="11" t="s">
        <v>3109</v>
      </c>
      <c r="Y933" s="11" t="s">
        <v>3959</v>
      </c>
      <c r="Z933" s="11" t="s">
        <v>1530</v>
      </c>
      <c r="AA933" s="9">
        <v>20</v>
      </c>
      <c r="AB933" s="9">
        <v>52</v>
      </c>
      <c r="AC933" s="11"/>
      <c r="AD933" s="11" t="s">
        <v>2405</v>
      </c>
      <c r="AE933" s="11" t="s">
        <v>2462</v>
      </c>
      <c r="AF933" s="11" t="s">
        <v>2519</v>
      </c>
      <c r="AG933" s="11" t="s">
        <v>2602</v>
      </c>
      <c r="AH933" s="11" t="s">
        <v>2607</v>
      </c>
      <c r="AI933" s="11"/>
      <c r="AJ933" s="9">
        <v>1</v>
      </c>
      <c r="AK933" s="11" t="s">
        <v>2653</v>
      </c>
      <c r="AL933" s="11" t="s">
        <v>3107</v>
      </c>
      <c r="AM933" s="11"/>
      <c r="AN933" s="11" t="s">
        <v>3163</v>
      </c>
      <c r="AO933" s="11" t="s">
        <v>3315</v>
      </c>
      <c r="AP933" s="11"/>
      <c r="AQ933" s="12">
        <v>46210</v>
      </c>
      <c r="AR933" s="11" t="s">
        <v>3416</v>
      </c>
      <c r="AS933" s="11" t="s">
        <v>3568</v>
      </c>
      <c r="AT933" s="11" t="s">
        <v>3933</v>
      </c>
      <c r="AU933" s="11" t="s">
        <v>3933</v>
      </c>
      <c r="AV933" s="11" t="s">
        <v>3937</v>
      </c>
      <c r="AW933" s="11" t="s">
        <v>2519</v>
      </c>
      <c r="AX933" s="11" t="s">
        <v>2602</v>
      </c>
      <c r="AY933" s="11" t="s">
        <v>3948</v>
      </c>
      <c r="AZ933" s="11"/>
      <c r="BA933" s="11"/>
      <c r="BB933" s="11"/>
      <c r="BC933" s="9">
        <v>22417</v>
      </c>
      <c r="BD933" s="11" t="s">
        <v>3937</v>
      </c>
      <c r="BE933" s="9">
        <v>2053</v>
      </c>
      <c r="BF933" s="9">
        <v>52</v>
      </c>
      <c r="BG933" s="11" t="s">
        <v>4619</v>
      </c>
    </row>
    <row r="934" spans="1:59">
      <c r="A934" s="9">
        <v>135641</v>
      </c>
      <c r="B934" s="11" t="s">
        <v>4014</v>
      </c>
      <c r="C934" s="11" t="s">
        <v>4280</v>
      </c>
      <c r="D934" s="11" t="s">
        <v>569</v>
      </c>
      <c r="E934" s="15">
        <v>1</v>
      </c>
      <c r="F934" s="11" t="s">
        <v>4235</v>
      </c>
      <c r="G934" s="9">
        <v>80000</v>
      </c>
      <c r="H934" s="15">
        <f t="shared" si="29"/>
        <v>17.391304347826086</v>
      </c>
      <c r="I934" s="15">
        <f t="shared" si="30"/>
        <v>17.391304347826086</v>
      </c>
      <c r="J934" s="15">
        <v>17.391304347826086</v>
      </c>
      <c r="K934" s="15"/>
      <c r="L934" s="9"/>
      <c r="M934" s="9">
        <v>0</v>
      </c>
      <c r="N934" s="11" t="s">
        <v>3396</v>
      </c>
      <c r="O934" s="12">
        <v>46210</v>
      </c>
      <c r="P934" s="11" t="s">
        <v>3408</v>
      </c>
      <c r="Q934" s="11" t="s">
        <v>3952</v>
      </c>
      <c r="R934" s="11" t="s">
        <v>3952</v>
      </c>
      <c r="S934" s="11" t="s">
        <v>4221</v>
      </c>
      <c r="T934" s="9">
        <v>138642</v>
      </c>
      <c r="U934" s="9"/>
      <c r="V934" s="9"/>
      <c r="W934" s="11" t="s">
        <v>2465</v>
      </c>
      <c r="X934" s="11" t="s">
        <v>3109</v>
      </c>
      <c r="Y934" s="11" t="s">
        <v>3959</v>
      </c>
      <c r="Z934" s="11" t="s">
        <v>1530</v>
      </c>
      <c r="AA934" s="9">
        <v>20</v>
      </c>
      <c r="AB934" s="9">
        <v>53</v>
      </c>
      <c r="AC934" s="11"/>
      <c r="AD934" s="11" t="s">
        <v>2405</v>
      </c>
      <c r="AE934" s="11" t="s">
        <v>2462</v>
      </c>
      <c r="AF934" s="11" t="s">
        <v>2519</v>
      </c>
      <c r="AG934" s="11" t="s">
        <v>2602</v>
      </c>
      <c r="AH934" s="11" t="s">
        <v>2607</v>
      </c>
      <c r="AI934" s="11"/>
      <c r="AJ934" s="9">
        <v>1</v>
      </c>
      <c r="AK934" s="11" t="s">
        <v>2653</v>
      </c>
      <c r="AL934" s="11" t="s">
        <v>3107</v>
      </c>
      <c r="AM934" s="11"/>
      <c r="AN934" s="11" t="s">
        <v>3163</v>
      </c>
      <c r="AO934" s="11" t="s">
        <v>3315</v>
      </c>
      <c r="AP934" s="11"/>
      <c r="AQ934" s="12">
        <v>46210</v>
      </c>
      <c r="AR934" s="11" t="s">
        <v>3416</v>
      </c>
      <c r="AS934" s="11" t="s">
        <v>3568</v>
      </c>
      <c r="AT934" s="11" t="s">
        <v>3933</v>
      </c>
      <c r="AU934" s="11" t="s">
        <v>3933</v>
      </c>
      <c r="AV934" s="11" t="s">
        <v>3937</v>
      </c>
      <c r="AW934" s="11" t="s">
        <v>2519</v>
      </c>
      <c r="AX934" s="11" t="s">
        <v>2602</v>
      </c>
      <c r="AY934" s="11" t="s">
        <v>3948</v>
      </c>
      <c r="AZ934" s="11"/>
      <c r="BA934" s="11"/>
      <c r="BB934" s="11"/>
      <c r="BC934" s="9">
        <v>22417</v>
      </c>
      <c r="BD934" s="11" t="s">
        <v>3937</v>
      </c>
      <c r="BE934" s="9">
        <v>2053</v>
      </c>
      <c r="BF934" s="9">
        <v>53</v>
      </c>
      <c r="BG934" s="11" t="s">
        <v>4619</v>
      </c>
    </row>
    <row r="935" spans="1:59">
      <c r="A935" s="9">
        <v>135641</v>
      </c>
      <c r="B935" s="11" t="s">
        <v>4014</v>
      </c>
      <c r="C935" s="11" t="s">
        <v>4280</v>
      </c>
      <c r="D935" s="11" t="s">
        <v>572</v>
      </c>
      <c r="E935" s="15">
        <v>1</v>
      </c>
      <c r="F935" s="11" t="s">
        <v>4235</v>
      </c>
      <c r="G935" s="9">
        <v>80000</v>
      </c>
      <c r="H935" s="15">
        <f t="shared" si="29"/>
        <v>17.391304347826086</v>
      </c>
      <c r="I935" s="15">
        <f t="shared" si="30"/>
        <v>17.391304347826086</v>
      </c>
      <c r="J935" s="15">
        <v>17.391304347826086</v>
      </c>
      <c r="K935" s="15"/>
      <c r="L935" s="9"/>
      <c r="M935" s="9">
        <v>0</v>
      </c>
      <c r="N935" s="11" t="s">
        <v>3396</v>
      </c>
      <c r="O935" s="12">
        <v>46210</v>
      </c>
      <c r="P935" s="11" t="s">
        <v>3408</v>
      </c>
      <c r="Q935" s="11" t="s">
        <v>3952</v>
      </c>
      <c r="R935" s="11" t="s">
        <v>3952</v>
      </c>
      <c r="S935" s="11" t="s">
        <v>4221</v>
      </c>
      <c r="T935" s="9">
        <v>138642</v>
      </c>
      <c r="U935" s="9"/>
      <c r="V935" s="9"/>
      <c r="W935" s="11" t="s">
        <v>2465</v>
      </c>
      <c r="X935" s="11" t="s">
        <v>3109</v>
      </c>
      <c r="Y935" s="11" t="s">
        <v>3959</v>
      </c>
      <c r="Z935" s="11" t="s">
        <v>1530</v>
      </c>
      <c r="AA935" s="9">
        <v>20</v>
      </c>
      <c r="AB935" s="9">
        <v>56</v>
      </c>
      <c r="AC935" s="11"/>
      <c r="AD935" s="11" t="s">
        <v>2405</v>
      </c>
      <c r="AE935" s="11" t="s">
        <v>2462</v>
      </c>
      <c r="AF935" s="11" t="s">
        <v>2519</v>
      </c>
      <c r="AG935" s="11" t="s">
        <v>2602</v>
      </c>
      <c r="AH935" s="11" t="s">
        <v>2607</v>
      </c>
      <c r="AI935" s="11"/>
      <c r="AJ935" s="9">
        <v>1</v>
      </c>
      <c r="AK935" s="11" t="s">
        <v>2653</v>
      </c>
      <c r="AL935" s="11" t="s">
        <v>3107</v>
      </c>
      <c r="AM935" s="11"/>
      <c r="AN935" s="11" t="s">
        <v>3163</v>
      </c>
      <c r="AO935" s="11" t="s">
        <v>3315</v>
      </c>
      <c r="AP935" s="11"/>
      <c r="AQ935" s="12">
        <v>46210</v>
      </c>
      <c r="AR935" s="11" t="s">
        <v>3416</v>
      </c>
      <c r="AS935" s="11" t="s">
        <v>3568</v>
      </c>
      <c r="AT935" s="11" t="s">
        <v>3933</v>
      </c>
      <c r="AU935" s="11" t="s">
        <v>3933</v>
      </c>
      <c r="AV935" s="11" t="s">
        <v>3937</v>
      </c>
      <c r="AW935" s="11" t="s">
        <v>2519</v>
      </c>
      <c r="AX935" s="11" t="s">
        <v>2602</v>
      </c>
      <c r="AY935" s="11" t="s">
        <v>3948</v>
      </c>
      <c r="AZ935" s="11"/>
      <c r="BA935" s="11"/>
      <c r="BB935" s="11"/>
      <c r="BC935" s="9">
        <v>22417</v>
      </c>
      <c r="BD935" s="11" t="s">
        <v>3937</v>
      </c>
      <c r="BE935" s="9">
        <v>2053</v>
      </c>
      <c r="BF935" s="9">
        <v>56</v>
      </c>
      <c r="BG935" s="11" t="s">
        <v>4619</v>
      </c>
    </row>
    <row r="936" spans="1:59">
      <c r="A936" s="9">
        <v>135641</v>
      </c>
      <c r="B936" s="11" t="s">
        <v>4014</v>
      </c>
      <c r="C936" s="11" t="s">
        <v>4280</v>
      </c>
      <c r="D936" s="11" t="s">
        <v>573</v>
      </c>
      <c r="E936" s="15">
        <v>1</v>
      </c>
      <c r="F936" s="11" t="s">
        <v>4235</v>
      </c>
      <c r="G936" s="9">
        <v>80000</v>
      </c>
      <c r="H936" s="15">
        <f t="shared" si="29"/>
        <v>17.391304347826086</v>
      </c>
      <c r="I936" s="15">
        <f t="shared" si="30"/>
        <v>17.391304347826086</v>
      </c>
      <c r="J936" s="15">
        <v>17.391304347826086</v>
      </c>
      <c r="K936" s="15"/>
      <c r="L936" s="9"/>
      <c r="M936" s="9">
        <v>0</v>
      </c>
      <c r="N936" s="11" t="s">
        <v>3396</v>
      </c>
      <c r="O936" s="12">
        <v>46210</v>
      </c>
      <c r="P936" s="11" t="s">
        <v>3408</v>
      </c>
      <c r="Q936" s="11" t="s">
        <v>3952</v>
      </c>
      <c r="R936" s="11" t="s">
        <v>3952</v>
      </c>
      <c r="S936" s="11" t="s">
        <v>4221</v>
      </c>
      <c r="T936" s="9">
        <v>138642</v>
      </c>
      <c r="U936" s="9"/>
      <c r="V936" s="9"/>
      <c r="W936" s="11" t="s">
        <v>2465</v>
      </c>
      <c r="X936" s="11" t="s">
        <v>3109</v>
      </c>
      <c r="Y936" s="11" t="s">
        <v>3959</v>
      </c>
      <c r="Z936" s="11" t="s">
        <v>1530</v>
      </c>
      <c r="AA936" s="9">
        <v>20</v>
      </c>
      <c r="AB936" s="9">
        <v>57</v>
      </c>
      <c r="AC936" s="11"/>
      <c r="AD936" s="11" t="s">
        <v>2405</v>
      </c>
      <c r="AE936" s="11" t="s">
        <v>2462</v>
      </c>
      <c r="AF936" s="11" t="s">
        <v>2519</v>
      </c>
      <c r="AG936" s="11" t="s">
        <v>2602</v>
      </c>
      <c r="AH936" s="11" t="s">
        <v>2607</v>
      </c>
      <c r="AI936" s="11"/>
      <c r="AJ936" s="9">
        <v>1</v>
      </c>
      <c r="AK936" s="11" t="s">
        <v>2653</v>
      </c>
      <c r="AL936" s="11" t="s">
        <v>3107</v>
      </c>
      <c r="AM936" s="11"/>
      <c r="AN936" s="11" t="s">
        <v>3163</v>
      </c>
      <c r="AO936" s="11" t="s">
        <v>3315</v>
      </c>
      <c r="AP936" s="11"/>
      <c r="AQ936" s="12">
        <v>46210</v>
      </c>
      <c r="AR936" s="11" t="s">
        <v>3416</v>
      </c>
      <c r="AS936" s="11" t="s">
        <v>3568</v>
      </c>
      <c r="AT936" s="11" t="s">
        <v>3933</v>
      </c>
      <c r="AU936" s="11" t="s">
        <v>3933</v>
      </c>
      <c r="AV936" s="11" t="s">
        <v>3937</v>
      </c>
      <c r="AW936" s="11" t="s">
        <v>2519</v>
      </c>
      <c r="AX936" s="11" t="s">
        <v>2602</v>
      </c>
      <c r="AY936" s="11" t="s">
        <v>3948</v>
      </c>
      <c r="AZ936" s="11"/>
      <c r="BA936" s="11"/>
      <c r="BB936" s="11"/>
      <c r="BC936" s="9">
        <v>22417</v>
      </c>
      <c r="BD936" s="11" t="s">
        <v>3937</v>
      </c>
      <c r="BE936" s="9">
        <v>2053</v>
      </c>
      <c r="BF936" s="9">
        <v>57</v>
      </c>
      <c r="BG936" s="11" t="s">
        <v>4619</v>
      </c>
    </row>
    <row r="937" spans="1:59">
      <c r="A937" s="9">
        <v>135641</v>
      </c>
      <c r="B937" s="11" t="s">
        <v>4014</v>
      </c>
      <c r="C937" s="11" t="s">
        <v>4280</v>
      </c>
      <c r="D937" s="11" t="s">
        <v>574</v>
      </c>
      <c r="E937" s="15">
        <v>1</v>
      </c>
      <c r="F937" s="11" t="s">
        <v>4235</v>
      </c>
      <c r="G937" s="9">
        <v>80000</v>
      </c>
      <c r="H937" s="15">
        <f t="shared" si="29"/>
        <v>17.391304347826086</v>
      </c>
      <c r="I937" s="15">
        <f t="shared" si="30"/>
        <v>17.391304347826086</v>
      </c>
      <c r="J937" s="15">
        <v>17.391304347826086</v>
      </c>
      <c r="K937" s="15"/>
      <c r="L937" s="9"/>
      <c r="M937" s="9">
        <v>0</v>
      </c>
      <c r="N937" s="11" t="s">
        <v>3396</v>
      </c>
      <c r="O937" s="12">
        <v>46210</v>
      </c>
      <c r="P937" s="11" t="s">
        <v>3408</v>
      </c>
      <c r="Q937" s="11" t="s">
        <v>3952</v>
      </c>
      <c r="R937" s="11" t="s">
        <v>3952</v>
      </c>
      <c r="S937" s="11" t="s">
        <v>4221</v>
      </c>
      <c r="T937" s="9">
        <v>138642</v>
      </c>
      <c r="U937" s="9"/>
      <c r="V937" s="9"/>
      <c r="W937" s="11" t="s">
        <v>2465</v>
      </c>
      <c r="X937" s="11" t="s">
        <v>3109</v>
      </c>
      <c r="Y937" s="11" t="s">
        <v>3959</v>
      </c>
      <c r="Z937" s="11" t="s">
        <v>1530</v>
      </c>
      <c r="AA937" s="9">
        <v>20</v>
      </c>
      <c r="AB937" s="9">
        <v>58</v>
      </c>
      <c r="AC937" s="11"/>
      <c r="AD937" s="11" t="s">
        <v>2405</v>
      </c>
      <c r="AE937" s="11" t="s">
        <v>2462</v>
      </c>
      <c r="AF937" s="11" t="s">
        <v>2519</v>
      </c>
      <c r="AG937" s="11" t="s">
        <v>2602</v>
      </c>
      <c r="AH937" s="11" t="s">
        <v>2607</v>
      </c>
      <c r="AI937" s="11"/>
      <c r="AJ937" s="9">
        <v>1</v>
      </c>
      <c r="AK937" s="11" t="s">
        <v>2653</v>
      </c>
      <c r="AL937" s="11" t="s">
        <v>3107</v>
      </c>
      <c r="AM937" s="11"/>
      <c r="AN937" s="11" t="s">
        <v>3163</v>
      </c>
      <c r="AO937" s="11" t="s">
        <v>3315</v>
      </c>
      <c r="AP937" s="11"/>
      <c r="AQ937" s="12">
        <v>46210</v>
      </c>
      <c r="AR937" s="11" t="s">
        <v>3416</v>
      </c>
      <c r="AS937" s="11" t="s">
        <v>3568</v>
      </c>
      <c r="AT937" s="11" t="s">
        <v>3933</v>
      </c>
      <c r="AU937" s="11" t="s">
        <v>3933</v>
      </c>
      <c r="AV937" s="11" t="s">
        <v>3937</v>
      </c>
      <c r="AW937" s="11" t="s">
        <v>2519</v>
      </c>
      <c r="AX937" s="11" t="s">
        <v>2602</v>
      </c>
      <c r="AY937" s="11" t="s">
        <v>3948</v>
      </c>
      <c r="AZ937" s="11"/>
      <c r="BA937" s="11"/>
      <c r="BB937" s="11"/>
      <c r="BC937" s="9">
        <v>22417</v>
      </c>
      <c r="BD937" s="11" t="s">
        <v>3937</v>
      </c>
      <c r="BE937" s="9">
        <v>2053</v>
      </c>
      <c r="BF937" s="9">
        <v>58</v>
      </c>
      <c r="BG937" s="11" t="s">
        <v>4619</v>
      </c>
    </row>
    <row r="938" spans="1:59">
      <c r="A938" s="9">
        <v>135641</v>
      </c>
      <c r="B938" s="11" t="s">
        <v>4014</v>
      </c>
      <c r="C938" s="11" t="s">
        <v>4280</v>
      </c>
      <c r="D938" s="11" t="s">
        <v>577</v>
      </c>
      <c r="E938" s="15">
        <v>1</v>
      </c>
      <c r="F938" s="11" t="s">
        <v>4235</v>
      </c>
      <c r="G938" s="9">
        <v>80000</v>
      </c>
      <c r="H938" s="15">
        <f t="shared" si="29"/>
        <v>17.391304347826086</v>
      </c>
      <c r="I938" s="15">
        <f t="shared" si="30"/>
        <v>17.391304347826086</v>
      </c>
      <c r="J938" s="15">
        <v>17.391304347826086</v>
      </c>
      <c r="K938" s="15"/>
      <c r="L938" s="9"/>
      <c r="M938" s="9">
        <v>0</v>
      </c>
      <c r="N938" s="11" t="s">
        <v>3396</v>
      </c>
      <c r="O938" s="12">
        <v>46210</v>
      </c>
      <c r="P938" s="11" t="s">
        <v>3408</v>
      </c>
      <c r="Q938" s="11" t="s">
        <v>3952</v>
      </c>
      <c r="R938" s="11" t="s">
        <v>3952</v>
      </c>
      <c r="S938" s="11" t="s">
        <v>4221</v>
      </c>
      <c r="T938" s="9">
        <v>138642</v>
      </c>
      <c r="U938" s="9"/>
      <c r="V938" s="9"/>
      <c r="W938" s="11" t="s">
        <v>2465</v>
      </c>
      <c r="X938" s="11" t="s">
        <v>3109</v>
      </c>
      <c r="Y938" s="11" t="s">
        <v>3959</v>
      </c>
      <c r="Z938" s="11" t="s">
        <v>1530</v>
      </c>
      <c r="AA938" s="9">
        <v>20</v>
      </c>
      <c r="AB938" s="9">
        <v>61</v>
      </c>
      <c r="AC938" s="11"/>
      <c r="AD938" s="11" t="s">
        <v>2405</v>
      </c>
      <c r="AE938" s="11" t="s">
        <v>2462</v>
      </c>
      <c r="AF938" s="11" t="s">
        <v>2519</v>
      </c>
      <c r="AG938" s="11" t="s">
        <v>2602</v>
      </c>
      <c r="AH938" s="11" t="s">
        <v>2607</v>
      </c>
      <c r="AI938" s="11"/>
      <c r="AJ938" s="9">
        <v>1</v>
      </c>
      <c r="AK938" s="11" t="s">
        <v>2653</v>
      </c>
      <c r="AL938" s="11" t="s">
        <v>3107</v>
      </c>
      <c r="AM938" s="11"/>
      <c r="AN938" s="11" t="s">
        <v>3163</v>
      </c>
      <c r="AO938" s="11" t="s">
        <v>3315</v>
      </c>
      <c r="AP938" s="11"/>
      <c r="AQ938" s="12">
        <v>46210</v>
      </c>
      <c r="AR938" s="11" t="s">
        <v>3416</v>
      </c>
      <c r="AS938" s="11" t="s">
        <v>3568</v>
      </c>
      <c r="AT938" s="11" t="s">
        <v>3933</v>
      </c>
      <c r="AU938" s="11" t="s">
        <v>3933</v>
      </c>
      <c r="AV938" s="11" t="s">
        <v>3937</v>
      </c>
      <c r="AW938" s="11" t="s">
        <v>2519</v>
      </c>
      <c r="AX938" s="11" t="s">
        <v>2602</v>
      </c>
      <c r="AY938" s="11" t="s">
        <v>3948</v>
      </c>
      <c r="AZ938" s="11"/>
      <c r="BA938" s="11"/>
      <c r="BB938" s="11"/>
      <c r="BC938" s="9">
        <v>22417</v>
      </c>
      <c r="BD938" s="11" t="s">
        <v>3937</v>
      </c>
      <c r="BE938" s="9">
        <v>2053</v>
      </c>
      <c r="BF938" s="9">
        <v>61</v>
      </c>
      <c r="BG938" s="11" t="s">
        <v>4619</v>
      </c>
    </row>
    <row r="939" spans="1:59">
      <c r="A939" s="9">
        <v>135641</v>
      </c>
      <c r="B939" s="11" t="s">
        <v>4014</v>
      </c>
      <c r="C939" s="11" t="s">
        <v>4280</v>
      </c>
      <c r="D939" s="11" t="s">
        <v>578</v>
      </c>
      <c r="E939" s="15">
        <v>1</v>
      </c>
      <c r="F939" s="11" t="s">
        <v>4235</v>
      </c>
      <c r="G939" s="9">
        <v>80000</v>
      </c>
      <c r="H939" s="15">
        <f t="shared" si="29"/>
        <v>17.391304347826086</v>
      </c>
      <c r="I939" s="15">
        <f t="shared" si="30"/>
        <v>17.391304347826086</v>
      </c>
      <c r="J939" s="15">
        <v>17.391304347826086</v>
      </c>
      <c r="K939" s="15"/>
      <c r="L939" s="9"/>
      <c r="M939" s="9">
        <v>0</v>
      </c>
      <c r="N939" s="11" t="s">
        <v>3396</v>
      </c>
      <c r="O939" s="12">
        <v>46210</v>
      </c>
      <c r="P939" s="11" t="s">
        <v>3408</v>
      </c>
      <c r="Q939" s="11" t="s">
        <v>3952</v>
      </c>
      <c r="R939" s="11" t="s">
        <v>3952</v>
      </c>
      <c r="S939" s="11" t="s">
        <v>4221</v>
      </c>
      <c r="T939" s="9">
        <v>138642</v>
      </c>
      <c r="U939" s="9"/>
      <c r="V939" s="9"/>
      <c r="W939" s="11" t="s">
        <v>2465</v>
      </c>
      <c r="X939" s="11" t="s">
        <v>3109</v>
      </c>
      <c r="Y939" s="11" t="s">
        <v>3959</v>
      </c>
      <c r="Z939" s="11" t="s">
        <v>1530</v>
      </c>
      <c r="AA939" s="9">
        <v>20</v>
      </c>
      <c r="AB939" s="9">
        <v>62</v>
      </c>
      <c r="AC939" s="11"/>
      <c r="AD939" s="11" t="s">
        <v>2405</v>
      </c>
      <c r="AE939" s="11" t="s">
        <v>2462</v>
      </c>
      <c r="AF939" s="11" t="s">
        <v>2519</v>
      </c>
      <c r="AG939" s="11" t="s">
        <v>2602</v>
      </c>
      <c r="AH939" s="11" t="s">
        <v>2607</v>
      </c>
      <c r="AI939" s="11"/>
      <c r="AJ939" s="9">
        <v>1</v>
      </c>
      <c r="AK939" s="11" t="s">
        <v>2653</v>
      </c>
      <c r="AL939" s="11" t="s">
        <v>3107</v>
      </c>
      <c r="AM939" s="11"/>
      <c r="AN939" s="11" t="s">
        <v>3163</v>
      </c>
      <c r="AO939" s="11" t="s">
        <v>3315</v>
      </c>
      <c r="AP939" s="11"/>
      <c r="AQ939" s="12">
        <v>46210</v>
      </c>
      <c r="AR939" s="11" t="s">
        <v>3416</v>
      </c>
      <c r="AS939" s="11" t="s">
        <v>3568</v>
      </c>
      <c r="AT939" s="11" t="s">
        <v>3933</v>
      </c>
      <c r="AU939" s="11" t="s">
        <v>3933</v>
      </c>
      <c r="AV939" s="11" t="s">
        <v>3937</v>
      </c>
      <c r="AW939" s="11" t="s">
        <v>2519</v>
      </c>
      <c r="AX939" s="11" t="s">
        <v>2602</v>
      </c>
      <c r="AY939" s="11" t="s">
        <v>3948</v>
      </c>
      <c r="AZ939" s="11"/>
      <c r="BA939" s="11"/>
      <c r="BB939" s="11"/>
      <c r="BC939" s="9">
        <v>22417</v>
      </c>
      <c r="BD939" s="11" t="s">
        <v>3937</v>
      </c>
      <c r="BE939" s="9">
        <v>2053</v>
      </c>
      <c r="BF939" s="9">
        <v>62</v>
      </c>
      <c r="BG939" s="11" t="s">
        <v>4619</v>
      </c>
    </row>
    <row r="940" spans="1:59">
      <c r="A940" s="9">
        <v>135641</v>
      </c>
      <c r="B940" s="11" t="s">
        <v>4014</v>
      </c>
      <c r="C940" s="11" t="s">
        <v>4280</v>
      </c>
      <c r="D940" s="11" t="s">
        <v>580</v>
      </c>
      <c r="E940" s="15">
        <v>1</v>
      </c>
      <c r="F940" s="11" t="s">
        <v>4235</v>
      </c>
      <c r="G940" s="9">
        <v>80000</v>
      </c>
      <c r="H940" s="15">
        <f t="shared" si="29"/>
        <v>17.391304347826086</v>
      </c>
      <c r="I940" s="15">
        <f t="shared" si="30"/>
        <v>17.391304347826086</v>
      </c>
      <c r="J940" s="15">
        <v>17.391304347826086</v>
      </c>
      <c r="K940" s="15"/>
      <c r="L940" s="9"/>
      <c r="M940" s="9">
        <v>0</v>
      </c>
      <c r="N940" s="11" t="s">
        <v>3396</v>
      </c>
      <c r="O940" s="12">
        <v>46210</v>
      </c>
      <c r="P940" s="11" t="s">
        <v>3408</v>
      </c>
      <c r="Q940" s="11" t="s">
        <v>3952</v>
      </c>
      <c r="R940" s="11" t="s">
        <v>3952</v>
      </c>
      <c r="S940" s="11" t="s">
        <v>4221</v>
      </c>
      <c r="T940" s="9">
        <v>138642</v>
      </c>
      <c r="U940" s="9"/>
      <c r="V940" s="9"/>
      <c r="W940" s="11" t="s">
        <v>2465</v>
      </c>
      <c r="X940" s="11" t="s">
        <v>3109</v>
      </c>
      <c r="Y940" s="11" t="s">
        <v>3959</v>
      </c>
      <c r="Z940" s="11" t="s">
        <v>1530</v>
      </c>
      <c r="AA940" s="9">
        <v>20</v>
      </c>
      <c r="AB940" s="9">
        <v>64</v>
      </c>
      <c r="AC940" s="11"/>
      <c r="AD940" s="11" t="s">
        <v>2405</v>
      </c>
      <c r="AE940" s="11" t="s">
        <v>2462</v>
      </c>
      <c r="AF940" s="11" t="s">
        <v>2519</v>
      </c>
      <c r="AG940" s="11" t="s">
        <v>2602</v>
      </c>
      <c r="AH940" s="11" t="s">
        <v>2607</v>
      </c>
      <c r="AI940" s="11"/>
      <c r="AJ940" s="9">
        <v>1</v>
      </c>
      <c r="AK940" s="11" t="s">
        <v>2653</v>
      </c>
      <c r="AL940" s="11" t="s">
        <v>3107</v>
      </c>
      <c r="AM940" s="11"/>
      <c r="AN940" s="11" t="s">
        <v>3163</v>
      </c>
      <c r="AO940" s="11" t="s">
        <v>3315</v>
      </c>
      <c r="AP940" s="11"/>
      <c r="AQ940" s="12">
        <v>46210</v>
      </c>
      <c r="AR940" s="11" t="s">
        <v>3416</v>
      </c>
      <c r="AS940" s="11" t="s">
        <v>3568</v>
      </c>
      <c r="AT940" s="11" t="s">
        <v>3933</v>
      </c>
      <c r="AU940" s="11" t="s">
        <v>3933</v>
      </c>
      <c r="AV940" s="11" t="s">
        <v>3937</v>
      </c>
      <c r="AW940" s="11" t="s">
        <v>2519</v>
      </c>
      <c r="AX940" s="11" t="s">
        <v>2602</v>
      </c>
      <c r="AY940" s="11" t="s">
        <v>3948</v>
      </c>
      <c r="AZ940" s="11"/>
      <c r="BA940" s="11"/>
      <c r="BB940" s="11"/>
      <c r="BC940" s="9">
        <v>22417</v>
      </c>
      <c r="BD940" s="11" t="s">
        <v>3937</v>
      </c>
      <c r="BE940" s="9">
        <v>2053</v>
      </c>
      <c r="BF940" s="9">
        <v>64</v>
      </c>
      <c r="BG940" s="11" t="s">
        <v>4619</v>
      </c>
    </row>
    <row r="941" spans="1:59">
      <c r="A941" s="9">
        <v>135641</v>
      </c>
      <c r="B941" s="11" t="s">
        <v>4014</v>
      </c>
      <c r="C941" s="11" t="s">
        <v>4280</v>
      </c>
      <c r="D941" s="11" t="s">
        <v>581</v>
      </c>
      <c r="E941" s="15">
        <v>1</v>
      </c>
      <c r="F941" s="11" t="s">
        <v>4235</v>
      </c>
      <c r="G941" s="9">
        <v>80000</v>
      </c>
      <c r="H941" s="15">
        <f t="shared" si="29"/>
        <v>17.391304347826086</v>
      </c>
      <c r="I941" s="15">
        <f t="shared" si="30"/>
        <v>17.391304347826086</v>
      </c>
      <c r="J941" s="15">
        <v>17.391304347826086</v>
      </c>
      <c r="K941" s="15"/>
      <c r="L941" s="9"/>
      <c r="M941" s="9">
        <v>0</v>
      </c>
      <c r="N941" s="11" t="s">
        <v>3396</v>
      </c>
      <c r="O941" s="12">
        <v>46210</v>
      </c>
      <c r="P941" s="11" t="s">
        <v>3408</v>
      </c>
      <c r="Q941" s="11" t="s">
        <v>3952</v>
      </c>
      <c r="R941" s="11" t="s">
        <v>3952</v>
      </c>
      <c r="S941" s="11" t="s">
        <v>4221</v>
      </c>
      <c r="T941" s="9">
        <v>138642</v>
      </c>
      <c r="U941" s="9"/>
      <c r="V941" s="9"/>
      <c r="W941" s="11" t="s">
        <v>2465</v>
      </c>
      <c r="X941" s="11" t="s">
        <v>3109</v>
      </c>
      <c r="Y941" s="11" t="s">
        <v>3959</v>
      </c>
      <c r="Z941" s="11" t="s">
        <v>1530</v>
      </c>
      <c r="AA941" s="9">
        <v>20</v>
      </c>
      <c r="AB941" s="9">
        <v>65</v>
      </c>
      <c r="AC941" s="11"/>
      <c r="AD941" s="11" t="s">
        <v>2405</v>
      </c>
      <c r="AE941" s="11" t="s">
        <v>2462</v>
      </c>
      <c r="AF941" s="11" t="s">
        <v>2519</v>
      </c>
      <c r="AG941" s="11" t="s">
        <v>2602</v>
      </c>
      <c r="AH941" s="11" t="s">
        <v>2607</v>
      </c>
      <c r="AI941" s="11"/>
      <c r="AJ941" s="9">
        <v>1</v>
      </c>
      <c r="AK941" s="11" t="s">
        <v>2653</v>
      </c>
      <c r="AL941" s="11" t="s">
        <v>3107</v>
      </c>
      <c r="AM941" s="11"/>
      <c r="AN941" s="11" t="s">
        <v>3163</v>
      </c>
      <c r="AO941" s="11" t="s">
        <v>3315</v>
      </c>
      <c r="AP941" s="11"/>
      <c r="AQ941" s="12">
        <v>46210</v>
      </c>
      <c r="AR941" s="11" t="s">
        <v>3416</v>
      </c>
      <c r="AS941" s="11" t="s">
        <v>3568</v>
      </c>
      <c r="AT941" s="11" t="s">
        <v>3933</v>
      </c>
      <c r="AU941" s="11" t="s">
        <v>3933</v>
      </c>
      <c r="AV941" s="11" t="s">
        <v>3937</v>
      </c>
      <c r="AW941" s="11" t="s">
        <v>2519</v>
      </c>
      <c r="AX941" s="11" t="s">
        <v>2602</v>
      </c>
      <c r="AY941" s="11" t="s">
        <v>3948</v>
      </c>
      <c r="AZ941" s="11"/>
      <c r="BA941" s="11"/>
      <c r="BB941" s="11"/>
      <c r="BC941" s="9">
        <v>22417</v>
      </c>
      <c r="BD941" s="11" t="s">
        <v>3937</v>
      </c>
      <c r="BE941" s="9">
        <v>2053</v>
      </c>
      <c r="BF941" s="9">
        <v>65</v>
      </c>
      <c r="BG941" s="11" t="s">
        <v>4619</v>
      </c>
    </row>
    <row r="942" spans="1:59">
      <c r="A942" s="9">
        <v>135641</v>
      </c>
      <c r="B942" s="11" t="s">
        <v>4014</v>
      </c>
      <c r="C942" s="11" t="s">
        <v>4280</v>
      </c>
      <c r="D942" s="11" t="s">
        <v>584</v>
      </c>
      <c r="E942" s="15">
        <v>1</v>
      </c>
      <c r="F942" s="11" t="s">
        <v>4235</v>
      </c>
      <c r="G942" s="9">
        <v>80000</v>
      </c>
      <c r="H942" s="15">
        <f t="shared" si="29"/>
        <v>17.391304347826086</v>
      </c>
      <c r="I942" s="15">
        <f t="shared" si="30"/>
        <v>17.391304347826086</v>
      </c>
      <c r="J942" s="15">
        <v>17.391304347826086</v>
      </c>
      <c r="K942" s="15"/>
      <c r="L942" s="9"/>
      <c r="M942" s="9">
        <v>0</v>
      </c>
      <c r="N942" s="11" t="s">
        <v>3396</v>
      </c>
      <c r="O942" s="12">
        <v>46210</v>
      </c>
      <c r="P942" s="11" t="s">
        <v>3408</v>
      </c>
      <c r="Q942" s="11" t="s">
        <v>3952</v>
      </c>
      <c r="R942" s="11" t="s">
        <v>3952</v>
      </c>
      <c r="S942" s="11" t="s">
        <v>4221</v>
      </c>
      <c r="T942" s="9">
        <v>138642</v>
      </c>
      <c r="U942" s="9"/>
      <c r="V942" s="9"/>
      <c r="W942" s="11" t="s">
        <v>2465</v>
      </c>
      <c r="X942" s="11" t="s">
        <v>3109</v>
      </c>
      <c r="Y942" s="11" t="s">
        <v>3959</v>
      </c>
      <c r="Z942" s="11" t="s">
        <v>1530</v>
      </c>
      <c r="AA942" s="9">
        <v>20</v>
      </c>
      <c r="AB942" s="9">
        <v>68</v>
      </c>
      <c r="AC942" s="11"/>
      <c r="AD942" s="11" t="s">
        <v>2405</v>
      </c>
      <c r="AE942" s="11" t="s">
        <v>2462</v>
      </c>
      <c r="AF942" s="11" t="s">
        <v>2519</v>
      </c>
      <c r="AG942" s="11" t="s">
        <v>2602</v>
      </c>
      <c r="AH942" s="11" t="s">
        <v>2607</v>
      </c>
      <c r="AI942" s="11"/>
      <c r="AJ942" s="9">
        <v>1</v>
      </c>
      <c r="AK942" s="11" t="s">
        <v>2653</v>
      </c>
      <c r="AL942" s="11" t="s">
        <v>3107</v>
      </c>
      <c r="AM942" s="11"/>
      <c r="AN942" s="11" t="s">
        <v>3163</v>
      </c>
      <c r="AO942" s="11" t="s">
        <v>3315</v>
      </c>
      <c r="AP942" s="11"/>
      <c r="AQ942" s="12">
        <v>46210</v>
      </c>
      <c r="AR942" s="11" t="s">
        <v>3416</v>
      </c>
      <c r="AS942" s="11" t="s">
        <v>3568</v>
      </c>
      <c r="AT942" s="11" t="s">
        <v>3933</v>
      </c>
      <c r="AU942" s="11" t="s">
        <v>3933</v>
      </c>
      <c r="AV942" s="11" t="s">
        <v>3937</v>
      </c>
      <c r="AW942" s="11" t="s">
        <v>2519</v>
      </c>
      <c r="AX942" s="11" t="s">
        <v>2602</v>
      </c>
      <c r="AY942" s="11" t="s">
        <v>3948</v>
      </c>
      <c r="AZ942" s="11"/>
      <c r="BA942" s="11"/>
      <c r="BB942" s="11"/>
      <c r="BC942" s="9">
        <v>22417</v>
      </c>
      <c r="BD942" s="11" t="s">
        <v>3937</v>
      </c>
      <c r="BE942" s="9">
        <v>2053</v>
      </c>
      <c r="BF942" s="9">
        <v>68</v>
      </c>
      <c r="BG942" s="11" t="s">
        <v>4619</v>
      </c>
    </row>
    <row r="943" spans="1:59">
      <c r="A943" s="9">
        <v>135641</v>
      </c>
      <c r="B943" s="11" t="s">
        <v>4014</v>
      </c>
      <c r="C943" s="11" t="s">
        <v>4280</v>
      </c>
      <c r="D943" s="11" t="s">
        <v>570</v>
      </c>
      <c r="E943" s="15">
        <v>1</v>
      </c>
      <c r="F943" s="11" t="s">
        <v>4235</v>
      </c>
      <c r="G943" s="9">
        <v>110000</v>
      </c>
      <c r="H943" s="15">
        <f t="shared" si="29"/>
        <v>23.913043478260871</v>
      </c>
      <c r="I943" s="15">
        <f t="shared" si="30"/>
        <v>23.913043478260871</v>
      </c>
      <c r="J943" s="15">
        <v>23.913043478260871</v>
      </c>
      <c r="K943" s="15"/>
      <c r="L943" s="9"/>
      <c r="M943" s="9">
        <v>0</v>
      </c>
      <c r="N943" s="11" t="s">
        <v>3396</v>
      </c>
      <c r="O943" s="12">
        <v>46210</v>
      </c>
      <c r="P943" s="11" t="s">
        <v>3408</v>
      </c>
      <c r="Q943" s="11" t="s">
        <v>3952</v>
      </c>
      <c r="R943" s="11" t="s">
        <v>3952</v>
      </c>
      <c r="S943" s="11" t="s">
        <v>4221</v>
      </c>
      <c r="T943" s="9">
        <v>138642</v>
      </c>
      <c r="U943" s="9"/>
      <c r="V943" s="9"/>
      <c r="W943" s="11" t="s">
        <v>2465</v>
      </c>
      <c r="X943" s="11" t="s">
        <v>3109</v>
      </c>
      <c r="Y943" s="11" t="s">
        <v>3959</v>
      </c>
      <c r="Z943" s="11" t="s">
        <v>1698</v>
      </c>
      <c r="AA943" s="9">
        <v>20</v>
      </c>
      <c r="AB943" s="9">
        <v>54</v>
      </c>
      <c r="AC943" s="11"/>
      <c r="AD943" s="11" t="s">
        <v>2405</v>
      </c>
      <c r="AE943" s="11" t="s">
        <v>2462</v>
      </c>
      <c r="AF943" s="11" t="s">
        <v>2519</v>
      </c>
      <c r="AG943" s="11" t="s">
        <v>2602</v>
      </c>
      <c r="AH943" s="11" t="s">
        <v>2607</v>
      </c>
      <c r="AI943" s="11"/>
      <c r="AJ943" s="9">
        <v>1</v>
      </c>
      <c r="AK943" s="11" t="s">
        <v>2750</v>
      </c>
      <c r="AL943" s="11" t="s">
        <v>3107</v>
      </c>
      <c r="AM943" s="11"/>
      <c r="AN943" s="11" t="s">
        <v>3163</v>
      </c>
      <c r="AO943" s="11" t="s">
        <v>3315</v>
      </c>
      <c r="AP943" s="11"/>
      <c r="AQ943" s="12">
        <v>46210</v>
      </c>
      <c r="AR943" s="11" t="s">
        <v>3416</v>
      </c>
      <c r="AS943" s="11" t="s">
        <v>3568</v>
      </c>
      <c r="AT943" s="11" t="s">
        <v>3933</v>
      </c>
      <c r="AU943" s="11" t="s">
        <v>3933</v>
      </c>
      <c r="AV943" s="11" t="s">
        <v>3937</v>
      </c>
      <c r="AW943" s="11" t="s">
        <v>2519</v>
      </c>
      <c r="AX943" s="11" t="s">
        <v>2602</v>
      </c>
      <c r="AY943" s="11" t="s">
        <v>3948</v>
      </c>
      <c r="AZ943" s="11"/>
      <c r="BA943" s="11"/>
      <c r="BB943" s="11"/>
      <c r="BC943" s="9">
        <v>22417</v>
      </c>
      <c r="BD943" s="11" t="s">
        <v>3937</v>
      </c>
      <c r="BE943" s="9">
        <v>2053</v>
      </c>
      <c r="BF943" s="9">
        <v>54</v>
      </c>
      <c r="BG943" s="11" t="s">
        <v>4619</v>
      </c>
    </row>
    <row r="944" spans="1:59">
      <c r="A944" s="9">
        <v>135641</v>
      </c>
      <c r="B944" s="11" t="s">
        <v>4014</v>
      </c>
      <c r="C944" s="11" t="s">
        <v>4280</v>
      </c>
      <c r="D944" s="11" t="s">
        <v>519</v>
      </c>
      <c r="E944" s="15">
        <v>1</v>
      </c>
      <c r="F944" s="11" t="s">
        <v>4235</v>
      </c>
      <c r="G944" s="9">
        <v>120000</v>
      </c>
      <c r="H944" s="15">
        <f t="shared" si="29"/>
        <v>26.086956521739129</v>
      </c>
      <c r="I944" s="15">
        <f t="shared" si="30"/>
        <v>26.086956521739129</v>
      </c>
      <c r="J944" s="15">
        <v>26.086956521739129</v>
      </c>
      <c r="K944" s="15"/>
      <c r="L944" s="9"/>
      <c r="M944" s="9">
        <v>0</v>
      </c>
      <c r="N944" s="11" t="s">
        <v>3396</v>
      </c>
      <c r="O944" s="12">
        <v>46210</v>
      </c>
      <c r="P944" s="11" t="s">
        <v>3408</v>
      </c>
      <c r="Q944" s="11" t="s">
        <v>3952</v>
      </c>
      <c r="R944" s="11" t="s">
        <v>3952</v>
      </c>
      <c r="S944" s="11" t="s">
        <v>4221</v>
      </c>
      <c r="T944" s="9">
        <v>138642</v>
      </c>
      <c r="U944" s="9"/>
      <c r="V944" s="9"/>
      <c r="W944" s="11" t="s">
        <v>2465</v>
      </c>
      <c r="X944" s="11" t="s">
        <v>3109</v>
      </c>
      <c r="Y944" s="11" t="s">
        <v>3959</v>
      </c>
      <c r="Z944" s="11" t="s">
        <v>1561</v>
      </c>
      <c r="AA944" s="9">
        <v>20</v>
      </c>
      <c r="AB944" s="9">
        <v>3</v>
      </c>
      <c r="AC944" s="11"/>
      <c r="AD944" s="11" t="s">
        <v>2405</v>
      </c>
      <c r="AE944" s="11" t="s">
        <v>2462</v>
      </c>
      <c r="AF944" s="11" t="s">
        <v>2519</v>
      </c>
      <c r="AG944" s="11" t="s">
        <v>2602</v>
      </c>
      <c r="AH944" s="11" t="s">
        <v>2607</v>
      </c>
      <c r="AI944" s="11"/>
      <c r="AJ944" s="9">
        <v>1</v>
      </c>
      <c r="AK944" s="11" t="s">
        <v>1529</v>
      </c>
      <c r="AL944" s="11" t="s">
        <v>3107</v>
      </c>
      <c r="AM944" s="11"/>
      <c r="AN944" s="11" t="s">
        <v>3163</v>
      </c>
      <c r="AO944" s="11" t="s">
        <v>3315</v>
      </c>
      <c r="AP944" s="11"/>
      <c r="AQ944" s="12">
        <v>46210</v>
      </c>
      <c r="AR944" s="11" t="s">
        <v>3416</v>
      </c>
      <c r="AS944" s="11" t="s">
        <v>3568</v>
      </c>
      <c r="AT944" s="11" t="s">
        <v>3933</v>
      </c>
      <c r="AU944" s="11" t="s">
        <v>3933</v>
      </c>
      <c r="AV944" s="11" t="s">
        <v>3937</v>
      </c>
      <c r="AW944" s="11" t="s">
        <v>2519</v>
      </c>
      <c r="AX944" s="11" t="s">
        <v>2602</v>
      </c>
      <c r="AY944" s="11" t="s">
        <v>3948</v>
      </c>
      <c r="AZ944" s="11"/>
      <c r="BA944" s="11"/>
      <c r="BB944" s="11"/>
      <c r="BC944" s="9">
        <v>22417</v>
      </c>
      <c r="BD944" s="11" t="s">
        <v>3937</v>
      </c>
      <c r="BE944" s="9">
        <v>2053</v>
      </c>
      <c r="BF944" s="9">
        <v>3</v>
      </c>
      <c r="BG944" s="11" t="s">
        <v>4619</v>
      </c>
    </row>
    <row r="945" spans="1:59">
      <c r="A945" s="9">
        <v>135641</v>
      </c>
      <c r="B945" s="11" t="s">
        <v>4014</v>
      </c>
      <c r="C945" s="11" t="s">
        <v>4280</v>
      </c>
      <c r="D945" s="11" t="s">
        <v>546</v>
      </c>
      <c r="E945" s="15">
        <v>1</v>
      </c>
      <c r="F945" s="11" t="s">
        <v>4235</v>
      </c>
      <c r="G945" s="9">
        <v>130000</v>
      </c>
      <c r="H945" s="15">
        <f t="shared" si="29"/>
        <v>28.260869565217391</v>
      </c>
      <c r="I945" s="15">
        <f t="shared" si="30"/>
        <v>28.260869565217391</v>
      </c>
      <c r="J945" s="15">
        <v>28.260869565217391</v>
      </c>
      <c r="K945" s="15"/>
      <c r="L945" s="9"/>
      <c r="M945" s="9">
        <v>0</v>
      </c>
      <c r="N945" s="11" t="s">
        <v>3396</v>
      </c>
      <c r="O945" s="12">
        <v>46210</v>
      </c>
      <c r="P945" s="11" t="s">
        <v>3408</v>
      </c>
      <c r="Q945" s="11" t="s">
        <v>3952</v>
      </c>
      <c r="R945" s="11" t="s">
        <v>3952</v>
      </c>
      <c r="S945" s="11" t="s">
        <v>4221</v>
      </c>
      <c r="T945" s="9">
        <v>138642</v>
      </c>
      <c r="U945" s="9"/>
      <c r="V945" s="9"/>
      <c r="W945" s="11" t="s">
        <v>2465</v>
      </c>
      <c r="X945" s="11" t="s">
        <v>3109</v>
      </c>
      <c r="Y945" s="11" t="s">
        <v>3959</v>
      </c>
      <c r="Z945" s="11" t="s">
        <v>1528</v>
      </c>
      <c r="AA945" s="9">
        <v>20</v>
      </c>
      <c r="AB945" s="9">
        <v>30</v>
      </c>
      <c r="AC945" s="11"/>
      <c r="AD945" s="11" t="s">
        <v>2405</v>
      </c>
      <c r="AE945" s="11" t="s">
        <v>2462</v>
      </c>
      <c r="AF945" s="11" t="s">
        <v>2519</v>
      </c>
      <c r="AG945" s="11" t="s">
        <v>2602</v>
      </c>
      <c r="AH945" s="11" t="s">
        <v>2607</v>
      </c>
      <c r="AI945" s="11"/>
      <c r="AJ945" s="9">
        <v>1</v>
      </c>
      <c r="AK945" s="11" t="s">
        <v>2145</v>
      </c>
      <c r="AL945" s="11" t="s">
        <v>3107</v>
      </c>
      <c r="AM945" s="11"/>
      <c r="AN945" s="11" t="s">
        <v>3163</v>
      </c>
      <c r="AO945" s="11" t="s">
        <v>3315</v>
      </c>
      <c r="AP945" s="11"/>
      <c r="AQ945" s="12">
        <v>46210</v>
      </c>
      <c r="AR945" s="11" t="s">
        <v>3416</v>
      </c>
      <c r="AS945" s="11" t="s">
        <v>3568</v>
      </c>
      <c r="AT945" s="11" t="s">
        <v>3933</v>
      </c>
      <c r="AU945" s="11" t="s">
        <v>3933</v>
      </c>
      <c r="AV945" s="11" t="s">
        <v>3937</v>
      </c>
      <c r="AW945" s="11" t="s">
        <v>2519</v>
      </c>
      <c r="AX945" s="11" t="s">
        <v>2602</v>
      </c>
      <c r="AY945" s="11" t="s">
        <v>3948</v>
      </c>
      <c r="AZ945" s="11"/>
      <c r="BA945" s="11"/>
      <c r="BB945" s="11"/>
      <c r="BC945" s="9">
        <v>22417</v>
      </c>
      <c r="BD945" s="11" t="s">
        <v>3937</v>
      </c>
      <c r="BE945" s="9">
        <v>2053</v>
      </c>
      <c r="BF945" s="9">
        <v>30</v>
      </c>
      <c r="BG945" s="11" t="s">
        <v>4619</v>
      </c>
    </row>
    <row r="946" spans="1:59">
      <c r="A946" s="9">
        <v>135641</v>
      </c>
      <c r="B946" s="11" t="s">
        <v>4014</v>
      </c>
      <c r="C946" s="11" t="s">
        <v>4280</v>
      </c>
      <c r="D946" s="11" t="s">
        <v>525</v>
      </c>
      <c r="E946" s="15">
        <v>1</v>
      </c>
      <c r="F946" s="11" t="s">
        <v>4235</v>
      </c>
      <c r="G946" s="9">
        <v>140000</v>
      </c>
      <c r="H946" s="15">
        <f t="shared" si="29"/>
        <v>30.434782608695652</v>
      </c>
      <c r="I946" s="15">
        <f t="shared" si="30"/>
        <v>30.434782608695652</v>
      </c>
      <c r="J946" s="15">
        <v>30.434782608695652</v>
      </c>
      <c r="K946" s="15"/>
      <c r="L946" s="9"/>
      <c r="M946" s="9">
        <v>0</v>
      </c>
      <c r="N946" s="11" t="s">
        <v>3396</v>
      </c>
      <c r="O946" s="12">
        <v>46210</v>
      </c>
      <c r="P946" s="11" t="s">
        <v>3408</v>
      </c>
      <c r="Q946" s="11" t="s">
        <v>3952</v>
      </c>
      <c r="R946" s="11" t="s">
        <v>3952</v>
      </c>
      <c r="S946" s="11" t="s">
        <v>4221</v>
      </c>
      <c r="T946" s="9">
        <v>138642</v>
      </c>
      <c r="U946" s="9"/>
      <c r="V946" s="9"/>
      <c r="W946" s="11" t="s">
        <v>2465</v>
      </c>
      <c r="X946" s="11" t="s">
        <v>3109</v>
      </c>
      <c r="Y946" s="11" t="s">
        <v>3959</v>
      </c>
      <c r="Z946" s="11" t="s">
        <v>1527</v>
      </c>
      <c r="AA946" s="9">
        <v>20</v>
      </c>
      <c r="AB946" s="9">
        <v>9</v>
      </c>
      <c r="AC946" s="11"/>
      <c r="AD946" s="11" t="s">
        <v>2405</v>
      </c>
      <c r="AE946" s="11" t="s">
        <v>2462</v>
      </c>
      <c r="AF946" s="11" t="s">
        <v>2519</v>
      </c>
      <c r="AG946" s="11" t="s">
        <v>2602</v>
      </c>
      <c r="AH946" s="11" t="s">
        <v>2607</v>
      </c>
      <c r="AI946" s="11"/>
      <c r="AJ946" s="9">
        <v>1</v>
      </c>
      <c r="AK946" s="11" t="s">
        <v>1769</v>
      </c>
      <c r="AL946" s="11" t="s">
        <v>3107</v>
      </c>
      <c r="AM946" s="11"/>
      <c r="AN946" s="11" t="s">
        <v>3163</v>
      </c>
      <c r="AO946" s="11" t="s">
        <v>3315</v>
      </c>
      <c r="AP946" s="11"/>
      <c r="AQ946" s="12">
        <v>46210</v>
      </c>
      <c r="AR946" s="11" t="s">
        <v>3416</v>
      </c>
      <c r="AS946" s="11" t="s">
        <v>3568</v>
      </c>
      <c r="AT946" s="11" t="s">
        <v>3933</v>
      </c>
      <c r="AU946" s="11" t="s">
        <v>3933</v>
      </c>
      <c r="AV946" s="11" t="s">
        <v>3937</v>
      </c>
      <c r="AW946" s="11" t="s">
        <v>2519</v>
      </c>
      <c r="AX946" s="11" t="s">
        <v>2602</v>
      </c>
      <c r="AY946" s="11" t="s">
        <v>3948</v>
      </c>
      <c r="AZ946" s="11"/>
      <c r="BA946" s="11"/>
      <c r="BB946" s="11"/>
      <c r="BC946" s="9">
        <v>22417</v>
      </c>
      <c r="BD946" s="11" t="s">
        <v>3937</v>
      </c>
      <c r="BE946" s="9">
        <v>2053</v>
      </c>
      <c r="BF946" s="9">
        <v>9</v>
      </c>
      <c r="BG946" s="11" t="s">
        <v>4619</v>
      </c>
    </row>
    <row r="947" spans="1:59">
      <c r="A947" s="9">
        <v>135641</v>
      </c>
      <c r="B947" s="11" t="s">
        <v>4014</v>
      </c>
      <c r="C947" s="11" t="s">
        <v>4280</v>
      </c>
      <c r="D947" s="11" t="s">
        <v>521</v>
      </c>
      <c r="E947" s="15">
        <v>1</v>
      </c>
      <c r="F947" s="11" t="s">
        <v>4235</v>
      </c>
      <c r="G947" s="9">
        <v>150000</v>
      </c>
      <c r="H947" s="15">
        <f t="shared" si="29"/>
        <v>32.608695652173914</v>
      </c>
      <c r="I947" s="15">
        <f t="shared" si="30"/>
        <v>32.608695652173914</v>
      </c>
      <c r="J947" s="15">
        <v>32.608695652173914</v>
      </c>
      <c r="K947" s="15"/>
      <c r="L947" s="9"/>
      <c r="M947" s="9">
        <v>0</v>
      </c>
      <c r="N947" s="11" t="s">
        <v>3396</v>
      </c>
      <c r="O947" s="12">
        <v>46210</v>
      </c>
      <c r="P947" s="11" t="s">
        <v>3408</v>
      </c>
      <c r="Q947" s="11" t="s">
        <v>3952</v>
      </c>
      <c r="R947" s="11" t="s">
        <v>3952</v>
      </c>
      <c r="S947" s="11" t="s">
        <v>4221</v>
      </c>
      <c r="T947" s="9">
        <v>138642</v>
      </c>
      <c r="U947" s="9"/>
      <c r="V947" s="9"/>
      <c r="W947" s="11" t="s">
        <v>2465</v>
      </c>
      <c r="X947" s="11" t="s">
        <v>3109</v>
      </c>
      <c r="Y947" s="11" t="s">
        <v>3959</v>
      </c>
      <c r="Z947" s="11" t="s">
        <v>1526</v>
      </c>
      <c r="AA947" s="9">
        <v>20</v>
      </c>
      <c r="AB947" s="9">
        <v>5</v>
      </c>
      <c r="AC947" s="11"/>
      <c r="AD947" s="11" t="s">
        <v>2405</v>
      </c>
      <c r="AE947" s="11" t="s">
        <v>2462</v>
      </c>
      <c r="AF947" s="11" t="s">
        <v>2519</v>
      </c>
      <c r="AG947" s="11" t="s">
        <v>2602</v>
      </c>
      <c r="AH947" s="11" t="s">
        <v>2607</v>
      </c>
      <c r="AI947" s="11"/>
      <c r="AJ947" s="9">
        <v>1</v>
      </c>
      <c r="AK947" s="11" t="s">
        <v>1643</v>
      </c>
      <c r="AL947" s="11" t="s">
        <v>3107</v>
      </c>
      <c r="AM947" s="11"/>
      <c r="AN947" s="11" t="s">
        <v>3163</v>
      </c>
      <c r="AO947" s="11" t="s">
        <v>3315</v>
      </c>
      <c r="AP947" s="11"/>
      <c r="AQ947" s="12">
        <v>46210</v>
      </c>
      <c r="AR947" s="11" t="s">
        <v>3416</v>
      </c>
      <c r="AS947" s="11" t="s">
        <v>3568</v>
      </c>
      <c r="AT947" s="11" t="s">
        <v>3933</v>
      </c>
      <c r="AU947" s="11" t="s">
        <v>3933</v>
      </c>
      <c r="AV947" s="11" t="s">
        <v>3937</v>
      </c>
      <c r="AW947" s="11" t="s">
        <v>2519</v>
      </c>
      <c r="AX947" s="11" t="s">
        <v>2602</v>
      </c>
      <c r="AY947" s="11" t="s">
        <v>3948</v>
      </c>
      <c r="AZ947" s="11"/>
      <c r="BA947" s="11"/>
      <c r="BB947" s="11"/>
      <c r="BC947" s="9">
        <v>22417</v>
      </c>
      <c r="BD947" s="11" t="s">
        <v>3937</v>
      </c>
      <c r="BE947" s="9">
        <v>2053</v>
      </c>
      <c r="BF947" s="9">
        <v>5</v>
      </c>
      <c r="BG947" s="11" t="s">
        <v>4619</v>
      </c>
    </row>
    <row r="948" spans="1:59">
      <c r="A948" s="9">
        <v>135641</v>
      </c>
      <c r="B948" s="11" t="s">
        <v>4014</v>
      </c>
      <c r="C948" s="11" t="s">
        <v>4280</v>
      </c>
      <c r="D948" s="11" t="s">
        <v>586</v>
      </c>
      <c r="E948" s="15">
        <v>1</v>
      </c>
      <c r="F948" s="11" t="s">
        <v>4235</v>
      </c>
      <c r="G948" s="9">
        <v>150000</v>
      </c>
      <c r="H948" s="15">
        <f t="shared" si="29"/>
        <v>32.608695652173914</v>
      </c>
      <c r="I948" s="15">
        <f t="shared" si="30"/>
        <v>32.608695652173914</v>
      </c>
      <c r="J948" s="15">
        <v>32.608695652173914</v>
      </c>
      <c r="K948" s="15"/>
      <c r="L948" s="9"/>
      <c r="M948" s="9">
        <v>0</v>
      </c>
      <c r="N948" s="11" t="s">
        <v>3396</v>
      </c>
      <c r="O948" s="12">
        <v>46210</v>
      </c>
      <c r="P948" s="11" t="s">
        <v>3408</v>
      </c>
      <c r="Q948" s="11" t="s">
        <v>3952</v>
      </c>
      <c r="R948" s="11" t="s">
        <v>3952</v>
      </c>
      <c r="S948" s="11" t="s">
        <v>4221</v>
      </c>
      <c r="T948" s="9">
        <v>138642</v>
      </c>
      <c r="U948" s="9"/>
      <c r="V948" s="9"/>
      <c r="W948" s="11" t="s">
        <v>2465</v>
      </c>
      <c r="X948" s="11" t="s">
        <v>3109</v>
      </c>
      <c r="Y948" s="11" t="s">
        <v>3959</v>
      </c>
      <c r="Z948" s="11" t="s">
        <v>1526</v>
      </c>
      <c r="AA948" s="9">
        <v>20</v>
      </c>
      <c r="AB948" s="9">
        <v>70</v>
      </c>
      <c r="AC948" s="11"/>
      <c r="AD948" s="11" t="s">
        <v>2405</v>
      </c>
      <c r="AE948" s="11" t="s">
        <v>2462</v>
      </c>
      <c r="AF948" s="11" t="s">
        <v>2519</v>
      </c>
      <c r="AG948" s="11" t="s">
        <v>2602</v>
      </c>
      <c r="AH948" s="11" t="s">
        <v>2607</v>
      </c>
      <c r="AI948" s="11"/>
      <c r="AJ948" s="9">
        <v>1</v>
      </c>
      <c r="AK948" s="11" t="s">
        <v>1643</v>
      </c>
      <c r="AL948" s="11" t="s">
        <v>3107</v>
      </c>
      <c r="AM948" s="11"/>
      <c r="AN948" s="11" t="s">
        <v>3163</v>
      </c>
      <c r="AO948" s="11" t="s">
        <v>3315</v>
      </c>
      <c r="AP948" s="11"/>
      <c r="AQ948" s="12">
        <v>46210</v>
      </c>
      <c r="AR948" s="11" t="s">
        <v>3416</v>
      </c>
      <c r="AS948" s="11" t="s">
        <v>3568</v>
      </c>
      <c r="AT948" s="11" t="s">
        <v>3933</v>
      </c>
      <c r="AU948" s="11" t="s">
        <v>3933</v>
      </c>
      <c r="AV948" s="11" t="s">
        <v>3937</v>
      </c>
      <c r="AW948" s="11" t="s">
        <v>2519</v>
      </c>
      <c r="AX948" s="11" t="s">
        <v>2602</v>
      </c>
      <c r="AY948" s="11" t="s">
        <v>3948</v>
      </c>
      <c r="AZ948" s="11"/>
      <c r="BA948" s="11"/>
      <c r="BB948" s="11"/>
      <c r="BC948" s="9">
        <v>22417</v>
      </c>
      <c r="BD948" s="11" t="s">
        <v>3937</v>
      </c>
      <c r="BE948" s="9">
        <v>2053</v>
      </c>
      <c r="BF948" s="9">
        <v>70</v>
      </c>
      <c r="BG948" s="11" t="s">
        <v>4619</v>
      </c>
    </row>
    <row r="949" spans="1:59">
      <c r="A949" s="9">
        <v>135641</v>
      </c>
      <c r="B949" s="11" t="s">
        <v>4014</v>
      </c>
      <c r="C949" s="11" t="s">
        <v>4280</v>
      </c>
      <c r="D949" s="11" t="s">
        <v>532</v>
      </c>
      <c r="E949" s="15">
        <v>1</v>
      </c>
      <c r="F949" s="11" t="s">
        <v>4235</v>
      </c>
      <c r="G949" s="9">
        <v>160000</v>
      </c>
      <c r="H949" s="15">
        <f t="shared" si="29"/>
        <v>34.782608695652172</v>
      </c>
      <c r="I949" s="15">
        <f t="shared" si="30"/>
        <v>34.782608695652172</v>
      </c>
      <c r="J949" s="15">
        <v>34.782608695652172</v>
      </c>
      <c r="K949" s="15"/>
      <c r="L949" s="9"/>
      <c r="M949" s="9">
        <v>0</v>
      </c>
      <c r="N949" s="11" t="s">
        <v>3396</v>
      </c>
      <c r="O949" s="12">
        <v>46210</v>
      </c>
      <c r="P949" s="11" t="s">
        <v>3408</v>
      </c>
      <c r="Q949" s="11" t="s">
        <v>3952</v>
      </c>
      <c r="R949" s="11" t="s">
        <v>3952</v>
      </c>
      <c r="S949" s="11" t="s">
        <v>4221</v>
      </c>
      <c r="T949" s="9">
        <v>138642</v>
      </c>
      <c r="U949" s="9"/>
      <c r="V949" s="9"/>
      <c r="W949" s="11" t="s">
        <v>2465</v>
      </c>
      <c r="X949" s="11" t="s">
        <v>3109</v>
      </c>
      <c r="Y949" s="11" t="s">
        <v>3959</v>
      </c>
      <c r="Z949" s="11" t="s">
        <v>1539</v>
      </c>
      <c r="AA949" s="9">
        <v>20</v>
      </c>
      <c r="AB949" s="9">
        <v>16</v>
      </c>
      <c r="AC949" s="11"/>
      <c r="AD949" s="11" t="s">
        <v>2405</v>
      </c>
      <c r="AE949" s="11" t="s">
        <v>2462</v>
      </c>
      <c r="AF949" s="11" t="s">
        <v>2519</v>
      </c>
      <c r="AG949" s="11" t="s">
        <v>2602</v>
      </c>
      <c r="AH949" s="11" t="s">
        <v>2607</v>
      </c>
      <c r="AI949" s="11"/>
      <c r="AJ949" s="9">
        <v>1</v>
      </c>
      <c r="AK949" s="11" t="s">
        <v>2135</v>
      </c>
      <c r="AL949" s="11" t="s">
        <v>3107</v>
      </c>
      <c r="AM949" s="11"/>
      <c r="AN949" s="11" t="s">
        <v>3163</v>
      </c>
      <c r="AO949" s="11" t="s">
        <v>3315</v>
      </c>
      <c r="AP949" s="11"/>
      <c r="AQ949" s="12">
        <v>46210</v>
      </c>
      <c r="AR949" s="11" t="s">
        <v>3416</v>
      </c>
      <c r="AS949" s="11" t="s">
        <v>3568</v>
      </c>
      <c r="AT949" s="11" t="s">
        <v>3933</v>
      </c>
      <c r="AU949" s="11" t="s">
        <v>3933</v>
      </c>
      <c r="AV949" s="11" t="s">
        <v>3937</v>
      </c>
      <c r="AW949" s="11" t="s">
        <v>2519</v>
      </c>
      <c r="AX949" s="11" t="s">
        <v>2602</v>
      </c>
      <c r="AY949" s="11" t="s">
        <v>3948</v>
      </c>
      <c r="AZ949" s="11"/>
      <c r="BA949" s="11"/>
      <c r="BB949" s="11"/>
      <c r="BC949" s="9">
        <v>22417</v>
      </c>
      <c r="BD949" s="11" t="s">
        <v>3937</v>
      </c>
      <c r="BE949" s="9">
        <v>2053</v>
      </c>
      <c r="BF949" s="9">
        <v>16</v>
      </c>
      <c r="BG949" s="11" t="s">
        <v>4619</v>
      </c>
    </row>
    <row r="950" spans="1:59">
      <c r="A950" s="9">
        <v>135641</v>
      </c>
      <c r="B950" s="11" t="s">
        <v>4014</v>
      </c>
      <c r="C950" s="11" t="s">
        <v>4280</v>
      </c>
      <c r="D950" s="11" t="s">
        <v>533</v>
      </c>
      <c r="E950" s="15">
        <v>1</v>
      </c>
      <c r="F950" s="11" t="s">
        <v>4235</v>
      </c>
      <c r="G950" s="9">
        <v>160000</v>
      </c>
      <c r="H950" s="15">
        <f t="shared" si="29"/>
        <v>34.782608695652172</v>
      </c>
      <c r="I950" s="15">
        <f t="shared" si="30"/>
        <v>34.782608695652172</v>
      </c>
      <c r="J950" s="15">
        <v>34.782608695652172</v>
      </c>
      <c r="K950" s="15"/>
      <c r="L950" s="9"/>
      <c r="M950" s="9">
        <v>0</v>
      </c>
      <c r="N950" s="11" t="s">
        <v>3396</v>
      </c>
      <c r="O950" s="12">
        <v>46210</v>
      </c>
      <c r="P950" s="11" t="s">
        <v>3408</v>
      </c>
      <c r="Q950" s="11" t="s">
        <v>3952</v>
      </c>
      <c r="R950" s="11" t="s">
        <v>3952</v>
      </c>
      <c r="S950" s="11" t="s">
        <v>4221</v>
      </c>
      <c r="T950" s="9">
        <v>138642</v>
      </c>
      <c r="U950" s="9"/>
      <c r="V950" s="9"/>
      <c r="W950" s="11" t="s">
        <v>2465</v>
      </c>
      <c r="X950" s="11" t="s">
        <v>3109</v>
      </c>
      <c r="Y950" s="11" t="s">
        <v>3959</v>
      </c>
      <c r="Z950" s="11" t="s">
        <v>1539</v>
      </c>
      <c r="AA950" s="9">
        <v>20</v>
      </c>
      <c r="AB950" s="9">
        <v>17</v>
      </c>
      <c r="AC950" s="11"/>
      <c r="AD950" s="11" t="s">
        <v>2405</v>
      </c>
      <c r="AE950" s="11" t="s">
        <v>2462</v>
      </c>
      <c r="AF950" s="11" t="s">
        <v>2519</v>
      </c>
      <c r="AG950" s="11" t="s">
        <v>2602</v>
      </c>
      <c r="AH950" s="11" t="s">
        <v>2607</v>
      </c>
      <c r="AI950" s="11"/>
      <c r="AJ950" s="9">
        <v>1</v>
      </c>
      <c r="AK950" s="11" t="s">
        <v>2135</v>
      </c>
      <c r="AL950" s="11" t="s">
        <v>3107</v>
      </c>
      <c r="AM950" s="11"/>
      <c r="AN950" s="11" t="s">
        <v>3163</v>
      </c>
      <c r="AO950" s="11" t="s">
        <v>3315</v>
      </c>
      <c r="AP950" s="11"/>
      <c r="AQ950" s="12">
        <v>46210</v>
      </c>
      <c r="AR950" s="11" t="s">
        <v>3416</v>
      </c>
      <c r="AS950" s="11" t="s">
        <v>3568</v>
      </c>
      <c r="AT950" s="11" t="s">
        <v>3933</v>
      </c>
      <c r="AU950" s="11" t="s">
        <v>3933</v>
      </c>
      <c r="AV950" s="11" t="s">
        <v>3937</v>
      </c>
      <c r="AW950" s="11" t="s">
        <v>2519</v>
      </c>
      <c r="AX950" s="11" t="s">
        <v>2602</v>
      </c>
      <c r="AY950" s="11" t="s">
        <v>3948</v>
      </c>
      <c r="AZ950" s="11"/>
      <c r="BA950" s="11"/>
      <c r="BB950" s="11"/>
      <c r="BC950" s="9">
        <v>22417</v>
      </c>
      <c r="BD950" s="11" t="s">
        <v>3937</v>
      </c>
      <c r="BE950" s="9">
        <v>2053</v>
      </c>
      <c r="BF950" s="9">
        <v>17</v>
      </c>
      <c r="BG950" s="11" t="s">
        <v>4619</v>
      </c>
    </row>
    <row r="951" spans="1:59">
      <c r="A951" s="9">
        <v>135641</v>
      </c>
      <c r="B951" s="11" t="s">
        <v>4014</v>
      </c>
      <c r="C951" s="11" t="s">
        <v>4280</v>
      </c>
      <c r="D951" s="11" t="s">
        <v>542</v>
      </c>
      <c r="E951" s="15">
        <v>1</v>
      </c>
      <c r="F951" s="11" t="s">
        <v>4235</v>
      </c>
      <c r="G951" s="9">
        <v>160000</v>
      </c>
      <c r="H951" s="15">
        <f t="shared" si="29"/>
        <v>34.782608695652172</v>
      </c>
      <c r="I951" s="15">
        <f t="shared" si="30"/>
        <v>34.782608695652172</v>
      </c>
      <c r="J951" s="15">
        <v>34.782608695652172</v>
      </c>
      <c r="K951" s="15"/>
      <c r="L951" s="9"/>
      <c r="M951" s="9">
        <v>0</v>
      </c>
      <c r="N951" s="11" t="s">
        <v>3396</v>
      </c>
      <c r="O951" s="12">
        <v>46210</v>
      </c>
      <c r="P951" s="11" t="s">
        <v>3408</v>
      </c>
      <c r="Q951" s="11" t="s">
        <v>3952</v>
      </c>
      <c r="R951" s="11" t="s">
        <v>3952</v>
      </c>
      <c r="S951" s="11" t="s">
        <v>4221</v>
      </c>
      <c r="T951" s="9">
        <v>138642</v>
      </c>
      <c r="U951" s="9"/>
      <c r="V951" s="9"/>
      <c r="W951" s="11" t="s">
        <v>2465</v>
      </c>
      <c r="X951" s="11" t="s">
        <v>3109</v>
      </c>
      <c r="Y951" s="11" t="s">
        <v>3959</v>
      </c>
      <c r="Z951" s="11" t="s">
        <v>1539</v>
      </c>
      <c r="AA951" s="9">
        <v>20</v>
      </c>
      <c r="AB951" s="9">
        <v>26</v>
      </c>
      <c r="AC951" s="11"/>
      <c r="AD951" s="11" t="s">
        <v>2405</v>
      </c>
      <c r="AE951" s="11" t="s">
        <v>2462</v>
      </c>
      <c r="AF951" s="11" t="s">
        <v>2519</v>
      </c>
      <c r="AG951" s="11" t="s">
        <v>2602</v>
      </c>
      <c r="AH951" s="11" t="s">
        <v>2607</v>
      </c>
      <c r="AI951" s="11"/>
      <c r="AJ951" s="9">
        <v>1</v>
      </c>
      <c r="AK951" s="11" t="s">
        <v>2135</v>
      </c>
      <c r="AL951" s="11" t="s">
        <v>3107</v>
      </c>
      <c r="AM951" s="11"/>
      <c r="AN951" s="11" t="s">
        <v>3163</v>
      </c>
      <c r="AO951" s="11" t="s">
        <v>3315</v>
      </c>
      <c r="AP951" s="11"/>
      <c r="AQ951" s="12">
        <v>46210</v>
      </c>
      <c r="AR951" s="11" t="s">
        <v>3416</v>
      </c>
      <c r="AS951" s="11" t="s">
        <v>3568</v>
      </c>
      <c r="AT951" s="11" t="s">
        <v>3933</v>
      </c>
      <c r="AU951" s="11" t="s">
        <v>3933</v>
      </c>
      <c r="AV951" s="11" t="s">
        <v>3937</v>
      </c>
      <c r="AW951" s="11" t="s">
        <v>2519</v>
      </c>
      <c r="AX951" s="11" t="s">
        <v>2602</v>
      </c>
      <c r="AY951" s="11" t="s">
        <v>3948</v>
      </c>
      <c r="AZ951" s="11"/>
      <c r="BA951" s="11"/>
      <c r="BB951" s="11"/>
      <c r="BC951" s="9">
        <v>22417</v>
      </c>
      <c r="BD951" s="11" t="s">
        <v>3937</v>
      </c>
      <c r="BE951" s="9">
        <v>2053</v>
      </c>
      <c r="BF951" s="9">
        <v>26</v>
      </c>
      <c r="BG951" s="11" t="s">
        <v>4619</v>
      </c>
    </row>
    <row r="952" spans="1:59">
      <c r="A952" s="9">
        <v>135641</v>
      </c>
      <c r="B952" s="11" t="s">
        <v>4014</v>
      </c>
      <c r="C952" s="11" t="s">
        <v>4280</v>
      </c>
      <c r="D952" s="11" t="s">
        <v>548</v>
      </c>
      <c r="E952" s="15">
        <v>1</v>
      </c>
      <c r="F952" s="11" t="s">
        <v>4235</v>
      </c>
      <c r="G952" s="9">
        <v>160000</v>
      </c>
      <c r="H952" s="15">
        <f t="shared" si="29"/>
        <v>34.782608695652172</v>
      </c>
      <c r="I952" s="15">
        <f t="shared" si="30"/>
        <v>34.782608695652172</v>
      </c>
      <c r="J952" s="15">
        <v>34.782608695652172</v>
      </c>
      <c r="K952" s="15"/>
      <c r="L952" s="9"/>
      <c r="M952" s="9">
        <v>0</v>
      </c>
      <c r="N952" s="11" t="s">
        <v>3396</v>
      </c>
      <c r="O952" s="12">
        <v>46210</v>
      </c>
      <c r="P952" s="11" t="s">
        <v>3408</v>
      </c>
      <c r="Q952" s="11" t="s">
        <v>3952</v>
      </c>
      <c r="R952" s="11" t="s">
        <v>3952</v>
      </c>
      <c r="S952" s="11" t="s">
        <v>4221</v>
      </c>
      <c r="T952" s="9">
        <v>138642</v>
      </c>
      <c r="U952" s="9"/>
      <c r="V952" s="9"/>
      <c r="W952" s="11" t="s">
        <v>2465</v>
      </c>
      <c r="X952" s="11" t="s">
        <v>3109</v>
      </c>
      <c r="Y952" s="11" t="s">
        <v>3959</v>
      </c>
      <c r="Z952" s="11" t="s">
        <v>1539</v>
      </c>
      <c r="AA952" s="9">
        <v>20</v>
      </c>
      <c r="AB952" s="9">
        <v>32</v>
      </c>
      <c r="AC952" s="11"/>
      <c r="AD952" s="11" t="s">
        <v>2405</v>
      </c>
      <c r="AE952" s="11" t="s">
        <v>2462</v>
      </c>
      <c r="AF952" s="11" t="s">
        <v>2519</v>
      </c>
      <c r="AG952" s="11" t="s">
        <v>2602</v>
      </c>
      <c r="AH952" s="11" t="s">
        <v>2607</v>
      </c>
      <c r="AI952" s="11"/>
      <c r="AJ952" s="9">
        <v>1</v>
      </c>
      <c r="AK952" s="11" t="s">
        <v>2135</v>
      </c>
      <c r="AL952" s="11" t="s">
        <v>3107</v>
      </c>
      <c r="AM952" s="11"/>
      <c r="AN952" s="11" t="s">
        <v>3163</v>
      </c>
      <c r="AO952" s="11" t="s">
        <v>3315</v>
      </c>
      <c r="AP952" s="11"/>
      <c r="AQ952" s="12">
        <v>46210</v>
      </c>
      <c r="AR952" s="11" t="s">
        <v>3416</v>
      </c>
      <c r="AS952" s="11" t="s">
        <v>3568</v>
      </c>
      <c r="AT952" s="11" t="s">
        <v>3933</v>
      </c>
      <c r="AU952" s="11" t="s">
        <v>3933</v>
      </c>
      <c r="AV952" s="11" t="s">
        <v>3937</v>
      </c>
      <c r="AW952" s="11" t="s">
        <v>2519</v>
      </c>
      <c r="AX952" s="11" t="s">
        <v>2602</v>
      </c>
      <c r="AY952" s="11" t="s">
        <v>3948</v>
      </c>
      <c r="AZ952" s="11"/>
      <c r="BA952" s="11"/>
      <c r="BB952" s="11"/>
      <c r="BC952" s="9">
        <v>22417</v>
      </c>
      <c r="BD952" s="11" t="s">
        <v>3937</v>
      </c>
      <c r="BE952" s="9">
        <v>2053</v>
      </c>
      <c r="BF952" s="9">
        <v>32</v>
      </c>
      <c r="BG952" s="11" t="s">
        <v>4619</v>
      </c>
    </row>
    <row r="953" spans="1:59">
      <c r="A953" s="9">
        <v>135641</v>
      </c>
      <c r="B953" s="11" t="s">
        <v>4014</v>
      </c>
      <c r="C953" s="11" t="s">
        <v>4280</v>
      </c>
      <c r="D953" s="11" t="s">
        <v>549</v>
      </c>
      <c r="E953" s="15">
        <v>1</v>
      </c>
      <c r="F953" s="11" t="s">
        <v>4235</v>
      </c>
      <c r="G953" s="9">
        <v>160000</v>
      </c>
      <c r="H953" s="15">
        <f t="shared" si="29"/>
        <v>34.782608695652172</v>
      </c>
      <c r="I953" s="15">
        <f t="shared" si="30"/>
        <v>34.782608695652172</v>
      </c>
      <c r="J953" s="15">
        <v>34.782608695652172</v>
      </c>
      <c r="K953" s="15"/>
      <c r="L953" s="9"/>
      <c r="M953" s="9">
        <v>0</v>
      </c>
      <c r="N953" s="11" t="s">
        <v>3396</v>
      </c>
      <c r="O953" s="12">
        <v>46210</v>
      </c>
      <c r="P953" s="11" t="s">
        <v>3408</v>
      </c>
      <c r="Q953" s="11" t="s">
        <v>3952</v>
      </c>
      <c r="R953" s="11" t="s">
        <v>3952</v>
      </c>
      <c r="S953" s="11" t="s">
        <v>4221</v>
      </c>
      <c r="T953" s="9">
        <v>138642</v>
      </c>
      <c r="U953" s="9"/>
      <c r="V953" s="9"/>
      <c r="W953" s="11" t="s">
        <v>2465</v>
      </c>
      <c r="X953" s="11" t="s">
        <v>3109</v>
      </c>
      <c r="Y953" s="11" t="s">
        <v>3959</v>
      </c>
      <c r="Z953" s="11" t="s">
        <v>1539</v>
      </c>
      <c r="AA953" s="9">
        <v>20</v>
      </c>
      <c r="AB953" s="9">
        <v>33</v>
      </c>
      <c r="AC953" s="11"/>
      <c r="AD953" s="11" t="s">
        <v>2405</v>
      </c>
      <c r="AE953" s="11" t="s">
        <v>2462</v>
      </c>
      <c r="AF953" s="11" t="s">
        <v>2519</v>
      </c>
      <c r="AG953" s="11" t="s">
        <v>2602</v>
      </c>
      <c r="AH953" s="11" t="s">
        <v>2607</v>
      </c>
      <c r="AI953" s="11"/>
      <c r="AJ953" s="9">
        <v>1</v>
      </c>
      <c r="AK953" s="11" t="s">
        <v>2135</v>
      </c>
      <c r="AL953" s="11" t="s">
        <v>3107</v>
      </c>
      <c r="AM953" s="11"/>
      <c r="AN953" s="11" t="s">
        <v>3163</v>
      </c>
      <c r="AO953" s="11" t="s">
        <v>3315</v>
      </c>
      <c r="AP953" s="11"/>
      <c r="AQ953" s="12">
        <v>46210</v>
      </c>
      <c r="AR953" s="11" t="s">
        <v>3416</v>
      </c>
      <c r="AS953" s="11" t="s">
        <v>3568</v>
      </c>
      <c r="AT953" s="11" t="s">
        <v>3933</v>
      </c>
      <c r="AU953" s="11" t="s">
        <v>3933</v>
      </c>
      <c r="AV953" s="11" t="s">
        <v>3937</v>
      </c>
      <c r="AW953" s="11" t="s">
        <v>2519</v>
      </c>
      <c r="AX953" s="11" t="s">
        <v>2602</v>
      </c>
      <c r="AY953" s="11" t="s">
        <v>3948</v>
      </c>
      <c r="AZ953" s="11"/>
      <c r="BA953" s="11"/>
      <c r="BB953" s="11"/>
      <c r="BC953" s="9">
        <v>22417</v>
      </c>
      <c r="BD953" s="11" t="s">
        <v>3937</v>
      </c>
      <c r="BE953" s="9">
        <v>2053</v>
      </c>
      <c r="BF953" s="9">
        <v>33</v>
      </c>
      <c r="BG953" s="11" t="s">
        <v>4619</v>
      </c>
    </row>
    <row r="954" spans="1:59">
      <c r="A954" s="9">
        <v>135641</v>
      </c>
      <c r="B954" s="11" t="s">
        <v>4014</v>
      </c>
      <c r="C954" s="11" t="s">
        <v>4280</v>
      </c>
      <c r="D954" s="11" t="s">
        <v>553</v>
      </c>
      <c r="E954" s="15">
        <v>1</v>
      </c>
      <c r="F954" s="11" t="s">
        <v>4235</v>
      </c>
      <c r="G954" s="9">
        <v>160000</v>
      </c>
      <c r="H954" s="15">
        <f t="shared" si="29"/>
        <v>34.782608695652172</v>
      </c>
      <c r="I954" s="15">
        <f t="shared" si="30"/>
        <v>34.782608695652172</v>
      </c>
      <c r="J954" s="15">
        <v>34.782608695652172</v>
      </c>
      <c r="K954" s="15"/>
      <c r="L954" s="9"/>
      <c r="M954" s="9">
        <v>0</v>
      </c>
      <c r="N954" s="11" t="s">
        <v>3396</v>
      </c>
      <c r="O954" s="12">
        <v>46210</v>
      </c>
      <c r="P954" s="11" t="s">
        <v>3408</v>
      </c>
      <c r="Q954" s="11" t="s">
        <v>3952</v>
      </c>
      <c r="R954" s="11" t="s">
        <v>3952</v>
      </c>
      <c r="S954" s="11" t="s">
        <v>4221</v>
      </c>
      <c r="T954" s="9">
        <v>138642</v>
      </c>
      <c r="U954" s="9"/>
      <c r="V954" s="9"/>
      <c r="W954" s="11" t="s">
        <v>2465</v>
      </c>
      <c r="X954" s="11" t="s">
        <v>3109</v>
      </c>
      <c r="Y954" s="11" t="s">
        <v>3959</v>
      </c>
      <c r="Z954" s="11" t="s">
        <v>1539</v>
      </c>
      <c r="AA954" s="9">
        <v>20</v>
      </c>
      <c r="AB954" s="9">
        <v>37</v>
      </c>
      <c r="AC954" s="11"/>
      <c r="AD954" s="11" t="s">
        <v>2405</v>
      </c>
      <c r="AE954" s="11" t="s">
        <v>2462</v>
      </c>
      <c r="AF954" s="11" t="s">
        <v>2519</v>
      </c>
      <c r="AG954" s="11" t="s">
        <v>2602</v>
      </c>
      <c r="AH954" s="11" t="s">
        <v>2607</v>
      </c>
      <c r="AI954" s="11"/>
      <c r="AJ954" s="9">
        <v>1</v>
      </c>
      <c r="AK954" s="11" t="s">
        <v>2135</v>
      </c>
      <c r="AL954" s="11" t="s">
        <v>3107</v>
      </c>
      <c r="AM954" s="11"/>
      <c r="AN954" s="11" t="s">
        <v>3163</v>
      </c>
      <c r="AO954" s="11" t="s">
        <v>3315</v>
      </c>
      <c r="AP954" s="11"/>
      <c r="AQ954" s="12">
        <v>46210</v>
      </c>
      <c r="AR954" s="11" t="s">
        <v>3416</v>
      </c>
      <c r="AS954" s="11" t="s">
        <v>3568</v>
      </c>
      <c r="AT954" s="11" t="s">
        <v>3933</v>
      </c>
      <c r="AU954" s="11" t="s">
        <v>3933</v>
      </c>
      <c r="AV954" s="11" t="s">
        <v>3937</v>
      </c>
      <c r="AW954" s="11" t="s">
        <v>2519</v>
      </c>
      <c r="AX954" s="11" t="s">
        <v>2602</v>
      </c>
      <c r="AY954" s="11" t="s">
        <v>3948</v>
      </c>
      <c r="AZ954" s="11"/>
      <c r="BA954" s="11"/>
      <c r="BB954" s="11"/>
      <c r="BC954" s="9">
        <v>22417</v>
      </c>
      <c r="BD954" s="11" t="s">
        <v>3937</v>
      </c>
      <c r="BE954" s="9">
        <v>2053</v>
      </c>
      <c r="BF954" s="9">
        <v>37</v>
      </c>
      <c r="BG954" s="11" t="s">
        <v>4619</v>
      </c>
    </row>
    <row r="955" spans="1:59">
      <c r="A955" s="9">
        <v>135641</v>
      </c>
      <c r="B955" s="11" t="s">
        <v>4014</v>
      </c>
      <c r="C955" s="11" t="s">
        <v>4280</v>
      </c>
      <c r="D955" s="11" t="s">
        <v>571</v>
      </c>
      <c r="E955" s="15">
        <v>1</v>
      </c>
      <c r="F955" s="11" t="s">
        <v>4235</v>
      </c>
      <c r="G955" s="9">
        <v>160000</v>
      </c>
      <c r="H955" s="15">
        <f t="shared" si="29"/>
        <v>34.782608695652172</v>
      </c>
      <c r="I955" s="15">
        <f t="shared" si="30"/>
        <v>34.782608695652172</v>
      </c>
      <c r="J955" s="15">
        <v>34.782608695652172</v>
      </c>
      <c r="K955" s="15"/>
      <c r="L955" s="9"/>
      <c r="M955" s="9">
        <v>0</v>
      </c>
      <c r="N955" s="11" t="s">
        <v>3396</v>
      </c>
      <c r="O955" s="12">
        <v>46210</v>
      </c>
      <c r="P955" s="11" t="s">
        <v>3408</v>
      </c>
      <c r="Q955" s="11" t="s">
        <v>3952</v>
      </c>
      <c r="R955" s="11" t="s">
        <v>3952</v>
      </c>
      <c r="S955" s="11" t="s">
        <v>4221</v>
      </c>
      <c r="T955" s="9">
        <v>138642</v>
      </c>
      <c r="U955" s="9"/>
      <c r="V955" s="9"/>
      <c r="W955" s="11" t="s">
        <v>2465</v>
      </c>
      <c r="X955" s="11" t="s">
        <v>3109</v>
      </c>
      <c r="Y955" s="11" t="s">
        <v>3959</v>
      </c>
      <c r="Z955" s="11" t="s">
        <v>1539</v>
      </c>
      <c r="AA955" s="9">
        <v>20</v>
      </c>
      <c r="AB955" s="9">
        <v>55</v>
      </c>
      <c r="AC955" s="11"/>
      <c r="AD955" s="11" t="s">
        <v>2405</v>
      </c>
      <c r="AE955" s="11" t="s">
        <v>2462</v>
      </c>
      <c r="AF955" s="11" t="s">
        <v>2519</v>
      </c>
      <c r="AG955" s="11" t="s">
        <v>2602</v>
      </c>
      <c r="AH955" s="11" t="s">
        <v>2607</v>
      </c>
      <c r="AI955" s="11"/>
      <c r="AJ955" s="9">
        <v>1</v>
      </c>
      <c r="AK955" s="11" t="s">
        <v>2135</v>
      </c>
      <c r="AL955" s="11" t="s">
        <v>3107</v>
      </c>
      <c r="AM955" s="11"/>
      <c r="AN955" s="11" t="s">
        <v>3163</v>
      </c>
      <c r="AO955" s="11" t="s">
        <v>3315</v>
      </c>
      <c r="AP955" s="11"/>
      <c r="AQ955" s="12">
        <v>46210</v>
      </c>
      <c r="AR955" s="11" t="s">
        <v>3416</v>
      </c>
      <c r="AS955" s="11" t="s">
        <v>3568</v>
      </c>
      <c r="AT955" s="11" t="s">
        <v>3933</v>
      </c>
      <c r="AU955" s="11" t="s">
        <v>3933</v>
      </c>
      <c r="AV955" s="11" t="s">
        <v>3937</v>
      </c>
      <c r="AW955" s="11" t="s">
        <v>2519</v>
      </c>
      <c r="AX955" s="11" t="s">
        <v>2602</v>
      </c>
      <c r="AY955" s="11" t="s">
        <v>3948</v>
      </c>
      <c r="AZ955" s="11"/>
      <c r="BA955" s="11"/>
      <c r="BB955" s="11"/>
      <c r="BC955" s="9">
        <v>22417</v>
      </c>
      <c r="BD955" s="11" t="s">
        <v>3937</v>
      </c>
      <c r="BE955" s="9">
        <v>2053</v>
      </c>
      <c r="BF955" s="9">
        <v>55</v>
      </c>
      <c r="BG955" s="11" t="s">
        <v>4619</v>
      </c>
    </row>
    <row r="956" spans="1:59">
      <c r="A956" s="9">
        <v>135641</v>
      </c>
      <c r="B956" s="11" t="s">
        <v>4014</v>
      </c>
      <c r="C956" s="11" t="s">
        <v>4280</v>
      </c>
      <c r="D956" s="11" t="s">
        <v>575</v>
      </c>
      <c r="E956" s="15">
        <v>1</v>
      </c>
      <c r="F956" s="11" t="s">
        <v>4235</v>
      </c>
      <c r="G956" s="9">
        <v>160000</v>
      </c>
      <c r="H956" s="15">
        <f t="shared" si="29"/>
        <v>34.782608695652172</v>
      </c>
      <c r="I956" s="15">
        <f t="shared" si="30"/>
        <v>34.782608695652172</v>
      </c>
      <c r="J956" s="15">
        <v>34.782608695652172</v>
      </c>
      <c r="K956" s="15"/>
      <c r="L956" s="9"/>
      <c r="M956" s="9">
        <v>0</v>
      </c>
      <c r="N956" s="11" t="s">
        <v>3396</v>
      </c>
      <c r="O956" s="12">
        <v>46210</v>
      </c>
      <c r="P956" s="11" t="s">
        <v>3408</v>
      </c>
      <c r="Q956" s="11" t="s">
        <v>3952</v>
      </c>
      <c r="R956" s="11" t="s">
        <v>3952</v>
      </c>
      <c r="S956" s="11" t="s">
        <v>4221</v>
      </c>
      <c r="T956" s="9">
        <v>138642</v>
      </c>
      <c r="U956" s="9"/>
      <c r="V956" s="9"/>
      <c r="W956" s="11" t="s">
        <v>2465</v>
      </c>
      <c r="X956" s="11" t="s">
        <v>3109</v>
      </c>
      <c r="Y956" s="11" t="s">
        <v>3959</v>
      </c>
      <c r="Z956" s="11" t="s">
        <v>1539</v>
      </c>
      <c r="AA956" s="9">
        <v>20</v>
      </c>
      <c r="AB956" s="9">
        <v>59</v>
      </c>
      <c r="AC956" s="11"/>
      <c r="AD956" s="11" t="s">
        <v>2405</v>
      </c>
      <c r="AE956" s="11" t="s">
        <v>2462</v>
      </c>
      <c r="AF956" s="11" t="s">
        <v>2519</v>
      </c>
      <c r="AG956" s="11" t="s">
        <v>2602</v>
      </c>
      <c r="AH956" s="11" t="s">
        <v>2607</v>
      </c>
      <c r="AI956" s="11"/>
      <c r="AJ956" s="9">
        <v>1</v>
      </c>
      <c r="AK956" s="11" t="s">
        <v>2135</v>
      </c>
      <c r="AL956" s="11" t="s">
        <v>3107</v>
      </c>
      <c r="AM956" s="11"/>
      <c r="AN956" s="11" t="s">
        <v>3163</v>
      </c>
      <c r="AO956" s="11" t="s">
        <v>3315</v>
      </c>
      <c r="AP956" s="11"/>
      <c r="AQ956" s="12">
        <v>46210</v>
      </c>
      <c r="AR956" s="11" t="s">
        <v>3416</v>
      </c>
      <c r="AS956" s="11" t="s">
        <v>3568</v>
      </c>
      <c r="AT956" s="11" t="s">
        <v>3933</v>
      </c>
      <c r="AU956" s="11" t="s">
        <v>3933</v>
      </c>
      <c r="AV956" s="11" t="s">
        <v>3937</v>
      </c>
      <c r="AW956" s="11" t="s">
        <v>2519</v>
      </c>
      <c r="AX956" s="11" t="s">
        <v>2602</v>
      </c>
      <c r="AY956" s="11" t="s">
        <v>3948</v>
      </c>
      <c r="AZ956" s="11"/>
      <c r="BA956" s="11"/>
      <c r="BB956" s="11"/>
      <c r="BC956" s="9">
        <v>22417</v>
      </c>
      <c r="BD956" s="11" t="s">
        <v>3937</v>
      </c>
      <c r="BE956" s="9">
        <v>2053</v>
      </c>
      <c r="BF956" s="9">
        <v>59</v>
      </c>
      <c r="BG956" s="11" t="s">
        <v>4619</v>
      </c>
    </row>
    <row r="957" spans="1:59">
      <c r="A957" s="9">
        <v>135641</v>
      </c>
      <c r="B957" s="11" t="s">
        <v>4014</v>
      </c>
      <c r="C957" s="11" t="s">
        <v>4280</v>
      </c>
      <c r="D957" s="11" t="s">
        <v>576</v>
      </c>
      <c r="E957" s="15">
        <v>1</v>
      </c>
      <c r="F957" s="11" t="s">
        <v>4235</v>
      </c>
      <c r="G957" s="9">
        <v>160000</v>
      </c>
      <c r="H957" s="15">
        <f t="shared" si="29"/>
        <v>34.782608695652172</v>
      </c>
      <c r="I957" s="15">
        <f t="shared" si="30"/>
        <v>34.782608695652172</v>
      </c>
      <c r="J957" s="15">
        <v>34.782608695652172</v>
      </c>
      <c r="K957" s="15"/>
      <c r="L957" s="9"/>
      <c r="M957" s="9">
        <v>0</v>
      </c>
      <c r="N957" s="11" t="s">
        <v>3396</v>
      </c>
      <c r="O957" s="12">
        <v>46210</v>
      </c>
      <c r="P957" s="11" t="s">
        <v>3408</v>
      </c>
      <c r="Q957" s="11" t="s">
        <v>3952</v>
      </c>
      <c r="R957" s="11" t="s">
        <v>3952</v>
      </c>
      <c r="S957" s="11" t="s">
        <v>4221</v>
      </c>
      <c r="T957" s="9">
        <v>138642</v>
      </c>
      <c r="U957" s="9"/>
      <c r="V957" s="9"/>
      <c r="W957" s="11" t="s">
        <v>2465</v>
      </c>
      <c r="X957" s="11" t="s">
        <v>3109</v>
      </c>
      <c r="Y957" s="11" t="s">
        <v>3959</v>
      </c>
      <c r="Z957" s="11" t="s">
        <v>1539</v>
      </c>
      <c r="AA957" s="9">
        <v>20</v>
      </c>
      <c r="AB957" s="9">
        <v>60</v>
      </c>
      <c r="AC957" s="11"/>
      <c r="AD957" s="11" t="s">
        <v>2405</v>
      </c>
      <c r="AE957" s="11" t="s">
        <v>2462</v>
      </c>
      <c r="AF957" s="11" t="s">
        <v>2519</v>
      </c>
      <c r="AG957" s="11" t="s">
        <v>2602</v>
      </c>
      <c r="AH957" s="11" t="s">
        <v>2607</v>
      </c>
      <c r="AI957" s="11"/>
      <c r="AJ957" s="9">
        <v>1</v>
      </c>
      <c r="AK957" s="11" t="s">
        <v>2135</v>
      </c>
      <c r="AL957" s="11" t="s">
        <v>3107</v>
      </c>
      <c r="AM957" s="11"/>
      <c r="AN957" s="11" t="s">
        <v>3163</v>
      </c>
      <c r="AO957" s="11" t="s">
        <v>3315</v>
      </c>
      <c r="AP957" s="11"/>
      <c r="AQ957" s="12">
        <v>46210</v>
      </c>
      <c r="AR957" s="11" t="s">
        <v>3416</v>
      </c>
      <c r="AS957" s="11" t="s">
        <v>3568</v>
      </c>
      <c r="AT957" s="11" t="s">
        <v>3933</v>
      </c>
      <c r="AU957" s="11" t="s">
        <v>3933</v>
      </c>
      <c r="AV957" s="11" t="s">
        <v>3937</v>
      </c>
      <c r="AW957" s="11" t="s">
        <v>2519</v>
      </c>
      <c r="AX957" s="11" t="s">
        <v>2602</v>
      </c>
      <c r="AY957" s="11" t="s">
        <v>3948</v>
      </c>
      <c r="AZ957" s="11"/>
      <c r="BA957" s="11"/>
      <c r="BB957" s="11"/>
      <c r="BC957" s="9">
        <v>22417</v>
      </c>
      <c r="BD957" s="11" t="s">
        <v>3937</v>
      </c>
      <c r="BE957" s="9">
        <v>2053</v>
      </c>
      <c r="BF957" s="9">
        <v>60</v>
      </c>
      <c r="BG957" s="11" t="s">
        <v>4619</v>
      </c>
    </row>
    <row r="958" spans="1:59">
      <c r="A958" s="9">
        <v>135641</v>
      </c>
      <c r="B958" s="11" t="s">
        <v>4014</v>
      </c>
      <c r="C958" s="11" t="s">
        <v>4280</v>
      </c>
      <c r="D958" s="11" t="s">
        <v>579</v>
      </c>
      <c r="E958" s="15">
        <v>1</v>
      </c>
      <c r="F958" s="11" t="s">
        <v>4235</v>
      </c>
      <c r="G958" s="9">
        <v>160000</v>
      </c>
      <c r="H958" s="15">
        <f t="shared" si="29"/>
        <v>34.782608695652172</v>
      </c>
      <c r="I958" s="15">
        <f t="shared" si="30"/>
        <v>34.782608695652172</v>
      </c>
      <c r="J958" s="15">
        <v>34.782608695652172</v>
      </c>
      <c r="K958" s="15"/>
      <c r="L958" s="9"/>
      <c r="M958" s="9">
        <v>0</v>
      </c>
      <c r="N958" s="11" t="s">
        <v>3396</v>
      </c>
      <c r="O958" s="12">
        <v>46210</v>
      </c>
      <c r="P958" s="11" t="s">
        <v>3408</v>
      </c>
      <c r="Q958" s="11" t="s">
        <v>3952</v>
      </c>
      <c r="R958" s="11" t="s">
        <v>3952</v>
      </c>
      <c r="S958" s="11" t="s">
        <v>4221</v>
      </c>
      <c r="T958" s="9">
        <v>138642</v>
      </c>
      <c r="U958" s="9"/>
      <c r="V958" s="9"/>
      <c r="W958" s="11" t="s">
        <v>2465</v>
      </c>
      <c r="X958" s="11" t="s">
        <v>3109</v>
      </c>
      <c r="Y958" s="11" t="s">
        <v>3959</v>
      </c>
      <c r="Z958" s="11" t="s">
        <v>1539</v>
      </c>
      <c r="AA958" s="9">
        <v>20</v>
      </c>
      <c r="AB958" s="9">
        <v>63</v>
      </c>
      <c r="AC958" s="11"/>
      <c r="AD958" s="11" t="s">
        <v>2405</v>
      </c>
      <c r="AE958" s="11" t="s">
        <v>2462</v>
      </c>
      <c r="AF958" s="11" t="s">
        <v>2519</v>
      </c>
      <c r="AG958" s="11" t="s">
        <v>2602</v>
      </c>
      <c r="AH958" s="11" t="s">
        <v>2607</v>
      </c>
      <c r="AI958" s="11"/>
      <c r="AJ958" s="9">
        <v>1</v>
      </c>
      <c r="AK958" s="11" t="s">
        <v>2135</v>
      </c>
      <c r="AL958" s="11" t="s">
        <v>3107</v>
      </c>
      <c r="AM958" s="11"/>
      <c r="AN958" s="11" t="s">
        <v>3163</v>
      </c>
      <c r="AO958" s="11" t="s">
        <v>3315</v>
      </c>
      <c r="AP958" s="11"/>
      <c r="AQ958" s="12">
        <v>46210</v>
      </c>
      <c r="AR958" s="11" t="s">
        <v>3416</v>
      </c>
      <c r="AS958" s="11" t="s">
        <v>3568</v>
      </c>
      <c r="AT958" s="11" t="s">
        <v>3933</v>
      </c>
      <c r="AU958" s="11" t="s">
        <v>3933</v>
      </c>
      <c r="AV958" s="11" t="s">
        <v>3937</v>
      </c>
      <c r="AW958" s="11" t="s">
        <v>2519</v>
      </c>
      <c r="AX958" s="11" t="s">
        <v>2602</v>
      </c>
      <c r="AY958" s="11" t="s">
        <v>3948</v>
      </c>
      <c r="AZ958" s="11"/>
      <c r="BA958" s="11"/>
      <c r="BB958" s="11"/>
      <c r="BC958" s="9">
        <v>22417</v>
      </c>
      <c r="BD958" s="11" t="s">
        <v>3937</v>
      </c>
      <c r="BE958" s="9">
        <v>2053</v>
      </c>
      <c r="BF958" s="9">
        <v>63</v>
      </c>
      <c r="BG958" s="11" t="s">
        <v>4619</v>
      </c>
    </row>
    <row r="959" spans="1:59">
      <c r="A959" s="9">
        <v>135641</v>
      </c>
      <c r="B959" s="11" t="s">
        <v>4014</v>
      </c>
      <c r="C959" s="11" t="s">
        <v>4280</v>
      </c>
      <c r="D959" s="11" t="s">
        <v>582</v>
      </c>
      <c r="E959" s="15">
        <v>1</v>
      </c>
      <c r="F959" s="11" t="s">
        <v>4235</v>
      </c>
      <c r="G959" s="9">
        <v>160000</v>
      </c>
      <c r="H959" s="15">
        <f t="shared" si="29"/>
        <v>34.782608695652172</v>
      </c>
      <c r="I959" s="15">
        <f t="shared" si="30"/>
        <v>34.782608695652172</v>
      </c>
      <c r="J959" s="15">
        <v>34.782608695652172</v>
      </c>
      <c r="K959" s="15"/>
      <c r="L959" s="9"/>
      <c r="M959" s="9">
        <v>0</v>
      </c>
      <c r="N959" s="11" t="s">
        <v>3396</v>
      </c>
      <c r="O959" s="12">
        <v>46210</v>
      </c>
      <c r="P959" s="11" t="s">
        <v>3408</v>
      </c>
      <c r="Q959" s="11" t="s">
        <v>3952</v>
      </c>
      <c r="R959" s="11" t="s">
        <v>3952</v>
      </c>
      <c r="S959" s="11" t="s">
        <v>4221</v>
      </c>
      <c r="T959" s="9">
        <v>138642</v>
      </c>
      <c r="U959" s="9"/>
      <c r="V959" s="9"/>
      <c r="W959" s="11" t="s">
        <v>2465</v>
      </c>
      <c r="X959" s="11" t="s">
        <v>3109</v>
      </c>
      <c r="Y959" s="11" t="s">
        <v>3959</v>
      </c>
      <c r="Z959" s="11" t="s">
        <v>1539</v>
      </c>
      <c r="AA959" s="9">
        <v>20</v>
      </c>
      <c r="AB959" s="9">
        <v>66</v>
      </c>
      <c r="AC959" s="11"/>
      <c r="AD959" s="11" t="s">
        <v>2405</v>
      </c>
      <c r="AE959" s="11" t="s">
        <v>2462</v>
      </c>
      <c r="AF959" s="11" t="s">
        <v>2519</v>
      </c>
      <c r="AG959" s="11" t="s">
        <v>2602</v>
      </c>
      <c r="AH959" s="11" t="s">
        <v>2607</v>
      </c>
      <c r="AI959" s="11"/>
      <c r="AJ959" s="9">
        <v>1</v>
      </c>
      <c r="AK959" s="11" t="s">
        <v>2135</v>
      </c>
      <c r="AL959" s="11" t="s">
        <v>3107</v>
      </c>
      <c r="AM959" s="11"/>
      <c r="AN959" s="11" t="s">
        <v>3163</v>
      </c>
      <c r="AO959" s="11" t="s">
        <v>3315</v>
      </c>
      <c r="AP959" s="11"/>
      <c r="AQ959" s="12">
        <v>46210</v>
      </c>
      <c r="AR959" s="11" t="s">
        <v>3416</v>
      </c>
      <c r="AS959" s="11" t="s">
        <v>3568</v>
      </c>
      <c r="AT959" s="11" t="s">
        <v>3933</v>
      </c>
      <c r="AU959" s="11" t="s">
        <v>3933</v>
      </c>
      <c r="AV959" s="11" t="s">
        <v>3937</v>
      </c>
      <c r="AW959" s="11" t="s">
        <v>2519</v>
      </c>
      <c r="AX959" s="11" t="s">
        <v>2602</v>
      </c>
      <c r="AY959" s="11" t="s">
        <v>3948</v>
      </c>
      <c r="AZ959" s="11"/>
      <c r="BA959" s="11"/>
      <c r="BB959" s="11"/>
      <c r="BC959" s="9">
        <v>22417</v>
      </c>
      <c r="BD959" s="11" t="s">
        <v>3937</v>
      </c>
      <c r="BE959" s="9">
        <v>2053</v>
      </c>
      <c r="BF959" s="9">
        <v>66</v>
      </c>
      <c r="BG959" s="11" t="s">
        <v>4619</v>
      </c>
    </row>
    <row r="960" spans="1:59">
      <c r="A960" s="9">
        <v>135641</v>
      </c>
      <c r="B960" s="11" t="s">
        <v>4014</v>
      </c>
      <c r="C960" s="11" t="s">
        <v>4280</v>
      </c>
      <c r="D960" s="11" t="s">
        <v>583</v>
      </c>
      <c r="E960" s="15">
        <v>1</v>
      </c>
      <c r="F960" s="11" t="s">
        <v>4235</v>
      </c>
      <c r="G960" s="9">
        <v>160000</v>
      </c>
      <c r="H960" s="15">
        <f t="shared" si="29"/>
        <v>34.782608695652172</v>
      </c>
      <c r="I960" s="15">
        <f t="shared" si="30"/>
        <v>34.782608695652172</v>
      </c>
      <c r="J960" s="15">
        <v>34.782608695652172</v>
      </c>
      <c r="K960" s="15"/>
      <c r="L960" s="9"/>
      <c r="M960" s="9">
        <v>0</v>
      </c>
      <c r="N960" s="11" t="s">
        <v>3396</v>
      </c>
      <c r="O960" s="12">
        <v>46210</v>
      </c>
      <c r="P960" s="11" t="s">
        <v>3408</v>
      </c>
      <c r="Q960" s="11" t="s">
        <v>3952</v>
      </c>
      <c r="R960" s="11" t="s">
        <v>3952</v>
      </c>
      <c r="S960" s="11" t="s">
        <v>4221</v>
      </c>
      <c r="T960" s="9">
        <v>138642</v>
      </c>
      <c r="U960" s="9"/>
      <c r="V960" s="9"/>
      <c r="W960" s="11" t="s">
        <v>2465</v>
      </c>
      <c r="X960" s="11" t="s">
        <v>3109</v>
      </c>
      <c r="Y960" s="11" t="s">
        <v>3959</v>
      </c>
      <c r="Z960" s="11" t="s">
        <v>1539</v>
      </c>
      <c r="AA960" s="9">
        <v>20</v>
      </c>
      <c r="AB960" s="9">
        <v>67</v>
      </c>
      <c r="AC960" s="11"/>
      <c r="AD960" s="11" t="s">
        <v>2405</v>
      </c>
      <c r="AE960" s="11" t="s">
        <v>2462</v>
      </c>
      <c r="AF960" s="11" t="s">
        <v>2519</v>
      </c>
      <c r="AG960" s="11" t="s">
        <v>2602</v>
      </c>
      <c r="AH960" s="11" t="s">
        <v>2607</v>
      </c>
      <c r="AI960" s="11"/>
      <c r="AJ960" s="9">
        <v>1</v>
      </c>
      <c r="AK960" s="11" t="s">
        <v>2135</v>
      </c>
      <c r="AL960" s="11" t="s">
        <v>3107</v>
      </c>
      <c r="AM960" s="11"/>
      <c r="AN960" s="11" t="s">
        <v>3163</v>
      </c>
      <c r="AO960" s="11" t="s">
        <v>3315</v>
      </c>
      <c r="AP960" s="11"/>
      <c r="AQ960" s="12">
        <v>46210</v>
      </c>
      <c r="AR960" s="11" t="s">
        <v>3416</v>
      </c>
      <c r="AS960" s="11" t="s">
        <v>3568</v>
      </c>
      <c r="AT960" s="11" t="s">
        <v>3933</v>
      </c>
      <c r="AU960" s="11" t="s">
        <v>3933</v>
      </c>
      <c r="AV960" s="11" t="s">
        <v>3937</v>
      </c>
      <c r="AW960" s="11" t="s">
        <v>2519</v>
      </c>
      <c r="AX960" s="11" t="s">
        <v>2602</v>
      </c>
      <c r="AY960" s="11" t="s">
        <v>3948</v>
      </c>
      <c r="AZ960" s="11"/>
      <c r="BA960" s="11"/>
      <c r="BB960" s="11"/>
      <c r="BC960" s="9">
        <v>22417</v>
      </c>
      <c r="BD960" s="11" t="s">
        <v>3937</v>
      </c>
      <c r="BE960" s="9">
        <v>2053</v>
      </c>
      <c r="BF960" s="9">
        <v>67</v>
      </c>
      <c r="BG960" s="11" t="s">
        <v>4619</v>
      </c>
    </row>
    <row r="961" spans="1:59">
      <c r="A961" s="9">
        <v>135641</v>
      </c>
      <c r="B961" s="11" t="s">
        <v>4014</v>
      </c>
      <c r="C961" s="11" t="s">
        <v>4280</v>
      </c>
      <c r="D961" s="11" t="s">
        <v>520</v>
      </c>
      <c r="E961" s="15">
        <v>1</v>
      </c>
      <c r="F961" s="11" t="s">
        <v>4235</v>
      </c>
      <c r="G961" s="9">
        <v>200000</v>
      </c>
      <c r="H961" s="15">
        <f t="shared" si="29"/>
        <v>43.478260869565219</v>
      </c>
      <c r="I961" s="15">
        <f t="shared" si="30"/>
        <v>43.478260869565219</v>
      </c>
      <c r="J961" s="15">
        <v>43.478260869565219</v>
      </c>
      <c r="K961" s="15"/>
      <c r="L961" s="9"/>
      <c r="M961" s="9">
        <v>0</v>
      </c>
      <c r="N961" s="11" t="s">
        <v>3396</v>
      </c>
      <c r="O961" s="12">
        <v>46210</v>
      </c>
      <c r="P961" s="11" t="s">
        <v>3408</v>
      </c>
      <c r="Q961" s="11" t="s">
        <v>3952</v>
      </c>
      <c r="R961" s="11" t="s">
        <v>3952</v>
      </c>
      <c r="S961" s="11" t="s">
        <v>4221</v>
      </c>
      <c r="T961" s="9">
        <v>138642</v>
      </c>
      <c r="U961" s="9"/>
      <c r="V961" s="9"/>
      <c r="W961" s="11" t="s">
        <v>2465</v>
      </c>
      <c r="X961" s="11" t="s">
        <v>3109</v>
      </c>
      <c r="Y961" s="11" t="s">
        <v>3959</v>
      </c>
      <c r="Z961" s="11" t="s">
        <v>1517</v>
      </c>
      <c r="AA961" s="9">
        <v>20</v>
      </c>
      <c r="AB961" s="9">
        <v>4</v>
      </c>
      <c r="AC961" s="11"/>
      <c r="AD961" s="11" t="s">
        <v>2405</v>
      </c>
      <c r="AE961" s="11" t="s">
        <v>2462</v>
      </c>
      <c r="AF961" s="11" t="s">
        <v>2519</v>
      </c>
      <c r="AG961" s="11" t="s">
        <v>2602</v>
      </c>
      <c r="AH961" s="11" t="s">
        <v>2607</v>
      </c>
      <c r="AI961" s="11"/>
      <c r="AJ961" s="9">
        <v>1</v>
      </c>
      <c r="AK961" s="11" t="s">
        <v>1888</v>
      </c>
      <c r="AL961" s="11" t="s">
        <v>3107</v>
      </c>
      <c r="AM961" s="11"/>
      <c r="AN961" s="11" t="s">
        <v>3163</v>
      </c>
      <c r="AO961" s="11" t="s">
        <v>3315</v>
      </c>
      <c r="AP961" s="11"/>
      <c r="AQ961" s="12">
        <v>46210</v>
      </c>
      <c r="AR961" s="11" t="s">
        <v>3416</v>
      </c>
      <c r="AS961" s="11" t="s">
        <v>3568</v>
      </c>
      <c r="AT961" s="11" t="s">
        <v>3933</v>
      </c>
      <c r="AU961" s="11" t="s">
        <v>3933</v>
      </c>
      <c r="AV961" s="11" t="s">
        <v>3937</v>
      </c>
      <c r="AW961" s="11" t="s">
        <v>2519</v>
      </c>
      <c r="AX961" s="11" t="s">
        <v>2602</v>
      </c>
      <c r="AY961" s="11" t="s">
        <v>3948</v>
      </c>
      <c r="AZ961" s="11"/>
      <c r="BA961" s="11"/>
      <c r="BB961" s="11"/>
      <c r="BC961" s="9">
        <v>22417</v>
      </c>
      <c r="BD961" s="11" t="s">
        <v>3937</v>
      </c>
      <c r="BE961" s="9">
        <v>2053</v>
      </c>
      <c r="BF961" s="9">
        <v>4</v>
      </c>
      <c r="BG961" s="11" t="s">
        <v>4619</v>
      </c>
    </row>
    <row r="962" spans="1:59">
      <c r="A962" s="9">
        <v>135641</v>
      </c>
      <c r="B962" s="11" t="s">
        <v>4014</v>
      </c>
      <c r="C962" s="11" t="s">
        <v>4280</v>
      </c>
      <c r="D962" s="11" t="s">
        <v>529</v>
      </c>
      <c r="E962" s="15">
        <v>1</v>
      </c>
      <c r="F962" s="11" t="s">
        <v>4235</v>
      </c>
      <c r="G962" s="9">
        <v>230000</v>
      </c>
      <c r="H962" s="15">
        <f t="shared" ref="H962:H1025" si="31">IF(N962="USD",G962,IF(N962="MGA",G962/4600,IF(N962="EUR",G962*1.17,IF(N962="GBP",G962*1.35,""))))</f>
        <v>50</v>
      </c>
      <c r="I962" s="15">
        <f t="shared" ref="I962:I1025" si="32">H962*E962</f>
        <v>50</v>
      </c>
      <c r="J962" s="15">
        <v>50</v>
      </c>
      <c r="K962" s="15"/>
      <c r="L962" s="9"/>
      <c r="M962" s="9">
        <v>0</v>
      </c>
      <c r="N962" s="11" t="s">
        <v>3396</v>
      </c>
      <c r="O962" s="12">
        <v>46210</v>
      </c>
      <c r="P962" s="11" t="s">
        <v>3408</v>
      </c>
      <c r="Q962" s="11" t="s">
        <v>3952</v>
      </c>
      <c r="R962" s="11" t="s">
        <v>3952</v>
      </c>
      <c r="S962" s="11" t="s">
        <v>4221</v>
      </c>
      <c r="T962" s="9">
        <v>138642</v>
      </c>
      <c r="U962" s="9"/>
      <c r="V962" s="9"/>
      <c r="W962" s="11" t="s">
        <v>2465</v>
      </c>
      <c r="X962" s="11" t="s">
        <v>3109</v>
      </c>
      <c r="Y962" s="11" t="s">
        <v>3959</v>
      </c>
      <c r="Z962" s="11" t="s">
        <v>1522</v>
      </c>
      <c r="AA962" s="9">
        <v>20</v>
      </c>
      <c r="AB962" s="9">
        <v>13</v>
      </c>
      <c r="AC962" s="11"/>
      <c r="AD962" s="11" t="s">
        <v>2405</v>
      </c>
      <c r="AE962" s="11" t="s">
        <v>2462</v>
      </c>
      <c r="AF962" s="11" t="s">
        <v>2519</v>
      </c>
      <c r="AG962" s="11" t="s">
        <v>2602</v>
      </c>
      <c r="AH962" s="11" t="s">
        <v>2607</v>
      </c>
      <c r="AI962" s="11"/>
      <c r="AJ962" s="9">
        <v>1</v>
      </c>
      <c r="AK962" s="11" t="s">
        <v>2648</v>
      </c>
      <c r="AL962" s="11" t="s">
        <v>3107</v>
      </c>
      <c r="AM962" s="11"/>
      <c r="AN962" s="11" t="s">
        <v>3163</v>
      </c>
      <c r="AO962" s="11" t="s">
        <v>3315</v>
      </c>
      <c r="AP962" s="11"/>
      <c r="AQ962" s="12">
        <v>46210</v>
      </c>
      <c r="AR962" s="11" t="s">
        <v>3416</v>
      </c>
      <c r="AS962" s="11" t="s">
        <v>3568</v>
      </c>
      <c r="AT962" s="11" t="s">
        <v>3933</v>
      </c>
      <c r="AU962" s="11" t="s">
        <v>3933</v>
      </c>
      <c r="AV962" s="11" t="s">
        <v>3937</v>
      </c>
      <c r="AW962" s="11" t="s">
        <v>2519</v>
      </c>
      <c r="AX962" s="11" t="s">
        <v>2602</v>
      </c>
      <c r="AY962" s="11" t="s">
        <v>3948</v>
      </c>
      <c r="AZ962" s="11"/>
      <c r="BA962" s="11"/>
      <c r="BB962" s="11"/>
      <c r="BC962" s="9">
        <v>22417</v>
      </c>
      <c r="BD962" s="11" t="s">
        <v>3937</v>
      </c>
      <c r="BE962" s="9">
        <v>2053</v>
      </c>
      <c r="BF962" s="9">
        <v>13</v>
      </c>
      <c r="BG962" s="11" t="s">
        <v>4619</v>
      </c>
    </row>
    <row r="963" spans="1:59">
      <c r="A963" s="9">
        <v>135641</v>
      </c>
      <c r="B963" s="11" t="s">
        <v>4014</v>
      </c>
      <c r="C963" s="11" t="s">
        <v>4280</v>
      </c>
      <c r="D963" s="11" t="s">
        <v>530</v>
      </c>
      <c r="E963" s="15">
        <v>1</v>
      </c>
      <c r="F963" s="11" t="s">
        <v>4235</v>
      </c>
      <c r="G963" s="9">
        <v>230000</v>
      </c>
      <c r="H963" s="15">
        <f t="shared" si="31"/>
        <v>50</v>
      </c>
      <c r="I963" s="15">
        <f t="shared" si="32"/>
        <v>50</v>
      </c>
      <c r="J963" s="15">
        <v>50</v>
      </c>
      <c r="K963" s="15"/>
      <c r="L963" s="9"/>
      <c r="M963" s="9">
        <v>0</v>
      </c>
      <c r="N963" s="11" t="s">
        <v>3396</v>
      </c>
      <c r="O963" s="12">
        <v>46210</v>
      </c>
      <c r="P963" s="11" t="s">
        <v>3408</v>
      </c>
      <c r="Q963" s="11" t="s">
        <v>3952</v>
      </c>
      <c r="R963" s="11" t="s">
        <v>3952</v>
      </c>
      <c r="S963" s="11" t="s">
        <v>4221</v>
      </c>
      <c r="T963" s="9">
        <v>138642</v>
      </c>
      <c r="U963" s="9"/>
      <c r="V963" s="9"/>
      <c r="W963" s="11" t="s">
        <v>2465</v>
      </c>
      <c r="X963" s="11" t="s">
        <v>3109</v>
      </c>
      <c r="Y963" s="11" t="s">
        <v>3959</v>
      </c>
      <c r="Z963" s="11" t="s">
        <v>1522</v>
      </c>
      <c r="AA963" s="9">
        <v>20</v>
      </c>
      <c r="AB963" s="9">
        <v>14</v>
      </c>
      <c r="AC963" s="11"/>
      <c r="AD963" s="11" t="s">
        <v>2405</v>
      </c>
      <c r="AE963" s="11" t="s">
        <v>2462</v>
      </c>
      <c r="AF963" s="11" t="s">
        <v>2519</v>
      </c>
      <c r="AG963" s="11" t="s">
        <v>2602</v>
      </c>
      <c r="AH963" s="11" t="s">
        <v>2607</v>
      </c>
      <c r="AI963" s="11"/>
      <c r="AJ963" s="9">
        <v>1</v>
      </c>
      <c r="AK963" s="11" t="s">
        <v>2648</v>
      </c>
      <c r="AL963" s="11" t="s">
        <v>3107</v>
      </c>
      <c r="AM963" s="11"/>
      <c r="AN963" s="11" t="s">
        <v>3163</v>
      </c>
      <c r="AO963" s="11" t="s">
        <v>3315</v>
      </c>
      <c r="AP963" s="11"/>
      <c r="AQ963" s="12">
        <v>46210</v>
      </c>
      <c r="AR963" s="11" t="s">
        <v>3416</v>
      </c>
      <c r="AS963" s="11" t="s">
        <v>3568</v>
      </c>
      <c r="AT963" s="11" t="s">
        <v>3933</v>
      </c>
      <c r="AU963" s="11" t="s">
        <v>3933</v>
      </c>
      <c r="AV963" s="11" t="s">
        <v>3937</v>
      </c>
      <c r="AW963" s="11" t="s">
        <v>2519</v>
      </c>
      <c r="AX963" s="11" t="s">
        <v>2602</v>
      </c>
      <c r="AY963" s="11" t="s">
        <v>3948</v>
      </c>
      <c r="AZ963" s="11"/>
      <c r="BA963" s="11"/>
      <c r="BB963" s="11"/>
      <c r="BC963" s="9">
        <v>22417</v>
      </c>
      <c r="BD963" s="11" t="s">
        <v>3937</v>
      </c>
      <c r="BE963" s="9">
        <v>2053</v>
      </c>
      <c r="BF963" s="9">
        <v>14</v>
      </c>
      <c r="BG963" s="11" t="s">
        <v>4619</v>
      </c>
    </row>
    <row r="964" spans="1:59">
      <c r="A964" s="9">
        <v>135641</v>
      </c>
      <c r="B964" s="11" t="s">
        <v>4014</v>
      </c>
      <c r="C964" s="11" t="s">
        <v>4280</v>
      </c>
      <c r="D964" s="11" t="s">
        <v>541</v>
      </c>
      <c r="E964" s="15">
        <v>1</v>
      </c>
      <c r="F964" s="11" t="s">
        <v>4235</v>
      </c>
      <c r="G964" s="9">
        <v>230000</v>
      </c>
      <c r="H964" s="15">
        <f t="shared" si="31"/>
        <v>50</v>
      </c>
      <c r="I964" s="15">
        <f t="shared" si="32"/>
        <v>50</v>
      </c>
      <c r="J964" s="15">
        <v>50</v>
      </c>
      <c r="K964" s="15"/>
      <c r="L964" s="9"/>
      <c r="M964" s="9">
        <v>0</v>
      </c>
      <c r="N964" s="11" t="s">
        <v>3396</v>
      </c>
      <c r="O964" s="12">
        <v>46210</v>
      </c>
      <c r="P964" s="11" t="s">
        <v>3408</v>
      </c>
      <c r="Q964" s="11" t="s">
        <v>3952</v>
      </c>
      <c r="R964" s="11" t="s">
        <v>3952</v>
      </c>
      <c r="S964" s="11" t="s">
        <v>4221</v>
      </c>
      <c r="T964" s="9">
        <v>138642</v>
      </c>
      <c r="U964" s="9"/>
      <c r="V964" s="9"/>
      <c r="W964" s="11" t="s">
        <v>2465</v>
      </c>
      <c r="X964" s="11" t="s">
        <v>3109</v>
      </c>
      <c r="Y964" s="11" t="s">
        <v>3959</v>
      </c>
      <c r="Z964" s="11" t="s">
        <v>1522</v>
      </c>
      <c r="AA964" s="9">
        <v>20</v>
      </c>
      <c r="AB964" s="9">
        <v>25</v>
      </c>
      <c r="AC964" s="11"/>
      <c r="AD964" s="11" t="s">
        <v>2405</v>
      </c>
      <c r="AE964" s="11" t="s">
        <v>2462</v>
      </c>
      <c r="AF964" s="11" t="s">
        <v>2519</v>
      </c>
      <c r="AG964" s="11" t="s">
        <v>2602</v>
      </c>
      <c r="AH964" s="11" t="s">
        <v>2607</v>
      </c>
      <c r="AI964" s="11"/>
      <c r="AJ964" s="9">
        <v>1</v>
      </c>
      <c r="AK964" s="11" t="s">
        <v>2648</v>
      </c>
      <c r="AL964" s="11" t="s">
        <v>3107</v>
      </c>
      <c r="AM964" s="11"/>
      <c r="AN964" s="11" t="s">
        <v>3163</v>
      </c>
      <c r="AO964" s="11" t="s">
        <v>3315</v>
      </c>
      <c r="AP964" s="11"/>
      <c r="AQ964" s="12">
        <v>46210</v>
      </c>
      <c r="AR964" s="11" t="s">
        <v>3416</v>
      </c>
      <c r="AS964" s="11" t="s">
        <v>3568</v>
      </c>
      <c r="AT964" s="11" t="s">
        <v>3933</v>
      </c>
      <c r="AU964" s="11" t="s">
        <v>3933</v>
      </c>
      <c r="AV964" s="11" t="s">
        <v>3937</v>
      </c>
      <c r="AW964" s="11" t="s">
        <v>2519</v>
      </c>
      <c r="AX964" s="11" t="s">
        <v>2602</v>
      </c>
      <c r="AY964" s="11" t="s">
        <v>3948</v>
      </c>
      <c r="AZ964" s="11"/>
      <c r="BA964" s="11"/>
      <c r="BB964" s="11"/>
      <c r="BC964" s="9">
        <v>22417</v>
      </c>
      <c r="BD964" s="11" t="s">
        <v>3937</v>
      </c>
      <c r="BE964" s="9">
        <v>2053</v>
      </c>
      <c r="BF964" s="9">
        <v>25</v>
      </c>
      <c r="BG964" s="11" t="s">
        <v>4619</v>
      </c>
    </row>
    <row r="965" spans="1:59">
      <c r="A965" s="9">
        <v>135641</v>
      </c>
      <c r="B965" s="11" t="s">
        <v>4014</v>
      </c>
      <c r="C965" s="11" t="s">
        <v>4280</v>
      </c>
      <c r="D965" s="11" t="s">
        <v>550</v>
      </c>
      <c r="E965" s="15">
        <v>1</v>
      </c>
      <c r="F965" s="11" t="s">
        <v>4235</v>
      </c>
      <c r="G965" s="9">
        <v>230000</v>
      </c>
      <c r="H965" s="15">
        <f t="shared" si="31"/>
        <v>50</v>
      </c>
      <c r="I965" s="15">
        <f t="shared" si="32"/>
        <v>50</v>
      </c>
      <c r="J965" s="15">
        <v>50</v>
      </c>
      <c r="K965" s="15"/>
      <c r="L965" s="9"/>
      <c r="M965" s="9">
        <v>0</v>
      </c>
      <c r="N965" s="11" t="s">
        <v>3396</v>
      </c>
      <c r="O965" s="12">
        <v>46210</v>
      </c>
      <c r="P965" s="11" t="s">
        <v>3408</v>
      </c>
      <c r="Q965" s="11" t="s">
        <v>3952</v>
      </c>
      <c r="R965" s="11" t="s">
        <v>3952</v>
      </c>
      <c r="S965" s="11" t="s">
        <v>4221</v>
      </c>
      <c r="T965" s="9">
        <v>138642</v>
      </c>
      <c r="U965" s="9"/>
      <c r="V965" s="9"/>
      <c r="W965" s="11" t="s">
        <v>2465</v>
      </c>
      <c r="X965" s="11" t="s">
        <v>3109</v>
      </c>
      <c r="Y965" s="11" t="s">
        <v>3959</v>
      </c>
      <c r="Z965" s="11" t="s">
        <v>1522</v>
      </c>
      <c r="AA965" s="9">
        <v>20</v>
      </c>
      <c r="AB965" s="9">
        <v>34</v>
      </c>
      <c r="AC965" s="11"/>
      <c r="AD965" s="11" t="s">
        <v>2405</v>
      </c>
      <c r="AE965" s="11" t="s">
        <v>2462</v>
      </c>
      <c r="AF965" s="11" t="s">
        <v>2519</v>
      </c>
      <c r="AG965" s="11" t="s">
        <v>2602</v>
      </c>
      <c r="AH965" s="11" t="s">
        <v>2607</v>
      </c>
      <c r="AI965" s="11"/>
      <c r="AJ965" s="9">
        <v>1</v>
      </c>
      <c r="AK965" s="11" t="s">
        <v>2648</v>
      </c>
      <c r="AL965" s="11" t="s">
        <v>3107</v>
      </c>
      <c r="AM965" s="11"/>
      <c r="AN965" s="11" t="s">
        <v>3163</v>
      </c>
      <c r="AO965" s="11" t="s">
        <v>3315</v>
      </c>
      <c r="AP965" s="11"/>
      <c r="AQ965" s="12">
        <v>46210</v>
      </c>
      <c r="AR965" s="11" t="s">
        <v>3416</v>
      </c>
      <c r="AS965" s="11" t="s">
        <v>3568</v>
      </c>
      <c r="AT965" s="11" t="s">
        <v>3933</v>
      </c>
      <c r="AU965" s="11" t="s">
        <v>3933</v>
      </c>
      <c r="AV965" s="11" t="s">
        <v>3937</v>
      </c>
      <c r="AW965" s="11" t="s">
        <v>2519</v>
      </c>
      <c r="AX965" s="11" t="s">
        <v>2602</v>
      </c>
      <c r="AY965" s="11" t="s">
        <v>3948</v>
      </c>
      <c r="AZ965" s="11"/>
      <c r="BA965" s="11"/>
      <c r="BB965" s="11"/>
      <c r="BC965" s="9">
        <v>22417</v>
      </c>
      <c r="BD965" s="11" t="s">
        <v>3937</v>
      </c>
      <c r="BE965" s="9">
        <v>2053</v>
      </c>
      <c r="BF965" s="9">
        <v>34</v>
      </c>
      <c r="BG965" s="11" t="s">
        <v>4619</v>
      </c>
    </row>
    <row r="966" spans="1:59">
      <c r="A966" s="9">
        <v>135641</v>
      </c>
      <c r="B966" s="11" t="s">
        <v>4014</v>
      </c>
      <c r="C966" s="11" t="s">
        <v>4280</v>
      </c>
      <c r="D966" s="11" t="s">
        <v>547</v>
      </c>
      <c r="E966" s="15">
        <v>1</v>
      </c>
      <c r="F966" s="11" t="s">
        <v>4235</v>
      </c>
      <c r="G966" s="9">
        <v>240000</v>
      </c>
      <c r="H966" s="15">
        <f t="shared" si="31"/>
        <v>52.173913043478258</v>
      </c>
      <c r="I966" s="15">
        <f t="shared" si="32"/>
        <v>52.173913043478258</v>
      </c>
      <c r="J966" s="15">
        <v>52.173913043478258</v>
      </c>
      <c r="K966" s="15"/>
      <c r="L966" s="9"/>
      <c r="M966" s="9">
        <v>0</v>
      </c>
      <c r="N966" s="11" t="s">
        <v>3396</v>
      </c>
      <c r="O966" s="12">
        <v>46210</v>
      </c>
      <c r="P966" s="11" t="s">
        <v>3408</v>
      </c>
      <c r="Q966" s="11" t="s">
        <v>3952</v>
      </c>
      <c r="R966" s="11" t="s">
        <v>3952</v>
      </c>
      <c r="S966" s="11" t="s">
        <v>4221</v>
      </c>
      <c r="T966" s="9">
        <v>138642</v>
      </c>
      <c r="U966" s="9"/>
      <c r="V966" s="9"/>
      <c r="W966" s="11" t="s">
        <v>2465</v>
      </c>
      <c r="X966" s="11" t="s">
        <v>3109</v>
      </c>
      <c r="Y966" s="11" t="s">
        <v>3959</v>
      </c>
      <c r="Z966" s="11" t="s">
        <v>1592</v>
      </c>
      <c r="AA966" s="9">
        <v>20</v>
      </c>
      <c r="AB966" s="9">
        <v>31</v>
      </c>
      <c r="AC966" s="11"/>
      <c r="AD966" s="11" t="s">
        <v>2405</v>
      </c>
      <c r="AE966" s="11" t="s">
        <v>2462</v>
      </c>
      <c r="AF966" s="11" t="s">
        <v>2519</v>
      </c>
      <c r="AG966" s="11" t="s">
        <v>2602</v>
      </c>
      <c r="AH966" s="11" t="s">
        <v>2607</v>
      </c>
      <c r="AI966" s="11"/>
      <c r="AJ966" s="9">
        <v>1</v>
      </c>
      <c r="AK966" s="11" t="s">
        <v>1517</v>
      </c>
      <c r="AL966" s="11" t="s">
        <v>3107</v>
      </c>
      <c r="AM966" s="11"/>
      <c r="AN966" s="11" t="s">
        <v>3163</v>
      </c>
      <c r="AO966" s="11" t="s">
        <v>3315</v>
      </c>
      <c r="AP966" s="11"/>
      <c r="AQ966" s="12">
        <v>46210</v>
      </c>
      <c r="AR966" s="11" t="s">
        <v>3416</v>
      </c>
      <c r="AS966" s="11" t="s">
        <v>3568</v>
      </c>
      <c r="AT966" s="11" t="s">
        <v>3933</v>
      </c>
      <c r="AU966" s="11" t="s">
        <v>3933</v>
      </c>
      <c r="AV966" s="11" t="s">
        <v>3937</v>
      </c>
      <c r="AW966" s="11" t="s">
        <v>2519</v>
      </c>
      <c r="AX966" s="11" t="s">
        <v>2602</v>
      </c>
      <c r="AY966" s="11" t="s">
        <v>3948</v>
      </c>
      <c r="AZ966" s="11"/>
      <c r="BA966" s="11"/>
      <c r="BB966" s="11"/>
      <c r="BC966" s="9">
        <v>22417</v>
      </c>
      <c r="BD966" s="11" t="s">
        <v>3937</v>
      </c>
      <c r="BE966" s="9">
        <v>2053</v>
      </c>
      <c r="BF966" s="9">
        <v>31</v>
      </c>
      <c r="BG966" s="11" t="s">
        <v>4619</v>
      </c>
    </row>
    <row r="967" spans="1:59">
      <c r="A967" s="9">
        <v>135641</v>
      </c>
      <c r="B967" s="11" t="s">
        <v>4014</v>
      </c>
      <c r="C967" s="11" t="s">
        <v>4280</v>
      </c>
      <c r="D967" s="11" t="s">
        <v>561</v>
      </c>
      <c r="E967" s="15">
        <v>1</v>
      </c>
      <c r="F967" s="11" t="s">
        <v>4235</v>
      </c>
      <c r="G967" s="9">
        <v>240000</v>
      </c>
      <c r="H967" s="15">
        <f t="shared" si="31"/>
        <v>52.173913043478258</v>
      </c>
      <c r="I967" s="15">
        <f t="shared" si="32"/>
        <v>52.173913043478258</v>
      </c>
      <c r="J967" s="15">
        <v>52.173913043478258</v>
      </c>
      <c r="K967" s="15"/>
      <c r="L967" s="9"/>
      <c r="M967" s="9">
        <v>0</v>
      </c>
      <c r="N967" s="11" t="s">
        <v>3396</v>
      </c>
      <c r="O967" s="12">
        <v>46210</v>
      </c>
      <c r="P967" s="11" t="s">
        <v>3408</v>
      </c>
      <c r="Q967" s="11" t="s">
        <v>3952</v>
      </c>
      <c r="R967" s="11" t="s">
        <v>3952</v>
      </c>
      <c r="S967" s="11" t="s">
        <v>4221</v>
      </c>
      <c r="T967" s="9">
        <v>138642</v>
      </c>
      <c r="U967" s="9"/>
      <c r="V967" s="9"/>
      <c r="W967" s="11" t="s">
        <v>2465</v>
      </c>
      <c r="X967" s="11" t="s">
        <v>3109</v>
      </c>
      <c r="Y967" s="11" t="s">
        <v>3959</v>
      </c>
      <c r="Z967" s="11" t="s">
        <v>1592</v>
      </c>
      <c r="AA967" s="9">
        <v>20</v>
      </c>
      <c r="AB967" s="9">
        <v>45</v>
      </c>
      <c r="AC967" s="11"/>
      <c r="AD967" s="11" t="s">
        <v>2405</v>
      </c>
      <c r="AE967" s="11" t="s">
        <v>2462</v>
      </c>
      <c r="AF967" s="11" t="s">
        <v>2519</v>
      </c>
      <c r="AG967" s="11" t="s">
        <v>2602</v>
      </c>
      <c r="AH967" s="11" t="s">
        <v>2607</v>
      </c>
      <c r="AI967" s="11"/>
      <c r="AJ967" s="9">
        <v>1</v>
      </c>
      <c r="AK967" s="11" t="s">
        <v>1517</v>
      </c>
      <c r="AL967" s="11" t="s">
        <v>3107</v>
      </c>
      <c r="AM967" s="11"/>
      <c r="AN967" s="11" t="s">
        <v>3163</v>
      </c>
      <c r="AO967" s="11" t="s">
        <v>3315</v>
      </c>
      <c r="AP967" s="11"/>
      <c r="AQ967" s="12">
        <v>46210</v>
      </c>
      <c r="AR967" s="11" t="s">
        <v>3416</v>
      </c>
      <c r="AS967" s="11" t="s">
        <v>3568</v>
      </c>
      <c r="AT967" s="11" t="s">
        <v>3933</v>
      </c>
      <c r="AU967" s="11" t="s">
        <v>3933</v>
      </c>
      <c r="AV967" s="11" t="s">
        <v>3937</v>
      </c>
      <c r="AW967" s="11" t="s">
        <v>2519</v>
      </c>
      <c r="AX967" s="11" t="s">
        <v>2602</v>
      </c>
      <c r="AY967" s="11" t="s">
        <v>3948</v>
      </c>
      <c r="AZ967" s="11"/>
      <c r="BA967" s="11"/>
      <c r="BB967" s="11"/>
      <c r="BC967" s="9">
        <v>22417</v>
      </c>
      <c r="BD967" s="11" t="s">
        <v>3937</v>
      </c>
      <c r="BE967" s="9">
        <v>2053</v>
      </c>
      <c r="BF967" s="9">
        <v>45</v>
      </c>
      <c r="BG967" s="11" t="s">
        <v>4619</v>
      </c>
    </row>
    <row r="968" spans="1:59">
      <c r="A968" s="9">
        <v>135641</v>
      </c>
      <c r="B968" s="11" t="s">
        <v>4014</v>
      </c>
      <c r="C968" s="11" t="s">
        <v>4280</v>
      </c>
      <c r="D968" s="11" t="s">
        <v>585</v>
      </c>
      <c r="E968" s="15">
        <v>1</v>
      </c>
      <c r="F968" s="11" t="s">
        <v>4235</v>
      </c>
      <c r="G968" s="9">
        <v>240000</v>
      </c>
      <c r="H968" s="15">
        <f t="shared" si="31"/>
        <v>52.173913043478258</v>
      </c>
      <c r="I968" s="15">
        <f t="shared" si="32"/>
        <v>52.173913043478258</v>
      </c>
      <c r="J968" s="15">
        <v>52.173913043478258</v>
      </c>
      <c r="K968" s="15"/>
      <c r="L968" s="9"/>
      <c r="M968" s="9">
        <v>0</v>
      </c>
      <c r="N968" s="11" t="s">
        <v>3396</v>
      </c>
      <c r="O968" s="12">
        <v>46210</v>
      </c>
      <c r="P968" s="11" t="s">
        <v>3408</v>
      </c>
      <c r="Q968" s="11" t="s">
        <v>3952</v>
      </c>
      <c r="R968" s="11" t="s">
        <v>3952</v>
      </c>
      <c r="S968" s="11" t="s">
        <v>4221</v>
      </c>
      <c r="T968" s="9">
        <v>138642</v>
      </c>
      <c r="U968" s="9"/>
      <c r="V968" s="9"/>
      <c r="W968" s="11" t="s">
        <v>2465</v>
      </c>
      <c r="X968" s="11" t="s">
        <v>3109</v>
      </c>
      <c r="Y968" s="11" t="s">
        <v>3959</v>
      </c>
      <c r="Z968" s="11" t="s">
        <v>1592</v>
      </c>
      <c r="AA968" s="9">
        <v>20</v>
      </c>
      <c r="AB968" s="9">
        <v>69</v>
      </c>
      <c r="AC968" s="11"/>
      <c r="AD968" s="11" t="s">
        <v>2405</v>
      </c>
      <c r="AE968" s="11" t="s">
        <v>2462</v>
      </c>
      <c r="AF968" s="11" t="s">
        <v>2519</v>
      </c>
      <c r="AG968" s="11" t="s">
        <v>2602</v>
      </c>
      <c r="AH968" s="11" t="s">
        <v>2607</v>
      </c>
      <c r="AI968" s="11"/>
      <c r="AJ968" s="9">
        <v>1</v>
      </c>
      <c r="AK968" s="11" t="s">
        <v>1517</v>
      </c>
      <c r="AL968" s="11" t="s">
        <v>3107</v>
      </c>
      <c r="AM968" s="11"/>
      <c r="AN968" s="11" t="s">
        <v>3163</v>
      </c>
      <c r="AO968" s="11" t="s">
        <v>3315</v>
      </c>
      <c r="AP968" s="11"/>
      <c r="AQ968" s="12">
        <v>46210</v>
      </c>
      <c r="AR968" s="11" t="s">
        <v>3416</v>
      </c>
      <c r="AS968" s="11" t="s">
        <v>3568</v>
      </c>
      <c r="AT968" s="11" t="s">
        <v>3933</v>
      </c>
      <c r="AU968" s="11" t="s">
        <v>3933</v>
      </c>
      <c r="AV968" s="11" t="s">
        <v>3937</v>
      </c>
      <c r="AW968" s="11" t="s">
        <v>2519</v>
      </c>
      <c r="AX968" s="11" t="s">
        <v>2602</v>
      </c>
      <c r="AY968" s="11" t="s">
        <v>3948</v>
      </c>
      <c r="AZ968" s="11"/>
      <c r="BA968" s="11"/>
      <c r="BB968" s="11"/>
      <c r="BC968" s="9">
        <v>22417</v>
      </c>
      <c r="BD968" s="11" t="s">
        <v>3937</v>
      </c>
      <c r="BE968" s="9">
        <v>2053</v>
      </c>
      <c r="BF968" s="9">
        <v>69</v>
      </c>
      <c r="BG968" s="11" t="s">
        <v>4619</v>
      </c>
    </row>
    <row r="969" spans="1:59">
      <c r="A969" s="9">
        <v>135641</v>
      </c>
      <c r="B969" s="11" t="s">
        <v>4014</v>
      </c>
      <c r="C969" s="11" t="s">
        <v>4280</v>
      </c>
      <c r="D969" s="11" t="s">
        <v>537</v>
      </c>
      <c r="E969" s="15">
        <v>1</v>
      </c>
      <c r="F969" s="11" t="s">
        <v>4235</v>
      </c>
      <c r="G969" s="9">
        <v>320000</v>
      </c>
      <c r="H969" s="15">
        <f t="shared" si="31"/>
        <v>69.565217391304344</v>
      </c>
      <c r="I969" s="15">
        <f t="shared" si="32"/>
        <v>69.565217391304344</v>
      </c>
      <c r="J969" s="15">
        <v>69.565217391304344</v>
      </c>
      <c r="K969" s="15"/>
      <c r="L969" s="9"/>
      <c r="M969" s="9">
        <v>0</v>
      </c>
      <c r="N969" s="11" t="s">
        <v>3396</v>
      </c>
      <c r="O969" s="12">
        <v>46210</v>
      </c>
      <c r="P969" s="11" t="s">
        <v>3408</v>
      </c>
      <c r="Q969" s="11" t="s">
        <v>3952</v>
      </c>
      <c r="R969" s="11" t="s">
        <v>3952</v>
      </c>
      <c r="S969" s="11" t="s">
        <v>4221</v>
      </c>
      <c r="T969" s="9">
        <v>138642</v>
      </c>
      <c r="U969" s="9"/>
      <c r="V969" s="9"/>
      <c r="W969" s="11" t="s">
        <v>2465</v>
      </c>
      <c r="X969" s="11" t="s">
        <v>3109</v>
      </c>
      <c r="Y969" s="11" t="s">
        <v>3959</v>
      </c>
      <c r="Z969" s="11" t="s">
        <v>1638</v>
      </c>
      <c r="AA969" s="9">
        <v>20</v>
      </c>
      <c r="AB969" s="9">
        <v>21</v>
      </c>
      <c r="AC969" s="11"/>
      <c r="AD969" s="11" t="s">
        <v>2405</v>
      </c>
      <c r="AE969" s="11" t="s">
        <v>2462</v>
      </c>
      <c r="AF969" s="11" t="s">
        <v>2519</v>
      </c>
      <c r="AG969" s="11" t="s">
        <v>2602</v>
      </c>
      <c r="AH969" s="11" t="s">
        <v>2607</v>
      </c>
      <c r="AI969" s="11"/>
      <c r="AJ969" s="9">
        <v>1</v>
      </c>
      <c r="AK969" s="11" t="s">
        <v>1490</v>
      </c>
      <c r="AL969" s="11" t="s">
        <v>3107</v>
      </c>
      <c r="AM969" s="11"/>
      <c r="AN969" s="11" t="s">
        <v>3163</v>
      </c>
      <c r="AO969" s="11" t="s">
        <v>3315</v>
      </c>
      <c r="AP969" s="11"/>
      <c r="AQ969" s="12">
        <v>46210</v>
      </c>
      <c r="AR969" s="11" t="s">
        <v>3416</v>
      </c>
      <c r="AS969" s="11" t="s">
        <v>3568</v>
      </c>
      <c r="AT969" s="11" t="s">
        <v>3933</v>
      </c>
      <c r="AU969" s="11" t="s">
        <v>3933</v>
      </c>
      <c r="AV969" s="11" t="s">
        <v>3937</v>
      </c>
      <c r="AW969" s="11" t="s">
        <v>2519</v>
      </c>
      <c r="AX969" s="11" t="s">
        <v>2602</v>
      </c>
      <c r="AY969" s="11" t="s">
        <v>3948</v>
      </c>
      <c r="AZ969" s="11"/>
      <c r="BA969" s="11"/>
      <c r="BB969" s="11"/>
      <c r="BC969" s="9">
        <v>22417</v>
      </c>
      <c r="BD969" s="11" t="s">
        <v>3937</v>
      </c>
      <c r="BE969" s="9">
        <v>2053</v>
      </c>
      <c r="BF969" s="9">
        <v>21</v>
      </c>
      <c r="BG969" s="11" t="s">
        <v>4619</v>
      </c>
    </row>
    <row r="970" spans="1:59">
      <c r="A970" s="9">
        <v>135641</v>
      </c>
      <c r="B970" s="11" t="s">
        <v>4014</v>
      </c>
      <c r="C970" s="11" t="s">
        <v>4280</v>
      </c>
      <c r="D970" s="11" t="s">
        <v>539</v>
      </c>
      <c r="E970" s="15">
        <v>1</v>
      </c>
      <c r="F970" s="11" t="s">
        <v>4235</v>
      </c>
      <c r="G970" s="9">
        <v>320000</v>
      </c>
      <c r="H970" s="15">
        <f t="shared" si="31"/>
        <v>69.565217391304344</v>
      </c>
      <c r="I970" s="15">
        <f t="shared" si="32"/>
        <v>69.565217391304344</v>
      </c>
      <c r="J970" s="15">
        <v>69.565217391304344</v>
      </c>
      <c r="K970" s="15"/>
      <c r="L970" s="9"/>
      <c r="M970" s="9">
        <v>0</v>
      </c>
      <c r="N970" s="11" t="s">
        <v>3396</v>
      </c>
      <c r="O970" s="12">
        <v>46210</v>
      </c>
      <c r="P970" s="11" t="s">
        <v>3408</v>
      </c>
      <c r="Q970" s="11" t="s">
        <v>3952</v>
      </c>
      <c r="R970" s="11" t="s">
        <v>3952</v>
      </c>
      <c r="S970" s="11" t="s">
        <v>4221</v>
      </c>
      <c r="T970" s="9">
        <v>138642</v>
      </c>
      <c r="U970" s="9"/>
      <c r="V970" s="9"/>
      <c r="W970" s="11" t="s">
        <v>2465</v>
      </c>
      <c r="X970" s="11" t="s">
        <v>3109</v>
      </c>
      <c r="Y970" s="11" t="s">
        <v>3959</v>
      </c>
      <c r="Z970" s="11" t="s">
        <v>1638</v>
      </c>
      <c r="AA970" s="9">
        <v>20</v>
      </c>
      <c r="AB970" s="9">
        <v>23</v>
      </c>
      <c r="AC970" s="11"/>
      <c r="AD970" s="11" t="s">
        <v>2405</v>
      </c>
      <c r="AE970" s="11" t="s">
        <v>2462</v>
      </c>
      <c r="AF970" s="11" t="s">
        <v>2519</v>
      </c>
      <c r="AG970" s="11" t="s">
        <v>2602</v>
      </c>
      <c r="AH970" s="11" t="s">
        <v>2607</v>
      </c>
      <c r="AI970" s="11"/>
      <c r="AJ970" s="9">
        <v>1</v>
      </c>
      <c r="AK970" s="11" t="s">
        <v>1490</v>
      </c>
      <c r="AL970" s="11" t="s">
        <v>3107</v>
      </c>
      <c r="AM970" s="11"/>
      <c r="AN970" s="11" t="s">
        <v>3163</v>
      </c>
      <c r="AO970" s="11" t="s">
        <v>3315</v>
      </c>
      <c r="AP970" s="11"/>
      <c r="AQ970" s="12">
        <v>46210</v>
      </c>
      <c r="AR970" s="11" t="s">
        <v>3416</v>
      </c>
      <c r="AS970" s="11" t="s">
        <v>3568</v>
      </c>
      <c r="AT970" s="11" t="s">
        <v>3933</v>
      </c>
      <c r="AU970" s="11" t="s">
        <v>3933</v>
      </c>
      <c r="AV970" s="11" t="s">
        <v>3937</v>
      </c>
      <c r="AW970" s="11" t="s">
        <v>2519</v>
      </c>
      <c r="AX970" s="11" t="s">
        <v>2602</v>
      </c>
      <c r="AY970" s="11" t="s">
        <v>3948</v>
      </c>
      <c r="AZ970" s="11"/>
      <c r="BA970" s="11"/>
      <c r="BB970" s="11"/>
      <c r="BC970" s="9">
        <v>22417</v>
      </c>
      <c r="BD970" s="11" t="s">
        <v>3937</v>
      </c>
      <c r="BE970" s="9">
        <v>2053</v>
      </c>
      <c r="BF970" s="9">
        <v>23</v>
      </c>
      <c r="BG970" s="11" t="s">
        <v>4619</v>
      </c>
    </row>
    <row r="971" spans="1:59">
      <c r="A971" s="9">
        <v>135641</v>
      </c>
      <c r="B971" s="11" t="s">
        <v>4014</v>
      </c>
      <c r="C971" s="11" t="s">
        <v>4280</v>
      </c>
      <c r="D971" s="11" t="s">
        <v>562</v>
      </c>
      <c r="E971" s="15">
        <v>1</v>
      </c>
      <c r="F971" s="11" t="s">
        <v>4235</v>
      </c>
      <c r="G971" s="9">
        <v>320000</v>
      </c>
      <c r="H971" s="15">
        <f t="shared" si="31"/>
        <v>69.565217391304344</v>
      </c>
      <c r="I971" s="15">
        <f t="shared" si="32"/>
        <v>69.565217391304344</v>
      </c>
      <c r="J971" s="15">
        <v>69.565217391304344</v>
      </c>
      <c r="K971" s="15"/>
      <c r="L971" s="9"/>
      <c r="M971" s="9">
        <v>0</v>
      </c>
      <c r="N971" s="11" t="s">
        <v>3396</v>
      </c>
      <c r="O971" s="12">
        <v>46210</v>
      </c>
      <c r="P971" s="11" t="s">
        <v>3408</v>
      </c>
      <c r="Q971" s="11" t="s">
        <v>3952</v>
      </c>
      <c r="R971" s="11" t="s">
        <v>3952</v>
      </c>
      <c r="S971" s="11" t="s">
        <v>4221</v>
      </c>
      <c r="T971" s="9">
        <v>138642</v>
      </c>
      <c r="U971" s="9"/>
      <c r="V971" s="9"/>
      <c r="W971" s="11" t="s">
        <v>2465</v>
      </c>
      <c r="X971" s="11" t="s">
        <v>3109</v>
      </c>
      <c r="Y971" s="11" t="s">
        <v>3959</v>
      </c>
      <c r="Z971" s="11" t="s">
        <v>1638</v>
      </c>
      <c r="AA971" s="9">
        <v>20</v>
      </c>
      <c r="AB971" s="9">
        <v>46</v>
      </c>
      <c r="AC971" s="11"/>
      <c r="AD971" s="11" t="s">
        <v>2405</v>
      </c>
      <c r="AE971" s="11" t="s">
        <v>2462</v>
      </c>
      <c r="AF971" s="11" t="s">
        <v>2519</v>
      </c>
      <c r="AG971" s="11" t="s">
        <v>2602</v>
      </c>
      <c r="AH971" s="11" t="s">
        <v>2607</v>
      </c>
      <c r="AI971" s="11"/>
      <c r="AJ971" s="9">
        <v>1</v>
      </c>
      <c r="AK971" s="11" t="s">
        <v>1490</v>
      </c>
      <c r="AL971" s="11" t="s">
        <v>3107</v>
      </c>
      <c r="AM971" s="11"/>
      <c r="AN971" s="11" t="s">
        <v>3163</v>
      </c>
      <c r="AO971" s="11" t="s">
        <v>3315</v>
      </c>
      <c r="AP971" s="11"/>
      <c r="AQ971" s="12">
        <v>46210</v>
      </c>
      <c r="AR971" s="11" t="s">
        <v>3416</v>
      </c>
      <c r="AS971" s="11" t="s">
        <v>3568</v>
      </c>
      <c r="AT971" s="11" t="s">
        <v>3933</v>
      </c>
      <c r="AU971" s="11" t="s">
        <v>3933</v>
      </c>
      <c r="AV971" s="11" t="s">
        <v>3937</v>
      </c>
      <c r="AW971" s="11" t="s">
        <v>2519</v>
      </c>
      <c r="AX971" s="11" t="s">
        <v>2602</v>
      </c>
      <c r="AY971" s="11" t="s">
        <v>3948</v>
      </c>
      <c r="AZ971" s="11"/>
      <c r="BA971" s="11"/>
      <c r="BB971" s="11"/>
      <c r="BC971" s="9">
        <v>22417</v>
      </c>
      <c r="BD971" s="11" t="s">
        <v>3937</v>
      </c>
      <c r="BE971" s="9">
        <v>2053</v>
      </c>
      <c r="BF971" s="9">
        <v>46</v>
      </c>
      <c r="BG971" s="11" t="s">
        <v>4619</v>
      </c>
    </row>
    <row r="972" spans="1:59">
      <c r="A972" s="9">
        <v>135641</v>
      </c>
      <c r="B972" s="11" t="s">
        <v>4014</v>
      </c>
      <c r="C972" s="11" t="s">
        <v>4280</v>
      </c>
      <c r="D972" s="11" t="s">
        <v>517</v>
      </c>
      <c r="E972" s="15">
        <v>1</v>
      </c>
      <c r="F972" s="11" t="s">
        <v>4235</v>
      </c>
      <c r="G972" s="9">
        <v>380000</v>
      </c>
      <c r="H972" s="15">
        <f t="shared" si="31"/>
        <v>82.608695652173907</v>
      </c>
      <c r="I972" s="15">
        <f t="shared" si="32"/>
        <v>82.608695652173907</v>
      </c>
      <c r="J972" s="15">
        <v>82.608695652173907</v>
      </c>
      <c r="K972" s="15"/>
      <c r="L972" s="9"/>
      <c r="M972" s="9">
        <v>0</v>
      </c>
      <c r="N972" s="11" t="s">
        <v>3396</v>
      </c>
      <c r="O972" s="12">
        <v>46210</v>
      </c>
      <c r="P972" s="11" t="s">
        <v>3408</v>
      </c>
      <c r="Q972" s="11" t="s">
        <v>3952</v>
      </c>
      <c r="R972" s="11" t="s">
        <v>3952</v>
      </c>
      <c r="S972" s="11" t="s">
        <v>4221</v>
      </c>
      <c r="T972" s="9">
        <v>138642</v>
      </c>
      <c r="U972" s="9"/>
      <c r="V972" s="9"/>
      <c r="W972" s="11" t="s">
        <v>2465</v>
      </c>
      <c r="X972" s="11" t="s">
        <v>3109</v>
      </c>
      <c r="Y972" s="11" t="s">
        <v>3959</v>
      </c>
      <c r="Z972" s="11" t="s">
        <v>1696</v>
      </c>
      <c r="AA972" s="9">
        <v>20</v>
      </c>
      <c r="AB972" s="9">
        <v>1</v>
      </c>
      <c r="AC972" s="11"/>
      <c r="AD972" s="11" t="s">
        <v>2405</v>
      </c>
      <c r="AE972" s="11" t="s">
        <v>2462</v>
      </c>
      <c r="AF972" s="11" t="s">
        <v>2519</v>
      </c>
      <c r="AG972" s="11" t="s">
        <v>2602</v>
      </c>
      <c r="AH972" s="11" t="s">
        <v>2607</v>
      </c>
      <c r="AI972" s="11"/>
      <c r="AJ972" s="9">
        <v>1</v>
      </c>
      <c r="AK972" s="11" t="s">
        <v>1776</v>
      </c>
      <c r="AL972" s="11" t="s">
        <v>3107</v>
      </c>
      <c r="AM972" s="11"/>
      <c r="AN972" s="11" t="s">
        <v>3163</v>
      </c>
      <c r="AO972" s="11" t="s">
        <v>3315</v>
      </c>
      <c r="AP972" s="11"/>
      <c r="AQ972" s="12">
        <v>46210</v>
      </c>
      <c r="AR972" s="11" t="s">
        <v>3416</v>
      </c>
      <c r="AS972" s="11" t="s">
        <v>3568</v>
      </c>
      <c r="AT972" s="11" t="s">
        <v>3933</v>
      </c>
      <c r="AU972" s="11" t="s">
        <v>3933</v>
      </c>
      <c r="AV972" s="11" t="s">
        <v>3937</v>
      </c>
      <c r="AW972" s="11" t="s">
        <v>2519</v>
      </c>
      <c r="AX972" s="11" t="s">
        <v>2602</v>
      </c>
      <c r="AY972" s="11" t="s">
        <v>3948</v>
      </c>
      <c r="AZ972" s="11"/>
      <c r="BA972" s="11"/>
      <c r="BB972" s="11"/>
      <c r="BC972" s="9">
        <v>22417</v>
      </c>
      <c r="BD972" s="11" t="s">
        <v>3937</v>
      </c>
      <c r="BE972" s="9">
        <v>2053</v>
      </c>
      <c r="BF972" s="9">
        <v>1</v>
      </c>
      <c r="BG972" s="11" t="s">
        <v>4619</v>
      </c>
    </row>
    <row r="973" spans="1:59">
      <c r="A973" s="9">
        <v>135641</v>
      </c>
      <c r="B973" s="11" t="s">
        <v>4014</v>
      </c>
      <c r="C973" s="11" t="s">
        <v>4280</v>
      </c>
      <c r="D973" s="11" t="s">
        <v>552</v>
      </c>
      <c r="E973" s="15">
        <v>1</v>
      </c>
      <c r="F973" s="11" t="s">
        <v>4235</v>
      </c>
      <c r="G973" s="9">
        <v>390000</v>
      </c>
      <c r="H973" s="15">
        <f t="shared" si="31"/>
        <v>84.782608695652172</v>
      </c>
      <c r="I973" s="15">
        <f t="shared" si="32"/>
        <v>84.782608695652172</v>
      </c>
      <c r="J973" s="15">
        <v>84.782608695652172</v>
      </c>
      <c r="K973" s="15"/>
      <c r="L973" s="9"/>
      <c r="M973" s="9">
        <v>0</v>
      </c>
      <c r="N973" s="11" t="s">
        <v>3396</v>
      </c>
      <c r="O973" s="12">
        <v>46210</v>
      </c>
      <c r="P973" s="11" t="s">
        <v>3408</v>
      </c>
      <c r="Q973" s="11" t="s">
        <v>3952</v>
      </c>
      <c r="R973" s="11" t="s">
        <v>3952</v>
      </c>
      <c r="S973" s="11" t="s">
        <v>4221</v>
      </c>
      <c r="T973" s="9">
        <v>138642</v>
      </c>
      <c r="U973" s="9"/>
      <c r="V973" s="9"/>
      <c r="W973" s="11" t="s">
        <v>2465</v>
      </c>
      <c r="X973" s="11" t="s">
        <v>3109</v>
      </c>
      <c r="Y973" s="11" t="s">
        <v>3959</v>
      </c>
      <c r="Z973" s="11" t="s">
        <v>1697</v>
      </c>
      <c r="AA973" s="9">
        <v>20</v>
      </c>
      <c r="AB973" s="9">
        <v>36</v>
      </c>
      <c r="AC973" s="11"/>
      <c r="AD973" s="11" t="s">
        <v>2405</v>
      </c>
      <c r="AE973" s="11" t="s">
        <v>2462</v>
      </c>
      <c r="AF973" s="11" t="s">
        <v>2519</v>
      </c>
      <c r="AG973" s="11" t="s">
        <v>2602</v>
      </c>
      <c r="AH973" s="11" t="s">
        <v>2607</v>
      </c>
      <c r="AI973" s="11"/>
      <c r="AJ973" s="9">
        <v>1</v>
      </c>
      <c r="AK973" s="11" t="s">
        <v>1664</v>
      </c>
      <c r="AL973" s="11" t="s">
        <v>3107</v>
      </c>
      <c r="AM973" s="11"/>
      <c r="AN973" s="11" t="s">
        <v>3163</v>
      </c>
      <c r="AO973" s="11" t="s">
        <v>3315</v>
      </c>
      <c r="AP973" s="11"/>
      <c r="AQ973" s="12">
        <v>46210</v>
      </c>
      <c r="AR973" s="11" t="s">
        <v>3416</v>
      </c>
      <c r="AS973" s="11" t="s">
        <v>3568</v>
      </c>
      <c r="AT973" s="11" t="s">
        <v>3933</v>
      </c>
      <c r="AU973" s="11" t="s">
        <v>3933</v>
      </c>
      <c r="AV973" s="11" t="s">
        <v>3937</v>
      </c>
      <c r="AW973" s="11" t="s">
        <v>2519</v>
      </c>
      <c r="AX973" s="11" t="s">
        <v>2602</v>
      </c>
      <c r="AY973" s="11" t="s">
        <v>3948</v>
      </c>
      <c r="AZ973" s="11"/>
      <c r="BA973" s="11"/>
      <c r="BB973" s="11"/>
      <c r="BC973" s="9">
        <v>22417</v>
      </c>
      <c r="BD973" s="11" t="s">
        <v>3937</v>
      </c>
      <c r="BE973" s="9">
        <v>2053</v>
      </c>
      <c r="BF973" s="9">
        <v>36</v>
      </c>
      <c r="BG973" s="11" t="s">
        <v>4619</v>
      </c>
    </row>
    <row r="974" spans="1:59">
      <c r="A974" s="9">
        <v>135640</v>
      </c>
      <c r="B974" s="11" t="s">
        <v>4048</v>
      </c>
      <c r="C974" s="11" t="s">
        <v>4296</v>
      </c>
      <c r="D974" s="11" t="s">
        <v>516</v>
      </c>
      <c r="E974" s="15">
        <v>1</v>
      </c>
      <c r="F974" s="11" t="s">
        <v>4235</v>
      </c>
      <c r="G974" s="9">
        <v>2677000</v>
      </c>
      <c r="H974" s="15">
        <f t="shared" si="31"/>
        <v>581.95652173913038</v>
      </c>
      <c r="I974" s="15">
        <f t="shared" si="32"/>
        <v>581.95652173913038</v>
      </c>
      <c r="J974" s="15">
        <v>581.95652173913038</v>
      </c>
      <c r="K974" s="15"/>
      <c r="L974" s="9"/>
      <c r="M974" s="9">
        <v>0</v>
      </c>
      <c r="N974" s="11" t="s">
        <v>3396</v>
      </c>
      <c r="O974" s="12">
        <v>46210</v>
      </c>
      <c r="P974" s="11" t="s">
        <v>3408</v>
      </c>
      <c r="Q974" s="11" t="s">
        <v>3952</v>
      </c>
      <c r="R974" s="11" t="s">
        <v>3952</v>
      </c>
      <c r="S974" s="11" t="s">
        <v>4219</v>
      </c>
      <c r="T974" s="9">
        <v>138875</v>
      </c>
      <c r="U974" s="9"/>
      <c r="V974" s="9"/>
      <c r="W974" s="11" t="s">
        <v>2468</v>
      </c>
      <c r="X974" s="11" t="s">
        <v>3110</v>
      </c>
      <c r="Y974" s="11" t="s">
        <v>3960</v>
      </c>
      <c r="Z974" s="11" t="s">
        <v>1695</v>
      </c>
      <c r="AA974" s="9">
        <v>20</v>
      </c>
      <c r="AB974" s="9">
        <v>1</v>
      </c>
      <c r="AC974" s="11"/>
      <c r="AD974" s="11" t="s">
        <v>2412</v>
      </c>
      <c r="AE974" s="11" t="s">
        <v>2462</v>
      </c>
      <c r="AF974" s="11" t="s">
        <v>2526</v>
      </c>
      <c r="AG974" s="11" t="s">
        <v>2468</v>
      </c>
      <c r="AH974" s="11" t="s">
        <v>2607</v>
      </c>
      <c r="AI974" s="11"/>
      <c r="AJ974" s="9">
        <v>1</v>
      </c>
      <c r="AK974" s="11" t="s">
        <v>2749</v>
      </c>
      <c r="AL974" s="11" t="s">
        <v>3107</v>
      </c>
      <c r="AM974" s="11"/>
      <c r="AN974" s="11" t="s">
        <v>2749</v>
      </c>
      <c r="AO974" s="11" t="s">
        <v>1695</v>
      </c>
      <c r="AP974" s="11" t="s">
        <v>3400</v>
      </c>
      <c r="AQ974" s="12">
        <v>46210</v>
      </c>
      <c r="AR974" s="11" t="s">
        <v>3416</v>
      </c>
      <c r="AS974" s="11" t="s">
        <v>3567</v>
      </c>
      <c r="AT974" s="11" t="s">
        <v>3933</v>
      </c>
      <c r="AU974" s="11" t="s">
        <v>3933</v>
      </c>
      <c r="AV974" s="11" t="s">
        <v>3942</v>
      </c>
      <c r="AW974" s="11" t="s">
        <v>2526</v>
      </c>
      <c r="AX974" s="11" t="s">
        <v>2468</v>
      </c>
      <c r="AY974" s="11" t="s">
        <v>3948</v>
      </c>
      <c r="AZ974" s="11"/>
      <c r="BA974" s="11"/>
      <c r="BB974" s="11"/>
      <c r="BC974" s="9">
        <v>1185</v>
      </c>
      <c r="BD974" s="11" t="s">
        <v>3942</v>
      </c>
      <c r="BE974" s="9">
        <v>32</v>
      </c>
      <c r="BF974" s="9">
        <v>1</v>
      </c>
      <c r="BG974" s="11" t="s">
        <v>3408</v>
      </c>
    </row>
    <row r="975" spans="1:59">
      <c r="A975" s="9">
        <v>135639</v>
      </c>
      <c r="B975" s="11" t="s">
        <v>3982</v>
      </c>
      <c r="C975" s="11" t="s">
        <v>4280</v>
      </c>
      <c r="D975" s="11" t="s">
        <v>503</v>
      </c>
      <c r="E975" s="15">
        <v>1</v>
      </c>
      <c r="F975" s="11" t="s">
        <v>4235</v>
      </c>
      <c r="G975" s="9">
        <v>80000</v>
      </c>
      <c r="H975" s="15">
        <f t="shared" si="31"/>
        <v>17.391304347826086</v>
      </c>
      <c r="I975" s="15">
        <f t="shared" si="32"/>
        <v>17.391304347826086</v>
      </c>
      <c r="J975" s="15">
        <v>17.391304347826086</v>
      </c>
      <c r="K975" s="15"/>
      <c r="L975" s="9"/>
      <c r="M975" s="9">
        <v>0</v>
      </c>
      <c r="N975" s="11" t="s">
        <v>3396</v>
      </c>
      <c r="O975" s="12">
        <v>46210</v>
      </c>
      <c r="P975" s="11" t="s">
        <v>3408</v>
      </c>
      <c r="Q975" s="11" t="s">
        <v>3952</v>
      </c>
      <c r="R975" s="11" t="s">
        <v>3952</v>
      </c>
      <c r="S975" s="11" t="s">
        <v>4221</v>
      </c>
      <c r="T975" s="9">
        <v>138641</v>
      </c>
      <c r="U975" s="9"/>
      <c r="V975" s="9"/>
      <c r="W975" s="11" t="s">
        <v>2465</v>
      </c>
      <c r="X975" s="11" t="s">
        <v>3109</v>
      </c>
      <c r="Y975" s="11" t="s">
        <v>3959</v>
      </c>
      <c r="Z975" s="11" t="s">
        <v>1530</v>
      </c>
      <c r="AA975" s="9">
        <v>20</v>
      </c>
      <c r="AB975" s="9">
        <v>1</v>
      </c>
      <c r="AC975" s="11"/>
      <c r="AD975" s="11" t="s">
        <v>2405</v>
      </c>
      <c r="AE975" s="11" t="s">
        <v>2462</v>
      </c>
      <c r="AF975" s="11" t="s">
        <v>2519</v>
      </c>
      <c r="AG975" s="11" t="s">
        <v>2602</v>
      </c>
      <c r="AH975" s="11" t="s">
        <v>2607</v>
      </c>
      <c r="AI975" s="11"/>
      <c r="AJ975" s="9">
        <v>1</v>
      </c>
      <c r="AK975" s="11" t="s">
        <v>2653</v>
      </c>
      <c r="AL975" s="11" t="s">
        <v>3107</v>
      </c>
      <c r="AM975" s="11"/>
      <c r="AN975" s="11" t="s">
        <v>1860</v>
      </c>
      <c r="AO975" s="11" t="s">
        <v>1505</v>
      </c>
      <c r="AP975" s="11"/>
      <c r="AQ975" s="12">
        <v>46210</v>
      </c>
      <c r="AR975" s="11" t="s">
        <v>3416</v>
      </c>
      <c r="AS975" s="11" t="s">
        <v>3566</v>
      </c>
      <c r="AT975" s="11" t="s">
        <v>3933</v>
      </c>
      <c r="AU975" s="11" t="s">
        <v>3933</v>
      </c>
      <c r="AV975" s="11" t="s">
        <v>3937</v>
      </c>
      <c r="AW975" s="11" t="s">
        <v>2519</v>
      </c>
      <c r="AX975" s="11" t="s">
        <v>2602</v>
      </c>
      <c r="AY975" s="11" t="s">
        <v>3948</v>
      </c>
      <c r="AZ975" s="11"/>
      <c r="BA975" s="11"/>
      <c r="BB975" s="11"/>
      <c r="BC975" s="9">
        <v>22417</v>
      </c>
      <c r="BD975" s="11" t="s">
        <v>3937</v>
      </c>
      <c r="BE975" s="9">
        <v>2633</v>
      </c>
      <c r="BF975" s="9">
        <v>1</v>
      </c>
      <c r="BG975" s="11" t="s">
        <v>4619</v>
      </c>
    </row>
    <row r="976" spans="1:59">
      <c r="A976" s="9">
        <v>135639</v>
      </c>
      <c r="B976" s="11" t="s">
        <v>3982</v>
      </c>
      <c r="C976" s="11" t="s">
        <v>4280</v>
      </c>
      <c r="D976" s="11" t="s">
        <v>505</v>
      </c>
      <c r="E976" s="15">
        <v>1</v>
      </c>
      <c r="F976" s="11" t="s">
        <v>4235</v>
      </c>
      <c r="G976" s="9">
        <v>80000</v>
      </c>
      <c r="H976" s="15">
        <f t="shared" si="31"/>
        <v>17.391304347826086</v>
      </c>
      <c r="I976" s="15">
        <f t="shared" si="32"/>
        <v>17.391304347826086</v>
      </c>
      <c r="J976" s="15">
        <v>17.391304347826086</v>
      </c>
      <c r="K976" s="15"/>
      <c r="L976" s="9"/>
      <c r="M976" s="9">
        <v>0</v>
      </c>
      <c r="N976" s="11" t="s">
        <v>3396</v>
      </c>
      <c r="O976" s="12">
        <v>46210</v>
      </c>
      <c r="P976" s="11" t="s">
        <v>3408</v>
      </c>
      <c r="Q976" s="11" t="s">
        <v>3952</v>
      </c>
      <c r="R976" s="11" t="s">
        <v>3952</v>
      </c>
      <c r="S976" s="11" t="s">
        <v>4221</v>
      </c>
      <c r="T976" s="9">
        <v>138641</v>
      </c>
      <c r="U976" s="9"/>
      <c r="V976" s="9"/>
      <c r="W976" s="11" t="s">
        <v>2465</v>
      </c>
      <c r="X976" s="11" t="s">
        <v>3109</v>
      </c>
      <c r="Y976" s="11" t="s">
        <v>3959</v>
      </c>
      <c r="Z976" s="11" t="s">
        <v>1530</v>
      </c>
      <c r="AA976" s="9">
        <v>20</v>
      </c>
      <c r="AB976" s="9">
        <v>3</v>
      </c>
      <c r="AC976" s="11"/>
      <c r="AD976" s="11" t="s">
        <v>2405</v>
      </c>
      <c r="AE976" s="11" t="s">
        <v>2462</v>
      </c>
      <c r="AF976" s="11" t="s">
        <v>2519</v>
      </c>
      <c r="AG976" s="11" t="s">
        <v>2602</v>
      </c>
      <c r="AH976" s="11" t="s">
        <v>2607</v>
      </c>
      <c r="AI976" s="11"/>
      <c r="AJ976" s="9">
        <v>1</v>
      </c>
      <c r="AK976" s="11" t="s">
        <v>2653</v>
      </c>
      <c r="AL976" s="11" t="s">
        <v>3107</v>
      </c>
      <c r="AM976" s="11"/>
      <c r="AN976" s="11" t="s">
        <v>1860</v>
      </c>
      <c r="AO976" s="11" t="s">
        <v>1505</v>
      </c>
      <c r="AP976" s="11"/>
      <c r="AQ976" s="12">
        <v>46210</v>
      </c>
      <c r="AR976" s="11" t="s">
        <v>3416</v>
      </c>
      <c r="AS976" s="11" t="s">
        <v>3566</v>
      </c>
      <c r="AT976" s="11" t="s">
        <v>3933</v>
      </c>
      <c r="AU976" s="11" t="s">
        <v>3933</v>
      </c>
      <c r="AV976" s="11" t="s">
        <v>3937</v>
      </c>
      <c r="AW976" s="11" t="s">
        <v>2519</v>
      </c>
      <c r="AX976" s="11" t="s">
        <v>2602</v>
      </c>
      <c r="AY976" s="11" t="s">
        <v>3948</v>
      </c>
      <c r="AZ976" s="11"/>
      <c r="BA976" s="11"/>
      <c r="BB976" s="11"/>
      <c r="BC976" s="9">
        <v>22417</v>
      </c>
      <c r="BD976" s="11" t="s">
        <v>3937</v>
      </c>
      <c r="BE976" s="9">
        <v>2633</v>
      </c>
      <c r="BF976" s="9">
        <v>3</v>
      </c>
      <c r="BG976" s="11" t="s">
        <v>4619</v>
      </c>
    </row>
    <row r="977" spans="1:59">
      <c r="A977" s="9">
        <v>135639</v>
      </c>
      <c r="B977" s="11" t="s">
        <v>3982</v>
      </c>
      <c r="C977" s="11" t="s">
        <v>4280</v>
      </c>
      <c r="D977" s="11" t="s">
        <v>512</v>
      </c>
      <c r="E977" s="15">
        <v>1</v>
      </c>
      <c r="F977" s="11" t="s">
        <v>4235</v>
      </c>
      <c r="G977" s="9">
        <v>80000</v>
      </c>
      <c r="H977" s="15">
        <f t="shared" si="31"/>
        <v>17.391304347826086</v>
      </c>
      <c r="I977" s="15">
        <f t="shared" si="32"/>
        <v>17.391304347826086</v>
      </c>
      <c r="J977" s="15">
        <v>17.391304347826086</v>
      </c>
      <c r="K977" s="15"/>
      <c r="L977" s="9"/>
      <c r="M977" s="9">
        <v>0</v>
      </c>
      <c r="N977" s="11" t="s">
        <v>3396</v>
      </c>
      <c r="O977" s="12">
        <v>46210</v>
      </c>
      <c r="P977" s="11" t="s">
        <v>3408</v>
      </c>
      <c r="Q977" s="11" t="s">
        <v>3952</v>
      </c>
      <c r="R977" s="11" t="s">
        <v>3952</v>
      </c>
      <c r="S977" s="11" t="s">
        <v>4221</v>
      </c>
      <c r="T977" s="9">
        <v>138641</v>
      </c>
      <c r="U977" s="9"/>
      <c r="V977" s="9"/>
      <c r="W977" s="11" t="s">
        <v>2465</v>
      </c>
      <c r="X977" s="11" t="s">
        <v>3109</v>
      </c>
      <c r="Y977" s="11" t="s">
        <v>3959</v>
      </c>
      <c r="Z977" s="11" t="s">
        <v>1530</v>
      </c>
      <c r="AA977" s="9">
        <v>20</v>
      </c>
      <c r="AB977" s="9">
        <v>10</v>
      </c>
      <c r="AC977" s="11"/>
      <c r="AD977" s="11" t="s">
        <v>2405</v>
      </c>
      <c r="AE977" s="11" t="s">
        <v>2462</v>
      </c>
      <c r="AF977" s="11" t="s">
        <v>2519</v>
      </c>
      <c r="AG977" s="11" t="s">
        <v>2602</v>
      </c>
      <c r="AH977" s="11" t="s">
        <v>2607</v>
      </c>
      <c r="AI977" s="11"/>
      <c r="AJ977" s="9">
        <v>1</v>
      </c>
      <c r="AK977" s="11" t="s">
        <v>2653</v>
      </c>
      <c r="AL977" s="11" t="s">
        <v>3107</v>
      </c>
      <c r="AM977" s="11"/>
      <c r="AN977" s="11" t="s">
        <v>1860</v>
      </c>
      <c r="AO977" s="11" t="s">
        <v>1505</v>
      </c>
      <c r="AP977" s="11"/>
      <c r="AQ977" s="12">
        <v>46210</v>
      </c>
      <c r="AR977" s="11" t="s">
        <v>3416</v>
      </c>
      <c r="AS977" s="11" t="s">
        <v>3566</v>
      </c>
      <c r="AT977" s="11" t="s">
        <v>3933</v>
      </c>
      <c r="AU977" s="11" t="s">
        <v>3933</v>
      </c>
      <c r="AV977" s="11" t="s">
        <v>3937</v>
      </c>
      <c r="AW977" s="11" t="s">
        <v>2519</v>
      </c>
      <c r="AX977" s="11" t="s">
        <v>2602</v>
      </c>
      <c r="AY977" s="11" t="s">
        <v>3948</v>
      </c>
      <c r="AZ977" s="11"/>
      <c r="BA977" s="11"/>
      <c r="BB977" s="11"/>
      <c r="BC977" s="9">
        <v>22417</v>
      </c>
      <c r="BD977" s="11" t="s">
        <v>3937</v>
      </c>
      <c r="BE977" s="9">
        <v>2633</v>
      </c>
      <c r="BF977" s="9">
        <v>10</v>
      </c>
      <c r="BG977" s="11" t="s">
        <v>4619</v>
      </c>
    </row>
    <row r="978" spans="1:59">
      <c r="A978" s="9">
        <v>135639</v>
      </c>
      <c r="B978" s="11" t="s">
        <v>3982</v>
      </c>
      <c r="C978" s="11" t="s">
        <v>4280</v>
      </c>
      <c r="D978" s="11" t="s">
        <v>504</v>
      </c>
      <c r="E978" s="15">
        <v>1</v>
      </c>
      <c r="F978" s="11" t="s">
        <v>4235</v>
      </c>
      <c r="G978" s="9">
        <v>160000</v>
      </c>
      <c r="H978" s="15">
        <f t="shared" si="31"/>
        <v>34.782608695652172</v>
      </c>
      <c r="I978" s="15">
        <f t="shared" si="32"/>
        <v>34.782608695652172</v>
      </c>
      <c r="J978" s="15">
        <v>34.782608695652172</v>
      </c>
      <c r="K978" s="15"/>
      <c r="L978" s="9"/>
      <c r="M978" s="9">
        <v>0</v>
      </c>
      <c r="N978" s="11" t="s">
        <v>3396</v>
      </c>
      <c r="O978" s="12">
        <v>46210</v>
      </c>
      <c r="P978" s="11" t="s">
        <v>3408</v>
      </c>
      <c r="Q978" s="11" t="s">
        <v>3952</v>
      </c>
      <c r="R978" s="11" t="s">
        <v>3952</v>
      </c>
      <c r="S978" s="11" t="s">
        <v>4221</v>
      </c>
      <c r="T978" s="9">
        <v>138641</v>
      </c>
      <c r="U978" s="9"/>
      <c r="V978" s="9"/>
      <c r="W978" s="11" t="s">
        <v>2465</v>
      </c>
      <c r="X978" s="11" t="s">
        <v>3109</v>
      </c>
      <c r="Y978" s="11" t="s">
        <v>3959</v>
      </c>
      <c r="Z978" s="11" t="s">
        <v>1539</v>
      </c>
      <c r="AA978" s="9">
        <v>20</v>
      </c>
      <c r="AB978" s="9">
        <v>2</v>
      </c>
      <c r="AC978" s="11"/>
      <c r="AD978" s="11" t="s">
        <v>2405</v>
      </c>
      <c r="AE978" s="11" t="s">
        <v>2462</v>
      </c>
      <c r="AF978" s="11" t="s">
        <v>2519</v>
      </c>
      <c r="AG978" s="11" t="s">
        <v>2602</v>
      </c>
      <c r="AH978" s="11" t="s">
        <v>2607</v>
      </c>
      <c r="AI978" s="11"/>
      <c r="AJ978" s="9">
        <v>1</v>
      </c>
      <c r="AK978" s="11" t="s">
        <v>2135</v>
      </c>
      <c r="AL978" s="11" t="s">
        <v>3107</v>
      </c>
      <c r="AM978" s="11"/>
      <c r="AN978" s="11" t="s">
        <v>1860</v>
      </c>
      <c r="AO978" s="11" t="s">
        <v>1505</v>
      </c>
      <c r="AP978" s="11"/>
      <c r="AQ978" s="12">
        <v>46210</v>
      </c>
      <c r="AR978" s="11" t="s">
        <v>3416</v>
      </c>
      <c r="AS978" s="11" t="s">
        <v>3566</v>
      </c>
      <c r="AT978" s="11" t="s">
        <v>3933</v>
      </c>
      <c r="AU978" s="11" t="s">
        <v>3933</v>
      </c>
      <c r="AV978" s="11" t="s">
        <v>3937</v>
      </c>
      <c r="AW978" s="11" t="s">
        <v>2519</v>
      </c>
      <c r="AX978" s="11" t="s">
        <v>2602</v>
      </c>
      <c r="AY978" s="11" t="s">
        <v>3948</v>
      </c>
      <c r="AZ978" s="11"/>
      <c r="BA978" s="11"/>
      <c r="BB978" s="11"/>
      <c r="BC978" s="9">
        <v>22417</v>
      </c>
      <c r="BD978" s="11" t="s">
        <v>3937</v>
      </c>
      <c r="BE978" s="9">
        <v>2633</v>
      </c>
      <c r="BF978" s="9">
        <v>2</v>
      </c>
      <c r="BG978" s="11" t="s">
        <v>4619</v>
      </c>
    </row>
    <row r="979" spans="1:59">
      <c r="A979" s="9">
        <v>135639</v>
      </c>
      <c r="B979" s="11" t="s">
        <v>3982</v>
      </c>
      <c r="C979" s="11" t="s">
        <v>4280</v>
      </c>
      <c r="D979" s="11" t="s">
        <v>507</v>
      </c>
      <c r="E979" s="15">
        <v>1</v>
      </c>
      <c r="F979" s="11" t="s">
        <v>4235</v>
      </c>
      <c r="G979" s="9">
        <v>160000</v>
      </c>
      <c r="H979" s="15">
        <f t="shared" si="31"/>
        <v>34.782608695652172</v>
      </c>
      <c r="I979" s="15">
        <f t="shared" si="32"/>
        <v>34.782608695652172</v>
      </c>
      <c r="J979" s="15">
        <v>34.782608695652172</v>
      </c>
      <c r="K979" s="15"/>
      <c r="L979" s="9"/>
      <c r="M979" s="9">
        <v>0</v>
      </c>
      <c r="N979" s="11" t="s">
        <v>3396</v>
      </c>
      <c r="O979" s="12">
        <v>46210</v>
      </c>
      <c r="P979" s="11" t="s">
        <v>3408</v>
      </c>
      <c r="Q979" s="11" t="s">
        <v>3952</v>
      </c>
      <c r="R979" s="11" t="s">
        <v>3952</v>
      </c>
      <c r="S979" s="11" t="s">
        <v>4221</v>
      </c>
      <c r="T979" s="9">
        <v>138641</v>
      </c>
      <c r="U979" s="9"/>
      <c r="V979" s="9"/>
      <c r="W979" s="11" t="s">
        <v>2465</v>
      </c>
      <c r="X979" s="11" t="s">
        <v>3109</v>
      </c>
      <c r="Y979" s="11" t="s">
        <v>3959</v>
      </c>
      <c r="Z979" s="11" t="s">
        <v>1539</v>
      </c>
      <c r="AA979" s="9">
        <v>20</v>
      </c>
      <c r="AB979" s="9">
        <v>5</v>
      </c>
      <c r="AC979" s="11"/>
      <c r="AD979" s="11" t="s">
        <v>2405</v>
      </c>
      <c r="AE979" s="11" t="s">
        <v>2462</v>
      </c>
      <c r="AF979" s="11" t="s">
        <v>2519</v>
      </c>
      <c r="AG979" s="11" t="s">
        <v>2602</v>
      </c>
      <c r="AH979" s="11" t="s">
        <v>2607</v>
      </c>
      <c r="AI979" s="11"/>
      <c r="AJ979" s="9">
        <v>1</v>
      </c>
      <c r="AK979" s="11" t="s">
        <v>2135</v>
      </c>
      <c r="AL979" s="11" t="s">
        <v>3107</v>
      </c>
      <c r="AM979" s="11"/>
      <c r="AN979" s="11" t="s">
        <v>1860</v>
      </c>
      <c r="AO979" s="11" t="s">
        <v>1505</v>
      </c>
      <c r="AP979" s="11"/>
      <c r="AQ979" s="12">
        <v>46210</v>
      </c>
      <c r="AR979" s="11" t="s">
        <v>3416</v>
      </c>
      <c r="AS979" s="11" t="s">
        <v>3566</v>
      </c>
      <c r="AT979" s="11" t="s">
        <v>3933</v>
      </c>
      <c r="AU979" s="11" t="s">
        <v>3933</v>
      </c>
      <c r="AV979" s="11" t="s">
        <v>3937</v>
      </c>
      <c r="AW979" s="11" t="s">
        <v>2519</v>
      </c>
      <c r="AX979" s="11" t="s">
        <v>2602</v>
      </c>
      <c r="AY979" s="11" t="s">
        <v>3948</v>
      </c>
      <c r="AZ979" s="11"/>
      <c r="BA979" s="11"/>
      <c r="BB979" s="11"/>
      <c r="BC979" s="9">
        <v>22417</v>
      </c>
      <c r="BD979" s="11" t="s">
        <v>3937</v>
      </c>
      <c r="BE979" s="9">
        <v>2633</v>
      </c>
      <c r="BF979" s="9">
        <v>5</v>
      </c>
      <c r="BG979" s="11" t="s">
        <v>4619</v>
      </c>
    </row>
    <row r="980" spans="1:59">
      <c r="A980" s="9">
        <v>135639</v>
      </c>
      <c r="B980" s="11" t="s">
        <v>3982</v>
      </c>
      <c r="C980" s="11" t="s">
        <v>4280</v>
      </c>
      <c r="D980" s="11" t="s">
        <v>508</v>
      </c>
      <c r="E980" s="15">
        <v>1</v>
      </c>
      <c r="F980" s="11" t="s">
        <v>4235</v>
      </c>
      <c r="G980" s="9">
        <v>160000</v>
      </c>
      <c r="H980" s="15">
        <f t="shared" si="31"/>
        <v>34.782608695652172</v>
      </c>
      <c r="I980" s="15">
        <f t="shared" si="32"/>
        <v>34.782608695652172</v>
      </c>
      <c r="J980" s="15">
        <v>34.782608695652172</v>
      </c>
      <c r="K980" s="15"/>
      <c r="L980" s="9"/>
      <c r="M980" s="9">
        <v>0</v>
      </c>
      <c r="N980" s="11" t="s">
        <v>3396</v>
      </c>
      <c r="O980" s="12">
        <v>46210</v>
      </c>
      <c r="P980" s="11" t="s">
        <v>3408</v>
      </c>
      <c r="Q980" s="11" t="s">
        <v>3952</v>
      </c>
      <c r="R980" s="11" t="s">
        <v>3952</v>
      </c>
      <c r="S980" s="11" t="s">
        <v>4221</v>
      </c>
      <c r="T980" s="9">
        <v>138641</v>
      </c>
      <c r="U980" s="9"/>
      <c r="V980" s="9"/>
      <c r="W980" s="11" t="s">
        <v>2465</v>
      </c>
      <c r="X980" s="11" t="s">
        <v>3109</v>
      </c>
      <c r="Y980" s="11" t="s">
        <v>3959</v>
      </c>
      <c r="Z980" s="11" t="s">
        <v>1539</v>
      </c>
      <c r="AA980" s="9">
        <v>20</v>
      </c>
      <c r="AB980" s="9">
        <v>6</v>
      </c>
      <c r="AC980" s="11"/>
      <c r="AD980" s="11" t="s">
        <v>2405</v>
      </c>
      <c r="AE980" s="11" t="s">
        <v>2462</v>
      </c>
      <c r="AF980" s="11" t="s">
        <v>2519</v>
      </c>
      <c r="AG980" s="11" t="s">
        <v>2602</v>
      </c>
      <c r="AH980" s="11" t="s">
        <v>2607</v>
      </c>
      <c r="AI980" s="11"/>
      <c r="AJ980" s="9">
        <v>1</v>
      </c>
      <c r="AK980" s="11" t="s">
        <v>2135</v>
      </c>
      <c r="AL980" s="11" t="s">
        <v>3107</v>
      </c>
      <c r="AM980" s="11"/>
      <c r="AN980" s="11" t="s">
        <v>1860</v>
      </c>
      <c r="AO980" s="11" t="s">
        <v>1505</v>
      </c>
      <c r="AP980" s="11"/>
      <c r="AQ980" s="12">
        <v>46210</v>
      </c>
      <c r="AR980" s="11" t="s">
        <v>3416</v>
      </c>
      <c r="AS980" s="11" t="s">
        <v>3566</v>
      </c>
      <c r="AT980" s="11" t="s">
        <v>3933</v>
      </c>
      <c r="AU980" s="11" t="s">
        <v>3933</v>
      </c>
      <c r="AV980" s="11" t="s">
        <v>3937</v>
      </c>
      <c r="AW980" s="11" t="s">
        <v>2519</v>
      </c>
      <c r="AX980" s="11" t="s">
        <v>2602</v>
      </c>
      <c r="AY980" s="11" t="s">
        <v>3948</v>
      </c>
      <c r="AZ980" s="11"/>
      <c r="BA980" s="11"/>
      <c r="BB980" s="11"/>
      <c r="BC980" s="9">
        <v>22417</v>
      </c>
      <c r="BD980" s="11" t="s">
        <v>3937</v>
      </c>
      <c r="BE980" s="9">
        <v>2633</v>
      </c>
      <c r="BF980" s="9">
        <v>6</v>
      </c>
      <c r="BG980" s="11" t="s">
        <v>4619</v>
      </c>
    </row>
    <row r="981" spans="1:59">
      <c r="A981" s="9">
        <v>135639</v>
      </c>
      <c r="B981" s="11" t="s">
        <v>3982</v>
      </c>
      <c r="C981" s="11" t="s">
        <v>4280</v>
      </c>
      <c r="D981" s="11" t="s">
        <v>510</v>
      </c>
      <c r="E981" s="15">
        <v>1</v>
      </c>
      <c r="F981" s="11" t="s">
        <v>4235</v>
      </c>
      <c r="G981" s="9">
        <v>160000</v>
      </c>
      <c r="H981" s="15">
        <f t="shared" si="31"/>
        <v>34.782608695652172</v>
      </c>
      <c r="I981" s="15">
        <f t="shared" si="32"/>
        <v>34.782608695652172</v>
      </c>
      <c r="J981" s="15">
        <v>34.782608695652172</v>
      </c>
      <c r="K981" s="15"/>
      <c r="L981" s="9"/>
      <c r="M981" s="9">
        <v>0</v>
      </c>
      <c r="N981" s="11" t="s">
        <v>3396</v>
      </c>
      <c r="O981" s="12">
        <v>46210</v>
      </c>
      <c r="P981" s="11" t="s">
        <v>3408</v>
      </c>
      <c r="Q981" s="11" t="s">
        <v>3952</v>
      </c>
      <c r="R981" s="11" t="s">
        <v>3952</v>
      </c>
      <c r="S981" s="11" t="s">
        <v>4221</v>
      </c>
      <c r="T981" s="9">
        <v>138641</v>
      </c>
      <c r="U981" s="9"/>
      <c r="V981" s="9"/>
      <c r="W981" s="11" t="s">
        <v>2465</v>
      </c>
      <c r="X981" s="11" t="s">
        <v>3109</v>
      </c>
      <c r="Y981" s="11" t="s">
        <v>3959</v>
      </c>
      <c r="Z981" s="11" t="s">
        <v>1539</v>
      </c>
      <c r="AA981" s="9">
        <v>20</v>
      </c>
      <c r="AB981" s="9">
        <v>8</v>
      </c>
      <c r="AC981" s="11"/>
      <c r="AD981" s="11" t="s">
        <v>2405</v>
      </c>
      <c r="AE981" s="11" t="s">
        <v>2462</v>
      </c>
      <c r="AF981" s="11" t="s">
        <v>2519</v>
      </c>
      <c r="AG981" s="11" t="s">
        <v>2602</v>
      </c>
      <c r="AH981" s="11" t="s">
        <v>2607</v>
      </c>
      <c r="AI981" s="11"/>
      <c r="AJ981" s="9">
        <v>1</v>
      </c>
      <c r="AK981" s="11" t="s">
        <v>2135</v>
      </c>
      <c r="AL981" s="11" t="s">
        <v>3107</v>
      </c>
      <c r="AM981" s="11"/>
      <c r="AN981" s="11" t="s">
        <v>1860</v>
      </c>
      <c r="AO981" s="11" t="s">
        <v>1505</v>
      </c>
      <c r="AP981" s="11"/>
      <c r="AQ981" s="12">
        <v>46210</v>
      </c>
      <c r="AR981" s="11" t="s">
        <v>3416</v>
      </c>
      <c r="AS981" s="11" t="s">
        <v>3566</v>
      </c>
      <c r="AT981" s="11" t="s">
        <v>3933</v>
      </c>
      <c r="AU981" s="11" t="s">
        <v>3933</v>
      </c>
      <c r="AV981" s="11" t="s">
        <v>3937</v>
      </c>
      <c r="AW981" s="11" t="s">
        <v>2519</v>
      </c>
      <c r="AX981" s="11" t="s">
        <v>2602</v>
      </c>
      <c r="AY981" s="11" t="s">
        <v>3948</v>
      </c>
      <c r="AZ981" s="11"/>
      <c r="BA981" s="11"/>
      <c r="BB981" s="11"/>
      <c r="BC981" s="9">
        <v>22417</v>
      </c>
      <c r="BD981" s="11" t="s">
        <v>3937</v>
      </c>
      <c r="BE981" s="9">
        <v>2633</v>
      </c>
      <c r="BF981" s="9">
        <v>8</v>
      </c>
      <c r="BG981" s="11" t="s">
        <v>4619</v>
      </c>
    </row>
    <row r="982" spans="1:59">
      <c r="A982" s="9">
        <v>135639</v>
      </c>
      <c r="B982" s="11" t="s">
        <v>3982</v>
      </c>
      <c r="C982" s="11" t="s">
        <v>4280</v>
      </c>
      <c r="D982" s="11" t="s">
        <v>515</v>
      </c>
      <c r="E982" s="15">
        <v>1</v>
      </c>
      <c r="F982" s="11" t="s">
        <v>4235</v>
      </c>
      <c r="G982" s="9">
        <v>160000</v>
      </c>
      <c r="H982" s="15">
        <f t="shared" si="31"/>
        <v>34.782608695652172</v>
      </c>
      <c r="I982" s="15">
        <f t="shared" si="32"/>
        <v>34.782608695652172</v>
      </c>
      <c r="J982" s="15">
        <v>34.782608695652172</v>
      </c>
      <c r="K982" s="15"/>
      <c r="L982" s="9"/>
      <c r="M982" s="9">
        <v>0</v>
      </c>
      <c r="N982" s="11" t="s">
        <v>3396</v>
      </c>
      <c r="O982" s="12">
        <v>46210</v>
      </c>
      <c r="P982" s="11" t="s">
        <v>3408</v>
      </c>
      <c r="Q982" s="11" t="s">
        <v>3952</v>
      </c>
      <c r="R982" s="11" t="s">
        <v>3952</v>
      </c>
      <c r="S982" s="11" t="s">
        <v>4221</v>
      </c>
      <c r="T982" s="9">
        <v>138641</v>
      </c>
      <c r="U982" s="9"/>
      <c r="V982" s="9"/>
      <c r="W982" s="11" t="s">
        <v>2465</v>
      </c>
      <c r="X982" s="11" t="s">
        <v>3109</v>
      </c>
      <c r="Y982" s="11" t="s">
        <v>3959</v>
      </c>
      <c r="Z982" s="11" t="s">
        <v>1539</v>
      </c>
      <c r="AA982" s="9">
        <v>20</v>
      </c>
      <c r="AB982" s="9">
        <v>13</v>
      </c>
      <c r="AC982" s="11"/>
      <c r="AD982" s="11" t="s">
        <v>2405</v>
      </c>
      <c r="AE982" s="11" t="s">
        <v>2462</v>
      </c>
      <c r="AF982" s="11" t="s">
        <v>2519</v>
      </c>
      <c r="AG982" s="11" t="s">
        <v>2602</v>
      </c>
      <c r="AH982" s="11" t="s">
        <v>2607</v>
      </c>
      <c r="AI982" s="11"/>
      <c r="AJ982" s="9">
        <v>1</v>
      </c>
      <c r="AK982" s="11" t="s">
        <v>2135</v>
      </c>
      <c r="AL982" s="11" t="s">
        <v>3107</v>
      </c>
      <c r="AM982" s="11"/>
      <c r="AN982" s="11" t="s">
        <v>1860</v>
      </c>
      <c r="AO982" s="11" t="s">
        <v>1505</v>
      </c>
      <c r="AP982" s="11"/>
      <c r="AQ982" s="12">
        <v>46210</v>
      </c>
      <c r="AR982" s="11" t="s">
        <v>3416</v>
      </c>
      <c r="AS982" s="11" t="s">
        <v>3566</v>
      </c>
      <c r="AT982" s="11" t="s">
        <v>3933</v>
      </c>
      <c r="AU982" s="11" t="s">
        <v>3933</v>
      </c>
      <c r="AV982" s="11" t="s">
        <v>3937</v>
      </c>
      <c r="AW982" s="11" t="s">
        <v>2519</v>
      </c>
      <c r="AX982" s="11" t="s">
        <v>2602</v>
      </c>
      <c r="AY982" s="11" t="s">
        <v>3948</v>
      </c>
      <c r="AZ982" s="11"/>
      <c r="BA982" s="11"/>
      <c r="BB982" s="11"/>
      <c r="BC982" s="9">
        <v>22417</v>
      </c>
      <c r="BD982" s="11" t="s">
        <v>3937</v>
      </c>
      <c r="BE982" s="9">
        <v>2633</v>
      </c>
      <c r="BF982" s="9">
        <v>13</v>
      </c>
      <c r="BG982" s="11" t="s">
        <v>4619</v>
      </c>
    </row>
    <row r="983" spans="1:59">
      <c r="A983" s="9">
        <v>135639</v>
      </c>
      <c r="B983" s="11" t="s">
        <v>3982</v>
      </c>
      <c r="C983" s="11" t="s">
        <v>4280</v>
      </c>
      <c r="D983" s="11" t="s">
        <v>506</v>
      </c>
      <c r="E983" s="15">
        <v>1</v>
      </c>
      <c r="F983" s="11" t="s">
        <v>4235</v>
      </c>
      <c r="G983" s="9">
        <v>240000</v>
      </c>
      <c r="H983" s="15">
        <f t="shared" si="31"/>
        <v>52.173913043478258</v>
      </c>
      <c r="I983" s="15">
        <f t="shared" si="32"/>
        <v>52.173913043478258</v>
      </c>
      <c r="J983" s="15">
        <v>52.173913043478258</v>
      </c>
      <c r="K983" s="15"/>
      <c r="L983" s="9"/>
      <c r="M983" s="9">
        <v>0</v>
      </c>
      <c r="N983" s="11" t="s">
        <v>3396</v>
      </c>
      <c r="O983" s="12">
        <v>46210</v>
      </c>
      <c r="P983" s="11" t="s">
        <v>3408</v>
      </c>
      <c r="Q983" s="11" t="s">
        <v>3952</v>
      </c>
      <c r="R983" s="11" t="s">
        <v>3952</v>
      </c>
      <c r="S983" s="11" t="s">
        <v>4221</v>
      </c>
      <c r="T983" s="9">
        <v>138641</v>
      </c>
      <c r="U983" s="9"/>
      <c r="V983" s="9"/>
      <c r="W983" s="11" t="s">
        <v>2465</v>
      </c>
      <c r="X983" s="11" t="s">
        <v>3109</v>
      </c>
      <c r="Y983" s="11" t="s">
        <v>3959</v>
      </c>
      <c r="Z983" s="11" t="s">
        <v>1592</v>
      </c>
      <c r="AA983" s="9">
        <v>20</v>
      </c>
      <c r="AB983" s="9">
        <v>4</v>
      </c>
      <c r="AC983" s="11"/>
      <c r="AD983" s="11" t="s">
        <v>2405</v>
      </c>
      <c r="AE983" s="11" t="s">
        <v>2462</v>
      </c>
      <c r="AF983" s="11" t="s">
        <v>2519</v>
      </c>
      <c r="AG983" s="11" t="s">
        <v>2602</v>
      </c>
      <c r="AH983" s="11" t="s">
        <v>2607</v>
      </c>
      <c r="AI983" s="11"/>
      <c r="AJ983" s="9">
        <v>1</v>
      </c>
      <c r="AK983" s="11" t="s">
        <v>1517</v>
      </c>
      <c r="AL983" s="11" t="s">
        <v>3107</v>
      </c>
      <c r="AM983" s="11"/>
      <c r="AN983" s="11" t="s">
        <v>1860</v>
      </c>
      <c r="AO983" s="11" t="s">
        <v>1505</v>
      </c>
      <c r="AP983" s="11"/>
      <c r="AQ983" s="12">
        <v>46210</v>
      </c>
      <c r="AR983" s="11" t="s">
        <v>3416</v>
      </c>
      <c r="AS983" s="11" t="s">
        <v>3566</v>
      </c>
      <c r="AT983" s="11" t="s">
        <v>3933</v>
      </c>
      <c r="AU983" s="11" t="s">
        <v>3933</v>
      </c>
      <c r="AV983" s="11" t="s">
        <v>3937</v>
      </c>
      <c r="AW983" s="11" t="s">
        <v>2519</v>
      </c>
      <c r="AX983" s="11" t="s">
        <v>2602</v>
      </c>
      <c r="AY983" s="11" t="s">
        <v>3948</v>
      </c>
      <c r="AZ983" s="11"/>
      <c r="BA983" s="11"/>
      <c r="BB983" s="11"/>
      <c r="BC983" s="9">
        <v>22417</v>
      </c>
      <c r="BD983" s="11" t="s">
        <v>3937</v>
      </c>
      <c r="BE983" s="9">
        <v>2633</v>
      </c>
      <c r="BF983" s="9">
        <v>4</v>
      </c>
      <c r="BG983" s="11" t="s">
        <v>4619</v>
      </c>
    </row>
    <row r="984" spans="1:59">
      <c r="A984" s="9">
        <v>135639</v>
      </c>
      <c r="B984" s="11" t="s">
        <v>3982</v>
      </c>
      <c r="C984" s="11" t="s">
        <v>4280</v>
      </c>
      <c r="D984" s="11" t="s">
        <v>511</v>
      </c>
      <c r="E984" s="15">
        <v>1</v>
      </c>
      <c r="F984" s="11" t="s">
        <v>4235</v>
      </c>
      <c r="G984" s="9">
        <v>240000</v>
      </c>
      <c r="H984" s="15">
        <f t="shared" si="31"/>
        <v>52.173913043478258</v>
      </c>
      <c r="I984" s="15">
        <f t="shared" si="32"/>
        <v>52.173913043478258</v>
      </c>
      <c r="J984" s="15">
        <v>52.173913043478258</v>
      </c>
      <c r="K984" s="15"/>
      <c r="L984" s="9"/>
      <c r="M984" s="9">
        <v>0</v>
      </c>
      <c r="N984" s="11" t="s">
        <v>3396</v>
      </c>
      <c r="O984" s="12">
        <v>46210</v>
      </c>
      <c r="P984" s="11" t="s">
        <v>3408</v>
      </c>
      <c r="Q984" s="11" t="s">
        <v>3952</v>
      </c>
      <c r="R984" s="11" t="s">
        <v>3952</v>
      </c>
      <c r="S984" s="11" t="s">
        <v>4221</v>
      </c>
      <c r="T984" s="9">
        <v>138641</v>
      </c>
      <c r="U984" s="9"/>
      <c r="V984" s="9"/>
      <c r="W984" s="11" t="s">
        <v>2465</v>
      </c>
      <c r="X984" s="11" t="s">
        <v>3109</v>
      </c>
      <c r="Y984" s="11" t="s">
        <v>3959</v>
      </c>
      <c r="Z984" s="11" t="s">
        <v>1592</v>
      </c>
      <c r="AA984" s="9">
        <v>20</v>
      </c>
      <c r="AB984" s="9">
        <v>9</v>
      </c>
      <c r="AC984" s="11"/>
      <c r="AD984" s="11" t="s">
        <v>2405</v>
      </c>
      <c r="AE984" s="11" t="s">
        <v>2462</v>
      </c>
      <c r="AF984" s="11" t="s">
        <v>2519</v>
      </c>
      <c r="AG984" s="11" t="s">
        <v>2602</v>
      </c>
      <c r="AH984" s="11" t="s">
        <v>2607</v>
      </c>
      <c r="AI984" s="11"/>
      <c r="AJ984" s="9">
        <v>1</v>
      </c>
      <c r="AK984" s="11" t="s">
        <v>1517</v>
      </c>
      <c r="AL984" s="11" t="s">
        <v>3107</v>
      </c>
      <c r="AM984" s="11"/>
      <c r="AN984" s="11" t="s">
        <v>1860</v>
      </c>
      <c r="AO984" s="11" t="s">
        <v>1505</v>
      </c>
      <c r="AP984" s="11"/>
      <c r="AQ984" s="12">
        <v>46210</v>
      </c>
      <c r="AR984" s="11" t="s">
        <v>3416</v>
      </c>
      <c r="AS984" s="11" t="s">
        <v>3566</v>
      </c>
      <c r="AT984" s="11" t="s">
        <v>3933</v>
      </c>
      <c r="AU984" s="11" t="s">
        <v>3933</v>
      </c>
      <c r="AV984" s="11" t="s">
        <v>3937</v>
      </c>
      <c r="AW984" s="11" t="s">
        <v>2519</v>
      </c>
      <c r="AX984" s="11" t="s">
        <v>2602</v>
      </c>
      <c r="AY984" s="11" t="s">
        <v>3948</v>
      </c>
      <c r="AZ984" s="11"/>
      <c r="BA984" s="11"/>
      <c r="BB984" s="11"/>
      <c r="BC984" s="9">
        <v>22417</v>
      </c>
      <c r="BD984" s="11" t="s">
        <v>3937</v>
      </c>
      <c r="BE984" s="9">
        <v>2633</v>
      </c>
      <c r="BF984" s="9">
        <v>9</v>
      </c>
      <c r="BG984" s="11" t="s">
        <v>4619</v>
      </c>
    </row>
    <row r="985" spans="1:59">
      <c r="A985" s="9">
        <v>135639</v>
      </c>
      <c r="B985" s="11" t="s">
        <v>3982</v>
      </c>
      <c r="C985" s="11" t="s">
        <v>4280</v>
      </c>
      <c r="D985" s="11" t="s">
        <v>513</v>
      </c>
      <c r="E985" s="15">
        <v>1</v>
      </c>
      <c r="F985" s="11" t="s">
        <v>4235</v>
      </c>
      <c r="G985" s="9">
        <v>240000</v>
      </c>
      <c r="H985" s="15">
        <f t="shared" si="31"/>
        <v>52.173913043478258</v>
      </c>
      <c r="I985" s="15">
        <f t="shared" si="32"/>
        <v>52.173913043478258</v>
      </c>
      <c r="J985" s="15">
        <v>52.173913043478258</v>
      </c>
      <c r="K985" s="15"/>
      <c r="L985" s="9"/>
      <c r="M985" s="9">
        <v>0</v>
      </c>
      <c r="N985" s="11" t="s">
        <v>3396</v>
      </c>
      <c r="O985" s="12">
        <v>46210</v>
      </c>
      <c r="P985" s="11" t="s">
        <v>3408</v>
      </c>
      <c r="Q985" s="11" t="s">
        <v>3952</v>
      </c>
      <c r="R985" s="11" t="s">
        <v>3952</v>
      </c>
      <c r="S985" s="11" t="s">
        <v>4221</v>
      </c>
      <c r="T985" s="9">
        <v>138641</v>
      </c>
      <c r="U985" s="9"/>
      <c r="V985" s="9"/>
      <c r="W985" s="11" t="s">
        <v>2465</v>
      </c>
      <c r="X985" s="11" t="s">
        <v>3109</v>
      </c>
      <c r="Y985" s="11" t="s">
        <v>3959</v>
      </c>
      <c r="Z985" s="11" t="s">
        <v>1592</v>
      </c>
      <c r="AA985" s="9">
        <v>20</v>
      </c>
      <c r="AB985" s="9">
        <v>11</v>
      </c>
      <c r="AC985" s="11"/>
      <c r="AD985" s="11" t="s">
        <v>2405</v>
      </c>
      <c r="AE985" s="11" t="s">
        <v>2462</v>
      </c>
      <c r="AF985" s="11" t="s">
        <v>2519</v>
      </c>
      <c r="AG985" s="11" t="s">
        <v>2602</v>
      </c>
      <c r="AH985" s="11" t="s">
        <v>2607</v>
      </c>
      <c r="AI985" s="11"/>
      <c r="AJ985" s="9">
        <v>1</v>
      </c>
      <c r="AK985" s="11" t="s">
        <v>1517</v>
      </c>
      <c r="AL985" s="11" t="s">
        <v>3107</v>
      </c>
      <c r="AM985" s="11"/>
      <c r="AN985" s="11" t="s">
        <v>1860</v>
      </c>
      <c r="AO985" s="11" t="s">
        <v>1505</v>
      </c>
      <c r="AP985" s="11"/>
      <c r="AQ985" s="12">
        <v>46210</v>
      </c>
      <c r="AR985" s="11" t="s">
        <v>3416</v>
      </c>
      <c r="AS985" s="11" t="s">
        <v>3566</v>
      </c>
      <c r="AT985" s="11" t="s">
        <v>3933</v>
      </c>
      <c r="AU985" s="11" t="s">
        <v>3933</v>
      </c>
      <c r="AV985" s="11" t="s">
        <v>3937</v>
      </c>
      <c r="AW985" s="11" t="s">
        <v>2519</v>
      </c>
      <c r="AX985" s="11" t="s">
        <v>2602</v>
      </c>
      <c r="AY985" s="11" t="s">
        <v>3948</v>
      </c>
      <c r="AZ985" s="11"/>
      <c r="BA985" s="11"/>
      <c r="BB985" s="11"/>
      <c r="BC985" s="9">
        <v>22417</v>
      </c>
      <c r="BD985" s="11" t="s">
        <v>3937</v>
      </c>
      <c r="BE985" s="9">
        <v>2633</v>
      </c>
      <c r="BF985" s="9">
        <v>11</v>
      </c>
      <c r="BG985" s="11" t="s">
        <v>4619</v>
      </c>
    </row>
    <row r="986" spans="1:59">
      <c r="A986" s="9">
        <v>135639</v>
      </c>
      <c r="B986" s="11" t="s">
        <v>3982</v>
      </c>
      <c r="C986" s="11" t="s">
        <v>4280</v>
      </c>
      <c r="D986" s="11" t="s">
        <v>514</v>
      </c>
      <c r="E986" s="15">
        <v>1</v>
      </c>
      <c r="F986" s="11" t="s">
        <v>4235</v>
      </c>
      <c r="G986" s="9">
        <v>240000</v>
      </c>
      <c r="H986" s="15">
        <f t="shared" si="31"/>
        <v>52.173913043478258</v>
      </c>
      <c r="I986" s="15">
        <f t="shared" si="32"/>
        <v>52.173913043478258</v>
      </c>
      <c r="J986" s="15">
        <v>52.173913043478258</v>
      </c>
      <c r="K986" s="15"/>
      <c r="L986" s="9"/>
      <c r="M986" s="9">
        <v>0</v>
      </c>
      <c r="N986" s="11" t="s">
        <v>3396</v>
      </c>
      <c r="O986" s="12">
        <v>46210</v>
      </c>
      <c r="P986" s="11" t="s">
        <v>3408</v>
      </c>
      <c r="Q986" s="11" t="s">
        <v>3952</v>
      </c>
      <c r="R986" s="11" t="s">
        <v>3952</v>
      </c>
      <c r="S986" s="11" t="s">
        <v>4221</v>
      </c>
      <c r="T986" s="9">
        <v>138641</v>
      </c>
      <c r="U986" s="9"/>
      <c r="V986" s="9"/>
      <c r="W986" s="11" t="s">
        <v>2465</v>
      </c>
      <c r="X986" s="11" t="s">
        <v>3109</v>
      </c>
      <c r="Y986" s="11" t="s">
        <v>3959</v>
      </c>
      <c r="Z986" s="11" t="s">
        <v>1592</v>
      </c>
      <c r="AA986" s="9">
        <v>20</v>
      </c>
      <c r="AB986" s="9">
        <v>12</v>
      </c>
      <c r="AC986" s="11"/>
      <c r="AD986" s="11" t="s">
        <v>2405</v>
      </c>
      <c r="AE986" s="11" t="s">
        <v>2462</v>
      </c>
      <c r="AF986" s="11" t="s">
        <v>2519</v>
      </c>
      <c r="AG986" s="11" t="s">
        <v>2602</v>
      </c>
      <c r="AH986" s="11" t="s">
        <v>2607</v>
      </c>
      <c r="AI986" s="11"/>
      <c r="AJ986" s="9">
        <v>1</v>
      </c>
      <c r="AK986" s="11" t="s">
        <v>1517</v>
      </c>
      <c r="AL986" s="11" t="s">
        <v>3107</v>
      </c>
      <c r="AM986" s="11"/>
      <c r="AN986" s="11" t="s">
        <v>1860</v>
      </c>
      <c r="AO986" s="11" t="s">
        <v>1505</v>
      </c>
      <c r="AP986" s="11"/>
      <c r="AQ986" s="12">
        <v>46210</v>
      </c>
      <c r="AR986" s="11" t="s">
        <v>3416</v>
      </c>
      <c r="AS986" s="11" t="s">
        <v>3566</v>
      </c>
      <c r="AT986" s="11" t="s">
        <v>3933</v>
      </c>
      <c r="AU986" s="11" t="s">
        <v>3933</v>
      </c>
      <c r="AV986" s="11" t="s">
        <v>3937</v>
      </c>
      <c r="AW986" s="11" t="s">
        <v>2519</v>
      </c>
      <c r="AX986" s="11" t="s">
        <v>2602</v>
      </c>
      <c r="AY986" s="11" t="s">
        <v>3948</v>
      </c>
      <c r="AZ986" s="11"/>
      <c r="BA986" s="11"/>
      <c r="BB986" s="11"/>
      <c r="BC986" s="9">
        <v>22417</v>
      </c>
      <c r="BD986" s="11" t="s">
        <v>3937</v>
      </c>
      <c r="BE986" s="9">
        <v>2633</v>
      </c>
      <c r="BF986" s="9">
        <v>12</v>
      </c>
      <c r="BG986" s="11" t="s">
        <v>4619</v>
      </c>
    </row>
    <row r="987" spans="1:59">
      <c r="A987" s="9">
        <v>135639</v>
      </c>
      <c r="B987" s="11" t="s">
        <v>3982</v>
      </c>
      <c r="C987" s="11" t="s">
        <v>4280</v>
      </c>
      <c r="D987" s="11" t="s">
        <v>509</v>
      </c>
      <c r="E987" s="15">
        <v>1</v>
      </c>
      <c r="F987" s="11" t="s">
        <v>4235</v>
      </c>
      <c r="G987" s="9">
        <v>500000</v>
      </c>
      <c r="H987" s="15">
        <f t="shared" si="31"/>
        <v>108.69565217391305</v>
      </c>
      <c r="I987" s="15">
        <f t="shared" si="32"/>
        <v>108.69565217391305</v>
      </c>
      <c r="J987" s="15">
        <v>108.69565217391305</v>
      </c>
      <c r="K987" s="15"/>
      <c r="L987" s="9"/>
      <c r="M987" s="9">
        <v>0</v>
      </c>
      <c r="N987" s="11" t="s">
        <v>3396</v>
      </c>
      <c r="O987" s="12">
        <v>46210</v>
      </c>
      <c r="P987" s="11" t="s">
        <v>3408</v>
      </c>
      <c r="Q987" s="11" t="s">
        <v>3952</v>
      </c>
      <c r="R987" s="11" t="s">
        <v>3952</v>
      </c>
      <c r="S987" s="11" t="s">
        <v>4221</v>
      </c>
      <c r="T987" s="9">
        <v>138641</v>
      </c>
      <c r="U987" s="9"/>
      <c r="V987" s="9"/>
      <c r="W987" s="11" t="s">
        <v>2465</v>
      </c>
      <c r="X987" s="11" t="s">
        <v>3109</v>
      </c>
      <c r="Y987" s="11" t="s">
        <v>3959</v>
      </c>
      <c r="Z987" s="11" t="s">
        <v>1585</v>
      </c>
      <c r="AA987" s="9">
        <v>20</v>
      </c>
      <c r="AB987" s="9">
        <v>7</v>
      </c>
      <c r="AC987" s="11"/>
      <c r="AD987" s="11" t="s">
        <v>2405</v>
      </c>
      <c r="AE987" s="11" t="s">
        <v>2462</v>
      </c>
      <c r="AF987" s="11" t="s">
        <v>2519</v>
      </c>
      <c r="AG987" s="11" t="s">
        <v>2602</v>
      </c>
      <c r="AH987" s="11" t="s">
        <v>2607</v>
      </c>
      <c r="AI987" s="11"/>
      <c r="AJ987" s="9">
        <v>1</v>
      </c>
      <c r="AK987" s="11" t="s">
        <v>1760</v>
      </c>
      <c r="AL987" s="11" t="s">
        <v>3107</v>
      </c>
      <c r="AM987" s="11"/>
      <c r="AN987" s="11" t="s">
        <v>1860</v>
      </c>
      <c r="AO987" s="11" t="s">
        <v>1505</v>
      </c>
      <c r="AP987" s="11"/>
      <c r="AQ987" s="12">
        <v>46210</v>
      </c>
      <c r="AR987" s="11" t="s">
        <v>3416</v>
      </c>
      <c r="AS987" s="11" t="s">
        <v>3566</v>
      </c>
      <c r="AT987" s="11" t="s">
        <v>3933</v>
      </c>
      <c r="AU987" s="11" t="s">
        <v>3933</v>
      </c>
      <c r="AV987" s="11" t="s">
        <v>3937</v>
      </c>
      <c r="AW987" s="11" t="s">
        <v>2519</v>
      </c>
      <c r="AX987" s="11" t="s">
        <v>2602</v>
      </c>
      <c r="AY987" s="11" t="s">
        <v>3948</v>
      </c>
      <c r="AZ987" s="11"/>
      <c r="BA987" s="11"/>
      <c r="BB987" s="11"/>
      <c r="BC987" s="9">
        <v>22417</v>
      </c>
      <c r="BD987" s="11" t="s">
        <v>3937</v>
      </c>
      <c r="BE987" s="9">
        <v>2633</v>
      </c>
      <c r="BF987" s="9">
        <v>7</v>
      </c>
      <c r="BG987" s="11" t="s">
        <v>4619</v>
      </c>
    </row>
    <row r="988" spans="1:59">
      <c r="A988" s="9">
        <v>135638</v>
      </c>
      <c r="B988" s="11" t="s">
        <v>4047</v>
      </c>
      <c r="C988" s="11" t="s">
        <v>4287</v>
      </c>
      <c r="D988" s="11" t="s">
        <v>502</v>
      </c>
      <c r="E988" s="15">
        <v>1</v>
      </c>
      <c r="F988" s="11" t="s">
        <v>4235</v>
      </c>
      <c r="G988" s="9">
        <v>4915000</v>
      </c>
      <c r="H988" s="15">
        <f t="shared" si="31"/>
        <v>1068.4782608695652</v>
      </c>
      <c r="I988" s="15">
        <f t="shared" si="32"/>
        <v>1068.4782608695652</v>
      </c>
      <c r="J988" s="15">
        <v>1068.4782608695652</v>
      </c>
      <c r="K988" s="15"/>
      <c r="L988" s="9"/>
      <c r="M988" s="9">
        <v>0</v>
      </c>
      <c r="N988" s="11" t="s">
        <v>3396</v>
      </c>
      <c r="O988" s="12">
        <v>46210</v>
      </c>
      <c r="P988" s="11" t="s">
        <v>3408</v>
      </c>
      <c r="Q988" s="11" t="s">
        <v>3952</v>
      </c>
      <c r="R988" s="11" t="s">
        <v>3952</v>
      </c>
      <c r="S988" s="11" t="s">
        <v>4221</v>
      </c>
      <c r="T988" s="9">
        <v>138634</v>
      </c>
      <c r="U988" s="9"/>
      <c r="V988" s="9"/>
      <c r="W988" s="11" t="s">
        <v>2465</v>
      </c>
      <c r="X988" s="11" t="s">
        <v>3109</v>
      </c>
      <c r="Y988" s="11" t="s">
        <v>3959</v>
      </c>
      <c r="Z988" s="11" t="s">
        <v>1694</v>
      </c>
      <c r="AA988" s="9">
        <v>20</v>
      </c>
      <c r="AB988" s="9">
        <v>1</v>
      </c>
      <c r="AC988" s="11"/>
      <c r="AD988" s="11" t="s">
        <v>2405</v>
      </c>
      <c r="AE988" s="11" t="s">
        <v>2462</v>
      </c>
      <c r="AF988" s="11" t="s">
        <v>2525</v>
      </c>
      <c r="AG988" s="11" t="s">
        <v>2598</v>
      </c>
      <c r="AH988" s="11" t="s">
        <v>2607</v>
      </c>
      <c r="AI988" s="11"/>
      <c r="AJ988" s="9">
        <v>1</v>
      </c>
      <c r="AK988" s="11" t="s">
        <v>2748</v>
      </c>
      <c r="AL988" s="11" t="s">
        <v>3107</v>
      </c>
      <c r="AM988" s="11"/>
      <c r="AN988" s="11" t="s">
        <v>2748</v>
      </c>
      <c r="AO988" s="11" t="s">
        <v>1694</v>
      </c>
      <c r="AP988" s="11" t="s">
        <v>3400</v>
      </c>
      <c r="AQ988" s="12">
        <v>46210</v>
      </c>
      <c r="AR988" s="11" t="s">
        <v>3416</v>
      </c>
      <c r="AS988" s="11" t="s">
        <v>3565</v>
      </c>
      <c r="AT988" s="11" t="s">
        <v>3933</v>
      </c>
      <c r="AU988" s="11" t="s">
        <v>3933</v>
      </c>
      <c r="AV988" s="11" t="s">
        <v>3937</v>
      </c>
      <c r="AW988" s="11" t="s">
        <v>2525</v>
      </c>
      <c r="AX988" s="11" t="s">
        <v>2598</v>
      </c>
      <c r="AY988" s="11" t="s">
        <v>3948</v>
      </c>
      <c r="AZ988" s="11"/>
      <c r="BA988" s="11"/>
      <c r="BB988" s="11"/>
      <c r="BC988" s="9">
        <v>22422</v>
      </c>
      <c r="BD988" s="11" t="s">
        <v>3937</v>
      </c>
      <c r="BE988" s="9">
        <v>5797</v>
      </c>
      <c r="BF988" s="9">
        <v>1</v>
      </c>
      <c r="BG988" s="11" t="s">
        <v>4619</v>
      </c>
    </row>
    <row r="989" spans="1:59">
      <c r="A989" s="9">
        <v>135637</v>
      </c>
      <c r="B989" s="11" t="s">
        <v>3982</v>
      </c>
      <c r="C989" s="11" t="s">
        <v>4280</v>
      </c>
      <c r="D989" s="11" t="s">
        <v>501</v>
      </c>
      <c r="E989" s="15">
        <v>1</v>
      </c>
      <c r="F989" s="11" t="s">
        <v>4235</v>
      </c>
      <c r="G989" s="9">
        <v>20000</v>
      </c>
      <c r="H989" s="15">
        <f t="shared" si="31"/>
        <v>4.3478260869565215</v>
      </c>
      <c r="I989" s="15">
        <f t="shared" si="32"/>
        <v>4.3478260869565215</v>
      </c>
      <c r="J989" s="15">
        <v>4.3478260869565215</v>
      </c>
      <c r="K989" s="15"/>
      <c r="L989" s="9"/>
      <c r="M989" s="9">
        <v>0</v>
      </c>
      <c r="N989" s="11" t="s">
        <v>3396</v>
      </c>
      <c r="O989" s="12">
        <v>46210</v>
      </c>
      <c r="P989" s="11" t="s">
        <v>3408</v>
      </c>
      <c r="Q989" s="11" t="s">
        <v>3952</v>
      </c>
      <c r="R989" s="11" t="s">
        <v>3952</v>
      </c>
      <c r="S989" s="11" t="s">
        <v>4221</v>
      </c>
      <c r="T989" s="9">
        <v>138624</v>
      </c>
      <c r="U989" s="9"/>
      <c r="V989" s="9"/>
      <c r="W989" s="11" t="s">
        <v>2465</v>
      </c>
      <c r="X989" s="11" t="s">
        <v>3109</v>
      </c>
      <c r="Y989" s="11" t="s">
        <v>3959</v>
      </c>
      <c r="Z989" s="11" t="s">
        <v>1543</v>
      </c>
      <c r="AA989" s="9">
        <v>20</v>
      </c>
      <c r="AB989" s="9">
        <v>11</v>
      </c>
      <c r="AC989" s="11"/>
      <c r="AD989" s="11" t="s">
        <v>2405</v>
      </c>
      <c r="AE989" s="11" t="s">
        <v>2462</v>
      </c>
      <c r="AF989" s="11" t="s">
        <v>2488</v>
      </c>
      <c r="AG989" s="11" t="s">
        <v>2596</v>
      </c>
      <c r="AH989" s="11" t="s">
        <v>2607</v>
      </c>
      <c r="AI989" s="11"/>
      <c r="AJ989" s="9">
        <v>1</v>
      </c>
      <c r="AK989" s="11" t="s">
        <v>1437</v>
      </c>
      <c r="AL989" s="11" t="s">
        <v>3107</v>
      </c>
      <c r="AM989" s="11"/>
      <c r="AN989" s="11" t="s">
        <v>3162</v>
      </c>
      <c r="AO989" s="11" t="s">
        <v>3314</v>
      </c>
      <c r="AP989" s="11"/>
      <c r="AQ989" s="12">
        <v>46210</v>
      </c>
      <c r="AR989" s="11" t="s">
        <v>3416</v>
      </c>
      <c r="AS989" s="11" t="s">
        <v>3564</v>
      </c>
      <c r="AT989" s="11" t="s">
        <v>3933</v>
      </c>
      <c r="AU989" s="11" t="s">
        <v>3933</v>
      </c>
      <c r="AV989" s="11" t="s">
        <v>3937</v>
      </c>
      <c r="AW989" s="11" t="s">
        <v>2488</v>
      </c>
      <c r="AX989" s="11" t="s">
        <v>2596</v>
      </c>
      <c r="AY989" s="11" t="s">
        <v>3948</v>
      </c>
      <c r="AZ989" s="11"/>
      <c r="BA989" s="11"/>
      <c r="BB989" s="11"/>
      <c r="BC989" s="9">
        <v>22417</v>
      </c>
      <c r="BD989" s="11" t="s">
        <v>3937</v>
      </c>
      <c r="BE989" s="9">
        <v>2633</v>
      </c>
      <c r="BF989" s="9">
        <v>11</v>
      </c>
      <c r="BG989" s="11" t="s">
        <v>4619</v>
      </c>
    </row>
    <row r="990" spans="1:59">
      <c r="A990" s="9">
        <v>135637</v>
      </c>
      <c r="B990" s="11" t="s">
        <v>3982</v>
      </c>
      <c r="C990" s="11" t="s">
        <v>4280</v>
      </c>
      <c r="D990" s="11" t="s">
        <v>494</v>
      </c>
      <c r="E990" s="15">
        <v>1</v>
      </c>
      <c r="F990" s="11" t="s">
        <v>4235</v>
      </c>
      <c r="G990" s="9">
        <v>70000</v>
      </c>
      <c r="H990" s="15">
        <f t="shared" si="31"/>
        <v>15.217391304347826</v>
      </c>
      <c r="I990" s="15">
        <f t="shared" si="32"/>
        <v>15.217391304347826</v>
      </c>
      <c r="J990" s="15">
        <v>15.217391304347826</v>
      </c>
      <c r="K990" s="15"/>
      <c r="L990" s="9"/>
      <c r="M990" s="9">
        <v>0</v>
      </c>
      <c r="N990" s="11" t="s">
        <v>3396</v>
      </c>
      <c r="O990" s="12">
        <v>46210</v>
      </c>
      <c r="P990" s="11" t="s">
        <v>3408</v>
      </c>
      <c r="Q990" s="11" t="s">
        <v>3952</v>
      </c>
      <c r="R990" s="11" t="s">
        <v>3952</v>
      </c>
      <c r="S990" s="11" t="s">
        <v>4221</v>
      </c>
      <c r="T990" s="9">
        <v>138624</v>
      </c>
      <c r="U990" s="9"/>
      <c r="V990" s="9"/>
      <c r="W990" s="11" t="s">
        <v>2465</v>
      </c>
      <c r="X990" s="11" t="s">
        <v>3109</v>
      </c>
      <c r="Y990" s="11" t="s">
        <v>3959</v>
      </c>
      <c r="Z990" s="11" t="s">
        <v>1541</v>
      </c>
      <c r="AA990" s="9">
        <v>20</v>
      </c>
      <c r="AB990" s="9">
        <v>4</v>
      </c>
      <c r="AC990" s="11"/>
      <c r="AD990" s="11" t="s">
        <v>2405</v>
      </c>
      <c r="AE990" s="11" t="s">
        <v>2462</v>
      </c>
      <c r="AF990" s="11" t="s">
        <v>2488</v>
      </c>
      <c r="AG990" s="11" t="s">
        <v>2596</v>
      </c>
      <c r="AH990" s="11" t="s">
        <v>2607</v>
      </c>
      <c r="AI990" s="11"/>
      <c r="AJ990" s="9">
        <v>1</v>
      </c>
      <c r="AK990" s="11" t="s">
        <v>2660</v>
      </c>
      <c r="AL990" s="11" t="s">
        <v>3107</v>
      </c>
      <c r="AM990" s="11"/>
      <c r="AN990" s="11" t="s">
        <v>3162</v>
      </c>
      <c r="AO990" s="11" t="s">
        <v>3314</v>
      </c>
      <c r="AP990" s="11"/>
      <c r="AQ990" s="12">
        <v>46210</v>
      </c>
      <c r="AR990" s="11" t="s">
        <v>3416</v>
      </c>
      <c r="AS990" s="11" t="s">
        <v>3564</v>
      </c>
      <c r="AT990" s="11" t="s">
        <v>3933</v>
      </c>
      <c r="AU990" s="11" t="s">
        <v>3933</v>
      </c>
      <c r="AV990" s="11" t="s">
        <v>3937</v>
      </c>
      <c r="AW990" s="11" t="s">
        <v>2488</v>
      </c>
      <c r="AX990" s="11" t="s">
        <v>2596</v>
      </c>
      <c r="AY990" s="11" t="s">
        <v>3948</v>
      </c>
      <c r="AZ990" s="11"/>
      <c r="BA990" s="11"/>
      <c r="BB990" s="11"/>
      <c r="BC990" s="9">
        <v>22417</v>
      </c>
      <c r="BD990" s="11" t="s">
        <v>3937</v>
      </c>
      <c r="BE990" s="9">
        <v>2633</v>
      </c>
      <c r="BF990" s="9">
        <v>4</v>
      </c>
      <c r="BG990" s="11" t="s">
        <v>4619</v>
      </c>
    </row>
    <row r="991" spans="1:59">
      <c r="A991" s="9">
        <v>135637</v>
      </c>
      <c r="B991" s="11" t="s">
        <v>3982</v>
      </c>
      <c r="C991" s="11" t="s">
        <v>4280</v>
      </c>
      <c r="D991" s="11" t="s">
        <v>500</v>
      </c>
      <c r="E991" s="15">
        <v>1</v>
      </c>
      <c r="F991" s="11" t="s">
        <v>4235</v>
      </c>
      <c r="G991" s="9">
        <v>80000</v>
      </c>
      <c r="H991" s="15">
        <f t="shared" si="31"/>
        <v>17.391304347826086</v>
      </c>
      <c r="I991" s="15">
        <f t="shared" si="32"/>
        <v>17.391304347826086</v>
      </c>
      <c r="J991" s="15">
        <v>17.391304347826086</v>
      </c>
      <c r="K991" s="15"/>
      <c r="L991" s="9"/>
      <c r="M991" s="9">
        <v>0</v>
      </c>
      <c r="N991" s="11" t="s">
        <v>3396</v>
      </c>
      <c r="O991" s="12">
        <v>46210</v>
      </c>
      <c r="P991" s="11" t="s">
        <v>3408</v>
      </c>
      <c r="Q991" s="11" t="s">
        <v>3952</v>
      </c>
      <c r="R991" s="11" t="s">
        <v>3952</v>
      </c>
      <c r="S991" s="11" t="s">
        <v>4221</v>
      </c>
      <c r="T991" s="9">
        <v>138624</v>
      </c>
      <c r="U991" s="9"/>
      <c r="V991" s="9"/>
      <c r="W991" s="11" t="s">
        <v>2465</v>
      </c>
      <c r="X991" s="11" t="s">
        <v>3109</v>
      </c>
      <c r="Y991" s="11" t="s">
        <v>3959</v>
      </c>
      <c r="Z991" s="11" t="s">
        <v>1530</v>
      </c>
      <c r="AA991" s="9">
        <v>20</v>
      </c>
      <c r="AB991" s="9">
        <v>10</v>
      </c>
      <c r="AC991" s="11"/>
      <c r="AD991" s="11" t="s">
        <v>2405</v>
      </c>
      <c r="AE991" s="11" t="s">
        <v>2462</v>
      </c>
      <c r="AF991" s="11" t="s">
        <v>2488</v>
      </c>
      <c r="AG991" s="11" t="s">
        <v>2596</v>
      </c>
      <c r="AH991" s="11" t="s">
        <v>2607</v>
      </c>
      <c r="AI991" s="11"/>
      <c r="AJ991" s="9">
        <v>1</v>
      </c>
      <c r="AK991" s="11" t="s">
        <v>2653</v>
      </c>
      <c r="AL991" s="11" t="s">
        <v>3107</v>
      </c>
      <c r="AM991" s="11"/>
      <c r="AN991" s="11" t="s">
        <v>3162</v>
      </c>
      <c r="AO991" s="11" t="s">
        <v>3314</v>
      </c>
      <c r="AP991" s="11"/>
      <c r="AQ991" s="12">
        <v>46210</v>
      </c>
      <c r="AR991" s="11" t="s">
        <v>3416</v>
      </c>
      <c r="AS991" s="11" t="s">
        <v>3564</v>
      </c>
      <c r="AT991" s="11" t="s">
        <v>3933</v>
      </c>
      <c r="AU991" s="11" t="s">
        <v>3933</v>
      </c>
      <c r="AV991" s="11" t="s">
        <v>3937</v>
      </c>
      <c r="AW991" s="11" t="s">
        <v>2488</v>
      </c>
      <c r="AX991" s="11" t="s">
        <v>2596</v>
      </c>
      <c r="AY991" s="11" t="s">
        <v>3948</v>
      </c>
      <c r="AZ991" s="11"/>
      <c r="BA991" s="11"/>
      <c r="BB991" s="11"/>
      <c r="BC991" s="9">
        <v>22417</v>
      </c>
      <c r="BD991" s="11" t="s">
        <v>3937</v>
      </c>
      <c r="BE991" s="9">
        <v>2633</v>
      </c>
      <c r="BF991" s="9">
        <v>10</v>
      </c>
      <c r="BG991" s="11" t="s">
        <v>4619</v>
      </c>
    </row>
    <row r="992" spans="1:59">
      <c r="A992" s="9">
        <v>135637</v>
      </c>
      <c r="B992" s="11" t="s">
        <v>3982</v>
      </c>
      <c r="C992" s="11" t="s">
        <v>4280</v>
      </c>
      <c r="D992" s="11" t="s">
        <v>493</v>
      </c>
      <c r="E992" s="15">
        <v>1</v>
      </c>
      <c r="F992" s="11" t="s">
        <v>4235</v>
      </c>
      <c r="G992" s="9">
        <v>112000</v>
      </c>
      <c r="H992" s="15">
        <f t="shared" si="31"/>
        <v>24.347826086956523</v>
      </c>
      <c r="I992" s="15">
        <f t="shared" si="32"/>
        <v>24.347826086956523</v>
      </c>
      <c r="J992" s="15">
        <v>24.347826086956523</v>
      </c>
      <c r="K992" s="15"/>
      <c r="L992" s="9"/>
      <c r="M992" s="9">
        <v>0</v>
      </c>
      <c r="N992" s="11" t="s">
        <v>3396</v>
      </c>
      <c r="O992" s="12">
        <v>46210</v>
      </c>
      <c r="P992" s="11" t="s">
        <v>3408</v>
      </c>
      <c r="Q992" s="11" t="s">
        <v>3952</v>
      </c>
      <c r="R992" s="11" t="s">
        <v>3952</v>
      </c>
      <c r="S992" s="11" t="s">
        <v>4221</v>
      </c>
      <c r="T992" s="9">
        <v>138624</v>
      </c>
      <c r="U992" s="9"/>
      <c r="V992" s="9"/>
      <c r="W992" s="11" t="s">
        <v>2465</v>
      </c>
      <c r="X992" s="11" t="s">
        <v>3109</v>
      </c>
      <c r="Y992" s="11" t="s">
        <v>3959</v>
      </c>
      <c r="Z992" s="11" t="s">
        <v>1689</v>
      </c>
      <c r="AA992" s="9">
        <v>20</v>
      </c>
      <c r="AB992" s="9">
        <v>3</v>
      </c>
      <c r="AC992" s="11"/>
      <c r="AD992" s="11" t="s">
        <v>2405</v>
      </c>
      <c r="AE992" s="11" t="s">
        <v>2462</v>
      </c>
      <c r="AF992" s="11" t="s">
        <v>2488</v>
      </c>
      <c r="AG992" s="11" t="s">
        <v>2596</v>
      </c>
      <c r="AH992" s="11" t="s">
        <v>2607</v>
      </c>
      <c r="AI992" s="11"/>
      <c r="AJ992" s="9">
        <v>1</v>
      </c>
      <c r="AK992" s="11" t="s">
        <v>2744</v>
      </c>
      <c r="AL992" s="11" t="s">
        <v>3107</v>
      </c>
      <c r="AM992" s="11"/>
      <c r="AN992" s="11" t="s">
        <v>3162</v>
      </c>
      <c r="AO992" s="11" t="s">
        <v>3314</v>
      </c>
      <c r="AP992" s="11"/>
      <c r="AQ992" s="12">
        <v>46210</v>
      </c>
      <c r="AR992" s="11" t="s">
        <v>3416</v>
      </c>
      <c r="AS992" s="11" t="s">
        <v>3564</v>
      </c>
      <c r="AT992" s="11" t="s">
        <v>3933</v>
      </c>
      <c r="AU992" s="11" t="s">
        <v>3933</v>
      </c>
      <c r="AV992" s="11" t="s">
        <v>3937</v>
      </c>
      <c r="AW992" s="11" t="s">
        <v>2488</v>
      </c>
      <c r="AX992" s="11" t="s">
        <v>2596</v>
      </c>
      <c r="AY992" s="11" t="s">
        <v>3948</v>
      </c>
      <c r="AZ992" s="11"/>
      <c r="BA992" s="11"/>
      <c r="BB992" s="11"/>
      <c r="BC992" s="9">
        <v>22417</v>
      </c>
      <c r="BD992" s="11" t="s">
        <v>3937</v>
      </c>
      <c r="BE992" s="9">
        <v>2633</v>
      </c>
      <c r="BF992" s="9">
        <v>3</v>
      </c>
      <c r="BG992" s="11" t="s">
        <v>4619</v>
      </c>
    </row>
    <row r="993" spans="1:59">
      <c r="A993" s="9">
        <v>135637</v>
      </c>
      <c r="B993" s="11" t="s">
        <v>3982</v>
      </c>
      <c r="C993" s="11" t="s">
        <v>4280</v>
      </c>
      <c r="D993" s="11" t="s">
        <v>499</v>
      </c>
      <c r="E993" s="15">
        <v>1</v>
      </c>
      <c r="F993" s="11" t="s">
        <v>4235</v>
      </c>
      <c r="G993" s="9">
        <v>114000</v>
      </c>
      <c r="H993" s="15">
        <f t="shared" si="31"/>
        <v>24.782608695652176</v>
      </c>
      <c r="I993" s="15">
        <f t="shared" si="32"/>
        <v>24.782608695652176</v>
      </c>
      <c r="J993" s="15">
        <v>24.782608695652176</v>
      </c>
      <c r="K993" s="15"/>
      <c r="L993" s="9"/>
      <c r="M993" s="9">
        <v>0</v>
      </c>
      <c r="N993" s="11" t="s">
        <v>3396</v>
      </c>
      <c r="O993" s="12">
        <v>46210</v>
      </c>
      <c r="P993" s="11" t="s">
        <v>3408</v>
      </c>
      <c r="Q993" s="11" t="s">
        <v>3952</v>
      </c>
      <c r="R993" s="11" t="s">
        <v>3952</v>
      </c>
      <c r="S993" s="11" t="s">
        <v>4221</v>
      </c>
      <c r="T993" s="9">
        <v>138624</v>
      </c>
      <c r="U993" s="9"/>
      <c r="V993" s="9"/>
      <c r="W993" s="11" t="s">
        <v>2465</v>
      </c>
      <c r="X993" s="11" t="s">
        <v>3109</v>
      </c>
      <c r="Y993" s="11" t="s">
        <v>3959</v>
      </c>
      <c r="Z993" s="11" t="s">
        <v>1693</v>
      </c>
      <c r="AA993" s="9">
        <v>20</v>
      </c>
      <c r="AB993" s="9">
        <v>9</v>
      </c>
      <c r="AC993" s="11"/>
      <c r="AD993" s="11" t="s">
        <v>2405</v>
      </c>
      <c r="AE993" s="11" t="s">
        <v>2462</v>
      </c>
      <c r="AF993" s="11" t="s">
        <v>2488</v>
      </c>
      <c r="AG993" s="11" t="s">
        <v>2596</v>
      </c>
      <c r="AH993" s="11" t="s">
        <v>2607</v>
      </c>
      <c r="AI993" s="11"/>
      <c r="AJ993" s="9">
        <v>1</v>
      </c>
      <c r="AK993" s="11" t="s">
        <v>1651</v>
      </c>
      <c r="AL993" s="11" t="s">
        <v>3107</v>
      </c>
      <c r="AM993" s="11"/>
      <c r="AN993" s="11" t="s">
        <v>3162</v>
      </c>
      <c r="AO993" s="11" t="s">
        <v>3314</v>
      </c>
      <c r="AP993" s="11"/>
      <c r="AQ993" s="12">
        <v>46210</v>
      </c>
      <c r="AR993" s="11" t="s">
        <v>3416</v>
      </c>
      <c r="AS993" s="11" t="s">
        <v>3564</v>
      </c>
      <c r="AT993" s="11" t="s">
        <v>3933</v>
      </c>
      <c r="AU993" s="11" t="s">
        <v>3933</v>
      </c>
      <c r="AV993" s="11" t="s">
        <v>3937</v>
      </c>
      <c r="AW993" s="11" t="s">
        <v>2488</v>
      </c>
      <c r="AX993" s="11" t="s">
        <v>2596</v>
      </c>
      <c r="AY993" s="11" t="s">
        <v>3948</v>
      </c>
      <c r="AZ993" s="11"/>
      <c r="BA993" s="11"/>
      <c r="BB993" s="11"/>
      <c r="BC993" s="9">
        <v>22417</v>
      </c>
      <c r="BD993" s="11" t="s">
        <v>3937</v>
      </c>
      <c r="BE993" s="9">
        <v>2633</v>
      </c>
      <c r="BF993" s="9">
        <v>9</v>
      </c>
      <c r="BG993" s="11" t="s">
        <v>4619</v>
      </c>
    </row>
    <row r="994" spans="1:59">
      <c r="A994" s="9">
        <v>135637</v>
      </c>
      <c r="B994" s="11" t="s">
        <v>3982</v>
      </c>
      <c r="C994" s="11" t="s">
        <v>4280</v>
      </c>
      <c r="D994" s="11" t="s">
        <v>492</v>
      </c>
      <c r="E994" s="15">
        <v>1</v>
      </c>
      <c r="F994" s="11" t="s">
        <v>4235</v>
      </c>
      <c r="G994" s="9">
        <v>162000</v>
      </c>
      <c r="H994" s="15">
        <f t="shared" si="31"/>
        <v>35.217391304347828</v>
      </c>
      <c r="I994" s="15">
        <f t="shared" si="32"/>
        <v>35.217391304347828</v>
      </c>
      <c r="J994" s="15">
        <v>35.217391304347828</v>
      </c>
      <c r="K994" s="15"/>
      <c r="L994" s="9"/>
      <c r="M994" s="9">
        <v>0</v>
      </c>
      <c r="N994" s="11" t="s">
        <v>3396</v>
      </c>
      <c r="O994" s="12">
        <v>46210</v>
      </c>
      <c r="P994" s="11" t="s">
        <v>3408</v>
      </c>
      <c r="Q994" s="11" t="s">
        <v>3952</v>
      </c>
      <c r="R994" s="11" t="s">
        <v>3952</v>
      </c>
      <c r="S994" s="11" t="s">
        <v>4221</v>
      </c>
      <c r="T994" s="9">
        <v>138624</v>
      </c>
      <c r="U994" s="9"/>
      <c r="V994" s="9"/>
      <c r="W994" s="11" t="s">
        <v>2465</v>
      </c>
      <c r="X994" s="11" t="s">
        <v>3109</v>
      </c>
      <c r="Y994" s="11" t="s">
        <v>3959</v>
      </c>
      <c r="Z994" s="11" t="s">
        <v>1551</v>
      </c>
      <c r="AA994" s="9">
        <v>20</v>
      </c>
      <c r="AB994" s="9">
        <v>2</v>
      </c>
      <c r="AC994" s="11"/>
      <c r="AD994" s="11" t="s">
        <v>2405</v>
      </c>
      <c r="AE994" s="11" t="s">
        <v>2462</v>
      </c>
      <c r="AF994" s="11" t="s">
        <v>2488</v>
      </c>
      <c r="AG994" s="11" t="s">
        <v>2596</v>
      </c>
      <c r="AH994" s="11" t="s">
        <v>2607</v>
      </c>
      <c r="AI994" s="11"/>
      <c r="AJ994" s="9">
        <v>1</v>
      </c>
      <c r="AK994" s="11" t="s">
        <v>2666</v>
      </c>
      <c r="AL994" s="11" t="s">
        <v>3107</v>
      </c>
      <c r="AM994" s="11"/>
      <c r="AN994" s="11" t="s">
        <v>3162</v>
      </c>
      <c r="AO994" s="11" t="s">
        <v>3314</v>
      </c>
      <c r="AP994" s="11"/>
      <c r="AQ994" s="12">
        <v>46210</v>
      </c>
      <c r="AR994" s="11" t="s">
        <v>3416</v>
      </c>
      <c r="AS994" s="11" t="s">
        <v>3564</v>
      </c>
      <c r="AT994" s="11" t="s">
        <v>3933</v>
      </c>
      <c r="AU994" s="11" t="s">
        <v>3933</v>
      </c>
      <c r="AV994" s="11" t="s">
        <v>3937</v>
      </c>
      <c r="AW994" s="11" t="s">
        <v>2488</v>
      </c>
      <c r="AX994" s="11" t="s">
        <v>2596</v>
      </c>
      <c r="AY994" s="11" t="s">
        <v>3948</v>
      </c>
      <c r="AZ994" s="11"/>
      <c r="BA994" s="11"/>
      <c r="BB994" s="11"/>
      <c r="BC994" s="9">
        <v>22417</v>
      </c>
      <c r="BD994" s="11" t="s">
        <v>3937</v>
      </c>
      <c r="BE994" s="9">
        <v>2633</v>
      </c>
      <c r="BF994" s="9">
        <v>2</v>
      </c>
      <c r="BG994" s="11" t="s">
        <v>4619</v>
      </c>
    </row>
    <row r="995" spans="1:59">
      <c r="A995" s="9">
        <v>135637</v>
      </c>
      <c r="B995" s="11" t="s">
        <v>3982</v>
      </c>
      <c r="C995" s="11" t="s">
        <v>4280</v>
      </c>
      <c r="D995" s="11" t="s">
        <v>498</v>
      </c>
      <c r="E995" s="15">
        <v>1</v>
      </c>
      <c r="F995" s="11" t="s">
        <v>4235</v>
      </c>
      <c r="G995" s="9">
        <v>162000</v>
      </c>
      <c r="H995" s="15">
        <f t="shared" si="31"/>
        <v>35.217391304347828</v>
      </c>
      <c r="I995" s="15">
        <f t="shared" si="32"/>
        <v>35.217391304347828</v>
      </c>
      <c r="J995" s="15">
        <v>35.217391304347828</v>
      </c>
      <c r="K995" s="15"/>
      <c r="L995" s="9"/>
      <c r="M995" s="9">
        <v>0</v>
      </c>
      <c r="N995" s="11" t="s">
        <v>3396</v>
      </c>
      <c r="O995" s="12">
        <v>46210</v>
      </c>
      <c r="P995" s="11" t="s">
        <v>3408</v>
      </c>
      <c r="Q995" s="11" t="s">
        <v>3952</v>
      </c>
      <c r="R995" s="11" t="s">
        <v>3952</v>
      </c>
      <c r="S995" s="11" t="s">
        <v>4221</v>
      </c>
      <c r="T995" s="9">
        <v>138624</v>
      </c>
      <c r="U995" s="9"/>
      <c r="V995" s="9"/>
      <c r="W995" s="11" t="s">
        <v>2465</v>
      </c>
      <c r="X995" s="11" t="s">
        <v>3109</v>
      </c>
      <c r="Y995" s="11" t="s">
        <v>3959</v>
      </c>
      <c r="Z995" s="11" t="s">
        <v>1551</v>
      </c>
      <c r="AA995" s="9">
        <v>20</v>
      </c>
      <c r="AB995" s="9">
        <v>8</v>
      </c>
      <c r="AC995" s="11"/>
      <c r="AD995" s="11" t="s">
        <v>2405</v>
      </c>
      <c r="AE995" s="11" t="s">
        <v>2462</v>
      </c>
      <c r="AF995" s="11" t="s">
        <v>2488</v>
      </c>
      <c r="AG995" s="11" t="s">
        <v>2596</v>
      </c>
      <c r="AH995" s="11" t="s">
        <v>2607</v>
      </c>
      <c r="AI995" s="11"/>
      <c r="AJ995" s="9">
        <v>1</v>
      </c>
      <c r="AK995" s="11" t="s">
        <v>2666</v>
      </c>
      <c r="AL995" s="11" t="s">
        <v>3107</v>
      </c>
      <c r="AM995" s="11"/>
      <c r="AN995" s="11" t="s">
        <v>3162</v>
      </c>
      <c r="AO995" s="11" t="s">
        <v>3314</v>
      </c>
      <c r="AP995" s="11"/>
      <c r="AQ995" s="12">
        <v>46210</v>
      </c>
      <c r="AR995" s="11" t="s">
        <v>3416</v>
      </c>
      <c r="AS995" s="11" t="s">
        <v>3564</v>
      </c>
      <c r="AT995" s="11" t="s">
        <v>3933</v>
      </c>
      <c r="AU995" s="11" t="s">
        <v>3933</v>
      </c>
      <c r="AV995" s="11" t="s">
        <v>3937</v>
      </c>
      <c r="AW995" s="11" t="s">
        <v>2488</v>
      </c>
      <c r="AX995" s="11" t="s">
        <v>2596</v>
      </c>
      <c r="AY995" s="11" t="s">
        <v>3948</v>
      </c>
      <c r="AZ995" s="11"/>
      <c r="BA995" s="11"/>
      <c r="BB995" s="11"/>
      <c r="BC995" s="9">
        <v>22417</v>
      </c>
      <c r="BD995" s="11" t="s">
        <v>3937</v>
      </c>
      <c r="BE995" s="9">
        <v>2633</v>
      </c>
      <c r="BF995" s="9">
        <v>8</v>
      </c>
      <c r="BG995" s="11" t="s">
        <v>4619</v>
      </c>
    </row>
    <row r="996" spans="1:59">
      <c r="A996" s="9">
        <v>135637</v>
      </c>
      <c r="B996" s="11" t="s">
        <v>3982</v>
      </c>
      <c r="C996" s="11" t="s">
        <v>4280</v>
      </c>
      <c r="D996" s="11" t="s">
        <v>497</v>
      </c>
      <c r="E996" s="15">
        <v>1</v>
      </c>
      <c r="F996" s="11" t="s">
        <v>4235</v>
      </c>
      <c r="G996" s="9">
        <v>383600</v>
      </c>
      <c r="H996" s="15">
        <f t="shared" si="31"/>
        <v>83.391304347826093</v>
      </c>
      <c r="I996" s="15">
        <f t="shared" si="32"/>
        <v>83.391304347826093</v>
      </c>
      <c r="J996" s="15">
        <v>83.391304347826093</v>
      </c>
      <c r="K996" s="15"/>
      <c r="L996" s="9"/>
      <c r="M996" s="9">
        <v>0</v>
      </c>
      <c r="N996" s="11" t="s">
        <v>3396</v>
      </c>
      <c r="O996" s="12">
        <v>46210</v>
      </c>
      <c r="P996" s="11" t="s">
        <v>3408</v>
      </c>
      <c r="Q996" s="11" t="s">
        <v>3952</v>
      </c>
      <c r="R996" s="11" t="s">
        <v>3952</v>
      </c>
      <c r="S996" s="11" t="s">
        <v>4221</v>
      </c>
      <c r="T996" s="9">
        <v>138624</v>
      </c>
      <c r="U996" s="9"/>
      <c r="V996" s="9"/>
      <c r="W996" s="11" t="s">
        <v>2465</v>
      </c>
      <c r="X996" s="11" t="s">
        <v>3109</v>
      </c>
      <c r="Y996" s="11" t="s">
        <v>3959</v>
      </c>
      <c r="Z996" s="11" t="s">
        <v>1692</v>
      </c>
      <c r="AA996" s="9">
        <v>20</v>
      </c>
      <c r="AB996" s="9">
        <v>7</v>
      </c>
      <c r="AC996" s="11"/>
      <c r="AD996" s="11" t="s">
        <v>2405</v>
      </c>
      <c r="AE996" s="11" t="s">
        <v>2462</v>
      </c>
      <c r="AF996" s="11" t="s">
        <v>2488</v>
      </c>
      <c r="AG996" s="11" t="s">
        <v>2596</v>
      </c>
      <c r="AH996" s="11" t="s">
        <v>2607</v>
      </c>
      <c r="AI996" s="11"/>
      <c r="AJ996" s="9">
        <v>1</v>
      </c>
      <c r="AK996" s="11" t="s">
        <v>2747</v>
      </c>
      <c r="AL996" s="11" t="s">
        <v>3107</v>
      </c>
      <c r="AM996" s="11"/>
      <c r="AN996" s="11" t="s">
        <v>3162</v>
      </c>
      <c r="AO996" s="11" t="s">
        <v>3314</v>
      </c>
      <c r="AP996" s="11"/>
      <c r="AQ996" s="12">
        <v>46210</v>
      </c>
      <c r="AR996" s="11" t="s">
        <v>3416</v>
      </c>
      <c r="AS996" s="11" t="s">
        <v>3564</v>
      </c>
      <c r="AT996" s="11" t="s">
        <v>3933</v>
      </c>
      <c r="AU996" s="11" t="s">
        <v>3933</v>
      </c>
      <c r="AV996" s="11" t="s">
        <v>3937</v>
      </c>
      <c r="AW996" s="11" t="s">
        <v>2488</v>
      </c>
      <c r="AX996" s="11" t="s">
        <v>2596</v>
      </c>
      <c r="AY996" s="11" t="s">
        <v>3948</v>
      </c>
      <c r="AZ996" s="11"/>
      <c r="BA996" s="11"/>
      <c r="BB996" s="11"/>
      <c r="BC996" s="9">
        <v>22417</v>
      </c>
      <c r="BD996" s="11" t="s">
        <v>3937</v>
      </c>
      <c r="BE996" s="9">
        <v>2633</v>
      </c>
      <c r="BF996" s="9">
        <v>7</v>
      </c>
      <c r="BG996" s="11" t="s">
        <v>4619</v>
      </c>
    </row>
    <row r="997" spans="1:59">
      <c r="A997" s="9">
        <v>135637</v>
      </c>
      <c r="B997" s="11" t="s">
        <v>3982</v>
      </c>
      <c r="C997" s="11" t="s">
        <v>4280</v>
      </c>
      <c r="D997" s="11" t="s">
        <v>491</v>
      </c>
      <c r="E997" s="15">
        <v>1</v>
      </c>
      <c r="F997" s="11" t="s">
        <v>4235</v>
      </c>
      <c r="G997" s="9">
        <v>1375000</v>
      </c>
      <c r="H997" s="15">
        <f t="shared" si="31"/>
        <v>298.91304347826087</v>
      </c>
      <c r="I997" s="15">
        <f t="shared" si="32"/>
        <v>298.91304347826087</v>
      </c>
      <c r="J997" s="15">
        <v>298.91304347826087</v>
      </c>
      <c r="K997" s="15"/>
      <c r="L997" s="9"/>
      <c r="M997" s="9">
        <v>0</v>
      </c>
      <c r="N997" s="11" t="s">
        <v>3396</v>
      </c>
      <c r="O997" s="12">
        <v>46210</v>
      </c>
      <c r="P997" s="11" t="s">
        <v>3408</v>
      </c>
      <c r="Q997" s="11" t="s">
        <v>3952</v>
      </c>
      <c r="R997" s="11" t="s">
        <v>3952</v>
      </c>
      <c r="S997" s="11" t="s">
        <v>4221</v>
      </c>
      <c r="T997" s="9">
        <v>138624</v>
      </c>
      <c r="U997" s="9"/>
      <c r="V997" s="9"/>
      <c r="W997" s="11" t="s">
        <v>2465</v>
      </c>
      <c r="X997" s="11" t="s">
        <v>3109</v>
      </c>
      <c r="Y997" s="11" t="s">
        <v>3959</v>
      </c>
      <c r="Z997" s="11" t="s">
        <v>1688</v>
      </c>
      <c r="AA997" s="9">
        <v>20</v>
      </c>
      <c r="AB997" s="9">
        <v>1</v>
      </c>
      <c r="AC997" s="11"/>
      <c r="AD997" s="11" t="s">
        <v>2405</v>
      </c>
      <c r="AE997" s="11" t="s">
        <v>2462</v>
      </c>
      <c r="AF997" s="11" t="s">
        <v>2488</v>
      </c>
      <c r="AG997" s="11" t="s">
        <v>2596</v>
      </c>
      <c r="AH997" s="11" t="s">
        <v>2607</v>
      </c>
      <c r="AI997" s="11"/>
      <c r="AJ997" s="9">
        <v>1</v>
      </c>
      <c r="AK997" s="11" t="s">
        <v>2743</v>
      </c>
      <c r="AL997" s="11" t="s">
        <v>3107</v>
      </c>
      <c r="AM997" s="11"/>
      <c r="AN997" s="11" t="s">
        <v>3162</v>
      </c>
      <c r="AO997" s="11" t="s">
        <v>3314</v>
      </c>
      <c r="AP997" s="11"/>
      <c r="AQ997" s="12">
        <v>46210</v>
      </c>
      <c r="AR997" s="11" t="s">
        <v>3416</v>
      </c>
      <c r="AS997" s="11" t="s">
        <v>3564</v>
      </c>
      <c r="AT997" s="11" t="s">
        <v>3933</v>
      </c>
      <c r="AU997" s="11" t="s">
        <v>3933</v>
      </c>
      <c r="AV997" s="11" t="s">
        <v>3937</v>
      </c>
      <c r="AW997" s="11" t="s">
        <v>2488</v>
      </c>
      <c r="AX997" s="11" t="s">
        <v>2596</v>
      </c>
      <c r="AY997" s="11" t="s">
        <v>3948</v>
      </c>
      <c r="AZ997" s="11"/>
      <c r="BA997" s="11"/>
      <c r="BB997" s="11"/>
      <c r="BC997" s="9">
        <v>22417</v>
      </c>
      <c r="BD997" s="11" t="s">
        <v>3937</v>
      </c>
      <c r="BE997" s="9">
        <v>2633</v>
      </c>
      <c r="BF997" s="9">
        <v>1</v>
      </c>
      <c r="BG997" s="11" t="s">
        <v>4619</v>
      </c>
    </row>
    <row r="998" spans="1:59">
      <c r="A998" s="9">
        <v>135637</v>
      </c>
      <c r="B998" s="11" t="s">
        <v>3982</v>
      </c>
      <c r="C998" s="11" t="s">
        <v>4280</v>
      </c>
      <c r="D998" s="11" t="s">
        <v>496</v>
      </c>
      <c r="E998" s="15">
        <v>1</v>
      </c>
      <c r="F998" s="11" t="s">
        <v>4235</v>
      </c>
      <c r="G998" s="9">
        <v>1549000</v>
      </c>
      <c r="H998" s="15">
        <f t="shared" si="31"/>
        <v>336.73913043478262</v>
      </c>
      <c r="I998" s="15">
        <f t="shared" si="32"/>
        <v>336.73913043478262</v>
      </c>
      <c r="J998" s="15">
        <v>336.73913043478262</v>
      </c>
      <c r="K998" s="15"/>
      <c r="L998" s="9"/>
      <c r="M998" s="9">
        <v>0</v>
      </c>
      <c r="N998" s="11" t="s">
        <v>3396</v>
      </c>
      <c r="O998" s="12">
        <v>46210</v>
      </c>
      <c r="P998" s="11" t="s">
        <v>3408</v>
      </c>
      <c r="Q998" s="11" t="s">
        <v>3952</v>
      </c>
      <c r="R998" s="11" t="s">
        <v>3952</v>
      </c>
      <c r="S998" s="11" t="s">
        <v>4221</v>
      </c>
      <c r="T998" s="9">
        <v>138624</v>
      </c>
      <c r="U998" s="9"/>
      <c r="V998" s="9"/>
      <c r="W998" s="11" t="s">
        <v>2465</v>
      </c>
      <c r="X998" s="11" t="s">
        <v>3109</v>
      </c>
      <c r="Y998" s="11" t="s">
        <v>3959</v>
      </c>
      <c r="Z998" s="11" t="s">
        <v>1691</v>
      </c>
      <c r="AA998" s="9">
        <v>20</v>
      </c>
      <c r="AB998" s="9">
        <v>6</v>
      </c>
      <c r="AC998" s="11"/>
      <c r="AD998" s="11" t="s">
        <v>2405</v>
      </c>
      <c r="AE998" s="11" t="s">
        <v>2462</v>
      </c>
      <c r="AF998" s="11" t="s">
        <v>2488</v>
      </c>
      <c r="AG998" s="11" t="s">
        <v>2596</v>
      </c>
      <c r="AH998" s="11" t="s">
        <v>2607</v>
      </c>
      <c r="AI998" s="11"/>
      <c r="AJ998" s="9">
        <v>1</v>
      </c>
      <c r="AK998" s="11" t="s">
        <v>2746</v>
      </c>
      <c r="AL998" s="11" t="s">
        <v>3107</v>
      </c>
      <c r="AM998" s="11"/>
      <c r="AN998" s="11" t="s">
        <v>3162</v>
      </c>
      <c r="AO998" s="11" t="s">
        <v>3314</v>
      </c>
      <c r="AP998" s="11"/>
      <c r="AQ998" s="12">
        <v>46210</v>
      </c>
      <c r="AR998" s="11" t="s">
        <v>3416</v>
      </c>
      <c r="AS998" s="11" t="s">
        <v>3564</v>
      </c>
      <c r="AT998" s="11" t="s">
        <v>3933</v>
      </c>
      <c r="AU998" s="11" t="s">
        <v>3933</v>
      </c>
      <c r="AV998" s="11" t="s">
        <v>3937</v>
      </c>
      <c r="AW998" s="11" t="s">
        <v>2488</v>
      </c>
      <c r="AX998" s="11" t="s">
        <v>2596</v>
      </c>
      <c r="AY998" s="11" t="s">
        <v>3948</v>
      </c>
      <c r="AZ998" s="11"/>
      <c r="BA998" s="11"/>
      <c r="BB998" s="11"/>
      <c r="BC998" s="9">
        <v>22417</v>
      </c>
      <c r="BD998" s="11" t="s">
        <v>3937</v>
      </c>
      <c r="BE998" s="9">
        <v>2633</v>
      </c>
      <c r="BF998" s="9">
        <v>6</v>
      </c>
      <c r="BG998" s="11" t="s">
        <v>4619</v>
      </c>
    </row>
    <row r="999" spans="1:59">
      <c r="A999" s="9">
        <v>135637</v>
      </c>
      <c r="B999" s="11" t="s">
        <v>3982</v>
      </c>
      <c r="C999" s="11" t="s">
        <v>4280</v>
      </c>
      <c r="D999" s="11" t="s">
        <v>495</v>
      </c>
      <c r="E999" s="15">
        <v>1</v>
      </c>
      <c r="F999" s="11" t="s">
        <v>4235</v>
      </c>
      <c r="G999" s="9">
        <v>2905000</v>
      </c>
      <c r="H999" s="15">
        <f t="shared" si="31"/>
        <v>631.52173913043475</v>
      </c>
      <c r="I999" s="15">
        <f t="shared" si="32"/>
        <v>631.52173913043475</v>
      </c>
      <c r="J999" s="15">
        <v>631.52173913043475</v>
      </c>
      <c r="K999" s="15"/>
      <c r="L999" s="9"/>
      <c r="M999" s="9">
        <v>0</v>
      </c>
      <c r="N999" s="11" t="s">
        <v>3396</v>
      </c>
      <c r="O999" s="12">
        <v>46210</v>
      </c>
      <c r="P999" s="11" t="s">
        <v>3408</v>
      </c>
      <c r="Q999" s="11" t="s">
        <v>3952</v>
      </c>
      <c r="R999" s="11" t="s">
        <v>3952</v>
      </c>
      <c r="S999" s="11" t="s">
        <v>4221</v>
      </c>
      <c r="T999" s="9">
        <v>138624</v>
      </c>
      <c r="U999" s="9"/>
      <c r="V999" s="9"/>
      <c r="W999" s="11" t="s">
        <v>2465</v>
      </c>
      <c r="X999" s="11" t="s">
        <v>3109</v>
      </c>
      <c r="Y999" s="11" t="s">
        <v>3959</v>
      </c>
      <c r="Z999" s="11" t="s">
        <v>1690</v>
      </c>
      <c r="AA999" s="9">
        <v>20</v>
      </c>
      <c r="AB999" s="9">
        <v>5</v>
      </c>
      <c r="AC999" s="11"/>
      <c r="AD999" s="11" t="s">
        <v>2405</v>
      </c>
      <c r="AE999" s="11" t="s">
        <v>2462</v>
      </c>
      <c r="AF999" s="11" t="s">
        <v>2488</v>
      </c>
      <c r="AG999" s="11" t="s">
        <v>2596</v>
      </c>
      <c r="AH999" s="11" t="s">
        <v>2607</v>
      </c>
      <c r="AI999" s="11"/>
      <c r="AJ999" s="9">
        <v>1</v>
      </c>
      <c r="AK999" s="11" t="s">
        <v>2745</v>
      </c>
      <c r="AL999" s="11" t="s">
        <v>3107</v>
      </c>
      <c r="AM999" s="11"/>
      <c r="AN999" s="11" t="s">
        <v>3162</v>
      </c>
      <c r="AO999" s="11" t="s">
        <v>3314</v>
      </c>
      <c r="AP999" s="11"/>
      <c r="AQ999" s="12">
        <v>46210</v>
      </c>
      <c r="AR999" s="11" t="s">
        <v>3416</v>
      </c>
      <c r="AS999" s="11" t="s">
        <v>3564</v>
      </c>
      <c r="AT999" s="11" t="s">
        <v>3933</v>
      </c>
      <c r="AU999" s="11" t="s">
        <v>3933</v>
      </c>
      <c r="AV999" s="11" t="s">
        <v>3937</v>
      </c>
      <c r="AW999" s="11" t="s">
        <v>2488</v>
      </c>
      <c r="AX999" s="11" t="s">
        <v>2596</v>
      </c>
      <c r="AY999" s="11" t="s">
        <v>3948</v>
      </c>
      <c r="AZ999" s="11"/>
      <c r="BA999" s="11"/>
      <c r="BB999" s="11"/>
      <c r="BC999" s="9">
        <v>22417</v>
      </c>
      <c r="BD999" s="11" t="s">
        <v>3937</v>
      </c>
      <c r="BE999" s="9">
        <v>2633</v>
      </c>
      <c r="BF999" s="9">
        <v>5</v>
      </c>
      <c r="BG999" s="11" t="s">
        <v>4619</v>
      </c>
    </row>
    <row r="1000" spans="1:59">
      <c r="A1000" s="9">
        <v>135636</v>
      </c>
      <c r="B1000" s="11" t="s">
        <v>3982</v>
      </c>
      <c r="C1000" s="11" t="s">
        <v>4280</v>
      </c>
      <c r="D1000" s="11" t="s">
        <v>486</v>
      </c>
      <c r="E1000" s="15">
        <v>1</v>
      </c>
      <c r="F1000" s="11" t="s">
        <v>4235</v>
      </c>
      <c r="G1000" s="9">
        <v>80000</v>
      </c>
      <c r="H1000" s="15">
        <f t="shared" si="31"/>
        <v>17.391304347826086</v>
      </c>
      <c r="I1000" s="15">
        <f t="shared" si="32"/>
        <v>17.391304347826086</v>
      </c>
      <c r="J1000" s="15">
        <v>17.391304347826086</v>
      </c>
      <c r="K1000" s="15"/>
      <c r="L1000" s="9"/>
      <c r="M1000" s="9">
        <v>0</v>
      </c>
      <c r="N1000" s="11" t="s">
        <v>3396</v>
      </c>
      <c r="O1000" s="12">
        <v>46210</v>
      </c>
      <c r="P1000" s="11" t="s">
        <v>3408</v>
      </c>
      <c r="Q1000" s="11" t="s">
        <v>3952</v>
      </c>
      <c r="R1000" s="11" t="s">
        <v>3952</v>
      </c>
      <c r="S1000" s="11" t="s">
        <v>4221</v>
      </c>
      <c r="T1000" s="9">
        <v>138619</v>
      </c>
      <c r="U1000" s="9"/>
      <c r="V1000" s="9"/>
      <c r="W1000" s="11" t="s">
        <v>2465</v>
      </c>
      <c r="X1000" s="11" t="s">
        <v>3109</v>
      </c>
      <c r="Y1000" s="11" t="s">
        <v>3959</v>
      </c>
      <c r="Z1000" s="11" t="s">
        <v>1530</v>
      </c>
      <c r="AA1000" s="9">
        <v>20</v>
      </c>
      <c r="AB1000" s="9">
        <v>12</v>
      </c>
      <c r="AC1000" s="11"/>
      <c r="AD1000" s="11" t="s">
        <v>2405</v>
      </c>
      <c r="AE1000" s="11" t="s">
        <v>2462</v>
      </c>
      <c r="AF1000" s="11" t="s">
        <v>2488</v>
      </c>
      <c r="AG1000" s="11" t="s">
        <v>2596</v>
      </c>
      <c r="AH1000" s="11" t="s">
        <v>2607</v>
      </c>
      <c r="AI1000" s="11"/>
      <c r="AJ1000" s="9">
        <v>1</v>
      </c>
      <c r="AK1000" s="11" t="s">
        <v>2653</v>
      </c>
      <c r="AL1000" s="11" t="s">
        <v>3107</v>
      </c>
      <c r="AM1000" s="11"/>
      <c r="AN1000" s="11" t="s">
        <v>3161</v>
      </c>
      <c r="AO1000" s="11" t="s">
        <v>3313</v>
      </c>
      <c r="AP1000" s="11"/>
      <c r="AQ1000" s="12">
        <v>46210</v>
      </c>
      <c r="AR1000" s="11" t="s">
        <v>3416</v>
      </c>
      <c r="AS1000" s="11" t="s">
        <v>3563</v>
      </c>
      <c r="AT1000" s="11" t="s">
        <v>3933</v>
      </c>
      <c r="AU1000" s="11" t="s">
        <v>3933</v>
      </c>
      <c r="AV1000" s="11" t="s">
        <v>3937</v>
      </c>
      <c r="AW1000" s="11" t="s">
        <v>2488</v>
      </c>
      <c r="AX1000" s="11" t="s">
        <v>2596</v>
      </c>
      <c r="AY1000" s="11" t="s">
        <v>3948</v>
      </c>
      <c r="AZ1000" s="11"/>
      <c r="BA1000" s="11"/>
      <c r="BB1000" s="11"/>
      <c r="BC1000" s="9">
        <v>22417</v>
      </c>
      <c r="BD1000" s="11" t="s">
        <v>3937</v>
      </c>
      <c r="BE1000" s="9">
        <v>2633</v>
      </c>
      <c r="BF1000" s="9">
        <v>12</v>
      </c>
      <c r="BG1000" s="11" t="s">
        <v>4619</v>
      </c>
    </row>
    <row r="1001" spans="1:59">
      <c r="A1001" s="9">
        <v>135636</v>
      </c>
      <c r="B1001" s="11" t="s">
        <v>3982</v>
      </c>
      <c r="C1001" s="11" t="s">
        <v>4280</v>
      </c>
      <c r="D1001" s="11" t="s">
        <v>490</v>
      </c>
      <c r="E1001" s="15">
        <v>1</v>
      </c>
      <c r="F1001" s="11" t="s">
        <v>4235</v>
      </c>
      <c r="G1001" s="9">
        <v>80000</v>
      </c>
      <c r="H1001" s="15">
        <f t="shared" si="31"/>
        <v>17.391304347826086</v>
      </c>
      <c r="I1001" s="15">
        <f t="shared" si="32"/>
        <v>17.391304347826086</v>
      </c>
      <c r="J1001" s="15">
        <v>17.391304347826086</v>
      </c>
      <c r="K1001" s="15"/>
      <c r="L1001" s="9"/>
      <c r="M1001" s="9">
        <v>0</v>
      </c>
      <c r="N1001" s="11" t="s">
        <v>3396</v>
      </c>
      <c r="O1001" s="12">
        <v>46210</v>
      </c>
      <c r="P1001" s="11" t="s">
        <v>3408</v>
      </c>
      <c r="Q1001" s="11" t="s">
        <v>3952</v>
      </c>
      <c r="R1001" s="11" t="s">
        <v>3952</v>
      </c>
      <c r="S1001" s="11" t="s">
        <v>4221</v>
      </c>
      <c r="T1001" s="9">
        <v>138619</v>
      </c>
      <c r="U1001" s="9"/>
      <c r="V1001" s="9"/>
      <c r="W1001" s="11" t="s">
        <v>2465</v>
      </c>
      <c r="X1001" s="11" t="s">
        <v>3109</v>
      </c>
      <c r="Y1001" s="11" t="s">
        <v>3959</v>
      </c>
      <c r="Z1001" s="11" t="s">
        <v>1530</v>
      </c>
      <c r="AA1001" s="9">
        <v>20</v>
      </c>
      <c r="AB1001" s="9">
        <v>16</v>
      </c>
      <c r="AC1001" s="11"/>
      <c r="AD1001" s="11" t="s">
        <v>2405</v>
      </c>
      <c r="AE1001" s="11" t="s">
        <v>2462</v>
      </c>
      <c r="AF1001" s="11" t="s">
        <v>2488</v>
      </c>
      <c r="AG1001" s="11" t="s">
        <v>2596</v>
      </c>
      <c r="AH1001" s="11" t="s">
        <v>2607</v>
      </c>
      <c r="AI1001" s="11"/>
      <c r="AJ1001" s="9">
        <v>1</v>
      </c>
      <c r="AK1001" s="11" t="s">
        <v>2653</v>
      </c>
      <c r="AL1001" s="11" t="s">
        <v>3107</v>
      </c>
      <c r="AM1001" s="11"/>
      <c r="AN1001" s="11" t="s">
        <v>3161</v>
      </c>
      <c r="AO1001" s="11" t="s">
        <v>3313</v>
      </c>
      <c r="AP1001" s="11"/>
      <c r="AQ1001" s="12">
        <v>46210</v>
      </c>
      <c r="AR1001" s="11" t="s">
        <v>3416</v>
      </c>
      <c r="AS1001" s="11" t="s">
        <v>3563</v>
      </c>
      <c r="AT1001" s="11" t="s">
        <v>3933</v>
      </c>
      <c r="AU1001" s="11" t="s">
        <v>3933</v>
      </c>
      <c r="AV1001" s="11" t="s">
        <v>3937</v>
      </c>
      <c r="AW1001" s="11" t="s">
        <v>2488</v>
      </c>
      <c r="AX1001" s="11" t="s">
        <v>2596</v>
      </c>
      <c r="AY1001" s="11" t="s">
        <v>3948</v>
      </c>
      <c r="AZ1001" s="11"/>
      <c r="BA1001" s="11"/>
      <c r="BB1001" s="11"/>
      <c r="BC1001" s="9">
        <v>22417</v>
      </c>
      <c r="BD1001" s="11" t="s">
        <v>3937</v>
      </c>
      <c r="BE1001" s="9">
        <v>2633</v>
      </c>
      <c r="BF1001" s="9">
        <v>16</v>
      </c>
      <c r="BG1001" s="11" t="s">
        <v>4619</v>
      </c>
    </row>
    <row r="1002" spans="1:59">
      <c r="A1002" s="9">
        <v>135636</v>
      </c>
      <c r="B1002" s="11" t="s">
        <v>3982</v>
      </c>
      <c r="C1002" s="11" t="s">
        <v>4280</v>
      </c>
      <c r="D1002" s="11" t="s">
        <v>483</v>
      </c>
      <c r="E1002" s="15">
        <v>1</v>
      </c>
      <c r="F1002" s="11" t="s">
        <v>4235</v>
      </c>
      <c r="G1002" s="9">
        <v>240000</v>
      </c>
      <c r="H1002" s="15">
        <f t="shared" si="31"/>
        <v>52.173913043478258</v>
      </c>
      <c r="I1002" s="15">
        <f t="shared" si="32"/>
        <v>52.173913043478258</v>
      </c>
      <c r="J1002" s="15">
        <v>52.173913043478258</v>
      </c>
      <c r="K1002" s="15"/>
      <c r="L1002" s="9"/>
      <c r="M1002" s="9">
        <v>0</v>
      </c>
      <c r="N1002" s="11" t="s">
        <v>3396</v>
      </c>
      <c r="O1002" s="12">
        <v>46210</v>
      </c>
      <c r="P1002" s="11" t="s">
        <v>3408</v>
      </c>
      <c r="Q1002" s="11" t="s">
        <v>3952</v>
      </c>
      <c r="R1002" s="11" t="s">
        <v>3952</v>
      </c>
      <c r="S1002" s="11" t="s">
        <v>4221</v>
      </c>
      <c r="T1002" s="9">
        <v>138619</v>
      </c>
      <c r="U1002" s="9"/>
      <c r="V1002" s="9"/>
      <c r="W1002" s="11" t="s">
        <v>2465</v>
      </c>
      <c r="X1002" s="11" t="s">
        <v>3109</v>
      </c>
      <c r="Y1002" s="11" t="s">
        <v>3959</v>
      </c>
      <c r="Z1002" s="11" t="s">
        <v>1592</v>
      </c>
      <c r="AA1002" s="9">
        <v>20</v>
      </c>
      <c r="AB1002" s="9">
        <v>9</v>
      </c>
      <c r="AC1002" s="11"/>
      <c r="AD1002" s="11" t="s">
        <v>2405</v>
      </c>
      <c r="AE1002" s="11" t="s">
        <v>2462</v>
      </c>
      <c r="AF1002" s="11" t="s">
        <v>2488</v>
      </c>
      <c r="AG1002" s="11" t="s">
        <v>2596</v>
      </c>
      <c r="AH1002" s="11" t="s">
        <v>2607</v>
      </c>
      <c r="AI1002" s="11"/>
      <c r="AJ1002" s="9">
        <v>1</v>
      </c>
      <c r="AK1002" s="11" t="s">
        <v>1517</v>
      </c>
      <c r="AL1002" s="11" t="s">
        <v>3107</v>
      </c>
      <c r="AM1002" s="11"/>
      <c r="AN1002" s="11" t="s">
        <v>3161</v>
      </c>
      <c r="AO1002" s="11" t="s">
        <v>3313</v>
      </c>
      <c r="AP1002" s="11"/>
      <c r="AQ1002" s="12">
        <v>46210</v>
      </c>
      <c r="AR1002" s="11" t="s">
        <v>3416</v>
      </c>
      <c r="AS1002" s="11" t="s">
        <v>3563</v>
      </c>
      <c r="AT1002" s="11" t="s">
        <v>3933</v>
      </c>
      <c r="AU1002" s="11" t="s">
        <v>3933</v>
      </c>
      <c r="AV1002" s="11" t="s">
        <v>3937</v>
      </c>
      <c r="AW1002" s="11" t="s">
        <v>2488</v>
      </c>
      <c r="AX1002" s="11" t="s">
        <v>2596</v>
      </c>
      <c r="AY1002" s="11" t="s">
        <v>3948</v>
      </c>
      <c r="AZ1002" s="11"/>
      <c r="BA1002" s="11"/>
      <c r="BB1002" s="11"/>
      <c r="BC1002" s="9">
        <v>22417</v>
      </c>
      <c r="BD1002" s="11" t="s">
        <v>3937</v>
      </c>
      <c r="BE1002" s="9">
        <v>2633</v>
      </c>
      <c r="BF1002" s="9">
        <v>9</v>
      </c>
      <c r="BG1002" s="11" t="s">
        <v>4619</v>
      </c>
    </row>
    <row r="1003" spans="1:59">
      <c r="A1003" s="9">
        <v>135636</v>
      </c>
      <c r="B1003" s="11" t="s">
        <v>3982</v>
      </c>
      <c r="C1003" s="11" t="s">
        <v>4280</v>
      </c>
      <c r="D1003" s="11" t="s">
        <v>484</v>
      </c>
      <c r="E1003" s="15">
        <v>1</v>
      </c>
      <c r="F1003" s="11" t="s">
        <v>4235</v>
      </c>
      <c r="G1003" s="9">
        <v>240000</v>
      </c>
      <c r="H1003" s="15">
        <f t="shared" si="31"/>
        <v>52.173913043478258</v>
      </c>
      <c r="I1003" s="15">
        <f t="shared" si="32"/>
        <v>52.173913043478258</v>
      </c>
      <c r="J1003" s="15">
        <v>52.173913043478258</v>
      </c>
      <c r="K1003" s="15"/>
      <c r="L1003" s="9"/>
      <c r="M1003" s="9">
        <v>0</v>
      </c>
      <c r="N1003" s="11" t="s">
        <v>3396</v>
      </c>
      <c r="O1003" s="12">
        <v>46210</v>
      </c>
      <c r="P1003" s="11" t="s">
        <v>3408</v>
      </c>
      <c r="Q1003" s="11" t="s">
        <v>3952</v>
      </c>
      <c r="R1003" s="11" t="s">
        <v>3952</v>
      </c>
      <c r="S1003" s="11" t="s">
        <v>4221</v>
      </c>
      <c r="T1003" s="9">
        <v>138619</v>
      </c>
      <c r="U1003" s="9"/>
      <c r="V1003" s="9"/>
      <c r="W1003" s="11" t="s">
        <v>2465</v>
      </c>
      <c r="X1003" s="11" t="s">
        <v>3109</v>
      </c>
      <c r="Y1003" s="11" t="s">
        <v>3959</v>
      </c>
      <c r="Z1003" s="11" t="s">
        <v>1592</v>
      </c>
      <c r="AA1003" s="9">
        <v>20</v>
      </c>
      <c r="AB1003" s="9">
        <v>10</v>
      </c>
      <c r="AC1003" s="11"/>
      <c r="AD1003" s="11" t="s">
        <v>2405</v>
      </c>
      <c r="AE1003" s="11" t="s">
        <v>2462</v>
      </c>
      <c r="AF1003" s="11" t="s">
        <v>2488</v>
      </c>
      <c r="AG1003" s="11" t="s">
        <v>2596</v>
      </c>
      <c r="AH1003" s="11" t="s">
        <v>2607</v>
      </c>
      <c r="AI1003" s="11"/>
      <c r="AJ1003" s="9">
        <v>1</v>
      </c>
      <c r="AK1003" s="11" t="s">
        <v>1517</v>
      </c>
      <c r="AL1003" s="11" t="s">
        <v>3107</v>
      </c>
      <c r="AM1003" s="11"/>
      <c r="AN1003" s="11" t="s">
        <v>3161</v>
      </c>
      <c r="AO1003" s="11" t="s">
        <v>3313</v>
      </c>
      <c r="AP1003" s="11"/>
      <c r="AQ1003" s="12">
        <v>46210</v>
      </c>
      <c r="AR1003" s="11" t="s">
        <v>3416</v>
      </c>
      <c r="AS1003" s="11" t="s">
        <v>3563</v>
      </c>
      <c r="AT1003" s="11" t="s">
        <v>3933</v>
      </c>
      <c r="AU1003" s="11" t="s">
        <v>3933</v>
      </c>
      <c r="AV1003" s="11" t="s">
        <v>3937</v>
      </c>
      <c r="AW1003" s="11" t="s">
        <v>2488</v>
      </c>
      <c r="AX1003" s="11" t="s">
        <v>2596</v>
      </c>
      <c r="AY1003" s="11" t="s">
        <v>3948</v>
      </c>
      <c r="AZ1003" s="11"/>
      <c r="BA1003" s="11"/>
      <c r="BB1003" s="11"/>
      <c r="BC1003" s="9">
        <v>22417</v>
      </c>
      <c r="BD1003" s="11" t="s">
        <v>3937</v>
      </c>
      <c r="BE1003" s="9">
        <v>2633</v>
      </c>
      <c r="BF1003" s="9">
        <v>10</v>
      </c>
      <c r="BG1003" s="11" t="s">
        <v>4619</v>
      </c>
    </row>
    <row r="1004" spans="1:59">
      <c r="A1004" s="9">
        <v>135636</v>
      </c>
      <c r="B1004" s="11" t="s">
        <v>3982</v>
      </c>
      <c r="C1004" s="11" t="s">
        <v>4280</v>
      </c>
      <c r="D1004" s="11" t="s">
        <v>485</v>
      </c>
      <c r="E1004" s="15">
        <v>1</v>
      </c>
      <c r="F1004" s="11" t="s">
        <v>4235</v>
      </c>
      <c r="G1004" s="9">
        <v>240000</v>
      </c>
      <c r="H1004" s="15">
        <f t="shared" si="31"/>
        <v>52.173913043478258</v>
      </c>
      <c r="I1004" s="15">
        <f t="shared" si="32"/>
        <v>52.173913043478258</v>
      </c>
      <c r="J1004" s="15">
        <v>52.173913043478258</v>
      </c>
      <c r="K1004" s="15"/>
      <c r="L1004" s="9"/>
      <c r="M1004" s="9">
        <v>0</v>
      </c>
      <c r="N1004" s="11" t="s">
        <v>3396</v>
      </c>
      <c r="O1004" s="12">
        <v>46210</v>
      </c>
      <c r="P1004" s="11" t="s">
        <v>3408</v>
      </c>
      <c r="Q1004" s="11" t="s">
        <v>3952</v>
      </c>
      <c r="R1004" s="11" t="s">
        <v>3952</v>
      </c>
      <c r="S1004" s="11" t="s">
        <v>4221</v>
      </c>
      <c r="T1004" s="9">
        <v>138619</v>
      </c>
      <c r="U1004" s="9"/>
      <c r="V1004" s="9"/>
      <c r="W1004" s="11" t="s">
        <v>2465</v>
      </c>
      <c r="X1004" s="11" t="s">
        <v>3109</v>
      </c>
      <c r="Y1004" s="11" t="s">
        <v>3959</v>
      </c>
      <c r="Z1004" s="11" t="s">
        <v>1592</v>
      </c>
      <c r="AA1004" s="9">
        <v>20</v>
      </c>
      <c r="AB1004" s="9">
        <v>11</v>
      </c>
      <c r="AC1004" s="11"/>
      <c r="AD1004" s="11" t="s">
        <v>2405</v>
      </c>
      <c r="AE1004" s="11" t="s">
        <v>2462</v>
      </c>
      <c r="AF1004" s="11" t="s">
        <v>2488</v>
      </c>
      <c r="AG1004" s="11" t="s">
        <v>2596</v>
      </c>
      <c r="AH1004" s="11" t="s">
        <v>2607</v>
      </c>
      <c r="AI1004" s="11"/>
      <c r="AJ1004" s="9">
        <v>1</v>
      </c>
      <c r="AK1004" s="11" t="s">
        <v>1517</v>
      </c>
      <c r="AL1004" s="11" t="s">
        <v>3107</v>
      </c>
      <c r="AM1004" s="11"/>
      <c r="AN1004" s="11" t="s">
        <v>3161</v>
      </c>
      <c r="AO1004" s="11" t="s">
        <v>3313</v>
      </c>
      <c r="AP1004" s="11"/>
      <c r="AQ1004" s="12">
        <v>46210</v>
      </c>
      <c r="AR1004" s="11" t="s">
        <v>3416</v>
      </c>
      <c r="AS1004" s="11" t="s">
        <v>3563</v>
      </c>
      <c r="AT1004" s="11" t="s">
        <v>3933</v>
      </c>
      <c r="AU1004" s="11" t="s">
        <v>3933</v>
      </c>
      <c r="AV1004" s="11" t="s">
        <v>3937</v>
      </c>
      <c r="AW1004" s="11" t="s">
        <v>2488</v>
      </c>
      <c r="AX1004" s="11" t="s">
        <v>2596</v>
      </c>
      <c r="AY1004" s="11" t="s">
        <v>3948</v>
      </c>
      <c r="AZ1004" s="11"/>
      <c r="BA1004" s="11"/>
      <c r="BB1004" s="11"/>
      <c r="BC1004" s="9">
        <v>22417</v>
      </c>
      <c r="BD1004" s="11" t="s">
        <v>3937</v>
      </c>
      <c r="BE1004" s="9">
        <v>2633</v>
      </c>
      <c r="BF1004" s="9">
        <v>11</v>
      </c>
      <c r="BG1004" s="11" t="s">
        <v>4619</v>
      </c>
    </row>
    <row r="1005" spans="1:59">
      <c r="A1005" s="9">
        <v>135636</v>
      </c>
      <c r="B1005" s="11" t="s">
        <v>3982</v>
      </c>
      <c r="C1005" s="11" t="s">
        <v>4280</v>
      </c>
      <c r="D1005" s="11" t="s">
        <v>487</v>
      </c>
      <c r="E1005" s="15">
        <v>1</v>
      </c>
      <c r="F1005" s="11" t="s">
        <v>4235</v>
      </c>
      <c r="G1005" s="9">
        <v>240000</v>
      </c>
      <c r="H1005" s="15">
        <f t="shared" si="31"/>
        <v>52.173913043478258</v>
      </c>
      <c r="I1005" s="15">
        <f t="shared" si="32"/>
        <v>52.173913043478258</v>
      </c>
      <c r="J1005" s="15">
        <v>52.173913043478258</v>
      </c>
      <c r="K1005" s="15"/>
      <c r="L1005" s="9"/>
      <c r="M1005" s="9">
        <v>0</v>
      </c>
      <c r="N1005" s="11" t="s">
        <v>3396</v>
      </c>
      <c r="O1005" s="12">
        <v>46210</v>
      </c>
      <c r="P1005" s="11" t="s">
        <v>3408</v>
      </c>
      <c r="Q1005" s="11" t="s">
        <v>3952</v>
      </c>
      <c r="R1005" s="11" t="s">
        <v>3952</v>
      </c>
      <c r="S1005" s="11" t="s">
        <v>4221</v>
      </c>
      <c r="T1005" s="9">
        <v>138619</v>
      </c>
      <c r="U1005" s="9"/>
      <c r="V1005" s="9"/>
      <c r="W1005" s="11" t="s">
        <v>2465</v>
      </c>
      <c r="X1005" s="11" t="s">
        <v>3109</v>
      </c>
      <c r="Y1005" s="11" t="s">
        <v>3959</v>
      </c>
      <c r="Z1005" s="11" t="s">
        <v>1592</v>
      </c>
      <c r="AA1005" s="9">
        <v>20</v>
      </c>
      <c r="AB1005" s="9">
        <v>13</v>
      </c>
      <c r="AC1005" s="11"/>
      <c r="AD1005" s="11" t="s">
        <v>2405</v>
      </c>
      <c r="AE1005" s="11" t="s">
        <v>2462</v>
      </c>
      <c r="AF1005" s="11" t="s">
        <v>2488</v>
      </c>
      <c r="AG1005" s="11" t="s">
        <v>2596</v>
      </c>
      <c r="AH1005" s="11" t="s">
        <v>2607</v>
      </c>
      <c r="AI1005" s="11"/>
      <c r="AJ1005" s="9">
        <v>1</v>
      </c>
      <c r="AK1005" s="11" t="s">
        <v>1517</v>
      </c>
      <c r="AL1005" s="11" t="s">
        <v>3107</v>
      </c>
      <c r="AM1005" s="11"/>
      <c r="AN1005" s="11" t="s">
        <v>3161</v>
      </c>
      <c r="AO1005" s="11" t="s">
        <v>3313</v>
      </c>
      <c r="AP1005" s="11"/>
      <c r="AQ1005" s="12">
        <v>46210</v>
      </c>
      <c r="AR1005" s="11" t="s">
        <v>3416</v>
      </c>
      <c r="AS1005" s="11" t="s">
        <v>3563</v>
      </c>
      <c r="AT1005" s="11" t="s">
        <v>3933</v>
      </c>
      <c r="AU1005" s="11" t="s">
        <v>3933</v>
      </c>
      <c r="AV1005" s="11" t="s">
        <v>3937</v>
      </c>
      <c r="AW1005" s="11" t="s">
        <v>2488</v>
      </c>
      <c r="AX1005" s="11" t="s">
        <v>2596</v>
      </c>
      <c r="AY1005" s="11" t="s">
        <v>3948</v>
      </c>
      <c r="AZ1005" s="11"/>
      <c r="BA1005" s="11"/>
      <c r="BB1005" s="11"/>
      <c r="BC1005" s="9">
        <v>22417</v>
      </c>
      <c r="BD1005" s="11" t="s">
        <v>3937</v>
      </c>
      <c r="BE1005" s="9">
        <v>2633</v>
      </c>
      <c r="BF1005" s="9">
        <v>13</v>
      </c>
      <c r="BG1005" s="11" t="s">
        <v>4619</v>
      </c>
    </row>
    <row r="1006" spans="1:59">
      <c r="A1006" s="9">
        <v>135636</v>
      </c>
      <c r="B1006" s="11" t="s">
        <v>3982</v>
      </c>
      <c r="C1006" s="11" t="s">
        <v>4280</v>
      </c>
      <c r="D1006" s="11" t="s">
        <v>488</v>
      </c>
      <c r="E1006" s="15">
        <v>1</v>
      </c>
      <c r="F1006" s="11" t="s">
        <v>4235</v>
      </c>
      <c r="G1006" s="9">
        <v>240000</v>
      </c>
      <c r="H1006" s="15">
        <f t="shared" si="31"/>
        <v>52.173913043478258</v>
      </c>
      <c r="I1006" s="15">
        <f t="shared" si="32"/>
        <v>52.173913043478258</v>
      </c>
      <c r="J1006" s="15">
        <v>52.173913043478258</v>
      </c>
      <c r="K1006" s="15"/>
      <c r="L1006" s="9"/>
      <c r="M1006" s="9">
        <v>0</v>
      </c>
      <c r="N1006" s="11" t="s">
        <v>3396</v>
      </c>
      <c r="O1006" s="12">
        <v>46210</v>
      </c>
      <c r="P1006" s="11" t="s">
        <v>3408</v>
      </c>
      <c r="Q1006" s="11" t="s">
        <v>3952</v>
      </c>
      <c r="R1006" s="11" t="s">
        <v>3952</v>
      </c>
      <c r="S1006" s="11" t="s">
        <v>4221</v>
      </c>
      <c r="T1006" s="9">
        <v>138619</v>
      </c>
      <c r="U1006" s="9"/>
      <c r="V1006" s="9"/>
      <c r="W1006" s="11" t="s">
        <v>2465</v>
      </c>
      <c r="X1006" s="11" t="s">
        <v>3109</v>
      </c>
      <c r="Y1006" s="11" t="s">
        <v>3959</v>
      </c>
      <c r="Z1006" s="11" t="s">
        <v>1592</v>
      </c>
      <c r="AA1006" s="9">
        <v>20</v>
      </c>
      <c r="AB1006" s="9">
        <v>14</v>
      </c>
      <c r="AC1006" s="11"/>
      <c r="AD1006" s="11" t="s">
        <v>2405</v>
      </c>
      <c r="AE1006" s="11" t="s">
        <v>2462</v>
      </c>
      <c r="AF1006" s="11" t="s">
        <v>2488</v>
      </c>
      <c r="AG1006" s="11" t="s">
        <v>2596</v>
      </c>
      <c r="AH1006" s="11" t="s">
        <v>2607</v>
      </c>
      <c r="AI1006" s="11"/>
      <c r="AJ1006" s="9">
        <v>1</v>
      </c>
      <c r="AK1006" s="11" t="s">
        <v>1517</v>
      </c>
      <c r="AL1006" s="11" t="s">
        <v>3107</v>
      </c>
      <c r="AM1006" s="11"/>
      <c r="AN1006" s="11" t="s">
        <v>3161</v>
      </c>
      <c r="AO1006" s="11" t="s">
        <v>3313</v>
      </c>
      <c r="AP1006" s="11"/>
      <c r="AQ1006" s="12">
        <v>46210</v>
      </c>
      <c r="AR1006" s="11" t="s">
        <v>3416</v>
      </c>
      <c r="AS1006" s="11" t="s">
        <v>3563</v>
      </c>
      <c r="AT1006" s="11" t="s">
        <v>3933</v>
      </c>
      <c r="AU1006" s="11" t="s">
        <v>3933</v>
      </c>
      <c r="AV1006" s="11" t="s">
        <v>3937</v>
      </c>
      <c r="AW1006" s="11" t="s">
        <v>2488</v>
      </c>
      <c r="AX1006" s="11" t="s">
        <v>2596</v>
      </c>
      <c r="AY1006" s="11" t="s">
        <v>3948</v>
      </c>
      <c r="AZ1006" s="11"/>
      <c r="BA1006" s="11"/>
      <c r="BB1006" s="11"/>
      <c r="BC1006" s="9">
        <v>22417</v>
      </c>
      <c r="BD1006" s="11" t="s">
        <v>3937</v>
      </c>
      <c r="BE1006" s="9">
        <v>2633</v>
      </c>
      <c r="BF1006" s="9">
        <v>14</v>
      </c>
      <c r="BG1006" s="11" t="s">
        <v>4619</v>
      </c>
    </row>
    <row r="1007" spans="1:59">
      <c r="A1007" s="9">
        <v>135636</v>
      </c>
      <c r="B1007" s="11" t="s">
        <v>3982</v>
      </c>
      <c r="C1007" s="11" t="s">
        <v>4280</v>
      </c>
      <c r="D1007" s="11" t="s">
        <v>489</v>
      </c>
      <c r="E1007" s="15">
        <v>1</v>
      </c>
      <c r="F1007" s="11" t="s">
        <v>4235</v>
      </c>
      <c r="G1007" s="9">
        <v>240000</v>
      </c>
      <c r="H1007" s="15">
        <f t="shared" si="31"/>
        <v>52.173913043478258</v>
      </c>
      <c r="I1007" s="15">
        <f t="shared" si="32"/>
        <v>52.173913043478258</v>
      </c>
      <c r="J1007" s="15">
        <v>52.173913043478258</v>
      </c>
      <c r="K1007" s="15"/>
      <c r="L1007" s="9"/>
      <c r="M1007" s="9">
        <v>0</v>
      </c>
      <c r="N1007" s="11" t="s">
        <v>3396</v>
      </c>
      <c r="O1007" s="12">
        <v>46210</v>
      </c>
      <c r="P1007" s="11" t="s">
        <v>3408</v>
      </c>
      <c r="Q1007" s="11" t="s">
        <v>3952</v>
      </c>
      <c r="R1007" s="11" t="s">
        <v>3952</v>
      </c>
      <c r="S1007" s="11" t="s">
        <v>4221</v>
      </c>
      <c r="T1007" s="9">
        <v>138619</v>
      </c>
      <c r="U1007" s="9"/>
      <c r="V1007" s="9"/>
      <c r="W1007" s="11" t="s">
        <v>2465</v>
      </c>
      <c r="X1007" s="11" t="s">
        <v>3109</v>
      </c>
      <c r="Y1007" s="11" t="s">
        <v>3959</v>
      </c>
      <c r="Z1007" s="11" t="s">
        <v>1592</v>
      </c>
      <c r="AA1007" s="9">
        <v>20</v>
      </c>
      <c r="AB1007" s="9">
        <v>15</v>
      </c>
      <c r="AC1007" s="11"/>
      <c r="AD1007" s="11" t="s">
        <v>2405</v>
      </c>
      <c r="AE1007" s="11" t="s">
        <v>2462</v>
      </c>
      <c r="AF1007" s="11" t="s">
        <v>2488</v>
      </c>
      <c r="AG1007" s="11" t="s">
        <v>2596</v>
      </c>
      <c r="AH1007" s="11" t="s">
        <v>2607</v>
      </c>
      <c r="AI1007" s="11"/>
      <c r="AJ1007" s="9">
        <v>1</v>
      </c>
      <c r="AK1007" s="11" t="s">
        <v>1517</v>
      </c>
      <c r="AL1007" s="11" t="s">
        <v>3107</v>
      </c>
      <c r="AM1007" s="11"/>
      <c r="AN1007" s="11" t="s">
        <v>3161</v>
      </c>
      <c r="AO1007" s="11" t="s">
        <v>3313</v>
      </c>
      <c r="AP1007" s="11"/>
      <c r="AQ1007" s="12">
        <v>46210</v>
      </c>
      <c r="AR1007" s="11" t="s">
        <v>3416</v>
      </c>
      <c r="AS1007" s="11" t="s">
        <v>3563</v>
      </c>
      <c r="AT1007" s="11" t="s">
        <v>3933</v>
      </c>
      <c r="AU1007" s="11" t="s">
        <v>3933</v>
      </c>
      <c r="AV1007" s="11" t="s">
        <v>3937</v>
      </c>
      <c r="AW1007" s="11" t="s">
        <v>2488</v>
      </c>
      <c r="AX1007" s="11" t="s">
        <v>2596</v>
      </c>
      <c r="AY1007" s="11" t="s">
        <v>3948</v>
      </c>
      <c r="AZ1007" s="11"/>
      <c r="BA1007" s="11"/>
      <c r="BB1007" s="11"/>
      <c r="BC1007" s="9">
        <v>22417</v>
      </c>
      <c r="BD1007" s="11" t="s">
        <v>3937</v>
      </c>
      <c r="BE1007" s="9">
        <v>2633</v>
      </c>
      <c r="BF1007" s="9">
        <v>15</v>
      </c>
      <c r="BG1007" s="11" t="s">
        <v>4619</v>
      </c>
    </row>
    <row r="1008" spans="1:59">
      <c r="A1008" s="9">
        <v>135636</v>
      </c>
      <c r="B1008" s="11" t="s">
        <v>3982</v>
      </c>
      <c r="C1008" s="11" t="s">
        <v>4280</v>
      </c>
      <c r="D1008" s="11" t="s">
        <v>482</v>
      </c>
      <c r="E1008" s="15">
        <v>1</v>
      </c>
      <c r="F1008" s="11" t="s">
        <v>4235</v>
      </c>
      <c r="G1008" s="9">
        <v>385000</v>
      </c>
      <c r="H1008" s="15">
        <f t="shared" si="31"/>
        <v>83.695652173913047</v>
      </c>
      <c r="I1008" s="15">
        <f t="shared" si="32"/>
        <v>83.695652173913047</v>
      </c>
      <c r="J1008" s="15">
        <v>83.695652173913047</v>
      </c>
      <c r="K1008" s="15"/>
      <c r="L1008" s="9"/>
      <c r="M1008" s="9">
        <v>0</v>
      </c>
      <c r="N1008" s="11" t="s">
        <v>3396</v>
      </c>
      <c r="O1008" s="12">
        <v>46210</v>
      </c>
      <c r="P1008" s="11" t="s">
        <v>3408</v>
      </c>
      <c r="Q1008" s="11" t="s">
        <v>3952</v>
      </c>
      <c r="R1008" s="11" t="s">
        <v>3952</v>
      </c>
      <c r="S1008" s="11" t="s">
        <v>4221</v>
      </c>
      <c r="T1008" s="9">
        <v>138619</v>
      </c>
      <c r="U1008" s="9"/>
      <c r="V1008" s="9"/>
      <c r="W1008" s="11" t="s">
        <v>2465</v>
      </c>
      <c r="X1008" s="11" t="s">
        <v>3109</v>
      </c>
      <c r="Y1008" s="11" t="s">
        <v>3959</v>
      </c>
      <c r="Z1008" s="11" t="s">
        <v>1556</v>
      </c>
      <c r="AA1008" s="9">
        <v>20</v>
      </c>
      <c r="AB1008" s="9">
        <v>8</v>
      </c>
      <c r="AC1008" s="11"/>
      <c r="AD1008" s="11" t="s">
        <v>2405</v>
      </c>
      <c r="AE1008" s="11" t="s">
        <v>2462</v>
      </c>
      <c r="AF1008" s="11" t="s">
        <v>2488</v>
      </c>
      <c r="AG1008" s="11" t="s">
        <v>2596</v>
      </c>
      <c r="AH1008" s="11" t="s">
        <v>2607</v>
      </c>
      <c r="AI1008" s="11"/>
      <c r="AJ1008" s="9">
        <v>1</v>
      </c>
      <c r="AK1008" s="11" t="s">
        <v>2670</v>
      </c>
      <c r="AL1008" s="11" t="s">
        <v>3107</v>
      </c>
      <c r="AM1008" s="11"/>
      <c r="AN1008" s="11" t="s">
        <v>3161</v>
      </c>
      <c r="AO1008" s="11" t="s">
        <v>3313</v>
      </c>
      <c r="AP1008" s="11"/>
      <c r="AQ1008" s="12">
        <v>46210</v>
      </c>
      <c r="AR1008" s="11" t="s">
        <v>3416</v>
      </c>
      <c r="AS1008" s="11" t="s">
        <v>3563</v>
      </c>
      <c r="AT1008" s="11" t="s">
        <v>3933</v>
      </c>
      <c r="AU1008" s="11" t="s">
        <v>3933</v>
      </c>
      <c r="AV1008" s="11" t="s">
        <v>3937</v>
      </c>
      <c r="AW1008" s="11" t="s">
        <v>2488</v>
      </c>
      <c r="AX1008" s="11" t="s">
        <v>2596</v>
      </c>
      <c r="AY1008" s="11" t="s">
        <v>3948</v>
      </c>
      <c r="AZ1008" s="11"/>
      <c r="BA1008" s="11"/>
      <c r="BB1008" s="11"/>
      <c r="BC1008" s="9">
        <v>22417</v>
      </c>
      <c r="BD1008" s="11" t="s">
        <v>3937</v>
      </c>
      <c r="BE1008" s="9">
        <v>2633</v>
      </c>
      <c r="BF1008" s="9">
        <v>8</v>
      </c>
      <c r="BG1008" s="11" t="s">
        <v>4619</v>
      </c>
    </row>
    <row r="1009" spans="1:59">
      <c r="A1009" s="9">
        <v>135636</v>
      </c>
      <c r="B1009" s="11" t="s">
        <v>3982</v>
      </c>
      <c r="C1009" s="11" t="s">
        <v>4280</v>
      </c>
      <c r="D1009" s="11" t="s">
        <v>481</v>
      </c>
      <c r="E1009" s="15">
        <v>1</v>
      </c>
      <c r="F1009" s="11" t="s">
        <v>4235</v>
      </c>
      <c r="G1009" s="9">
        <v>400000</v>
      </c>
      <c r="H1009" s="15">
        <f t="shared" si="31"/>
        <v>86.956521739130437</v>
      </c>
      <c r="I1009" s="15">
        <f t="shared" si="32"/>
        <v>86.956521739130437</v>
      </c>
      <c r="J1009" s="15">
        <v>86.956521739130437</v>
      </c>
      <c r="K1009" s="15"/>
      <c r="L1009" s="9"/>
      <c r="M1009" s="9">
        <v>0</v>
      </c>
      <c r="N1009" s="11" t="s">
        <v>3396</v>
      </c>
      <c r="O1009" s="12">
        <v>46210</v>
      </c>
      <c r="P1009" s="11" t="s">
        <v>3408</v>
      </c>
      <c r="Q1009" s="11" t="s">
        <v>3952</v>
      </c>
      <c r="R1009" s="11" t="s">
        <v>3952</v>
      </c>
      <c r="S1009" s="11" t="s">
        <v>4221</v>
      </c>
      <c r="T1009" s="9">
        <v>138619</v>
      </c>
      <c r="U1009" s="9"/>
      <c r="V1009" s="9"/>
      <c r="W1009" s="11" t="s">
        <v>2465</v>
      </c>
      <c r="X1009" s="11" t="s">
        <v>3109</v>
      </c>
      <c r="Y1009" s="11" t="s">
        <v>3959</v>
      </c>
      <c r="Z1009" s="11" t="s">
        <v>1687</v>
      </c>
      <c r="AA1009" s="9">
        <v>20</v>
      </c>
      <c r="AB1009" s="9">
        <v>7</v>
      </c>
      <c r="AC1009" s="11"/>
      <c r="AD1009" s="11" t="s">
        <v>2405</v>
      </c>
      <c r="AE1009" s="11" t="s">
        <v>2462</v>
      </c>
      <c r="AF1009" s="11" t="s">
        <v>2488</v>
      </c>
      <c r="AG1009" s="11" t="s">
        <v>2596</v>
      </c>
      <c r="AH1009" s="11" t="s">
        <v>2607</v>
      </c>
      <c r="AI1009" s="11"/>
      <c r="AJ1009" s="9">
        <v>1</v>
      </c>
      <c r="AK1009" s="11" t="s">
        <v>1886</v>
      </c>
      <c r="AL1009" s="11" t="s">
        <v>3107</v>
      </c>
      <c r="AM1009" s="11"/>
      <c r="AN1009" s="11" t="s">
        <v>3161</v>
      </c>
      <c r="AO1009" s="11" t="s">
        <v>3313</v>
      </c>
      <c r="AP1009" s="11"/>
      <c r="AQ1009" s="12">
        <v>46210</v>
      </c>
      <c r="AR1009" s="11" t="s">
        <v>3416</v>
      </c>
      <c r="AS1009" s="11" t="s">
        <v>3563</v>
      </c>
      <c r="AT1009" s="11" t="s">
        <v>3933</v>
      </c>
      <c r="AU1009" s="11" t="s">
        <v>3933</v>
      </c>
      <c r="AV1009" s="11" t="s">
        <v>3937</v>
      </c>
      <c r="AW1009" s="11" t="s">
        <v>2488</v>
      </c>
      <c r="AX1009" s="11" t="s">
        <v>2596</v>
      </c>
      <c r="AY1009" s="11" t="s">
        <v>3948</v>
      </c>
      <c r="AZ1009" s="11"/>
      <c r="BA1009" s="11"/>
      <c r="BB1009" s="11"/>
      <c r="BC1009" s="9">
        <v>22417</v>
      </c>
      <c r="BD1009" s="11" t="s">
        <v>3937</v>
      </c>
      <c r="BE1009" s="9">
        <v>2633</v>
      </c>
      <c r="BF1009" s="9">
        <v>7</v>
      </c>
      <c r="BG1009" s="11" t="s">
        <v>4619</v>
      </c>
    </row>
    <row r="1010" spans="1:59">
      <c r="A1010" s="9">
        <v>135636</v>
      </c>
      <c r="B1010" s="11" t="s">
        <v>3982</v>
      </c>
      <c r="C1010" s="11" t="s">
        <v>4280</v>
      </c>
      <c r="D1010" s="11" t="s">
        <v>480</v>
      </c>
      <c r="E1010" s="15">
        <v>1</v>
      </c>
      <c r="F1010" s="11" t="s">
        <v>4235</v>
      </c>
      <c r="G1010" s="9">
        <v>435000</v>
      </c>
      <c r="H1010" s="15">
        <f t="shared" si="31"/>
        <v>94.565217391304344</v>
      </c>
      <c r="I1010" s="15">
        <f t="shared" si="32"/>
        <v>94.565217391304344</v>
      </c>
      <c r="J1010" s="15">
        <v>94.565217391304344</v>
      </c>
      <c r="K1010" s="15"/>
      <c r="L1010" s="9"/>
      <c r="M1010" s="9">
        <v>0</v>
      </c>
      <c r="N1010" s="11" t="s">
        <v>3396</v>
      </c>
      <c r="O1010" s="12">
        <v>46210</v>
      </c>
      <c r="P1010" s="11" t="s">
        <v>3408</v>
      </c>
      <c r="Q1010" s="11" t="s">
        <v>3952</v>
      </c>
      <c r="R1010" s="11" t="s">
        <v>3952</v>
      </c>
      <c r="S1010" s="11" t="s">
        <v>4221</v>
      </c>
      <c r="T1010" s="9">
        <v>138619</v>
      </c>
      <c r="U1010" s="9"/>
      <c r="V1010" s="9"/>
      <c r="W1010" s="11" t="s">
        <v>2465</v>
      </c>
      <c r="X1010" s="11" t="s">
        <v>3109</v>
      </c>
      <c r="Y1010" s="11" t="s">
        <v>3959</v>
      </c>
      <c r="Z1010" s="11" t="s">
        <v>1686</v>
      </c>
      <c r="AA1010" s="9">
        <v>20</v>
      </c>
      <c r="AB1010" s="9">
        <v>6</v>
      </c>
      <c r="AC1010" s="11"/>
      <c r="AD1010" s="11" t="s">
        <v>2405</v>
      </c>
      <c r="AE1010" s="11" t="s">
        <v>2462</v>
      </c>
      <c r="AF1010" s="11" t="s">
        <v>2488</v>
      </c>
      <c r="AG1010" s="11" t="s">
        <v>2596</v>
      </c>
      <c r="AH1010" s="11" t="s">
        <v>2607</v>
      </c>
      <c r="AI1010" s="11"/>
      <c r="AJ1010" s="9">
        <v>1</v>
      </c>
      <c r="AK1010" s="11" t="s">
        <v>2742</v>
      </c>
      <c r="AL1010" s="11" t="s">
        <v>3107</v>
      </c>
      <c r="AM1010" s="11"/>
      <c r="AN1010" s="11" t="s">
        <v>3161</v>
      </c>
      <c r="AO1010" s="11" t="s">
        <v>3313</v>
      </c>
      <c r="AP1010" s="11"/>
      <c r="AQ1010" s="12">
        <v>46210</v>
      </c>
      <c r="AR1010" s="11" t="s">
        <v>3416</v>
      </c>
      <c r="AS1010" s="11" t="s">
        <v>3563</v>
      </c>
      <c r="AT1010" s="11" t="s">
        <v>3933</v>
      </c>
      <c r="AU1010" s="11" t="s">
        <v>3933</v>
      </c>
      <c r="AV1010" s="11" t="s">
        <v>3937</v>
      </c>
      <c r="AW1010" s="11" t="s">
        <v>2488</v>
      </c>
      <c r="AX1010" s="11" t="s">
        <v>2596</v>
      </c>
      <c r="AY1010" s="11" t="s">
        <v>3948</v>
      </c>
      <c r="AZ1010" s="11"/>
      <c r="BA1010" s="11"/>
      <c r="BB1010" s="11"/>
      <c r="BC1010" s="9">
        <v>22417</v>
      </c>
      <c r="BD1010" s="11" t="s">
        <v>3937</v>
      </c>
      <c r="BE1010" s="9">
        <v>2633</v>
      </c>
      <c r="BF1010" s="9">
        <v>6</v>
      </c>
      <c r="BG1010" s="11" t="s">
        <v>4619</v>
      </c>
    </row>
    <row r="1011" spans="1:59">
      <c r="A1011" s="9">
        <v>135636</v>
      </c>
      <c r="B1011" s="11" t="s">
        <v>3982</v>
      </c>
      <c r="C1011" s="11" t="s">
        <v>4280</v>
      </c>
      <c r="D1011" s="11" t="s">
        <v>479</v>
      </c>
      <c r="E1011" s="15">
        <v>1</v>
      </c>
      <c r="F1011" s="11" t="s">
        <v>4235</v>
      </c>
      <c r="G1011" s="9">
        <v>480000</v>
      </c>
      <c r="H1011" s="15">
        <f t="shared" si="31"/>
        <v>104.34782608695652</v>
      </c>
      <c r="I1011" s="15">
        <f t="shared" si="32"/>
        <v>104.34782608695652</v>
      </c>
      <c r="J1011" s="15">
        <v>104.34782608695652</v>
      </c>
      <c r="K1011" s="15"/>
      <c r="L1011" s="9"/>
      <c r="M1011" s="9">
        <v>0</v>
      </c>
      <c r="N1011" s="11" t="s">
        <v>3396</v>
      </c>
      <c r="O1011" s="12">
        <v>46210</v>
      </c>
      <c r="P1011" s="11" t="s">
        <v>3408</v>
      </c>
      <c r="Q1011" s="11" t="s">
        <v>3952</v>
      </c>
      <c r="R1011" s="11" t="s">
        <v>3952</v>
      </c>
      <c r="S1011" s="11" t="s">
        <v>4221</v>
      </c>
      <c r="T1011" s="9">
        <v>138619</v>
      </c>
      <c r="U1011" s="9"/>
      <c r="V1011" s="9"/>
      <c r="W1011" s="11" t="s">
        <v>2465</v>
      </c>
      <c r="X1011" s="11" t="s">
        <v>3109</v>
      </c>
      <c r="Y1011" s="11" t="s">
        <v>3959</v>
      </c>
      <c r="Z1011" s="11" t="s">
        <v>1685</v>
      </c>
      <c r="AA1011" s="9">
        <v>20</v>
      </c>
      <c r="AB1011" s="9">
        <v>5</v>
      </c>
      <c r="AC1011" s="11"/>
      <c r="AD1011" s="11" t="s">
        <v>2405</v>
      </c>
      <c r="AE1011" s="11" t="s">
        <v>2462</v>
      </c>
      <c r="AF1011" s="11" t="s">
        <v>2488</v>
      </c>
      <c r="AG1011" s="11" t="s">
        <v>2596</v>
      </c>
      <c r="AH1011" s="11" t="s">
        <v>2607</v>
      </c>
      <c r="AI1011" s="11"/>
      <c r="AJ1011" s="9">
        <v>1</v>
      </c>
      <c r="AK1011" s="11" t="s">
        <v>1687</v>
      </c>
      <c r="AL1011" s="11" t="s">
        <v>3107</v>
      </c>
      <c r="AM1011" s="11"/>
      <c r="AN1011" s="11" t="s">
        <v>3161</v>
      </c>
      <c r="AO1011" s="11" t="s">
        <v>3313</v>
      </c>
      <c r="AP1011" s="11"/>
      <c r="AQ1011" s="12">
        <v>46210</v>
      </c>
      <c r="AR1011" s="11" t="s">
        <v>3416</v>
      </c>
      <c r="AS1011" s="11" t="s">
        <v>3563</v>
      </c>
      <c r="AT1011" s="11" t="s">
        <v>3933</v>
      </c>
      <c r="AU1011" s="11" t="s">
        <v>3933</v>
      </c>
      <c r="AV1011" s="11" t="s">
        <v>3937</v>
      </c>
      <c r="AW1011" s="11" t="s">
        <v>2488</v>
      </c>
      <c r="AX1011" s="11" t="s">
        <v>2596</v>
      </c>
      <c r="AY1011" s="11" t="s">
        <v>3948</v>
      </c>
      <c r="AZ1011" s="11"/>
      <c r="BA1011" s="11"/>
      <c r="BB1011" s="11"/>
      <c r="BC1011" s="9">
        <v>22417</v>
      </c>
      <c r="BD1011" s="11" t="s">
        <v>3937</v>
      </c>
      <c r="BE1011" s="9">
        <v>2633</v>
      </c>
      <c r="BF1011" s="9">
        <v>5</v>
      </c>
      <c r="BG1011" s="11" t="s">
        <v>4619</v>
      </c>
    </row>
    <row r="1012" spans="1:59">
      <c r="A1012" s="9">
        <v>135636</v>
      </c>
      <c r="B1012" s="11" t="s">
        <v>3982</v>
      </c>
      <c r="C1012" s="11" t="s">
        <v>4280</v>
      </c>
      <c r="D1012" s="11" t="s">
        <v>478</v>
      </c>
      <c r="E1012" s="15">
        <v>1</v>
      </c>
      <c r="F1012" s="11" t="s">
        <v>4235</v>
      </c>
      <c r="G1012" s="9">
        <v>700000</v>
      </c>
      <c r="H1012" s="15">
        <f t="shared" si="31"/>
        <v>152.17391304347825</v>
      </c>
      <c r="I1012" s="15">
        <f t="shared" si="32"/>
        <v>152.17391304347825</v>
      </c>
      <c r="J1012" s="15">
        <v>152.17391304347825</v>
      </c>
      <c r="K1012" s="15"/>
      <c r="L1012" s="9"/>
      <c r="M1012" s="9">
        <v>0</v>
      </c>
      <c r="N1012" s="11" t="s">
        <v>3396</v>
      </c>
      <c r="O1012" s="12">
        <v>46210</v>
      </c>
      <c r="P1012" s="11" t="s">
        <v>3408</v>
      </c>
      <c r="Q1012" s="11" t="s">
        <v>3952</v>
      </c>
      <c r="R1012" s="11" t="s">
        <v>3952</v>
      </c>
      <c r="S1012" s="11" t="s">
        <v>4221</v>
      </c>
      <c r="T1012" s="9">
        <v>138619</v>
      </c>
      <c r="U1012" s="9"/>
      <c r="V1012" s="9"/>
      <c r="W1012" s="11" t="s">
        <v>2465</v>
      </c>
      <c r="X1012" s="11" t="s">
        <v>3109</v>
      </c>
      <c r="Y1012" s="11" t="s">
        <v>3959</v>
      </c>
      <c r="Z1012" s="11" t="s">
        <v>1460</v>
      </c>
      <c r="AA1012" s="9">
        <v>20</v>
      </c>
      <c r="AB1012" s="9">
        <v>4</v>
      </c>
      <c r="AC1012" s="11"/>
      <c r="AD1012" s="11" t="s">
        <v>2405</v>
      </c>
      <c r="AE1012" s="11" t="s">
        <v>2462</v>
      </c>
      <c r="AF1012" s="11" t="s">
        <v>2488</v>
      </c>
      <c r="AG1012" s="11" t="s">
        <v>2596</v>
      </c>
      <c r="AH1012" s="11" t="s">
        <v>2607</v>
      </c>
      <c r="AI1012" s="11"/>
      <c r="AJ1012" s="9">
        <v>1</v>
      </c>
      <c r="AK1012" s="11" t="s">
        <v>1441</v>
      </c>
      <c r="AL1012" s="11" t="s">
        <v>3107</v>
      </c>
      <c r="AM1012" s="11"/>
      <c r="AN1012" s="11" t="s">
        <v>3161</v>
      </c>
      <c r="AO1012" s="11" t="s">
        <v>3313</v>
      </c>
      <c r="AP1012" s="11"/>
      <c r="AQ1012" s="12">
        <v>46210</v>
      </c>
      <c r="AR1012" s="11" t="s">
        <v>3416</v>
      </c>
      <c r="AS1012" s="11" t="s">
        <v>3563</v>
      </c>
      <c r="AT1012" s="11" t="s">
        <v>3933</v>
      </c>
      <c r="AU1012" s="11" t="s">
        <v>3933</v>
      </c>
      <c r="AV1012" s="11" t="s">
        <v>3937</v>
      </c>
      <c r="AW1012" s="11" t="s">
        <v>2488</v>
      </c>
      <c r="AX1012" s="11" t="s">
        <v>2596</v>
      </c>
      <c r="AY1012" s="11" t="s">
        <v>3948</v>
      </c>
      <c r="AZ1012" s="11"/>
      <c r="BA1012" s="11"/>
      <c r="BB1012" s="11"/>
      <c r="BC1012" s="9">
        <v>22417</v>
      </c>
      <c r="BD1012" s="11" t="s">
        <v>3937</v>
      </c>
      <c r="BE1012" s="9">
        <v>2633</v>
      </c>
      <c r="BF1012" s="9">
        <v>4</v>
      </c>
      <c r="BG1012" s="11" t="s">
        <v>4619</v>
      </c>
    </row>
    <row r="1013" spans="1:59">
      <c r="A1013" s="9">
        <v>135636</v>
      </c>
      <c r="B1013" s="11" t="s">
        <v>3982</v>
      </c>
      <c r="C1013" s="11" t="s">
        <v>4280</v>
      </c>
      <c r="D1013" s="11" t="s">
        <v>476</v>
      </c>
      <c r="E1013" s="15">
        <v>1</v>
      </c>
      <c r="F1013" s="11" t="s">
        <v>4235</v>
      </c>
      <c r="G1013" s="9">
        <v>720000</v>
      </c>
      <c r="H1013" s="15">
        <f t="shared" si="31"/>
        <v>156.52173913043478</v>
      </c>
      <c r="I1013" s="15">
        <f t="shared" si="32"/>
        <v>156.52173913043478</v>
      </c>
      <c r="J1013" s="15">
        <v>156.52173913043478</v>
      </c>
      <c r="K1013" s="15"/>
      <c r="L1013" s="9"/>
      <c r="M1013" s="9">
        <v>0</v>
      </c>
      <c r="N1013" s="11" t="s">
        <v>3396</v>
      </c>
      <c r="O1013" s="12">
        <v>46210</v>
      </c>
      <c r="P1013" s="11" t="s">
        <v>3408</v>
      </c>
      <c r="Q1013" s="11" t="s">
        <v>3952</v>
      </c>
      <c r="R1013" s="11" t="s">
        <v>3952</v>
      </c>
      <c r="S1013" s="11" t="s">
        <v>4221</v>
      </c>
      <c r="T1013" s="9">
        <v>138619</v>
      </c>
      <c r="U1013" s="9"/>
      <c r="V1013" s="9"/>
      <c r="W1013" s="11" t="s">
        <v>2465</v>
      </c>
      <c r="X1013" s="11" t="s">
        <v>3109</v>
      </c>
      <c r="Y1013" s="11" t="s">
        <v>3959</v>
      </c>
      <c r="Z1013" s="11" t="s">
        <v>1684</v>
      </c>
      <c r="AA1013" s="9">
        <v>20</v>
      </c>
      <c r="AB1013" s="9">
        <v>2</v>
      </c>
      <c r="AC1013" s="11"/>
      <c r="AD1013" s="11" t="s">
        <v>2405</v>
      </c>
      <c r="AE1013" s="11" t="s">
        <v>2462</v>
      </c>
      <c r="AF1013" s="11" t="s">
        <v>2488</v>
      </c>
      <c r="AG1013" s="11" t="s">
        <v>2596</v>
      </c>
      <c r="AH1013" s="11" t="s">
        <v>2607</v>
      </c>
      <c r="AI1013" s="11"/>
      <c r="AJ1013" s="9">
        <v>1</v>
      </c>
      <c r="AK1013" s="11" t="s">
        <v>2076</v>
      </c>
      <c r="AL1013" s="11" t="s">
        <v>3107</v>
      </c>
      <c r="AM1013" s="11"/>
      <c r="AN1013" s="11" t="s">
        <v>3161</v>
      </c>
      <c r="AO1013" s="11" t="s">
        <v>3313</v>
      </c>
      <c r="AP1013" s="11"/>
      <c r="AQ1013" s="12">
        <v>46210</v>
      </c>
      <c r="AR1013" s="11" t="s">
        <v>3416</v>
      </c>
      <c r="AS1013" s="11" t="s">
        <v>3563</v>
      </c>
      <c r="AT1013" s="11" t="s">
        <v>3933</v>
      </c>
      <c r="AU1013" s="11" t="s">
        <v>3933</v>
      </c>
      <c r="AV1013" s="11" t="s">
        <v>3937</v>
      </c>
      <c r="AW1013" s="11" t="s">
        <v>2488</v>
      </c>
      <c r="AX1013" s="11" t="s">
        <v>2596</v>
      </c>
      <c r="AY1013" s="11" t="s">
        <v>3948</v>
      </c>
      <c r="AZ1013" s="11"/>
      <c r="BA1013" s="11"/>
      <c r="BB1013" s="11"/>
      <c r="BC1013" s="9">
        <v>22417</v>
      </c>
      <c r="BD1013" s="11" t="s">
        <v>3937</v>
      </c>
      <c r="BE1013" s="9">
        <v>2633</v>
      </c>
      <c r="BF1013" s="9">
        <v>2</v>
      </c>
      <c r="BG1013" s="11" t="s">
        <v>4619</v>
      </c>
    </row>
    <row r="1014" spans="1:59">
      <c r="A1014" s="9">
        <v>135636</v>
      </c>
      <c r="B1014" s="11" t="s">
        <v>3982</v>
      </c>
      <c r="C1014" s="11" t="s">
        <v>4280</v>
      </c>
      <c r="D1014" s="11" t="s">
        <v>477</v>
      </c>
      <c r="E1014" s="15">
        <v>1</v>
      </c>
      <c r="F1014" s="11" t="s">
        <v>4235</v>
      </c>
      <c r="G1014" s="9">
        <v>720000</v>
      </c>
      <c r="H1014" s="15">
        <f t="shared" si="31"/>
        <v>156.52173913043478</v>
      </c>
      <c r="I1014" s="15">
        <f t="shared" si="32"/>
        <v>156.52173913043478</v>
      </c>
      <c r="J1014" s="15">
        <v>156.52173913043478</v>
      </c>
      <c r="K1014" s="15"/>
      <c r="L1014" s="9"/>
      <c r="M1014" s="9">
        <v>0</v>
      </c>
      <c r="N1014" s="11" t="s">
        <v>3396</v>
      </c>
      <c r="O1014" s="12">
        <v>46210</v>
      </c>
      <c r="P1014" s="11" t="s">
        <v>3408</v>
      </c>
      <c r="Q1014" s="11" t="s">
        <v>3952</v>
      </c>
      <c r="R1014" s="11" t="s">
        <v>3952</v>
      </c>
      <c r="S1014" s="11" t="s">
        <v>4221</v>
      </c>
      <c r="T1014" s="9">
        <v>138619</v>
      </c>
      <c r="U1014" s="9"/>
      <c r="V1014" s="9"/>
      <c r="W1014" s="11" t="s">
        <v>2465</v>
      </c>
      <c r="X1014" s="11" t="s">
        <v>3109</v>
      </c>
      <c r="Y1014" s="11" t="s">
        <v>3959</v>
      </c>
      <c r="Z1014" s="11" t="s">
        <v>1684</v>
      </c>
      <c r="AA1014" s="9">
        <v>20</v>
      </c>
      <c r="AB1014" s="9">
        <v>3</v>
      </c>
      <c r="AC1014" s="11"/>
      <c r="AD1014" s="11" t="s">
        <v>2405</v>
      </c>
      <c r="AE1014" s="11" t="s">
        <v>2462</v>
      </c>
      <c r="AF1014" s="11" t="s">
        <v>2488</v>
      </c>
      <c r="AG1014" s="11" t="s">
        <v>2596</v>
      </c>
      <c r="AH1014" s="11" t="s">
        <v>2607</v>
      </c>
      <c r="AI1014" s="11"/>
      <c r="AJ1014" s="9">
        <v>1</v>
      </c>
      <c r="AK1014" s="11" t="s">
        <v>2076</v>
      </c>
      <c r="AL1014" s="11" t="s">
        <v>3107</v>
      </c>
      <c r="AM1014" s="11"/>
      <c r="AN1014" s="11" t="s">
        <v>3161</v>
      </c>
      <c r="AO1014" s="11" t="s">
        <v>3313</v>
      </c>
      <c r="AP1014" s="11"/>
      <c r="AQ1014" s="12">
        <v>46210</v>
      </c>
      <c r="AR1014" s="11" t="s">
        <v>3416</v>
      </c>
      <c r="AS1014" s="11" t="s">
        <v>3563</v>
      </c>
      <c r="AT1014" s="11" t="s">
        <v>3933</v>
      </c>
      <c r="AU1014" s="11" t="s">
        <v>3933</v>
      </c>
      <c r="AV1014" s="11" t="s">
        <v>3937</v>
      </c>
      <c r="AW1014" s="11" t="s">
        <v>2488</v>
      </c>
      <c r="AX1014" s="11" t="s">
        <v>2596</v>
      </c>
      <c r="AY1014" s="11" t="s">
        <v>3948</v>
      </c>
      <c r="AZ1014" s="11"/>
      <c r="BA1014" s="11"/>
      <c r="BB1014" s="11"/>
      <c r="BC1014" s="9">
        <v>22417</v>
      </c>
      <c r="BD1014" s="11" t="s">
        <v>3937</v>
      </c>
      <c r="BE1014" s="9">
        <v>2633</v>
      </c>
      <c r="BF1014" s="9">
        <v>3</v>
      </c>
      <c r="BG1014" s="11" t="s">
        <v>4619</v>
      </c>
    </row>
    <row r="1015" spans="1:59">
      <c r="A1015" s="9">
        <v>135636</v>
      </c>
      <c r="B1015" s="11" t="s">
        <v>3982</v>
      </c>
      <c r="C1015" s="11" t="s">
        <v>4280</v>
      </c>
      <c r="D1015" s="11" t="s">
        <v>475</v>
      </c>
      <c r="E1015" s="15">
        <v>1</v>
      </c>
      <c r="F1015" s="11" t="s">
        <v>4235</v>
      </c>
      <c r="G1015" s="9">
        <v>1040000</v>
      </c>
      <c r="H1015" s="15">
        <f t="shared" si="31"/>
        <v>226.08695652173913</v>
      </c>
      <c r="I1015" s="15">
        <f t="shared" si="32"/>
        <v>226.08695652173913</v>
      </c>
      <c r="J1015" s="15">
        <v>226.08695652173913</v>
      </c>
      <c r="K1015" s="15"/>
      <c r="L1015" s="9"/>
      <c r="M1015" s="9">
        <v>0</v>
      </c>
      <c r="N1015" s="11" t="s">
        <v>3396</v>
      </c>
      <c r="O1015" s="12">
        <v>46210</v>
      </c>
      <c r="P1015" s="11" t="s">
        <v>3408</v>
      </c>
      <c r="Q1015" s="11" t="s">
        <v>3952</v>
      </c>
      <c r="R1015" s="11" t="s">
        <v>3952</v>
      </c>
      <c r="S1015" s="11" t="s">
        <v>4221</v>
      </c>
      <c r="T1015" s="9">
        <v>138619</v>
      </c>
      <c r="U1015" s="9"/>
      <c r="V1015" s="9"/>
      <c r="W1015" s="11" t="s">
        <v>2465</v>
      </c>
      <c r="X1015" s="11" t="s">
        <v>3109</v>
      </c>
      <c r="Y1015" s="11" t="s">
        <v>3959</v>
      </c>
      <c r="Z1015" s="11" t="s">
        <v>1683</v>
      </c>
      <c r="AA1015" s="9">
        <v>20</v>
      </c>
      <c r="AB1015" s="9">
        <v>1</v>
      </c>
      <c r="AC1015" s="11"/>
      <c r="AD1015" s="11" t="s">
        <v>2405</v>
      </c>
      <c r="AE1015" s="11" t="s">
        <v>2462</v>
      </c>
      <c r="AF1015" s="11" t="s">
        <v>2488</v>
      </c>
      <c r="AG1015" s="11" t="s">
        <v>2596</v>
      </c>
      <c r="AH1015" s="11" t="s">
        <v>2607</v>
      </c>
      <c r="AI1015" s="11"/>
      <c r="AJ1015" s="9">
        <v>1</v>
      </c>
      <c r="AK1015" s="11" t="s">
        <v>2741</v>
      </c>
      <c r="AL1015" s="11" t="s">
        <v>3107</v>
      </c>
      <c r="AM1015" s="11"/>
      <c r="AN1015" s="11" t="s">
        <v>3161</v>
      </c>
      <c r="AO1015" s="11" t="s">
        <v>3313</v>
      </c>
      <c r="AP1015" s="11"/>
      <c r="AQ1015" s="12">
        <v>46210</v>
      </c>
      <c r="AR1015" s="11" t="s">
        <v>3416</v>
      </c>
      <c r="AS1015" s="11" t="s">
        <v>3563</v>
      </c>
      <c r="AT1015" s="11" t="s">
        <v>3933</v>
      </c>
      <c r="AU1015" s="11" t="s">
        <v>3933</v>
      </c>
      <c r="AV1015" s="11" t="s">
        <v>3937</v>
      </c>
      <c r="AW1015" s="11" t="s">
        <v>2488</v>
      </c>
      <c r="AX1015" s="11" t="s">
        <v>2596</v>
      </c>
      <c r="AY1015" s="11" t="s">
        <v>3948</v>
      </c>
      <c r="AZ1015" s="11"/>
      <c r="BA1015" s="11"/>
      <c r="BB1015" s="11"/>
      <c r="BC1015" s="9">
        <v>22417</v>
      </c>
      <c r="BD1015" s="11" t="s">
        <v>3937</v>
      </c>
      <c r="BE1015" s="9">
        <v>2633</v>
      </c>
      <c r="BF1015" s="9">
        <v>1</v>
      </c>
      <c r="BG1015" s="11" t="s">
        <v>4619</v>
      </c>
    </row>
    <row r="1016" spans="1:59">
      <c r="A1016" s="9">
        <v>135635</v>
      </c>
      <c r="B1016" s="11" t="s">
        <v>4014</v>
      </c>
      <c r="C1016" s="11" t="s">
        <v>4280</v>
      </c>
      <c r="D1016" s="11" t="s">
        <v>462</v>
      </c>
      <c r="E1016" s="15">
        <v>1</v>
      </c>
      <c r="F1016" s="11" t="s">
        <v>4235</v>
      </c>
      <c r="G1016" s="9">
        <v>10000</v>
      </c>
      <c r="H1016" s="15">
        <f t="shared" si="31"/>
        <v>2.1739130434782608</v>
      </c>
      <c r="I1016" s="15">
        <f t="shared" si="32"/>
        <v>2.1739130434782608</v>
      </c>
      <c r="J1016" s="15">
        <v>2.1739130434782608</v>
      </c>
      <c r="K1016" s="15"/>
      <c r="L1016" s="9"/>
      <c r="M1016" s="9">
        <v>0</v>
      </c>
      <c r="N1016" s="11" t="s">
        <v>3396</v>
      </c>
      <c r="O1016" s="12">
        <v>46210</v>
      </c>
      <c r="P1016" s="11" t="s">
        <v>3408</v>
      </c>
      <c r="Q1016" s="11" t="s">
        <v>3952</v>
      </c>
      <c r="R1016" s="11" t="s">
        <v>3952</v>
      </c>
      <c r="S1016" s="11" t="s">
        <v>4221</v>
      </c>
      <c r="T1016" s="9">
        <v>138616</v>
      </c>
      <c r="U1016" s="9"/>
      <c r="V1016" s="9"/>
      <c r="W1016" s="11" t="s">
        <v>2465</v>
      </c>
      <c r="X1016" s="11" t="s">
        <v>3109</v>
      </c>
      <c r="Y1016" s="11" t="s">
        <v>3959</v>
      </c>
      <c r="Z1016" s="11" t="s">
        <v>1563</v>
      </c>
      <c r="AA1016" s="9">
        <v>20</v>
      </c>
      <c r="AB1016" s="9">
        <v>38</v>
      </c>
      <c r="AC1016" s="11"/>
      <c r="AD1016" s="11" t="s">
        <v>2405</v>
      </c>
      <c r="AE1016" s="11" t="s">
        <v>2462</v>
      </c>
      <c r="AF1016" s="11" t="s">
        <v>2488</v>
      </c>
      <c r="AG1016" s="11" t="s">
        <v>2596</v>
      </c>
      <c r="AH1016" s="11" t="s">
        <v>2607</v>
      </c>
      <c r="AI1016" s="11"/>
      <c r="AJ1016" s="9">
        <v>1</v>
      </c>
      <c r="AK1016" s="11" t="s">
        <v>1481</v>
      </c>
      <c r="AL1016" s="11" t="s">
        <v>3107</v>
      </c>
      <c r="AM1016" s="11"/>
      <c r="AN1016" s="11" t="s">
        <v>3160</v>
      </c>
      <c r="AO1016" s="11" t="s">
        <v>3312</v>
      </c>
      <c r="AP1016" s="11"/>
      <c r="AQ1016" s="12">
        <v>46210</v>
      </c>
      <c r="AR1016" s="11" t="s">
        <v>3416</v>
      </c>
      <c r="AS1016" s="11" t="s">
        <v>3562</v>
      </c>
      <c r="AT1016" s="11" t="s">
        <v>3933</v>
      </c>
      <c r="AU1016" s="11" t="s">
        <v>3933</v>
      </c>
      <c r="AV1016" s="11" t="s">
        <v>3937</v>
      </c>
      <c r="AW1016" s="11" t="s">
        <v>2488</v>
      </c>
      <c r="AX1016" s="11" t="s">
        <v>2596</v>
      </c>
      <c r="AY1016" s="11" t="s">
        <v>3948</v>
      </c>
      <c r="AZ1016" s="11"/>
      <c r="BA1016" s="11"/>
      <c r="BB1016" s="11"/>
      <c r="BC1016" s="9">
        <v>22417</v>
      </c>
      <c r="BD1016" s="11" t="s">
        <v>3937</v>
      </c>
      <c r="BE1016" s="9">
        <v>2053</v>
      </c>
      <c r="BF1016" s="9">
        <v>38</v>
      </c>
      <c r="BG1016" s="11" t="s">
        <v>4619</v>
      </c>
    </row>
    <row r="1017" spans="1:59">
      <c r="A1017" s="9">
        <v>135635</v>
      </c>
      <c r="B1017" s="11" t="s">
        <v>4014</v>
      </c>
      <c r="C1017" s="11" t="s">
        <v>4280</v>
      </c>
      <c r="D1017" s="11" t="s">
        <v>474</v>
      </c>
      <c r="E1017" s="15">
        <v>1</v>
      </c>
      <c r="F1017" s="11" t="s">
        <v>4235</v>
      </c>
      <c r="G1017" s="9">
        <v>10000</v>
      </c>
      <c r="H1017" s="15">
        <f t="shared" si="31"/>
        <v>2.1739130434782608</v>
      </c>
      <c r="I1017" s="15">
        <f t="shared" si="32"/>
        <v>2.1739130434782608</v>
      </c>
      <c r="J1017" s="15">
        <v>2.1739130434782608</v>
      </c>
      <c r="K1017" s="15"/>
      <c r="L1017" s="9"/>
      <c r="M1017" s="9">
        <v>0</v>
      </c>
      <c r="N1017" s="11" t="s">
        <v>3396</v>
      </c>
      <c r="O1017" s="12">
        <v>46210</v>
      </c>
      <c r="P1017" s="11" t="s">
        <v>3408</v>
      </c>
      <c r="Q1017" s="11" t="s">
        <v>3952</v>
      </c>
      <c r="R1017" s="11" t="s">
        <v>3952</v>
      </c>
      <c r="S1017" s="11" t="s">
        <v>4221</v>
      </c>
      <c r="T1017" s="9">
        <v>138616</v>
      </c>
      <c r="U1017" s="9"/>
      <c r="V1017" s="9"/>
      <c r="W1017" s="11" t="s">
        <v>2465</v>
      </c>
      <c r="X1017" s="11" t="s">
        <v>3109</v>
      </c>
      <c r="Y1017" s="11" t="s">
        <v>3959</v>
      </c>
      <c r="Z1017" s="11" t="s">
        <v>1563</v>
      </c>
      <c r="AA1017" s="9">
        <v>20</v>
      </c>
      <c r="AB1017" s="9">
        <v>50</v>
      </c>
      <c r="AC1017" s="11"/>
      <c r="AD1017" s="11" t="s">
        <v>2405</v>
      </c>
      <c r="AE1017" s="11" t="s">
        <v>2462</v>
      </c>
      <c r="AF1017" s="11" t="s">
        <v>2488</v>
      </c>
      <c r="AG1017" s="11" t="s">
        <v>2596</v>
      </c>
      <c r="AH1017" s="11" t="s">
        <v>2607</v>
      </c>
      <c r="AI1017" s="11"/>
      <c r="AJ1017" s="9">
        <v>1</v>
      </c>
      <c r="AK1017" s="11" t="s">
        <v>1481</v>
      </c>
      <c r="AL1017" s="11" t="s">
        <v>3107</v>
      </c>
      <c r="AM1017" s="11"/>
      <c r="AN1017" s="11" t="s">
        <v>3160</v>
      </c>
      <c r="AO1017" s="11" t="s">
        <v>3312</v>
      </c>
      <c r="AP1017" s="11"/>
      <c r="AQ1017" s="12">
        <v>46210</v>
      </c>
      <c r="AR1017" s="11" t="s">
        <v>3416</v>
      </c>
      <c r="AS1017" s="11" t="s">
        <v>3562</v>
      </c>
      <c r="AT1017" s="11" t="s">
        <v>3933</v>
      </c>
      <c r="AU1017" s="11" t="s">
        <v>3933</v>
      </c>
      <c r="AV1017" s="11" t="s">
        <v>3937</v>
      </c>
      <c r="AW1017" s="11" t="s">
        <v>2488</v>
      </c>
      <c r="AX1017" s="11" t="s">
        <v>2596</v>
      </c>
      <c r="AY1017" s="11" t="s">
        <v>3948</v>
      </c>
      <c r="AZ1017" s="11"/>
      <c r="BA1017" s="11"/>
      <c r="BB1017" s="11"/>
      <c r="BC1017" s="9">
        <v>22417</v>
      </c>
      <c r="BD1017" s="11" t="s">
        <v>3937</v>
      </c>
      <c r="BE1017" s="9">
        <v>2053</v>
      </c>
      <c r="BF1017" s="9">
        <v>50</v>
      </c>
      <c r="BG1017" s="11" t="s">
        <v>4619</v>
      </c>
    </row>
    <row r="1018" spans="1:59">
      <c r="A1018" s="9">
        <v>135635</v>
      </c>
      <c r="B1018" s="11" t="s">
        <v>4014</v>
      </c>
      <c r="C1018" s="11" t="s">
        <v>4280</v>
      </c>
      <c r="D1018" s="11" t="s">
        <v>473</v>
      </c>
      <c r="E1018" s="15">
        <v>1</v>
      </c>
      <c r="F1018" s="11" t="s">
        <v>4235</v>
      </c>
      <c r="G1018" s="9">
        <v>17500</v>
      </c>
      <c r="H1018" s="15">
        <f t="shared" si="31"/>
        <v>3.8043478260869565</v>
      </c>
      <c r="I1018" s="15">
        <f t="shared" si="32"/>
        <v>3.8043478260869565</v>
      </c>
      <c r="J1018" s="15">
        <v>3.8043478260869565</v>
      </c>
      <c r="K1018" s="15"/>
      <c r="L1018" s="9"/>
      <c r="M1018" s="9">
        <v>0</v>
      </c>
      <c r="N1018" s="11" t="s">
        <v>3396</v>
      </c>
      <c r="O1018" s="12">
        <v>46210</v>
      </c>
      <c r="P1018" s="11" t="s">
        <v>3408</v>
      </c>
      <c r="Q1018" s="11" t="s">
        <v>3952</v>
      </c>
      <c r="R1018" s="11" t="s">
        <v>3952</v>
      </c>
      <c r="S1018" s="11" t="s">
        <v>4221</v>
      </c>
      <c r="T1018" s="9">
        <v>138616</v>
      </c>
      <c r="U1018" s="9"/>
      <c r="V1018" s="9"/>
      <c r="W1018" s="11" t="s">
        <v>2465</v>
      </c>
      <c r="X1018" s="11" t="s">
        <v>3109</v>
      </c>
      <c r="Y1018" s="11" t="s">
        <v>3959</v>
      </c>
      <c r="Z1018" s="11" t="s">
        <v>1682</v>
      </c>
      <c r="AA1018" s="9">
        <v>20</v>
      </c>
      <c r="AB1018" s="9">
        <v>49</v>
      </c>
      <c r="AC1018" s="11"/>
      <c r="AD1018" s="11" t="s">
        <v>2405</v>
      </c>
      <c r="AE1018" s="11" t="s">
        <v>2462</v>
      </c>
      <c r="AF1018" s="11" t="s">
        <v>2488</v>
      </c>
      <c r="AG1018" s="11" t="s">
        <v>2596</v>
      </c>
      <c r="AH1018" s="11" t="s">
        <v>2607</v>
      </c>
      <c r="AI1018" s="11"/>
      <c r="AJ1018" s="9">
        <v>1</v>
      </c>
      <c r="AK1018" s="11" t="s">
        <v>2740</v>
      </c>
      <c r="AL1018" s="11" t="s">
        <v>3107</v>
      </c>
      <c r="AM1018" s="11"/>
      <c r="AN1018" s="11" t="s">
        <v>3160</v>
      </c>
      <c r="AO1018" s="11" t="s">
        <v>3312</v>
      </c>
      <c r="AP1018" s="11"/>
      <c r="AQ1018" s="12">
        <v>46210</v>
      </c>
      <c r="AR1018" s="11" t="s">
        <v>3416</v>
      </c>
      <c r="AS1018" s="11" t="s">
        <v>3562</v>
      </c>
      <c r="AT1018" s="11" t="s">
        <v>3933</v>
      </c>
      <c r="AU1018" s="11" t="s">
        <v>3933</v>
      </c>
      <c r="AV1018" s="11" t="s">
        <v>3937</v>
      </c>
      <c r="AW1018" s="11" t="s">
        <v>2488</v>
      </c>
      <c r="AX1018" s="11" t="s">
        <v>2596</v>
      </c>
      <c r="AY1018" s="11" t="s">
        <v>3948</v>
      </c>
      <c r="AZ1018" s="11"/>
      <c r="BA1018" s="11"/>
      <c r="BB1018" s="11"/>
      <c r="BC1018" s="9">
        <v>22417</v>
      </c>
      <c r="BD1018" s="11" t="s">
        <v>3937</v>
      </c>
      <c r="BE1018" s="9">
        <v>2053</v>
      </c>
      <c r="BF1018" s="9">
        <v>49</v>
      </c>
      <c r="BG1018" s="11" t="s">
        <v>4619</v>
      </c>
    </row>
    <row r="1019" spans="1:59">
      <c r="A1019" s="9">
        <v>135635</v>
      </c>
      <c r="B1019" s="11" t="s">
        <v>4014</v>
      </c>
      <c r="C1019" s="11" t="s">
        <v>4280</v>
      </c>
      <c r="D1019" s="11" t="s">
        <v>461</v>
      </c>
      <c r="E1019" s="15">
        <v>1</v>
      </c>
      <c r="F1019" s="11" t="s">
        <v>4235</v>
      </c>
      <c r="G1019" s="9">
        <v>30000</v>
      </c>
      <c r="H1019" s="15">
        <f t="shared" si="31"/>
        <v>6.5217391304347823</v>
      </c>
      <c r="I1019" s="15">
        <f t="shared" si="32"/>
        <v>6.5217391304347823</v>
      </c>
      <c r="J1019" s="15">
        <v>6.5217391304347823</v>
      </c>
      <c r="K1019" s="15"/>
      <c r="L1019" s="9"/>
      <c r="M1019" s="9">
        <v>0</v>
      </c>
      <c r="N1019" s="11" t="s">
        <v>3396</v>
      </c>
      <c r="O1019" s="12">
        <v>46210</v>
      </c>
      <c r="P1019" s="11" t="s">
        <v>3408</v>
      </c>
      <c r="Q1019" s="11" t="s">
        <v>3952</v>
      </c>
      <c r="R1019" s="11" t="s">
        <v>3952</v>
      </c>
      <c r="S1019" s="11" t="s">
        <v>4221</v>
      </c>
      <c r="T1019" s="9">
        <v>138616</v>
      </c>
      <c r="U1019" s="9"/>
      <c r="V1019" s="9"/>
      <c r="W1019" s="11" t="s">
        <v>2465</v>
      </c>
      <c r="X1019" s="11" t="s">
        <v>3109</v>
      </c>
      <c r="Y1019" s="11" t="s">
        <v>3959</v>
      </c>
      <c r="Z1019" s="11" t="s">
        <v>1430</v>
      </c>
      <c r="AA1019" s="9">
        <v>20</v>
      </c>
      <c r="AB1019" s="9">
        <v>37</v>
      </c>
      <c r="AC1019" s="11"/>
      <c r="AD1019" s="11" t="s">
        <v>2405</v>
      </c>
      <c r="AE1019" s="11" t="s">
        <v>2462</v>
      </c>
      <c r="AF1019" s="11" t="s">
        <v>2488</v>
      </c>
      <c r="AG1019" s="11" t="s">
        <v>2596</v>
      </c>
      <c r="AH1019" s="11" t="s">
        <v>2607</v>
      </c>
      <c r="AI1019" s="11"/>
      <c r="AJ1019" s="9">
        <v>1</v>
      </c>
      <c r="AK1019" s="11" t="s">
        <v>2611</v>
      </c>
      <c r="AL1019" s="11" t="s">
        <v>3107</v>
      </c>
      <c r="AM1019" s="11"/>
      <c r="AN1019" s="11" t="s">
        <v>3160</v>
      </c>
      <c r="AO1019" s="11" t="s">
        <v>3312</v>
      </c>
      <c r="AP1019" s="11"/>
      <c r="AQ1019" s="12">
        <v>46210</v>
      </c>
      <c r="AR1019" s="11" t="s">
        <v>3416</v>
      </c>
      <c r="AS1019" s="11" t="s">
        <v>3562</v>
      </c>
      <c r="AT1019" s="11" t="s">
        <v>3933</v>
      </c>
      <c r="AU1019" s="11" t="s">
        <v>3933</v>
      </c>
      <c r="AV1019" s="11" t="s">
        <v>3937</v>
      </c>
      <c r="AW1019" s="11" t="s">
        <v>2488</v>
      </c>
      <c r="AX1019" s="11" t="s">
        <v>2596</v>
      </c>
      <c r="AY1019" s="11" t="s">
        <v>3948</v>
      </c>
      <c r="AZ1019" s="11"/>
      <c r="BA1019" s="11"/>
      <c r="BB1019" s="11"/>
      <c r="BC1019" s="9">
        <v>22417</v>
      </c>
      <c r="BD1019" s="11" t="s">
        <v>3937</v>
      </c>
      <c r="BE1019" s="9">
        <v>2053</v>
      </c>
      <c r="BF1019" s="9">
        <v>37</v>
      </c>
      <c r="BG1019" s="11" t="s">
        <v>4619</v>
      </c>
    </row>
    <row r="1020" spans="1:59">
      <c r="A1020" s="9">
        <v>135635</v>
      </c>
      <c r="B1020" s="11" t="s">
        <v>4014</v>
      </c>
      <c r="C1020" s="11" t="s">
        <v>4280</v>
      </c>
      <c r="D1020" s="11" t="s">
        <v>472</v>
      </c>
      <c r="E1020" s="15">
        <v>1</v>
      </c>
      <c r="F1020" s="11" t="s">
        <v>4235</v>
      </c>
      <c r="G1020" s="9">
        <v>52500</v>
      </c>
      <c r="H1020" s="15">
        <f t="shared" si="31"/>
        <v>11.413043478260869</v>
      </c>
      <c r="I1020" s="15">
        <f t="shared" si="32"/>
        <v>11.413043478260869</v>
      </c>
      <c r="J1020" s="15">
        <v>11.413043478260869</v>
      </c>
      <c r="K1020" s="15"/>
      <c r="L1020" s="9"/>
      <c r="M1020" s="9">
        <v>0</v>
      </c>
      <c r="N1020" s="11" t="s">
        <v>3396</v>
      </c>
      <c r="O1020" s="12">
        <v>46210</v>
      </c>
      <c r="P1020" s="11" t="s">
        <v>3408</v>
      </c>
      <c r="Q1020" s="11" t="s">
        <v>3952</v>
      </c>
      <c r="R1020" s="11" t="s">
        <v>3952</v>
      </c>
      <c r="S1020" s="11" t="s">
        <v>4221</v>
      </c>
      <c r="T1020" s="9">
        <v>138616</v>
      </c>
      <c r="U1020" s="9"/>
      <c r="V1020" s="9"/>
      <c r="W1020" s="11" t="s">
        <v>2465</v>
      </c>
      <c r="X1020" s="11" t="s">
        <v>3109</v>
      </c>
      <c r="Y1020" s="11" t="s">
        <v>3959</v>
      </c>
      <c r="Z1020" s="11" t="s">
        <v>1681</v>
      </c>
      <c r="AA1020" s="9">
        <v>20</v>
      </c>
      <c r="AB1020" s="9">
        <v>48</v>
      </c>
      <c r="AC1020" s="11"/>
      <c r="AD1020" s="11" t="s">
        <v>2405</v>
      </c>
      <c r="AE1020" s="11" t="s">
        <v>2462</v>
      </c>
      <c r="AF1020" s="11" t="s">
        <v>2488</v>
      </c>
      <c r="AG1020" s="11" t="s">
        <v>2596</v>
      </c>
      <c r="AH1020" s="11" t="s">
        <v>2607</v>
      </c>
      <c r="AI1020" s="11"/>
      <c r="AJ1020" s="9">
        <v>1</v>
      </c>
      <c r="AK1020" s="11" t="s">
        <v>2739</v>
      </c>
      <c r="AL1020" s="11" t="s">
        <v>3107</v>
      </c>
      <c r="AM1020" s="11"/>
      <c r="AN1020" s="11" t="s">
        <v>3160</v>
      </c>
      <c r="AO1020" s="11" t="s">
        <v>3312</v>
      </c>
      <c r="AP1020" s="11"/>
      <c r="AQ1020" s="12">
        <v>46210</v>
      </c>
      <c r="AR1020" s="11" t="s">
        <v>3416</v>
      </c>
      <c r="AS1020" s="11" t="s">
        <v>3562</v>
      </c>
      <c r="AT1020" s="11" t="s">
        <v>3933</v>
      </c>
      <c r="AU1020" s="11" t="s">
        <v>3933</v>
      </c>
      <c r="AV1020" s="11" t="s">
        <v>3937</v>
      </c>
      <c r="AW1020" s="11" t="s">
        <v>2488</v>
      </c>
      <c r="AX1020" s="11" t="s">
        <v>2596</v>
      </c>
      <c r="AY1020" s="11" t="s">
        <v>3948</v>
      </c>
      <c r="AZ1020" s="11"/>
      <c r="BA1020" s="11"/>
      <c r="BB1020" s="11"/>
      <c r="BC1020" s="9">
        <v>22417</v>
      </c>
      <c r="BD1020" s="11" t="s">
        <v>3937</v>
      </c>
      <c r="BE1020" s="9">
        <v>2053</v>
      </c>
      <c r="BF1020" s="9">
        <v>48</v>
      </c>
      <c r="BG1020" s="11" t="s">
        <v>4619</v>
      </c>
    </row>
    <row r="1021" spans="1:59">
      <c r="A1021" s="9">
        <v>135635</v>
      </c>
      <c r="B1021" s="11" t="s">
        <v>4014</v>
      </c>
      <c r="C1021" s="11" t="s">
        <v>4280</v>
      </c>
      <c r="D1021" s="11" t="s">
        <v>441</v>
      </c>
      <c r="E1021" s="15">
        <v>1</v>
      </c>
      <c r="F1021" s="11" t="s">
        <v>4235</v>
      </c>
      <c r="G1021" s="9">
        <v>60000</v>
      </c>
      <c r="H1021" s="15">
        <f t="shared" si="31"/>
        <v>13.043478260869565</v>
      </c>
      <c r="I1021" s="15">
        <f t="shared" si="32"/>
        <v>13.043478260869565</v>
      </c>
      <c r="J1021" s="15">
        <v>13.043478260869565</v>
      </c>
      <c r="K1021" s="15"/>
      <c r="L1021" s="9"/>
      <c r="M1021" s="9">
        <v>0</v>
      </c>
      <c r="N1021" s="11" t="s">
        <v>3396</v>
      </c>
      <c r="O1021" s="12">
        <v>46210</v>
      </c>
      <c r="P1021" s="11" t="s">
        <v>3408</v>
      </c>
      <c r="Q1021" s="11" t="s">
        <v>3952</v>
      </c>
      <c r="R1021" s="11" t="s">
        <v>3952</v>
      </c>
      <c r="S1021" s="11" t="s">
        <v>4221</v>
      </c>
      <c r="T1021" s="9">
        <v>138616</v>
      </c>
      <c r="U1021" s="9"/>
      <c r="V1021" s="9"/>
      <c r="W1021" s="11" t="s">
        <v>2465</v>
      </c>
      <c r="X1021" s="11" t="s">
        <v>3109</v>
      </c>
      <c r="Y1021" s="11" t="s">
        <v>3959</v>
      </c>
      <c r="Z1021" s="11" t="s">
        <v>1488</v>
      </c>
      <c r="AA1021" s="9">
        <v>20</v>
      </c>
      <c r="AB1021" s="9">
        <v>17</v>
      </c>
      <c r="AC1021" s="11"/>
      <c r="AD1021" s="11" t="s">
        <v>2405</v>
      </c>
      <c r="AE1021" s="11" t="s">
        <v>2462</v>
      </c>
      <c r="AF1021" s="11" t="s">
        <v>2488</v>
      </c>
      <c r="AG1021" s="11" t="s">
        <v>2596</v>
      </c>
      <c r="AH1021" s="11" t="s">
        <v>2607</v>
      </c>
      <c r="AI1021" s="11"/>
      <c r="AJ1021" s="9">
        <v>1</v>
      </c>
      <c r="AK1021" s="11" t="s">
        <v>1542</v>
      </c>
      <c r="AL1021" s="11" t="s">
        <v>3107</v>
      </c>
      <c r="AM1021" s="11"/>
      <c r="AN1021" s="11" t="s">
        <v>3160</v>
      </c>
      <c r="AO1021" s="11" t="s">
        <v>3312</v>
      </c>
      <c r="AP1021" s="11"/>
      <c r="AQ1021" s="12">
        <v>46210</v>
      </c>
      <c r="AR1021" s="11" t="s">
        <v>3416</v>
      </c>
      <c r="AS1021" s="11" t="s">
        <v>3562</v>
      </c>
      <c r="AT1021" s="11" t="s">
        <v>3933</v>
      </c>
      <c r="AU1021" s="11" t="s">
        <v>3933</v>
      </c>
      <c r="AV1021" s="11" t="s">
        <v>3937</v>
      </c>
      <c r="AW1021" s="11" t="s">
        <v>2488</v>
      </c>
      <c r="AX1021" s="11" t="s">
        <v>2596</v>
      </c>
      <c r="AY1021" s="11" t="s">
        <v>3948</v>
      </c>
      <c r="AZ1021" s="11"/>
      <c r="BA1021" s="11"/>
      <c r="BB1021" s="11"/>
      <c r="BC1021" s="9">
        <v>22417</v>
      </c>
      <c r="BD1021" s="11" t="s">
        <v>3937</v>
      </c>
      <c r="BE1021" s="9">
        <v>2053</v>
      </c>
      <c r="BF1021" s="9">
        <v>17</v>
      </c>
      <c r="BG1021" s="11" t="s">
        <v>4619</v>
      </c>
    </row>
    <row r="1022" spans="1:59">
      <c r="A1022" s="9">
        <v>135635</v>
      </c>
      <c r="B1022" s="11" t="s">
        <v>4014</v>
      </c>
      <c r="C1022" s="11" t="s">
        <v>4280</v>
      </c>
      <c r="D1022" s="11" t="s">
        <v>440</v>
      </c>
      <c r="E1022" s="15">
        <v>1</v>
      </c>
      <c r="F1022" s="11" t="s">
        <v>4235</v>
      </c>
      <c r="G1022" s="9">
        <v>70000</v>
      </c>
      <c r="H1022" s="15">
        <f t="shared" si="31"/>
        <v>15.217391304347826</v>
      </c>
      <c r="I1022" s="15">
        <f t="shared" si="32"/>
        <v>15.217391304347826</v>
      </c>
      <c r="J1022" s="15">
        <v>15.217391304347826</v>
      </c>
      <c r="K1022" s="15"/>
      <c r="L1022" s="9"/>
      <c r="M1022" s="9">
        <v>0</v>
      </c>
      <c r="N1022" s="11" t="s">
        <v>3396</v>
      </c>
      <c r="O1022" s="12">
        <v>46210</v>
      </c>
      <c r="P1022" s="11" t="s">
        <v>3408</v>
      </c>
      <c r="Q1022" s="11" t="s">
        <v>3952</v>
      </c>
      <c r="R1022" s="11" t="s">
        <v>3952</v>
      </c>
      <c r="S1022" s="11" t="s">
        <v>4221</v>
      </c>
      <c r="T1022" s="9">
        <v>138616</v>
      </c>
      <c r="U1022" s="9"/>
      <c r="V1022" s="9"/>
      <c r="W1022" s="11" t="s">
        <v>2465</v>
      </c>
      <c r="X1022" s="11" t="s">
        <v>3109</v>
      </c>
      <c r="Y1022" s="11" t="s">
        <v>3959</v>
      </c>
      <c r="Z1022" s="11" t="s">
        <v>1541</v>
      </c>
      <c r="AA1022" s="9">
        <v>20</v>
      </c>
      <c r="AB1022" s="9">
        <v>16</v>
      </c>
      <c r="AC1022" s="11"/>
      <c r="AD1022" s="11" t="s">
        <v>2405</v>
      </c>
      <c r="AE1022" s="11" t="s">
        <v>2462</v>
      </c>
      <c r="AF1022" s="11" t="s">
        <v>2488</v>
      </c>
      <c r="AG1022" s="11" t="s">
        <v>2596</v>
      </c>
      <c r="AH1022" s="11" t="s">
        <v>2607</v>
      </c>
      <c r="AI1022" s="11"/>
      <c r="AJ1022" s="9">
        <v>1</v>
      </c>
      <c r="AK1022" s="11" t="s">
        <v>2660</v>
      </c>
      <c r="AL1022" s="11" t="s">
        <v>3107</v>
      </c>
      <c r="AM1022" s="11"/>
      <c r="AN1022" s="11" t="s">
        <v>3160</v>
      </c>
      <c r="AO1022" s="11" t="s">
        <v>3312</v>
      </c>
      <c r="AP1022" s="11"/>
      <c r="AQ1022" s="12">
        <v>46210</v>
      </c>
      <c r="AR1022" s="11" t="s">
        <v>3416</v>
      </c>
      <c r="AS1022" s="11" t="s">
        <v>3562</v>
      </c>
      <c r="AT1022" s="11" t="s">
        <v>3933</v>
      </c>
      <c r="AU1022" s="11" t="s">
        <v>3933</v>
      </c>
      <c r="AV1022" s="11" t="s">
        <v>3937</v>
      </c>
      <c r="AW1022" s="11" t="s">
        <v>2488</v>
      </c>
      <c r="AX1022" s="11" t="s">
        <v>2596</v>
      </c>
      <c r="AY1022" s="11" t="s">
        <v>3948</v>
      </c>
      <c r="AZ1022" s="11"/>
      <c r="BA1022" s="11"/>
      <c r="BB1022" s="11"/>
      <c r="BC1022" s="9">
        <v>22417</v>
      </c>
      <c r="BD1022" s="11" t="s">
        <v>3937</v>
      </c>
      <c r="BE1022" s="9">
        <v>2053</v>
      </c>
      <c r="BF1022" s="9">
        <v>16</v>
      </c>
      <c r="BG1022" s="11" t="s">
        <v>4619</v>
      </c>
    </row>
    <row r="1023" spans="1:59">
      <c r="A1023" s="9">
        <v>135635</v>
      </c>
      <c r="B1023" s="11" t="s">
        <v>4014</v>
      </c>
      <c r="C1023" s="11" t="s">
        <v>4280</v>
      </c>
      <c r="D1023" s="11" t="s">
        <v>457</v>
      </c>
      <c r="E1023" s="15">
        <v>1</v>
      </c>
      <c r="F1023" s="11" t="s">
        <v>4235</v>
      </c>
      <c r="G1023" s="9">
        <v>70000</v>
      </c>
      <c r="H1023" s="15">
        <f t="shared" si="31"/>
        <v>15.217391304347826</v>
      </c>
      <c r="I1023" s="15">
        <f t="shared" si="32"/>
        <v>15.217391304347826</v>
      </c>
      <c r="J1023" s="15">
        <v>15.217391304347826</v>
      </c>
      <c r="K1023" s="15"/>
      <c r="L1023" s="9"/>
      <c r="M1023" s="9">
        <v>0</v>
      </c>
      <c r="N1023" s="11" t="s">
        <v>3396</v>
      </c>
      <c r="O1023" s="12">
        <v>46210</v>
      </c>
      <c r="P1023" s="11" t="s">
        <v>3408</v>
      </c>
      <c r="Q1023" s="11" t="s">
        <v>3952</v>
      </c>
      <c r="R1023" s="11" t="s">
        <v>3952</v>
      </c>
      <c r="S1023" s="11" t="s">
        <v>4221</v>
      </c>
      <c r="T1023" s="9">
        <v>138616</v>
      </c>
      <c r="U1023" s="9"/>
      <c r="V1023" s="9"/>
      <c r="W1023" s="11" t="s">
        <v>2465</v>
      </c>
      <c r="X1023" s="11" t="s">
        <v>3109</v>
      </c>
      <c r="Y1023" s="11" t="s">
        <v>3959</v>
      </c>
      <c r="Z1023" s="11" t="s">
        <v>1541</v>
      </c>
      <c r="AA1023" s="9">
        <v>20</v>
      </c>
      <c r="AB1023" s="9">
        <v>33</v>
      </c>
      <c r="AC1023" s="11"/>
      <c r="AD1023" s="11" t="s">
        <v>2405</v>
      </c>
      <c r="AE1023" s="11" t="s">
        <v>2462</v>
      </c>
      <c r="AF1023" s="11" t="s">
        <v>2488</v>
      </c>
      <c r="AG1023" s="11" t="s">
        <v>2596</v>
      </c>
      <c r="AH1023" s="11" t="s">
        <v>2607</v>
      </c>
      <c r="AI1023" s="11"/>
      <c r="AJ1023" s="9">
        <v>1</v>
      </c>
      <c r="AK1023" s="11" t="s">
        <v>2660</v>
      </c>
      <c r="AL1023" s="11" t="s">
        <v>3107</v>
      </c>
      <c r="AM1023" s="11"/>
      <c r="AN1023" s="11" t="s">
        <v>3160</v>
      </c>
      <c r="AO1023" s="11" t="s">
        <v>3312</v>
      </c>
      <c r="AP1023" s="11"/>
      <c r="AQ1023" s="12">
        <v>46210</v>
      </c>
      <c r="AR1023" s="11" t="s">
        <v>3416</v>
      </c>
      <c r="AS1023" s="11" t="s">
        <v>3562</v>
      </c>
      <c r="AT1023" s="11" t="s">
        <v>3933</v>
      </c>
      <c r="AU1023" s="11" t="s">
        <v>3933</v>
      </c>
      <c r="AV1023" s="11" t="s">
        <v>3937</v>
      </c>
      <c r="AW1023" s="11" t="s">
        <v>2488</v>
      </c>
      <c r="AX1023" s="11" t="s">
        <v>2596</v>
      </c>
      <c r="AY1023" s="11" t="s">
        <v>3948</v>
      </c>
      <c r="AZ1023" s="11"/>
      <c r="BA1023" s="11"/>
      <c r="BB1023" s="11"/>
      <c r="BC1023" s="9">
        <v>22417</v>
      </c>
      <c r="BD1023" s="11" t="s">
        <v>3937</v>
      </c>
      <c r="BE1023" s="9">
        <v>2053</v>
      </c>
      <c r="BF1023" s="9">
        <v>33</v>
      </c>
      <c r="BG1023" s="11" t="s">
        <v>4619</v>
      </c>
    </row>
    <row r="1024" spans="1:59">
      <c r="A1024" s="9">
        <v>135635</v>
      </c>
      <c r="B1024" s="11" t="s">
        <v>4014</v>
      </c>
      <c r="C1024" s="11" t="s">
        <v>4280</v>
      </c>
      <c r="D1024" s="11" t="s">
        <v>458</v>
      </c>
      <c r="E1024" s="15">
        <v>1</v>
      </c>
      <c r="F1024" s="11" t="s">
        <v>4235</v>
      </c>
      <c r="G1024" s="9">
        <v>70000</v>
      </c>
      <c r="H1024" s="15">
        <f t="shared" si="31"/>
        <v>15.217391304347826</v>
      </c>
      <c r="I1024" s="15">
        <f t="shared" si="32"/>
        <v>15.217391304347826</v>
      </c>
      <c r="J1024" s="15">
        <v>15.217391304347826</v>
      </c>
      <c r="K1024" s="15"/>
      <c r="L1024" s="9"/>
      <c r="M1024" s="9">
        <v>0</v>
      </c>
      <c r="N1024" s="11" t="s">
        <v>3396</v>
      </c>
      <c r="O1024" s="12">
        <v>46210</v>
      </c>
      <c r="P1024" s="11" t="s">
        <v>3408</v>
      </c>
      <c r="Q1024" s="11" t="s">
        <v>3952</v>
      </c>
      <c r="R1024" s="11" t="s">
        <v>3952</v>
      </c>
      <c r="S1024" s="11" t="s">
        <v>4221</v>
      </c>
      <c r="T1024" s="9">
        <v>138616</v>
      </c>
      <c r="U1024" s="9"/>
      <c r="V1024" s="9"/>
      <c r="W1024" s="11" t="s">
        <v>2465</v>
      </c>
      <c r="X1024" s="11" t="s">
        <v>3109</v>
      </c>
      <c r="Y1024" s="11" t="s">
        <v>3959</v>
      </c>
      <c r="Z1024" s="11" t="s">
        <v>1541</v>
      </c>
      <c r="AA1024" s="9">
        <v>20</v>
      </c>
      <c r="AB1024" s="9">
        <v>34</v>
      </c>
      <c r="AC1024" s="11"/>
      <c r="AD1024" s="11" t="s">
        <v>2405</v>
      </c>
      <c r="AE1024" s="11" t="s">
        <v>2462</v>
      </c>
      <c r="AF1024" s="11" t="s">
        <v>2488</v>
      </c>
      <c r="AG1024" s="11" t="s">
        <v>2596</v>
      </c>
      <c r="AH1024" s="11" t="s">
        <v>2607</v>
      </c>
      <c r="AI1024" s="11"/>
      <c r="AJ1024" s="9">
        <v>1</v>
      </c>
      <c r="AK1024" s="11" t="s">
        <v>2660</v>
      </c>
      <c r="AL1024" s="11" t="s">
        <v>3107</v>
      </c>
      <c r="AM1024" s="11"/>
      <c r="AN1024" s="11" t="s">
        <v>3160</v>
      </c>
      <c r="AO1024" s="11" t="s">
        <v>3312</v>
      </c>
      <c r="AP1024" s="11"/>
      <c r="AQ1024" s="12">
        <v>46210</v>
      </c>
      <c r="AR1024" s="11" t="s">
        <v>3416</v>
      </c>
      <c r="AS1024" s="11" t="s">
        <v>3562</v>
      </c>
      <c r="AT1024" s="11" t="s">
        <v>3933</v>
      </c>
      <c r="AU1024" s="11" t="s">
        <v>3933</v>
      </c>
      <c r="AV1024" s="11" t="s">
        <v>3937</v>
      </c>
      <c r="AW1024" s="11" t="s">
        <v>2488</v>
      </c>
      <c r="AX1024" s="11" t="s">
        <v>2596</v>
      </c>
      <c r="AY1024" s="11" t="s">
        <v>3948</v>
      </c>
      <c r="AZ1024" s="11"/>
      <c r="BA1024" s="11"/>
      <c r="BB1024" s="11"/>
      <c r="BC1024" s="9">
        <v>22417</v>
      </c>
      <c r="BD1024" s="11" t="s">
        <v>3937</v>
      </c>
      <c r="BE1024" s="9">
        <v>2053</v>
      </c>
      <c r="BF1024" s="9">
        <v>34</v>
      </c>
      <c r="BG1024" s="11" t="s">
        <v>4619</v>
      </c>
    </row>
    <row r="1025" spans="1:59">
      <c r="A1025" s="9">
        <v>135635</v>
      </c>
      <c r="B1025" s="11" t="s">
        <v>4014</v>
      </c>
      <c r="C1025" s="11" t="s">
        <v>4280</v>
      </c>
      <c r="D1025" s="11" t="s">
        <v>459</v>
      </c>
      <c r="E1025" s="15">
        <v>1</v>
      </c>
      <c r="F1025" s="11" t="s">
        <v>4235</v>
      </c>
      <c r="G1025" s="9">
        <v>70000</v>
      </c>
      <c r="H1025" s="15">
        <f t="shared" si="31"/>
        <v>15.217391304347826</v>
      </c>
      <c r="I1025" s="15">
        <f t="shared" si="32"/>
        <v>15.217391304347826</v>
      </c>
      <c r="J1025" s="15">
        <v>15.217391304347826</v>
      </c>
      <c r="K1025" s="15"/>
      <c r="L1025" s="9"/>
      <c r="M1025" s="9">
        <v>0</v>
      </c>
      <c r="N1025" s="11" t="s">
        <v>3396</v>
      </c>
      <c r="O1025" s="12">
        <v>46210</v>
      </c>
      <c r="P1025" s="11" t="s">
        <v>3408</v>
      </c>
      <c r="Q1025" s="11" t="s">
        <v>3952</v>
      </c>
      <c r="R1025" s="11" t="s">
        <v>3952</v>
      </c>
      <c r="S1025" s="11" t="s">
        <v>4221</v>
      </c>
      <c r="T1025" s="9">
        <v>138616</v>
      </c>
      <c r="U1025" s="9"/>
      <c r="V1025" s="9"/>
      <c r="W1025" s="11" t="s">
        <v>2465</v>
      </c>
      <c r="X1025" s="11" t="s">
        <v>3109</v>
      </c>
      <c r="Y1025" s="11" t="s">
        <v>3959</v>
      </c>
      <c r="Z1025" s="11" t="s">
        <v>1541</v>
      </c>
      <c r="AA1025" s="9">
        <v>20</v>
      </c>
      <c r="AB1025" s="9">
        <v>35</v>
      </c>
      <c r="AC1025" s="11"/>
      <c r="AD1025" s="11" t="s">
        <v>2405</v>
      </c>
      <c r="AE1025" s="11" t="s">
        <v>2462</v>
      </c>
      <c r="AF1025" s="11" t="s">
        <v>2488</v>
      </c>
      <c r="AG1025" s="11" t="s">
        <v>2596</v>
      </c>
      <c r="AH1025" s="11" t="s">
        <v>2607</v>
      </c>
      <c r="AI1025" s="11"/>
      <c r="AJ1025" s="9">
        <v>1</v>
      </c>
      <c r="AK1025" s="11" t="s">
        <v>2660</v>
      </c>
      <c r="AL1025" s="11" t="s">
        <v>3107</v>
      </c>
      <c r="AM1025" s="11"/>
      <c r="AN1025" s="11" t="s">
        <v>3160</v>
      </c>
      <c r="AO1025" s="11" t="s">
        <v>3312</v>
      </c>
      <c r="AP1025" s="11"/>
      <c r="AQ1025" s="12">
        <v>46210</v>
      </c>
      <c r="AR1025" s="11" t="s">
        <v>3416</v>
      </c>
      <c r="AS1025" s="11" t="s">
        <v>3562</v>
      </c>
      <c r="AT1025" s="11" t="s">
        <v>3933</v>
      </c>
      <c r="AU1025" s="11" t="s">
        <v>3933</v>
      </c>
      <c r="AV1025" s="11" t="s">
        <v>3937</v>
      </c>
      <c r="AW1025" s="11" t="s">
        <v>2488</v>
      </c>
      <c r="AX1025" s="11" t="s">
        <v>2596</v>
      </c>
      <c r="AY1025" s="11" t="s">
        <v>3948</v>
      </c>
      <c r="AZ1025" s="11"/>
      <c r="BA1025" s="11"/>
      <c r="BB1025" s="11"/>
      <c r="BC1025" s="9">
        <v>22417</v>
      </c>
      <c r="BD1025" s="11" t="s">
        <v>3937</v>
      </c>
      <c r="BE1025" s="9">
        <v>2053</v>
      </c>
      <c r="BF1025" s="9">
        <v>35</v>
      </c>
      <c r="BG1025" s="11" t="s">
        <v>4619</v>
      </c>
    </row>
    <row r="1026" spans="1:59">
      <c r="A1026" s="9">
        <v>135635</v>
      </c>
      <c r="B1026" s="11" t="s">
        <v>4014</v>
      </c>
      <c r="C1026" s="11" t="s">
        <v>4280</v>
      </c>
      <c r="D1026" s="11" t="s">
        <v>460</v>
      </c>
      <c r="E1026" s="15">
        <v>1</v>
      </c>
      <c r="F1026" s="11" t="s">
        <v>4235</v>
      </c>
      <c r="G1026" s="9">
        <v>70000</v>
      </c>
      <c r="H1026" s="15">
        <f t="shared" ref="H1026:H1089" si="33">IF(N1026="USD",G1026,IF(N1026="MGA",G1026/4600,IF(N1026="EUR",G1026*1.17,IF(N1026="GBP",G1026*1.35,""))))</f>
        <v>15.217391304347826</v>
      </c>
      <c r="I1026" s="15">
        <f t="shared" ref="I1026:I1089" si="34">H1026*E1026</f>
        <v>15.217391304347826</v>
      </c>
      <c r="J1026" s="15">
        <v>15.217391304347826</v>
      </c>
      <c r="K1026" s="15"/>
      <c r="L1026" s="9"/>
      <c r="M1026" s="9">
        <v>0</v>
      </c>
      <c r="N1026" s="11" t="s">
        <v>3396</v>
      </c>
      <c r="O1026" s="12">
        <v>46210</v>
      </c>
      <c r="P1026" s="11" t="s">
        <v>3408</v>
      </c>
      <c r="Q1026" s="11" t="s">
        <v>3952</v>
      </c>
      <c r="R1026" s="11" t="s">
        <v>3952</v>
      </c>
      <c r="S1026" s="11" t="s">
        <v>4221</v>
      </c>
      <c r="T1026" s="9">
        <v>138616</v>
      </c>
      <c r="U1026" s="9"/>
      <c r="V1026" s="9"/>
      <c r="W1026" s="11" t="s">
        <v>2465</v>
      </c>
      <c r="X1026" s="11" t="s">
        <v>3109</v>
      </c>
      <c r="Y1026" s="11" t="s">
        <v>3959</v>
      </c>
      <c r="Z1026" s="11" t="s">
        <v>1541</v>
      </c>
      <c r="AA1026" s="9">
        <v>20</v>
      </c>
      <c r="AB1026" s="9">
        <v>36</v>
      </c>
      <c r="AC1026" s="11"/>
      <c r="AD1026" s="11" t="s">
        <v>2405</v>
      </c>
      <c r="AE1026" s="11" t="s">
        <v>2462</v>
      </c>
      <c r="AF1026" s="11" t="s">
        <v>2488</v>
      </c>
      <c r="AG1026" s="11" t="s">
        <v>2596</v>
      </c>
      <c r="AH1026" s="11" t="s">
        <v>2607</v>
      </c>
      <c r="AI1026" s="11"/>
      <c r="AJ1026" s="9">
        <v>1</v>
      </c>
      <c r="AK1026" s="11" t="s">
        <v>2660</v>
      </c>
      <c r="AL1026" s="11" t="s">
        <v>3107</v>
      </c>
      <c r="AM1026" s="11"/>
      <c r="AN1026" s="11" t="s">
        <v>3160</v>
      </c>
      <c r="AO1026" s="11" t="s">
        <v>3312</v>
      </c>
      <c r="AP1026" s="11"/>
      <c r="AQ1026" s="12">
        <v>46210</v>
      </c>
      <c r="AR1026" s="11" t="s">
        <v>3416</v>
      </c>
      <c r="AS1026" s="11" t="s">
        <v>3562</v>
      </c>
      <c r="AT1026" s="11" t="s">
        <v>3933</v>
      </c>
      <c r="AU1026" s="11" t="s">
        <v>3933</v>
      </c>
      <c r="AV1026" s="11" t="s">
        <v>3937</v>
      </c>
      <c r="AW1026" s="11" t="s">
        <v>2488</v>
      </c>
      <c r="AX1026" s="11" t="s">
        <v>2596</v>
      </c>
      <c r="AY1026" s="11" t="s">
        <v>3948</v>
      </c>
      <c r="AZ1026" s="11"/>
      <c r="BA1026" s="11"/>
      <c r="BB1026" s="11"/>
      <c r="BC1026" s="9">
        <v>22417</v>
      </c>
      <c r="BD1026" s="11" t="s">
        <v>3937</v>
      </c>
      <c r="BE1026" s="9">
        <v>2053</v>
      </c>
      <c r="BF1026" s="9">
        <v>36</v>
      </c>
      <c r="BG1026" s="11" t="s">
        <v>4619</v>
      </c>
    </row>
    <row r="1027" spans="1:59">
      <c r="A1027" s="9">
        <v>135635</v>
      </c>
      <c r="B1027" s="11" t="s">
        <v>4014</v>
      </c>
      <c r="C1027" s="11" t="s">
        <v>4280</v>
      </c>
      <c r="D1027" s="11" t="s">
        <v>439</v>
      </c>
      <c r="E1027" s="15">
        <v>1</v>
      </c>
      <c r="F1027" s="11" t="s">
        <v>4235</v>
      </c>
      <c r="G1027" s="9">
        <v>75000</v>
      </c>
      <c r="H1027" s="15">
        <f t="shared" si="33"/>
        <v>16.304347826086957</v>
      </c>
      <c r="I1027" s="15">
        <f t="shared" si="34"/>
        <v>16.304347826086957</v>
      </c>
      <c r="J1027" s="15">
        <v>16.304347826086957</v>
      </c>
      <c r="K1027" s="15"/>
      <c r="L1027" s="9"/>
      <c r="M1027" s="9">
        <v>0</v>
      </c>
      <c r="N1027" s="11" t="s">
        <v>3396</v>
      </c>
      <c r="O1027" s="12">
        <v>46210</v>
      </c>
      <c r="P1027" s="11" t="s">
        <v>3408</v>
      </c>
      <c r="Q1027" s="11" t="s">
        <v>3952</v>
      </c>
      <c r="R1027" s="11" t="s">
        <v>3952</v>
      </c>
      <c r="S1027" s="11" t="s">
        <v>4221</v>
      </c>
      <c r="T1027" s="9">
        <v>138616</v>
      </c>
      <c r="U1027" s="9"/>
      <c r="V1027" s="9"/>
      <c r="W1027" s="11" t="s">
        <v>2465</v>
      </c>
      <c r="X1027" s="11" t="s">
        <v>3109</v>
      </c>
      <c r="Y1027" s="11" t="s">
        <v>3959</v>
      </c>
      <c r="Z1027" s="11" t="s">
        <v>1562</v>
      </c>
      <c r="AA1027" s="9">
        <v>20</v>
      </c>
      <c r="AB1027" s="9">
        <v>15</v>
      </c>
      <c r="AC1027" s="11"/>
      <c r="AD1027" s="11" t="s">
        <v>2405</v>
      </c>
      <c r="AE1027" s="11" t="s">
        <v>2462</v>
      </c>
      <c r="AF1027" s="11" t="s">
        <v>2488</v>
      </c>
      <c r="AG1027" s="11" t="s">
        <v>2596</v>
      </c>
      <c r="AH1027" s="11" t="s">
        <v>2607</v>
      </c>
      <c r="AI1027" s="11"/>
      <c r="AJ1027" s="9">
        <v>1</v>
      </c>
      <c r="AK1027" s="11" t="s">
        <v>2675</v>
      </c>
      <c r="AL1027" s="11" t="s">
        <v>3107</v>
      </c>
      <c r="AM1027" s="11"/>
      <c r="AN1027" s="11" t="s">
        <v>3160</v>
      </c>
      <c r="AO1027" s="11" t="s">
        <v>3312</v>
      </c>
      <c r="AP1027" s="11"/>
      <c r="AQ1027" s="12">
        <v>46210</v>
      </c>
      <c r="AR1027" s="11" t="s">
        <v>3416</v>
      </c>
      <c r="AS1027" s="11" t="s">
        <v>3562</v>
      </c>
      <c r="AT1027" s="11" t="s">
        <v>3933</v>
      </c>
      <c r="AU1027" s="11" t="s">
        <v>3933</v>
      </c>
      <c r="AV1027" s="11" t="s">
        <v>3937</v>
      </c>
      <c r="AW1027" s="11" t="s">
        <v>2488</v>
      </c>
      <c r="AX1027" s="11" t="s">
        <v>2596</v>
      </c>
      <c r="AY1027" s="11" t="s">
        <v>3948</v>
      </c>
      <c r="AZ1027" s="11"/>
      <c r="BA1027" s="11"/>
      <c r="BB1027" s="11"/>
      <c r="BC1027" s="9">
        <v>22417</v>
      </c>
      <c r="BD1027" s="11" t="s">
        <v>3937</v>
      </c>
      <c r="BE1027" s="9">
        <v>2053</v>
      </c>
      <c r="BF1027" s="9">
        <v>15</v>
      </c>
      <c r="BG1027" s="11" t="s">
        <v>4619</v>
      </c>
    </row>
    <row r="1028" spans="1:59">
      <c r="A1028" s="9">
        <v>135635</v>
      </c>
      <c r="B1028" s="11" t="s">
        <v>4014</v>
      </c>
      <c r="C1028" s="11" t="s">
        <v>4280</v>
      </c>
      <c r="D1028" s="11" t="s">
        <v>471</v>
      </c>
      <c r="E1028" s="15">
        <v>1</v>
      </c>
      <c r="F1028" s="11" t="s">
        <v>4235</v>
      </c>
      <c r="G1028" s="9">
        <v>75000</v>
      </c>
      <c r="H1028" s="15">
        <f t="shared" si="33"/>
        <v>16.304347826086957</v>
      </c>
      <c r="I1028" s="15">
        <f t="shared" si="34"/>
        <v>16.304347826086957</v>
      </c>
      <c r="J1028" s="15">
        <v>16.304347826086957</v>
      </c>
      <c r="K1028" s="15"/>
      <c r="L1028" s="9"/>
      <c r="M1028" s="9">
        <v>0</v>
      </c>
      <c r="N1028" s="11" t="s">
        <v>3396</v>
      </c>
      <c r="O1028" s="12">
        <v>46210</v>
      </c>
      <c r="P1028" s="11" t="s">
        <v>3408</v>
      </c>
      <c r="Q1028" s="11" t="s">
        <v>3952</v>
      </c>
      <c r="R1028" s="11" t="s">
        <v>3952</v>
      </c>
      <c r="S1028" s="11" t="s">
        <v>4221</v>
      </c>
      <c r="T1028" s="9">
        <v>138616</v>
      </c>
      <c r="U1028" s="9"/>
      <c r="V1028" s="9"/>
      <c r="W1028" s="11" t="s">
        <v>2465</v>
      </c>
      <c r="X1028" s="11" t="s">
        <v>3109</v>
      </c>
      <c r="Y1028" s="11" t="s">
        <v>3959</v>
      </c>
      <c r="Z1028" s="11" t="s">
        <v>1562</v>
      </c>
      <c r="AA1028" s="9">
        <v>20</v>
      </c>
      <c r="AB1028" s="9">
        <v>47</v>
      </c>
      <c r="AC1028" s="11"/>
      <c r="AD1028" s="11" t="s">
        <v>2405</v>
      </c>
      <c r="AE1028" s="11" t="s">
        <v>2462</v>
      </c>
      <c r="AF1028" s="11" t="s">
        <v>2488</v>
      </c>
      <c r="AG1028" s="11" t="s">
        <v>2596</v>
      </c>
      <c r="AH1028" s="11" t="s">
        <v>2607</v>
      </c>
      <c r="AI1028" s="11"/>
      <c r="AJ1028" s="9">
        <v>1</v>
      </c>
      <c r="AK1028" s="11" t="s">
        <v>2675</v>
      </c>
      <c r="AL1028" s="11" t="s">
        <v>3107</v>
      </c>
      <c r="AM1028" s="11"/>
      <c r="AN1028" s="11" t="s">
        <v>3160</v>
      </c>
      <c r="AO1028" s="11" t="s">
        <v>3312</v>
      </c>
      <c r="AP1028" s="11"/>
      <c r="AQ1028" s="12">
        <v>46210</v>
      </c>
      <c r="AR1028" s="11" t="s">
        <v>3416</v>
      </c>
      <c r="AS1028" s="11" t="s">
        <v>3562</v>
      </c>
      <c r="AT1028" s="11" t="s">
        <v>3933</v>
      </c>
      <c r="AU1028" s="11" t="s">
        <v>3933</v>
      </c>
      <c r="AV1028" s="11" t="s">
        <v>3937</v>
      </c>
      <c r="AW1028" s="11" t="s">
        <v>2488</v>
      </c>
      <c r="AX1028" s="11" t="s">
        <v>2596</v>
      </c>
      <c r="AY1028" s="11" t="s">
        <v>3948</v>
      </c>
      <c r="AZ1028" s="11"/>
      <c r="BA1028" s="11"/>
      <c r="BB1028" s="11"/>
      <c r="BC1028" s="9">
        <v>22417</v>
      </c>
      <c r="BD1028" s="11" t="s">
        <v>3937</v>
      </c>
      <c r="BE1028" s="9">
        <v>2053</v>
      </c>
      <c r="BF1028" s="9">
        <v>47</v>
      </c>
      <c r="BG1028" s="11" t="s">
        <v>4619</v>
      </c>
    </row>
    <row r="1029" spans="1:59">
      <c r="A1029" s="9">
        <v>135635</v>
      </c>
      <c r="B1029" s="11" t="s">
        <v>4014</v>
      </c>
      <c r="C1029" s="11" t="s">
        <v>4280</v>
      </c>
      <c r="D1029" s="11" t="s">
        <v>436</v>
      </c>
      <c r="E1029" s="15">
        <v>1</v>
      </c>
      <c r="F1029" s="11" t="s">
        <v>4235</v>
      </c>
      <c r="G1029" s="9">
        <v>80000</v>
      </c>
      <c r="H1029" s="15">
        <f t="shared" si="33"/>
        <v>17.391304347826086</v>
      </c>
      <c r="I1029" s="15">
        <f t="shared" si="34"/>
        <v>17.391304347826086</v>
      </c>
      <c r="J1029" s="15">
        <v>17.391304347826086</v>
      </c>
      <c r="K1029" s="15"/>
      <c r="L1029" s="9"/>
      <c r="M1029" s="9">
        <v>0</v>
      </c>
      <c r="N1029" s="11" t="s">
        <v>3396</v>
      </c>
      <c r="O1029" s="12">
        <v>46210</v>
      </c>
      <c r="P1029" s="11" t="s">
        <v>3408</v>
      </c>
      <c r="Q1029" s="11" t="s">
        <v>3952</v>
      </c>
      <c r="R1029" s="11" t="s">
        <v>3952</v>
      </c>
      <c r="S1029" s="11" t="s">
        <v>4221</v>
      </c>
      <c r="T1029" s="9">
        <v>138616</v>
      </c>
      <c r="U1029" s="9"/>
      <c r="V1029" s="9"/>
      <c r="W1029" s="11" t="s">
        <v>2465</v>
      </c>
      <c r="X1029" s="11" t="s">
        <v>3109</v>
      </c>
      <c r="Y1029" s="11" t="s">
        <v>3959</v>
      </c>
      <c r="Z1029" s="11" t="s">
        <v>1530</v>
      </c>
      <c r="AA1029" s="9">
        <v>20</v>
      </c>
      <c r="AB1029" s="9">
        <v>12</v>
      </c>
      <c r="AC1029" s="11"/>
      <c r="AD1029" s="11" t="s">
        <v>2405</v>
      </c>
      <c r="AE1029" s="11" t="s">
        <v>2462</v>
      </c>
      <c r="AF1029" s="11" t="s">
        <v>2488</v>
      </c>
      <c r="AG1029" s="11" t="s">
        <v>2596</v>
      </c>
      <c r="AH1029" s="11" t="s">
        <v>2607</v>
      </c>
      <c r="AI1029" s="11"/>
      <c r="AJ1029" s="9">
        <v>1</v>
      </c>
      <c r="AK1029" s="11" t="s">
        <v>2653</v>
      </c>
      <c r="AL1029" s="11" t="s">
        <v>3107</v>
      </c>
      <c r="AM1029" s="11"/>
      <c r="AN1029" s="11" t="s">
        <v>3160</v>
      </c>
      <c r="AO1029" s="11" t="s">
        <v>3312</v>
      </c>
      <c r="AP1029" s="11"/>
      <c r="AQ1029" s="12">
        <v>46210</v>
      </c>
      <c r="AR1029" s="11" t="s">
        <v>3416</v>
      </c>
      <c r="AS1029" s="11" t="s">
        <v>3562</v>
      </c>
      <c r="AT1029" s="11" t="s">
        <v>3933</v>
      </c>
      <c r="AU1029" s="11" t="s">
        <v>3933</v>
      </c>
      <c r="AV1029" s="11" t="s">
        <v>3937</v>
      </c>
      <c r="AW1029" s="11" t="s">
        <v>2488</v>
      </c>
      <c r="AX1029" s="11" t="s">
        <v>2596</v>
      </c>
      <c r="AY1029" s="11" t="s">
        <v>3948</v>
      </c>
      <c r="AZ1029" s="11"/>
      <c r="BA1029" s="11"/>
      <c r="BB1029" s="11"/>
      <c r="BC1029" s="9">
        <v>22417</v>
      </c>
      <c r="BD1029" s="11" t="s">
        <v>3937</v>
      </c>
      <c r="BE1029" s="9">
        <v>2053</v>
      </c>
      <c r="BF1029" s="9">
        <v>12</v>
      </c>
      <c r="BG1029" s="11" t="s">
        <v>4619</v>
      </c>
    </row>
    <row r="1030" spans="1:59">
      <c r="A1030" s="9">
        <v>135635</v>
      </c>
      <c r="B1030" s="11" t="s">
        <v>4014</v>
      </c>
      <c r="C1030" s="11" t="s">
        <v>4280</v>
      </c>
      <c r="D1030" s="11" t="s">
        <v>437</v>
      </c>
      <c r="E1030" s="15">
        <v>1</v>
      </c>
      <c r="F1030" s="11" t="s">
        <v>4235</v>
      </c>
      <c r="G1030" s="9">
        <v>80000</v>
      </c>
      <c r="H1030" s="15">
        <f t="shared" si="33"/>
        <v>17.391304347826086</v>
      </c>
      <c r="I1030" s="15">
        <f t="shared" si="34"/>
        <v>17.391304347826086</v>
      </c>
      <c r="J1030" s="15">
        <v>17.391304347826086</v>
      </c>
      <c r="K1030" s="15"/>
      <c r="L1030" s="9"/>
      <c r="M1030" s="9">
        <v>0</v>
      </c>
      <c r="N1030" s="11" t="s">
        <v>3396</v>
      </c>
      <c r="O1030" s="12">
        <v>46210</v>
      </c>
      <c r="P1030" s="11" t="s">
        <v>3408</v>
      </c>
      <c r="Q1030" s="11" t="s">
        <v>3952</v>
      </c>
      <c r="R1030" s="11" t="s">
        <v>3952</v>
      </c>
      <c r="S1030" s="11" t="s">
        <v>4221</v>
      </c>
      <c r="T1030" s="9">
        <v>138616</v>
      </c>
      <c r="U1030" s="9"/>
      <c r="V1030" s="9"/>
      <c r="W1030" s="11" t="s">
        <v>2465</v>
      </c>
      <c r="X1030" s="11" t="s">
        <v>3109</v>
      </c>
      <c r="Y1030" s="11" t="s">
        <v>3959</v>
      </c>
      <c r="Z1030" s="11" t="s">
        <v>1530</v>
      </c>
      <c r="AA1030" s="9">
        <v>20</v>
      </c>
      <c r="AB1030" s="9">
        <v>13</v>
      </c>
      <c r="AC1030" s="11"/>
      <c r="AD1030" s="11" t="s">
        <v>2405</v>
      </c>
      <c r="AE1030" s="11" t="s">
        <v>2462</v>
      </c>
      <c r="AF1030" s="11" t="s">
        <v>2488</v>
      </c>
      <c r="AG1030" s="11" t="s">
        <v>2596</v>
      </c>
      <c r="AH1030" s="11" t="s">
        <v>2607</v>
      </c>
      <c r="AI1030" s="11"/>
      <c r="AJ1030" s="9">
        <v>1</v>
      </c>
      <c r="AK1030" s="11" t="s">
        <v>2653</v>
      </c>
      <c r="AL1030" s="11" t="s">
        <v>3107</v>
      </c>
      <c r="AM1030" s="11"/>
      <c r="AN1030" s="11" t="s">
        <v>3160</v>
      </c>
      <c r="AO1030" s="11" t="s">
        <v>3312</v>
      </c>
      <c r="AP1030" s="11"/>
      <c r="AQ1030" s="12">
        <v>46210</v>
      </c>
      <c r="AR1030" s="11" t="s">
        <v>3416</v>
      </c>
      <c r="AS1030" s="11" t="s">
        <v>3562</v>
      </c>
      <c r="AT1030" s="11" t="s">
        <v>3933</v>
      </c>
      <c r="AU1030" s="11" t="s">
        <v>3933</v>
      </c>
      <c r="AV1030" s="11" t="s">
        <v>3937</v>
      </c>
      <c r="AW1030" s="11" t="s">
        <v>2488</v>
      </c>
      <c r="AX1030" s="11" t="s">
        <v>2596</v>
      </c>
      <c r="AY1030" s="11" t="s">
        <v>3948</v>
      </c>
      <c r="AZ1030" s="11"/>
      <c r="BA1030" s="11"/>
      <c r="BB1030" s="11"/>
      <c r="BC1030" s="9">
        <v>22417</v>
      </c>
      <c r="BD1030" s="11" t="s">
        <v>3937</v>
      </c>
      <c r="BE1030" s="9">
        <v>2053</v>
      </c>
      <c r="BF1030" s="9">
        <v>13</v>
      </c>
      <c r="BG1030" s="11" t="s">
        <v>4619</v>
      </c>
    </row>
    <row r="1031" spans="1:59">
      <c r="A1031" s="9">
        <v>135635</v>
      </c>
      <c r="B1031" s="11" t="s">
        <v>4014</v>
      </c>
      <c r="C1031" s="11" t="s">
        <v>4280</v>
      </c>
      <c r="D1031" s="11" t="s">
        <v>438</v>
      </c>
      <c r="E1031" s="15">
        <v>1</v>
      </c>
      <c r="F1031" s="11" t="s">
        <v>4235</v>
      </c>
      <c r="G1031" s="9">
        <v>80000</v>
      </c>
      <c r="H1031" s="15">
        <f t="shared" si="33"/>
        <v>17.391304347826086</v>
      </c>
      <c r="I1031" s="15">
        <f t="shared" si="34"/>
        <v>17.391304347826086</v>
      </c>
      <c r="J1031" s="15">
        <v>17.391304347826086</v>
      </c>
      <c r="K1031" s="15"/>
      <c r="L1031" s="9"/>
      <c r="M1031" s="9">
        <v>0</v>
      </c>
      <c r="N1031" s="11" t="s">
        <v>3396</v>
      </c>
      <c r="O1031" s="12">
        <v>46210</v>
      </c>
      <c r="P1031" s="11" t="s">
        <v>3408</v>
      </c>
      <c r="Q1031" s="11" t="s">
        <v>3952</v>
      </c>
      <c r="R1031" s="11" t="s">
        <v>3952</v>
      </c>
      <c r="S1031" s="11" t="s">
        <v>4221</v>
      </c>
      <c r="T1031" s="9">
        <v>138616</v>
      </c>
      <c r="U1031" s="9"/>
      <c r="V1031" s="9"/>
      <c r="W1031" s="11" t="s">
        <v>2465</v>
      </c>
      <c r="X1031" s="11" t="s">
        <v>3109</v>
      </c>
      <c r="Y1031" s="11" t="s">
        <v>3959</v>
      </c>
      <c r="Z1031" s="11" t="s">
        <v>1530</v>
      </c>
      <c r="AA1031" s="9">
        <v>20</v>
      </c>
      <c r="AB1031" s="9">
        <v>14</v>
      </c>
      <c r="AC1031" s="11"/>
      <c r="AD1031" s="11" t="s">
        <v>2405</v>
      </c>
      <c r="AE1031" s="11" t="s">
        <v>2462</v>
      </c>
      <c r="AF1031" s="11" t="s">
        <v>2488</v>
      </c>
      <c r="AG1031" s="11" t="s">
        <v>2596</v>
      </c>
      <c r="AH1031" s="11" t="s">
        <v>2607</v>
      </c>
      <c r="AI1031" s="11"/>
      <c r="AJ1031" s="9">
        <v>1</v>
      </c>
      <c r="AK1031" s="11" t="s">
        <v>2653</v>
      </c>
      <c r="AL1031" s="11" t="s">
        <v>3107</v>
      </c>
      <c r="AM1031" s="11"/>
      <c r="AN1031" s="11" t="s">
        <v>3160</v>
      </c>
      <c r="AO1031" s="11" t="s">
        <v>3312</v>
      </c>
      <c r="AP1031" s="11"/>
      <c r="AQ1031" s="12">
        <v>46210</v>
      </c>
      <c r="AR1031" s="11" t="s">
        <v>3416</v>
      </c>
      <c r="AS1031" s="11" t="s">
        <v>3562</v>
      </c>
      <c r="AT1031" s="11" t="s">
        <v>3933</v>
      </c>
      <c r="AU1031" s="11" t="s">
        <v>3933</v>
      </c>
      <c r="AV1031" s="11" t="s">
        <v>3937</v>
      </c>
      <c r="AW1031" s="11" t="s">
        <v>2488</v>
      </c>
      <c r="AX1031" s="11" t="s">
        <v>2596</v>
      </c>
      <c r="AY1031" s="11" t="s">
        <v>3948</v>
      </c>
      <c r="AZ1031" s="11"/>
      <c r="BA1031" s="11"/>
      <c r="BB1031" s="11"/>
      <c r="BC1031" s="9">
        <v>22417</v>
      </c>
      <c r="BD1031" s="11" t="s">
        <v>3937</v>
      </c>
      <c r="BE1031" s="9">
        <v>2053</v>
      </c>
      <c r="BF1031" s="9">
        <v>14</v>
      </c>
      <c r="BG1031" s="11" t="s">
        <v>4619</v>
      </c>
    </row>
    <row r="1032" spans="1:59">
      <c r="A1032" s="9">
        <v>135635</v>
      </c>
      <c r="B1032" s="11" t="s">
        <v>4014</v>
      </c>
      <c r="C1032" s="11" t="s">
        <v>4280</v>
      </c>
      <c r="D1032" s="11" t="s">
        <v>454</v>
      </c>
      <c r="E1032" s="15">
        <v>1</v>
      </c>
      <c r="F1032" s="11" t="s">
        <v>4235</v>
      </c>
      <c r="G1032" s="9">
        <v>80000</v>
      </c>
      <c r="H1032" s="15">
        <f t="shared" si="33"/>
        <v>17.391304347826086</v>
      </c>
      <c r="I1032" s="15">
        <f t="shared" si="34"/>
        <v>17.391304347826086</v>
      </c>
      <c r="J1032" s="15">
        <v>17.391304347826086</v>
      </c>
      <c r="K1032" s="15"/>
      <c r="L1032" s="9"/>
      <c r="M1032" s="9">
        <v>0</v>
      </c>
      <c r="N1032" s="11" t="s">
        <v>3396</v>
      </c>
      <c r="O1032" s="12">
        <v>46210</v>
      </c>
      <c r="P1032" s="11" t="s">
        <v>3408</v>
      </c>
      <c r="Q1032" s="11" t="s">
        <v>3952</v>
      </c>
      <c r="R1032" s="11" t="s">
        <v>3952</v>
      </c>
      <c r="S1032" s="11" t="s">
        <v>4221</v>
      </c>
      <c r="T1032" s="9">
        <v>138616</v>
      </c>
      <c r="U1032" s="9"/>
      <c r="V1032" s="9"/>
      <c r="W1032" s="11" t="s">
        <v>2465</v>
      </c>
      <c r="X1032" s="11" t="s">
        <v>3109</v>
      </c>
      <c r="Y1032" s="11" t="s">
        <v>3959</v>
      </c>
      <c r="Z1032" s="11" t="s">
        <v>1530</v>
      </c>
      <c r="AA1032" s="9">
        <v>20</v>
      </c>
      <c r="AB1032" s="9">
        <v>30</v>
      </c>
      <c r="AC1032" s="11"/>
      <c r="AD1032" s="11" t="s">
        <v>2405</v>
      </c>
      <c r="AE1032" s="11" t="s">
        <v>2462</v>
      </c>
      <c r="AF1032" s="11" t="s">
        <v>2488</v>
      </c>
      <c r="AG1032" s="11" t="s">
        <v>2596</v>
      </c>
      <c r="AH1032" s="11" t="s">
        <v>2607</v>
      </c>
      <c r="AI1032" s="11"/>
      <c r="AJ1032" s="9">
        <v>1</v>
      </c>
      <c r="AK1032" s="11" t="s">
        <v>2653</v>
      </c>
      <c r="AL1032" s="11" t="s">
        <v>3107</v>
      </c>
      <c r="AM1032" s="11"/>
      <c r="AN1032" s="11" t="s">
        <v>3160</v>
      </c>
      <c r="AO1032" s="11" t="s">
        <v>3312</v>
      </c>
      <c r="AP1032" s="11"/>
      <c r="AQ1032" s="12">
        <v>46210</v>
      </c>
      <c r="AR1032" s="11" t="s">
        <v>3416</v>
      </c>
      <c r="AS1032" s="11" t="s">
        <v>3562</v>
      </c>
      <c r="AT1032" s="11" t="s">
        <v>3933</v>
      </c>
      <c r="AU1032" s="11" t="s">
        <v>3933</v>
      </c>
      <c r="AV1032" s="11" t="s">
        <v>3937</v>
      </c>
      <c r="AW1032" s="11" t="s">
        <v>2488</v>
      </c>
      <c r="AX1032" s="11" t="s">
        <v>2596</v>
      </c>
      <c r="AY1032" s="11" t="s">
        <v>3948</v>
      </c>
      <c r="AZ1032" s="11"/>
      <c r="BA1032" s="11"/>
      <c r="BB1032" s="11"/>
      <c r="BC1032" s="9">
        <v>22417</v>
      </c>
      <c r="BD1032" s="11" t="s">
        <v>3937</v>
      </c>
      <c r="BE1032" s="9">
        <v>2053</v>
      </c>
      <c r="BF1032" s="9">
        <v>30</v>
      </c>
      <c r="BG1032" s="11" t="s">
        <v>4619</v>
      </c>
    </row>
    <row r="1033" spans="1:59">
      <c r="A1033" s="9">
        <v>135635</v>
      </c>
      <c r="B1033" s="11" t="s">
        <v>4014</v>
      </c>
      <c r="C1033" s="11" t="s">
        <v>4280</v>
      </c>
      <c r="D1033" s="11" t="s">
        <v>455</v>
      </c>
      <c r="E1033" s="15">
        <v>1</v>
      </c>
      <c r="F1033" s="11" t="s">
        <v>4235</v>
      </c>
      <c r="G1033" s="9">
        <v>80000</v>
      </c>
      <c r="H1033" s="15">
        <f t="shared" si="33"/>
        <v>17.391304347826086</v>
      </c>
      <c r="I1033" s="15">
        <f t="shared" si="34"/>
        <v>17.391304347826086</v>
      </c>
      <c r="J1033" s="15">
        <v>17.391304347826086</v>
      </c>
      <c r="K1033" s="15"/>
      <c r="L1033" s="9"/>
      <c r="M1033" s="9">
        <v>0</v>
      </c>
      <c r="N1033" s="11" t="s">
        <v>3396</v>
      </c>
      <c r="O1033" s="12">
        <v>46210</v>
      </c>
      <c r="P1033" s="11" t="s">
        <v>3408</v>
      </c>
      <c r="Q1033" s="11" t="s">
        <v>3952</v>
      </c>
      <c r="R1033" s="11" t="s">
        <v>3952</v>
      </c>
      <c r="S1033" s="11" t="s">
        <v>4221</v>
      </c>
      <c r="T1033" s="9">
        <v>138616</v>
      </c>
      <c r="U1033" s="9"/>
      <c r="V1033" s="9"/>
      <c r="W1033" s="11" t="s">
        <v>2465</v>
      </c>
      <c r="X1033" s="11" t="s">
        <v>3109</v>
      </c>
      <c r="Y1033" s="11" t="s">
        <v>3959</v>
      </c>
      <c r="Z1033" s="11" t="s">
        <v>1530</v>
      </c>
      <c r="AA1033" s="9">
        <v>20</v>
      </c>
      <c r="AB1033" s="9">
        <v>31</v>
      </c>
      <c r="AC1033" s="11"/>
      <c r="AD1033" s="11" t="s">
        <v>2405</v>
      </c>
      <c r="AE1033" s="11" t="s">
        <v>2462</v>
      </c>
      <c r="AF1033" s="11" t="s">
        <v>2488</v>
      </c>
      <c r="AG1033" s="11" t="s">
        <v>2596</v>
      </c>
      <c r="AH1033" s="11" t="s">
        <v>2607</v>
      </c>
      <c r="AI1033" s="11"/>
      <c r="AJ1033" s="9">
        <v>1</v>
      </c>
      <c r="AK1033" s="11" t="s">
        <v>2653</v>
      </c>
      <c r="AL1033" s="11" t="s">
        <v>3107</v>
      </c>
      <c r="AM1033" s="11"/>
      <c r="AN1033" s="11" t="s">
        <v>3160</v>
      </c>
      <c r="AO1033" s="11" t="s">
        <v>3312</v>
      </c>
      <c r="AP1033" s="11"/>
      <c r="AQ1033" s="12">
        <v>46210</v>
      </c>
      <c r="AR1033" s="11" t="s">
        <v>3416</v>
      </c>
      <c r="AS1033" s="11" t="s">
        <v>3562</v>
      </c>
      <c r="AT1033" s="11" t="s">
        <v>3933</v>
      </c>
      <c r="AU1033" s="11" t="s">
        <v>3933</v>
      </c>
      <c r="AV1033" s="11" t="s">
        <v>3937</v>
      </c>
      <c r="AW1033" s="11" t="s">
        <v>2488</v>
      </c>
      <c r="AX1033" s="11" t="s">
        <v>2596</v>
      </c>
      <c r="AY1033" s="11" t="s">
        <v>3948</v>
      </c>
      <c r="AZ1033" s="11"/>
      <c r="BA1033" s="11"/>
      <c r="BB1033" s="11"/>
      <c r="BC1033" s="9">
        <v>22417</v>
      </c>
      <c r="BD1033" s="11" t="s">
        <v>3937</v>
      </c>
      <c r="BE1033" s="9">
        <v>2053</v>
      </c>
      <c r="BF1033" s="9">
        <v>31</v>
      </c>
      <c r="BG1033" s="11" t="s">
        <v>4619</v>
      </c>
    </row>
    <row r="1034" spans="1:59">
      <c r="A1034" s="9">
        <v>135635</v>
      </c>
      <c r="B1034" s="11" t="s">
        <v>4014</v>
      </c>
      <c r="C1034" s="11" t="s">
        <v>4280</v>
      </c>
      <c r="D1034" s="11" t="s">
        <v>456</v>
      </c>
      <c r="E1034" s="15">
        <v>1</v>
      </c>
      <c r="F1034" s="11" t="s">
        <v>4235</v>
      </c>
      <c r="G1034" s="9">
        <v>80000</v>
      </c>
      <c r="H1034" s="15">
        <f t="shared" si="33"/>
        <v>17.391304347826086</v>
      </c>
      <c r="I1034" s="15">
        <f t="shared" si="34"/>
        <v>17.391304347826086</v>
      </c>
      <c r="J1034" s="15">
        <v>17.391304347826086</v>
      </c>
      <c r="K1034" s="15"/>
      <c r="L1034" s="9"/>
      <c r="M1034" s="9">
        <v>0</v>
      </c>
      <c r="N1034" s="11" t="s">
        <v>3396</v>
      </c>
      <c r="O1034" s="12">
        <v>46210</v>
      </c>
      <c r="P1034" s="11" t="s">
        <v>3408</v>
      </c>
      <c r="Q1034" s="11" t="s">
        <v>3952</v>
      </c>
      <c r="R1034" s="11" t="s">
        <v>3952</v>
      </c>
      <c r="S1034" s="11" t="s">
        <v>4221</v>
      </c>
      <c r="T1034" s="9">
        <v>138616</v>
      </c>
      <c r="U1034" s="9"/>
      <c r="V1034" s="9"/>
      <c r="W1034" s="11" t="s">
        <v>2465</v>
      </c>
      <c r="X1034" s="11" t="s">
        <v>3109</v>
      </c>
      <c r="Y1034" s="11" t="s">
        <v>3959</v>
      </c>
      <c r="Z1034" s="11" t="s">
        <v>1530</v>
      </c>
      <c r="AA1034" s="9">
        <v>20</v>
      </c>
      <c r="AB1034" s="9">
        <v>32</v>
      </c>
      <c r="AC1034" s="11"/>
      <c r="AD1034" s="11" t="s">
        <v>2405</v>
      </c>
      <c r="AE1034" s="11" t="s">
        <v>2462</v>
      </c>
      <c r="AF1034" s="11" t="s">
        <v>2488</v>
      </c>
      <c r="AG1034" s="11" t="s">
        <v>2596</v>
      </c>
      <c r="AH1034" s="11" t="s">
        <v>2607</v>
      </c>
      <c r="AI1034" s="11"/>
      <c r="AJ1034" s="9">
        <v>1</v>
      </c>
      <c r="AK1034" s="11" t="s">
        <v>2653</v>
      </c>
      <c r="AL1034" s="11" t="s">
        <v>3107</v>
      </c>
      <c r="AM1034" s="11"/>
      <c r="AN1034" s="11" t="s">
        <v>3160</v>
      </c>
      <c r="AO1034" s="11" t="s">
        <v>3312</v>
      </c>
      <c r="AP1034" s="11"/>
      <c r="AQ1034" s="12">
        <v>46210</v>
      </c>
      <c r="AR1034" s="11" t="s">
        <v>3416</v>
      </c>
      <c r="AS1034" s="11" t="s">
        <v>3562</v>
      </c>
      <c r="AT1034" s="11" t="s">
        <v>3933</v>
      </c>
      <c r="AU1034" s="11" t="s">
        <v>3933</v>
      </c>
      <c r="AV1034" s="11" t="s">
        <v>3937</v>
      </c>
      <c r="AW1034" s="11" t="s">
        <v>2488</v>
      </c>
      <c r="AX1034" s="11" t="s">
        <v>2596</v>
      </c>
      <c r="AY1034" s="11" t="s">
        <v>3948</v>
      </c>
      <c r="AZ1034" s="11"/>
      <c r="BA1034" s="11"/>
      <c r="BB1034" s="11"/>
      <c r="BC1034" s="9">
        <v>22417</v>
      </c>
      <c r="BD1034" s="11" t="s">
        <v>3937</v>
      </c>
      <c r="BE1034" s="9">
        <v>2053</v>
      </c>
      <c r="BF1034" s="9">
        <v>32</v>
      </c>
      <c r="BG1034" s="11" t="s">
        <v>4619</v>
      </c>
    </row>
    <row r="1035" spans="1:59">
      <c r="A1035" s="9">
        <v>135635</v>
      </c>
      <c r="B1035" s="11" t="s">
        <v>4014</v>
      </c>
      <c r="C1035" s="11" t="s">
        <v>4280</v>
      </c>
      <c r="D1035" s="11" t="s">
        <v>470</v>
      </c>
      <c r="E1035" s="15">
        <v>1</v>
      </c>
      <c r="F1035" s="11" t="s">
        <v>4235</v>
      </c>
      <c r="G1035" s="9">
        <v>80000</v>
      </c>
      <c r="H1035" s="15">
        <f t="shared" si="33"/>
        <v>17.391304347826086</v>
      </c>
      <c r="I1035" s="15">
        <f t="shared" si="34"/>
        <v>17.391304347826086</v>
      </c>
      <c r="J1035" s="15">
        <v>17.391304347826086</v>
      </c>
      <c r="K1035" s="15"/>
      <c r="L1035" s="9"/>
      <c r="M1035" s="9">
        <v>0</v>
      </c>
      <c r="N1035" s="11" t="s">
        <v>3396</v>
      </c>
      <c r="O1035" s="12">
        <v>46210</v>
      </c>
      <c r="P1035" s="11" t="s">
        <v>3408</v>
      </c>
      <c r="Q1035" s="11" t="s">
        <v>3952</v>
      </c>
      <c r="R1035" s="11" t="s">
        <v>3952</v>
      </c>
      <c r="S1035" s="11" t="s">
        <v>4221</v>
      </c>
      <c r="T1035" s="9">
        <v>138616</v>
      </c>
      <c r="U1035" s="9"/>
      <c r="V1035" s="9"/>
      <c r="W1035" s="11" t="s">
        <v>2465</v>
      </c>
      <c r="X1035" s="11" t="s">
        <v>3109</v>
      </c>
      <c r="Y1035" s="11" t="s">
        <v>3959</v>
      </c>
      <c r="Z1035" s="11" t="s">
        <v>1530</v>
      </c>
      <c r="AA1035" s="9">
        <v>20</v>
      </c>
      <c r="AB1035" s="9">
        <v>46</v>
      </c>
      <c r="AC1035" s="11"/>
      <c r="AD1035" s="11" t="s">
        <v>2405</v>
      </c>
      <c r="AE1035" s="11" t="s">
        <v>2462</v>
      </c>
      <c r="AF1035" s="11" t="s">
        <v>2488</v>
      </c>
      <c r="AG1035" s="11" t="s">
        <v>2596</v>
      </c>
      <c r="AH1035" s="11" t="s">
        <v>2607</v>
      </c>
      <c r="AI1035" s="11"/>
      <c r="AJ1035" s="9">
        <v>1</v>
      </c>
      <c r="AK1035" s="11" t="s">
        <v>2653</v>
      </c>
      <c r="AL1035" s="11" t="s">
        <v>3107</v>
      </c>
      <c r="AM1035" s="11"/>
      <c r="AN1035" s="11" t="s">
        <v>3160</v>
      </c>
      <c r="AO1035" s="11" t="s">
        <v>3312</v>
      </c>
      <c r="AP1035" s="11"/>
      <c r="AQ1035" s="12">
        <v>46210</v>
      </c>
      <c r="AR1035" s="11" t="s">
        <v>3416</v>
      </c>
      <c r="AS1035" s="11" t="s">
        <v>3562</v>
      </c>
      <c r="AT1035" s="11" t="s">
        <v>3933</v>
      </c>
      <c r="AU1035" s="11" t="s">
        <v>3933</v>
      </c>
      <c r="AV1035" s="11" t="s">
        <v>3937</v>
      </c>
      <c r="AW1035" s="11" t="s">
        <v>2488</v>
      </c>
      <c r="AX1035" s="11" t="s">
        <v>2596</v>
      </c>
      <c r="AY1035" s="11" t="s">
        <v>3948</v>
      </c>
      <c r="AZ1035" s="11"/>
      <c r="BA1035" s="11"/>
      <c r="BB1035" s="11"/>
      <c r="BC1035" s="9">
        <v>22417</v>
      </c>
      <c r="BD1035" s="11" t="s">
        <v>3937</v>
      </c>
      <c r="BE1035" s="9">
        <v>2053</v>
      </c>
      <c r="BF1035" s="9">
        <v>46</v>
      </c>
      <c r="BG1035" s="11" t="s">
        <v>4619</v>
      </c>
    </row>
    <row r="1036" spans="1:59">
      <c r="A1036" s="9">
        <v>135635</v>
      </c>
      <c r="B1036" s="11" t="s">
        <v>4014</v>
      </c>
      <c r="C1036" s="11" t="s">
        <v>4280</v>
      </c>
      <c r="D1036" s="11" t="s">
        <v>469</v>
      </c>
      <c r="E1036" s="15">
        <v>1</v>
      </c>
      <c r="F1036" s="11" t="s">
        <v>4235</v>
      </c>
      <c r="G1036" s="9">
        <v>97500</v>
      </c>
      <c r="H1036" s="15">
        <f t="shared" si="33"/>
        <v>21.195652173913043</v>
      </c>
      <c r="I1036" s="15">
        <f t="shared" si="34"/>
        <v>21.195652173913043</v>
      </c>
      <c r="J1036" s="15">
        <v>21.195652173913043</v>
      </c>
      <c r="K1036" s="15"/>
      <c r="L1036" s="9"/>
      <c r="M1036" s="9">
        <v>0</v>
      </c>
      <c r="N1036" s="11" t="s">
        <v>3396</v>
      </c>
      <c r="O1036" s="12">
        <v>46210</v>
      </c>
      <c r="P1036" s="11" t="s">
        <v>3408</v>
      </c>
      <c r="Q1036" s="11" t="s">
        <v>3952</v>
      </c>
      <c r="R1036" s="11" t="s">
        <v>3952</v>
      </c>
      <c r="S1036" s="11" t="s">
        <v>4221</v>
      </c>
      <c r="T1036" s="9">
        <v>138616</v>
      </c>
      <c r="U1036" s="9"/>
      <c r="V1036" s="9"/>
      <c r="W1036" s="11" t="s">
        <v>2465</v>
      </c>
      <c r="X1036" s="11" t="s">
        <v>3109</v>
      </c>
      <c r="Y1036" s="11" t="s">
        <v>3959</v>
      </c>
      <c r="Z1036" s="11" t="s">
        <v>1680</v>
      </c>
      <c r="AA1036" s="9">
        <v>20</v>
      </c>
      <c r="AB1036" s="9">
        <v>45</v>
      </c>
      <c r="AC1036" s="11"/>
      <c r="AD1036" s="11" t="s">
        <v>2405</v>
      </c>
      <c r="AE1036" s="11" t="s">
        <v>2462</v>
      </c>
      <c r="AF1036" s="11" t="s">
        <v>2488</v>
      </c>
      <c r="AG1036" s="11" t="s">
        <v>2596</v>
      </c>
      <c r="AH1036" s="11" t="s">
        <v>2607</v>
      </c>
      <c r="AI1036" s="11"/>
      <c r="AJ1036" s="9">
        <v>1</v>
      </c>
      <c r="AK1036" s="11" t="s">
        <v>2738</v>
      </c>
      <c r="AL1036" s="11" t="s">
        <v>3107</v>
      </c>
      <c r="AM1036" s="11"/>
      <c r="AN1036" s="11" t="s">
        <v>3160</v>
      </c>
      <c r="AO1036" s="11" t="s">
        <v>3312</v>
      </c>
      <c r="AP1036" s="11"/>
      <c r="AQ1036" s="12">
        <v>46210</v>
      </c>
      <c r="AR1036" s="11" t="s">
        <v>3416</v>
      </c>
      <c r="AS1036" s="11" t="s">
        <v>3562</v>
      </c>
      <c r="AT1036" s="11" t="s">
        <v>3933</v>
      </c>
      <c r="AU1036" s="11" t="s">
        <v>3933</v>
      </c>
      <c r="AV1036" s="11" t="s">
        <v>3937</v>
      </c>
      <c r="AW1036" s="11" t="s">
        <v>2488</v>
      </c>
      <c r="AX1036" s="11" t="s">
        <v>2596</v>
      </c>
      <c r="AY1036" s="11" t="s">
        <v>3948</v>
      </c>
      <c r="AZ1036" s="11"/>
      <c r="BA1036" s="11"/>
      <c r="BB1036" s="11"/>
      <c r="BC1036" s="9">
        <v>22417</v>
      </c>
      <c r="BD1036" s="11" t="s">
        <v>3937</v>
      </c>
      <c r="BE1036" s="9">
        <v>2053</v>
      </c>
      <c r="BF1036" s="9">
        <v>45</v>
      </c>
      <c r="BG1036" s="11" t="s">
        <v>4619</v>
      </c>
    </row>
    <row r="1037" spans="1:59">
      <c r="A1037" s="9">
        <v>135635</v>
      </c>
      <c r="B1037" s="11" t="s">
        <v>4014</v>
      </c>
      <c r="C1037" s="11" t="s">
        <v>4280</v>
      </c>
      <c r="D1037" s="11" t="s">
        <v>435</v>
      </c>
      <c r="E1037" s="15">
        <v>1</v>
      </c>
      <c r="F1037" s="11" t="s">
        <v>4235</v>
      </c>
      <c r="G1037" s="9">
        <v>100000</v>
      </c>
      <c r="H1037" s="15">
        <f t="shared" si="33"/>
        <v>21.739130434782609</v>
      </c>
      <c r="I1037" s="15">
        <f t="shared" si="34"/>
        <v>21.739130434782609</v>
      </c>
      <c r="J1037" s="15">
        <v>21.739130434782609</v>
      </c>
      <c r="K1037" s="15"/>
      <c r="L1037" s="9"/>
      <c r="M1037" s="9">
        <v>0</v>
      </c>
      <c r="N1037" s="11" t="s">
        <v>3396</v>
      </c>
      <c r="O1037" s="12">
        <v>46210</v>
      </c>
      <c r="P1037" s="11" t="s">
        <v>3408</v>
      </c>
      <c r="Q1037" s="11" t="s">
        <v>3952</v>
      </c>
      <c r="R1037" s="11" t="s">
        <v>3952</v>
      </c>
      <c r="S1037" s="11" t="s">
        <v>4221</v>
      </c>
      <c r="T1037" s="9">
        <v>138616</v>
      </c>
      <c r="U1037" s="9"/>
      <c r="V1037" s="9"/>
      <c r="W1037" s="11" t="s">
        <v>2465</v>
      </c>
      <c r="X1037" s="11" t="s">
        <v>3109</v>
      </c>
      <c r="Y1037" s="11" t="s">
        <v>3959</v>
      </c>
      <c r="Z1037" s="11" t="s">
        <v>1529</v>
      </c>
      <c r="AA1037" s="9">
        <v>20</v>
      </c>
      <c r="AB1037" s="9">
        <v>11</v>
      </c>
      <c r="AC1037" s="11"/>
      <c r="AD1037" s="11" t="s">
        <v>2405</v>
      </c>
      <c r="AE1037" s="11" t="s">
        <v>2462</v>
      </c>
      <c r="AF1037" s="11" t="s">
        <v>2488</v>
      </c>
      <c r="AG1037" s="11" t="s">
        <v>2596</v>
      </c>
      <c r="AH1037" s="11" t="s">
        <v>2607</v>
      </c>
      <c r="AI1037" s="11"/>
      <c r="AJ1037" s="9">
        <v>1</v>
      </c>
      <c r="AK1037" s="11" t="s">
        <v>2652</v>
      </c>
      <c r="AL1037" s="11" t="s">
        <v>3107</v>
      </c>
      <c r="AM1037" s="11"/>
      <c r="AN1037" s="11" t="s">
        <v>3160</v>
      </c>
      <c r="AO1037" s="11" t="s">
        <v>3312</v>
      </c>
      <c r="AP1037" s="11"/>
      <c r="AQ1037" s="12">
        <v>46210</v>
      </c>
      <c r="AR1037" s="11" t="s">
        <v>3416</v>
      </c>
      <c r="AS1037" s="11" t="s">
        <v>3562</v>
      </c>
      <c r="AT1037" s="11" t="s">
        <v>3933</v>
      </c>
      <c r="AU1037" s="11" t="s">
        <v>3933</v>
      </c>
      <c r="AV1037" s="11" t="s">
        <v>3937</v>
      </c>
      <c r="AW1037" s="11" t="s">
        <v>2488</v>
      </c>
      <c r="AX1037" s="11" t="s">
        <v>2596</v>
      </c>
      <c r="AY1037" s="11" t="s">
        <v>3948</v>
      </c>
      <c r="AZ1037" s="11"/>
      <c r="BA1037" s="11"/>
      <c r="BB1037" s="11"/>
      <c r="BC1037" s="9">
        <v>22417</v>
      </c>
      <c r="BD1037" s="11" t="s">
        <v>3937</v>
      </c>
      <c r="BE1037" s="9">
        <v>2053</v>
      </c>
      <c r="BF1037" s="9">
        <v>11</v>
      </c>
      <c r="BG1037" s="11" t="s">
        <v>4619</v>
      </c>
    </row>
    <row r="1038" spans="1:59">
      <c r="A1038" s="9">
        <v>135635</v>
      </c>
      <c r="B1038" s="11" t="s">
        <v>4014</v>
      </c>
      <c r="C1038" s="11" t="s">
        <v>4280</v>
      </c>
      <c r="D1038" s="11" t="s">
        <v>467</v>
      </c>
      <c r="E1038" s="15">
        <v>1</v>
      </c>
      <c r="F1038" s="11" t="s">
        <v>4235</v>
      </c>
      <c r="G1038" s="9">
        <v>100000</v>
      </c>
      <c r="H1038" s="15">
        <f t="shared" si="33"/>
        <v>21.739130434782609</v>
      </c>
      <c r="I1038" s="15">
        <f t="shared" si="34"/>
        <v>21.739130434782609</v>
      </c>
      <c r="J1038" s="15">
        <v>21.739130434782609</v>
      </c>
      <c r="K1038" s="15"/>
      <c r="L1038" s="9"/>
      <c r="M1038" s="9">
        <v>0</v>
      </c>
      <c r="N1038" s="11" t="s">
        <v>3396</v>
      </c>
      <c r="O1038" s="12">
        <v>46210</v>
      </c>
      <c r="P1038" s="11" t="s">
        <v>3408</v>
      </c>
      <c r="Q1038" s="11" t="s">
        <v>3952</v>
      </c>
      <c r="R1038" s="11" t="s">
        <v>3952</v>
      </c>
      <c r="S1038" s="11" t="s">
        <v>4221</v>
      </c>
      <c r="T1038" s="9">
        <v>138616</v>
      </c>
      <c r="U1038" s="9"/>
      <c r="V1038" s="9"/>
      <c r="W1038" s="11" t="s">
        <v>2465</v>
      </c>
      <c r="X1038" s="11" t="s">
        <v>3109</v>
      </c>
      <c r="Y1038" s="11" t="s">
        <v>3959</v>
      </c>
      <c r="Z1038" s="11" t="s">
        <v>1529</v>
      </c>
      <c r="AA1038" s="9">
        <v>20</v>
      </c>
      <c r="AB1038" s="9">
        <v>43</v>
      </c>
      <c r="AC1038" s="11"/>
      <c r="AD1038" s="11" t="s">
        <v>2405</v>
      </c>
      <c r="AE1038" s="11" t="s">
        <v>2462</v>
      </c>
      <c r="AF1038" s="11" t="s">
        <v>2488</v>
      </c>
      <c r="AG1038" s="11" t="s">
        <v>2596</v>
      </c>
      <c r="AH1038" s="11" t="s">
        <v>2607</v>
      </c>
      <c r="AI1038" s="11"/>
      <c r="AJ1038" s="9">
        <v>1</v>
      </c>
      <c r="AK1038" s="11" t="s">
        <v>2652</v>
      </c>
      <c r="AL1038" s="11" t="s">
        <v>3107</v>
      </c>
      <c r="AM1038" s="11"/>
      <c r="AN1038" s="11" t="s">
        <v>3160</v>
      </c>
      <c r="AO1038" s="11" t="s">
        <v>3312</v>
      </c>
      <c r="AP1038" s="11"/>
      <c r="AQ1038" s="12">
        <v>46210</v>
      </c>
      <c r="AR1038" s="11" t="s">
        <v>3416</v>
      </c>
      <c r="AS1038" s="11" t="s">
        <v>3562</v>
      </c>
      <c r="AT1038" s="11" t="s">
        <v>3933</v>
      </c>
      <c r="AU1038" s="11" t="s">
        <v>3933</v>
      </c>
      <c r="AV1038" s="11" t="s">
        <v>3937</v>
      </c>
      <c r="AW1038" s="11" t="s">
        <v>2488</v>
      </c>
      <c r="AX1038" s="11" t="s">
        <v>2596</v>
      </c>
      <c r="AY1038" s="11" t="s">
        <v>3948</v>
      </c>
      <c r="AZ1038" s="11"/>
      <c r="BA1038" s="11"/>
      <c r="BB1038" s="11"/>
      <c r="BC1038" s="9">
        <v>22417</v>
      </c>
      <c r="BD1038" s="11" t="s">
        <v>3937</v>
      </c>
      <c r="BE1038" s="9">
        <v>2053</v>
      </c>
      <c r="BF1038" s="9">
        <v>43</v>
      </c>
      <c r="BG1038" s="11" t="s">
        <v>4619</v>
      </c>
    </row>
    <row r="1039" spans="1:59">
      <c r="A1039" s="9">
        <v>135635</v>
      </c>
      <c r="B1039" s="11" t="s">
        <v>4014</v>
      </c>
      <c r="C1039" s="11" t="s">
        <v>4280</v>
      </c>
      <c r="D1039" s="11" t="s">
        <v>468</v>
      </c>
      <c r="E1039" s="15">
        <v>1</v>
      </c>
      <c r="F1039" s="11" t="s">
        <v>4235</v>
      </c>
      <c r="G1039" s="9">
        <v>100000</v>
      </c>
      <c r="H1039" s="15">
        <f t="shared" si="33"/>
        <v>21.739130434782609</v>
      </c>
      <c r="I1039" s="15">
        <f t="shared" si="34"/>
        <v>21.739130434782609</v>
      </c>
      <c r="J1039" s="15">
        <v>21.739130434782609</v>
      </c>
      <c r="K1039" s="15"/>
      <c r="L1039" s="9"/>
      <c r="M1039" s="9">
        <v>0</v>
      </c>
      <c r="N1039" s="11" t="s">
        <v>3396</v>
      </c>
      <c r="O1039" s="12">
        <v>46210</v>
      </c>
      <c r="P1039" s="11" t="s">
        <v>3408</v>
      </c>
      <c r="Q1039" s="11" t="s">
        <v>3952</v>
      </c>
      <c r="R1039" s="11" t="s">
        <v>3952</v>
      </c>
      <c r="S1039" s="11" t="s">
        <v>4221</v>
      </c>
      <c r="T1039" s="9">
        <v>138616</v>
      </c>
      <c r="U1039" s="9"/>
      <c r="V1039" s="9"/>
      <c r="W1039" s="11" t="s">
        <v>2465</v>
      </c>
      <c r="X1039" s="11" t="s">
        <v>3109</v>
      </c>
      <c r="Y1039" s="11" t="s">
        <v>3959</v>
      </c>
      <c r="Z1039" s="11" t="s">
        <v>1529</v>
      </c>
      <c r="AA1039" s="9">
        <v>20</v>
      </c>
      <c r="AB1039" s="9">
        <v>44</v>
      </c>
      <c r="AC1039" s="11"/>
      <c r="AD1039" s="11" t="s">
        <v>2405</v>
      </c>
      <c r="AE1039" s="11" t="s">
        <v>2462</v>
      </c>
      <c r="AF1039" s="11" t="s">
        <v>2488</v>
      </c>
      <c r="AG1039" s="11" t="s">
        <v>2596</v>
      </c>
      <c r="AH1039" s="11" t="s">
        <v>2607</v>
      </c>
      <c r="AI1039" s="11"/>
      <c r="AJ1039" s="9">
        <v>1</v>
      </c>
      <c r="AK1039" s="11" t="s">
        <v>2652</v>
      </c>
      <c r="AL1039" s="11" t="s">
        <v>3107</v>
      </c>
      <c r="AM1039" s="11"/>
      <c r="AN1039" s="11" t="s">
        <v>3160</v>
      </c>
      <c r="AO1039" s="11" t="s">
        <v>3312</v>
      </c>
      <c r="AP1039" s="11"/>
      <c r="AQ1039" s="12">
        <v>46210</v>
      </c>
      <c r="AR1039" s="11" t="s">
        <v>3416</v>
      </c>
      <c r="AS1039" s="11" t="s">
        <v>3562</v>
      </c>
      <c r="AT1039" s="11" t="s">
        <v>3933</v>
      </c>
      <c r="AU1039" s="11" t="s">
        <v>3933</v>
      </c>
      <c r="AV1039" s="11" t="s">
        <v>3937</v>
      </c>
      <c r="AW1039" s="11" t="s">
        <v>2488</v>
      </c>
      <c r="AX1039" s="11" t="s">
        <v>2596</v>
      </c>
      <c r="AY1039" s="11" t="s">
        <v>3948</v>
      </c>
      <c r="AZ1039" s="11"/>
      <c r="BA1039" s="11"/>
      <c r="BB1039" s="11"/>
      <c r="BC1039" s="9">
        <v>22417</v>
      </c>
      <c r="BD1039" s="11" t="s">
        <v>3937</v>
      </c>
      <c r="BE1039" s="9">
        <v>2053</v>
      </c>
      <c r="BF1039" s="9">
        <v>44</v>
      </c>
      <c r="BG1039" s="11" t="s">
        <v>4619</v>
      </c>
    </row>
    <row r="1040" spans="1:59">
      <c r="A1040" s="9">
        <v>135635</v>
      </c>
      <c r="B1040" s="11" t="s">
        <v>4014</v>
      </c>
      <c r="C1040" s="11" t="s">
        <v>4280</v>
      </c>
      <c r="D1040" s="11" t="s">
        <v>453</v>
      </c>
      <c r="E1040" s="15">
        <v>1</v>
      </c>
      <c r="F1040" s="11" t="s">
        <v>4235</v>
      </c>
      <c r="G1040" s="9">
        <v>105000</v>
      </c>
      <c r="H1040" s="15">
        <f t="shared" si="33"/>
        <v>22.826086956521738</v>
      </c>
      <c r="I1040" s="15">
        <f t="shared" si="34"/>
        <v>22.826086956521738</v>
      </c>
      <c r="J1040" s="15">
        <v>22.826086956521738</v>
      </c>
      <c r="K1040" s="15"/>
      <c r="L1040" s="9"/>
      <c r="M1040" s="9">
        <v>0</v>
      </c>
      <c r="N1040" s="11" t="s">
        <v>3396</v>
      </c>
      <c r="O1040" s="12">
        <v>46210</v>
      </c>
      <c r="P1040" s="11" t="s">
        <v>3408</v>
      </c>
      <c r="Q1040" s="11" t="s">
        <v>3952</v>
      </c>
      <c r="R1040" s="11" t="s">
        <v>3952</v>
      </c>
      <c r="S1040" s="11" t="s">
        <v>4221</v>
      </c>
      <c r="T1040" s="9">
        <v>138616</v>
      </c>
      <c r="U1040" s="9"/>
      <c r="V1040" s="9"/>
      <c r="W1040" s="11" t="s">
        <v>2465</v>
      </c>
      <c r="X1040" s="11" t="s">
        <v>3109</v>
      </c>
      <c r="Y1040" s="11" t="s">
        <v>3959</v>
      </c>
      <c r="Z1040" s="11" t="s">
        <v>1433</v>
      </c>
      <c r="AA1040" s="9">
        <v>20</v>
      </c>
      <c r="AB1040" s="9">
        <v>29</v>
      </c>
      <c r="AC1040" s="11"/>
      <c r="AD1040" s="11" t="s">
        <v>2405</v>
      </c>
      <c r="AE1040" s="11" t="s">
        <v>2462</v>
      </c>
      <c r="AF1040" s="11" t="s">
        <v>2488</v>
      </c>
      <c r="AG1040" s="11" t="s">
        <v>2596</v>
      </c>
      <c r="AH1040" s="11" t="s">
        <v>2607</v>
      </c>
      <c r="AI1040" s="11"/>
      <c r="AJ1040" s="9">
        <v>1</v>
      </c>
      <c r="AK1040" s="11" t="s">
        <v>2614</v>
      </c>
      <c r="AL1040" s="11" t="s">
        <v>3107</v>
      </c>
      <c r="AM1040" s="11"/>
      <c r="AN1040" s="11" t="s">
        <v>3160</v>
      </c>
      <c r="AO1040" s="11" t="s">
        <v>3312</v>
      </c>
      <c r="AP1040" s="11"/>
      <c r="AQ1040" s="12">
        <v>46210</v>
      </c>
      <c r="AR1040" s="11" t="s">
        <v>3416</v>
      </c>
      <c r="AS1040" s="11" t="s">
        <v>3562</v>
      </c>
      <c r="AT1040" s="11" t="s">
        <v>3933</v>
      </c>
      <c r="AU1040" s="11" t="s">
        <v>3933</v>
      </c>
      <c r="AV1040" s="11" t="s">
        <v>3937</v>
      </c>
      <c r="AW1040" s="11" t="s">
        <v>2488</v>
      </c>
      <c r="AX1040" s="11" t="s">
        <v>2596</v>
      </c>
      <c r="AY1040" s="11" t="s">
        <v>3948</v>
      </c>
      <c r="AZ1040" s="11"/>
      <c r="BA1040" s="11"/>
      <c r="BB1040" s="11"/>
      <c r="BC1040" s="9">
        <v>22417</v>
      </c>
      <c r="BD1040" s="11" t="s">
        <v>3937</v>
      </c>
      <c r="BE1040" s="9">
        <v>2053</v>
      </c>
      <c r="BF1040" s="9">
        <v>29</v>
      </c>
      <c r="BG1040" s="11" t="s">
        <v>4619</v>
      </c>
    </row>
    <row r="1041" spans="1:59">
      <c r="A1041" s="9">
        <v>135635</v>
      </c>
      <c r="B1041" s="11" t="s">
        <v>4014</v>
      </c>
      <c r="C1041" s="11" t="s">
        <v>4280</v>
      </c>
      <c r="D1041" s="11" t="s">
        <v>452</v>
      </c>
      <c r="E1041" s="15">
        <v>1</v>
      </c>
      <c r="F1041" s="11" t="s">
        <v>4235</v>
      </c>
      <c r="G1041" s="9">
        <v>115000</v>
      </c>
      <c r="H1041" s="15">
        <f t="shared" si="33"/>
        <v>25</v>
      </c>
      <c r="I1041" s="15">
        <f t="shared" si="34"/>
        <v>25</v>
      </c>
      <c r="J1041" s="15">
        <v>25</v>
      </c>
      <c r="K1041" s="15"/>
      <c r="L1041" s="9"/>
      <c r="M1041" s="9">
        <v>0</v>
      </c>
      <c r="N1041" s="11" t="s">
        <v>3396</v>
      </c>
      <c r="O1041" s="12">
        <v>46210</v>
      </c>
      <c r="P1041" s="11" t="s">
        <v>3408</v>
      </c>
      <c r="Q1041" s="11" t="s">
        <v>3952</v>
      </c>
      <c r="R1041" s="11" t="s">
        <v>3952</v>
      </c>
      <c r="S1041" s="11" t="s">
        <v>4221</v>
      </c>
      <c r="T1041" s="9">
        <v>138616</v>
      </c>
      <c r="U1041" s="9"/>
      <c r="V1041" s="9"/>
      <c r="W1041" s="11" t="s">
        <v>2465</v>
      </c>
      <c r="X1041" s="11" t="s">
        <v>3109</v>
      </c>
      <c r="Y1041" s="11" t="s">
        <v>3959</v>
      </c>
      <c r="Z1041" s="11" t="s">
        <v>1540</v>
      </c>
      <c r="AA1041" s="9">
        <v>20</v>
      </c>
      <c r="AB1041" s="9">
        <v>28</v>
      </c>
      <c r="AC1041" s="11"/>
      <c r="AD1041" s="11" t="s">
        <v>2405</v>
      </c>
      <c r="AE1041" s="11" t="s">
        <v>2462</v>
      </c>
      <c r="AF1041" s="11" t="s">
        <v>2488</v>
      </c>
      <c r="AG1041" s="11" t="s">
        <v>2596</v>
      </c>
      <c r="AH1041" s="11" t="s">
        <v>2607</v>
      </c>
      <c r="AI1041" s="11"/>
      <c r="AJ1041" s="9">
        <v>1</v>
      </c>
      <c r="AK1041" s="11" t="s">
        <v>2659</v>
      </c>
      <c r="AL1041" s="11" t="s">
        <v>3107</v>
      </c>
      <c r="AM1041" s="11"/>
      <c r="AN1041" s="11" t="s">
        <v>3160</v>
      </c>
      <c r="AO1041" s="11" t="s">
        <v>3312</v>
      </c>
      <c r="AP1041" s="11"/>
      <c r="AQ1041" s="12">
        <v>46210</v>
      </c>
      <c r="AR1041" s="11" t="s">
        <v>3416</v>
      </c>
      <c r="AS1041" s="11" t="s">
        <v>3562</v>
      </c>
      <c r="AT1041" s="11" t="s">
        <v>3933</v>
      </c>
      <c r="AU1041" s="11" t="s">
        <v>3933</v>
      </c>
      <c r="AV1041" s="11" t="s">
        <v>3937</v>
      </c>
      <c r="AW1041" s="11" t="s">
        <v>2488</v>
      </c>
      <c r="AX1041" s="11" t="s">
        <v>2596</v>
      </c>
      <c r="AY1041" s="11" t="s">
        <v>3948</v>
      </c>
      <c r="AZ1041" s="11"/>
      <c r="BA1041" s="11"/>
      <c r="BB1041" s="11"/>
      <c r="BC1041" s="9">
        <v>22417</v>
      </c>
      <c r="BD1041" s="11" t="s">
        <v>3937</v>
      </c>
      <c r="BE1041" s="9">
        <v>2053</v>
      </c>
      <c r="BF1041" s="9">
        <v>28</v>
      </c>
      <c r="BG1041" s="11" t="s">
        <v>4619</v>
      </c>
    </row>
    <row r="1042" spans="1:59">
      <c r="A1042" s="9">
        <v>135635</v>
      </c>
      <c r="B1042" s="11" t="s">
        <v>4014</v>
      </c>
      <c r="C1042" s="11" t="s">
        <v>4280</v>
      </c>
      <c r="D1042" s="11" t="s">
        <v>425</v>
      </c>
      <c r="E1042" s="15">
        <v>1</v>
      </c>
      <c r="F1042" s="11" t="s">
        <v>4235</v>
      </c>
      <c r="G1042" s="9">
        <v>120000</v>
      </c>
      <c r="H1042" s="15">
        <f t="shared" si="33"/>
        <v>26.086956521739129</v>
      </c>
      <c r="I1042" s="15">
        <f t="shared" si="34"/>
        <v>26.086956521739129</v>
      </c>
      <c r="J1042" s="15">
        <v>26.086956521739129</v>
      </c>
      <c r="K1042" s="15"/>
      <c r="L1042" s="9"/>
      <c r="M1042" s="9">
        <v>0</v>
      </c>
      <c r="N1042" s="11" t="s">
        <v>3396</v>
      </c>
      <c r="O1042" s="12">
        <v>46210</v>
      </c>
      <c r="P1042" s="11" t="s">
        <v>3408</v>
      </c>
      <c r="Q1042" s="11" t="s">
        <v>3952</v>
      </c>
      <c r="R1042" s="11" t="s">
        <v>3952</v>
      </c>
      <c r="S1042" s="11" t="s">
        <v>4221</v>
      </c>
      <c r="T1042" s="9">
        <v>138616</v>
      </c>
      <c r="U1042" s="9"/>
      <c r="V1042" s="9"/>
      <c r="W1042" s="11" t="s">
        <v>2465</v>
      </c>
      <c r="X1042" s="11" t="s">
        <v>3109</v>
      </c>
      <c r="Y1042" s="11" t="s">
        <v>3959</v>
      </c>
      <c r="Z1042" s="11" t="s">
        <v>1561</v>
      </c>
      <c r="AA1042" s="9">
        <v>20</v>
      </c>
      <c r="AB1042" s="9">
        <v>1</v>
      </c>
      <c r="AC1042" s="11"/>
      <c r="AD1042" s="11" t="s">
        <v>2405</v>
      </c>
      <c r="AE1042" s="11" t="s">
        <v>2462</v>
      </c>
      <c r="AF1042" s="11" t="s">
        <v>2488</v>
      </c>
      <c r="AG1042" s="11" t="s">
        <v>2596</v>
      </c>
      <c r="AH1042" s="11" t="s">
        <v>2607</v>
      </c>
      <c r="AI1042" s="11"/>
      <c r="AJ1042" s="9">
        <v>1</v>
      </c>
      <c r="AK1042" s="11" t="s">
        <v>1529</v>
      </c>
      <c r="AL1042" s="11" t="s">
        <v>3107</v>
      </c>
      <c r="AM1042" s="11"/>
      <c r="AN1042" s="11" t="s">
        <v>3160</v>
      </c>
      <c r="AO1042" s="11" t="s">
        <v>3312</v>
      </c>
      <c r="AP1042" s="11"/>
      <c r="AQ1042" s="12">
        <v>46210</v>
      </c>
      <c r="AR1042" s="11" t="s">
        <v>3416</v>
      </c>
      <c r="AS1042" s="11" t="s">
        <v>3562</v>
      </c>
      <c r="AT1042" s="11" t="s">
        <v>3933</v>
      </c>
      <c r="AU1042" s="11" t="s">
        <v>3933</v>
      </c>
      <c r="AV1042" s="11" t="s">
        <v>3937</v>
      </c>
      <c r="AW1042" s="11" t="s">
        <v>2488</v>
      </c>
      <c r="AX1042" s="11" t="s">
        <v>2596</v>
      </c>
      <c r="AY1042" s="11" t="s">
        <v>3948</v>
      </c>
      <c r="AZ1042" s="11"/>
      <c r="BA1042" s="11"/>
      <c r="BB1042" s="11"/>
      <c r="BC1042" s="9">
        <v>22417</v>
      </c>
      <c r="BD1042" s="11" t="s">
        <v>3937</v>
      </c>
      <c r="BE1042" s="9">
        <v>2053</v>
      </c>
      <c r="BF1042" s="9">
        <v>1</v>
      </c>
      <c r="BG1042" s="11" t="s">
        <v>4619</v>
      </c>
    </row>
    <row r="1043" spans="1:59">
      <c r="A1043" s="9">
        <v>135635</v>
      </c>
      <c r="B1043" s="11" t="s">
        <v>4014</v>
      </c>
      <c r="C1043" s="11" t="s">
        <v>4280</v>
      </c>
      <c r="D1043" s="11" t="s">
        <v>451</v>
      </c>
      <c r="E1043" s="15">
        <v>1</v>
      </c>
      <c r="F1043" s="11" t="s">
        <v>4235</v>
      </c>
      <c r="G1043" s="9">
        <v>127000</v>
      </c>
      <c r="H1043" s="15">
        <f t="shared" si="33"/>
        <v>27.608695652173914</v>
      </c>
      <c r="I1043" s="15">
        <f t="shared" si="34"/>
        <v>27.608695652173914</v>
      </c>
      <c r="J1043" s="15">
        <v>27.608695652173914</v>
      </c>
      <c r="K1043" s="15"/>
      <c r="L1043" s="9"/>
      <c r="M1043" s="9">
        <v>0</v>
      </c>
      <c r="N1043" s="11" t="s">
        <v>3396</v>
      </c>
      <c r="O1043" s="12">
        <v>46210</v>
      </c>
      <c r="P1043" s="11" t="s">
        <v>3408</v>
      </c>
      <c r="Q1043" s="11" t="s">
        <v>3952</v>
      </c>
      <c r="R1043" s="11" t="s">
        <v>3952</v>
      </c>
      <c r="S1043" s="11" t="s">
        <v>4221</v>
      </c>
      <c r="T1043" s="9">
        <v>138616</v>
      </c>
      <c r="U1043" s="9"/>
      <c r="V1043" s="9"/>
      <c r="W1043" s="11" t="s">
        <v>2465</v>
      </c>
      <c r="X1043" s="11" t="s">
        <v>3109</v>
      </c>
      <c r="Y1043" s="11" t="s">
        <v>3959</v>
      </c>
      <c r="Z1043" s="11" t="s">
        <v>1677</v>
      </c>
      <c r="AA1043" s="9">
        <v>20</v>
      </c>
      <c r="AB1043" s="9">
        <v>27</v>
      </c>
      <c r="AC1043" s="11"/>
      <c r="AD1043" s="11" t="s">
        <v>2405</v>
      </c>
      <c r="AE1043" s="11" t="s">
        <v>2462</v>
      </c>
      <c r="AF1043" s="11" t="s">
        <v>2488</v>
      </c>
      <c r="AG1043" s="11" t="s">
        <v>2596</v>
      </c>
      <c r="AH1043" s="11" t="s">
        <v>2607</v>
      </c>
      <c r="AI1043" s="11"/>
      <c r="AJ1043" s="9">
        <v>1</v>
      </c>
      <c r="AK1043" s="11" t="s">
        <v>2736</v>
      </c>
      <c r="AL1043" s="11" t="s">
        <v>3107</v>
      </c>
      <c r="AM1043" s="11"/>
      <c r="AN1043" s="11" t="s">
        <v>3160</v>
      </c>
      <c r="AO1043" s="11" t="s">
        <v>3312</v>
      </c>
      <c r="AP1043" s="11"/>
      <c r="AQ1043" s="12">
        <v>46210</v>
      </c>
      <c r="AR1043" s="11" t="s">
        <v>3416</v>
      </c>
      <c r="AS1043" s="11" t="s">
        <v>3562</v>
      </c>
      <c r="AT1043" s="11" t="s">
        <v>3933</v>
      </c>
      <c r="AU1043" s="11" t="s">
        <v>3933</v>
      </c>
      <c r="AV1043" s="11" t="s">
        <v>3937</v>
      </c>
      <c r="AW1043" s="11" t="s">
        <v>2488</v>
      </c>
      <c r="AX1043" s="11" t="s">
        <v>2596</v>
      </c>
      <c r="AY1043" s="11" t="s">
        <v>3948</v>
      </c>
      <c r="AZ1043" s="11"/>
      <c r="BA1043" s="11"/>
      <c r="BB1043" s="11"/>
      <c r="BC1043" s="9">
        <v>22417</v>
      </c>
      <c r="BD1043" s="11" t="s">
        <v>3937</v>
      </c>
      <c r="BE1043" s="9">
        <v>2053</v>
      </c>
      <c r="BF1043" s="9">
        <v>27</v>
      </c>
      <c r="BG1043" s="11" t="s">
        <v>4619</v>
      </c>
    </row>
    <row r="1044" spans="1:59">
      <c r="A1044" s="9">
        <v>135635</v>
      </c>
      <c r="B1044" s="11" t="s">
        <v>4014</v>
      </c>
      <c r="C1044" s="11" t="s">
        <v>4280</v>
      </c>
      <c r="D1044" s="11" t="s">
        <v>450</v>
      </c>
      <c r="E1044" s="15">
        <v>1</v>
      </c>
      <c r="F1044" s="11" t="s">
        <v>4235</v>
      </c>
      <c r="G1044" s="9">
        <v>127750</v>
      </c>
      <c r="H1044" s="15">
        <f t="shared" si="33"/>
        <v>27.771739130434781</v>
      </c>
      <c r="I1044" s="15">
        <f t="shared" si="34"/>
        <v>27.771739130434781</v>
      </c>
      <c r="J1044" s="15">
        <v>27.771739130434781</v>
      </c>
      <c r="K1044" s="15"/>
      <c r="L1044" s="9"/>
      <c r="M1044" s="9">
        <v>0</v>
      </c>
      <c r="N1044" s="11" t="s">
        <v>3396</v>
      </c>
      <c r="O1044" s="12">
        <v>46210</v>
      </c>
      <c r="P1044" s="11" t="s">
        <v>3408</v>
      </c>
      <c r="Q1044" s="11" t="s">
        <v>3952</v>
      </c>
      <c r="R1044" s="11" t="s">
        <v>3952</v>
      </c>
      <c r="S1044" s="11" t="s">
        <v>4221</v>
      </c>
      <c r="T1044" s="9">
        <v>138616</v>
      </c>
      <c r="U1044" s="9"/>
      <c r="V1044" s="9"/>
      <c r="W1044" s="11" t="s">
        <v>2465</v>
      </c>
      <c r="X1044" s="11" t="s">
        <v>3109</v>
      </c>
      <c r="Y1044" s="11" t="s">
        <v>3959</v>
      </c>
      <c r="Z1044" s="11" t="s">
        <v>1676</v>
      </c>
      <c r="AA1044" s="9">
        <v>20</v>
      </c>
      <c r="AB1044" s="9">
        <v>26</v>
      </c>
      <c r="AC1044" s="11"/>
      <c r="AD1044" s="11" t="s">
        <v>2405</v>
      </c>
      <c r="AE1044" s="11" t="s">
        <v>2462</v>
      </c>
      <c r="AF1044" s="11" t="s">
        <v>2488</v>
      </c>
      <c r="AG1044" s="11" t="s">
        <v>2596</v>
      </c>
      <c r="AH1044" s="11" t="s">
        <v>2607</v>
      </c>
      <c r="AI1044" s="11"/>
      <c r="AJ1044" s="9">
        <v>1</v>
      </c>
      <c r="AK1044" s="11" t="s">
        <v>2735</v>
      </c>
      <c r="AL1044" s="11" t="s">
        <v>3107</v>
      </c>
      <c r="AM1044" s="11"/>
      <c r="AN1044" s="11" t="s">
        <v>3160</v>
      </c>
      <c r="AO1044" s="11" t="s">
        <v>3312</v>
      </c>
      <c r="AP1044" s="11"/>
      <c r="AQ1044" s="12">
        <v>46210</v>
      </c>
      <c r="AR1044" s="11" t="s">
        <v>3416</v>
      </c>
      <c r="AS1044" s="11" t="s">
        <v>3562</v>
      </c>
      <c r="AT1044" s="11" t="s">
        <v>3933</v>
      </c>
      <c r="AU1044" s="11" t="s">
        <v>3933</v>
      </c>
      <c r="AV1044" s="11" t="s">
        <v>3937</v>
      </c>
      <c r="AW1044" s="11" t="s">
        <v>2488</v>
      </c>
      <c r="AX1044" s="11" t="s">
        <v>2596</v>
      </c>
      <c r="AY1044" s="11" t="s">
        <v>3948</v>
      </c>
      <c r="AZ1044" s="11"/>
      <c r="BA1044" s="11"/>
      <c r="BB1044" s="11"/>
      <c r="BC1044" s="9">
        <v>22417</v>
      </c>
      <c r="BD1044" s="11" t="s">
        <v>3937</v>
      </c>
      <c r="BE1044" s="9">
        <v>2053</v>
      </c>
      <c r="BF1044" s="9">
        <v>26</v>
      </c>
      <c r="BG1044" s="11" t="s">
        <v>4619</v>
      </c>
    </row>
    <row r="1045" spans="1:59">
      <c r="A1045" s="9">
        <v>135635</v>
      </c>
      <c r="B1045" s="11" t="s">
        <v>4014</v>
      </c>
      <c r="C1045" s="11" t="s">
        <v>4280</v>
      </c>
      <c r="D1045" s="11" t="s">
        <v>449</v>
      </c>
      <c r="E1045" s="15">
        <v>1</v>
      </c>
      <c r="F1045" s="11" t="s">
        <v>4235</v>
      </c>
      <c r="G1045" s="9">
        <v>140000</v>
      </c>
      <c r="H1045" s="15">
        <f t="shared" si="33"/>
        <v>30.434782608695652</v>
      </c>
      <c r="I1045" s="15">
        <f t="shared" si="34"/>
        <v>30.434782608695652</v>
      </c>
      <c r="J1045" s="15">
        <v>30.434782608695652</v>
      </c>
      <c r="K1045" s="15"/>
      <c r="L1045" s="9"/>
      <c r="M1045" s="9">
        <v>0</v>
      </c>
      <c r="N1045" s="11" t="s">
        <v>3396</v>
      </c>
      <c r="O1045" s="12">
        <v>46210</v>
      </c>
      <c r="P1045" s="11" t="s">
        <v>3408</v>
      </c>
      <c r="Q1045" s="11" t="s">
        <v>3952</v>
      </c>
      <c r="R1045" s="11" t="s">
        <v>3952</v>
      </c>
      <c r="S1045" s="11" t="s">
        <v>4221</v>
      </c>
      <c r="T1045" s="9">
        <v>138616</v>
      </c>
      <c r="U1045" s="9"/>
      <c r="V1045" s="9"/>
      <c r="W1045" s="11" t="s">
        <v>2465</v>
      </c>
      <c r="X1045" s="11" t="s">
        <v>3109</v>
      </c>
      <c r="Y1045" s="11" t="s">
        <v>3959</v>
      </c>
      <c r="Z1045" s="11" t="s">
        <v>1527</v>
      </c>
      <c r="AA1045" s="9">
        <v>20</v>
      </c>
      <c r="AB1045" s="9">
        <v>25</v>
      </c>
      <c r="AC1045" s="11"/>
      <c r="AD1045" s="11" t="s">
        <v>2405</v>
      </c>
      <c r="AE1045" s="11" t="s">
        <v>2462</v>
      </c>
      <c r="AF1045" s="11" t="s">
        <v>2488</v>
      </c>
      <c r="AG1045" s="11" t="s">
        <v>2596</v>
      </c>
      <c r="AH1045" s="11" t="s">
        <v>2607</v>
      </c>
      <c r="AI1045" s="11"/>
      <c r="AJ1045" s="9">
        <v>1</v>
      </c>
      <c r="AK1045" s="11" t="s">
        <v>1769</v>
      </c>
      <c r="AL1045" s="11" t="s">
        <v>3107</v>
      </c>
      <c r="AM1045" s="11"/>
      <c r="AN1045" s="11" t="s">
        <v>3160</v>
      </c>
      <c r="AO1045" s="11" t="s">
        <v>3312</v>
      </c>
      <c r="AP1045" s="11"/>
      <c r="AQ1045" s="12">
        <v>46210</v>
      </c>
      <c r="AR1045" s="11" t="s">
        <v>3416</v>
      </c>
      <c r="AS1045" s="11" t="s">
        <v>3562</v>
      </c>
      <c r="AT1045" s="11" t="s">
        <v>3933</v>
      </c>
      <c r="AU1045" s="11" t="s">
        <v>3933</v>
      </c>
      <c r="AV1045" s="11" t="s">
        <v>3937</v>
      </c>
      <c r="AW1045" s="11" t="s">
        <v>2488</v>
      </c>
      <c r="AX1045" s="11" t="s">
        <v>2596</v>
      </c>
      <c r="AY1045" s="11" t="s">
        <v>3948</v>
      </c>
      <c r="AZ1045" s="11"/>
      <c r="BA1045" s="11"/>
      <c r="BB1045" s="11"/>
      <c r="BC1045" s="9">
        <v>22417</v>
      </c>
      <c r="BD1045" s="11" t="s">
        <v>3937</v>
      </c>
      <c r="BE1045" s="9">
        <v>2053</v>
      </c>
      <c r="BF1045" s="9">
        <v>25</v>
      </c>
      <c r="BG1045" s="11" t="s">
        <v>4619</v>
      </c>
    </row>
    <row r="1046" spans="1:59">
      <c r="A1046" s="9">
        <v>135635</v>
      </c>
      <c r="B1046" s="11" t="s">
        <v>4014</v>
      </c>
      <c r="C1046" s="11" t="s">
        <v>4280</v>
      </c>
      <c r="D1046" s="11" t="s">
        <v>448</v>
      </c>
      <c r="E1046" s="15">
        <v>1</v>
      </c>
      <c r="F1046" s="11" t="s">
        <v>4235</v>
      </c>
      <c r="G1046" s="9">
        <v>150000</v>
      </c>
      <c r="H1046" s="15">
        <f t="shared" si="33"/>
        <v>32.608695652173914</v>
      </c>
      <c r="I1046" s="15">
        <f t="shared" si="34"/>
        <v>32.608695652173914</v>
      </c>
      <c r="J1046" s="15">
        <v>32.608695652173914</v>
      </c>
      <c r="K1046" s="15"/>
      <c r="L1046" s="9"/>
      <c r="M1046" s="9">
        <v>0</v>
      </c>
      <c r="N1046" s="11" t="s">
        <v>3396</v>
      </c>
      <c r="O1046" s="12">
        <v>46210</v>
      </c>
      <c r="P1046" s="11" t="s">
        <v>3408</v>
      </c>
      <c r="Q1046" s="11" t="s">
        <v>3952</v>
      </c>
      <c r="R1046" s="11" t="s">
        <v>3952</v>
      </c>
      <c r="S1046" s="11" t="s">
        <v>4221</v>
      </c>
      <c r="T1046" s="9">
        <v>138616</v>
      </c>
      <c r="U1046" s="9"/>
      <c r="V1046" s="9"/>
      <c r="W1046" s="11" t="s">
        <v>2465</v>
      </c>
      <c r="X1046" s="11" t="s">
        <v>3109</v>
      </c>
      <c r="Y1046" s="11" t="s">
        <v>3959</v>
      </c>
      <c r="Z1046" s="11" t="s">
        <v>1526</v>
      </c>
      <c r="AA1046" s="9">
        <v>20</v>
      </c>
      <c r="AB1046" s="9">
        <v>24</v>
      </c>
      <c r="AC1046" s="11"/>
      <c r="AD1046" s="11" t="s">
        <v>2405</v>
      </c>
      <c r="AE1046" s="11" t="s">
        <v>2462</v>
      </c>
      <c r="AF1046" s="11" t="s">
        <v>2488</v>
      </c>
      <c r="AG1046" s="11" t="s">
        <v>2596</v>
      </c>
      <c r="AH1046" s="11" t="s">
        <v>2607</v>
      </c>
      <c r="AI1046" s="11"/>
      <c r="AJ1046" s="9">
        <v>1</v>
      </c>
      <c r="AK1046" s="11" t="s">
        <v>1643</v>
      </c>
      <c r="AL1046" s="11" t="s">
        <v>3107</v>
      </c>
      <c r="AM1046" s="11"/>
      <c r="AN1046" s="11" t="s">
        <v>3160</v>
      </c>
      <c r="AO1046" s="11" t="s">
        <v>3312</v>
      </c>
      <c r="AP1046" s="11"/>
      <c r="AQ1046" s="12">
        <v>46210</v>
      </c>
      <c r="AR1046" s="11" t="s">
        <v>3416</v>
      </c>
      <c r="AS1046" s="11" t="s">
        <v>3562</v>
      </c>
      <c r="AT1046" s="11" t="s">
        <v>3933</v>
      </c>
      <c r="AU1046" s="11" t="s">
        <v>3933</v>
      </c>
      <c r="AV1046" s="11" t="s">
        <v>3937</v>
      </c>
      <c r="AW1046" s="11" t="s">
        <v>2488</v>
      </c>
      <c r="AX1046" s="11" t="s">
        <v>2596</v>
      </c>
      <c r="AY1046" s="11" t="s">
        <v>3948</v>
      </c>
      <c r="AZ1046" s="11"/>
      <c r="BA1046" s="11"/>
      <c r="BB1046" s="11"/>
      <c r="BC1046" s="9">
        <v>22417</v>
      </c>
      <c r="BD1046" s="11" t="s">
        <v>3937</v>
      </c>
      <c r="BE1046" s="9">
        <v>2053</v>
      </c>
      <c r="BF1046" s="9">
        <v>24</v>
      </c>
      <c r="BG1046" s="11" t="s">
        <v>4619</v>
      </c>
    </row>
    <row r="1047" spans="1:59">
      <c r="A1047" s="9">
        <v>135635</v>
      </c>
      <c r="B1047" s="11" t="s">
        <v>4014</v>
      </c>
      <c r="C1047" s="11" t="s">
        <v>4280</v>
      </c>
      <c r="D1047" s="11" t="s">
        <v>466</v>
      </c>
      <c r="E1047" s="15">
        <v>1</v>
      </c>
      <c r="F1047" s="11" t="s">
        <v>4235</v>
      </c>
      <c r="G1047" s="9">
        <v>167500</v>
      </c>
      <c r="H1047" s="15">
        <f t="shared" si="33"/>
        <v>36.413043478260867</v>
      </c>
      <c r="I1047" s="15">
        <f t="shared" si="34"/>
        <v>36.413043478260867</v>
      </c>
      <c r="J1047" s="15">
        <v>36.413043478260867</v>
      </c>
      <c r="K1047" s="15"/>
      <c r="L1047" s="9"/>
      <c r="M1047" s="9">
        <v>0</v>
      </c>
      <c r="N1047" s="11" t="s">
        <v>3396</v>
      </c>
      <c r="O1047" s="12">
        <v>46210</v>
      </c>
      <c r="P1047" s="11" t="s">
        <v>3408</v>
      </c>
      <c r="Q1047" s="11" t="s">
        <v>3952</v>
      </c>
      <c r="R1047" s="11" t="s">
        <v>3952</v>
      </c>
      <c r="S1047" s="11" t="s">
        <v>4221</v>
      </c>
      <c r="T1047" s="9">
        <v>138616</v>
      </c>
      <c r="U1047" s="9"/>
      <c r="V1047" s="9"/>
      <c r="W1047" s="11" t="s">
        <v>2465</v>
      </c>
      <c r="X1047" s="11" t="s">
        <v>3109</v>
      </c>
      <c r="Y1047" s="11" t="s">
        <v>3959</v>
      </c>
      <c r="Z1047" s="11" t="s">
        <v>1660</v>
      </c>
      <c r="AA1047" s="9">
        <v>20</v>
      </c>
      <c r="AB1047" s="9">
        <v>42</v>
      </c>
      <c r="AC1047" s="11"/>
      <c r="AD1047" s="11" t="s">
        <v>2405</v>
      </c>
      <c r="AE1047" s="11" t="s">
        <v>2462</v>
      </c>
      <c r="AF1047" s="11" t="s">
        <v>2488</v>
      </c>
      <c r="AG1047" s="11" t="s">
        <v>2596</v>
      </c>
      <c r="AH1047" s="11" t="s">
        <v>2607</v>
      </c>
      <c r="AI1047" s="11"/>
      <c r="AJ1047" s="9">
        <v>1</v>
      </c>
      <c r="AK1047" s="11" t="s">
        <v>2723</v>
      </c>
      <c r="AL1047" s="11" t="s">
        <v>3107</v>
      </c>
      <c r="AM1047" s="11"/>
      <c r="AN1047" s="11" t="s">
        <v>3160</v>
      </c>
      <c r="AO1047" s="11" t="s">
        <v>3312</v>
      </c>
      <c r="AP1047" s="11"/>
      <c r="AQ1047" s="12">
        <v>46210</v>
      </c>
      <c r="AR1047" s="11" t="s">
        <v>3416</v>
      </c>
      <c r="AS1047" s="11" t="s">
        <v>3562</v>
      </c>
      <c r="AT1047" s="11" t="s">
        <v>3933</v>
      </c>
      <c r="AU1047" s="11" t="s">
        <v>3933</v>
      </c>
      <c r="AV1047" s="11" t="s">
        <v>3937</v>
      </c>
      <c r="AW1047" s="11" t="s">
        <v>2488</v>
      </c>
      <c r="AX1047" s="11" t="s">
        <v>2596</v>
      </c>
      <c r="AY1047" s="11" t="s">
        <v>3948</v>
      </c>
      <c r="AZ1047" s="11"/>
      <c r="BA1047" s="11"/>
      <c r="BB1047" s="11"/>
      <c r="BC1047" s="9">
        <v>22417</v>
      </c>
      <c r="BD1047" s="11" t="s">
        <v>3937</v>
      </c>
      <c r="BE1047" s="9">
        <v>2053</v>
      </c>
      <c r="BF1047" s="9">
        <v>42</v>
      </c>
      <c r="BG1047" s="11" t="s">
        <v>4619</v>
      </c>
    </row>
    <row r="1048" spans="1:59">
      <c r="A1048" s="9">
        <v>135635</v>
      </c>
      <c r="B1048" s="11" t="s">
        <v>4014</v>
      </c>
      <c r="C1048" s="11" t="s">
        <v>4280</v>
      </c>
      <c r="D1048" s="11" t="s">
        <v>434</v>
      </c>
      <c r="E1048" s="15">
        <v>1</v>
      </c>
      <c r="F1048" s="11" t="s">
        <v>4235</v>
      </c>
      <c r="G1048" s="9">
        <v>205000</v>
      </c>
      <c r="H1048" s="15">
        <f t="shared" si="33"/>
        <v>44.565217391304351</v>
      </c>
      <c r="I1048" s="15">
        <f t="shared" si="34"/>
        <v>44.565217391304351</v>
      </c>
      <c r="J1048" s="15">
        <v>44.565217391304351</v>
      </c>
      <c r="K1048" s="15"/>
      <c r="L1048" s="9"/>
      <c r="M1048" s="9">
        <v>0</v>
      </c>
      <c r="N1048" s="11" t="s">
        <v>3396</v>
      </c>
      <c r="O1048" s="12">
        <v>46210</v>
      </c>
      <c r="P1048" s="11" t="s">
        <v>3408</v>
      </c>
      <c r="Q1048" s="11" t="s">
        <v>3952</v>
      </c>
      <c r="R1048" s="11" t="s">
        <v>3952</v>
      </c>
      <c r="S1048" s="11" t="s">
        <v>4221</v>
      </c>
      <c r="T1048" s="9">
        <v>138616</v>
      </c>
      <c r="U1048" s="9"/>
      <c r="V1048" s="9"/>
      <c r="W1048" s="11" t="s">
        <v>2465</v>
      </c>
      <c r="X1048" s="11" t="s">
        <v>3109</v>
      </c>
      <c r="Y1048" s="11" t="s">
        <v>3959</v>
      </c>
      <c r="Z1048" s="11" t="s">
        <v>1672</v>
      </c>
      <c r="AA1048" s="9">
        <v>20</v>
      </c>
      <c r="AB1048" s="9">
        <v>10</v>
      </c>
      <c r="AC1048" s="11"/>
      <c r="AD1048" s="11" t="s">
        <v>2405</v>
      </c>
      <c r="AE1048" s="11" t="s">
        <v>2462</v>
      </c>
      <c r="AF1048" s="11" t="s">
        <v>2488</v>
      </c>
      <c r="AG1048" s="11" t="s">
        <v>2596</v>
      </c>
      <c r="AH1048" s="11" t="s">
        <v>2607</v>
      </c>
      <c r="AI1048" s="11"/>
      <c r="AJ1048" s="9">
        <v>1</v>
      </c>
      <c r="AK1048" s="11" t="s">
        <v>2732</v>
      </c>
      <c r="AL1048" s="11" t="s">
        <v>3107</v>
      </c>
      <c r="AM1048" s="11"/>
      <c r="AN1048" s="11" t="s">
        <v>3160</v>
      </c>
      <c r="AO1048" s="11" t="s">
        <v>3312</v>
      </c>
      <c r="AP1048" s="11"/>
      <c r="AQ1048" s="12">
        <v>46210</v>
      </c>
      <c r="AR1048" s="11" t="s">
        <v>3416</v>
      </c>
      <c r="AS1048" s="11" t="s">
        <v>3562</v>
      </c>
      <c r="AT1048" s="11" t="s">
        <v>3933</v>
      </c>
      <c r="AU1048" s="11" t="s">
        <v>3933</v>
      </c>
      <c r="AV1048" s="11" t="s">
        <v>3937</v>
      </c>
      <c r="AW1048" s="11" t="s">
        <v>2488</v>
      </c>
      <c r="AX1048" s="11" t="s">
        <v>2596</v>
      </c>
      <c r="AY1048" s="11" t="s">
        <v>3948</v>
      </c>
      <c r="AZ1048" s="11"/>
      <c r="BA1048" s="11"/>
      <c r="BB1048" s="11"/>
      <c r="BC1048" s="9">
        <v>22417</v>
      </c>
      <c r="BD1048" s="11" t="s">
        <v>3937</v>
      </c>
      <c r="BE1048" s="9">
        <v>2053</v>
      </c>
      <c r="BF1048" s="9">
        <v>10</v>
      </c>
      <c r="BG1048" s="11" t="s">
        <v>4619</v>
      </c>
    </row>
    <row r="1049" spans="1:59">
      <c r="A1049" s="9">
        <v>135635</v>
      </c>
      <c r="B1049" s="11" t="s">
        <v>4014</v>
      </c>
      <c r="C1049" s="11" t="s">
        <v>4280</v>
      </c>
      <c r="D1049" s="11" t="s">
        <v>447</v>
      </c>
      <c r="E1049" s="15">
        <v>1</v>
      </c>
      <c r="F1049" s="11" t="s">
        <v>4235</v>
      </c>
      <c r="G1049" s="9">
        <v>220000</v>
      </c>
      <c r="H1049" s="15">
        <f t="shared" si="33"/>
        <v>47.826086956521742</v>
      </c>
      <c r="I1049" s="15">
        <f t="shared" si="34"/>
        <v>47.826086956521742</v>
      </c>
      <c r="J1049" s="15">
        <v>47.826086956521742</v>
      </c>
      <c r="K1049" s="15"/>
      <c r="L1049" s="9"/>
      <c r="M1049" s="9">
        <v>0</v>
      </c>
      <c r="N1049" s="11" t="s">
        <v>3396</v>
      </c>
      <c r="O1049" s="12">
        <v>46210</v>
      </c>
      <c r="P1049" s="11" t="s">
        <v>3408</v>
      </c>
      <c r="Q1049" s="11" t="s">
        <v>3952</v>
      </c>
      <c r="R1049" s="11" t="s">
        <v>3952</v>
      </c>
      <c r="S1049" s="11" t="s">
        <v>4221</v>
      </c>
      <c r="T1049" s="9">
        <v>138616</v>
      </c>
      <c r="U1049" s="9"/>
      <c r="V1049" s="9"/>
      <c r="W1049" s="11" t="s">
        <v>2465</v>
      </c>
      <c r="X1049" s="11" t="s">
        <v>3109</v>
      </c>
      <c r="Y1049" s="11" t="s">
        <v>3959</v>
      </c>
      <c r="Z1049" s="11" t="s">
        <v>1560</v>
      </c>
      <c r="AA1049" s="9">
        <v>20</v>
      </c>
      <c r="AB1049" s="9">
        <v>23</v>
      </c>
      <c r="AC1049" s="11"/>
      <c r="AD1049" s="11" t="s">
        <v>2405</v>
      </c>
      <c r="AE1049" s="11" t="s">
        <v>2462</v>
      </c>
      <c r="AF1049" s="11" t="s">
        <v>2488</v>
      </c>
      <c r="AG1049" s="11" t="s">
        <v>2596</v>
      </c>
      <c r="AH1049" s="11" t="s">
        <v>2607</v>
      </c>
      <c r="AI1049" s="11"/>
      <c r="AJ1049" s="9">
        <v>1</v>
      </c>
      <c r="AK1049" s="11" t="s">
        <v>2674</v>
      </c>
      <c r="AL1049" s="11" t="s">
        <v>3107</v>
      </c>
      <c r="AM1049" s="11"/>
      <c r="AN1049" s="11" t="s">
        <v>3160</v>
      </c>
      <c r="AO1049" s="11" t="s">
        <v>3312</v>
      </c>
      <c r="AP1049" s="11"/>
      <c r="AQ1049" s="12">
        <v>46210</v>
      </c>
      <c r="AR1049" s="11" t="s">
        <v>3416</v>
      </c>
      <c r="AS1049" s="11" t="s">
        <v>3562</v>
      </c>
      <c r="AT1049" s="11" t="s">
        <v>3933</v>
      </c>
      <c r="AU1049" s="11" t="s">
        <v>3933</v>
      </c>
      <c r="AV1049" s="11" t="s">
        <v>3937</v>
      </c>
      <c r="AW1049" s="11" t="s">
        <v>2488</v>
      </c>
      <c r="AX1049" s="11" t="s">
        <v>2596</v>
      </c>
      <c r="AY1049" s="11" t="s">
        <v>3948</v>
      </c>
      <c r="AZ1049" s="11"/>
      <c r="BA1049" s="11"/>
      <c r="BB1049" s="11"/>
      <c r="BC1049" s="9">
        <v>22417</v>
      </c>
      <c r="BD1049" s="11" t="s">
        <v>3937</v>
      </c>
      <c r="BE1049" s="9">
        <v>2053</v>
      </c>
      <c r="BF1049" s="9">
        <v>23</v>
      </c>
      <c r="BG1049" s="11" t="s">
        <v>4619</v>
      </c>
    </row>
    <row r="1050" spans="1:59">
      <c r="A1050" s="9">
        <v>135635</v>
      </c>
      <c r="B1050" s="11" t="s">
        <v>4014</v>
      </c>
      <c r="C1050" s="11" t="s">
        <v>4280</v>
      </c>
      <c r="D1050" s="11" t="s">
        <v>465</v>
      </c>
      <c r="E1050" s="15">
        <v>1</v>
      </c>
      <c r="F1050" s="11" t="s">
        <v>4235</v>
      </c>
      <c r="G1050" s="9">
        <v>220000</v>
      </c>
      <c r="H1050" s="15">
        <f t="shared" si="33"/>
        <v>47.826086956521742</v>
      </c>
      <c r="I1050" s="15">
        <f t="shared" si="34"/>
        <v>47.826086956521742</v>
      </c>
      <c r="J1050" s="15">
        <v>47.826086956521742</v>
      </c>
      <c r="K1050" s="15"/>
      <c r="L1050" s="9"/>
      <c r="M1050" s="9">
        <v>0</v>
      </c>
      <c r="N1050" s="11" t="s">
        <v>3396</v>
      </c>
      <c r="O1050" s="12">
        <v>46210</v>
      </c>
      <c r="P1050" s="11" t="s">
        <v>3408</v>
      </c>
      <c r="Q1050" s="11" t="s">
        <v>3952</v>
      </c>
      <c r="R1050" s="11" t="s">
        <v>3952</v>
      </c>
      <c r="S1050" s="11" t="s">
        <v>4221</v>
      </c>
      <c r="T1050" s="9">
        <v>138616</v>
      </c>
      <c r="U1050" s="9"/>
      <c r="V1050" s="9"/>
      <c r="W1050" s="11" t="s">
        <v>2465</v>
      </c>
      <c r="X1050" s="11" t="s">
        <v>3109</v>
      </c>
      <c r="Y1050" s="11" t="s">
        <v>3959</v>
      </c>
      <c r="Z1050" s="11" t="s">
        <v>1560</v>
      </c>
      <c r="AA1050" s="9">
        <v>20</v>
      </c>
      <c r="AB1050" s="9">
        <v>41</v>
      </c>
      <c r="AC1050" s="11"/>
      <c r="AD1050" s="11" t="s">
        <v>2405</v>
      </c>
      <c r="AE1050" s="11" t="s">
        <v>2462</v>
      </c>
      <c r="AF1050" s="11" t="s">
        <v>2488</v>
      </c>
      <c r="AG1050" s="11" t="s">
        <v>2596</v>
      </c>
      <c r="AH1050" s="11" t="s">
        <v>2607</v>
      </c>
      <c r="AI1050" s="11"/>
      <c r="AJ1050" s="9">
        <v>1</v>
      </c>
      <c r="AK1050" s="11" t="s">
        <v>2674</v>
      </c>
      <c r="AL1050" s="11" t="s">
        <v>3107</v>
      </c>
      <c r="AM1050" s="11"/>
      <c r="AN1050" s="11" t="s">
        <v>3160</v>
      </c>
      <c r="AO1050" s="11" t="s">
        <v>3312</v>
      </c>
      <c r="AP1050" s="11"/>
      <c r="AQ1050" s="12">
        <v>46210</v>
      </c>
      <c r="AR1050" s="11" t="s">
        <v>3416</v>
      </c>
      <c r="AS1050" s="11" t="s">
        <v>3562</v>
      </c>
      <c r="AT1050" s="11" t="s">
        <v>3933</v>
      </c>
      <c r="AU1050" s="11" t="s">
        <v>3933</v>
      </c>
      <c r="AV1050" s="11" t="s">
        <v>3937</v>
      </c>
      <c r="AW1050" s="11" t="s">
        <v>2488</v>
      </c>
      <c r="AX1050" s="11" t="s">
        <v>2596</v>
      </c>
      <c r="AY1050" s="11" t="s">
        <v>3948</v>
      </c>
      <c r="AZ1050" s="11"/>
      <c r="BA1050" s="11"/>
      <c r="BB1050" s="11"/>
      <c r="BC1050" s="9">
        <v>22417</v>
      </c>
      <c r="BD1050" s="11" t="s">
        <v>3937</v>
      </c>
      <c r="BE1050" s="9">
        <v>2053</v>
      </c>
      <c r="BF1050" s="9">
        <v>41</v>
      </c>
      <c r="BG1050" s="11" t="s">
        <v>4619</v>
      </c>
    </row>
    <row r="1051" spans="1:59">
      <c r="A1051" s="9">
        <v>135635</v>
      </c>
      <c r="B1051" s="11" t="s">
        <v>4014</v>
      </c>
      <c r="C1051" s="11" t="s">
        <v>4280</v>
      </c>
      <c r="D1051" s="11" t="s">
        <v>433</v>
      </c>
      <c r="E1051" s="15">
        <v>1</v>
      </c>
      <c r="F1051" s="11" t="s">
        <v>4235</v>
      </c>
      <c r="G1051" s="9">
        <v>222500</v>
      </c>
      <c r="H1051" s="15">
        <f t="shared" si="33"/>
        <v>48.369565217391305</v>
      </c>
      <c r="I1051" s="15">
        <f t="shared" si="34"/>
        <v>48.369565217391305</v>
      </c>
      <c r="J1051" s="15">
        <v>48.369565217391305</v>
      </c>
      <c r="K1051" s="15"/>
      <c r="L1051" s="9"/>
      <c r="M1051" s="9">
        <v>0</v>
      </c>
      <c r="N1051" s="11" t="s">
        <v>3396</v>
      </c>
      <c r="O1051" s="12">
        <v>46210</v>
      </c>
      <c r="P1051" s="11" t="s">
        <v>3408</v>
      </c>
      <c r="Q1051" s="11" t="s">
        <v>3952</v>
      </c>
      <c r="R1051" s="11" t="s">
        <v>3952</v>
      </c>
      <c r="S1051" s="11" t="s">
        <v>4221</v>
      </c>
      <c r="T1051" s="9">
        <v>138616</v>
      </c>
      <c r="U1051" s="9"/>
      <c r="V1051" s="9"/>
      <c r="W1051" s="11" t="s">
        <v>2465</v>
      </c>
      <c r="X1051" s="11" t="s">
        <v>3109</v>
      </c>
      <c r="Y1051" s="11" t="s">
        <v>3959</v>
      </c>
      <c r="Z1051" s="11" t="s">
        <v>1671</v>
      </c>
      <c r="AA1051" s="9">
        <v>20</v>
      </c>
      <c r="AB1051" s="9">
        <v>9</v>
      </c>
      <c r="AC1051" s="11"/>
      <c r="AD1051" s="11" t="s">
        <v>2405</v>
      </c>
      <c r="AE1051" s="11" t="s">
        <v>2462</v>
      </c>
      <c r="AF1051" s="11" t="s">
        <v>2488</v>
      </c>
      <c r="AG1051" s="11" t="s">
        <v>2596</v>
      </c>
      <c r="AH1051" s="11" t="s">
        <v>2607</v>
      </c>
      <c r="AI1051" s="11"/>
      <c r="AJ1051" s="9">
        <v>1</v>
      </c>
      <c r="AK1051" s="11" t="s">
        <v>2731</v>
      </c>
      <c r="AL1051" s="11" t="s">
        <v>3107</v>
      </c>
      <c r="AM1051" s="11"/>
      <c r="AN1051" s="11" t="s">
        <v>3160</v>
      </c>
      <c r="AO1051" s="11" t="s">
        <v>3312</v>
      </c>
      <c r="AP1051" s="11"/>
      <c r="AQ1051" s="12">
        <v>46210</v>
      </c>
      <c r="AR1051" s="11" t="s">
        <v>3416</v>
      </c>
      <c r="AS1051" s="11" t="s">
        <v>3562</v>
      </c>
      <c r="AT1051" s="11" t="s">
        <v>3933</v>
      </c>
      <c r="AU1051" s="11" t="s">
        <v>3933</v>
      </c>
      <c r="AV1051" s="11" t="s">
        <v>3937</v>
      </c>
      <c r="AW1051" s="11" t="s">
        <v>2488</v>
      </c>
      <c r="AX1051" s="11" t="s">
        <v>2596</v>
      </c>
      <c r="AY1051" s="11" t="s">
        <v>3948</v>
      </c>
      <c r="AZ1051" s="11"/>
      <c r="BA1051" s="11"/>
      <c r="BB1051" s="11"/>
      <c r="BC1051" s="9">
        <v>22417</v>
      </c>
      <c r="BD1051" s="11" t="s">
        <v>3937</v>
      </c>
      <c r="BE1051" s="9">
        <v>2053</v>
      </c>
      <c r="BF1051" s="9">
        <v>9</v>
      </c>
      <c r="BG1051" s="11" t="s">
        <v>4619</v>
      </c>
    </row>
    <row r="1052" spans="1:59">
      <c r="A1052" s="9">
        <v>135635</v>
      </c>
      <c r="B1052" s="11" t="s">
        <v>4014</v>
      </c>
      <c r="C1052" s="11" t="s">
        <v>4280</v>
      </c>
      <c r="D1052" s="11" t="s">
        <v>432</v>
      </c>
      <c r="E1052" s="15">
        <v>1</v>
      </c>
      <c r="F1052" s="11" t="s">
        <v>4235</v>
      </c>
      <c r="G1052" s="9">
        <v>230000</v>
      </c>
      <c r="H1052" s="15">
        <f t="shared" si="33"/>
        <v>50</v>
      </c>
      <c r="I1052" s="15">
        <f t="shared" si="34"/>
        <v>50</v>
      </c>
      <c r="J1052" s="15">
        <v>50</v>
      </c>
      <c r="K1052" s="15"/>
      <c r="L1052" s="9"/>
      <c r="M1052" s="9">
        <v>0</v>
      </c>
      <c r="N1052" s="11" t="s">
        <v>3396</v>
      </c>
      <c r="O1052" s="12">
        <v>46210</v>
      </c>
      <c r="P1052" s="11" t="s">
        <v>3408</v>
      </c>
      <c r="Q1052" s="11" t="s">
        <v>3952</v>
      </c>
      <c r="R1052" s="11" t="s">
        <v>3952</v>
      </c>
      <c r="S1052" s="11" t="s">
        <v>4221</v>
      </c>
      <c r="T1052" s="9">
        <v>138616</v>
      </c>
      <c r="U1052" s="9"/>
      <c r="V1052" s="9"/>
      <c r="W1052" s="11" t="s">
        <v>2465</v>
      </c>
      <c r="X1052" s="11" t="s">
        <v>3109</v>
      </c>
      <c r="Y1052" s="11" t="s">
        <v>3959</v>
      </c>
      <c r="Z1052" s="11" t="s">
        <v>1522</v>
      </c>
      <c r="AA1052" s="9">
        <v>20</v>
      </c>
      <c r="AB1052" s="9">
        <v>8</v>
      </c>
      <c r="AC1052" s="11"/>
      <c r="AD1052" s="11" t="s">
        <v>2405</v>
      </c>
      <c r="AE1052" s="11" t="s">
        <v>2462</v>
      </c>
      <c r="AF1052" s="11" t="s">
        <v>2488</v>
      </c>
      <c r="AG1052" s="11" t="s">
        <v>2596</v>
      </c>
      <c r="AH1052" s="11" t="s">
        <v>2607</v>
      </c>
      <c r="AI1052" s="11"/>
      <c r="AJ1052" s="9">
        <v>1</v>
      </c>
      <c r="AK1052" s="11" t="s">
        <v>2648</v>
      </c>
      <c r="AL1052" s="11" t="s">
        <v>3107</v>
      </c>
      <c r="AM1052" s="11"/>
      <c r="AN1052" s="11" t="s">
        <v>3160</v>
      </c>
      <c r="AO1052" s="11" t="s">
        <v>3312</v>
      </c>
      <c r="AP1052" s="11"/>
      <c r="AQ1052" s="12">
        <v>46210</v>
      </c>
      <c r="AR1052" s="11" t="s">
        <v>3416</v>
      </c>
      <c r="AS1052" s="11" t="s">
        <v>3562</v>
      </c>
      <c r="AT1052" s="11" t="s">
        <v>3933</v>
      </c>
      <c r="AU1052" s="11" t="s">
        <v>3933</v>
      </c>
      <c r="AV1052" s="11" t="s">
        <v>3937</v>
      </c>
      <c r="AW1052" s="11" t="s">
        <v>2488</v>
      </c>
      <c r="AX1052" s="11" t="s">
        <v>2596</v>
      </c>
      <c r="AY1052" s="11" t="s">
        <v>3948</v>
      </c>
      <c r="AZ1052" s="11"/>
      <c r="BA1052" s="11"/>
      <c r="BB1052" s="11"/>
      <c r="BC1052" s="9">
        <v>22417</v>
      </c>
      <c r="BD1052" s="11" t="s">
        <v>3937</v>
      </c>
      <c r="BE1052" s="9">
        <v>2053</v>
      </c>
      <c r="BF1052" s="9">
        <v>8</v>
      </c>
      <c r="BG1052" s="11" t="s">
        <v>4619</v>
      </c>
    </row>
    <row r="1053" spans="1:59">
      <c r="A1053" s="9">
        <v>135635</v>
      </c>
      <c r="B1053" s="11" t="s">
        <v>4014</v>
      </c>
      <c r="C1053" s="11" t="s">
        <v>4280</v>
      </c>
      <c r="D1053" s="11" t="s">
        <v>446</v>
      </c>
      <c r="E1053" s="15">
        <v>1</v>
      </c>
      <c r="F1053" s="11" t="s">
        <v>4235</v>
      </c>
      <c r="G1053" s="9">
        <v>240000</v>
      </c>
      <c r="H1053" s="15">
        <f t="shared" si="33"/>
        <v>52.173913043478258</v>
      </c>
      <c r="I1053" s="15">
        <f t="shared" si="34"/>
        <v>52.173913043478258</v>
      </c>
      <c r="J1053" s="15">
        <v>52.173913043478258</v>
      </c>
      <c r="K1053" s="15"/>
      <c r="L1053" s="9"/>
      <c r="M1053" s="9">
        <v>0</v>
      </c>
      <c r="N1053" s="11" t="s">
        <v>3396</v>
      </c>
      <c r="O1053" s="12">
        <v>46210</v>
      </c>
      <c r="P1053" s="11" t="s">
        <v>3408</v>
      </c>
      <c r="Q1053" s="11" t="s">
        <v>3952</v>
      </c>
      <c r="R1053" s="11" t="s">
        <v>3952</v>
      </c>
      <c r="S1053" s="11" t="s">
        <v>4221</v>
      </c>
      <c r="T1053" s="9">
        <v>138616</v>
      </c>
      <c r="U1053" s="9"/>
      <c r="V1053" s="9"/>
      <c r="W1053" s="11" t="s">
        <v>2465</v>
      </c>
      <c r="X1053" s="11" t="s">
        <v>3109</v>
      </c>
      <c r="Y1053" s="11" t="s">
        <v>3959</v>
      </c>
      <c r="Z1053" s="11" t="s">
        <v>1592</v>
      </c>
      <c r="AA1053" s="9">
        <v>20</v>
      </c>
      <c r="AB1053" s="9">
        <v>22</v>
      </c>
      <c r="AC1053" s="11"/>
      <c r="AD1053" s="11" t="s">
        <v>2405</v>
      </c>
      <c r="AE1053" s="11" t="s">
        <v>2462</v>
      </c>
      <c r="AF1053" s="11" t="s">
        <v>2488</v>
      </c>
      <c r="AG1053" s="11" t="s">
        <v>2596</v>
      </c>
      <c r="AH1053" s="11" t="s">
        <v>2607</v>
      </c>
      <c r="AI1053" s="11"/>
      <c r="AJ1053" s="9">
        <v>1</v>
      </c>
      <c r="AK1053" s="11" t="s">
        <v>1517</v>
      </c>
      <c r="AL1053" s="11" t="s">
        <v>3107</v>
      </c>
      <c r="AM1053" s="11"/>
      <c r="AN1053" s="11" t="s">
        <v>3160</v>
      </c>
      <c r="AO1053" s="11" t="s">
        <v>3312</v>
      </c>
      <c r="AP1053" s="11"/>
      <c r="AQ1053" s="12">
        <v>46210</v>
      </c>
      <c r="AR1053" s="11" t="s">
        <v>3416</v>
      </c>
      <c r="AS1053" s="11" t="s">
        <v>3562</v>
      </c>
      <c r="AT1053" s="11" t="s">
        <v>3933</v>
      </c>
      <c r="AU1053" s="11" t="s">
        <v>3933</v>
      </c>
      <c r="AV1053" s="11" t="s">
        <v>3937</v>
      </c>
      <c r="AW1053" s="11" t="s">
        <v>2488</v>
      </c>
      <c r="AX1053" s="11" t="s">
        <v>2596</v>
      </c>
      <c r="AY1053" s="11" t="s">
        <v>3948</v>
      </c>
      <c r="AZ1053" s="11"/>
      <c r="BA1053" s="11"/>
      <c r="BB1053" s="11"/>
      <c r="BC1053" s="9">
        <v>22417</v>
      </c>
      <c r="BD1053" s="11" t="s">
        <v>3937</v>
      </c>
      <c r="BE1053" s="9">
        <v>2053</v>
      </c>
      <c r="BF1053" s="9">
        <v>22</v>
      </c>
      <c r="BG1053" s="11" t="s">
        <v>4619</v>
      </c>
    </row>
    <row r="1054" spans="1:59">
      <c r="A1054" s="9">
        <v>135635</v>
      </c>
      <c r="B1054" s="11" t="s">
        <v>4014</v>
      </c>
      <c r="C1054" s="11" t="s">
        <v>4280</v>
      </c>
      <c r="D1054" s="11" t="s">
        <v>431</v>
      </c>
      <c r="E1054" s="15">
        <v>1</v>
      </c>
      <c r="F1054" s="11" t="s">
        <v>4235</v>
      </c>
      <c r="G1054" s="9">
        <v>255000</v>
      </c>
      <c r="H1054" s="15">
        <f t="shared" si="33"/>
        <v>55.434782608695649</v>
      </c>
      <c r="I1054" s="15">
        <f t="shared" si="34"/>
        <v>55.434782608695649</v>
      </c>
      <c r="J1054" s="15">
        <v>55.434782608695649</v>
      </c>
      <c r="K1054" s="15"/>
      <c r="L1054" s="9"/>
      <c r="M1054" s="9">
        <v>0</v>
      </c>
      <c r="N1054" s="11" t="s">
        <v>3396</v>
      </c>
      <c r="O1054" s="12">
        <v>46210</v>
      </c>
      <c r="P1054" s="11" t="s">
        <v>3408</v>
      </c>
      <c r="Q1054" s="11" t="s">
        <v>3952</v>
      </c>
      <c r="R1054" s="11" t="s">
        <v>3952</v>
      </c>
      <c r="S1054" s="11" t="s">
        <v>4221</v>
      </c>
      <c r="T1054" s="9">
        <v>138616</v>
      </c>
      <c r="U1054" s="9"/>
      <c r="V1054" s="9"/>
      <c r="W1054" s="11" t="s">
        <v>2465</v>
      </c>
      <c r="X1054" s="11" t="s">
        <v>3109</v>
      </c>
      <c r="Y1054" s="11" t="s">
        <v>3959</v>
      </c>
      <c r="Z1054" s="11" t="s">
        <v>1521</v>
      </c>
      <c r="AA1054" s="9">
        <v>20</v>
      </c>
      <c r="AB1054" s="9">
        <v>7</v>
      </c>
      <c r="AC1054" s="11"/>
      <c r="AD1054" s="11" t="s">
        <v>2405</v>
      </c>
      <c r="AE1054" s="11" t="s">
        <v>2462</v>
      </c>
      <c r="AF1054" s="11" t="s">
        <v>2488</v>
      </c>
      <c r="AG1054" s="11" t="s">
        <v>2596</v>
      </c>
      <c r="AH1054" s="11" t="s">
        <v>2607</v>
      </c>
      <c r="AI1054" s="11"/>
      <c r="AJ1054" s="9">
        <v>1</v>
      </c>
      <c r="AK1054" s="11" t="s">
        <v>2647</v>
      </c>
      <c r="AL1054" s="11" t="s">
        <v>3107</v>
      </c>
      <c r="AM1054" s="11"/>
      <c r="AN1054" s="11" t="s">
        <v>3160</v>
      </c>
      <c r="AO1054" s="11" t="s">
        <v>3312</v>
      </c>
      <c r="AP1054" s="11"/>
      <c r="AQ1054" s="12">
        <v>46210</v>
      </c>
      <c r="AR1054" s="11" t="s">
        <v>3416</v>
      </c>
      <c r="AS1054" s="11" t="s">
        <v>3562</v>
      </c>
      <c r="AT1054" s="11" t="s">
        <v>3933</v>
      </c>
      <c r="AU1054" s="11" t="s">
        <v>3933</v>
      </c>
      <c r="AV1054" s="11" t="s">
        <v>3937</v>
      </c>
      <c r="AW1054" s="11" t="s">
        <v>2488</v>
      </c>
      <c r="AX1054" s="11" t="s">
        <v>2596</v>
      </c>
      <c r="AY1054" s="11" t="s">
        <v>3948</v>
      </c>
      <c r="AZ1054" s="11"/>
      <c r="BA1054" s="11"/>
      <c r="BB1054" s="11"/>
      <c r="BC1054" s="9">
        <v>22417</v>
      </c>
      <c r="BD1054" s="11" t="s">
        <v>3937</v>
      </c>
      <c r="BE1054" s="9">
        <v>2053</v>
      </c>
      <c r="BF1054" s="9">
        <v>7</v>
      </c>
      <c r="BG1054" s="11" t="s">
        <v>4619</v>
      </c>
    </row>
    <row r="1055" spans="1:59">
      <c r="A1055" s="9">
        <v>135635</v>
      </c>
      <c r="B1055" s="11" t="s">
        <v>4014</v>
      </c>
      <c r="C1055" s="11" t="s">
        <v>4280</v>
      </c>
      <c r="D1055" s="11" t="s">
        <v>445</v>
      </c>
      <c r="E1055" s="15">
        <v>1</v>
      </c>
      <c r="F1055" s="11" t="s">
        <v>4235</v>
      </c>
      <c r="G1055" s="9">
        <v>385000</v>
      </c>
      <c r="H1055" s="15">
        <f t="shared" si="33"/>
        <v>83.695652173913047</v>
      </c>
      <c r="I1055" s="15">
        <f t="shared" si="34"/>
        <v>83.695652173913047</v>
      </c>
      <c r="J1055" s="15">
        <v>83.695652173913047</v>
      </c>
      <c r="K1055" s="15"/>
      <c r="L1055" s="9"/>
      <c r="M1055" s="9">
        <v>0</v>
      </c>
      <c r="N1055" s="11" t="s">
        <v>3396</v>
      </c>
      <c r="O1055" s="12">
        <v>46210</v>
      </c>
      <c r="P1055" s="11" t="s">
        <v>3408</v>
      </c>
      <c r="Q1055" s="11" t="s">
        <v>3952</v>
      </c>
      <c r="R1055" s="11" t="s">
        <v>3952</v>
      </c>
      <c r="S1055" s="11" t="s">
        <v>4221</v>
      </c>
      <c r="T1055" s="9">
        <v>138616</v>
      </c>
      <c r="U1055" s="9"/>
      <c r="V1055" s="9"/>
      <c r="W1055" s="11" t="s">
        <v>2465</v>
      </c>
      <c r="X1055" s="11" t="s">
        <v>3109</v>
      </c>
      <c r="Y1055" s="11" t="s">
        <v>3959</v>
      </c>
      <c r="Z1055" s="11" t="s">
        <v>1556</v>
      </c>
      <c r="AA1055" s="9">
        <v>20</v>
      </c>
      <c r="AB1055" s="9">
        <v>21</v>
      </c>
      <c r="AC1055" s="11"/>
      <c r="AD1055" s="11" t="s">
        <v>2405</v>
      </c>
      <c r="AE1055" s="11" t="s">
        <v>2462</v>
      </c>
      <c r="AF1055" s="11" t="s">
        <v>2488</v>
      </c>
      <c r="AG1055" s="11" t="s">
        <v>2596</v>
      </c>
      <c r="AH1055" s="11" t="s">
        <v>2607</v>
      </c>
      <c r="AI1055" s="11"/>
      <c r="AJ1055" s="9">
        <v>1</v>
      </c>
      <c r="AK1055" s="11" t="s">
        <v>2670</v>
      </c>
      <c r="AL1055" s="11" t="s">
        <v>3107</v>
      </c>
      <c r="AM1055" s="11"/>
      <c r="AN1055" s="11" t="s">
        <v>3160</v>
      </c>
      <c r="AO1055" s="11" t="s">
        <v>3312</v>
      </c>
      <c r="AP1055" s="11"/>
      <c r="AQ1055" s="12">
        <v>46210</v>
      </c>
      <c r="AR1055" s="11" t="s">
        <v>3416</v>
      </c>
      <c r="AS1055" s="11" t="s">
        <v>3562</v>
      </c>
      <c r="AT1055" s="11" t="s">
        <v>3933</v>
      </c>
      <c r="AU1055" s="11" t="s">
        <v>3933</v>
      </c>
      <c r="AV1055" s="11" t="s">
        <v>3937</v>
      </c>
      <c r="AW1055" s="11" t="s">
        <v>2488</v>
      </c>
      <c r="AX1055" s="11" t="s">
        <v>2596</v>
      </c>
      <c r="AY1055" s="11" t="s">
        <v>3948</v>
      </c>
      <c r="AZ1055" s="11"/>
      <c r="BA1055" s="11"/>
      <c r="BB1055" s="11"/>
      <c r="BC1055" s="9">
        <v>22417</v>
      </c>
      <c r="BD1055" s="11" t="s">
        <v>3937</v>
      </c>
      <c r="BE1055" s="9">
        <v>2053</v>
      </c>
      <c r="BF1055" s="9">
        <v>21</v>
      </c>
      <c r="BG1055" s="11" t="s">
        <v>4619</v>
      </c>
    </row>
    <row r="1056" spans="1:59">
      <c r="A1056" s="9">
        <v>135635</v>
      </c>
      <c r="B1056" s="11" t="s">
        <v>4014</v>
      </c>
      <c r="C1056" s="11" t="s">
        <v>4280</v>
      </c>
      <c r="D1056" s="11" t="s">
        <v>430</v>
      </c>
      <c r="E1056" s="15">
        <v>1</v>
      </c>
      <c r="F1056" s="11" t="s">
        <v>4235</v>
      </c>
      <c r="G1056" s="9">
        <v>405000</v>
      </c>
      <c r="H1056" s="15">
        <f t="shared" si="33"/>
        <v>88.043478260869563</v>
      </c>
      <c r="I1056" s="15">
        <f t="shared" si="34"/>
        <v>88.043478260869563</v>
      </c>
      <c r="J1056" s="15">
        <v>88.043478260869563</v>
      </c>
      <c r="K1056" s="15"/>
      <c r="L1056" s="9"/>
      <c r="M1056" s="9">
        <v>0</v>
      </c>
      <c r="N1056" s="11" t="s">
        <v>3396</v>
      </c>
      <c r="O1056" s="12">
        <v>46210</v>
      </c>
      <c r="P1056" s="11" t="s">
        <v>3408</v>
      </c>
      <c r="Q1056" s="11" t="s">
        <v>3952</v>
      </c>
      <c r="R1056" s="11" t="s">
        <v>3952</v>
      </c>
      <c r="S1056" s="11" t="s">
        <v>4221</v>
      </c>
      <c r="T1056" s="9">
        <v>138616</v>
      </c>
      <c r="U1056" s="9"/>
      <c r="V1056" s="9"/>
      <c r="W1056" s="11" t="s">
        <v>2465</v>
      </c>
      <c r="X1056" s="11" t="s">
        <v>3109</v>
      </c>
      <c r="Y1056" s="11" t="s">
        <v>3959</v>
      </c>
      <c r="Z1056" s="11" t="s">
        <v>1670</v>
      </c>
      <c r="AA1056" s="9">
        <v>20</v>
      </c>
      <c r="AB1056" s="9">
        <v>6</v>
      </c>
      <c r="AC1056" s="11"/>
      <c r="AD1056" s="11" t="s">
        <v>2405</v>
      </c>
      <c r="AE1056" s="11" t="s">
        <v>2462</v>
      </c>
      <c r="AF1056" s="11" t="s">
        <v>2488</v>
      </c>
      <c r="AG1056" s="11" t="s">
        <v>2596</v>
      </c>
      <c r="AH1056" s="11" t="s">
        <v>2607</v>
      </c>
      <c r="AI1056" s="11"/>
      <c r="AJ1056" s="9">
        <v>1</v>
      </c>
      <c r="AK1056" s="11" t="s">
        <v>2730</v>
      </c>
      <c r="AL1056" s="11" t="s">
        <v>3107</v>
      </c>
      <c r="AM1056" s="11"/>
      <c r="AN1056" s="11" t="s">
        <v>3160</v>
      </c>
      <c r="AO1056" s="11" t="s">
        <v>3312</v>
      </c>
      <c r="AP1056" s="11"/>
      <c r="AQ1056" s="12">
        <v>46210</v>
      </c>
      <c r="AR1056" s="11" t="s">
        <v>3416</v>
      </c>
      <c r="AS1056" s="11" t="s">
        <v>3562</v>
      </c>
      <c r="AT1056" s="11" t="s">
        <v>3933</v>
      </c>
      <c r="AU1056" s="11" t="s">
        <v>3933</v>
      </c>
      <c r="AV1056" s="11" t="s">
        <v>3937</v>
      </c>
      <c r="AW1056" s="11" t="s">
        <v>2488</v>
      </c>
      <c r="AX1056" s="11" t="s">
        <v>2596</v>
      </c>
      <c r="AY1056" s="11" t="s">
        <v>3948</v>
      </c>
      <c r="AZ1056" s="11"/>
      <c r="BA1056" s="11"/>
      <c r="BB1056" s="11"/>
      <c r="BC1056" s="9">
        <v>22417</v>
      </c>
      <c r="BD1056" s="11" t="s">
        <v>3937</v>
      </c>
      <c r="BE1056" s="9">
        <v>2053</v>
      </c>
      <c r="BF1056" s="9">
        <v>6</v>
      </c>
      <c r="BG1056" s="11" t="s">
        <v>4619</v>
      </c>
    </row>
    <row r="1057" spans="1:59">
      <c r="A1057" s="9">
        <v>135635</v>
      </c>
      <c r="B1057" s="11" t="s">
        <v>4014</v>
      </c>
      <c r="C1057" s="11" t="s">
        <v>4280</v>
      </c>
      <c r="D1057" s="11" t="s">
        <v>429</v>
      </c>
      <c r="E1057" s="15">
        <v>1</v>
      </c>
      <c r="F1057" s="11" t="s">
        <v>4235</v>
      </c>
      <c r="G1057" s="9">
        <v>410000</v>
      </c>
      <c r="H1057" s="15">
        <f t="shared" si="33"/>
        <v>89.130434782608702</v>
      </c>
      <c r="I1057" s="15">
        <f t="shared" si="34"/>
        <v>89.130434782608702</v>
      </c>
      <c r="J1057" s="15">
        <v>89.130434782608702</v>
      </c>
      <c r="K1057" s="15"/>
      <c r="L1057" s="9"/>
      <c r="M1057" s="9">
        <v>0</v>
      </c>
      <c r="N1057" s="11" t="s">
        <v>3396</v>
      </c>
      <c r="O1057" s="12">
        <v>46210</v>
      </c>
      <c r="P1057" s="11" t="s">
        <v>3408</v>
      </c>
      <c r="Q1057" s="11" t="s">
        <v>3952</v>
      </c>
      <c r="R1057" s="11" t="s">
        <v>3952</v>
      </c>
      <c r="S1057" s="11" t="s">
        <v>4221</v>
      </c>
      <c r="T1057" s="9">
        <v>138616</v>
      </c>
      <c r="U1057" s="9"/>
      <c r="V1057" s="9"/>
      <c r="W1057" s="11" t="s">
        <v>2465</v>
      </c>
      <c r="X1057" s="11" t="s">
        <v>3109</v>
      </c>
      <c r="Y1057" s="11" t="s">
        <v>3959</v>
      </c>
      <c r="Z1057" s="11" t="s">
        <v>1669</v>
      </c>
      <c r="AA1057" s="9">
        <v>20</v>
      </c>
      <c r="AB1057" s="9">
        <v>5</v>
      </c>
      <c r="AC1057" s="11"/>
      <c r="AD1057" s="11" t="s">
        <v>2405</v>
      </c>
      <c r="AE1057" s="11" t="s">
        <v>2462</v>
      </c>
      <c r="AF1057" s="11" t="s">
        <v>2488</v>
      </c>
      <c r="AG1057" s="11" t="s">
        <v>2596</v>
      </c>
      <c r="AH1057" s="11" t="s">
        <v>2607</v>
      </c>
      <c r="AI1057" s="11"/>
      <c r="AJ1057" s="9">
        <v>1</v>
      </c>
      <c r="AK1057" s="11" t="s">
        <v>2142</v>
      </c>
      <c r="AL1057" s="11" t="s">
        <v>3107</v>
      </c>
      <c r="AM1057" s="11"/>
      <c r="AN1057" s="11" t="s">
        <v>3160</v>
      </c>
      <c r="AO1057" s="11" t="s">
        <v>3312</v>
      </c>
      <c r="AP1057" s="11"/>
      <c r="AQ1057" s="12">
        <v>46210</v>
      </c>
      <c r="AR1057" s="11" t="s">
        <v>3416</v>
      </c>
      <c r="AS1057" s="11" t="s">
        <v>3562</v>
      </c>
      <c r="AT1057" s="11" t="s">
        <v>3933</v>
      </c>
      <c r="AU1057" s="11" t="s">
        <v>3933</v>
      </c>
      <c r="AV1057" s="11" t="s">
        <v>3937</v>
      </c>
      <c r="AW1057" s="11" t="s">
        <v>2488</v>
      </c>
      <c r="AX1057" s="11" t="s">
        <v>2596</v>
      </c>
      <c r="AY1057" s="11" t="s">
        <v>3948</v>
      </c>
      <c r="AZ1057" s="11"/>
      <c r="BA1057" s="11"/>
      <c r="BB1057" s="11"/>
      <c r="BC1057" s="9">
        <v>22417</v>
      </c>
      <c r="BD1057" s="11" t="s">
        <v>3937</v>
      </c>
      <c r="BE1057" s="9">
        <v>2053</v>
      </c>
      <c r="BF1057" s="9">
        <v>5</v>
      </c>
      <c r="BG1057" s="11" t="s">
        <v>4619</v>
      </c>
    </row>
    <row r="1058" spans="1:59">
      <c r="A1058" s="9">
        <v>135635</v>
      </c>
      <c r="B1058" s="11" t="s">
        <v>4014</v>
      </c>
      <c r="C1058" s="11" t="s">
        <v>4280</v>
      </c>
      <c r="D1058" s="11" t="s">
        <v>444</v>
      </c>
      <c r="E1058" s="15">
        <v>1</v>
      </c>
      <c r="F1058" s="11" t="s">
        <v>4235</v>
      </c>
      <c r="G1058" s="9">
        <v>425000</v>
      </c>
      <c r="H1058" s="15">
        <f t="shared" si="33"/>
        <v>92.391304347826093</v>
      </c>
      <c r="I1058" s="15">
        <f t="shared" si="34"/>
        <v>92.391304347826093</v>
      </c>
      <c r="J1058" s="15">
        <v>92.391304347826093</v>
      </c>
      <c r="K1058" s="15"/>
      <c r="L1058" s="9"/>
      <c r="M1058" s="9">
        <v>0</v>
      </c>
      <c r="N1058" s="11" t="s">
        <v>3396</v>
      </c>
      <c r="O1058" s="12">
        <v>46210</v>
      </c>
      <c r="P1058" s="11" t="s">
        <v>3408</v>
      </c>
      <c r="Q1058" s="11" t="s">
        <v>3952</v>
      </c>
      <c r="R1058" s="11" t="s">
        <v>3952</v>
      </c>
      <c r="S1058" s="11" t="s">
        <v>4221</v>
      </c>
      <c r="T1058" s="9">
        <v>138616</v>
      </c>
      <c r="U1058" s="9"/>
      <c r="V1058" s="9"/>
      <c r="W1058" s="11" t="s">
        <v>2465</v>
      </c>
      <c r="X1058" s="11" t="s">
        <v>3109</v>
      </c>
      <c r="Y1058" s="11" t="s">
        <v>3959</v>
      </c>
      <c r="Z1058" s="11" t="s">
        <v>1675</v>
      </c>
      <c r="AA1058" s="9">
        <v>20</v>
      </c>
      <c r="AB1058" s="9">
        <v>20</v>
      </c>
      <c r="AC1058" s="11"/>
      <c r="AD1058" s="11" t="s">
        <v>2405</v>
      </c>
      <c r="AE1058" s="11" t="s">
        <v>2462</v>
      </c>
      <c r="AF1058" s="11" t="s">
        <v>2488</v>
      </c>
      <c r="AG1058" s="11" t="s">
        <v>2596</v>
      </c>
      <c r="AH1058" s="11" t="s">
        <v>2607</v>
      </c>
      <c r="AI1058" s="11"/>
      <c r="AJ1058" s="9">
        <v>1</v>
      </c>
      <c r="AK1058" s="11" t="s">
        <v>1922</v>
      </c>
      <c r="AL1058" s="11" t="s">
        <v>3107</v>
      </c>
      <c r="AM1058" s="11"/>
      <c r="AN1058" s="11" t="s">
        <v>3160</v>
      </c>
      <c r="AO1058" s="11" t="s">
        <v>3312</v>
      </c>
      <c r="AP1058" s="11"/>
      <c r="AQ1058" s="12">
        <v>46210</v>
      </c>
      <c r="AR1058" s="11" t="s">
        <v>3416</v>
      </c>
      <c r="AS1058" s="11" t="s">
        <v>3562</v>
      </c>
      <c r="AT1058" s="11" t="s">
        <v>3933</v>
      </c>
      <c r="AU1058" s="11" t="s">
        <v>3933</v>
      </c>
      <c r="AV1058" s="11" t="s">
        <v>3937</v>
      </c>
      <c r="AW1058" s="11" t="s">
        <v>2488</v>
      </c>
      <c r="AX1058" s="11" t="s">
        <v>2596</v>
      </c>
      <c r="AY1058" s="11" t="s">
        <v>3948</v>
      </c>
      <c r="AZ1058" s="11"/>
      <c r="BA1058" s="11"/>
      <c r="BB1058" s="11"/>
      <c r="BC1058" s="9">
        <v>22417</v>
      </c>
      <c r="BD1058" s="11" t="s">
        <v>3937</v>
      </c>
      <c r="BE1058" s="9">
        <v>2053</v>
      </c>
      <c r="BF1058" s="9">
        <v>20</v>
      </c>
      <c r="BG1058" s="11" t="s">
        <v>4619</v>
      </c>
    </row>
    <row r="1059" spans="1:59">
      <c r="A1059" s="9">
        <v>135635</v>
      </c>
      <c r="B1059" s="11" t="s">
        <v>4014</v>
      </c>
      <c r="C1059" s="11" t="s">
        <v>4280</v>
      </c>
      <c r="D1059" s="11" t="s">
        <v>428</v>
      </c>
      <c r="E1059" s="15">
        <v>1</v>
      </c>
      <c r="F1059" s="11" t="s">
        <v>4235</v>
      </c>
      <c r="G1059" s="9">
        <v>475000</v>
      </c>
      <c r="H1059" s="15">
        <f t="shared" si="33"/>
        <v>103.26086956521739</v>
      </c>
      <c r="I1059" s="15">
        <f t="shared" si="34"/>
        <v>103.26086956521739</v>
      </c>
      <c r="J1059" s="15">
        <v>103.26086956521739</v>
      </c>
      <c r="K1059" s="15"/>
      <c r="L1059" s="9"/>
      <c r="M1059" s="9">
        <v>0</v>
      </c>
      <c r="N1059" s="11" t="s">
        <v>3396</v>
      </c>
      <c r="O1059" s="12">
        <v>46210</v>
      </c>
      <c r="P1059" s="11" t="s">
        <v>3408</v>
      </c>
      <c r="Q1059" s="11" t="s">
        <v>3952</v>
      </c>
      <c r="R1059" s="11" t="s">
        <v>3952</v>
      </c>
      <c r="S1059" s="11" t="s">
        <v>4221</v>
      </c>
      <c r="T1059" s="9">
        <v>138616</v>
      </c>
      <c r="U1059" s="9"/>
      <c r="V1059" s="9"/>
      <c r="W1059" s="11" t="s">
        <v>2465</v>
      </c>
      <c r="X1059" s="11" t="s">
        <v>3109</v>
      </c>
      <c r="Y1059" s="11" t="s">
        <v>3959</v>
      </c>
      <c r="Z1059" s="11" t="s">
        <v>1668</v>
      </c>
      <c r="AA1059" s="9">
        <v>20</v>
      </c>
      <c r="AB1059" s="9">
        <v>4</v>
      </c>
      <c r="AC1059" s="11"/>
      <c r="AD1059" s="11" t="s">
        <v>2405</v>
      </c>
      <c r="AE1059" s="11" t="s">
        <v>2462</v>
      </c>
      <c r="AF1059" s="11" t="s">
        <v>2488</v>
      </c>
      <c r="AG1059" s="11" t="s">
        <v>2596</v>
      </c>
      <c r="AH1059" s="11" t="s">
        <v>2607</v>
      </c>
      <c r="AI1059" s="11"/>
      <c r="AJ1059" s="9">
        <v>1</v>
      </c>
      <c r="AK1059" s="11" t="s">
        <v>2729</v>
      </c>
      <c r="AL1059" s="11" t="s">
        <v>3107</v>
      </c>
      <c r="AM1059" s="11"/>
      <c r="AN1059" s="11" t="s">
        <v>3160</v>
      </c>
      <c r="AO1059" s="11" t="s">
        <v>3312</v>
      </c>
      <c r="AP1059" s="11"/>
      <c r="AQ1059" s="12">
        <v>46210</v>
      </c>
      <c r="AR1059" s="11" t="s">
        <v>3416</v>
      </c>
      <c r="AS1059" s="11" t="s">
        <v>3562</v>
      </c>
      <c r="AT1059" s="11" t="s">
        <v>3933</v>
      </c>
      <c r="AU1059" s="11" t="s">
        <v>3933</v>
      </c>
      <c r="AV1059" s="11" t="s">
        <v>3937</v>
      </c>
      <c r="AW1059" s="11" t="s">
        <v>2488</v>
      </c>
      <c r="AX1059" s="11" t="s">
        <v>2596</v>
      </c>
      <c r="AY1059" s="11" t="s">
        <v>3948</v>
      </c>
      <c r="AZ1059" s="11"/>
      <c r="BA1059" s="11"/>
      <c r="BB1059" s="11"/>
      <c r="BC1059" s="9">
        <v>22417</v>
      </c>
      <c r="BD1059" s="11" t="s">
        <v>3937</v>
      </c>
      <c r="BE1059" s="9">
        <v>2053</v>
      </c>
      <c r="BF1059" s="9">
        <v>4</v>
      </c>
      <c r="BG1059" s="11" t="s">
        <v>4619</v>
      </c>
    </row>
    <row r="1060" spans="1:59">
      <c r="A1060" s="9">
        <v>135635</v>
      </c>
      <c r="B1060" s="11" t="s">
        <v>4014</v>
      </c>
      <c r="C1060" s="11" t="s">
        <v>4280</v>
      </c>
      <c r="D1060" s="11" t="s">
        <v>427</v>
      </c>
      <c r="E1060" s="15">
        <v>1</v>
      </c>
      <c r="F1060" s="11" t="s">
        <v>4235</v>
      </c>
      <c r="G1060" s="9">
        <v>567750</v>
      </c>
      <c r="H1060" s="15">
        <f t="shared" si="33"/>
        <v>123.42391304347827</v>
      </c>
      <c r="I1060" s="15">
        <f t="shared" si="34"/>
        <v>123.42391304347827</v>
      </c>
      <c r="J1060" s="15">
        <v>123.42391304347827</v>
      </c>
      <c r="K1060" s="15"/>
      <c r="L1060" s="9"/>
      <c r="M1060" s="9">
        <v>0</v>
      </c>
      <c r="N1060" s="11" t="s">
        <v>3396</v>
      </c>
      <c r="O1060" s="12">
        <v>46210</v>
      </c>
      <c r="P1060" s="11" t="s">
        <v>3408</v>
      </c>
      <c r="Q1060" s="11" t="s">
        <v>3952</v>
      </c>
      <c r="R1060" s="11" t="s">
        <v>3952</v>
      </c>
      <c r="S1060" s="11" t="s">
        <v>4221</v>
      </c>
      <c r="T1060" s="9">
        <v>138616</v>
      </c>
      <c r="U1060" s="9"/>
      <c r="V1060" s="9"/>
      <c r="W1060" s="11" t="s">
        <v>2465</v>
      </c>
      <c r="X1060" s="11" t="s">
        <v>3109</v>
      </c>
      <c r="Y1060" s="11" t="s">
        <v>3959</v>
      </c>
      <c r="Z1060" s="11" t="s">
        <v>1667</v>
      </c>
      <c r="AA1060" s="9">
        <v>20</v>
      </c>
      <c r="AB1060" s="9">
        <v>3</v>
      </c>
      <c r="AC1060" s="11"/>
      <c r="AD1060" s="11" t="s">
        <v>2405</v>
      </c>
      <c r="AE1060" s="11" t="s">
        <v>2462</v>
      </c>
      <c r="AF1060" s="11" t="s">
        <v>2488</v>
      </c>
      <c r="AG1060" s="11" t="s">
        <v>2596</v>
      </c>
      <c r="AH1060" s="11" t="s">
        <v>2607</v>
      </c>
      <c r="AI1060" s="11"/>
      <c r="AJ1060" s="9">
        <v>1</v>
      </c>
      <c r="AK1060" s="11" t="s">
        <v>2728</v>
      </c>
      <c r="AL1060" s="11" t="s">
        <v>3107</v>
      </c>
      <c r="AM1060" s="11"/>
      <c r="AN1060" s="11" t="s">
        <v>3160</v>
      </c>
      <c r="AO1060" s="11" t="s">
        <v>3312</v>
      </c>
      <c r="AP1060" s="11"/>
      <c r="AQ1060" s="12">
        <v>46210</v>
      </c>
      <c r="AR1060" s="11" t="s">
        <v>3416</v>
      </c>
      <c r="AS1060" s="11" t="s">
        <v>3562</v>
      </c>
      <c r="AT1060" s="11" t="s">
        <v>3933</v>
      </c>
      <c r="AU1060" s="11" t="s">
        <v>3933</v>
      </c>
      <c r="AV1060" s="11" t="s">
        <v>3937</v>
      </c>
      <c r="AW1060" s="11" t="s">
        <v>2488</v>
      </c>
      <c r="AX1060" s="11" t="s">
        <v>2596</v>
      </c>
      <c r="AY1060" s="11" t="s">
        <v>3948</v>
      </c>
      <c r="AZ1060" s="11"/>
      <c r="BA1060" s="11"/>
      <c r="BB1060" s="11"/>
      <c r="BC1060" s="9">
        <v>22417</v>
      </c>
      <c r="BD1060" s="11" t="s">
        <v>3937</v>
      </c>
      <c r="BE1060" s="9">
        <v>2053</v>
      </c>
      <c r="BF1060" s="9">
        <v>3</v>
      </c>
      <c r="BG1060" s="11" t="s">
        <v>4619</v>
      </c>
    </row>
    <row r="1061" spans="1:59">
      <c r="A1061" s="9">
        <v>135635</v>
      </c>
      <c r="B1061" s="11" t="s">
        <v>4014</v>
      </c>
      <c r="C1061" s="11" t="s">
        <v>4280</v>
      </c>
      <c r="D1061" s="11" t="s">
        <v>464</v>
      </c>
      <c r="E1061" s="15">
        <v>1</v>
      </c>
      <c r="F1061" s="11" t="s">
        <v>4235</v>
      </c>
      <c r="G1061" s="9">
        <v>810000</v>
      </c>
      <c r="H1061" s="15">
        <f t="shared" si="33"/>
        <v>176.08695652173913</v>
      </c>
      <c r="I1061" s="15">
        <f t="shared" si="34"/>
        <v>176.08695652173913</v>
      </c>
      <c r="J1061" s="15">
        <v>176.08695652173913</v>
      </c>
      <c r="K1061" s="15"/>
      <c r="L1061" s="9"/>
      <c r="M1061" s="9">
        <v>0</v>
      </c>
      <c r="N1061" s="11" t="s">
        <v>3396</v>
      </c>
      <c r="O1061" s="12">
        <v>46210</v>
      </c>
      <c r="P1061" s="11" t="s">
        <v>3408</v>
      </c>
      <c r="Q1061" s="11" t="s">
        <v>3952</v>
      </c>
      <c r="R1061" s="11" t="s">
        <v>3952</v>
      </c>
      <c r="S1061" s="11" t="s">
        <v>4221</v>
      </c>
      <c r="T1061" s="9">
        <v>138616</v>
      </c>
      <c r="U1061" s="9"/>
      <c r="V1061" s="9"/>
      <c r="W1061" s="11" t="s">
        <v>2465</v>
      </c>
      <c r="X1061" s="11" t="s">
        <v>3109</v>
      </c>
      <c r="Y1061" s="11" t="s">
        <v>3959</v>
      </c>
      <c r="Z1061" s="11" t="s">
        <v>1679</v>
      </c>
      <c r="AA1061" s="9">
        <v>20</v>
      </c>
      <c r="AB1061" s="9">
        <v>40</v>
      </c>
      <c r="AC1061" s="11"/>
      <c r="AD1061" s="11" t="s">
        <v>2405</v>
      </c>
      <c r="AE1061" s="11" t="s">
        <v>2462</v>
      </c>
      <c r="AF1061" s="11" t="s">
        <v>2488</v>
      </c>
      <c r="AG1061" s="11" t="s">
        <v>2596</v>
      </c>
      <c r="AH1061" s="11" t="s">
        <v>2607</v>
      </c>
      <c r="AI1061" s="11"/>
      <c r="AJ1061" s="9">
        <v>1</v>
      </c>
      <c r="AK1061" s="11" t="s">
        <v>1912</v>
      </c>
      <c r="AL1061" s="11" t="s">
        <v>3107</v>
      </c>
      <c r="AM1061" s="11"/>
      <c r="AN1061" s="11" t="s">
        <v>3160</v>
      </c>
      <c r="AO1061" s="11" t="s">
        <v>3312</v>
      </c>
      <c r="AP1061" s="11"/>
      <c r="AQ1061" s="12">
        <v>46210</v>
      </c>
      <c r="AR1061" s="11" t="s">
        <v>3416</v>
      </c>
      <c r="AS1061" s="11" t="s">
        <v>3562</v>
      </c>
      <c r="AT1061" s="11" t="s">
        <v>3933</v>
      </c>
      <c r="AU1061" s="11" t="s">
        <v>3933</v>
      </c>
      <c r="AV1061" s="11" t="s">
        <v>3937</v>
      </c>
      <c r="AW1061" s="11" t="s">
        <v>2488</v>
      </c>
      <c r="AX1061" s="11" t="s">
        <v>2596</v>
      </c>
      <c r="AY1061" s="11" t="s">
        <v>3948</v>
      </c>
      <c r="AZ1061" s="11"/>
      <c r="BA1061" s="11"/>
      <c r="BB1061" s="11"/>
      <c r="BC1061" s="9">
        <v>22417</v>
      </c>
      <c r="BD1061" s="11" t="s">
        <v>3937</v>
      </c>
      <c r="BE1061" s="9">
        <v>2053</v>
      </c>
      <c r="BF1061" s="9">
        <v>40</v>
      </c>
      <c r="BG1061" s="11" t="s">
        <v>4619</v>
      </c>
    </row>
    <row r="1062" spans="1:59">
      <c r="A1062" s="9">
        <v>135635</v>
      </c>
      <c r="B1062" s="11" t="s">
        <v>4014</v>
      </c>
      <c r="C1062" s="11" t="s">
        <v>4280</v>
      </c>
      <c r="D1062" s="11" t="s">
        <v>426</v>
      </c>
      <c r="E1062" s="15">
        <v>1</v>
      </c>
      <c r="F1062" s="11" t="s">
        <v>4235</v>
      </c>
      <c r="G1062" s="9">
        <v>840000</v>
      </c>
      <c r="H1062" s="15">
        <f t="shared" si="33"/>
        <v>182.60869565217391</v>
      </c>
      <c r="I1062" s="15">
        <f t="shared" si="34"/>
        <v>182.60869565217391</v>
      </c>
      <c r="J1062" s="15">
        <v>182.60869565217391</v>
      </c>
      <c r="K1062" s="15"/>
      <c r="L1062" s="9"/>
      <c r="M1062" s="9">
        <v>0</v>
      </c>
      <c r="N1062" s="11" t="s">
        <v>3396</v>
      </c>
      <c r="O1062" s="12">
        <v>46210</v>
      </c>
      <c r="P1062" s="11" t="s">
        <v>3408</v>
      </c>
      <c r="Q1062" s="11" t="s">
        <v>3952</v>
      </c>
      <c r="R1062" s="11" t="s">
        <v>3952</v>
      </c>
      <c r="S1062" s="11" t="s">
        <v>4221</v>
      </c>
      <c r="T1062" s="9">
        <v>138616</v>
      </c>
      <c r="U1062" s="9"/>
      <c r="V1062" s="9"/>
      <c r="W1062" s="11" t="s">
        <v>2465</v>
      </c>
      <c r="X1062" s="11" t="s">
        <v>3109</v>
      </c>
      <c r="Y1062" s="11" t="s">
        <v>3959</v>
      </c>
      <c r="Z1062" s="11" t="s">
        <v>1666</v>
      </c>
      <c r="AA1062" s="9">
        <v>20</v>
      </c>
      <c r="AB1062" s="9">
        <v>2</v>
      </c>
      <c r="AC1062" s="11"/>
      <c r="AD1062" s="11" t="s">
        <v>2405</v>
      </c>
      <c r="AE1062" s="11" t="s">
        <v>2462</v>
      </c>
      <c r="AF1062" s="11" t="s">
        <v>2488</v>
      </c>
      <c r="AG1062" s="11" t="s">
        <v>2596</v>
      </c>
      <c r="AH1062" s="11" t="s">
        <v>2607</v>
      </c>
      <c r="AI1062" s="11"/>
      <c r="AJ1062" s="9">
        <v>1</v>
      </c>
      <c r="AK1062" s="11" t="s">
        <v>1460</v>
      </c>
      <c r="AL1062" s="11" t="s">
        <v>3107</v>
      </c>
      <c r="AM1062" s="11"/>
      <c r="AN1062" s="11" t="s">
        <v>3160</v>
      </c>
      <c r="AO1062" s="11" t="s">
        <v>3312</v>
      </c>
      <c r="AP1062" s="11"/>
      <c r="AQ1062" s="12">
        <v>46210</v>
      </c>
      <c r="AR1062" s="11" t="s">
        <v>3416</v>
      </c>
      <c r="AS1062" s="11" t="s">
        <v>3562</v>
      </c>
      <c r="AT1062" s="11" t="s">
        <v>3933</v>
      </c>
      <c r="AU1062" s="11" t="s">
        <v>3933</v>
      </c>
      <c r="AV1062" s="11" t="s">
        <v>3937</v>
      </c>
      <c r="AW1062" s="11" t="s">
        <v>2488</v>
      </c>
      <c r="AX1062" s="11" t="s">
        <v>2596</v>
      </c>
      <c r="AY1062" s="11" t="s">
        <v>3948</v>
      </c>
      <c r="AZ1062" s="11"/>
      <c r="BA1062" s="11"/>
      <c r="BB1062" s="11"/>
      <c r="BC1062" s="9">
        <v>22417</v>
      </c>
      <c r="BD1062" s="11" t="s">
        <v>3937</v>
      </c>
      <c r="BE1062" s="9">
        <v>2053</v>
      </c>
      <c r="BF1062" s="9">
        <v>2</v>
      </c>
      <c r="BG1062" s="11" t="s">
        <v>4619</v>
      </c>
    </row>
    <row r="1063" spans="1:59">
      <c r="A1063" s="9">
        <v>135635</v>
      </c>
      <c r="B1063" s="11" t="s">
        <v>4014</v>
      </c>
      <c r="C1063" s="11" t="s">
        <v>4280</v>
      </c>
      <c r="D1063" s="11" t="s">
        <v>443</v>
      </c>
      <c r="E1063" s="15">
        <v>1</v>
      </c>
      <c r="F1063" s="11" t="s">
        <v>4235</v>
      </c>
      <c r="G1063" s="9">
        <v>870000</v>
      </c>
      <c r="H1063" s="15">
        <f t="shared" si="33"/>
        <v>189.13043478260869</v>
      </c>
      <c r="I1063" s="15">
        <f t="shared" si="34"/>
        <v>189.13043478260869</v>
      </c>
      <c r="J1063" s="15">
        <v>189.13043478260869</v>
      </c>
      <c r="K1063" s="15"/>
      <c r="L1063" s="9"/>
      <c r="M1063" s="9">
        <v>0</v>
      </c>
      <c r="N1063" s="11" t="s">
        <v>3396</v>
      </c>
      <c r="O1063" s="12">
        <v>46210</v>
      </c>
      <c r="P1063" s="11" t="s">
        <v>3408</v>
      </c>
      <c r="Q1063" s="11" t="s">
        <v>3952</v>
      </c>
      <c r="R1063" s="11" t="s">
        <v>3952</v>
      </c>
      <c r="S1063" s="11" t="s">
        <v>4221</v>
      </c>
      <c r="T1063" s="9">
        <v>138616</v>
      </c>
      <c r="U1063" s="9"/>
      <c r="V1063" s="9"/>
      <c r="W1063" s="11" t="s">
        <v>2465</v>
      </c>
      <c r="X1063" s="11" t="s">
        <v>3109</v>
      </c>
      <c r="Y1063" s="11" t="s">
        <v>3959</v>
      </c>
      <c r="Z1063" s="11" t="s">
        <v>1674</v>
      </c>
      <c r="AA1063" s="9">
        <v>20</v>
      </c>
      <c r="AB1063" s="9">
        <v>19</v>
      </c>
      <c r="AC1063" s="11"/>
      <c r="AD1063" s="11" t="s">
        <v>2405</v>
      </c>
      <c r="AE1063" s="11" t="s">
        <v>2462</v>
      </c>
      <c r="AF1063" s="11" t="s">
        <v>2488</v>
      </c>
      <c r="AG1063" s="11" t="s">
        <v>2596</v>
      </c>
      <c r="AH1063" s="11" t="s">
        <v>2607</v>
      </c>
      <c r="AI1063" s="11"/>
      <c r="AJ1063" s="9">
        <v>1</v>
      </c>
      <c r="AK1063" s="11" t="s">
        <v>2734</v>
      </c>
      <c r="AL1063" s="11" t="s">
        <v>3107</v>
      </c>
      <c r="AM1063" s="11"/>
      <c r="AN1063" s="11" t="s">
        <v>3160</v>
      </c>
      <c r="AO1063" s="11" t="s">
        <v>3312</v>
      </c>
      <c r="AP1063" s="11"/>
      <c r="AQ1063" s="12">
        <v>46210</v>
      </c>
      <c r="AR1063" s="11" t="s">
        <v>3416</v>
      </c>
      <c r="AS1063" s="11" t="s">
        <v>3562</v>
      </c>
      <c r="AT1063" s="11" t="s">
        <v>3933</v>
      </c>
      <c r="AU1063" s="11" t="s">
        <v>3933</v>
      </c>
      <c r="AV1063" s="11" t="s">
        <v>3937</v>
      </c>
      <c r="AW1063" s="11" t="s">
        <v>2488</v>
      </c>
      <c r="AX1063" s="11" t="s">
        <v>2596</v>
      </c>
      <c r="AY1063" s="11" t="s">
        <v>3948</v>
      </c>
      <c r="AZ1063" s="11"/>
      <c r="BA1063" s="11"/>
      <c r="BB1063" s="11"/>
      <c r="BC1063" s="9">
        <v>22417</v>
      </c>
      <c r="BD1063" s="11" t="s">
        <v>3937</v>
      </c>
      <c r="BE1063" s="9">
        <v>2053</v>
      </c>
      <c r="BF1063" s="9">
        <v>19</v>
      </c>
      <c r="BG1063" s="11" t="s">
        <v>4619</v>
      </c>
    </row>
    <row r="1064" spans="1:59">
      <c r="A1064" s="9">
        <v>135635</v>
      </c>
      <c r="B1064" s="11" t="s">
        <v>4014</v>
      </c>
      <c r="C1064" s="11" t="s">
        <v>4280</v>
      </c>
      <c r="D1064" s="11" t="s">
        <v>463</v>
      </c>
      <c r="E1064" s="15">
        <v>1</v>
      </c>
      <c r="F1064" s="11" t="s">
        <v>4235</v>
      </c>
      <c r="G1064" s="9">
        <v>1116500</v>
      </c>
      <c r="H1064" s="15">
        <f t="shared" si="33"/>
        <v>242.71739130434781</v>
      </c>
      <c r="I1064" s="15">
        <f t="shared" si="34"/>
        <v>242.71739130434781</v>
      </c>
      <c r="J1064" s="15">
        <v>242.71739130434781</v>
      </c>
      <c r="K1064" s="15"/>
      <c r="L1064" s="9"/>
      <c r="M1064" s="9">
        <v>0</v>
      </c>
      <c r="N1064" s="11" t="s">
        <v>3396</v>
      </c>
      <c r="O1064" s="12">
        <v>46210</v>
      </c>
      <c r="P1064" s="11" t="s">
        <v>3408</v>
      </c>
      <c r="Q1064" s="11" t="s">
        <v>3952</v>
      </c>
      <c r="R1064" s="11" t="s">
        <v>3952</v>
      </c>
      <c r="S1064" s="11" t="s">
        <v>4221</v>
      </c>
      <c r="T1064" s="9">
        <v>138616</v>
      </c>
      <c r="U1064" s="9"/>
      <c r="V1064" s="9"/>
      <c r="W1064" s="11" t="s">
        <v>2465</v>
      </c>
      <c r="X1064" s="11" t="s">
        <v>3109</v>
      </c>
      <c r="Y1064" s="11" t="s">
        <v>3959</v>
      </c>
      <c r="Z1064" s="11" t="s">
        <v>1678</v>
      </c>
      <c r="AA1064" s="9">
        <v>20</v>
      </c>
      <c r="AB1064" s="9">
        <v>39</v>
      </c>
      <c r="AC1064" s="11"/>
      <c r="AD1064" s="11" t="s">
        <v>2405</v>
      </c>
      <c r="AE1064" s="11" t="s">
        <v>2462</v>
      </c>
      <c r="AF1064" s="11" t="s">
        <v>2488</v>
      </c>
      <c r="AG1064" s="11" t="s">
        <v>2596</v>
      </c>
      <c r="AH1064" s="11" t="s">
        <v>2607</v>
      </c>
      <c r="AI1064" s="11"/>
      <c r="AJ1064" s="9">
        <v>1</v>
      </c>
      <c r="AK1064" s="11" t="s">
        <v>2737</v>
      </c>
      <c r="AL1064" s="11" t="s">
        <v>3107</v>
      </c>
      <c r="AM1064" s="11"/>
      <c r="AN1064" s="11" t="s">
        <v>3160</v>
      </c>
      <c r="AO1064" s="11" t="s">
        <v>3312</v>
      </c>
      <c r="AP1064" s="11"/>
      <c r="AQ1064" s="12">
        <v>46210</v>
      </c>
      <c r="AR1064" s="11" t="s">
        <v>3416</v>
      </c>
      <c r="AS1064" s="11" t="s">
        <v>3562</v>
      </c>
      <c r="AT1064" s="11" t="s">
        <v>3933</v>
      </c>
      <c r="AU1064" s="11" t="s">
        <v>3933</v>
      </c>
      <c r="AV1064" s="11" t="s">
        <v>3937</v>
      </c>
      <c r="AW1064" s="11" t="s">
        <v>2488</v>
      </c>
      <c r="AX1064" s="11" t="s">
        <v>2596</v>
      </c>
      <c r="AY1064" s="11" t="s">
        <v>3948</v>
      </c>
      <c r="AZ1064" s="11"/>
      <c r="BA1064" s="11"/>
      <c r="BB1064" s="11"/>
      <c r="BC1064" s="9">
        <v>22417</v>
      </c>
      <c r="BD1064" s="11" t="s">
        <v>3937</v>
      </c>
      <c r="BE1064" s="9">
        <v>2053</v>
      </c>
      <c r="BF1064" s="9">
        <v>39</v>
      </c>
      <c r="BG1064" s="11" t="s">
        <v>4619</v>
      </c>
    </row>
    <row r="1065" spans="1:59">
      <c r="A1065" s="9">
        <v>135635</v>
      </c>
      <c r="B1065" s="11" t="s">
        <v>4014</v>
      </c>
      <c r="C1065" s="11" t="s">
        <v>4280</v>
      </c>
      <c r="D1065" s="11" t="s">
        <v>442</v>
      </c>
      <c r="E1065" s="15">
        <v>1</v>
      </c>
      <c r="F1065" s="11" t="s">
        <v>4235</v>
      </c>
      <c r="G1065" s="9">
        <v>1610000</v>
      </c>
      <c r="H1065" s="15">
        <f t="shared" si="33"/>
        <v>350</v>
      </c>
      <c r="I1065" s="15">
        <f t="shared" si="34"/>
        <v>350</v>
      </c>
      <c r="J1065" s="15">
        <v>350</v>
      </c>
      <c r="K1065" s="15"/>
      <c r="L1065" s="9"/>
      <c r="M1065" s="9">
        <v>0</v>
      </c>
      <c r="N1065" s="11" t="s">
        <v>3396</v>
      </c>
      <c r="O1065" s="12">
        <v>46210</v>
      </c>
      <c r="P1065" s="11" t="s">
        <v>3408</v>
      </c>
      <c r="Q1065" s="11" t="s">
        <v>3952</v>
      </c>
      <c r="R1065" s="11" t="s">
        <v>3952</v>
      </c>
      <c r="S1065" s="11" t="s">
        <v>4221</v>
      </c>
      <c r="T1065" s="9">
        <v>138616</v>
      </c>
      <c r="U1065" s="9"/>
      <c r="V1065" s="9"/>
      <c r="W1065" s="11" t="s">
        <v>2465</v>
      </c>
      <c r="X1065" s="11" t="s">
        <v>3109</v>
      </c>
      <c r="Y1065" s="11" t="s">
        <v>3959</v>
      </c>
      <c r="Z1065" s="11" t="s">
        <v>1673</v>
      </c>
      <c r="AA1065" s="9">
        <v>20</v>
      </c>
      <c r="AB1065" s="9">
        <v>18</v>
      </c>
      <c r="AC1065" s="11"/>
      <c r="AD1065" s="11" t="s">
        <v>2405</v>
      </c>
      <c r="AE1065" s="11" t="s">
        <v>2462</v>
      </c>
      <c r="AF1065" s="11" t="s">
        <v>2488</v>
      </c>
      <c r="AG1065" s="11" t="s">
        <v>2596</v>
      </c>
      <c r="AH1065" s="11" t="s">
        <v>2607</v>
      </c>
      <c r="AI1065" s="11"/>
      <c r="AJ1065" s="9">
        <v>1</v>
      </c>
      <c r="AK1065" s="11" t="s">
        <v>2733</v>
      </c>
      <c r="AL1065" s="11" t="s">
        <v>3107</v>
      </c>
      <c r="AM1065" s="11"/>
      <c r="AN1065" s="11" t="s">
        <v>3160</v>
      </c>
      <c r="AO1065" s="11" t="s">
        <v>3312</v>
      </c>
      <c r="AP1065" s="11"/>
      <c r="AQ1065" s="12">
        <v>46210</v>
      </c>
      <c r="AR1065" s="11" t="s">
        <v>3416</v>
      </c>
      <c r="AS1065" s="11" t="s">
        <v>3562</v>
      </c>
      <c r="AT1065" s="11" t="s">
        <v>3933</v>
      </c>
      <c r="AU1065" s="11" t="s">
        <v>3933</v>
      </c>
      <c r="AV1065" s="11" t="s">
        <v>3937</v>
      </c>
      <c r="AW1065" s="11" t="s">
        <v>2488</v>
      </c>
      <c r="AX1065" s="11" t="s">
        <v>2596</v>
      </c>
      <c r="AY1065" s="11" t="s">
        <v>3948</v>
      </c>
      <c r="AZ1065" s="11"/>
      <c r="BA1065" s="11"/>
      <c r="BB1065" s="11"/>
      <c r="BC1065" s="9">
        <v>22417</v>
      </c>
      <c r="BD1065" s="11" t="s">
        <v>3937</v>
      </c>
      <c r="BE1065" s="9">
        <v>2053</v>
      </c>
      <c r="BF1065" s="9">
        <v>18</v>
      </c>
      <c r="BG1065" s="11" t="s">
        <v>4619</v>
      </c>
    </row>
    <row r="1066" spans="1:59">
      <c r="A1066" s="9">
        <v>135634</v>
      </c>
      <c r="B1066" s="11" t="s">
        <v>4014</v>
      </c>
      <c r="C1066" s="11" t="s">
        <v>4280</v>
      </c>
      <c r="D1066" s="11" t="s">
        <v>396</v>
      </c>
      <c r="E1066" s="15">
        <v>1</v>
      </c>
      <c r="F1066" s="11" t="s">
        <v>4235</v>
      </c>
      <c r="G1066" s="9">
        <v>20000</v>
      </c>
      <c r="H1066" s="15">
        <f t="shared" si="33"/>
        <v>4.3478260869565215</v>
      </c>
      <c r="I1066" s="15">
        <f t="shared" si="34"/>
        <v>4.3478260869565215</v>
      </c>
      <c r="J1066" s="15">
        <v>4.3478260869565215</v>
      </c>
      <c r="K1066" s="15"/>
      <c r="L1066" s="9"/>
      <c r="M1066" s="9">
        <v>0</v>
      </c>
      <c r="N1066" s="11" t="s">
        <v>3396</v>
      </c>
      <c r="O1066" s="12">
        <v>46210</v>
      </c>
      <c r="P1066" s="11" t="s">
        <v>3408</v>
      </c>
      <c r="Q1066" s="11" t="s">
        <v>3952</v>
      </c>
      <c r="R1066" s="11" t="s">
        <v>3952</v>
      </c>
      <c r="S1066" s="11" t="s">
        <v>4221</v>
      </c>
      <c r="T1066" s="9">
        <v>138607</v>
      </c>
      <c r="U1066" s="9"/>
      <c r="V1066" s="9"/>
      <c r="W1066" s="11" t="s">
        <v>2465</v>
      </c>
      <c r="X1066" s="11" t="s">
        <v>3109</v>
      </c>
      <c r="Y1066" s="11" t="s">
        <v>3959</v>
      </c>
      <c r="Z1066" s="11" t="s">
        <v>1543</v>
      </c>
      <c r="AA1066" s="9">
        <v>20</v>
      </c>
      <c r="AB1066" s="9">
        <v>7</v>
      </c>
      <c r="AC1066" s="11"/>
      <c r="AD1066" s="11" t="s">
        <v>2405</v>
      </c>
      <c r="AE1066" s="11" t="s">
        <v>2462</v>
      </c>
      <c r="AF1066" s="11" t="s">
        <v>2488</v>
      </c>
      <c r="AG1066" s="11" t="s">
        <v>2596</v>
      </c>
      <c r="AH1066" s="11" t="s">
        <v>2607</v>
      </c>
      <c r="AI1066" s="11"/>
      <c r="AJ1066" s="9">
        <v>1</v>
      </c>
      <c r="AK1066" s="11" t="s">
        <v>1437</v>
      </c>
      <c r="AL1066" s="11" t="s">
        <v>3107</v>
      </c>
      <c r="AM1066" s="11"/>
      <c r="AN1066" s="11" t="s">
        <v>3159</v>
      </c>
      <c r="AO1066" s="11" t="s">
        <v>3311</v>
      </c>
      <c r="AP1066" s="11"/>
      <c r="AQ1066" s="12">
        <v>46210</v>
      </c>
      <c r="AR1066" s="11" t="s">
        <v>3416</v>
      </c>
      <c r="AS1066" s="11" t="s">
        <v>3561</v>
      </c>
      <c r="AT1066" s="11" t="s">
        <v>3933</v>
      </c>
      <c r="AU1066" s="11" t="s">
        <v>3933</v>
      </c>
      <c r="AV1066" s="11" t="s">
        <v>3937</v>
      </c>
      <c r="AW1066" s="11" t="s">
        <v>2488</v>
      </c>
      <c r="AX1066" s="11" t="s">
        <v>2596</v>
      </c>
      <c r="AY1066" s="11" t="s">
        <v>3948</v>
      </c>
      <c r="AZ1066" s="11"/>
      <c r="BA1066" s="11"/>
      <c r="BB1066" s="11"/>
      <c r="BC1066" s="9">
        <v>22417</v>
      </c>
      <c r="BD1066" s="11" t="s">
        <v>3937</v>
      </c>
      <c r="BE1066" s="9">
        <v>2053</v>
      </c>
      <c r="BF1066" s="9">
        <v>7</v>
      </c>
      <c r="BG1066" s="11" t="s">
        <v>4619</v>
      </c>
    </row>
    <row r="1067" spans="1:59">
      <c r="A1067" s="9">
        <v>135634</v>
      </c>
      <c r="B1067" s="11" t="s">
        <v>4014</v>
      </c>
      <c r="C1067" s="11" t="s">
        <v>4280</v>
      </c>
      <c r="D1067" s="11" t="s">
        <v>401</v>
      </c>
      <c r="E1067" s="15">
        <v>1</v>
      </c>
      <c r="F1067" s="11" t="s">
        <v>4235</v>
      </c>
      <c r="G1067" s="9">
        <v>30000</v>
      </c>
      <c r="H1067" s="15">
        <f t="shared" si="33"/>
        <v>6.5217391304347823</v>
      </c>
      <c r="I1067" s="15">
        <f t="shared" si="34"/>
        <v>6.5217391304347823</v>
      </c>
      <c r="J1067" s="15">
        <v>6.5217391304347823</v>
      </c>
      <c r="K1067" s="15"/>
      <c r="L1067" s="9"/>
      <c r="M1067" s="9">
        <v>0</v>
      </c>
      <c r="N1067" s="11" t="s">
        <v>3396</v>
      </c>
      <c r="O1067" s="12">
        <v>46210</v>
      </c>
      <c r="P1067" s="11" t="s">
        <v>3408</v>
      </c>
      <c r="Q1067" s="11" t="s">
        <v>3952</v>
      </c>
      <c r="R1067" s="11" t="s">
        <v>3952</v>
      </c>
      <c r="S1067" s="11" t="s">
        <v>4221</v>
      </c>
      <c r="T1067" s="9">
        <v>138607</v>
      </c>
      <c r="U1067" s="9"/>
      <c r="V1067" s="9"/>
      <c r="W1067" s="11" t="s">
        <v>2465</v>
      </c>
      <c r="X1067" s="11" t="s">
        <v>3109</v>
      </c>
      <c r="Y1067" s="11" t="s">
        <v>3959</v>
      </c>
      <c r="Z1067" s="11" t="s">
        <v>1430</v>
      </c>
      <c r="AA1067" s="9">
        <v>20</v>
      </c>
      <c r="AB1067" s="9">
        <v>12</v>
      </c>
      <c r="AC1067" s="11"/>
      <c r="AD1067" s="11" t="s">
        <v>2405</v>
      </c>
      <c r="AE1067" s="11" t="s">
        <v>2462</v>
      </c>
      <c r="AF1067" s="11" t="s">
        <v>2488</v>
      </c>
      <c r="AG1067" s="11" t="s">
        <v>2596</v>
      </c>
      <c r="AH1067" s="11" t="s">
        <v>2607</v>
      </c>
      <c r="AI1067" s="11"/>
      <c r="AJ1067" s="9">
        <v>1</v>
      </c>
      <c r="AK1067" s="11" t="s">
        <v>2611</v>
      </c>
      <c r="AL1067" s="11" t="s">
        <v>3107</v>
      </c>
      <c r="AM1067" s="11"/>
      <c r="AN1067" s="11" t="s">
        <v>3159</v>
      </c>
      <c r="AO1067" s="11" t="s">
        <v>3311</v>
      </c>
      <c r="AP1067" s="11"/>
      <c r="AQ1067" s="12">
        <v>46210</v>
      </c>
      <c r="AR1067" s="11" t="s">
        <v>3416</v>
      </c>
      <c r="AS1067" s="11" t="s">
        <v>3561</v>
      </c>
      <c r="AT1067" s="11" t="s">
        <v>3933</v>
      </c>
      <c r="AU1067" s="11" t="s">
        <v>3933</v>
      </c>
      <c r="AV1067" s="11" t="s">
        <v>3937</v>
      </c>
      <c r="AW1067" s="11" t="s">
        <v>2488</v>
      </c>
      <c r="AX1067" s="11" t="s">
        <v>2596</v>
      </c>
      <c r="AY1067" s="11" t="s">
        <v>3948</v>
      </c>
      <c r="AZ1067" s="11"/>
      <c r="BA1067" s="11"/>
      <c r="BB1067" s="11"/>
      <c r="BC1067" s="9">
        <v>22417</v>
      </c>
      <c r="BD1067" s="11" t="s">
        <v>3937</v>
      </c>
      <c r="BE1067" s="9">
        <v>2053</v>
      </c>
      <c r="BF1067" s="9">
        <v>12</v>
      </c>
      <c r="BG1067" s="11" t="s">
        <v>4619</v>
      </c>
    </row>
    <row r="1068" spans="1:59">
      <c r="A1068" s="9">
        <v>135634</v>
      </c>
      <c r="B1068" s="11" t="s">
        <v>4014</v>
      </c>
      <c r="C1068" s="11" t="s">
        <v>4280</v>
      </c>
      <c r="D1068" s="11" t="s">
        <v>409</v>
      </c>
      <c r="E1068" s="15">
        <v>1</v>
      </c>
      <c r="F1068" s="11" t="s">
        <v>4235</v>
      </c>
      <c r="G1068" s="9">
        <v>70000</v>
      </c>
      <c r="H1068" s="15">
        <f t="shared" si="33"/>
        <v>15.217391304347826</v>
      </c>
      <c r="I1068" s="15">
        <f t="shared" si="34"/>
        <v>15.217391304347826</v>
      </c>
      <c r="J1068" s="15">
        <v>15.217391304347826</v>
      </c>
      <c r="K1068" s="15"/>
      <c r="L1068" s="9"/>
      <c r="M1068" s="9">
        <v>0</v>
      </c>
      <c r="N1068" s="11" t="s">
        <v>3396</v>
      </c>
      <c r="O1068" s="12">
        <v>46210</v>
      </c>
      <c r="P1068" s="11" t="s">
        <v>3408</v>
      </c>
      <c r="Q1068" s="11" t="s">
        <v>3952</v>
      </c>
      <c r="R1068" s="11" t="s">
        <v>3952</v>
      </c>
      <c r="S1068" s="11" t="s">
        <v>4221</v>
      </c>
      <c r="T1068" s="9">
        <v>138607</v>
      </c>
      <c r="U1068" s="9"/>
      <c r="V1068" s="9"/>
      <c r="W1068" s="11" t="s">
        <v>2465</v>
      </c>
      <c r="X1068" s="11" t="s">
        <v>3109</v>
      </c>
      <c r="Y1068" s="11" t="s">
        <v>3959</v>
      </c>
      <c r="Z1068" s="11" t="s">
        <v>1541</v>
      </c>
      <c r="AA1068" s="9">
        <v>20</v>
      </c>
      <c r="AB1068" s="9">
        <v>20</v>
      </c>
      <c r="AC1068" s="11"/>
      <c r="AD1068" s="11" t="s">
        <v>2405</v>
      </c>
      <c r="AE1068" s="11" t="s">
        <v>2462</v>
      </c>
      <c r="AF1068" s="11" t="s">
        <v>2488</v>
      </c>
      <c r="AG1068" s="11" t="s">
        <v>2596</v>
      </c>
      <c r="AH1068" s="11" t="s">
        <v>2607</v>
      </c>
      <c r="AI1068" s="11"/>
      <c r="AJ1068" s="9">
        <v>1</v>
      </c>
      <c r="AK1068" s="11" t="s">
        <v>2660</v>
      </c>
      <c r="AL1068" s="11" t="s">
        <v>3107</v>
      </c>
      <c r="AM1068" s="11"/>
      <c r="AN1068" s="11" t="s">
        <v>3159</v>
      </c>
      <c r="AO1068" s="11" t="s">
        <v>3311</v>
      </c>
      <c r="AP1068" s="11"/>
      <c r="AQ1068" s="12">
        <v>46210</v>
      </c>
      <c r="AR1068" s="11" t="s">
        <v>3416</v>
      </c>
      <c r="AS1068" s="11" t="s">
        <v>3561</v>
      </c>
      <c r="AT1068" s="11" t="s">
        <v>3933</v>
      </c>
      <c r="AU1068" s="11" t="s">
        <v>3933</v>
      </c>
      <c r="AV1068" s="11" t="s">
        <v>3937</v>
      </c>
      <c r="AW1068" s="11" t="s">
        <v>2488</v>
      </c>
      <c r="AX1068" s="11" t="s">
        <v>2596</v>
      </c>
      <c r="AY1068" s="11" t="s">
        <v>3948</v>
      </c>
      <c r="AZ1068" s="11"/>
      <c r="BA1068" s="11"/>
      <c r="BB1068" s="11"/>
      <c r="BC1068" s="9">
        <v>22417</v>
      </c>
      <c r="BD1068" s="11" t="s">
        <v>3937</v>
      </c>
      <c r="BE1068" s="9">
        <v>2053</v>
      </c>
      <c r="BF1068" s="9">
        <v>20</v>
      </c>
      <c r="BG1068" s="11" t="s">
        <v>4619</v>
      </c>
    </row>
    <row r="1069" spans="1:59">
      <c r="A1069" s="9">
        <v>135634</v>
      </c>
      <c r="B1069" s="11" t="s">
        <v>4014</v>
      </c>
      <c r="C1069" s="11" t="s">
        <v>4280</v>
      </c>
      <c r="D1069" s="11" t="s">
        <v>417</v>
      </c>
      <c r="E1069" s="15">
        <v>1</v>
      </c>
      <c r="F1069" s="11" t="s">
        <v>4235</v>
      </c>
      <c r="G1069" s="9">
        <v>70000</v>
      </c>
      <c r="H1069" s="15">
        <f t="shared" si="33"/>
        <v>15.217391304347826</v>
      </c>
      <c r="I1069" s="15">
        <f t="shared" si="34"/>
        <v>15.217391304347826</v>
      </c>
      <c r="J1069" s="15">
        <v>15.217391304347826</v>
      </c>
      <c r="K1069" s="15"/>
      <c r="L1069" s="9"/>
      <c r="M1069" s="9">
        <v>0</v>
      </c>
      <c r="N1069" s="11" t="s">
        <v>3396</v>
      </c>
      <c r="O1069" s="12">
        <v>46210</v>
      </c>
      <c r="P1069" s="11" t="s">
        <v>3408</v>
      </c>
      <c r="Q1069" s="11" t="s">
        <v>3952</v>
      </c>
      <c r="R1069" s="11" t="s">
        <v>3952</v>
      </c>
      <c r="S1069" s="11" t="s">
        <v>4221</v>
      </c>
      <c r="T1069" s="9">
        <v>138607</v>
      </c>
      <c r="U1069" s="9"/>
      <c r="V1069" s="9"/>
      <c r="W1069" s="11" t="s">
        <v>2465</v>
      </c>
      <c r="X1069" s="11" t="s">
        <v>3109</v>
      </c>
      <c r="Y1069" s="11" t="s">
        <v>3959</v>
      </c>
      <c r="Z1069" s="11" t="s">
        <v>1541</v>
      </c>
      <c r="AA1069" s="9">
        <v>20</v>
      </c>
      <c r="AB1069" s="9">
        <v>28</v>
      </c>
      <c r="AC1069" s="11"/>
      <c r="AD1069" s="11" t="s">
        <v>2405</v>
      </c>
      <c r="AE1069" s="11" t="s">
        <v>2462</v>
      </c>
      <c r="AF1069" s="11" t="s">
        <v>2488</v>
      </c>
      <c r="AG1069" s="11" t="s">
        <v>2596</v>
      </c>
      <c r="AH1069" s="11" t="s">
        <v>2607</v>
      </c>
      <c r="AI1069" s="11"/>
      <c r="AJ1069" s="9">
        <v>1</v>
      </c>
      <c r="AK1069" s="11" t="s">
        <v>2660</v>
      </c>
      <c r="AL1069" s="11" t="s">
        <v>3107</v>
      </c>
      <c r="AM1069" s="11"/>
      <c r="AN1069" s="11" t="s">
        <v>3159</v>
      </c>
      <c r="AO1069" s="11" t="s">
        <v>3311</v>
      </c>
      <c r="AP1069" s="11"/>
      <c r="AQ1069" s="12">
        <v>46210</v>
      </c>
      <c r="AR1069" s="11" t="s">
        <v>3416</v>
      </c>
      <c r="AS1069" s="11" t="s">
        <v>3561</v>
      </c>
      <c r="AT1069" s="11" t="s">
        <v>3933</v>
      </c>
      <c r="AU1069" s="11" t="s">
        <v>3933</v>
      </c>
      <c r="AV1069" s="11" t="s">
        <v>3937</v>
      </c>
      <c r="AW1069" s="11" t="s">
        <v>2488</v>
      </c>
      <c r="AX1069" s="11" t="s">
        <v>2596</v>
      </c>
      <c r="AY1069" s="11" t="s">
        <v>3948</v>
      </c>
      <c r="AZ1069" s="11"/>
      <c r="BA1069" s="11"/>
      <c r="BB1069" s="11"/>
      <c r="BC1069" s="9">
        <v>22417</v>
      </c>
      <c r="BD1069" s="11" t="s">
        <v>3937</v>
      </c>
      <c r="BE1069" s="9">
        <v>2053</v>
      </c>
      <c r="BF1069" s="9">
        <v>28</v>
      </c>
      <c r="BG1069" s="11" t="s">
        <v>4619</v>
      </c>
    </row>
    <row r="1070" spans="1:59">
      <c r="A1070" s="9">
        <v>135634</v>
      </c>
      <c r="B1070" s="11" t="s">
        <v>4014</v>
      </c>
      <c r="C1070" s="11" t="s">
        <v>4280</v>
      </c>
      <c r="D1070" s="11" t="s">
        <v>408</v>
      </c>
      <c r="E1070" s="15">
        <v>1</v>
      </c>
      <c r="F1070" s="11" t="s">
        <v>4235</v>
      </c>
      <c r="G1070" s="9">
        <v>75000</v>
      </c>
      <c r="H1070" s="15">
        <f t="shared" si="33"/>
        <v>16.304347826086957</v>
      </c>
      <c r="I1070" s="15">
        <f t="shared" si="34"/>
        <v>16.304347826086957</v>
      </c>
      <c r="J1070" s="15">
        <v>16.304347826086957</v>
      </c>
      <c r="K1070" s="15"/>
      <c r="L1070" s="9"/>
      <c r="M1070" s="9">
        <v>0</v>
      </c>
      <c r="N1070" s="11" t="s">
        <v>3396</v>
      </c>
      <c r="O1070" s="12">
        <v>46210</v>
      </c>
      <c r="P1070" s="11" t="s">
        <v>3408</v>
      </c>
      <c r="Q1070" s="11" t="s">
        <v>3952</v>
      </c>
      <c r="R1070" s="11" t="s">
        <v>3952</v>
      </c>
      <c r="S1070" s="11" t="s">
        <v>4221</v>
      </c>
      <c r="T1070" s="9">
        <v>138607</v>
      </c>
      <c r="U1070" s="9"/>
      <c r="V1070" s="9"/>
      <c r="W1070" s="11" t="s">
        <v>2465</v>
      </c>
      <c r="X1070" s="11" t="s">
        <v>3109</v>
      </c>
      <c r="Y1070" s="11" t="s">
        <v>3959</v>
      </c>
      <c r="Z1070" s="11" t="s">
        <v>1562</v>
      </c>
      <c r="AA1070" s="9">
        <v>20</v>
      </c>
      <c r="AB1070" s="9">
        <v>19</v>
      </c>
      <c r="AC1070" s="11"/>
      <c r="AD1070" s="11" t="s">
        <v>2405</v>
      </c>
      <c r="AE1070" s="11" t="s">
        <v>2462</v>
      </c>
      <c r="AF1070" s="11" t="s">
        <v>2488</v>
      </c>
      <c r="AG1070" s="11" t="s">
        <v>2596</v>
      </c>
      <c r="AH1070" s="11" t="s">
        <v>2607</v>
      </c>
      <c r="AI1070" s="11"/>
      <c r="AJ1070" s="9">
        <v>1</v>
      </c>
      <c r="AK1070" s="11" t="s">
        <v>2675</v>
      </c>
      <c r="AL1070" s="11" t="s">
        <v>3107</v>
      </c>
      <c r="AM1070" s="11"/>
      <c r="AN1070" s="11" t="s">
        <v>3159</v>
      </c>
      <c r="AO1070" s="11" t="s">
        <v>3311</v>
      </c>
      <c r="AP1070" s="11"/>
      <c r="AQ1070" s="12">
        <v>46210</v>
      </c>
      <c r="AR1070" s="11" t="s">
        <v>3416</v>
      </c>
      <c r="AS1070" s="11" t="s">
        <v>3561</v>
      </c>
      <c r="AT1070" s="11" t="s">
        <v>3933</v>
      </c>
      <c r="AU1070" s="11" t="s">
        <v>3933</v>
      </c>
      <c r="AV1070" s="11" t="s">
        <v>3937</v>
      </c>
      <c r="AW1070" s="11" t="s">
        <v>2488</v>
      </c>
      <c r="AX1070" s="11" t="s">
        <v>2596</v>
      </c>
      <c r="AY1070" s="11" t="s">
        <v>3948</v>
      </c>
      <c r="AZ1070" s="11"/>
      <c r="BA1070" s="11"/>
      <c r="BB1070" s="11"/>
      <c r="BC1070" s="9">
        <v>22417</v>
      </c>
      <c r="BD1070" s="11" t="s">
        <v>3937</v>
      </c>
      <c r="BE1070" s="9">
        <v>2053</v>
      </c>
      <c r="BF1070" s="9">
        <v>19</v>
      </c>
      <c r="BG1070" s="11" t="s">
        <v>4619</v>
      </c>
    </row>
    <row r="1071" spans="1:59">
      <c r="A1071" s="9">
        <v>135634</v>
      </c>
      <c r="B1071" s="11" t="s">
        <v>4014</v>
      </c>
      <c r="C1071" s="11" t="s">
        <v>4280</v>
      </c>
      <c r="D1071" s="11" t="s">
        <v>394</v>
      </c>
      <c r="E1071" s="15">
        <v>1</v>
      </c>
      <c r="F1071" s="11" t="s">
        <v>4235</v>
      </c>
      <c r="G1071" s="9">
        <v>80000</v>
      </c>
      <c r="H1071" s="15">
        <f t="shared" si="33"/>
        <v>17.391304347826086</v>
      </c>
      <c r="I1071" s="15">
        <f t="shared" si="34"/>
        <v>17.391304347826086</v>
      </c>
      <c r="J1071" s="15">
        <v>17.391304347826086</v>
      </c>
      <c r="K1071" s="15"/>
      <c r="L1071" s="9"/>
      <c r="M1071" s="9">
        <v>0</v>
      </c>
      <c r="N1071" s="11" t="s">
        <v>3396</v>
      </c>
      <c r="O1071" s="12">
        <v>46210</v>
      </c>
      <c r="P1071" s="11" t="s">
        <v>3408</v>
      </c>
      <c r="Q1071" s="11" t="s">
        <v>3952</v>
      </c>
      <c r="R1071" s="11" t="s">
        <v>3952</v>
      </c>
      <c r="S1071" s="11" t="s">
        <v>4221</v>
      </c>
      <c r="T1071" s="9">
        <v>138607</v>
      </c>
      <c r="U1071" s="9"/>
      <c r="V1071" s="9"/>
      <c r="W1071" s="11" t="s">
        <v>2465</v>
      </c>
      <c r="X1071" s="11" t="s">
        <v>3109</v>
      </c>
      <c r="Y1071" s="11" t="s">
        <v>3959</v>
      </c>
      <c r="Z1071" s="11" t="s">
        <v>1530</v>
      </c>
      <c r="AA1071" s="9">
        <v>20</v>
      </c>
      <c r="AB1071" s="9">
        <v>5</v>
      </c>
      <c r="AC1071" s="11"/>
      <c r="AD1071" s="11" t="s">
        <v>2405</v>
      </c>
      <c r="AE1071" s="11" t="s">
        <v>2462</v>
      </c>
      <c r="AF1071" s="11" t="s">
        <v>2488</v>
      </c>
      <c r="AG1071" s="11" t="s">
        <v>2596</v>
      </c>
      <c r="AH1071" s="11" t="s">
        <v>2607</v>
      </c>
      <c r="AI1071" s="11"/>
      <c r="AJ1071" s="9">
        <v>1</v>
      </c>
      <c r="AK1071" s="11" t="s">
        <v>2653</v>
      </c>
      <c r="AL1071" s="11" t="s">
        <v>3107</v>
      </c>
      <c r="AM1071" s="11"/>
      <c r="AN1071" s="11" t="s">
        <v>3159</v>
      </c>
      <c r="AO1071" s="11" t="s">
        <v>3311</v>
      </c>
      <c r="AP1071" s="11"/>
      <c r="AQ1071" s="12">
        <v>46210</v>
      </c>
      <c r="AR1071" s="11" t="s">
        <v>3416</v>
      </c>
      <c r="AS1071" s="11" t="s">
        <v>3561</v>
      </c>
      <c r="AT1071" s="11" t="s">
        <v>3933</v>
      </c>
      <c r="AU1071" s="11" t="s">
        <v>3933</v>
      </c>
      <c r="AV1071" s="11" t="s">
        <v>3937</v>
      </c>
      <c r="AW1071" s="11" t="s">
        <v>2488</v>
      </c>
      <c r="AX1071" s="11" t="s">
        <v>2596</v>
      </c>
      <c r="AY1071" s="11" t="s">
        <v>3948</v>
      </c>
      <c r="AZ1071" s="11"/>
      <c r="BA1071" s="11"/>
      <c r="BB1071" s="11"/>
      <c r="BC1071" s="9">
        <v>22417</v>
      </c>
      <c r="BD1071" s="11" t="s">
        <v>3937</v>
      </c>
      <c r="BE1071" s="9">
        <v>2053</v>
      </c>
      <c r="BF1071" s="9">
        <v>5</v>
      </c>
      <c r="BG1071" s="11" t="s">
        <v>4619</v>
      </c>
    </row>
    <row r="1072" spans="1:59">
      <c r="A1072" s="9">
        <v>135634</v>
      </c>
      <c r="B1072" s="11" t="s">
        <v>4014</v>
      </c>
      <c r="C1072" s="11" t="s">
        <v>4280</v>
      </c>
      <c r="D1072" s="11" t="s">
        <v>395</v>
      </c>
      <c r="E1072" s="15">
        <v>1</v>
      </c>
      <c r="F1072" s="11" t="s">
        <v>4235</v>
      </c>
      <c r="G1072" s="9">
        <v>80000</v>
      </c>
      <c r="H1072" s="15">
        <f t="shared" si="33"/>
        <v>17.391304347826086</v>
      </c>
      <c r="I1072" s="15">
        <f t="shared" si="34"/>
        <v>17.391304347826086</v>
      </c>
      <c r="J1072" s="15">
        <v>17.391304347826086</v>
      </c>
      <c r="K1072" s="15"/>
      <c r="L1072" s="9"/>
      <c r="M1072" s="9">
        <v>0</v>
      </c>
      <c r="N1072" s="11" t="s">
        <v>3396</v>
      </c>
      <c r="O1072" s="12">
        <v>46210</v>
      </c>
      <c r="P1072" s="11" t="s">
        <v>3408</v>
      </c>
      <c r="Q1072" s="11" t="s">
        <v>3952</v>
      </c>
      <c r="R1072" s="11" t="s">
        <v>3952</v>
      </c>
      <c r="S1072" s="11" t="s">
        <v>4221</v>
      </c>
      <c r="T1072" s="9">
        <v>138607</v>
      </c>
      <c r="U1072" s="9"/>
      <c r="V1072" s="9"/>
      <c r="W1072" s="11" t="s">
        <v>2465</v>
      </c>
      <c r="X1072" s="11" t="s">
        <v>3109</v>
      </c>
      <c r="Y1072" s="11" t="s">
        <v>3959</v>
      </c>
      <c r="Z1072" s="11" t="s">
        <v>1530</v>
      </c>
      <c r="AA1072" s="9">
        <v>20</v>
      </c>
      <c r="AB1072" s="9">
        <v>6</v>
      </c>
      <c r="AC1072" s="11"/>
      <c r="AD1072" s="11" t="s">
        <v>2405</v>
      </c>
      <c r="AE1072" s="11" t="s">
        <v>2462</v>
      </c>
      <c r="AF1072" s="11" t="s">
        <v>2488</v>
      </c>
      <c r="AG1072" s="11" t="s">
        <v>2596</v>
      </c>
      <c r="AH1072" s="11" t="s">
        <v>2607</v>
      </c>
      <c r="AI1072" s="11"/>
      <c r="AJ1072" s="9">
        <v>1</v>
      </c>
      <c r="AK1072" s="11" t="s">
        <v>2653</v>
      </c>
      <c r="AL1072" s="11" t="s">
        <v>3107</v>
      </c>
      <c r="AM1072" s="11"/>
      <c r="AN1072" s="11" t="s">
        <v>3159</v>
      </c>
      <c r="AO1072" s="11" t="s">
        <v>3311</v>
      </c>
      <c r="AP1072" s="11"/>
      <c r="AQ1072" s="12">
        <v>46210</v>
      </c>
      <c r="AR1072" s="11" t="s">
        <v>3416</v>
      </c>
      <c r="AS1072" s="11" t="s">
        <v>3561</v>
      </c>
      <c r="AT1072" s="11" t="s">
        <v>3933</v>
      </c>
      <c r="AU1072" s="11" t="s">
        <v>3933</v>
      </c>
      <c r="AV1072" s="11" t="s">
        <v>3937</v>
      </c>
      <c r="AW1072" s="11" t="s">
        <v>2488</v>
      </c>
      <c r="AX1072" s="11" t="s">
        <v>2596</v>
      </c>
      <c r="AY1072" s="11" t="s">
        <v>3948</v>
      </c>
      <c r="AZ1072" s="11"/>
      <c r="BA1072" s="11"/>
      <c r="BB1072" s="11"/>
      <c r="BC1072" s="9">
        <v>22417</v>
      </c>
      <c r="BD1072" s="11" t="s">
        <v>3937</v>
      </c>
      <c r="BE1072" s="9">
        <v>2053</v>
      </c>
      <c r="BF1072" s="9">
        <v>6</v>
      </c>
      <c r="BG1072" s="11" t="s">
        <v>4619</v>
      </c>
    </row>
    <row r="1073" spans="1:59">
      <c r="A1073" s="9">
        <v>135634</v>
      </c>
      <c r="B1073" s="11" t="s">
        <v>4014</v>
      </c>
      <c r="C1073" s="11" t="s">
        <v>4280</v>
      </c>
      <c r="D1073" s="11" t="s">
        <v>399</v>
      </c>
      <c r="E1073" s="15">
        <v>1</v>
      </c>
      <c r="F1073" s="11" t="s">
        <v>4235</v>
      </c>
      <c r="G1073" s="9">
        <v>80000</v>
      </c>
      <c r="H1073" s="15">
        <f t="shared" si="33"/>
        <v>17.391304347826086</v>
      </c>
      <c r="I1073" s="15">
        <f t="shared" si="34"/>
        <v>17.391304347826086</v>
      </c>
      <c r="J1073" s="15">
        <v>17.391304347826086</v>
      </c>
      <c r="K1073" s="15"/>
      <c r="L1073" s="9"/>
      <c r="M1073" s="9">
        <v>0</v>
      </c>
      <c r="N1073" s="11" t="s">
        <v>3396</v>
      </c>
      <c r="O1073" s="12">
        <v>46210</v>
      </c>
      <c r="P1073" s="11" t="s">
        <v>3408</v>
      </c>
      <c r="Q1073" s="11" t="s">
        <v>3952</v>
      </c>
      <c r="R1073" s="11" t="s">
        <v>3952</v>
      </c>
      <c r="S1073" s="11" t="s">
        <v>4221</v>
      </c>
      <c r="T1073" s="9">
        <v>138607</v>
      </c>
      <c r="U1073" s="9"/>
      <c r="V1073" s="9"/>
      <c r="W1073" s="11" t="s">
        <v>2465</v>
      </c>
      <c r="X1073" s="11" t="s">
        <v>3109</v>
      </c>
      <c r="Y1073" s="11" t="s">
        <v>3959</v>
      </c>
      <c r="Z1073" s="11" t="s">
        <v>1530</v>
      </c>
      <c r="AA1073" s="9">
        <v>20</v>
      </c>
      <c r="AB1073" s="9">
        <v>10</v>
      </c>
      <c r="AC1073" s="11"/>
      <c r="AD1073" s="11" t="s">
        <v>2405</v>
      </c>
      <c r="AE1073" s="11" t="s">
        <v>2462</v>
      </c>
      <c r="AF1073" s="11" t="s">
        <v>2488</v>
      </c>
      <c r="AG1073" s="11" t="s">
        <v>2596</v>
      </c>
      <c r="AH1073" s="11" t="s">
        <v>2607</v>
      </c>
      <c r="AI1073" s="11"/>
      <c r="AJ1073" s="9">
        <v>1</v>
      </c>
      <c r="AK1073" s="11" t="s">
        <v>2653</v>
      </c>
      <c r="AL1073" s="11" t="s">
        <v>3107</v>
      </c>
      <c r="AM1073" s="11"/>
      <c r="AN1073" s="11" t="s">
        <v>3159</v>
      </c>
      <c r="AO1073" s="11" t="s">
        <v>3311</v>
      </c>
      <c r="AP1073" s="11"/>
      <c r="AQ1073" s="12">
        <v>46210</v>
      </c>
      <c r="AR1073" s="11" t="s">
        <v>3416</v>
      </c>
      <c r="AS1073" s="11" t="s">
        <v>3561</v>
      </c>
      <c r="AT1073" s="11" t="s">
        <v>3933</v>
      </c>
      <c r="AU1073" s="11" t="s">
        <v>3933</v>
      </c>
      <c r="AV1073" s="11" t="s">
        <v>3937</v>
      </c>
      <c r="AW1073" s="11" t="s">
        <v>2488</v>
      </c>
      <c r="AX1073" s="11" t="s">
        <v>2596</v>
      </c>
      <c r="AY1073" s="11" t="s">
        <v>3948</v>
      </c>
      <c r="AZ1073" s="11"/>
      <c r="BA1073" s="11"/>
      <c r="BB1073" s="11"/>
      <c r="BC1073" s="9">
        <v>22417</v>
      </c>
      <c r="BD1073" s="11" t="s">
        <v>3937</v>
      </c>
      <c r="BE1073" s="9">
        <v>2053</v>
      </c>
      <c r="BF1073" s="9">
        <v>10</v>
      </c>
      <c r="BG1073" s="11" t="s">
        <v>4619</v>
      </c>
    </row>
    <row r="1074" spans="1:59">
      <c r="A1074" s="9">
        <v>135634</v>
      </c>
      <c r="B1074" s="11" t="s">
        <v>4014</v>
      </c>
      <c r="C1074" s="11" t="s">
        <v>4280</v>
      </c>
      <c r="D1074" s="11" t="s">
        <v>400</v>
      </c>
      <c r="E1074" s="15">
        <v>1</v>
      </c>
      <c r="F1074" s="11" t="s">
        <v>4235</v>
      </c>
      <c r="G1074" s="9">
        <v>80000</v>
      </c>
      <c r="H1074" s="15">
        <f t="shared" si="33"/>
        <v>17.391304347826086</v>
      </c>
      <c r="I1074" s="15">
        <f t="shared" si="34"/>
        <v>17.391304347826086</v>
      </c>
      <c r="J1074" s="15">
        <v>17.391304347826086</v>
      </c>
      <c r="K1074" s="15"/>
      <c r="L1074" s="9"/>
      <c r="M1074" s="9">
        <v>0</v>
      </c>
      <c r="N1074" s="11" t="s">
        <v>3396</v>
      </c>
      <c r="O1074" s="12">
        <v>46210</v>
      </c>
      <c r="P1074" s="11" t="s">
        <v>3408</v>
      </c>
      <c r="Q1074" s="11" t="s">
        <v>3952</v>
      </c>
      <c r="R1074" s="11" t="s">
        <v>3952</v>
      </c>
      <c r="S1074" s="11" t="s">
        <v>4221</v>
      </c>
      <c r="T1074" s="9">
        <v>138607</v>
      </c>
      <c r="U1074" s="9"/>
      <c r="V1074" s="9"/>
      <c r="W1074" s="11" t="s">
        <v>2465</v>
      </c>
      <c r="X1074" s="11" t="s">
        <v>3109</v>
      </c>
      <c r="Y1074" s="11" t="s">
        <v>3959</v>
      </c>
      <c r="Z1074" s="11" t="s">
        <v>1530</v>
      </c>
      <c r="AA1074" s="9">
        <v>20</v>
      </c>
      <c r="AB1074" s="9">
        <v>11</v>
      </c>
      <c r="AC1074" s="11"/>
      <c r="AD1074" s="11" t="s">
        <v>2405</v>
      </c>
      <c r="AE1074" s="11" t="s">
        <v>2462</v>
      </c>
      <c r="AF1074" s="11" t="s">
        <v>2488</v>
      </c>
      <c r="AG1074" s="11" t="s">
        <v>2596</v>
      </c>
      <c r="AH1074" s="11" t="s">
        <v>2607</v>
      </c>
      <c r="AI1074" s="11"/>
      <c r="AJ1074" s="9">
        <v>1</v>
      </c>
      <c r="AK1074" s="11" t="s">
        <v>2653</v>
      </c>
      <c r="AL1074" s="11" t="s">
        <v>3107</v>
      </c>
      <c r="AM1074" s="11"/>
      <c r="AN1074" s="11" t="s">
        <v>3159</v>
      </c>
      <c r="AO1074" s="11" t="s">
        <v>3311</v>
      </c>
      <c r="AP1074" s="11"/>
      <c r="AQ1074" s="12">
        <v>46210</v>
      </c>
      <c r="AR1074" s="11" t="s">
        <v>3416</v>
      </c>
      <c r="AS1074" s="11" t="s">
        <v>3561</v>
      </c>
      <c r="AT1074" s="11" t="s">
        <v>3933</v>
      </c>
      <c r="AU1074" s="11" t="s">
        <v>3933</v>
      </c>
      <c r="AV1074" s="11" t="s">
        <v>3937</v>
      </c>
      <c r="AW1074" s="11" t="s">
        <v>2488</v>
      </c>
      <c r="AX1074" s="11" t="s">
        <v>2596</v>
      </c>
      <c r="AY1074" s="11" t="s">
        <v>3948</v>
      </c>
      <c r="AZ1074" s="11"/>
      <c r="BA1074" s="11"/>
      <c r="BB1074" s="11"/>
      <c r="BC1074" s="9">
        <v>22417</v>
      </c>
      <c r="BD1074" s="11" t="s">
        <v>3937</v>
      </c>
      <c r="BE1074" s="9">
        <v>2053</v>
      </c>
      <c r="BF1074" s="9">
        <v>11</v>
      </c>
      <c r="BG1074" s="11" t="s">
        <v>4619</v>
      </c>
    </row>
    <row r="1075" spans="1:59">
      <c r="A1075" s="9">
        <v>135634</v>
      </c>
      <c r="B1075" s="11" t="s">
        <v>4014</v>
      </c>
      <c r="C1075" s="11" t="s">
        <v>4280</v>
      </c>
      <c r="D1075" s="11" t="s">
        <v>407</v>
      </c>
      <c r="E1075" s="15">
        <v>1</v>
      </c>
      <c r="F1075" s="11" t="s">
        <v>4235</v>
      </c>
      <c r="G1075" s="9">
        <v>80000</v>
      </c>
      <c r="H1075" s="15">
        <f t="shared" si="33"/>
        <v>17.391304347826086</v>
      </c>
      <c r="I1075" s="15">
        <f t="shared" si="34"/>
        <v>17.391304347826086</v>
      </c>
      <c r="J1075" s="15">
        <v>17.391304347826086</v>
      </c>
      <c r="K1075" s="15"/>
      <c r="L1075" s="9"/>
      <c r="M1075" s="9">
        <v>0</v>
      </c>
      <c r="N1075" s="11" t="s">
        <v>3396</v>
      </c>
      <c r="O1075" s="12">
        <v>46210</v>
      </c>
      <c r="P1075" s="11" t="s">
        <v>3408</v>
      </c>
      <c r="Q1075" s="11" t="s">
        <v>3952</v>
      </c>
      <c r="R1075" s="11" t="s">
        <v>3952</v>
      </c>
      <c r="S1075" s="11" t="s">
        <v>4221</v>
      </c>
      <c r="T1075" s="9">
        <v>138607</v>
      </c>
      <c r="U1075" s="9"/>
      <c r="V1075" s="9"/>
      <c r="W1075" s="11" t="s">
        <v>2465</v>
      </c>
      <c r="X1075" s="11" t="s">
        <v>3109</v>
      </c>
      <c r="Y1075" s="11" t="s">
        <v>3959</v>
      </c>
      <c r="Z1075" s="11" t="s">
        <v>1530</v>
      </c>
      <c r="AA1075" s="9">
        <v>20</v>
      </c>
      <c r="AB1075" s="9">
        <v>18</v>
      </c>
      <c r="AC1075" s="11"/>
      <c r="AD1075" s="11" t="s">
        <v>2405</v>
      </c>
      <c r="AE1075" s="11" t="s">
        <v>2462</v>
      </c>
      <c r="AF1075" s="11" t="s">
        <v>2488</v>
      </c>
      <c r="AG1075" s="11" t="s">
        <v>2596</v>
      </c>
      <c r="AH1075" s="11" t="s">
        <v>2607</v>
      </c>
      <c r="AI1075" s="11"/>
      <c r="AJ1075" s="9">
        <v>1</v>
      </c>
      <c r="AK1075" s="11" t="s">
        <v>2653</v>
      </c>
      <c r="AL1075" s="11" t="s">
        <v>3107</v>
      </c>
      <c r="AM1075" s="11"/>
      <c r="AN1075" s="11" t="s">
        <v>3159</v>
      </c>
      <c r="AO1075" s="11" t="s">
        <v>3311</v>
      </c>
      <c r="AP1075" s="11"/>
      <c r="AQ1075" s="12">
        <v>46210</v>
      </c>
      <c r="AR1075" s="11" t="s">
        <v>3416</v>
      </c>
      <c r="AS1075" s="11" t="s">
        <v>3561</v>
      </c>
      <c r="AT1075" s="11" t="s">
        <v>3933</v>
      </c>
      <c r="AU1075" s="11" t="s">
        <v>3933</v>
      </c>
      <c r="AV1075" s="11" t="s">
        <v>3937</v>
      </c>
      <c r="AW1075" s="11" t="s">
        <v>2488</v>
      </c>
      <c r="AX1075" s="11" t="s">
        <v>2596</v>
      </c>
      <c r="AY1075" s="11" t="s">
        <v>3948</v>
      </c>
      <c r="AZ1075" s="11"/>
      <c r="BA1075" s="11"/>
      <c r="BB1075" s="11"/>
      <c r="BC1075" s="9">
        <v>22417</v>
      </c>
      <c r="BD1075" s="11" t="s">
        <v>3937</v>
      </c>
      <c r="BE1075" s="9">
        <v>2053</v>
      </c>
      <c r="BF1075" s="9">
        <v>18</v>
      </c>
      <c r="BG1075" s="11" t="s">
        <v>4619</v>
      </c>
    </row>
    <row r="1076" spans="1:59">
      <c r="A1076" s="9">
        <v>135634</v>
      </c>
      <c r="B1076" s="11" t="s">
        <v>4014</v>
      </c>
      <c r="C1076" s="11" t="s">
        <v>4280</v>
      </c>
      <c r="D1076" s="11" t="s">
        <v>410</v>
      </c>
      <c r="E1076" s="15">
        <v>1</v>
      </c>
      <c r="F1076" s="11" t="s">
        <v>4235</v>
      </c>
      <c r="G1076" s="9">
        <v>80000</v>
      </c>
      <c r="H1076" s="15">
        <f t="shared" si="33"/>
        <v>17.391304347826086</v>
      </c>
      <c r="I1076" s="15">
        <f t="shared" si="34"/>
        <v>17.391304347826086</v>
      </c>
      <c r="J1076" s="15">
        <v>17.391304347826086</v>
      </c>
      <c r="K1076" s="15"/>
      <c r="L1076" s="9"/>
      <c r="M1076" s="9">
        <v>0</v>
      </c>
      <c r="N1076" s="11" t="s">
        <v>3396</v>
      </c>
      <c r="O1076" s="12">
        <v>46210</v>
      </c>
      <c r="P1076" s="11" t="s">
        <v>3408</v>
      </c>
      <c r="Q1076" s="11" t="s">
        <v>3952</v>
      </c>
      <c r="R1076" s="11" t="s">
        <v>3952</v>
      </c>
      <c r="S1076" s="11" t="s">
        <v>4221</v>
      </c>
      <c r="T1076" s="9">
        <v>138607</v>
      </c>
      <c r="U1076" s="9"/>
      <c r="V1076" s="9"/>
      <c r="W1076" s="11" t="s">
        <v>2465</v>
      </c>
      <c r="X1076" s="11" t="s">
        <v>3109</v>
      </c>
      <c r="Y1076" s="11" t="s">
        <v>3959</v>
      </c>
      <c r="Z1076" s="11" t="s">
        <v>1530</v>
      </c>
      <c r="AA1076" s="9">
        <v>20</v>
      </c>
      <c r="AB1076" s="9">
        <v>21</v>
      </c>
      <c r="AC1076" s="11"/>
      <c r="AD1076" s="11" t="s">
        <v>2405</v>
      </c>
      <c r="AE1076" s="11" t="s">
        <v>2462</v>
      </c>
      <c r="AF1076" s="11" t="s">
        <v>2488</v>
      </c>
      <c r="AG1076" s="11" t="s">
        <v>2596</v>
      </c>
      <c r="AH1076" s="11" t="s">
        <v>2607</v>
      </c>
      <c r="AI1076" s="11"/>
      <c r="AJ1076" s="9">
        <v>1</v>
      </c>
      <c r="AK1076" s="11" t="s">
        <v>2653</v>
      </c>
      <c r="AL1076" s="11" t="s">
        <v>3107</v>
      </c>
      <c r="AM1076" s="11"/>
      <c r="AN1076" s="11" t="s">
        <v>3159</v>
      </c>
      <c r="AO1076" s="11" t="s">
        <v>3311</v>
      </c>
      <c r="AP1076" s="11"/>
      <c r="AQ1076" s="12">
        <v>46210</v>
      </c>
      <c r="AR1076" s="11" t="s">
        <v>3416</v>
      </c>
      <c r="AS1076" s="11" t="s">
        <v>3561</v>
      </c>
      <c r="AT1076" s="11" t="s">
        <v>3933</v>
      </c>
      <c r="AU1076" s="11" t="s">
        <v>3933</v>
      </c>
      <c r="AV1076" s="11" t="s">
        <v>3937</v>
      </c>
      <c r="AW1076" s="11" t="s">
        <v>2488</v>
      </c>
      <c r="AX1076" s="11" t="s">
        <v>2596</v>
      </c>
      <c r="AY1076" s="11" t="s">
        <v>3948</v>
      </c>
      <c r="AZ1076" s="11"/>
      <c r="BA1076" s="11"/>
      <c r="BB1076" s="11"/>
      <c r="BC1076" s="9">
        <v>22417</v>
      </c>
      <c r="BD1076" s="11" t="s">
        <v>3937</v>
      </c>
      <c r="BE1076" s="9">
        <v>2053</v>
      </c>
      <c r="BF1076" s="9">
        <v>21</v>
      </c>
      <c r="BG1076" s="11" t="s">
        <v>4619</v>
      </c>
    </row>
    <row r="1077" spans="1:59">
      <c r="A1077" s="9">
        <v>135634</v>
      </c>
      <c r="B1077" s="11" t="s">
        <v>4014</v>
      </c>
      <c r="C1077" s="11" t="s">
        <v>4280</v>
      </c>
      <c r="D1077" s="11" t="s">
        <v>411</v>
      </c>
      <c r="E1077" s="15">
        <v>1</v>
      </c>
      <c r="F1077" s="11" t="s">
        <v>4235</v>
      </c>
      <c r="G1077" s="9">
        <v>80000</v>
      </c>
      <c r="H1077" s="15">
        <f t="shared" si="33"/>
        <v>17.391304347826086</v>
      </c>
      <c r="I1077" s="15">
        <f t="shared" si="34"/>
        <v>17.391304347826086</v>
      </c>
      <c r="J1077" s="15">
        <v>17.391304347826086</v>
      </c>
      <c r="K1077" s="15"/>
      <c r="L1077" s="9"/>
      <c r="M1077" s="9">
        <v>0</v>
      </c>
      <c r="N1077" s="11" t="s">
        <v>3396</v>
      </c>
      <c r="O1077" s="12">
        <v>46210</v>
      </c>
      <c r="P1077" s="11" t="s">
        <v>3408</v>
      </c>
      <c r="Q1077" s="11" t="s">
        <v>3952</v>
      </c>
      <c r="R1077" s="11" t="s">
        <v>3952</v>
      </c>
      <c r="S1077" s="11" t="s">
        <v>4221</v>
      </c>
      <c r="T1077" s="9">
        <v>138607</v>
      </c>
      <c r="U1077" s="9"/>
      <c r="V1077" s="9"/>
      <c r="W1077" s="11" t="s">
        <v>2465</v>
      </c>
      <c r="X1077" s="11" t="s">
        <v>3109</v>
      </c>
      <c r="Y1077" s="11" t="s">
        <v>3959</v>
      </c>
      <c r="Z1077" s="11" t="s">
        <v>1530</v>
      </c>
      <c r="AA1077" s="9">
        <v>20</v>
      </c>
      <c r="AB1077" s="9">
        <v>22</v>
      </c>
      <c r="AC1077" s="11"/>
      <c r="AD1077" s="11" t="s">
        <v>2405</v>
      </c>
      <c r="AE1077" s="11" t="s">
        <v>2462</v>
      </c>
      <c r="AF1077" s="11" t="s">
        <v>2488</v>
      </c>
      <c r="AG1077" s="11" t="s">
        <v>2596</v>
      </c>
      <c r="AH1077" s="11" t="s">
        <v>2607</v>
      </c>
      <c r="AI1077" s="11"/>
      <c r="AJ1077" s="9">
        <v>1</v>
      </c>
      <c r="AK1077" s="11" t="s">
        <v>2653</v>
      </c>
      <c r="AL1077" s="11" t="s">
        <v>3107</v>
      </c>
      <c r="AM1077" s="11"/>
      <c r="AN1077" s="11" t="s">
        <v>3159</v>
      </c>
      <c r="AO1077" s="11" t="s">
        <v>3311</v>
      </c>
      <c r="AP1077" s="11"/>
      <c r="AQ1077" s="12">
        <v>46210</v>
      </c>
      <c r="AR1077" s="11" t="s">
        <v>3416</v>
      </c>
      <c r="AS1077" s="11" t="s">
        <v>3561</v>
      </c>
      <c r="AT1077" s="11" t="s">
        <v>3933</v>
      </c>
      <c r="AU1077" s="11" t="s">
        <v>3933</v>
      </c>
      <c r="AV1077" s="11" t="s">
        <v>3937</v>
      </c>
      <c r="AW1077" s="11" t="s">
        <v>2488</v>
      </c>
      <c r="AX1077" s="11" t="s">
        <v>2596</v>
      </c>
      <c r="AY1077" s="11" t="s">
        <v>3948</v>
      </c>
      <c r="AZ1077" s="11"/>
      <c r="BA1077" s="11"/>
      <c r="BB1077" s="11"/>
      <c r="BC1077" s="9">
        <v>22417</v>
      </c>
      <c r="BD1077" s="11" t="s">
        <v>3937</v>
      </c>
      <c r="BE1077" s="9">
        <v>2053</v>
      </c>
      <c r="BF1077" s="9">
        <v>22</v>
      </c>
      <c r="BG1077" s="11" t="s">
        <v>4619</v>
      </c>
    </row>
    <row r="1078" spans="1:59">
      <c r="A1078" s="9">
        <v>135634</v>
      </c>
      <c r="B1078" s="11" t="s">
        <v>4014</v>
      </c>
      <c r="C1078" s="11" t="s">
        <v>4280</v>
      </c>
      <c r="D1078" s="11" t="s">
        <v>416</v>
      </c>
      <c r="E1078" s="15">
        <v>1</v>
      </c>
      <c r="F1078" s="11" t="s">
        <v>4235</v>
      </c>
      <c r="G1078" s="9">
        <v>80000</v>
      </c>
      <c r="H1078" s="15">
        <f t="shared" si="33"/>
        <v>17.391304347826086</v>
      </c>
      <c r="I1078" s="15">
        <f t="shared" si="34"/>
        <v>17.391304347826086</v>
      </c>
      <c r="J1078" s="15">
        <v>17.391304347826086</v>
      </c>
      <c r="K1078" s="15"/>
      <c r="L1078" s="9"/>
      <c r="M1078" s="9">
        <v>0</v>
      </c>
      <c r="N1078" s="11" t="s">
        <v>3396</v>
      </c>
      <c r="O1078" s="12">
        <v>46210</v>
      </c>
      <c r="P1078" s="11" t="s">
        <v>3408</v>
      </c>
      <c r="Q1078" s="11" t="s">
        <v>3952</v>
      </c>
      <c r="R1078" s="11" t="s">
        <v>3952</v>
      </c>
      <c r="S1078" s="11" t="s">
        <v>4221</v>
      </c>
      <c r="T1078" s="9">
        <v>138607</v>
      </c>
      <c r="U1078" s="9"/>
      <c r="V1078" s="9"/>
      <c r="W1078" s="11" t="s">
        <v>2465</v>
      </c>
      <c r="X1078" s="11" t="s">
        <v>3109</v>
      </c>
      <c r="Y1078" s="11" t="s">
        <v>3959</v>
      </c>
      <c r="Z1078" s="11" t="s">
        <v>1530</v>
      </c>
      <c r="AA1078" s="9">
        <v>20</v>
      </c>
      <c r="AB1078" s="9">
        <v>27</v>
      </c>
      <c r="AC1078" s="11"/>
      <c r="AD1078" s="11" t="s">
        <v>2405</v>
      </c>
      <c r="AE1078" s="11" t="s">
        <v>2462</v>
      </c>
      <c r="AF1078" s="11" t="s">
        <v>2488</v>
      </c>
      <c r="AG1078" s="11" t="s">
        <v>2596</v>
      </c>
      <c r="AH1078" s="11" t="s">
        <v>2607</v>
      </c>
      <c r="AI1078" s="11"/>
      <c r="AJ1078" s="9">
        <v>1</v>
      </c>
      <c r="AK1078" s="11" t="s">
        <v>2653</v>
      </c>
      <c r="AL1078" s="11" t="s">
        <v>3107</v>
      </c>
      <c r="AM1078" s="11"/>
      <c r="AN1078" s="11" t="s">
        <v>3159</v>
      </c>
      <c r="AO1078" s="11" t="s">
        <v>3311</v>
      </c>
      <c r="AP1078" s="11"/>
      <c r="AQ1078" s="12">
        <v>46210</v>
      </c>
      <c r="AR1078" s="11" t="s">
        <v>3416</v>
      </c>
      <c r="AS1078" s="11" t="s">
        <v>3561</v>
      </c>
      <c r="AT1078" s="11" t="s">
        <v>3933</v>
      </c>
      <c r="AU1078" s="11" t="s">
        <v>3933</v>
      </c>
      <c r="AV1078" s="11" t="s">
        <v>3937</v>
      </c>
      <c r="AW1078" s="11" t="s">
        <v>2488</v>
      </c>
      <c r="AX1078" s="11" t="s">
        <v>2596</v>
      </c>
      <c r="AY1078" s="11" t="s">
        <v>3948</v>
      </c>
      <c r="AZ1078" s="11"/>
      <c r="BA1078" s="11"/>
      <c r="BB1078" s="11"/>
      <c r="BC1078" s="9">
        <v>22417</v>
      </c>
      <c r="BD1078" s="11" t="s">
        <v>3937</v>
      </c>
      <c r="BE1078" s="9">
        <v>2053</v>
      </c>
      <c r="BF1078" s="9">
        <v>27</v>
      </c>
      <c r="BG1078" s="11" t="s">
        <v>4619</v>
      </c>
    </row>
    <row r="1079" spans="1:59">
      <c r="A1079" s="9">
        <v>135634</v>
      </c>
      <c r="B1079" s="11" t="s">
        <v>4014</v>
      </c>
      <c r="C1079" s="11" t="s">
        <v>4280</v>
      </c>
      <c r="D1079" s="11" t="s">
        <v>421</v>
      </c>
      <c r="E1079" s="15">
        <v>1</v>
      </c>
      <c r="F1079" s="11" t="s">
        <v>4235</v>
      </c>
      <c r="G1079" s="9">
        <v>80000</v>
      </c>
      <c r="H1079" s="15">
        <f t="shared" si="33"/>
        <v>17.391304347826086</v>
      </c>
      <c r="I1079" s="15">
        <f t="shared" si="34"/>
        <v>17.391304347826086</v>
      </c>
      <c r="J1079" s="15">
        <v>17.391304347826086</v>
      </c>
      <c r="K1079" s="15"/>
      <c r="L1079" s="9"/>
      <c r="M1079" s="9">
        <v>0</v>
      </c>
      <c r="N1079" s="11" t="s">
        <v>3396</v>
      </c>
      <c r="O1079" s="12">
        <v>46210</v>
      </c>
      <c r="P1079" s="11" t="s">
        <v>3408</v>
      </c>
      <c r="Q1079" s="11" t="s">
        <v>3952</v>
      </c>
      <c r="R1079" s="11" t="s">
        <v>3952</v>
      </c>
      <c r="S1079" s="11" t="s">
        <v>4221</v>
      </c>
      <c r="T1079" s="9">
        <v>138607</v>
      </c>
      <c r="U1079" s="9"/>
      <c r="V1079" s="9"/>
      <c r="W1079" s="11" t="s">
        <v>2465</v>
      </c>
      <c r="X1079" s="11" t="s">
        <v>3109</v>
      </c>
      <c r="Y1079" s="11" t="s">
        <v>3959</v>
      </c>
      <c r="Z1079" s="11" t="s">
        <v>1530</v>
      </c>
      <c r="AA1079" s="9">
        <v>20</v>
      </c>
      <c r="AB1079" s="9">
        <v>32</v>
      </c>
      <c r="AC1079" s="11"/>
      <c r="AD1079" s="11" t="s">
        <v>2405</v>
      </c>
      <c r="AE1079" s="11" t="s">
        <v>2462</v>
      </c>
      <c r="AF1079" s="11" t="s">
        <v>2488</v>
      </c>
      <c r="AG1079" s="11" t="s">
        <v>2596</v>
      </c>
      <c r="AH1079" s="11" t="s">
        <v>2607</v>
      </c>
      <c r="AI1079" s="11"/>
      <c r="AJ1079" s="9">
        <v>1</v>
      </c>
      <c r="AK1079" s="11" t="s">
        <v>2653</v>
      </c>
      <c r="AL1079" s="11" t="s">
        <v>3107</v>
      </c>
      <c r="AM1079" s="11"/>
      <c r="AN1079" s="11" t="s">
        <v>3159</v>
      </c>
      <c r="AO1079" s="11" t="s">
        <v>3311</v>
      </c>
      <c r="AP1079" s="11"/>
      <c r="AQ1079" s="12">
        <v>46210</v>
      </c>
      <c r="AR1079" s="11" t="s">
        <v>3416</v>
      </c>
      <c r="AS1079" s="11" t="s">
        <v>3561</v>
      </c>
      <c r="AT1079" s="11" t="s">
        <v>3933</v>
      </c>
      <c r="AU1079" s="11" t="s">
        <v>3933</v>
      </c>
      <c r="AV1079" s="11" t="s">
        <v>3937</v>
      </c>
      <c r="AW1079" s="11" t="s">
        <v>2488</v>
      </c>
      <c r="AX1079" s="11" t="s">
        <v>2596</v>
      </c>
      <c r="AY1079" s="11" t="s">
        <v>3948</v>
      </c>
      <c r="AZ1079" s="11"/>
      <c r="BA1079" s="11"/>
      <c r="BB1079" s="11"/>
      <c r="BC1079" s="9">
        <v>22417</v>
      </c>
      <c r="BD1079" s="11" t="s">
        <v>3937</v>
      </c>
      <c r="BE1079" s="9">
        <v>2053</v>
      </c>
      <c r="BF1079" s="9">
        <v>32</v>
      </c>
      <c r="BG1079" s="11" t="s">
        <v>4619</v>
      </c>
    </row>
    <row r="1080" spans="1:59">
      <c r="A1080" s="9">
        <v>135634</v>
      </c>
      <c r="B1080" s="11" t="s">
        <v>4014</v>
      </c>
      <c r="C1080" s="11" t="s">
        <v>4280</v>
      </c>
      <c r="D1080" s="11" t="s">
        <v>393</v>
      </c>
      <c r="E1080" s="15">
        <v>1</v>
      </c>
      <c r="F1080" s="11" t="s">
        <v>4235</v>
      </c>
      <c r="G1080" s="9">
        <v>117500</v>
      </c>
      <c r="H1080" s="15">
        <f t="shared" si="33"/>
        <v>25.543478260869566</v>
      </c>
      <c r="I1080" s="15">
        <f t="shared" si="34"/>
        <v>25.543478260869566</v>
      </c>
      <c r="J1080" s="15">
        <v>25.543478260869566</v>
      </c>
      <c r="K1080" s="15"/>
      <c r="L1080" s="9"/>
      <c r="M1080" s="9">
        <v>0</v>
      </c>
      <c r="N1080" s="11" t="s">
        <v>3396</v>
      </c>
      <c r="O1080" s="12">
        <v>46210</v>
      </c>
      <c r="P1080" s="11" t="s">
        <v>3408</v>
      </c>
      <c r="Q1080" s="11" t="s">
        <v>3952</v>
      </c>
      <c r="R1080" s="11" t="s">
        <v>3952</v>
      </c>
      <c r="S1080" s="11" t="s">
        <v>4221</v>
      </c>
      <c r="T1080" s="9">
        <v>138607</v>
      </c>
      <c r="U1080" s="9"/>
      <c r="V1080" s="9"/>
      <c r="W1080" s="11" t="s">
        <v>2465</v>
      </c>
      <c r="X1080" s="11" t="s">
        <v>3109</v>
      </c>
      <c r="Y1080" s="11" t="s">
        <v>3959</v>
      </c>
      <c r="Z1080" s="11" t="s">
        <v>1657</v>
      </c>
      <c r="AA1080" s="9">
        <v>20</v>
      </c>
      <c r="AB1080" s="9">
        <v>4</v>
      </c>
      <c r="AC1080" s="11"/>
      <c r="AD1080" s="11" t="s">
        <v>2405</v>
      </c>
      <c r="AE1080" s="11" t="s">
        <v>2462</v>
      </c>
      <c r="AF1080" s="11" t="s">
        <v>2488</v>
      </c>
      <c r="AG1080" s="11" t="s">
        <v>2596</v>
      </c>
      <c r="AH1080" s="11" t="s">
        <v>2607</v>
      </c>
      <c r="AI1080" s="11"/>
      <c r="AJ1080" s="9">
        <v>1</v>
      </c>
      <c r="AK1080" s="11" t="s">
        <v>2721</v>
      </c>
      <c r="AL1080" s="11" t="s">
        <v>3107</v>
      </c>
      <c r="AM1080" s="11"/>
      <c r="AN1080" s="11" t="s">
        <v>3159</v>
      </c>
      <c r="AO1080" s="11" t="s">
        <v>3311</v>
      </c>
      <c r="AP1080" s="11"/>
      <c r="AQ1080" s="12">
        <v>46210</v>
      </c>
      <c r="AR1080" s="11" t="s">
        <v>3416</v>
      </c>
      <c r="AS1080" s="11" t="s">
        <v>3561</v>
      </c>
      <c r="AT1080" s="11" t="s">
        <v>3933</v>
      </c>
      <c r="AU1080" s="11" t="s">
        <v>3933</v>
      </c>
      <c r="AV1080" s="11" t="s">
        <v>3937</v>
      </c>
      <c r="AW1080" s="11" t="s">
        <v>2488</v>
      </c>
      <c r="AX1080" s="11" t="s">
        <v>2596</v>
      </c>
      <c r="AY1080" s="11" t="s">
        <v>3948</v>
      </c>
      <c r="AZ1080" s="11"/>
      <c r="BA1080" s="11"/>
      <c r="BB1080" s="11"/>
      <c r="BC1080" s="9">
        <v>22417</v>
      </c>
      <c r="BD1080" s="11" t="s">
        <v>3937</v>
      </c>
      <c r="BE1080" s="9">
        <v>2053</v>
      </c>
      <c r="BF1080" s="9">
        <v>4</v>
      </c>
      <c r="BG1080" s="11" t="s">
        <v>4619</v>
      </c>
    </row>
    <row r="1081" spans="1:59">
      <c r="A1081" s="9">
        <v>135634</v>
      </c>
      <c r="B1081" s="11" t="s">
        <v>4014</v>
      </c>
      <c r="C1081" s="11" t="s">
        <v>4280</v>
      </c>
      <c r="D1081" s="11" t="s">
        <v>406</v>
      </c>
      <c r="E1081" s="15">
        <v>1</v>
      </c>
      <c r="F1081" s="11" t="s">
        <v>4235</v>
      </c>
      <c r="G1081" s="9">
        <v>120000</v>
      </c>
      <c r="H1081" s="15">
        <f t="shared" si="33"/>
        <v>26.086956521739129</v>
      </c>
      <c r="I1081" s="15">
        <f t="shared" si="34"/>
        <v>26.086956521739129</v>
      </c>
      <c r="J1081" s="15">
        <v>26.086956521739129</v>
      </c>
      <c r="K1081" s="15"/>
      <c r="L1081" s="9"/>
      <c r="M1081" s="9">
        <v>0</v>
      </c>
      <c r="N1081" s="11" t="s">
        <v>3396</v>
      </c>
      <c r="O1081" s="12">
        <v>46210</v>
      </c>
      <c r="P1081" s="11" t="s">
        <v>3408</v>
      </c>
      <c r="Q1081" s="11" t="s">
        <v>3952</v>
      </c>
      <c r="R1081" s="11" t="s">
        <v>3952</v>
      </c>
      <c r="S1081" s="11" t="s">
        <v>4221</v>
      </c>
      <c r="T1081" s="9">
        <v>138607</v>
      </c>
      <c r="U1081" s="9"/>
      <c r="V1081" s="9"/>
      <c r="W1081" s="11" t="s">
        <v>2465</v>
      </c>
      <c r="X1081" s="11" t="s">
        <v>3109</v>
      </c>
      <c r="Y1081" s="11" t="s">
        <v>3959</v>
      </c>
      <c r="Z1081" s="11" t="s">
        <v>1561</v>
      </c>
      <c r="AA1081" s="9">
        <v>20</v>
      </c>
      <c r="AB1081" s="9">
        <v>17</v>
      </c>
      <c r="AC1081" s="11"/>
      <c r="AD1081" s="11" t="s">
        <v>2405</v>
      </c>
      <c r="AE1081" s="11" t="s">
        <v>2462</v>
      </c>
      <c r="AF1081" s="11" t="s">
        <v>2488</v>
      </c>
      <c r="AG1081" s="11" t="s">
        <v>2596</v>
      </c>
      <c r="AH1081" s="11" t="s">
        <v>2607</v>
      </c>
      <c r="AI1081" s="11"/>
      <c r="AJ1081" s="9">
        <v>1</v>
      </c>
      <c r="AK1081" s="11" t="s">
        <v>1529</v>
      </c>
      <c r="AL1081" s="11" t="s">
        <v>3107</v>
      </c>
      <c r="AM1081" s="11"/>
      <c r="AN1081" s="11" t="s">
        <v>3159</v>
      </c>
      <c r="AO1081" s="11" t="s">
        <v>3311</v>
      </c>
      <c r="AP1081" s="11"/>
      <c r="AQ1081" s="12">
        <v>46210</v>
      </c>
      <c r="AR1081" s="11" t="s">
        <v>3416</v>
      </c>
      <c r="AS1081" s="11" t="s">
        <v>3561</v>
      </c>
      <c r="AT1081" s="11" t="s">
        <v>3933</v>
      </c>
      <c r="AU1081" s="11" t="s">
        <v>3933</v>
      </c>
      <c r="AV1081" s="11" t="s">
        <v>3937</v>
      </c>
      <c r="AW1081" s="11" t="s">
        <v>2488</v>
      </c>
      <c r="AX1081" s="11" t="s">
        <v>2596</v>
      </c>
      <c r="AY1081" s="11" t="s">
        <v>3948</v>
      </c>
      <c r="AZ1081" s="11"/>
      <c r="BA1081" s="11"/>
      <c r="BB1081" s="11"/>
      <c r="BC1081" s="9">
        <v>22417</v>
      </c>
      <c r="BD1081" s="11" t="s">
        <v>3937</v>
      </c>
      <c r="BE1081" s="9">
        <v>2053</v>
      </c>
      <c r="BF1081" s="9">
        <v>17</v>
      </c>
      <c r="BG1081" s="11" t="s">
        <v>4619</v>
      </c>
    </row>
    <row r="1082" spans="1:59">
      <c r="A1082" s="9">
        <v>135634</v>
      </c>
      <c r="B1082" s="11" t="s">
        <v>4014</v>
      </c>
      <c r="C1082" s="11" t="s">
        <v>4280</v>
      </c>
      <c r="D1082" s="11" t="s">
        <v>390</v>
      </c>
      <c r="E1082" s="15">
        <v>1</v>
      </c>
      <c r="F1082" s="11" t="s">
        <v>4235</v>
      </c>
      <c r="G1082" s="9">
        <v>138000</v>
      </c>
      <c r="H1082" s="15">
        <f t="shared" si="33"/>
        <v>30</v>
      </c>
      <c r="I1082" s="15">
        <f t="shared" si="34"/>
        <v>30</v>
      </c>
      <c r="J1082" s="15">
        <v>30</v>
      </c>
      <c r="K1082" s="15"/>
      <c r="L1082" s="9"/>
      <c r="M1082" s="9">
        <v>0</v>
      </c>
      <c r="N1082" s="11" t="s">
        <v>3396</v>
      </c>
      <c r="O1082" s="12">
        <v>46210</v>
      </c>
      <c r="P1082" s="11" t="s">
        <v>3408</v>
      </c>
      <c r="Q1082" s="11" t="s">
        <v>3952</v>
      </c>
      <c r="R1082" s="11" t="s">
        <v>3952</v>
      </c>
      <c r="S1082" s="11" t="s">
        <v>4221</v>
      </c>
      <c r="T1082" s="9">
        <v>138607</v>
      </c>
      <c r="U1082" s="9"/>
      <c r="V1082" s="9"/>
      <c r="W1082" s="11" t="s">
        <v>2465</v>
      </c>
      <c r="X1082" s="11" t="s">
        <v>3109</v>
      </c>
      <c r="Y1082" s="11" t="s">
        <v>3959</v>
      </c>
      <c r="Z1082" s="11" t="s">
        <v>1656</v>
      </c>
      <c r="AA1082" s="9">
        <v>20</v>
      </c>
      <c r="AB1082" s="9">
        <v>1</v>
      </c>
      <c r="AC1082" s="11"/>
      <c r="AD1082" s="11" t="s">
        <v>2405</v>
      </c>
      <c r="AE1082" s="11" t="s">
        <v>2462</v>
      </c>
      <c r="AF1082" s="11" t="s">
        <v>2488</v>
      </c>
      <c r="AG1082" s="11" t="s">
        <v>2596</v>
      </c>
      <c r="AH1082" s="11" t="s">
        <v>2607</v>
      </c>
      <c r="AI1082" s="11"/>
      <c r="AJ1082" s="9">
        <v>1</v>
      </c>
      <c r="AK1082" s="11" t="s">
        <v>1540</v>
      </c>
      <c r="AL1082" s="11" t="s">
        <v>3107</v>
      </c>
      <c r="AM1082" s="11"/>
      <c r="AN1082" s="11" t="s">
        <v>3159</v>
      </c>
      <c r="AO1082" s="11" t="s">
        <v>3311</v>
      </c>
      <c r="AP1082" s="11"/>
      <c r="AQ1082" s="12">
        <v>46210</v>
      </c>
      <c r="AR1082" s="11" t="s">
        <v>3416</v>
      </c>
      <c r="AS1082" s="11" t="s">
        <v>3561</v>
      </c>
      <c r="AT1082" s="11" t="s">
        <v>3933</v>
      </c>
      <c r="AU1082" s="11" t="s">
        <v>3933</v>
      </c>
      <c r="AV1082" s="11" t="s">
        <v>3937</v>
      </c>
      <c r="AW1082" s="11" t="s">
        <v>2488</v>
      </c>
      <c r="AX1082" s="11" t="s">
        <v>2596</v>
      </c>
      <c r="AY1082" s="11" t="s">
        <v>3948</v>
      </c>
      <c r="AZ1082" s="11"/>
      <c r="BA1082" s="11"/>
      <c r="BB1082" s="11"/>
      <c r="BC1082" s="9">
        <v>22417</v>
      </c>
      <c r="BD1082" s="11" t="s">
        <v>3937</v>
      </c>
      <c r="BE1082" s="9">
        <v>2053</v>
      </c>
      <c r="BF1082" s="9">
        <v>1</v>
      </c>
      <c r="BG1082" s="11" t="s">
        <v>4619</v>
      </c>
    </row>
    <row r="1083" spans="1:59">
      <c r="A1083" s="9">
        <v>135634</v>
      </c>
      <c r="B1083" s="11" t="s">
        <v>4014</v>
      </c>
      <c r="C1083" s="11" t="s">
        <v>4280</v>
      </c>
      <c r="D1083" s="11" t="s">
        <v>391</v>
      </c>
      <c r="E1083" s="15">
        <v>1</v>
      </c>
      <c r="F1083" s="11" t="s">
        <v>4235</v>
      </c>
      <c r="G1083" s="9">
        <v>150000</v>
      </c>
      <c r="H1083" s="15">
        <f t="shared" si="33"/>
        <v>32.608695652173914</v>
      </c>
      <c r="I1083" s="15">
        <f t="shared" si="34"/>
        <v>32.608695652173914</v>
      </c>
      <c r="J1083" s="15">
        <v>32.608695652173914</v>
      </c>
      <c r="K1083" s="15"/>
      <c r="L1083" s="9"/>
      <c r="M1083" s="9">
        <v>0</v>
      </c>
      <c r="N1083" s="11" t="s">
        <v>3396</v>
      </c>
      <c r="O1083" s="12">
        <v>46210</v>
      </c>
      <c r="P1083" s="11" t="s">
        <v>3408</v>
      </c>
      <c r="Q1083" s="11" t="s">
        <v>3952</v>
      </c>
      <c r="R1083" s="11" t="s">
        <v>3952</v>
      </c>
      <c r="S1083" s="11" t="s">
        <v>4221</v>
      </c>
      <c r="T1083" s="9">
        <v>138607</v>
      </c>
      <c r="U1083" s="9"/>
      <c r="V1083" s="9"/>
      <c r="W1083" s="11" t="s">
        <v>2465</v>
      </c>
      <c r="X1083" s="11" t="s">
        <v>3109</v>
      </c>
      <c r="Y1083" s="11" t="s">
        <v>3959</v>
      </c>
      <c r="Z1083" s="11" t="s">
        <v>1526</v>
      </c>
      <c r="AA1083" s="9">
        <v>20</v>
      </c>
      <c r="AB1083" s="9">
        <v>2</v>
      </c>
      <c r="AC1083" s="11"/>
      <c r="AD1083" s="11" t="s">
        <v>2405</v>
      </c>
      <c r="AE1083" s="11" t="s">
        <v>2462</v>
      </c>
      <c r="AF1083" s="11" t="s">
        <v>2488</v>
      </c>
      <c r="AG1083" s="11" t="s">
        <v>2596</v>
      </c>
      <c r="AH1083" s="11" t="s">
        <v>2607</v>
      </c>
      <c r="AI1083" s="11"/>
      <c r="AJ1083" s="9">
        <v>1</v>
      </c>
      <c r="AK1083" s="11" t="s">
        <v>1643</v>
      </c>
      <c r="AL1083" s="11" t="s">
        <v>3107</v>
      </c>
      <c r="AM1083" s="11"/>
      <c r="AN1083" s="11" t="s">
        <v>3159</v>
      </c>
      <c r="AO1083" s="11" t="s">
        <v>3311</v>
      </c>
      <c r="AP1083" s="11"/>
      <c r="AQ1083" s="12">
        <v>46210</v>
      </c>
      <c r="AR1083" s="11" t="s">
        <v>3416</v>
      </c>
      <c r="AS1083" s="11" t="s">
        <v>3561</v>
      </c>
      <c r="AT1083" s="11" t="s">
        <v>3933</v>
      </c>
      <c r="AU1083" s="11" t="s">
        <v>3933</v>
      </c>
      <c r="AV1083" s="11" t="s">
        <v>3937</v>
      </c>
      <c r="AW1083" s="11" t="s">
        <v>2488</v>
      </c>
      <c r="AX1083" s="11" t="s">
        <v>2596</v>
      </c>
      <c r="AY1083" s="11" t="s">
        <v>3948</v>
      </c>
      <c r="AZ1083" s="11"/>
      <c r="BA1083" s="11"/>
      <c r="BB1083" s="11"/>
      <c r="BC1083" s="9">
        <v>22417</v>
      </c>
      <c r="BD1083" s="11" t="s">
        <v>3937</v>
      </c>
      <c r="BE1083" s="9">
        <v>2053</v>
      </c>
      <c r="BF1083" s="9">
        <v>2</v>
      </c>
      <c r="BG1083" s="11" t="s">
        <v>4619</v>
      </c>
    </row>
    <row r="1084" spans="1:59">
      <c r="A1084" s="9">
        <v>135634</v>
      </c>
      <c r="B1084" s="11" t="s">
        <v>4014</v>
      </c>
      <c r="C1084" s="11" t="s">
        <v>4280</v>
      </c>
      <c r="D1084" s="11" t="s">
        <v>392</v>
      </c>
      <c r="E1084" s="15">
        <v>1</v>
      </c>
      <c r="F1084" s="11" t="s">
        <v>4235</v>
      </c>
      <c r="G1084" s="9">
        <v>150000</v>
      </c>
      <c r="H1084" s="15">
        <f t="shared" si="33"/>
        <v>32.608695652173914</v>
      </c>
      <c r="I1084" s="15">
        <f t="shared" si="34"/>
        <v>32.608695652173914</v>
      </c>
      <c r="J1084" s="15">
        <v>32.608695652173914</v>
      </c>
      <c r="K1084" s="15"/>
      <c r="L1084" s="9"/>
      <c r="M1084" s="9">
        <v>0</v>
      </c>
      <c r="N1084" s="11" t="s">
        <v>3396</v>
      </c>
      <c r="O1084" s="12">
        <v>46210</v>
      </c>
      <c r="P1084" s="11" t="s">
        <v>3408</v>
      </c>
      <c r="Q1084" s="11" t="s">
        <v>3952</v>
      </c>
      <c r="R1084" s="11" t="s">
        <v>3952</v>
      </c>
      <c r="S1084" s="11" t="s">
        <v>4221</v>
      </c>
      <c r="T1084" s="9">
        <v>138607</v>
      </c>
      <c r="U1084" s="9"/>
      <c r="V1084" s="9"/>
      <c r="W1084" s="11" t="s">
        <v>2465</v>
      </c>
      <c r="X1084" s="11" t="s">
        <v>3109</v>
      </c>
      <c r="Y1084" s="11" t="s">
        <v>3959</v>
      </c>
      <c r="Z1084" s="11" t="s">
        <v>1526</v>
      </c>
      <c r="AA1084" s="9">
        <v>20</v>
      </c>
      <c r="AB1084" s="9">
        <v>3</v>
      </c>
      <c r="AC1084" s="11"/>
      <c r="AD1084" s="11" t="s">
        <v>2405</v>
      </c>
      <c r="AE1084" s="11" t="s">
        <v>2462</v>
      </c>
      <c r="AF1084" s="11" t="s">
        <v>2488</v>
      </c>
      <c r="AG1084" s="11" t="s">
        <v>2596</v>
      </c>
      <c r="AH1084" s="11" t="s">
        <v>2607</v>
      </c>
      <c r="AI1084" s="11"/>
      <c r="AJ1084" s="9">
        <v>1</v>
      </c>
      <c r="AK1084" s="11" t="s">
        <v>1643</v>
      </c>
      <c r="AL1084" s="11" t="s">
        <v>3107</v>
      </c>
      <c r="AM1084" s="11"/>
      <c r="AN1084" s="11" t="s">
        <v>3159</v>
      </c>
      <c r="AO1084" s="11" t="s">
        <v>3311</v>
      </c>
      <c r="AP1084" s="11"/>
      <c r="AQ1084" s="12">
        <v>46210</v>
      </c>
      <c r="AR1084" s="11" t="s">
        <v>3416</v>
      </c>
      <c r="AS1084" s="11" t="s">
        <v>3561</v>
      </c>
      <c r="AT1084" s="11" t="s">
        <v>3933</v>
      </c>
      <c r="AU1084" s="11" t="s">
        <v>3933</v>
      </c>
      <c r="AV1084" s="11" t="s">
        <v>3937</v>
      </c>
      <c r="AW1084" s="11" t="s">
        <v>2488</v>
      </c>
      <c r="AX1084" s="11" t="s">
        <v>2596</v>
      </c>
      <c r="AY1084" s="11" t="s">
        <v>3948</v>
      </c>
      <c r="AZ1084" s="11"/>
      <c r="BA1084" s="11"/>
      <c r="BB1084" s="11"/>
      <c r="BC1084" s="9">
        <v>22417</v>
      </c>
      <c r="BD1084" s="11" t="s">
        <v>3937</v>
      </c>
      <c r="BE1084" s="9">
        <v>2053</v>
      </c>
      <c r="BF1084" s="9">
        <v>3</v>
      </c>
      <c r="BG1084" s="11" t="s">
        <v>4619</v>
      </c>
    </row>
    <row r="1085" spans="1:59">
      <c r="A1085" s="9">
        <v>135634</v>
      </c>
      <c r="B1085" s="11" t="s">
        <v>4014</v>
      </c>
      <c r="C1085" s="11" t="s">
        <v>4280</v>
      </c>
      <c r="D1085" s="11" t="s">
        <v>420</v>
      </c>
      <c r="E1085" s="15">
        <v>1</v>
      </c>
      <c r="F1085" s="11" t="s">
        <v>4235</v>
      </c>
      <c r="G1085" s="9">
        <v>150000</v>
      </c>
      <c r="H1085" s="15">
        <f t="shared" si="33"/>
        <v>32.608695652173914</v>
      </c>
      <c r="I1085" s="15">
        <f t="shared" si="34"/>
        <v>32.608695652173914</v>
      </c>
      <c r="J1085" s="15">
        <v>32.608695652173914</v>
      </c>
      <c r="K1085" s="15"/>
      <c r="L1085" s="9"/>
      <c r="M1085" s="9">
        <v>0</v>
      </c>
      <c r="N1085" s="11" t="s">
        <v>3396</v>
      </c>
      <c r="O1085" s="12">
        <v>46210</v>
      </c>
      <c r="P1085" s="11" t="s">
        <v>3408</v>
      </c>
      <c r="Q1085" s="11" t="s">
        <v>3952</v>
      </c>
      <c r="R1085" s="11" t="s">
        <v>3952</v>
      </c>
      <c r="S1085" s="11" t="s">
        <v>4221</v>
      </c>
      <c r="T1085" s="9">
        <v>138607</v>
      </c>
      <c r="U1085" s="9"/>
      <c r="V1085" s="9"/>
      <c r="W1085" s="11" t="s">
        <v>2465</v>
      </c>
      <c r="X1085" s="11" t="s">
        <v>3109</v>
      </c>
      <c r="Y1085" s="11" t="s">
        <v>3959</v>
      </c>
      <c r="Z1085" s="11" t="s">
        <v>1526</v>
      </c>
      <c r="AA1085" s="9">
        <v>20</v>
      </c>
      <c r="AB1085" s="9">
        <v>31</v>
      </c>
      <c r="AC1085" s="11"/>
      <c r="AD1085" s="11" t="s">
        <v>2405</v>
      </c>
      <c r="AE1085" s="11" t="s">
        <v>2462</v>
      </c>
      <c r="AF1085" s="11" t="s">
        <v>2488</v>
      </c>
      <c r="AG1085" s="11" t="s">
        <v>2596</v>
      </c>
      <c r="AH1085" s="11" t="s">
        <v>2607</v>
      </c>
      <c r="AI1085" s="11"/>
      <c r="AJ1085" s="9">
        <v>1</v>
      </c>
      <c r="AK1085" s="11" t="s">
        <v>1643</v>
      </c>
      <c r="AL1085" s="11" t="s">
        <v>3107</v>
      </c>
      <c r="AM1085" s="11"/>
      <c r="AN1085" s="11" t="s">
        <v>3159</v>
      </c>
      <c r="AO1085" s="11" t="s">
        <v>3311</v>
      </c>
      <c r="AP1085" s="11"/>
      <c r="AQ1085" s="12">
        <v>46210</v>
      </c>
      <c r="AR1085" s="11" t="s">
        <v>3416</v>
      </c>
      <c r="AS1085" s="11" t="s">
        <v>3561</v>
      </c>
      <c r="AT1085" s="11" t="s">
        <v>3933</v>
      </c>
      <c r="AU1085" s="11" t="s">
        <v>3933</v>
      </c>
      <c r="AV1085" s="11" t="s">
        <v>3937</v>
      </c>
      <c r="AW1085" s="11" t="s">
        <v>2488</v>
      </c>
      <c r="AX1085" s="11" t="s">
        <v>2596</v>
      </c>
      <c r="AY1085" s="11" t="s">
        <v>3948</v>
      </c>
      <c r="AZ1085" s="11"/>
      <c r="BA1085" s="11"/>
      <c r="BB1085" s="11"/>
      <c r="BC1085" s="9">
        <v>22417</v>
      </c>
      <c r="BD1085" s="11" t="s">
        <v>3937</v>
      </c>
      <c r="BE1085" s="9">
        <v>2053</v>
      </c>
      <c r="BF1085" s="9">
        <v>31</v>
      </c>
      <c r="BG1085" s="11" t="s">
        <v>4619</v>
      </c>
    </row>
    <row r="1086" spans="1:59">
      <c r="A1086" s="9">
        <v>135634</v>
      </c>
      <c r="B1086" s="11" t="s">
        <v>4014</v>
      </c>
      <c r="C1086" s="11" t="s">
        <v>4280</v>
      </c>
      <c r="D1086" s="11" t="s">
        <v>423</v>
      </c>
      <c r="E1086" s="15">
        <v>1</v>
      </c>
      <c r="F1086" s="11" t="s">
        <v>4235</v>
      </c>
      <c r="G1086" s="9">
        <v>150000</v>
      </c>
      <c r="H1086" s="15">
        <f t="shared" si="33"/>
        <v>32.608695652173914</v>
      </c>
      <c r="I1086" s="15">
        <f t="shared" si="34"/>
        <v>32.608695652173914</v>
      </c>
      <c r="J1086" s="15">
        <v>32.608695652173914</v>
      </c>
      <c r="K1086" s="15"/>
      <c r="L1086" s="9"/>
      <c r="M1086" s="9">
        <v>0</v>
      </c>
      <c r="N1086" s="11" t="s">
        <v>3396</v>
      </c>
      <c r="O1086" s="12">
        <v>46210</v>
      </c>
      <c r="P1086" s="11" t="s">
        <v>3408</v>
      </c>
      <c r="Q1086" s="11" t="s">
        <v>3952</v>
      </c>
      <c r="R1086" s="11" t="s">
        <v>3952</v>
      </c>
      <c r="S1086" s="11" t="s">
        <v>4221</v>
      </c>
      <c r="T1086" s="9">
        <v>138607</v>
      </c>
      <c r="U1086" s="9"/>
      <c r="V1086" s="9"/>
      <c r="W1086" s="11" t="s">
        <v>2465</v>
      </c>
      <c r="X1086" s="11" t="s">
        <v>3109</v>
      </c>
      <c r="Y1086" s="11" t="s">
        <v>3959</v>
      </c>
      <c r="Z1086" s="11" t="s">
        <v>1526</v>
      </c>
      <c r="AA1086" s="9">
        <v>20</v>
      </c>
      <c r="AB1086" s="9">
        <v>34</v>
      </c>
      <c r="AC1086" s="11"/>
      <c r="AD1086" s="11" t="s">
        <v>2405</v>
      </c>
      <c r="AE1086" s="11" t="s">
        <v>2462</v>
      </c>
      <c r="AF1086" s="11" t="s">
        <v>2488</v>
      </c>
      <c r="AG1086" s="11" t="s">
        <v>2596</v>
      </c>
      <c r="AH1086" s="11" t="s">
        <v>2607</v>
      </c>
      <c r="AI1086" s="11"/>
      <c r="AJ1086" s="9">
        <v>1</v>
      </c>
      <c r="AK1086" s="11" t="s">
        <v>1643</v>
      </c>
      <c r="AL1086" s="11" t="s">
        <v>3107</v>
      </c>
      <c r="AM1086" s="11"/>
      <c r="AN1086" s="11" t="s">
        <v>3159</v>
      </c>
      <c r="AO1086" s="11" t="s">
        <v>3311</v>
      </c>
      <c r="AP1086" s="11"/>
      <c r="AQ1086" s="12">
        <v>46210</v>
      </c>
      <c r="AR1086" s="11" t="s">
        <v>3416</v>
      </c>
      <c r="AS1086" s="11" t="s">
        <v>3561</v>
      </c>
      <c r="AT1086" s="11" t="s">
        <v>3933</v>
      </c>
      <c r="AU1086" s="11" t="s">
        <v>3933</v>
      </c>
      <c r="AV1086" s="11" t="s">
        <v>3937</v>
      </c>
      <c r="AW1086" s="11" t="s">
        <v>2488</v>
      </c>
      <c r="AX1086" s="11" t="s">
        <v>2596</v>
      </c>
      <c r="AY1086" s="11" t="s">
        <v>3948</v>
      </c>
      <c r="AZ1086" s="11"/>
      <c r="BA1086" s="11"/>
      <c r="BB1086" s="11"/>
      <c r="BC1086" s="9">
        <v>22417</v>
      </c>
      <c r="BD1086" s="11" t="s">
        <v>3937</v>
      </c>
      <c r="BE1086" s="9">
        <v>2053</v>
      </c>
      <c r="BF1086" s="9">
        <v>34</v>
      </c>
      <c r="BG1086" s="11" t="s">
        <v>4619</v>
      </c>
    </row>
    <row r="1087" spans="1:59">
      <c r="A1087" s="9">
        <v>135634</v>
      </c>
      <c r="B1087" s="11" t="s">
        <v>4014</v>
      </c>
      <c r="C1087" s="11" t="s">
        <v>4280</v>
      </c>
      <c r="D1087" s="11" t="s">
        <v>422</v>
      </c>
      <c r="E1087" s="15">
        <v>1</v>
      </c>
      <c r="F1087" s="11" t="s">
        <v>4235</v>
      </c>
      <c r="G1087" s="9">
        <v>160000</v>
      </c>
      <c r="H1087" s="15">
        <f t="shared" si="33"/>
        <v>34.782608695652172</v>
      </c>
      <c r="I1087" s="15">
        <f t="shared" si="34"/>
        <v>34.782608695652172</v>
      </c>
      <c r="J1087" s="15">
        <v>34.782608695652172</v>
      </c>
      <c r="K1087" s="15"/>
      <c r="L1087" s="9"/>
      <c r="M1087" s="9">
        <v>0</v>
      </c>
      <c r="N1087" s="11" t="s">
        <v>3396</v>
      </c>
      <c r="O1087" s="12">
        <v>46210</v>
      </c>
      <c r="P1087" s="11" t="s">
        <v>3408</v>
      </c>
      <c r="Q1087" s="11" t="s">
        <v>3952</v>
      </c>
      <c r="R1087" s="11" t="s">
        <v>3952</v>
      </c>
      <c r="S1087" s="11" t="s">
        <v>4221</v>
      </c>
      <c r="T1087" s="9">
        <v>138607</v>
      </c>
      <c r="U1087" s="9"/>
      <c r="V1087" s="9"/>
      <c r="W1087" s="11" t="s">
        <v>2465</v>
      </c>
      <c r="X1087" s="11" t="s">
        <v>3109</v>
      </c>
      <c r="Y1087" s="11" t="s">
        <v>3959</v>
      </c>
      <c r="Z1087" s="11" t="s">
        <v>1539</v>
      </c>
      <c r="AA1087" s="9">
        <v>20</v>
      </c>
      <c r="AB1087" s="9">
        <v>33</v>
      </c>
      <c r="AC1087" s="11"/>
      <c r="AD1087" s="11" t="s">
        <v>2405</v>
      </c>
      <c r="AE1087" s="11" t="s">
        <v>2462</v>
      </c>
      <c r="AF1087" s="11" t="s">
        <v>2488</v>
      </c>
      <c r="AG1087" s="11" t="s">
        <v>2596</v>
      </c>
      <c r="AH1087" s="11" t="s">
        <v>2607</v>
      </c>
      <c r="AI1087" s="11"/>
      <c r="AJ1087" s="9">
        <v>1</v>
      </c>
      <c r="AK1087" s="11" t="s">
        <v>2135</v>
      </c>
      <c r="AL1087" s="11" t="s">
        <v>3107</v>
      </c>
      <c r="AM1087" s="11"/>
      <c r="AN1087" s="11" t="s">
        <v>3159</v>
      </c>
      <c r="AO1087" s="11" t="s">
        <v>3311</v>
      </c>
      <c r="AP1087" s="11"/>
      <c r="AQ1087" s="12">
        <v>46210</v>
      </c>
      <c r="AR1087" s="11" t="s">
        <v>3416</v>
      </c>
      <c r="AS1087" s="11" t="s">
        <v>3561</v>
      </c>
      <c r="AT1087" s="11" t="s">
        <v>3933</v>
      </c>
      <c r="AU1087" s="11" t="s">
        <v>3933</v>
      </c>
      <c r="AV1087" s="11" t="s">
        <v>3937</v>
      </c>
      <c r="AW1087" s="11" t="s">
        <v>2488</v>
      </c>
      <c r="AX1087" s="11" t="s">
        <v>2596</v>
      </c>
      <c r="AY1087" s="11" t="s">
        <v>3948</v>
      </c>
      <c r="AZ1087" s="11"/>
      <c r="BA1087" s="11"/>
      <c r="BB1087" s="11"/>
      <c r="BC1087" s="9">
        <v>22417</v>
      </c>
      <c r="BD1087" s="11" t="s">
        <v>3937</v>
      </c>
      <c r="BE1087" s="9">
        <v>2053</v>
      </c>
      <c r="BF1087" s="9">
        <v>33</v>
      </c>
      <c r="BG1087" s="11" t="s">
        <v>4619</v>
      </c>
    </row>
    <row r="1088" spans="1:59">
      <c r="A1088" s="9">
        <v>135634</v>
      </c>
      <c r="B1088" s="11" t="s">
        <v>4014</v>
      </c>
      <c r="C1088" s="11" t="s">
        <v>4280</v>
      </c>
      <c r="D1088" s="11" t="s">
        <v>405</v>
      </c>
      <c r="E1088" s="15">
        <v>1</v>
      </c>
      <c r="F1088" s="11" t="s">
        <v>4235</v>
      </c>
      <c r="G1088" s="9">
        <v>167500</v>
      </c>
      <c r="H1088" s="15">
        <f t="shared" si="33"/>
        <v>36.413043478260867</v>
      </c>
      <c r="I1088" s="15">
        <f t="shared" si="34"/>
        <v>36.413043478260867</v>
      </c>
      <c r="J1088" s="15">
        <v>36.413043478260867</v>
      </c>
      <c r="K1088" s="15"/>
      <c r="L1088" s="9"/>
      <c r="M1088" s="9">
        <v>0</v>
      </c>
      <c r="N1088" s="11" t="s">
        <v>3396</v>
      </c>
      <c r="O1088" s="12">
        <v>46210</v>
      </c>
      <c r="P1088" s="11" t="s">
        <v>3408</v>
      </c>
      <c r="Q1088" s="11" t="s">
        <v>3952</v>
      </c>
      <c r="R1088" s="11" t="s">
        <v>3952</v>
      </c>
      <c r="S1088" s="11" t="s">
        <v>4221</v>
      </c>
      <c r="T1088" s="9">
        <v>138607</v>
      </c>
      <c r="U1088" s="9"/>
      <c r="V1088" s="9"/>
      <c r="W1088" s="11" t="s">
        <v>2465</v>
      </c>
      <c r="X1088" s="11" t="s">
        <v>3109</v>
      </c>
      <c r="Y1088" s="11" t="s">
        <v>3959</v>
      </c>
      <c r="Z1088" s="11" t="s">
        <v>1660</v>
      </c>
      <c r="AA1088" s="9">
        <v>20</v>
      </c>
      <c r="AB1088" s="9">
        <v>16</v>
      </c>
      <c r="AC1088" s="11"/>
      <c r="AD1088" s="11" t="s">
        <v>2405</v>
      </c>
      <c r="AE1088" s="11" t="s">
        <v>2462</v>
      </c>
      <c r="AF1088" s="11" t="s">
        <v>2488</v>
      </c>
      <c r="AG1088" s="11" t="s">
        <v>2596</v>
      </c>
      <c r="AH1088" s="11" t="s">
        <v>2607</v>
      </c>
      <c r="AI1088" s="11"/>
      <c r="AJ1088" s="9">
        <v>1</v>
      </c>
      <c r="AK1088" s="11" t="s">
        <v>2723</v>
      </c>
      <c r="AL1088" s="11" t="s">
        <v>3107</v>
      </c>
      <c r="AM1088" s="11"/>
      <c r="AN1088" s="11" t="s">
        <v>3159</v>
      </c>
      <c r="AO1088" s="11" t="s">
        <v>3311</v>
      </c>
      <c r="AP1088" s="11"/>
      <c r="AQ1088" s="12">
        <v>46210</v>
      </c>
      <c r="AR1088" s="11" t="s">
        <v>3416</v>
      </c>
      <c r="AS1088" s="11" t="s">
        <v>3561</v>
      </c>
      <c r="AT1088" s="11" t="s">
        <v>3933</v>
      </c>
      <c r="AU1088" s="11" t="s">
        <v>3933</v>
      </c>
      <c r="AV1088" s="11" t="s">
        <v>3937</v>
      </c>
      <c r="AW1088" s="11" t="s">
        <v>2488</v>
      </c>
      <c r="AX1088" s="11" t="s">
        <v>2596</v>
      </c>
      <c r="AY1088" s="11" t="s">
        <v>3948</v>
      </c>
      <c r="AZ1088" s="11"/>
      <c r="BA1088" s="11"/>
      <c r="BB1088" s="11"/>
      <c r="BC1088" s="9">
        <v>22417</v>
      </c>
      <c r="BD1088" s="11" t="s">
        <v>3937</v>
      </c>
      <c r="BE1088" s="9">
        <v>2053</v>
      </c>
      <c r="BF1088" s="9">
        <v>16</v>
      </c>
      <c r="BG1088" s="11" t="s">
        <v>4619</v>
      </c>
    </row>
    <row r="1089" spans="1:59">
      <c r="A1089" s="9">
        <v>135634</v>
      </c>
      <c r="B1089" s="11" t="s">
        <v>4014</v>
      </c>
      <c r="C1089" s="11" t="s">
        <v>4280</v>
      </c>
      <c r="D1089" s="11" t="s">
        <v>404</v>
      </c>
      <c r="E1089" s="15">
        <v>1</v>
      </c>
      <c r="F1089" s="11" t="s">
        <v>4235</v>
      </c>
      <c r="G1089" s="9">
        <v>190000</v>
      </c>
      <c r="H1089" s="15">
        <f t="shared" si="33"/>
        <v>41.304347826086953</v>
      </c>
      <c r="I1089" s="15">
        <f t="shared" si="34"/>
        <v>41.304347826086953</v>
      </c>
      <c r="J1089" s="15">
        <v>41.304347826086953</v>
      </c>
      <c r="K1089" s="15"/>
      <c r="L1089" s="9"/>
      <c r="M1089" s="9">
        <v>0</v>
      </c>
      <c r="N1089" s="11" t="s">
        <v>3396</v>
      </c>
      <c r="O1089" s="12">
        <v>46210</v>
      </c>
      <c r="P1089" s="11" t="s">
        <v>3408</v>
      </c>
      <c r="Q1089" s="11" t="s">
        <v>3952</v>
      </c>
      <c r="R1089" s="11" t="s">
        <v>3952</v>
      </c>
      <c r="S1089" s="11" t="s">
        <v>4221</v>
      </c>
      <c r="T1089" s="9">
        <v>138607</v>
      </c>
      <c r="U1089" s="9"/>
      <c r="V1089" s="9"/>
      <c r="W1089" s="11" t="s">
        <v>2465</v>
      </c>
      <c r="X1089" s="11" t="s">
        <v>3109</v>
      </c>
      <c r="Y1089" s="11" t="s">
        <v>3959</v>
      </c>
      <c r="Z1089" s="11" t="s">
        <v>1659</v>
      </c>
      <c r="AA1089" s="9">
        <v>20</v>
      </c>
      <c r="AB1089" s="9">
        <v>15</v>
      </c>
      <c r="AC1089" s="11"/>
      <c r="AD1089" s="11" t="s">
        <v>2405</v>
      </c>
      <c r="AE1089" s="11" t="s">
        <v>2462</v>
      </c>
      <c r="AF1089" s="11" t="s">
        <v>2488</v>
      </c>
      <c r="AG1089" s="11" t="s">
        <v>2596</v>
      </c>
      <c r="AH1089" s="11" t="s">
        <v>2607</v>
      </c>
      <c r="AI1089" s="11"/>
      <c r="AJ1089" s="9">
        <v>1</v>
      </c>
      <c r="AK1089" s="11" t="s">
        <v>1887</v>
      </c>
      <c r="AL1089" s="11" t="s">
        <v>3107</v>
      </c>
      <c r="AM1089" s="11"/>
      <c r="AN1089" s="11" t="s">
        <v>3159</v>
      </c>
      <c r="AO1089" s="11" t="s">
        <v>3311</v>
      </c>
      <c r="AP1089" s="11"/>
      <c r="AQ1089" s="12">
        <v>46210</v>
      </c>
      <c r="AR1089" s="11" t="s">
        <v>3416</v>
      </c>
      <c r="AS1089" s="11" t="s">
        <v>3561</v>
      </c>
      <c r="AT1089" s="11" t="s">
        <v>3933</v>
      </c>
      <c r="AU1089" s="11" t="s">
        <v>3933</v>
      </c>
      <c r="AV1089" s="11" t="s">
        <v>3937</v>
      </c>
      <c r="AW1089" s="11" t="s">
        <v>2488</v>
      </c>
      <c r="AX1089" s="11" t="s">
        <v>2596</v>
      </c>
      <c r="AY1089" s="11" t="s">
        <v>3948</v>
      </c>
      <c r="AZ1089" s="11"/>
      <c r="BA1089" s="11"/>
      <c r="BB1089" s="11"/>
      <c r="BC1089" s="9">
        <v>22417</v>
      </c>
      <c r="BD1089" s="11" t="s">
        <v>3937</v>
      </c>
      <c r="BE1089" s="9">
        <v>2053</v>
      </c>
      <c r="BF1089" s="9">
        <v>15</v>
      </c>
      <c r="BG1089" s="11" t="s">
        <v>4619</v>
      </c>
    </row>
    <row r="1090" spans="1:59">
      <c r="A1090" s="9">
        <v>135634</v>
      </c>
      <c r="B1090" s="11" t="s">
        <v>4014</v>
      </c>
      <c r="C1090" s="11" t="s">
        <v>4280</v>
      </c>
      <c r="D1090" s="11" t="s">
        <v>398</v>
      </c>
      <c r="E1090" s="15">
        <v>1</v>
      </c>
      <c r="F1090" s="11" t="s">
        <v>4235</v>
      </c>
      <c r="G1090" s="9">
        <v>220000</v>
      </c>
      <c r="H1090" s="15">
        <f t="shared" ref="H1090:H1153" si="35">IF(N1090="USD",G1090,IF(N1090="MGA",G1090/4600,IF(N1090="EUR",G1090*1.17,IF(N1090="GBP",G1090*1.35,""))))</f>
        <v>47.826086956521742</v>
      </c>
      <c r="I1090" s="15">
        <f t="shared" ref="I1090:I1153" si="36">H1090*E1090</f>
        <v>47.826086956521742</v>
      </c>
      <c r="J1090" s="15">
        <v>47.826086956521742</v>
      </c>
      <c r="K1090" s="15"/>
      <c r="L1090" s="9"/>
      <c r="M1090" s="9">
        <v>0</v>
      </c>
      <c r="N1090" s="11" t="s">
        <v>3396</v>
      </c>
      <c r="O1090" s="12">
        <v>46210</v>
      </c>
      <c r="P1090" s="11" t="s">
        <v>3408</v>
      </c>
      <c r="Q1090" s="11" t="s">
        <v>3952</v>
      </c>
      <c r="R1090" s="11" t="s">
        <v>3952</v>
      </c>
      <c r="S1090" s="11" t="s">
        <v>4221</v>
      </c>
      <c r="T1090" s="9">
        <v>138607</v>
      </c>
      <c r="U1090" s="9"/>
      <c r="V1090" s="9"/>
      <c r="W1090" s="11" t="s">
        <v>2465</v>
      </c>
      <c r="X1090" s="11" t="s">
        <v>3109</v>
      </c>
      <c r="Y1090" s="11" t="s">
        <v>3959</v>
      </c>
      <c r="Z1090" s="11" t="s">
        <v>1560</v>
      </c>
      <c r="AA1090" s="9">
        <v>20</v>
      </c>
      <c r="AB1090" s="9">
        <v>9</v>
      </c>
      <c r="AC1090" s="11"/>
      <c r="AD1090" s="11" t="s">
        <v>2405</v>
      </c>
      <c r="AE1090" s="11" t="s">
        <v>2462</v>
      </c>
      <c r="AF1090" s="11" t="s">
        <v>2488</v>
      </c>
      <c r="AG1090" s="11" t="s">
        <v>2596</v>
      </c>
      <c r="AH1090" s="11" t="s">
        <v>2607</v>
      </c>
      <c r="AI1090" s="11"/>
      <c r="AJ1090" s="9">
        <v>1</v>
      </c>
      <c r="AK1090" s="11" t="s">
        <v>2674</v>
      </c>
      <c r="AL1090" s="11" t="s">
        <v>3107</v>
      </c>
      <c r="AM1090" s="11"/>
      <c r="AN1090" s="11" t="s">
        <v>3159</v>
      </c>
      <c r="AO1090" s="11" t="s">
        <v>3311</v>
      </c>
      <c r="AP1090" s="11"/>
      <c r="AQ1090" s="12">
        <v>46210</v>
      </c>
      <c r="AR1090" s="11" t="s">
        <v>3416</v>
      </c>
      <c r="AS1090" s="11" t="s">
        <v>3561</v>
      </c>
      <c r="AT1090" s="11" t="s">
        <v>3933</v>
      </c>
      <c r="AU1090" s="11" t="s">
        <v>3933</v>
      </c>
      <c r="AV1090" s="11" t="s">
        <v>3937</v>
      </c>
      <c r="AW1090" s="11" t="s">
        <v>2488</v>
      </c>
      <c r="AX1090" s="11" t="s">
        <v>2596</v>
      </c>
      <c r="AY1090" s="11" t="s">
        <v>3948</v>
      </c>
      <c r="AZ1090" s="11"/>
      <c r="BA1090" s="11"/>
      <c r="BB1090" s="11"/>
      <c r="BC1090" s="9">
        <v>22417</v>
      </c>
      <c r="BD1090" s="11" t="s">
        <v>3937</v>
      </c>
      <c r="BE1090" s="9">
        <v>2053</v>
      </c>
      <c r="BF1090" s="9">
        <v>9</v>
      </c>
      <c r="BG1090" s="11" t="s">
        <v>4619</v>
      </c>
    </row>
    <row r="1091" spans="1:59">
      <c r="A1091" s="9">
        <v>135634</v>
      </c>
      <c r="B1091" s="11" t="s">
        <v>4014</v>
      </c>
      <c r="C1091" s="11" t="s">
        <v>4280</v>
      </c>
      <c r="D1091" s="11" t="s">
        <v>424</v>
      </c>
      <c r="E1091" s="15">
        <v>1</v>
      </c>
      <c r="F1091" s="11" t="s">
        <v>4235</v>
      </c>
      <c r="G1091" s="9">
        <v>227500</v>
      </c>
      <c r="H1091" s="15">
        <f t="shared" si="35"/>
        <v>49.456521739130437</v>
      </c>
      <c r="I1091" s="15">
        <f t="shared" si="36"/>
        <v>49.456521739130437</v>
      </c>
      <c r="J1091" s="15">
        <v>49.456521739130437</v>
      </c>
      <c r="K1091" s="15"/>
      <c r="L1091" s="9"/>
      <c r="M1091" s="9">
        <v>0</v>
      </c>
      <c r="N1091" s="11" t="s">
        <v>3396</v>
      </c>
      <c r="O1091" s="12">
        <v>46210</v>
      </c>
      <c r="P1091" s="11" t="s">
        <v>3408</v>
      </c>
      <c r="Q1091" s="11" t="s">
        <v>3952</v>
      </c>
      <c r="R1091" s="11" t="s">
        <v>3952</v>
      </c>
      <c r="S1091" s="11" t="s">
        <v>4221</v>
      </c>
      <c r="T1091" s="9">
        <v>138607</v>
      </c>
      <c r="U1091" s="9"/>
      <c r="V1091" s="9"/>
      <c r="W1091" s="11" t="s">
        <v>2465</v>
      </c>
      <c r="X1091" s="11" t="s">
        <v>3109</v>
      </c>
      <c r="Y1091" s="11" t="s">
        <v>3959</v>
      </c>
      <c r="Z1091" s="11" t="s">
        <v>1665</v>
      </c>
      <c r="AA1091" s="9">
        <v>20</v>
      </c>
      <c r="AB1091" s="9">
        <v>35</v>
      </c>
      <c r="AC1091" s="11"/>
      <c r="AD1091" s="11" t="s">
        <v>2405</v>
      </c>
      <c r="AE1091" s="11" t="s">
        <v>2462</v>
      </c>
      <c r="AF1091" s="11" t="s">
        <v>2488</v>
      </c>
      <c r="AG1091" s="11" t="s">
        <v>2596</v>
      </c>
      <c r="AH1091" s="11" t="s">
        <v>2607</v>
      </c>
      <c r="AI1091" s="11"/>
      <c r="AJ1091" s="9">
        <v>1</v>
      </c>
      <c r="AK1091" s="11" t="s">
        <v>2727</v>
      </c>
      <c r="AL1091" s="11" t="s">
        <v>3107</v>
      </c>
      <c r="AM1091" s="11"/>
      <c r="AN1091" s="11" t="s">
        <v>3159</v>
      </c>
      <c r="AO1091" s="11" t="s">
        <v>3311</v>
      </c>
      <c r="AP1091" s="11"/>
      <c r="AQ1091" s="12">
        <v>46210</v>
      </c>
      <c r="AR1091" s="11" t="s">
        <v>3416</v>
      </c>
      <c r="AS1091" s="11" t="s">
        <v>3561</v>
      </c>
      <c r="AT1091" s="11" t="s">
        <v>3933</v>
      </c>
      <c r="AU1091" s="11" t="s">
        <v>3933</v>
      </c>
      <c r="AV1091" s="11" t="s">
        <v>3937</v>
      </c>
      <c r="AW1091" s="11" t="s">
        <v>2488</v>
      </c>
      <c r="AX1091" s="11" t="s">
        <v>2596</v>
      </c>
      <c r="AY1091" s="11" t="s">
        <v>3948</v>
      </c>
      <c r="AZ1091" s="11"/>
      <c r="BA1091" s="11"/>
      <c r="BB1091" s="11"/>
      <c r="BC1091" s="9">
        <v>22417</v>
      </c>
      <c r="BD1091" s="11" t="s">
        <v>3937</v>
      </c>
      <c r="BE1091" s="9">
        <v>2053</v>
      </c>
      <c r="BF1091" s="9">
        <v>35</v>
      </c>
      <c r="BG1091" s="11" t="s">
        <v>4619</v>
      </c>
    </row>
    <row r="1092" spans="1:59">
      <c r="A1092" s="9">
        <v>135634</v>
      </c>
      <c r="B1092" s="11" t="s">
        <v>4014</v>
      </c>
      <c r="C1092" s="11" t="s">
        <v>4280</v>
      </c>
      <c r="D1092" s="11" t="s">
        <v>397</v>
      </c>
      <c r="E1092" s="15">
        <v>1</v>
      </c>
      <c r="F1092" s="11" t="s">
        <v>4235</v>
      </c>
      <c r="G1092" s="9">
        <v>275000</v>
      </c>
      <c r="H1092" s="15">
        <f t="shared" si="35"/>
        <v>59.782608695652172</v>
      </c>
      <c r="I1092" s="15">
        <f t="shared" si="36"/>
        <v>59.782608695652172</v>
      </c>
      <c r="J1092" s="15">
        <v>59.782608695652172</v>
      </c>
      <c r="K1092" s="15"/>
      <c r="L1092" s="9"/>
      <c r="M1092" s="9">
        <v>0</v>
      </c>
      <c r="N1092" s="11" t="s">
        <v>3396</v>
      </c>
      <c r="O1092" s="12">
        <v>46210</v>
      </c>
      <c r="P1092" s="11" t="s">
        <v>3408</v>
      </c>
      <c r="Q1092" s="11" t="s">
        <v>3952</v>
      </c>
      <c r="R1092" s="11" t="s">
        <v>3952</v>
      </c>
      <c r="S1092" s="11" t="s">
        <v>4221</v>
      </c>
      <c r="T1092" s="9">
        <v>138607</v>
      </c>
      <c r="U1092" s="9"/>
      <c r="V1092" s="9"/>
      <c r="W1092" s="11" t="s">
        <v>2465</v>
      </c>
      <c r="X1092" s="11" t="s">
        <v>3109</v>
      </c>
      <c r="Y1092" s="11" t="s">
        <v>3959</v>
      </c>
      <c r="Z1092" s="11" t="s">
        <v>1558</v>
      </c>
      <c r="AA1092" s="9">
        <v>20</v>
      </c>
      <c r="AB1092" s="9">
        <v>8</v>
      </c>
      <c r="AC1092" s="11"/>
      <c r="AD1092" s="11" t="s">
        <v>2405</v>
      </c>
      <c r="AE1092" s="11" t="s">
        <v>2462</v>
      </c>
      <c r="AF1092" s="11" t="s">
        <v>2488</v>
      </c>
      <c r="AG1092" s="11" t="s">
        <v>2596</v>
      </c>
      <c r="AH1092" s="11" t="s">
        <v>2607</v>
      </c>
      <c r="AI1092" s="11"/>
      <c r="AJ1092" s="9">
        <v>1</v>
      </c>
      <c r="AK1092" s="11" t="s">
        <v>2672</v>
      </c>
      <c r="AL1092" s="11" t="s">
        <v>3107</v>
      </c>
      <c r="AM1092" s="11"/>
      <c r="AN1092" s="11" t="s">
        <v>3159</v>
      </c>
      <c r="AO1092" s="11" t="s">
        <v>3311</v>
      </c>
      <c r="AP1092" s="11"/>
      <c r="AQ1092" s="12">
        <v>46210</v>
      </c>
      <c r="AR1092" s="11" t="s">
        <v>3416</v>
      </c>
      <c r="AS1092" s="11" t="s">
        <v>3561</v>
      </c>
      <c r="AT1092" s="11" t="s">
        <v>3933</v>
      </c>
      <c r="AU1092" s="11" t="s">
        <v>3933</v>
      </c>
      <c r="AV1092" s="11" t="s">
        <v>3937</v>
      </c>
      <c r="AW1092" s="11" t="s">
        <v>2488</v>
      </c>
      <c r="AX1092" s="11" t="s">
        <v>2596</v>
      </c>
      <c r="AY1092" s="11" t="s">
        <v>3948</v>
      </c>
      <c r="AZ1092" s="11"/>
      <c r="BA1092" s="11"/>
      <c r="BB1092" s="11"/>
      <c r="BC1092" s="9">
        <v>22417</v>
      </c>
      <c r="BD1092" s="11" t="s">
        <v>3937</v>
      </c>
      <c r="BE1092" s="9">
        <v>2053</v>
      </c>
      <c r="BF1092" s="9">
        <v>8</v>
      </c>
      <c r="BG1092" s="11" t="s">
        <v>4619</v>
      </c>
    </row>
    <row r="1093" spans="1:59">
      <c r="A1093" s="9">
        <v>135634</v>
      </c>
      <c r="B1093" s="11" t="s">
        <v>4014</v>
      </c>
      <c r="C1093" s="11" t="s">
        <v>4280</v>
      </c>
      <c r="D1093" s="11" t="s">
        <v>419</v>
      </c>
      <c r="E1093" s="15">
        <v>1</v>
      </c>
      <c r="F1093" s="11" t="s">
        <v>4235</v>
      </c>
      <c r="G1093" s="9">
        <v>290000</v>
      </c>
      <c r="H1093" s="15">
        <f t="shared" si="35"/>
        <v>63.043478260869563</v>
      </c>
      <c r="I1093" s="15">
        <f t="shared" si="36"/>
        <v>63.043478260869563</v>
      </c>
      <c r="J1093" s="15">
        <v>63.043478260869563</v>
      </c>
      <c r="K1093" s="15"/>
      <c r="L1093" s="9"/>
      <c r="M1093" s="9">
        <v>0</v>
      </c>
      <c r="N1093" s="11" t="s">
        <v>3396</v>
      </c>
      <c r="O1093" s="12">
        <v>46210</v>
      </c>
      <c r="P1093" s="11" t="s">
        <v>3408</v>
      </c>
      <c r="Q1093" s="11" t="s">
        <v>3952</v>
      </c>
      <c r="R1093" s="11" t="s">
        <v>3952</v>
      </c>
      <c r="S1093" s="11" t="s">
        <v>4221</v>
      </c>
      <c r="T1093" s="9">
        <v>138607</v>
      </c>
      <c r="U1093" s="9"/>
      <c r="V1093" s="9"/>
      <c r="W1093" s="11" t="s">
        <v>2465</v>
      </c>
      <c r="X1093" s="11" t="s">
        <v>3109</v>
      </c>
      <c r="Y1093" s="11" t="s">
        <v>3959</v>
      </c>
      <c r="Z1093" s="11" t="s">
        <v>1557</v>
      </c>
      <c r="AA1093" s="9">
        <v>20</v>
      </c>
      <c r="AB1093" s="9">
        <v>30</v>
      </c>
      <c r="AC1093" s="11"/>
      <c r="AD1093" s="11" t="s">
        <v>2405</v>
      </c>
      <c r="AE1093" s="11" t="s">
        <v>2462</v>
      </c>
      <c r="AF1093" s="11" t="s">
        <v>2488</v>
      </c>
      <c r="AG1093" s="11" t="s">
        <v>2596</v>
      </c>
      <c r="AH1093" s="11" t="s">
        <v>2607</v>
      </c>
      <c r="AI1093" s="11"/>
      <c r="AJ1093" s="9">
        <v>1</v>
      </c>
      <c r="AK1093" s="11" t="s">
        <v>2671</v>
      </c>
      <c r="AL1093" s="11" t="s">
        <v>3107</v>
      </c>
      <c r="AM1093" s="11"/>
      <c r="AN1093" s="11" t="s">
        <v>3159</v>
      </c>
      <c r="AO1093" s="11" t="s">
        <v>3311</v>
      </c>
      <c r="AP1093" s="11"/>
      <c r="AQ1093" s="12">
        <v>46210</v>
      </c>
      <c r="AR1093" s="11" t="s">
        <v>3416</v>
      </c>
      <c r="AS1093" s="11" t="s">
        <v>3561</v>
      </c>
      <c r="AT1093" s="11" t="s">
        <v>3933</v>
      </c>
      <c r="AU1093" s="11" t="s">
        <v>3933</v>
      </c>
      <c r="AV1093" s="11" t="s">
        <v>3937</v>
      </c>
      <c r="AW1093" s="11" t="s">
        <v>2488</v>
      </c>
      <c r="AX1093" s="11" t="s">
        <v>2596</v>
      </c>
      <c r="AY1093" s="11" t="s">
        <v>3948</v>
      </c>
      <c r="AZ1093" s="11"/>
      <c r="BA1093" s="11"/>
      <c r="BB1093" s="11"/>
      <c r="BC1093" s="9">
        <v>22417</v>
      </c>
      <c r="BD1093" s="11" t="s">
        <v>3937</v>
      </c>
      <c r="BE1093" s="9">
        <v>2053</v>
      </c>
      <c r="BF1093" s="9">
        <v>30</v>
      </c>
      <c r="BG1093" s="11" t="s">
        <v>4619</v>
      </c>
    </row>
    <row r="1094" spans="1:59">
      <c r="A1094" s="9">
        <v>135634</v>
      </c>
      <c r="B1094" s="11" t="s">
        <v>4014</v>
      </c>
      <c r="C1094" s="11" t="s">
        <v>4280</v>
      </c>
      <c r="D1094" s="11" t="s">
        <v>403</v>
      </c>
      <c r="E1094" s="15">
        <v>1</v>
      </c>
      <c r="F1094" s="11" t="s">
        <v>4235</v>
      </c>
      <c r="G1094" s="9">
        <v>300000</v>
      </c>
      <c r="H1094" s="15">
        <f t="shared" si="35"/>
        <v>65.217391304347828</v>
      </c>
      <c r="I1094" s="15">
        <f t="shared" si="36"/>
        <v>65.217391304347828</v>
      </c>
      <c r="J1094" s="15">
        <v>65.217391304347828</v>
      </c>
      <c r="K1094" s="15"/>
      <c r="L1094" s="9"/>
      <c r="M1094" s="9">
        <v>0</v>
      </c>
      <c r="N1094" s="11" t="s">
        <v>3396</v>
      </c>
      <c r="O1094" s="12">
        <v>46210</v>
      </c>
      <c r="P1094" s="11" t="s">
        <v>3408</v>
      </c>
      <c r="Q1094" s="11" t="s">
        <v>3952</v>
      </c>
      <c r="R1094" s="11" t="s">
        <v>3952</v>
      </c>
      <c r="S1094" s="11" t="s">
        <v>4221</v>
      </c>
      <c r="T1094" s="9">
        <v>138607</v>
      </c>
      <c r="U1094" s="9"/>
      <c r="V1094" s="9"/>
      <c r="W1094" s="11" t="s">
        <v>2465</v>
      </c>
      <c r="X1094" s="11" t="s">
        <v>3109</v>
      </c>
      <c r="Y1094" s="11" t="s">
        <v>3959</v>
      </c>
      <c r="Z1094" s="11" t="s">
        <v>1637</v>
      </c>
      <c r="AA1094" s="9">
        <v>20</v>
      </c>
      <c r="AB1094" s="9">
        <v>14</v>
      </c>
      <c r="AC1094" s="11"/>
      <c r="AD1094" s="11" t="s">
        <v>2405</v>
      </c>
      <c r="AE1094" s="11" t="s">
        <v>2462</v>
      </c>
      <c r="AF1094" s="11" t="s">
        <v>2488</v>
      </c>
      <c r="AG1094" s="11" t="s">
        <v>2596</v>
      </c>
      <c r="AH1094" s="11" t="s">
        <v>2607</v>
      </c>
      <c r="AI1094" s="11"/>
      <c r="AJ1094" s="9">
        <v>1</v>
      </c>
      <c r="AK1094" s="11" t="s">
        <v>1467</v>
      </c>
      <c r="AL1094" s="11" t="s">
        <v>3107</v>
      </c>
      <c r="AM1094" s="11"/>
      <c r="AN1094" s="11" t="s">
        <v>3159</v>
      </c>
      <c r="AO1094" s="11" t="s">
        <v>3311</v>
      </c>
      <c r="AP1094" s="11"/>
      <c r="AQ1094" s="12">
        <v>46210</v>
      </c>
      <c r="AR1094" s="11" t="s">
        <v>3416</v>
      </c>
      <c r="AS1094" s="11" t="s">
        <v>3561</v>
      </c>
      <c r="AT1094" s="11" t="s">
        <v>3933</v>
      </c>
      <c r="AU1094" s="11" t="s">
        <v>3933</v>
      </c>
      <c r="AV1094" s="11" t="s">
        <v>3937</v>
      </c>
      <c r="AW1094" s="11" t="s">
        <v>2488</v>
      </c>
      <c r="AX1094" s="11" t="s">
        <v>2596</v>
      </c>
      <c r="AY1094" s="11" t="s">
        <v>3948</v>
      </c>
      <c r="AZ1094" s="11"/>
      <c r="BA1094" s="11"/>
      <c r="BB1094" s="11"/>
      <c r="BC1094" s="9">
        <v>22417</v>
      </c>
      <c r="BD1094" s="11" t="s">
        <v>3937</v>
      </c>
      <c r="BE1094" s="9">
        <v>2053</v>
      </c>
      <c r="BF1094" s="9">
        <v>14</v>
      </c>
      <c r="BG1094" s="11" t="s">
        <v>4619</v>
      </c>
    </row>
    <row r="1095" spans="1:59">
      <c r="A1095" s="9">
        <v>135634</v>
      </c>
      <c r="B1095" s="11" t="s">
        <v>4014</v>
      </c>
      <c r="C1095" s="11" t="s">
        <v>4280</v>
      </c>
      <c r="D1095" s="11" t="s">
        <v>418</v>
      </c>
      <c r="E1095" s="15">
        <v>1</v>
      </c>
      <c r="F1095" s="11" t="s">
        <v>4235</v>
      </c>
      <c r="G1095" s="9">
        <v>325000</v>
      </c>
      <c r="H1095" s="15">
        <f t="shared" si="35"/>
        <v>70.652173913043484</v>
      </c>
      <c r="I1095" s="15">
        <f t="shared" si="36"/>
        <v>70.652173913043484</v>
      </c>
      <c r="J1095" s="15">
        <v>70.652173913043484</v>
      </c>
      <c r="K1095" s="15"/>
      <c r="L1095" s="9"/>
      <c r="M1095" s="9">
        <v>0</v>
      </c>
      <c r="N1095" s="11" t="s">
        <v>3396</v>
      </c>
      <c r="O1095" s="12">
        <v>46210</v>
      </c>
      <c r="P1095" s="11" t="s">
        <v>3408</v>
      </c>
      <c r="Q1095" s="11" t="s">
        <v>3952</v>
      </c>
      <c r="R1095" s="11" t="s">
        <v>3952</v>
      </c>
      <c r="S1095" s="11" t="s">
        <v>4221</v>
      </c>
      <c r="T1095" s="9">
        <v>138607</v>
      </c>
      <c r="U1095" s="9"/>
      <c r="V1095" s="9"/>
      <c r="W1095" s="11" t="s">
        <v>2465</v>
      </c>
      <c r="X1095" s="11" t="s">
        <v>3109</v>
      </c>
      <c r="Y1095" s="11" t="s">
        <v>3959</v>
      </c>
      <c r="Z1095" s="11" t="s">
        <v>1664</v>
      </c>
      <c r="AA1095" s="9">
        <v>20</v>
      </c>
      <c r="AB1095" s="9">
        <v>29</v>
      </c>
      <c r="AC1095" s="11"/>
      <c r="AD1095" s="11" t="s">
        <v>2405</v>
      </c>
      <c r="AE1095" s="11" t="s">
        <v>2462</v>
      </c>
      <c r="AF1095" s="11" t="s">
        <v>2488</v>
      </c>
      <c r="AG1095" s="11" t="s">
        <v>2596</v>
      </c>
      <c r="AH1095" s="11" t="s">
        <v>2607</v>
      </c>
      <c r="AI1095" s="11"/>
      <c r="AJ1095" s="9">
        <v>1</v>
      </c>
      <c r="AK1095" s="11" t="s">
        <v>1921</v>
      </c>
      <c r="AL1095" s="11" t="s">
        <v>3107</v>
      </c>
      <c r="AM1095" s="11"/>
      <c r="AN1095" s="11" t="s">
        <v>3159</v>
      </c>
      <c r="AO1095" s="11" t="s">
        <v>3311</v>
      </c>
      <c r="AP1095" s="11"/>
      <c r="AQ1095" s="12">
        <v>46210</v>
      </c>
      <c r="AR1095" s="11" t="s">
        <v>3416</v>
      </c>
      <c r="AS1095" s="11" t="s">
        <v>3561</v>
      </c>
      <c r="AT1095" s="11" t="s">
        <v>3933</v>
      </c>
      <c r="AU1095" s="11" t="s">
        <v>3933</v>
      </c>
      <c r="AV1095" s="11" t="s">
        <v>3937</v>
      </c>
      <c r="AW1095" s="11" t="s">
        <v>2488</v>
      </c>
      <c r="AX1095" s="11" t="s">
        <v>2596</v>
      </c>
      <c r="AY1095" s="11" t="s">
        <v>3948</v>
      </c>
      <c r="AZ1095" s="11"/>
      <c r="BA1095" s="11"/>
      <c r="BB1095" s="11"/>
      <c r="BC1095" s="9">
        <v>22417</v>
      </c>
      <c r="BD1095" s="11" t="s">
        <v>3937</v>
      </c>
      <c r="BE1095" s="9">
        <v>2053</v>
      </c>
      <c r="BF1095" s="9">
        <v>29</v>
      </c>
      <c r="BG1095" s="11" t="s">
        <v>4619</v>
      </c>
    </row>
    <row r="1096" spans="1:59">
      <c r="A1096" s="9">
        <v>135634</v>
      </c>
      <c r="B1096" s="11" t="s">
        <v>4014</v>
      </c>
      <c r="C1096" s="11" t="s">
        <v>4280</v>
      </c>
      <c r="D1096" s="11" t="s">
        <v>415</v>
      </c>
      <c r="E1096" s="15">
        <v>1</v>
      </c>
      <c r="F1096" s="11" t="s">
        <v>4235</v>
      </c>
      <c r="G1096" s="9">
        <v>485000</v>
      </c>
      <c r="H1096" s="15">
        <f t="shared" si="35"/>
        <v>105.43478260869566</v>
      </c>
      <c r="I1096" s="15">
        <f t="shared" si="36"/>
        <v>105.43478260869566</v>
      </c>
      <c r="J1096" s="15">
        <v>105.43478260869566</v>
      </c>
      <c r="K1096" s="15"/>
      <c r="L1096" s="9"/>
      <c r="M1096" s="9">
        <v>0</v>
      </c>
      <c r="N1096" s="11" t="s">
        <v>3396</v>
      </c>
      <c r="O1096" s="12">
        <v>46210</v>
      </c>
      <c r="P1096" s="11" t="s">
        <v>3408</v>
      </c>
      <c r="Q1096" s="11" t="s">
        <v>3952</v>
      </c>
      <c r="R1096" s="11" t="s">
        <v>3952</v>
      </c>
      <c r="S1096" s="11" t="s">
        <v>4221</v>
      </c>
      <c r="T1096" s="9">
        <v>138607</v>
      </c>
      <c r="U1096" s="9"/>
      <c r="V1096" s="9"/>
      <c r="W1096" s="11" t="s">
        <v>2465</v>
      </c>
      <c r="X1096" s="11" t="s">
        <v>3109</v>
      </c>
      <c r="Y1096" s="11" t="s">
        <v>3959</v>
      </c>
      <c r="Z1096" s="11" t="s">
        <v>1663</v>
      </c>
      <c r="AA1096" s="9">
        <v>20</v>
      </c>
      <c r="AB1096" s="9">
        <v>26</v>
      </c>
      <c r="AC1096" s="11"/>
      <c r="AD1096" s="11" t="s">
        <v>2405</v>
      </c>
      <c r="AE1096" s="11" t="s">
        <v>2462</v>
      </c>
      <c r="AF1096" s="11" t="s">
        <v>2488</v>
      </c>
      <c r="AG1096" s="11" t="s">
        <v>2596</v>
      </c>
      <c r="AH1096" s="11" t="s">
        <v>2607</v>
      </c>
      <c r="AI1096" s="11"/>
      <c r="AJ1096" s="9">
        <v>1</v>
      </c>
      <c r="AK1096" s="11" t="s">
        <v>2726</v>
      </c>
      <c r="AL1096" s="11" t="s">
        <v>3107</v>
      </c>
      <c r="AM1096" s="11"/>
      <c r="AN1096" s="11" t="s">
        <v>3159</v>
      </c>
      <c r="AO1096" s="11" t="s">
        <v>3311</v>
      </c>
      <c r="AP1096" s="11"/>
      <c r="AQ1096" s="12">
        <v>46210</v>
      </c>
      <c r="AR1096" s="11" t="s">
        <v>3416</v>
      </c>
      <c r="AS1096" s="11" t="s">
        <v>3561</v>
      </c>
      <c r="AT1096" s="11" t="s">
        <v>3933</v>
      </c>
      <c r="AU1096" s="11" t="s">
        <v>3933</v>
      </c>
      <c r="AV1096" s="11" t="s">
        <v>3937</v>
      </c>
      <c r="AW1096" s="11" t="s">
        <v>2488</v>
      </c>
      <c r="AX1096" s="11" t="s">
        <v>2596</v>
      </c>
      <c r="AY1096" s="11" t="s">
        <v>3948</v>
      </c>
      <c r="AZ1096" s="11"/>
      <c r="BA1096" s="11"/>
      <c r="BB1096" s="11"/>
      <c r="BC1096" s="9">
        <v>22417</v>
      </c>
      <c r="BD1096" s="11" t="s">
        <v>3937</v>
      </c>
      <c r="BE1096" s="9">
        <v>2053</v>
      </c>
      <c r="BF1096" s="9">
        <v>26</v>
      </c>
      <c r="BG1096" s="11" t="s">
        <v>4619</v>
      </c>
    </row>
    <row r="1097" spans="1:59">
      <c r="A1097" s="9">
        <v>135634</v>
      </c>
      <c r="B1097" s="11" t="s">
        <v>4014</v>
      </c>
      <c r="C1097" s="11" t="s">
        <v>4280</v>
      </c>
      <c r="D1097" s="11" t="s">
        <v>413</v>
      </c>
      <c r="E1097" s="15">
        <v>1</v>
      </c>
      <c r="F1097" s="11" t="s">
        <v>4235</v>
      </c>
      <c r="G1097" s="9">
        <v>880000</v>
      </c>
      <c r="H1097" s="15">
        <f t="shared" si="35"/>
        <v>191.30434782608697</v>
      </c>
      <c r="I1097" s="15">
        <f t="shared" si="36"/>
        <v>191.30434782608697</v>
      </c>
      <c r="J1097" s="15">
        <v>191.30434782608697</v>
      </c>
      <c r="K1097" s="15"/>
      <c r="L1097" s="9"/>
      <c r="M1097" s="9">
        <v>0</v>
      </c>
      <c r="N1097" s="11" t="s">
        <v>3396</v>
      </c>
      <c r="O1097" s="12">
        <v>46210</v>
      </c>
      <c r="P1097" s="11" t="s">
        <v>3408</v>
      </c>
      <c r="Q1097" s="11" t="s">
        <v>3952</v>
      </c>
      <c r="R1097" s="11" t="s">
        <v>3952</v>
      </c>
      <c r="S1097" s="11" t="s">
        <v>4221</v>
      </c>
      <c r="T1097" s="9">
        <v>138607</v>
      </c>
      <c r="U1097" s="9"/>
      <c r="V1097" s="9"/>
      <c r="W1097" s="11" t="s">
        <v>2465</v>
      </c>
      <c r="X1097" s="11" t="s">
        <v>3109</v>
      </c>
      <c r="Y1097" s="11" t="s">
        <v>3959</v>
      </c>
      <c r="Z1097" s="11" t="s">
        <v>1662</v>
      </c>
      <c r="AA1097" s="9">
        <v>20</v>
      </c>
      <c r="AB1097" s="9">
        <v>24</v>
      </c>
      <c r="AC1097" s="11"/>
      <c r="AD1097" s="11" t="s">
        <v>2405</v>
      </c>
      <c r="AE1097" s="11" t="s">
        <v>2462</v>
      </c>
      <c r="AF1097" s="11" t="s">
        <v>2488</v>
      </c>
      <c r="AG1097" s="11" t="s">
        <v>2596</v>
      </c>
      <c r="AH1097" s="11" t="s">
        <v>2607</v>
      </c>
      <c r="AI1097" s="11"/>
      <c r="AJ1097" s="9">
        <v>1</v>
      </c>
      <c r="AK1097" s="11" t="s">
        <v>2725</v>
      </c>
      <c r="AL1097" s="11" t="s">
        <v>3107</v>
      </c>
      <c r="AM1097" s="11"/>
      <c r="AN1097" s="11" t="s">
        <v>3159</v>
      </c>
      <c r="AO1097" s="11" t="s">
        <v>3311</v>
      </c>
      <c r="AP1097" s="11"/>
      <c r="AQ1097" s="12">
        <v>46210</v>
      </c>
      <c r="AR1097" s="11" t="s">
        <v>3416</v>
      </c>
      <c r="AS1097" s="11" t="s">
        <v>3561</v>
      </c>
      <c r="AT1097" s="11" t="s">
        <v>3933</v>
      </c>
      <c r="AU1097" s="11" t="s">
        <v>3933</v>
      </c>
      <c r="AV1097" s="11" t="s">
        <v>3937</v>
      </c>
      <c r="AW1097" s="11" t="s">
        <v>2488</v>
      </c>
      <c r="AX1097" s="11" t="s">
        <v>2596</v>
      </c>
      <c r="AY1097" s="11" t="s">
        <v>3948</v>
      </c>
      <c r="AZ1097" s="11"/>
      <c r="BA1097" s="11"/>
      <c r="BB1097" s="11"/>
      <c r="BC1097" s="9">
        <v>22417</v>
      </c>
      <c r="BD1097" s="11" t="s">
        <v>3937</v>
      </c>
      <c r="BE1097" s="9">
        <v>2053</v>
      </c>
      <c r="BF1097" s="9">
        <v>24</v>
      </c>
      <c r="BG1097" s="11" t="s">
        <v>4619</v>
      </c>
    </row>
    <row r="1098" spans="1:59">
      <c r="A1098" s="9">
        <v>135634</v>
      </c>
      <c r="B1098" s="11" t="s">
        <v>4014</v>
      </c>
      <c r="C1098" s="11" t="s">
        <v>4280</v>
      </c>
      <c r="D1098" s="11" t="s">
        <v>414</v>
      </c>
      <c r="E1098" s="15">
        <v>1</v>
      </c>
      <c r="F1098" s="11" t="s">
        <v>4235</v>
      </c>
      <c r="G1098" s="9">
        <v>880000</v>
      </c>
      <c r="H1098" s="15">
        <f t="shared" si="35"/>
        <v>191.30434782608697</v>
      </c>
      <c r="I1098" s="15">
        <f t="shared" si="36"/>
        <v>191.30434782608697</v>
      </c>
      <c r="J1098" s="15">
        <v>191.30434782608697</v>
      </c>
      <c r="K1098" s="15"/>
      <c r="L1098" s="9"/>
      <c r="M1098" s="9">
        <v>0</v>
      </c>
      <c r="N1098" s="11" t="s">
        <v>3396</v>
      </c>
      <c r="O1098" s="12">
        <v>46210</v>
      </c>
      <c r="P1098" s="11" t="s">
        <v>3408</v>
      </c>
      <c r="Q1098" s="11" t="s">
        <v>3952</v>
      </c>
      <c r="R1098" s="11" t="s">
        <v>3952</v>
      </c>
      <c r="S1098" s="11" t="s">
        <v>4221</v>
      </c>
      <c r="T1098" s="9">
        <v>138607</v>
      </c>
      <c r="U1098" s="9"/>
      <c r="V1098" s="9"/>
      <c r="W1098" s="11" t="s">
        <v>2465</v>
      </c>
      <c r="X1098" s="11" t="s">
        <v>3109</v>
      </c>
      <c r="Y1098" s="11" t="s">
        <v>3959</v>
      </c>
      <c r="Z1098" s="11" t="s">
        <v>1662</v>
      </c>
      <c r="AA1098" s="9">
        <v>20</v>
      </c>
      <c r="AB1098" s="9">
        <v>25</v>
      </c>
      <c r="AC1098" s="11"/>
      <c r="AD1098" s="11" t="s">
        <v>2405</v>
      </c>
      <c r="AE1098" s="11" t="s">
        <v>2462</v>
      </c>
      <c r="AF1098" s="11" t="s">
        <v>2488</v>
      </c>
      <c r="AG1098" s="11" t="s">
        <v>2596</v>
      </c>
      <c r="AH1098" s="11" t="s">
        <v>2607</v>
      </c>
      <c r="AI1098" s="11"/>
      <c r="AJ1098" s="9">
        <v>1</v>
      </c>
      <c r="AK1098" s="11" t="s">
        <v>2725</v>
      </c>
      <c r="AL1098" s="11" t="s">
        <v>3107</v>
      </c>
      <c r="AM1098" s="11"/>
      <c r="AN1098" s="11" t="s">
        <v>3159</v>
      </c>
      <c r="AO1098" s="11" t="s">
        <v>3311</v>
      </c>
      <c r="AP1098" s="11"/>
      <c r="AQ1098" s="12">
        <v>46210</v>
      </c>
      <c r="AR1098" s="11" t="s">
        <v>3416</v>
      </c>
      <c r="AS1098" s="11" t="s">
        <v>3561</v>
      </c>
      <c r="AT1098" s="11" t="s">
        <v>3933</v>
      </c>
      <c r="AU1098" s="11" t="s">
        <v>3933</v>
      </c>
      <c r="AV1098" s="11" t="s">
        <v>3937</v>
      </c>
      <c r="AW1098" s="11" t="s">
        <v>2488</v>
      </c>
      <c r="AX1098" s="11" t="s">
        <v>2596</v>
      </c>
      <c r="AY1098" s="11" t="s">
        <v>3948</v>
      </c>
      <c r="AZ1098" s="11"/>
      <c r="BA1098" s="11"/>
      <c r="BB1098" s="11"/>
      <c r="BC1098" s="9">
        <v>22417</v>
      </c>
      <c r="BD1098" s="11" t="s">
        <v>3937</v>
      </c>
      <c r="BE1098" s="9">
        <v>2053</v>
      </c>
      <c r="BF1098" s="9">
        <v>25</v>
      </c>
      <c r="BG1098" s="11" t="s">
        <v>4619</v>
      </c>
    </row>
    <row r="1099" spans="1:59">
      <c r="A1099" s="9">
        <v>135634</v>
      </c>
      <c r="B1099" s="11" t="s">
        <v>4014</v>
      </c>
      <c r="C1099" s="11" t="s">
        <v>4280</v>
      </c>
      <c r="D1099" s="11" t="s">
        <v>412</v>
      </c>
      <c r="E1099" s="15">
        <v>1</v>
      </c>
      <c r="F1099" s="11" t="s">
        <v>4235</v>
      </c>
      <c r="G1099" s="9">
        <v>1320000</v>
      </c>
      <c r="H1099" s="15">
        <f t="shared" si="35"/>
        <v>286.95652173913044</v>
      </c>
      <c r="I1099" s="15">
        <f t="shared" si="36"/>
        <v>286.95652173913044</v>
      </c>
      <c r="J1099" s="15">
        <v>286.95652173913044</v>
      </c>
      <c r="K1099" s="15"/>
      <c r="L1099" s="9"/>
      <c r="M1099" s="9">
        <v>0</v>
      </c>
      <c r="N1099" s="11" t="s">
        <v>3396</v>
      </c>
      <c r="O1099" s="12">
        <v>46210</v>
      </c>
      <c r="P1099" s="11" t="s">
        <v>3408</v>
      </c>
      <c r="Q1099" s="11" t="s">
        <v>3952</v>
      </c>
      <c r="R1099" s="11" t="s">
        <v>3952</v>
      </c>
      <c r="S1099" s="11" t="s">
        <v>4221</v>
      </c>
      <c r="T1099" s="9">
        <v>138607</v>
      </c>
      <c r="U1099" s="9"/>
      <c r="V1099" s="9"/>
      <c r="W1099" s="11" t="s">
        <v>2465</v>
      </c>
      <c r="X1099" s="11" t="s">
        <v>3109</v>
      </c>
      <c r="Y1099" s="11" t="s">
        <v>3959</v>
      </c>
      <c r="Z1099" s="11" t="s">
        <v>1661</v>
      </c>
      <c r="AA1099" s="9">
        <v>20</v>
      </c>
      <c r="AB1099" s="9">
        <v>23</v>
      </c>
      <c r="AC1099" s="11"/>
      <c r="AD1099" s="11" t="s">
        <v>2405</v>
      </c>
      <c r="AE1099" s="11" t="s">
        <v>2462</v>
      </c>
      <c r="AF1099" s="11" t="s">
        <v>2488</v>
      </c>
      <c r="AG1099" s="11" t="s">
        <v>2596</v>
      </c>
      <c r="AH1099" s="11" t="s">
        <v>2607</v>
      </c>
      <c r="AI1099" s="11"/>
      <c r="AJ1099" s="9">
        <v>1</v>
      </c>
      <c r="AK1099" s="11" t="s">
        <v>2724</v>
      </c>
      <c r="AL1099" s="11" t="s">
        <v>3107</v>
      </c>
      <c r="AM1099" s="11"/>
      <c r="AN1099" s="11" t="s">
        <v>3159</v>
      </c>
      <c r="AO1099" s="11" t="s">
        <v>3311</v>
      </c>
      <c r="AP1099" s="11"/>
      <c r="AQ1099" s="12">
        <v>46210</v>
      </c>
      <c r="AR1099" s="11" t="s">
        <v>3416</v>
      </c>
      <c r="AS1099" s="11" t="s">
        <v>3561</v>
      </c>
      <c r="AT1099" s="11" t="s">
        <v>3933</v>
      </c>
      <c r="AU1099" s="11" t="s">
        <v>3933</v>
      </c>
      <c r="AV1099" s="11" t="s">
        <v>3937</v>
      </c>
      <c r="AW1099" s="11" t="s">
        <v>2488</v>
      </c>
      <c r="AX1099" s="11" t="s">
        <v>2596</v>
      </c>
      <c r="AY1099" s="11" t="s">
        <v>3948</v>
      </c>
      <c r="AZ1099" s="11"/>
      <c r="BA1099" s="11"/>
      <c r="BB1099" s="11"/>
      <c r="BC1099" s="9">
        <v>22417</v>
      </c>
      <c r="BD1099" s="11" t="s">
        <v>3937</v>
      </c>
      <c r="BE1099" s="9">
        <v>2053</v>
      </c>
      <c r="BF1099" s="9">
        <v>23</v>
      </c>
      <c r="BG1099" s="11" t="s">
        <v>4619</v>
      </c>
    </row>
    <row r="1100" spans="1:59">
      <c r="A1100" s="9">
        <v>135634</v>
      </c>
      <c r="B1100" s="11" t="s">
        <v>4014</v>
      </c>
      <c r="C1100" s="11" t="s">
        <v>4280</v>
      </c>
      <c r="D1100" s="11" t="s">
        <v>402</v>
      </c>
      <c r="E1100" s="15">
        <v>1</v>
      </c>
      <c r="F1100" s="11" t="s">
        <v>4235</v>
      </c>
      <c r="G1100" s="9">
        <v>2451000</v>
      </c>
      <c r="H1100" s="15">
        <f t="shared" si="35"/>
        <v>532.82608695652175</v>
      </c>
      <c r="I1100" s="15">
        <f t="shared" si="36"/>
        <v>532.82608695652175</v>
      </c>
      <c r="J1100" s="15">
        <v>532.82608695652175</v>
      </c>
      <c r="K1100" s="15"/>
      <c r="L1100" s="9"/>
      <c r="M1100" s="9">
        <v>0</v>
      </c>
      <c r="N1100" s="11" t="s">
        <v>3396</v>
      </c>
      <c r="O1100" s="12">
        <v>46210</v>
      </c>
      <c r="P1100" s="11" t="s">
        <v>3408</v>
      </c>
      <c r="Q1100" s="11" t="s">
        <v>3952</v>
      </c>
      <c r="R1100" s="11" t="s">
        <v>3952</v>
      </c>
      <c r="S1100" s="11" t="s">
        <v>4221</v>
      </c>
      <c r="T1100" s="9">
        <v>138607</v>
      </c>
      <c r="U1100" s="9"/>
      <c r="V1100" s="9"/>
      <c r="W1100" s="11" t="s">
        <v>2465</v>
      </c>
      <c r="X1100" s="11" t="s">
        <v>3109</v>
      </c>
      <c r="Y1100" s="11" t="s">
        <v>3959</v>
      </c>
      <c r="Z1100" s="11" t="s">
        <v>1658</v>
      </c>
      <c r="AA1100" s="9">
        <v>20</v>
      </c>
      <c r="AB1100" s="9">
        <v>13</v>
      </c>
      <c r="AC1100" s="11"/>
      <c r="AD1100" s="11" t="s">
        <v>2405</v>
      </c>
      <c r="AE1100" s="11" t="s">
        <v>2462</v>
      </c>
      <c r="AF1100" s="11" t="s">
        <v>2488</v>
      </c>
      <c r="AG1100" s="11" t="s">
        <v>2596</v>
      </c>
      <c r="AH1100" s="11" t="s">
        <v>2607</v>
      </c>
      <c r="AI1100" s="11"/>
      <c r="AJ1100" s="9">
        <v>1</v>
      </c>
      <c r="AK1100" s="11" t="s">
        <v>2722</v>
      </c>
      <c r="AL1100" s="11" t="s">
        <v>3107</v>
      </c>
      <c r="AM1100" s="11"/>
      <c r="AN1100" s="11" t="s">
        <v>3159</v>
      </c>
      <c r="AO1100" s="11" t="s">
        <v>3311</v>
      </c>
      <c r="AP1100" s="11"/>
      <c r="AQ1100" s="12">
        <v>46210</v>
      </c>
      <c r="AR1100" s="11" t="s">
        <v>3416</v>
      </c>
      <c r="AS1100" s="11" t="s">
        <v>3561</v>
      </c>
      <c r="AT1100" s="11" t="s">
        <v>3933</v>
      </c>
      <c r="AU1100" s="11" t="s">
        <v>3933</v>
      </c>
      <c r="AV1100" s="11" t="s">
        <v>3937</v>
      </c>
      <c r="AW1100" s="11" t="s">
        <v>2488</v>
      </c>
      <c r="AX1100" s="11" t="s">
        <v>2596</v>
      </c>
      <c r="AY1100" s="11" t="s">
        <v>3948</v>
      </c>
      <c r="AZ1100" s="11"/>
      <c r="BA1100" s="11"/>
      <c r="BB1100" s="11"/>
      <c r="BC1100" s="9">
        <v>22417</v>
      </c>
      <c r="BD1100" s="11" t="s">
        <v>3937</v>
      </c>
      <c r="BE1100" s="9">
        <v>2053</v>
      </c>
      <c r="BF1100" s="9">
        <v>13</v>
      </c>
      <c r="BG1100" s="11" t="s">
        <v>4619</v>
      </c>
    </row>
    <row r="1101" spans="1:59">
      <c r="A1101" s="9">
        <v>135633</v>
      </c>
      <c r="B1101" s="11" t="s">
        <v>3972</v>
      </c>
      <c r="C1101" s="11" t="s">
        <v>4304</v>
      </c>
      <c r="D1101" s="11" t="s">
        <v>389</v>
      </c>
      <c r="E1101" s="15">
        <v>1</v>
      </c>
      <c r="F1101" s="11" t="s">
        <v>4235</v>
      </c>
      <c r="G1101" s="9">
        <v>21298875</v>
      </c>
      <c r="H1101" s="15">
        <f t="shared" si="35"/>
        <v>4630.190217391304</v>
      </c>
      <c r="I1101" s="15">
        <f t="shared" si="36"/>
        <v>4630.190217391304</v>
      </c>
      <c r="J1101" s="15">
        <v>4630.190217391304</v>
      </c>
      <c r="K1101" s="15"/>
      <c r="L1101" s="9"/>
      <c r="M1101" s="9">
        <v>0</v>
      </c>
      <c r="N1101" s="11" t="s">
        <v>3396</v>
      </c>
      <c r="O1101" s="12">
        <v>46210</v>
      </c>
      <c r="P1101" s="11" t="s">
        <v>3409</v>
      </c>
      <c r="Q1101" s="11" t="s">
        <v>3952</v>
      </c>
      <c r="R1101" s="11" t="s">
        <v>3952</v>
      </c>
      <c r="S1101" s="11" t="s">
        <v>4226</v>
      </c>
      <c r="T1101" s="9">
        <v>138595</v>
      </c>
      <c r="U1101" s="9"/>
      <c r="V1101" s="9"/>
      <c r="W1101" s="11" t="s">
        <v>2465</v>
      </c>
      <c r="X1101" s="11" t="s">
        <v>3109</v>
      </c>
      <c r="Y1101" s="11" t="s">
        <v>3959</v>
      </c>
      <c r="Z1101" s="11" t="s">
        <v>1655</v>
      </c>
      <c r="AA1101" s="9">
        <v>20</v>
      </c>
      <c r="AB1101" s="9">
        <v>1</v>
      </c>
      <c r="AC1101" s="11"/>
      <c r="AD1101" s="11" t="s">
        <v>2427</v>
      </c>
      <c r="AE1101" s="11" t="s">
        <v>2462</v>
      </c>
      <c r="AF1101" s="11" t="s">
        <v>2524</v>
      </c>
      <c r="AG1101" s="11" t="s">
        <v>2604</v>
      </c>
      <c r="AH1101" s="11" t="s">
        <v>2607</v>
      </c>
      <c r="AI1101" s="11"/>
      <c r="AJ1101" s="9">
        <v>1</v>
      </c>
      <c r="AK1101" s="11" t="s">
        <v>2720</v>
      </c>
      <c r="AL1101" s="11" t="s">
        <v>3107</v>
      </c>
      <c r="AM1101" s="11"/>
      <c r="AN1101" s="11" t="s">
        <v>2720</v>
      </c>
      <c r="AO1101" s="11" t="s">
        <v>1655</v>
      </c>
      <c r="AP1101" s="11" t="s">
        <v>3400</v>
      </c>
      <c r="AQ1101" s="12">
        <v>46210</v>
      </c>
      <c r="AR1101" s="11" t="s">
        <v>3416</v>
      </c>
      <c r="AS1101" s="11" t="s">
        <v>3560</v>
      </c>
      <c r="AT1101" s="11" t="s">
        <v>3933</v>
      </c>
      <c r="AU1101" s="11" t="s">
        <v>3934</v>
      </c>
      <c r="AV1101" s="11" t="s">
        <v>3937</v>
      </c>
      <c r="AW1101" s="11" t="s">
        <v>2524</v>
      </c>
      <c r="AX1101" s="11" t="s">
        <v>2604</v>
      </c>
      <c r="AY1101" s="11" t="s">
        <v>3948</v>
      </c>
      <c r="AZ1101" s="11"/>
      <c r="BA1101" s="11"/>
      <c r="BB1101" s="11"/>
      <c r="BC1101" s="9">
        <v>27579</v>
      </c>
      <c r="BD1101" s="11" t="s">
        <v>3937</v>
      </c>
      <c r="BE1101" s="9">
        <v>102</v>
      </c>
      <c r="BF1101" s="9">
        <v>1</v>
      </c>
      <c r="BG1101" s="11" t="s">
        <v>4630</v>
      </c>
    </row>
    <row r="1102" spans="1:59">
      <c r="A1102" s="9">
        <v>135632</v>
      </c>
      <c r="B1102" s="11" t="s">
        <v>3987</v>
      </c>
      <c r="C1102" s="11" t="s">
        <v>110</v>
      </c>
      <c r="D1102" s="11" t="s">
        <v>388</v>
      </c>
      <c r="E1102" s="15">
        <v>15</v>
      </c>
      <c r="F1102" s="11" t="s">
        <v>4235</v>
      </c>
      <c r="G1102" s="9">
        <v>12.84</v>
      </c>
      <c r="H1102" s="15">
        <f t="shared" si="35"/>
        <v>15.022799999999998</v>
      </c>
      <c r="I1102" s="15">
        <f t="shared" si="36"/>
        <v>225.34199999999998</v>
      </c>
      <c r="J1102" s="15">
        <v>225.34199999999998</v>
      </c>
      <c r="K1102" s="15"/>
      <c r="L1102" s="9"/>
      <c r="M1102" s="9">
        <v>0</v>
      </c>
      <c r="N1102" s="11" t="s">
        <v>3398</v>
      </c>
      <c r="O1102" s="12">
        <v>46210</v>
      </c>
      <c r="P1102" s="11" t="s">
        <v>3408</v>
      </c>
      <c r="Q1102" s="11" t="s">
        <v>3952</v>
      </c>
      <c r="R1102" s="11" t="s">
        <v>3952</v>
      </c>
      <c r="S1102" s="11" t="s">
        <v>4221</v>
      </c>
      <c r="T1102" s="9">
        <v>138594</v>
      </c>
      <c r="U1102" s="9"/>
      <c r="V1102" s="9"/>
      <c r="W1102" s="11" t="s">
        <v>2465</v>
      </c>
      <c r="X1102" s="11" t="s">
        <v>3109</v>
      </c>
      <c r="Y1102" s="11" t="s">
        <v>3959</v>
      </c>
      <c r="Z1102" s="11" t="s">
        <v>1654</v>
      </c>
      <c r="AA1102" s="9">
        <v>0</v>
      </c>
      <c r="AB1102" s="9">
        <v>2</v>
      </c>
      <c r="AC1102" s="11"/>
      <c r="AD1102" s="11" t="s">
        <v>2415</v>
      </c>
      <c r="AE1102" s="11" t="s">
        <v>2462</v>
      </c>
      <c r="AF1102" s="11" t="s">
        <v>2523</v>
      </c>
      <c r="AG1102" s="11" t="s">
        <v>2593</v>
      </c>
      <c r="AH1102" s="11" t="s">
        <v>2607</v>
      </c>
      <c r="AI1102" s="11"/>
      <c r="AJ1102" s="9">
        <v>15</v>
      </c>
      <c r="AK1102" s="11" t="s">
        <v>1654</v>
      </c>
      <c r="AL1102" s="11" t="s">
        <v>3107</v>
      </c>
      <c r="AM1102" s="11"/>
      <c r="AN1102" s="11" t="s">
        <v>3158</v>
      </c>
      <c r="AO1102" s="11" t="s">
        <v>3158</v>
      </c>
      <c r="AP1102" s="11" t="s">
        <v>3400</v>
      </c>
      <c r="AQ1102" s="12">
        <v>46210</v>
      </c>
      <c r="AR1102" s="11" t="s">
        <v>3416</v>
      </c>
      <c r="AS1102" s="11" t="s">
        <v>3559</v>
      </c>
      <c r="AT1102" s="11" t="s">
        <v>3933</v>
      </c>
      <c r="AU1102" s="11" t="s">
        <v>3934</v>
      </c>
      <c r="AV1102" s="11" t="s">
        <v>3937</v>
      </c>
      <c r="AW1102" s="11" t="s">
        <v>2523</v>
      </c>
      <c r="AX1102" s="11" t="s">
        <v>2593</v>
      </c>
      <c r="AY1102" s="11" t="s">
        <v>3950</v>
      </c>
      <c r="AZ1102" s="11"/>
      <c r="BA1102" s="11"/>
      <c r="BB1102" s="11"/>
      <c r="BC1102" s="9">
        <v>23634</v>
      </c>
      <c r="BD1102" s="11" t="s">
        <v>3937</v>
      </c>
      <c r="BE1102" s="9">
        <v>2370</v>
      </c>
      <c r="BF1102" s="9">
        <v>2</v>
      </c>
      <c r="BG1102" s="11" t="s">
        <v>4618</v>
      </c>
    </row>
    <row r="1103" spans="1:59">
      <c r="A1103" s="9">
        <v>135632</v>
      </c>
      <c r="B1103" s="11" t="s">
        <v>3987</v>
      </c>
      <c r="C1103" s="11" t="s">
        <v>109</v>
      </c>
      <c r="D1103" s="11" t="s">
        <v>109</v>
      </c>
      <c r="E1103" s="15">
        <v>60</v>
      </c>
      <c r="F1103" s="11" t="s">
        <v>4235</v>
      </c>
      <c r="G1103" s="9">
        <v>16.899999999999999</v>
      </c>
      <c r="H1103" s="15">
        <f t="shared" si="35"/>
        <v>19.772999999999996</v>
      </c>
      <c r="I1103" s="15">
        <f t="shared" si="36"/>
        <v>1186.3799999999997</v>
      </c>
      <c r="J1103" s="15">
        <v>1186.3799999999997</v>
      </c>
      <c r="K1103" s="15"/>
      <c r="L1103" s="9"/>
      <c r="M1103" s="9">
        <v>0</v>
      </c>
      <c r="N1103" s="11" t="s">
        <v>3398</v>
      </c>
      <c r="O1103" s="12">
        <v>46210</v>
      </c>
      <c r="P1103" s="11" t="s">
        <v>3408</v>
      </c>
      <c r="Q1103" s="11" t="s">
        <v>3952</v>
      </c>
      <c r="R1103" s="11" t="s">
        <v>3952</v>
      </c>
      <c r="S1103" s="11" t="s">
        <v>4221</v>
      </c>
      <c r="T1103" s="9">
        <v>138594</v>
      </c>
      <c r="U1103" s="9"/>
      <c r="V1103" s="9"/>
      <c r="W1103" s="11" t="s">
        <v>2465</v>
      </c>
      <c r="X1103" s="11" t="s">
        <v>3109</v>
      </c>
      <c r="Y1103" s="11" t="s">
        <v>3959</v>
      </c>
      <c r="Z1103" s="11" t="s">
        <v>1653</v>
      </c>
      <c r="AA1103" s="9">
        <v>0</v>
      </c>
      <c r="AB1103" s="9">
        <v>1</v>
      </c>
      <c r="AC1103" s="11"/>
      <c r="AD1103" s="11" t="s">
        <v>2411</v>
      </c>
      <c r="AE1103" s="11" t="s">
        <v>2462</v>
      </c>
      <c r="AF1103" s="11" t="s">
        <v>2523</v>
      </c>
      <c r="AG1103" s="11" t="s">
        <v>2593</v>
      </c>
      <c r="AH1103" s="11" t="s">
        <v>2607</v>
      </c>
      <c r="AI1103" s="11"/>
      <c r="AJ1103" s="9">
        <v>60</v>
      </c>
      <c r="AK1103" s="11" t="s">
        <v>1653</v>
      </c>
      <c r="AL1103" s="11" t="s">
        <v>3107</v>
      </c>
      <c r="AM1103" s="11"/>
      <c r="AN1103" s="11" t="s">
        <v>3158</v>
      </c>
      <c r="AO1103" s="11" t="s">
        <v>3158</v>
      </c>
      <c r="AP1103" s="11" t="s">
        <v>3400</v>
      </c>
      <c r="AQ1103" s="12">
        <v>46210</v>
      </c>
      <c r="AR1103" s="11" t="s">
        <v>3416</v>
      </c>
      <c r="AS1103" s="11" t="s">
        <v>3559</v>
      </c>
      <c r="AT1103" s="11" t="s">
        <v>3933</v>
      </c>
      <c r="AU1103" s="11" t="s">
        <v>3934</v>
      </c>
      <c r="AV1103" s="11" t="s">
        <v>3937</v>
      </c>
      <c r="AW1103" s="11" t="s">
        <v>2523</v>
      </c>
      <c r="AX1103" s="11" t="s">
        <v>2593</v>
      </c>
      <c r="AY1103" s="11" t="s">
        <v>3950</v>
      </c>
      <c r="AZ1103" s="11"/>
      <c r="BA1103" s="11"/>
      <c r="BB1103" s="11"/>
      <c r="BC1103" s="9">
        <v>23633</v>
      </c>
      <c r="BD1103" s="11" t="s">
        <v>3937</v>
      </c>
      <c r="BE1103" s="9">
        <v>2370</v>
      </c>
      <c r="BF1103" s="9">
        <v>1</v>
      </c>
      <c r="BG1103" s="11" t="s">
        <v>4618</v>
      </c>
    </row>
    <row r="1104" spans="1:59">
      <c r="A1104" s="9">
        <v>135631</v>
      </c>
      <c r="B1104" s="11" t="s">
        <v>4014</v>
      </c>
      <c r="C1104" s="11" t="s">
        <v>4280</v>
      </c>
      <c r="D1104" s="11" t="s">
        <v>341</v>
      </c>
      <c r="E1104" s="15">
        <v>1</v>
      </c>
      <c r="F1104" s="11" t="s">
        <v>4235</v>
      </c>
      <c r="G1104" s="9">
        <v>10000</v>
      </c>
      <c r="H1104" s="15">
        <f t="shared" si="35"/>
        <v>2.1739130434782608</v>
      </c>
      <c r="I1104" s="15">
        <f t="shared" si="36"/>
        <v>2.1739130434782608</v>
      </c>
      <c r="J1104" s="15">
        <v>2.1739130434782608</v>
      </c>
      <c r="K1104" s="15"/>
      <c r="L1104" s="9"/>
      <c r="M1104" s="9">
        <v>0</v>
      </c>
      <c r="N1104" s="11" t="s">
        <v>3396</v>
      </c>
      <c r="O1104" s="12">
        <v>46210</v>
      </c>
      <c r="P1104" s="11" t="s">
        <v>3408</v>
      </c>
      <c r="Q1104" s="11" t="s">
        <v>3952</v>
      </c>
      <c r="R1104" s="11" t="s">
        <v>3952</v>
      </c>
      <c r="S1104" s="11" t="s">
        <v>4221</v>
      </c>
      <c r="T1104" s="9">
        <v>138446</v>
      </c>
      <c r="U1104" s="9"/>
      <c r="V1104" s="9"/>
      <c r="W1104" s="11" t="s">
        <v>2465</v>
      </c>
      <c r="X1104" s="11" t="s">
        <v>3109</v>
      </c>
      <c r="Y1104" s="11" t="s">
        <v>3959</v>
      </c>
      <c r="Z1104" s="11" t="s">
        <v>1563</v>
      </c>
      <c r="AA1104" s="9">
        <v>20</v>
      </c>
      <c r="AB1104" s="9">
        <v>4</v>
      </c>
      <c r="AC1104" s="11"/>
      <c r="AD1104" s="11" t="s">
        <v>2405</v>
      </c>
      <c r="AE1104" s="11" t="s">
        <v>2462</v>
      </c>
      <c r="AF1104" s="11" t="s">
        <v>2519</v>
      </c>
      <c r="AG1104" s="11" t="s">
        <v>2602</v>
      </c>
      <c r="AH1104" s="11" t="s">
        <v>2607</v>
      </c>
      <c r="AI1104" s="11"/>
      <c r="AJ1104" s="9">
        <v>1</v>
      </c>
      <c r="AK1104" s="11" t="s">
        <v>1481</v>
      </c>
      <c r="AL1104" s="11" t="s">
        <v>3107</v>
      </c>
      <c r="AM1104" s="11"/>
      <c r="AN1104" s="11" t="s">
        <v>3157</v>
      </c>
      <c r="AO1104" s="11" t="s">
        <v>3310</v>
      </c>
      <c r="AP1104" s="11"/>
      <c r="AQ1104" s="12">
        <v>46210</v>
      </c>
      <c r="AR1104" s="11" t="s">
        <v>3416</v>
      </c>
      <c r="AS1104" s="11" t="s">
        <v>3558</v>
      </c>
      <c r="AT1104" s="11" t="s">
        <v>3933</v>
      </c>
      <c r="AU1104" s="11" t="s">
        <v>3933</v>
      </c>
      <c r="AV1104" s="11" t="s">
        <v>3937</v>
      </c>
      <c r="AW1104" s="11" t="s">
        <v>2519</v>
      </c>
      <c r="AX1104" s="11" t="s">
        <v>2602</v>
      </c>
      <c r="AY1104" s="11" t="s">
        <v>3948</v>
      </c>
      <c r="AZ1104" s="11"/>
      <c r="BA1104" s="11"/>
      <c r="BB1104" s="11"/>
      <c r="BC1104" s="9">
        <v>22417</v>
      </c>
      <c r="BD1104" s="11" t="s">
        <v>3937</v>
      </c>
      <c r="BE1104" s="9">
        <v>2053</v>
      </c>
      <c r="BF1104" s="9">
        <v>4</v>
      </c>
      <c r="BG1104" s="11" t="s">
        <v>4628</v>
      </c>
    </row>
    <row r="1105" spans="1:59">
      <c r="A1105" s="9">
        <v>135631</v>
      </c>
      <c r="B1105" s="11" t="s">
        <v>4014</v>
      </c>
      <c r="C1105" s="11" t="s">
        <v>4280</v>
      </c>
      <c r="D1105" s="11" t="s">
        <v>348</v>
      </c>
      <c r="E1105" s="15">
        <v>1</v>
      </c>
      <c r="F1105" s="11" t="s">
        <v>4235</v>
      </c>
      <c r="G1105" s="9">
        <v>50000</v>
      </c>
      <c r="H1105" s="15">
        <f t="shared" si="35"/>
        <v>10.869565217391305</v>
      </c>
      <c r="I1105" s="15">
        <f t="shared" si="36"/>
        <v>10.869565217391305</v>
      </c>
      <c r="J1105" s="15">
        <v>10.869565217391305</v>
      </c>
      <c r="K1105" s="15"/>
      <c r="L1105" s="9"/>
      <c r="M1105" s="9">
        <v>0</v>
      </c>
      <c r="N1105" s="11" t="s">
        <v>3396</v>
      </c>
      <c r="O1105" s="12">
        <v>46210</v>
      </c>
      <c r="P1105" s="11" t="s">
        <v>3408</v>
      </c>
      <c r="Q1105" s="11" t="s">
        <v>3952</v>
      </c>
      <c r="R1105" s="11" t="s">
        <v>3952</v>
      </c>
      <c r="S1105" s="11" t="s">
        <v>4221</v>
      </c>
      <c r="T1105" s="9">
        <v>138446</v>
      </c>
      <c r="U1105" s="9"/>
      <c r="V1105" s="9"/>
      <c r="W1105" s="11" t="s">
        <v>2465</v>
      </c>
      <c r="X1105" s="11" t="s">
        <v>3109</v>
      </c>
      <c r="Y1105" s="11" t="s">
        <v>3959</v>
      </c>
      <c r="Z1105" s="11" t="s">
        <v>1542</v>
      </c>
      <c r="AA1105" s="9">
        <v>20</v>
      </c>
      <c r="AB1105" s="9">
        <v>11</v>
      </c>
      <c r="AC1105" s="11"/>
      <c r="AD1105" s="11" t="s">
        <v>2405</v>
      </c>
      <c r="AE1105" s="11" t="s">
        <v>2462</v>
      </c>
      <c r="AF1105" s="11" t="s">
        <v>2519</v>
      </c>
      <c r="AG1105" s="11" t="s">
        <v>2602</v>
      </c>
      <c r="AH1105" s="11" t="s">
        <v>2607</v>
      </c>
      <c r="AI1105" s="11"/>
      <c r="AJ1105" s="9">
        <v>1</v>
      </c>
      <c r="AK1105" s="11" t="s">
        <v>1895</v>
      </c>
      <c r="AL1105" s="11" t="s">
        <v>3107</v>
      </c>
      <c r="AM1105" s="11"/>
      <c r="AN1105" s="11" t="s">
        <v>3157</v>
      </c>
      <c r="AO1105" s="11" t="s">
        <v>3310</v>
      </c>
      <c r="AP1105" s="11"/>
      <c r="AQ1105" s="12">
        <v>46210</v>
      </c>
      <c r="AR1105" s="11" t="s">
        <v>3416</v>
      </c>
      <c r="AS1105" s="11" t="s">
        <v>3558</v>
      </c>
      <c r="AT1105" s="11" t="s">
        <v>3933</v>
      </c>
      <c r="AU1105" s="11" t="s">
        <v>3933</v>
      </c>
      <c r="AV1105" s="11" t="s">
        <v>3937</v>
      </c>
      <c r="AW1105" s="11" t="s">
        <v>2519</v>
      </c>
      <c r="AX1105" s="11" t="s">
        <v>2602</v>
      </c>
      <c r="AY1105" s="11" t="s">
        <v>3948</v>
      </c>
      <c r="AZ1105" s="11"/>
      <c r="BA1105" s="11"/>
      <c r="BB1105" s="11"/>
      <c r="BC1105" s="9">
        <v>22417</v>
      </c>
      <c r="BD1105" s="11" t="s">
        <v>3937</v>
      </c>
      <c r="BE1105" s="9">
        <v>2053</v>
      </c>
      <c r="BF1105" s="9">
        <v>11</v>
      </c>
      <c r="BG1105" s="11" t="s">
        <v>4628</v>
      </c>
    </row>
    <row r="1106" spans="1:59">
      <c r="A1106" s="9">
        <v>135631</v>
      </c>
      <c r="B1106" s="11" t="s">
        <v>4014</v>
      </c>
      <c r="C1106" s="11" t="s">
        <v>4280</v>
      </c>
      <c r="D1106" s="11" t="s">
        <v>364</v>
      </c>
      <c r="E1106" s="15">
        <v>1</v>
      </c>
      <c r="F1106" s="11" t="s">
        <v>4235</v>
      </c>
      <c r="G1106" s="9">
        <v>50000</v>
      </c>
      <c r="H1106" s="15">
        <f t="shared" si="35"/>
        <v>10.869565217391305</v>
      </c>
      <c r="I1106" s="15">
        <f t="shared" si="36"/>
        <v>10.869565217391305</v>
      </c>
      <c r="J1106" s="15">
        <v>10.869565217391305</v>
      </c>
      <c r="K1106" s="15"/>
      <c r="L1106" s="9"/>
      <c r="M1106" s="9">
        <v>0</v>
      </c>
      <c r="N1106" s="11" t="s">
        <v>3396</v>
      </c>
      <c r="O1106" s="12">
        <v>46210</v>
      </c>
      <c r="P1106" s="11" t="s">
        <v>3408</v>
      </c>
      <c r="Q1106" s="11" t="s">
        <v>3952</v>
      </c>
      <c r="R1106" s="11" t="s">
        <v>3952</v>
      </c>
      <c r="S1106" s="11" t="s">
        <v>4221</v>
      </c>
      <c r="T1106" s="9">
        <v>138446</v>
      </c>
      <c r="U1106" s="9"/>
      <c r="V1106" s="9"/>
      <c r="W1106" s="11" t="s">
        <v>2465</v>
      </c>
      <c r="X1106" s="11" t="s">
        <v>3109</v>
      </c>
      <c r="Y1106" s="11" t="s">
        <v>3959</v>
      </c>
      <c r="Z1106" s="11" t="s">
        <v>1542</v>
      </c>
      <c r="AA1106" s="9">
        <v>20</v>
      </c>
      <c r="AB1106" s="9">
        <v>27</v>
      </c>
      <c r="AC1106" s="11"/>
      <c r="AD1106" s="11" t="s">
        <v>2405</v>
      </c>
      <c r="AE1106" s="11" t="s">
        <v>2462</v>
      </c>
      <c r="AF1106" s="11" t="s">
        <v>2519</v>
      </c>
      <c r="AG1106" s="11" t="s">
        <v>2602</v>
      </c>
      <c r="AH1106" s="11" t="s">
        <v>2607</v>
      </c>
      <c r="AI1106" s="11"/>
      <c r="AJ1106" s="9">
        <v>1</v>
      </c>
      <c r="AK1106" s="11" t="s">
        <v>1895</v>
      </c>
      <c r="AL1106" s="11" t="s">
        <v>3107</v>
      </c>
      <c r="AM1106" s="11"/>
      <c r="AN1106" s="11" t="s">
        <v>3157</v>
      </c>
      <c r="AO1106" s="11" t="s">
        <v>3310</v>
      </c>
      <c r="AP1106" s="11"/>
      <c r="AQ1106" s="12">
        <v>46210</v>
      </c>
      <c r="AR1106" s="11" t="s">
        <v>3416</v>
      </c>
      <c r="AS1106" s="11" t="s">
        <v>3558</v>
      </c>
      <c r="AT1106" s="11" t="s">
        <v>3933</v>
      </c>
      <c r="AU1106" s="11" t="s">
        <v>3933</v>
      </c>
      <c r="AV1106" s="11" t="s">
        <v>3937</v>
      </c>
      <c r="AW1106" s="11" t="s">
        <v>2519</v>
      </c>
      <c r="AX1106" s="11" t="s">
        <v>2602</v>
      </c>
      <c r="AY1106" s="11" t="s">
        <v>3948</v>
      </c>
      <c r="AZ1106" s="11"/>
      <c r="BA1106" s="11"/>
      <c r="BB1106" s="11"/>
      <c r="BC1106" s="9">
        <v>22417</v>
      </c>
      <c r="BD1106" s="11" t="s">
        <v>3937</v>
      </c>
      <c r="BE1106" s="9">
        <v>2053</v>
      </c>
      <c r="BF1106" s="9">
        <v>27</v>
      </c>
      <c r="BG1106" s="11" t="s">
        <v>4628</v>
      </c>
    </row>
    <row r="1107" spans="1:59">
      <c r="A1107" s="9">
        <v>135631</v>
      </c>
      <c r="B1107" s="11" t="s">
        <v>4014</v>
      </c>
      <c r="C1107" s="11" t="s">
        <v>4280</v>
      </c>
      <c r="D1107" s="11" t="s">
        <v>355</v>
      </c>
      <c r="E1107" s="15">
        <v>1</v>
      </c>
      <c r="F1107" s="11" t="s">
        <v>4235</v>
      </c>
      <c r="G1107" s="9">
        <v>70000</v>
      </c>
      <c r="H1107" s="15">
        <f t="shared" si="35"/>
        <v>15.217391304347826</v>
      </c>
      <c r="I1107" s="15">
        <f t="shared" si="36"/>
        <v>15.217391304347826</v>
      </c>
      <c r="J1107" s="15">
        <v>15.217391304347826</v>
      </c>
      <c r="K1107" s="15"/>
      <c r="L1107" s="9"/>
      <c r="M1107" s="9">
        <v>0</v>
      </c>
      <c r="N1107" s="11" t="s">
        <v>3396</v>
      </c>
      <c r="O1107" s="12">
        <v>46210</v>
      </c>
      <c r="P1107" s="11" t="s">
        <v>3408</v>
      </c>
      <c r="Q1107" s="11" t="s">
        <v>3952</v>
      </c>
      <c r="R1107" s="11" t="s">
        <v>3952</v>
      </c>
      <c r="S1107" s="11" t="s">
        <v>4221</v>
      </c>
      <c r="T1107" s="9">
        <v>138446</v>
      </c>
      <c r="U1107" s="9"/>
      <c r="V1107" s="9"/>
      <c r="W1107" s="11" t="s">
        <v>2465</v>
      </c>
      <c r="X1107" s="11" t="s">
        <v>3109</v>
      </c>
      <c r="Y1107" s="11" t="s">
        <v>3959</v>
      </c>
      <c r="Z1107" s="11" t="s">
        <v>1541</v>
      </c>
      <c r="AA1107" s="9">
        <v>20</v>
      </c>
      <c r="AB1107" s="9">
        <v>18</v>
      </c>
      <c r="AC1107" s="11"/>
      <c r="AD1107" s="11" t="s">
        <v>2405</v>
      </c>
      <c r="AE1107" s="11" t="s">
        <v>2462</v>
      </c>
      <c r="AF1107" s="11" t="s">
        <v>2519</v>
      </c>
      <c r="AG1107" s="11" t="s">
        <v>2602</v>
      </c>
      <c r="AH1107" s="11" t="s">
        <v>2607</v>
      </c>
      <c r="AI1107" s="11"/>
      <c r="AJ1107" s="9">
        <v>1</v>
      </c>
      <c r="AK1107" s="11" t="s">
        <v>2660</v>
      </c>
      <c r="AL1107" s="11" t="s">
        <v>3107</v>
      </c>
      <c r="AM1107" s="11"/>
      <c r="AN1107" s="11" t="s">
        <v>3157</v>
      </c>
      <c r="AO1107" s="11" t="s">
        <v>3310</v>
      </c>
      <c r="AP1107" s="11"/>
      <c r="AQ1107" s="12">
        <v>46210</v>
      </c>
      <c r="AR1107" s="11" t="s">
        <v>3416</v>
      </c>
      <c r="AS1107" s="11" t="s">
        <v>3558</v>
      </c>
      <c r="AT1107" s="11" t="s">
        <v>3933</v>
      </c>
      <c r="AU1107" s="11" t="s">
        <v>3933</v>
      </c>
      <c r="AV1107" s="11" t="s">
        <v>3937</v>
      </c>
      <c r="AW1107" s="11" t="s">
        <v>2519</v>
      </c>
      <c r="AX1107" s="11" t="s">
        <v>2602</v>
      </c>
      <c r="AY1107" s="11" t="s">
        <v>3948</v>
      </c>
      <c r="AZ1107" s="11"/>
      <c r="BA1107" s="11"/>
      <c r="BB1107" s="11"/>
      <c r="BC1107" s="9">
        <v>22417</v>
      </c>
      <c r="BD1107" s="11" t="s">
        <v>3937</v>
      </c>
      <c r="BE1107" s="9">
        <v>2053</v>
      </c>
      <c r="BF1107" s="9">
        <v>18</v>
      </c>
      <c r="BG1107" s="11" t="s">
        <v>4628</v>
      </c>
    </row>
    <row r="1108" spans="1:59">
      <c r="A1108" s="9">
        <v>135631</v>
      </c>
      <c r="B1108" s="11" t="s">
        <v>4014</v>
      </c>
      <c r="C1108" s="11" t="s">
        <v>4280</v>
      </c>
      <c r="D1108" s="11" t="s">
        <v>346</v>
      </c>
      <c r="E1108" s="15">
        <v>1</v>
      </c>
      <c r="F1108" s="11" t="s">
        <v>4235</v>
      </c>
      <c r="G1108" s="9">
        <v>80000</v>
      </c>
      <c r="H1108" s="15">
        <f t="shared" si="35"/>
        <v>17.391304347826086</v>
      </c>
      <c r="I1108" s="15">
        <f t="shared" si="36"/>
        <v>17.391304347826086</v>
      </c>
      <c r="J1108" s="15">
        <v>17.391304347826086</v>
      </c>
      <c r="K1108" s="15"/>
      <c r="L1108" s="9"/>
      <c r="M1108" s="9">
        <v>0</v>
      </c>
      <c r="N1108" s="11" t="s">
        <v>3396</v>
      </c>
      <c r="O1108" s="12">
        <v>46210</v>
      </c>
      <c r="P1108" s="11" t="s">
        <v>3408</v>
      </c>
      <c r="Q1108" s="11" t="s">
        <v>3952</v>
      </c>
      <c r="R1108" s="11" t="s">
        <v>3952</v>
      </c>
      <c r="S1108" s="11" t="s">
        <v>4221</v>
      </c>
      <c r="T1108" s="9">
        <v>138446</v>
      </c>
      <c r="U1108" s="9"/>
      <c r="V1108" s="9"/>
      <c r="W1108" s="11" t="s">
        <v>2465</v>
      </c>
      <c r="X1108" s="11" t="s">
        <v>3109</v>
      </c>
      <c r="Y1108" s="11" t="s">
        <v>3959</v>
      </c>
      <c r="Z1108" s="11" t="s">
        <v>1530</v>
      </c>
      <c r="AA1108" s="9">
        <v>20</v>
      </c>
      <c r="AB1108" s="9">
        <v>9</v>
      </c>
      <c r="AC1108" s="11"/>
      <c r="AD1108" s="11" t="s">
        <v>2405</v>
      </c>
      <c r="AE1108" s="11" t="s">
        <v>2462</v>
      </c>
      <c r="AF1108" s="11" t="s">
        <v>2519</v>
      </c>
      <c r="AG1108" s="11" t="s">
        <v>2602</v>
      </c>
      <c r="AH1108" s="11" t="s">
        <v>2607</v>
      </c>
      <c r="AI1108" s="11"/>
      <c r="AJ1108" s="9">
        <v>1</v>
      </c>
      <c r="AK1108" s="11" t="s">
        <v>2653</v>
      </c>
      <c r="AL1108" s="11" t="s">
        <v>3107</v>
      </c>
      <c r="AM1108" s="11"/>
      <c r="AN1108" s="11" t="s">
        <v>3157</v>
      </c>
      <c r="AO1108" s="11" t="s">
        <v>3310</v>
      </c>
      <c r="AP1108" s="11"/>
      <c r="AQ1108" s="12">
        <v>46210</v>
      </c>
      <c r="AR1108" s="11" t="s">
        <v>3416</v>
      </c>
      <c r="AS1108" s="11" t="s">
        <v>3558</v>
      </c>
      <c r="AT1108" s="11" t="s">
        <v>3933</v>
      </c>
      <c r="AU1108" s="11" t="s">
        <v>3933</v>
      </c>
      <c r="AV1108" s="11" t="s">
        <v>3937</v>
      </c>
      <c r="AW1108" s="11" t="s">
        <v>2519</v>
      </c>
      <c r="AX1108" s="11" t="s">
        <v>2602</v>
      </c>
      <c r="AY1108" s="11" t="s">
        <v>3948</v>
      </c>
      <c r="AZ1108" s="11"/>
      <c r="BA1108" s="11"/>
      <c r="BB1108" s="11"/>
      <c r="BC1108" s="9">
        <v>22417</v>
      </c>
      <c r="BD1108" s="11" t="s">
        <v>3937</v>
      </c>
      <c r="BE1108" s="9">
        <v>2053</v>
      </c>
      <c r="BF1108" s="9">
        <v>9</v>
      </c>
      <c r="BG1108" s="11" t="s">
        <v>4628</v>
      </c>
    </row>
    <row r="1109" spans="1:59">
      <c r="A1109" s="9">
        <v>135631</v>
      </c>
      <c r="B1109" s="11" t="s">
        <v>4014</v>
      </c>
      <c r="C1109" s="11" t="s">
        <v>4280</v>
      </c>
      <c r="D1109" s="11" t="s">
        <v>349</v>
      </c>
      <c r="E1109" s="15">
        <v>1</v>
      </c>
      <c r="F1109" s="11" t="s">
        <v>4235</v>
      </c>
      <c r="G1109" s="9">
        <v>80000</v>
      </c>
      <c r="H1109" s="15">
        <f t="shared" si="35"/>
        <v>17.391304347826086</v>
      </c>
      <c r="I1109" s="15">
        <f t="shared" si="36"/>
        <v>17.391304347826086</v>
      </c>
      <c r="J1109" s="15">
        <v>17.391304347826086</v>
      </c>
      <c r="K1109" s="15"/>
      <c r="L1109" s="9"/>
      <c r="M1109" s="9">
        <v>0</v>
      </c>
      <c r="N1109" s="11" t="s">
        <v>3396</v>
      </c>
      <c r="O1109" s="12">
        <v>46210</v>
      </c>
      <c r="P1109" s="11" t="s">
        <v>3408</v>
      </c>
      <c r="Q1109" s="11" t="s">
        <v>3952</v>
      </c>
      <c r="R1109" s="11" t="s">
        <v>3952</v>
      </c>
      <c r="S1109" s="11" t="s">
        <v>4221</v>
      </c>
      <c r="T1109" s="9">
        <v>138446</v>
      </c>
      <c r="U1109" s="9"/>
      <c r="V1109" s="9"/>
      <c r="W1109" s="11" t="s">
        <v>2465</v>
      </c>
      <c r="X1109" s="11" t="s">
        <v>3109</v>
      </c>
      <c r="Y1109" s="11" t="s">
        <v>3959</v>
      </c>
      <c r="Z1109" s="11" t="s">
        <v>1530</v>
      </c>
      <c r="AA1109" s="9">
        <v>20</v>
      </c>
      <c r="AB1109" s="9">
        <v>12</v>
      </c>
      <c r="AC1109" s="11"/>
      <c r="AD1109" s="11" t="s">
        <v>2405</v>
      </c>
      <c r="AE1109" s="11" t="s">
        <v>2462</v>
      </c>
      <c r="AF1109" s="11" t="s">
        <v>2519</v>
      </c>
      <c r="AG1109" s="11" t="s">
        <v>2602</v>
      </c>
      <c r="AH1109" s="11" t="s">
        <v>2607</v>
      </c>
      <c r="AI1109" s="11"/>
      <c r="AJ1109" s="9">
        <v>1</v>
      </c>
      <c r="AK1109" s="11" t="s">
        <v>2653</v>
      </c>
      <c r="AL1109" s="11" t="s">
        <v>3107</v>
      </c>
      <c r="AM1109" s="11"/>
      <c r="AN1109" s="11" t="s">
        <v>3157</v>
      </c>
      <c r="AO1109" s="11" t="s">
        <v>3310</v>
      </c>
      <c r="AP1109" s="11"/>
      <c r="AQ1109" s="12">
        <v>46210</v>
      </c>
      <c r="AR1109" s="11" t="s">
        <v>3416</v>
      </c>
      <c r="AS1109" s="11" t="s">
        <v>3558</v>
      </c>
      <c r="AT1109" s="11" t="s">
        <v>3933</v>
      </c>
      <c r="AU1109" s="11" t="s">
        <v>3933</v>
      </c>
      <c r="AV1109" s="11" t="s">
        <v>3937</v>
      </c>
      <c r="AW1109" s="11" t="s">
        <v>2519</v>
      </c>
      <c r="AX1109" s="11" t="s">
        <v>2602</v>
      </c>
      <c r="AY1109" s="11" t="s">
        <v>3948</v>
      </c>
      <c r="AZ1109" s="11"/>
      <c r="BA1109" s="11"/>
      <c r="BB1109" s="11"/>
      <c r="BC1109" s="9">
        <v>22417</v>
      </c>
      <c r="BD1109" s="11" t="s">
        <v>3937</v>
      </c>
      <c r="BE1109" s="9">
        <v>2053</v>
      </c>
      <c r="BF1109" s="9">
        <v>12</v>
      </c>
      <c r="BG1109" s="11" t="s">
        <v>4628</v>
      </c>
    </row>
    <row r="1110" spans="1:59">
      <c r="A1110" s="9">
        <v>135631</v>
      </c>
      <c r="B1110" s="11" t="s">
        <v>4014</v>
      </c>
      <c r="C1110" s="11" t="s">
        <v>4280</v>
      </c>
      <c r="D1110" s="11" t="s">
        <v>352</v>
      </c>
      <c r="E1110" s="15">
        <v>1</v>
      </c>
      <c r="F1110" s="11" t="s">
        <v>4235</v>
      </c>
      <c r="G1110" s="9">
        <v>80000</v>
      </c>
      <c r="H1110" s="15">
        <f t="shared" si="35"/>
        <v>17.391304347826086</v>
      </c>
      <c r="I1110" s="15">
        <f t="shared" si="36"/>
        <v>17.391304347826086</v>
      </c>
      <c r="J1110" s="15">
        <v>17.391304347826086</v>
      </c>
      <c r="K1110" s="15"/>
      <c r="L1110" s="9"/>
      <c r="M1110" s="9">
        <v>0</v>
      </c>
      <c r="N1110" s="11" t="s">
        <v>3396</v>
      </c>
      <c r="O1110" s="12">
        <v>46210</v>
      </c>
      <c r="P1110" s="11" t="s">
        <v>3408</v>
      </c>
      <c r="Q1110" s="11" t="s">
        <v>3952</v>
      </c>
      <c r="R1110" s="11" t="s">
        <v>3952</v>
      </c>
      <c r="S1110" s="11" t="s">
        <v>4221</v>
      </c>
      <c r="T1110" s="9">
        <v>138446</v>
      </c>
      <c r="U1110" s="9"/>
      <c r="V1110" s="9"/>
      <c r="W1110" s="11" t="s">
        <v>2465</v>
      </c>
      <c r="X1110" s="11" t="s">
        <v>3109</v>
      </c>
      <c r="Y1110" s="11" t="s">
        <v>3959</v>
      </c>
      <c r="Z1110" s="11" t="s">
        <v>1530</v>
      </c>
      <c r="AA1110" s="9">
        <v>20</v>
      </c>
      <c r="AB1110" s="9">
        <v>15</v>
      </c>
      <c r="AC1110" s="11"/>
      <c r="AD1110" s="11" t="s">
        <v>2405</v>
      </c>
      <c r="AE1110" s="11" t="s">
        <v>2462</v>
      </c>
      <c r="AF1110" s="11" t="s">
        <v>2519</v>
      </c>
      <c r="AG1110" s="11" t="s">
        <v>2602</v>
      </c>
      <c r="AH1110" s="11" t="s">
        <v>2607</v>
      </c>
      <c r="AI1110" s="11"/>
      <c r="AJ1110" s="9">
        <v>1</v>
      </c>
      <c r="AK1110" s="11" t="s">
        <v>2653</v>
      </c>
      <c r="AL1110" s="11" t="s">
        <v>3107</v>
      </c>
      <c r="AM1110" s="11"/>
      <c r="AN1110" s="11" t="s">
        <v>3157</v>
      </c>
      <c r="AO1110" s="11" t="s">
        <v>3310</v>
      </c>
      <c r="AP1110" s="11"/>
      <c r="AQ1110" s="12">
        <v>46210</v>
      </c>
      <c r="AR1110" s="11" t="s">
        <v>3416</v>
      </c>
      <c r="AS1110" s="11" t="s">
        <v>3558</v>
      </c>
      <c r="AT1110" s="11" t="s">
        <v>3933</v>
      </c>
      <c r="AU1110" s="11" t="s">
        <v>3933</v>
      </c>
      <c r="AV1110" s="11" t="s">
        <v>3937</v>
      </c>
      <c r="AW1110" s="11" t="s">
        <v>2519</v>
      </c>
      <c r="AX1110" s="11" t="s">
        <v>2602</v>
      </c>
      <c r="AY1110" s="11" t="s">
        <v>3948</v>
      </c>
      <c r="AZ1110" s="11"/>
      <c r="BA1110" s="11"/>
      <c r="BB1110" s="11"/>
      <c r="BC1110" s="9">
        <v>22417</v>
      </c>
      <c r="BD1110" s="11" t="s">
        <v>3937</v>
      </c>
      <c r="BE1110" s="9">
        <v>2053</v>
      </c>
      <c r="BF1110" s="9">
        <v>15</v>
      </c>
      <c r="BG1110" s="11" t="s">
        <v>4628</v>
      </c>
    </row>
    <row r="1111" spans="1:59">
      <c r="A1111" s="9">
        <v>135631</v>
      </c>
      <c r="B1111" s="11" t="s">
        <v>4014</v>
      </c>
      <c r="C1111" s="11" t="s">
        <v>4280</v>
      </c>
      <c r="D1111" s="11" t="s">
        <v>356</v>
      </c>
      <c r="E1111" s="15">
        <v>1</v>
      </c>
      <c r="F1111" s="11" t="s">
        <v>4235</v>
      </c>
      <c r="G1111" s="9">
        <v>80000</v>
      </c>
      <c r="H1111" s="15">
        <f t="shared" si="35"/>
        <v>17.391304347826086</v>
      </c>
      <c r="I1111" s="15">
        <f t="shared" si="36"/>
        <v>17.391304347826086</v>
      </c>
      <c r="J1111" s="15">
        <v>17.391304347826086</v>
      </c>
      <c r="K1111" s="15"/>
      <c r="L1111" s="9"/>
      <c r="M1111" s="9">
        <v>0</v>
      </c>
      <c r="N1111" s="11" t="s">
        <v>3396</v>
      </c>
      <c r="O1111" s="12">
        <v>46210</v>
      </c>
      <c r="P1111" s="11" t="s">
        <v>3408</v>
      </c>
      <c r="Q1111" s="11" t="s">
        <v>3952</v>
      </c>
      <c r="R1111" s="11" t="s">
        <v>3952</v>
      </c>
      <c r="S1111" s="11" t="s">
        <v>4221</v>
      </c>
      <c r="T1111" s="9">
        <v>138446</v>
      </c>
      <c r="U1111" s="9"/>
      <c r="V1111" s="9"/>
      <c r="W1111" s="11" t="s">
        <v>2465</v>
      </c>
      <c r="X1111" s="11" t="s">
        <v>3109</v>
      </c>
      <c r="Y1111" s="11" t="s">
        <v>3959</v>
      </c>
      <c r="Z1111" s="11" t="s">
        <v>1530</v>
      </c>
      <c r="AA1111" s="9">
        <v>20</v>
      </c>
      <c r="AB1111" s="9">
        <v>19</v>
      </c>
      <c r="AC1111" s="11"/>
      <c r="AD1111" s="11" t="s">
        <v>2405</v>
      </c>
      <c r="AE1111" s="11" t="s">
        <v>2462</v>
      </c>
      <c r="AF1111" s="11" t="s">
        <v>2519</v>
      </c>
      <c r="AG1111" s="11" t="s">
        <v>2602</v>
      </c>
      <c r="AH1111" s="11" t="s">
        <v>2607</v>
      </c>
      <c r="AI1111" s="11"/>
      <c r="AJ1111" s="9">
        <v>1</v>
      </c>
      <c r="AK1111" s="11" t="s">
        <v>2653</v>
      </c>
      <c r="AL1111" s="11" t="s">
        <v>3107</v>
      </c>
      <c r="AM1111" s="11"/>
      <c r="AN1111" s="11" t="s">
        <v>3157</v>
      </c>
      <c r="AO1111" s="11" t="s">
        <v>3310</v>
      </c>
      <c r="AP1111" s="11"/>
      <c r="AQ1111" s="12">
        <v>46210</v>
      </c>
      <c r="AR1111" s="11" t="s">
        <v>3416</v>
      </c>
      <c r="AS1111" s="11" t="s">
        <v>3558</v>
      </c>
      <c r="AT1111" s="11" t="s">
        <v>3933</v>
      </c>
      <c r="AU1111" s="11" t="s">
        <v>3933</v>
      </c>
      <c r="AV1111" s="11" t="s">
        <v>3937</v>
      </c>
      <c r="AW1111" s="11" t="s">
        <v>2519</v>
      </c>
      <c r="AX1111" s="11" t="s">
        <v>2602</v>
      </c>
      <c r="AY1111" s="11" t="s">
        <v>3948</v>
      </c>
      <c r="AZ1111" s="11"/>
      <c r="BA1111" s="11"/>
      <c r="BB1111" s="11"/>
      <c r="BC1111" s="9">
        <v>22417</v>
      </c>
      <c r="BD1111" s="11" t="s">
        <v>3937</v>
      </c>
      <c r="BE1111" s="9">
        <v>2053</v>
      </c>
      <c r="BF1111" s="9">
        <v>19</v>
      </c>
      <c r="BG1111" s="11" t="s">
        <v>4628</v>
      </c>
    </row>
    <row r="1112" spans="1:59">
      <c r="A1112" s="9">
        <v>135631</v>
      </c>
      <c r="B1112" s="11" t="s">
        <v>4014</v>
      </c>
      <c r="C1112" s="11" t="s">
        <v>4280</v>
      </c>
      <c r="D1112" s="11" t="s">
        <v>361</v>
      </c>
      <c r="E1112" s="15">
        <v>1</v>
      </c>
      <c r="F1112" s="11" t="s">
        <v>4235</v>
      </c>
      <c r="G1112" s="9">
        <v>80000</v>
      </c>
      <c r="H1112" s="15">
        <f t="shared" si="35"/>
        <v>17.391304347826086</v>
      </c>
      <c r="I1112" s="15">
        <f t="shared" si="36"/>
        <v>17.391304347826086</v>
      </c>
      <c r="J1112" s="15">
        <v>17.391304347826086</v>
      </c>
      <c r="K1112" s="15"/>
      <c r="L1112" s="9"/>
      <c r="M1112" s="9">
        <v>0</v>
      </c>
      <c r="N1112" s="11" t="s">
        <v>3396</v>
      </c>
      <c r="O1112" s="12">
        <v>46210</v>
      </c>
      <c r="P1112" s="11" t="s">
        <v>3408</v>
      </c>
      <c r="Q1112" s="11" t="s">
        <v>3952</v>
      </c>
      <c r="R1112" s="11" t="s">
        <v>3952</v>
      </c>
      <c r="S1112" s="11" t="s">
        <v>4221</v>
      </c>
      <c r="T1112" s="9">
        <v>138446</v>
      </c>
      <c r="U1112" s="9"/>
      <c r="V1112" s="9"/>
      <c r="W1112" s="11" t="s">
        <v>2465</v>
      </c>
      <c r="X1112" s="11" t="s">
        <v>3109</v>
      </c>
      <c r="Y1112" s="11" t="s">
        <v>3959</v>
      </c>
      <c r="Z1112" s="11" t="s">
        <v>1530</v>
      </c>
      <c r="AA1112" s="9">
        <v>20</v>
      </c>
      <c r="AB1112" s="9">
        <v>24</v>
      </c>
      <c r="AC1112" s="11"/>
      <c r="AD1112" s="11" t="s">
        <v>2405</v>
      </c>
      <c r="AE1112" s="11" t="s">
        <v>2462</v>
      </c>
      <c r="AF1112" s="11" t="s">
        <v>2519</v>
      </c>
      <c r="AG1112" s="11" t="s">
        <v>2602</v>
      </c>
      <c r="AH1112" s="11" t="s">
        <v>2607</v>
      </c>
      <c r="AI1112" s="11"/>
      <c r="AJ1112" s="9">
        <v>1</v>
      </c>
      <c r="AK1112" s="11" t="s">
        <v>2653</v>
      </c>
      <c r="AL1112" s="11" t="s">
        <v>3107</v>
      </c>
      <c r="AM1112" s="11"/>
      <c r="AN1112" s="11" t="s">
        <v>3157</v>
      </c>
      <c r="AO1112" s="11" t="s">
        <v>3310</v>
      </c>
      <c r="AP1112" s="11"/>
      <c r="AQ1112" s="12">
        <v>46210</v>
      </c>
      <c r="AR1112" s="11" t="s">
        <v>3416</v>
      </c>
      <c r="AS1112" s="11" t="s">
        <v>3558</v>
      </c>
      <c r="AT1112" s="11" t="s">
        <v>3933</v>
      </c>
      <c r="AU1112" s="11" t="s">
        <v>3933</v>
      </c>
      <c r="AV1112" s="11" t="s">
        <v>3937</v>
      </c>
      <c r="AW1112" s="11" t="s">
        <v>2519</v>
      </c>
      <c r="AX1112" s="11" t="s">
        <v>2602</v>
      </c>
      <c r="AY1112" s="11" t="s">
        <v>3948</v>
      </c>
      <c r="AZ1112" s="11"/>
      <c r="BA1112" s="11"/>
      <c r="BB1112" s="11"/>
      <c r="BC1112" s="9">
        <v>22417</v>
      </c>
      <c r="BD1112" s="11" t="s">
        <v>3937</v>
      </c>
      <c r="BE1112" s="9">
        <v>2053</v>
      </c>
      <c r="BF1112" s="9">
        <v>24</v>
      </c>
      <c r="BG1112" s="11" t="s">
        <v>4628</v>
      </c>
    </row>
    <row r="1113" spans="1:59">
      <c r="A1113" s="9">
        <v>135631</v>
      </c>
      <c r="B1113" s="11" t="s">
        <v>4014</v>
      </c>
      <c r="C1113" s="11" t="s">
        <v>4280</v>
      </c>
      <c r="D1113" s="11" t="s">
        <v>362</v>
      </c>
      <c r="E1113" s="15">
        <v>1</v>
      </c>
      <c r="F1113" s="11" t="s">
        <v>4235</v>
      </c>
      <c r="G1113" s="9">
        <v>80000</v>
      </c>
      <c r="H1113" s="15">
        <f t="shared" si="35"/>
        <v>17.391304347826086</v>
      </c>
      <c r="I1113" s="15">
        <f t="shared" si="36"/>
        <v>17.391304347826086</v>
      </c>
      <c r="J1113" s="15">
        <v>17.391304347826086</v>
      </c>
      <c r="K1113" s="15"/>
      <c r="L1113" s="9"/>
      <c r="M1113" s="9">
        <v>0</v>
      </c>
      <c r="N1113" s="11" t="s">
        <v>3396</v>
      </c>
      <c r="O1113" s="12">
        <v>46210</v>
      </c>
      <c r="P1113" s="11" t="s">
        <v>3408</v>
      </c>
      <c r="Q1113" s="11" t="s">
        <v>3952</v>
      </c>
      <c r="R1113" s="11" t="s">
        <v>3952</v>
      </c>
      <c r="S1113" s="11" t="s">
        <v>4221</v>
      </c>
      <c r="T1113" s="9">
        <v>138446</v>
      </c>
      <c r="U1113" s="9"/>
      <c r="V1113" s="9"/>
      <c r="W1113" s="11" t="s">
        <v>2465</v>
      </c>
      <c r="X1113" s="11" t="s">
        <v>3109</v>
      </c>
      <c r="Y1113" s="11" t="s">
        <v>3959</v>
      </c>
      <c r="Z1113" s="11" t="s">
        <v>1530</v>
      </c>
      <c r="AA1113" s="9">
        <v>20</v>
      </c>
      <c r="AB1113" s="9">
        <v>25</v>
      </c>
      <c r="AC1113" s="11"/>
      <c r="AD1113" s="11" t="s">
        <v>2405</v>
      </c>
      <c r="AE1113" s="11" t="s">
        <v>2462</v>
      </c>
      <c r="AF1113" s="11" t="s">
        <v>2519</v>
      </c>
      <c r="AG1113" s="11" t="s">
        <v>2602</v>
      </c>
      <c r="AH1113" s="11" t="s">
        <v>2607</v>
      </c>
      <c r="AI1113" s="11"/>
      <c r="AJ1113" s="9">
        <v>1</v>
      </c>
      <c r="AK1113" s="11" t="s">
        <v>2653</v>
      </c>
      <c r="AL1113" s="11" t="s">
        <v>3107</v>
      </c>
      <c r="AM1113" s="11"/>
      <c r="AN1113" s="11" t="s">
        <v>3157</v>
      </c>
      <c r="AO1113" s="11" t="s">
        <v>3310</v>
      </c>
      <c r="AP1113" s="11"/>
      <c r="AQ1113" s="12">
        <v>46210</v>
      </c>
      <c r="AR1113" s="11" t="s">
        <v>3416</v>
      </c>
      <c r="AS1113" s="11" t="s">
        <v>3558</v>
      </c>
      <c r="AT1113" s="11" t="s">
        <v>3933</v>
      </c>
      <c r="AU1113" s="11" t="s">
        <v>3933</v>
      </c>
      <c r="AV1113" s="11" t="s">
        <v>3937</v>
      </c>
      <c r="AW1113" s="11" t="s">
        <v>2519</v>
      </c>
      <c r="AX1113" s="11" t="s">
        <v>2602</v>
      </c>
      <c r="AY1113" s="11" t="s">
        <v>3948</v>
      </c>
      <c r="AZ1113" s="11"/>
      <c r="BA1113" s="11"/>
      <c r="BB1113" s="11"/>
      <c r="BC1113" s="9">
        <v>22417</v>
      </c>
      <c r="BD1113" s="11" t="s">
        <v>3937</v>
      </c>
      <c r="BE1113" s="9">
        <v>2053</v>
      </c>
      <c r="BF1113" s="9">
        <v>25</v>
      </c>
      <c r="BG1113" s="11" t="s">
        <v>4628</v>
      </c>
    </row>
    <row r="1114" spans="1:59">
      <c r="A1114" s="9">
        <v>135631</v>
      </c>
      <c r="B1114" s="11" t="s">
        <v>4014</v>
      </c>
      <c r="C1114" s="11" t="s">
        <v>4280</v>
      </c>
      <c r="D1114" s="11" t="s">
        <v>366</v>
      </c>
      <c r="E1114" s="15">
        <v>1</v>
      </c>
      <c r="F1114" s="11" t="s">
        <v>4235</v>
      </c>
      <c r="G1114" s="9">
        <v>80000</v>
      </c>
      <c r="H1114" s="15">
        <f t="shared" si="35"/>
        <v>17.391304347826086</v>
      </c>
      <c r="I1114" s="15">
        <f t="shared" si="36"/>
        <v>17.391304347826086</v>
      </c>
      <c r="J1114" s="15">
        <v>17.391304347826086</v>
      </c>
      <c r="K1114" s="15"/>
      <c r="L1114" s="9"/>
      <c r="M1114" s="9">
        <v>0</v>
      </c>
      <c r="N1114" s="11" t="s">
        <v>3396</v>
      </c>
      <c r="O1114" s="12">
        <v>46210</v>
      </c>
      <c r="P1114" s="11" t="s">
        <v>3408</v>
      </c>
      <c r="Q1114" s="11" t="s">
        <v>3952</v>
      </c>
      <c r="R1114" s="11" t="s">
        <v>3952</v>
      </c>
      <c r="S1114" s="11" t="s">
        <v>4221</v>
      </c>
      <c r="T1114" s="9">
        <v>138446</v>
      </c>
      <c r="U1114" s="9"/>
      <c r="V1114" s="9"/>
      <c r="W1114" s="11" t="s">
        <v>2465</v>
      </c>
      <c r="X1114" s="11" t="s">
        <v>3109</v>
      </c>
      <c r="Y1114" s="11" t="s">
        <v>3959</v>
      </c>
      <c r="Z1114" s="11" t="s">
        <v>1530</v>
      </c>
      <c r="AA1114" s="9">
        <v>20</v>
      </c>
      <c r="AB1114" s="9">
        <v>29</v>
      </c>
      <c r="AC1114" s="11"/>
      <c r="AD1114" s="11" t="s">
        <v>2405</v>
      </c>
      <c r="AE1114" s="11" t="s">
        <v>2462</v>
      </c>
      <c r="AF1114" s="11" t="s">
        <v>2519</v>
      </c>
      <c r="AG1114" s="11" t="s">
        <v>2602</v>
      </c>
      <c r="AH1114" s="11" t="s">
        <v>2607</v>
      </c>
      <c r="AI1114" s="11"/>
      <c r="AJ1114" s="9">
        <v>1</v>
      </c>
      <c r="AK1114" s="11" t="s">
        <v>2653</v>
      </c>
      <c r="AL1114" s="11" t="s">
        <v>3107</v>
      </c>
      <c r="AM1114" s="11"/>
      <c r="AN1114" s="11" t="s">
        <v>3157</v>
      </c>
      <c r="AO1114" s="11" t="s">
        <v>3310</v>
      </c>
      <c r="AP1114" s="11"/>
      <c r="AQ1114" s="12">
        <v>46210</v>
      </c>
      <c r="AR1114" s="11" t="s">
        <v>3416</v>
      </c>
      <c r="AS1114" s="11" t="s">
        <v>3558</v>
      </c>
      <c r="AT1114" s="11" t="s">
        <v>3933</v>
      </c>
      <c r="AU1114" s="11" t="s">
        <v>3933</v>
      </c>
      <c r="AV1114" s="11" t="s">
        <v>3937</v>
      </c>
      <c r="AW1114" s="11" t="s">
        <v>2519</v>
      </c>
      <c r="AX1114" s="11" t="s">
        <v>2602</v>
      </c>
      <c r="AY1114" s="11" t="s">
        <v>3948</v>
      </c>
      <c r="AZ1114" s="11"/>
      <c r="BA1114" s="11"/>
      <c r="BB1114" s="11"/>
      <c r="BC1114" s="9">
        <v>22417</v>
      </c>
      <c r="BD1114" s="11" t="s">
        <v>3937</v>
      </c>
      <c r="BE1114" s="9">
        <v>2053</v>
      </c>
      <c r="BF1114" s="9">
        <v>29</v>
      </c>
      <c r="BG1114" s="11" t="s">
        <v>4628</v>
      </c>
    </row>
    <row r="1115" spans="1:59">
      <c r="A1115" s="9">
        <v>135631</v>
      </c>
      <c r="B1115" s="11" t="s">
        <v>4014</v>
      </c>
      <c r="C1115" s="11" t="s">
        <v>4280</v>
      </c>
      <c r="D1115" s="11" t="s">
        <v>370</v>
      </c>
      <c r="E1115" s="15">
        <v>1</v>
      </c>
      <c r="F1115" s="11" t="s">
        <v>4235</v>
      </c>
      <c r="G1115" s="9">
        <v>80000</v>
      </c>
      <c r="H1115" s="15">
        <f t="shared" si="35"/>
        <v>17.391304347826086</v>
      </c>
      <c r="I1115" s="15">
        <f t="shared" si="36"/>
        <v>17.391304347826086</v>
      </c>
      <c r="J1115" s="15">
        <v>17.391304347826086</v>
      </c>
      <c r="K1115" s="15"/>
      <c r="L1115" s="9"/>
      <c r="M1115" s="9">
        <v>0</v>
      </c>
      <c r="N1115" s="11" t="s">
        <v>3396</v>
      </c>
      <c r="O1115" s="12">
        <v>46210</v>
      </c>
      <c r="P1115" s="11" t="s">
        <v>3408</v>
      </c>
      <c r="Q1115" s="11" t="s">
        <v>3952</v>
      </c>
      <c r="R1115" s="11" t="s">
        <v>3952</v>
      </c>
      <c r="S1115" s="11" t="s">
        <v>4221</v>
      </c>
      <c r="T1115" s="9">
        <v>138446</v>
      </c>
      <c r="U1115" s="9"/>
      <c r="V1115" s="9"/>
      <c r="W1115" s="11" t="s">
        <v>2465</v>
      </c>
      <c r="X1115" s="11" t="s">
        <v>3109</v>
      </c>
      <c r="Y1115" s="11" t="s">
        <v>3959</v>
      </c>
      <c r="Z1115" s="11" t="s">
        <v>1530</v>
      </c>
      <c r="AA1115" s="9">
        <v>20</v>
      </c>
      <c r="AB1115" s="9">
        <v>33</v>
      </c>
      <c r="AC1115" s="11"/>
      <c r="AD1115" s="11" t="s">
        <v>2405</v>
      </c>
      <c r="AE1115" s="11" t="s">
        <v>2462</v>
      </c>
      <c r="AF1115" s="11" t="s">
        <v>2519</v>
      </c>
      <c r="AG1115" s="11" t="s">
        <v>2602</v>
      </c>
      <c r="AH1115" s="11" t="s">
        <v>2607</v>
      </c>
      <c r="AI1115" s="11"/>
      <c r="AJ1115" s="9">
        <v>1</v>
      </c>
      <c r="AK1115" s="11" t="s">
        <v>2653</v>
      </c>
      <c r="AL1115" s="11" t="s">
        <v>3107</v>
      </c>
      <c r="AM1115" s="11"/>
      <c r="AN1115" s="11" t="s">
        <v>3157</v>
      </c>
      <c r="AO1115" s="11" t="s">
        <v>3310</v>
      </c>
      <c r="AP1115" s="11"/>
      <c r="AQ1115" s="12">
        <v>46210</v>
      </c>
      <c r="AR1115" s="11" t="s">
        <v>3416</v>
      </c>
      <c r="AS1115" s="11" t="s">
        <v>3558</v>
      </c>
      <c r="AT1115" s="11" t="s">
        <v>3933</v>
      </c>
      <c r="AU1115" s="11" t="s">
        <v>3933</v>
      </c>
      <c r="AV1115" s="11" t="s">
        <v>3937</v>
      </c>
      <c r="AW1115" s="11" t="s">
        <v>2519</v>
      </c>
      <c r="AX1115" s="11" t="s">
        <v>2602</v>
      </c>
      <c r="AY1115" s="11" t="s">
        <v>3948</v>
      </c>
      <c r="AZ1115" s="11"/>
      <c r="BA1115" s="11"/>
      <c r="BB1115" s="11"/>
      <c r="BC1115" s="9">
        <v>22417</v>
      </c>
      <c r="BD1115" s="11" t="s">
        <v>3937</v>
      </c>
      <c r="BE1115" s="9">
        <v>2053</v>
      </c>
      <c r="BF1115" s="9">
        <v>33</v>
      </c>
      <c r="BG1115" s="11" t="s">
        <v>4628</v>
      </c>
    </row>
    <row r="1116" spans="1:59">
      <c r="A1116" s="9">
        <v>135631</v>
      </c>
      <c r="B1116" s="11" t="s">
        <v>4014</v>
      </c>
      <c r="C1116" s="11" t="s">
        <v>4280</v>
      </c>
      <c r="D1116" s="11" t="s">
        <v>371</v>
      </c>
      <c r="E1116" s="15">
        <v>1</v>
      </c>
      <c r="F1116" s="11" t="s">
        <v>4235</v>
      </c>
      <c r="G1116" s="9">
        <v>80000</v>
      </c>
      <c r="H1116" s="15">
        <f t="shared" si="35"/>
        <v>17.391304347826086</v>
      </c>
      <c r="I1116" s="15">
        <f t="shared" si="36"/>
        <v>17.391304347826086</v>
      </c>
      <c r="J1116" s="15">
        <v>17.391304347826086</v>
      </c>
      <c r="K1116" s="15"/>
      <c r="L1116" s="9"/>
      <c r="M1116" s="9">
        <v>0</v>
      </c>
      <c r="N1116" s="11" t="s">
        <v>3396</v>
      </c>
      <c r="O1116" s="12">
        <v>46210</v>
      </c>
      <c r="P1116" s="11" t="s">
        <v>3408</v>
      </c>
      <c r="Q1116" s="11" t="s">
        <v>3952</v>
      </c>
      <c r="R1116" s="11" t="s">
        <v>3952</v>
      </c>
      <c r="S1116" s="11" t="s">
        <v>4221</v>
      </c>
      <c r="T1116" s="9">
        <v>138446</v>
      </c>
      <c r="U1116" s="9"/>
      <c r="V1116" s="9"/>
      <c r="W1116" s="11" t="s">
        <v>2465</v>
      </c>
      <c r="X1116" s="11" t="s">
        <v>3109</v>
      </c>
      <c r="Y1116" s="11" t="s">
        <v>3959</v>
      </c>
      <c r="Z1116" s="11" t="s">
        <v>1530</v>
      </c>
      <c r="AA1116" s="9">
        <v>20</v>
      </c>
      <c r="AB1116" s="9">
        <v>34</v>
      </c>
      <c r="AC1116" s="11"/>
      <c r="AD1116" s="11" t="s">
        <v>2405</v>
      </c>
      <c r="AE1116" s="11" t="s">
        <v>2462</v>
      </c>
      <c r="AF1116" s="11" t="s">
        <v>2519</v>
      </c>
      <c r="AG1116" s="11" t="s">
        <v>2602</v>
      </c>
      <c r="AH1116" s="11" t="s">
        <v>2607</v>
      </c>
      <c r="AI1116" s="11"/>
      <c r="AJ1116" s="9">
        <v>1</v>
      </c>
      <c r="AK1116" s="11" t="s">
        <v>2653</v>
      </c>
      <c r="AL1116" s="11" t="s">
        <v>3107</v>
      </c>
      <c r="AM1116" s="11"/>
      <c r="AN1116" s="11" t="s">
        <v>3157</v>
      </c>
      <c r="AO1116" s="11" t="s">
        <v>3310</v>
      </c>
      <c r="AP1116" s="11"/>
      <c r="AQ1116" s="12">
        <v>46210</v>
      </c>
      <c r="AR1116" s="11" t="s">
        <v>3416</v>
      </c>
      <c r="AS1116" s="11" t="s">
        <v>3558</v>
      </c>
      <c r="AT1116" s="11" t="s">
        <v>3933</v>
      </c>
      <c r="AU1116" s="11" t="s">
        <v>3933</v>
      </c>
      <c r="AV1116" s="11" t="s">
        <v>3937</v>
      </c>
      <c r="AW1116" s="11" t="s">
        <v>2519</v>
      </c>
      <c r="AX1116" s="11" t="s">
        <v>2602</v>
      </c>
      <c r="AY1116" s="11" t="s">
        <v>3948</v>
      </c>
      <c r="AZ1116" s="11"/>
      <c r="BA1116" s="11"/>
      <c r="BB1116" s="11"/>
      <c r="BC1116" s="9">
        <v>22417</v>
      </c>
      <c r="BD1116" s="11" t="s">
        <v>3937</v>
      </c>
      <c r="BE1116" s="9">
        <v>2053</v>
      </c>
      <c r="BF1116" s="9">
        <v>34</v>
      </c>
      <c r="BG1116" s="11" t="s">
        <v>4628</v>
      </c>
    </row>
    <row r="1117" spans="1:59">
      <c r="A1117" s="9">
        <v>135631</v>
      </c>
      <c r="B1117" s="11" t="s">
        <v>4014</v>
      </c>
      <c r="C1117" s="11" t="s">
        <v>4280</v>
      </c>
      <c r="D1117" s="11" t="s">
        <v>373</v>
      </c>
      <c r="E1117" s="15">
        <v>1</v>
      </c>
      <c r="F1117" s="11" t="s">
        <v>4235</v>
      </c>
      <c r="G1117" s="9">
        <v>80000</v>
      </c>
      <c r="H1117" s="15">
        <f t="shared" si="35"/>
        <v>17.391304347826086</v>
      </c>
      <c r="I1117" s="15">
        <f t="shared" si="36"/>
        <v>17.391304347826086</v>
      </c>
      <c r="J1117" s="15">
        <v>17.391304347826086</v>
      </c>
      <c r="K1117" s="15"/>
      <c r="L1117" s="9"/>
      <c r="M1117" s="9">
        <v>0</v>
      </c>
      <c r="N1117" s="11" t="s">
        <v>3396</v>
      </c>
      <c r="O1117" s="12">
        <v>46210</v>
      </c>
      <c r="P1117" s="11" t="s">
        <v>3408</v>
      </c>
      <c r="Q1117" s="11" t="s">
        <v>3952</v>
      </c>
      <c r="R1117" s="11" t="s">
        <v>3952</v>
      </c>
      <c r="S1117" s="11" t="s">
        <v>4221</v>
      </c>
      <c r="T1117" s="9">
        <v>138446</v>
      </c>
      <c r="U1117" s="9"/>
      <c r="V1117" s="9"/>
      <c r="W1117" s="11" t="s">
        <v>2465</v>
      </c>
      <c r="X1117" s="11" t="s">
        <v>3109</v>
      </c>
      <c r="Y1117" s="11" t="s">
        <v>3959</v>
      </c>
      <c r="Z1117" s="11" t="s">
        <v>1530</v>
      </c>
      <c r="AA1117" s="9">
        <v>20</v>
      </c>
      <c r="AB1117" s="9">
        <v>36</v>
      </c>
      <c r="AC1117" s="11"/>
      <c r="AD1117" s="11" t="s">
        <v>2405</v>
      </c>
      <c r="AE1117" s="11" t="s">
        <v>2462</v>
      </c>
      <c r="AF1117" s="11" t="s">
        <v>2519</v>
      </c>
      <c r="AG1117" s="11" t="s">
        <v>2602</v>
      </c>
      <c r="AH1117" s="11" t="s">
        <v>2607</v>
      </c>
      <c r="AI1117" s="11"/>
      <c r="AJ1117" s="9">
        <v>1</v>
      </c>
      <c r="AK1117" s="11" t="s">
        <v>2653</v>
      </c>
      <c r="AL1117" s="11" t="s">
        <v>3107</v>
      </c>
      <c r="AM1117" s="11"/>
      <c r="AN1117" s="11" t="s">
        <v>3157</v>
      </c>
      <c r="AO1117" s="11" t="s">
        <v>3310</v>
      </c>
      <c r="AP1117" s="11"/>
      <c r="AQ1117" s="12">
        <v>46210</v>
      </c>
      <c r="AR1117" s="11" t="s">
        <v>3416</v>
      </c>
      <c r="AS1117" s="11" t="s">
        <v>3558</v>
      </c>
      <c r="AT1117" s="11" t="s">
        <v>3933</v>
      </c>
      <c r="AU1117" s="11" t="s">
        <v>3933</v>
      </c>
      <c r="AV1117" s="11" t="s">
        <v>3937</v>
      </c>
      <c r="AW1117" s="11" t="s">
        <v>2519</v>
      </c>
      <c r="AX1117" s="11" t="s">
        <v>2602</v>
      </c>
      <c r="AY1117" s="11" t="s">
        <v>3948</v>
      </c>
      <c r="AZ1117" s="11"/>
      <c r="BA1117" s="11"/>
      <c r="BB1117" s="11"/>
      <c r="BC1117" s="9">
        <v>22417</v>
      </c>
      <c r="BD1117" s="11" t="s">
        <v>3937</v>
      </c>
      <c r="BE1117" s="9">
        <v>2053</v>
      </c>
      <c r="BF1117" s="9">
        <v>36</v>
      </c>
      <c r="BG1117" s="11" t="s">
        <v>4628</v>
      </c>
    </row>
    <row r="1118" spans="1:59">
      <c r="A1118" s="9">
        <v>135631</v>
      </c>
      <c r="B1118" s="11" t="s">
        <v>4014</v>
      </c>
      <c r="C1118" s="11" t="s">
        <v>4280</v>
      </c>
      <c r="D1118" s="11" t="s">
        <v>376</v>
      </c>
      <c r="E1118" s="15">
        <v>1</v>
      </c>
      <c r="F1118" s="11" t="s">
        <v>4235</v>
      </c>
      <c r="G1118" s="9">
        <v>80000</v>
      </c>
      <c r="H1118" s="15">
        <f t="shared" si="35"/>
        <v>17.391304347826086</v>
      </c>
      <c r="I1118" s="15">
        <f t="shared" si="36"/>
        <v>17.391304347826086</v>
      </c>
      <c r="J1118" s="15">
        <v>17.391304347826086</v>
      </c>
      <c r="K1118" s="15"/>
      <c r="L1118" s="9"/>
      <c r="M1118" s="9">
        <v>0</v>
      </c>
      <c r="N1118" s="11" t="s">
        <v>3396</v>
      </c>
      <c r="O1118" s="12">
        <v>46210</v>
      </c>
      <c r="P1118" s="11" t="s">
        <v>3408</v>
      </c>
      <c r="Q1118" s="11" t="s">
        <v>3952</v>
      </c>
      <c r="R1118" s="11" t="s">
        <v>3952</v>
      </c>
      <c r="S1118" s="11" t="s">
        <v>4221</v>
      </c>
      <c r="T1118" s="9">
        <v>138446</v>
      </c>
      <c r="U1118" s="9"/>
      <c r="V1118" s="9"/>
      <c r="W1118" s="11" t="s">
        <v>2465</v>
      </c>
      <c r="X1118" s="11" t="s">
        <v>3109</v>
      </c>
      <c r="Y1118" s="11" t="s">
        <v>3959</v>
      </c>
      <c r="Z1118" s="11" t="s">
        <v>1530</v>
      </c>
      <c r="AA1118" s="9">
        <v>20</v>
      </c>
      <c r="AB1118" s="9">
        <v>39</v>
      </c>
      <c r="AC1118" s="11"/>
      <c r="AD1118" s="11" t="s">
        <v>2405</v>
      </c>
      <c r="AE1118" s="11" t="s">
        <v>2462</v>
      </c>
      <c r="AF1118" s="11" t="s">
        <v>2519</v>
      </c>
      <c r="AG1118" s="11" t="s">
        <v>2602</v>
      </c>
      <c r="AH1118" s="11" t="s">
        <v>2607</v>
      </c>
      <c r="AI1118" s="11"/>
      <c r="AJ1118" s="9">
        <v>1</v>
      </c>
      <c r="AK1118" s="11" t="s">
        <v>2653</v>
      </c>
      <c r="AL1118" s="11" t="s">
        <v>3107</v>
      </c>
      <c r="AM1118" s="11"/>
      <c r="AN1118" s="11" t="s">
        <v>3157</v>
      </c>
      <c r="AO1118" s="11" t="s">
        <v>3310</v>
      </c>
      <c r="AP1118" s="11"/>
      <c r="AQ1118" s="12">
        <v>46210</v>
      </c>
      <c r="AR1118" s="11" t="s">
        <v>3416</v>
      </c>
      <c r="AS1118" s="11" t="s">
        <v>3558</v>
      </c>
      <c r="AT1118" s="11" t="s">
        <v>3933</v>
      </c>
      <c r="AU1118" s="11" t="s">
        <v>3933</v>
      </c>
      <c r="AV1118" s="11" t="s">
        <v>3937</v>
      </c>
      <c r="AW1118" s="11" t="s">
        <v>2519</v>
      </c>
      <c r="AX1118" s="11" t="s">
        <v>2602</v>
      </c>
      <c r="AY1118" s="11" t="s">
        <v>3948</v>
      </c>
      <c r="AZ1118" s="11"/>
      <c r="BA1118" s="11"/>
      <c r="BB1118" s="11"/>
      <c r="BC1118" s="9">
        <v>22417</v>
      </c>
      <c r="BD1118" s="11" t="s">
        <v>3937</v>
      </c>
      <c r="BE1118" s="9">
        <v>2053</v>
      </c>
      <c r="BF1118" s="9">
        <v>39</v>
      </c>
      <c r="BG1118" s="11" t="s">
        <v>4628</v>
      </c>
    </row>
    <row r="1119" spans="1:59">
      <c r="A1119" s="9">
        <v>135631</v>
      </c>
      <c r="B1119" s="11" t="s">
        <v>4014</v>
      </c>
      <c r="C1119" s="11" t="s">
        <v>4280</v>
      </c>
      <c r="D1119" s="11" t="s">
        <v>380</v>
      </c>
      <c r="E1119" s="15">
        <v>1</v>
      </c>
      <c r="F1119" s="11" t="s">
        <v>4235</v>
      </c>
      <c r="G1119" s="9">
        <v>80000</v>
      </c>
      <c r="H1119" s="15">
        <f t="shared" si="35"/>
        <v>17.391304347826086</v>
      </c>
      <c r="I1119" s="15">
        <f t="shared" si="36"/>
        <v>17.391304347826086</v>
      </c>
      <c r="J1119" s="15">
        <v>17.391304347826086</v>
      </c>
      <c r="K1119" s="15"/>
      <c r="L1119" s="9"/>
      <c r="M1119" s="9">
        <v>0</v>
      </c>
      <c r="N1119" s="11" t="s">
        <v>3396</v>
      </c>
      <c r="O1119" s="12">
        <v>46210</v>
      </c>
      <c r="P1119" s="11" t="s">
        <v>3408</v>
      </c>
      <c r="Q1119" s="11" t="s">
        <v>3952</v>
      </c>
      <c r="R1119" s="11" t="s">
        <v>3952</v>
      </c>
      <c r="S1119" s="11" t="s">
        <v>4221</v>
      </c>
      <c r="T1119" s="9">
        <v>138446</v>
      </c>
      <c r="U1119" s="9"/>
      <c r="V1119" s="9"/>
      <c r="W1119" s="11" t="s">
        <v>2465</v>
      </c>
      <c r="X1119" s="11" t="s">
        <v>3109</v>
      </c>
      <c r="Y1119" s="11" t="s">
        <v>3959</v>
      </c>
      <c r="Z1119" s="11" t="s">
        <v>1530</v>
      </c>
      <c r="AA1119" s="9">
        <v>20</v>
      </c>
      <c r="AB1119" s="9">
        <v>43</v>
      </c>
      <c r="AC1119" s="11"/>
      <c r="AD1119" s="11" t="s">
        <v>2405</v>
      </c>
      <c r="AE1119" s="11" t="s">
        <v>2462</v>
      </c>
      <c r="AF1119" s="11" t="s">
        <v>2519</v>
      </c>
      <c r="AG1119" s="11" t="s">
        <v>2602</v>
      </c>
      <c r="AH1119" s="11" t="s">
        <v>2607</v>
      </c>
      <c r="AI1119" s="11"/>
      <c r="AJ1119" s="9">
        <v>1</v>
      </c>
      <c r="AK1119" s="11" t="s">
        <v>2653</v>
      </c>
      <c r="AL1119" s="11" t="s">
        <v>3107</v>
      </c>
      <c r="AM1119" s="11"/>
      <c r="AN1119" s="11" t="s">
        <v>3157</v>
      </c>
      <c r="AO1119" s="11" t="s">
        <v>3310</v>
      </c>
      <c r="AP1119" s="11"/>
      <c r="AQ1119" s="12">
        <v>46210</v>
      </c>
      <c r="AR1119" s="11" t="s">
        <v>3416</v>
      </c>
      <c r="AS1119" s="11" t="s">
        <v>3558</v>
      </c>
      <c r="AT1119" s="11" t="s">
        <v>3933</v>
      </c>
      <c r="AU1119" s="11" t="s">
        <v>3933</v>
      </c>
      <c r="AV1119" s="11" t="s">
        <v>3937</v>
      </c>
      <c r="AW1119" s="11" t="s">
        <v>2519</v>
      </c>
      <c r="AX1119" s="11" t="s">
        <v>2602</v>
      </c>
      <c r="AY1119" s="11" t="s">
        <v>3948</v>
      </c>
      <c r="AZ1119" s="11"/>
      <c r="BA1119" s="11"/>
      <c r="BB1119" s="11"/>
      <c r="BC1119" s="9">
        <v>22417</v>
      </c>
      <c r="BD1119" s="11" t="s">
        <v>3937</v>
      </c>
      <c r="BE1119" s="9">
        <v>2053</v>
      </c>
      <c r="BF1119" s="9">
        <v>43</v>
      </c>
      <c r="BG1119" s="11" t="s">
        <v>4628</v>
      </c>
    </row>
    <row r="1120" spans="1:59">
      <c r="A1120" s="9">
        <v>135631</v>
      </c>
      <c r="B1120" s="11" t="s">
        <v>4014</v>
      </c>
      <c r="C1120" s="11" t="s">
        <v>4280</v>
      </c>
      <c r="D1120" s="11" t="s">
        <v>382</v>
      </c>
      <c r="E1120" s="15">
        <v>1</v>
      </c>
      <c r="F1120" s="11" t="s">
        <v>4235</v>
      </c>
      <c r="G1120" s="9">
        <v>80000</v>
      </c>
      <c r="H1120" s="15">
        <f t="shared" si="35"/>
        <v>17.391304347826086</v>
      </c>
      <c r="I1120" s="15">
        <f t="shared" si="36"/>
        <v>17.391304347826086</v>
      </c>
      <c r="J1120" s="15">
        <v>17.391304347826086</v>
      </c>
      <c r="K1120" s="15"/>
      <c r="L1120" s="9"/>
      <c r="M1120" s="9">
        <v>0</v>
      </c>
      <c r="N1120" s="11" t="s">
        <v>3396</v>
      </c>
      <c r="O1120" s="12">
        <v>46210</v>
      </c>
      <c r="P1120" s="11" t="s">
        <v>3408</v>
      </c>
      <c r="Q1120" s="11" t="s">
        <v>3952</v>
      </c>
      <c r="R1120" s="11" t="s">
        <v>3952</v>
      </c>
      <c r="S1120" s="11" t="s">
        <v>4221</v>
      </c>
      <c r="T1120" s="9">
        <v>138446</v>
      </c>
      <c r="U1120" s="9"/>
      <c r="V1120" s="9"/>
      <c r="W1120" s="11" t="s">
        <v>2465</v>
      </c>
      <c r="X1120" s="11" t="s">
        <v>3109</v>
      </c>
      <c r="Y1120" s="11" t="s">
        <v>3959</v>
      </c>
      <c r="Z1120" s="11" t="s">
        <v>1530</v>
      </c>
      <c r="AA1120" s="9">
        <v>20</v>
      </c>
      <c r="AB1120" s="9">
        <v>45</v>
      </c>
      <c r="AC1120" s="11"/>
      <c r="AD1120" s="11" t="s">
        <v>2405</v>
      </c>
      <c r="AE1120" s="11" t="s">
        <v>2462</v>
      </c>
      <c r="AF1120" s="11" t="s">
        <v>2519</v>
      </c>
      <c r="AG1120" s="11" t="s">
        <v>2602</v>
      </c>
      <c r="AH1120" s="11" t="s">
        <v>2607</v>
      </c>
      <c r="AI1120" s="11"/>
      <c r="AJ1120" s="9">
        <v>1</v>
      </c>
      <c r="AK1120" s="11" t="s">
        <v>2653</v>
      </c>
      <c r="AL1120" s="11" t="s">
        <v>3107</v>
      </c>
      <c r="AM1120" s="11"/>
      <c r="AN1120" s="11" t="s">
        <v>3157</v>
      </c>
      <c r="AO1120" s="11" t="s">
        <v>3310</v>
      </c>
      <c r="AP1120" s="11"/>
      <c r="AQ1120" s="12">
        <v>46210</v>
      </c>
      <c r="AR1120" s="11" t="s">
        <v>3416</v>
      </c>
      <c r="AS1120" s="11" t="s">
        <v>3558</v>
      </c>
      <c r="AT1120" s="11" t="s">
        <v>3933</v>
      </c>
      <c r="AU1120" s="11" t="s">
        <v>3933</v>
      </c>
      <c r="AV1120" s="11" t="s">
        <v>3937</v>
      </c>
      <c r="AW1120" s="11" t="s">
        <v>2519</v>
      </c>
      <c r="AX1120" s="11" t="s">
        <v>2602</v>
      </c>
      <c r="AY1120" s="11" t="s">
        <v>3948</v>
      </c>
      <c r="AZ1120" s="11"/>
      <c r="BA1120" s="11"/>
      <c r="BB1120" s="11"/>
      <c r="BC1120" s="9">
        <v>22417</v>
      </c>
      <c r="BD1120" s="11" t="s">
        <v>3937</v>
      </c>
      <c r="BE1120" s="9">
        <v>2053</v>
      </c>
      <c r="BF1120" s="9">
        <v>45</v>
      </c>
      <c r="BG1120" s="11" t="s">
        <v>4628</v>
      </c>
    </row>
    <row r="1121" spans="1:59">
      <c r="A1121" s="9">
        <v>135631</v>
      </c>
      <c r="B1121" s="11" t="s">
        <v>4014</v>
      </c>
      <c r="C1121" s="11" t="s">
        <v>4280</v>
      </c>
      <c r="D1121" s="11" t="s">
        <v>383</v>
      </c>
      <c r="E1121" s="15">
        <v>1</v>
      </c>
      <c r="F1121" s="11" t="s">
        <v>4235</v>
      </c>
      <c r="G1121" s="9">
        <v>80000</v>
      </c>
      <c r="H1121" s="15">
        <f t="shared" si="35"/>
        <v>17.391304347826086</v>
      </c>
      <c r="I1121" s="15">
        <f t="shared" si="36"/>
        <v>17.391304347826086</v>
      </c>
      <c r="J1121" s="15">
        <v>17.391304347826086</v>
      </c>
      <c r="K1121" s="15"/>
      <c r="L1121" s="9"/>
      <c r="M1121" s="9">
        <v>0</v>
      </c>
      <c r="N1121" s="11" t="s">
        <v>3396</v>
      </c>
      <c r="O1121" s="12">
        <v>46210</v>
      </c>
      <c r="P1121" s="11" t="s">
        <v>3408</v>
      </c>
      <c r="Q1121" s="11" t="s">
        <v>3952</v>
      </c>
      <c r="R1121" s="11" t="s">
        <v>3952</v>
      </c>
      <c r="S1121" s="11" t="s">
        <v>4221</v>
      </c>
      <c r="T1121" s="9">
        <v>138446</v>
      </c>
      <c r="U1121" s="9"/>
      <c r="V1121" s="9"/>
      <c r="W1121" s="11" t="s">
        <v>2465</v>
      </c>
      <c r="X1121" s="11" t="s">
        <v>3109</v>
      </c>
      <c r="Y1121" s="11" t="s">
        <v>3959</v>
      </c>
      <c r="Z1121" s="11" t="s">
        <v>1530</v>
      </c>
      <c r="AA1121" s="9">
        <v>20</v>
      </c>
      <c r="AB1121" s="9">
        <v>46</v>
      </c>
      <c r="AC1121" s="11"/>
      <c r="AD1121" s="11" t="s">
        <v>2405</v>
      </c>
      <c r="AE1121" s="11" t="s">
        <v>2462</v>
      </c>
      <c r="AF1121" s="11" t="s">
        <v>2519</v>
      </c>
      <c r="AG1121" s="11" t="s">
        <v>2602</v>
      </c>
      <c r="AH1121" s="11" t="s">
        <v>2607</v>
      </c>
      <c r="AI1121" s="11"/>
      <c r="AJ1121" s="9">
        <v>1</v>
      </c>
      <c r="AK1121" s="11" t="s">
        <v>2653</v>
      </c>
      <c r="AL1121" s="11" t="s">
        <v>3107</v>
      </c>
      <c r="AM1121" s="11"/>
      <c r="AN1121" s="11" t="s">
        <v>3157</v>
      </c>
      <c r="AO1121" s="11" t="s">
        <v>3310</v>
      </c>
      <c r="AP1121" s="11"/>
      <c r="AQ1121" s="12">
        <v>46210</v>
      </c>
      <c r="AR1121" s="11" t="s">
        <v>3416</v>
      </c>
      <c r="AS1121" s="11" t="s">
        <v>3558</v>
      </c>
      <c r="AT1121" s="11" t="s">
        <v>3933</v>
      </c>
      <c r="AU1121" s="11" t="s">
        <v>3933</v>
      </c>
      <c r="AV1121" s="11" t="s">
        <v>3937</v>
      </c>
      <c r="AW1121" s="11" t="s">
        <v>2519</v>
      </c>
      <c r="AX1121" s="11" t="s">
        <v>2602</v>
      </c>
      <c r="AY1121" s="11" t="s">
        <v>3948</v>
      </c>
      <c r="AZ1121" s="11"/>
      <c r="BA1121" s="11"/>
      <c r="BB1121" s="11"/>
      <c r="BC1121" s="9">
        <v>22417</v>
      </c>
      <c r="BD1121" s="11" t="s">
        <v>3937</v>
      </c>
      <c r="BE1121" s="9">
        <v>2053</v>
      </c>
      <c r="BF1121" s="9">
        <v>46</v>
      </c>
      <c r="BG1121" s="11" t="s">
        <v>4628</v>
      </c>
    </row>
    <row r="1122" spans="1:59">
      <c r="A1122" s="9">
        <v>135631</v>
      </c>
      <c r="B1122" s="11" t="s">
        <v>4014</v>
      </c>
      <c r="C1122" s="11" t="s">
        <v>4280</v>
      </c>
      <c r="D1122" s="11" t="s">
        <v>384</v>
      </c>
      <c r="E1122" s="15">
        <v>1</v>
      </c>
      <c r="F1122" s="11" t="s">
        <v>4235</v>
      </c>
      <c r="G1122" s="9">
        <v>80000</v>
      </c>
      <c r="H1122" s="15">
        <f t="shared" si="35"/>
        <v>17.391304347826086</v>
      </c>
      <c r="I1122" s="15">
        <f t="shared" si="36"/>
        <v>17.391304347826086</v>
      </c>
      <c r="J1122" s="15">
        <v>17.391304347826086</v>
      </c>
      <c r="K1122" s="15"/>
      <c r="L1122" s="9"/>
      <c r="M1122" s="9">
        <v>0</v>
      </c>
      <c r="N1122" s="11" t="s">
        <v>3396</v>
      </c>
      <c r="O1122" s="12">
        <v>46210</v>
      </c>
      <c r="P1122" s="11" t="s">
        <v>3408</v>
      </c>
      <c r="Q1122" s="11" t="s">
        <v>3952</v>
      </c>
      <c r="R1122" s="11" t="s">
        <v>3952</v>
      </c>
      <c r="S1122" s="11" t="s">
        <v>4221</v>
      </c>
      <c r="T1122" s="9">
        <v>138446</v>
      </c>
      <c r="U1122" s="9"/>
      <c r="V1122" s="9"/>
      <c r="W1122" s="11" t="s">
        <v>2465</v>
      </c>
      <c r="X1122" s="11" t="s">
        <v>3109</v>
      </c>
      <c r="Y1122" s="11" t="s">
        <v>3959</v>
      </c>
      <c r="Z1122" s="11" t="s">
        <v>1530</v>
      </c>
      <c r="AA1122" s="9">
        <v>20</v>
      </c>
      <c r="AB1122" s="9">
        <v>47</v>
      </c>
      <c r="AC1122" s="11"/>
      <c r="AD1122" s="11" t="s">
        <v>2405</v>
      </c>
      <c r="AE1122" s="11" t="s">
        <v>2462</v>
      </c>
      <c r="AF1122" s="11" t="s">
        <v>2519</v>
      </c>
      <c r="AG1122" s="11" t="s">
        <v>2602</v>
      </c>
      <c r="AH1122" s="11" t="s">
        <v>2607</v>
      </c>
      <c r="AI1122" s="11"/>
      <c r="AJ1122" s="9">
        <v>1</v>
      </c>
      <c r="AK1122" s="11" t="s">
        <v>2653</v>
      </c>
      <c r="AL1122" s="11" t="s">
        <v>3107</v>
      </c>
      <c r="AM1122" s="11"/>
      <c r="AN1122" s="11" t="s">
        <v>3157</v>
      </c>
      <c r="AO1122" s="11" t="s">
        <v>3310</v>
      </c>
      <c r="AP1122" s="11"/>
      <c r="AQ1122" s="12">
        <v>46210</v>
      </c>
      <c r="AR1122" s="11" t="s">
        <v>3416</v>
      </c>
      <c r="AS1122" s="11" t="s">
        <v>3558</v>
      </c>
      <c r="AT1122" s="11" t="s">
        <v>3933</v>
      </c>
      <c r="AU1122" s="11" t="s">
        <v>3933</v>
      </c>
      <c r="AV1122" s="11" t="s">
        <v>3937</v>
      </c>
      <c r="AW1122" s="11" t="s">
        <v>2519</v>
      </c>
      <c r="AX1122" s="11" t="s">
        <v>2602</v>
      </c>
      <c r="AY1122" s="11" t="s">
        <v>3948</v>
      </c>
      <c r="AZ1122" s="11"/>
      <c r="BA1122" s="11"/>
      <c r="BB1122" s="11"/>
      <c r="BC1122" s="9">
        <v>22417</v>
      </c>
      <c r="BD1122" s="11" t="s">
        <v>3937</v>
      </c>
      <c r="BE1122" s="9">
        <v>2053</v>
      </c>
      <c r="BF1122" s="9">
        <v>47</v>
      </c>
      <c r="BG1122" s="11" t="s">
        <v>4628</v>
      </c>
    </row>
    <row r="1123" spans="1:59">
      <c r="A1123" s="9">
        <v>135631</v>
      </c>
      <c r="B1123" s="11" t="s">
        <v>4014</v>
      </c>
      <c r="C1123" s="11" t="s">
        <v>4280</v>
      </c>
      <c r="D1123" s="11" t="s">
        <v>387</v>
      </c>
      <c r="E1123" s="15">
        <v>1</v>
      </c>
      <c r="F1123" s="11" t="s">
        <v>4235</v>
      </c>
      <c r="G1123" s="9">
        <v>80000</v>
      </c>
      <c r="H1123" s="15">
        <f t="shared" si="35"/>
        <v>17.391304347826086</v>
      </c>
      <c r="I1123" s="15">
        <f t="shared" si="36"/>
        <v>17.391304347826086</v>
      </c>
      <c r="J1123" s="15">
        <v>17.391304347826086</v>
      </c>
      <c r="K1123" s="15"/>
      <c r="L1123" s="9"/>
      <c r="M1123" s="9">
        <v>0</v>
      </c>
      <c r="N1123" s="11" t="s">
        <v>3396</v>
      </c>
      <c r="O1123" s="12">
        <v>46210</v>
      </c>
      <c r="P1123" s="11" t="s">
        <v>3408</v>
      </c>
      <c r="Q1123" s="11" t="s">
        <v>3952</v>
      </c>
      <c r="R1123" s="11" t="s">
        <v>3952</v>
      </c>
      <c r="S1123" s="11" t="s">
        <v>4221</v>
      </c>
      <c r="T1123" s="9">
        <v>138446</v>
      </c>
      <c r="U1123" s="9"/>
      <c r="V1123" s="9"/>
      <c r="W1123" s="11" t="s">
        <v>2465</v>
      </c>
      <c r="X1123" s="11" t="s">
        <v>3109</v>
      </c>
      <c r="Y1123" s="11" t="s">
        <v>3959</v>
      </c>
      <c r="Z1123" s="11" t="s">
        <v>1530</v>
      </c>
      <c r="AA1123" s="9">
        <v>20</v>
      </c>
      <c r="AB1123" s="9">
        <v>50</v>
      </c>
      <c r="AC1123" s="11"/>
      <c r="AD1123" s="11" t="s">
        <v>2405</v>
      </c>
      <c r="AE1123" s="11" t="s">
        <v>2462</v>
      </c>
      <c r="AF1123" s="11" t="s">
        <v>2519</v>
      </c>
      <c r="AG1123" s="11" t="s">
        <v>2602</v>
      </c>
      <c r="AH1123" s="11" t="s">
        <v>2607</v>
      </c>
      <c r="AI1123" s="11"/>
      <c r="AJ1123" s="9">
        <v>1</v>
      </c>
      <c r="AK1123" s="11" t="s">
        <v>2653</v>
      </c>
      <c r="AL1123" s="11" t="s">
        <v>3107</v>
      </c>
      <c r="AM1123" s="11"/>
      <c r="AN1123" s="11" t="s">
        <v>3157</v>
      </c>
      <c r="AO1123" s="11" t="s">
        <v>3310</v>
      </c>
      <c r="AP1123" s="11"/>
      <c r="AQ1123" s="12">
        <v>46210</v>
      </c>
      <c r="AR1123" s="11" t="s">
        <v>3416</v>
      </c>
      <c r="AS1123" s="11" t="s">
        <v>3558</v>
      </c>
      <c r="AT1123" s="11" t="s">
        <v>3933</v>
      </c>
      <c r="AU1123" s="11" t="s">
        <v>3933</v>
      </c>
      <c r="AV1123" s="11" t="s">
        <v>3937</v>
      </c>
      <c r="AW1123" s="11" t="s">
        <v>2519</v>
      </c>
      <c r="AX1123" s="11" t="s">
        <v>2602</v>
      </c>
      <c r="AY1123" s="11" t="s">
        <v>3948</v>
      </c>
      <c r="AZ1123" s="11"/>
      <c r="BA1123" s="11"/>
      <c r="BB1123" s="11"/>
      <c r="BC1123" s="9">
        <v>22417</v>
      </c>
      <c r="BD1123" s="11" t="s">
        <v>3937</v>
      </c>
      <c r="BE1123" s="9">
        <v>2053</v>
      </c>
      <c r="BF1123" s="9">
        <v>50</v>
      </c>
      <c r="BG1123" s="11" t="s">
        <v>4628</v>
      </c>
    </row>
    <row r="1124" spans="1:59">
      <c r="A1124" s="9">
        <v>135631</v>
      </c>
      <c r="B1124" s="11" t="s">
        <v>4014</v>
      </c>
      <c r="C1124" s="11" t="s">
        <v>4280</v>
      </c>
      <c r="D1124" s="11" t="s">
        <v>351</v>
      </c>
      <c r="E1124" s="15">
        <v>1</v>
      </c>
      <c r="F1124" s="11" t="s">
        <v>4235</v>
      </c>
      <c r="G1124" s="9">
        <v>95000</v>
      </c>
      <c r="H1124" s="15">
        <f t="shared" si="35"/>
        <v>20.652173913043477</v>
      </c>
      <c r="I1124" s="15">
        <f t="shared" si="36"/>
        <v>20.652173913043477</v>
      </c>
      <c r="J1124" s="15">
        <v>20.652173913043477</v>
      </c>
      <c r="K1124" s="15"/>
      <c r="L1124" s="9"/>
      <c r="M1124" s="9">
        <v>0</v>
      </c>
      <c r="N1124" s="11" t="s">
        <v>3396</v>
      </c>
      <c r="O1124" s="12">
        <v>46210</v>
      </c>
      <c r="P1124" s="11" t="s">
        <v>3408</v>
      </c>
      <c r="Q1124" s="11" t="s">
        <v>3952</v>
      </c>
      <c r="R1124" s="11" t="s">
        <v>3952</v>
      </c>
      <c r="S1124" s="11" t="s">
        <v>4221</v>
      </c>
      <c r="T1124" s="9">
        <v>138446</v>
      </c>
      <c r="U1124" s="9"/>
      <c r="V1124" s="9"/>
      <c r="W1124" s="11" t="s">
        <v>2465</v>
      </c>
      <c r="X1124" s="11" t="s">
        <v>3109</v>
      </c>
      <c r="Y1124" s="11" t="s">
        <v>3959</v>
      </c>
      <c r="Z1124" s="11" t="s">
        <v>1651</v>
      </c>
      <c r="AA1124" s="9">
        <v>20</v>
      </c>
      <c r="AB1124" s="9">
        <v>14</v>
      </c>
      <c r="AC1124" s="11"/>
      <c r="AD1124" s="11" t="s">
        <v>2405</v>
      </c>
      <c r="AE1124" s="11" t="s">
        <v>2462</v>
      </c>
      <c r="AF1124" s="11" t="s">
        <v>2519</v>
      </c>
      <c r="AG1124" s="11" t="s">
        <v>2602</v>
      </c>
      <c r="AH1124" s="11" t="s">
        <v>2607</v>
      </c>
      <c r="AI1124" s="11"/>
      <c r="AJ1124" s="9">
        <v>1</v>
      </c>
      <c r="AK1124" s="11" t="s">
        <v>2719</v>
      </c>
      <c r="AL1124" s="11" t="s">
        <v>3107</v>
      </c>
      <c r="AM1124" s="11"/>
      <c r="AN1124" s="11" t="s">
        <v>3157</v>
      </c>
      <c r="AO1124" s="11" t="s">
        <v>3310</v>
      </c>
      <c r="AP1124" s="11"/>
      <c r="AQ1124" s="12">
        <v>46210</v>
      </c>
      <c r="AR1124" s="11" t="s">
        <v>3416</v>
      </c>
      <c r="AS1124" s="11" t="s">
        <v>3558</v>
      </c>
      <c r="AT1124" s="11" t="s">
        <v>3933</v>
      </c>
      <c r="AU1124" s="11" t="s">
        <v>3933</v>
      </c>
      <c r="AV1124" s="11" t="s">
        <v>3937</v>
      </c>
      <c r="AW1124" s="11" t="s">
        <v>2519</v>
      </c>
      <c r="AX1124" s="11" t="s">
        <v>2602</v>
      </c>
      <c r="AY1124" s="11" t="s">
        <v>3948</v>
      </c>
      <c r="AZ1124" s="11"/>
      <c r="BA1124" s="11"/>
      <c r="BB1124" s="11"/>
      <c r="BC1124" s="9">
        <v>22417</v>
      </c>
      <c r="BD1124" s="11" t="s">
        <v>3937</v>
      </c>
      <c r="BE1124" s="9">
        <v>2053</v>
      </c>
      <c r="BF1124" s="9">
        <v>14</v>
      </c>
      <c r="BG1124" s="11" t="s">
        <v>4628</v>
      </c>
    </row>
    <row r="1125" spans="1:59">
      <c r="A1125" s="9">
        <v>135631</v>
      </c>
      <c r="B1125" s="11" t="s">
        <v>4014</v>
      </c>
      <c r="C1125" s="11" t="s">
        <v>4280</v>
      </c>
      <c r="D1125" s="11" t="s">
        <v>343</v>
      </c>
      <c r="E1125" s="15">
        <v>1</v>
      </c>
      <c r="F1125" s="11" t="s">
        <v>4235</v>
      </c>
      <c r="G1125" s="9">
        <v>140000</v>
      </c>
      <c r="H1125" s="15">
        <f t="shared" si="35"/>
        <v>30.434782608695652</v>
      </c>
      <c r="I1125" s="15">
        <f t="shared" si="36"/>
        <v>30.434782608695652</v>
      </c>
      <c r="J1125" s="15">
        <v>30.434782608695652</v>
      </c>
      <c r="K1125" s="15"/>
      <c r="L1125" s="9"/>
      <c r="M1125" s="9">
        <v>0</v>
      </c>
      <c r="N1125" s="11" t="s">
        <v>3396</v>
      </c>
      <c r="O1125" s="12">
        <v>46210</v>
      </c>
      <c r="P1125" s="11" t="s">
        <v>3408</v>
      </c>
      <c r="Q1125" s="11" t="s">
        <v>3952</v>
      </c>
      <c r="R1125" s="11" t="s">
        <v>3952</v>
      </c>
      <c r="S1125" s="11" t="s">
        <v>4221</v>
      </c>
      <c r="T1125" s="9">
        <v>138446</v>
      </c>
      <c r="U1125" s="9"/>
      <c r="V1125" s="9"/>
      <c r="W1125" s="11" t="s">
        <v>2465</v>
      </c>
      <c r="X1125" s="11" t="s">
        <v>3109</v>
      </c>
      <c r="Y1125" s="11" t="s">
        <v>3959</v>
      </c>
      <c r="Z1125" s="11" t="s">
        <v>1527</v>
      </c>
      <c r="AA1125" s="9">
        <v>20</v>
      </c>
      <c r="AB1125" s="9">
        <v>6</v>
      </c>
      <c r="AC1125" s="11"/>
      <c r="AD1125" s="11" t="s">
        <v>2405</v>
      </c>
      <c r="AE1125" s="11" t="s">
        <v>2462</v>
      </c>
      <c r="AF1125" s="11" t="s">
        <v>2519</v>
      </c>
      <c r="AG1125" s="11" t="s">
        <v>2602</v>
      </c>
      <c r="AH1125" s="11" t="s">
        <v>2607</v>
      </c>
      <c r="AI1125" s="11"/>
      <c r="AJ1125" s="9">
        <v>1</v>
      </c>
      <c r="AK1125" s="11" t="s">
        <v>1769</v>
      </c>
      <c r="AL1125" s="11" t="s">
        <v>3107</v>
      </c>
      <c r="AM1125" s="11"/>
      <c r="AN1125" s="11" t="s">
        <v>3157</v>
      </c>
      <c r="AO1125" s="11" t="s">
        <v>3310</v>
      </c>
      <c r="AP1125" s="11"/>
      <c r="AQ1125" s="12">
        <v>46210</v>
      </c>
      <c r="AR1125" s="11" t="s">
        <v>3416</v>
      </c>
      <c r="AS1125" s="11" t="s">
        <v>3558</v>
      </c>
      <c r="AT1125" s="11" t="s">
        <v>3933</v>
      </c>
      <c r="AU1125" s="11" t="s">
        <v>3933</v>
      </c>
      <c r="AV1125" s="11" t="s">
        <v>3937</v>
      </c>
      <c r="AW1125" s="11" t="s">
        <v>2519</v>
      </c>
      <c r="AX1125" s="11" t="s">
        <v>2602</v>
      </c>
      <c r="AY1125" s="11" t="s">
        <v>3948</v>
      </c>
      <c r="AZ1125" s="11"/>
      <c r="BA1125" s="11"/>
      <c r="BB1125" s="11"/>
      <c r="BC1125" s="9">
        <v>22417</v>
      </c>
      <c r="BD1125" s="11" t="s">
        <v>3937</v>
      </c>
      <c r="BE1125" s="9">
        <v>2053</v>
      </c>
      <c r="BF1125" s="9">
        <v>6</v>
      </c>
      <c r="BG1125" s="11" t="s">
        <v>4628</v>
      </c>
    </row>
    <row r="1126" spans="1:59">
      <c r="A1126" s="9">
        <v>135631</v>
      </c>
      <c r="B1126" s="11" t="s">
        <v>4014</v>
      </c>
      <c r="C1126" s="11" t="s">
        <v>4280</v>
      </c>
      <c r="D1126" s="11" t="s">
        <v>338</v>
      </c>
      <c r="E1126" s="15">
        <v>1</v>
      </c>
      <c r="F1126" s="11" t="s">
        <v>4235</v>
      </c>
      <c r="G1126" s="9">
        <v>150000</v>
      </c>
      <c r="H1126" s="15">
        <f t="shared" si="35"/>
        <v>32.608695652173914</v>
      </c>
      <c r="I1126" s="15">
        <f t="shared" si="36"/>
        <v>32.608695652173914</v>
      </c>
      <c r="J1126" s="15">
        <v>32.608695652173914</v>
      </c>
      <c r="K1126" s="15"/>
      <c r="L1126" s="9"/>
      <c r="M1126" s="9">
        <v>0</v>
      </c>
      <c r="N1126" s="11" t="s">
        <v>3396</v>
      </c>
      <c r="O1126" s="12">
        <v>46210</v>
      </c>
      <c r="P1126" s="11" t="s">
        <v>3408</v>
      </c>
      <c r="Q1126" s="11" t="s">
        <v>3952</v>
      </c>
      <c r="R1126" s="11" t="s">
        <v>3952</v>
      </c>
      <c r="S1126" s="11" t="s">
        <v>4221</v>
      </c>
      <c r="T1126" s="9">
        <v>138446</v>
      </c>
      <c r="U1126" s="9"/>
      <c r="V1126" s="9"/>
      <c r="W1126" s="11" t="s">
        <v>2465</v>
      </c>
      <c r="X1126" s="11" t="s">
        <v>3109</v>
      </c>
      <c r="Y1126" s="11" t="s">
        <v>3959</v>
      </c>
      <c r="Z1126" s="11" t="s">
        <v>1526</v>
      </c>
      <c r="AA1126" s="9">
        <v>20</v>
      </c>
      <c r="AB1126" s="9">
        <v>1</v>
      </c>
      <c r="AC1126" s="11"/>
      <c r="AD1126" s="11" t="s">
        <v>2405</v>
      </c>
      <c r="AE1126" s="11" t="s">
        <v>2462</v>
      </c>
      <c r="AF1126" s="11" t="s">
        <v>2519</v>
      </c>
      <c r="AG1126" s="11" t="s">
        <v>2602</v>
      </c>
      <c r="AH1126" s="11" t="s">
        <v>2607</v>
      </c>
      <c r="AI1126" s="11"/>
      <c r="AJ1126" s="9">
        <v>1</v>
      </c>
      <c r="AK1126" s="11" t="s">
        <v>1643</v>
      </c>
      <c r="AL1126" s="11" t="s">
        <v>3107</v>
      </c>
      <c r="AM1126" s="11"/>
      <c r="AN1126" s="11" t="s">
        <v>3157</v>
      </c>
      <c r="AO1126" s="11" t="s">
        <v>3310</v>
      </c>
      <c r="AP1126" s="11"/>
      <c r="AQ1126" s="12">
        <v>46210</v>
      </c>
      <c r="AR1126" s="11" t="s">
        <v>3416</v>
      </c>
      <c r="AS1126" s="11" t="s">
        <v>3558</v>
      </c>
      <c r="AT1126" s="11" t="s">
        <v>3933</v>
      </c>
      <c r="AU1126" s="11" t="s">
        <v>3933</v>
      </c>
      <c r="AV1126" s="11" t="s">
        <v>3937</v>
      </c>
      <c r="AW1126" s="11" t="s">
        <v>2519</v>
      </c>
      <c r="AX1126" s="11" t="s">
        <v>2602</v>
      </c>
      <c r="AY1126" s="11" t="s">
        <v>3948</v>
      </c>
      <c r="AZ1126" s="11"/>
      <c r="BA1126" s="11"/>
      <c r="BB1126" s="11"/>
      <c r="BC1126" s="9">
        <v>22417</v>
      </c>
      <c r="BD1126" s="11" t="s">
        <v>3937</v>
      </c>
      <c r="BE1126" s="9">
        <v>2053</v>
      </c>
      <c r="BF1126" s="9">
        <v>1</v>
      </c>
      <c r="BG1126" s="11" t="s">
        <v>4628</v>
      </c>
    </row>
    <row r="1127" spans="1:59">
      <c r="A1127" s="9">
        <v>135631</v>
      </c>
      <c r="B1127" s="11" t="s">
        <v>4014</v>
      </c>
      <c r="C1127" s="11" t="s">
        <v>4280</v>
      </c>
      <c r="D1127" s="11" t="s">
        <v>339</v>
      </c>
      <c r="E1127" s="15">
        <v>1</v>
      </c>
      <c r="F1127" s="11" t="s">
        <v>4235</v>
      </c>
      <c r="G1127" s="9">
        <v>150000</v>
      </c>
      <c r="H1127" s="15">
        <f t="shared" si="35"/>
        <v>32.608695652173914</v>
      </c>
      <c r="I1127" s="15">
        <f t="shared" si="36"/>
        <v>32.608695652173914</v>
      </c>
      <c r="J1127" s="15">
        <v>32.608695652173914</v>
      </c>
      <c r="K1127" s="15"/>
      <c r="L1127" s="9"/>
      <c r="M1127" s="9">
        <v>0</v>
      </c>
      <c r="N1127" s="11" t="s">
        <v>3396</v>
      </c>
      <c r="O1127" s="12">
        <v>46210</v>
      </c>
      <c r="P1127" s="11" t="s">
        <v>3408</v>
      </c>
      <c r="Q1127" s="11" t="s">
        <v>3952</v>
      </c>
      <c r="R1127" s="11" t="s">
        <v>3952</v>
      </c>
      <c r="S1127" s="11" t="s">
        <v>4221</v>
      </c>
      <c r="T1127" s="9">
        <v>138446</v>
      </c>
      <c r="U1127" s="9"/>
      <c r="V1127" s="9"/>
      <c r="W1127" s="11" t="s">
        <v>2465</v>
      </c>
      <c r="X1127" s="11" t="s">
        <v>3109</v>
      </c>
      <c r="Y1127" s="11" t="s">
        <v>3959</v>
      </c>
      <c r="Z1127" s="11" t="s">
        <v>1526</v>
      </c>
      <c r="AA1127" s="9">
        <v>20</v>
      </c>
      <c r="AB1127" s="9">
        <v>2</v>
      </c>
      <c r="AC1127" s="11"/>
      <c r="AD1127" s="11" t="s">
        <v>2405</v>
      </c>
      <c r="AE1127" s="11" t="s">
        <v>2462</v>
      </c>
      <c r="AF1127" s="11" t="s">
        <v>2519</v>
      </c>
      <c r="AG1127" s="11" t="s">
        <v>2602</v>
      </c>
      <c r="AH1127" s="11" t="s">
        <v>2607</v>
      </c>
      <c r="AI1127" s="11"/>
      <c r="AJ1127" s="9">
        <v>1</v>
      </c>
      <c r="AK1127" s="11" t="s">
        <v>1643</v>
      </c>
      <c r="AL1127" s="11" t="s">
        <v>3107</v>
      </c>
      <c r="AM1127" s="11"/>
      <c r="AN1127" s="11" t="s">
        <v>3157</v>
      </c>
      <c r="AO1127" s="11" t="s">
        <v>3310</v>
      </c>
      <c r="AP1127" s="11"/>
      <c r="AQ1127" s="12">
        <v>46210</v>
      </c>
      <c r="AR1127" s="11" t="s">
        <v>3416</v>
      </c>
      <c r="AS1127" s="11" t="s">
        <v>3558</v>
      </c>
      <c r="AT1127" s="11" t="s">
        <v>3933</v>
      </c>
      <c r="AU1127" s="11" t="s">
        <v>3933</v>
      </c>
      <c r="AV1127" s="11" t="s">
        <v>3937</v>
      </c>
      <c r="AW1127" s="11" t="s">
        <v>2519</v>
      </c>
      <c r="AX1127" s="11" t="s">
        <v>2602</v>
      </c>
      <c r="AY1127" s="11" t="s">
        <v>3948</v>
      </c>
      <c r="AZ1127" s="11"/>
      <c r="BA1127" s="11"/>
      <c r="BB1127" s="11"/>
      <c r="BC1127" s="9">
        <v>22417</v>
      </c>
      <c r="BD1127" s="11" t="s">
        <v>3937</v>
      </c>
      <c r="BE1127" s="9">
        <v>2053</v>
      </c>
      <c r="BF1127" s="9">
        <v>2</v>
      </c>
      <c r="BG1127" s="11" t="s">
        <v>4628</v>
      </c>
    </row>
    <row r="1128" spans="1:59">
      <c r="A1128" s="9">
        <v>135631</v>
      </c>
      <c r="B1128" s="11" t="s">
        <v>4014</v>
      </c>
      <c r="C1128" s="11" t="s">
        <v>4280</v>
      </c>
      <c r="D1128" s="11" t="s">
        <v>340</v>
      </c>
      <c r="E1128" s="15">
        <v>1</v>
      </c>
      <c r="F1128" s="11" t="s">
        <v>4235</v>
      </c>
      <c r="G1128" s="9">
        <v>150000</v>
      </c>
      <c r="H1128" s="15">
        <f t="shared" si="35"/>
        <v>32.608695652173914</v>
      </c>
      <c r="I1128" s="15">
        <f t="shared" si="36"/>
        <v>32.608695652173914</v>
      </c>
      <c r="J1128" s="15">
        <v>32.608695652173914</v>
      </c>
      <c r="K1128" s="15"/>
      <c r="L1128" s="9"/>
      <c r="M1128" s="9">
        <v>0</v>
      </c>
      <c r="N1128" s="11" t="s">
        <v>3396</v>
      </c>
      <c r="O1128" s="12">
        <v>46210</v>
      </c>
      <c r="P1128" s="11" t="s">
        <v>3408</v>
      </c>
      <c r="Q1128" s="11" t="s">
        <v>3952</v>
      </c>
      <c r="R1128" s="11" t="s">
        <v>3952</v>
      </c>
      <c r="S1128" s="11" t="s">
        <v>4221</v>
      </c>
      <c r="T1128" s="9">
        <v>138446</v>
      </c>
      <c r="U1128" s="9"/>
      <c r="V1128" s="9"/>
      <c r="W1128" s="11" t="s">
        <v>2465</v>
      </c>
      <c r="X1128" s="11" t="s">
        <v>3109</v>
      </c>
      <c r="Y1128" s="11" t="s">
        <v>3959</v>
      </c>
      <c r="Z1128" s="11" t="s">
        <v>1526</v>
      </c>
      <c r="AA1128" s="9">
        <v>20</v>
      </c>
      <c r="AB1128" s="9">
        <v>3</v>
      </c>
      <c r="AC1128" s="11"/>
      <c r="AD1128" s="11" t="s">
        <v>2405</v>
      </c>
      <c r="AE1128" s="11" t="s">
        <v>2462</v>
      </c>
      <c r="AF1128" s="11" t="s">
        <v>2519</v>
      </c>
      <c r="AG1128" s="11" t="s">
        <v>2602</v>
      </c>
      <c r="AH1128" s="11" t="s">
        <v>2607</v>
      </c>
      <c r="AI1128" s="11"/>
      <c r="AJ1128" s="9">
        <v>1</v>
      </c>
      <c r="AK1128" s="11" t="s">
        <v>1643</v>
      </c>
      <c r="AL1128" s="11" t="s">
        <v>3107</v>
      </c>
      <c r="AM1128" s="11"/>
      <c r="AN1128" s="11" t="s">
        <v>3157</v>
      </c>
      <c r="AO1128" s="11" t="s">
        <v>3310</v>
      </c>
      <c r="AP1128" s="11"/>
      <c r="AQ1128" s="12">
        <v>46210</v>
      </c>
      <c r="AR1128" s="11" t="s">
        <v>3416</v>
      </c>
      <c r="AS1128" s="11" t="s">
        <v>3558</v>
      </c>
      <c r="AT1128" s="11" t="s">
        <v>3933</v>
      </c>
      <c r="AU1128" s="11" t="s">
        <v>3933</v>
      </c>
      <c r="AV1128" s="11" t="s">
        <v>3937</v>
      </c>
      <c r="AW1128" s="11" t="s">
        <v>2519</v>
      </c>
      <c r="AX1128" s="11" t="s">
        <v>2602</v>
      </c>
      <c r="AY1128" s="11" t="s">
        <v>3948</v>
      </c>
      <c r="AZ1128" s="11"/>
      <c r="BA1128" s="11"/>
      <c r="BB1128" s="11"/>
      <c r="BC1128" s="9">
        <v>22417</v>
      </c>
      <c r="BD1128" s="11" t="s">
        <v>3937</v>
      </c>
      <c r="BE1128" s="9">
        <v>2053</v>
      </c>
      <c r="BF1128" s="9">
        <v>3</v>
      </c>
      <c r="BG1128" s="11" t="s">
        <v>4628</v>
      </c>
    </row>
    <row r="1129" spans="1:59">
      <c r="A1129" s="9">
        <v>135631</v>
      </c>
      <c r="B1129" s="11" t="s">
        <v>4014</v>
      </c>
      <c r="C1129" s="11" t="s">
        <v>4280</v>
      </c>
      <c r="D1129" s="11" t="s">
        <v>359</v>
      </c>
      <c r="E1129" s="15">
        <v>1</v>
      </c>
      <c r="F1129" s="11" t="s">
        <v>4235</v>
      </c>
      <c r="G1129" s="9">
        <v>160000</v>
      </c>
      <c r="H1129" s="15">
        <f t="shared" si="35"/>
        <v>34.782608695652172</v>
      </c>
      <c r="I1129" s="15">
        <f t="shared" si="36"/>
        <v>34.782608695652172</v>
      </c>
      <c r="J1129" s="15">
        <v>34.782608695652172</v>
      </c>
      <c r="K1129" s="15"/>
      <c r="L1129" s="9"/>
      <c r="M1129" s="9">
        <v>0</v>
      </c>
      <c r="N1129" s="11" t="s">
        <v>3396</v>
      </c>
      <c r="O1129" s="12">
        <v>46210</v>
      </c>
      <c r="P1129" s="11" t="s">
        <v>3408</v>
      </c>
      <c r="Q1129" s="11" t="s">
        <v>3952</v>
      </c>
      <c r="R1129" s="11" t="s">
        <v>3952</v>
      </c>
      <c r="S1129" s="11" t="s">
        <v>4221</v>
      </c>
      <c r="T1129" s="9">
        <v>138446</v>
      </c>
      <c r="U1129" s="9"/>
      <c r="V1129" s="9"/>
      <c r="W1129" s="11" t="s">
        <v>2465</v>
      </c>
      <c r="X1129" s="11" t="s">
        <v>3109</v>
      </c>
      <c r="Y1129" s="11" t="s">
        <v>3959</v>
      </c>
      <c r="Z1129" s="11" t="s">
        <v>1539</v>
      </c>
      <c r="AA1129" s="9">
        <v>20</v>
      </c>
      <c r="AB1129" s="9">
        <v>22</v>
      </c>
      <c r="AC1129" s="11"/>
      <c r="AD1129" s="11" t="s">
        <v>2405</v>
      </c>
      <c r="AE1129" s="11" t="s">
        <v>2462</v>
      </c>
      <c r="AF1129" s="11" t="s">
        <v>2519</v>
      </c>
      <c r="AG1129" s="11" t="s">
        <v>2602</v>
      </c>
      <c r="AH1129" s="11" t="s">
        <v>2607</v>
      </c>
      <c r="AI1129" s="11"/>
      <c r="AJ1129" s="9">
        <v>1</v>
      </c>
      <c r="AK1129" s="11" t="s">
        <v>2135</v>
      </c>
      <c r="AL1129" s="11" t="s">
        <v>3107</v>
      </c>
      <c r="AM1129" s="11"/>
      <c r="AN1129" s="11" t="s">
        <v>3157</v>
      </c>
      <c r="AO1129" s="11" t="s">
        <v>3310</v>
      </c>
      <c r="AP1129" s="11"/>
      <c r="AQ1129" s="12">
        <v>46210</v>
      </c>
      <c r="AR1129" s="11" t="s">
        <v>3416</v>
      </c>
      <c r="AS1129" s="11" t="s">
        <v>3558</v>
      </c>
      <c r="AT1129" s="11" t="s">
        <v>3933</v>
      </c>
      <c r="AU1129" s="11" t="s">
        <v>3933</v>
      </c>
      <c r="AV1129" s="11" t="s">
        <v>3937</v>
      </c>
      <c r="AW1129" s="11" t="s">
        <v>2519</v>
      </c>
      <c r="AX1129" s="11" t="s">
        <v>2602</v>
      </c>
      <c r="AY1129" s="11" t="s">
        <v>3948</v>
      </c>
      <c r="AZ1129" s="11"/>
      <c r="BA1129" s="11"/>
      <c r="BB1129" s="11"/>
      <c r="BC1129" s="9">
        <v>22417</v>
      </c>
      <c r="BD1129" s="11" t="s">
        <v>3937</v>
      </c>
      <c r="BE1129" s="9">
        <v>2053</v>
      </c>
      <c r="BF1129" s="9">
        <v>22</v>
      </c>
      <c r="BG1129" s="11" t="s">
        <v>4628</v>
      </c>
    </row>
    <row r="1130" spans="1:59">
      <c r="A1130" s="9">
        <v>135631</v>
      </c>
      <c r="B1130" s="11" t="s">
        <v>4014</v>
      </c>
      <c r="C1130" s="11" t="s">
        <v>4280</v>
      </c>
      <c r="D1130" s="11" t="s">
        <v>360</v>
      </c>
      <c r="E1130" s="15">
        <v>1</v>
      </c>
      <c r="F1130" s="11" t="s">
        <v>4235</v>
      </c>
      <c r="G1130" s="9">
        <v>160000</v>
      </c>
      <c r="H1130" s="15">
        <f t="shared" si="35"/>
        <v>34.782608695652172</v>
      </c>
      <c r="I1130" s="15">
        <f t="shared" si="36"/>
        <v>34.782608695652172</v>
      </c>
      <c r="J1130" s="15">
        <v>34.782608695652172</v>
      </c>
      <c r="K1130" s="15"/>
      <c r="L1130" s="9"/>
      <c r="M1130" s="9">
        <v>0</v>
      </c>
      <c r="N1130" s="11" t="s">
        <v>3396</v>
      </c>
      <c r="O1130" s="12">
        <v>46210</v>
      </c>
      <c r="P1130" s="11" t="s">
        <v>3408</v>
      </c>
      <c r="Q1130" s="11" t="s">
        <v>3952</v>
      </c>
      <c r="R1130" s="11" t="s">
        <v>3952</v>
      </c>
      <c r="S1130" s="11" t="s">
        <v>4221</v>
      </c>
      <c r="T1130" s="9">
        <v>138446</v>
      </c>
      <c r="U1130" s="9"/>
      <c r="V1130" s="9"/>
      <c r="W1130" s="11" t="s">
        <v>2465</v>
      </c>
      <c r="X1130" s="11" t="s">
        <v>3109</v>
      </c>
      <c r="Y1130" s="11" t="s">
        <v>3959</v>
      </c>
      <c r="Z1130" s="11" t="s">
        <v>1539</v>
      </c>
      <c r="AA1130" s="9">
        <v>20</v>
      </c>
      <c r="AB1130" s="9">
        <v>23</v>
      </c>
      <c r="AC1130" s="11"/>
      <c r="AD1130" s="11" t="s">
        <v>2405</v>
      </c>
      <c r="AE1130" s="11" t="s">
        <v>2462</v>
      </c>
      <c r="AF1130" s="11" t="s">
        <v>2519</v>
      </c>
      <c r="AG1130" s="11" t="s">
        <v>2602</v>
      </c>
      <c r="AH1130" s="11" t="s">
        <v>2607</v>
      </c>
      <c r="AI1130" s="11"/>
      <c r="AJ1130" s="9">
        <v>1</v>
      </c>
      <c r="AK1130" s="11" t="s">
        <v>2135</v>
      </c>
      <c r="AL1130" s="11" t="s">
        <v>3107</v>
      </c>
      <c r="AM1130" s="11"/>
      <c r="AN1130" s="11" t="s">
        <v>3157</v>
      </c>
      <c r="AO1130" s="11" t="s">
        <v>3310</v>
      </c>
      <c r="AP1130" s="11"/>
      <c r="AQ1130" s="12">
        <v>46210</v>
      </c>
      <c r="AR1130" s="11" t="s">
        <v>3416</v>
      </c>
      <c r="AS1130" s="11" t="s">
        <v>3558</v>
      </c>
      <c r="AT1130" s="11" t="s">
        <v>3933</v>
      </c>
      <c r="AU1130" s="11" t="s">
        <v>3933</v>
      </c>
      <c r="AV1130" s="11" t="s">
        <v>3937</v>
      </c>
      <c r="AW1130" s="11" t="s">
        <v>2519</v>
      </c>
      <c r="AX1130" s="11" t="s">
        <v>2602</v>
      </c>
      <c r="AY1130" s="11" t="s">
        <v>3948</v>
      </c>
      <c r="AZ1130" s="11"/>
      <c r="BA1130" s="11"/>
      <c r="BB1130" s="11"/>
      <c r="BC1130" s="9">
        <v>22417</v>
      </c>
      <c r="BD1130" s="11" t="s">
        <v>3937</v>
      </c>
      <c r="BE1130" s="9">
        <v>2053</v>
      </c>
      <c r="BF1130" s="9">
        <v>23</v>
      </c>
      <c r="BG1130" s="11" t="s">
        <v>4628</v>
      </c>
    </row>
    <row r="1131" spans="1:59">
      <c r="A1131" s="9">
        <v>135631</v>
      </c>
      <c r="B1131" s="11" t="s">
        <v>4014</v>
      </c>
      <c r="C1131" s="11" t="s">
        <v>4280</v>
      </c>
      <c r="D1131" s="11" t="s">
        <v>365</v>
      </c>
      <c r="E1131" s="15">
        <v>1</v>
      </c>
      <c r="F1131" s="11" t="s">
        <v>4235</v>
      </c>
      <c r="G1131" s="9">
        <v>160000</v>
      </c>
      <c r="H1131" s="15">
        <f t="shared" si="35"/>
        <v>34.782608695652172</v>
      </c>
      <c r="I1131" s="15">
        <f t="shared" si="36"/>
        <v>34.782608695652172</v>
      </c>
      <c r="J1131" s="15">
        <v>34.782608695652172</v>
      </c>
      <c r="K1131" s="15"/>
      <c r="L1131" s="9"/>
      <c r="M1131" s="9">
        <v>0</v>
      </c>
      <c r="N1131" s="11" t="s">
        <v>3396</v>
      </c>
      <c r="O1131" s="12">
        <v>46210</v>
      </c>
      <c r="P1131" s="11" t="s">
        <v>3408</v>
      </c>
      <c r="Q1131" s="11" t="s">
        <v>3952</v>
      </c>
      <c r="R1131" s="11" t="s">
        <v>3952</v>
      </c>
      <c r="S1131" s="11" t="s">
        <v>4221</v>
      </c>
      <c r="T1131" s="9">
        <v>138446</v>
      </c>
      <c r="U1131" s="9"/>
      <c r="V1131" s="9"/>
      <c r="W1131" s="11" t="s">
        <v>2465</v>
      </c>
      <c r="X1131" s="11" t="s">
        <v>3109</v>
      </c>
      <c r="Y1131" s="11" t="s">
        <v>3959</v>
      </c>
      <c r="Z1131" s="11" t="s">
        <v>1539</v>
      </c>
      <c r="AA1131" s="9">
        <v>20</v>
      </c>
      <c r="AB1131" s="9">
        <v>28</v>
      </c>
      <c r="AC1131" s="11"/>
      <c r="AD1131" s="11" t="s">
        <v>2405</v>
      </c>
      <c r="AE1131" s="11" t="s">
        <v>2462</v>
      </c>
      <c r="AF1131" s="11" t="s">
        <v>2519</v>
      </c>
      <c r="AG1131" s="11" t="s">
        <v>2602</v>
      </c>
      <c r="AH1131" s="11" t="s">
        <v>2607</v>
      </c>
      <c r="AI1131" s="11"/>
      <c r="AJ1131" s="9">
        <v>1</v>
      </c>
      <c r="AK1131" s="11" t="s">
        <v>2135</v>
      </c>
      <c r="AL1131" s="11" t="s">
        <v>3107</v>
      </c>
      <c r="AM1131" s="11"/>
      <c r="AN1131" s="11" t="s">
        <v>3157</v>
      </c>
      <c r="AO1131" s="11" t="s">
        <v>3310</v>
      </c>
      <c r="AP1131" s="11"/>
      <c r="AQ1131" s="12">
        <v>46210</v>
      </c>
      <c r="AR1131" s="11" t="s">
        <v>3416</v>
      </c>
      <c r="AS1131" s="11" t="s">
        <v>3558</v>
      </c>
      <c r="AT1131" s="11" t="s">
        <v>3933</v>
      </c>
      <c r="AU1131" s="11" t="s">
        <v>3933</v>
      </c>
      <c r="AV1131" s="11" t="s">
        <v>3937</v>
      </c>
      <c r="AW1131" s="11" t="s">
        <v>2519</v>
      </c>
      <c r="AX1131" s="11" t="s">
        <v>2602</v>
      </c>
      <c r="AY1131" s="11" t="s">
        <v>3948</v>
      </c>
      <c r="AZ1131" s="11"/>
      <c r="BA1131" s="11"/>
      <c r="BB1131" s="11"/>
      <c r="BC1131" s="9">
        <v>22417</v>
      </c>
      <c r="BD1131" s="11" t="s">
        <v>3937</v>
      </c>
      <c r="BE1131" s="9">
        <v>2053</v>
      </c>
      <c r="BF1131" s="9">
        <v>28</v>
      </c>
      <c r="BG1131" s="11" t="s">
        <v>4628</v>
      </c>
    </row>
    <row r="1132" spans="1:59">
      <c r="A1132" s="9">
        <v>135631</v>
      </c>
      <c r="B1132" s="11" t="s">
        <v>4014</v>
      </c>
      <c r="C1132" s="11" t="s">
        <v>4280</v>
      </c>
      <c r="D1132" s="11" t="s">
        <v>369</v>
      </c>
      <c r="E1132" s="15">
        <v>1</v>
      </c>
      <c r="F1132" s="11" t="s">
        <v>4235</v>
      </c>
      <c r="G1132" s="9">
        <v>160000</v>
      </c>
      <c r="H1132" s="15">
        <f t="shared" si="35"/>
        <v>34.782608695652172</v>
      </c>
      <c r="I1132" s="15">
        <f t="shared" si="36"/>
        <v>34.782608695652172</v>
      </c>
      <c r="J1132" s="15">
        <v>34.782608695652172</v>
      </c>
      <c r="K1132" s="15"/>
      <c r="L1132" s="9"/>
      <c r="M1132" s="9">
        <v>0</v>
      </c>
      <c r="N1132" s="11" t="s">
        <v>3396</v>
      </c>
      <c r="O1132" s="12">
        <v>46210</v>
      </c>
      <c r="P1132" s="11" t="s">
        <v>3408</v>
      </c>
      <c r="Q1132" s="11" t="s">
        <v>3952</v>
      </c>
      <c r="R1132" s="11" t="s">
        <v>3952</v>
      </c>
      <c r="S1132" s="11" t="s">
        <v>4221</v>
      </c>
      <c r="T1132" s="9">
        <v>138446</v>
      </c>
      <c r="U1132" s="9"/>
      <c r="V1132" s="9"/>
      <c r="W1132" s="11" t="s">
        <v>2465</v>
      </c>
      <c r="X1132" s="11" t="s">
        <v>3109</v>
      </c>
      <c r="Y1132" s="11" t="s">
        <v>3959</v>
      </c>
      <c r="Z1132" s="11" t="s">
        <v>1539</v>
      </c>
      <c r="AA1132" s="9">
        <v>20</v>
      </c>
      <c r="AB1132" s="9">
        <v>32</v>
      </c>
      <c r="AC1132" s="11"/>
      <c r="AD1132" s="11" t="s">
        <v>2405</v>
      </c>
      <c r="AE1132" s="11" t="s">
        <v>2462</v>
      </c>
      <c r="AF1132" s="11" t="s">
        <v>2519</v>
      </c>
      <c r="AG1132" s="11" t="s">
        <v>2602</v>
      </c>
      <c r="AH1132" s="11" t="s">
        <v>2607</v>
      </c>
      <c r="AI1132" s="11"/>
      <c r="AJ1132" s="9">
        <v>1</v>
      </c>
      <c r="AK1132" s="11" t="s">
        <v>2135</v>
      </c>
      <c r="AL1132" s="11" t="s">
        <v>3107</v>
      </c>
      <c r="AM1132" s="11"/>
      <c r="AN1132" s="11" t="s">
        <v>3157</v>
      </c>
      <c r="AO1132" s="11" t="s">
        <v>3310</v>
      </c>
      <c r="AP1132" s="11"/>
      <c r="AQ1132" s="12">
        <v>46210</v>
      </c>
      <c r="AR1132" s="11" t="s">
        <v>3416</v>
      </c>
      <c r="AS1132" s="11" t="s">
        <v>3558</v>
      </c>
      <c r="AT1132" s="11" t="s">
        <v>3933</v>
      </c>
      <c r="AU1132" s="11" t="s">
        <v>3933</v>
      </c>
      <c r="AV1132" s="11" t="s">
        <v>3937</v>
      </c>
      <c r="AW1132" s="11" t="s">
        <v>2519</v>
      </c>
      <c r="AX1132" s="11" t="s">
        <v>2602</v>
      </c>
      <c r="AY1132" s="11" t="s">
        <v>3948</v>
      </c>
      <c r="AZ1132" s="11"/>
      <c r="BA1132" s="11"/>
      <c r="BB1132" s="11"/>
      <c r="BC1132" s="9">
        <v>22417</v>
      </c>
      <c r="BD1132" s="11" t="s">
        <v>3937</v>
      </c>
      <c r="BE1132" s="9">
        <v>2053</v>
      </c>
      <c r="BF1132" s="9">
        <v>32</v>
      </c>
      <c r="BG1132" s="11" t="s">
        <v>4628</v>
      </c>
    </row>
    <row r="1133" spans="1:59">
      <c r="A1133" s="9">
        <v>135631</v>
      </c>
      <c r="B1133" s="11" t="s">
        <v>4014</v>
      </c>
      <c r="C1133" s="11" t="s">
        <v>4280</v>
      </c>
      <c r="D1133" s="11" t="s">
        <v>374</v>
      </c>
      <c r="E1133" s="15">
        <v>1</v>
      </c>
      <c r="F1133" s="11" t="s">
        <v>4235</v>
      </c>
      <c r="G1133" s="9">
        <v>160000</v>
      </c>
      <c r="H1133" s="15">
        <f t="shared" si="35"/>
        <v>34.782608695652172</v>
      </c>
      <c r="I1133" s="15">
        <f t="shared" si="36"/>
        <v>34.782608695652172</v>
      </c>
      <c r="J1133" s="15">
        <v>34.782608695652172</v>
      </c>
      <c r="K1133" s="15"/>
      <c r="L1133" s="9"/>
      <c r="M1133" s="9">
        <v>0</v>
      </c>
      <c r="N1133" s="11" t="s">
        <v>3396</v>
      </c>
      <c r="O1133" s="12">
        <v>46210</v>
      </c>
      <c r="P1133" s="11" t="s">
        <v>3408</v>
      </c>
      <c r="Q1133" s="11" t="s">
        <v>3952</v>
      </c>
      <c r="R1133" s="11" t="s">
        <v>3952</v>
      </c>
      <c r="S1133" s="11" t="s">
        <v>4221</v>
      </c>
      <c r="T1133" s="9">
        <v>138446</v>
      </c>
      <c r="U1133" s="9"/>
      <c r="V1133" s="9"/>
      <c r="W1133" s="11" t="s">
        <v>2465</v>
      </c>
      <c r="X1133" s="11" t="s">
        <v>3109</v>
      </c>
      <c r="Y1133" s="11" t="s">
        <v>3959</v>
      </c>
      <c r="Z1133" s="11" t="s">
        <v>1539</v>
      </c>
      <c r="AA1133" s="9">
        <v>20</v>
      </c>
      <c r="AB1133" s="9">
        <v>37</v>
      </c>
      <c r="AC1133" s="11"/>
      <c r="AD1133" s="11" t="s">
        <v>2405</v>
      </c>
      <c r="AE1133" s="11" t="s">
        <v>2462</v>
      </c>
      <c r="AF1133" s="11" t="s">
        <v>2519</v>
      </c>
      <c r="AG1133" s="11" t="s">
        <v>2602</v>
      </c>
      <c r="AH1133" s="11" t="s">
        <v>2607</v>
      </c>
      <c r="AI1133" s="11"/>
      <c r="AJ1133" s="9">
        <v>1</v>
      </c>
      <c r="AK1133" s="11" t="s">
        <v>2135</v>
      </c>
      <c r="AL1133" s="11" t="s">
        <v>3107</v>
      </c>
      <c r="AM1133" s="11"/>
      <c r="AN1133" s="11" t="s">
        <v>3157</v>
      </c>
      <c r="AO1133" s="11" t="s">
        <v>3310</v>
      </c>
      <c r="AP1133" s="11"/>
      <c r="AQ1133" s="12">
        <v>46210</v>
      </c>
      <c r="AR1133" s="11" t="s">
        <v>3416</v>
      </c>
      <c r="AS1133" s="11" t="s">
        <v>3558</v>
      </c>
      <c r="AT1133" s="11" t="s">
        <v>3933</v>
      </c>
      <c r="AU1133" s="11" t="s">
        <v>3933</v>
      </c>
      <c r="AV1133" s="11" t="s">
        <v>3937</v>
      </c>
      <c r="AW1133" s="11" t="s">
        <v>2519</v>
      </c>
      <c r="AX1133" s="11" t="s">
        <v>2602</v>
      </c>
      <c r="AY1133" s="11" t="s">
        <v>3948</v>
      </c>
      <c r="AZ1133" s="11"/>
      <c r="BA1133" s="11"/>
      <c r="BB1133" s="11"/>
      <c r="BC1133" s="9">
        <v>22417</v>
      </c>
      <c r="BD1133" s="11" t="s">
        <v>3937</v>
      </c>
      <c r="BE1133" s="9">
        <v>2053</v>
      </c>
      <c r="BF1133" s="9">
        <v>37</v>
      </c>
      <c r="BG1133" s="11" t="s">
        <v>4628</v>
      </c>
    </row>
    <row r="1134" spans="1:59">
      <c r="A1134" s="9">
        <v>135631</v>
      </c>
      <c r="B1134" s="11" t="s">
        <v>4014</v>
      </c>
      <c r="C1134" s="11" t="s">
        <v>4280</v>
      </c>
      <c r="D1134" s="11" t="s">
        <v>377</v>
      </c>
      <c r="E1134" s="15">
        <v>1</v>
      </c>
      <c r="F1134" s="11" t="s">
        <v>4235</v>
      </c>
      <c r="G1134" s="9">
        <v>160000</v>
      </c>
      <c r="H1134" s="15">
        <f t="shared" si="35"/>
        <v>34.782608695652172</v>
      </c>
      <c r="I1134" s="15">
        <f t="shared" si="36"/>
        <v>34.782608695652172</v>
      </c>
      <c r="J1134" s="15">
        <v>34.782608695652172</v>
      </c>
      <c r="K1134" s="15"/>
      <c r="L1134" s="9"/>
      <c r="M1134" s="9">
        <v>0</v>
      </c>
      <c r="N1134" s="11" t="s">
        <v>3396</v>
      </c>
      <c r="O1134" s="12">
        <v>46210</v>
      </c>
      <c r="P1134" s="11" t="s">
        <v>3408</v>
      </c>
      <c r="Q1134" s="11" t="s">
        <v>3952</v>
      </c>
      <c r="R1134" s="11" t="s">
        <v>3952</v>
      </c>
      <c r="S1134" s="11" t="s">
        <v>4221</v>
      </c>
      <c r="T1134" s="9">
        <v>138446</v>
      </c>
      <c r="U1134" s="9"/>
      <c r="V1134" s="9"/>
      <c r="W1134" s="11" t="s">
        <v>2465</v>
      </c>
      <c r="X1134" s="11" t="s">
        <v>3109</v>
      </c>
      <c r="Y1134" s="11" t="s">
        <v>3959</v>
      </c>
      <c r="Z1134" s="11" t="s">
        <v>1539</v>
      </c>
      <c r="AA1134" s="9">
        <v>20</v>
      </c>
      <c r="AB1134" s="9">
        <v>40</v>
      </c>
      <c r="AC1134" s="11"/>
      <c r="AD1134" s="11" t="s">
        <v>2405</v>
      </c>
      <c r="AE1134" s="11" t="s">
        <v>2462</v>
      </c>
      <c r="AF1134" s="11" t="s">
        <v>2519</v>
      </c>
      <c r="AG1134" s="11" t="s">
        <v>2602</v>
      </c>
      <c r="AH1134" s="11" t="s">
        <v>2607</v>
      </c>
      <c r="AI1134" s="11"/>
      <c r="AJ1134" s="9">
        <v>1</v>
      </c>
      <c r="AK1134" s="11" t="s">
        <v>2135</v>
      </c>
      <c r="AL1134" s="11" t="s">
        <v>3107</v>
      </c>
      <c r="AM1134" s="11"/>
      <c r="AN1134" s="11" t="s">
        <v>3157</v>
      </c>
      <c r="AO1134" s="11" t="s">
        <v>3310</v>
      </c>
      <c r="AP1134" s="11"/>
      <c r="AQ1134" s="12">
        <v>46210</v>
      </c>
      <c r="AR1134" s="11" t="s">
        <v>3416</v>
      </c>
      <c r="AS1134" s="11" t="s">
        <v>3558</v>
      </c>
      <c r="AT1134" s="11" t="s">
        <v>3933</v>
      </c>
      <c r="AU1134" s="11" t="s">
        <v>3933</v>
      </c>
      <c r="AV1134" s="11" t="s">
        <v>3937</v>
      </c>
      <c r="AW1134" s="11" t="s">
        <v>2519</v>
      </c>
      <c r="AX1134" s="11" t="s">
        <v>2602</v>
      </c>
      <c r="AY1134" s="11" t="s">
        <v>3948</v>
      </c>
      <c r="AZ1134" s="11"/>
      <c r="BA1134" s="11"/>
      <c r="BB1134" s="11"/>
      <c r="BC1134" s="9">
        <v>22417</v>
      </c>
      <c r="BD1134" s="11" t="s">
        <v>3937</v>
      </c>
      <c r="BE1134" s="9">
        <v>2053</v>
      </c>
      <c r="BF1134" s="9">
        <v>40</v>
      </c>
      <c r="BG1134" s="11" t="s">
        <v>4628</v>
      </c>
    </row>
    <row r="1135" spans="1:59">
      <c r="A1135" s="9">
        <v>135631</v>
      </c>
      <c r="B1135" s="11" t="s">
        <v>4014</v>
      </c>
      <c r="C1135" s="11" t="s">
        <v>4280</v>
      </c>
      <c r="D1135" s="11" t="s">
        <v>378</v>
      </c>
      <c r="E1135" s="15">
        <v>1</v>
      </c>
      <c r="F1135" s="11" t="s">
        <v>4235</v>
      </c>
      <c r="G1135" s="9">
        <v>160000</v>
      </c>
      <c r="H1135" s="15">
        <f t="shared" si="35"/>
        <v>34.782608695652172</v>
      </c>
      <c r="I1135" s="15">
        <f t="shared" si="36"/>
        <v>34.782608695652172</v>
      </c>
      <c r="J1135" s="15">
        <v>34.782608695652172</v>
      </c>
      <c r="K1135" s="15"/>
      <c r="L1135" s="9"/>
      <c r="M1135" s="9">
        <v>0</v>
      </c>
      <c r="N1135" s="11" t="s">
        <v>3396</v>
      </c>
      <c r="O1135" s="12">
        <v>46210</v>
      </c>
      <c r="P1135" s="11" t="s">
        <v>3408</v>
      </c>
      <c r="Q1135" s="11" t="s">
        <v>3952</v>
      </c>
      <c r="R1135" s="11" t="s">
        <v>3952</v>
      </c>
      <c r="S1135" s="11" t="s">
        <v>4221</v>
      </c>
      <c r="T1135" s="9">
        <v>138446</v>
      </c>
      <c r="U1135" s="9"/>
      <c r="V1135" s="9"/>
      <c r="W1135" s="11" t="s">
        <v>2465</v>
      </c>
      <c r="X1135" s="11" t="s">
        <v>3109</v>
      </c>
      <c r="Y1135" s="11" t="s">
        <v>3959</v>
      </c>
      <c r="Z1135" s="11" t="s">
        <v>1539</v>
      </c>
      <c r="AA1135" s="9">
        <v>20</v>
      </c>
      <c r="AB1135" s="9">
        <v>41</v>
      </c>
      <c r="AC1135" s="11"/>
      <c r="AD1135" s="11" t="s">
        <v>2405</v>
      </c>
      <c r="AE1135" s="11" t="s">
        <v>2462</v>
      </c>
      <c r="AF1135" s="11" t="s">
        <v>2519</v>
      </c>
      <c r="AG1135" s="11" t="s">
        <v>2602</v>
      </c>
      <c r="AH1135" s="11" t="s">
        <v>2607</v>
      </c>
      <c r="AI1135" s="11"/>
      <c r="AJ1135" s="9">
        <v>1</v>
      </c>
      <c r="AK1135" s="11" t="s">
        <v>2135</v>
      </c>
      <c r="AL1135" s="11" t="s">
        <v>3107</v>
      </c>
      <c r="AM1135" s="11"/>
      <c r="AN1135" s="11" t="s">
        <v>3157</v>
      </c>
      <c r="AO1135" s="11" t="s">
        <v>3310</v>
      </c>
      <c r="AP1135" s="11"/>
      <c r="AQ1135" s="12">
        <v>46210</v>
      </c>
      <c r="AR1135" s="11" t="s">
        <v>3416</v>
      </c>
      <c r="AS1135" s="11" t="s">
        <v>3558</v>
      </c>
      <c r="AT1135" s="11" t="s">
        <v>3933</v>
      </c>
      <c r="AU1135" s="11" t="s">
        <v>3933</v>
      </c>
      <c r="AV1135" s="11" t="s">
        <v>3937</v>
      </c>
      <c r="AW1135" s="11" t="s">
        <v>2519</v>
      </c>
      <c r="AX1135" s="11" t="s">
        <v>2602</v>
      </c>
      <c r="AY1135" s="11" t="s">
        <v>3948</v>
      </c>
      <c r="AZ1135" s="11"/>
      <c r="BA1135" s="11"/>
      <c r="BB1135" s="11"/>
      <c r="BC1135" s="9">
        <v>22417</v>
      </c>
      <c r="BD1135" s="11" t="s">
        <v>3937</v>
      </c>
      <c r="BE1135" s="9">
        <v>2053</v>
      </c>
      <c r="BF1135" s="9">
        <v>41</v>
      </c>
      <c r="BG1135" s="11" t="s">
        <v>4628</v>
      </c>
    </row>
    <row r="1136" spans="1:59">
      <c r="A1136" s="9">
        <v>135631</v>
      </c>
      <c r="B1136" s="11" t="s">
        <v>4014</v>
      </c>
      <c r="C1136" s="11" t="s">
        <v>4280</v>
      </c>
      <c r="D1136" s="11" t="s">
        <v>379</v>
      </c>
      <c r="E1136" s="15">
        <v>1</v>
      </c>
      <c r="F1136" s="11" t="s">
        <v>4235</v>
      </c>
      <c r="G1136" s="9">
        <v>160000</v>
      </c>
      <c r="H1136" s="15">
        <f t="shared" si="35"/>
        <v>34.782608695652172</v>
      </c>
      <c r="I1136" s="15">
        <f t="shared" si="36"/>
        <v>34.782608695652172</v>
      </c>
      <c r="J1136" s="15">
        <v>34.782608695652172</v>
      </c>
      <c r="K1136" s="15"/>
      <c r="L1136" s="9"/>
      <c r="M1136" s="9">
        <v>0</v>
      </c>
      <c r="N1136" s="11" t="s">
        <v>3396</v>
      </c>
      <c r="O1136" s="12">
        <v>46210</v>
      </c>
      <c r="P1136" s="11" t="s">
        <v>3408</v>
      </c>
      <c r="Q1136" s="11" t="s">
        <v>3952</v>
      </c>
      <c r="R1136" s="11" t="s">
        <v>3952</v>
      </c>
      <c r="S1136" s="11" t="s">
        <v>4221</v>
      </c>
      <c r="T1136" s="9">
        <v>138446</v>
      </c>
      <c r="U1136" s="9"/>
      <c r="V1136" s="9"/>
      <c r="W1136" s="11" t="s">
        <v>2465</v>
      </c>
      <c r="X1136" s="11" t="s">
        <v>3109</v>
      </c>
      <c r="Y1136" s="11" t="s">
        <v>3959</v>
      </c>
      <c r="Z1136" s="11" t="s">
        <v>1539</v>
      </c>
      <c r="AA1136" s="9">
        <v>20</v>
      </c>
      <c r="AB1136" s="9">
        <v>42</v>
      </c>
      <c r="AC1136" s="11"/>
      <c r="AD1136" s="11" t="s">
        <v>2405</v>
      </c>
      <c r="AE1136" s="11" t="s">
        <v>2462</v>
      </c>
      <c r="AF1136" s="11" t="s">
        <v>2519</v>
      </c>
      <c r="AG1136" s="11" t="s">
        <v>2602</v>
      </c>
      <c r="AH1136" s="11" t="s">
        <v>2607</v>
      </c>
      <c r="AI1136" s="11"/>
      <c r="AJ1136" s="9">
        <v>1</v>
      </c>
      <c r="AK1136" s="11" t="s">
        <v>2135</v>
      </c>
      <c r="AL1136" s="11" t="s">
        <v>3107</v>
      </c>
      <c r="AM1136" s="11"/>
      <c r="AN1136" s="11" t="s">
        <v>3157</v>
      </c>
      <c r="AO1136" s="11" t="s">
        <v>3310</v>
      </c>
      <c r="AP1136" s="11"/>
      <c r="AQ1136" s="12">
        <v>46210</v>
      </c>
      <c r="AR1136" s="11" t="s">
        <v>3416</v>
      </c>
      <c r="AS1136" s="11" t="s">
        <v>3558</v>
      </c>
      <c r="AT1136" s="11" t="s">
        <v>3933</v>
      </c>
      <c r="AU1136" s="11" t="s">
        <v>3933</v>
      </c>
      <c r="AV1136" s="11" t="s">
        <v>3937</v>
      </c>
      <c r="AW1136" s="11" t="s">
        <v>2519</v>
      </c>
      <c r="AX1136" s="11" t="s">
        <v>2602</v>
      </c>
      <c r="AY1136" s="11" t="s">
        <v>3948</v>
      </c>
      <c r="AZ1136" s="11"/>
      <c r="BA1136" s="11"/>
      <c r="BB1136" s="11"/>
      <c r="BC1136" s="9">
        <v>22417</v>
      </c>
      <c r="BD1136" s="11" t="s">
        <v>3937</v>
      </c>
      <c r="BE1136" s="9">
        <v>2053</v>
      </c>
      <c r="BF1136" s="9">
        <v>42</v>
      </c>
      <c r="BG1136" s="11" t="s">
        <v>4628</v>
      </c>
    </row>
    <row r="1137" spans="1:59">
      <c r="A1137" s="9">
        <v>135631</v>
      </c>
      <c r="B1137" s="11" t="s">
        <v>4014</v>
      </c>
      <c r="C1137" s="11" t="s">
        <v>4280</v>
      </c>
      <c r="D1137" s="11" t="s">
        <v>385</v>
      </c>
      <c r="E1137" s="15">
        <v>1</v>
      </c>
      <c r="F1137" s="11" t="s">
        <v>4235</v>
      </c>
      <c r="G1137" s="9">
        <v>160000</v>
      </c>
      <c r="H1137" s="15">
        <f t="shared" si="35"/>
        <v>34.782608695652172</v>
      </c>
      <c r="I1137" s="15">
        <f t="shared" si="36"/>
        <v>34.782608695652172</v>
      </c>
      <c r="J1137" s="15">
        <v>34.782608695652172</v>
      </c>
      <c r="K1137" s="15"/>
      <c r="L1137" s="9"/>
      <c r="M1137" s="9">
        <v>0</v>
      </c>
      <c r="N1137" s="11" t="s">
        <v>3396</v>
      </c>
      <c r="O1137" s="12">
        <v>46210</v>
      </c>
      <c r="P1137" s="11" t="s">
        <v>3408</v>
      </c>
      <c r="Q1137" s="11" t="s">
        <v>3952</v>
      </c>
      <c r="R1137" s="11" t="s">
        <v>3952</v>
      </c>
      <c r="S1137" s="11" t="s">
        <v>4221</v>
      </c>
      <c r="T1137" s="9">
        <v>138446</v>
      </c>
      <c r="U1137" s="9"/>
      <c r="V1137" s="9"/>
      <c r="W1137" s="11" t="s">
        <v>2465</v>
      </c>
      <c r="X1137" s="11" t="s">
        <v>3109</v>
      </c>
      <c r="Y1137" s="11" t="s">
        <v>3959</v>
      </c>
      <c r="Z1137" s="11" t="s">
        <v>1539</v>
      </c>
      <c r="AA1137" s="9">
        <v>20</v>
      </c>
      <c r="AB1137" s="9">
        <v>48</v>
      </c>
      <c r="AC1137" s="11"/>
      <c r="AD1137" s="11" t="s">
        <v>2405</v>
      </c>
      <c r="AE1137" s="11" t="s">
        <v>2462</v>
      </c>
      <c r="AF1137" s="11" t="s">
        <v>2519</v>
      </c>
      <c r="AG1137" s="11" t="s">
        <v>2602</v>
      </c>
      <c r="AH1137" s="11" t="s">
        <v>2607</v>
      </c>
      <c r="AI1137" s="11"/>
      <c r="AJ1137" s="9">
        <v>1</v>
      </c>
      <c r="AK1137" s="11" t="s">
        <v>2135</v>
      </c>
      <c r="AL1137" s="11" t="s">
        <v>3107</v>
      </c>
      <c r="AM1137" s="11"/>
      <c r="AN1137" s="11" t="s">
        <v>3157</v>
      </c>
      <c r="AO1137" s="11" t="s">
        <v>3310</v>
      </c>
      <c r="AP1137" s="11"/>
      <c r="AQ1137" s="12">
        <v>46210</v>
      </c>
      <c r="AR1137" s="11" t="s">
        <v>3416</v>
      </c>
      <c r="AS1137" s="11" t="s">
        <v>3558</v>
      </c>
      <c r="AT1137" s="11" t="s">
        <v>3933</v>
      </c>
      <c r="AU1137" s="11" t="s">
        <v>3933</v>
      </c>
      <c r="AV1137" s="11" t="s">
        <v>3937</v>
      </c>
      <c r="AW1137" s="11" t="s">
        <v>2519</v>
      </c>
      <c r="AX1137" s="11" t="s">
        <v>2602</v>
      </c>
      <c r="AY1137" s="11" t="s">
        <v>3948</v>
      </c>
      <c r="AZ1137" s="11"/>
      <c r="BA1137" s="11"/>
      <c r="BB1137" s="11"/>
      <c r="BC1137" s="9">
        <v>22417</v>
      </c>
      <c r="BD1137" s="11" t="s">
        <v>3937</v>
      </c>
      <c r="BE1137" s="9">
        <v>2053</v>
      </c>
      <c r="BF1137" s="9">
        <v>48</v>
      </c>
      <c r="BG1137" s="11" t="s">
        <v>4628</v>
      </c>
    </row>
    <row r="1138" spans="1:59">
      <c r="A1138" s="9">
        <v>135631</v>
      </c>
      <c r="B1138" s="11" t="s">
        <v>4014</v>
      </c>
      <c r="C1138" s="11" t="s">
        <v>4280</v>
      </c>
      <c r="D1138" s="11" t="s">
        <v>386</v>
      </c>
      <c r="E1138" s="15">
        <v>1</v>
      </c>
      <c r="F1138" s="11" t="s">
        <v>4235</v>
      </c>
      <c r="G1138" s="9">
        <v>160000</v>
      </c>
      <c r="H1138" s="15">
        <f t="shared" si="35"/>
        <v>34.782608695652172</v>
      </c>
      <c r="I1138" s="15">
        <f t="shared" si="36"/>
        <v>34.782608695652172</v>
      </c>
      <c r="J1138" s="15">
        <v>34.782608695652172</v>
      </c>
      <c r="K1138" s="15"/>
      <c r="L1138" s="9"/>
      <c r="M1138" s="9">
        <v>0</v>
      </c>
      <c r="N1138" s="11" t="s">
        <v>3396</v>
      </c>
      <c r="O1138" s="12">
        <v>46210</v>
      </c>
      <c r="P1138" s="11" t="s">
        <v>3408</v>
      </c>
      <c r="Q1138" s="11" t="s">
        <v>3952</v>
      </c>
      <c r="R1138" s="11" t="s">
        <v>3952</v>
      </c>
      <c r="S1138" s="11" t="s">
        <v>4221</v>
      </c>
      <c r="T1138" s="9">
        <v>138446</v>
      </c>
      <c r="U1138" s="9"/>
      <c r="V1138" s="9"/>
      <c r="W1138" s="11" t="s">
        <v>2465</v>
      </c>
      <c r="X1138" s="11" t="s">
        <v>3109</v>
      </c>
      <c r="Y1138" s="11" t="s">
        <v>3959</v>
      </c>
      <c r="Z1138" s="11" t="s">
        <v>1539</v>
      </c>
      <c r="AA1138" s="9">
        <v>20</v>
      </c>
      <c r="AB1138" s="9">
        <v>49</v>
      </c>
      <c r="AC1138" s="11"/>
      <c r="AD1138" s="11" t="s">
        <v>2405</v>
      </c>
      <c r="AE1138" s="11" t="s">
        <v>2462</v>
      </c>
      <c r="AF1138" s="11" t="s">
        <v>2519</v>
      </c>
      <c r="AG1138" s="11" t="s">
        <v>2602</v>
      </c>
      <c r="AH1138" s="11" t="s">
        <v>2607</v>
      </c>
      <c r="AI1138" s="11"/>
      <c r="AJ1138" s="9">
        <v>1</v>
      </c>
      <c r="AK1138" s="11" t="s">
        <v>2135</v>
      </c>
      <c r="AL1138" s="11" t="s">
        <v>3107</v>
      </c>
      <c r="AM1138" s="11"/>
      <c r="AN1138" s="11" t="s">
        <v>3157</v>
      </c>
      <c r="AO1138" s="11" t="s">
        <v>3310</v>
      </c>
      <c r="AP1138" s="11"/>
      <c r="AQ1138" s="12">
        <v>46210</v>
      </c>
      <c r="AR1138" s="11" t="s">
        <v>3416</v>
      </c>
      <c r="AS1138" s="11" t="s">
        <v>3558</v>
      </c>
      <c r="AT1138" s="11" t="s">
        <v>3933</v>
      </c>
      <c r="AU1138" s="11" t="s">
        <v>3933</v>
      </c>
      <c r="AV1138" s="11" t="s">
        <v>3937</v>
      </c>
      <c r="AW1138" s="11" t="s">
        <v>2519</v>
      </c>
      <c r="AX1138" s="11" t="s">
        <v>2602</v>
      </c>
      <c r="AY1138" s="11" t="s">
        <v>3948</v>
      </c>
      <c r="AZ1138" s="11"/>
      <c r="BA1138" s="11"/>
      <c r="BB1138" s="11"/>
      <c r="BC1138" s="9">
        <v>22417</v>
      </c>
      <c r="BD1138" s="11" t="s">
        <v>3937</v>
      </c>
      <c r="BE1138" s="9">
        <v>2053</v>
      </c>
      <c r="BF1138" s="9">
        <v>49</v>
      </c>
      <c r="BG1138" s="11" t="s">
        <v>4628</v>
      </c>
    </row>
    <row r="1139" spans="1:59">
      <c r="A1139" s="9">
        <v>135631</v>
      </c>
      <c r="B1139" s="11" t="s">
        <v>4014</v>
      </c>
      <c r="C1139" s="11" t="s">
        <v>4280</v>
      </c>
      <c r="D1139" s="11" t="s">
        <v>345</v>
      </c>
      <c r="E1139" s="15">
        <v>1</v>
      </c>
      <c r="F1139" s="11" t="s">
        <v>4235</v>
      </c>
      <c r="G1139" s="9">
        <v>225000</v>
      </c>
      <c r="H1139" s="15">
        <f t="shared" si="35"/>
        <v>48.913043478260867</v>
      </c>
      <c r="I1139" s="15">
        <f t="shared" si="36"/>
        <v>48.913043478260867</v>
      </c>
      <c r="J1139" s="15">
        <v>48.913043478260867</v>
      </c>
      <c r="K1139" s="15"/>
      <c r="L1139" s="9"/>
      <c r="M1139" s="9">
        <v>0</v>
      </c>
      <c r="N1139" s="11" t="s">
        <v>3396</v>
      </c>
      <c r="O1139" s="12">
        <v>46210</v>
      </c>
      <c r="P1139" s="11" t="s">
        <v>3408</v>
      </c>
      <c r="Q1139" s="11" t="s">
        <v>3952</v>
      </c>
      <c r="R1139" s="11" t="s">
        <v>3952</v>
      </c>
      <c r="S1139" s="11" t="s">
        <v>4221</v>
      </c>
      <c r="T1139" s="9">
        <v>138446</v>
      </c>
      <c r="U1139" s="9"/>
      <c r="V1139" s="9"/>
      <c r="W1139" s="11" t="s">
        <v>2465</v>
      </c>
      <c r="X1139" s="11" t="s">
        <v>3109</v>
      </c>
      <c r="Y1139" s="11" t="s">
        <v>3959</v>
      </c>
      <c r="Z1139" s="11" t="s">
        <v>1523</v>
      </c>
      <c r="AA1139" s="9">
        <v>20</v>
      </c>
      <c r="AB1139" s="9">
        <v>8</v>
      </c>
      <c r="AC1139" s="11"/>
      <c r="AD1139" s="11" t="s">
        <v>2405</v>
      </c>
      <c r="AE1139" s="11" t="s">
        <v>2462</v>
      </c>
      <c r="AF1139" s="11" t="s">
        <v>2519</v>
      </c>
      <c r="AG1139" s="11" t="s">
        <v>2602</v>
      </c>
      <c r="AH1139" s="11" t="s">
        <v>2607</v>
      </c>
      <c r="AI1139" s="11"/>
      <c r="AJ1139" s="9">
        <v>1</v>
      </c>
      <c r="AK1139" s="11" t="s">
        <v>2649</v>
      </c>
      <c r="AL1139" s="11" t="s">
        <v>3107</v>
      </c>
      <c r="AM1139" s="11"/>
      <c r="AN1139" s="11" t="s">
        <v>3157</v>
      </c>
      <c r="AO1139" s="11" t="s">
        <v>3310</v>
      </c>
      <c r="AP1139" s="11"/>
      <c r="AQ1139" s="12">
        <v>46210</v>
      </c>
      <c r="AR1139" s="11" t="s">
        <v>3416</v>
      </c>
      <c r="AS1139" s="11" t="s">
        <v>3558</v>
      </c>
      <c r="AT1139" s="11" t="s">
        <v>3933</v>
      </c>
      <c r="AU1139" s="11" t="s">
        <v>3933</v>
      </c>
      <c r="AV1139" s="11" t="s">
        <v>3937</v>
      </c>
      <c r="AW1139" s="11" t="s">
        <v>2519</v>
      </c>
      <c r="AX1139" s="11" t="s">
        <v>2602</v>
      </c>
      <c r="AY1139" s="11" t="s">
        <v>3948</v>
      </c>
      <c r="AZ1139" s="11"/>
      <c r="BA1139" s="11"/>
      <c r="BB1139" s="11"/>
      <c r="BC1139" s="9">
        <v>22417</v>
      </c>
      <c r="BD1139" s="11" t="s">
        <v>3937</v>
      </c>
      <c r="BE1139" s="9">
        <v>2053</v>
      </c>
      <c r="BF1139" s="9">
        <v>8</v>
      </c>
      <c r="BG1139" s="11" t="s">
        <v>4628</v>
      </c>
    </row>
    <row r="1140" spans="1:59">
      <c r="A1140" s="9">
        <v>135631</v>
      </c>
      <c r="B1140" s="11" t="s">
        <v>4014</v>
      </c>
      <c r="C1140" s="11" t="s">
        <v>4280</v>
      </c>
      <c r="D1140" s="11" t="s">
        <v>353</v>
      </c>
      <c r="E1140" s="15">
        <v>1</v>
      </c>
      <c r="F1140" s="11" t="s">
        <v>4235</v>
      </c>
      <c r="G1140" s="9">
        <v>240000</v>
      </c>
      <c r="H1140" s="15">
        <f t="shared" si="35"/>
        <v>52.173913043478258</v>
      </c>
      <c r="I1140" s="15">
        <f t="shared" si="36"/>
        <v>52.173913043478258</v>
      </c>
      <c r="J1140" s="15">
        <v>52.173913043478258</v>
      </c>
      <c r="K1140" s="15"/>
      <c r="L1140" s="9"/>
      <c r="M1140" s="9">
        <v>0</v>
      </c>
      <c r="N1140" s="11" t="s">
        <v>3396</v>
      </c>
      <c r="O1140" s="12">
        <v>46210</v>
      </c>
      <c r="P1140" s="11" t="s">
        <v>3408</v>
      </c>
      <c r="Q1140" s="11" t="s">
        <v>3952</v>
      </c>
      <c r="R1140" s="11" t="s">
        <v>3952</v>
      </c>
      <c r="S1140" s="11" t="s">
        <v>4221</v>
      </c>
      <c r="T1140" s="9">
        <v>138446</v>
      </c>
      <c r="U1140" s="9"/>
      <c r="V1140" s="9"/>
      <c r="W1140" s="11" t="s">
        <v>2465</v>
      </c>
      <c r="X1140" s="11" t="s">
        <v>3109</v>
      </c>
      <c r="Y1140" s="11" t="s">
        <v>3959</v>
      </c>
      <c r="Z1140" s="11" t="s">
        <v>1592</v>
      </c>
      <c r="AA1140" s="9">
        <v>20</v>
      </c>
      <c r="AB1140" s="9">
        <v>16</v>
      </c>
      <c r="AC1140" s="11"/>
      <c r="AD1140" s="11" t="s">
        <v>2405</v>
      </c>
      <c r="AE1140" s="11" t="s">
        <v>2462</v>
      </c>
      <c r="AF1140" s="11" t="s">
        <v>2519</v>
      </c>
      <c r="AG1140" s="11" t="s">
        <v>2602</v>
      </c>
      <c r="AH1140" s="11" t="s">
        <v>2607</v>
      </c>
      <c r="AI1140" s="11"/>
      <c r="AJ1140" s="9">
        <v>1</v>
      </c>
      <c r="AK1140" s="11" t="s">
        <v>1517</v>
      </c>
      <c r="AL1140" s="11" t="s">
        <v>3107</v>
      </c>
      <c r="AM1140" s="11"/>
      <c r="AN1140" s="11" t="s">
        <v>3157</v>
      </c>
      <c r="AO1140" s="11" t="s">
        <v>3310</v>
      </c>
      <c r="AP1140" s="11"/>
      <c r="AQ1140" s="12">
        <v>46210</v>
      </c>
      <c r="AR1140" s="11" t="s">
        <v>3416</v>
      </c>
      <c r="AS1140" s="11" t="s">
        <v>3558</v>
      </c>
      <c r="AT1140" s="11" t="s">
        <v>3933</v>
      </c>
      <c r="AU1140" s="11" t="s">
        <v>3933</v>
      </c>
      <c r="AV1140" s="11" t="s">
        <v>3937</v>
      </c>
      <c r="AW1140" s="11" t="s">
        <v>2519</v>
      </c>
      <c r="AX1140" s="11" t="s">
        <v>2602</v>
      </c>
      <c r="AY1140" s="11" t="s">
        <v>3948</v>
      </c>
      <c r="AZ1140" s="11"/>
      <c r="BA1140" s="11"/>
      <c r="BB1140" s="11"/>
      <c r="BC1140" s="9">
        <v>22417</v>
      </c>
      <c r="BD1140" s="11" t="s">
        <v>3937</v>
      </c>
      <c r="BE1140" s="9">
        <v>2053</v>
      </c>
      <c r="BF1140" s="9">
        <v>16</v>
      </c>
      <c r="BG1140" s="11" t="s">
        <v>4628</v>
      </c>
    </row>
    <row r="1141" spans="1:59">
      <c r="A1141" s="9">
        <v>135631</v>
      </c>
      <c r="B1141" s="11" t="s">
        <v>4014</v>
      </c>
      <c r="C1141" s="11" t="s">
        <v>4280</v>
      </c>
      <c r="D1141" s="11" t="s">
        <v>357</v>
      </c>
      <c r="E1141" s="15">
        <v>1</v>
      </c>
      <c r="F1141" s="11" t="s">
        <v>4235</v>
      </c>
      <c r="G1141" s="9">
        <v>240000</v>
      </c>
      <c r="H1141" s="15">
        <f t="shared" si="35"/>
        <v>52.173913043478258</v>
      </c>
      <c r="I1141" s="15">
        <f t="shared" si="36"/>
        <v>52.173913043478258</v>
      </c>
      <c r="J1141" s="15">
        <v>52.173913043478258</v>
      </c>
      <c r="K1141" s="15"/>
      <c r="L1141" s="9"/>
      <c r="M1141" s="9">
        <v>0</v>
      </c>
      <c r="N1141" s="11" t="s">
        <v>3396</v>
      </c>
      <c r="O1141" s="12">
        <v>46210</v>
      </c>
      <c r="P1141" s="11" t="s">
        <v>3408</v>
      </c>
      <c r="Q1141" s="11" t="s">
        <v>3952</v>
      </c>
      <c r="R1141" s="11" t="s">
        <v>3952</v>
      </c>
      <c r="S1141" s="11" t="s">
        <v>4221</v>
      </c>
      <c r="T1141" s="9">
        <v>138446</v>
      </c>
      <c r="U1141" s="9"/>
      <c r="V1141" s="9"/>
      <c r="W1141" s="11" t="s">
        <v>2465</v>
      </c>
      <c r="X1141" s="11" t="s">
        <v>3109</v>
      </c>
      <c r="Y1141" s="11" t="s">
        <v>3959</v>
      </c>
      <c r="Z1141" s="11" t="s">
        <v>1592</v>
      </c>
      <c r="AA1141" s="9">
        <v>20</v>
      </c>
      <c r="AB1141" s="9">
        <v>20</v>
      </c>
      <c r="AC1141" s="11"/>
      <c r="AD1141" s="11" t="s">
        <v>2405</v>
      </c>
      <c r="AE1141" s="11" t="s">
        <v>2462</v>
      </c>
      <c r="AF1141" s="11" t="s">
        <v>2519</v>
      </c>
      <c r="AG1141" s="11" t="s">
        <v>2602</v>
      </c>
      <c r="AH1141" s="11" t="s">
        <v>2607</v>
      </c>
      <c r="AI1141" s="11"/>
      <c r="AJ1141" s="9">
        <v>1</v>
      </c>
      <c r="AK1141" s="11" t="s">
        <v>1517</v>
      </c>
      <c r="AL1141" s="11" t="s">
        <v>3107</v>
      </c>
      <c r="AM1141" s="11"/>
      <c r="AN1141" s="11" t="s">
        <v>3157</v>
      </c>
      <c r="AO1141" s="11" t="s">
        <v>3310</v>
      </c>
      <c r="AP1141" s="11"/>
      <c r="AQ1141" s="12">
        <v>46210</v>
      </c>
      <c r="AR1141" s="11" t="s">
        <v>3416</v>
      </c>
      <c r="AS1141" s="11" t="s">
        <v>3558</v>
      </c>
      <c r="AT1141" s="11" t="s">
        <v>3933</v>
      </c>
      <c r="AU1141" s="11" t="s">
        <v>3933</v>
      </c>
      <c r="AV1141" s="11" t="s">
        <v>3937</v>
      </c>
      <c r="AW1141" s="11" t="s">
        <v>2519</v>
      </c>
      <c r="AX1141" s="11" t="s">
        <v>2602</v>
      </c>
      <c r="AY1141" s="11" t="s">
        <v>3948</v>
      </c>
      <c r="AZ1141" s="11"/>
      <c r="BA1141" s="11"/>
      <c r="BB1141" s="11"/>
      <c r="BC1141" s="9">
        <v>22417</v>
      </c>
      <c r="BD1141" s="11" t="s">
        <v>3937</v>
      </c>
      <c r="BE1141" s="9">
        <v>2053</v>
      </c>
      <c r="BF1141" s="9">
        <v>20</v>
      </c>
      <c r="BG1141" s="11" t="s">
        <v>4628</v>
      </c>
    </row>
    <row r="1142" spans="1:59">
      <c r="A1142" s="9">
        <v>135631</v>
      </c>
      <c r="B1142" s="11" t="s">
        <v>4014</v>
      </c>
      <c r="C1142" s="11" t="s">
        <v>4280</v>
      </c>
      <c r="D1142" s="11" t="s">
        <v>358</v>
      </c>
      <c r="E1142" s="15">
        <v>1</v>
      </c>
      <c r="F1142" s="11" t="s">
        <v>4235</v>
      </c>
      <c r="G1142" s="9">
        <v>240000</v>
      </c>
      <c r="H1142" s="15">
        <f t="shared" si="35"/>
        <v>52.173913043478258</v>
      </c>
      <c r="I1142" s="15">
        <f t="shared" si="36"/>
        <v>52.173913043478258</v>
      </c>
      <c r="J1142" s="15">
        <v>52.173913043478258</v>
      </c>
      <c r="K1142" s="15"/>
      <c r="L1142" s="9"/>
      <c r="M1142" s="9">
        <v>0</v>
      </c>
      <c r="N1142" s="11" t="s">
        <v>3396</v>
      </c>
      <c r="O1142" s="12">
        <v>46210</v>
      </c>
      <c r="P1142" s="11" t="s">
        <v>3408</v>
      </c>
      <c r="Q1142" s="11" t="s">
        <v>3952</v>
      </c>
      <c r="R1142" s="11" t="s">
        <v>3952</v>
      </c>
      <c r="S1142" s="11" t="s">
        <v>4221</v>
      </c>
      <c r="T1142" s="9">
        <v>138446</v>
      </c>
      <c r="U1142" s="9"/>
      <c r="V1142" s="9"/>
      <c r="W1142" s="11" t="s">
        <v>2465</v>
      </c>
      <c r="X1142" s="11" t="s">
        <v>3109</v>
      </c>
      <c r="Y1142" s="11" t="s">
        <v>3959</v>
      </c>
      <c r="Z1142" s="11" t="s">
        <v>1592</v>
      </c>
      <c r="AA1142" s="9">
        <v>20</v>
      </c>
      <c r="AB1142" s="9">
        <v>21</v>
      </c>
      <c r="AC1142" s="11"/>
      <c r="AD1142" s="11" t="s">
        <v>2405</v>
      </c>
      <c r="AE1142" s="11" t="s">
        <v>2462</v>
      </c>
      <c r="AF1142" s="11" t="s">
        <v>2519</v>
      </c>
      <c r="AG1142" s="11" t="s">
        <v>2602</v>
      </c>
      <c r="AH1142" s="11" t="s">
        <v>2607</v>
      </c>
      <c r="AI1142" s="11"/>
      <c r="AJ1142" s="9">
        <v>1</v>
      </c>
      <c r="AK1142" s="11" t="s">
        <v>1517</v>
      </c>
      <c r="AL1142" s="11" t="s">
        <v>3107</v>
      </c>
      <c r="AM1142" s="11"/>
      <c r="AN1142" s="11" t="s">
        <v>3157</v>
      </c>
      <c r="AO1142" s="11" t="s">
        <v>3310</v>
      </c>
      <c r="AP1142" s="11"/>
      <c r="AQ1142" s="12">
        <v>46210</v>
      </c>
      <c r="AR1142" s="11" t="s">
        <v>3416</v>
      </c>
      <c r="AS1142" s="11" t="s">
        <v>3558</v>
      </c>
      <c r="AT1142" s="11" t="s">
        <v>3933</v>
      </c>
      <c r="AU1142" s="11" t="s">
        <v>3933</v>
      </c>
      <c r="AV1142" s="11" t="s">
        <v>3937</v>
      </c>
      <c r="AW1142" s="11" t="s">
        <v>2519</v>
      </c>
      <c r="AX1142" s="11" t="s">
        <v>2602</v>
      </c>
      <c r="AY1142" s="11" t="s">
        <v>3948</v>
      </c>
      <c r="AZ1142" s="11"/>
      <c r="BA1142" s="11"/>
      <c r="BB1142" s="11"/>
      <c r="BC1142" s="9">
        <v>22417</v>
      </c>
      <c r="BD1142" s="11" t="s">
        <v>3937</v>
      </c>
      <c r="BE1142" s="9">
        <v>2053</v>
      </c>
      <c r="BF1142" s="9">
        <v>21</v>
      </c>
      <c r="BG1142" s="11" t="s">
        <v>4628</v>
      </c>
    </row>
    <row r="1143" spans="1:59">
      <c r="A1143" s="9">
        <v>135631</v>
      </c>
      <c r="B1143" s="11" t="s">
        <v>4014</v>
      </c>
      <c r="C1143" s="11" t="s">
        <v>4280</v>
      </c>
      <c r="D1143" s="11" t="s">
        <v>367</v>
      </c>
      <c r="E1143" s="15">
        <v>1</v>
      </c>
      <c r="F1143" s="11" t="s">
        <v>4235</v>
      </c>
      <c r="G1143" s="9">
        <v>240000</v>
      </c>
      <c r="H1143" s="15">
        <f t="shared" si="35"/>
        <v>52.173913043478258</v>
      </c>
      <c r="I1143" s="15">
        <f t="shared" si="36"/>
        <v>52.173913043478258</v>
      </c>
      <c r="J1143" s="15">
        <v>52.173913043478258</v>
      </c>
      <c r="K1143" s="15"/>
      <c r="L1143" s="9"/>
      <c r="M1143" s="9">
        <v>0</v>
      </c>
      <c r="N1143" s="11" t="s">
        <v>3396</v>
      </c>
      <c r="O1143" s="12">
        <v>46210</v>
      </c>
      <c r="P1143" s="11" t="s">
        <v>3408</v>
      </c>
      <c r="Q1143" s="11" t="s">
        <v>3952</v>
      </c>
      <c r="R1143" s="11" t="s">
        <v>3952</v>
      </c>
      <c r="S1143" s="11" t="s">
        <v>4221</v>
      </c>
      <c r="T1143" s="9">
        <v>138446</v>
      </c>
      <c r="U1143" s="9"/>
      <c r="V1143" s="9"/>
      <c r="W1143" s="11" t="s">
        <v>2465</v>
      </c>
      <c r="X1143" s="11" t="s">
        <v>3109</v>
      </c>
      <c r="Y1143" s="11" t="s">
        <v>3959</v>
      </c>
      <c r="Z1143" s="11" t="s">
        <v>1592</v>
      </c>
      <c r="AA1143" s="9">
        <v>20</v>
      </c>
      <c r="AB1143" s="9">
        <v>30</v>
      </c>
      <c r="AC1143" s="11"/>
      <c r="AD1143" s="11" t="s">
        <v>2405</v>
      </c>
      <c r="AE1143" s="11" t="s">
        <v>2462</v>
      </c>
      <c r="AF1143" s="11" t="s">
        <v>2519</v>
      </c>
      <c r="AG1143" s="11" t="s">
        <v>2602</v>
      </c>
      <c r="AH1143" s="11" t="s">
        <v>2607</v>
      </c>
      <c r="AI1143" s="11"/>
      <c r="AJ1143" s="9">
        <v>1</v>
      </c>
      <c r="AK1143" s="11" t="s">
        <v>1517</v>
      </c>
      <c r="AL1143" s="11" t="s">
        <v>3107</v>
      </c>
      <c r="AM1143" s="11"/>
      <c r="AN1143" s="11" t="s">
        <v>3157</v>
      </c>
      <c r="AO1143" s="11" t="s">
        <v>3310</v>
      </c>
      <c r="AP1143" s="11"/>
      <c r="AQ1143" s="12">
        <v>46210</v>
      </c>
      <c r="AR1143" s="11" t="s">
        <v>3416</v>
      </c>
      <c r="AS1143" s="11" t="s">
        <v>3558</v>
      </c>
      <c r="AT1143" s="11" t="s">
        <v>3933</v>
      </c>
      <c r="AU1143" s="11" t="s">
        <v>3933</v>
      </c>
      <c r="AV1143" s="11" t="s">
        <v>3937</v>
      </c>
      <c r="AW1143" s="11" t="s">
        <v>2519</v>
      </c>
      <c r="AX1143" s="11" t="s">
        <v>2602</v>
      </c>
      <c r="AY1143" s="11" t="s">
        <v>3948</v>
      </c>
      <c r="AZ1143" s="11"/>
      <c r="BA1143" s="11"/>
      <c r="BB1143" s="11"/>
      <c r="BC1143" s="9">
        <v>22417</v>
      </c>
      <c r="BD1143" s="11" t="s">
        <v>3937</v>
      </c>
      <c r="BE1143" s="9">
        <v>2053</v>
      </c>
      <c r="BF1143" s="9">
        <v>30</v>
      </c>
      <c r="BG1143" s="11" t="s">
        <v>4628</v>
      </c>
    </row>
    <row r="1144" spans="1:59">
      <c r="A1144" s="9">
        <v>135631</v>
      </c>
      <c r="B1144" s="11" t="s">
        <v>4014</v>
      </c>
      <c r="C1144" s="11" t="s">
        <v>4280</v>
      </c>
      <c r="D1144" s="11" t="s">
        <v>368</v>
      </c>
      <c r="E1144" s="15">
        <v>1</v>
      </c>
      <c r="F1144" s="11" t="s">
        <v>4235</v>
      </c>
      <c r="G1144" s="9">
        <v>240000</v>
      </c>
      <c r="H1144" s="15">
        <f t="shared" si="35"/>
        <v>52.173913043478258</v>
      </c>
      <c r="I1144" s="15">
        <f t="shared" si="36"/>
        <v>52.173913043478258</v>
      </c>
      <c r="J1144" s="15">
        <v>52.173913043478258</v>
      </c>
      <c r="K1144" s="15"/>
      <c r="L1144" s="9"/>
      <c r="M1144" s="9">
        <v>0</v>
      </c>
      <c r="N1144" s="11" t="s">
        <v>3396</v>
      </c>
      <c r="O1144" s="12">
        <v>46210</v>
      </c>
      <c r="P1144" s="11" t="s">
        <v>3408</v>
      </c>
      <c r="Q1144" s="11" t="s">
        <v>3952</v>
      </c>
      <c r="R1144" s="11" t="s">
        <v>3952</v>
      </c>
      <c r="S1144" s="11" t="s">
        <v>4221</v>
      </c>
      <c r="T1144" s="9">
        <v>138446</v>
      </c>
      <c r="U1144" s="9"/>
      <c r="V1144" s="9"/>
      <c r="W1144" s="11" t="s">
        <v>2465</v>
      </c>
      <c r="X1144" s="11" t="s">
        <v>3109</v>
      </c>
      <c r="Y1144" s="11" t="s">
        <v>3959</v>
      </c>
      <c r="Z1144" s="11" t="s">
        <v>1592</v>
      </c>
      <c r="AA1144" s="9">
        <v>20</v>
      </c>
      <c r="AB1144" s="9">
        <v>31</v>
      </c>
      <c r="AC1144" s="11"/>
      <c r="AD1144" s="11" t="s">
        <v>2405</v>
      </c>
      <c r="AE1144" s="11" t="s">
        <v>2462</v>
      </c>
      <c r="AF1144" s="11" t="s">
        <v>2519</v>
      </c>
      <c r="AG1144" s="11" t="s">
        <v>2602</v>
      </c>
      <c r="AH1144" s="11" t="s">
        <v>2607</v>
      </c>
      <c r="AI1144" s="11"/>
      <c r="AJ1144" s="9">
        <v>1</v>
      </c>
      <c r="AK1144" s="11" t="s">
        <v>1517</v>
      </c>
      <c r="AL1144" s="11" t="s">
        <v>3107</v>
      </c>
      <c r="AM1144" s="11"/>
      <c r="AN1144" s="11" t="s">
        <v>3157</v>
      </c>
      <c r="AO1144" s="11" t="s">
        <v>3310</v>
      </c>
      <c r="AP1144" s="11"/>
      <c r="AQ1144" s="12">
        <v>46210</v>
      </c>
      <c r="AR1144" s="11" t="s">
        <v>3416</v>
      </c>
      <c r="AS1144" s="11" t="s">
        <v>3558</v>
      </c>
      <c r="AT1144" s="11" t="s">
        <v>3933</v>
      </c>
      <c r="AU1144" s="11" t="s">
        <v>3933</v>
      </c>
      <c r="AV1144" s="11" t="s">
        <v>3937</v>
      </c>
      <c r="AW1144" s="11" t="s">
        <v>2519</v>
      </c>
      <c r="AX1144" s="11" t="s">
        <v>2602</v>
      </c>
      <c r="AY1144" s="11" t="s">
        <v>3948</v>
      </c>
      <c r="AZ1144" s="11"/>
      <c r="BA1144" s="11"/>
      <c r="BB1144" s="11"/>
      <c r="BC1144" s="9">
        <v>22417</v>
      </c>
      <c r="BD1144" s="11" t="s">
        <v>3937</v>
      </c>
      <c r="BE1144" s="9">
        <v>2053</v>
      </c>
      <c r="BF1144" s="9">
        <v>31</v>
      </c>
      <c r="BG1144" s="11" t="s">
        <v>4628</v>
      </c>
    </row>
    <row r="1145" spans="1:59">
      <c r="A1145" s="9">
        <v>135631</v>
      </c>
      <c r="B1145" s="11" t="s">
        <v>4014</v>
      </c>
      <c r="C1145" s="11" t="s">
        <v>4280</v>
      </c>
      <c r="D1145" s="11" t="s">
        <v>375</v>
      </c>
      <c r="E1145" s="15">
        <v>1</v>
      </c>
      <c r="F1145" s="11" t="s">
        <v>4235</v>
      </c>
      <c r="G1145" s="9">
        <v>240000</v>
      </c>
      <c r="H1145" s="15">
        <f t="shared" si="35"/>
        <v>52.173913043478258</v>
      </c>
      <c r="I1145" s="15">
        <f t="shared" si="36"/>
        <v>52.173913043478258</v>
      </c>
      <c r="J1145" s="15">
        <v>52.173913043478258</v>
      </c>
      <c r="K1145" s="15"/>
      <c r="L1145" s="9"/>
      <c r="M1145" s="9">
        <v>0</v>
      </c>
      <c r="N1145" s="11" t="s">
        <v>3396</v>
      </c>
      <c r="O1145" s="12">
        <v>46210</v>
      </c>
      <c r="P1145" s="11" t="s">
        <v>3408</v>
      </c>
      <c r="Q1145" s="11" t="s">
        <v>3952</v>
      </c>
      <c r="R1145" s="11" t="s">
        <v>3952</v>
      </c>
      <c r="S1145" s="11" t="s">
        <v>4221</v>
      </c>
      <c r="T1145" s="9">
        <v>138446</v>
      </c>
      <c r="U1145" s="9"/>
      <c r="V1145" s="9"/>
      <c r="W1145" s="11" t="s">
        <v>2465</v>
      </c>
      <c r="X1145" s="11" t="s">
        <v>3109</v>
      </c>
      <c r="Y1145" s="11" t="s">
        <v>3959</v>
      </c>
      <c r="Z1145" s="11" t="s">
        <v>1592</v>
      </c>
      <c r="AA1145" s="9">
        <v>20</v>
      </c>
      <c r="AB1145" s="9">
        <v>38</v>
      </c>
      <c r="AC1145" s="11"/>
      <c r="AD1145" s="11" t="s">
        <v>2405</v>
      </c>
      <c r="AE1145" s="11" t="s">
        <v>2462</v>
      </c>
      <c r="AF1145" s="11" t="s">
        <v>2519</v>
      </c>
      <c r="AG1145" s="11" t="s">
        <v>2602</v>
      </c>
      <c r="AH1145" s="11" t="s">
        <v>2607</v>
      </c>
      <c r="AI1145" s="11"/>
      <c r="AJ1145" s="9">
        <v>1</v>
      </c>
      <c r="AK1145" s="11" t="s">
        <v>1517</v>
      </c>
      <c r="AL1145" s="11" t="s">
        <v>3107</v>
      </c>
      <c r="AM1145" s="11"/>
      <c r="AN1145" s="11" t="s">
        <v>3157</v>
      </c>
      <c r="AO1145" s="11" t="s">
        <v>3310</v>
      </c>
      <c r="AP1145" s="11"/>
      <c r="AQ1145" s="12">
        <v>46210</v>
      </c>
      <c r="AR1145" s="11" t="s">
        <v>3416</v>
      </c>
      <c r="AS1145" s="11" t="s">
        <v>3558</v>
      </c>
      <c r="AT1145" s="11" t="s">
        <v>3933</v>
      </c>
      <c r="AU1145" s="11" t="s">
        <v>3933</v>
      </c>
      <c r="AV1145" s="11" t="s">
        <v>3937</v>
      </c>
      <c r="AW1145" s="11" t="s">
        <v>2519</v>
      </c>
      <c r="AX1145" s="11" t="s">
        <v>2602</v>
      </c>
      <c r="AY1145" s="11" t="s">
        <v>3948</v>
      </c>
      <c r="AZ1145" s="11"/>
      <c r="BA1145" s="11"/>
      <c r="BB1145" s="11"/>
      <c r="BC1145" s="9">
        <v>22417</v>
      </c>
      <c r="BD1145" s="11" t="s">
        <v>3937</v>
      </c>
      <c r="BE1145" s="9">
        <v>2053</v>
      </c>
      <c r="BF1145" s="9">
        <v>38</v>
      </c>
      <c r="BG1145" s="11" t="s">
        <v>4628</v>
      </c>
    </row>
    <row r="1146" spans="1:59">
      <c r="A1146" s="9">
        <v>135631</v>
      </c>
      <c r="B1146" s="11" t="s">
        <v>4014</v>
      </c>
      <c r="C1146" s="11" t="s">
        <v>4280</v>
      </c>
      <c r="D1146" s="11" t="s">
        <v>381</v>
      </c>
      <c r="E1146" s="15">
        <v>1</v>
      </c>
      <c r="F1146" s="11" t="s">
        <v>4235</v>
      </c>
      <c r="G1146" s="9">
        <v>240000</v>
      </c>
      <c r="H1146" s="15">
        <f t="shared" si="35"/>
        <v>52.173913043478258</v>
      </c>
      <c r="I1146" s="15">
        <f t="shared" si="36"/>
        <v>52.173913043478258</v>
      </c>
      <c r="J1146" s="15">
        <v>52.173913043478258</v>
      </c>
      <c r="K1146" s="15"/>
      <c r="L1146" s="9"/>
      <c r="M1146" s="9">
        <v>0</v>
      </c>
      <c r="N1146" s="11" t="s">
        <v>3396</v>
      </c>
      <c r="O1146" s="12">
        <v>46210</v>
      </c>
      <c r="P1146" s="11" t="s">
        <v>3408</v>
      </c>
      <c r="Q1146" s="11" t="s">
        <v>3952</v>
      </c>
      <c r="R1146" s="11" t="s">
        <v>3952</v>
      </c>
      <c r="S1146" s="11" t="s">
        <v>4221</v>
      </c>
      <c r="T1146" s="9">
        <v>138446</v>
      </c>
      <c r="U1146" s="9"/>
      <c r="V1146" s="9"/>
      <c r="W1146" s="11" t="s">
        <v>2465</v>
      </c>
      <c r="X1146" s="11" t="s">
        <v>3109</v>
      </c>
      <c r="Y1146" s="11" t="s">
        <v>3959</v>
      </c>
      <c r="Z1146" s="11" t="s">
        <v>1592</v>
      </c>
      <c r="AA1146" s="9">
        <v>20</v>
      </c>
      <c r="AB1146" s="9">
        <v>44</v>
      </c>
      <c r="AC1146" s="11"/>
      <c r="AD1146" s="11" t="s">
        <v>2405</v>
      </c>
      <c r="AE1146" s="11" t="s">
        <v>2462</v>
      </c>
      <c r="AF1146" s="11" t="s">
        <v>2519</v>
      </c>
      <c r="AG1146" s="11" t="s">
        <v>2602</v>
      </c>
      <c r="AH1146" s="11" t="s">
        <v>2607</v>
      </c>
      <c r="AI1146" s="11"/>
      <c r="AJ1146" s="9">
        <v>1</v>
      </c>
      <c r="AK1146" s="11" t="s">
        <v>1517</v>
      </c>
      <c r="AL1146" s="11" t="s">
        <v>3107</v>
      </c>
      <c r="AM1146" s="11"/>
      <c r="AN1146" s="11" t="s">
        <v>3157</v>
      </c>
      <c r="AO1146" s="11" t="s">
        <v>3310</v>
      </c>
      <c r="AP1146" s="11"/>
      <c r="AQ1146" s="12">
        <v>46210</v>
      </c>
      <c r="AR1146" s="11" t="s">
        <v>3416</v>
      </c>
      <c r="AS1146" s="11" t="s">
        <v>3558</v>
      </c>
      <c r="AT1146" s="11" t="s">
        <v>3933</v>
      </c>
      <c r="AU1146" s="11" t="s">
        <v>3933</v>
      </c>
      <c r="AV1146" s="11" t="s">
        <v>3937</v>
      </c>
      <c r="AW1146" s="11" t="s">
        <v>2519</v>
      </c>
      <c r="AX1146" s="11" t="s">
        <v>2602</v>
      </c>
      <c r="AY1146" s="11" t="s">
        <v>3948</v>
      </c>
      <c r="AZ1146" s="11"/>
      <c r="BA1146" s="11"/>
      <c r="BB1146" s="11"/>
      <c r="BC1146" s="9">
        <v>22417</v>
      </c>
      <c r="BD1146" s="11" t="s">
        <v>3937</v>
      </c>
      <c r="BE1146" s="9">
        <v>2053</v>
      </c>
      <c r="BF1146" s="9">
        <v>44</v>
      </c>
      <c r="BG1146" s="11" t="s">
        <v>4628</v>
      </c>
    </row>
    <row r="1147" spans="1:59">
      <c r="A1147" s="9">
        <v>135631</v>
      </c>
      <c r="B1147" s="11" t="s">
        <v>4014</v>
      </c>
      <c r="C1147" s="11" t="s">
        <v>4280</v>
      </c>
      <c r="D1147" s="11" t="s">
        <v>344</v>
      </c>
      <c r="E1147" s="15">
        <v>1</v>
      </c>
      <c r="F1147" s="11" t="s">
        <v>4235</v>
      </c>
      <c r="G1147" s="9">
        <v>267500</v>
      </c>
      <c r="H1147" s="15">
        <f t="shared" si="35"/>
        <v>58.152173913043477</v>
      </c>
      <c r="I1147" s="15">
        <f t="shared" si="36"/>
        <v>58.152173913043477</v>
      </c>
      <c r="J1147" s="15">
        <v>58.152173913043477</v>
      </c>
      <c r="K1147" s="15"/>
      <c r="L1147" s="9"/>
      <c r="M1147" s="9">
        <v>0</v>
      </c>
      <c r="N1147" s="11" t="s">
        <v>3396</v>
      </c>
      <c r="O1147" s="12">
        <v>46210</v>
      </c>
      <c r="P1147" s="11" t="s">
        <v>3408</v>
      </c>
      <c r="Q1147" s="11" t="s">
        <v>3952</v>
      </c>
      <c r="R1147" s="11" t="s">
        <v>3952</v>
      </c>
      <c r="S1147" s="11" t="s">
        <v>4221</v>
      </c>
      <c r="T1147" s="9">
        <v>138446</v>
      </c>
      <c r="U1147" s="9"/>
      <c r="V1147" s="9"/>
      <c r="W1147" s="11" t="s">
        <v>2465</v>
      </c>
      <c r="X1147" s="11" t="s">
        <v>3109</v>
      </c>
      <c r="Y1147" s="11" t="s">
        <v>3959</v>
      </c>
      <c r="Z1147" s="11" t="s">
        <v>1649</v>
      </c>
      <c r="AA1147" s="9">
        <v>20</v>
      </c>
      <c r="AB1147" s="9">
        <v>7</v>
      </c>
      <c r="AC1147" s="11"/>
      <c r="AD1147" s="11" t="s">
        <v>2405</v>
      </c>
      <c r="AE1147" s="11" t="s">
        <v>2462</v>
      </c>
      <c r="AF1147" s="11" t="s">
        <v>2519</v>
      </c>
      <c r="AG1147" s="11" t="s">
        <v>2602</v>
      </c>
      <c r="AH1147" s="11" t="s">
        <v>2607</v>
      </c>
      <c r="AI1147" s="11"/>
      <c r="AJ1147" s="9">
        <v>1</v>
      </c>
      <c r="AK1147" s="11" t="s">
        <v>2717</v>
      </c>
      <c r="AL1147" s="11" t="s">
        <v>3107</v>
      </c>
      <c r="AM1147" s="11"/>
      <c r="AN1147" s="11" t="s">
        <v>3157</v>
      </c>
      <c r="AO1147" s="11" t="s">
        <v>3310</v>
      </c>
      <c r="AP1147" s="11"/>
      <c r="AQ1147" s="12">
        <v>46210</v>
      </c>
      <c r="AR1147" s="11" t="s">
        <v>3416</v>
      </c>
      <c r="AS1147" s="11" t="s">
        <v>3558</v>
      </c>
      <c r="AT1147" s="11" t="s">
        <v>3933</v>
      </c>
      <c r="AU1147" s="11" t="s">
        <v>3933</v>
      </c>
      <c r="AV1147" s="11" t="s">
        <v>3937</v>
      </c>
      <c r="AW1147" s="11" t="s">
        <v>2519</v>
      </c>
      <c r="AX1147" s="11" t="s">
        <v>2602</v>
      </c>
      <c r="AY1147" s="11" t="s">
        <v>3948</v>
      </c>
      <c r="AZ1147" s="11"/>
      <c r="BA1147" s="11"/>
      <c r="BB1147" s="11"/>
      <c r="BC1147" s="9">
        <v>22417</v>
      </c>
      <c r="BD1147" s="11" t="s">
        <v>3937</v>
      </c>
      <c r="BE1147" s="9">
        <v>2053</v>
      </c>
      <c r="BF1147" s="9">
        <v>7</v>
      </c>
      <c r="BG1147" s="11" t="s">
        <v>4628</v>
      </c>
    </row>
    <row r="1148" spans="1:59">
      <c r="A1148" s="9">
        <v>135631</v>
      </c>
      <c r="B1148" s="11" t="s">
        <v>4014</v>
      </c>
      <c r="C1148" s="11" t="s">
        <v>4280</v>
      </c>
      <c r="D1148" s="11" t="s">
        <v>354</v>
      </c>
      <c r="E1148" s="15">
        <v>1</v>
      </c>
      <c r="F1148" s="11" t="s">
        <v>4235</v>
      </c>
      <c r="G1148" s="9">
        <v>270000</v>
      </c>
      <c r="H1148" s="15">
        <f t="shared" si="35"/>
        <v>58.695652173913047</v>
      </c>
      <c r="I1148" s="15">
        <f t="shared" si="36"/>
        <v>58.695652173913047</v>
      </c>
      <c r="J1148" s="15">
        <v>58.695652173913047</v>
      </c>
      <c r="K1148" s="15"/>
      <c r="L1148" s="9"/>
      <c r="M1148" s="9">
        <v>0</v>
      </c>
      <c r="N1148" s="11" t="s">
        <v>3396</v>
      </c>
      <c r="O1148" s="12">
        <v>46210</v>
      </c>
      <c r="P1148" s="11" t="s">
        <v>3408</v>
      </c>
      <c r="Q1148" s="11" t="s">
        <v>3952</v>
      </c>
      <c r="R1148" s="11" t="s">
        <v>3952</v>
      </c>
      <c r="S1148" s="11" t="s">
        <v>4221</v>
      </c>
      <c r="T1148" s="9">
        <v>138446</v>
      </c>
      <c r="U1148" s="9"/>
      <c r="V1148" s="9"/>
      <c r="W1148" s="11" t="s">
        <v>2465</v>
      </c>
      <c r="X1148" s="11" t="s">
        <v>3109</v>
      </c>
      <c r="Y1148" s="11" t="s">
        <v>3959</v>
      </c>
      <c r="Z1148" s="11" t="s">
        <v>1652</v>
      </c>
      <c r="AA1148" s="9">
        <v>20</v>
      </c>
      <c r="AB1148" s="9">
        <v>17</v>
      </c>
      <c r="AC1148" s="11"/>
      <c r="AD1148" s="11" t="s">
        <v>2405</v>
      </c>
      <c r="AE1148" s="11" t="s">
        <v>2462</v>
      </c>
      <c r="AF1148" s="11" t="s">
        <v>2519</v>
      </c>
      <c r="AG1148" s="11" t="s">
        <v>2602</v>
      </c>
      <c r="AH1148" s="11" t="s">
        <v>2607</v>
      </c>
      <c r="AI1148" s="11"/>
      <c r="AJ1148" s="9">
        <v>1</v>
      </c>
      <c r="AK1148" s="11" t="s">
        <v>1523</v>
      </c>
      <c r="AL1148" s="11" t="s">
        <v>3107</v>
      </c>
      <c r="AM1148" s="11"/>
      <c r="AN1148" s="11" t="s">
        <v>3157</v>
      </c>
      <c r="AO1148" s="11" t="s">
        <v>3310</v>
      </c>
      <c r="AP1148" s="11"/>
      <c r="AQ1148" s="12">
        <v>46210</v>
      </c>
      <c r="AR1148" s="11" t="s">
        <v>3416</v>
      </c>
      <c r="AS1148" s="11" t="s">
        <v>3558</v>
      </c>
      <c r="AT1148" s="11" t="s">
        <v>3933</v>
      </c>
      <c r="AU1148" s="11" t="s">
        <v>3933</v>
      </c>
      <c r="AV1148" s="11" t="s">
        <v>3937</v>
      </c>
      <c r="AW1148" s="11" t="s">
        <v>2519</v>
      </c>
      <c r="AX1148" s="11" t="s">
        <v>2602</v>
      </c>
      <c r="AY1148" s="11" t="s">
        <v>3948</v>
      </c>
      <c r="AZ1148" s="11"/>
      <c r="BA1148" s="11"/>
      <c r="BB1148" s="11"/>
      <c r="BC1148" s="9">
        <v>22417</v>
      </c>
      <c r="BD1148" s="11" t="s">
        <v>3937</v>
      </c>
      <c r="BE1148" s="9">
        <v>2053</v>
      </c>
      <c r="BF1148" s="9">
        <v>17</v>
      </c>
      <c r="BG1148" s="11" t="s">
        <v>4628</v>
      </c>
    </row>
    <row r="1149" spans="1:59">
      <c r="A1149" s="9">
        <v>135631</v>
      </c>
      <c r="B1149" s="11" t="s">
        <v>4014</v>
      </c>
      <c r="C1149" s="11" t="s">
        <v>4280</v>
      </c>
      <c r="D1149" s="11" t="s">
        <v>350</v>
      </c>
      <c r="E1149" s="15">
        <v>1</v>
      </c>
      <c r="F1149" s="11" t="s">
        <v>4235</v>
      </c>
      <c r="G1149" s="9">
        <v>310000</v>
      </c>
      <c r="H1149" s="15">
        <f t="shared" si="35"/>
        <v>67.391304347826093</v>
      </c>
      <c r="I1149" s="15">
        <f t="shared" si="36"/>
        <v>67.391304347826093</v>
      </c>
      <c r="J1149" s="15">
        <v>67.391304347826093</v>
      </c>
      <c r="K1149" s="15"/>
      <c r="L1149" s="9"/>
      <c r="M1149" s="9">
        <v>0</v>
      </c>
      <c r="N1149" s="11" t="s">
        <v>3396</v>
      </c>
      <c r="O1149" s="12">
        <v>46210</v>
      </c>
      <c r="P1149" s="11" t="s">
        <v>3408</v>
      </c>
      <c r="Q1149" s="11" t="s">
        <v>3952</v>
      </c>
      <c r="R1149" s="11" t="s">
        <v>3952</v>
      </c>
      <c r="S1149" s="11" t="s">
        <v>4221</v>
      </c>
      <c r="T1149" s="9">
        <v>138446</v>
      </c>
      <c r="U1149" s="9"/>
      <c r="V1149" s="9"/>
      <c r="W1149" s="11" t="s">
        <v>2465</v>
      </c>
      <c r="X1149" s="11" t="s">
        <v>3109</v>
      </c>
      <c r="Y1149" s="11" t="s">
        <v>3959</v>
      </c>
      <c r="Z1149" s="11" t="s">
        <v>1650</v>
      </c>
      <c r="AA1149" s="9">
        <v>20</v>
      </c>
      <c r="AB1149" s="9">
        <v>13</v>
      </c>
      <c r="AC1149" s="11"/>
      <c r="AD1149" s="11" t="s">
        <v>2405</v>
      </c>
      <c r="AE1149" s="11" t="s">
        <v>2462</v>
      </c>
      <c r="AF1149" s="11" t="s">
        <v>2519</v>
      </c>
      <c r="AG1149" s="11" t="s">
        <v>2602</v>
      </c>
      <c r="AH1149" s="11" t="s">
        <v>2607</v>
      </c>
      <c r="AI1149" s="11"/>
      <c r="AJ1149" s="9">
        <v>1</v>
      </c>
      <c r="AK1149" s="11" t="s">
        <v>2718</v>
      </c>
      <c r="AL1149" s="11" t="s">
        <v>3107</v>
      </c>
      <c r="AM1149" s="11"/>
      <c r="AN1149" s="11" t="s">
        <v>3157</v>
      </c>
      <c r="AO1149" s="11" t="s">
        <v>3310</v>
      </c>
      <c r="AP1149" s="11"/>
      <c r="AQ1149" s="12">
        <v>46210</v>
      </c>
      <c r="AR1149" s="11" t="s">
        <v>3416</v>
      </c>
      <c r="AS1149" s="11" t="s">
        <v>3558</v>
      </c>
      <c r="AT1149" s="11" t="s">
        <v>3933</v>
      </c>
      <c r="AU1149" s="11" t="s">
        <v>3933</v>
      </c>
      <c r="AV1149" s="11" t="s">
        <v>3937</v>
      </c>
      <c r="AW1149" s="11" t="s">
        <v>2519</v>
      </c>
      <c r="AX1149" s="11" t="s">
        <v>2602</v>
      </c>
      <c r="AY1149" s="11" t="s">
        <v>3948</v>
      </c>
      <c r="AZ1149" s="11"/>
      <c r="BA1149" s="11"/>
      <c r="BB1149" s="11"/>
      <c r="BC1149" s="9">
        <v>22417</v>
      </c>
      <c r="BD1149" s="11" t="s">
        <v>3937</v>
      </c>
      <c r="BE1149" s="9">
        <v>2053</v>
      </c>
      <c r="BF1149" s="9">
        <v>13</v>
      </c>
      <c r="BG1149" s="11" t="s">
        <v>4628</v>
      </c>
    </row>
    <row r="1150" spans="1:59">
      <c r="A1150" s="9">
        <v>135631</v>
      </c>
      <c r="B1150" s="11" t="s">
        <v>4014</v>
      </c>
      <c r="C1150" s="11" t="s">
        <v>4280</v>
      </c>
      <c r="D1150" s="11" t="s">
        <v>347</v>
      </c>
      <c r="E1150" s="15">
        <v>1</v>
      </c>
      <c r="F1150" s="11" t="s">
        <v>4235</v>
      </c>
      <c r="G1150" s="9">
        <v>320000</v>
      </c>
      <c r="H1150" s="15">
        <f t="shared" si="35"/>
        <v>69.565217391304344</v>
      </c>
      <c r="I1150" s="15">
        <f t="shared" si="36"/>
        <v>69.565217391304344</v>
      </c>
      <c r="J1150" s="15">
        <v>69.565217391304344</v>
      </c>
      <c r="K1150" s="15"/>
      <c r="L1150" s="9"/>
      <c r="M1150" s="9">
        <v>0</v>
      </c>
      <c r="N1150" s="11" t="s">
        <v>3396</v>
      </c>
      <c r="O1150" s="12">
        <v>46210</v>
      </c>
      <c r="P1150" s="11" t="s">
        <v>3408</v>
      </c>
      <c r="Q1150" s="11" t="s">
        <v>3952</v>
      </c>
      <c r="R1150" s="11" t="s">
        <v>3952</v>
      </c>
      <c r="S1150" s="11" t="s">
        <v>4221</v>
      </c>
      <c r="T1150" s="9">
        <v>138446</v>
      </c>
      <c r="U1150" s="9"/>
      <c r="V1150" s="9"/>
      <c r="W1150" s="11" t="s">
        <v>2465</v>
      </c>
      <c r="X1150" s="11" t="s">
        <v>3109</v>
      </c>
      <c r="Y1150" s="11" t="s">
        <v>3959</v>
      </c>
      <c r="Z1150" s="11" t="s">
        <v>1638</v>
      </c>
      <c r="AA1150" s="9">
        <v>20</v>
      </c>
      <c r="AB1150" s="9">
        <v>10</v>
      </c>
      <c r="AC1150" s="11"/>
      <c r="AD1150" s="11" t="s">
        <v>2405</v>
      </c>
      <c r="AE1150" s="11" t="s">
        <v>2462</v>
      </c>
      <c r="AF1150" s="11" t="s">
        <v>2519</v>
      </c>
      <c r="AG1150" s="11" t="s">
        <v>2602</v>
      </c>
      <c r="AH1150" s="11" t="s">
        <v>2607</v>
      </c>
      <c r="AI1150" s="11"/>
      <c r="AJ1150" s="9">
        <v>1</v>
      </c>
      <c r="AK1150" s="11" t="s">
        <v>1490</v>
      </c>
      <c r="AL1150" s="11" t="s">
        <v>3107</v>
      </c>
      <c r="AM1150" s="11"/>
      <c r="AN1150" s="11" t="s">
        <v>3157</v>
      </c>
      <c r="AO1150" s="11" t="s">
        <v>3310</v>
      </c>
      <c r="AP1150" s="11"/>
      <c r="AQ1150" s="12">
        <v>46210</v>
      </c>
      <c r="AR1150" s="11" t="s">
        <v>3416</v>
      </c>
      <c r="AS1150" s="11" t="s">
        <v>3558</v>
      </c>
      <c r="AT1150" s="11" t="s">
        <v>3933</v>
      </c>
      <c r="AU1150" s="11" t="s">
        <v>3933</v>
      </c>
      <c r="AV1150" s="11" t="s">
        <v>3937</v>
      </c>
      <c r="AW1150" s="11" t="s">
        <v>2519</v>
      </c>
      <c r="AX1150" s="11" t="s">
        <v>2602</v>
      </c>
      <c r="AY1150" s="11" t="s">
        <v>3948</v>
      </c>
      <c r="AZ1150" s="11"/>
      <c r="BA1150" s="11"/>
      <c r="BB1150" s="11"/>
      <c r="BC1150" s="9">
        <v>22417</v>
      </c>
      <c r="BD1150" s="11" t="s">
        <v>3937</v>
      </c>
      <c r="BE1150" s="9">
        <v>2053</v>
      </c>
      <c r="BF1150" s="9">
        <v>10</v>
      </c>
      <c r="BG1150" s="11" t="s">
        <v>4628</v>
      </c>
    </row>
    <row r="1151" spans="1:59">
      <c r="A1151" s="9">
        <v>135631</v>
      </c>
      <c r="B1151" s="11" t="s">
        <v>4014</v>
      </c>
      <c r="C1151" s="11" t="s">
        <v>4280</v>
      </c>
      <c r="D1151" s="11" t="s">
        <v>363</v>
      </c>
      <c r="E1151" s="15">
        <v>1</v>
      </c>
      <c r="F1151" s="11" t="s">
        <v>4235</v>
      </c>
      <c r="G1151" s="9">
        <v>320000</v>
      </c>
      <c r="H1151" s="15">
        <f t="shared" si="35"/>
        <v>69.565217391304344</v>
      </c>
      <c r="I1151" s="15">
        <f t="shared" si="36"/>
        <v>69.565217391304344</v>
      </c>
      <c r="J1151" s="15">
        <v>69.565217391304344</v>
      </c>
      <c r="K1151" s="15"/>
      <c r="L1151" s="9"/>
      <c r="M1151" s="9">
        <v>0</v>
      </c>
      <c r="N1151" s="11" t="s">
        <v>3396</v>
      </c>
      <c r="O1151" s="12">
        <v>46210</v>
      </c>
      <c r="P1151" s="11" t="s">
        <v>3408</v>
      </c>
      <c r="Q1151" s="11" t="s">
        <v>3952</v>
      </c>
      <c r="R1151" s="11" t="s">
        <v>3952</v>
      </c>
      <c r="S1151" s="11" t="s">
        <v>4221</v>
      </c>
      <c r="T1151" s="9">
        <v>138446</v>
      </c>
      <c r="U1151" s="9"/>
      <c r="V1151" s="9"/>
      <c r="W1151" s="11" t="s">
        <v>2465</v>
      </c>
      <c r="X1151" s="11" t="s">
        <v>3109</v>
      </c>
      <c r="Y1151" s="11" t="s">
        <v>3959</v>
      </c>
      <c r="Z1151" s="11" t="s">
        <v>1638</v>
      </c>
      <c r="AA1151" s="9">
        <v>20</v>
      </c>
      <c r="AB1151" s="9">
        <v>26</v>
      </c>
      <c r="AC1151" s="11"/>
      <c r="AD1151" s="11" t="s">
        <v>2405</v>
      </c>
      <c r="AE1151" s="11" t="s">
        <v>2462</v>
      </c>
      <c r="AF1151" s="11" t="s">
        <v>2519</v>
      </c>
      <c r="AG1151" s="11" t="s">
        <v>2602</v>
      </c>
      <c r="AH1151" s="11" t="s">
        <v>2607</v>
      </c>
      <c r="AI1151" s="11"/>
      <c r="AJ1151" s="9">
        <v>1</v>
      </c>
      <c r="AK1151" s="11" t="s">
        <v>1490</v>
      </c>
      <c r="AL1151" s="11" t="s">
        <v>3107</v>
      </c>
      <c r="AM1151" s="11"/>
      <c r="AN1151" s="11" t="s">
        <v>3157</v>
      </c>
      <c r="AO1151" s="11" t="s">
        <v>3310</v>
      </c>
      <c r="AP1151" s="11"/>
      <c r="AQ1151" s="12">
        <v>46210</v>
      </c>
      <c r="AR1151" s="11" t="s">
        <v>3416</v>
      </c>
      <c r="AS1151" s="11" t="s">
        <v>3558</v>
      </c>
      <c r="AT1151" s="11" t="s">
        <v>3933</v>
      </c>
      <c r="AU1151" s="11" t="s">
        <v>3933</v>
      </c>
      <c r="AV1151" s="11" t="s">
        <v>3937</v>
      </c>
      <c r="AW1151" s="11" t="s">
        <v>2519</v>
      </c>
      <c r="AX1151" s="11" t="s">
        <v>2602</v>
      </c>
      <c r="AY1151" s="11" t="s">
        <v>3948</v>
      </c>
      <c r="AZ1151" s="11"/>
      <c r="BA1151" s="11"/>
      <c r="BB1151" s="11"/>
      <c r="BC1151" s="9">
        <v>22417</v>
      </c>
      <c r="BD1151" s="11" t="s">
        <v>3937</v>
      </c>
      <c r="BE1151" s="9">
        <v>2053</v>
      </c>
      <c r="BF1151" s="9">
        <v>26</v>
      </c>
      <c r="BG1151" s="11" t="s">
        <v>4628</v>
      </c>
    </row>
    <row r="1152" spans="1:59">
      <c r="A1152" s="9">
        <v>135631</v>
      </c>
      <c r="B1152" s="11" t="s">
        <v>4014</v>
      </c>
      <c r="C1152" s="11" t="s">
        <v>4280</v>
      </c>
      <c r="D1152" s="11" t="s">
        <v>372</v>
      </c>
      <c r="E1152" s="15">
        <v>1</v>
      </c>
      <c r="F1152" s="11" t="s">
        <v>4235</v>
      </c>
      <c r="G1152" s="9">
        <v>320000</v>
      </c>
      <c r="H1152" s="15">
        <f t="shared" si="35"/>
        <v>69.565217391304344</v>
      </c>
      <c r="I1152" s="15">
        <f t="shared" si="36"/>
        <v>69.565217391304344</v>
      </c>
      <c r="J1152" s="15">
        <v>69.565217391304344</v>
      </c>
      <c r="K1152" s="15"/>
      <c r="L1152" s="9"/>
      <c r="M1152" s="9">
        <v>0</v>
      </c>
      <c r="N1152" s="11" t="s">
        <v>3396</v>
      </c>
      <c r="O1152" s="12">
        <v>46210</v>
      </c>
      <c r="P1152" s="11" t="s">
        <v>3408</v>
      </c>
      <c r="Q1152" s="11" t="s">
        <v>3952</v>
      </c>
      <c r="R1152" s="11" t="s">
        <v>3952</v>
      </c>
      <c r="S1152" s="11" t="s">
        <v>4221</v>
      </c>
      <c r="T1152" s="9">
        <v>138446</v>
      </c>
      <c r="U1152" s="9"/>
      <c r="V1152" s="9"/>
      <c r="W1152" s="11" t="s">
        <v>2465</v>
      </c>
      <c r="X1152" s="11" t="s">
        <v>3109</v>
      </c>
      <c r="Y1152" s="11" t="s">
        <v>3959</v>
      </c>
      <c r="Z1152" s="11" t="s">
        <v>1638</v>
      </c>
      <c r="AA1152" s="9">
        <v>20</v>
      </c>
      <c r="AB1152" s="9">
        <v>35</v>
      </c>
      <c r="AC1152" s="11"/>
      <c r="AD1152" s="11" t="s">
        <v>2405</v>
      </c>
      <c r="AE1152" s="11" t="s">
        <v>2462</v>
      </c>
      <c r="AF1152" s="11" t="s">
        <v>2519</v>
      </c>
      <c r="AG1152" s="11" t="s">
        <v>2602</v>
      </c>
      <c r="AH1152" s="11" t="s">
        <v>2607</v>
      </c>
      <c r="AI1152" s="11"/>
      <c r="AJ1152" s="9">
        <v>1</v>
      </c>
      <c r="AK1152" s="11" t="s">
        <v>1490</v>
      </c>
      <c r="AL1152" s="11" t="s">
        <v>3107</v>
      </c>
      <c r="AM1152" s="11"/>
      <c r="AN1152" s="11" t="s">
        <v>3157</v>
      </c>
      <c r="AO1152" s="11" t="s">
        <v>3310</v>
      </c>
      <c r="AP1152" s="11"/>
      <c r="AQ1152" s="12">
        <v>46210</v>
      </c>
      <c r="AR1152" s="11" t="s">
        <v>3416</v>
      </c>
      <c r="AS1152" s="11" t="s">
        <v>3558</v>
      </c>
      <c r="AT1152" s="11" t="s">
        <v>3933</v>
      </c>
      <c r="AU1152" s="11" t="s">
        <v>3933</v>
      </c>
      <c r="AV1152" s="11" t="s">
        <v>3937</v>
      </c>
      <c r="AW1152" s="11" t="s">
        <v>2519</v>
      </c>
      <c r="AX1152" s="11" t="s">
        <v>2602</v>
      </c>
      <c r="AY1152" s="11" t="s">
        <v>3948</v>
      </c>
      <c r="AZ1152" s="11"/>
      <c r="BA1152" s="11"/>
      <c r="BB1152" s="11"/>
      <c r="BC1152" s="9">
        <v>22417</v>
      </c>
      <c r="BD1152" s="11" t="s">
        <v>3937</v>
      </c>
      <c r="BE1152" s="9">
        <v>2053</v>
      </c>
      <c r="BF1152" s="9">
        <v>35</v>
      </c>
      <c r="BG1152" s="11" t="s">
        <v>4628</v>
      </c>
    </row>
    <row r="1153" spans="1:59">
      <c r="A1153" s="9">
        <v>135631</v>
      </c>
      <c r="B1153" s="11" t="s">
        <v>4014</v>
      </c>
      <c r="C1153" s="11" t="s">
        <v>4280</v>
      </c>
      <c r="D1153" s="11" t="s">
        <v>342</v>
      </c>
      <c r="E1153" s="15">
        <v>1</v>
      </c>
      <c r="F1153" s="11" t="s">
        <v>4235</v>
      </c>
      <c r="G1153" s="9">
        <v>595000</v>
      </c>
      <c r="H1153" s="15">
        <f t="shared" si="35"/>
        <v>129.34782608695653</v>
      </c>
      <c r="I1153" s="15">
        <f t="shared" si="36"/>
        <v>129.34782608695653</v>
      </c>
      <c r="J1153" s="15">
        <v>129.34782608695653</v>
      </c>
      <c r="K1153" s="15"/>
      <c r="L1153" s="9"/>
      <c r="M1153" s="9">
        <v>0</v>
      </c>
      <c r="N1153" s="11" t="s">
        <v>3396</v>
      </c>
      <c r="O1153" s="12">
        <v>46210</v>
      </c>
      <c r="P1153" s="11" t="s">
        <v>3408</v>
      </c>
      <c r="Q1153" s="11" t="s">
        <v>3952</v>
      </c>
      <c r="R1153" s="11" t="s">
        <v>3952</v>
      </c>
      <c r="S1153" s="11" t="s">
        <v>4221</v>
      </c>
      <c r="T1153" s="9">
        <v>138446</v>
      </c>
      <c r="U1153" s="9"/>
      <c r="V1153" s="9"/>
      <c r="W1153" s="11" t="s">
        <v>2465</v>
      </c>
      <c r="X1153" s="11" t="s">
        <v>3109</v>
      </c>
      <c r="Y1153" s="11" t="s">
        <v>3959</v>
      </c>
      <c r="Z1153" s="11" t="s">
        <v>1648</v>
      </c>
      <c r="AA1153" s="9">
        <v>20</v>
      </c>
      <c r="AB1153" s="9">
        <v>5</v>
      </c>
      <c r="AC1153" s="11"/>
      <c r="AD1153" s="11" t="s">
        <v>2405</v>
      </c>
      <c r="AE1153" s="11" t="s">
        <v>2462</v>
      </c>
      <c r="AF1153" s="11" t="s">
        <v>2519</v>
      </c>
      <c r="AG1153" s="11" t="s">
        <v>2602</v>
      </c>
      <c r="AH1153" s="11" t="s">
        <v>2607</v>
      </c>
      <c r="AI1153" s="11"/>
      <c r="AJ1153" s="9">
        <v>1</v>
      </c>
      <c r="AK1153" s="11" t="s">
        <v>2716</v>
      </c>
      <c r="AL1153" s="11" t="s">
        <v>3107</v>
      </c>
      <c r="AM1153" s="11"/>
      <c r="AN1153" s="11" t="s">
        <v>3157</v>
      </c>
      <c r="AO1153" s="11" t="s">
        <v>3310</v>
      </c>
      <c r="AP1153" s="11"/>
      <c r="AQ1153" s="12">
        <v>46210</v>
      </c>
      <c r="AR1153" s="11" t="s">
        <v>3416</v>
      </c>
      <c r="AS1153" s="11" t="s">
        <v>3558</v>
      </c>
      <c r="AT1153" s="11" t="s">
        <v>3933</v>
      </c>
      <c r="AU1153" s="11" t="s">
        <v>3933</v>
      </c>
      <c r="AV1153" s="11" t="s">
        <v>3937</v>
      </c>
      <c r="AW1153" s="11" t="s">
        <v>2519</v>
      </c>
      <c r="AX1153" s="11" t="s">
        <v>2602</v>
      </c>
      <c r="AY1153" s="11" t="s">
        <v>3948</v>
      </c>
      <c r="AZ1153" s="11"/>
      <c r="BA1153" s="11"/>
      <c r="BB1153" s="11"/>
      <c r="BC1153" s="9">
        <v>22417</v>
      </c>
      <c r="BD1153" s="11" t="s">
        <v>3937</v>
      </c>
      <c r="BE1153" s="9">
        <v>2053</v>
      </c>
      <c r="BF1153" s="9">
        <v>5</v>
      </c>
      <c r="BG1153" s="11" t="s">
        <v>4628</v>
      </c>
    </row>
    <row r="1154" spans="1:59">
      <c r="A1154" s="9">
        <v>135630</v>
      </c>
      <c r="B1154" s="11" t="s">
        <v>4046</v>
      </c>
      <c r="C1154" s="11" t="s">
        <v>4244</v>
      </c>
      <c r="D1154" s="11" t="s">
        <v>337</v>
      </c>
      <c r="E1154" s="15">
        <v>1</v>
      </c>
      <c r="F1154" s="11" t="s">
        <v>4235</v>
      </c>
      <c r="G1154" s="9">
        <v>3200000</v>
      </c>
      <c r="H1154" s="15">
        <f t="shared" ref="H1154:H1217" si="37">IF(N1154="USD",G1154,IF(N1154="MGA",G1154/4600,IF(N1154="EUR",G1154*1.17,IF(N1154="GBP",G1154*1.35,""))))</f>
        <v>695.6521739130435</v>
      </c>
      <c r="I1154" s="15">
        <f t="shared" ref="I1154:I1217" si="38">H1154*E1154</f>
        <v>695.6521739130435</v>
      </c>
      <c r="J1154" s="15">
        <v>695.6521739130435</v>
      </c>
      <c r="K1154" s="15"/>
      <c r="L1154" s="9"/>
      <c r="M1154" s="9">
        <v>0</v>
      </c>
      <c r="N1154" s="11" t="s">
        <v>3396</v>
      </c>
      <c r="O1154" s="12">
        <v>46210</v>
      </c>
      <c r="P1154" s="11" t="s">
        <v>3408</v>
      </c>
      <c r="Q1154" s="11" t="s">
        <v>3952</v>
      </c>
      <c r="R1154" s="11" t="s">
        <v>3952</v>
      </c>
      <c r="S1154" s="11" t="s">
        <v>4217</v>
      </c>
      <c r="T1154" s="9">
        <v>138868</v>
      </c>
      <c r="U1154" s="9"/>
      <c r="V1154" s="9"/>
      <c r="W1154" s="11" t="s">
        <v>2468</v>
      </c>
      <c r="X1154" s="11" t="s">
        <v>3110</v>
      </c>
      <c r="Y1154" s="11" t="s">
        <v>3960</v>
      </c>
      <c r="Z1154" s="11" t="s">
        <v>1647</v>
      </c>
      <c r="AA1154" s="9">
        <v>0</v>
      </c>
      <c r="AB1154" s="9">
        <v>1</v>
      </c>
      <c r="AC1154" s="11"/>
      <c r="AD1154" s="11" t="s">
        <v>2405</v>
      </c>
      <c r="AE1154" s="11" t="s">
        <v>2462</v>
      </c>
      <c r="AF1154" s="11" t="s">
        <v>2478</v>
      </c>
      <c r="AG1154" s="11" t="s">
        <v>2585</v>
      </c>
      <c r="AH1154" s="11" t="s">
        <v>2607</v>
      </c>
      <c r="AI1154" s="11"/>
      <c r="AJ1154" s="9">
        <v>1</v>
      </c>
      <c r="AK1154" s="11" t="s">
        <v>1647</v>
      </c>
      <c r="AL1154" s="11" t="s">
        <v>3107</v>
      </c>
      <c r="AM1154" s="11"/>
      <c r="AN1154" s="11" t="s">
        <v>1647</v>
      </c>
      <c r="AO1154" s="11" t="s">
        <v>1647</v>
      </c>
      <c r="AP1154" s="11" t="s">
        <v>3400</v>
      </c>
      <c r="AQ1154" s="12">
        <v>46210</v>
      </c>
      <c r="AR1154" s="11" t="s">
        <v>3416</v>
      </c>
      <c r="AS1154" s="11"/>
      <c r="AT1154" s="11" t="s">
        <v>3933</v>
      </c>
      <c r="AU1154" s="11" t="s">
        <v>3933</v>
      </c>
      <c r="AV1154" s="11" t="s">
        <v>3941</v>
      </c>
      <c r="AW1154" s="11" t="s">
        <v>2478</v>
      </c>
      <c r="AX1154" s="11" t="s">
        <v>2585</v>
      </c>
      <c r="AY1154" s="11" t="s">
        <v>3948</v>
      </c>
      <c r="AZ1154" s="11"/>
      <c r="BA1154" s="11"/>
      <c r="BB1154" s="11"/>
      <c r="BC1154" s="9">
        <v>14862</v>
      </c>
      <c r="BD1154" s="11" t="s">
        <v>3941</v>
      </c>
      <c r="BE1154" s="9">
        <v>6555</v>
      </c>
      <c r="BF1154" s="9">
        <v>1</v>
      </c>
      <c r="BG1154" s="11" t="s">
        <v>3408</v>
      </c>
    </row>
    <row r="1155" spans="1:59">
      <c r="A1155" s="9">
        <v>135629</v>
      </c>
      <c r="B1155" s="11" t="s">
        <v>3972</v>
      </c>
      <c r="C1155" s="11" t="s">
        <v>4252</v>
      </c>
      <c r="D1155" s="11" t="s">
        <v>336</v>
      </c>
      <c r="E1155" s="15">
        <v>10000</v>
      </c>
      <c r="F1155" s="11" t="s">
        <v>4235</v>
      </c>
      <c r="G1155" s="9">
        <v>950</v>
      </c>
      <c r="H1155" s="15">
        <f t="shared" si="37"/>
        <v>0.20652173913043478</v>
      </c>
      <c r="I1155" s="15">
        <f t="shared" si="38"/>
        <v>2065.217391304348</v>
      </c>
      <c r="J1155" s="15">
        <v>2065.217391304348</v>
      </c>
      <c r="K1155" s="15"/>
      <c r="L1155" s="9"/>
      <c r="M1155" s="9">
        <v>0</v>
      </c>
      <c r="N1155" s="11" t="s">
        <v>3396</v>
      </c>
      <c r="O1155" s="12">
        <v>46210</v>
      </c>
      <c r="P1155" s="11" t="s">
        <v>3408</v>
      </c>
      <c r="Q1155" s="11" t="s">
        <v>3952</v>
      </c>
      <c r="R1155" s="11" t="s">
        <v>3952</v>
      </c>
      <c r="S1155" s="11" t="s">
        <v>4216</v>
      </c>
      <c r="T1155" s="9">
        <v>138854</v>
      </c>
      <c r="U1155" s="9"/>
      <c r="V1155" s="9"/>
      <c r="W1155" s="11" t="s">
        <v>2467</v>
      </c>
      <c r="X1155" s="11" t="s">
        <v>3110</v>
      </c>
      <c r="Y1155" s="11" t="s">
        <v>3960</v>
      </c>
      <c r="Z1155" s="11" t="s">
        <v>1646</v>
      </c>
      <c r="AA1155" s="9">
        <v>20</v>
      </c>
      <c r="AB1155" s="9">
        <v>1</v>
      </c>
      <c r="AC1155" s="11"/>
      <c r="AD1155" s="11" t="s">
        <v>2405</v>
      </c>
      <c r="AE1155" s="11" t="s">
        <v>2462</v>
      </c>
      <c r="AF1155" s="11" t="s">
        <v>2476</v>
      </c>
      <c r="AG1155" s="11" t="s">
        <v>2467</v>
      </c>
      <c r="AH1155" s="11" t="s">
        <v>2607</v>
      </c>
      <c r="AI1155" s="11"/>
      <c r="AJ1155" s="9">
        <v>10000</v>
      </c>
      <c r="AK1155" s="11" t="s">
        <v>2343</v>
      </c>
      <c r="AL1155" s="11" t="s">
        <v>3107</v>
      </c>
      <c r="AM1155" s="11"/>
      <c r="AN1155" s="11" t="s">
        <v>2343</v>
      </c>
      <c r="AO1155" s="11" t="s">
        <v>1646</v>
      </c>
      <c r="AP1155" s="11"/>
      <c r="AQ1155" s="12">
        <v>46210</v>
      </c>
      <c r="AR1155" s="11" t="s">
        <v>3416</v>
      </c>
      <c r="AS1155" s="11" t="s">
        <v>3557</v>
      </c>
      <c r="AT1155" s="11" t="s">
        <v>3933</v>
      </c>
      <c r="AU1155" s="11" t="s">
        <v>3933</v>
      </c>
      <c r="AV1155" s="11" t="s">
        <v>3940</v>
      </c>
      <c r="AW1155" s="11" t="s">
        <v>2476</v>
      </c>
      <c r="AX1155" s="11" t="s">
        <v>2467</v>
      </c>
      <c r="AY1155" s="11" t="s">
        <v>3948</v>
      </c>
      <c r="AZ1155" s="11"/>
      <c r="BA1155" s="11"/>
      <c r="BB1155" s="11"/>
      <c r="BC1155" s="9">
        <v>6965</v>
      </c>
      <c r="BD1155" s="11" t="s">
        <v>3940</v>
      </c>
      <c r="BE1155" s="9">
        <v>102</v>
      </c>
      <c r="BF1155" s="9">
        <v>1</v>
      </c>
      <c r="BG1155" s="11" t="s">
        <v>3402</v>
      </c>
    </row>
    <row r="1156" spans="1:59">
      <c r="A1156" s="9">
        <v>135628</v>
      </c>
      <c r="B1156" s="11" t="s">
        <v>3966</v>
      </c>
      <c r="C1156" s="11" t="s">
        <v>4303</v>
      </c>
      <c r="D1156" s="11" t="s">
        <v>334</v>
      </c>
      <c r="E1156" s="15">
        <v>50</v>
      </c>
      <c r="F1156" s="11" t="s">
        <v>4239</v>
      </c>
      <c r="G1156" s="9">
        <v>16916.666659999999</v>
      </c>
      <c r="H1156" s="15">
        <f t="shared" si="37"/>
        <v>3.6775362304347823</v>
      </c>
      <c r="I1156" s="15">
        <f t="shared" si="38"/>
        <v>183.87681152173911</v>
      </c>
      <c r="J1156" s="15">
        <v>183.87681152173911</v>
      </c>
      <c r="K1156" s="15"/>
      <c r="L1156" s="9"/>
      <c r="M1156" s="9">
        <v>0</v>
      </c>
      <c r="N1156" s="11" t="s">
        <v>3396</v>
      </c>
      <c r="O1156" s="12">
        <v>46210</v>
      </c>
      <c r="P1156" s="11" t="s">
        <v>3408</v>
      </c>
      <c r="Q1156" s="11" t="s">
        <v>3952</v>
      </c>
      <c r="R1156" s="11" t="s">
        <v>3952</v>
      </c>
      <c r="S1156" s="11" t="s">
        <v>4225</v>
      </c>
      <c r="T1156" s="9">
        <v>138873</v>
      </c>
      <c r="U1156" s="9"/>
      <c r="V1156" s="9"/>
      <c r="W1156" s="11" t="s">
        <v>2466</v>
      </c>
      <c r="X1156" s="11" t="s">
        <v>3110</v>
      </c>
      <c r="Y1156" s="11" t="s">
        <v>3960</v>
      </c>
      <c r="Z1156" s="11" t="s">
        <v>1644</v>
      </c>
      <c r="AA1156" s="9">
        <v>20</v>
      </c>
      <c r="AB1156" s="9">
        <v>1</v>
      </c>
      <c r="AC1156" s="11"/>
      <c r="AD1156" s="11" t="s">
        <v>2407</v>
      </c>
      <c r="AE1156" s="11" t="s">
        <v>2462</v>
      </c>
      <c r="AF1156" s="11" t="s">
        <v>2522</v>
      </c>
      <c r="AG1156" s="11" t="s">
        <v>2603</v>
      </c>
      <c r="AH1156" s="11" t="s">
        <v>2607</v>
      </c>
      <c r="AI1156" s="11"/>
      <c r="AJ1156" s="9">
        <v>50</v>
      </c>
      <c r="AK1156" s="11" t="s">
        <v>2715</v>
      </c>
      <c r="AL1156" s="11" t="s">
        <v>3107</v>
      </c>
      <c r="AM1156" s="11"/>
      <c r="AN1156" s="11" t="s">
        <v>3156</v>
      </c>
      <c r="AO1156" s="11" t="s">
        <v>3309</v>
      </c>
      <c r="AP1156" s="11" t="s">
        <v>3400</v>
      </c>
      <c r="AQ1156" s="12">
        <v>46210</v>
      </c>
      <c r="AR1156" s="11" t="s">
        <v>3416</v>
      </c>
      <c r="AS1156" s="11" t="s">
        <v>3556</v>
      </c>
      <c r="AT1156" s="11" t="s">
        <v>3933</v>
      </c>
      <c r="AU1156" s="11" t="s">
        <v>3933</v>
      </c>
      <c r="AV1156" s="11" t="s">
        <v>3938</v>
      </c>
      <c r="AW1156" s="11" t="s">
        <v>2522</v>
      </c>
      <c r="AX1156" s="11" t="s">
        <v>2603</v>
      </c>
      <c r="AY1156" s="11" t="s">
        <v>3948</v>
      </c>
      <c r="AZ1156" s="11"/>
      <c r="BA1156" s="11"/>
      <c r="BB1156" s="11"/>
      <c r="BC1156" s="9">
        <v>2947</v>
      </c>
      <c r="BD1156" s="11" t="s">
        <v>3938</v>
      </c>
      <c r="BE1156" s="9">
        <v>4245</v>
      </c>
      <c r="BF1156" s="9">
        <v>1</v>
      </c>
      <c r="BG1156" s="11" t="s">
        <v>3410</v>
      </c>
    </row>
    <row r="1157" spans="1:59">
      <c r="A1157" s="9">
        <v>135628</v>
      </c>
      <c r="B1157" s="11" t="s">
        <v>3966</v>
      </c>
      <c r="C1157" s="11" t="s">
        <v>4303</v>
      </c>
      <c r="D1157" s="11" t="s">
        <v>335</v>
      </c>
      <c r="E1157" s="15">
        <v>30</v>
      </c>
      <c r="F1157" s="11" t="s">
        <v>4239</v>
      </c>
      <c r="G1157" s="9">
        <v>17083.333330000001</v>
      </c>
      <c r="H1157" s="15">
        <f t="shared" si="37"/>
        <v>3.7137681152173916</v>
      </c>
      <c r="I1157" s="15">
        <f t="shared" si="38"/>
        <v>111.41304345652175</v>
      </c>
      <c r="J1157" s="15">
        <v>111.41304345652175</v>
      </c>
      <c r="K1157" s="15"/>
      <c r="L1157" s="9"/>
      <c r="M1157" s="9">
        <v>0</v>
      </c>
      <c r="N1157" s="11" t="s">
        <v>3396</v>
      </c>
      <c r="O1157" s="12">
        <v>46210</v>
      </c>
      <c r="P1157" s="11" t="s">
        <v>3408</v>
      </c>
      <c r="Q1157" s="11" t="s">
        <v>3952</v>
      </c>
      <c r="R1157" s="11" t="s">
        <v>3952</v>
      </c>
      <c r="S1157" s="11" t="s">
        <v>4225</v>
      </c>
      <c r="T1157" s="9">
        <v>138873</v>
      </c>
      <c r="U1157" s="9"/>
      <c r="V1157" s="9"/>
      <c r="W1157" s="11" t="s">
        <v>2466</v>
      </c>
      <c r="X1157" s="11" t="s">
        <v>3110</v>
      </c>
      <c r="Y1157" s="11" t="s">
        <v>3960</v>
      </c>
      <c r="Z1157" s="11" t="s">
        <v>1645</v>
      </c>
      <c r="AA1157" s="9">
        <v>20</v>
      </c>
      <c r="AB1157" s="9">
        <v>2</v>
      </c>
      <c r="AC1157" s="11"/>
      <c r="AD1157" s="11" t="s">
        <v>2407</v>
      </c>
      <c r="AE1157" s="11" t="s">
        <v>2462</v>
      </c>
      <c r="AF1157" s="11" t="s">
        <v>2522</v>
      </c>
      <c r="AG1157" s="11" t="s">
        <v>2603</v>
      </c>
      <c r="AH1157" s="11" t="s">
        <v>2607</v>
      </c>
      <c r="AI1157" s="11"/>
      <c r="AJ1157" s="9">
        <v>30</v>
      </c>
      <c r="AK1157" s="11" t="s">
        <v>2144</v>
      </c>
      <c r="AL1157" s="11" t="s">
        <v>3107</v>
      </c>
      <c r="AM1157" s="11"/>
      <c r="AN1157" s="11" t="s">
        <v>3156</v>
      </c>
      <c r="AO1157" s="11" t="s">
        <v>3309</v>
      </c>
      <c r="AP1157" s="11" t="s">
        <v>3400</v>
      </c>
      <c r="AQ1157" s="12">
        <v>46210</v>
      </c>
      <c r="AR1157" s="11" t="s">
        <v>3416</v>
      </c>
      <c r="AS1157" s="11" t="s">
        <v>3556</v>
      </c>
      <c r="AT1157" s="11" t="s">
        <v>3933</v>
      </c>
      <c r="AU1157" s="11" t="s">
        <v>3933</v>
      </c>
      <c r="AV1157" s="11" t="s">
        <v>3938</v>
      </c>
      <c r="AW1157" s="11" t="s">
        <v>2522</v>
      </c>
      <c r="AX1157" s="11" t="s">
        <v>2603</v>
      </c>
      <c r="AY1157" s="11" t="s">
        <v>3948</v>
      </c>
      <c r="AZ1157" s="11"/>
      <c r="BA1157" s="11"/>
      <c r="BB1157" s="11"/>
      <c r="BC1157" s="9">
        <v>2947</v>
      </c>
      <c r="BD1157" s="11" t="s">
        <v>3938</v>
      </c>
      <c r="BE1157" s="9">
        <v>4245</v>
      </c>
      <c r="BF1157" s="9">
        <v>2</v>
      </c>
      <c r="BG1157" s="11" t="s">
        <v>3410</v>
      </c>
    </row>
    <row r="1158" spans="1:59">
      <c r="A1158" s="9">
        <v>135627</v>
      </c>
      <c r="B1158" s="11" t="s">
        <v>4045</v>
      </c>
      <c r="C1158" s="11" t="s">
        <v>4252</v>
      </c>
      <c r="D1158" s="11" t="s">
        <v>333</v>
      </c>
      <c r="E1158" s="15">
        <v>1</v>
      </c>
      <c r="F1158" s="11" t="s">
        <v>4235</v>
      </c>
      <c r="G1158" s="9">
        <v>150000</v>
      </c>
      <c r="H1158" s="15">
        <f t="shared" si="37"/>
        <v>32.608695652173914</v>
      </c>
      <c r="I1158" s="15">
        <f t="shared" si="38"/>
        <v>32.608695652173914</v>
      </c>
      <c r="J1158" s="15">
        <v>32.608695652173914</v>
      </c>
      <c r="K1158" s="15"/>
      <c r="L1158" s="9"/>
      <c r="M1158" s="9">
        <v>0</v>
      </c>
      <c r="N1158" s="11" t="s">
        <v>3396</v>
      </c>
      <c r="O1158" s="12">
        <v>46210</v>
      </c>
      <c r="P1158" s="11" t="s">
        <v>3408</v>
      </c>
      <c r="Q1158" s="11" t="s">
        <v>3956</v>
      </c>
      <c r="R1158" s="11" t="s">
        <v>3957</v>
      </c>
      <c r="S1158" s="11" t="s">
        <v>4216</v>
      </c>
      <c r="T1158" s="9">
        <v>138848</v>
      </c>
      <c r="U1158" s="9"/>
      <c r="V1158" s="9"/>
      <c r="W1158" s="11" t="s">
        <v>2467</v>
      </c>
      <c r="X1158" s="11" t="s">
        <v>3110</v>
      </c>
      <c r="Y1158" s="11" t="s">
        <v>3960</v>
      </c>
      <c r="Z1158" s="11" t="s">
        <v>1643</v>
      </c>
      <c r="AA1158" s="9">
        <v>0</v>
      </c>
      <c r="AB1158" s="9">
        <v>2</v>
      </c>
      <c r="AC1158" s="11"/>
      <c r="AD1158" s="11" t="s">
        <v>2405</v>
      </c>
      <c r="AE1158" s="11" t="s">
        <v>2462</v>
      </c>
      <c r="AF1158" s="11" t="s">
        <v>2520</v>
      </c>
      <c r="AG1158" s="11" t="s">
        <v>2467</v>
      </c>
      <c r="AH1158" s="11" t="s">
        <v>2607</v>
      </c>
      <c r="AI1158" s="11"/>
      <c r="AJ1158" s="9">
        <v>1</v>
      </c>
      <c r="AK1158" s="11" t="s">
        <v>1643</v>
      </c>
      <c r="AL1158" s="11" t="s">
        <v>3107</v>
      </c>
      <c r="AM1158" s="11"/>
      <c r="AN1158" s="11" t="s">
        <v>1760</v>
      </c>
      <c r="AO1158" s="11" t="s">
        <v>1760</v>
      </c>
      <c r="AP1158" s="11"/>
      <c r="AQ1158" s="12">
        <v>46210</v>
      </c>
      <c r="AR1158" s="11" t="s">
        <v>3416</v>
      </c>
      <c r="AS1158" s="11" t="s">
        <v>3555</v>
      </c>
      <c r="AT1158" s="11" t="s">
        <v>3933</v>
      </c>
      <c r="AU1158" s="11" t="s">
        <v>3933</v>
      </c>
      <c r="AV1158" s="11" t="s">
        <v>3940</v>
      </c>
      <c r="AW1158" s="11" t="s">
        <v>2520</v>
      </c>
      <c r="AX1158" s="11" t="s">
        <v>2467</v>
      </c>
      <c r="AY1158" s="11" t="s">
        <v>3948</v>
      </c>
      <c r="AZ1158" s="11"/>
      <c r="BA1158" s="11"/>
      <c r="BB1158" s="11"/>
      <c r="BC1158" s="9">
        <v>6965</v>
      </c>
      <c r="BD1158" s="11" t="s">
        <v>3940</v>
      </c>
      <c r="BE1158" s="9">
        <v>4015</v>
      </c>
      <c r="BF1158" s="9">
        <v>2</v>
      </c>
      <c r="BG1158" s="11" t="s">
        <v>3402</v>
      </c>
    </row>
    <row r="1159" spans="1:59">
      <c r="A1159" s="9">
        <v>135627</v>
      </c>
      <c r="B1159" s="11" t="s">
        <v>4045</v>
      </c>
      <c r="C1159" s="11" t="s">
        <v>4252</v>
      </c>
      <c r="D1159" s="11" t="s">
        <v>332</v>
      </c>
      <c r="E1159" s="15">
        <v>1</v>
      </c>
      <c r="F1159" s="11" t="s">
        <v>4235</v>
      </c>
      <c r="G1159" s="9">
        <v>350000</v>
      </c>
      <c r="H1159" s="15">
        <f t="shared" si="37"/>
        <v>76.086956521739125</v>
      </c>
      <c r="I1159" s="15">
        <f t="shared" si="38"/>
        <v>76.086956521739125</v>
      </c>
      <c r="J1159" s="15">
        <v>76.086956521739125</v>
      </c>
      <c r="K1159" s="15"/>
      <c r="L1159" s="9"/>
      <c r="M1159" s="9">
        <v>0</v>
      </c>
      <c r="N1159" s="11" t="s">
        <v>3396</v>
      </c>
      <c r="O1159" s="12">
        <v>46210</v>
      </c>
      <c r="P1159" s="11" t="s">
        <v>3408</v>
      </c>
      <c r="Q1159" s="11" t="s">
        <v>3956</v>
      </c>
      <c r="R1159" s="11" t="s">
        <v>3957</v>
      </c>
      <c r="S1159" s="11" t="s">
        <v>4216</v>
      </c>
      <c r="T1159" s="9">
        <v>138848</v>
      </c>
      <c r="U1159" s="9"/>
      <c r="V1159" s="9"/>
      <c r="W1159" s="11" t="s">
        <v>2467</v>
      </c>
      <c r="X1159" s="11" t="s">
        <v>3110</v>
      </c>
      <c r="Y1159" s="11" t="s">
        <v>3960</v>
      </c>
      <c r="Z1159" s="11" t="s">
        <v>1642</v>
      </c>
      <c r="AA1159" s="9">
        <v>0</v>
      </c>
      <c r="AB1159" s="9">
        <v>1</v>
      </c>
      <c r="AC1159" s="11"/>
      <c r="AD1159" s="11" t="s">
        <v>2405</v>
      </c>
      <c r="AE1159" s="11" t="s">
        <v>2462</v>
      </c>
      <c r="AF1159" s="11" t="s">
        <v>2520</v>
      </c>
      <c r="AG1159" s="11" t="s">
        <v>2467</v>
      </c>
      <c r="AH1159" s="11" t="s">
        <v>2607</v>
      </c>
      <c r="AI1159" s="11"/>
      <c r="AJ1159" s="9">
        <v>1</v>
      </c>
      <c r="AK1159" s="11" t="s">
        <v>1642</v>
      </c>
      <c r="AL1159" s="11" t="s">
        <v>3107</v>
      </c>
      <c r="AM1159" s="11"/>
      <c r="AN1159" s="11" t="s">
        <v>1760</v>
      </c>
      <c r="AO1159" s="11" t="s">
        <v>1760</v>
      </c>
      <c r="AP1159" s="11"/>
      <c r="AQ1159" s="12">
        <v>46210</v>
      </c>
      <c r="AR1159" s="11" t="s">
        <v>3416</v>
      </c>
      <c r="AS1159" s="11" t="s">
        <v>3555</v>
      </c>
      <c r="AT1159" s="11" t="s">
        <v>3933</v>
      </c>
      <c r="AU1159" s="11" t="s">
        <v>3933</v>
      </c>
      <c r="AV1159" s="11" t="s">
        <v>3940</v>
      </c>
      <c r="AW1159" s="11" t="s">
        <v>2520</v>
      </c>
      <c r="AX1159" s="11" t="s">
        <v>2467</v>
      </c>
      <c r="AY1159" s="11" t="s">
        <v>3948</v>
      </c>
      <c r="AZ1159" s="11"/>
      <c r="BA1159" s="11"/>
      <c r="BB1159" s="11"/>
      <c r="BC1159" s="9">
        <v>6965</v>
      </c>
      <c r="BD1159" s="11" t="s">
        <v>3940</v>
      </c>
      <c r="BE1159" s="9">
        <v>4015</v>
      </c>
      <c r="BF1159" s="9">
        <v>1</v>
      </c>
      <c r="BG1159" s="11" t="s">
        <v>3402</v>
      </c>
    </row>
    <row r="1160" spans="1:59" ht="71.25">
      <c r="A1160" s="9">
        <v>135626</v>
      </c>
      <c r="B1160" s="11" t="s">
        <v>4044</v>
      </c>
      <c r="C1160" s="11" t="s">
        <v>4301</v>
      </c>
      <c r="D1160" s="13" t="s">
        <v>331</v>
      </c>
      <c r="E1160" s="15">
        <v>1</v>
      </c>
      <c r="F1160" s="11" t="s">
        <v>4235</v>
      </c>
      <c r="G1160" s="9">
        <v>2678.64</v>
      </c>
      <c r="H1160" s="15">
        <f t="shared" si="37"/>
        <v>3134.0087999999996</v>
      </c>
      <c r="I1160" s="15">
        <f t="shared" si="38"/>
        <v>3134.0087999999996</v>
      </c>
      <c r="J1160" s="15">
        <v>3134.0087999999996</v>
      </c>
      <c r="K1160" s="15"/>
      <c r="L1160" s="9"/>
      <c r="M1160" s="9">
        <v>0</v>
      </c>
      <c r="N1160" s="11" t="s">
        <v>3398</v>
      </c>
      <c r="O1160" s="12">
        <v>46210</v>
      </c>
      <c r="P1160" s="11" t="s">
        <v>3408</v>
      </c>
      <c r="Q1160" s="11" t="s">
        <v>3952</v>
      </c>
      <c r="R1160" s="11" t="s">
        <v>3952</v>
      </c>
      <c r="S1160" s="11" t="s">
        <v>4216</v>
      </c>
      <c r="T1160" s="9">
        <v>138862</v>
      </c>
      <c r="U1160" s="9"/>
      <c r="V1160" s="9"/>
      <c r="W1160" s="11" t="s">
        <v>2467</v>
      </c>
      <c r="X1160" s="11" t="s">
        <v>3110</v>
      </c>
      <c r="Y1160" s="11" t="s">
        <v>3960</v>
      </c>
      <c r="Z1160" s="11" t="s">
        <v>1641</v>
      </c>
      <c r="AA1160" s="9">
        <v>-10</v>
      </c>
      <c r="AB1160" s="9">
        <v>1</v>
      </c>
      <c r="AC1160" s="11"/>
      <c r="AD1160" s="11" t="s">
        <v>2431</v>
      </c>
      <c r="AE1160" s="11" t="s">
        <v>2462</v>
      </c>
      <c r="AF1160" s="11" t="s">
        <v>2521</v>
      </c>
      <c r="AG1160" s="11" t="s">
        <v>2467</v>
      </c>
      <c r="AH1160" s="11" t="s">
        <v>2607</v>
      </c>
      <c r="AI1160" s="11"/>
      <c r="AJ1160" s="9">
        <v>1</v>
      </c>
      <c r="AK1160" s="11" t="s">
        <v>2714</v>
      </c>
      <c r="AL1160" s="11" t="s">
        <v>3107</v>
      </c>
      <c r="AM1160" s="11"/>
      <c r="AN1160" s="11" t="s">
        <v>2714</v>
      </c>
      <c r="AO1160" s="11" t="s">
        <v>1641</v>
      </c>
      <c r="AP1160" s="11"/>
      <c r="AQ1160" s="12">
        <v>46210</v>
      </c>
      <c r="AR1160" s="11" t="s">
        <v>3416</v>
      </c>
      <c r="AS1160" s="11" t="s">
        <v>3554</v>
      </c>
      <c r="AT1160" s="11" t="s">
        <v>3933</v>
      </c>
      <c r="AU1160" s="11" t="s">
        <v>3933</v>
      </c>
      <c r="AV1160" s="11" t="s">
        <v>3940</v>
      </c>
      <c r="AW1160" s="11" t="s">
        <v>2521</v>
      </c>
      <c r="AX1160" s="11" t="s">
        <v>2467</v>
      </c>
      <c r="AY1160" s="11" t="s">
        <v>3950</v>
      </c>
      <c r="AZ1160" s="11"/>
      <c r="BA1160" s="11"/>
      <c r="BB1160" s="11"/>
      <c r="BC1160" s="9">
        <v>7130</v>
      </c>
      <c r="BD1160" s="11" t="s">
        <v>3940</v>
      </c>
      <c r="BE1160" s="9">
        <v>4104</v>
      </c>
      <c r="BF1160" s="9">
        <v>1</v>
      </c>
      <c r="BG1160" s="11" t="s">
        <v>3408</v>
      </c>
    </row>
    <row r="1161" spans="1:59" ht="85.5">
      <c r="A1161" s="9">
        <v>135625</v>
      </c>
      <c r="B1161" s="11" t="s">
        <v>4043</v>
      </c>
      <c r="C1161" s="11" t="s">
        <v>4302</v>
      </c>
      <c r="D1161" s="13" t="s">
        <v>330</v>
      </c>
      <c r="E1161" s="15">
        <v>1000</v>
      </c>
      <c r="F1161" s="11" t="s">
        <v>4237</v>
      </c>
      <c r="G1161" s="9">
        <v>1650</v>
      </c>
      <c r="H1161" s="15">
        <f t="shared" si="37"/>
        <v>0.35869565217391303</v>
      </c>
      <c r="I1161" s="15">
        <f t="shared" si="38"/>
        <v>358.695652173913</v>
      </c>
      <c r="J1161" s="15">
        <v>358.695652173913</v>
      </c>
      <c r="K1161" s="15"/>
      <c r="L1161" s="9"/>
      <c r="M1161" s="9">
        <v>6</v>
      </c>
      <c r="N1161" s="11" t="s">
        <v>3396</v>
      </c>
      <c r="O1161" s="12">
        <v>46210</v>
      </c>
      <c r="P1161" s="11" t="s">
        <v>3408</v>
      </c>
      <c r="Q1161" s="11" t="s">
        <v>3952</v>
      </c>
      <c r="R1161" s="11" t="s">
        <v>3952</v>
      </c>
      <c r="S1161" s="11" t="s">
        <v>4216</v>
      </c>
      <c r="T1161" s="9">
        <v>138847</v>
      </c>
      <c r="U1161" s="9"/>
      <c r="V1161" s="9"/>
      <c r="W1161" s="11" t="s">
        <v>2467</v>
      </c>
      <c r="X1161" s="11" t="s">
        <v>3110</v>
      </c>
      <c r="Y1161" s="11" t="s">
        <v>3960</v>
      </c>
      <c r="Z1161" s="11" t="s">
        <v>1640</v>
      </c>
      <c r="AA1161" s="9">
        <v>0</v>
      </c>
      <c r="AB1161" s="9">
        <v>1</v>
      </c>
      <c r="AC1161" s="11"/>
      <c r="AD1161" s="11" t="s">
        <v>2427</v>
      </c>
      <c r="AE1161" s="11" t="s">
        <v>2462</v>
      </c>
      <c r="AF1161" s="11" t="s">
        <v>2520</v>
      </c>
      <c r="AG1161" s="11" t="s">
        <v>2467</v>
      </c>
      <c r="AH1161" s="11" t="s">
        <v>2607</v>
      </c>
      <c r="AI1161" s="11"/>
      <c r="AJ1161" s="9">
        <v>1000</v>
      </c>
      <c r="AK1161" s="11" t="s">
        <v>1640</v>
      </c>
      <c r="AL1161" s="11" t="s">
        <v>3107</v>
      </c>
      <c r="AM1161" s="11"/>
      <c r="AN1161" s="11" t="s">
        <v>1640</v>
      </c>
      <c r="AO1161" s="11" t="s">
        <v>1640</v>
      </c>
      <c r="AP1161" s="11" t="s">
        <v>3400</v>
      </c>
      <c r="AQ1161" s="12">
        <v>46210</v>
      </c>
      <c r="AR1161" s="11" t="s">
        <v>3416</v>
      </c>
      <c r="AS1161" s="11" t="s">
        <v>3553</v>
      </c>
      <c r="AT1161" s="11" t="s">
        <v>3933</v>
      </c>
      <c r="AU1161" s="11" t="s">
        <v>3934</v>
      </c>
      <c r="AV1161" s="11" t="s">
        <v>3940</v>
      </c>
      <c r="AW1161" s="11" t="s">
        <v>2520</v>
      </c>
      <c r="AX1161" s="11" t="s">
        <v>2467</v>
      </c>
      <c r="AY1161" s="11" t="s">
        <v>3948</v>
      </c>
      <c r="AZ1161" s="11"/>
      <c r="BA1161" s="11"/>
      <c r="BB1161" s="11"/>
      <c r="BC1161" s="9">
        <v>9770</v>
      </c>
      <c r="BD1161" s="11" t="s">
        <v>3940</v>
      </c>
      <c r="BE1161" s="9">
        <v>5835</v>
      </c>
      <c r="BF1161" s="9">
        <v>1</v>
      </c>
      <c r="BG1161" s="11" t="s">
        <v>3402</v>
      </c>
    </row>
    <row r="1162" spans="1:59">
      <c r="A1162" s="9">
        <v>135624</v>
      </c>
      <c r="B1162" s="11" t="s">
        <v>3982</v>
      </c>
      <c r="C1162" s="11" t="s">
        <v>4280</v>
      </c>
      <c r="D1162" s="11" t="s">
        <v>323</v>
      </c>
      <c r="E1162" s="15">
        <v>1</v>
      </c>
      <c r="F1162" s="11" t="s">
        <v>4235</v>
      </c>
      <c r="G1162" s="9">
        <v>80000</v>
      </c>
      <c r="H1162" s="15">
        <f t="shared" si="37"/>
        <v>17.391304347826086</v>
      </c>
      <c r="I1162" s="15">
        <f t="shared" si="38"/>
        <v>17.391304347826086</v>
      </c>
      <c r="J1162" s="15">
        <v>17.391304347826086</v>
      </c>
      <c r="K1162" s="15"/>
      <c r="L1162" s="9"/>
      <c r="M1162" s="9">
        <v>0</v>
      </c>
      <c r="N1162" s="11" t="s">
        <v>3396</v>
      </c>
      <c r="O1162" s="12">
        <v>46210</v>
      </c>
      <c r="P1162" s="11" t="s">
        <v>3408</v>
      </c>
      <c r="Q1162" s="11" t="s">
        <v>3952</v>
      </c>
      <c r="R1162" s="11" t="s">
        <v>3952</v>
      </c>
      <c r="S1162" s="11" t="s">
        <v>4221</v>
      </c>
      <c r="T1162" s="9">
        <v>138445</v>
      </c>
      <c r="U1162" s="9"/>
      <c r="V1162" s="9"/>
      <c r="W1162" s="11" t="s">
        <v>2465</v>
      </c>
      <c r="X1162" s="11" t="s">
        <v>3109</v>
      </c>
      <c r="Y1162" s="11" t="s">
        <v>3959</v>
      </c>
      <c r="Z1162" s="11" t="s">
        <v>1530</v>
      </c>
      <c r="AA1162" s="9">
        <v>20</v>
      </c>
      <c r="AB1162" s="9">
        <v>2</v>
      </c>
      <c r="AC1162" s="11"/>
      <c r="AD1162" s="11" t="s">
        <v>2405</v>
      </c>
      <c r="AE1162" s="11" t="s">
        <v>2462</v>
      </c>
      <c r="AF1162" s="11" t="s">
        <v>2519</v>
      </c>
      <c r="AG1162" s="11" t="s">
        <v>2602</v>
      </c>
      <c r="AH1162" s="11" t="s">
        <v>2607</v>
      </c>
      <c r="AI1162" s="11"/>
      <c r="AJ1162" s="9">
        <v>1</v>
      </c>
      <c r="AK1162" s="11" t="s">
        <v>2653</v>
      </c>
      <c r="AL1162" s="11" t="s">
        <v>3107</v>
      </c>
      <c r="AM1162" s="11"/>
      <c r="AN1162" s="11" t="s">
        <v>3155</v>
      </c>
      <c r="AO1162" s="11" t="s">
        <v>3308</v>
      </c>
      <c r="AP1162" s="11"/>
      <c r="AQ1162" s="12">
        <v>46210</v>
      </c>
      <c r="AR1162" s="11" t="s">
        <v>3416</v>
      </c>
      <c r="AS1162" s="11" t="s">
        <v>3552</v>
      </c>
      <c r="AT1162" s="11" t="s">
        <v>3933</v>
      </c>
      <c r="AU1162" s="11" t="s">
        <v>3933</v>
      </c>
      <c r="AV1162" s="11" t="s">
        <v>3937</v>
      </c>
      <c r="AW1162" s="11" t="s">
        <v>2519</v>
      </c>
      <c r="AX1162" s="11" t="s">
        <v>2602</v>
      </c>
      <c r="AY1162" s="11" t="s">
        <v>3948</v>
      </c>
      <c r="AZ1162" s="11"/>
      <c r="BA1162" s="11"/>
      <c r="BB1162" s="11"/>
      <c r="BC1162" s="9">
        <v>22417</v>
      </c>
      <c r="BD1162" s="11" t="s">
        <v>3937</v>
      </c>
      <c r="BE1162" s="9">
        <v>2633</v>
      </c>
      <c r="BF1162" s="9">
        <v>2</v>
      </c>
      <c r="BG1162" s="11" t="s">
        <v>4625</v>
      </c>
    </row>
    <row r="1163" spans="1:59">
      <c r="A1163" s="9">
        <v>135624</v>
      </c>
      <c r="B1163" s="11" t="s">
        <v>3982</v>
      </c>
      <c r="C1163" s="11" t="s">
        <v>4280</v>
      </c>
      <c r="D1163" s="11" t="s">
        <v>326</v>
      </c>
      <c r="E1163" s="15">
        <v>1</v>
      </c>
      <c r="F1163" s="11" t="s">
        <v>4235</v>
      </c>
      <c r="G1163" s="9">
        <v>80000</v>
      </c>
      <c r="H1163" s="15">
        <f t="shared" si="37"/>
        <v>17.391304347826086</v>
      </c>
      <c r="I1163" s="15">
        <f t="shared" si="38"/>
        <v>17.391304347826086</v>
      </c>
      <c r="J1163" s="15">
        <v>17.391304347826086</v>
      </c>
      <c r="K1163" s="15"/>
      <c r="L1163" s="9"/>
      <c r="M1163" s="9">
        <v>0</v>
      </c>
      <c r="N1163" s="11" t="s">
        <v>3396</v>
      </c>
      <c r="O1163" s="12">
        <v>46210</v>
      </c>
      <c r="P1163" s="11" t="s">
        <v>3408</v>
      </c>
      <c r="Q1163" s="11" t="s">
        <v>3952</v>
      </c>
      <c r="R1163" s="11" t="s">
        <v>3952</v>
      </c>
      <c r="S1163" s="11" t="s">
        <v>4221</v>
      </c>
      <c r="T1163" s="9">
        <v>138445</v>
      </c>
      <c r="U1163" s="9"/>
      <c r="V1163" s="9"/>
      <c r="W1163" s="11" t="s">
        <v>2465</v>
      </c>
      <c r="X1163" s="11" t="s">
        <v>3109</v>
      </c>
      <c r="Y1163" s="11" t="s">
        <v>3959</v>
      </c>
      <c r="Z1163" s="11" t="s">
        <v>1530</v>
      </c>
      <c r="AA1163" s="9">
        <v>20</v>
      </c>
      <c r="AB1163" s="9">
        <v>5</v>
      </c>
      <c r="AC1163" s="11"/>
      <c r="AD1163" s="11" t="s">
        <v>2405</v>
      </c>
      <c r="AE1163" s="11" t="s">
        <v>2462</v>
      </c>
      <c r="AF1163" s="11" t="s">
        <v>2519</v>
      </c>
      <c r="AG1163" s="11" t="s">
        <v>2602</v>
      </c>
      <c r="AH1163" s="11" t="s">
        <v>2607</v>
      </c>
      <c r="AI1163" s="11"/>
      <c r="AJ1163" s="9">
        <v>1</v>
      </c>
      <c r="AK1163" s="11" t="s">
        <v>2653</v>
      </c>
      <c r="AL1163" s="11" t="s">
        <v>3107</v>
      </c>
      <c r="AM1163" s="11"/>
      <c r="AN1163" s="11" t="s">
        <v>3155</v>
      </c>
      <c r="AO1163" s="11" t="s">
        <v>3308</v>
      </c>
      <c r="AP1163" s="11"/>
      <c r="AQ1163" s="12">
        <v>46210</v>
      </c>
      <c r="AR1163" s="11" t="s">
        <v>3416</v>
      </c>
      <c r="AS1163" s="11" t="s">
        <v>3552</v>
      </c>
      <c r="AT1163" s="11" t="s">
        <v>3933</v>
      </c>
      <c r="AU1163" s="11" t="s">
        <v>3933</v>
      </c>
      <c r="AV1163" s="11" t="s">
        <v>3937</v>
      </c>
      <c r="AW1163" s="11" t="s">
        <v>2519</v>
      </c>
      <c r="AX1163" s="11" t="s">
        <v>2602</v>
      </c>
      <c r="AY1163" s="11" t="s">
        <v>3948</v>
      </c>
      <c r="AZ1163" s="11"/>
      <c r="BA1163" s="11"/>
      <c r="BB1163" s="11"/>
      <c r="BC1163" s="9">
        <v>22417</v>
      </c>
      <c r="BD1163" s="11" t="s">
        <v>3937</v>
      </c>
      <c r="BE1163" s="9">
        <v>2633</v>
      </c>
      <c r="BF1163" s="9">
        <v>5</v>
      </c>
      <c r="BG1163" s="11" t="s">
        <v>4625</v>
      </c>
    </row>
    <row r="1164" spans="1:59">
      <c r="A1164" s="9">
        <v>135624</v>
      </c>
      <c r="B1164" s="11" t="s">
        <v>3982</v>
      </c>
      <c r="C1164" s="11" t="s">
        <v>4280</v>
      </c>
      <c r="D1164" s="11" t="s">
        <v>329</v>
      </c>
      <c r="E1164" s="15">
        <v>1</v>
      </c>
      <c r="F1164" s="11" t="s">
        <v>4235</v>
      </c>
      <c r="G1164" s="9">
        <v>80000</v>
      </c>
      <c r="H1164" s="15">
        <f t="shared" si="37"/>
        <v>17.391304347826086</v>
      </c>
      <c r="I1164" s="15">
        <f t="shared" si="38"/>
        <v>17.391304347826086</v>
      </c>
      <c r="J1164" s="15">
        <v>17.391304347826086</v>
      </c>
      <c r="K1164" s="15"/>
      <c r="L1164" s="9"/>
      <c r="M1164" s="9">
        <v>0</v>
      </c>
      <c r="N1164" s="11" t="s">
        <v>3396</v>
      </c>
      <c r="O1164" s="12">
        <v>46210</v>
      </c>
      <c r="P1164" s="11" t="s">
        <v>3408</v>
      </c>
      <c r="Q1164" s="11" t="s">
        <v>3952</v>
      </c>
      <c r="R1164" s="11" t="s">
        <v>3952</v>
      </c>
      <c r="S1164" s="11" t="s">
        <v>4221</v>
      </c>
      <c r="T1164" s="9">
        <v>138445</v>
      </c>
      <c r="U1164" s="9"/>
      <c r="V1164" s="9"/>
      <c r="W1164" s="11" t="s">
        <v>2465</v>
      </c>
      <c r="X1164" s="11" t="s">
        <v>3109</v>
      </c>
      <c r="Y1164" s="11" t="s">
        <v>3959</v>
      </c>
      <c r="Z1164" s="11" t="s">
        <v>1530</v>
      </c>
      <c r="AA1164" s="9">
        <v>20</v>
      </c>
      <c r="AB1164" s="9">
        <v>8</v>
      </c>
      <c r="AC1164" s="11"/>
      <c r="AD1164" s="11" t="s">
        <v>2405</v>
      </c>
      <c r="AE1164" s="11" t="s">
        <v>2462</v>
      </c>
      <c r="AF1164" s="11" t="s">
        <v>2519</v>
      </c>
      <c r="AG1164" s="11" t="s">
        <v>2602</v>
      </c>
      <c r="AH1164" s="11" t="s">
        <v>2607</v>
      </c>
      <c r="AI1164" s="11"/>
      <c r="AJ1164" s="9">
        <v>1</v>
      </c>
      <c r="AK1164" s="11" t="s">
        <v>2653</v>
      </c>
      <c r="AL1164" s="11" t="s">
        <v>3107</v>
      </c>
      <c r="AM1164" s="11"/>
      <c r="AN1164" s="11" t="s">
        <v>3155</v>
      </c>
      <c r="AO1164" s="11" t="s">
        <v>3308</v>
      </c>
      <c r="AP1164" s="11"/>
      <c r="AQ1164" s="12">
        <v>46210</v>
      </c>
      <c r="AR1164" s="11" t="s">
        <v>3416</v>
      </c>
      <c r="AS1164" s="11" t="s">
        <v>3552</v>
      </c>
      <c r="AT1164" s="11" t="s">
        <v>3933</v>
      </c>
      <c r="AU1164" s="11" t="s">
        <v>3933</v>
      </c>
      <c r="AV1164" s="11" t="s">
        <v>3937</v>
      </c>
      <c r="AW1164" s="11" t="s">
        <v>2519</v>
      </c>
      <c r="AX1164" s="11" t="s">
        <v>2602</v>
      </c>
      <c r="AY1164" s="11" t="s">
        <v>3948</v>
      </c>
      <c r="AZ1164" s="11"/>
      <c r="BA1164" s="11"/>
      <c r="BB1164" s="11"/>
      <c r="BC1164" s="9">
        <v>22417</v>
      </c>
      <c r="BD1164" s="11" t="s">
        <v>3937</v>
      </c>
      <c r="BE1164" s="9">
        <v>2633</v>
      </c>
      <c r="BF1164" s="9">
        <v>8</v>
      </c>
      <c r="BG1164" s="11" t="s">
        <v>4625</v>
      </c>
    </row>
    <row r="1165" spans="1:59">
      <c r="A1165" s="9">
        <v>135624</v>
      </c>
      <c r="B1165" s="11" t="s">
        <v>3982</v>
      </c>
      <c r="C1165" s="11" t="s">
        <v>4280</v>
      </c>
      <c r="D1165" s="11" t="s">
        <v>325</v>
      </c>
      <c r="E1165" s="15">
        <v>1</v>
      </c>
      <c r="F1165" s="11" t="s">
        <v>4235</v>
      </c>
      <c r="G1165" s="9">
        <v>160000</v>
      </c>
      <c r="H1165" s="15">
        <f t="shared" si="37"/>
        <v>34.782608695652172</v>
      </c>
      <c r="I1165" s="15">
        <f t="shared" si="38"/>
        <v>34.782608695652172</v>
      </c>
      <c r="J1165" s="15">
        <v>34.782608695652172</v>
      </c>
      <c r="K1165" s="15"/>
      <c r="L1165" s="9"/>
      <c r="M1165" s="9">
        <v>0</v>
      </c>
      <c r="N1165" s="11" t="s">
        <v>3396</v>
      </c>
      <c r="O1165" s="12">
        <v>46210</v>
      </c>
      <c r="P1165" s="11" t="s">
        <v>3408</v>
      </c>
      <c r="Q1165" s="11" t="s">
        <v>3952</v>
      </c>
      <c r="R1165" s="11" t="s">
        <v>3952</v>
      </c>
      <c r="S1165" s="11" t="s">
        <v>4221</v>
      </c>
      <c r="T1165" s="9">
        <v>138445</v>
      </c>
      <c r="U1165" s="9"/>
      <c r="V1165" s="9"/>
      <c r="W1165" s="11" t="s">
        <v>2465</v>
      </c>
      <c r="X1165" s="11" t="s">
        <v>3109</v>
      </c>
      <c r="Y1165" s="11" t="s">
        <v>3959</v>
      </c>
      <c r="Z1165" s="11" t="s">
        <v>1539</v>
      </c>
      <c r="AA1165" s="9">
        <v>20</v>
      </c>
      <c r="AB1165" s="9">
        <v>4</v>
      </c>
      <c r="AC1165" s="11"/>
      <c r="AD1165" s="11" t="s">
        <v>2405</v>
      </c>
      <c r="AE1165" s="11" t="s">
        <v>2462</v>
      </c>
      <c r="AF1165" s="11" t="s">
        <v>2519</v>
      </c>
      <c r="AG1165" s="11" t="s">
        <v>2602</v>
      </c>
      <c r="AH1165" s="11" t="s">
        <v>2607</v>
      </c>
      <c r="AI1165" s="11"/>
      <c r="AJ1165" s="9">
        <v>1</v>
      </c>
      <c r="AK1165" s="11" t="s">
        <v>2135</v>
      </c>
      <c r="AL1165" s="11" t="s">
        <v>3107</v>
      </c>
      <c r="AM1165" s="11"/>
      <c r="AN1165" s="11" t="s">
        <v>3155</v>
      </c>
      <c r="AO1165" s="11" t="s">
        <v>3308</v>
      </c>
      <c r="AP1165" s="11"/>
      <c r="AQ1165" s="12">
        <v>46210</v>
      </c>
      <c r="AR1165" s="11" t="s">
        <v>3416</v>
      </c>
      <c r="AS1165" s="11" t="s">
        <v>3552</v>
      </c>
      <c r="AT1165" s="11" t="s">
        <v>3933</v>
      </c>
      <c r="AU1165" s="11" t="s">
        <v>3933</v>
      </c>
      <c r="AV1165" s="11" t="s">
        <v>3937</v>
      </c>
      <c r="AW1165" s="11" t="s">
        <v>2519</v>
      </c>
      <c r="AX1165" s="11" t="s">
        <v>2602</v>
      </c>
      <c r="AY1165" s="11" t="s">
        <v>3948</v>
      </c>
      <c r="AZ1165" s="11"/>
      <c r="BA1165" s="11"/>
      <c r="BB1165" s="11"/>
      <c r="BC1165" s="9">
        <v>22417</v>
      </c>
      <c r="BD1165" s="11" t="s">
        <v>3937</v>
      </c>
      <c r="BE1165" s="9">
        <v>2633</v>
      </c>
      <c r="BF1165" s="9">
        <v>4</v>
      </c>
      <c r="BG1165" s="11" t="s">
        <v>4625</v>
      </c>
    </row>
    <row r="1166" spans="1:59">
      <c r="A1166" s="9">
        <v>135624</v>
      </c>
      <c r="B1166" s="11" t="s">
        <v>3982</v>
      </c>
      <c r="C1166" s="11" t="s">
        <v>4280</v>
      </c>
      <c r="D1166" s="11" t="s">
        <v>322</v>
      </c>
      <c r="E1166" s="15">
        <v>1</v>
      </c>
      <c r="F1166" s="11" t="s">
        <v>4235</v>
      </c>
      <c r="G1166" s="9">
        <v>240000</v>
      </c>
      <c r="H1166" s="15">
        <f t="shared" si="37"/>
        <v>52.173913043478258</v>
      </c>
      <c r="I1166" s="15">
        <f t="shared" si="38"/>
        <v>52.173913043478258</v>
      </c>
      <c r="J1166" s="15">
        <v>52.173913043478258</v>
      </c>
      <c r="K1166" s="15"/>
      <c r="L1166" s="9"/>
      <c r="M1166" s="9">
        <v>0</v>
      </c>
      <c r="N1166" s="11" t="s">
        <v>3396</v>
      </c>
      <c r="O1166" s="12">
        <v>46210</v>
      </c>
      <c r="P1166" s="11" t="s">
        <v>3408</v>
      </c>
      <c r="Q1166" s="11" t="s">
        <v>3952</v>
      </c>
      <c r="R1166" s="11" t="s">
        <v>3952</v>
      </c>
      <c r="S1166" s="11" t="s">
        <v>4221</v>
      </c>
      <c r="T1166" s="9">
        <v>138445</v>
      </c>
      <c r="U1166" s="9"/>
      <c r="V1166" s="9"/>
      <c r="W1166" s="11" t="s">
        <v>2465</v>
      </c>
      <c r="X1166" s="11" t="s">
        <v>3109</v>
      </c>
      <c r="Y1166" s="11" t="s">
        <v>3959</v>
      </c>
      <c r="Z1166" s="11" t="s">
        <v>1592</v>
      </c>
      <c r="AA1166" s="9">
        <v>20</v>
      </c>
      <c r="AB1166" s="9">
        <v>1</v>
      </c>
      <c r="AC1166" s="11"/>
      <c r="AD1166" s="11" t="s">
        <v>2405</v>
      </c>
      <c r="AE1166" s="11" t="s">
        <v>2462</v>
      </c>
      <c r="AF1166" s="11" t="s">
        <v>2519</v>
      </c>
      <c r="AG1166" s="11" t="s">
        <v>2602</v>
      </c>
      <c r="AH1166" s="11" t="s">
        <v>2607</v>
      </c>
      <c r="AI1166" s="11"/>
      <c r="AJ1166" s="9">
        <v>1</v>
      </c>
      <c r="AK1166" s="11" t="s">
        <v>1517</v>
      </c>
      <c r="AL1166" s="11" t="s">
        <v>3107</v>
      </c>
      <c r="AM1166" s="11"/>
      <c r="AN1166" s="11" t="s">
        <v>3155</v>
      </c>
      <c r="AO1166" s="11" t="s">
        <v>3308</v>
      </c>
      <c r="AP1166" s="11"/>
      <c r="AQ1166" s="12">
        <v>46210</v>
      </c>
      <c r="AR1166" s="11" t="s">
        <v>3416</v>
      </c>
      <c r="AS1166" s="11" t="s">
        <v>3552</v>
      </c>
      <c r="AT1166" s="11" t="s">
        <v>3933</v>
      </c>
      <c r="AU1166" s="11" t="s">
        <v>3933</v>
      </c>
      <c r="AV1166" s="11" t="s">
        <v>3937</v>
      </c>
      <c r="AW1166" s="11" t="s">
        <v>2519</v>
      </c>
      <c r="AX1166" s="11" t="s">
        <v>2602</v>
      </c>
      <c r="AY1166" s="11" t="s">
        <v>3948</v>
      </c>
      <c r="AZ1166" s="11"/>
      <c r="BA1166" s="11"/>
      <c r="BB1166" s="11"/>
      <c r="BC1166" s="9">
        <v>22417</v>
      </c>
      <c r="BD1166" s="11" t="s">
        <v>3937</v>
      </c>
      <c r="BE1166" s="9">
        <v>2633</v>
      </c>
      <c r="BF1166" s="9">
        <v>1</v>
      </c>
      <c r="BG1166" s="11" t="s">
        <v>4625</v>
      </c>
    </row>
    <row r="1167" spans="1:59">
      <c r="A1167" s="9">
        <v>135624</v>
      </c>
      <c r="B1167" s="11" t="s">
        <v>3982</v>
      </c>
      <c r="C1167" s="11" t="s">
        <v>4280</v>
      </c>
      <c r="D1167" s="11" t="s">
        <v>324</v>
      </c>
      <c r="E1167" s="15">
        <v>1</v>
      </c>
      <c r="F1167" s="11" t="s">
        <v>4235</v>
      </c>
      <c r="G1167" s="9">
        <v>300000</v>
      </c>
      <c r="H1167" s="15">
        <f t="shared" si="37"/>
        <v>65.217391304347828</v>
      </c>
      <c r="I1167" s="15">
        <f t="shared" si="38"/>
        <v>65.217391304347828</v>
      </c>
      <c r="J1167" s="15">
        <v>65.217391304347828</v>
      </c>
      <c r="K1167" s="15"/>
      <c r="L1167" s="9"/>
      <c r="M1167" s="9">
        <v>0</v>
      </c>
      <c r="N1167" s="11" t="s">
        <v>3396</v>
      </c>
      <c r="O1167" s="12">
        <v>46210</v>
      </c>
      <c r="P1167" s="11" t="s">
        <v>3408</v>
      </c>
      <c r="Q1167" s="11" t="s">
        <v>3952</v>
      </c>
      <c r="R1167" s="11" t="s">
        <v>3952</v>
      </c>
      <c r="S1167" s="11" t="s">
        <v>4221</v>
      </c>
      <c r="T1167" s="9">
        <v>138445</v>
      </c>
      <c r="U1167" s="9"/>
      <c r="V1167" s="9"/>
      <c r="W1167" s="11" t="s">
        <v>2465</v>
      </c>
      <c r="X1167" s="11" t="s">
        <v>3109</v>
      </c>
      <c r="Y1167" s="11" t="s">
        <v>3959</v>
      </c>
      <c r="Z1167" s="11" t="s">
        <v>1637</v>
      </c>
      <c r="AA1167" s="9">
        <v>20</v>
      </c>
      <c r="AB1167" s="9">
        <v>3</v>
      </c>
      <c r="AC1167" s="11"/>
      <c r="AD1167" s="11" t="s">
        <v>2405</v>
      </c>
      <c r="AE1167" s="11" t="s">
        <v>2462</v>
      </c>
      <c r="AF1167" s="11" t="s">
        <v>2519</v>
      </c>
      <c r="AG1167" s="11" t="s">
        <v>2602</v>
      </c>
      <c r="AH1167" s="11" t="s">
        <v>2607</v>
      </c>
      <c r="AI1167" s="11"/>
      <c r="AJ1167" s="9">
        <v>1</v>
      </c>
      <c r="AK1167" s="11" t="s">
        <v>1467</v>
      </c>
      <c r="AL1167" s="11" t="s">
        <v>3107</v>
      </c>
      <c r="AM1167" s="11"/>
      <c r="AN1167" s="11" t="s">
        <v>3155</v>
      </c>
      <c r="AO1167" s="11" t="s">
        <v>3308</v>
      </c>
      <c r="AP1167" s="11"/>
      <c r="AQ1167" s="12">
        <v>46210</v>
      </c>
      <c r="AR1167" s="11" t="s">
        <v>3416</v>
      </c>
      <c r="AS1167" s="11" t="s">
        <v>3552</v>
      </c>
      <c r="AT1167" s="11" t="s">
        <v>3933</v>
      </c>
      <c r="AU1167" s="11" t="s">
        <v>3933</v>
      </c>
      <c r="AV1167" s="11" t="s">
        <v>3937</v>
      </c>
      <c r="AW1167" s="11" t="s">
        <v>2519</v>
      </c>
      <c r="AX1167" s="11" t="s">
        <v>2602</v>
      </c>
      <c r="AY1167" s="11" t="s">
        <v>3948</v>
      </c>
      <c r="AZ1167" s="11"/>
      <c r="BA1167" s="11"/>
      <c r="BB1167" s="11"/>
      <c r="BC1167" s="9">
        <v>22417</v>
      </c>
      <c r="BD1167" s="11" t="s">
        <v>3937</v>
      </c>
      <c r="BE1167" s="9">
        <v>2633</v>
      </c>
      <c r="BF1167" s="9">
        <v>3</v>
      </c>
      <c r="BG1167" s="11" t="s">
        <v>4625</v>
      </c>
    </row>
    <row r="1168" spans="1:59">
      <c r="A1168" s="9">
        <v>135624</v>
      </c>
      <c r="B1168" s="11" t="s">
        <v>3982</v>
      </c>
      <c r="C1168" s="11" t="s">
        <v>4280</v>
      </c>
      <c r="D1168" s="11" t="s">
        <v>327</v>
      </c>
      <c r="E1168" s="15">
        <v>1</v>
      </c>
      <c r="F1168" s="11" t="s">
        <v>4235</v>
      </c>
      <c r="G1168" s="9">
        <v>320000</v>
      </c>
      <c r="H1168" s="15">
        <f t="shared" si="37"/>
        <v>69.565217391304344</v>
      </c>
      <c r="I1168" s="15">
        <f t="shared" si="38"/>
        <v>69.565217391304344</v>
      </c>
      <c r="J1168" s="15">
        <v>69.565217391304344</v>
      </c>
      <c r="K1168" s="15"/>
      <c r="L1168" s="9"/>
      <c r="M1168" s="9">
        <v>0</v>
      </c>
      <c r="N1168" s="11" t="s">
        <v>3396</v>
      </c>
      <c r="O1168" s="12">
        <v>46210</v>
      </c>
      <c r="P1168" s="11" t="s">
        <v>3408</v>
      </c>
      <c r="Q1168" s="11" t="s">
        <v>3952</v>
      </c>
      <c r="R1168" s="11" t="s">
        <v>3952</v>
      </c>
      <c r="S1168" s="11" t="s">
        <v>4221</v>
      </c>
      <c r="T1168" s="9">
        <v>138445</v>
      </c>
      <c r="U1168" s="9"/>
      <c r="V1168" s="9"/>
      <c r="W1168" s="11" t="s">
        <v>2465</v>
      </c>
      <c r="X1168" s="11" t="s">
        <v>3109</v>
      </c>
      <c r="Y1168" s="11" t="s">
        <v>3959</v>
      </c>
      <c r="Z1168" s="11" t="s">
        <v>1638</v>
      </c>
      <c r="AA1168" s="9">
        <v>20</v>
      </c>
      <c r="AB1168" s="9">
        <v>6</v>
      </c>
      <c r="AC1168" s="11"/>
      <c r="AD1168" s="11" t="s">
        <v>2405</v>
      </c>
      <c r="AE1168" s="11" t="s">
        <v>2462</v>
      </c>
      <c r="AF1168" s="11" t="s">
        <v>2519</v>
      </c>
      <c r="AG1168" s="11" t="s">
        <v>2602</v>
      </c>
      <c r="AH1168" s="11" t="s">
        <v>2607</v>
      </c>
      <c r="AI1168" s="11"/>
      <c r="AJ1168" s="9">
        <v>1</v>
      </c>
      <c r="AK1168" s="11" t="s">
        <v>1490</v>
      </c>
      <c r="AL1168" s="11" t="s">
        <v>3107</v>
      </c>
      <c r="AM1168" s="11"/>
      <c r="AN1168" s="11" t="s">
        <v>3155</v>
      </c>
      <c r="AO1168" s="11" t="s">
        <v>3308</v>
      </c>
      <c r="AP1168" s="11"/>
      <c r="AQ1168" s="12">
        <v>46210</v>
      </c>
      <c r="AR1168" s="11" t="s">
        <v>3416</v>
      </c>
      <c r="AS1168" s="11" t="s">
        <v>3552</v>
      </c>
      <c r="AT1168" s="11" t="s">
        <v>3933</v>
      </c>
      <c r="AU1168" s="11" t="s">
        <v>3933</v>
      </c>
      <c r="AV1168" s="11" t="s">
        <v>3937</v>
      </c>
      <c r="AW1168" s="11" t="s">
        <v>2519</v>
      </c>
      <c r="AX1168" s="11" t="s">
        <v>2602</v>
      </c>
      <c r="AY1168" s="11" t="s">
        <v>3948</v>
      </c>
      <c r="AZ1168" s="11"/>
      <c r="BA1168" s="11"/>
      <c r="BB1168" s="11"/>
      <c r="BC1168" s="9">
        <v>22417</v>
      </c>
      <c r="BD1168" s="11" t="s">
        <v>3937</v>
      </c>
      <c r="BE1168" s="9">
        <v>2633</v>
      </c>
      <c r="BF1168" s="9">
        <v>6</v>
      </c>
      <c r="BG1168" s="11" t="s">
        <v>4625</v>
      </c>
    </row>
    <row r="1169" spans="1:59">
      <c r="A1169" s="9">
        <v>135624</v>
      </c>
      <c r="B1169" s="11" t="s">
        <v>3982</v>
      </c>
      <c r="C1169" s="11" t="s">
        <v>4280</v>
      </c>
      <c r="D1169" s="11" t="s">
        <v>328</v>
      </c>
      <c r="E1169" s="15">
        <v>1</v>
      </c>
      <c r="F1169" s="11" t="s">
        <v>4235</v>
      </c>
      <c r="G1169" s="9">
        <v>476800</v>
      </c>
      <c r="H1169" s="15">
        <f t="shared" si="37"/>
        <v>103.65217391304348</v>
      </c>
      <c r="I1169" s="15">
        <f t="shared" si="38"/>
        <v>103.65217391304348</v>
      </c>
      <c r="J1169" s="15">
        <v>103.65217391304348</v>
      </c>
      <c r="K1169" s="15"/>
      <c r="L1169" s="9"/>
      <c r="M1169" s="9">
        <v>0</v>
      </c>
      <c r="N1169" s="11" t="s">
        <v>3396</v>
      </c>
      <c r="O1169" s="12">
        <v>46210</v>
      </c>
      <c r="P1169" s="11" t="s">
        <v>3408</v>
      </c>
      <c r="Q1169" s="11" t="s">
        <v>3952</v>
      </c>
      <c r="R1169" s="11" t="s">
        <v>3952</v>
      </c>
      <c r="S1169" s="11" t="s">
        <v>4221</v>
      </c>
      <c r="T1169" s="9">
        <v>138445</v>
      </c>
      <c r="U1169" s="9"/>
      <c r="V1169" s="9"/>
      <c r="W1169" s="11" t="s">
        <v>2465</v>
      </c>
      <c r="X1169" s="11" t="s">
        <v>3109</v>
      </c>
      <c r="Y1169" s="11" t="s">
        <v>3959</v>
      </c>
      <c r="Z1169" s="11" t="s">
        <v>1639</v>
      </c>
      <c r="AA1169" s="9">
        <v>20</v>
      </c>
      <c r="AB1169" s="9">
        <v>7</v>
      </c>
      <c r="AC1169" s="11"/>
      <c r="AD1169" s="11" t="s">
        <v>2405</v>
      </c>
      <c r="AE1169" s="11" t="s">
        <v>2462</v>
      </c>
      <c r="AF1169" s="11" t="s">
        <v>2519</v>
      </c>
      <c r="AG1169" s="11" t="s">
        <v>2602</v>
      </c>
      <c r="AH1169" s="11" t="s">
        <v>2607</v>
      </c>
      <c r="AI1169" s="11"/>
      <c r="AJ1169" s="9">
        <v>1</v>
      </c>
      <c r="AK1169" s="11" t="s">
        <v>2713</v>
      </c>
      <c r="AL1169" s="11" t="s">
        <v>3107</v>
      </c>
      <c r="AM1169" s="11"/>
      <c r="AN1169" s="11" t="s">
        <v>3155</v>
      </c>
      <c r="AO1169" s="11" t="s">
        <v>3308</v>
      </c>
      <c r="AP1169" s="11"/>
      <c r="AQ1169" s="12">
        <v>46210</v>
      </c>
      <c r="AR1169" s="11" t="s">
        <v>3416</v>
      </c>
      <c r="AS1169" s="11" t="s">
        <v>3552</v>
      </c>
      <c r="AT1169" s="11" t="s">
        <v>3933</v>
      </c>
      <c r="AU1169" s="11" t="s">
        <v>3933</v>
      </c>
      <c r="AV1169" s="11" t="s">
        <v>3937</v>
      </c>
      <c r="AW1169" s="11" t="s">
        <v>2519</v>
      </c>
      <c r="AX1169" s="11" t="s">
        <v>2602</v>
      </c>
      <c r="AY1169" s="11" t="s">
        <v>3948</v>
      </c>
      <c r="AZ1169" s="11"/>
      <c r="BA1169" s="11"/>
      <c r="BB1169" s="11"/>
      <c r="BC1169" s="9">
        <v>22417</v>
      </c>
      <c r="BD1169" s="11" t="s">
        <v>3937</v>
      </c>
      <c r="BE1169" s="9">
        <v>2633</v>
      </c>
      <c r="BF1169" s="9">
        <v>7</v>
      </c>
      <c r="BG1169" s="11" t="s">
        <v>4625</v>
      </c>
    </row>
    <row r="1170" spans="1:59">
      <c r="A1170" s="9">
        <v>135623</v>
      </c>
      <c r="B1170" s="11" t="s">
        <v>4042</v>
      </c>
      <c r="C1170" s="11" t="s">
        <v>4301</v>
      </c>
      <c r="D1170" s="11" t="s">
        <v>320</v>
      </c>
      <c r="E1170" s="15">
        <v>2</v>
      </c>
      <c r="F1170" s="11" t="s">
        <v>4235</v>
      </c>
      <c r="G1170" s="9">
        <v>8148</v>
      </c>
      <c r="H1170" s="15">
        <f t="shared" si="37"/>
        <v>9533.16</v>
      </c>
      <c r="I1170" s="15">
        <f t="shared" si="38"/>
        <v>19066.32</v>
      </c>
      <c r="J1170" s="15">
        <v>19066.32</v>
      </c>
      <c r="K1170" s="15"/>
      <c r="L1170" s="9"/>
      <c r="M1170" s="9">
        <v>0</v>
      </c>
      <c r="N1170" s="11" t="s">
        <v>3398</v>
      </c>
      <c r="O1170" s="12">
        <v>46210</v>
      </c>
      <c r="P1170" s="11" t="s">
        <v>3409</v>
      </c>
      <c r="Q1170" s="11" t="s">
        <v>3952</v>
      </c>
      <c r="R1170" s="11" t="s">
        <v>3952</v>
      </c>
      <c r="S1170" s="11" t="s">
        <v>4221</v>
      </c>
      <c r="T1170" s="9">
        <v>138851</v>
      </c>
      <c r="U1170" s="9"/>
      <c r="V1170" s="9"/>
      <c r="W1170" s="11" t="s">
        <v>2465</v>
      </c>
      <c r="X1170" s="11" t="s">
        <v>3109</v>
      </c>
      <c r="Y1170" s="11" t="s">
        <v>3959</v>
      </c>
      <c r="Z1170" s="11" t="s">
        <v>1635</v>
      </c>
      <c r="AA1170" s="9">
        <v>-10</v>
      </c>
      <c r="AB1170" s="9">
        <v>2</v>
      </c>
      <c r="AC1170" s="11"/>
      <c r="AD1170" s="11" t="s">
        <v>2431</v>
      </c>
      <c r="AE1170" s="11" t="s">
        <v>2462</v>
      </c>
      <c r="AF1170" s="11" t="s">
        <v>2518</v>
      </c>
      <c r="AG1170" s="11" t="s">
        <v>2465</v>
      </c>
      <c r="AH1170" s="11" t="s">
        <v>2607</v>
      </c>
      <c r="AI1170" s="11"/>
      <c r="AJ1170" s="9">
        <v>2</v>
      </c>
      <c r="AK1170" s="11" t="s">
        <v>2711</v>
      </c>
      <c r="AL1170" s="11" t="s">
        <v>3107</v>
      </c>
      <c r="AM1170" s="11"/>
      <c r="AN1170" s="11" t="s">
        <v>3154</v>
      </c>
      <c r="AO1170" s="11" t="s">
        <v>3307</v>
      </c>
      <c r="AP1170" s="11" t="s">
        <v>3400</v>
      </c>
      <c r="AQ1170" s="12">
        <v>46210</v>
      </c>
      <c r="AR1170" s="11" t="s">
        <v>3416</v>
      </c>
      <c r="AS1170" s="11" t="s">
        <v>3551</v>
      </c>
      <c r="AT1170" s="11" t="s">
        <v>3933</v>
      </c>
      <c r="AU1170" s="11" t="s">
        <v>3933</v>
      </c>
      <c r="AV1170" s="11" t="s">
        <v>3937</v>
      </c>
      <c r="AW1170" s="11" t="s">
        <v>2518</v>
      </c>
      <c r="AX1170" s="11" t="s">
        <v>2465</v>
      </c>
      <c r="AY1170" s="11" t="s">
        <v>3950</v>
      </c>
      <c r="AZ1170" s="11"/>
      <c r="BA1170" s="11"/>
      <c r="BB1170" s="11"/>
      <c r="BC1170" s="9">
        <v>7130</v>
      </c>
      <c r="BD1170" s="11" t="s">
        <v>3937</v>
      </c>
      <c r="BE1170" s="9">
        <v>2454</v>
      </c>
      <c r="BF1170" s="9">
        <v>2</v>
      </c>
      <c r="BG1170" s="11" t="s">
        <v>3413</v>
      </c>
    </row>
    <row r="1171" spans="1:59">
      <c r="A1171" s="9">
        <v>135623</v>
      </c>
      <c r="B1171" s="11" t="s">
        <v>4042</v>
      </c>
      <c r="C1171" s="11" t="s">
        <v>4301</v>
      </c>
      <c r="D1171" s="11" t="s">
        <v>321</v>
      </c>
      <c r="E1171" s="15">
        <v>1</v>
      </c>
      <c r="F1171" s="11" t="s">
        <v>4235</v>
      </c>
      <c r="G1171" s="9">
        <v>8800</v>
      </c>
      <c r="H1171" s="15">
        <f t="shared" si="37"/>
        <v>10296</v>
      </c>
      <c r="I1171" s="15">
        <f t="shared" si="38"/>
        <v>10296</v>
      </c>
      <c r="J1171" s="15">
        <v>10296</v>
      </c>
      <c r="K1171" s="15"/>
      <c r="L1171" s="9"/>
      <c r="M1171" s="9">
        <v>0</v>
      </c>
      <c r="N1171" s="11" t="s">
        <v>3398</v>
      </c>
      <c r="O1171" s="12">
        <v>46210</v>
      </c>
      <c r="P1171" s="11" t="s">
        <v>3409</v>
      </c>
      <c r="Q1171" s="11" t="s">
        <v>3952</v>
      </c>
      <c r="R1171" s="11" t="s">
        <v>3952</v>
      </c>
      <c r="S1171" s="11" t="s">
        <v>4221</v>
      </c>
      <c r="T1171" s="9">
        <v>138851</v>
      </c>
      <c r="U1171" s="9"/>
      <c r="V1171" s="9"/>
      <c r="W1171" s="11" t="s">
        <v>2465</v>
      </c>
      <c r="X1171" s="11" t="s">
        <v>3109</v>
      </c>
      <c r="Y1171" s="11" t="s">
        <v>3959</v>
      </c>
      <c r="Z1171" s="11" t="s">
        <v>1636</v>
      </c>
      <c r="AA1171" s="9">
        <v>-10</v>
      </c>
      <c r="AB1171" s="9">
        <v>3</v>
      </c>
      <c r="AC1171" s="11"/>
      <c r="AD1171" s="11" t="s">
        <v>2431</v>
      </c>
      <c r="AE1171" s="11" t="s">
        <v>2462</v>
      </c>
      <c r="AF1171" s="11" t="s">
        <v>2518</v>
      </c>
      <c r="AG1171" s="11" t="s">
        <v>2465</v>
      </c>
      <c r="AH1171" s="11" t="s">
        <v>2607</v>
      </c>
      <c r="AI1171" s="11"/>
      <c r="AJ1171" s="9">
        <v>1</v>
      </c>
      <c r="AK1171" s="11" t="s">
        <v>2712</v>
      </c>
      <c r="AL1171" s="11" t="s">
        <v>3107</v>
      </c>
      <c r="AM1171" s="11"/>
      <c r="AN1171" s="11" t="s">
        <v>3154</v>
      </c>
      <c r="AO1171" s="11" t="s">
        <v>3307</v>
      </c>
      <c r="AP1171" s="11" t="s">
        <v>3400</v>
      </c>
      <c r="AQ1171" s="12">
        <v>46210</v>
      </c>
      <c r="AR1171" s="11" t="s">
        <v>3416</v>
      </c>
      <c r="AS1171" s="11" t="s">
        <v>3551</v>
      </c>
      <c r="AT1171" s="11" t="s">
        <v>3933</v>
      </c>
      <c r="AU1171" s="11" t="s">
        <v>3933</v>
      </c>
      <c r="AV1171" s="11" t="s">
        <v>3937</v>
      </c>
      <c r="AW1171" s="11" t="s">
        <v>2518</v>
      </c>
      <c r="AX1171" s="11" t="s">
        <v>2465</v>
      </c>
      <c r="AY1171" s="11" t="s">
        <v>3950</v>
      </c>
      <c r="AZ1171" s="11"/>
      <c r="BA1171" s="11"/>
      <c r="BB1171" s="11"/>
      <c r="BC1171" s="9">
        <v>7130</v>
      </c>
      <c r="BD1171" s="11" t="s">
        <v>3937</v>
      </c>
      <c r="BE1171" s="9">
        <v>2454</v>
      </c>
      <c r="BF1171" s="9">
        <v>3</v>
      </c>
      <c r="BG1171" s="11" t="s">
        <v>3413</v>
      </c>
    </row>
    <row r="1172" spans="1:59">
      <c r="A1172" s="9">
        <v>135623</v>
      </c>
      <c r="B1172" s="11" t="s">
        <v>4042</v>
      </c>
      <c r="C1172" s="11" t="s">
        <v>4301</v>
      </c>
      <c r="D1172" s="11" t="s">
        <v>319</v>
      </c>
      <c r="E1172" s="15">
        <v>2</v>
      </c>
      <c r="F1172" s="11" t="s">
        <v>4235</v>
      </c>
      <c r="G1172" s="9">
        <v>9172.7999999999993</v>
      </c>
      <c r="H1172" s="15">
        <f t="shared" si="37"/>
        <v>10732.175999999998</v>
      </c>
      <c r="I1172" s="15">
        <f t="shared" si="38"/>
        <v>21464.351999999995</v>
      </c>
      <c r="J1172" s="15">
        <v>21464.351999999995</v>
      </c>
      <c r="K1172" s="15"/>
      <c r="L1172" s="9"/>
      <c r="M1172" s="9">
        <v>0</v>
      </c>
      <c r="N1172" s="11" t="s">
        <v>3398</v>
      </c>
      <c r="O1172" s="12">
        <v>46210</v>
      </c>
      <c r="P1172" s="11" t="s">
        <v>3409</v>
      </c>
      <c r="Q1172" s="11" t="s">
        <v>3952</v>
      </c>
      <c r="R1172" s="11" t="s">
        <v>3952</v>
      </c>
      <c r="S1172" s="11" t="s">
        <v>4221</v>
      </c>
      <c r="T1172" s="9">
        <v>138851</v>
      </c>
      <c r="U1172" s="9"/>
      <c r="V1172" s="9"/>
      <c r="W1172" s="11" t="s">
        <v>2465</v>
      </c>
      <c r="X1172" s="11" t="s">
        <v>3109</v>
      </c>
      <c r="Y1172" s="11" t="s">
        <v>3959</v>
      </c>
      <c r="Z1172" s="11" t="s">
        <v>1634</v>
      </c>
      <c r="AA1172" s="9">
        <v>-10</v>
      </c>
      <c r="AB1172" s="9">
        <v>1</v>
      </c>
      <c r="AC1172" s="11"/>
      <c r="AD1172" s="11" t="s">
        <v>2431</v>
      </c>
      <c r="AE1172" s="11" t="s">
        <v>2462</v>
      </c>
      <c r="AF1172" s="11" t="s">
        <v>2518</v>
      </c>
      <c r="AG1172" s="11" t="s">
        <v>2465</v>
      </c>
      <c r="AH1172" s="11" t="s">
        <v>2607</v>
      </c>
      <c r="AI1172" s="11"/>
      <c r="AJ1172" s="9">
        <v>2</v>
      </c>
      <c r="AK1172" s="11" t="s">
        <v>2710</v>
      </c>
      <c r="AL1172" s="11" t="s">
        <v>3107</v>
      </c>
      <c r="AM1172" s="11"/>
      <c r="AN1172" s="11" t="s">
        <v>3154</v>
      </c>
      <c r="AO1172" s="11" t="s">
        <v>3307</v>
      </c>
      <c r="AP1172" s="11" t="s">
        <v>3400</v>
      </c>
      <c r="AQ1172" s="12">
        <v>46210</v>
      </c>
      <c r="AR1172" s="11" t="s">
        <v>3416</v>
      </c>
      <c r="AS1172" s="11" t="s">
        <v>3551</v>
      </c>
      <c r="AT1172" s="11" t="s">
        <v>3933</v>
      </c>
      <c r="AU1172" s="11" t="s">
        <v>3933</v>
      </c>
      <c r="AV1172" s="11" t="s">
        <v>3937</v>
      </c>
      <c r="AW1172" s="11" t="s">
        <v>2518</v>
      </c>
      <c r="AX1172" s="11" t="s">
        <v>2465</v>
      </c>
      <c r="AY1172" s="11" t="s">
        <v>3950</v>
      </c>
      <c r="AZ1172" s="11"/>
      <c r="BA1172" s="11"/>
      <c r="BB1172" s="11"/>
      <c r="BC1172" s="9">
        <v>7130</v>
      </c>
      <c r="BD1172" s="11" t="s">
        <v>3937</v>
      </c>
      <c r="BE1172" s="9">
        <v>2454</v>
      </c>
      <c r="BF1172" s="9">
        <v>1</v>
      </c>
      <c r="BG1172" s="11" t="s">
        <v>3413</v>
      </c>
    </row>
    <row r="1173" spans="1:59">
      <c r="A1173" s="9">
        <v>135622</v>
      </c>
      <c r="B1173" s="11" t="s">
        <v>3968</v>
      </c>
      <c r="C1173" s="11" t="s">
        <v>4244</v>
      </c>
      <c r="D1173" s="11" t="s">
        <v>318</v>
      </c>
      <c r="E1173" s="15">
        <v>1</v>
      </c>
      <c r="F1173" s="11" t="s">
        <v>4235</v>
      </c>
      <c r="G1173" s="9">
        <v>8640000</v>
      </c>
      <c r="H1173" s="15">
        <f t="shared" si="37"/>
        <v>1878.2608695652175</v>
      </c>
      <c r="I1173" s="15">
        <f t="shared" si="38"/>
        <v>1878.2608695652175</v>
      </c>
      <c r="J1173" s="15">
        <v>1878.2608695652175</v>
      </c>
      <c r="K1173" s="15"/>
      <c r="L1173" s="9"/>
      <c r="M1173" s="9">
        <v>0</v>
      </c>
      <c r="N1173" s="11" t="s">
        <v>3396</v>
      </c>
      <c r="O1173" s="12">
        <v>46210</v>
      </c>
      <c r="P1173" s="11" t="s">
        <v>3408</v>
      </c>
      <c r="Q1173" s="11" t="s">
        <v>3952</v>
      </c>
      <c r="R1173" s="11" t="s">
        <v>3952</v>
      </c>
      <c r="S1173" s="11" t="s">
        <v>4224</v>
      </c>
      <c r="T1173" s="9">
        <v>135539</v>
      </c>
      <c r="U1173" s="9"/>
      <c r="V1173" s="9"/>
      <c r="W1173" s="11" t="s">
        <v>2469</v>
      </c>
      <c r="X1173" s="11" t="s">
        <v>3110</v>
      </c>
      <c r="Y1173" s="11" t="s">
        <v>3960</v>
      </c>
      <c r="Z1173" s="11" t="s">
        <v>1633</v>
      </c>
      <c r="AA1173" s="9">
        <v>20</v>
      </c>
      <c r="AB1173" s="9">
        <v>1</v>
      </c>
      <c r="AC1173" s="11"/>
      <c r="AD1173" s="11" t="s">
        <v>2405</v>
      </c>
      <c r="AE1173" s="11" t="s">
        <v>2462</v>
      </c>
      <c r="AF1173" s="11" t="s">
        <v>2517</v>
      </c>
      <c r="AG1173" s="11" t="s">
        <v>2601</v>
      </c>
      <c r="AH1173" s="11" t="s">
        <v>2607</v>
      </c>
      <c r="AI1173" s="11"/>
      <c r="AJ1173" s="9">
        <v>1</v>
      </c>
      <c r="AK1173" s="11" t="s">
        <v>2709</v>
      </c>
      <c r="AL1173" s="11" t="s">
        <v>3107</v>
      </c>
      <c r="AM1173" s="11"/>
      <c r="AN1173" s="11" t="s">
        <v>2709</v>
      </c>
      <c r="AO1173" s="11" t="s">
        <v>1633</v>
      </c>
      <c r="AP1173" s="11" t="s">
        <v>3400</v>
      </c>
      <c r="AQ1173" s="12">
        <v>46210</v>
      </c>
      <c r="AR1173" s="11" t="s">
        <v>3416</v>
      </c>
      <c r="AS1173" s="11"/>
      <c r="AT1173" s="11" t="s">
        <v>3933</v>
      </c>
      <c r="AU1173" s="11" t="s">
        <v>3933</v>
      </c>
      <c r="AV1173" s="11" t="s">
        <v>3946</v>
      </c>
      <c r="AW1173" s="11" t="s">
        <v>2517</v>
      </c>
      <c r="AX1173" s="11" t="s">
        <v>2601</v>
      </c>
      <c r="AY1173" s="11" t="s">
        <v>3948</v>
      </c>
      <c r="AZ1173" s="11"/>
      <c r="BA1173" s="11"/>
      <c r="BB1173" s="11"/>
      <c r="BC1173" s="9">
        <v>14862</v>
      </c>
      <c r="BD1173" s="11" t="s">
        <v>3946</v>
      </c>
      <c r="BE1173" s="9">
        <v>119</v>
      </c>
      <c r="BF1173" s="9">
        <v>1</v>
      </c>
      <c r="BG1173" s="11" t="s">
        <v>4629</v>
      </c>
    </row>
    <row r="1174" spans="1:59">
      <c r="A1174" s="9">
        <v>135621</v>
      </c>
      <c r="B1174" s="11" t="s">
        <v>4042</v>
      </c>
      <c r="C1174" s="11" t="s">
        <v>4300</v>
      </c>
      <c r="D1174" s="11" t="s">
        <v>317</v>
      </c>
      <c r="E1174" s="15">
        <v>1</v>
      </c>
      <c r="F1174" s="11" t="s">
        <v>4235</v>
      </c>
      <c r="G1174" s="9">
        <v>1760</v>
      </c>
      <c r="H1174" s="15">
        <f t="shared" si="37"/>
        <v>2059.1999999999998</v>
      </c>
      <c r="I1174" s="15">
        <f t="shared" si="38"/>
        <v>2059.1999999999998</v>
      </c>
      <c r="J1174" s="15">
        <v>2059.1999999999998</v>
      </c>
      <c r="K1174" s="15"/>
      <c r="L1174" s="9"/>
      <c r="M1174" s="9">
        <v>0</v>
      </c>
      <c r="N1174" s="11" t="s">
        <v>3398</v>
      </c>
      <c r="O1174" s="12">
        <v>46210</v>
      </c>
      <c r="P1174" s="11" t="s">
        <v>3409</v>
      </c>
      <c r="Q1174" s="11" t="s">
        <v>3954</v>
      </c>
      <c r="R1174" s="11" t="s">
        <v>3954</v>
      </c>
      <c r="S1174" s="11" t="s">
        <v>4221</v>
      </c>
      <c r="T1174" s="9">
        <v>138850</v>
      </c>
      <c r="U1174" s="9"/>
      <c r="V1174" s="9"/>
      <c r="W1174" s="11" t="s">
        <v>2465</v>
      </c>
      <c r="X1174" s="11" t="s">
        <v>3109</v>
      </c>
      <c r="Y1174" s="11" t="s">
        <v>3959</v>
      </c>
      <c r="Z1174" s="11" t="s">
        <v>1632</v>
      </c>
      <c r="AA1174" s="9">
        <v>-10</v>
      </c>
      <c r="AB1174" s="9">
        <v>2</v>
      </c>
      <c r="AC1174" s="11"/>
      <c r="AD1174" s="11" t="s">
        <v>2405</v>
      </c>
      <c r="AE1174" s="11" t="s">
        <v>2463</v>
      </c>
      <c r="AF1174" s="11" t="s">
        <v>2508</v>
      </c>
      <c r="AG1174" s="11" t="s">
        <v>2465</v>
      </c>
      <c r="AH1174" s="11" t="s">
        <v>2607</v>
      </c>
      <c r="AI1174" s="11"/>
      <c r="AJ1174" s="9">
        <v>0</v>
      </c>
      <c r="AK1174" s="11" t="s">
        <v>2609</v>
      </c>
      <c r="AL1174" s="11" t="s">
        <v>3107</v>
      </c>
      <c r="AM1174" s="11"/>
      <c r="AN1174" s="11" t="s">
        <v>3153</v>
      </c>
      <c r="AO1174" s="11" t="s">
        <v>3306</v>
      </c>
      <c r="AP1174" s="11" t="s">
        <v>3400</v>
      </c>
      <c r="AQ1174" s="12">
        <v>46210</v>
      </c>
      <c r="AR1174" s="11" t="s">
        <v>3416</v>
      </c>
      <c r="AS1174" s="11" t="s">
        <v>3550</v>
      </c>
      <c r="AT1174" s="11" t="s">
        <v>3933</v>
      </c>
      <c r="AU1174" s="11" t="s">
        <v>3933</v>
      </c>
      <c r="AV1174" s="11" t="s">
        <v>3937</v>
      </c>
      <c r="AW1174" s="11" t="s">
        <v>2508</v>
      </c>
      <c r="AX1174" s="11" t="s">
        <v>2465</v>
      </c>
      <c r="AY1174" s="11" t="s">
        <v>3950</v>
      </c>
      <c r="AZ1174" s="11"/>
      <c r="BA1174" s="11"/>
      <c r="BB1174" s="11"/>
      <c r="BC1174" s="9">
        <v>13136</v>
      </c>
      <c r="BD1174" s="11" t="s">
        <v>3937</v>
      </c>
      <c r="BE1174" s="9">
        <v>2454</v>
      </c>
      <c r="BF1174" s="9">
        <v>2</v>
      </c>
      <c r="BG1174" s="11" t="s">
        <v>3405</v>
      </c>
    </row>
    <row r="1175" spans="1:59">
      <c r="A1175" s="9">
        <v>135621</v>
      </c>
      <c r="B1175" s="11" t="s">
        <v>4042</v>
      </c>
      <c r="C1175" s="11" t="s">
        <v>4300</v>
      </c>
      <c r="D1175" s="11" t="s">
        <v>316</v>
      </c>
      <c r="E1175" s="15">
        <v>1</v>
      </c>
      <c r="F1175" s="11" t="s">
        <v>4235</v>
      </c>
      <c r="G1175" s="9">
        <v>6928.32</v>
      </c>
      <c r="H1175" s="15">
        <f t="shared" si="37"/>
        <v>8106.134399999999</v>
      </c>
      <c r="I1175" s="15">
        <f t="shared" si="38"/>
        <v>8106.134399999999</v>
      </c>
      <c r="J1175" s="15">
        <v>8106.134399999999</v>
      </c>
      <c r="K1175" s="15"/>
      <c r="L1175" s="9"/>
      <c r="M1175" s="9">
        <v>0</v>
      </c>
      <c r="N1175" s="11" t="s">
        <v>3398</v>
      </c>
      <c r="O1175" s="12">
        <v>46210</v>
      </c>
      <c r="P1175" s="11" t="s">
        <v>3409</v>
      </c>
      <c r="Q1175" s="11" t="s">
        <v>3954</v>
      </c>
      <c r="R1175" s="11" t="s">
        <v>3954</v>
      </c>
      <c r="S1175" s="11" t="s">
        <v>4221</v>
      </c>
      <c r="T1175" s="9">
        <v>138850</v>
      </c>
      <c r="U1175" s="9"/>
      <c r="V1175" s="9"/>
      <c r="W1175" s="11" t="s">
        <v>2465</v>
      </c>
      <c r="X1175" s="11" t="s">
        <v>3109</v>
      </c>
      <c r="Y1175" s="11" t="s">
        <v>3959</v>
      </c>
      <c r="Z1175" s="11" t="s">
        <v>1631</v>
      </c>
      <c r="AA1175" s="9">
        <v>-10</v>
      </c>
      <c r="AB1175" s="9">
        <v>1</v>
      </c>
      <c r="AC1175" s="11"/>
      <c r="AD1175" s="11" t="s">
        <v>2405</v>
      </c>
      <c r="AE1175" s="11" t="s">
        <v>2463</v>
      </c>
      <c r="AF1175" s="11" t="s">
        <v>2508</v>
      </c>
      <c r="AG1175" s="11" t="s">
        <v>2465</v>
      </c>
      <c r="AH1175" s="11" t="s">
        <v>2607</v>
      </c>
      <c r="AI1175" s="11"/>
      <c r="AJ1175" s="9">
        <v>0</v>
      </c>
      <c r="AK1175" s="11" t="s">
        <v>2609</v>
      </c>
      <c r="AL1175" s="11" t="s">
        <v>3107</v>
      </c>
      <c r="AM1175" s="11"/>
      <c r="AN1175" s="11" t="s">
        <v>3153</v>
      </c>
      <c r="AO1175" s="11" t="s">
        <v>3306</v>
      </c>
      <c r="AP1175" s="11" t="s">
        <v>3400</v>
      </c>
      <c r="AQ1175" s="12">
        <v>46210</v>
      </c>
      <c r="AR1175" s="11" t="s">
        <v>3416</v>
      </c>
      <c r="AS1175" s="11" t="s">
        <v>3550</v>
      </c>
      <c r="AT1175" s="11" t="s">
        <v>3933</v>
      </c>
      <c r="AU1175" s="11" t="s">
        <v>3933</v>
      </c>
      <c r="AV1175" s="11" t="s">
        <v>3937</v>
      </c>
      <c r="AW1175" s="11" t="s">
        <v>2508</v>
      </c>
      <c r="AX1175" s="11" t="s">
        <v>2465</v>
      </c>
      <c r="AY1175" s="11" t="s">
        <v>3950</v>
      </c>
      <c r="AZ1175" s="11"/>
      <c r="BA1175" s="11"/>
      <c r="BB1175" s="11"/>
      <c r="BC1175" s="9">
        <v>13136</v>
      </c>
      <c r="BD1175" s="11" t="s">
        <v>3937</v>
      </c>
      <c r="BE1175" s="9">
        <v>2454</v>
      </c>
      <c r="BF1175" s="9">
        <v>1</v>
      </c>
      <c r="BG1175" s="11" t="s">
        <v>3405</v>
      </c>
    </row>
    <row r="1176" spans="1:59">
      <c r="A1176" s="9">
        <v>135620</v>
      </c>
      <c r="B1176" s="11" t="s">
        <v>4042</v>
      </c>
      <c r="C1176" s="11" t="s">
        <v>4300</v>
      </c>
      <c r="D1176" s="11" t="s">
        <v>314</v>
      </c>
      <c r="E1176" s="15">
        <v>1</v>
      </c>
      <c r="F1176" s="11" t="s">
        <v>4235</v>
      </c>
      <c r="G1176" s="9">
        <v>8694.1299999999992</v>
      </c>
      <c r="H1176" s="15">
        <f t="shared" si="37"/>
        <v>10172.132099999999</v>
      </c>
      <c r="I1176" s="15">
        <f t="shared" si="38"/>
        <v>10172.132099999999</v>
      </c>
      <c r="J1176" s="15">
        <v>10172.132099999999</v>
      </c>
      <c r="K1176" s="15"/>
      <c r="L1176" s="9"/>
      <c r="M1176" s="9">
        <v>0</v>
      </c>
      <c r="N1176" s="11" t="s">
        <v>3398</v>
      </c>
      <c r="O1176" s="12">
        <v>46210</v>
      </c>
      <c r="P1176" s="11" t="s">
        <v>3409</v>
      </c>
      <c r="Q1176" s="11" t="s">
        <v>3954</v>
      </c>
      <c r="R1176" s="11" t="s">
        <v>3954</v>
      </c>
      <c r="S1176" s="11" t="s">
        <v>4221</v>
      </c>
      <c r="T1176" s="9">
        <v>138846</v>
      </c>
      <c r="U1176" s="9"/>
      <c r="V1176" s="9"/>
      <c r="W1176" s="11" t="s">
        <v>2465</v>
      </c>
      <c r="X1176" s="11" t="s">
        <v>3109</v>
      </c>
      <c r="Y1176" s="11" t="s">
        <v>3959</v>
      </c>
      <c r="Z1176" s="11" t="s">
        <v>1629</v>
      </c>
      <c r="AA1176" s="9">
        <v>-10</v>
      </c>
      <c r="AB1176" s="9">
        <v>1</v>
      </c>
      <c r="AC1176" s="11"/>
      <c r="AD1176" s="11" t="s">
        <v>2405</v>
      </c>
      <c r="AE1176" s="11" t="s">
        <v>2463</v>
      </c>
      <c r="AF1176" s="11" t="s">
        <v>2508</v>
      </c>
      <c r="AG1176" s="11" t="s">
        <v>2465</v>
      </c>
      <c r="AH1176" s="11" t="s">
        <v>2607</v>
      </c>
      <c r="AI1176" s="11"/>
      <c r="AJ1176" s="9">
        <v>0</v>
      </c>
      <c r="AK1176" s="11" t="s">
        <v>2609</v>
      </c>
      <c r="AL1176" s="11" t="s">
        <v>3107</v>
      </c>
      <c r="AM1176" s="11"/>
      <c r="AN1176" s="11" t="s">
        <v>3152</v>
      </c>
      <c r="AO1176" s="11" t="s">
        <v>3305</v>
      </c>
      <c r="AP1176" s="11" t="s">
        <v>3400</v>
      </c>
      <c r="AQ1176" s="12">
        <v>46210</v>
      </c>
      <c r="AR1176" s="11" t="s">
        <v>3416</v>
      </c>
      <c r="AS1176" s="11" t="s">
        <v>3549</v>
      </c>
      <c r="AT1176" s="11" t="s">
        <v>3933</v>
      </c>
      <c r="AU1176" s="11" t="s">
        <v>3933</v>
      </c>
      <c r="AV1176" s="11" t="s">
        <v>3937</v>
      </c>
      <c r="AW1176" s="11" t="s">
        <v>2508</v>
      </c>
      <c r="AX1176" s="11" t="s">
        <v>2465</v>
      </c>
      <c r="AY1176" s="11" t="s">
        <v>3950</v>
      </c>
      <c r="AZ1176" s="11"/>
      <c r="BA1176" s="11"/>
      <c r="BB1176" s="11"/>
      <c r="BC1176" s="9">
        <v>13136</v>
      </c>
      <c r="BD1176" s="11" t="s">
        <v>3937</v>
      </c>
      <c r="BE1176" s="9">
        <v>2454</v>
      </c>
      <c r="BF1176" s="9">
        <v>1</v>
      </c>
      <c r="BG1176" s="11" t="s">
        <v>3405</v>
      </c>
    </row>
    <row r="1177" spans="1:59">
      <c r="A1177" s="9">
        <v>135620</v>
      </c>
      <c r="B1177" s="11" t="s">
        <v>4042</v>
      </c>
      <c r="C1177" s="11" t="s">
        <v>4300</v>
      </c>
      <c r="D1177" s="11" t="s">
        <v>315</v>
      </c>
      <c r="E1177" s="15">
        <v>1</v>
      </c>
      <c r="F1177" s="11" t="s">
        <v>4235</v>
      </c>
      <c r="G1177" s="9">
        <v>8927.8799999999992</v>
      </c>
      <c r="H1177" s="15">
        <f t="shared" si="37"/>
        <v>10445.619599999998</v>
      </c>
      <c r="I1177" s="15">
        <f t="shared" si="38"/>
        <v>10445.619599999998</v>
      </c>
      <c r="J1177" s="15">
        <v>10445.619599999998</v>
      </c>
      <c r="K1177" s="15"/>
      <c r="L1177" s="9"/>
      <c r="M1177" s="9">
        <v>0</v>
      </c>
      <c r="N1177" s="11" t="s">
        <v>3398</v>
      </c>
      <c r="O1177" s="12">
        <v>46210</v>
      </c>
      <c r="P1177" s="11" t="s">
        <v>3409</v>
      </c>
      <c r="Q1177" s="11" t="s">
        <v>3954</v>
      </c>
      <c r="R1177" s="11" t="s">
        <v>3954</v>
      </c>
      <c r="S1177" s="11" t="s">
        <v>4221</v>
      </c>
      <c r="T1177" s="9">
        <v>138846</v>
      </c>
      <c r="U1177" s="9"/>
      <c r="V1177" s="9"/>
      <c r="W1177" s="11" t="s">
        <v>2465</v>
      </c>
      <c r="X1177" s="11" t="s">
        <v>3109</v>
      </c>
      <c r="Y1177" s="11" t="s">
        <v>3959</v>
      </c>
      <c r="Z1177" s="11" t="s">
        <v>1630</v>
      </c>
      <c r="AA1177" s="9">
        <v>-10</v>
      </c>
      <c r="AB1177" s="9">
        <v>2</v>
      </c>
      <c r="AC1177" s="11"/>
      <c r="AD1177" s="11" t="s">
        <v>2405</v>
      </c>
      <c r="AE1177" s="11" t="s">
        <v>2463</v>
      </c>
      <c r="AF1177" s="11" t="s">
        <v>2508</v>
      </c>
      <c r="AG1177" s="11" t="s">
        <v>2465</v>
      </c>
      <c r="AH1177" s="11" t="s">
        <v>2607</v>
      </c>
      <c r="AI1177" s="11"/>
      <c r="AJ1177" s="9">
        <v>0</v>
      </c>
      <c r="AK1177" s="11" t="s">
        <v>2609</v>
      </c>
      <c r="AL1177" s="11" t="s">
        <v>3107</v>
      </c>
      <c r="AM1177" s="11"/>
      <c r="AN1177" s="11" t="s">
        <v>3152</v>
      </c>
      <c r="AO1177" s="11" t="s">
        <v>3305</v>
      </c>
      <c r="AP1177" s="11" t="s">
        <v>3400</v>
      </c>
      <c r="AQ1177" s="12">
        <v>46210</v>
      </c>
      <c r="AR1177" s="11" t="s">
        <v>3416</v>
      </c>
      <c r="AS1177" s="11" t="s">
        <v>3549</v>
      </c>
      <c r="AT1177" s="11" t="s">
        <v>3933</v>
      </c>
      <c r="AU1177" s="11" t="s">
        <v>3933</v>
      </c>
      <c r="AV1177" s="11" t="s">
        <v>3937</v>
      </c>
      <c r="AW1177" s="11" t="s">
        <v>2508</v>
      </c>
      <c r="AX1177" s="11" t="s">
        <v>2465</v>
      </c>
      <c r="AY1177" s="11" t="s">
        <v>3950</v>
      </c>
      <c r="AZ1177" s="11"/>
      <c r="BA1177" s="11"/>
      <c r="BB1177" s="11"/>
      <c r="BC1177" s="9">
        <v>13136</v>
      </c>
      <c r="BD1177" s="11" t="s">
        <v>3937</v>
      </c>
      <c r="BE1177" s="9">
        <v>2454</v>
      </c>
      <c r="BF1177" s="9">
        <v>2</v>
      </c>
      <c r="BG1177" s="11" t="s">
        <v>3405</v>
      </c>
    </row>
    <row r="1178" spans="1:59">
      <c r="A1178" s="9">
        <v>135619</v>
      </c>
      <c r="B1178" s="11" t="s">
        <v>4041</v>
      </c>
      <c r="C1178" s="11" t="s">
        <v>4299</v>
      </c>
      <c r="D1178" s="11" t="s">
        <v>313</v>
      </c>
      <c r="E1178" s="15">
        <v>1</v>
      </c>
      <c r="F1178" s="11" t="s">
        <v>4235</v>
      </c>
      <c r="G1178" s="9">
        <v>300</v>
      </c>
      <c r="H1178" s="15">
        <f t="shared" si="37"/>
        <v>351</v>
      </c>
      <c r="I1178" s="15">
        <f t="shared" si="38"/>
        <v>351</v>
      </c>
      <c r="J1178" s="15">
        <v>351</v>
      </c>
      <c r="K1178" s="15"/>
      <c r="L1178" s="9"/>
      <c r="M1178" s="9">
        <v>0</v>
      </c>
      <c r="N1178" s="11" t="s">
        <v>3398</v>
      </c>
      <c r="O1178" s="12">
        <v>46210</v>
      </c>
      <c r="P1178" s="11" t="s">
        <v>3408</v>
      </c>
      <c r="Q1178" s="11" t="s">
        <v>3952</v>
      </c>
      <c r="R1178" s="11" t="s">
        <v>3952</v>
      </c>
      <c r="S1178" s="11" t="s">
        <v>4221</v>
      </c>
      <c r="T1178" s="9">
        <v>138845</v>
      </c>
      <c r="U1178" s="9"/>
      <c r="V1178" s="9"/>
      <c r="W1178" s="11" t="s">
        <v>2465</v>
      </c>
      <c r="X1178" s="11" t="s">
        <v>3109</v>
      </c>
      <c r="Y1178" s="11" t="s">
        <v>3959</v>
      </c>
      <c r="Z1178" s="11" t="s">
        <v>1628</v>
      </c>
      <c r="AA1178" s="9">
        <v>0</v>
      </c>
      <c r="AB1178" s="9">
        <v>2</v>
      </c>
      <c r="AC1178" s="11"/>
      <c r="AD1178" s="11" t="s">
        <v>2417</v>
      </c>
      <c r="AE1178" s="11" t="s">
        <v>2462</v>
      </c>
      <c r="AF1178" s="11" t="s">
        <v>2516</v>
      </c>
      <c r="AG1178" s="11" t="s">
        <v>2600</v>
      </c>
      <c r="AH1178" s="11" t="s">
        <v>2607</v>
      </c>
      <c r="AI1178" s="11"/>
      <c r="AJ1178" s="9">
        <v>1</v>
      </c>
      <c r="AK1178" s="11" t="s">
        <v>1628</v>
      </c>
      <c r="AL1178" s="11" t="s">
        <v>3107</v>
      </c>
      <c r="AM1178" s="11"/>
      <c r="AN1178" s="11" t="s">
        <v>1991</v>
      </c>
      <c r="AO1178" s="11" t="s">
        <v>1991</v>
      </c>
      <c r="AP1178" s="11" t="s">
        <v>3400</v>
      </c>
      <c r="AQ1178" s="12">
        <v>46210</v>
      </c>
      <c r="AR1178" s="11" t="s">
        <v>3416</v>
      </c>
      <c r="AS1178" s="11" t="s">
        <v>3548</v>
      </c>
      <c r="AT1178" s="11" t="s">
        <v>3933</v>
      </c>
      <c r="AU1178" s="11" t="s">
        <v>3934</v>
      </c>
      <c r="AV1178" s="11" t="s">
        <v>3937</v>
      </c>
      <c r="AW1178" s="11" t="s">
        <v>2516</v>
      </c>
      <c r="AX1178" s="11" t="s">
        <v>2600</v>
      </c>
      <c r="AY1178" s="11" t="s">
        <v>3950</v>
      </c>
      <c r="AZ1178" s="11"/>
      <c r="BA1178" s="11"/>
      <c r="BB1178" s="11"/>
      <c r="BC1178" s="9">
        <v>1191</v>
      </c>
      <c r="BD1178" s="11" t="s">
        <v>3937</v>
      </c>
      <c r="BE1178" s="9">
        <v>2397</v>
      </c>
      <c r="BF1178" s="9">
        <v>2</v>
      </c>
      <c r="BG1178" s="11" t="s">
        <v>3406</v>
      </c>
    </row>
    <row r="1179" spans="1:59">
      <c r="A1179" s="9">
        <v>135619</v>
      </c>
      <c r="B1179" s="11" t="s">
        <v>4041</v>
      </c>
      <c r="C1179" s="11" t="s">
        <v>4298</v>
      </c>
      <c r="D1179" s="11" t="s">
        <v>312</v>
      </c>
      <c r="E1179" s="15">
        <v>1</v>
      </c>
      <c r="F1179" s="11" t="s">
        <v>4235</v>
      </c>
      <c r="G1179" s="9">
        <v>1250</v>
      </c>
      <c r="H1179" s="15">
        <f t="shared" si="37"/>
        <v>1462.5</v>
      </c>
      <c r="I1179" s="15">
        <f t="shared" si="38"/>
        <v>1462.5</v>
      </c>
      <c r="J1179" s="15">
        <v>1462.5</v>
      </c>
      <c r="K1179" s="15"/>
      <c r="L1179" s="9"/>
      <c r="M1179" s="9">
        <v>0</v>
      </c>
      <c r="N1179" s="11" t="s">
        <v>3398</v>
      </c>
      <c r="O1179" s="12">
        <v>46210</v>
      </c>
      <c r="P1179" s="11" t="s">
        <v>3408</v>
      </c>
      <c r="Q1179" s="11" t="s">
        <v>3952</v>
      </c>
      <c r="R1179" s="11" t="s">
        <v>3952</v>
      </c>
      <c r="S1179" s="11" t="s">
        <v>4221</v>
      </c>
      <c r="T1179" s="9">
        <v>138845</v>
      </c>
      <c r="U1179" s="9"/>
      <c r="V1179" s="9"/>
      <c r="W1179" s="11" t="s">
        <v>2465</v>
      </c>
      <c r="X1179" s="11" t="s">
        <v>3109</v>
      </c>
      <c r="Y1179" s="11" t="s">
        <v>3959</v>
      </c>
      <c r="Z1179" s="11" t="s">
        <v>1627</v>
      </c>
      <c r="AA1179" s="9">
        <v>0</v>
      </c>
      <c r="AB1179" s="9">
        <v>1</v>
      </c>
      <c r="AC1179" s="11"/>
      <c r="AD1179" s="11" t="s">
        <v>2411</v>
      </c>
      <c r="AE1179" s="11" t="s">
        <v>2462</v>
      </c>
      <c r="AF1179" s="11" t="s">
        <v>2516</v>
      </c>
      <c r="AG1179" s="11" t="s">
        <v>2600</v>
      </c>
      <c r="AH1179" s="11" t="s">
        <v>2607</v>
      </c>
      <c r="AI1179" s="11"/>
      <c r="AJ1179" s="9">
        <v>1</v>
      </c>
      <c r="AK1179" s="11" t="s">
        <v>1627</v>
      </c>
      <c r="AL1179" s="11" t="s">
        <v>3107</v>
      </c>
      <c r="AM1179" s="11"/>
      <c r="AN1179" s="11" t="s">
        <v>1991</v>
      </c>
      <c r="AO1179" s="11" t="s">
        <v>1991</v>
      </c>
      <c r="AP1179" s="11" t="s">
        <v>3400</v>
      </c>
      <c r="AQ1179" s="12">
        <v>46210</v>
      </c>
      <c r="AR1179" s="11" t="s">
        <v>3416</v>
      </c>
      <c r="AS1179" s="11" t="s">
        <v>3548</v>
      </c>
      <c r="AT1179" s="11" t="s">
        <v>3933</v>
      </c>
      <c r="AU1179" s="11" t="s">
        <v>3934</v>
      </c>
      <c r="AV1179" s="11" t="s">
        <v>3937</v>
      </c>
      <c r="AW1179" s="11" t="s">
        <v>2516</v>
      </c>
      <c r="AX1179" s="11" t="s">
        <v>2600</v>
      </c>
      <c r="AY1179" s="11" t="s">
        <v>3950</v>
      </c>
      <c r="AZ1179" s="11"/>
      <c r="BA1179" s="11"/>
      <c r="BB1179" s="11"/>
      <c r="BC1179" s="9">
        <v>27678</v>
      </c>
      <c r="BD1179" s="11" t="s">
        <v>3937</v>
      </c>
      <c r="BE1179" s="9">
        <v>2397</v>
      </c>
      <c r="BF1179" s="9">
        <v>1</v>
      </c>
      <c r="BG1179" s="11" t="s">
        <v>3406</v>
      </c>
    </row>
    <row r="1180" spans="1:59">
      <c r="A1180" s="9">
        <v>135618</v>
      </c>
      <c r="B1180" s="11" t="s">
        <v>4008</v>
      </c>
      <c r="C1180" s="11" t="s">
        <v>4296</v>
      </c>
      <c r="D1180" s="11" t="s">
        <v>310</v>
      </c>
      <c r="E1180" s="15">
        <v>1</v>
      </c>
      <c r="F1180" s="11" t="s">
        <v>4235</v>
      </c>
      <c r="G1180" s="9">
        <v>74500</v>
      </c>
      <c r="H1180" s="15">
        <f t="shared" si="37"/>
        <v>16.195652173913043</v>
      </c>
      <c r="I1180" s="15">
        <f t="shared" si="38"/>
        <v>16.195652173913043</v>
      </c>
      <c r="J1180" s="15">
        <v>16.195652173913043</v>
      </c>
      <c r="K1180" s="15"/>
      <c r="L1180" s="9"/>
      <c r="M1180" s="9">
        <v>0</v>
      </c>
      <c r="N1180" s="11" t="s">
        <v>3396</v>
      </c>
      <c r="O1180" s="12">
        <v>46210</v>
      </c>
      <c r="P1180" s="11" t="s">
        <v>3408</v>
      </c>
      <c r="Q1180" s="11" t="s">
        <v>3952</v>
      </c>
      <c r="R1180" s="11" t="s">
        <v>3952</v>
      </c>
      <c r="S1180" s="11" t="s">
        <v>4215</v>
      </c>
      <c r="T1180" s="9">
        <v>138647</v>
      </c>
      <c r="U1180" s="9"/>
      <c r="V1180" s="9"/>
      <c r="W1180" s="11" t="s">
        <v>2464</v>
      </c>
      <c r="X1180" s="11" t="s">
        <v>3108</v>
      </c>
      <c r="Y1180" s="11" t="s">
        <v>3958</v>
      </c>
      <c r="Z1180" s="11" t="s">
        <v>1626</v>
      </c>
      <c r="AA1180" s="9">
        <v>20</v>
      </c>
      <c r="AB1180" s="9">
        <v>2</v>
      </c>
      <c r="AC1180" s="11"/>
      <c r="AD1180" s="11" t="s">
        <v>2412</v>
      </c>
      <c r="AE1180" s="11" t="s">
        <v>2462</v>
      </c>
      <c r="AF1180" s="11" t="s">
        <v>2515</v>
      </c>
      <c r="AG1180" s="11" t="s">
        <v>2599</v>
      </c>
      <c r="AH1180" s="11" t="s">
        <v>2607</v>
      </c>
      <c r="AI1180" s="11"/>
      <c r="AJ1180" s="9">
        <v>1</v>
      </c>
      <c r="AK1180" s="11" t="s">
        <v>2708</v>
      </c>
      <c r="AL1180" s="11" t="s">
        <v>3107</v>
      </c>
      <c r="AM1180" s="11"/>
      <c r="AN1180" s="11" t="s">
        <v>3151</v>
      </c>
      <c r="AO1180" s="11" t="s">
        <v>3304</v>
      </c>
      <c r="AP1180" s="11"/>
      <c r="AQ1180" s="12">
        <v>46210</v>
      </c>
      <c r="AR1180" s="11" t="s">
        <v>3416</v>
      </c>
      <c r="AS1180" s="11" t="s">
        <v>3547</v>
      </c>
      <c r="AT1180" s="11" t="s">
        <v>3933</v>
      </c>
      <c r="AU1180" s="11" t="s">
        <v>3933</v>
      </c>
      <c r="AV1180" s="11" t="s">
        <v>3943</v>
      </c>
      <c r="AW1180" s="11" t="s">
        <v>2515</v>
      </c>
      <c r="AX1180" s="11" t="s">
        <v>2599</v>
      </c>
      <c r="AY1180" s="11" t="s">
        <v>3948</v>
      </c>
      <c r="AZ1180" s="11"/>
      <c r="BA1180" s="11"/>
      <c r="BB1180" s="11"/>
      <c r="BC1180" s="9">
        <v>1185</v>
      </c>
      <c r="BD1180" s="11" t="s">
        <v>3943</v>
      </c>
      <c r="BE1180" s="9">
        <v>1184</v>
      </c>
      <c r="BF1180" s="9">
        <v>2</v>
      </c>
      <c r="BG1180" s="11" t="s">
        <v>4623</v>
      </c>
    </row>
    <row r="1181" spans="1:59">
      <c r="A1181" s="9">
        <v>135618</v>
      </c>
      <c r="B1181" s="11" t="s">
        <v>4008</v>
      </c>
      <c r="C1181" s="11" t="s">
        <v>4296</v>
      </c>
      <c r="D1181" s="11" t="s">
        <v>311</v>
      </c>
      <c r="E1181" s="15">
        <v>1</v>
      </c>
      <c r="F1181" s="11" t="s">
        <v>4235</v>
      </c>
      <c r="G1181" s="9">
        <v>74500</v>
      </c>
      <c r="H1181" s="15">
        <f t="shared" si="37"/>
        <v>16.195652173913043</v>
      </c>
      <c r="I1181" s="15">
        <f t="shared" si="38"/>
        <v>16.195652173913043</v>
      </c>
      <c r="J1181" s="15">
        <v>16.195652173913043</v>
      </c>
      <c r="K1181" s="15"/>
      <c r="L1181" s="9"/>
      <c r="M1181" s="9">
        <v>0</v>
      </c>
      <c r="N1181" s="11" t="s">
        <v>3396</v>
      </c>
      <c r="O1181" s="12">
        <v>46210</v>
      </c>
      <c r="P1181" s="11" t="s">
        <v>3408</v>
      </c>
      <c r="Q1181" s="11" t="s">
        <v>3952</v>
      </c>
      <c r="R1181" s="11" t="s">
        <v>3952</v>
      </c>
      <c r="S1181" s="11" t="s">
        <v>4215</v>
      </c>
      <c r="T1181" s="9">
        <v>138647</v>
      </c>
      <c r="U1181" s="9"/>
      <c r="V1181" s="9"/>
      <c r="W1181" s="11" t="s">
        <v>2464</v>
      </c>
      <c r="X1181" s="11" t="s">
        <v>3108</v>
      </c>
      <c r="Y1181" s="11" t="s">
        <v>3958</v>
      </c>
      <c r="Z1181" s="11" t="s">
        <v>1626</v>
      </c>
      <c r="AA1181" s="9">
        <v>20</v>
      </c>
      <c r="AB1181" s="9">
        <v>3</v>
      </c>
      <c r="AC1181" s="11"/>
      <c r="AD1181" s="11" t="s">
        <v>2412</v>
      </c>
      <c r="AE1181" s="11" t="s">
        <v>2462</v>
      </c>
      <c r="AF1181" s="11" t="s">
        <v>2515</v>
      </c>
      <c r="AG1181" s="11" t="s">
        <v>2599</v>
      </c>
      <c r="AH1181" s="11" t="s">
        <v>2607</v>
      </c>
      <c r="AI1181" s="11"/>
      <c r="AJ1181" s="9">
        <v>1</v>
      </c>
      <c r="AK1181" s="11" t="s">
        <v>2708</v>
      </c>
      <c r="AL1181" s="11" t="s">
        <v>3107</v>
      </c>
      <c r="AM1181" s="11"/>
      <c r="AN1181" s="11" t="s">
        <v>3151</v>
      </c>
      <c r="AO1181" s="11" t="s">
        <v>3304</v>
      </c>
      <c r="AP1181" s="11"/>
      <c r="AQ1181" s="12">
        <v>46210</v>
      </c>
      <c r="AR1181" s="11" t="s">
        <v>3416</v>
      </c>
      <c r="AS1181" s="11" t="s">
        <v>3547</v>
      </c>
      <c r="AT1181" s="11" t="s">
        <v>3933</v>
      </c>
      <c r="AU1181" s="11" t="s">
        <v>3933</v>
      </c>
      <c r="AV1181" s="11" t="s">
        <v>3943</v>
      </c>
      <c r="AW1181" s="11" t="s">
        <v>2515</v>
      </c>
      <c r="AX1181" s="11" t="s">
        <v>2599</v>
      </c>
      <c r="AY1181" s="11" t="s">
        <v>3948</v>
      </c>
      <c r="AZ1181" s="11"/>
      <c r="BA1181" s="11"/>
      <c r="BB1181" s="11"/>
      <c r="BC1181" s="9">
        <v>1185</v>
      </c>
      <c r="BD1181" s="11" t="s">
        <v>3943</v>
      </c>
      <c r="BE1181" s="9">
        <v>1184</v>
      </c>
      <c r="BF1181" s="9">
        <v>3</v>
      </c>
      <c r="BG1181" s="11" t="s">
        <v>4623</v>
      </c>
    </row>
    <row r="1182" spans="1:59">
      <c r="A1182" s="9">
        <v>135618</v>
      </c>
      <c r="B1182" s="11" t="s">
        <v>4008</v>
      </c>
      <c r="C1182" s="11" t="s">
        <v>4296</v>
      </c>
      <c r="D1182" s="11" t="s">
        <v>309</v>
      </c>
      <c r="E1182" s="15">
        <v>1</v>
      </c>
      <c r="F1182" s="11" t="s">
        <v>4235</v>
      </c>
      <c r="G1182" s="9">
        <v>478000</v>
      </c>
      <c r="H1182" s="15">
        <f t="shared" si="37"/>
        <v>103.91304347826087</v>
      </c>
      <c r="I1182" s="15">
        <f t="shared" si="38"/>
        <v>103.91304347826087</v>
      </c>
      <c r="J1182" s="15">
        <v>103.91304347826087</v>
      </c>
      <c r="K1182" s="15"/>
      <c r="L1182" s="9"/>
      <c r="M1182" s="9">
        <v>0</v>
      </c>
      <c r="N1182" s="11" t="s">
        <v>3396</v>
      </c>
      <c r="O1182" s="12">
        <v>46210</v>
      </c>
      <c r="P1182" s="11" t="s">
        <v>3408</v>
      </c>
      <c r="Q1182" s="11" t="s">
        <v>3952</v>
      </c>
      <c r="R1182" s="11" t="s">
        <v>3952</v>
      </c>
      <c r="S1182" s="11" t="s">
        <v>4215</v>
      </c>
      <c r="T1182" s="9">
        <v>138647</v>
      </c>
      <c r="U1182" s="9"/>
      <c r="V1182" s="9"/>
      <c r="W1182" s="11" t="s">
        <v>2464</v>
      </c>
      <c r="X1182" s="11" t="s">
        <v>3108</v>
      </c>
      <c r="Y1182" s="11" t="s">
        <v>3958</v>
      </c>
      <c r="Z1182" s="11" t="s">
        <v>1625</v>
      </c>
      <c r="AA1182" s="9">
        <v>20</v>
      </c>
      <c r="AB1182" s="9">
        <v>1</v>
      </c>
      <c r="AC1182" s="11"/>
      <c r="AD1182" s="11" t="s">
        <v>2412</v>
      </c>
      <c r="AE1182" s="11" t="s">
        <v>2462</v>
      </c>
      <c r="AF1182" s="11" t="s">
        <v>2515</v>
      </c>
      <c r="AG1182" s="11" t="s">
        <v>2599</v>
      </c>
      <c r="AH1182" s="11" t="s">
        <v>2607</v>
      </c>
      <c r="AI1182" s="11"/>
      <c r="AJ1182" s="9">
        <v>1</v>
      </c>
      <c r="AK1182" s="11" t="s">
        <v>2707</v>
      </c>
      <c r="AL1182" s="11" t="s">
        <v>3107</v>
      </c>
      <c r="AM1182" s="11"/>
      <c r="AN1182" s="11" t="s">
        <v>3151</v>
      </c>
      <c r="AO1182" s="11" t="s">
        <v>3304</v>
      </c>
      <c r="AP1182" s="11"/>
      <c r="AQ1182" s="12">
        <v>46210</v>
      </c>
      <c r="AR1182" s="11" t="s">
        <v>3416</v>
      </c>
      <c r="AS1182" s="11" t="s">
        <v>3547</v>
      </c>
      <c r="AT1182" s="11" t="s">
        <v>3933</v>
      </c>
      <c r="AU1182" s="11" t="s">
        <v>3933</v>
      </c>
      <c r="AV1182" s="11" t="s">
        <v>3943</v>
      </c>
      <c r="AW1182" s="11" t="s">
        <v>2515</v>
      </c>
      <c r="AX1182" s="11" t="s">
        <v>2599</v>
      </c>
      <c r="AY1182" s="11" t="s">
        <v>3948</v>
      </c>
      <c r="AZ1182" s="11"/>
      <c r="BA1182" s="11"/>
      <c r="BB1182" s="11"/>
      <c r="BC1182" s="9">
        <v>1185</v>
      </c>
      <c r="BD1182" s="11" t="s">
        <v>3943</v>
      </c>
      <c r="BE1182" s="9">
        <v>1184</v>
      </c>
      <c r="BF1182" s="9">
        <v>1</v>
      </c>
      <c r="BG1182" s="11" t="s">
        <v>4623</v>
      </c>
    </row>
    <row r="1183" spans="1:59">
      <c r="A1183" s="9">
        <v>135617</v>
      </c>
      <c r="B1183" s="11" t="s">
        <v>4040</v>
      </c>
      <c r="C1183" s="11" t="s">
        <v>4297</v>
      </c>
      <c r="D1183" s="11" t="s">
        <v>308</v>
      </c>
      <c r="E1183" s="15">
        <v>12</v>
      </c>
      <c r="F1183" s="11" t="s">
        <v>4235</v>
      </c>
      <c r="G1183" s="9">
        <v>250000</v>
      </c>
      <c r="H1183" s="15">
        <f t="shared" si="37"/>
        <v>54.347826086956523</v>
      </c>
      <c r="I1183" s="15">
        <f t="shared" si="38"/>
        <v>652.17391304347825</v>
      </c>
      <c r="J1183" s="15">
        <v>652.17391304347825</v>
      </c>
      <c r="K1183" s="15"/>
      <c r="L1183" s="9"/>
      <c r="M1183" s="9">
        <v>0</v>
      </c>
      <c r="N1183" s="11" t="s">
        <v>3396</v>
      </c>
      <c r="O1183" s="12">
        <v>46210</v>
      </c>
      <c r="P1183" s="11" t="s">
        <v>3408</v>
      </c>
      <c r="Q1183" s="11" t="s">
        <v>3953</v>
      </c>
      <c r="R1183" s="11" t="s">
        <v>3953</v>
      </c>
      <c r="S1183" s="11" t="s">
        <v>4212</v>
      </c>
      <c r="T1183" s="9">
        <v>138738</v>
      </c>
      <c r="U1183" s="9"/>
      <c r="V1183" s="9"/>
      <c r="W1183" s="11" t="s">
        <v>2464</v>
      </c>
      <c r="X1183" s="11" t="s">
        <v>3108</v>
      </c>
      <c r="Y1183" s="11" t="s">
        <v>3958</v>
      </c>
      <c r="Z1183" s="11" t="s">
        <v>1624</v>
      </c>
      <c r="AA1183" s="9">
        <v>20</v>
      </c>
      <c r="AB1183" s="9">
        <v>3</v>
      </c>
      <c r="AC1183" s="11"/>
      <c r="AD1183" s="11" t="s">
        <v>2405</v>
      </c>
      <c r="AE1183" s="11" t="s">
        <v>2462</v>
      </c>
      <c r="AF1183" s="11" t="s">
        <v>2494</v>
      </c>
      <c r="AG1183" s="11" t="s">
        <v>2581</v>
      </c>
      <c r="AH1183" s="11" t="s">
        <v>2607</v>
      </c>
      <c r="AI1183" s="11"/>
      <c r="AJ1183" s="9">
        <v>6.06</v>
      </c>
      <c r="AK1183" s="11" t="s">
        <v>2706</v>
      </c>
      <c r="AL1183" s="11" t="s">
        <v>3107</v>
      </c>
      <c r="AM1183" s="11"/>
      <c r="AN1183" s="11" t="s">
        <v>3150</v>
      </c>
      <c r="AO1183" s="11" t="s">
        <v>3303</v>
      </c>
      <c r="AP1183" s="11"/>
      <c r="AQ1183" s="12">
        <v>46210</v>
      </c>
      <c r="AR1183" s="11" t="s">
        <v>3416</v>
      </c>
      <c r="AS1183" s="11" t="s">
        <v>3546</v>
      </c>
      <c r="AT1183" s="11" t="s">
        <v>3933</v>
      </c>
      <c r="AU1183" s="11" t="s">
        <v>3933</v>
      </c>
      <c r="AV1183" s="11" t="s">
        <v>3936</v>
      </c>
      <c r="AW1183" s="11" t="s">
        <v>2494</v>
      </c>
      <c r="AX1183" s="11" t="s">
        <v>2581</v>
      </c>
      <c r="AY1183" s="11" t="s">
        <v>3948</v>
      </c>
      <c r="AZ1183" s="11"/>
      <c r="BA1183" s="11"/>
      <c r="BB1183" s="11"/>
      <c r="BC1183" s="9">
        <v>16985</v>
      </c>
      <c r="BD1183" s="11" t="s">
        <v>3936</v>
      </c>
      <c r="BE1183" s="9">
        <v>41</v>
      </c>
      <c r="BF1183" s="9">
        <v>3</v>
      </c>
      <c r="BG1183" s="11" t="s">
        <v>3416</v>
      </c>
    </row>
    <row r="1184" spans="1:59">
      <c r="A1184" s="9">
        <v>135617</v>
      </c>
      <c r="B1184" s="11" t="s">
        <v>4040</v>
      </c>
      <c r="C1184" s="11" t="s">
        <v>4297</v>
      </c>
      <c r="D1184" s="11" t="s">
        <v>306</v>
      </c>
      <c r="E1184" s="15">
        <v>12</v>
      </c>
      <c r="F1184" s="11" t="s">
        <v>4235</v>
      </c>
      <c r="G1184" s="9">
        <v>360000</v>
      </c>
      <c r="H1184" s="15">
        <f t="shared" si="37"/>
        <v>78.260869565217391</v>
      </c>
      <c r="I1184" s="15">
        <f t="shared" si="38"/>
        <v>939.13043478260875</v>
      </c>
      <c r="J1184" s="15">
        <v>939.13043478260875</v>
      </c>
      <c r="K1184" s="15"/>
      <c r="L1184" s="9"/>
      <c r="M1184" s="9">
        <v>0</v>
      </c>
      <c r="N1184" s="11" t="s">
        <v>3396</v>
      </c>
      <c r="O1184" s="12">
        <v>46210</v>
      </c>
      <c r="P1184" s="11" t="s">
        <v>3408</v>
      </c>
      <c r="Q1184" s="11" t="s">
        <v>3953</v>
      </c>
      <c r="R1184" s="11" t="s">
        <v>3953</v>
      </c>
      <c r="S1184" s="11" t="s">
        <v>4212</v>
      </c>
      <c r="T1184" s="9">
        <v>138738</v>
      </c>
      <c r="U1184" s="9"/>
      <c r="V1184" s="9"/>
      <c r="W1184" s="11" t="s">
        <v>2464</v>
      </c>
      <c r="X1184" s="11" t="s">
        <v>3108</v>
      </c>
      <c r="Y1184" s="11" t="s">
        <v>3958</v>
      </c>
      <c r="Z1184" s="11" t="s">
        <v>1622</v>
      </c>
      <c r="AA1184" s="9">
        <v>20</v>
      </c>
      <c r="AB1184" s="9">
        <v>1</v>
      </c>
      <c r="AC1184" s="11"/>
      <c r="AD1184" s="11" t="s">
        <v>2405</v>
      </c>
      <c r="AE1184" s="11" t="s">
        <v>2462</v>
      </c>
      <c r="AF1184" s="11" t="s">
        <v>2494</v>
      </c>
      <c r="AG1184" s="11" t="s">
        <v>2581</v>
      </c>
      <c r="AH1184" s="11" t="s">
        <v>2607</v>
      </c>
      <c r="AI1184" s="11"/>
      <c r="AJ1184" s="9">
        <v>6.06</v>
      </c>
      <c r="AK1184" s="11" t="s">
        <v>2704</v>
      </c>
      <c r="AL1184" s="11" t="s">
        <v>3107</v>
      </c>
      <c r="AM1184" s="11"/>
      <c r="AN1184" s="11" t="s">
        <v>3150</v>
      </c>
      <c r="AO1184" s="11" t="s">
        <v>3303</v>
      </c>
      <c r="AP1184" s="11"/>
      <c r="AQ1184" s="12">
        <v>46210</v>
      </c>
      <c r="AR1184" s="11" t="s">
        <v>3416</v>
      </c>
      <c r="AS1184" s="11" t="s">
        <v>3546</v>
      </c>
      <c r="AT1184" s="11" t="s">
        <v>3933</v>
      </c>
      <c r="AU1184" s="11" t="s">
        <v>3933</v>
      </c>
      <c r="AV1184" s="11" t="s">
        <v>3936</v>
      </c>
      <c r="AW1184" s="11" t="s">
        <v>2494</v>
      </c>
      <c r="AX1184" s="11" t="s">
        <v>2581</v>
      </c>
      <c r="AY1184" s="11" t="s">
        <v>3948</v>
      </c>
      <c r="AZ1184" s="11"/>
      <c r="BA1184" s="11"/>
      <c r="BB1184" s="11"/>
      <c r="BC1184" s="9">
        <v>16985</v>
      </c>
      <c r="BD1184" s="11" t="s">
        <v>3936</v>
      </c>
      <c r="BE1184" s="9">
        <v>41</v>
      </c>
      <c r="BF1184" s="9">
        <v>1</v>
      </c>
      <c r="BG1184" s="11" t="s">
        <v>3416</v>
      </c>
    </row>
    <row r="1185" spans="1:59">
      <c r="A1185" s="9">
        <v>135617</v>
      </c>
      <c r="B1185" s="11" t="s">
        <v>4040</v>
      </c>
      <c r="C1185" s="11" t="s">
        <v>4297</v>
      </c>
      <c r="D1185" s="11" t="s">
        <v>307</v>
      </c>
      <c r="E1185" s="15">
        <v>12</v>
      </c>
      <c r="F1185" s="11" t="s">
        <v>4235</v>
      </c>
      <c r="G1185" s="9">
        <v>400000</v>
      </c>
      <c r="H1185" s="15">
        <f t="shared" si="37"/>
        <v>86.956521739130437</v>
      </c>
      <c r="I1185" s="15">
        <f t="shared" si="38"/>
        <v>1043.4782608695652</v>
      </c>
      <c r="J1185" s="15">
        <v>1043.4782608695652</v>
      </c>
      <c r="K1185" s="15"/>
      <c r="L1185" s="9"/>
      <c r="M1185" s="9">
        <v>0</v>
      </c>
      <c r="N1185" s="11" t="s">
        <v>3396</v>
      </c>
      <c r="O1185" s="12">
        <v>46210</v>
      </c>
      <c r="P1185" s="11" t="s">
        <v>3408</v>
      </c>
      <c r="Q1185" s="11" t="s">
        <v>3953</v>
      </c>
      <c r="R1185" s="11" t="s">
        <v>3953</v>
      </c>
      <c r="S1185" s="11" t="s">
        <v>4212</v>
      </c>
      <c r="T1185" s="9">
        <v>138738</v>
      </c>
      <c r="U1185" s="9"/>
      <c r="V1185" s="9"/>
      <c r="W1185" s="11" t="s">
        <v>2464</v>
      </c>
      <c r="X1185" s="11" t="s">
        <v>3108</v>
      </c>
      <c r="Y1185" s="11" t="s">
        <v>3958</v>
      </c>
      <c r="Z1185" s="11" t="s">
        <v>1623</v>
      </c>
      <c r="AA1185" s="9">
        <v>20</v>
      </c>
      <c r="AB1185" s="9">
        <v>2</v>
      </c>
      <c r="AC1185" s="11"/>
      <c r="AD1185" s="11" t="s">
        <v>2405</v>
      </c>
      <c r="AE1185" s="11" t="s">
        <v>2462</v>
      </c>
      <c r="AF1185" s="11" t="s">
        <v>2494</v>
      </c>
      <c r="AG1185" s="11" t="s">
        <v>2581</v>
      </c>
      <c r="AH1185" s="11" t="s">
        <v>2607</v>
      </c>
      <c r="AI1185" s="11"/>
      <c r="AJ1185" s="9">
        <v>6.06</v>
      </c>
      <c r="AK1185" s="11" t="s">
        <v>2705</v>
      </c>
      <c r="AL1185" s="11" t="s">
        <v>3107</v>
      </c>
      <c r="AM1185" s="11"/>
      <c r="AN1185" s="11" t="s">
        <v>3150</v>
      </c>
      <c r="AO1185" s="11" t="s">
        <v>3303</v>
      </c>
      <c r="AP1185" s="11"/>
      <c r="AQ1185" s="12">
        <v>46210</v>
      </c>
      <c r="AR1185" s="11" t="s">
        <v>3416</v>
      </c>
      <c r="AS1185" s="11" t="s">
        <v>3546</v>
      </c>
      <c r="AT1185" s="11" t="s">
        <v>3933</v>
      </c>
      <c r="AU1185" s="11" t="s">
        <v>3933</v>
      </c>
      <c r="AV1185" s="11" t="s">
        <v>3936</v>
      </c>
      <c r="AW1185" s="11" t="s">
        <v>2494</v>
      </c>
      <c r="AX1185" s="11" t="s">
        <v>2581</v>
      </c>
      <c r="AY1185" s="11" t="s">
        <v>3948</v>
      </c>
      <c r="AZ1185" s="11"/>
      <c r="BA1185" s="11"/>
      <c r="BB1185" s="11"/>
      <c r="BC1185" s="9">
        <v>16985</v>
      </c>
      <c r="BD1185" s="11" t="s">
        <v>3936</v>
      </c>
      <c r="BE1185" s="9">
        <v>41</v>
      </c>
      <c r="BF1185" s="9">
        <v>2</v>
      </c>
      <c r="BG1185" s="11" t="s">
        <v>3416</v>
      </c>
    </row>
    <row r="1186" spans="1:59">
      <c r="A1186" s="9">
        <v>135616</v>
      </c>
      <c r="B1186" s="11" t="s">
        <v>4039</v>
      </c>
      <c r="C1186" s="11" t="s">
        <v>3500</v>
      </c>
      <c r="D1186" s="11" t="s">
        <v>305</v>
      </c>
      <c r="E1186" s="15">
        <v>1</v>
      </c>
      <c r="F1186" s="11" t="s">
        <v>4235</v>
      </c>
      <c r="G1186" s="9">
        <v>20000000</v>
      </c>
      <c r="H1186" s="15">
        <f t="shared" si="37"/>
        <v>4347.826086956522</v>
      </c>
      <c r="I1186" s="15">
        <f t="shared" si="38"/>
        <v>4347.826086956522</v>
      </c>
      <c r="J1186" s="15">
        <v>4347.826086956522</v>
      </c>
      <c r="K1186" s="15"/>
      <c r="L1186" s="9"/>
      <c r="M1186" s="9">
        <v>0</v>
      </c>
      <c r="N1186" s="11" t="s">
        <v>3396</v>
      </c>
      <c r="O1186" s="12">
        <v>46210</v>
      </c>
      <c r="P1186" s="11" t="s">
        <v>3408</v>
      </c>
      <c r="Q1186" s="11" t="s">
        <v>3952</v>
      </c>
      <c r="R1186" s="11" t="s">
        <v>3952</v>
      </c>
      <c r="S1186" s="11" t="s">
        <v>4212</v>
      </c>
      <c r="T1186" s="9">
        <v>138759</v>
      </c>
      <c r="U1186" s="9"/>
      <c r="V1186" s="9"/>
      <c r="W1186" s="11" t="s">
        <v>2464</v>
      </c>
      <c r="X1186" s="11" t="s">
        <v>3108</v>
      </c>
      <c r="Y1186" s="11" t="s">
        <v>3958</v>
      </c>
      <c r="Z1186" s="11" t="s">
        <v>1600</v>
      </c>
      <c r="AA1186" s="9">
        <v>0</v>
      </c>
      <c r="AB1186" s="9">
        <v>1</v>
      </c>
      <c r="AC1186" s="11"/>
      <c r="AD1186" s="11" t="s">
        <v>2404</v>
      </c>
      <c r="AE1186" s="11" t="s">
        <v>2462</v>
      </c>
      <c r="AF1186" s="11" t="s">
        <v>2497</v>
      </c>
      <c r="AG1186" s="11" t="s">
        <v>2589</v>
      </c>
      <c r="AH1186" s="11" t="s">
        <v>2607</v>
      </c>
      <c r="AI1186" s="11"/>
      <c r="AJ1186" s="9">
        <v>1</v>
      </c>
      <c r="AK1186" s="11" t="s">
        <v>1600</v>
      </c>
      <c r="AL1186" s="11" t="s">
        <v>3107</v>
      </c>
      <c r="AM1186" s="11"/>
      <c r="AN1186" s="11" t="s">
        <v>1600</v>
      </c>
      <c r="AO1186" s="11" t="s">
        <v>1600</v>
      </c>
      <c r="AP1186" s="11" t="s">
        <v>3400</v>
      </c>
      <c r="AQ1186" s="12">
        <v>46210</v>
      </c>
      <c r="AR1186" s="11" t="s">
        <v>3416</v>
      </c>
      <c r="AS1186" s="11" t="s">
        <v>3545</v>
      </c>
      <c r="AT1186" s="11" t="s">
        <v>3933</v>
      </c>
      <c r="AU1186" s="11" t="s">
        <v>3933</v>
      </c>
      <c r="AV1186" s="11" t="s">
        <v>3939</v>
      </c>
      <c r="AW1186" s="11" t="s">
        <v>2497</v>
      </c>
      <c r="AX1186" s="11" t="s">
        <v>2589</v>
      </c>
      <c r="AY1186" s="11" t="s">
        <v>3948</v>
      </c>
      <c r="AZ1186" s="11"/>
      <c r="BA1186" s="11"/>
      <c r="BB1186" s="11"/>
      <c r="BC1186" s="9">
        <v>1267</v>
      </c>
      <c r="BD1186" s="11" t="s">
        <v>3939</v>
      </c>
      <c r="BE1186" s="9">
        <v>6327</v>
      </c>
      <c r="BF1186" s="9">
        <v>1</v>
      </c>
      <c r="BG1186" s="11" t="s">
        <v>4618</v>
      </c>
    </row>
    <row r="1187" spans="1:59">
      <c r="A1187" s="9">
        <v>135615</v>
      </c>
      <c r="B1187" s="11" t="s">
        <v>3996</v>
      </c>
      <c r="C1187" s="11" t="s">
        <v>4271</v>
      </c>
      <c r="D1187" s="11" t="s">
        <v>304</v>
      </c>
      <c r="E1187" s="15">
        <v>140</v>
      </c>
      <c r="F1187" s="11" t="s">
        <v>4235</v>
      </c>
      <c r="G1187" s="9">
        <v>331273.94280000002</v>
      </c>
      <c r="H1187" s="15">
        <f t="shared" si="37"/>
        <v>72.016074521739128</v>
      </c>
      <c r="I1187" s="15">
        <f t="shared" si="38"/>
        <v>10082.250433043479</v>
      </c>
      <c r="J1187" s="15">
        <v>10082.250433043479</v>
      </c>
      <c r="K1187" s="15"/>
      <c r="L1187" s="9"/>
      <c r="M1187" s="9">
        <v>0</v>
      </c>
      <c r="N1187" s="11" t="s">
        <v>3396</v>
      </c>
      <c r="O1187" s="12">
        <v>46210</v>
      </c>
      <c r="P1187" s="11" t="s">
        <v>3407</v>
      </c>
      <c r="Q1187" s="11" t="s">
        <v>3952</v>
      </c>
      <c r="R1187" s="11" t="s">
        <v>3952</v>
      </c>
      <c r="S1187" s="11" t="s">
        <v>4212</v>
      </c>
      <c r="T1187" s="9">
        <v>138761</v>
      </c>
      <c r="U1187" s="9"/>
      <c r="V1187" s="9"/>
      <c r="W1187" s="11" t="s">
        <v>2464</v>
      </c>
      <c r="X1187" s="11" t="s">
        <v>3108</v>
      </c>
      <c r="Y1187" s="11" t="s">
        <v>3958</v>
      </c>
      <c r="Z1187" s="11" t="s">
        <v>1621</v>
      </c>
      <c r="AA1187" s="9">
        <v>20</v>
      </c>
      <c r="AB1187" s="9">
        <v>1</v>
      </c>
      <c r="AC1187" s="11"/>
      <c r="AD1187" s="11" t="s">
        <v>2405</v>
      </c>
      <c r="AE1187" s="11" t="s">
        <v>2462</v>
      </c>
      <c r="AF1187" s="11" t="s">
        <v>2513</v>
      </c>
      <c r="AG1187" s="11" t="s">
        <v>2599</v>
      </c>
      <c r="AH1187" s="11" t="s">
        <v>2607</v>
      </c>
      <c r="AI1187" s="11"/>
      <c r="AJ1187" s="9">
        <v>140</v>
      </c>
      <c r="AK1187" s="11" t="s">
        <v>2703</v>
      </c>
      <c r="AL1187" s="11" t="s">
        <v>3107</v>
      </c>
      <c r="AM1187" s="11"/>
      <c r="AN1187" s="11" t="s">
        <v>2703</v>
      </c>
      <c r="AO1187" s="11" t="s">
        <v>1621</v>
      </c>
      <c r="AP1187" s="11" t="s">
        <v>3400</v>
      </c>
      <c r="AQ1187" s="12">
        <v>46210</v>
      </c>
      <c r="AR1187" s="11" t="s">
        <v>3416</v>
      </c>
      <c r="AS1187" s="11" t="s">
        <v>3544</v>
      </c>
      <c r="AT1187" s="11" t="s">
        <v>3933</v>
      </c>
      <c r="AU1187" s="11" t="s">
        <v>3933</v>
      </c>
      <c r="AV1187" s="11" t="s">
        <v>3943</v>
      </c>
      <c r="AW1187" s="11" t="s">
        <v>2513</v>
      </c>
      <c r="AX1187" s="11" t="s">
        <v>2599</v>
      </c>
      <c r="AY1187" s="11" t="s">
        <v>3948</v>
      </c>
      <c r="AZ1187" s="11"/>
      <c r="BA1187" s="11"/>
      <c r="BB1187" s="11"/>
      <c r="BC1187" s="9">
        <v>1264</v>
      </c>
      <c r="BD1187" s="11" t="s">
        <v>3943</v>
      </c>
      <c r="BE1187" s="9">
        <v>2490</v>
      </c>
      <c r="BF1187" s="9">
        <v>1</v>
      </c>
      <c r="BG1187" s="11" t="s">
        <v>4618</v>
      </c>
    </row>
    <row r="1188" spans="1:59">
      <c r="A1188" s="9">
        <v>135614</v>
      </c>
      <c r="B1188" s="11" t="s">
        <v>4008</v>
      </c>
      <c r="C1188" s="11" t="s">
        <v>4296</v>
      </c>
      <c r="D1188" s="11" t="s">
        <v>303</v>
      </c>
      <c r="E1188" s="15">
        <v>1</v>
      </c>
      <c r="F1188" s="11" t="s">
        <v>4235</v>
      </c>
      <c r="G1188" s="9">
        <v>693400</v>
      </c>
      <c r="H1188" s="15">
        <f t="shared" si="37"/>
        <v>150.7391304347826</v>
      </c>
      <c r="I1188" s="15">
        <f t="shared" si="38"/>
        <v>150.7391304347826</v>
      </c>
      <c r="J1188" s="15">
        <v>150.7391304347826</v>
      </c>
      <c r="K1188" s="15"/>
      <c r="L1188" s="9"/>
      <c r="M1188" s="9">
        <v>0</v>
      </c>
      <c r="N1188" s="11" t="s">
        <v>3396</v>
      </c>
      <c r="O1188" s="12">
        <v>46210</v>
      </c>
      <c r="P1188" s="11" t="s">
        <v>3408</v>
      </c>
      <c r="Q1188" s="11" t="s">
        <v>3952</v>
      </c>
      <c r="R1188" s="11" t="s">
        <v>3952</v>
      </c>
      <c r="S1188" s="11" t="s">
        <v>4212</v>
      </c>
      <c r="T1188" s="9">
        <v>138784</v>
      </c>
      <c r="U1188" s="9"/>
      <c r="V1188" s="9"/>
      <c r="W1188" s="11" t="s">
        <v>2464</v>
      </c>
      <c r="X1188" s="11" t="s">
        <v>3108</v>
      </c>
      <c r="Y1188" s="11" t="s">
        <v>3958</v>
      </c>
      <c r="Z1188" s="11" t="s">
        <v>1620</v>
      </c>
      <c r="AA1188" s="9">
        <v>20</v>
      </c>
      <c r="AB1188" s="9">
        <v>1</v>
      </c>
      <c r="AC1188" s="11"/>
      <c r="AD1188" s="11" t="s">
        <v>2412</v>
      </c>
      <c r="AE1188" s="11" t="s">
        <v>2462</v>
      </c>
      <c r="AF1188" s="11" t="s">
        <v>2515</v>
      </c>
      <c r="AG1188" s="11" t="s">
        <v>2599</v>
      </c>
      <c r="AH1188" s="11" t="s">
        <v>2607</v>
      </c>
      <c r="AI1188" s="11"/>
      <c r="AJ1188" s="9">
        <v>1</v>
      </c>
      <c r="AK1188" s="11" t="s">
        <v>2702</v>
      </c>
      <c r="AL1188" s="11" t="s">
        <v>3107</v>
      </c>
      <c r="AM1188" s="11"/>
      <c r="AN1188" s="11" t="s">
        <v>2702</v>
      </c>
      <c r="AO1188" s="11" t="s">
        <v>1620</v>
      </c>
      <c r="AP1188" s="11" t="s">
        <v>3400</v>
      </c>
      <c r="AQ1188" s="12">
        <v>46210</v>
      </c>
      <c r="AR1188" s="11" t="s">
        <v>3416</v>
      </c>
      <c r="AS1188" s="11" t="s">
        <v>3543</v>
      </c>
      <c r="AT1188" s="11" t="s">
        <v>3933</v>
      </c>
      <c r="AU1188" s="11" t="s">
        <v>3933</v>
      </c>
      <c r="AV1188" s="11" t="s">
        <v>3943</v>
      </c>
      <c r="AW1188" s="11" t="s">
        <v>2515</v>
      </c>
      <c r="AX1188" s="11" t="s">
        <v>2599</v>
      </c>
      <c r="AY1188" s="11" t="s">
        <v>3948</v>
      </c>
      <c r="AZ1188" s="11"/>
      <c r="BA1188" s="11"/>
      <c r="BB1188" s="11"/>
      <c r="BC1188" s="9">
        <v>1185</v>
      </c>
      <c r="BD1188" s="11" t="s">
        <v>3943</v>
      </c>
      <c r="BE1188" s="9">
        <v>1184</v>
      </c>
      <c r="BF1188" s="9">
        <v>1</v>
      </c>
      <c r="BG1188" s="11" t="s">
        <v>3401</v>
      </c>
    </row>
    <row r="1189" spans="1:59">
      <c r="A1189" s="9">
        <v>135613</v>
      </c>
      <c r="B1189" s="11" t="s">
        <v>4008</v>
      </c>
      <c r="C1189" s="11" t="s">
        <v>4296</v>
      </c>
      <c r="D1189" s="11" t="s">
        <v>302</v>
      </c>
      <c r="E1189" s="15">
        <v>1</v>
      </c>
      <c r="F1189" s="11" t="s">
        <v>4235</v>
      </c>
      <c r="G1189" s="9">
        <v>479100</v>
      </c>
      <c r="H1189" s="15">
        <f t="shared" si="37"/>
        <v>104.15217391304348</v>
      </c>
      <c r="I1189" s="15">
        <f t="shared" si="38"/>
        <v>104.15217391304348</v>
      </c>
      <c r="J1189" s="15">
        <v>104.15217391304348</v>
      </c>
      <c r="K1189" s="15"/>
      <c r="L1189" s="9"/>
      <c r="M1189" s="9">
        <v>0</v>
      </c>
      <c r="N1189" s="11" t="s">
        <v>3396</v>
      </c>
      <c r="O1189" s="12">
        <v>46210</v>
      </c>
      <c r="P1189" s="11" t="s">
        <v>3408</v>
      </c>
      <c r="Q1189" s="11" t="s">
        <v>3952</v>
      </c>
      <c r="R1189" s="11" t="s">
        <v>3952</v>
      </c>
      <c r="S1189" s="11" t="s">
        <v>4212</v>
      </c>
      <c r="T1189" s="9">
        <v>138786</v>
      </c>
      <c r="U1189" s="9"/>
      <c r="V1189" s="9"/>
      <c r="W1189" s="11" t="s">
        <v>2464</v>
      </c>
      <c r="X1189" s="11" t="s">
        <v>3108</v>
      </c>
      <c r="Y1189" s="11" t="s">
        <v>3958</v>
      </c>
      <c r="Z1189" s="11" t="s">
        <v>1619</v>
      </c>
      <c r="AA1189" s="9">
        <v>20</v>
      </c>
      <c r="AB1189" s="9">
        <v>1</v>
      </c>
      <c r="AC1189" s="11"/>
      <c r="AD1189" s="11" t="s">
        <v>2412</v>
      </c>
      <c r="AE1189" s="11" t="s">
        <v>2462</v>
      </c>
      <c r="AF1189" s="11" t="s">
        <v>2515</v>
      </c>
      <c r="AG1189" s="11" t="s">
        <v>2599</v>
      </c>
      <c r="AH1189" s="11" t="s">
        <v>2607</v>
      </c>
      <c r="AI1189" s="11"/>
      <c r="AJ1189" s="9">
        <v>1</v>
      </c>
      <c r="AK1189" s="11" t="s">
        <v>2701</v>
      </c>
      <c r="AL1189" s="11" t="s">
        <v>3107</v>
      </c>
      <c r="AM1189" s="11"/>
      <c r="AN1189" s="11" t="s">
        <v>2701</v>
      </c>
      <c r="AO1189" s="11" t="s">
        <v>1619</v>
      </c>
      <c r="AP1189" s="11" t="s">
        <v>3400</v>
      </c>
      <c r="AQ1189" s="12">
        <v>46210</v>
      </c>
      <c r="AR1189" s="11" t="s">
        <v>3416</v>
      </c>
      <c r="AS1189" s="11" t="s">
        <v>3542</v>
      </c>
      <c r="AT1189" s="11" t="s">
        <v>3933</v>
      </c>
      <c r="AU1189" s="11" t="s">
        <v>3933</v>
      </c>
      <c r="AV1189" s="11" t="s">
        <v>3943</v>
      </c>
      <c r="AW1189" s="11" t="s">
        <v>2515</v>
      </c>
      <c r="AX1189" s="11" t="s">
        <v>2599</v>
      </c>
      <c r="AY1189" s="11" t="s">
        <v>3948</v>
      </c>
      <c r="AZ1189" s="11"/>
      <c r="BA1189" s="11"/>
      <c r="BB1189" s="11"/>
      <c r="BC1189" s="9">
        <v>1185</v>
      </c>
      <c r="BD1189" s="11" t="s">
        <v>3943</v>
      </c>
      <c r="BE1189" s="9">
        <v>1184</v>
      </c>
      <c r="BF1189" s="9">
        <v>1</v>
      </c>
      <c r="BG1189" s="11" t="s">
        <v>3401</v>
      </c>
    </row>
    <row r="1190" spans="1:59">
      <c r="A1190" s="9">
        <v>135612</v>
      </c>
      <c r="B1190" s="11" t="s">
        <v>3995</v>
      </c>
      <c r="C1190" s="11" t="s">
        <v>4266</v>
      </c>
      <c r="D1190" s="11" t="s">
        <v>301</v>
      </c>
      <c r="E1190" s="15">
        <v>5</v>
      </c>
      <c r="F1190" s="11" t="s">
        <v>4235</v>
      </c>
      <c r="G1190" s="9">
        <v>180000</v>
      </c>
      <c r="H1190" s="15">
        <f t="shared" si="37"/>
        <v>39.130434782608695</v>
      </c>
      <c r="I1190" s="15">
        <f t="shared" si="38"/>
        <v>195.65217391304347</v>
      </c>
      <c r="J1190" s="15">
        <v>195.65217391304347</v>
      </c>
      <c r="K1190" s="15"/>
      <c r="L1190" s="9"/>
      <c r="M1190" s="9">
        <v>0</v>
      </c>
      <c r="N1190" s="11" t="s">
        <v>3396</v>
      </c>
      <c r="O1190" s="12">
        <v>46210</v>
      </c>
      <c r="P1190" s="11" t="s">
        <v>3408</v>
      </c>
      <c r="Q1190" s="11" t="s">
        <v>3952</v>
      </c>
      <c r="R1190" s="11" t="s">
        <v>3952</v>
      </c>
      <c r="S1190" s="11" t="s">
        <v>4212</v>
      </c>
      <c r="T1190" s="9">
        <v>138796</v>
      </c>
      <c r="U1190" s="9"/>
      <c r="V1190" s="9"/>
      <c r="W1190" s="11" t="s">
        <v>2464</v>
      </c>
      <c r="X1190" s="11" t="s">
        <v>3108</v>
      </c>
      <c r="Y1190" s="11" t="s">
        <v>3958</v>
      </c>
      <c r="Z1190" s="11" t="s">
        <v>1618</v>
      </c>
      <c r="AA1190" s="9">
        <v>0</v>
      </c>
      <c r="AB1190" s="9">
        <v>1</v>
      </c>
      <c r="AC1190" s="11"/>
      <c r="AD1190" s="11" t="s">
        <v>2408</v>
      </c>
      <c r="AE1190" s="11" t="s">
        <v>2462</v>
      </c>
      <c r="AF1190" s="11" t="s">
        <v>2515</v>
      </c>
      <c r="AG1190" s="11" t="s">
        <v>2464</v>
      </c>
      <c r="AH1190" s="11" t="s">
        <v>2607</v>
      </c>
      <c r="AI1190" s="11"/>
      <c r="AJ1190" s="9">
        <v>5</v>
      </c>
      <c r="AK1190" s="11" t="s">
        <v>1618</v>
      </c>
      <c r="AL1190" s="11" t="s">
        <v>3107</v>
      </c>
      <c r="AM1190" s="11"/>
      <c r="AN1190" s="11" t="s">
        <v>1618</v>
      </c>
      <c r="AO1190" s="11" t="s">
        <v>1618</v>
      </c>
      <c r="AP1190" s="11" t="s">
        <v>3400</v>
      </c>
      <c r="AQ1190" s="12">
        <v>46210</v>
      </c>
      <c r="AR1190" s="11" t="s">
        <v>3416</v>
      </c>
      <c r="AS1190" s="11" t="s">
        <v>3541</v>
      </c>
      <c r="AT1190" s="11" t="s">
        <v>3933</v>
      </c>
      <c r="AU1190" s="11" t="s">
        <v>3933</v>
      </c>
      <c r="AV1190" s="11" t="s">
        <v>3939</v>
      </c>
      <c r="AW1190" s="11" t="s">
        <v>2515</v>
      </c>
      <c r="AX1190" s="11" t="s">
        <v>2464</v>
      </c>
      <c r="AY1190" s="11" t="s">
        <v>3948</v>
      </c>
      <c r="AZ1190" s="11"/>
      <c r="BA1190" s="11"/>
      <c r="BB1190" s="11"/>
      <c r="BC1190" s="9">
        <v>14417</v>
      </c>
      <c r="BD1190" s="11" t="s">
        <v>3939</v>
      </c>
      <c r="BE1190" s="9">
        <v>1104</v>
      </c>
      <c r="BF1190" s="9">
        <v>1</v>
      </c>
      <c r="BG1190" s="11" t="s">
        <v>3403</v>
      </c>
    </row>
    <row r="1191" spans="1:59">
      <c r="A1191" s="9">
        <v>135611</v>
      </c>
      <c r="B1191" s="11" t="s">
        <v>3995</v>
      </c>
      <c r="C1191" s="11" t="s">
        <v>4266</v>
      </c>
      <c r="D1191" s="11" t="s">
        <v>300</v>
      </c>
      <c r="E1191" s="15">
        <v>2</v>
      </c>
      <c r="F1191" s="11" t="s">
        <v>4235</v>
      </c>
      <c r="G1191" s="9">
        <v>550000</v>
      </c>
      <c r="H1191" s="15">
        <f t="shared" si="37"/>
        <v>119.56521739130434</v>
      </c>
      <c r="I1191" s="15">
        <f t="shared" si="38"/>
        <v>239.13043478260869</v>
      </c>
      <c r="J1191" s="15">
        <v>239.13043478260869</v>
      </c>
      <c r="K1191" s="15"/>
      <c r="L1191" s="9"/>
      <c r="M1191" s="9">
        <v>0</v>
      </c>
      <c r="N1191" s="11" t="s">
        <v>3396</v>
      </c>
      <c r="O1191" s="12">
        <v>46210</v>
      </c>
      <c r="P1191" s="11" t="s">
        <v>3408</v>
      </c>
      <c r="Q1191" s="11" t="s">
        <v>3952</v>
      </c>
      <c r="R1191" s="11" t="s">
        <v>3952</v>
      </c>
      <c r="S1191" s="11" t="s">
        <v>4212</v>
      </c>
      <c r="T1191" s="9">
        <v>138856</v>
      </c>
      <c r="U1191" s="9"/>
      <c r="V1191" s="9"/>
      <c r="W1191" s="11" t="s">
        <v>2464</v>
      </c>
      <c r="X1191" s="11" t="s">
        <v>3108</v>
      </c>
      <c r="Y1191" s="11" t="s">
        <v>3958</v>
      </c>
      <c r="Z1191" s="11" t="s">
        <v>1617</v>
      </c>
      <c r="AA1191" s="9">
        <v>0</v>
      </c>
      <c r="AB1191" s="9">
        <v>1</v>
      </c>
      <c r="AC1191" s="11"/>
      <c r="AD1191" s="11" t="s">
        <v>2408</v>
      </c>
      <c r="AE1191" s="11" t="s">
        <v>2462</v>
      </c>
      <c r="AF1191" s="11" t="s">
        <v>2515</v>
      </c>
      <c r="AG1191" s="11" t="s">
        <v>2592</v>
      </c>
      <c r="AH1191" s="11" t="s">
        <v>2607</v>
      </c>
      <c r="AI1191" s="11"/>
      <c r="AJ1191" s="9">
        <v>2</v>
      </c>
      <c r="AK1191" s="11" t="s">
        <v>1617</v>
      </c>
      <c r="AL1191" s="11" t="s">
        <v>3107</v>
      </c>
      <c r="AM1191" s="11"/>
      <c r="AN1191" s="11" t="s">
        <v>1617</v>
      </c>
      <c r="AO1191" s="11" t="s">
        <v>1617</v>
      </c>
      <c r="AP1191" s="11" t="s">
        <v>3400</v>
      </c>
      <c r="AQ1191" s="12">
        <v>46210</v>
      </c>
      <c r="AR1191" s="11" t="s">
        <v>3416</v>
      </c>
      <c r="AS1191" s="11" t="s">
        <v>3540</v>
      </c>
      <c r="AT1191" s="11" t="s">
        <v>3933</v>
      </c>
      <c r="AU1191" s="11" t="s">
        <v>3933</v>
      </c>
      <c r="AV1191" s="11" t="s">
        <v>3944</v>
      </c>
      <c r="AW1191" s="11" t="s">
        <v>2515</v>
      </c>
      <c r="AX1191" s="11" t="s">
        <v>2592</v>
      </c>
      <c r="AY1191" s="11" t="s">
        <v>3948</v>
      </c>
      <c r="AZ1191" s="11"/>
      <c r="BA1191" s="11"/>
      <c r="BB1191" s="11"/>
      <c r="BC1191" s="9">
        <v>14417</v>
      </c>
      <c r="BD1191" s="11" t="s">
        <v>3944</v>
      </c>
      <c r="BE1191" s="9">
        <v>1104</v>
      </c>
      <c r="BF1191" s="9">
        <v>1</v>
      </c>
      <c r="BG1191" s="11" t="s">
        <v>3402</v>
      </c>
    </row>
    <row r="1192" spans="1:59">
      <c r="A1192" s="9">
        <v>135610</v>
      </c>
      <c r="B1192" s="11" t="s">
        <v>4038</v>
      </c>
      <c r="C1192" s="11" t="s">
        <v>4274</v>
      </c>
      <c r="D1192" s="11" t="s">
        <v>297</v>
      </c>
      <c r="E1192" s="15">
        <v>9</v>
      </c>
      <c r="F1192" s="11" t="s">
        <v>4237</v>
      </c>
      <c r="G1192" s="9">
        <v>473000</v>
      </c>
      <c r="H1192" s="15">
        <f t="shared" si="37"/>
        <v>102.82608695652173</v>
      </c>
      <c r="I1192" s="15">
        <f t="shared" si="38"/>
        <v>925.43478260869563</v>
      </c>
      <c r="J1192" s="15">
        <v>925.43478260869563</v>
      </c>
      <c r="K1192" s="15"/>
      <c r="L1192" s="9"/>
      <c r="M1192" s="9">
        <v>0</v>
      </c>
      <c r="N1192" s="11" t="s">
        <v>3396</v>
      </c>
      <c r="O1192" s="12">
        <v>46210</v>
      </c>
      <c r="P1192" s="11" t="s">
        <v>3408</v>
      </c>
      <c r="Q1192" s="11" t="s">
        <v>3952</v>
      </c>
      <c r="R1192" s="11" t="s">
        <v>3952</v>
      </c>
      <c r="S1192" s="11" t="s">
        <v>4212</v>
      </c>
      <c r="T1192" s="9">
        <v>138803</v>
      </c>
      <c r="U1192" s="9"/>
      <c r="V1192" s="9"/>
      <c r="W1192" s="11" t="s">
        <v>2464</v>
      </c>
      <c r="X1192" s="11" t="s">
        <v>3108</v>
      </c>
      <c r="Y1192" s="11" t="s">
        <v>3958</v>
      </c>
      <c r="Z1192" s="11" t="s">
        <v>1614</v>
      </c>
      <c r="AA1192" s="9">
        <v>20</v>
      </c>
      <c r="AB1192" s="9">
        <v>4</v>
      </c>
      <c r="AC1192" s="11"/>
      <c r="AD1192" s="11" t="s">
        <v>2405</v>
      </c>
      <c r="AE1192" s="11" t="s">
        <v>2463</v>
      </c>
      <c r="AF1192" s="11" t="s">
        <v>2514</v>
      </c>
      <c r="AG1192" s="11" t="s">
        <v>2599</v>
      </c>
      <c r="AH1192" s="11" t="s">
        <v>2607</v>
      </c>
      <c r="AI1192" s="11"/>
      <c r="AJ1192" s="9">
        <v>2</v>
      </c>
      <c r="AK1192" s="11" t="s">
        <v>2699</v>
      </c>
      <c r="AL1192" s="11" t="s">
        <v>3107</v>
      </c>
      <c r="AM1192" s="11"/>
      <c r="AN1192" s="11" t="s">
        <v>3149</v>
      </c>
      <c r="AO1192" s="11" t="s">
        <v>3302</v>
      </c>
      <c r="AP1192" s="11"/>
      <c r="AQ1192" s="12">
        <v>46210</v>
      </c>
      <c r="AR1192" s="11" t="s">
        <v>3416</v>
      </c>
      <c r="AS1192" s="11" t="s">
        <v>3539</v>
      </c>
      <c r="AT1192" s="11" t="s">
        <v>3933</v>
      </c>
      <c r="AU1192" s="11" t="s">
        <v>3934</v>
      </c>
      <c r="AV1192" s="11" t="s">
        <v>3943</v>
      </c>
      <c r="AW1192" s="11" t="s">
        <v>2514</v>
      </c>
      <c r="AX1192" s="11" t="s">
        <v>2599</v>
      </c>
      <c r="AY1192" s="11" t="s">
        <v>3948</v>
      </c>
      <c r="AZ1192" s="11"/>
      <c r="BA1192" s="11"/>
      <c r="BB1192" s="11"/>
      <c r="BC1192" s="9">
        <v>11533</v>
      </c>
      <c r="BD1192" s="11" t="s">
        <v>3943</v>
      </c>
      <c r="BE1192" s="9">
        <v>879</v>
      </c>
      <c r="BF1192" s="9">
        <v>4</v>
      </c>
      <c r="BG1192" s="11" t="s">
        <v>3403</v>
      </c>
    </row>
    <row r="1193" spans="1:59">
      <c r="A1193" s="9">
        <v>135610</v>
      </c>
      <c r="B1193" s="11" t="s">
        <v>4038</v>
      </c>
      <c r="C1193" s="11" t="s">
        <v>4274</v>
      </c>
      <c r="D1193" s="11" t="s">
        <v>297</v>
      </c>
      <c r="E1193" s="15">
        <v>66</v>
      </c>
      <c r="F1193" s="11" t="s">
        <v>4237</v>
      </c>
      <c r="G1193" s="9">
        <v>473000</v>
      </c>
      <c r="H1193" s="15">
        <f t="shared" si="37"/>
        <v>102.82608695652173</v>
      </c>
      <c r="I1193" s="15">
        <f t="shared" si="38"/>
        <v>6786.5217391304341</v>
      </c>
      <c r="J1193" s="15">
        <v>6786.5217391304341</v>
      </c>
      <c r="K1193" s="15"/>
      <c r="L1193" s="9"/>
      <c r="M1193" s="9">
        <v>0</v>
      </c>
      <c r="N1193" s="11" t="s">
        <v>3396</v>
      </c>
      <c r="O1193" s="12">
        <v>46210</v>
      </c>
      <c r="P1193" s="11" t="s">
        <v>3408</v>
      </c>
      <c r="Q1193" s="11" t="s">
        <v>3952</v>
      </c>
      <c r="R1193" s="11" t="s">
        <v>3952</v>
      </c>
      <c r="S1193" s="11" t="s">
        <v>4212</v>
      </c>
      <c r="T1193" s="9">
        <v>138803</v>
      </c>
      <c r="U1193" s="9"/>
      <c r="V1193" s="9"/>
      <c r="W1193" s="11" t="s">
        <v>2464</v>
      </c>
      <c r="X1193" s="11" t="s">
        <v>3108</v>
      </c>
      <c r="Y1193" s="11" t="s">
        <v>3958</v>
      </c>
      <c r="Z1193" s="11" t="s">
        <v>1612</v>
      </c>
      <c r="AA1193" s="9">
        <v>20</v>
      </c>
      <c r="AB1193" s="9">
        <v>2</v>
      </c>
      <c r="AC1193" s="11"/>
      <c r="AD1193" s="11" t="s">
        <v>2405</v>
      </c>
      <c r="AE1193" s="11" t="s">
        <v>2463</v>
      </c>
      <c r="AF1193" s="11" t="s">
        <v>2514</v>
      </c>
      <c r="AG1193" s="11" t="s">
        <v>2599</v>
      </c>
      <c r="AH1193" s="11" t="s">
        <v>2607</v>
      </c>
      <c r="AI1193" s="11"/>
      <c r="AJ1193" s="9">
        <v>15</v>
      </c>
      <c r="AK1193" s="11" t="s">
        <v>2697</v>
      </c>
      <c r="AL1193" s="11" t="s">
        <v>3107</v>
      </c>
      <c r="AM1193" s="11"/>
      <c r="AN1193" s="11" t="s">
        <v>3149</v>
      </c>
      <c r="AO1193" s="11" t="s">
        <v>3302</v>
      </c>
      <c r="AP1193" s="11"/>
      <c r="AQ1193" s="12">
        <v>46210</v>
      </c>
      <c r="AR1193" s="11" t="s">
        <v>3416</v>
      </c>
      <c r="AS1193" s="11" t="s">
        <v>3539</v>
      </c>
      <c r="AT1193" s="11" t="s">
        <v>3933</v>
      </c>
      <c r="AU1193" s="11" t="s">
        <v>3934</v>
      </c>
      <c r="AV1193" s="11" t="s">
        <v>3943</v>
      </c>
      <c r="AW1193" s="11" t="s">
        <v>2514</v>
      </c>
      <c r="AX1193" s="11" t="s">
        <v>2599</v>
      </c>
      <c r="AY1193" s="11" t="s">
        <v>3948</v>
      </c>
      <c r="AZ1193" s="11"/>
      <c r="BA1193" s="11"/>
      <c r="BB1193" s="11"/>
      <c r="BC1193" s="9">
        <v>11533</v>
      </c>
      <c r="BD1193" s="11" t="s">
        <v>3943</v>
      </c>
      <c r="BE1193" s="9">
        <v>879</v>
      </c>
      <c r="BF1193" s="9">
        <v>2</v>
      </c>
      <c r="BG1193" s="11" t="s">
        <v>3403</v>
      </c>
    </row>
    <row r="1194" spans="1:59">
      <c r="A1194" s="9">
        <v>135610</v>
      </c>
      <c r="B1194" s="11" t="s">
        <v>4038</v>
      </c>
      <c r="C1194" s="11" t="s">
        <v>4274</v>
      </c>
      <c r="D1194" s="11" t="s">
        <v>297</v>
      </c>
      <c r="E1194" s="15">
        <v>115</v>
      </c>
      <c r="F1194" s="11" t="s">
        <v>4237</v>
      </c>
      <c r="G1194" s="9">
        <v>510000</v>
      </c>
      <c r="H1194" s="15">
        <f t="shared" si="37"/>
        <v>110.8695652173913</v>
      </c>
      <c r="I1194" s="15">
        <f t="shared" si="38"/>
        <v>12750</v>
      </c>
      <c r="J1194" s="15">
        <v>12750</v>
      </c>
      <c r="K1194" s="15"/>
      <c r="L1194" s="9"/>
      <c r="M1194" s="9">
        <v>0</v>
      </c>
      <c r="N1194" s="11" t="s">
        <v>3396</v>
      </c>
      <c r="O1194" s="12">
        <v>46210</v>
      </c>
      <c r="P1194" s="11" t="s">
        <v>3408</v>
      </c>
      <c r="Q1194" s="11" t="s">
        <v>3952</v>
      </c>
      <c r="R1194" s="11" t="s">
        <v>3954</v>
      </c>
      <c r="S1194" s="11" t="s">
        <v>4212</v>
      </c>
      <c r="T1194" s="9">
        <v>138803</v>
      </c>
      <c r="U1194" s="9"/>
      <c r="V1194" s="9"/>
      <c r="W1194" s="11" t="s">
        <v>2464</v>
      </c>
      <c r="X1194" s="11" t="s">
        <v>3108</v>
      </c>
      <c r="Y1194" s="11" t="s">
        <v>3958</v>
      </c>
      <c r="Z1194" s="11" t="s">
        <v>1616</v>
      </c>
      <c r="AA1194" s="9">
        <v>20</v>
      </c>
      <c r="AB1194" s="9">
        <v>6</v>
      </c>
      <c r="AC1194" s="11"/>
      <c r="AD1194" s="11" t="s">
        <v>2405</v>
      </c>
      <c r="AE1194" s="11" t="s">
        <v>2463</v>
      </c>
      <c r="AF1194" s="11" t="s">
        <v>2514</v>
      </c>
      <c r="AG1194" s="11" t="s">
        <v>2599</v>
      </c>
      <c r="AH1194" s="11" t="s">
        <v>2607</v>
      </c>
      <c r="AI1194" s="11"/>
      <c r="AJ1194" s="9">
        <v>0</v>
      </c>
      <c r="AK1194" s="11" t="s">
        <v>2609</v>
      </c>
      <c r="AL1194" s="11" t="s">
        <v>3107</v>
      </c>
      <c r="AM1194" s="11"/>
      <c r="AN1194" s="11" t="s">
        <v>3149</v>
      </c>
      <c r="AO1194" s="11" t="s">
        <v>3302</v>
      </c>
      <c r="AP1194" s="11"/>
      <c r="AQ1194" s="12">
        <v>46210</v>
      </c>
      <c r="AR1194" s="11" t="s">
        <v>3416</v>
      </c>
      <c r="AS1194" s="11" t="s">
        <v>3539</v>
      </c>
      <c r="AT1194" s="11" t="s">
        <v>3933</v>
      </c>
      <c r="AU1194" s="11" t="s">
        <v>3934</v>
      </c>
      <c r="AV1194" s="11" t="s">
        <v>3943</v>
      </c>
      <c r="AW1194" s="11" t="s">
        <v>2514</v>
      </c>
      <c r="AX1194" s="11" t="s">
        <v>2599</v>
      </c>
      <c r="AY1194" s="11" t="s">
        <v>3948</v>
      </c>
      <c r="AZ1194" s="11"/>
      <c r="BA1194" s="11"/>
      <c r="BB1194" s="11"/>
      <c r="BC1194" s="9">
        <v>11533</v>
      </c>
      <c r="BD1194" s="11" t="s">
        <v>3943</v>
      </c>
      <c r="BE1194" s="9">
        <v>879</v>
      </c>
      <c r="BF1194" s="9">
        <v>6</v>
      </c>
      <c r="BG1194" s="11" t="s">
        <v>3403</v>
      </c>
    </row>
    <row r="1195" spans="1:59">
      <c r="A1195" s="9">
        <v>135610</v>
      </c>
      <c r="B1195" s="11" t="s">
        <v>4038</v>
      </c>
      <c r="C1195" s="11" t="s">
        <v>4294</v>
      </c>
      <c r="D1195" s="11" t="s">
        <v>298</v>
      </c>
      <c r="E1195" s="15">
        <v>9</v>
      </c>
      <c r="F1195" s="11" t="s">
        <v>4235</v>
      </c>
      <c r="G1195" s="9">
        <v>570000</v>
      </c>
      <c r="H1195" s="15">
        <f t="shared" si="37"/>
        <v>123.91304347826087</v>
      </c>
      <c r="I1195" s="15">
        <f t="shared" si="38"/>
        <v>1115.217391304348</v>
      </c>
      <c r="J1195" s="15">
        <v>1115.217391304348</v>
      </c>
      <c r="K1195" s="15"/>
      <c r="L1195" s="9"/>
      <c r="M1195" s="9">
        <v>0</v>
      </c>
      <c r="N1195" s="11" t="s">
        <v>3396</v>
      </c>
      <c r="O1195" s="12">
        <v>46210</v>
      </c>
      <c r="P1195" s="11" t="s">
        <v>3408</v>
      </c>
      <c r="Q1195" s="11" t="s">
        <v>3952</v>
      </c>
      <c r="R1195" s="11" t="s">
        <v>3952</v>
      </c>
      <c r="S1195" s="11" t="s">
        <v>4212</v>
      </c>
      <c r="T1195" s="9">
        <v>138803</v>
      </c>
      <c r="U1195" s="9"/>
      <c r="V1195" s="9"/>
      <c r="W1195" s="11" t="s">
        <v>2464</v>
      </c>
      <c r="X1195" s="11" t="s">
        <v>3108</v>
      </c>
      <c r="Y1195" s="11" t="s">
        <v>3958</v>
      </c>
      <c r="Z1195" s="11" t="s">
        <v>1613</v>
      </c>
      <c r="AA1195" s="9">
        <v>20</v>
      </c>
      <c r="AB1195" s="9">
        <v>3</v>
      </c>
      <c r="AC1195" s="11"/>
      <c r="AD1195" s="11" t="s">
        <v>2430</v>
      </c>
      <c r="AE1195" s="11" t="s">
        <v>2462</v>
      </c>
      <c r="AF1195" s="11" t="s">
        <v>2514</v>
      </c>
      <c r="AG1195" s="11" t="s">
        <v>2599</v>
      </c>
      <c r="AH1195" s="11" t="s">
        <v>2607</v>
      </c>
      <c r="AI1195" s="11"/>
      <c r="AJ1195" s="9">
        <v>9</v>
      </c>
      <c r="AK1195" s="11" t="s">
        <v>2698</v>
      </c>
      <c r="AL1195" s="11" t="s">
        <v>3107</v>
      </c>
      <c r="AM1195" s="11"/>
      <c r="AN1195" s="11" t="s">
        <v>3149</v>
      </c>
      <c r="AO1195" s="11" t="s">
        <v>3302</v>
      </c>
      <c r="AP1195" s="11"/>
      <c r="AQ1195" s="12">
        <v>46210</v>
      </c>
      <c r="AR1195" s="11" t="s">
        <v>3416</v>
      </c>
      <c r="AS1195" s="11" t="s">
        <v>3539</v>
      </c>
      <c r="AT1195" s="11" t="s">
        <v>3933</v>
      </c>
      <c r="AU1195" s="11" t="s">
        <v>3934</v>
      </c>
      <c r="AV1195" s="11" t="s">
        <v>3943</v>
      </c>
      <c r="AW1195" s="11" t="s">
        <v>2514</v>
      </c>
      <c r="AX1195" s="11" t="s">
        <v>2599</v>
      </c>
      <c r="AY1195" s="11" t="s">
        <v>3948</v>
      </c>
      <c r="AZ1195" s="11"/>
      <c r="BA1195" s="11"/>
      <c r="BB1195" s="11"/>
      <c r="BC1195" s="9">
        <v>23556</v>
      </c>
      <c r="BD1195" s="11" t="s">
        <v>3943</v>
      </c>
      <c r="BE1195" s="9">
        <v>879</v>
      </c>
      <c r="BF1195" s="9">
        <v>3</v>
      </c>
      <c r="BG1195" s="11" t="s">
        <v>3403</v>
      </c>
    </row>
    <row r="1196" spans="1:59">
      <c r="A1196" s="9">
        <v>135610</v>
      </c>
      <c r="B1196" s="11" t="s">
        <v>4038</v>
      </c>
      <c r="C1196" s="11" t="s">
        <v>4293</v>
      </c>
      <c r="D1196" s="11" t="s">
        <v>296</v>
      </c>
      <c r="E1196" s="15">
        <v>65</v>
      </c>
      <c r="F1196" s="11" t="s">
        <v>4235</v>
      </c>
      <c r="G1196" s="9">
        <v>570000</v>
      </c>
      <c r="H1196" s="15">
        <f t="shared" si="37"/>
        <v>123.91304347826087</v>
      </c>
      <c r="I1196" s="15">
        <f t="shared" si="38"/>
        <v>8054.347826086957</v>
      </c>
      <c r="J1196" s="15">
        <v>8054.347826086957</v>
      </c>
      <c r="K1196" s="15"/>
      <c r="L1196" s="9"/>
      <c r="M1196" s="9">
        <v>0</v>
      </c>
      <c r="N1196" s="11" t="s">
        <v>3396</v>
      </c>
      <c r="O1196" s="12">
        <v>46210</v>
      </c>
      <c r="P1196" s="11" t="s">
        <v>3408</v>
      </c>
      <c r="Q1196" s="11" t="s">
        <v>3952</v>
      </c>
      <c r="R1196" s="11" t="s">
        <v>3952</v>
      </c>
      <c r="S1196" s="11" t="s">
        <v>4212</v>
      </c>
      <c r="T1196" s="9">
        <v>138803</v>
      </c>
      <c r="U1196" s="9"/>
      <c r="V1196" s="9"/>
      <c r="W1196" s="11" t="s">
        <v>2464</v>
      </c>
      <c r="X1196" s="11" t="s">
        <v>3108</v>
      </c>
      <c r="Y1196" s="11" t="s">
        <v>3958</v>
      </c>
      <c r="Z1196" s="11" t="s">
        <v>1611</v>
      </c>
      <c r="AA1196" s="9">
        <v>20</v>
      </c>
      <c r="AB1196" s="9">
        <v>1</v>
      </c>
      <c r="AC1196" s="11"/>
      <c r="AD1196" s="11" t="s">
        <v>2427</v>
      </c>
      <c r="AE1196" s="11" t="s">
        <v>2462</v>
      </c>
      <c r="AF1196" s="11" t="s">
        <v>2514</v>
      </c>
      <c r="AG1196" s="11" t="s">
        <v>2599</v>
      </c>
      <c r="AH1196" s="11" t="s">
        <v>2607</v>
      </c>
      <c r="AI1196" s="11"/>
      <c r="AJ1196" s="9">
        <v>65</v>
      </c>
      <c r="AK1196" s="11" t="s">
        <v>2696</v>
      </c>
      <c r="AL1196" s="11" t="s">
        <v>3107</v>
      </c>
      <c r="AM1196" s="11"/>
      <c r="AN1196" s="11" t="s">
        <v>3149</v>
      </c>
      <c r="AO1196" s="11" t="s">
        <v>3302</v>
      </c>
      <c r="AP1196" s="11"/>
      <c r="AQ1196" s="12">
        <v>46210</v>
      </c>
      <c r="AR1196" s="11" t="s">
        <v>3416</v>
      </c>
      <c r="AS1196" s="11" t="s">
        <v>3539</v>
      </c>
      <c r="AT1196" s="11" t="s">
        <v>3933</v>
      </c>
      <c r="AU1196" s="11" t="s">
        <v>3934</v>
      </c>
      <c r="AV1196" s="11" t="s">
        <v>3943</v>
      </c>
      <c r="AW1196" s="11" t="s">
        <v>2514</v>
      </c>
      <c r="AX1196" s="11" t="s">
        <v>2599</v>
      </c>
      <c r="AY1196" s="11" t="s">
        <v>3948</v>
      </c>
      <c r="AZ1196" s="11"/>
      <c r="BA1196" s="11"/>
      <c r="BB1196" s="11"/>
      <c r="BC1196" s="9">
        <v>23107</v>
      </c>
      <c r="BD1196" s="11" t="s">
        <v>3943</v>
      </c>
      <c r="BE1196" s="9">
        <v>879</v>
      </c>
      <c r="BF1196" s="9">
        <v>1</v>
      </c>
      <c r="BG1196" s="11" t="s">
        <v>3403</v>
      </c>
    </row>
    <row r="1197" spans="1:59">
      <c r="A1197" s="9">
        <v>135610</v>
      </c>
      <c r="B1197" s="11" t="s">
        <v>4038</v>
      </c>
      <c r="C1197" s="11" t="s">
        <v>4295</v>
      </c>
      <c r="D1197" s="11" t="s">
        <v>299</v>
      </c>
      <c r="E1197" s="15">
        <v>114</v>
      </c>
      <c r="F1197" s="11" t="s">
        <v>4235</v>
      </c>
      <c r="G1197" s="9">
        <v>615000</v>
      </c>
      <c r="H1197" s="15">
        <f t="shared" si="37"/>
        <v>133.69565217391303</v>
      </c>
      <c r="I1197" s="15">
        <f t="shared" si="38"/>
        <v>15241.304347826086</v>
      </c>
      <c r="J1197" s="15">
        <v>15241.304347826086</v>
      </c>
      <c r="K1197" s="15"/>
      <c r="L1197" s="9"/>
      <c r="M1197" s="9">
        <v>0</v>
      </c>
      <c r="N1197" s="11" t="s">
        <v>3396</v>
      </c>
      <c r="O1197" s="12">
        <v>46210</v>
      </c>
      <c r="P1197" s="11" t="s">
        <v>3408</v>
      </c>
      <c r="Q1197" s="11" t="s">
        <v>3952</v>
      </c>
      <c r="R1197" s="11" t="s">
        <v>3952</v>
      </c>
      <c r="S1197" s="11" t="s">
        <v>4212</v>
      </c>
      <c r="T1197" s="9">
        <v>138803</v>
      </c>
      <c r="U1197" s="9"/>
      <c r="V1197" s="9"/>
      <c r="W1197" s="11" t="s">
        <v>2464</v>
      </c>
      <c r="X1197" s="11" t="s">
        <v>3108</v>
      </c>
      <c r="Y1197" s="11" t="s">
        <v>3958</v>
      </c>
      <c r="Z1197" s="11" t="s">
        <v>1615</v>
      </c>
      <c r="AA1197" s="9">
        <v>20</v>
      </c>
      <c r="AB1197" s="9">
        <v>5</v>
      </c>
      <c r="AC1197" s="11"/>
      <c r="AD1197" s="11" t="s">
        <v>2430</v>
      </c>
      <c r="AE1197" s="11" t="s">
        <v>2462</v>
      </c>
      <c r="AF1197" s="11" t="s">
        <v>2514</v>
      </c>
      <c r="AG1197" s="11" t="s">
        <v>2599</v>
      </c>
      <c r="AH1197" s="11" t="s">
        <v>2607</v>
      </c>
      <c r="AI1197" s="11"/>
      <c r="AJ1197" s="9">
        <v>114</v>
      </c>
      <c r="AK1197" s="11" t="s">
        <v>2700</v>
      </c>
      <c r="AL1197" s="11" t="s">
        <v>3107</v>
      </c>
      <c r="AM1197" s="11"/>
      <c r="AN1197" s="11" t="s">
        <v>3149</v>
      </c>
      <c r="AO1197" s="11" t="s">
        <v>3302</v>
      </c>
      <c r="AP1197" s="11"/>
      <c r="AQ1197" s="12">
        <v>46210</v>
      </c>
      <c r="AR1197" s="11" t="s">
        <v>3416</v>
      </c>
      <c r="AS1197" s="11" t="s">
        <v>3539</v>
      </c>
      <c r="AT1197" s="11" t="s">
        <v>3933</v>
      </c>
      <c r="AU1197" s="11" t="s">
        <v>3934</v>
      </c>
      <c r="AV1197" s="11" t="s">
        <v>3943</v>
      </c>
      <c r="AW1197" s="11" t="s">
        <v>2514</v>
      </c>
      <c r="AX1197" s="11" t="s">
        <v>2599</v>
      </c>
      <c r="AY1197" s="11" t="s">
        <v>3948</v>
      </c>
      <c r="AZ1197" s="11"/>
      <c r="BA1197" s="11"/>
      <c r="BB1197" s="11"/>
      <c r="BC1197" s="9">
        <v>23555</v>
      </c>
      <c r="BD1197" s="11" t="s">
        <v>3943</v>
      </c>
      <c r="BE1197" s="9">
        <v>879</v>
      </c>
      <c r="BF1197" s="9">
        <v>5</v>
      </c>
      <c r="BG1197" s="11" t="s">
        <v>3403</v>
      </c>
    </row>
    <row r="1198" spans="1:59">
      <c r="A1198" s="9">
        <v>135609</v>
      </c>
      <c r="B1198" s="11" t="s">
        <v>3978</v>
      </c>
      <c r="C1198" s="11" t="s">
        <v>4257</v>
      </c>
      <c r="D1198" s="11" t="s">
        <v>295</v>
      </c>
      <c r="E1198" s="15">
        <v>1</v>
      </c>
      <c r="F1198" s="11" t="s">
        <v>4235</v>
      </c>
      <c r="G1198" s="9">
        <v>12416666.67</v>
      </c>
      <c r="H1198" s="15">
        <f t="shared" si="37"/>
        <v>2699.2753630434781</v>
      </c>
      <c r="I1198" s="15">
        <f t="shared" si="38"/>
        <v>2699.2753630434781</v>
      </c>
      <c r="J1198" s="15">
        <v>2699.2753630434781</v>
      </c>
      <c r="K1198" s="15"/>
      <c r="L1198" s="9"/>
      <c r="M1198" s="9">
        <v>0</v>
      </c>
      <c r="N1198" s="11" t="s">
        <v>3396</v>
      </c>
      <c r="O1198" s="12">
        <v>46210</v>
      </c>
      <c r="P1198" s="11" t="s">
        <v>3408</v>
      </c>
      <c r="Q1198" s="11" t="s">
        <v>3952</v>
      </c>
      <c r="R1198" s="11" t="s">
        <v>3952</v>
      </c>
      <c r="S1198" s="11" t="s">
        <v>4212</v>
      </c>
      <c r="T1198" s="9">
        <v>138823</v>
      </c>
      <c r="U1198" s="9"/>
      <c r="V1198" s="9"/>
      <c r="W1198" s="11" t="s">
        <v>2464</v>
      </c>
      <c r="X1198" s="11" t="s">
        <v>3108</v>
      </c>
      <c r="Y1198" s="11" t="s">
        <v>3958</v>
      </c>
      <c r="Z1198" s="11" t="s">
        <v>1610</v>
      </c>
      <c r="AA1198" s="9">
        <v>20</v>
      </c>
      <c r="AB1198" s="9">
        <v>1</v>
      </c>
      <c r="AC1198" s="11"/>
      <c r="AD1198" s="11" t="s">
        <v>2412</v>
      </c>
      <c r="AE1198" s="11" t="s">
        <v>2462</v>
      </c>
      <c r="AF1198" s="11" t="s">
        <v>2486</v>
      </c>
      <c r="AG1198" s="11" t="s">
        <v>2591</v>
      </c>
      <c r="AH1198" s="11" t="s">
        <v>2607</v>
      </c>
      <c r="AI1198" s="11"/>
      <c r="AJ1198" s="9">
        <v>1</v>
      </c>
      <c r="AK1198" s="11" t="s">
        <v>2695</v>
      </c>
      <c r="AL1198" s="11" t="s">
        <v>3107</v>
      </c>
      <c r="AM1198" s="11"/>
      <c r="AN1198" s="11" t="s">
        <v>2695</v>
      </c>
      <c r="AO1198" s="11" t="s">
        <v>1610</v>
      </c>
      <c r="AP1198" s="11" t="s">
        <v>3400</v>
      </c>
      <c r="AQ1198" s="12">
        <v>46210</v>
      </c>
      <c r="AR1198" s="11" t="s">
        <v>3416</v>
      </c>
      <c r="AS1198" s="11" t="s">
        <v>3538</v>
      </c>
      <c r="AT1198" s="11" t="s">
        <v>3933</v>
      </c>
      <c r="AU1198" s="11" t="s">
        <v>3934</v>
      </c>
      <c r="AV1198" s="11" t="s">
        <v>3943</v>
      </c>
      <c r="AW1198" s="11" t="s">
        <v>2486</v>
      </c>
      <c r="AX1198" s="11" t="s">
        <v>2591</v>
      </c>
      <c r="AY1198" s="11" t="s">
        <v>3948</v>
      </c>
      <c r="AZ1198" s="11"/>
      <c r="BA1198" s="11"/>
      <c r="BB1198" s="11"/>
      <c r="BC1198" s="9">
        <v>4155</v>
      </c>
      <c r="BD1198" s="11" t="s">
        <v>3943</v>
      </c>
      <c r="BE1198" s="9">
        <v>664</v>
      </c>
      <c r="BF1198" s="9">
        <v>1</v>
      </c>
      <c r="BG1198" s="11" t="s">
        <v>3402</v>
      </c>
    </row>
    <row r="1199" spans="1:59">
      <c r="A1199" s="9">
        <v>135608</v>
      </c>
      <c r="B1199" s="11" t="s">
        <v>4037</v>
      </c>
      <c r="C1199" s="11" t="s">
        <v>4257</v>
      </c>
      <c r="D1199" s="11" t="s">
        <v>294</v>
      </c>
      <c r="E1199" s="15">
        <v>2</v>
      </c>
      <c r="F1199" s="11" t="s">
        <v>4235</v>
      </c>
      <c r="G1199" s="9">
        <v>5333333.3333299998</v>
      </c>
      <c r="H1199" s="15">
        <f t="shared" si="37"/>
        <v>1159.4202898543479</v>
      </c>
      <c r="I1199" s="15">
        <f t="shared" si="38"/>
        <v>2318.8405797086957</v>
      </c>
      <c r="J1199" s="15">
        <v>2318.8405797086957</v>
      </c>
      <c r="K1199" s="15"/>
      <c r="L1199" s="9"/>
      <c r="M1199" s="9">
        <v>0</v>
      </c>
      <c r="N1199" s="11" t="s">
        <v>3396</v>
      </c>
      <c r="O1199" s="12">
        <v>46210</v>
      </c>
      <c r="P1199" s="11" t="s">
        <v>3406</v>
      </c>
      <c r="Q1199" s="11" t="s">
        <v>3952</v>
      </c>
      <c r="R1199" s="11" t="s">
        <v>3952</v>
      </c>
      <c r="S1199" s="11" t="s">
        <v>4212</v>
      </c>
      <c r="T1199" s="9">
        <v>138826</v>
      </c>
      <c r="U1199" s="9"/>
      <c r="V1199" s="9"/>
      <c r="W1199" s="11" t="s">
        <v>2464</v>
      </c>
      <c r="X1199" s="11" t="s">
        <v>3108</v>
      </c>
      <c r="Y1199" s="11" t="s">
        <v>3958</v>
      </c>
      <c r="Z1199" s="11" t="s">
        <v>1609</v>
      </c>
      <c r="AA1199" s="9">
        <v>20</v>
      </c>
      <c r="AB1199" s="9">
        <v>1</v>
      </c>
      <c r="AC1199" s="11"/>
      <c r="AD1199" s="11" t="s">
        <v>2412</v>
      </c>
      <c r="AE1199" s="11" t="s">
        <v>2462</v>
      </c>
      <c r="AF1199" s="11" t="s">
        <v>2486</v>
      </c>
      <c r="AG1199" s="11" t="s">
        <v>2591</v>
      </c>
      <c r="AH1199" s="11" t="s">
        <v>2607</v>
      </c>
      <c r="AI1199" s="11"/>
      <c r="AJ1199" s="9">
        <v>2</v>
      </c>
      <c r="AK1199" s="11" t="s">
        <v>2694</v>
      </c>
      <c r="AL1199" s="11" t="s">
        <v>3107</v>
      </c>
      <c r="AM1199" s="11"/>
      <c r="AN1199" s="11" t="s">
        <v>2694</v>
      </c>
      <c r="AO1199" s="11" t="s">
        <v>1609</v>
      </c>
      <c r="AP1199" s="11" t="s">
        <v>3400</v>
      </c>
      <c r="AQ1199" s="12">
        <v>46210</v>
      </c>
      <c r="AR1199" s="11" t="s">
        <v>3416</v>
      </c>
      <c r="AS1199" s="11" t="s">
        <v>3537</v>
      </c>
      <c r="AT1199" s="11" t="s">
        <v>3933</v>
      </c>
      <c r="AU1199" s="11" t="s">
        <v>3934</v>
      </c>
      <c r="AV1199" s="11" t="s">
        <v>3943</v>
      </c>
      <c r="AW1199" s="11" t="s">
        <v>2486</v>
      </c>
      <c r="AX1199" s="11" t="s">
        <v>2591</v>
      </c>
      <c r="AY1199" s="11" t="s">
        <v>3948</v>
      </c>
      <c r="AZ1199" s="11"/>
      <c r="BA1199" s="11"/>
      <c r="BB1199" s="11"/>
      <c r="BC1199" s="9">
        <v>4155</v>
      </c>
      <c r="BD1199" s="11" t="s">
        <v>3943</v>
      </c>
      <c r="BE1199" s="9">
        <v>123</v>
      </c>
      <c r="BF1199" s="9">
        <v>1</v>
      </c>
      <c r="BG1199" s="11" t="s">
        <v>3402</v>
      </c>
    </row>
    <row r="1200" spans="1:59">
      <c r="A1200" s="9">
        <v>135607</v>
      </c>
      <c r="B1200" s="11" t="s">
        <v>4008</v>
      </c>
      <c r="C1200" s="11" t="s">
        <v>4257</v>
      </c>
      <c r="D1200" s="11" t="s">
        <v>293</v>
      </c>
      <c r="E1200" s="15">
        <v>2</v>
      </c>
      <c r="F1200" s="11" t="s">
        <v>4235</v>
      </c>
      <c r="G1200" s="9">
        <v>4541667</v>
      </c>
      <c r="H1200" s="15">
        <f t="shared" si="37"/>
        <v>987.31891304347823</v>
      </c>
      <c r="I1200" s="15">
        <f t="shared" si="38"/>
        <v>1974.6378260869565</v>
      </c>
      <c r="J1200" s="15">
        <v>1974.6378260869565</v>
      </c>
      <c r="K1200" s="15"/>
      <c r="L1200" s="9"/>
      <c r="M1200" s="9">
        <v>0</v>
      </c>
      <c r="N1200" s="11" t="s">
        <v>3396</v>
      </c>
      <c r="O1200" s="12">
        <v>46210</v>
      </c>
      <c r="P1200" s="11" t="s">
        <v>3408</v>
      </c>
      <c r="Q1200" s="11" t="s">
        <v>3952</v>
      </c>
      <c r="R1200" s="11" t="s">
        <v>3952</v>
      </c>
      <c r="S1200" s="11" t="s">
        <v>4212</v>
      </c>
      <c r="T1200" s="9">
        <v>138827</v>
      </c>
      <c r="U1200" s="9"/>
      <c r="V1200" s="9"/>
      <c r="W1200" s="11" t="s">
        <v>2464</v>
      </c>
      <c r="X1200" s="11" t="s">
        <v>3108</v>
      </c>
      <c r="Y1200" s="11" t="s">
        <v>3958</v>
      </c>
      <c r="Z1200" s="11" t="s">
        <v>1608</v>
      </c>
      <c r="AA1200" s="9">
        <v>20</v>
      </c>
      <c r="AB1200" s="9">
        <v>1</v>
      </c>
      <c r="AC1200" s="11"/>
      <c r="AD1200" s="11" t="s">
        <v>2412</v>
      </c>
      <c r="AE1200" s="11" t="s">
        <v>2462</v>
      </c>
      <c r="AF1200" s="11" t="s">
        <v>2486</v>
      </c>
      <c r="AG1200" s="11" t="s">
        <v>2591</v>
      </c>
      <c r="AH1200" s="11" t="s">
        <v>2607</v>
      </c>
      <c r="AI1200" s="11"/>
      <c r="AJ1200" s="9">
        <v>2</v>
      </c>
      <c r="AK1200" s="11" t="s">
        <v>2693</v>
      </c>
      <c r="AL1200" s="11" t="s">
        <v>3107</v>
      </c>
      <c r="AM1200" s="11"/>
      <c r="AN1200" s="11" t="s">
        <v>2693</v>
      </c>
      <c r="AO1200" s="11" t="s">
        <v>1608</v>
      </c>
      <c r="AP1200" s="11" t="s">
        <v>3400</v>
      </c>
      <c r="AQ1200" s="12">
        <v>46210</v>
      </c>
      <c r="AR1200" s="11" t="s">
        <v>3416</v>
      </c>
      <c r="AS1200" s="11" t="s">
        <v>3536</v>
      </c>
      <c r="AT1200" s="11" t="s">
        <v>3933</v>
      </c>
      <c r="AU1200" s="11" t="s">
        <v>3934</v>
      </c>
      <c r="AV1200" s="11" t="s">
        <v>3943</v>
      </c>
      <c r="AW1200" s="11" t="s">
        <v>2486</v>
      </c>
      <c r="AX1200" s="11" t="s">
        <v>2591</v>
      </c>
      <c r="AY1200" s="11" t="s">
        <v>3948</v>
      </c>
      <c r="AZ1200" s="11"/>
      <c r="BA1200" s="11"/>
      <c r="BB1200" s="11"/>
      <c r="BC1200" s="9">
        <v>4155</v>
      </c>
      <c r="BD1200" s="11" t="s">
        <v>3943</v>
      </c>
      <c r="BE1200" s="9">
        <v>1184</v>
      </c>
      <c r="BF1200" s="9">
        <v>1</v>
      </c>
      <c r="BG1200" s="11" t="s">
        <v>3402</v>
      </c>
    </row>
    <row r="1201" spans="1:59">
      <c r="A1201" s="9">
        <v>135606</v>
      </c>
      <c r="B1201" s="11" t="s">
        <v>3992</v>
      </c>
      <c r="C1201" s="11" t="s">
        <v>4272</v>
      </c>
      <c r="D1201" s="11" t="s">
        <v>292</v>
      </c>
      <c r="E1201" s="15">
        <v>13</v>
      </c>
      <c r="F1201" s="11" t="s">
        <v>4235</v>
      </c>
      <c r="G1201" s="9">
        <v>505000</v>
      </c>
      <c r="H1201" s="15">
        <f t="shared" si="37"/>
        <v>109.78260869565217</v>
      </c>
      <c r="I1201" s="15">
        <f t="shared" si="38"/>
        <v>1427.1739130434783</v>
      </c>
      <c r="J1201" s="15">
        <v>1427.1739130434783</v>
      </c>
      <c r="K1201" s="15"/>
      <c r="L1201" s="9"/>
      <c r="M1201" s="9">
        <v>0</v>
      </c>
      <c r="N1201" s="11" t="s">
        <v>3396</v>
      </c>
      <c r="O1201" s="12">
        <v>46210</v>
      </c>
      <c r="P1201" s="11" t="s">
        <v>3408</v>
      </c>
      <c r="Q1201" s="11" t="s">
        <v>3954</v>
      </c>
      <c r="R1201" s="11" t="s">
        <v>3954</v>
      </c>
      <c r="S1201" s="11" t="s">
        <v>4212</v>
      </c>
      <c r="T1201" s="9">
        <v>138828</v>
      </c>
      <c r="U1201" s="9"/>
      <c r="V1201" s="9"/>
      <c r="W1201" s="11" t="s">
        <v>2464</v>
      </c>
      <c r="X1201" s="11" t="s">
        <v>3108</v>
      </c>
      <c r="Y1201" s="11" t="s">
        <v>3958</v>
      </c>
      <c r="Z1201" s="11" t="s">
        <v>1607</v>
      </c>
      <c r="AA1201" s="9">
        <v>0</v>
      </c>
      <c r="AB1201" s="9">
        <v>1</v>
      </c>
      <c r="AC1201" s="11"/>
      <c r="AD1201" s="11" t="s">
        <v>2417</v>
      </c>
      <c r="AE1201" s="11" t="s">
        <v>2462</v>
      </c>
      <c r="AF1201" s="11" t="s">
        <v>2492</v>
      </c>
      <c r="AG1201" s="11" t="s">
        <v>2591</v>
      </c>
      <c r="AH1201" s="11" t="s">
        <v>2607</v>
      </c>
      <c r="AI1201" s="11"/>
      <c r="AJ1201" s="9">
        <v>0</v>
      </c>
      <c r="AK1201" s="11" t="s">
        <v>2609</v>
      </c>
      <c r="AL1201" s="11" t="s">
        <v>3107</v>
      </c>
      <c r="AM1201" s="11"/>
      <c r="AN1201" s="11" t="s">
        <v>1607</v>
      </c>
      <c r="AO1201" s="11" t="s">
        <v>1607</v>
      </c>
      <c r="AP1201" s="11"/>
      <c r="AQ1201" s="12">
        <v>46210</v>
      </c>
      <c r="AR1201" s="11" t="s">
        <v>3416</v>
      </c>
      <c r="AS1201" s="11" t="s">
        <v>3535</v>
      </c>
      <c r="AT1201" s="11" t="s">
        <v>3933</v>
      </c>
      <c r="AU1201" s="11" t="s">
        <v>3933</v>
      </c>
      <c r="AV1201" s="11" t="s">
        <v>3943</v>
      </c>
      <c r="AW1201" s="11" t="s">
        <v>2492</v>
      </c>
      <c r="AX1201" s="11" t="s">
        <v>2591</v>
      </c>
      <c r="AY1201" s="11" t="s">
        <v>3948</v>
      </c>
      <c r="AZ1201" s="11"/>
      <c r="BA1201" s="11"/>
      <c r="BB1201" s="11"/>
      <c r="BC1201" s="9">
        <v>4276</v>
      </c>
      <c r="BD1201" s="11" t="s">
        <v>3943</v>
      </c>
      <c r="BE1201" s="9">
        <v>3726</v>
      </c>
      <c r="BF1201" s="9">
        <v>1</v>
      </c>
      <c r="BG1201" s="11" t="s">
        <v>3416</v>
      </c>
    </row>
    <row r="1202" spans="1:59">
      <c r="A1202" s="9">
        <v>135605</v>
      </c>
      <c r="B1202" s="11" t="s">
        <v>3967</v>
      </c>
      <c r="C1202" s="11" t="s">
        <v>4292</v>
      </c>
      <c r="D1202" s="11" t="s">
        <v>291</v>
      </c>
      <c r="E1202" s="15">
        <v>3000</v>
      </c>
      <c r="F1202" s="11" t="s">
        <v>4239</v>
      </c>
      <c r="G1202" s="9">
        <v>14100</v>
      </c>
      <c r="H1202" s="15">
        <f t="shared" si="37"/>
        <v>3.0652173913043477</v>
      </c>
      <c r="I1202" s="15">
        <f t="shared" si="38"/>
        <v>9195.6521739130421</v>
      </c>
      <c r="J1202" s="15">
        <v>9195.6521739130421</v>
      </c>
      <c r="K1202" s="15"/>
      <c r="L1202" s="9">
        <f>M1202</f>
        <v>12.5</v>
      </c>
      <c r="M1202" s="9">
        <v>12.5</v>
      </c>
      <c r="N1202" s="11" t="s">
        <v>3396</v>
      </c>
      <c r="O1202" s="12">
        <v>46210</v>
      </c>
      <c r="P1202" s="11" t="s">
        <v>3408</v>
      </c>
      <c r="Q1202" s="11" t="s">
        <v>3952</v>
      </c>
      <c r="R1202" s="11" t="s">
        <v>3952</v>
      </c>
      <c r="S1202" s="11" t="s">
        <v>4214</v>
      </c>
      <c r="T1202" s="9">
        <v>138831</v>
      </c>
      <c r="U1202" s="9"/>
      <c r="V1202" s="9"/>
      <c r="W1202" s="11" t="s">
        <v>2466</v>
      </c>
      <c r="X1202" s="11" t="s">
        <v>3110</v>
      </c>
      <c r="Y1202" s="11" t="s">
        <v>3960</v>
      </c>
      <c r="Z1202" s="11" t="s">
        <v>1606</v>
      </c>
      <c r="AA1202" s="9">
        <v>20</v>
      </c>
      <c r="AB1202" s="9">
        <v>1</v>
      </c>
      <c r="AC1202" s="11"/>
      <c r="AD1202" s="11" t="s">
        <v>2427</v>
      </c>
      <c r="AE1202" s="11" t="s">
        <v>2462</v>
      </c>
      <c r="AF1202" s="11" t="s">
        <v>2472</v>
      </c>
      <c r="AG1202" s="11" t="s">
        <v>2583</v>
      </c>
      <c r="AH1202" s="11" t="s">
        <v>2607</v>
      </c>
      <c r="AI1202" s="11"/>
      <c r="AJ1202" s="9">
        <v>3000</v>
      </c>
      <c r="AK1202" s="11" t="s">
        <v>2692</v>
      </c>
      <c r="AL1202" s="11" t="s">
        <v>3107</v>
      </c>
      <c r="AM1202" s="11"/>
      <c r="AN1202" s="11" t="s">
        <v>2692</v>
      </c>
      <c r="AO1202" s="11" t="s">
        <v>1606</v>
      </c>
      <c r="AP1202" s="11" t="s">
        <v>3400</v>
      </c>
      <c r="AQ1202" s="12">
        <v>46210</v>
      </c>
      <c r="AR1202" s="11" t="s">
        <v>3416</v>
      </c>
      <c r="AS1202" s="11" t="s">
        <v>3534</v>
      </c>
      <c r="AT1202" s="11" t="s">
        <v>3933</v>
      </c>
      <c r="AU1202" s="11" t="s">
        <v>3934</v>
      </c>
      <c r="AV1202" s="11" t="s">
        <v>3938</v>
      </c>
      <c r="AW1202" s="11" t="s">
        <v>2472</v>
      </c>
      <c r="AX1202" s="11" t="s">
        <v>2583</v>
      </c>
      <c r="AY1202" s="11" t="s">
        <v>3948</v>
      </c>
      <c r="AZ1202" s="11"/>
      <c r="BA1202" s="11"/>
      <c r="BB1202" s="11"/>
      <c r="BC1202" s="9">
        <v>1221</v>
      </c>
      <c r="BD1202" s="11" t="s">
        <v>3938</v>
      </c>
      <c r="BE1202" s="9">
        <v>127</v>
      </c>
      <c r="BF1202" s="9">
        <v>1</v>
      </c>
      <c r="BG1202" s="11" t="s">
        <v>3408</v>
      </c>
    </row>
    <row r="1203" spans="1:59">
      <c r="A1203" s="9">
        <v>135604</v>
      </c>
      <c r="B1203" s="11" t="s">
        <v>4036</v>
      </c>
      <c r="C1203" s="11" t="s">
        <v>4272</v>
      </c>
      <c r="D1203" s="11" t="s">
        <v>290</v>
      </c>
      <c r="E1203" s="15">
        <v>1</v>
      </c>
      <c r="F1203" s="11" t="s">
        <v>4235</v>
      </c>
      <c r="G1203" s="9">
        <v>1200000</v>
      </c>
      <c r="H1203" s="15">
        <f t="shared" si="37"/>
        <v>260.86956521739131</v>
      </c>
      <c r="I1203" s="15">
        <f t="shared" si="38"/>
        <v>260.86956521739131</v>
      </c>
      <c r="J1203" s="15">
        <v>260.86956521739131</v>
      </c>
      <c r="K1203" s="15"/>
      <c r="L1203" s="9"/>
      <c r="M1203" s="9">
        <v>0</v>
      </c>
      <c r="N1203" s="11" t="s">
        <v>3396</v>
      </c>
      <c r="O1203" s="12">
        <v>46210</v>
      </c>
      <c r="P1203" s="11" t="s">
        <v>3408</v>
      </c>
      <c r="Q1203" s="11" t="s">
        <v>3952</v>
      </c>
      <c r="R1203" s="11" t="s">
        <v>3952</v>
      </c>
      <c r="S1203" s="11" t="s">
        <v>4212</v>
      </c>
      <c r="T1203" s="9">
        <v>138829</v>
      </c>
      <c r="U1203" s="9"/>
      <c r="V1203" s="9"/>
      <c r="W1203" s="11" t="s">
        <v>2464</v>
      </c>
      <c r="X1203" s="11" t="s">
        <v>3108</v>
      </c>
      <c r="Y1203" s="11" t="s">
        <v>3958</v>
      </c>
      <c r="Z1203" s="11" t="s">
        <v>1605</v>
      </c>
      <c r="AA1203" s="9">
        <v>20</v>
      </c>
      <c r="AB1203" s="9">
        <v>1</v>
      </c>
      <c r="AC1203" s="11"/>
      <c r="AD1203" s="11" t="s">
        <v>2417</v>
      </c>
      <c r="AE1203" s="11" t="s">
        <v>2462</v>
      </c>
      <c r="AF1203" s="11" t="s">
        <v>2492</v>
      </c>
      <c r="AG1203" s="11" t="s">
        <v>2591</v>
      </c>
      <c r="AH1203" s="11" t="s">
        <v>2607</v>
      </c>
      <c r="AI1203" s="11"/>
      <c r="AJ1203" s="9">
        <v>1</v>
      </c>
      <c r="AK1203" s="11" t="s">
        <v>1957</v>
      </c>
      <c r="AL1203" s="11" t="s">
        <v>3107</v>
      </c>
      <c r="AM1203" s="11"/>
      <c r="AN1203" s="11" t="s">
        <v>1957</v>
      </c>
      <c r="AO1203" s="11" t="s">
        <v>1605</v>
      </c>
      <c r="AP1203" s="11" t="s">
        <v>3400</v>
      </c>
      <c r="AQ1203" s="12">
        <v>46210</v>
      </c>
      <c r="AR1203" s="11" t="s">
        <v>3416</v>
      </c>
      <c r="AS1203" s="11" t="s">
        <v>3533</v>
      </c>
      <c r="AT1203" s="11" t="s">
        <v>3933</v>
      </c>
      <c r="AU1203" s="11" t="s">
        <v>3933</v>
      </c>
      <c r="AV1203" s="11" t="s">
        <v>3943</v>
      </c>
      <c r="AW1203" s="11" t="s">
        <v>2492</v>
      </c>
      <c r="AX1203" s="11" t="s">
        <v>2591</v>
      </c>
      <c r="AY1203" s="11" t="s">
        <v>3948</v>
      </c>
      <c r="AZ1203" s="11"/>
      <c r="BA1203" s="11"/>
      <c r="BB1203" s="11"/>
      <c r="BC1203" s="9">
        <v>4276</v>
      </c>
      <c r="BD1203" s="11" t="s">
        <v>3943</v>
      </c>
      <c r="BE1203" s="9">
        <v>3042</v>
      </c>
      <c r="BF1203" s="9">
        <v>1</v>
      </c>
      <c r="BG1203" s="11" t="s">
        <v>3402</v>
      </c>
    </row>
    <row r="1204" spans="1:59">
      <c r="A1204" s="9">
        <v>135603</v>
      </c>
      <c r="B1204" s="11" t="s">
        <v>4035</v>
      </c>
      <c r="C1204" s="11" t="s">
        <v>3500</v>
      </c>
      <c r="D1204" s="11" t="s">
        <v>289</v>
      </c>
      <c r="E1204" s="15">
        <v>1</v>
      </c>
      <c r="F1204" s="11" t="s">
        <v>4235</v>
      </c>
      <c r="G1204" s="9">
        <v>25000000</v>
      </c>
      <c r="H1204" s="15">
        <f t="shared" si="37"/>
        <v>5434.782608695652</v>
      </c>
      <c r="I1204" s="15">
        <f t="shared" si="38"/>
        <v>5434.782608695652</v>
      </c>
      <c r="J1204" s="15">
        <v>5434.782608695652</v>
      </c>
      <c r="K1204" s="15"/>
      <c r="L1204" s="9"/>
      <c r="M1204" s="9">
        <v>0</v>
      </c>
      <c r="N1204" s="11" t="s">
        <v>3396</v>
      </c>
      <c r="O1204" s="12">
        <v>46210</v>
      </c>
      <c r="P1204" s="11" t="s">
        <v>3408</v>
      </c>
      <c r="Q1204" s="11" t="s">
        <v>3952</v>
      </c>
      <c r="R1204" s="11" t="s">
        <v>3952</v>
      </c>
      <c r="S1204" s="11" t="s">
        <v>4212</v>
      </c>
      <c r="T1204" s="9">
        <v>138625</v>
      </c>
      <c r="U1204" s="9"/>
      <c r="V1204" s="9"/>
      <c r="W1204" s="11" t="s">
        <v>2464</v>
      </c>
      <c r="X1204" s="11" t="s">
        <v>3108</v>
      </c>
      <c r="Y1204" s="11" t="s">
        <v>3958</v>
      </c>
      <c r="Z1204" s="11" t="s">
        <v>1604</v>
      </c>
      <c r="AA1204" s="9">
        <v>0</v>
      </c>
      <c r="AB1204" s="9">
        <v>1</v>
      </c>
      <c r="AC1204" s="11"/>
      <c r="AD1204" s="11" t="s">
        <v>2404</v>
      </c>
      <c r="AE1204" s="11" t="s">
        <v>2462</v>
      </c>
      <c r="AF1204" s="11" t="s">
        <v>2482</v>
      </c>
      <c r="AG1204" s="11" t="s">
        <v>2589</v>
      </c>
      <c r="AH1204" s="11" t="s">
        <v>2607</v>
      </c>
      <c r="AI1204" s="11"/>
      <c r="AJ1204" s="9">
        <v>1</v>
      </c>
      <c r="AK1204" s="11" t="s">
        <v>1604</v>
      </c>
      <c r="AL1204" s="11" t="s">
        <v>3107</v>
      </c>
      <c r="AM1204" s="11"/>
      <c r="AN1204" s="11" t="s">
        <v>1604</v>
      </c>
      <c r="AO1204" s="11" t="s">
        <v>1604</v>
      </c>
      <c r="AP1204" s="11" t="s">
        <v>3400</v>
      </c>
      <c r="AQ1204" s="12">
        <v>46210</v>
      </c>
      <c r="AR1204" s="11" t="s">
        <v>3416</v>
      </c>
      <c r="AS1204" s="11" t="s">
        <v>3532</v>
      </c>
      <c r="AT1204" s="11" t="s">
        <v>3933</v>
      </c>
      <c r="AU1204" s="11" t="s">
        <v>3933</v>
      </c>
      <c r="AV1204" s="11" t="s">
        <v>3939</v>
      </c>
      <c r="AW1204" s="11" t="s">
        <v>2482</v>
      </c>
      <c r="AX1204" s="11" t="s">
        <v>2589</v>
      </c>
      <c r="AY1204" s="11" t="s">
        <v>3948</v>
      </c>
      <c r="AZ1204" s="11"/>
      <c r="BA1204" s="11"/>
      <c r="BB1204" s="11"/>
      <c r="BC1204" s="9">
        <v>1267</v>
      </c>
      <c r="BD1204" s="11" t="s">
        <v>3939</v>
      </c>
      <c r="BE1204" s="9">
        <v>5140</v>
      </c>
      <c r="BF1204" s="9">
        <v>1</v>
      </c>
      <c r="BG1204" s="11" t="s">
        <v>4620</v>
      </c>
    </row>
    <row r="1205" spans="1:59">
      <c r="A1205" s="9">
        <v>135602</v>
      </c>
      <c r="B1205" s="11" t="s">
        <v>4034</v>
      </c>
      <c r="C1205" s="11" t="s">
        <v>4244</v>
      </c>
      <c r="D1205" s="11" t="s">
        <v>287</v>
      </c>
      <c r="E1205" s="15">
        <v>3</v>
      </c>
      <c r="F1205" s="11" t="s">
        <v>4235</v>
      </c>
      <c r="G1205" s="9">
        <v>500000</v>
      </c>
      <c r="H1205" s="15">
        <f t="shared" si="37"/>
        <v>108.69565217391305</v>
      </c>
      <c r="I1205" s="15">
        <f t="shared" si="38"/>
        <v>326.08695652173913</v>
      </c>
      <c r="J1205" s="15">
        <v>326.08695652173913</v>
      </c>
      <c r="K1205" s="15"/>
      <c r="L1205" s="9"/>
      <c r="M1205" s="9">
        <v>0</v>
      </c>
      <c r="N1205" s="11" t="s">
        <v>3396</v>
      </c>
      <c r="O1205" s="12">
        <v>46210</v>
      </c>
      <c r="P1205" s="11" t="s">
        <v>3406</v>
      </c>
      <c r="Q1205" s="11" t="s">
        <v>3952</v>
      </c>
      <c r="R1205" s="11" t="s">
        <v>3952</v>
      </c>
      <c r="S1205" s="11" t="s">
        <v>4212</v>
      </c>
      <c r="T1205" s="9">
        <v>138632</v>
      </c>
      <c r="U1205" s="9"/>
      <c r="V1205" s="9"/>
      <c r="W1205" s="11" t="s">
        <v>2464</v>
      </c>
      <c r="X1205" s="11" t="s">
        <v>3108</v>
      </c>
      <c r="Y1205" s="11" t="s">
        <v>3958</v>
      </c>
      <c r="Z1205" s="11" t="s">
        <v>1497</v>
      </c>
      <c r="AA1205" s="9">
        <v>0</v>
      </c>
      <c r="AB1205" s="9">
        <v>2</v>
      </c>
      <c r="AC1205" s="11"/>
      <c r="AD1205" s="11" t="s">
        <v>2405</v>
      </c>
      <c r="AE1205" s="11" t="s">
        <v>2462</v>
      </c>
      <c r="AF1205" s="11" t="s">
        <v>2498</v>
      </c>
      <c r="AG1205" s="11" t="s">
        <v>2589</v>
      </c>
      <c r="AH1205" s="11" t="s">
        <v>2607</v>
      </c>
      <c r="AI1205" s="11"/>
      <c r="AJ1205" s="9">
        <v>3</v>
      </c>
      <c r="AK1205" s="11" t="s">
        <v>1497</v>
      </c>
      <c r="AL1205" s="11" t="s">
        <v>3107</v>
      </c>
      <c r="AM1205" s="11"/>
      <c r="AN1205" s="11" t="s">
        <v>1784</v>
      </c>
      <c r="AO1205" s="11" t="s">
        <v>1784</v>
      </c>
      <c r="AP1205" s="11" t="s">
        <v>3400</v>
      </c>
      <c r="AQ1205" s="12">
        <v>46210</v>
      </c>
      <c r="AR1205" s="11" t="s">
        <v>3416</v>
      </c>
      <c r="AS1205" s="11" t="s">
        <v>3531</v>
      </c>
      <c r="AT1205" s="11" t="s">
        <v>3933</v>
      </c>
      <c r="AU1205" s="11" t="s">
        <v>3933</v>
      </c>
      <c r="AV1205" s="11" t="s">
        <v>3939</v>
      </c>
      <c r="AW1205" s="11" t="s">
        <v>2498</v>
      </c>
      <c r="AX1205" s="11" t="s">
        <v>2589</v>
      </c>
      <c r="AY1205" s="11" t="s">
        <v>3948</v>
      </c>
      <c r="AZ1205" s="11"/>
      <c r="BA1205" s="11"/>
      <c r="BB1205" s="11"/>
      <c r="BC1205" s="9">
        <v>14862</v>
      </c>
      <c r="BD1205" s="11" t="s">
        <v>3939</v>
      </c>
      <c r="BE1205" s="9">
        <v>5189</v>
      </c>
      <c r="BF1205" s="9">
        <v>2</v>
      </c>
      <c r="BG1205" s="11" t="s">
        <v>4622</v>
      </c>
    </row>
    <row r="1206" spans="1:59">
      <c r="A1206" s="9">
        <v>135602</v>
      </c>
      <c r="B1206" s="11" t="s">
        <v>4034</v>
      </c>
      <c r="C1206" s="11" t="s">
        <v>4244</v>
      </c>
      <c r="D1206" s="11" t="s">
        <v>288</v>
      </c>
      <c r="E1206" s="15">
        <v>12</v>
      </c>
      <c r="F1206" s="11" t="s">
        <v>4235</v>
      </c>
      <c r="G1206" s="9">
        <v>1000000</v>
      </c>
      <c r="H1206" s="15">
        <f t="shared" si="37"/>
        <v>217.39130434782609</v>
      </c>
      <c r="I1206" s="15">
        <f t="shared" si="38"/>
        <v>2608.695652173913</v>
      </c>
      <c r="J1206" s="15">
        <v>2608.695652173913</v>
      </c>
      <c r="K1206" s="15"/>
      <c r="L1206" s="9"/>
      <c r="M1206" s="9">
        <v>0</v>
      </c>
      <c r="N1206" s="11" t="s">
        <v>3396</v>
      </c>
      <c r="O1206" s="12">
        <v>46210</v>
      </c>
      <c r="P1206" s="11" t="s">
        <v>3406</v>
      </c>
      <c r="Q1206" s="11" t="s">
        <v>3952</v>
      </c>
      <c r="R1206" s="11" t="s">
        <v>3952</v>
      </c>
      <c r="S1206" s="11" t="s">
        <v>4212</v>
      </c>
      <c r="T1206" s="9">
        <v>138632</v>
      </c>
      <c r="U1206" s="9"/>
      <c r="V1206" s="9"/>
      <c r="W1206" s="11" t="s">
        <v>2464</v>
      </c>
      <c r="X1206" s="11" t="s">
        <v>3108</v>
      </c>
      <c r="Y1206" s="11" t="s">
        <v>3958</v>
      </c>
      <c r="Z1206" s="11" t="s">
        <v>1603</v>
      </c>
      <c r="AA1206" s="9">
        <v>0</v>
      </c>
      <c r="AB1206" s="9">
        <v>3</v>
      </c>
      <c r="AC1206" s="11"/>
      <c r="AD1206" s="11" t="s">
        <v>2405</v>
      </c>
      <c r="AE1206" s="11" t="s">
        <v>2462</v>
      </c>
      <c r="AF1206" s="11" t="s">
        <v>2498</v>
      </c>
      <c r="AG1206" s="11" t="s">
        <v>2589</v>
      </c>
      <c r="AH1206" s="11" t="s">
        <v>2607</v>
      </c>
      <c r="AI1206" s="11"/>
      <c r="AJ1206" s="9">
        <v>12</v>
      </c>
      <c r="AK1206" s="11" t="s">
        <v>1603</v>
      </c>
      <c r="AL1206" s="11" t="s">
        <v>3107</v>
      </c>
      <c r="AM1206" s="11"/>
      <c r="AN1206" s="11" t="s">
        <v>1784</v>
      </c>
      <c r="AO1206" s="11" t="s">
        <v>1784</v>
      </c>
      <c r="AP1206" s="11" t="s">
        <v>3400</v>
      </c>
      <c r="AQ1206" s="12">
        <v>46210</v>
      </c>
      <c r="AR1206" s="11" t="s">
        <v>3416</v>
      </c>
      <c r="AS1206" s="11" t="s">
        <v>3531</v>
      </c>
      <c r="AT1206" s="11" t="s">
        <v>3933</v>
      </c>
      <c r="AU1206" s="11" t="s">
        <v>3933</v>
      </c>
      <c r="AV1206" s="11" t="s">
        <v>3939</v>
      </c>
      <c r="AW1206" s="11" t="s">
        <v>2498</v>
      </c>
      <c r="AX1206" s="11" t="s">
        <v>2589</v>
      </c>
      <c r="AY1206" s="11" t="s">
        <v>3948</v>
      </c>
      <c r="AZ1206" s="11"/>
      <c r="BA1206" s="11"/>
      <c r="BB1206" s="11"/>
      <c r="BC1206" s="9">
        <v>14862</v>
      </c>
      <c r="BD1206" s="11" t="s">
        <v>3939</v>
      </c>
      <c r="BE1206" s="9">
        <v>5189</v>
      </c>
      <c r="BF1206" s="9">
        <v>3</v>
      </c>
      <c r="BG1206" s="11" t="s">
        <v>4622</v>
      </c>
    </row>
    <row r="1207" spans="1:59">
      <c r="A1207" s="9">
        <v>135602</v>
      </c>
      <c r="B1207" s="11" t="s">
        <v>4034</v>
      </c>
      <c r="C1207" s="11" t="s">
        <v>4244</v>
      </c>
      <c r="D1207" s="11" t="s">
        <v>286</v>
      </c>
      <c r="E1207" s="15">
        <v>1</v>
      </c>
      <c r="F1207" s="11" t="s">
        <v>4235</v>
      </c>
      <c r="G1207" s="9">
        <v>7500000</v>
      </c>
      <c r="H1207" s="15">
        <f t="shared" si="37"/>
        <v>1630.4347826086957</v>
      </c>
      <c r="I1207" s="15">
        <f t="shared" si="38"/>
        <v>1630.4347826086957</v>
      </c>
      <c r="J1207" s="15">
        <v>1630.4347826086957</v>
      </c>
      <c r="K1207" s="15"/>
      <c r="L1207" s="9"/>
      <c r="M1207" s="9">
        <v>0</v>
      </c>
      <c r="N1207" s="11" t="s">
        <v>3396</v>
      </c>
      <c r="O1207" s="12">
        <v>46210</v>
      </c>
      <c r="P1207" s="11" t="s">
        <v>3406</v>
      </c>
      <c r="Q1207" s="11" t="s">
        <v>3952</v>
      </c>
      <c r="R1207" s="11" t="s">
        <v>3952</v>
      </c>
      <c r="S1207" s="11" t="s">
        <v>4212</v>
      </c>
      <c r="T1207" s="9">
        <v>138632</v>
      </c>
      <c r="U1207" s="9"/>
      <c r="V1207" s="9"/>
      <c r="W1207" s="11" t="s">
        <v>2464</v>
      </c>
      <c r="X1207" s="11" t="s">
        <v>3108</v>
      </c>
      <c r="Y1207" s="11" t="s">
        <v>3958</v>
      </c>
      <c r="Z1207" s="11" t="s">
        <v>1602</v>
      </c>
      <c r="AA1207" s="9">
        <v>0</v>
      </c>
      <c r="AB1207" s="9">
        <v>1</v>
      </c>
      <c r="AC1207" s="11"/>
      <c r="AD1207" s="11" t="s">
        <v>2405</v>
      </c>
      <c r="AE1207" s="11" t="s">
        <v>2462</v>
      </c>
      <c r="AF1207" s="11" t="s">
        <v>2498</v>
      </c>
      <c r="AG1207" s="11" t="s">
        <v>2589</v>
      </c>
      <c r="AH1207" s="11" t="s">
        <v>2607</v>
      </c>
      <c r="AI1207" s="11"/>
      <c r="AJ1207" s="9">
        <v>1</v>
      </c>
      <c r="AK1207" s="11" t="s">
        <v>1602</v>
      </c>
      <c r="AL1207" s="11" t="s">
        <v>3107</v>
      </c>
      <c r="AM1207" s="11"/>
      <c r="AN1207" s="11" t="s">
        <v>1784</v>
      </c>
      <c r="AO1207" s="11" t="s">
        <v>1784</v>
      </c>
      <c r="AP1207" s="11" t="s">
        <v>3400</v>
      </c>
      <c r="AQ1207" s="12">
        <v>46210</v>
      </c>
      <c r="AR1207" s="11" t="s">
        <v>3416</v>
      </c>
      <c r="AS1207" s="11" t="s">
        <v>3531</v>
      </c>
      <c r="AT1207" s="11" t="s">
        <v>3933</v>
      </c>
      <c r="AU1207" s="11" t="s">
        <v>3933</v>
      </c>
      <c r="AV1207" s="11" t="s">
        <v>3939</v>
      </c>
      <c r="AW1207" s="11" t="s">
        <v>2498</v>
      </c>
      <c r="AX1207" s="11" t="s">
        <v>2589</v>
      </c>
      <c r="AY1207" s="11" t="s">
        <v>3948</v>
      </c>
      <c r="AZ1207" s="11"/>
      <c r="BA1207" s="11"/>
      <c r="BB1207" s="11"/>
      <c r="BC1207" s="9">
        <v>14862</v>
      </c>
      <c r="BD1207" s="11" t="s">
        <v>3939</v>
      </c>
      <c r="BE1207" s="9">
        <v>5189</v>
      </c>
      <c r="BF1207" s="9">
        <v>1</v>
      </c>
      <c r="BG1207" s="11" t="s">
        <v>4622</v>
      </c>
    </row>
    <row r="1208" spans="1:59">
      <c r="A1208" s="9">
        <v>135601</v>
      </c>
      <c r="B1208" s="11" t="s">
        <v>4031</v>
      </c>
      <c r="C1208" s="11" t="s">
        <v>4244</v>
      </c>
      <c r="D1208" s="11" t="s">
        <v>283</v>
      </c>
      <c r="E1208" s="15">
        <v>1</v>
      </c>
      <c r="F1208" s="11" t="s">
        <v>4235</v>
      </c>
      <c r="G1208" s="9">
        <v>1500000</v>
      </c>
      <c r="H1208" s="15">
        <f t="shared" si="37"/>
        <v>326.08695652173913</v>
      </c>
      <c r="I1208" s="15">
        <f t="shared" si="38"/>
        <v>326.08695652173913</v>
      </c>
      <c r="J1208" s="15">
        <v>326.08695652173913</v>
      </c>
      <c r="K1208" s="15"/>
      <c r="L1208" s="9"/>
      <c r="M1208" s="9">
        <v>0</v>
      </c>
      <c r="N1208" s="11" t="s">
        <v>3396</v>
      </c>
      <c r="O1208" s="12">
        <v>46210</v>
      </c>
      <c r="P1208" s="11" t="s">
        <v>3408</v>
      </c>
      <c r="Q1208" s="11" t="s">
        <v>3952</v>
      </c>
      <c r="R1208" s="11" t="s">
        <v>3952</v>
      </c>
      <c r="S1208" s="11" t="s">
        <v>4212</v>
      </c>
      <c r="T1208" s="9">
        <v>138653</v>
      </c>
      <c r="U1208" s="9"/>
      <c r="V1208" s="9"/>
      <c r="W1208" s="11" t="s">
        <v>2464</v>
      </c>
      <c r="X1208" s="11" t="s">
        <v>3108</v>
      </c>
      <c r="Y1208" s="11" t="s">
        <v>3958</v>
      </c>
      <c r="Z1208" s="11" t="s">
        <v>1497</v>
      </c>
      <c r="AA1208" s="9">
        <v>0</v>
      </c>
      <c r="AB1208" s="9">
        <v>1</v>
      </c>
      <c r="AC1208" s="11"/>
      <c r="AD1208" s="11" t="s">
        <v>2405</v>
      </c>
      <c r="AE1208" s="11" t="s">
        <v>2462</v>
      </c>
      <c r="AF1208" s="11" t="s">
        <v>2498</v>
      </c>
      <c r="AG1208" s="11" t="s">
        <v>2589</v>
      </c>
      <c r="AH1208" s="11" t="s">
        <v>2607</v>
      </c>
      <c r="AI1208" s="11"/>
      <c r="AJ1208" s="9">
        <v>1</v>
      </c>
      <c r="AK1208" s="11" t="s">
        <v>1497</v>
      </c>
      <c r="AL1208" s="11" t="s">
        <v>3107</v>
      </c>
      <c r="AM1208" s="11"/>
      <c r="AN1208" s="11" t="s">
        <v>3148</v>
      </c>
      <c r="AO1208" s="11" t="s">
        <v>3148</v>
      </c>
      <c r="AP1208" s="11" t="s">
        <v>3400</v>
      </c>
      <c r="AQ1208" s="12">
        <v>46210</v>
      </c>
      <c r="AR1208" s="11" t="s">
        <v>3416</v>
      </c>
      <c r="AS1208" s="11" t="s">
        <v>3530</v>
      </c>
      <c r="AT1208" s="11" t="s">
        <v>3933</v>
      </c>
      <c r="AU1208" s="11" t="s">
        <v>3933</v>
      </c>
      <c r="AV1208" s="11" t="s">
        <v>3939</v>
      </c>
      <c r="AW1208" s="11" t="s">
        <v>2498</v>
      </c>
      <c r="AX1208" s="11" t="s">
        <v>2589</v>
      </c>
      <c r="AY1208" s="11" t="s">
        <v>3948</v>
      </c>
      <c r="AZ1208" s="11"/>
      <c r="BA1208" s="11"/>
      <c r="BB1208" s="11"/>
      <c r="BC1208" s="9">
        <v>14862</v>
      </c>
      <c r="BD1208" s="11" t="s">
        <v>3939</v>
      </c>
      <c r="BE1208" s="9">
        <v>6095</v>
      </c>
      <c r="BF1208" s="9">
        <v>1</v>
      </c>
      <c r="BG1208" s="11" t="s">
        <v>4623</v>
      </c>
    </row>
    <row r="1209" spans="1:59">
      <c r="A1209" s="9">
        <v>135601</v>
      </c>
      <c r="B1209" s="11" t="s">
        <v>4031</v>
      </c>
      <c r="C1209" s="11" t="s">
        <v>4244</v>
      </c>
      <c r="D1209" s="11" t="s">
        <v>285</v>
      </c>
      <c r="E1209" s="15">
        <v>1</v>
      </c>
      <c r="F1209" s="11" t="s">
        <v>4235</v>
      </c>
      <c r="G1209" s="9">
        <v>6000000</v>
      </c>
      <c r="H1209" s="15">
        <f t="shared" si="37"/>
        <v>1304.3478260869565</v>
      </c>
      <c r="I1209" s="15">
        <f t="shared" si="38"/>
        <v>1304.3478260869565</v>
      </c>
      <c r="J1209" s="15">
        <v>1304.3478260869565</v>
      </c>
      <c r="K1209" s="15"/>
      <c r="L1209" s="9"/>
      <c r="M1209" s="9">
        <v>0</v>
      </c>
      <c r="N1209" s="11" t="s">
        <v>3396</v>
      </c>
      <c r="O1209" s="12">
        <v>46210</v>
      </c>
      <c r="P1209" s="11" t="s">
        <v>3408</v>
      </c>
      <c r="Q1209" s="11" t="s">
        <v>3952</v>
      </c>
      <c r="R1209" s="11" t="s">
        <v>3952</v>
      </c>
      <c r="S1209" s="11" t="s">
        <v>4212</v>
      </c>
      <c r="T1209" s="9">
        <v>138653</v>
      </c>
      <c r="U1209" s="9"/>
      <c r="V1209" s="9"/>
      <c r="W1209" s="11" t="s">
        <v>2464</v>
      </c>
      <c r="X1209" s="11" t="s">
        <v>3108</v>
      </c>
      <c r="Y1209" s="11" t="s">
        <v>3958</v>
      </c>
      <c r="Z1209" s="11" t="s">
        <v>1601</v>
      </c>
      <c r="AA1209" s="9">
        <v>0</v>
      </c>
      <c r="AB1209" s="9">
        <v>3</v>
      </c>
      <c r="AC1209" s="11"/>
      <c r="AD1209" s="11" t="s">
        <v>2405</v>
      </c>
      <c r="AE1209" s="11" t="s">
        <v>2462</v>
      </c>
      <c r="AF1209" s="11" t="s">
        <v>2498</v>
      </c>
      <c r="AG1209" s="11" t="s">
        <v>2589</v>
      </c>
      <c r="AH1209" s="11" t="s">
        <v>2607</v>
      </c>
      <c r="AI1209" s="11"/>
      <c r="AJ1209" s="9">
        <v>1</v>
      </c>
      <c r="AK1209" s="11" t="s">
        <v>1601</v>
      </c>
      <c r="AL1209" s="11" t="s">
        <v>3107</v>
      </c>
      <c r="AM1209" s="11"/>
      <c r="AN1209" s="11" t="s">
        <v>3148</v>
      </c>
      <c r="AO1209" s="11" t="s">
        <v>3148</v>
      </c>
      <c r="AP1209" s="11" t="s">
        <v>3400</v>
      </c>
      <c r="AQ1209" s="12">
        <v>46210</v>
      </c>
      <c r="AR1209" s="11" t="s">
        <v>3416</v>
      </c>
      <c r="AS1209" s="11" t="s">
        <v>3530</v>
      </c>
      <c r="AT1209" s="11" t="s">
        <v>3933</v>
      </c>
      <c r="AU1209" s="11" t="s">
        <v>3933</v>
      </c>
      <c r="AV1209" s="11" t="s">
        <v>3939</v>
      </c>
      <c r="AW1209" s="11" t="s">
        <v>2498</v>
      </c>
      <c r="AX1209" s="11" t="s">
        <v>2589</v>
      </c>
      <c r="AY1209" s="11" t="s">
        <v>3948</v>
      </c>
      <c r="AZ1209" s="11"/>
      <c r="BA1209" s="11"/>
      <c r="BB1209" s="11"/>
      <c r="BC1209" s="9">
        <v>14862</v>
      </c>
      <c r="BD1209" s="11" t="s">
        <v>3939</v>
      </c>
      <c r="BE1209" s="9">
        <v>6095</v>
      </c>
      <c r="BF1209" s="9">
        <v>3</v>
      </c>
      <c r="BG1209" s="11" t="s">
        <v>4623</v>
      </c>
    </row>
    <row r="1210" spans="1:59">
      <c r="A1210" s="9">
        <v>135601</v>
      </c>
      <c r="B1210" s="11" t="s">
        <v>4031</v>
      </c>
      <c r="C1210" s="11" t="s">
        <v>4244</v>
      </c>
      <c r="D1210" s="11" t="s">
        <v>284</v>
      </c>
      <c r="E1210" s="15">
        <v>1</v>
      </c>
      <c r="F1210" s="11" t="s">
        <v>4235</v>
      </c>
      <c r="G1210" s="9">
        <v>9000000</v>
      </c>
      <c r="H1210" s="15">
        <f t="shared" si="37"/>
        <v>1956.5217391304348</v>
      </c>
      <c r="I1210" s="15">
        <f t="shared" si="38"/>
        <v>1956.5217391304348</v>
      </c>
      <c r="J1210" s="15">
        <v>1956.5217391304348</v>
      </c>
      <c r="K1210" s="15"/>
      <c r="L1210" s="9"/>
      <c r="M1210" s="9">
        <v>0</v>
      </c>
      <c r="N1210" s="11" t="s">
        <v>3396</v>
      </c>
      <c r="O1210" s="12">
        <v>46210</v>
      </c>
      <c r="P1210" s="11" t="s">
        <v>3408</v>
      </c>
      <c r="Q1210" s="11" t="s">
        <v>3952</v>
      </c>
      <c r="R1210" s="11" t="s">
        <v>3952</v>
      </c>
      <c r="S1210" s="11" t="s">
        <v>4212</v>
      </c>
      <c r="T1210" s="9">
        <v>138653</v>
      </c>
      <c r="U1210" s="9"/>
      <c r="V1210" s="9"/>
      <c r="W1210" s="11" t="s">
        <v>2464</v>
      </c>
      <c r="X1210" s="11" t="s">
        <v>3108</v>
      </c>
      <c r="Y1210" s="11" t="s">
        <v>3958</v>
      </c>
      <c r="Z1210" s="11" t="s">
        <v>1596</v>
      </c>
      <c r="AA1210" s="9">
        <v>0</v>
      </c>
      <c r="AB1210" s="9">
        <v>2</v>
      </c>
      <c r="AC1210" s="11"/>
      <c r="AD1210" s="11" t="s">
        <v>2405</v>
      </c>
      <c r="AE1210" s="11" t="s">
        <v>2462</v>
      </c>
      <c r="AF1210" s="11" t="s">
        <v>2498</v>
      </c>
      <c r="AG1210" s="11" t="s">
        <v>2589</v>
      </c>
      <c r="AH1210" s="11" t="s">
        <v>2607</v>
      </c>
      <c r="AI1210" s="11"/>
      <c r="AJ1210" s="9">
        <v>1</v>
      </c>
      <c r="AK1210" s="11" t="s">
        <v>1596</v>
      </c>
      <c r="AL1210" s="11" t="s">
        <v>3107</v>
      </c>
      <c r="AM1210" s="11"/>
      <c r="AN1210" s="11" t="s">
        <v>3148</v>
      </c>
      <c r="AO1210" s="11" t="s">
        <v>3148</v>
      </c>
      <c r="AP1210" s="11" t="s">
        <v>3400</v>
      </c>
      <c r="AQ1210" s="12">
        <v>46210</v>
      </c>
      <c r="AR1210" s="11" t="s">
        <v>3416</v>
      </c>
      <c r="AS1210" s="11" t="s">
        <v>3530</v>
      </c>
      <c r="AT1210" s="11" t="s">
        <v>3933</v>
      </c>
      <c r="AU1210" s="11" t="s">
        <v>3933</v>
      </c>
      <c r="AV1210" s="11" t="s">
        <v>3939</v>
      </c>
      <c r="AW1210" s="11" t="s">
        <v>2498</v>
      </c>
      <c r="AX1210" s="11" t="s">
        <v>2589</v>
      </c>
      <c r="AY1210" s="11" t="s">
        <v>3948</v>
      </c>
      <c r="AZ1210" s="11"/>
      <c r="BA1210" s="11"/>
      <c r="BB1210" s="11"/>
      <c r="BC1210" s="9">
        <v>14862</v>
      </c>
      <c r="BD1210" s="11" t="s">
        <v>3939</v>
      </c>
      <c r="BE1210" s="9">
        <v>6095</v>
      </c>
      <c r="BF1210" s="9">
        <v>2</v>
      </c>
      <c r="BG1210" s="11" t="s">
        <v>4623</v>
      </c>
    </row>
    <row r="1211" spans="1:59">
      <c r="A1211" s="9">
        <v>135600</v>
      </c>
      <c r="B1211" s="11" t="s">
        <v>4033</v>
      </c>
      <c r="C1211" s="11" t="s">
        <v>3500</v>
      </c>
      <c r="D1211" s="11" t="s">
        <v>282</v>
      </c>
      <c r="E1211" s="15">
        <v>1</v>
      </c>
      <c r="F1211" s="11" t="s">
        <v>4235</v>
      </c>
      <c r="G1211" s="9">
        <v>20000000</v>
      </c>
      <c r="H1211" s="15">
        <f t="shared" si="37"/>
        <v>4347.826086956522</v>
      </c>
      <c r="I1211" s="15">
        <f t="shared" si="38"/>
        <v>4347.826086956522</v>
      </c>
      <c r="J1211" s="15">
        <v>4347.826086956522</v>
      </c>
      <c r="K1211" s="15"/>
      <c r="L1211" s="9"/>
      <c r="M1211" s="9">
        <v>0</v>
      </c>
      <c r="N1211" s="11" t="s">
        <v>3396</v>
      </c>
      <c r="O1211" s="12">
        <v>46210</v>
      </c>
      <c r="P1211" s="11" t="s">
        <v>3406</v>
      </c>
      <c r="Q1211" s="11" t="s">
        <v>3952</v>
      </c>
      <c r="R1211" s="11" t="s">
        <v>3952</v>
      </c>
      <c r="S1211" s="11" t="s">
        <v>4212</v>
      </c>
      <c r="T1211" s="9">
        <v>138686</v>
      </c>
      <c r="U1211" s="9"/>
      <c r="V1211" s="9"/>
      <c r="W1211" s="11" t="s">
        <v>2464</v>
      </c>
      <c r="X1211" s="11" t="s">
        <v>3108</v>
      </c>
      <c r="Y1211" s="11" t="s">
        <v>3958</v>
      </c>
      <c r="Z1211" s="11" t="s">
        <v>1600</v>
      </c>
      <c r="AA1211" s="9">
        <v>0</v>
      </c>
      <c r="AB1211" s="9">
        <v>1</v>
      </c>
      <c r="AC1211" s="11"/>
      <c r="AD1211" s="11" t="s">
        <v>2404</v>
      </c>
      <c r="AE1211" s="11" t="s">
        <v>2462</v>
      </c>
      <c r="AF1211" s="11" t="s">
        <v>2497</v>
      </c>
      <c r="AG1211" s="11" t="s">
        <v>2589</v>
      </c>
      <c r="AH1211" s="11" t="s">
        <v>2607</v>
      </c>
      <c r="AI1211" s="11"/>
      <c r="AJ1211" s="9">
        <v>1</v>
      </c>
      <c r="AK1211" s="11" t="s">
        <v>1600</v>
      </c>
      <c r="AL1211" s="11" t="s">
        <v>3107</v>
      </c>
      <c r="AM1211" s="11"/>
      <c r="AN1211" s="11" t="s">
        <v>1600</v>
      </c>
      <c r="AO1211" s="11" t="s">
        <v>1600</v>
      </c>
      <c r="AP1211" s="11" t="s">
        <v>3400</v>
      </c>
      <c r="AQ1211" s="12">
        <v>46210</v>
      </c>
      <c r="AR1211" s="11" t="s">
        <v>3416</v>
      </c>
      <c r="AS1211" s="11" t="s">
        <v>3529</v>
      </c>
      <c r="AT1211" s="11" t="s">
        <v>3933</v>
      </c>
      <c r="AU1211" s="11" t="s">
        <v>3933</v>
      </c>
      <c r="AV1211" s="11" t="s">
        <v>3939</v>
      </c>
      <c r="AW1211" s="11" t="s">
        <v>2497</v>
      </c>
      <c r="AX1211" s="11" t="s">
        <v>2589</v>
      </c>
      <c r="AY1211" s="11" t="s">
        <v>3948</v>
      </c>
      <c r="AZ1211" s="11"/>
      <c r="BA1211" s="11"/>
      <c r="BB1211" s="11"/>
      <c r="BC1211" s="9">
        <v>1267</v>
      </c>
      <c r="BD1211" s="11" t="s">
        <v>3939</v>
      </c>
      <c r="BE1211" s="9">
        <v>4323</v>
      </c>
      <c r="BF1211" s="9">
        <v>1</v>
      </c>
      <c r="BG1211" s="11" t="s">
        <v>4616</v>
      </c>
    </row>
    <row r="1212" spans="1:59">
      <c r="A1212" s="9">
        <v>135599</v>
      </c>
      <c r="B1212" s="11" t="s">
        <v>4028</v>
      </c>
      <c r="C1212" s="11" t="s">
        <v>4270</v>
      </c>
      <c r="D1212" s="11" t="s">
        <v>281</v>
      </c>
      <c r="E1212" s="15">
        <v>1</v>
      </c>
      <c r="F1212" s="11" t="s">
        <v>4235</v>
      </c>
      <c r="G1212" s="9">
        <v>20000</v>
      </c>
      <c r="H1212" s="15">
        <f t="shared" si="37"/>
        <v>4.3478260869565215</v>
      </c>
      <c r="I1212" s="15">
        <f t="shared" si="38"/>
        <v>4.3478260869565215</v>
      </c>
      <c r="J1212" s="15">
        <v>4.3478260869565215</v>
      </c>
      <c r="K1212" s="15"/>
      <c r="L1212" s="9"/>
      <c r="M1212" s="9">
        <v>0</v>
      </c>
      <c r="N1212" s="11" t="s">
        <v>3396</v>
      </c>
      <c r="O1212" s="12">
        <v>46210</v>
      </c>
      <c r="P1212" s="11" t="s">
        <v>3408</v>
      </c>
      <c r="Q1212" s="11" t="s">
        <v>3952</v>
      </c>
      <c r="R1212" s="11" t="s">
        <v>3952</v>
      </c>
      <c r="S1212" s="11" t="s">
        <v>4212</v>
      </c>
      <c r="T1212" s="9">
        <v>138701</v>
      </c>
      <c r="U1212" s="9"/>
      <c r="V1212" s="9"/>
      <c r="W1212" s="11" t="s">
        <v>2464</v>
      </c>
      <c r="X1212" s="11" t="s">
        <v>3108</v>
      </c>
      <c r="Y1212" s="11" t="s">
        <v>3958</v>
      </c>
      <c r="Z1212" s="11" t="s">
        <v>1543</v>
      </c>
      <c r="AA1212" s="9">
        <v>20</v>
      </c>
      <c r="AB1212" s="9">
        <v>2</v>
      </c>
      <c r="AC1212" s="11"/>
      <c r="AD1212" s="11" t="s">
        <v>2421</v>
      </c>
      <c r="AE1212" s="11" t="s">
        <v>2462</v>
      </c>
      <c r="AF1212" s="11" t="s">
        <v>2493</v>
      </c>
      <c r="AG1212" s="11" t="s">
        <v>2594</v>
      </c>
      <c r="AH1212" s="11" t="s">
        <v>2607</v>
      </c>
      <c r="AI1212" s="11"/>
      <c r="AJ1212" s="9">
        <v>1</v>
      </c>
      <c r="AK1212" s="11" t="s">
        <v>1437</v>
      </c>
      <c r="AL1212" s="11" t="s">
        <v>3107</v>
      </c>
      <c r="AM1212" s="11"/>
      <c r="AN1212" s="11" t="s">
        <v>3147</v>
      </c>
      <c r="AO1212" s="11" t="s">
        <v>3301</v>
      </c>
      <c r="AP1212" s="11" t="s">
        <v>3400</v>
      </c>
      <c r="AQ1212" s="12">
        <v>46210</v>
      </c>
      <c r="AR1212" s="11" t="s">
        <v>3416</v>
      </c>
      <c r="AS1212" s="11" t="s">
        <v>3469</v>
      </c>
      <c r="AT1212" s="11" t="s">
        <v>3933</v>
      </c>
      <c r="AU1212" s="11" t="s">
        <v>3933</v>
      </c>
      <c r="AV1212" s="11" t="s">
        <v>3939</v>
      </c>
      <c r="AW1212" s="11" t="s">
        <v>2493</v>
      </c>
      <c r="AX1212" s="11" t="s">
        <v>2594</v>
      </c>
      <c r="AY1212" s="11" t="s">
        <v>3948</v>
      </c>
      <c r="AZ1212" s="11"/>
      <c r="BA1212" s="11"/>
      <c r="BB1212" s="11"/>
      <c r="BC1212" s="9">
        <v>1265</v>
      </c>
      <c r="BD1212" s="11" t="s">
        <v>3939</v>
      </c>
      <c r="BE1212" s="9">
        <v>2865</v>
      </c>
      <c r="BF1212" s="9">
        <v>2</v>
      </c>
      <c r="BG1212" s="11" t="s">
        <v>4619</v>
      </c>
    </row>
    <row r="1213" spans="1:59">
      <c r="A1213" s="9">
        <v>135599</v>
      </c>
      <c r="B1213" s="11" t="s">
        <v>4028</v>
      </c>
      <c r="C1213" s="11" t="s">
        <v>4270</v>
      </c>
      <c r="D1213" s="11" t="s">
        <v>280</v>
      </c>
      <c r="E1213" s="15">
        <v>1</v>
      </c>
      <c r="F1213" s="11" t="s">
        <v>4235</v>
      </c>
      <c r="G1213" s="9">
        <v>500000</v>
      </c>
      <c r="H1213" s="15">
        <f t="shared" si="37"/>
        <v>108.69565217391305</v>
      </c>
      <c r="I1213" s="15">
        <f t="shared" si="38"/>
        <v>108.69565217391305</v>
      </c>
      <c r="J1213" s="15">
        <v>108.69565217391305</v>
      </c>
      <c r="K1213" s="15"/>
      <c r="L1213" s="9"/>
      <c r="M1213" s="9">
        <v>0</v>
      </c>
      <c r="N1213" s="11" t="s">
        <v>3396</v>
      </c>
      <c r="O1213" s="12">
        <v>46210</v>
      </c>
      <c r="P1213" s="11" t="s">
        <v>3408</v>
      </c>
      <c r="Q1213" s="11" t="s">
        <v>3952</v>
      </c>
      <c r="R1213" s="11" t="s">
        <v>3952</v>
      </c>
      <c r="S1213" s="11" t="s">
        <v>4212</v>
      </c>
      <c r="T1213" s="9">
        <v>138701</v>
      </c>
      <c r="U1213" s="9"/>
      <c r="V1213" s="9"/>
      <c r="W1213" s="11" t="s">
        <v>2464</v>
      </c>
      <c r="X1213" s="11" t="s">
        <v>3108</v>
      </c>
      <c r="Y1213" s="11" t="s">
        <v>3958</v>
      </c>
      <c r="Z1213" s="11" t="s">
        <v>1585</v>
      </c>
      <c r="AA1213" s="9">
        <v>20</v>
      </c>
      <c r="AB1213" s="9">
        <v>1</v>
      </c>
      <c r="AC1213" s="11"/>
      <c r="AD1213" s="11" t="s">
        <v>2421</v>
      </c>
      <c r="AE1213" s="11" t="s">
        <v>2462</v>
      </c>
      <c r="AF1213" s="11" t="s">
        <v>2493</v>
      </c>
      <c r="AG1213" s="11" t="s">
        <v>2594</v>
      </c>
      <c r="AH1213" s="11" t="s">
        <v>2607</v>
      </c>
      <c r="AI1213" s="11"/>
      <c r="AJ1213" s="9">
        <v>1</v>
      </c>
      <c r="AK1213" s="11" t="s">
        <v>1760</v>
      </c>
      <c r="AL1213" s="11" t="s">
        <v>3107</v>
      </c>
      <c r="AM1213" s="11"/>
      <c r="AN1213" s="11" t="s">
        <v>3147</v>
      </c>
      <c r="AO1213" s="11" t="s">
        <v>3301</v>
      </c>
      <c r="AP1213" s="11" t="s">
        <v>3400</v>
      </c>
      <c r="AQ1213" s="12">
        <v>46210</v>
      </c>
      <c r="AR1213" s="11" t="s">
        <v>3416</v>
      </c>
      <c r="AS1213" s="11" t="s">
        <v>3469</v>
      </c>
      <c r="AT1213" s="11" t="s">
        <v>3933</v>
      </c>
      <c r="AU1213" s="11" t="s">
        <v>3933</v>
      </c>
      <c r="AV1213" s="11" t="s">
        <v>3939</v>
      </c>
      <c r="AW1213" s="11" t="s">
        <v>2493</v>
      </c>
      <c r="AX1213" s="11" t="s">
        <v>2594</v>
      </c>
      <c r="AY1213" s="11" t="s">
        <v>3948</v>
      </c>
      <c r="AZ1213" s="11"/>
      <c r="BA1213" s="11"/>
      <c r="BB1213" s="11"/>
      <c r="BC1213" s="9">
        <v>1265</v>
      </c>
      <c r="BD1213" s="11" t="s">
        <v>3939</v>
      </c>
      <c r="BE1213" s="9">
        <v>2865</v>
      </c>
      <c r="BF1213" s="9">
        <v>1</v>
      </c>
      <c r="BG1213" s="11" t="s">
        <v>4619</v>
      </c>
    </row>
    <row r="1214" spans="1:59">
      <c r="A1214" s="9">
        <v>135598</v>
      </c>
      <c r="B1214" s="11" t="s">
        <v>4026</v>
      </c>
      <c r="C1214" s="11" t="s">
        <v>4270</v>
      </c>
      <c r="D1214" s="11" t="s">
        <v>278</v>
      </c>
      <c r="E1214" s="15">
        <v>1</v>
      </c>
      <c r="F1214" s="11" t="s">
        <v>4235</v>
      </c>
      <c r="G1214" s="9">
        <v>50000</v>
      </c>
      <c r="H1214" s="15">
        <f t="shared" si="37"/>
        <v>10.869565217391305</v>
      </c>
      <c r="I1214" s="15">
        <f t="shared" si="38"/>
        <v>10.869565217391305</v>
      </c>
      <c r="J1214" s="15">
        <v>10.869565217391305</v>
      </c>
      <c r="K1214" s="15"/>
      <c r="L1214" s="9"/>
      <c r="M1214" s="9">
        <v>0</v>
      </c>
      <c r="N1214" s="11" t="s">
        <v>3396</v>
      </c>
      <c r="O1214" s="12">
        <v>46210</v>
      </c>
      <c r="P1214" s="11" t="s">
        <v>3408</v>
      </c>
      <c r="Q1214" s="11" t="s">
        <v>3952</v>
      </c>
      <c r="R1214" s="11" t="s">
        <v>3952</v>
      </c>
      <c r="S1214" s="11" t="s">
        <v>4212</v>
      </c>
      <c r="T1214" s="9">
        <v>138702</v>
      </c>
      <c r="U1214" s="9"/>
      <c r="V1214" s="9"/>
      <c r="W1214" s="11" t="s">
        <v>2464</v>
      </c>
      <c r="X1214" s="11" t="s">
        <v>3108</v>
      </c>
      <c r="Y1214" s="11" t="s">
        <v>3958</v>
      </c>
      <c r="Z1214" s="11" t="s">
        <v>1542</v>
      </c>
      <c r="AA1214" s="9">
        <v>20</v>
      </c>
      <c r="AB1214" s="9">
        <v>1</v>
      </c>
      <c r="AC1214" s="11"/>
      <c r="AD1214" s="11" t="s">
        <v>2421</v>
      </c>
      <c r="AE1214" s="11" t="s">
        <v>2462</v>
      </c>
      <c r="AF1214" s="11" t="s">
        <v>2493</v>
      </c>
      <c r="AG1214" s="11" t="s">
        <v>2594</v>
      </c>
      <c r="AH1214" s="11" t="s">
        <v>2607</v>
      </c>
      <c r="AI1214" s="11"/>
      <c r="AJ1214" s="9">
        <v>1</v>
      </c>
      <c r="AK1214" s="11" t="s">
        <v>1895</v>
      </c>
      <c r="AL1214" s="11" t="s">
        <v>3107</v>
      </c>
      <c r="AM1214" s="11"/>
      <c r="AN1214" s="11" t="s">
        <v>1491</v>
      </c>
      <c r="AO1214" s="11" t="s">
        <v>1618</v>
      </c>
      <c r="AP1214" s="11" t="s">
        <v>3400</v>
      </c>
      <c r="AQ1214" s="12">
        <v>46210</v>
      </c>
      <c r="AR1214" s="11" t="s">
        <v>3416</v>
      </c>
      <c r="AS1214" s="11" t="s">
        <v>3469</v>
      </c>
      <c r="AT1214" s="11" t="s">
        <v>3933</v>
      </c>
      <c r="AU1214" s="11" t="s">
        <v>3933</v>
      </c>
      <c r="AV1214" s="11" t="s">
        <v>3939</v>
      </c>
      <c r="AW1214" s="11" t="s">
        <v>2493</v>
      </c>
      <c r="AX1214" s="11" t="s">
        <v>2594</v>
      </c>
      <c r="AY1214" s="11" t="s">
        <v>3948</v>
      </c>
      <c r="AZ1214" s="11"/>
      <c r="BA1214" s="11"/>
      <c r="BB1214" s="11"/>
      <c r="BC1214" s="9">
        <v>1265</v>
      </c>
      <c r="BD1214" s="11" t="s">
        <v>3939</v>
      </c>
      <c r="BE1214" s="9">
        <v>2483</v>
      </c>
      <c r="BF1214" s="9">
        <v>1</v>
      </c>
      <c r="BG1214" s="11" t="s">
        <v>4619</v>
      </c>
    </row>
    <row r="1215" spans="1:59">
      <c r="A1215" s="9">
        <v>135598</v>
      </c>
      <c r="B1215" s="11" t="s">
        <v>4026</v>
      </c>
      <c r="C1215" s="11" t="s">
        <v>4270</v>
      </c>
      <c r="D1215" s="11" t="s">
        <v>279</v>
      </c>
      <c r="E1215" s="15">
        <v>1</v>
      </c>
      <c r="F1215" s="11" t="s">
        <v>4235</v>
      </c>
      <c r="G1215" s="9">
        <v>700000</v>
      </c>
      <c r="H1215" s="15">
        <f t="shared" si="37"/>
        <v>152.17391304347825</v>
      </c>
      <c r="I1215" s="15">
        <f t="shared" si="38"/>
        <v>152.17391304347825</v>
      </c>
      <c r="J1215" s="15">
        <v>152.17391304347825</v>
      </c>
      <c r="K1215" s="15"/>
      <c r="L1215" s="9"/>
      <c r="M1215" s="9">
        <v>0</v>
      </c>
      <c r="N1215" s="11" t="s">
        <v>3396</v>
      </c>
      <c r="O1215" s="12">
        <v>46210</v>
      </c>
      <c r="P1215" s="11" t="s">
        <v>3408</v>
      </c>
      <c r="Q1215" s="11" t="s">
        <v>3952</v>
      </c>
      <c r="R1215" s="11" t="s">
        <v>3952</v>
      </c>
      <c r="S1215" s="11" t="s">
        <v>4212</v>
      </c>
      <c r="T1215" s="9">
        <v>138702</v>
      </c>
      <c r="U1215" s="9"/>
      <c r="V1215" s="9"/>
      <c r="W1215" s="11" t="s">
        <v>2464</v>
      </c>
      <c r="X1215" s="11" t="s">
        <v>3108</v>
      </c>
      <c r="Y1215" s="11" t="s">
        <v>3958</v>
      </c>
      <c r="Z1215" s="11" t="s">
        <v>1460</v>
      </c>
      <c r="AA1215" s="9">
        <v>20</v>
      </c>
      <c r="AB1215" s="9">
        <v>2</v>
      </c>
      <c r="AC1215" s="11"/>
      <c r="AD1215" s="11" t="s">
        <v>2421</v>
      </c>
      <c r="AE1215" s="11" t="s">
        <v>2462</v>
      </c>
      <c r="AF1215" s="11" t="s">
        <v>2493</v>
      </c>
      <c r="AG1215" s="11" t="s">
        <v>2594</v>
      </c>
      <c r="AH1215" s="11" t="s">
        <v>2607</v>
      </c>
      <c r="AI1215" s="11"/>
      <c r="AJ1215" s="9">
        <v>1</v>
      </c>
      <c r="AK1215" s="11" t="s">
        <v>1441</v>
      </c>
      <c r="AL1215" s="11" t="s">
        <v>3107</v>
      </c>
      <c r="AM1215" s="11"/>
      <c r="AN1215" s="11" t="s">
        <v>1491</v>
      </c>
      <c r="AO1215" s="11" t="s">
        <v>1618</v>
      </c>
      <c r="AP1215" s="11" t="s">
        <v>3400</v>
      </c>
      <c r="AQ1215" s="12">
        <v>46210</v>
      </c>
      <c r="AR1215" s="11" t="s">
        <v>3416</v>
      </c>
      <c r="AS1215" s="11" t="s">
        <v>3469</v>
      </c>
      <c r="AT1215" s="11" t="s">
        <v>3933</v>
      </c>
      <c r="AU1215" s="11" t="s">
        <v>3933</v>
      </c>
      <c r="AV1215" s="11" t="s">
        <v>3939</v>
      </c>
      <c r="AW1215" s="11" t="s">
        <v>2493</v>
      </c>
      <c r="AX1215" s="11" t="s">
        <v>2594</v>
      </c>
      <c r="AY1215" s="11" t="s">
        <v>3948</v>
      </c>
      <c r="AZ1215" s="11"/>
      <c r="BA1215" s="11"/>
      <c r="BB1215" s="11"/>
      <c r="BC1215" s="9">
        <v>1265</v>
      </c>
      <c r="BD1215" s="11" t="s">
        <v>3939</v>
      </c>
      <c r="BE1215" s="9">
        <v>2483</v>
      </c>
      <c r="BF1215" s="9">
        <v>2</v>
      </c>
      <c r="BG1215" s="11" t="s">
        <v>4619</v>
      </c>
    </row>
    <row r="1216" spans="1:59">
      <c r="A1216" s="9">
        <v>135597</v>
      </c>
      <c r="B1216" s="11" t="s">
        <v>4023</v>
      </c>
      <c r="C1216" s="11" t="s">
        <v>4290</v>
      </c>
      <c r="D1216" s="11" t="s">
        <v>277</v>
      </c>
      <c r="E1216" s="15">
        <v>1</v>
      </c>
      <c r="F1216" s="11" t="s">
        <v>4235</v>
      </c>
      <c r="G1216" s="9">
        <v>119532.8</v>
      </c>
      <c r="H1216" s="15">
        <f t="shared" si="37"/>
        <v>25.985391304347825</v>
      </c>
      <c r="I1216" s="15">
        <f t="shared" si="38"/>
        <v>25.985391304347825</v>
      </c>
      <c r="J1216" s="15">
        <v>25.985391304347825</v>
      </c>
      <c r="K1216" s="15"/>
      <c r="L1216" s="9"/>
      <c r="M1216" s="9">
        <v>0</v>
      </c>
      <c r="N1216" s="11" t="s">
        <v>3396</v>
      </c>
      <c r="O1216" s="12">
        <v>46210</v>
      </c>
      <c r="P1216" s="11" t="s">
        <v>3408</v>
      </c>
      <c r="Q1216" s="11" t="s">
        <v>3952</v>
      </c>
      <c r="R1216" s="11" t="s">
        <v>3952</v>
      </c>
      <c r="S1216" s="11" t="s">
        <v>4212</v>
      </c>
      <c r="T1216" s="9">
        <v>138704</v>
      </c>
      <c r="U1216" s="9"/>
      <c r="V1216" s="9"/>
      <c r="W1216" s="11" t="s">
        <v>2464</v>
      </c>
      <c r="X1216" s="11" t="s">
        <v>3108</v>
      </c>
      <c r="Y1216" s="11" t="s">
        <v>3958</v>
      </c>
      <c r="Z1216" s="11" t="s">
        <v>1599</v>
      </c>
      <c r="AA1216" s="9">
        <v>20</v>
      </c>
      <c r="AB1216" s="9">
        <v>1</v>
      </c>
      <c r="AC1216" s="11"/>
      <c r="AD1216" s="11" t="s">
        <v>2421</v>
      </c>
      <c r="AE1216" s="11" t="s">
        <v>2462</v>
      </c>
      <c r="AF1216" s="11" t="s">
        <v>2493</v>
      </c>
      <c r="AG1216" s="11" t="s">
        <v>2594</v>
      </c>
      <c r="AH1216" s="11" t="s">
        <v>2607</v>
      </c>
      <c r="AI1216" s="11"/>
      <c r="AJ1216" s="9">
        <v>1</v>
      </c>
      <c r="AK1216" s="11" t="s">
        <v>2691</v>
      </c>
      <c r="AL1216" s="11" t="s">
        <v>3107</v>
      </c>
      <c r="AM1216" s="11"/>
      <c r="AN1216" s="11" t="s">
        <v>2691</v>
      </c>
      <c r="AO1216" s="11" t="s">
        <v>1599</v>
      </c>
      <c r="AP1216" s="11" t="s">
        <v>3400</v>
      </c>
      <c r="AQ1216" s="12">
        <v>46210</v>
      </c>
      <c r="AR1216" s="11" t="s">
        <v>3416</v>
      </c>
      <c r="AS1216" s="11" t="s">
        <v>3528</v>
      </c>
      <c r="AT1216" s="11" t="s">
        <v>3933</v>
      </c>
      <c r="AU1216" s="11" t="s">
        <v>3933</v>
      </c>
      <c r="AV1216" s="11" t="s">
        <v>3939</v>
      </c>
      <c r="AW1216" s="11" t="s">
        <v>2493</v>
      </c>
      <c r="AX1216" s="11" t="s">
        <v>2594</v>
      </c>
      <c r="AY1216" s="11" t="s">
        <v>3948</v>
      </c>
      <c r="AZ1216" s="11"/>
      <c r="BA1216" s="11"/>
      <c r="BB1216" s="11"/>
      <c r="BC1216" s="9">
        <v>3010</v>
      </c>
      <c r="BD1216" s="11" t="s">
        <v>3939</v>
      </c>
      <c r="BE1216" s="9">
        <v>2566</v>
      </c>
      <c r="BF1216" s="9">
        <v>1</v>
      </c>
      <c r="BG1216" s="11" t="s">
        <v>4619</v>
      </c>
    </row>
    <row r="1217" spans="1:59">
      <c r="A1217" s="9">
        <v>135596</v>
      </c>
      <c r="B1217" s="11" t="s">
        <v>4032</v>
      </c>
      <c r="C1217" s="11" t="s">
        <v>4290</v>
      </c>
      <c r="D1217" s="11" t="s">
        <v>276</v>
      </c>
      <c r="E1217" s="15">
        <v>1</v>
      </c>
      <c r="F1217" s="11" t="s">
        <v>4235</v>
      </c>
      <c r="G1217" s="9">
        <v>131914.20000000001</v>
      </c>
      <c r="H1217" s="15">
        <f t="shared" si="37"/>
        <v>28.677000000000003</v>
      </c>
      <c r="I1217" s="15">
        <f t="shared" si="38"/>
        <v>28.677000000000003</v>
      </c>
      <c r="J1217" s="15">
        <v>28.677000000000003</v>
      </c>
      <c r="K1217" s="15"/>
      <c r="L1217" s="9"/>
      <c r="M1217" s="9">
        <v>0</v>
      </c>
      <c r="N1217" s="11" t="s">
        <v>3396</v>
      </c>
      <c r="O1217" s="12">
        <v>46210</v>
      </c>
      <c r="P1217" s="11" t="s">
        <v>3408</v>
      </c>
      <c r="Q1217" s="11" t="s">
        <v>3952</v>
      </c>
      <c r="R1217" s="11" t="s">
        <v>3952</v>
      </c>
      <c r="S1217" s="11" t="s">
        <v>4212</v>
      </c>
      <c r="T1217" s="9">
        <v>138705</v>
      </c>
      <c r="U1217" s="9"/>
      <c r="V1217" s="9"/>
      <c r="W1217" s="11" t="s">
        <v>2464</v>
      </c>
      <c r="X1217" s="11" t="s">
        <v>3108</v>
      </c>
      <c r="Y1217" s="11" t="s">
        <v>3958</v>
      </c>
      <c r="Z1217" s="11" t="s">
        <v>1598</v>
      </c>
      <c r="AA1217" s="9">
        <v>20</v>
      </c>
      <c r="AB1217" s="9">
        <v>1</v>
      </c>
      <c r="AC1217" s="11"/>
      <c r="AD1217" s="11" t="s">
        <v>2421</v>
      </c>
      <c r="AE1217" s="11" t="s">
        <v>2462</v>
      </c>
      <c r="AF1217" s="11" t="s">
        <v>2493</v>
      </c>
      <c r="AG1217" s="11" t="s">
        <v>2594</v>
      </c>
      <c r="AH1217" s="11" t="s">
        <v>2607</v>
      </c>
      <c r="AI1217" s="11"/>
      <c r="AJ1217" s="9">
        <v>1</v>
      </c>
      <c r="AK1217" s="11" t="s">
        <v>2690</v>
      </c>
      <c r="AL1217" s="11" t="s">
        <v>3107</v>
      </c>
      <c r="AM1217" s="11"/>
      <c r="AN1217" s="11" t="s">
        <v>2690</v>
      </c>
      <c r="AO1217" s="11" t="s">
        <v>1598</v>
      </c>
      <c r="AP1217" s="11"/>
      <c r="AQ1217" s="12">
        <v>46210</v>
      </c>
      <c r="AR1217" s="11" t="s">
        <v>3416</v>
      </c>
      <c r="AS1217" s="11" t="s">
        <v>3527</v>
      </c>
      <c r="AT1217" s="11" t="s">
        <v>3933</v>
      </c>
      <c r="AU1217" s="11" t="s">
        <v>3933</v>
      </c>
      <c r="AV1217" s="11" t="s">
        <v>3939</v>
      </c>
      <c r="AW1217" s="11" t="s">
        <v>2493</v>
      </c>
      <c r="AX1217" s="11" t="s">
        <v>2594</v>
      </c>
      <c r="AY1217" s="11" t="s">
        <v>3948</v>
      </c>
      <c r="AZ1217" s="11"/>
      <c r="BA1217" s="11"/>
      <c r="BB1217" s="11"/>
      <c r="BC1217" s="9">
        <v>3010</v>
      </c>
      <c r="BD1217" s="11" t="s">
        <v>3939</v>
      </c>
      <c r="BE1217" s="9">
        <v>964</v>
      </c>
      <c r="BF1217" s="9">
        <v>1</v>
      </c>
      <c r="BG1217" s="11" t="s">
        <v>4619</v>
      </c>
    </row>
    <row r="1218" spans="1:59">
      <c r="A1218" s="9">
        <v>135595</v>
      </c>
      <c r="B1218" s="11" t="s">
        <v>4031</v>
      </c>
      <c r="C1218" s="11" t="s">
        <v>4244</v>
      </c>
      <c r="D1218" s="11" t="s">
        <v>275</v>
      </c>
      <c r="E1218" s="15">
        <v>12</v>
      </c>
      <c r="F1218" s="11" t="s">
        <v>4235</v>
      </c>
      <c r="G1218" s="9">
        <v>2000000</v>
      </c>
      <c r="H1218" s="15">
        <f t="shared" ref="H1218:H1281" si="39">IF(N1218="USD",G1218,IF(N1218="MGA",G1218/4600,IF(N1218="EUR",G1218*1.17,IF(N1218="GBP",G1218*1.35,""))))</f>
        <v>434.78260869565219</v>
      </c>
      <c r="I1218" s="15">
        <f t="shared" ref="I1218:I1281" si="40">H1218*E1218</f>
        <v>5217.391304347826</v>
      </c>
      <c r="J1218" s="15">
        <v>5217.391304347826</v>
      </c>
      <c r="K1218" s="15"/>
      <c r="L1218" s="9"/>
      <c r="M1218" s="9">
        <v>0</v>
      </c>
      <c r="N1218" s="11" t="s">
        <v>3396</v>
      </c>
      <c r="O1218" s="12">
        <v>46210</v>
      </c>
      <c r="P1218" s="11" t="s">
        <v>3408</v>
      </c>
      <c r="Q1218" s="11" t="s">
        <v>3952</v>
      </c>
      <c r="R1218" s="11" t="s">
        <v>3952</v>
      </c>
      <c r="S1218" s="11" t="s">
        <v>4212</v>
      </c>
      <c r="T1218" s="9">
        <v>138716</v>
      </c>
      <c r="U1218" s="9"/>
      <c r="V1218" s="9"/>
      <c r="W1218" s="11" t="s">
        <v>2464</v>
      </c>
      <c r="X1218" s="11" t="s">
        <v>3108</v>
      </c>
      <c r="Y1218" s="11" t="s">
        <v>3958</v>
      </c>
      <c r="Z1218" s="11" t="s">
        <v>1597</v>
      </c>
      <c r="AA1218" s="9">
        <v>0</v>
      </c>
      <c r="AB1218" s="9">
        <v>2</v>
      </c>
      <c r="AC1218" s="11"/>
      <c r="AD1218" s="11" t="s">
        <v>2405</v>
      </c>
      <c r="AE1218" s="11" t="s">
        <v>2462</v>
      </c>
      <c r="AF1218" s="11" t="s">
        <v>2498</v>
      </c>
      <c r="AG1218" s="11" t="s">
        <v>2589</v>
      </c>
      <c r="AH1218" s="11" t="s">
        <v>2607</v>
      </c>
      <c r="AI1218" s="11"/>
      <c r="AJ1218" s="9">
        <v>12</v>
      </c>
      <c r="AK1218" s="11" t="s">
        <v>1597</v>
      </c>
      <c r="AL1218" s="11" t="s">
        <v>3107</v>
      </c>
      <c r="AM1218" s="11"/>
      <c r="AN1218" s="11" t="s">
        <v>3146</v>
      </c>
      <c r="AO1218" s="11" t="s">
        <v>3146</v>
      </c>
      <c r="AP1218" s="11" t="s">
        <v>3400</v>
      </c>
      <c r="AQ1218" s="12">
        <v>46210</v>
      </c>
      <c r="AR1218" s="11" t="s">
        <v>3416</v>
      </c>
      <c r="AS1218" s="11" t="s">
        <v>3526</v>
      </c>
      <c r="AT1218" s="11" t="s">
        <v>3933</v>
      </c>
      <c r="AU1218" s="11" t="s">
        <v>3933</v>
      </c>
      <c r="AV1218" s="11" t="s">
        <v>3939</v>
      </c>
      <c r="AW1218" s="11" t="s">
        <v>2498</v>
      </c>
      <c r="AX1218" s="11" t="s">
        <v>2589</v>
      </c>
      <c r="AY1218" s="11" t="s">
        <v>3948</v>
      </c>
      <c r="AZ1218" s="11"/>
      <c r="BA1218" s="11"/>
      <c r="BB1218" s="11"/>
      <c r="BC1218" s="9">
        <v>14862</v>
      </c>
      <c r="BD1218" s="11" t="s">
        <v>3939</v>
      </c>
      <c r="BE1218" s="9">
        <v>6095</v>
      </c>
      <c r="BF1218" s="9">
        <v>2</v>
      </c>
      <c r="BG1218" s="11" t="s">
        <v>4619</v>
      </c>
    </row>
    <row r="1219" spans="1:59">
      <c r="A1219" s="9">
        <v>135595</v>
      </c>
      <c r="B1219" s="11" t="s">
        <v>4031</v>
      </c>
      <c r="C1219" s="11" t="s">
        <v>4244</v>
      </c>
      <c r="D1219" s="11" t="s">
        <v>274</v>
      </c>
      <c r="E1219" s="15">
        <v>1</v>
      </c>
      <c r="F1219" s="11" t="s">
        <v>4235</v>
      </c>
      <c r="G1219" s="9">
        <v>9000000</v>
      </c>
      <c r="H1219" s="15">
        <f t="shared" si="39"/>
        <v>1956.5217391304348</v>
      </c>
      <c r="I1219" s="15">
        <f t="shared" si="40"/>
        <v>1956.5217391304348</v>
      </c>
      <c r="J1219" s="15">
        <v>1956.5217391304348</v>
      </c>
      <c r="K1219" s="15"/>
      <c r="L1219" s="9"/>
      <c r="M1219" s="9">
        <v>0</v>
      </c>
      <c r="N1219" s="11" t="s">
        <v>3396</v>
      </c>
      <c r="O1219" s="12">
        <v>46210</v>
      </c>
      <c r="P1219" s="11" t="s">
        <v>3408</v>
      </c>
      <c r="Q1219" s="11" t="s">
        <v>3952</v>
      </c>
      <c r="R1219" s="11" t="s">
        <v>3952</v>
      </c>
      <c r="S1219" s="11" t="s">
        <v>4212</v>
      </c>
      <c r="T1219" s="9">
        <v>138716</v>
      </c>
      <c r="U1219" s="9"/>
      <c r="V1219" s="9"/>
      <c r="W1219" s="11" t="s">
        <v>2464</v>
      </c>
      <c r="X1219" s="11" t="s">
        <v>3108</v>
      </c>
      <c r="Y1219" s="11" t="s">
        <v>3958</v>
      </c>
      <c r="Z1219" s="11" t="s">
        <v>1596</v>
      </c>
      <c r="AA1219" s="9">
        <v>0</v>
      </c>
      <c r="AB1219" s="9">
        <v>1</v>
      </c>
      <c r="AC1219" s="11"/>
      <c r="AD1219" s="11" t="s">
        <v>2405</v>
      </c>
      <c r="AE1219" s="11" t="s">
        <v>2462</v>
      </c>
      <c r="AF1219" s="11" t="s">
        <v>2498</v>
      </c>
      <c r="AG1219" s="11" t="s">
        <v>2589</v>
      </c>
      <c r="AH1219" s="11" t="s">
        <v>2607</v>
      </c>
      <c r="AI1219" s="11"/>
      <c r="AJ1219" s="9">
        <v>1</v>
      </c>
      <c r="AK1219" s="11" t="s">
        <v>1596</v>
      </c>
      <c r="AL1219" s="11" t="s">
        <v>3107</v>
      </c>
      <c r="AM1219" s="11"/>
      <c r="AN1219" s="11" t="s">
        <v>3146</v>
      </c>
      <c r="AO1219" s="11" t="s">
        <v>3146</v>
      </c>
      <c r="AP1219" s="11" t="s">
        <v>3400</v>
      </c>
      <c r="AQ1219" s="12">
        <v>46210</v>
      </c>
      <c r="AR1219" s="11" t="s">
        <v>3416</v>
      </c>
      <c r="AS1219" s="11" t="s">
        <v>3526</v>
      </c>
      <c r="AT1219" s="11" t="s">
        <v>3933</v>
      </c>
      <c r="AU1219" s="11" t="s">
        <v>3933</v>
      </c>
      <c r="AV1219" s="11" t="s">
        <v>3939</v>
      </c>
      <c r="AW1219" s="11" t="s">
        <v>2498</v>
      </c>
      <c r="AX1219" s="11" t="s">
        <v>2589</v>
      </c>
      <c r="AY1219" s="11" t="s">
        <v>3948</v>
      </c>
      <c r="AZ1219" s="11"/>
      <c r="BA1219" s="11"/>
      <c r="BB1219" s="11"/>
      <c r="BC1219" s="9">
        <v>14862</v>
      </c>
      <c r="BD1219" s="11" t="s">
        <v>3939</v>
      </c>
      <c r="BE1219" s="9">
        <v>6095</v>
      </c>
      <c r="BF1219" s="9">
        <v>1</v>
      </c>
      <c r="BG1219" s="11" t="s">
        <v>4619</v>
      </c>
    </row>
    <row r="1220" spans="1:59">
      <c r="A1220" s="9">
        <v>135594</v>
      </c>
      <c r="B1220" s="11" t="s">
        <v>3996</v>
      </c>
      <c r="C1220" s="11" t="s">
        <v>4271</v>
      </c>
      <c r="D1220" s="11" t="s">
        <v>273</v>
      </c>
      <c r="E1220" s="15">
        <v>1</v>
      </c>
      <c r="F1220" s="11" t="s">
        <v>4235</v>
      </c>
      <c r="G1220" s="9">
        <v>5588300</v>
      </c>
      <c r="H1220" s="15">
        <f t="shared" si="39"/>
        <v>1214.8478260869565</v>
      </c>
      <c r="I1220" s="15">
        <f t="shared" si="40"/>
        <v>1214.8478260869565</v>
      </c>
      <c r="J1220" s="15">
        <v>1214.8478260869565</v>
      </c>
      <c r="K1220" s="15"/>
      <c r="L1220" s="9"/>
      <c r="M1220" s="9">
        <v>0</v>
      </c>
      <c r="N1220" s="11" t="s">
        <v>3396</v>
      </c>
      <c r="O1220" s="12">
        <v>46210</v>
      </c>
      <c r="P1220" s="11" t="s">
        <v>3408</v>
      </c>
      <c r="Q1220" s="11" t="s">
        <v>3952</v>
      </c>
      <c r="R1220" s="11" t="s">
        <v>3952</v>
      </c>
      <c r="S1220" s="11" t="s">
        <v>4212</v>
      </c>
      <c r="T1220" s="9">
        <v>138724</v>
      </c>
      <c r="U1220" s="9"/>
      <c r="V1220" s="9"/>
      <c r="W1220" s="11" t="s">
        <v>2464</v>
      </c>
      <c r="X1220" s="11" t="s">
        <v>3108</v>
      </c>
      <c r="Y1220" s="11" t="s">
        <v>3958</v>
      </c>
      <c r="Z1220" s="11" t="s">
        <v>1595</v>
      </c>
      <c r="AA1220" s="9">
        <v>0</v>
      </c>
      <c r="AB1220" s="9">
        <v>1</v>
      </c>
      <c r="AC1220" s="11"/>
      <c r="AD1220" s="11" t="s">
        <v>2405</v>
      </c>
      <c r="AE1220" s="11" t="s">
        <v>2462</v>
      </c>
      <c r="AF1220" s="11" t="s">
        <v>2513</v>
      </c>
      <c r="AG1220" s="11" t="s">
        <v>2599</v>
      </c>
      <c r="AH1220" s="11" t="s">
        <v>2607</v>
      </c>
      <c r="AI1220" s="11"/>
      <c r="AJ1220" s="9">
        <v>1</v>
      </c>
      <c r="AK1220" s="11" t="s">
        <v>1595</v>
      </c>
      <c r="AL1220" s="11" t="s">
        <v>3107</v>
      </c>
      <c r="AM1220" s="11"/>
      <c r="AN1220" s="11" t="s">
        <v>1595</v>
      </c>
      <c r="AO1220" s="11" t="s">
        <v>1595</v>
      </c>
      <c r="AP1220" s="11" t="s">
        <v>3400</v>
      </c>
      <c r="AQ1220" s="12">
        <v>46210</v>
      </c>
      <c r="AR1220" s="11" t="s">
        <v>3416</v>
      </c>
      <c r="AS1220" s="11" t="s">
        <v>3525</v>
      </c>
      <c r="AT1220" s="11" t="s">
        <v>3933</v>
      </c>
      <c r="AU1220" s="11" t="s">
        <v>3933</v>
      </c>
      <c r="AV1220" s="11" t="s">
        <v>3943</v>
      </c>
      <c r="AW1220" s="11" t="s">
        <v>2513</v>
      </c>
      <c r="AX1220" s="11" t="s">
        <v>2599</v>
      </c>
      <c r="AY1220" s="11" t="s">
        <v>3948</v>
      </c>
      <c r="AZ1220" s="11"/>
      <c r="BA1220" s="11"/>
      <c r="BB1220" s="11"/>
      <c r="BC1220" s="9">
        <v>1264</v>
      </c>
      <c r="BD1220" s="11" t="s">
        <v>3943</v>
      </c>
      <c r="BE1220" s="9">
        <v>2490</v>
      </c>
      <c r="BF1220" s="9">
        <v>1</v>
      </c>
      <c r="BG1220" s="11" t="s">
        <v>4619</v>
      </c>
    </row>
    <row r="1221" spans="1:59">
      <c r="A1221" s="9">
        <v>135593</v>
      </c>
      <c r="B1221" s="11" t="s">
        <v>3996</v>
      </c>
      <c r="C1221" s="11" t="s">
        <v>4271</v>
      </c>
      <c r="D1221" s="11" t="s">
        <v>272</v>
      </c>
      <c r="E1221" s="15">
        <v>1</v>
      </c>
      <c r="F1221" s="11" t="s">
        <v>4235</v>
      </c>
      <c r="G1221" s="9">
        <v>7717200</v>
      </c>
      <c r="H1221" s="15">
        <f t="shared" si="39"/>
        <v>1677.6521739130435</v>
      </c>
      <c r="I1221" s="15">
        <f t="shared" si="40"/>
        <v>1677.6521739130435</v>
      </c>
      <c r="J1221" s="15">
        <v>1677.6521739130435</v>
      </c>
      <c r="K1221" s="15"/>
      <c r="L1221" s="9"/>
      <c r="M1221" s="9">
        <v>0</v>
      </c>
      <c r="N1221" s="11" t="s">
        <v>3396</v>
      </c>
      <c r="O1221" s="12">
        <v>46210</v>
      </c>
      <c r="P1221" s="11" t="s">
        <v>3408</v>
      </c>
      <c r="Q1221" s="11" t="s">
        <v>3952</v>
      </c>
      <c r="R1221" s="11" t="s">
        <v>3952</v>
      </c>
      <c r="S1221" s="11" t="s">
        <v>4212</v>
      </c>
      <c r="T1221" s="9">
        <v>138728</v>
      </c>
      <c r="U1221" s="9"/>
      <c r="V1221" s="9"/>
      <c r="W1221" s="11" t="s">
        <v>2464</v>
      </c>
      <c r="X1221" s="11" t="s">
        <v>3108</v>
      </c>
      <c r="Y1221" s="11" t="s">
        <v>3958</v>
      </c>
      <c r="Z1221" s="11" t="s">
        <v>1594</v>
      </c>
      <c r="AA1221" s="9">
        <v>0</v>
      </c>
      <c r="AB1221" s="9">
        <v>1</v>
      </c>
      <c r="AC1221" s="11"/>
      <c r="AD1221" s="11" t="s">
        <v>2405</v>
      </c>
      <c r="AE1221" s="11" t="s">
        <v>2462</v>
      </c>
      <c r="AF1221" s="11" t="s">
        <v>2513</v>
      </c>
      <c r="AG1221" s="11" t="s">
        <v>2599</v>
      </c>
      <c r="AH1221" s="11" t="s">
        <v>2607</v>
      </c>
      <c r="AI1221" s="11"/>
      <c r="AJ1221" s="9">
        <v>1</v>
      </c>
      <c r="AK1221" s="11" t="s">
        <v>1594</v>
      </c>
      <c r="AL1221" s="11" t="s">
        <v>3107</v>
      </c>
      <c r="AM1221" s="11"/>
      <c r="AN1221" s="11" t="s">
        <v>1594</v>
      </c>
      <c r="AO1221" s="11" t="s">
        <v>1594</v>
      </c>
      <c r="AP1221" s="11" t="s">
        <v>3400</v>
      </c>
      <c r="AQ1221" s="12">
        <v>46210</v>
      </c>
      <c r="AR1221" s="11" t="s">
        <v>3416</v>
      </c>
      <c r="AS1221" s="11" t="s">
        <v>3524</v>
      </c>
      <c r="AT1221" s="11" t="s">
        <v>3933</v>
      </c>
      <c r="AU1221" s="11" t="s">
        <v>3933</v>
      </c>
      <c r="AV1221" s="11" t="s">
        <v>3943</v>
      </c>
      <c r="AW1221" s="11" t="s">
        <v>2513</v>
      </c>
      <c r="AX1221" s="11" t="s">
        <v>2599</v>
      </c>
      <c r="AY1221" s="11" t="s">
        <v>3948</v>
      </c>
      <c r="AZ1221" s="11"/>
      <c r="BA1221" s="11"/>
      <c r="BB1221" s="11"/>
      <c r="BC1221" s="9">
        <v>1264</v>
      </c>
      <c r="BD1221" s="11" t="s">
        <v>3943</v>
      </c>
      <c r="BE1221" s="9">
        <v>2490</v>
      </c>
      <c r="BF1221" s="9">
        <v>1</v>
      </c>
      <c r="BG1221" s="11" t="s">
        <v>4618</v>
      </c>
    </row>
    <row r="1222" spans="1:59">
      <c r="A1222" s="9">
        <v>135592</v>
      </c>
      <c r="B1222" s="11" t="s">
        <v>4030</v>
      </c>
      <c r="C1222" s="11" t="s">
        <v>4291</v>
      </c>
      <c r="D1222" s="11" t="s">
        <v>271</v>
      </c>
      <c r="E1222" s="15">
        <v>1</v>
      </c>
      <c r="F1222" s="11" t="s">
        <v>4237</v>
      </c>
      <c r="G1222" s="9">
        <v>4939150.5</v>
      </c>
      <c r="H1222" s="15">
        <f t="shared" si="39"/>
        <v>1073.7283695652175</v>
      </c>
      <c r="I1222" s="15">
        <f t="shared" si="40"/>
        <v>1073.7283695652175</v>
      </c>
      <c r="J1222" s="15">
        <v>1073.7283695652175</v>
      </c>
      <c r="K1222" s="15"/>
      <c r="L1222" s="9"/>
      <c r="M1222" s="9">
        <v>0</v>
      </c>
      <c r="N1222" s="11" t="s">
        <v>3396</v>
      </c>
      <c r="O1222" s="12">
        <v>46210</v>
      </c>
      <c r="P1222" s="11" t="s">
        <v>3408</v>
      </c>
      <c r="Q1222" s="11" t="s">
        <v>3952</v>
      </c>
      <c r="R1222" s="11" t="s">
        <v>3952</v>
      </c>
      <c r="S1222" s="11" t="s">
        <v>4212</v>
      </c>
      <c r="T1222" s="9">
        <v>138736</v>
      </c>
      <c r="U1222" s="9"/>
      <c r="V1222" s="9"/>
      <c r="W1222" s="11" t="s">
        <v>2464</v>
      </c>
      <c r="X1222" s="11" t="s">
        <v>3108</v>
      </c>
      <c r="Y1222" s="11" t="s">
        <v>3958</v>
      </c>
      <c r="Z1222" s="11" t="s">
        <v>1593</v>
      </c>
      <c r="AA1222" s="9">
        <v>20</v>
      </c>
      <c r="AB1222" s="9">
        <v>1</v>
      </c>
      <c r="AC1222" s="11"/>
      <c r="AD1222" s="11" t="s">
        <v>2421</v>
      </c>
      <c r="AE1222" s="11" t="s">
        <v>2462</v>
      </c>
      <c r="AF1222" s="11" t="s">
        <v>2501</v>
      </c>
      <c r="AG1222" s="11" t="s">
        <v>2595</v>
      </c>
      <c r="AH1222" s="11" t="s">
        <v>2607</v>
      </c>
      <c r="AI1222" s="11"/>
      <c r="AJ1222" s="9">
        <v>1</v>
      </c>
      <c r="AK1222" s="11" t="s">
        <v>2689</v>
      </c>
      <c r="AL1222" s="11" t="s">
        <v>3107</v>
      </c>
      <c r="AM1222" s="11"/>
      <c r="AN1222" s="11" t="s">
        <v>2689</v>
      </c>
      <c r="AO1222" s="11" t="s">
        <v>1593</v>
      </c>
      <c r="AP1222" s="11" t="s">
        <v>3400</v>
      </c>
      <c r="AQ1222" s="12">
        <v>46210</v>
      </c>
      <c r="AR1222" s="11" t="s">
        <v>3416</v>
      </c>
      <c r="AS1222" s="11" t="s">
        <v>3523</v>
      </c>
      <c r="AT1222" s="11" t="s">
        <v>3933</v>
      </c>
      <c r="AU1222" s="11" t="s">
        <v>3933</v>
      </c>
      <c r="AV1222" s="11" t="s">
        <v>3939</v>
      </c>
      <c r="AW1222" s="11" t="s">
        <v>2501</v>
      </c>
      <c r="AX1222" s="11" t="s">
        <v>2595</v>
      </c>
      <c r="AY1222" s="11" t="s">
        <v>3948</v>
      </c>
      <c r="AZ1222" s="11"/>
      <c r="BA1222" s="11"/>
      <c r="BB1222" s="11"/>
      <c r="BC1222" s="9">
        <v>9239</v>
      </c>
      <c r="BD1222" s="11" t="s">
        <v>3939</v>
      </c>
      <c r="BE1222" s="9">
        <v>2381</v>
      </c>
      <c r="BF1222" s="9">
        <v>1</v>
      </c>
      <c r="BG1222" s="11" t="s">
        <v>4618</v>
      </c>
    </row>
    <row r="1223" spans="1:59">
      <c r="A1223" s="9">
        <v>135591</v>
      </c>
      <c r="B1223" s="11" t="s">
        <v>4027</v>
      </c>
      <c r="C1223" s="11" t="s">
        <v>4270</v>
      </c>
      <c r="D1223" s="11" t="s">
        <v>270</v>
      </c>
      <c r="E1223" s="15">
        <v>3</v>
      </c>
      <c r="F1223" s="11" t="s">
        <v>4235</v>
      </c>
      <c r="G1223" s="9">
        <v>70000</v>
      </c>
      <c r="H1223" s="15">
        <f t="shared" si="39"/>
        <v>15.217391304347826</v>
      </c>
      <c r="I1223" s="15">
        <f t="shared" si="40"/>
        <v>45.652173913043477</v>
      </c>
      <c r="J1223" s="15">
        <v>45.652173913043477</v>
      </c>
      <c r="K1223" s="15"/>
      <c r="L1223" s="9"/>
      <c r="M1223" s="9">
        <v>0</v>
      </c>
      <c r="N1223" s="11" t="s">
        <v>3396</v>
      </c>
      <c r="O1223" s="12">
        <v>46210</v>
      </c>
      <c r="P1223" s="11" t="s">
        <v>3408</v>
      </c>
      <c r="Q1223" s="11" t="s">
        <v>3952</v>
      </c>
      <c r="R1223" s="11" t="s">
        <v>3952</v>
      </c>
      <c r="S1223" s="11" t="s">
        <v>4212</v>
      </c>
      <c r="T1223" s="9">
        <v>138600</v>
      </c>
      <c r="U1223" s="9"/>
      <c r="V1223" s="9"/>
      <c r="W1223" s="11" t="s">
        <v>2464</v>
      </c>
      <c r="X1223" s="11" t="s">
        <v>3108</v>
      </c>
      <c r="Y1223" s="11" t="s">
        <v>3958</v>
      </c>
      <c r="Z1223" s="11" t="s">
        <v>1537</v>
      </c>
      <c r="AA1223" s="9">
        <v>20</v>
      </c>
      <c r="AB1223" s="9">
        <v>1</v>
      </c>
      <c r="AC1223" s="11"/>
      <c r="AD1223" s="11" t="s">
        <v>2421</v>
      </c>
      <c r="AE1223" s="11" t="s">
        <v>2462</v>
      </c>
      <c r="AF1223" s="11" t="s">
        <v>2498</v>
      </c>
      <c r="AG1223" s="11" t="s">
        <v>2589</v>
      </c>
      <c r="AH1223" s="11" t="s">
        <v>2607</v>
      </c>
      <c r="AI1223" s="11"/>
      <c r="AJ1223" s="9">
        <v>3</v>
      </c>
      <c r="AK1223" s="11" t="s">
        <v>1538</v>
      </c>
      <c r="AL1223" s="11" t="s">
        <v>3107</v>
      </c>
      <c r="AM1223" s="11"/>
      <c r="AN1223" s="11" t="s">
        <v>1538</v>
      </c>
      <c r="AO1223" s="11" t="s">
        <v>1537</v>
      </c>
      <c r="AP1223" s="11" t="s">
        <v>3400</v>
      </c>
      <c r="AQ1223" s="12">
        <v>46210</v>
      </c>
      <c r="AR1223" s="11" t="s">
        <v>3416</v>
      </c>
      <c r="AS1223" s="11" t="s">
        <v>3522</v>
      </c>
      <c r="AT1223" s="11" t="s">
        <v>3933</v>
      </c>
      <c r="AU1223" s="11" t="s">
        <v>3933</v>
      </c>
      <c r="AV1223" s="11" t="s">
        <v>3939</v>
      </c>
      <c r="AW1223" s="11" t="s">
        <v>2498</v>
      </c>
      <c r="AX1223" s="11" t="s">
        <v>2589</v>
      </c>
      <c r="AY1223" s="11" t="s">
        <v>3948</v>
      </c>
      <c r="AZ1223" s="11"/>
      <c r="BA1223" s="11"/>
      <c r="BB1223" s="11"/>
      <c r="BC1223" s="9">
        <v>1265</v>
      </c>
      <c r="BD1223" s="11" t="s">
        <v>3939</v>
      </c>
      <c r="BE1223" s="9">
        <v>2703</v>
      </c>
      <c r="BF1223" s="9">
        <v>1</v>
      </c>
      <c r="BG1223" s="11" t="s">
        <v>4620</v>
      </c>
    </row>
    <row r="1224" spans="1:59">
      <c r="A1224" s="9">
        <v>135590</v>
      </c>
      <c r="B1224" s="11" t="s">
        <v>4026</v>
      </c>
      <c r="C1224" s="11" t="s">
        <v>4270</v>
      </c>
      <c r="D1224" s="11" t="s">
        <v>268</v>
      </c>
      <c r="E1224" s="15">
        <v>4</v>
      </c>
      <c r="F1224" s="11" t="s">
        <v>4235</v>
      </c>
      <c r="G1224" s="9">
        <v>15000</v>
      </c>
      <c r="H1224" s="15">
        <f t="shared" si="39"/>
        <v>3.2608695652173911</v>
      </c>
      <c r="I1224" s="15">
        <f t="shared" si="40"/>
        <v>13.043478260869565</v>
      </c>
      <c r="J1224" s="15">
        <v>13.043478260869565</v>
      </c>
      <c r="K1224" s="15"/>
      <c r="L1224" s="9"/>
      <c r="M1224" s="9">
        <v>0</v>
      </c>
      <c r="N1224" s="11" t="s">
        <v>3396</v>
      </c>
      <c r="O1224" s="12">
        <v>46210</v>
      </c>
      <c r="P1224" s="11" t="s">
        <v>3408</v>
      </c>
      <c r="Q1224" s="11" t="s">
        <v>3952</v>
      </c>
      <c r="R1224" s="11" t="s">
        <v>3952</v>
      </c>
      <c r="S1224" s="11" t="s">
        <v>4212</v>
      </c>
      <c r="T1224" s="9">
        <v>138602</v>
      </c>
      <c r="U1224" s="9"/>
      <c r="V1224" s="9"/>
      <c r="W1224" s="11" t="s">
        <v>2464</v>
      </c>
      <c r="X1224" s="11" t="s">
        <v>3108</v>
      </c>
      <c r="Y1224" s="11" t="s">
        <v>3958</v>
      </c>
      <c r="Z1224" s="11" t="s">
        <v>1488</v>
      </c>
      <c r="AA1224" s="9">
        <v>20</v>
      </c>
      <c r="AB1224" s="9">
        <v>1</v>
      </c>
      <c r="AC1224" s="11"/>
      <c r="AD1224" s="11" t="s">
        <v>2421</v>
      </c>
      <c r="AE1224" s="11" t="s">
        <v>2462</v>
      </c>
      <c r="AF1224" s="11" t="s">
        <v>2498</v>
      </c>
      <c r="AG1224" s="11" t="s">
        <v>2589</v>
      </c>
      <c r="AH1224" s="11" t="s">
        <v>2607</v>
      </c>
      <c r="AI1224" s="11"/>
      <c r="AJ1224" s="9">
        <v>4</v>
      </c>
      <c r="AK1224" s="11" t="s">
        <v>1542</v>
      </c>
      <c r="AL1224" s="11" t="s">
        <v>3107</v>
      </c>
      <c r="AM1224" s="11"/>
      <c r="AN1224" s="11" t="s">
        <v>1467</v>
      </c>
      <c r="AO1224" s="11" t="s">
        <v>1637</v>
      </c>
      <c r="AP1224" s="11" t="s">
        <v>3400</v>
      </c>
      <c r="AQ1224" s="12">
        <v>46210</v>
      </c>
      <c r="AR1224" s="11" t="s">
        <v>3416</v>
      </c>
      <c r="AS1224" s="11" t="s">
        <v>3522</v>
      </c>
      <c r="AT1224" s="11" t="s">
        <v>3933</v>
      </c>
      <c r="AU1224" s="11" t="s">
        <v>3933</v>
      </c>
      <c r="AV1224" s="11" t="s">
        <v>3939</v>
      </c>
      <c r="AW1224" s="11" t="s">
        <v>2498</v>
      </c>
      <c r="AX1224" s="11" t="s">
        <v>2589</v>
      </c>
      <c r="AY1224" s="11" t="s">
        <v>3948</v>
      </c>
      <c r="AZ1224" s="11"/>
      <c r="BA1224" s="11"/>
      <c r="BB1224" s="11"/>
      <c r="BC1224" s="9">
        <v>1265</v>
      </c>
      <c r="BD1224" s="11" t="s">
        <v>3939</v>
      </c>
      <c r="BE1224" s="9">
        <v>2483</v>
      </c>
      <c r="BF1224" s="9">
        <v>1</v>
      </c>
      <c r="BG1224" s="11" t="s">
        <v>4620</v>
      </c>
    </row>
    <row r="1225" spans="1:59">
      <c r="A1225" s="9">
        <v>135590</v>
      </c>
      <c r="B1225" s="11" t="s">
        <v>4026</v>
      </c>
      <c r="C1225" s="11" t="s">
        <v>4270</v>
      </c>
      <c r="D1225" s="11" t="s">
        <v>269</v>
      </c>
      <c r="E1225" s="15">
        <v>3</v>
      </c>
      <c r="F1225" s="11" t="s">
        <v>4235</v>
      </c>
      <c r="G1225" s="9">
        <v>80000</v>
      </c>
      <c r="H1225" s="15">
        <f t="shared" si="39"/>
        <v>17.391304347826086</v>
      </c>
      <c r="I1225" s="15">
        <f t="shared" si="40"/>
        <v>52.173913043478258</v>
      </c>
      <c r="J1225" s="15">
        <v>52.173913043478258</v>
      </c>
      <c r="K1225" s="15"/>
      <c r="L1225" s="9"/>
      <c r="M1225" s="9">
        <v>0</v>
      </c>
      <c r="N1225" s="11" t="s">
        <v>3396</v>
      </c>
      <c r="O1225" s="12">
        <v>46210</v>
      </c>
      <c r="P1225" s="11" t="s">
        <v>3408</v>
      </c>
      <c r="Q1225" s="11" t="s">
        <v>3952</v>
      </c>
      <c r="R1225" s="11" t="s">
        <v>3952</v>
      </c>
      <c r="S1225" s="11" t="s">
        <v>4212</v>
      </c>
      <c r="T1225" s="9">
        <v>138602</v>
      </c>
      <c r="U1225" s="9"/>
      <c r="V1225" s="9"/>
      <c r="W1225" s="11" t="s">
        <v>2464</v>
      </c>
      <c r="X1225" s="11" t="s">
        <v>3108</v>
      </c>
      <c r="Y1225" s="11" t="s">
        <v>3958</v>
      </c>
      <c r="Z1225" s="11" t="s">
        <v>1592</v>
      </c>
      <c r="AA1225" s="9">
        <v>20</v>
      </c>
      <c r="AB1225" s="9">
        <v>2</v>
      </c>
      <c r="AC1225" s="11"/>
      <c r="AD1225" s="11" t="s">
        <v>2421</v>
      </c>
      <c r="AE1225" s="11" t="s">
        <v>2462</v>
      </c>
      <c r="AF1225" s="11" t="s">
        <v>2498</v>
      </c>
      <c r="AG1225" s="11" t="s">
        <v>2589</v>
      </c>
      <c r="AH1225" s="11" t="s">
        <v>2607</v>
      </c>
      <c r="AI1225" s="11"/>
      <c r="AJ1225" s="9">
        <v>3</v>
      </c>
      <c r="AK1225" s="11" t="s">
        <v>1517</v>
      </c>
      <c r="AL1225" s="11" t="s">
        <v>3107</v>
      </c>
      <c r="AM1225" s="11"/>
      <c r="AN1225" s="11" t="s">
        <v>1467</v>
      </c>
      <c r="AO1225" s="11" t="s">
        <v>1637</v>
      </c>
      <c r="AP1225" s="11" t="s">
        <v>3400</v>
      </c>
      <c r="AQ1225" s="12">
        <v>46210</v>
      </c>
      <c r="AR1225" s="11" t="s">
        <v>3416</v>
      </c>
      <c r="AS1225" s="11" t="s">
        <v>3522</v>
      </c>
      <c r="AT1225" s="11" t="s">
        <v>3933</v>
      </c>
      <c r="AU1225" s="11" t="s">
        <v>3933</v>
      </c>
      <c r="AV1225" s="11" t="s">
        <v>3939</v>
      </c>
      <c r="AW1225" s="11" t="s">
        <v>2498</v>
      </c>
      <c r="AX1225" s="11" t="s">
        <v>2589</v>
      </c>
      <c r="AY1225" s="11" t="s">
        <v>3948</v>
      </c>
      <c r="AZ1225" s="11"/>
      <c r="BA1225" s="11"/>
      <c r="BB1225" s="11"/>
      <c r="BC1225" s="9">
        <v>1265</v>
      </c>
      <c r="BD1225" s="11" t="s">
        <v>3939</v>
      </c>
      <c r="BE1225" s="9">
        <v>2483</v>
      </c>
      <c r="BF1225" s="9">
        <v>2</v>
      </c>
      <c r="BG1225" s="11" t="s">
        <v>4620</v>
      </c>
    </row>
    <row r="1226" spans="1:59">
      <c r="A1226" s="9">
        <v>135589</v>
      </c>
      <c r="B1226" s="11" t="s">
        <v>4028</v>
      </c>
      <c r="C1226" s="11" t="s">
        <v>4270</v>
      </c>
      <c r="D1226" s="11" t="s">
        <v>267</v>
      </c>
      <c r="E1226" s="15">
        <v>4</v>
      </c>
      <c r="F1226" s="11" t="s">
        <v>4235</v>
      </c>
      <c r="G1226" s="9">
        <v>8500</v>
      </c>
      <c r="H1226" s="15">
        <f t="shared" si="39"/>
        <v>1.8478260869565217</v>
      </c>
      <c r="I1226" s="15">
        <f t="shared" si="40"/>
        <v>7.3913043478260869</v>
      </c>
      <c r="J1226" s="15">
        <v>7.3913043478260869</v>
      </c>
      <c r="K1226" s="15"/>
      <c r="L1226" s="9"/>
      <c r="M1226" s="9">
        <v>0</v>
      </c>
      <c r="N1226" s="11" t="s">
        <v>3396</v>
      </c>
      <c r="O1226" s="12">
        <v>46210</v>
      </c>
      <c r="P1226" s="11" t="s">
        <v>3408</v>
      </c>
      <c r="Q1226" s="11" t="s">
        <v>3952</v>
      </c>
      <c r="R1226" s="11" t="s">
        <v>3952</v>
      </c>
      <c r="S1226" s="11" t="s">
        <v>4212</v>
      </c>
      <c r="T1226" s="9">
        <v>138604</v>
      </c>
      <c r="U1226" s="9"/>
      <c r="V1226" s="9"/>
      <c r="W1226" s="11" t="s">
        <v>2464</v>
      </c>
      <c r="X1226" s="11" t="s">
        <v>3108</v>
      </c>
      <c r="Y1226" s="11" t="s">
        <v>3958</v>
      </c>
      <c r="Z1226" s="11" t="s">
        <v>1591</v>
      </c>
      <c r="AA1226" s="9">
        <v>20</v>
      </c>
      <c r="AB1226" s="9">
        <v>2</v>
      </c>
      <c r="AC1226" s="11"/>
      <c r="AD1226" s="11" t="s">
        <v>2421</v>
      </c>
      <c r="AE1226" s="11" t="s">
        <v>2462</v>
      </c>
      <c r="AF1226" s="11" t="s">
        <v>2498</v>
      </c>
      <c r="AG1226" s="11" t="s">
        <v>2589</v>
      </c>
      <c r="AH1226" s="11" t="s">
        <v>2607</v>
      </c>
      <c r="AI1226" s="11"/>
      <c r="AJ1226" s="9">
        <v>4</v>
      </c>
      <c r="AK1226" s="11" t="s">
        <v>2688</v>
      </c>
      <c r="AL1226" s="11" t="s">
        <v>3107</v>
      </c>
      <c r="AM1226" s="11"/>
      <c r="AN1226" s="11" t="s">
        <v>3145</v>
      </c>
      <c r="AO1226" s="11" t="s">
        <v>3300</v>
      </c>
      <c r="AP1226" s="11" t="s">
        <v>3400</v>
      </c>
      <c r="AQ1226" s="12">
        <v>46210</v>
      </c>
      <c r="AR1226" s="11" t="s">
        <v>3416</v>
      </c>
      <c r="AS1226" s="11" t="s">
        <v>3521</v>
      </c>
      <c r="AT1226" s="11" t="s">
        <v>3933</v>
      </c>
      <c r="AU1226" s="11" t="s">
        <v>3933</v>
      </c>
      <c r="AV1226" s="11" t="s">
        <v>3939</v>
      </c>
      <c r="AW1226" s="11" t="s">
        <v>2498</v>
      </c>
      <c r="AX1226" s="11" t="s">
        <v>2589</v>
      </c>
      <c r="AY1226" s="11" t="s">
        <v>3948</v>
      </c>
      <c r="AZ1226" s="11"/>
      <c r="BA1226" s="11"/>
      <c r="BB1226" s="11"/>
      <c r="BC1226" s="9">
        <v>1265</v>
      </c>
      <c r="BD1226" s="11" t="s">
        <v>3939</v>
      </c>
      <c r="BE1226" s="9">
        <v>2865</v>
      </c>
      <c r="BF1226" s="9">
        <v>2</v>
      </c>
      <c r="BG1226" s="11" t="s">
        <v>4620</v>
      </c>
    </row>
    <row r="1227" spans="1:59">
      <c r="A1227" s="9">
        <v>135589</v>
      </c>
      <c r="B1227" s="11" t="s">
        <v>4028</v>
      </c>
      <c r="C1227" s="11" t="s">
        <v>4270</v>
      </c>
      <c r="D1227" s="11" t="s">
        <v>266</v>
      </c>
      <c r="E1227" s="15">
        <v>2</v>
      </c>
      <c r="F1227" s="11" t="s">
        <v>4235</v>
      </c>
      <c r="G1227" s="9">
        <v>55020</v>
      </c>
      <c r="H1227" s="15">
        <f t="shared" si="39"/>
        <v>11.960869565217392</v>
      </c>
      <c r="I1227" s="15">
        <f t="shared" si="40"/>
        <v>23.921739130434784</v>
      </c>
      <c r="J1227" s="15">
        <v>23.921739130434784</v>
      </c>
      <c r="K1227" s="15"/>
      <c r="L1227" s="9"/>
      <c r="M1227" s="9">
        <v>0</v>
      </c>
      <c r="N1227" s="11" t="s">
        <v>3396</v>
      </c>
      <c r="O1227" s="12">
        <v>46210</v>
      </c>
      <c r="P1227" s="11" t="s">
        <v>3408</v>
      </c>
      <c r="Q1227" s="11" t="s">
        <v>3952</v>
      </c>
      <c r="R1227" s="11" t="s">
        <v>3952</v>
      </c>
      <c r="S1227" s="11" t="s">
        <v>4212</v>
      </c>
      <c r="T1227" s="9">
        <v>138604</v>
      </c>
      <c r="U1227" s="9"/>
      <c r="V1227" s="9"/>
      <c r="W1227" s="11" t="s">
        <v>2464</v>
      </c>
      <c r="X1227" s="11" t="s">
        <v>3108</v>
      </c>
      <c r="Y1227" s="11" t="s">
        <v>3958</v>
      </c>
      <c r="Z1227" s="11" t="s">
        <v>1590</v>
      </c>
      <c r="AA1227" s="9">
        <v>20</v>
      </c>
      <c r="AB1227" s="9">
        <v>1</v>
      </c>
      <c r="AC1227" s="11"/>
      <c r="AD1227" s="11" t="s">
        <v>2421</v>
      </c>
      <c r="AE1227" s="11" t="s">
        <v>2462</v>
      </c>
      <c r="AF1227" s="11" t="s">
        <v>2498</v>
      </c>
      <c r="AG1227" s="11" t="s">
        <v>2589</v>
      </c>
      <c r="AH1227" s="11" t="s">
        <v>2607</v>
      </c>
      <c r="AI1227" s="11"/>
      <c r="AJ1227" s="9">
        <v>2</v>
      </c>
      <c r="AK1227" s="11" t="s">
        <v>2687</v>
      </c>
      <c r="AL1227" s="11" t="s">
        <v>3107</v>
      </c>
      <c r="AM1227" s="11"/>
      <c r="AN1227" s="11" t="s">
        <v>3145</v>
      </c>
      <c r="AO1227" s="11" t="s">
        <v>3300</v>
      </c>
      <c r="AP1227" s="11" t="s">
        <v>3400</v>
      </c>
      <c r="AQ1227" s="12">
        <v>46210</v>
      </c>
      <c r="AR1227" s="11" t="s">
        <v>3416</v>
      </c>
      <c r="AS1227" s="11" t="s">
        <v>3521</v>
      </c>
      <c r="AT1227" s="11" t="s">
        <v>3933</v>
      </c>
      <c r="AU1227" s="11" t="s">
        <v>3933</v>
      </c>
      <c r="AV1227" s="11" t="s">
        <v>3939</v>
      </c>
      <c r="AW1227" s="11" t="s">
        <v>2498</v>
      </c>
      <c r="AX1227" s="11" t="s">
        <v>2589</v>
      </c>
      <c r="AY1227" s="11" t="s">
        <v>3948</v>
      </c>
      <c r="AZ1227" s="11"/>
      <c r="BA1227" s="11"/>
      <c r="BB1227" s="11"/>
      <c r="BC1227" s="9">
        <v>1265</v>
      </c>
      <c r="BD1227" s="11" t="s">
        <v>3939</v>
      </c>
      <c r="BE1227" s="9">
        <v>2865</v>
      </c>
      <c r="BF1227" s="9">
        <v>1</v>
      </c>
      <c r="BG1227" s="11" t="s">
        <v>4620</v>
      </c>
    </row>
    <row r="1228" spans="1:59">
      <c r="A1228" s="9">
        <v>135588</v>
      </c>
      <c r="B1228" s="11" t="s">
        <v>4029</v>
      </c>
      <c r="C1228" s="11" t="s">
        <v>4270</v>
      </c>
      <c r="D1228" s="11" t="s">
        <v>265</v>
      </c>
      <c r="E1228" s="15">
        <v>5</v>
      </c>
      <c r="F1228" s="11" t="s">
        <v>4235</v>
      </c>
      <c r="G1228" s="9">
        <v>9600</v>
      </c>
      <c r="H1228" s="15">
        <f t="shared" si="39"/>
        <v>2.0869565217391304</v>
      </c>
      <c r="I1228" s="15">
        <f t="shared" si="40"/>
        <v>10.434782608695652</v>
      </c>
      <c r="J1228" s="15">
        <v>10.434782608695652</v>
      </c>
      <c r="K1228" s="15"/>
      <c r="L1228" s="9"/>
      <c r="M1228" s="9">
        <v>0</v>
      </c>
      <c r="N1228" s="11" t="s">
        <v>3396</v>
      </c>
      <c r="O1228" s="12">
        <v>46210</v>
      </c>
      <c r="P1228" s="11" t="s">
        <v>3408</v>
      </c>
      <c r="Q1228" s="11" t="s">
        <v>3952</v>
      </c>
      <c r="R1228" s="11" t="s">
        <v>3952</v>
      </c>
      <c r="S1228" s="11" t="s">
        <v>4212</v>
      </c>
      <c r="T1228" s="9">
        <v>138605</v>
      </c>
      <c r="U1228" s="9"/>
      <c r="V1228" s="9"/>
      <c r="W1228" s="11" t="s">
        <v>2464</v>
      </c>
      <c r="X1228" s="11" t="s">
        <v>3108</v>
      </c>
      <c r="Y1228" s="11" t="s">
        <v>3958</v>
      </c>
      <c r="Z1228" s="11" t="s">
        <v>1531</v>
      </c>
      <c r="AA1228" s="9">
        <v>0</v>
      </c>
      <c r="AB1228" s="9">
        <v>1</v>
      </c>
      <c r="AC1228" s="11"/>
      <c r="AD1228" s="11" t="s">
        <v>2421</v>
      </c>
      <c r="AE1228" s="11" t="s">
        <v>2462</v>
      </c>
      <c r="AF1228" s="11" t="s">
        <v>2498</v>
      </c>
      <c r="AG1228" s="11" t="s">
        <v>2589</v>
      </c>
      <c r="AH1228" s="11" t="s">
        <v>2607</v>
      </c>
      <c r="AI1228" s="11"/>
      <c r="AJ1228" s="9">
        <v>5</v>
      </c>
      <c r="AK1228" s="11" t="s">
        <v>1531</v>
      </c>
      <c r="AL1228" s="11" t="s">
        <v>3107</v>
      </c>
      <c r="AM1228" s="11"/>
      <c r="AN1228" s="11" t="s">
        <v>1531</v>
      </c>
      <c r="AO1228" s="11" t="s">
        <v>1531</v>
      </c>
      <c r="AP1228" s="11" t="s">
        <v>3400</v>
      </c>
      <c r="AQ1228" s="12">
        <v>46210</v>
      </c>
      <c r="AR1228" s="11" t="s">
        <v>3416</v>
      </c>
      <c r="AS1228" s="11" t="s">
        <v>3520</v>
      </c>
      <c r="AT1228" s="11" t="s">
        <v>3933</v>
      </c>
      <c r="AU1228" s="11" t="s">
        <v>3933</v>
      </c>
      <c r="AV1228" s="11" t="s">
        <v>3939</v>
      </c>
      <c r="AW1228" s="11" t="s">
        <v>2498</v>
      </c>
      <c r="AX1228" s="11" t="s">
        <v>2589</v>
      </c>
      <c r="AY1228" s="11" t="s">
        <v>3948</v>
      </c>
      <c r="AZ1228" s="11"/>
      <c r="BA1228" s="11"/>
      <c r="BB1228" s="11"/>
      <c r="BC1228" s="9">
        <v>1265</v>
      </c>
      <c r="BD1228" s="11" t="s">
        <v>3939</v>
      </c>
      <c r="BE1228" s="9">
        <v>2167</v>
      </c>
      <c r="BF1228" s="9">
        <v>1</v>
      </c>
      <c r="BG1228" s="11" t="s">
        <v>4620</v>
      </c>
    </row>
    <row r="1229" spans="1:59">
      <c r="A1229" s="9">
        <v>135587</v>
      </c>
      <c r="B1229" s="11" t="s">
        <v>4022</v>
      </c>
      <c r="C1229" s="11" t="s">
        <v>3500</v>
      </c>
      <c r="D1229" s="11" t="s">
        <v>264</v>
      </c>
      <c r="E1229" s="15">
        <v>1</v>
      </c>
      <c r="F1229" s="11" t="s">
        <v>4235</v>
      </c>
      <c r="G1229" s="9">
        <v>4500000</v>
      </c>
      <c r="H1229" s="15">
        <f t="shared" si="39"/>
        <v>978.26086956521738</v>
      </c>
      <c r="I1229" s="15">
        <f t="shared" si="40"/>
        <v>978.26086956521738</v>
      </c>
      <c r="J1229" s="15">
        <v>978.26086956521738</v>
      </c>
      <c r="K1229" s="15"/>
      <c r="L1229" s="9"/>
      <c r="M1229" s="9">
        <v>0</v>
      </c>
      <c r="N1229" s="11" t="s">
        <v>3396</v>
      </c>
      <c r="O1229" s="12">
        <v>46210</v>
      </c>
      <c r="P1229" s="11" t="s">
        <v>3408</v>
      </c>
      <c r="Q1229" s="11" t="s">
        <v>3952</v>
      </c>
      <c r="R1229" s="11" t="s">
        <v>3952</v>
      </c>
      <c r="S1229" s="11" t="s">
        <v>4212</v>
      </c>
      <c r="T1229" s="9">
        <v>138610</v>
      </c>
      <c r="U1229" s="9"/>
      <c r="V1229" s="9"/>
      <c r="W1229" s="11" t="s">
        <v>2464</v>
      </c>
      <c r="X1229" s="11" t="s">
        <v>3108</v>
      </c>
      <c r="Y1229" s="11" t="s">
        <v>3958</v>
      </c>
      <c r="Z1229" s="11" t="s">
        <v>1589</v>
      </c>
      <c r="AA1229" s="9">
        <v>0</v>
      </c>
      <c r="AB1229" s="9">
        <v>1</v>
      </c>
      <c r="AC1229" s="11"/>
      <c r="AD1229" s="11" t="s">
        <v>2404</v>
      </c>
      <c r="AE1229" s="11" t="s">
        <v>2462</v>
      </c>
      <c r="AF1229" s="11" t="s">
        <v>2497</v>
      </c>
      <c r="AG1229" s="11" t="s">
        <v>2589</v>
      </c>
      <c r="AH1229" s="11" t="s">
        <v>2607</v>
      </c>
      <c r="AI1229" s="11"/>
      <c r="AJ1229" s="9">
        <v>1</v>
      </c>
      <c r="AK1229" s="11" t="s">
        <v>1589</v>
      </c>
      <c r="AL1229" s="11" t="s">
        <v>3107</v>
      </c>
      <c r="AM1229" s="11"/>
      <c r="AN1229" s="11" t="s">
        <v>1589</v>
      </c>
      <c r="AO1229" s="11" t="s">
        <v>1589</v>
      </c>
      <c r="AP1229" s="11" t="s">
        <v>3400</v>
      </c>
      <c r="AQ1229" s="12">
        <v>46210</v>
      </c>
      <c r="AR1229" s="11" t="s">
        <v>3416</v>
      </c>
      <c r="AS1229" s="11" t="s">
        <v>3519</v>
      </c>
      <c r="AT1229" s="11" t="s">
        <v>3933</v>
      </c>
      <c r="AU1229" s="11" t="s">
        <v>3933</v>
      </c>
      <c r="AV1229" s="11" t="s">
        <v>3939</v>
      </c>
      <c r="AW1229" s="11" t="s">
        <v>2497</v>
      </c>
      <c r="AX1229" s="11" t="s">
        <v>2589</v>
      </c>
      <c r="AY1229" s="11" t="s">
        <v>3948</v>
      </c>
      <c r="AZ1229" s="11"/>
      <c r="BA1229" s="11"/>
      <c r="BB1229" s="11"/>
      <c r="BC1229" s="9">
        <v>1267</v>
      </c>
      <c r="BD1229" s="11" t="s">
        <v>3939</v>
      </c>
      <c r="BE1229" s="9">
        <v>3309</v>
      </c>
      <c r="BF1229" s="9">
        <v>1</v>
      </c>
      <c r="BG1229" s="11" t="s">
        <v>4620</v>
      </c>
    </row>
    <row r="1230" spans="1:59">
      <c r="A1230" s="9">
        <v>135586</v>
      </c>
      <c r="B1230" s="11" t="s">
        <v>4028</v>
      </c>
      <c r="C1230" s="11" t="s">
        <v>4270</v>
      </c>
      <c r="D1230" s="11" t="s">
        <v>262</v>
      </c>
      <c r="E1230" s="15">
        <v>12</v>
      </c>
      <c r="F1230" s="11" t="s">
        <v>4235</v>
      </c>
      <c r="G1230" s="9">
        <v>8500</v>
      </c>
      <c r="H1230" s="15">
        <f t="shared" si="39"/>
        <v>1.8478260869565217</v>
      </c>
      <c r="I1230" s="15">
        <f t="shared" si="40"/>
        <v>22.173913043478262</v>
      </c>
      <c r="J1230" s="15">
        <v>22.173913043478262</v>
      </c>
      <c r="K1230" s="15"/>
      <c r="L1230" s="9"/>
      <c r="M1230" s="9">
        <v>0</v>
      </c>
      <c r="N1230" s="11" t="s">
        <v>3396</v>
      </c>
      <c r="O1230" s="12">
        <v>46209</v>
      </c>
      <c r="P1230" s="11" t="s">
        <v>3402</v>
      </c>
      <c r="Q1230" s="11" t="s">
        <v>3952</v>
      </c>
      <c r="R1230" s="11" t="s">
        <v>3952</v>
      </c>
      <c r="S1230" s="11" t="s">
        <v>4212</v>
      </c>
      <c r="T1230" s="9">
        <v>138465</v>
      </c>
      <c r="U1230" s="9"/>
      <c r="V1230" s="9"/>
      <c r="W1230" s="11" t="s">
        <v>2464</v>
      </c>
      <c r="X1230" s="11" t="s">
        <v>3108</v>
      </c>
      <c r="Y1230" s="11" t="s">
        <v>3958</v>
      </c>
      <c r="Z1230" s="11" t="s">
        <v>1587</v>
      </c>
      <c r="AA1230" s="9">
        <v>20</v>
      </c>
      <c r="AB1230" s="9">
        <v>1</v>
      </c>
      <c r="AC1230" s="11"/>
      <c r="AD1230" s="11" t="s">
        <v>2421</v>
      </c>
      <c r="AE1230" s="11" t="s">
        <v>2462</v>
      </c>
      <c r="AF1230" s="11" t="s">
        <v>2493</v>
      </c>
      <c r="AG1230" s="11" t="s">
        <v>2594</v>
      </c>
      <c r="AH1230" s="11" t="s">
        <v>2607</v>
      </c>
      <c r="AI1230" s="11"/>
      <c r="AJ1230" s="9">
        <v>12</v>
      </c>
      <c r="AK1230" s="11" t="s">
        <v>2685</v>
      </c>
      <c r="AL1230" s="11" t="s">
        <v>3107</v>
      </c>
      <c r="AM1230" s="11"/>
      <c r="AN1230" s="11" t="s">
        <v>3144</v>
      </c>
      <c r="AO1230" s="11" t="s">
        <v>3299</v>
      </c>
      <c r="AP1230" s="11" t="s">
        <v>3400</v>
      </c>
      <c r="AQ1230" s="12">
        <v>46209</v>
      </c>
      <c r="AR1230" s="11" t="s">
        <v>3416</v>
      </c>
      <c r="AS1230" s="11" t="s">
        <v>3518</v>
      </c>
      <c r="AT1230" s="11" t="s">
        <v>3933</v>
      </c>
      <c r="AU1230" s="11" t="s">
        <v>3933</v>
      </c>
      <c r="AV1230" s="11" t="s">
        <v>3939</v>
      </c>
      <c r="AW1230" s="11" t="s">
        <v>2493</v>
      </c>
      <c r="AX1230" s="11" t="s">
        <v>2594</v>
      </c>
      <c r="AY1230" s="11" t="s">
        <v>3948</v>
      </c>
      <c r="AZ1230" s="11"/>
      <c r="BA1230" s="11"/>
      <c r="BB1230" s="11"/>
      <c r="BC1230" s="9">
        <v>1265</v>
      </c>
      <c r="BD1230" s="11" t="s">
        <v>3939</v>
      </c>
      <c r="BE1230" s="9">
        <v>2865</v>
      </c>
      <c r="BF1230" s="9">
        <v>1</v>
      </c>
      <c r="BG1230" s="11" t="s">
        <v>4627</v>
      </c>
    </row>
    <row r="1231" spans="1:59">
      <c r="A1231" s="9">
        <v>135586</v>
      </c>
      <c r="B1231" s="11" t="s">
        <v>4028</v>
      </c>
      <c r="C1231" s="11" t="s">
        <v>4270</v>
      </c>
      <c r="D1231" s="11" t="s">
        <v>263</v>
      </c>
      <c r="E1231" s="15">
        <v>6</v>
      </c>
      <c r="F1231" s="11" t="s">
        <v>4235</v>
      </c>
      <c r="G1231" s="9">
        <v>55020</v>
      </c>
      <c r="H1231" s="15">
        <f t="shared" si="39"/>
        <v>11.960869565217392</v>
      </c>
      <c r="I1231" s="15">
        <f t="shared" si="40"/>
        <v>71.765217391304347</v>
      </c>
      <c r="J1231" s="15">
        <v>71.765217391304347</v>
      </c>
      <c r="K1231" s="15"/>
      <c r="L1231" s="9"/>
      <c r="M1231" s="9">
        <v>0</v>
      </c>
      <c r="N1231" s="11" t="s">
        <v>3396</v>
      </c>
      <c r="O1231" s="12">
        <v>46209</v>
      </c>
      <c r="P1231" s="11" t="s">
        <v>3402</v>
      </c>
      <c r="Q1231" s="11" t="s">
        <v>3952</v>
      </c>
      <c r="R1231" s="11" t="s">
        <v>3952</v>
      </c>
      <c r="S1231" s="11" t="s">
        <v>4212</v>
      </c>
      <c r="T1231" s="9">
        <v>138465</v>
      </c>
      <c r="U1231" s="9"/>
      <c r="V1231" s="9"/>
      <c r="W1231" s="11" t="s">
        <v>2464</v>
      </c>
      <c r="X1231" s="11" t="s">
        <v>3108</v>
      </c>
      <c r="Y1231" s="11" t="s">
        <v>3958</v>
      </c>
      <c r="Z1231" s="11" t="s">
        <v>1588</v>
      </c>
      <c r="AA1231" s="9">
        <v>20</v>
      </c>
      <c r="AB1231" s="9">
        <v>2</v>
      </c>
      <c r="AC1231" s="11"/>
      <c r="AD1231" s="11" t="s">
        <v>2421</v>
      </c>
      <c r="AE1231" s="11" t="s">
        <v>2462</v>
      </c>
      <c r="AF1231" s="11" t="s">
        <v>2493</v>
      </c>
      <c r="AG1231" s="11" t="s">
        <v>2594</v>
      </c>
      <c r="AH1231" s="11" t="s">
        <v>2607</v>
      </c>
      <c r="AI1231" s="11"/>
      <c r="AJ1231" s="9">
        <v>6</v>
      </c>
      <c r="AK1231" s="11" t="s">
        <v>2686</v>
      </c>
      <c r="AL1231" s="11" t="s">
        <v>3107</v>
      </c>
      <c r="AM1231" s="11"/>
      <c r="AN1231" s="11" t="s">
        <v>3144</v>
      </c>
      <c r="AO1231" s="11" t="s">
        <v>3299</v>
      </c>
      <c r="AP1231" s="11" t="s">
        <v>3400</v>
      </c>
      <c r="AQ1231" s="12">
        <v>46209</v>
      </c>
      <c r="AR1231" s="11" t="s">
        <v>3416</v>
      </c>
      <c r="AS1231" s="11" t="s">
        <v>3518</v>
      </c>
      <c r="AT1231" s="11" t="s">
        <v>3933</v>
      </c>
      <c r="AU1231" s="11" t="s">
        <v>3933</v>
      </c>
      <c r="AV1231" s="11" t="s">
        <v>3939</v>
      </c>
      <c r="AW1231" s="11" t="s">
        <v>2493</v>
      </c>
      <c r="AX1231" s="11" t="s">
        <v>2594</v>
      </c>
      <c r="AY1231" s="11" t="s">
        <v>3948</v>
      </c>
      <c r="AZ1231" s="11"/>
      <c r="BA1231" s="11"/>
      <c r="BB1231" s="11"/>
      <c r="BC1231" s="9">
        <v>1265</v>
      </c>
      <c r="BD1231" s="11" t="s">
        <v>3939</v>
      </c>
      <c r="BE1231" s="9">
        <v>2865</v>
      </c>
      <c r="BF1231" s="9">
        <v>2</v>
      </c>
      <c r="BG1231" s="11" t="s">
        <v>4627</v>
      </c>
    </row>
    <row r="1232" spans="1:59">
      <c r="A1232" s="9">
        <v>135585</v>
      </c>
      <c r="B1232" s="11" t="s">
        <v>3993</v>
      </c>
      <c r="C1232" s="11" t="s">
        <v>4270</v>
      </c>
      <c r="D1232" s="11" t="s">
        <v>260</v>
      </c>
      <c r="E1232" s="15">
        <v>1</v>
      </c>
      <c r="F1232" s="11" t="s">
        <v>4235</v>
      </c>
      <c r="G1232" s="9">
        <v>15000</v>
      </c>
      <c r="H1232" s="15">
        <f t="shared" si="39"/>
        <v>3.2608695652173911</v>
      </c>
      <c r="I1232" s="15">
        <f t="shared" si="40"/>
        <v>3.2608695652173911</v>
      </c>
      <c r="J1232" s="15">
        <v>3.2608695652173911</v>
      </c>
      <c r="K1232" s="15"/>
      <c r="L1232" s="9"/>
      <c r="M1232" s="9">
        <v>0</v>
      </c>
      <c r="N1232" s="11" t="s">
        <v>3396</v>
      </c>
      <c r="O1232" s="12">
        <v>46209</v>
      </c>
      <c r="P1232" s="11" t="s">
        <v>3406</v>
      </c>
      <c r="Q1232" s="11" t="s">
        <v>3952</v>
      </c>
      <c r="R1232" s="11" t="s">
        <v>3952</v>
      </c>
      <c r="S1232" s="11" t="s">
        <v>4212</v>
      </c>
      <c r="T1232" s="9">
        <v>138472</v>
      </c>
      <c r="U1232" s="9"/>
      <c r="V1232" s="9"/>
      <c r="W1232" s="11" t="s">
        <v>2464</v>
      </c>
      <c r="X1232" s="11" t="s">
        <v>3108</v>
      </c>
      <c r="Y1232" s="11" t="s">
        <v>3958</v>
      </c>
      <c r="Z1232" s="11" t="s">
        <v>1586</v>
      </c>
      <c r="AA1232" s="9">
        <v>20</v>
      </c>
      <c r="AB1232" s="9">
        <v>1</v>
      </c>
      <c r="AC1232" s="11"/>
      <c r="AD1232" s="11" t="s">
        <v>2421</v>
      </c>
      <c r="AE1232" s="11" t="s">
        <v>2462</v>
      </c>
      <c r="AF1232" s="11" t="s">
        <v>2493</v>
      </c>
      <c r="AG1232" s="11" t="s">
        <v>2594</v>
      </c>
      <c r="AH1232" s="11" t="s">
        <v>2607</v>
      </c>
      <c r="AI1232" s="11"/>
      <c r="AJ1232" s="9">
        <v>1</v>
      </c>
      <c r="AK1232" s="11" t="s">
        <v>2684</v>
      </c>
      <c r="AL1232" s="11" t="s">
        <v>3107</v>
      </c>
      <c r="AM1232" s="11"/>
      <c r="AN1232" s="11" t="s">
        <v>3143</v>
      </c>
      <c r="AO1232" s="11" t="s">
        <v>3298</v>
      </c>
      <c r="AP1232" s="11" t="s">
        <v>3400</v>
      </c>
      <c r="AQ1232" s="12">
        <v>46209</v>
      </c>
      <c r="AR1232" s="11" t="s">
        <v>3416</v>
      </c>
      <c r="AS1232" s="11" t="s">
        <v>3517</v>
      </c>
      <c r="AT1232" s="11" t="s">
        <v>3933</v>
      </c>
      <c r="AU1232" s="11" t="s">
        <v>3933</v>
      </c>
      <c r="AV1232" s="11" t="s">
        <v>3939</v>
      </c>
      <c r="AW1232" s="11" t="s">
        <v>2493</v>
      </c>
      <c r="AX1232" s="11" t="s">
        <v>2594</v>
      </c>
      <c r="AY1232" s="11" t="s">
        <v>3948</v>
      </c>
      <c r="AZ1232" s="11"/>
      <c r="BA1232" s="11"/>
      <c r="BB1232" s="11"/>
      <c r="BC1232" s="9">
        <v>1265</v>
      </c>
      <c r="BD1232" s="11" t="s">
        <v>3939</v>
      </c>
      <c r="BE1232" s="9">
        <v>973</v>
      </c>
      <c r="BF1232" s="9">
        <v>1</v>
      </c>
      <c r="BG1232" s="11" t="s">
        <v>4627</v>
      </c>
    </row>
    <row r="1233" spans="1:59">
      <c r="A1233" s="9">
        <v>135585</v>
      </c>
      <c r="B1233" s="11" t="s">
        <v>3993</v>
      </c>
      <c r="C1233" s="11" t="s">
        <v>4270</v>
      </c>
      <c r="D1233" s="11" t="s">
        <v>261</v>
      </c>
      <c r="E1233" s="15">
        <v>1</v>
      </c>
      <c r="F1233" s="11" t="s">
        <v>4235</v>
      </c>
      <c r="G1233" s="9">
        <v>250000</v>
      </c>
      <c r="H1233" s="15">
        <f t="shared" si="39"/>
        <v>54.347826086956523</v>
      </c>
      <c r="I1233" s="15">
        <f t="shared" si="40"/>
        <v>54.347826086956523</v>
      </c>
      <c r="J1233" s="15">
        <v>54.347826086956523</v>
      </c>
      <c r="K1233" s="15"/>
      <c r="L1233" s="9"/>
      <c r="M1233" s="9">
        <v>0</v>
      </c>
      <c r="N1233" s="11" t="s">
        <v>3396</v>
      </c>
      <c r="O1233" s="12">
        <v>46209</v>
      </c>
      <c r="P1233" s="11" t="s">
        <v>3406</v>
      </c>
      <c r="Q1233" s="11" t="s">
        <v>3952</v>
      </c>
      <c r="R1233" s="11" t="s">
        <v>3952</v>
      </c>
      <c r="S1233" s="11" t="s">
        <v>4212</v>
      </c>
      <c r="T1233" s="9">
        <v>138472</v>
      </c>
      <c r="U1233" s="9"/>
      <c r="V1233" s="9"/>
      <c r="W1233" s="11" t="s">
        <v>2464</v>
      </c>
      <c r="X1233" s="11" t="s">
        <v>3108</v>
      </c>
      <c r="Y1233" s="11" t="s">
        <v>3958</v>
      </c>
      <c r="Z1233" s="11" t="s">
        <v>1467</v>
      </c>
      <c r="AA1233" s="9">
        <v>20</v>
      </c>
      <c r="AB1233" s="9">
        <v>2</v>
      </c>
      <c r="AC1233" s="11"/>
      <c r="AD1233" s="11" t="s">
        <v>2421</v>
      </c>
      <c r="AE1233" s="11" t="s">
        <v>2462</v>
      </c>
      <c r="AF1233" s="11" t="s">
        <v>2493</v>
      </c>
      <c r="AG1233" s="11" t="s">
        <v>2594</v>
      </c>
      <c r="AH1233" s="11" t="s">
        <v>2607</v>
      </c>
      <c r="AI1233" s="11"/>
      <c r="AJ1233" s="9">
        <v>1</v>
      </c>
      <c r="AK1233" s="11" t="s">
        <v>1439</v>
      </c>
      <c r="AL1233" s="11" t="s">
        <v>3107</v>
      </c>
      <c r="AM1233" s="11"/>
      <c r="AN1233" s="11" t="s">
        <v>3143</v>
      </c>
      <c r="AO1233" s="11" t="s">
        <v>3298</v>
      </c>
      <c r="AP1233" s="11" t="s">
        <v>3400</v>
      </c>
      <c r="AQ1233" s="12">
        <v>46209</v>
      </c>
      <c r="AR1233" s="11" t="s">
        <v>3416</v>
      </c>
      <c r="AS1233" s="11" t="s">
        <v>3517</v>
      </c>
      <c r="AT1233" s="11" t="s">
        <v>3933</v>
      </c>
      <c r="AU1233" s="11" t="s">
        <v>3933</v>
      </c>
      <c r="AV1233" s="11" t="s">
        <v>3939</v>
      </c>
      <c r="AW1233" s="11" t="s">
        <v>2493</v>
      </c>
      <c r="AX1233" s="11" t="s">
        <v>2594</v>
      </c>
      <c r="AY1233" s="11" t="s">
        <v>3948</v>
      </c>
      <c r="AZ1233" s="11"/>
      <c r="BA1233" s="11"/>
      <c r="BB1233" s="11"/>
      <c r="BC1233" s="9">
        <v>1265</v>
      </c>
      <c r="BD1233" s="11" t="s">
        <v>3939</v>
      </c>
      <c r="BE1233" s="9">
        <v>973</v>
      </c>
      <c r="BF1233" s="9">
        <v>2</v>
      </c>
      <c r="BG1233" s="11" t="s">
        <v>4627</v>
      </c>
    </row>
    <row r="1234" spans="1:59">
      <c r="A1234" s="9">
        <v>135584</v>
      </c>
      <c r="B1234" s="11" t="s">
        <v>4027</v>
      </c>
      <c r="C1234" s="11" t="s">
        <v>4270</v>
      </c>
      <c r="D1234" s="11" t="s">
        <v>259</v>
      </c>
      <c r="E1234" s="15">
        <v>1</v>
      </c>
      <c r="F1234" s="11" t="s">
        <v>4235</v>
      </c>
      <c r="G1234" s="9">
        <v>500000</v>
      </c>
      <c r="H1234" s="15">
        <f t="shared" si="39"/>
        <v>108.69565217391305</v>
      </c>
      <c r="I1234" s="15">
        <f t="shared" si="40"/>
        <v>108.69565217391305</v>
      </c>
      <c r="J1234" s="15">
        <v>108.69565217391305</v>
      </c>
      <c r="K1234" s="15"/>
      <c r="L1234" s="9"/>
      <c r="M1234" s="9">
        <v>0</v>
      </c>
      <c r="N1234" s="11" t="s">
        <v>3396</v>
      </c>
      <c r="O1234" s="12">
        <v>46209</v>
      </c>
      <c r="P1234" s="11" t="s">
        <v>3402</v>
      </c>
      <c r="Q1234" s="11" t="s">
        <v>3952</v>
      </c>
      <c r="R1234" s="11" t="s">
        <v>3952</v>
      </c>
      <c r="S1234" s="11" t="s">
        <v>4212</v>
      </c>
      <c r="T1234" s="9">
        <v>138473</v>
      </c>
      <c r="U1234" s="9"/>
      <c r="V1234" s="9"/>
      <c r="W1234" s="11" t="s">
        <v>2464</v>
      </c>
      <c r="X1234" s="11" t="s">
        <v>3108</v>
      </c>
      <c r="Y1234" s="11" t="s">
        <v>3958</v>
      </c>
      <c r="Z1234" s="11" t="s">
        <v>1585</v>
      </c>
      <c r="AA1234" s="9">
        <v>20</v>
      </c>
      <c r="AB1234" s="9">
        <v>1</v>
      </c>
      <c r="AC1234" s="11"/>
      <c r="AD1234" s="11" t="s">
        <v>2421</v>
      </c>
      <c r="AE1234" s="11" t="s">
        <v>2462</v>
      </c>
      <c r="AF1234" s="11" t="s">
        <v>2493</v>
      </c>
      <c r="AG1234" s="11" t="s">
        <v>2594</v>
      </c>
      <c r="AH1234" s="11" t="s">
        <v>2607</v>
      </c>
      <c r="AI1234" s="11"/>
      <c r="AJ1234" s="9">
        <v>1</v>
      </c>
      <c r="AK1234" s="11" t="s">
        <v>1760</v>
      </c>
      <c r="AL1234" s="11" t="s">
        <v>3107</v>
      </c>
      <c r="AM1234" s="11"/>
      <c r="AN1234" s="11" t="s">
        <v>1760</v>
      </c>
      <c r="AO1234" s="11" t="s">
        <v>1585</v>
      </c>
      <c r="AP1234" s="11" t="s">
        <v>3400</v>
      </c>
      <c r="AQ1234" s="12">
        <v>46209</v>
      </c>
      <c r="AR1234" s="11" t="s">
        <v>3416</v>
      </c>
      <c r="AS1234" s="11" t="s">
        <v>3517</v>
      </c>
      <c r="AT1234" s="11" t="s">
        <v>3933</v>
      </c>
      <c r="AU1234" s="11" t="s">
        <v>3933</v>
      </c>
      <c r="AV1234" s="11" t="s">
        <v>3939</v>
      </c>
      <c r="AW1234" s="11" t="s">
        <v>2493</v>
      </c>
      <c r="AX1234" s="11" t="s">
        <v>2594</v>
      </c>
      <c r="AY1234" s="11" t="s">
        <v>3948</v>
      </c>
      <c r="AZ1234" s="11"/>
      <c r="BA1234" s="11"/>
      <c r="BB1234" s="11"/>
      <c r="BC1234" s="9">
        <v>1265</v>
      </c>
      <c r="BD1234" s="11" t="s">
        <v>3939</v>
      </c>
      <c r="BE1234" s="9">
        <v>2703</v>
      </c>
      <c r="BF1234" s="9">
        <v>1</v>
      </c>
      <c r="BG1234" s="11" t="s">
        <v>4627</v>
      </c>
    </row>
    <row r="1235" spans="1:59">
      <c r="A1235" s="9">
        <v>135583</v>
      </c>
      <c r="B1235" s="11" t="s">
        <v>4026</v>
      </c>
      <c r="C1235" s="11" t="s">
        <v>4270</v>
      </c>
      <c r="D1235" s="11" t="s">
        <v>258</v>
      </c>
      <c r="E1235" s="15">
        <v>1</v>
      </c>
      <c r="F1235" s="11" t="s">
        <v>4235</v>
      </c>
      <c r="G1235" s="9">
        <v>30000</v>
      </c>
      <c r="H1235" s="15">
        <f t="shared" si="39"/>
        <v>6.5217391304347823</v>
      </c>
      <c r="I1235" s="15">
        <f t="shared" si="40"/>
        <v>6.5217391304347823</v>
      </c>
      <c r="J1235" s="15">
        <v>6.5217391304347823</v>
      </c>
      <c r="K1235" s="15"/>
      <c r="L1235" s="9"/>
      <c r="M1235" s="9">
        <v>0</v>
      </c>
      <c r="N1235" s="11" t="s">
        <v>3396</v>
      </c>
      <c r="O1235" s="12">
        <v>46209</v>
      </c>
      <c r="P1235" s="11" t="s">
        <v>3402</v>
      </c>
      <c r="Q1235" s="11" t="s">
        <v>3952</v>
      </c>
      <c r="R1235" s="11" t="s">
        <v>3952</v>
      </c>
      <c r="S1235" s="11" t="s">
        <v>4212</v>
      </c>
      <c r="T1235" s="9">
        <v>138474</v>
      </c>
      <c r="U1235" s="9"/>
      <c r="V1235" s="9"/>
      <c r="W1235" s="11" t="s">
        <v>2464</v>
      </c>
      <c r="X1235" s="11" t="s">
        <v>3108</v>
      </c>
      <c r="Y1235" s="11" t="s">
        <v>3958</v>
      </c>
      <c r="Z1235" s="11" t="s">
        <v>1430</v>
      </c>
      <c r="AA1235" s="9">
        <v>20</v>
      </c>
      <c r="AB1235" s="9">
        <v>2</v>
      </c>
      <c r="AC1235" s="11"/>
      <c r="AD1235" s="11" t="s">
        <v>2421</v>
      </c>
      <c r="AE1235" s="11" t="s">
        <v>2462</v>
      </c>
      <c r="AF1235" s="11" t="s">
        <v>2493</v>
      </c>
      <c r="AG1235" s="11" t="s">
        <v>2594</v>
      </c>
      <c r="AH1235" s="11" t="s">
        <v>2607</v>
      </c>
      <c r="AI1235" s="11"/>
      <c r="AJ1235" s="9">
        <v>1</v>
      </c>
      <c r="AK1235" s="11" t="s">
        <v>2611</v>
      </c>
      <c r="AL1235" s="11" t="s">
        <v>3107</v>
      </c>
      <c r="AM1235" s="11"/>
      <c r="AN1235" s="11" t="s">
        <v>2169</v>
      </c>
      <c r="AO1235" s="11" t="s">
        <v>3297</v>
      </c>
      <c r="AP1235" s="11" t="s">
        <v>3400</v>
      </c>
      <c r="AQ1235" s="12">
        <v>46209</v>
      </c>
      <c r="AR1235" s="11" t="s">
        <v>3416</v>
      </c>
      <c r="AS1235" s="11" t="s">
        <v>3516</v>
      </c>
      <c r="AT1235" s="11" t="s">
        <v>3933</v>
      </c>
      <c r="AU1235" s="11" t="s">
        <v>3933</v>
      </c>
      <c r="AV1235" s="11" t="s">
        <v>3939</v>
      </c>
      <c r="AW1235" s="11" t="s">
        <v>2493</v>
      </c>
      <c r="AX1235" s="11" t="s">
        <v>2594</v>
      </c>
      <c r="AY1235" s="11" t="s">
        <v>3948</v>
      </c>
      <c r="AZ1235" s="11"/>
      <c r="BA1235" s="11"/>
      <c r="BB1235" s="11"/>
      <c r="BC1235" s="9">
        <v>1265</v>
      </c>
      <c r="BD1235" s="11" t="s">
        <v>3939</v>
      </c>
      <c r="BE1235" s="9">
        <v>2483</v>
      </c>
      <c r="BF1235" s="9">
        <v>2</v>
      </c>
      <c r="BG1235" s="11" t="s">
        <v>4627</v>
      </c>
    </row>
    <row r="1236" spans="1:59">
      <c r="A1236" s="9">
        <v>135583</v>
      </c>
      <c r="B1236" s="11" t="s">
        <v>4026</v>
      </c>
      <c r="C1236" s="11" t="s">
        <v>4270</v>
      </c>
      <c r="D1236" s="11" t="s">
        <v>257</v>
      </c>
      <c r="E1236" s="15">
        <v>1</v>
      </c>
      <c r="F1236" s="11" t="s">
        <v>4235</v>
      </c>
      <c r="G1236" s="9">
        <v>700000</v>
      </c>
      <c r="H1236" s="15">
        <f t="shared" si="39"/>
        <v>152.17391304347825</v>
      </c>
      <c r="I1236" s="15">
        <f t="shared" si="40"/>
        <v>152.17391304347825</v>
      </c>
      <c r="J1236" s="15">
        <v>152.17391304347825</v>
      </c>
      <c r="K1236" s="15"/>
      <c r="L1236" s="9"/>
      <c r="M1236" s="9">
        <v>0</v>
      </c>
      <c r="N1236" s="11" t="s">
        <v>3396</v>
      </c>
      <c r="O1236" s="12">
        <v>46209</v>
      </c>
      <c r="P1236" s="11" t="s">
        <v>3402</v>
      </c>
      <c r="Q1236" s="11" t="s">
        <v>3952</v>
      </c>
      <c r="R1236" s="11" t="s">
        <v>3952</v>
      </c>
      <c r="S1236" s="11" t="s">
        <v>4212</v>
      </c>
      <c r="T1236" s="9">
        <v>138474</v>
      </c>
      <c r="U1236" s="9"/>
      <c r="V1236" s="9"/>
      <c r="W1236" s="11" t="s">
        <v>2464</v>
      </c>
      <c r="X1236" s="11" t="s">
        <v>3108</v>
      </c>
      <c r="Y1236" s="11" t="s">
        <v>3958</v>
      </c>
      <c r="Z1236" s="11" t="s">
        <v>1460</v>
      </c>
      <c r="AA1236" s="9">
        <v>20</v>
      </c>
      <c r="AB1236" s="9">
        <v>1</v>
      </c>
      <c r="AC1236" s="11"/>
      <c r="AD1236" s="11" t="s">
        <v>2421</v>
      </c>
      <c r="AE1236" s="11" t="s">
        <v>2462</v>
      </c>
      <c r="AF1236" s="11" t="s">
        <v>2493</v>
      </c>
      <c r="AG1236" s="11" t="s">
        <v>2594</v>
      </c>
      <c r="AH1236" s="11" t="s">
        <v>2607</v>
      </c>
      <c r="AI1236" s="11"/>
      <c r="AJ1236" s="9">
        <v>1</v>
      </c>
      <c r="AK1236" s="11" t="s">
        <v>1441</v>
      </c>
      <c r="AL1236" s="11" t="s">
        <v>3107</v>
      </c>
      <c r="AM1236" s="11"/>
      <c r="AN1236" s="11" t="s">
        <v>2169</v>
      </c>
      <c r="AO1236" s="11" t="s">
        <v>3297</v>
      </c>
      <c r="AP1236" s="11" t="s">
        <v>3400</v>
      </c>
      <c r="AQ1236" s="12">
        <v>46209</v>
      </c>
      <c r="AR1236" s="11" t="s">
        <v>3416</v>
      </c>
      <c r="AS1236" s="11" t="s">
        <v>3516</v>
      </c>
      <c r="AT1236" s="11" t="s">
        <v>3933</v>
      </c>
      <c r="AU1236" s="11" t="s">
        <v>3933</v>
      </c>
      <c r="AV1236" s="11" t="s">
        <v>3939</v>
      </c>
      <c r="AW1236" s="11" t="s">
        <v>2493</v>
      </c>
      <c r="AX1236" s="11" t="s">
        <v>2594</v>
      </c>
      <c r="AY1236" s="11" t="s">
        <v>3948</v>
      </c>
      <c r="AZ1236" s="11"/>
      <c r="BA1236" s="11"/>
      <c r="BB1236" s="11"/>
      <c r="BC1236" s="9">
        <v>1265</v>
      </c>
      <c r="BD1236" s="11" t="s">
        <v>3939</v>
      </c>
      <c r="BE1236" s="9">
        <v>2483</v>
      </c>
      <c r="BF1236" s="9">
        <v>1</v>
      </c>
      <c r="BG1236" s="11" t="s">
        <v>4627</v>
      </c>
    </row>
    <row r="1237" spans="1:59">
      <c r="A1237" s="9">
        <v>135582</v>
      </c>
      <c r="B1237" s="11" t="s">
        <v>4025</v>
      </c>
      <c r="C1237" s="11" t="s">
        <v>4266</v>
      </c>
      <c r="D1237" s="11" t="s">
        <v>256</v>
      </c>
      <c r="E1237" s="15">
        <v>1</v>
      </c>
      <c r="F1237" s="11" t="s">
        <v>4235</v>
      </c>
      <c r="G1237" s="9">
        <v>186659.7</v>
      </c>
      <c r="H1237" s="15">
        <f t="shared" si="39"/>
        <v>186659.7</v>
      </c>
      <c r="I1237" s="15">
        <f t="shared" si="40"/>
        <v>186659.7</v>
      </c>
      <c r="J1237" s="15">
        <v>186659.7</v>
      </c>
      <c r="K1237" s="15"/>
      <c r="L1237" s="9"/>
      <c r="M1237" s="9">
        <v>0</v>
      </c>
      <c r="N1237" s="11" t="s">
        <v>3397</v>
      </c>
      <c r="O1237" s="12">
        <v>46209</v>
      </c>
      <c r="P1237" s="11" t="s">
        <v>3402</v>
      </c>
      <c r="Q1237" s="11" t="s">
        <v>3952</v>
      </c>
      <c r="R1237" s="11" t="s">
        <v>3952</v>
      </c>
      <c r="S1237" s="11" t="s">
        <v>4221</v>
      </c>
      <c r="T1237" s="9">
        <v>138573</v>
      </c>
      <c r="U1237" s="9"/>
      <c r="V1237" s="9"/>
      <c r="W1237" s="11" t="s">
        <v>2465</v>
      </c>
      <c r="X1237" s="11" t="s">
        <v>3109</v>
      </c>
      <c r="Y1237" s="11" t="s">
        <v>3959</v>
      </c>
      <c r="Z1237" s="11" t="s">
        <v>1584</v>
      </c>
      <c r="AA1237" s="9">
        <v>20</v>
      </c>
      <c r="AB1237" s="9">
        <v>1</v>
      </c>
      <c r="AC1237" s="11"/>
      <c r="AD1237" s="11" t="s">
        <v>2408</v>
      </c>
      <c r="AE1237" s="11" t="s">
        <v>2462</v>
      </c>
      <c r="AF1237" s="11" t="s">
        <v>2489</v>
      </c>
      <c r="AG1237" s="11" t="s">
        <v>2593</v>
      </c>
      <c r="AH1237" s="11" t="s">
        <v>2607</v>
      </c>
      <c r="AI1237" s="11"/>
      <c r="AJ1237" s="9">
        <v>1</v>
      </c>
      <c r="AK1237" s="11" t="s">
        <v>2683</v>
      </c>
      <c r="AL1237" s="11" t="s">
        <v>3107</v>
      </c>
      <c r="AM1237" s="11"/>
      <c r="AN1237" s="11" t="s">
        <v>2683</v>
      </c>
      <c r="AO1237" s="11" t="s">
        <v>1584</v>
      </c>
      <c r="AP1237" s="11"/>
      <c r="AQ1237" s="12">
        <v>46209</v>
      </c>
      <c r="AR1237" s="11" t="s">
        <v>3416</v>
      </c>
      <c r="AS1237" s="11" t="s">
        <v>3515</v>
      </c>
      <c r="AT1237" s="11" t="s">
        <v>3933</v>
      </c>
      <c r="AU1237" s="11" t="s">
        <v>3933</v>
      </c>
      <c r="AV1237" s="11" t="s">
        <v>3937</v>
      </c>
      <c r="AW1237" s="11" t="s">
        <v>2489</v>
      </c>
      <c r="AX1237" s="11" t="s">
        <v>2593</v>
      </c>
      <c r="AY1237" s="11" t="s">
        <v>3948</v>
      </c>
      <c r="AZ1237" s="11"/>
      <c r="BA1237" s="11"/>
      <c r="BB1237" s="11"/>
      <c r="BC1237" s="9">
        <v>14417</v>
      </c>
      <c r="BD1237" s="11" t="s">
        <v>3937</v>
      </c>
      <c r="BE1237" s="9">
        <v>3098</v>
      </c>
      <c r="BF1237" s="9">
        <v>1</v>
      </c>
      <c r="BG1237" s="11" t="s">
        <v>4628</v>
      </c>
    </row>
    <row r="1238" spans="1:59">
      <c r="A1238" s="9">
        <v>135581</v>
      </c>
      <c r="B1238" s="11" t="s">
        <v>4024</v>
      </c>
      <c r="C1238" s="11" t="s">
        <v>3500</v>
      </c>
      <c r="D1238" s="11" t="s">
        <v>255</v>
      </c>
      <c r="E1238" s="15">
        <v>1</v>
      </c>
      <c r="F1238" s="11" t="s">
        <v>4235</v>
      </c>
      <c r="G1238" s="9">
        <v>180000000</v>
      </c>
      <c r="H1238" s="15">
        <f t="shared" si="39"/>
        <v>39130.434782608696</v>
      </c>
      <c r="I1238" s="15">
        <f t="shared" si="40"/>
        <v>39130.434782608696</v>
      </c>
      <c r="J1238" s="15">
        <v>39130.434782608696</v>
      </c>
      <c r="K1238" s="15"/>
      <c r="L1238" s="9"/>
      <c r="M1238" s="9">
        <v>0</v>
      </c>
      <c r="N1238" s="11" t="s">
        <v>3396</v>
      </c>
      <c r="O1238" s="12">
        <v>46209</v>
      </c>
      <c r="P1238" s="11" t="s">
        <v>3402</v>
      </c>
      <c r="Q1238" s="11" t="s">
        <v>3952</v>
      </c>
      <c r="R1238" s="11" t="s">
        <v>3952</v>
      </c>
      <c r="S1238" s="11" t="s">
        <v>4212</v>
      </c>
      <c r="T1238" s="9">
        <v>138546</v>
      </c>
      <c r="U1238" s="9"/>
      <c r="V1238" s="9"/>
      <c r="W1238" s="11" t="s">
        <v>2464</v>
      </c>
      <c r="X1238" s="11" t="s">
        <v>3108</v>
      </c>
      <c r="Y1238" s="11" t="s">
        <v>3958</v>
      </c>
      <c r="Z1238" s="11" t="s">
        <v>1482</v>
      </c>
      <c r="AA1238" s="9">
        <v>0</v>
      </c>
      <c r="AB1238" s="9">
        <v>1</v>
      </c>
      <c r="AC1238" s="11"/>
      <c r="AD1238" s="11" t="s">
        <v>2404</v>
      </c>
      <c r="AE1238" s="11" t="s">
        <v>2462</v>
      </c>
      <c r="AF1238" s="11" t="s">
        <v>2482</v>
      </c>
      <c r="AG1238" s="11" t="s">
        <v>2589</v>
      </c>
      <c r="AH1238" s="11" t="s">
        <v>2607</v>
      </c>
      <c r="AI1238" s="11"/>
      <c r="AJ1238" s="9">
        <v>1</v>
      </c>
      <c r="AK1238" s="11" t="s">
        <v>1482</v>
      </c>
      <c r="AL1238" s="11" t="s">
        <v>3107</v>
      </c>
      <c r="AM1238" s="11"/>
      <c r="AN1238" s="11" t="s">
        <v>1482</v>
      </c>
      <c r="AO1238" s="11" t="s">
        <v>1482</v>
      </c>
      <c r="AP1238" s="11" t="s">
        <v>3400</v>
      </c>
      <c r="AQ1238" s="12">
        <v>46209</v>
      </c>
      <c r="AR1238" s="11" t="s">
        <v>3416</v>
      </c>
      <c r="AS1238" s="11" t="s">
        <v>3514</v>
      </c>
      <c r="AT1238" s="11" t="s">
        <v>3933</v>
      </c>
      <c r="AU1238" s="11" t="s">
        <v>3933</v>
      </c>
      <c r="AV1238" s="11" t="s">
        <v>3939</v>
      </c>
      <c r="AW1238" s="11" t="s">
        <v>2482</v>
      </c>
      <c r="AX1238" s="11" t="s">
        <v>2589</v>
      </c>
      <c r="AY1238" s="11" t="s">
        <v>3948</v>
      </c>
      <c r="AZ1238" s="11"/>
      <c r="BA1238" s="11"/>
      <c r="BB1238" s="11"/>
      <c r="BC1238" s="9">
        <v>1267</v>
      </c>
      <c r="BD1238" s="11" t="s">
        <v>3939</v>
      </c>
      <c r="BE1238" s="9">
        <v>2368</v>
      </c>
      <c r="BF1238" s="9">
        <v>1</v>
      </c>
      <c r="BG1238" s="11" t="s">
        <v>4621</v>
      </c>
    </row>
    <row r="1239" spans="1:59">
      <c r="A1239" s="9">
        <v>135580</v>
      </c>
      <c r="B1239" s="11" t="s">
        <v>4023</v>
      </c>
      <c r="C1239" s="11" t="s">
        <v>4290</v>
      </c>
      <c r="D1239" s="11" t="s">
        <v>254</v>
      </c>
      <c r="E1239" s="15">
        <v>12</v>
      </c>
      <c r="F1239" s="11" t="s">
        <v>4235</v>
      </c>
      <c r="G1239" s="9">
        <v>2625000</v>
      </c>
      <c r="H1239" s="15">
        <f t="shared" si="39"/>
        <v>570.6521739130435</v>
      </c>
      <c r="I1239" s="15">
        <f t="shared" si="40"/>
        <v>6847.826086956522</v>
      </c>
      <c r="J1239" s="15">
        <v>6847.826086956522</v>
      </c>
      <c r="K1239" s="15"/>
      <c r="L1239" s="9"/>
      <c r="M1239" s="9">
        <v>0</v>
      </c>
      <c r="N1239" s="11" t="s">
        <v>3396</v>
      </c>
      <c r="O1239" s="12">
        <v>46209</v>
      </c>
      <c r="P1239" s="11" t="s">
        <v>3407</v>
      </c>
      <c r="Q1239" s="11" t="s">
        <v>3952</v>
      </c>
      <c r="R1239" s="11" t="s">
        <v>3952</v>
      </c>
      <c r="S1239" s="11" t="s">
        <v>4212</v>
      </c>
      <c r="T1239" s="9">
        <v>138577</v>
      </c>
      <c r="U1239" s="9"/>
      <c r="V1239" s="9"/>
      <c r="W1239" s="11" t="s">
        <v>2464</v>
      </c>
      <c r="X1239" s="11" t="s">
        <v>3108</v>
      </c>
      <c r="Y1239" s="11" t="s">
        <v>3958</v>
      </c>
      <c r="Z1239" s="11" t="s">
        <v>1583</v>
      </c>
      <c r="AA1239" s="9">
        <v>20</v>
      </c>
      <c r="AB1239" s="9">
        <v>1</v>
      </c>
      <c r="AC1239" s="11"/>
      <c r="AD1239" s="11" t="s">
        <v>2421</v>
      </c>
      <c r="AE1239" s="11" t="s">
        <v>2462</v>
      </c>
      <c r="AF1239" s="11" t="s">
        <v>2512</v>
      </c>
      <c r="AG1239" s="11" t="s">
        <v>2587</v>
      </c>
      <c r="AH1239" s="11" t="s">
        <v>2607</v>
      </c>
      <c r="AI1239" s="11"/>
      <c r="AJ1239" s="9">
        <v>12</v>
      </c>
      <c r="AK1239" s="11" t="s">
        <v>2083</v>
      </c>
      <c r="AL1239" s="11" t="s">
        <v>3107</v>
      </c>
      <c r="AM1239" s="11"/>
      <c r="AN1239" s="11" t="s">
        <v>2083</v>
      </c>
      <c r="AO1239" s="11" t="s">
        <v>1583</v>
      </c>
      <c r="AP1239" s="11"/>
      <c r="AQ1239" s="12">
        <v>46209</v>
      </c>
      <c r="AR1239" s="11" t="s">
        <v>3416</v>
      </c>
      <c r="AS1239" s="11" t="s">
        <v>3513</v>
      </c>
      <c r="AT1239" s="11" t="s">
        <v>3933</v>
      </c>
      <c r="AU1239" s="11" t="s">
        <v>3933</v>
      </c>
      <c r="AV1239" s="11" t="s">
        <v>3939</v>
      </c>
      <c r="AW1239" s="11" t="s">
        <v>2512</v>
      </c>
      <c r="AX1239" s="11" t="s">
        <v>2587</v>
      </c>
      <c r="AY1239" s="11" t="s">
        <v>3948</v>
      </c>
      <c r="AZ1239" s="11"/>
      <c r="BA1239" s="11"/>
      <c r="BB1239" s="11"/>
      <c r="BC1239" s="9">
        <v>3010</v>
      </c>
      <c r="BD1239" s="11" t="s">
        <v>3939</v>
      </c>
      <c r="BE1239" s="9">
        <v>2566</v>
      </c>
      <c r="BF1239" s="9">
        <v>1</v>
      </c>
      <c r="BG1239" s="11" t="s">
        <v>4628</v>
      </c>
    </row>
    <row r="1240" spans="1:59">
      <c r="A1240" s="9">
        <v>135579</v>
      </c>
      <c r="B1240" s="11" t="s">
        <v>4022</v>
      </c>
      <c r="C1240" s="11" t="s">
        <v>4244</v>
      </c>
      <c r="D1240" s="11" t="s">
        <v>252</v>
      </c>
      <c r="E1240" s="15">
        <v>12</v>
      </c>
      <c r="F1240" s="11" t="s">
        <v>4235</v>
      </c>
      <c r="G1240" s="9">
        <v>4583333.3333000001</v>
      </c>
      <c r="H1240" s="15">
        <f t="shared" si="39"/>
        <v>996.37681158695648</v>
      </c>
      <c r="I1240" s="15">
        <f t="shared" si="40"/>
        <v>11956.521739043477</v>
      </c>
      <c r="J1240" s="15">
        <v>11956.521739043477</v>
      </c>
      <c r="K1240" s="15"/>
      <c r="L1240" s="9"/>
      <c r="M1240" s="9">
        <v>0</v>
      </c>
      <c r="N1240" s="11" t="s">
        <v>3396</v>
      </c>
      <c r="O1240" s="12">
        <v>46209</v>
      </c>
      <c r="P1240" s="11" t="s">
        <v>3402</v>
      </c>
      <c r="Q1240" s="11" t="s">
        <v>3952</v>
      </c>
      <c r="R1240" s="11" t="s">
        <v>3952</v>
      </c>
      <c r="S1240" s="11" t="s">
        <v>4212</v>
      </c>
      <c r="T1240" s="9">
        <v>138591</v>
      </c>
      <c r="U1240" s="9"/>
      <c r="V1240" s="9"/>
      <c r="W1240" s="11" t="s">
        <v>2464</v>
      </c>
      <c r="X1240" s="11" t="s">
        <v>3108</v>
      </c>
      <c r="Y1240" s="11" t="s">
        <v>3958</v>
      </c>
      <c r="Z1240" s="11" t="s">
        <v>1582</v>
      </c>
      <c r="AA1240" s="9">
        <v>0</v>
      </c>
      <c r="AB1240" s="9">
        <v>1</v>
      </c>
      <c r="AC1240" s="11"/>
      <c r="AD1240" s="11" t="s">
        <v>2405</v>
      </c>
      <c r="AE1240" s="11" t="s">
        <v>2462</v>
      </c>
      <c r="AF1240" s="11" t="s">
        <v>2497</v>
      </c>
      <c r="AG1240" s="11" t="s">
        <v>2589</v>
      </c>
      <c r="AH1240" s="11" t="s">
        <v>2607</v>
      </c>
      <c r="AI1240" s="11"/>
      <c r="AJ1240" s="9">
        <v>12</v>
      </c>
      <c r="AK1240" s="11" t="s">
        <v>1582</v>
      </c>
      <c r="AL1240" s="11" t="s">
        <v>3107</v>
      </c>
      <c r="AM1240" s="11"/>
      <c r="AN1240" s="11" t="s">
        <v>3142</v>
      </c>
      <c r="AO1240" s="11" t="s">
        <v>3142</v>
      </c>
      <c r="AP1240" s="11" t="s">
        <v>3400</v>
      </c>
      <c r="AQ1240" s="12">
        <v>46209</v>
      </c>
      <c r="AR1240" s="11" t="s">
        <v>3416</v>
      </c>
      <c r="AS1240" s="11" t="s">
        <v>3512</v>
      </c>
      <c r="AT1240" s="11" t="s">
        <v>3933</v>
      </c>
      <c r="AU1240" s="11" t="s">
        <v>3933</v>
      </c>
      <c r="AV1240" s="11" t="s">
        <v>3939</v>
      </c>
      <c r="AW1240" s="11" t="s">
        <v>2497</v>
      </c>
      <c r="AX1240" s="11" t="s">
        <v>2589</v>
      </c>
      <c r="AY1240" s="11" t="s">
        <v>3948</v>
      </c>
      <c r="AZ1240" s="11"/>
      <c r="BA1240" s="11"/>
      <c r="BB1240" s="11"/>
      <c r="BC1240" s="9">
        <v>14862</v>
      </c>
      <c r="BD1240" s="11" t="s">
        <v>3939</v>
      </c>
      <c r="BE1240" s="9">
        <v>3309</v>
      </c>
      <c r="BF1240" s="9">
        <v>1</v>
      </c>
      <c r="BG1240" s="11" t="s">
        <v>4628</v>
      </c>
    </row>
    <row r="1241" spans="1:59">
      <c r="A1241" s="9">
        <v>135579</v>
      </c>
      <c r="B1241" s="11" t="s">
        <v>4022</v>
      </c>
      <c r="C1241" s="11" t="s">
        <v>4244</v>
      </c>
      <c r="D1241" s="11" t="s">
        <v>253</v>
      </c>
      <c r="E1241" s="15">
        <v>12</v>
      </c>
      <c r="F1241" s="11" t="s">
        <v>4235</v>
      </c>
      <c r="G1241" s="9">
        <v>4583333.3333000001</v>
      </c>
      <c r="H1241" s="15">
        <f t="shared" si="39"/>
        <v>996.37681158695648</v>
      </c>
      <c r="I1241" s="15">
        <f t="shared" si="40"/>
        <v>11956.521739043477</v>
      </c>
      <c r="J1241" s="15">
        <v>11956.521739043477</v>
      </c>
      <c r="K1241" s="15"/>
      <c r="L1241" s="9"/>
      <c r="M1241" s="9">
        <v>0</v>
      </c>
      <c r="N1241" s="11" t="s">
        <v>3396</v>
      </c>
      <c r="O1241" s="12">
        <v>46209</v>
      </c>
      <c r="P1241" s="11" t="s">
        <v>3402</v>
      </c>
      <c r="Q1241" s="11" t="s">
        <v>3952</v>
      </c>
      <c r="R1241" s="11" t="s">
        <v>3952</v>
      </c>
      <c r="S1241" s="11" t="s">
        <v>4212</v>
      </c>
      <c r="T1241" s="9">
        <v>138591</v>
      </c>
      <c r="U1241" s="9"/>
      <c r="V1241" s="9"/>
      <c r="W1241" s="11" t="s">
        <v>2464</v>
      </c>
      <c r="X1241" s="11" t="s">
        <v>3108</v>
      </c>
      <c r="Y1241" s="11" t="s">
        <v>3958</v>
      </c>
      <c r="Z1241" s="11" t="s">
        <v>1582</v>
      </c>
      <c r="AA1241" s="9">
        <v>0</v>
      </c>
      <c r="AB1241" s="9">
        <v>2</v>
      </c>
      <c r="AC1241" s="11"/>
      <c r="AD1241" s="11" t="s">
        <v>2405</v>
      </c>
      <c r="AE1241" s="11" t="s">
        <v>2462</v>
      </c>
      <c r="AF1241" s="11" t="s">
        <v>2497</v>
      </c>
      <c r="AG1241" s="11" t="s">
        <v>2589</v>
      </c>
      <c r="AH1241" s="11" t="s">
        <v>2607</v>
      </c>
      <c r="AI1241" s="11"/>
      <c r="AJ1241" s="9">
        <v>12</v>
      </c>
      <c r="AK1241" s="11" t="s">
        <v>1582</v>
      </c>
      <c r="AL1241" s="11" t="s">
        <v>3107</v>
      </c>
      <c r="AM1241" s="11"/>
      <c r="AN1241" s="11" t="s">
        <v>3142</v>
      </c>
      <c r="AO1241" s="11" t="s">
        <v>3142</v>
      </c>
      <c r="AP1241" s="11" t="s">
        <v>3400</v>
      </c>
      <c r="AQ1241" s="12">
        <v>46209</v>
      </c>
      <c r="AR1241" s="11" t="s">
        <v>3416</v>
      </c>
      <c r="AS1241" s="11" t="s">
        <v>3512</v>
      </c>
      <c r="AT1241" s="11" t="s">
        <v>3933</v>
      </c>
      <c r="AU1241" s="11" t="s">
        <v>3933</v>
      </c>
      <c r="AV1241" s="11" t="s">
        <v>3939</v>
      </c>
      <c r="AW1241" s="11" t="s">
        <v>2497</v>
      </c>
      <c r="AX1241" s="11" t="s">
        <v>2589</v>
      </c>
      <c r="AY1241" s="11" t="s">
        <v>3948</v>
      </c>
      <c r="AZ1241" s="11"/>
      <c r="BA1241" s="11"/>
      <c r="BB1241" s="11"/>
      <c r="BC1241" s="9">
        <v>14862</v>
      </c>
      <c r="BD1241" s="11" t="s">
        <v>3939</v>
      </c>
      <c r="BE1241" s="9">
        <v>3309</v>
      </c>
      <c r="BF1241" s="9">
        <v>2</v>
      </c>
      <c r="BG1241" s="11" t="s">
        <v>4628</v>
      </c>
    </row>
    <row r="1242" spans="1:59">
      <c r="A1242" s="9">
        <v>135578</v>
      </c>
      <c r="B1242" s="11" t="s">
        <v>3982</v>
      </c>
      <c r="C1242" s="11" t="s">
        <v>4289</v>
      </c>
      <c r="D1242" s="11" t="s">
        <v>250</v>
      </c>
      <c r="E1242" s="15">
        <v>475</v>
      </c>
      <c r="F1242" s="11" t="s">
        <v>4235</v>
      </c>
      <c r="G1242" s="9">
        <v>100000</v>
      </c>
      <c r="H1242" s="15">
        <f t="shared" si="39"/>
        <v>21.739130434782609</v>
      </c>
      <c r="I1242" s="15">
        <f t="shared" si="40"/>
        <v>10326.08695652174</v>
      </c>
      <c r="J1242" s="15">
        <v>10326.08695652174</v>
      </c>
      <c r="K1242" s="15"/>
      <c r="L1242" s="9"/>
      <c r="M1242" s="9">
        <v>0</v>
      </c>
      <c r="N1242" s="11" t="s">
        <v>3396</v>
      </c>
      <c r="O1242" s="12">
        <v>46209</v>
      </c>
      <c r="P1242" s="11" t="s">
        <v>3402</v>
      </c>
      <c r="Q1242" s="11" t="s">
        <v>3953</v>
      </c>
      <c r="R1242" s="11" t="s">
        <v>3952</v>
      </c>
      <c r="S1242" s="11" t="s">
        <v>4221</v>
      </c>
      <c r="T1242" s="9">
        <v>138710</v>
      </c>
      <c r="U1242" s="9"/>
      <c r="V1242" s="9"/>
      <c r="W1242" s="11" t="s">
        <v>2465</v>
      </c>
      <c r="X1242" s="11" t="s">
        <v>3109</v>
      </c>
      <c r="Y1242" s="11" t="s">
        <v>3959</v>
      </c>
      <c r="Z1242" s="11" t="s">
        <v>1580</v>
      </c>
      <c r="AA1242" s="9">
        <v>20</v>
      </c>
      <c r="AB1242" s="9">
        <v>1</v>
      </c>
      <c r="AC1242" s="11"/>
      <c r="AD1242" s="11" t="s">
        <v>2405</v>
      </c>
      <c r="AE1242" s="11" t="s">
        <v>2462</v>
      </c>
      <c r="AF1242" s="11" t="s">
        <v>2490</v>
      </c>
      <c r="AG1242" s="11" t="s">
        <v>2593</v>
      </c>
      <c r="AH1242" s="11" t="s">
        <v>2607</v>
      </c>
      <c r="AI1242" s="11"/>
      <c r="AJ1242" s="9">
        <v>475</v>
      </c>
      <c r="AK1242" s="11" t="s">
        <v>2682</v>
      </c>
      <c r="AL1242" s="11" t="s">
        <v>3107</v>
      </c>
      <c r="AM1242" s="11"/>
      <c r="AN1242" s="11" t="s">
        <v>3141</v>
      </c>
      <c r="AO1242" s="11" t="s">
        <v>3296</v>
      </c>
      <c r="AP1242" s="11"/>
      <c r="AQ1242" s="12">
        <v>46209</v>
      </c>
      <c r="AR1242" s="11" t="s">
        <v>3416</v>
      </c>
      <c r="AS1242" s="11" t="s">
        <v>3511</v>
      </c>
      <c r="AT1242" s="11" t="s">
        <v>3933</v>
      </c>
      <c r="AU1242" s="11" t="s">
        <v>3933</v>
      </c>
      <c r="AV1242" s="11" t="s">
        <v>3937</v>
      </c>
      <c r="AW1242" s="11" t="s">
        <v>2490</v>
      </c>
      <c r="AX1242" s="11" t="s">
        <v>2593</v>
      </c>
      <c r="AY1242" s="11" t="s">
        <v>3948</v>
      </c>
      <c r="AZ1242" s="11"/>
      <c r="BA1242" s="11"/>
      <c r="BB1242" s="11"/>
      <c r="BC1242" s="9">
        <v>22423</v>
      </c>
      <c r="BD1242" s="11" t="s">
        <v>3937</v>
      </c>
      <c r="BE1242" s="9">
        <v>2633</v>
      </c>
      <c r="BF1242" s="9">
        <v>1</v>
      </c>
      <c r="BG1242" s="11" t="s">
        <v>3416</v>
      </c>
    </row>
    <row r="1243" spans="1:59">
      <c r="A1243" s="9">
        <v>135577</v>
      </c>
      <c r="B1243" s="11" t="s">
        <v>3973</v>
      </c>
      <c r="C1243" s="11" t="s">
        <v>4288</v>
      </c>
      <c r="D1243" s="11" t="s">
        <v>249</v>
      </c>
      <c r="E1243" s="15">
        <v>1</v>
      </c>
      <c r="F1243" s="11" t="s">
        <v>4235</v>
      </c>
      <c r="G1243" s="9">
        <v>184900</v>
      </c>
      <c r="H1243" s="15">
        <f t="shared" si="39"/>
        <v>40.195652173913047</v>
      </c>
      <c r="I1243" s="15">
        <f t="shared" si="40"/>
        <v>40.195652173913047</v>
      </c>
      <c r="J1243" s="15">
        <v>40.195652173913047</v>
      </c>
      <c r="K1243" s="15"/>
      <c r="L1243" s="9"/>
      <c r="M1243" s="9">
        <v>0</v>
      </c>
      <c r="N1243" s="11" t="s">
        <v>3396</v>
      </c>
      <c r="O1243" s="12">
        <v>46209</v>
      </c>
      <c r="P1243" s="11" t="s">
        <v>3402</v>
      </c>
      <c r="Q1243" s="11" t="s">
        <v>3952</v>
      </c>
      <c r="R1243" s="11" t="s">
        <v>3952</v>
      </c>
      <c r="S1243" s="11" t="s">
        <v>4221</v>
      </c>
      <c r="T1243" s="9">
        <v>138808</v>
      </c>
      <c r="U1243" s="9"/>
      <c r="V1243" s="9"/>
      <c r="W1243" s="11" t="s">
        <v>2465</v>
      </c>
      <c r="X1243" s="11" t="s">
        <v>3109</v>
      </c>
      <c r="Y1243" s="11" t="s">
        <v>3959</v>
      </c>
      <c r="Z1243" s="11" t="s">
        <v>1579</v>
      </c>
      <c r="AA1243" s="9">
        <v>0</v>
      </c>
      <c r="AB1243" s="9">
        <v>1</v>
      </c>
      <c r="AC1243" s="11"/>
      <c r="AD1243" s="11" t="s">
        <v>2429</v>
      </c>
      <c r="AE1243" s="11" t="s">
        <v>2462</v>
      </c>
      <c r="AF1243" s="11" t="s">
        <v>2481</v>
      </c>
      <c r="AG1243" s="11" t="s">
        <v>2593</v>
      </c>
      <c r="AH1243" s="11" t="s">
        <v>2607</v>
      </c>
      <c r="AI1243" s="11"/>
      <c r="AJ1243" s="9">
        <v>1</v>
      </c>
      <c r="AK1243" s="11" t="s">
        <v>1579</v>
      </c>
      <c r="AL1243" s="11" t="s">
        <v>3107</v>
      </c>
      <c r="AM1243" s="11"/>
      <c r="AN1243" s="11" t="s">
        <v>1579</v>
      </c>
      <c r="AO1243" s="11" t="s">
        <v>1579</v>
      </c>
      <c r="AP1243" s="11" t="s">
        <v>3400</v>
      </c>
      <c r="AQ1243" s="12">
        <v>46209</v>
      </c>
      <c r="AR1243" s="11" t="s">
        <v>3416</v>
      </c>
      <c r="AS1243" s="11" t="s">
        <v>3510</v>
      </c>
      <c r="AT1243" s="11" t="s">
        <v>3933</v>
      </c>
      <c r="AU1243" s="11" t="s">
        <v>3933</v>
      </c>
      <c r="AV1243" s="11" t="s">
        <v>3937</v>
      </c>
      <c r="AW1243" s="11" t="s">
        <v>2481</v>
      </c>
      <c r="AX1243" s="11" t="s">
        <v>2593</v>
      </c>
      <c r="AY1243" s="11" t="s">
        <v>3949</v>
      </c>
      <c r="AZ1243" s="11"/>
      <c r="BA1243" s="11"/>
      <c r="BB1243" s="11"/>
      <c r="BC1243" s="9">
        <v>1599</v>
      </c>
      <c r="BD1243" s="11" t="s">
        <v>3937</v>
      </c>
      <c r="BE1243" s="9">
        <v>2886</v>
      </c>
      <c r="BF1243" s="9">
        <v>1</v>
      </c>
      <c r="BG1243" s="11" t="s">
        <v>3404</v>
      </c>
    </row>
    <row r="1244" spans="1:59">
      <c r="A1244" s="9">
        <v>135576</v>
      </c>
      <c r="B1244" s="11" t="s">
        <v>4021</v>
      </c>
      <c r="C1244" s="11" t="s">
        <v>4244</v>
      </c>
      <c r="D1244" s="11" t="s">
        <v>248</v>
      </c>
      <c r="E1244" s="15">
        <v>1</v>
      </c>
      <c r="F1244" s="11" t="s">
        <v>4235</v>
      </c>
      <c r="G1244" s="9">
        <v>247896.2</v>
      </c>
      <c r="H1244" s="15">
        <f t="shared" si="39"/>
        <v>53.890478260869571</v>
      </c>
      <c r="I1244" s="15">
        <f t="shared" si="40"/>
        <v>53.890478260869571</v>
      </c>
      <c r="J1244" s="15">
        <v>53.890478260869571</v>
      </c>
      <c r="K1244" s="15"/>
      <c r="L1244" s="9"/>
      <c r="M1244" s="9">
        <v>0</v>
      </c>
      <c r="N1244" s="11" t="s">
        <v>3396</v>
      </c>
      <c r="O1244" s="12">
        <v>46209</v>
      </c>
      <c r="P1244" s="11" t="s">
        <v>3402</v>
      </c>
      <c r="Q1244" s="11" t="s">
        <v>3952</v>
      </c>
      <c r="R1244" s="11" t="s">
        <v>3952</v>
      </c>
      <c r="S1244" s="11" t="s">
        <v>4215</v>
      </c>
      <c r="T1244" s="9">
        <v>138471</v>
      </c>
      <c r="U1244" s="9"/>
      <c r="V1244" s="9"/>
      <c r="W1244" s="11" t="s">
        <v>2464</v>
      </c>
      <c r="X1244" s="11" t="s">
        <v>3108</v>
      </c>
      <c r="Y1244" s="11" t="s">
        <v>3958</v>
      </c>
      <c r="Z1244" s="11" t="s">
        <v>1578</v>
      </c>
      <c r="AA1244" s="9">
        <v>20</v>
      </c>
      <c r="AB1244" s="9">
        <v>1</v>
      </c>
      <c r="AC1244" s="11"/>
      <c r="AD1244" s="11" t="s">
        <v>2405</v>
      </c>
      <c r="AE1244" s="11" t="s">
        <v>2462</v>
      </c>
      <c r="AF1244" s="11" t="s">
        <v>2500</v>
      </c>
      <c r="AG1244" s="11" t="s">
        <v>2581</v>
      </c>
      <c r="AH1244" s="11" t="s">
        <v>2607</v>
      </c>
      <c r="AI1244" s="11"/>
      <c r="AJ1244" s="9">
        <v>1</v>
      </c>
      <c r="AK1244" s="11" t="s">
        <v>2681</v>
      </c>
      <c r="AL1244" s="11" t="s">
        <v>3107</v>
      </c>
      <c r="AM1244" s="11"/>
      <c r="AN1244" s="11" t="s">
        <v>2681</v>
      </c>
      <c r="AO1244" s="11" t="s">
        <v>1578</v>
      </c>
      <c r="AP1244" s="11"/>
      <c r="AQ1244" s="12">
        <v>46209</v>
      </c>
      <c r="AR1244" s="11" t="s">
        <v>3416</v>
      </c>
      <c r="AS1244" s="11" t="s">
        <v>3509</v>
      </c>
      <c r="AT1244" s="11" t="s">
        <v>3933</v>
      </c>
      <c r="AU1244" s="11" t="s">
        <v>3933</v>
      </c>
      <c r="AV1244" s="11" t="s">
        <v>3936</v>
      </c>
      <c r="AW1244" s="11" t="s">
        <v>2500</v>
      </c>
      <c r="AX1244" s="11" t="s">
        <v>2581</v>
      </c>
      <c r="AY1244" s="11" t="s">
        <v>3948</v>
      </c>
      <c r="AZ1244" s="11"/>
      <c r="BA1244" s="11"/>
      <c r="BB1244" s="11"/>
      <c r="BC1244" s="9">
        <v>14862</v>
      </c>
      <c r="BD1244" s="11" t="s">
        <v>3936</v>
      </c>
      <c r="BE1244" s="9">
        <v>2426</v>
      </c>
      <c r="BF1244" s="9">
        <v>1</v>
      </c>
      <c r="BG1244" s="11" t="s">
        <v>4627</v>
      </c>
    </row>
    <row r="1245" spans="1:59">
      <c r="A1245" s="9">
        <v>135575</v>
      </c>
      <c r="B1245" s="11" t="s">
        <v>4020</v>
      </c>
      <c r="C1245" s="11" t="s">
        <v>4287</v>
      </c>
      <c r="D1245" s="11" t="s">
        <v>247</v>
      </c>
      <c r="E1245" s="15">
        <v>1</v>
      </c>
      <c r="F1245" s="11" t="s">
        <v>4235</v>
      </c>
      <c r="G1245" s="9">
        <v>20555930.399999999</v>
      </c>
      <c r="H1245" s="15">
        <f t="shared" si="39"/>
        <v>4468.6805217391302</v>
      </c>
      <c r="I1245" s="15">
        <f t="shared" si="40"/>
        <v>4468.6805217391302</v>
      </c>
      <c r="J1245" s="15">
        <v>4468.6805217391302</v>
      </c>
      <c r="K1245" s="15"/>
      <c r="L1245" s="9"/>
      <c r="M1245" s="9">
        <v>0</v>
      </c>
      <c r="N1245" s="11" t="s">
        <v>3396</v>
      </c>
      <c r="O1245" s="12">
        <v>46209</v>
      </c>
      <c r="P1245" s="11" t="s">
        <v>3402</v>
      </c>
      <c r="Q1245" s="11" t="s">
        <v>3952</v>
      </c>
      <c r="R1245" s="11" t="s">
        <v>3952</v>
      </c>
      <c r="S1245" s="11" t="s">
        <v>4223</v>
      </c>
      <c r="T1245" s="9">
        <v>138849</v>
      </c>
      <c r="U1245" s="9"/>
      <c r="V1245" s="9"/>
      <c r="W1245" s="11" t="s">
        <v>2466</v>
      </c>
      <c r="X1245" s="11" t="s">
        <v>3110</v>
      </c>
      <c r="Y1245" s="11" t="s">
        <v>3960</v>
      </c>
      <c r="Z1245" s="11" t="s">
        <v>1576</v>
      </c>
      <c r="AA1245" s="9">
        <v>0</v>
      </c>
      <c r="AB1245" s="9">
        <v>1</v>
      </c>
      <c r="AC1245" s="11"/>
      <c r="AD1245" s="11" t="s">
        <v>2405</v>
      </c>
      <c r="AE1245" s="11" t="s">
        <v>2462</v>
      </c>
      <c r="AF1245" s="11" t="s">
        <v>2510</v>
      </c>
      <c r="AG1245" s="11" t="s">
        <v>2597</v>
      </c>
      <c r="AH1245" s="11" t="s">
        <v>2607</v>
      </c>
      <c r="AI1245" s="11"/>
      <c r="AJ1245" s="9">
        <v>1</v>
      </c>
      <c r="AK1245" s="11" t="s">
        <v>1576</v>
      </c>
      <c r="AL1245" s="11" t="s">
        <v>3107</v>
      </c>
      <c r="AM1245" s="11"/>
      <c r="AN1245" s="11" t="s">
        <v>1764</v>
      </c>
      <c r="AO1245" s="11" t="s">
        <v>1764</v>
      </c>
      <c r="AP1245" s="11" t="s">
        <v>3400</v>
      </c>
      <c r="AQ1245" s="12">
        <v>46209</v>
      </c>
      <c r="AR1245" s="11" t="s">
        <v>3416</v>
      </c>
      <c r="AS1245" s="11"/>
      <c r="AT1245" s="11" t="s">
        <v>3933</v>
      </c>
      <c r="AU1245" s="11" t="s">
        <v>3933</v>
      </c>
      <c r="AV1245" s="11" t="s">
        <v>3938</v>
      </c>
      <c r="AW1245" s="11" t="s">
        <v>2510</v>
      </c>
      <c r="AX1245" s="11" t="s">
        <v>2597</v>
      </c>
      <c r="AY1245" s="11" t="s">
        <v>3948</v>
      </c>
      <c r="AZ1245" s="11"/>
      <c r="BA1245" s="11"/>
      <c r="BB1245" s="11"/>
      <c r="BC1245" s="9">
        <v>22422</v>
      </c>
      <c r="BD1245" s="11" t="s">
        <v>3938</v>
      </c>
      <c r="BE1245" s="9">
        <v>4038</v>
      </c>
      <c r="BF1245" s="9">
        <v>1</v>
      </c>
      <c r="BG1245" s="11" t="s">
        <v>3409</v>
      </c>
    </row>
    <row r="1246" spans="1:59">
      <c r="A1246" s="9">
        <v>135574</v>
      </c>
      <c r="B1246" s="11" t="s">
        <v>4019</v>
      </c>
      <c r="C1246" s="11" t="s">
        <v>4252</v>
      </c>
      <c r="D1246" s="11" t="s">
        <v>245</v>
      </c>
      <c r="E1246" s="15">
        <v>1</v>
      </c>
      <c r="F1246" s="11" t="s">
        <v>4235</v>
      </c>
      <c r="G1246" s="9">
        <v>591297.56999999995</v>
      </c>
      <c r="H1246" s="15">
        <f t="shared" si="39"/>
        <v>128.54294999999999</v>
      </c>
      <c r="I1246" s="15">
        <f t="shared" si="40"/>
        <v>128.54294999999999</v>
      </c>
      <c r="J1246" s="15">
        <v>128.54294999999999</v>
      </c>
      <c r="K1246" s="15"/>
      <c r="L1246" s="9"/>
      <c r="M1246" s="9">
        <v>0</v>
      </c>
      <c r="N1246" s="11" t="s">
        <v>3396</v>
      </c>
      <c r="O1246" s="12">
        <v>46209</v>
      </c>
      <c r="P1246" s="11" t="s">
        <v>3402</v>
      </c>
      <c r="Q1246" s="11" t="s">
        <v>3952</v>
      </c>
      <c r="R1246" s="11" t="s">
        <v>3952</v>
      </c>
      <c r="S1246" s="11" t="s">
        <v>4221</v>
      </c>
      <c r="T1246" s="9">
        <v>138777</v>
      </c>
      <c r="U1246" s="9"/>
      <c r="V1246" s="9"/>
      <c r="W1246" s="11" t="s">
        <v>2465</v>
      </c>
      <c r="X1246" s="11" t="s">
        <v>3109</v>
      </c>
      <c r="Y1246" s="11" t="s">
        <v>3959</v>
      </c>
      <c r="Z1246" s="11" t="s">
        <v>1575</v>
      </c>
      <c r="AA1246" s="9">
        <v>20</v>
      </c>
      <c r="AB1246" s="9">
        <v>1</v>
      </c>
      <c r="AC1246" s="11"/>
      <c r="AD1246" s="11" t="s">
        <v>2405</v>
      </c>
      <c r="AE1246" s="11" t="s">
        <v>2462</v>
      </c>
      <c r="AF1246" s="11" t="s">
        <v>2511</v>
      </c>
      <c r="AG1246" s="11" t="s">
        <v>2598</v>
      </c>
      <c r="AH1246" s="11" t="s">
        <v>2607</v>
      </c>
      <c r="AI1246" s="11"/>
      <c r="AJ1246" s="9">
        <v>1</v>
      </c>
      <c r="AK1246" s="11" t="s">
        <v>2680</v>
      </c>
      <c r="AL1246" s="11" t="s">
        <v>3107</v>
      </c>
      <c r="AM1246" s="11"/>
      <c r="AN1246" s="11" t="s">
        <v>3140</v>
      </c>
      <c r="AO1246" s="11" t="s">
        <v>3295</v>
      </c>
      <c r="AP1246" s="11" t="s">
        <v>3400</v>
      </c>
      <c r="AQ1246" s="12">
        <v>46209</v>
      </c>
      <c r="AR1246" s="11" t="s">
        <v>3416</v>
      </c>
      <c r="AS1246" s="11" t="s">
        <v>3508</v>
      </c>
      <c r="AT1246" s="11" t="s">
        <v>3933</v>
      </c>
      <c r="AU1246" s="11" t="s">
        <v>3933</v>
      </c>
      <c r="AV1246" s="11" t="s">
        <v>3937</v>
      </c>
      <c r="AW1246" s="11" t="s">
        <v>2511</v>
      </c>
      <c r="AX1246" s="11" t="s">
        <v>2598</v>
      </c>
      <c r="AY1246" s="11" t="s">
        <v>3948</v>
      </c>
      <c r="AZ1246" s="11"/>
      <c r="BA1246" s="11"/>
      <c r="BB1246" s="11"/>
      <c r="BC1246" s="9">
        <v>6965</v>
      </c>
      <c r="BD1246" s="11" t="s">
        <v>3937</v>
      </c>
      <c r="BE1246" s="9">
        <v>1688</v>
      </c>
      <c r="BF1246" s="9">
        <v>1</v>
      </c>
      <c r="BG1246" s="11" t="s">
        <v>3406</v>
      </c>
    </row>
    <row r="1247" spans="1:59">
      <c r="A1247" s="9">
        <v>135574</v>
      </c>
      <c r="B1247" s="11" t="s">
        <v>4019</v>
      </c>
      <c r="C1247" s="11" t="s">
        <v>4252</v>
      </c>
      <c r="D1247" s="11" t="s">
        <v>246</v>
      </c>
      <c r="E1247" s="15">
        <v>1</v>
      </c>
      <c r="F1247" s="11" t="s">
        <v>4235</v>
      </c>
      <c r="G1247" s="9">
        <v>591297.56999999995</v>
      </c>
      <c r="H1247" s="15">
        <f t="shared" si="39"/>
        <v>128.54294999999999</v>
      </c>
      <c r="I1247" s="15">
        <f t="shared" si="40"/>
        <v>128.54294999999999</v>
      </c>
      <c r="J1247" s="15">
        <v>128.54294999999999</v>
      </c>
      <c r="K1247" s="15"/>
      <c r="L1247" s="9"/>
      <c r="M1247" s="9">
        <v>0</v>
      </c>
      <c r="N1247" s="11" t="s">
        <v>3396</v>
      </c>
      <c r="O1247" s="12">
        <v>46209</v>
      </c>
      <c r="P1247" s="11" t="s">
        <v>3402</v>
      </c>
      <c r="Q1247" s="11" t="s">
        <v>3952</v>
      </c>
      <c r="R1247" s="11" t="s">
        <v>3952</v>
      </c>
      <c r="S1247" s="11" t="s">
        <v>4221</v>
      </c>
      <c r="T1247" s="9">
        <v>138777</v>
      </c>
      <c r="U1247" s="9"/>
      <c r="V1247" s="9"/>
      <c r="W1247" s="11" t="s">
        <v>2465</v>
      </c>
      <c r="X1247" s="11" t="s">
        <v>3109</v>
      </c>
      <c r="Y1247" s="11" t="s">
        <v>3959</v>
      </c>
      <c r="Z1247" s="11" t="s">
        <v>1575</v>
      </c>
      <c r="AA1247" s="9">
        <v>20</v>
      </c>
      <c r="AB1247" s="9">
        <v>2</v>
      </c>
      <c r="AC1247" s="11"/>
      <c r="AD1247" s="11" t="s">
        <v>2405</v>
      </c>
      <c r="AE1247" s="11" t="s">
        <v>2462</v>
      </c>
      <c r="AF1247" s="11" t="s">
        <v>2511</v>
      </c>
      <c r="AG1247" s="11" t="s">
        <v>2598</v>
      </c>
      <c r="AH1247" s="11" t="s">
        <v>2607</v>
      </c>
      <c r="AI1247" s="11"/>
      <c r="AJ1247" s="9">
        <v>1</v>
      </c>
      <c r="AK1247" s="11" t="s">
        <v>2680</v>
      </c>
      <c r="AL1247" s="11" t="s">
        <v>3107</v>
      </c>
      <c r="AM1247" s="11"/>
      <c r="AN1247" s="11" t="s">
        <v>3140</v>
      </c>
      <c r="AO1247" s="11" t="s">
        <v>3295</v>
      </c>
      <c r="AP1247" s="11" t="s">
        <v>3400</v>
      </c>
      <c r="AQ1247" s="12">
        <v>46209</v>
      </c>
      <c r="AR1247" s="11" t="s">
        <v>3416</v>
      </c>
      <c r="AS1247" s="11" t="s">
        <v>3508</v>
      </c>
      <c r="AT1247" s="11" t="s">
        <v>3933</v>
      </c>
      <c r="AU1247" s="11" t="s">
        <v>3933</v>
      </c>
      <c r="AV1247" s="11" t="s">
        <v>3937</v>
      </c>
      <c r="AW1247" s="11" t="s">
        <v>2511</v>
      </c>
      <c r="AX1247" s="11" t="s">
        <v>2598</v>
      </c>
      <c r="AY1247" s="11" t="s">
        <v>3948</v>
      </c>
      <c r="AZ1247" s="11"/>
      <c r="BA1247" s="11"/>
      <c r="BB1247" s="11"/>
      <c r="BC1247" s="9">
        <v>6965</v>
      </c>
      <c r="BD1247" s="11" t="s">
        <v>3937</v>
      </c>
      <c r="BE1247" s="9">
        <v>1688</v>
      </c>
      <c r="BF1247" s="9">
        <v>2</v>
      </c>
      <c r="BG1247" s="11" t="s">
        <v>3406</v>
      </c>
    </row>
    <row r="1248" spans="1:59">
      <c r="A1248" s="9">
        <v>135573</v>
      </c>
      <c r="B1248" s="11" t="s">
        <v>4018</v>
      </c>
      <c r="C1248" s="11" t="s">
        <v>4244</v>
      </c>
      <c r="D1248" s="11" t="s">
        <v>244</v>
      </c>
      <c r="E1248" s="15">
        <v>152</v>
      </c>
      <c r="F1248" s="11" t="s">
        <v>4235</v>
      </c>
      <c r="G1248" s="9">
        <v>13000</v>
      </c>
      <c r="H1248" s="15">
        <f t="shared" si="39"/>
        <v>2.8260869565217392</v>
      </c>
      <c r="I1248" s="15">
        <f t="shared" si="40"/>
        <v>429.56521739130437</v>
      </c>
      <c r="J1248" s="15">
        <v>429.56521739130437</v>
      </c>
      <c r="K1248" s="15"/>
      <c r="L1248" s="9"/>
      <c r="M1248" s="9">
        <v>0</v>
      </c>
      <c r="N1248" s="11" t="s">
        <v>3396</v>
      </c>
      <c r="O1248" s="12">
        <v>46209</v>
      </c>
      <c r="P1248" s="11" t="s">
        <v>3402</v>
      </c>
      <c r="Q1248" s="11" t="s">
        <v>3952</v>
      </c>
      <c r="R1248" s="11" t="s">
        <v>3952</v>
      </c>
      <c r="S1248" s="11" t="s">
        <v>4223</v>
      </c>
      <c r="T1248" s="9">
        <v>138802</v>
      </c>
      <c r="U1248" s="9"/>
      <c r="V1248" s="9"/>
      <c r="W1248" s="11" t="s">
        <v>2466</v>
      </c>
      <c r="X1248" s="11" t="s">
        <v>3110</v>
      </c>
      <c r="Y1248" s="11" t="s">
        <v>3960</v>
      </c>
      <c r="Z1248" s="11" t="s">
        <v>1574</v>
      </c>
      <c r="AA1248" s="9">
        <v>0</v>
      </c>
      <c r="AB1248" s="9">
        <v>3</v>
      </c>
      <c r="AC1248" s="11"/>
      <c r="AD1248" s="11" t="s">
        <v>2405</v>
      </c>
      <c r="AE1248" s="11" t="s">
        <v>2462</v>
      </c>
      <c r="AF1248" s="11" t="s">
        <v>2510</v>
      </c>
      <c r="AG1248" s="11" t="s">
        <v>2597</v>
      </c>
      <c r="AH1248" s="11" t="s">
        <v>2607</v>
      </c>
      <c r="AI1248" s="11"/>
      <c r="AJ1248" s="9">
        <v>152</v>
      </c>
      <c r="AK1248" s="11" t="s">
        <v>1574</v>
      </c>
      <c r="AL1248" s="11" t="s">
        <v>3107</v>
      </c>
      <c r="AM1248" s="11"/>
      <c r="AN1248" s="11" t="s">
        <v>3139</v>
      </c>
      <c r="AO1248" s="11" t="s">
        <v>3139</v>
      </c>
      <c r="AP1248" s="11" t="s">
        <v>3400</v>
      </c>
      <c r="AQ1248" s="12">
        <v>46209</v>
      </c>
      <c r="AR1248" s="11" t="s">
        <v>3416</v>
      </c>
      <c r="AS1248" s="11"/>
      <c r="AT1248" s="11" t="s">
        <v>3933</v>
      </c>
      <c r="AU1248" s="11" t="s">
        <v>3933</v>
      </c>
      <c r="AV1248" s="11" t="s">
        <v>3938</v>
      </c>
      <c r="AW1248" s="11" t="s">
        <v>2510</v>
      </c>
      <c r="AX1248" s="11" t="s">
        <v>2597</v>
      </c>
      <c r="AY1248" s="11" t="s">
        <v>3948</v>
      </c>
      <c r="AZ1248" s="11"/>
      <c r="BA1248" s="11"/>
      <c r="BB1248" s="11"/>
      <c r="BC1248" s="9">
        <v>14862</v>
      </c>
      <c r="BD1248" s="11" t="s">
        <v>3938</v>
      </c>
      <c r="BE1248" s="9">
        <v>6102</v>
      </c>
      <c r="BF1248" s="9">
        <v>3</v>
      </c>
      <c r="BG1248" s="11" t="s">
        <v>3402</v>
      </c>
    </row>
    <row r="1249" spans="1:59">
      <c r="A1249" s="9">
        <v>135573</v>
      </c>
      <c r="B1249" s="11" t="s">
        <v>4018</v>
      </c>
      <c r="C1249" s="11" t="s">
        <v>4244</v>
      </c>
      <c r="D1249" s="11" t="s">
        <v>243</v>
      </c>
      <c r="E1249" s="15">
        <v>40</v>
      </c>
      <c r="F1249" s="11" t="s">
        <v>4235</v>
      </c>
      <c r="G1249" s="9">
        <v>120000</v>
      </c>
      <c r="H1249" s="15">
        <f t="shared" si="39"/>
        <v>26.086956521739129</v>
      </c>
      <c r="I1249" s="15">
        <f t="shared" si="40"/>
        <v>1043.4782608695652</v>
      </c>
      <c r="J1249" s="15">
        <v>1043.4782608695652</v>
      </c>
      <c r="K1249" s="15"/>
      <c r="L1249" s="9">
        <f>M1249</f>
        <v>60</v>
      </c>
      <c r="M1249" s="9">
        <v>60</v>
      </c>
      <c r="N1249" s="11" t="s">
        <v>3396</v>
      </c>
      <c r="O1249" s="12">
        <v>46209</v>
      </c>
      <c r="P1249" s="11" t="s">
        <v>3402</v>
      </c>
      <c r="Q1249" s="11" t="s">
        <v>3952</v>
      </c>
      <c r="R1249" s="11" t="s">
        <v>3952</v>
      </c>
      <c r="S1249" s="11" t="s">
        <v>4223</v>
      </c>
      <c r="T1249" s="9">
        <v>138802</v>
      </c>
      <c r="U1249" s="9"/>
      <c r="V1249" s="9"/>
      <c r="W1249" s="11" t="s">
        <v>2466</v>
      </c>
      <c r="X1249" s="11" t="s">
        <v>3110</v>
      </c>
      <c r="Y1249" s="11" t="s">
        <v>3960</v>
      </c>
      <c r="Z1249" s="11" t="s">
        <v>1573</v>
      </c>
      <c r="AA1249" s="9">
        <v>0</v>
      </c>
      <c r="AB1249" s="9">
        <v>2</v>
      </c>
      <c r="AC1249" s="11"/>
      <c r="AD1249" s="11" t="s">
        <v>2405</v>
      </c>
      <c r="AE1249" s="11" t="s">
        <v>2462</v>
      </c>
      <c r="AF1249" s="11" t="s">
        <v>2510</v>
      </c>
      <c r="AG1249" s="11" t="s">
        <v>2597</v>
      </c>
      <c r="AH1249" s="11" t="s">
        <v>2607</v>
      </c>
      <c r="AI1249" s="11"/>
      <c r="AJ1249" s="9">
        <v>40</v>
      </c>
      <c r="AK1249" s="11" t="s">
        <v>1573</v>
      </c>
      <c r="AL1249" s="11" t="s">
        <v>3107</v>
      </c>
      <c r="AM1249" s="11"/>
      <c r="AN1249" s="11" t="s">
        <v>3139</v>
      </c>
      <c r="AO1249" s="11" t="s">
        <v>3139</v>
      </c>
      <c r="AP1249" s="11" t="s">
        <v>3400</v>
      </c>
      <c r="AQ1249" s="12">
        <v>46209</v>
      </c>
      <c r="AR1249" s="11" t="s">
        <v>3416</v>
      </c>
      <c r="AS1249" s="11"/>
      <c r="AT1249" s="11" t="s">
        <v>3933</v>
      </c>
      <c r="AU1249" s="11" t="s">
        <v>3933</v>
      </c>
      <c r="AV1249" s="11" t="s">
        <v>3938</v>
      </c>
      <c r="AW1249" s="11" t="s">
        <v>2510</v>
      </c>
      <c r="AX1249" s="11" t="s">
        <v>2597</v>
      </c>
      <c r="AY1249" s="11" t="s">
        <v>3948</v>
      </c>
      <c r="AZ1249" s="11"/>
      <c r="BA1249" s="11"/>
      <c r="BB1249" s="11"/>
      <c r="BC1249" s="9">
        <v>14862</v>
      </c>
      <c r="BD1249" s="11" t="s">
        <v>3938</v>
      </c>
      <c r="BE1249" s="9">
        <v>6102</v>
      </c>
      <c r="BF1249" s="9">
        <v>2</v>
      </c>
      <c r="BG1249" s="11" t="s">
        <v>3402</v>
      </c>
    </row>
    <row r="1250" spans="1:59">
      <c r="A1250" s="9">
        <v>135573</v>
      </c>
      <c r="B1250" s="11" t="s">
        <v>4018</v>
      </c>
      <c r="C1250" s="11" t="s">
        <v>4244</v>
      </c>
      <c r="D1250" s="11" t="s">
        <v>242</v>
      </c>
      <c r="E1250" s="15">
        <v>1</v>
      </c>
      <c r="F1250" s="11" t="s">
        <v>4235</v>
      </c>
      <c r="G1250" s="9">
        <v>10180000</v>
      </c>
      <c r="H1250" s="15">
        <f t="shared" si="39"/>
        <v>2213.0434782608695</v>
      </c>
      <c r="I1250" s="15">
        <f t="shared" si="40"/>
        <v>2213.0434782608695</v>
      </c>
      <c r="J1250" s="15">
        <v>2213.0434782608695</v>
      </c>
      <c r="K1250" s="15"/>
      <c r="L1250" s="9"/>
      <c r="M1250" s="9">
        <v>0</v>
      </c>
      <c r="N1250" s="11" t="s">
        <v>3396</v>
      </c>
      <c r="O1250" s="12">
        <v>46209</v>
      </c>
      <c r="P1250" s="11" t="s">
        <v>3402</v>
      </c>
      <c r="Q1250" s="11" t="s">
        <v>3952</v>
      </c>
      <c r="R1250" s="11" t="s">
        <v>3952</v>
      </c>
      <c r="S1250" s="11" t="s">
        <v>4223</v>
      </c>
      <c r="T1250" s="9">
        <v>138802</v>
      </c>
      <c r="U1250" s="9"/>
      <c r="V1250" s="9"/>
      <c r="W1250" s="11" t="s">
        <v>2466</v>
      </c>
      <c r="X1250" s="11" t="s">
        <v>3110</v>
      </c>
      <c r="Y1250" s="11" t="s">
        <v>3960</v>
      </c>
      <c r="Z1250" s="11" t="s">
        <v>1572</v>
      </c>
      <c r="AA1250" s="9">
        <v>0</v>
      </c>
      <c r="AB1250" s="9">
        <v>1</v>
      </c>
      <c r="AC1250" s="11"/>
      <c r="AD1250" s="11" t="s">
        <v>2405</v>
      </c>
      <c r="AE1250" s="11" t="s">
        <v>2462</v>
      </c>
      <c r="AF1250" s="11" t="s">
        <v>2510</v>
      </c>
      <c r="AG1250" s="11" t="s">
        <v>2597</v>
      </c>
      <c r="AH1250" s="11" t="s">
        <v>2607</v>
      </c>
      <c r="AI1250" s="11"/>
      <c r="AJ1250" s="9">
        <v>1</v>
      </c>
      <c r="AK1250" s="11" t="s">
        <v>1572</v>
      </c>
      <c r="AL1250" s="11" t="s">
        <v>3107</v>
      </c>
      <c r="AM1250" s="11"/>
      <c r="AN1250" s="11" t="s">
        <v>3139</v>
      </c>
      <c r="AO1250" s="11" t="s">
        <v>3139</v>
      </c>
      <c r="AP1250" s="11" t="s">
        <v>3400</v>
      </c>
      <c r="AQ1250" s="12">
        <v>46209</v>
      </c>
      <c r="AR1250" s="11" t="s">
        <v>3416</v>
      </c>
      <c r="AS1250" s="11"/>
      <c r="AT1250" s="11" t="s">
        <v>3933</v>
      </c>
      <c r="AU1250" s="11" t="s">
        <v>3933</v>
      </c>
      <c r="AV1250" s="11" t="s">
        <v>3938</v>
      </c>
      <c r="AW1250" s="11" t="s">
        <v>2510</v>
      </c>
      <c r="AX1250" s="11" t="s">
        <v>2597</v>
      </c>
      <c r="AY1250" s="11" t="s">
        <v>3948</v>
      </c>
      <c r="AZ1250" s="11"/>
      <c r="BA1250" s="11"/>
      <c r="BB1250" s="11"/>
      <c r="BC1250" s="9">
        <v>14862</v>
      </c>
      <c r="BD1250" s="11" t="s">
        <v>3938</v>
      </c>
      <c r="BE1250" s="9">
        <v>6102</v>
      </c>
      <c r="BF1250" s="9">
        <v>1</v>
      </c>
      <c r="BG1250" s="11" t="s">
        <v>3402</v>
      </c>
    </row>
    <row r="1251" spans="1:59">
      <c r="A1251" s="9">
        <v>135572</v>
      </c>
      <c r="B1251" s="11" t="s">
        <v>4017</v>
      </c>
      <c r="C1251" s="11" t="s">
        <v>4286</v>
      </c>
      <c r="D1251" s="11" t="s">
        <v>241</v>
      </c>
      <c r="E1251" s="15">
        <v>8</v>
      </c>
      <c r="F1251" s="11" t="s">
        <v>4235</v>
      </c>
      <c r="G1251" s="9">
        <v>99166.67</v>
      </c>
      <c r="H1251" s="15">
        <f t="shared" si="39"/>
        <v>21.557971739130434</v>
      </c>
      <c r="I1251" s="15">
        <f t="shared" si="40"/>
        <v>172.46377391304347</v>
      </c>
      <c r="J1251" s="15">
        <v>172.46377391304347</v>
      </c>
      <c r="K1251" s="15"/>
      <c r="L1251" s="9"/>
      <c r="M1251" s="9">
        <v>0</v>
      </c>
      <c r="N1251" s="11" t="s">
        <v>3396</v>
      </c>
      <c r="O1251" s="12">
        <v>46209</v>
      </c>
      <c r="P1251" s="11" t="s">
        <v>3402</v>
      </c>
      <c r="Q1251" s="11" t="s">
        <v>3952</v>
      </c>
      <c r="R1251" s="11" t="s">
        <v>3952</v>
      </c>
      <c r="S1251" s="11" t="s">
        <v>4221</v>
      </c>
      <c r="T1251" s="9">
        <v>138809</v>
      </c>
      <c r="U1251" s="9"/>
      <c r="V1251" s="9"/>
      <c r="W1251" s="11" t="s">
        <v>2465</v>
      </c>
      <c r="X1251" s="11" t="s">
        <v>3109</v>
      </c>
      <c r="Y1251" s="11" t="s">
        <v>3959</v>
      </c>
      <c r="Z1251" s="11" t="s">
        <v>1570</v>
      </c>
      <c r="AA1251" s="9">
        <v>20</v>
      </c>
      <c r="AB1251" s="9">
        <v>2</v>
      </c>
      <c r="AC1251" s="11"/>
      <c r="AD1251" s="11" t="s">
        <v>2428</v>
      </c>
      <c r="AE1251" s="11" t="s">
        <v>2462</v>
      </c>
      <c r="AF1251" s="11" t="s">
        <v>2509</v>
      </c>
      <c r="AG1251" s="11" t="s">
        <v>2593</v>
      </c>
      <c r="AH1251" s="11" t="s">
        <v>2607</v>
      </c>
      <c r="AI1251" s="11"/>
      <c r="AJ1251" s="9">
        <v>8</v>
      </c>
      <c r="AK1251" s="11" t="s">
        <v>2678</v>
      </c>
      <c r="AL1251" s="11" t="s">
        <v>3107</v>
      </c>
      <c r="AM1251" s="11"/>
      <c r="AN1251" s="11" t="s">
        <v>3138</v>
      </c>
      <c r="AO1251" s="11" t="s">
        <v>3294</v>
      </c>
      <c r="AP1251" s="11" t="s">
        <v>3400</v>
      </c>
      <c r="AQ1251" s="12">
        <v>46209</v>
      </c>
      <c r="AR1251" s="11" t="s">
        <v>3416</v>
      </c>
      <c r="AS1251" s="11" t="s">
        <v>3507</v>
      </c>
      <c r="AT1251" s="11" t="s">
        <v>3933</v>
      </c>
      <c r="AU1251" s="11" t="s">
        <v>3934</v>
      </c>
      <c r="AV1251" s="11" t="s">
        <v>3937</v>
      </c>
      <c r="AW1251" s="11" t="s">
        <v>2509</v>
      </c>
      <c r="AX1251" s="11" t="s">
        <v>2593</v>
      </c>
      <c r="AY1251" s="11" t="s">
        <v>3948</v>
      </c>
      <c r="AZ1251" s="11"/>
      <c r="BA1251" s="11"/>
      <c r="BB1251" s="11"/>
      <c r="BC1251" s="9">
        <v>27150</v>
      </c>
      <c r="BD1251" s="11" t="s">
        <v>3937</v>
      </c>
      <c r="BE1251" s="9">
        <v>3052</v>
      </c>
      <c r="BF1251" s="9">
        <v>2</v>
      </c>
      <c r="BG1251" s="11" t="s">
        <v>3406</v>
      </c>
    </row>
    <row r="1252" spans="1:59">
      <c r="A1252" s="9">
        <v>135572</v>
      </c>
      <c r="B1252" s="11" t="s">
        <v>4017</v>
      </c>
      <c r="C1252" s="11" t="s">
        <v>4285</v>
      </c>
      <c r="D1252" s="11" t="s">
        <v>240</v>
      </c>
      <c r="E1252" s="15">
        <v>8</v>
      </c>
      <c r="F1252" s="11" t="s">
        <v>4235</v>
      </c>
      <c r="G1252" s="9">
        <v>493333.33</v>
      </c>
      <c r="H1252" s="15">
        <f t="shared" si="39"/>
        <v>107.24637608695653</v>
      </c>
      <c r="I1252" s="15">
        <f t="shared" si="40"/>
        <v>857.97100869565224</v>
      </c>
      <c r="J1252" s="15">
        <v>857.97100869565224</v>
      </c>
      <c r="K1252" s="15"/>
      <c r="L1252" s="9"/>
      <c r="M1252" s="9">
        <v>0</v>
      </c>
      <c r="N1252" s="11" t="s">
        <v>3396</v>
      </c>
      <c r="O1252" s="12">
        <v>46209</v>
      </c>
      <c r="P1252" s="11" t="s">
        <v>3402</v>
      </c>
      <c r="Q1252" s="11" t="s">
        <v>3952</v>
      </c>
      <c r="R1252" s="11" t="s">
        <v>3952</v>
      </c>
      <c r="S1252" s="11" t="s">
        <v>4221</v>
      </c>
      <c r="T1252" s="9">
        <v>138809</v>
      </c>
      <c r="U1252" s="9"/>
      <c r="V1252" s="9"/>
      <c r="W1252" s="11" t="s">
        <v>2465</v>
      </c>
      <c r="X1252" s="11" t="s">
        <v>3109</v>
      </c>
      <c r="Y1252" s="11" t="s">
        <v>3959</v>
      </c>
      <c r="Z1252" s="11" t="s">
        <v>1569</v>
      </c>
      <c r="AA1252" s="9">
        <v>20</v>
      </c>
      <c r="AB1252" s="9">
        <v>1</v>
      </c>
      <c r="AC1252" s="11"/>
      <c r="AD1252" s="11" t="s">
        <v>2428</v>
      </c>
      <c r="AE1252" s="11" t="s">
        <v>2462</v>
      </c>
      <c r="AF1252" s="11" t="s">
        <v>2509</v>
      </c>
      <c r="AG1252" s="11" t="s">
        <v>2593</v>
      </c>
      <c r="AH1252" s="11" t="s">
        <v>2607</v>
      </c>
      <c r="AI1252" s="11"/>
      <c r="AJ1252" s="9">
        <v>8</v>
      </c>
      <c r="AK1252" s="11" t="s">
        <v>2677</v>
      </c>
      <c r="AL1252" s="11" t="s">
        <v>3107</v>
      </c>
      <c r="AM1252" s="11"/>
      <c r="AN1252" s="11" t="s">
        <v>3138</v>
      </c>
      <c r="AO1252" s="11" t="s">
        <v>3294</v>
      </c>
      <c r="AP1252" s="11" t="s">
        <v>3400</v>
      </c>
      <c r="AQ1252" s="12">
        <v>46209</v>
      </c>
      <c r="AR1252" s="11" t="s">
        <v>3416</v>
      </c>
      <c r="AS1252" s="11" t="s">
        <v>3507</v>
      </c>
      <c r="AT1252" s="11" t="s">
        <v>3933</v>
      </c>
      <c r="AU1252" s="11" t="s">
        <v>3934</v>
      </c>
      <c r="AV1252" s="11" t="s">
        <v>3937</v>
      </c>
      <c r="AW1252" s="11" t="s">
        <v>2509</v>
      </c>
      <c r="AX1252" s="11" t="s">
        <v>2593</v>
      </c>
      <c r="AY1252" s="11" t="s">
        <v>3948</v>
      </c>
      <c r="AZ1252" s="11"/>
      <c r="BA1252" s="11"/>
      <c r="BB1252" s="11"/>
      <c r="BC1252" s="9">
        <v>24768</v>
      </c>
      <c r="BD1252" s="11" t="s">
        <v>3937</v>
      </c>
      <c r="BE1252" s="9">
        <v>3052</v>
      </c>
      <c r="BF1252" s="9">
        <v>1</v>
      </c>
      <c r="BG1252" s="11" t="s">
        <v>3406</v>
      </c>
    </row>
    <row r="1253" spans="1:59">
      <c r="A1253" s="9">
        <v>135571</v>
      </c>
      <c r="B1253" s="11" t="s">
        <v>4014</v>
      </c>
      <c r="C1253" s="11" t="s">
        <v>4280</v>
      </c>
      <c r="D1253" s="11" t="s">
        <v>239</v>
      </c>
      <c r="E1253" s="15">
        <v>345</v>
      </c>
      <c r="F1253" s="11" t="s">
        <v>4235</v>
      </c>
      <c r="G1253" s="9">
        <v>40000</v>
      </c>
      <c r="H1253" s="15">
        <f t="shared" si="39"/>
        <v>8.695652173913043</v>
      </c>
      <c r="I1253" s="15">
        <f t="shared" si="40"/>
        <v>3000</v>
      </c>
      <c r="J1253" s="15">
        <v>3000</v>
      </c>
      <c r="K1253" s="15"/>
      <c r="L1253" s="9"/>
      <c r="M1253" s="9">
        <v>0</v>
      </c>
      <c r="N1253" s="11" t="s">
        <v>3396</v>
      </c>
      <c r="O1253" s="12">
        <v>46209</v>
      </c>
      <c r="P1253" s="11" t="s">
        <v>3402</v>
      </c>
      <c r="Q1253" s="11" t="s">
        <v>3952</v>
      </c>
      <c r="R1253" s="11" t="s">
        <v>3952</v>
      </c>
      <c r="S1253" s="11" t="s">
        <v>4221</v>
      </c>
      <c r="T1253" s="9">
        <v>138378</v>
      </c>
      <c r="U1253" s="9"/>
      <c r="V1253" s="9"/>
      <c r="W1253" s="11" t="s">
        <v>2465</v>
      </c>
      <c r="X1253" s="11" t="s">
        <v>3109</v>
      </c>
      <c r="Y1253" s="11" t="s">
        <v>3959</v>
      </c>
      <c r="Z1253" s="11" t="s">
        <v>1567</v>
      </c>
      <c r="AA1253" s="9">
        <v>20</v>
      </c>
      <c r="AB1253" s="9">
        <v>1</v>
      </c>
      <c r="AC1253" s="11"/>
      <c r="AD1253" s="11" t="s">
        <v>2405</v>
      </c>
      <c r="AE1253" s="11" t="s">
        <v>2462</v>
      </c>
      <c r="AF1253" s="11" t="s">
        <v>2508</v>
      </c>
      <c r="AG1253" s="11" t="s">
        <v>2596</v>
      </c>
      <c r="AH1253" s="11" t="s">
        <v>2607</v>
      </c>
      <c r="AI1253" s="11"/>
      <c r="AJ1253" s="9">
        <v>345</v>
      </c>
      <c r="AK1253" s="11" t="s">
        <v>2676</v>
      </c>
      <c r="AL1253" s="11" t="s">
        <v>3107</v>
      </c>
      <c r="AM1253" s="11"/>
      <c r="AN1253" s="11" t="s">
        <v>2676</v>
      </c>
      <c r="AO1253" s="11" t="s">
        <v>1567</v>
      </c>
      <c r="AP1253" s="11"/>
      <c r="AQ1253" s="12">
        <v>46209</v>
      </c>
      <c r="AR1253" s="11" t="s">
        <v>3416</v>
      </c>
      <c r="AS1253" s="11" t="s">
        <v>3506</v>
      </c>
      <c r="AT1253" s="11" t="s">
        <v>3933</v>
      </c>
      <c r="AU1253" s="11" t="s">
        <v>3933</v>
      </c>
      <c r="AV1253" s="11" t="s">
        <v>3937</v>
      </c>
      <c r="AW1253" s="11" t="s">
        <v>2508</v>
      </c>
      <c r="AX1253" s="11" t="s">
        <v>2596</v>
      </c>
      <c r="AY1253" s="11" t="s">
        <v>3948</v>
      </c>
      <c r="AZ1253" s="11"/>
      <c r="BA1253" s="11"/>
      <c r="BB1253" s="11"/>
      <c r="BC1253" s="9">
        <v>22417</v>
      </c>
      <c r="BD1253" s="11" t="s">
        <v>3937</v>
      </c>
      <c r="BE1253" s="9">
        <v>2053</v>
      </c>
      <c r="BF1253" s="9">
        <v>1</v>
      </c>
      <c r="BG1253" s="11" t="s">
        <v>4626</v>
      </c>
    </row>
    <row r="1254" spans="1:59">
      <c r="A1254" s="9">
        <v>135570</v>
      </c>
      <c r="B1254" s="11" t="s">
        <v>3968</v>
      </c>
      <c r="C1254" s="11" t="s">
        <v>4267</v>
      </c>
      <c r="D1254" s="11" t="s">
        <v>238</v>
      </c>
      <c r="E1254" s="15">
        <v>19</v>
      </c>
      <c r="F1254" s="11" t="s">
        <v>4235</v>
      </c>
      <c r="G1254" s="9">
        <v>12000</v>
      </c>
      <c r="H1254" s="15">
        <f t="shared" si="39"/>
        <v>2.6086956521739131</v>
      </c>
      <c r="I1254" s="15">
        <f t="shared" si="40"/>
        <v>49.565217391304351</v>
      </c>
      <c r="J1254" s="15">
        <v>49.565217391304351</v>
      </c>
      <c r="K1254" s="15"/>
      <c r="L1254" s="9"/>
      <c r="M1254" s="9">
        <v>0</v>
      </c>
      <c r="N1254" s="11" t="s">
        <v>3396</v>
      </c>
      <c r="O1254" s="12">
        <v>46209</v>
      </c>
      <c r="P1254" s="11" t="s">
        <v>3402</v>
      </c>
      <c r="Q1254" s="11" t="s">
        <v>3952</v>
      </c>
      <c r="R1254" s="11" t="s">
        <v>3952</v>
      </c>
      <c r="S1254" s="11" t="s">
        <v>4215</v>
      </c>
      <c r="T1254" s="9">
        <v>138629</v>
      </c>
      <c r="U1254" s="9"/>
      <c r="V1254" s="9"/>
      <c r="W1254" s="11" t="s">
        <v>2464</v>
      </c>
      <c r="X1254" s="11" t="s">
        <v>3108</v>
      </c>
      <c r="Y1254" s="11" t="s">
        <v>3958</v>
      </c>
      <c r="Z1254" s="11" t="s">
        <v>1568</v>
      </c>
      <c r="AA1254" s="9">
        <v>20</v>
      </c>
      <c r="AB1254" s="9">
        <v>1</v>
      </c>
      <c r="AC1254" s="11"/>
      <c r="AD1254" s="11" t="s">
        <v>2418</v>
      </c>
      <c r="AE1254" s="11" t="s">
        <v>2462</v>
      </c>
      <c r="AF1254" s="11" t="s">
        <v>2473</v>
      </c>
      <c r="AG1254" s="11" t="s">
        <v>2586</v>
      </c>
      <c r="AH1254" s="11" t="s">
        <v>2607</v>
      </c>
      <c r="AI1254" s="11"/>
      <c r="AJ1254" s="9">
        <v>19</v>
      </c>
      <c r="AK1254" s="11" t="s">
        <v>1659</v>
      </c>
      <c r="AL1254" s="11" t="s">
        <v>3107</v>
      </c>
      <c r="AM1254" s="11"/>
      <c r="AN1254" s="11" t="s">
        <v>1659</v>
      </c>
      <c r="AO1254" s="11" t="s">
        <v>1568</v>
      </c>
      <c r="AP1254" s="11" t="s">
        <v>3400</v>
      </c>
      <c r="AQ1254" s="12">
        <v>46209</v>
      </c>
      <c r="AR1254" s="11" t="s">
        <v>3416</v>
      </c>
      <c r="AS1254" s="11" t="s">
        <v>3505</v>
      </c>
      <c r="AT1254" s="11" t="s">
        <v>3933</v>
      </c>
      <c r="AU1254" s="11" t="s">
        <v>3933</v>
      </c>
      <c r="AV1254" s="11" t="s">
        <v>3939</v>
      </c>
      <c r="AW1254" s="11" t="s">
        <v>2473</v>
      </c>
      <c r="AX1254" s="11" t="s">
        <v>2586</v>
      </c>
      <c r="AY1254" s="11" t="s">
        <v>3948</v>
      </c>
      <c r="AZ1254" s="11"/>
      <c r="BA1254" s="11"/>
      <c r="BB1254" s="11"/>
      <c r="BC1254" s="9">
        <v>12682</v>
      </c>
      <c r="BD1254" s="11" t="s">
        <v>3939</v>
      </c>
      <c r="BE1254" s="9">
        <v>119</v>
      </c>
      <c r="BF1254" s="9">
        <v>1</v>
      </c>
      <c r="BG1254" s="11" t="s">
        <v>4622</v>
      </c>
    </row>
    <row r="1255" spans="1:59">
      <c r="A1255" s="9">
        <v>135569</v>
      </c>
      <c r="B1255" s="11" t="s">
        <v>3982</v>
      </c>
      <c r="C1255" s="11" t="s">
        <v>4280</v>
      </c>
      <c r="D1255" s="11" t="s">
        <v>237</v>
      </c>
      <c r="E1255" s="15">
        <v>345</v>
      </c>
      <c r="F1255" s="11" t="s">
        <v>4235</v>
      </c>
      <c r="G1255" s="9">
        <v>40000</v>
      </c>
      <c r="H1255" s="15">
        <f t="shared" si="39"/>
        <v>8.695652173913043</v>
      </c>
      <c r="I1255" s="15">
        <f t="shared" si="40"/>
        <v>3000</v>
      </c>
      <c r="J1255" s="15">
        <v>3000</v>
      </c>
      <c r="K1255" s="15"/>
      <c r="L1255" s="9"/>
      <c r="M1255" s="9">
        <v>0</v>
      </c>
      <c r="N1255" s="11" t="s">
        <v>3396</v>
      </c>
      <c r="O1255" s="12">
        <v>46209</v>
      </c>
      <c r="P1255" s="11" t="s">
        <v>3402</v>
      </c>
      <c r="Q1255" s="11" t="s">
        <v>3952</v>
      </c>
      <c r="R1255" s="11" t="s">
        <v>3952</v>
      </c>
      <c r="S1255" s="11" t="s">
        <v>4221</v>
      </c>
      <c r="T1255" s="9">
        <v>138377</v>
      </c>
      <c r="U1255" s="9"/>
      <c r="V1255" s="9"/>
      <c r="W1255" s="11" t="s">
        <v>2465</v>
      </c>
      <c r="X1255" s="11" t="s">
        <v>3109</v>
      </c>
      <c r="Y1255" s="11" t="s">
        <v>3959</v>
      </c>
      <c r="Z1255" s="11" t="s">
        <v>1567</v>
      </c>
      <c r="AA1255" s="9">
        <v>20</v>
      </c>
      <c r="AB1255" s="9">
        <v>1</v>
      </c>
      <c r="AC1255" s="11"/>
      <c r="AD1255" s="11" t="s">
        <v>2405</v>
      </c>
      <c r="AE1255" s="11" t="s">
        <v>2462</v>
      </c>
      <c r="AF1255" s="11" t="s">
        <v>2508</v>
      </c>
      <c r="AG1255" s="11" t="s">
        <v>2596</v>
      </c>
      <c r="AH1255" s="11" t="s">
        <v>2607</v>
      </c>
      <c r="AI1255" s="11"/>
      <c r="AJ1255" s="9">
        <v>345</v>
      </c>
      <c r="AK1255" s="11" t="s">
        <v>2676</v>
      </c>
      <c r="AL1255" s="11" t="s">
        <v>3107</v>
      </c>
      <c r="AM1255" s="11"/>
      <c r="AN1255" s="11" t="s">
        <v>2676</v>
      </c>
      <c r="AO1255" s="11" t="s">
        <v>1567</v>
      </c>
      <c r="AP1255" s="11"/>
      <c r="AQ1255" s="12">
        <v>46209</v>
      </c>
      <c r="AR1255" s="11" t="s">
        <v>3416</v>
      </c>
      <c r="AS1255" s="11" t="s">
        <v>3504</v>
      </c>
      <c r="AT1255" s="11" t="s">
        <v>3933</v>
      </c>
      <c r="AU1255" s="11" t="s">
        <v>3933</v>
      </c>
      <c r="AV1255" s="11" t="s">
        <v>3937</v>
      </c>
      <c r="AW1255" s="11" t="s">
        <v>2508</v>
      </c>
      <c r="AX1255" s="11" t="s">
        <v>2596</v>
      </c>
      <c r="AY1255" s="11" t="s">
        <v>3948</v>
      </c>
      <c r="AZ1255" s="11"/>
      <c r="BA1255" s="11"/>
      <c r="BB1255" s="11"/>
      <c r="BC1255" s="9">
        <v>22417</v>
      </c>
      <c r="BD1255" s="11" t="s">
        <v>3937</v>
      </c>
      <c r="BE1255" s="9">
        <v>2633</v>
      </c>
      <c r="BF1255" s="9">
        <v>1</v>
      </c>
      <c r="BG1255" s="11" t="s">
        <v>4625</v>
      </c>
    </row>
    <row r="1256" spans="1:59">
      <c r="A1256" s="9">
        <v>135568</v>
      </c>
      <c r="B1256" s="11" t="s">
        <v>4016</v>
      </c>
      <c r="C1256" s="11" t="s">
        <v>3500</v>
      </c>
      <c r="D1256" s="11" t="s">
        <v>236</v>
      </c>
      <c r="E1256" s="15">
        <v>1</v>
      </c>
      <c r="F1256" s="11" t="s">
        <v>4235</v>
      </c>
      <c r="G1256" s="9">
        <v>3000000</v>
      </c>
      <c r="H1256" s="15">
        <f t="shared" si="39"/>
        <v>652.17391304347825</v>
      </c>
      <c r="I1256" s="15">
        <f t="shared" si="40"/>
        <v>652.17391304347825</v>
      </c>
      <c r="J1256" s="15">
        <v>652.17391304347825</v>
      </c>
      <c r="K1256" s="15"/>
      <c r="L1256" s="9"/>
      <c r="M1256" s="9">
        <v>0</v>
      </c>
      <c r="N1256" s="11" t="s">
        <v>3396</v>
      </c>
      <c r="O1256" s="12">
        <v>46209</v>
      </c>
      <c r="P1256" s="11" t="s">
        <v>3402</v>
      </c>
      <c r="Q1256" s="11" t="s">
        <v>3952</v>
      </c>
      <c r="R1256" s="11" t="s">
        <v>3952</v>
      </c>
      <c r="S1256" s="11" t="s">
        <v>4215</v>
      </c>
      <c r="T1256" s="9">
        <v>138631</v>
      </c>
      <c r="U1256" s="9"/>
      <c r="V1256" s="9"/>
      <c r="W1256" s="11" t="s">
        <v>2464</v>
      </c>
      <c r="X1256" s="11" t="s">
        <v>3108</v>
      </c>
      <c r="Y1256" s="11" t="s">
        <v>3958</v>
      </c>
      <c r="Z1256" s="11" t="s">
        <v>1505</v>
      </c>
      <c r="AA1256" s="9">
        <v>0</v>
      </c>
      <c r="AB1256" s="9">
        <v>2</v>
      </c>
      <c r="AC1256" s="11"/>
      <c r="AD1256" s="11" t="s">
        <v>2404</v>
      </c>
      <c r="AE1256" s="11" t="s">
        <v>2462</v>
      </c>
      <c r="AF1256" s="11" t="s">
        <v>2482</v>
      </c>
      <c r="AG1256" s="11" t="s">
        <v>2589</v>
      </c>
      <c r="AH1256" s="11" t="s">
        <v>2607</v>
      </c>
      <c r="AI1256" s="11"/>
      <c r="AJ1256" s="9">
        <v>1</v>
      </c>
      <c r="AK1256" s="11" t="s">
        <v>1505</v>
      </c>
      <c r="AL1256" s="11" t="s">
        <v>3107</v>
      </c>
      <c r="AM1256" s="11"/>
      <c r="AN1256" s="11" t="s">
        <v>1505</v>
      </c>
      <c r="AO1256" s="11" t="s">
        <v>1505</v>
      </c>
      <c r="AP1256" s="11" t="s">
        <v>3400</v>
      </c>
      <c r="AQ1256" s="12">
        <v>46209</v>
      </c>
      <c r="AR1256" s="11" t="s">
        <v>3416</v>
      </c>
      <c r="AS1256" s="11" t="s">
        <v>3503</v>
      </c>
      <c r="AT1256" s="11" t="s">
        <v>3933</v>
      </c>
      <c r="AU1256" s="11" t="s">
        <v>3933</v>
      </c>
      <c r="AV1256" s="11" t="s">
        <v>3939</v>
      </c>
      <c r="AW1256" s="11" t="s">
        <v>2482</v>
      </c>
      <c r="AX1256" s="11" t="s">
        <v>2589</v>
      </c>
      <c r="AY1256" s="11" t="s">
        <v>3948</v>
      </c>
      <c r="AZ1256" s="11"/>
      <c r="BA1256" s="11"/>
      <c r="BB1256" s="11"/>
      <c r="BC1256" s="9">
        <v>1267</v>
      </c>
      <c r="BD1256" s="11" t="s">
        <v>3939</v>
      </c>
      <c r="BE1256" s="9">
        <v>7127</v>
      </c>
      <c r="BF1256" s="9">
        <v>1</v>
      </c>
      <c r="BG1256" s="11" t="s">
        <v>4622</v>
      </c>
    </row>
    <row r="1257" spans="1:59">
      <c r="A1257" s="9">
        <v>135567</v>
      </c>
      <c r="B1257" s="11" t="s">
        <v>3976</v>
      </c>
      <c r="C1257" s="11" t="s">
        <v>4255</v>
      </c>
      <c r="D1257" s="11" t="s">
        <v>235</v>
      </c>
      <c r="E1257" s="15">
        <v>60</v>
      </c>
      <c r="F1257" s="11" t="s">
        <v>4235</v>
      </c>
      <c r="G1257" s="9">
        <v>3000000</v>
      </c>
      <c r="H1257" s="15">
        <f t="shared" si="39"/>
        <v>652.17391304347825</v>
      </c>
      <c r="I1257" s="15">
        <f t="shared" si="40"/>
        <v>39130.434782608696</v>
      </c>
      <c r="J1257" s="15">
        <v>39130.434782608696</v>
      </c>
      <c r="K1257" s="15"/>
      <c r="L1257" s="9"/>
      <c r="M1257" s="9">
        <v>0</v>
      </c>
      <c r="N1257" s="11" t="s">
        <v>3396</v>
      </c>
      <c r="O1257" s="12">
        <v>46209</v>
      </c>
      <c r="P1257" s="11" t="s">
        <v>3406</v>
      </c>
      <c r="Q1257" s="11" t="s">
        <v>3952</v>
      </c>
      <c r="R1257" s="11" t="s">
        <v>3952</v>
      </c>
      <c r="S1257" s="11" t="s">
        <v>4215</v>
      </c>
      <c r="T1257" s="9">
        <v>138651</v>
      </c>
      <c r="U1257" s="9"/>
      <c r="V1257" s="9"/>
      <c r="W1257" s="11" t="s">
        <v>2464</v>
      </c>
      <c r="X1257" s="11" t="s">
        <v>3108</v>
      </c>
      <c r="Y1257" s="11" t="s">
        <v>3958</v>
      </c>
      <c r="Z1257" s="11" t="s">
        <v>1566</v>
      </c>
      <c r="AA1257" s="9">
        <v>20</v>
      </c>
      <c r="AB1257" s="9">
        <v>1</v>
      </c>
      <c r="AC1257" s="11"/>
      <c r="AD1257" s="11" t="s">
        <v>2410</v>
      </c>
      <c r="AE1257" s="11" t="s">
        <v>2462</v>
      </c>
      <c r="AF1257" s="11" t="s">
        <v>2507</v>
      </c>
      <c r="AG1257" s="11" t="s">
        <v>2586</v>
      </c>
      <c r="AH1257" s="11" t="s">
        <v>2607</v>
      </c>
      <c r="AI1257" s="11"/>
      <c r="AJ1257" s="9">
        <v>60</v>
      </c>
      <c r="AK1257" s="11" t="s">
        <v>1482</v>
      </c>
      <c r="AL1257" s="11" t="s">
        <v>3107</v>
      </c>
      <c r="AM1257" s="11"/>
      <c r="AN1257" s="11" t="s">
        <v>1482</v>
      </c>
      <c r="AO1257" s="11" t="s">
        <v>1566</v>
      </c>
      <c r="AP1257" s="11"/>
      <c r="AQ1257" s="12">
        <v>46209</v>
      </c>
      <c r="AR1257" s="11" t="s">
        <v>3416</v>
      </c>
      <c r="AS1257" s="11" t="s">
        <v>3502</v>
      </c>
      <c r="AT1257" s="11" t="s">
        <v>3933</v>
      </c>
      <c r="AU1257" s="11" t="s">
        <v>3933</v>
      </c>
      <c r="AV1257" s="11" t="s">
        <v>3939</v>
      </c>
      <c r="AW1257" s="11" t="s">
        <v>2507</v>
      </c>
      <c r="AX1257" s="11" t="s">
        <v>2586</v>
      </c>
      <c r="AY1257" s="11" t="s">
        <v>3948</v>
      </c>
      <c r="AZ1257" s="11"/>
      <c r="BA1257" s="11"/>
      <c r="BB1257" s="11"/>
      <c r="BC1257" s="9">
        <v>1247</v>
      </c>
      <c r="BD1257" s="11" t="s">
        <v>3939</v>
      </c>
      <c r="BE1257" s="9">
        <v>629</v>
      </c>
      <c r="BF1257" s="9">
        <v>1</v>
      </c>
      <c r="BG1257" s="11" t="s">
        <v>4623</v>
      </c>
    </row>
    <row r="1258" spans="1:59">
      <c r="A1258" s="9">
        <v>135566</v>
      </c>
      <c r="B1258" s="11" t="s">
        <v>3996</v>
      </c>
      <c r="C1258" s="11" t="s">
        <v>4271</v>
      </c>
      <c r="D1258" s="11" t="s">
        <v>234</v>
      </c>
      <c r="E1258" s="15">
        <v>1</v>
      </c>
      <c r="F1258" s="11" t="s">
        <v>4235</v>
      </c>
      <c r="G1258" s="9">
        <v>1770000</v>
      </c>
      <c r="H1258" s="15">
        <f t="shared" si="39"/>
        <v>384.78260869565219</v>
      </c>
      <c r="I1258" s="15">
        <f t="shared" si="40"/>
        <v>384.78260869565219</v>
      </c>
      <c r="J1258" s="15">
        <v>384.78260869565219</v>
      </c>
      <c r="K1258" s="15"/>
      <c r="L1258" s="9"/>
      <c r="M1258" s="9">
        <v>0</v>
      </c>
      <c r="N1258" s="11" t="s">
        <v>3396</v>
      </c>
      <c r="O1258" s="12">
        <v>46209</v>
      </c>
      <c r="P1258" s="11" t="s">
        <v>3402</v>
      </c>
      <c r="Q1258" s="11" t="s">
        <v>3952</v>
      </c>
      <c r="R1258" s="11" t="s">
        <v>3952</v>
      </c>
      <c r="S1258" s="11" t="s">
        <v>4215</v>
      </c>
      <c r="T1258" s="9">
        <v>138670</v>
      </c>
      <c r="U1258" s="9"/>
      <c r="V1258" s="9"/>
      <c r="W1258" s="11" t="s">
        <v>2464</v>
      </c>
      <c r="X1258" s="11" t="s">
        <v>3108</v>
      </c>
      <c r="Y1258" s="11" t="s">
        <v>3958</v>
      </c>
      <c r="Z1258" s="11" t="s">
        <v>1565</v>
      </c>
      <c r="AA1258" s="9">
        <v>0</v>
      </c>
      <c r="AB1258" s="9">
        <v>1</v>
      </c>
      <c r="AC1258" s="11"/>
      <c r="AD1258" s="11" t="s">
        <v>2405</v>
      </c>
      <c r="AE1258" s="11" t="s">
        <v>2462</v>
      </c>
      <c r="AF1258" s="11" t="s">
        <v>2496</v>
      </c>
      <c r="AG1258" s="11" t="s">
        <v>2464</v>
      </c>
      <c r="AH1258" s="11" t="s">
        <v>2607</v>
      </c>
      <c r="AI1258" s="11"/>
      <c r="AJ1258" s="9">
        <v>1</v>
      </c>
      <c r="AK1258" s="11" t="s">
        <v>1565</v>
      </c>
      <c r="AL1258" s="11" t="s">
        <v>3107</v>
      </c>
      <c r="AM1258" s="11"/>
      <c r="AN1258" s="11" t="s">
        <v>1565</v>
      </c>
      <c r="AO1258" s="11" t="s">
        <v>1565</v>
      </c>
      <c r="AP1258" s="11" t="s">
        <v>3400</v>
      </c>
      <c r="AQ1258" s="12">
        <v>46209</v>
      </c>
      <c r="AR1258" s="11" t="s">
        <v>3416</v>
      </c>
      <c r="AS1258" s="11" t="s">
        <v>3501</v>
      </c>
      <c r="AT1258" s="11" t="s">
        <v>3933</v>
      </c>
      <c r="AU1258" s="11" t="s">
        <v>3933</v>
      </c>
      <c r="AV1258" s="11" t="s">
        <v>3936</v>
      </c>
      <c r="AW1258" s="11" t="s">
        <v>2496</v>
      </c>
      <c r="AX1258" s="11" t="s">
        <v>2464</v>
      </c>
      <c r="AY1258" s="11" t="s">
        <v>3948</v>
      </c>
      <c r="AZ1258" s="11"/>
      <c r="BA1258" s="11"/>
      <c r="BB1258" s="11"/>
      <c r="BC1258" s="9">
        <v>1264</v>
      </c>
      <c r="BD1258" s="11" t="s">
        <v>3936</v>
      </c>
      <c r="BE1258" s="9">
        <v>2490</v>
      </c>
      <c r="BF1258" s="9">
        <v>1</v>
      </c>
      <c r="BG1258" s="11" t="s">
        <v>4623</v>
      </c>
    </row>
    <row r="1259" spans="1:59">
      <c r="A1259" s="9">
        <v>135565</v>
      </c>
      <c r="B1259" s="11" t="s">
        <v>4015</v>
      </c>
      <c r="C1259" s="11" t="s">
        <v>3500</v>
      </c>
      <c r="D1259" s="11" t="s">
        <v>233</v>
      </c>
      <c r="E1259" s="15">
        <v>1</v>
      </c>
      <c r="F1259" s="11" t="s">
        <v>4235</v>
      </c>
      <c r="G1259" s="9">
        <v>3988800</v>
      </c>
      <c r="H1259" s="15">
        <f t="shared" si="39"/>
        <v>867.13043478260875</v>
      </c>
      <c r="I1259" s="15">
        <f t="shared" si="40"/>
        <v>867.13043478260875</v>
      </c>
      <c r="J1259" s="15">
        <v>867.13043478260875</v>
      </c>
      <c r="K1259" s="15"/>
      <c r="L1259" s="9"/>
      <c r="M1259" s="9">
        <v>0</v>
      </c>
      <c r="N1259" s="11" t="s">
        <v>3396</v>
      </c>
      <c r="O1259" s="12">
        <v>46209</v>
      </c>
      <c r="P1259" s="11" t="s">
        <v>3402</v>
      </c>
      <c r="Q1259" s="11" t="s">
        <v>3952</v>
      </c>
      <c r="R1259" s="11" t="s">
        <v>3952</v>
      </c>
      <c r="S1259" s="11" t="s">
        <v>4215</v>
      </c>
      <c r="T1259" s="9">
        <v>138676</v>
      </c>
      <c r="U1259" s="9"/>
      <c r="V1259" s="9"/>
      <c r="W1259" s="11" t="s">
        <v>2464</v>
      </c>
      <c r="X1259" s="11" t="s">
        <v>3108</v>
      </c>
      <c r="Y1259" s="11" t="s">
        <v>3958</v>
      </c>
      <c r="Z1259" s="11" t="s">
        <v>1564</v>
      </c>
      <c r="AA1259" s="9">
        <v>0</v>
      </c>
      <c r="AB1259" s="9">
        <v>1</v>
      </c>
      <c r="AC1259" s="11"/>
      <c r="AD1259" s="11" t="s">
        <v>2404</v>
      </c>
      <c r="AE1259" s="11" t="s">
        <v>2462</v>
      </c>
      <c r="AF1259" s="11" t="s">
        <v>2506</v>
      </c>
      <c r="AG1259" s="11" t="s">
        <v>2589</v>
      </c>
      <c r="AH1259" s="11" t="s">
        <v>2607</v>
      </c>
      <c r="AI1259" s="11"/>
      <c r="AJ1259" s="9">
        <v>1</v>
      </c>
      <c r="AK1259" s="11" t="s">
        <v>1564</v>
      </c>
      <c r="AL1259" s="11" t="s">
        <v>3107</v>
      </c>
      <c r="AM1259" s="11"/>
      <c r="AN1259" s="11" t="s">
        <v>1564</v>
      </c>
      <c r="AO1259" s="11" t="s">
        <v>1564</v>
      </c>
      <c r="AP1259" s="11" t="s">
        <v>3400</v>
      </c>
      <c r="AQ1259" s="12">
        <v>46209</v>
      </c>
      <c r="AR1259" s="11" t="s">
        <v>3416</v>
      </c>
      <c r="AS1259" s="11" t="s">
        <v>3500</v>
      </c>
      <c r="AT1259" s="11" t="s">
        <v>3933</v>
      </c>
      <c r="AU1259" s="11" t="s">
        <v>3933</v>
      </c>
      <c r="AV1259" s="11" t="s">
        <v>3939</v>
      </c>
      <c r="AW1259" s="11" t="s">
        <v>2506</v>
      </c>
      <c r="AX1259" s="11" t="s">
        <v>2589</v>
      </c>
      <c r="AY1259" s="11" t="s">
        <v>3948</v>
      </c>
      <c r="AZ1259" s="11"/>
      <c r="BA1259" s="11"/>
      <c r="BB1259" s="11"/>
      <c r="BC1259" s="9">
        <v>1267</v>
      </c>
      <c r="BD1259" s="11" t="s">
        <v>3939</v>
      </c>
      <c r="BE1259" s="9">
        <v>7136</v>
      </c>
      <c r="BF1259" s="9">
        <v>1</v>
      </c>
      <c r="BG1259" s="11" t="s">
        <v>4616</v>
      </c>
    </row>
    <row r="1260" spans="1:59">
      <c r="A1260" s="9">
        <v>135564</v>
      </c>
      <c r="B1260" s="11" t="s">
        <v>4014</v>
      </c>
      <c r="C1260" s="11" t="s">
        <v>4280</v>
      </c>
      <c r="D1260" s="11" t="s">
        <v>232</v>
      </c>
      <c r="E1260" s="15">
        <v>1</v>
      </c>
      <c r="F1260" s="11" t="s">
        <v>4235</v>
      </c>
      <c r="G1260" s="9">
        <v>10000</v>
      </c>
      <c r="H1260" s="15">
        <f t="shared" si="39"/>
        <v>2.1739130434782608</v>
      </c>
      <c r="I1260" s="15">
        <f t="shared" si="40"/>
        <v>2.1739130434782608</v>
      </c>
      <c r="J1260" s="15">
        <v>2.1739130434782608</v>
      </c>
      <c r="K1260" s="15"/>
      <c r="L1260" s="9"/>
      <c r="M1260" s="9">
        <v>0</v>
      </c>
      <c r="N1260" s="11" t="s">
        <v>3396</v>
      </c>
      <c r="O1260" s="12">
        <v>46209</v>
      </c>
      <c r="P1260" s="11" t="s">
        <v>3402</v>
      </c>
      <c r="Q1260" s="11" t="s">
        <v>3952</v>
      </c>
      <c r="R1260" s="11" t="s">
        <v>3952</v>
      </c>
      <c r="S1260" s="11" t="s">
        <v>4221</v>
      </c>
      <c r="T1260" s="9">
        <v>138237</v>
      </c>
      <c r="U1260" s="9"/>
      <c r="V1260" s="9"/>
      <c r="W1260" s="11" t="s">
        <v>2465</v>
      </c>
      <c r="X1260" s="11" t="s">
        <v>3109</v>
      </c>
      <c r="Y1260" s="11" t="s">
        <v>3959</v>
      </c>
      <c r="Z1260" s="11" t="s">
        <v>1563</v>
      </c>
      <c r="AA1260" s="9">
        <v>20</v>
      </c>
      <c r="AB1260" s="9">
        <v>12</v>
      </c>
      <c r="AC1260" s="11"/>
      <c r="AD1260" s="11" t="s">
        <v>2405</v>
      </c>
      <c r="AE1260" s="11" t="s">
        <v>2462</v>
      </c>
      <c r="AF1260" s="11" t="s">
        <v>2488</v>
      </c>
      <c r="AG1260" s="11" t="s">
        <v>2596</v>
      </c>
      <c r="AH1260" s="11" t="s">
        <v>2607</v>
      </c>
      <c r="AI1260" s="11"/>
      <c r="AJ1260" s="9">
        <v>1</v>
      </c>
      <c r="AK1260" s="11" t="s">
        <v>1481</v>
      </c>
      <c r="AL1260" s="11" t="s">
        <v>3107</v>
      </c>
      <c r="AM1260" s="11"/>
      <c r="AN1260" s="11" t="s">
        <v>3137</v>
      </c>
      <c r="AO1260" s="11" t="s">
        <v>3293</v>
      </c>
      <c r="AP1260" s="11"/>
      <c r="AQ1260" s="12">
        <v>46209</v>
      </c>
      <c r="AR1260" s="11" t="s">
        <v>3416</v>
      </c>
      <c r="AS1260" s="11" t="s">
        <v>3499</v>
      </c>
      <c r="AT1260" s="11" t="s">
        <v>3933</v>
      </c>
      <c r="AU1260" s="11" t="s">
        <v>3933</v>
      </c>
      <c r="AV1260" s="11" t="s">
        <v>3937</v>
      </c>
      <c r="AW1260" s="11" t="s">
        <v>2488</v>
      </c>
      <c r="AX1260" s="11" t="s">
        <v>2596</v>
      </c>
      <c r="AY1260" s="11" t="s">
        <v>3948</v>
      </c>
      <c r="AZ1260" s="11"/>
      <c r="BA1260" s="11"/>
      <c r="BB1260" s="11"/>
      <c r="BC1260" s="9">
        <v>22417</v>
      </c>
      <c r="BD1260" s="11" t="s">
        <v>3937</v>
      </c>
      <c r="BE1260" s="9">
        <v>2053</v>
      </c>
      <c r="BF1260" s="9">
        <v>12</v>
      </c>
      <c r="BG1260" s="11" t="s">
        <v>4617</v>
      </c>
    </row>
    <row r="1261" spans="1:59">
      <c r="A1261" s="9">
        <v>135564</v>
      </c>
      <c r="B1261" s="11" t="s">
        <v>4014</v>
      </c>
      <c r="C1261" s="11" t="s">
        <v>4280</v>
      </c>
      <c r="D1261" s="11" t="s">
        <v>231</v>
      </c>
      <c r="E1261" s="15">
        <v>1</v>
      </c>
      <c r="F1261" s="11" t="s">
        <v>4235</v>
      </c>
      <c r="G1261" s="9">
        <v>70000</v>
      </c>
      <c r="H1261" s="15">
        <f t="shared" si="39"/>
        <v>15.217391304347826</v>
      </c>
      <c r="I1261" s="15">
        <f t="shared" si="40"/>
        <v>15.217391304347826</v>
      </c>
      <c r="J1261" s="15">
        <v>15.217391304347826</v>
      </c>
      <c r="K1261" s="15"/>
      <c r="L1261" s="9"/>
      <c r="M1261" s="9">
        <v>0</v>
      </c>
      <c r="N1261" s="11" t="s">
        <v>3396</v>
      </c>
      <c r="O1261" s="12">
        <v>46209</v>
      </c>
      <c r="P1261" s="11" t="s">
        <v>3402</v>
      </c>
      <c r="Q1261" s="11" t="s">
        <v>3952</v>
      </c>
      <c r="R1261" s="11" t="s">
        <v>3952</v>
      </c>
      <c r="S1261" s="11" t="s">
        <v>4221</v>
      </c>
      <c r="T1261" s="9">
        <v>138237</v>
      </c>
      <c r="U1261" s="9"/>
      <c r="V1261" s="9"/>
      <c r="W1261" s="11" t="s">
        <v>2465</v>
      </c>
      <c r="X1261" s="11" t="s">
        <v>3109</v>
      </c>
      <c r="Y1261" s="11" t="s">
        <v>3959</v>
      </c>
      <c r="Z1261" s="11" t="s">
        <v>1541</v>
      </c>
      <c r="AA1261" s="9">
        <v>20</v>
      </c>
      <c r="AB1261" s="9">
        <v>11</v>
      </c>
      <c r="AC1261" s="11"/>
      <c r="AD1261" s="11" t="s">
        <v>2405</v>
      </c>
      <c r="AE1261" s="11" t="s">
        <v>2462</v>
      </c>
      <c r="AF1261" s="11" t="s">
        <v>2488</v>
      </c>
      <c r="AG1261" s="11" t="s">
        <v>2596</v>
      </c>
      <c r="AH1261" s="11" t="s">
        <v>2607</v>
      </c>
      <c r="AI1261" s="11"/>
      <c r="AJ1261" s="9">
        <v>1</v>
      </c>
      <c r="AK1261" s="11" t="s">
        <v>2660</v>
      </c>
      <c r="AL1261" s="11" t="s">
        <v>3107</v>
      </c>
      <c r="AM1261" s="11"/>
      <c r="AN1261" s="11" t="s">
        <v>3137</v>
      </c>
      <c r="AO1261" s="11" t="s">
        <v>3293</v>
      </c>
      <c r="AP1261" s="11"/>
      <c r="AQ1261" s="12">
        <v>46209</v>
      </c>
      <c r="AR1261" s="11" t="s">
        <v>3416</v>
      </c>
      <c r="AS1261" s="11" t="s">
        <v>3499</v>
      </c>
      <c r="AT1261" s="11" t="s">
        <v>3933</v>
      </c>
      <c r="AU1261" s="11" t="s">
        <v>3933</v>
      </c>
      <c r="AV1261" s="11" t="s">
        <v>3937</v>
      </c>
      <c r="AW1261" s="11" t="s">
        <v>2488</v>
      </c>
      <c r="AX1261" s="11" t="s">
        <v>2596</v>
      </c>
      <c r="AY1261" s="11" t="s">
        <v>3948</v>
      </c>
      <c r="AZ1261" s="11"/>
      <c r="BA1261" s="11"/>
      <c r="BB1261" s="11"/>
      <c r="BC1261" s="9">
        <v>22417</v>
      </c>
      <c r="BD1261" s="11" t="s">
        <v>3937</v>
      </c>
      <c r="BE1261" s="9">
        <v>2053</v>
      </c>
      <c r="BF1261" s="9">
        <v>11</v>
      </c>
      <c r="BG1261" s="11" t="s">
        <v>4617</v>
      </c>
    </row>
    <row r="1262" spans="1:59">
      <c r="A1262" s="9">
        <v>135564</v>
      </c>
      <c r="B1262" s="11" t="s">
        <v>4014</v>
      </c>
      <c r="C1262" s="11" t="s">
        <v>4280</v>
      </c>
      <c r="D1262" s="11" t="s">
        <v>230</v>
      </c>
      <c r="E1262" s="15">
        <v>1</v>
      </c>
      <c r="F1262" s="11" t="s">
        <v>4235</v>
      </c>
      <c r="G1262" s="9">
        <v>75000</v>
      </c>
      <c r="H1262" s="15">
        <f t="shared" si="39"/>
        <v>16.304347826086957</v>
      </c>
      <c r="I1262" s="15">
        <f t="shared" si="40"/>
        <v>16.304347826086957</v>
      </c>
      <c r="J1262" s="15">
        <v>16.304347826086957</v>
      </c>
      <c r="K1262" s="15"/>
      <c r="L1262" s="9"/>
      <c r="M1262" s="9">
        <v>0</v>
      </c>
      <c r="N1262" s="11" t="s">
        <v>3396</v>
      </c>
      <c r="O1262" s="12">
        <v>46209</v>
      </c>
      <c r="P1262" s="11" t="s">
        <v>3402</v>
      </c>
      <c r="Q1262" s="11" t="s">
        <v>3952</v>
      </c>
      <c r="R1262" s="11" t="s">
        <v>3952</v>
      </c>
      <c r="S1262" s="11" t="s">
        <v>4221</v>
      </c>
      <c r="T1262" s="9">
        <v>138237</v>
      </c>
      <c r="U1262" s="9"/>
      <c r="V1262" s="9"/>
      <c r="W1262" s="11" t="s">
        <v>2465</v>
      </c>
      <c r="X1262" s="11" t="s">
        <v>3109</v>
      </c>
      <c r="Y1262" s="11" t="s">
        <v>3959</v>
      </c>
      <c r="Z1262" s="11" t="s">
        <v>1562</v>
      </c>
      <c r="AA1262" s="9">
        <v>20</v>
      </c>
      <c r="AB1262" s="9">
        <v>10</v>
      </c>
      <c r="AC1262" s="11"/>
      <c r="AD1262" s="11" t="s">
        <v>2405</v>
      </c>
      <c r="AE1262" s="11" t="s">
        <v>2462</v>
      </c>
      <c r="AF1262" s="11" t="s">
        <v>2488</v>
      </c>
      <c r="AG1262" s="11" t="s">
        <v>2596</v>
      </c>
      <c r="AH1262" s="11" t="s">
        <v>2607</v>
      </c>
      <c r="AI1262" s="11"/>
      <c r="AJ1262" s="9">
        <v>1</v>
      </c>
      <c r="AK1262" s="11" t="s">
        <v>2675</v>
      </c>
      <c r="AL1262" s="11" t="s">
        <v>3107</v>
      </c>
      <c r="AM1262" s="11"/>
      <c r="AN1262" s="11" t="s">
        <v>3137</v>
      </c>
      <c r="AO1262" s="11" t="s">
        <v>3293</v>
      </c>
      <c r="AP1262" s="11"/>
      <c r="AQ1262" s="12">
        <v>46209</v>
      </c>
      <c r="AR1262" s="11" t="s">
        <v>3416</v>
      </c>
      <c r="AS1262" s="11" t="s">
        <v>3499</v>
      </c>
      <c r="AT1262" s="11" t="s">
        <v>3933</v>
      </c>
      <c r="AU1262" s="11" t="s">
        <v>3933</v>
      </c>
      <c r="AV1262" s="11" t="s">
        <v>3937</v>
      </c>
      <c r="AW1262" s="11" t="s">
        <v>2488</v>
      </c>
      <c r="AX1262" s="11" t="s">
        <v>2596</v>
      </c>
      <c r="AY1262" s="11" t="s">
        <v>3948</v>
      </c>
      <c r="AZ1262" s="11"/>
      <c r="BA1262" s="11"/>
      <c r="BB1262" s="11"/>
      <c r="BC1262" s="9">
        <v>22417</v>
      </c>
      <c r="BD1262" s="11" t="s">
        <v>3937</v>
      </c>
      <c r="BE1262" s="9">
        <v>2053</v>
      </c>
      <c r="BF1262" s="9">
        <v>10</v>
      </c>
      <c r="BG1262" s="11" t="s">
        <v>4617</v>
      </c>
    </row>
    <row r="1263" spans="1:59">
      <c r="A1263" s="9">
        <v>135564</v>
      </c>
      <c r="B1263" s="11" t="s">
        <v>4014</v>
      </c>
      <c r="C1263" s="11" t="s">
        <v>4280</v>
      </c>
      <c r="D1263" s="11" t="s">
        <v>229</v>
      </c>
      <c r="E1263" s="15">
        <v>1</v>
      </c>
      <c r="F1263" s="11" t="s">
        <v>4235</v>
      </c>
      <c r="G1263" s="9">
        <v>80000</v>
      </c>
      <c r="H1263" s="15">
        <f t="shared" si="39"/>
        <v>17.391304347826086</v>
      </c>
      <c r="I1263" s="15">
        <f t="shared" si="40"/>
        <v>17.391304347826086</v>
      </c>
      <c r="J1263" s="15">
        <v>17.391304347826086</v>
      </c>
      <c r="K1263" s="15"/>
      <c r="L1263" s="9"/>
      <c r="M1263" s="9">
        <v>0</v>
      </c>
      <c r="N1263" s="11" t="s">
        <v>3396</v>
      </c>
      <c r="O1263" s="12">
        <v>46209</v>
      </c>
      <c r="P1263" s="11" t="s">
        <v>3402</v>
      </c>
      <c r="Q1263" s="11" t="s">
        <v>3952</v>
      </c>
      <c r="R1263" s="11" t="s">
        <v>3952</v>
      </c>
      <c r="S1263" s="11" t="s">
        <v>4221</v>
      </c>
      <c r="T1263" s="9">
        <v>138237</v>
      </c>
      <c r="U1263" s="9"/>
      <c r="V1263" s="9"/>
      <c r="W1263" s="11" t="s">
        <v>2465</v>
      </c>
      <c r="X1263" s="11" t="s">
        <v>3109</v>
      </c>
      <c r="Y1263" s="11" t="s">
        <v>3959</v>
      </c>
      <c r="Z1263" s="11" t="s">
        <v>1530</v>
      </c>
      <c r="AA1263" s="9">
        <v>20</v>
      </c>
      <c r="AB1263" s="9">
        <v>9</v>
      </c>
      <c r="AC1263" s="11"/>
      <c r="AD1263" s="11" t="s">
        <v>2405</v>
      </c>
      <c r="AE1263" s="11" t="s">
        <v>2462</v>
      </c>
      <c r="AF1263" s="11" t="s">
        <v>2488</v>
      </c>
      <c r="AG1263" s="11" t="s">
        <v>2596</v>
      </c>
      <c r="AH1263" s="11" t="s">
        <v>2607</v>
      </c>
      <c r="AI1263" s="11"/>
      <c r="AJ1263" s="9">
        <v>1</v>
      </c>
      <c r="AK1263" s="11" t="s">
        <v>2653</v>
      </c>
      <c r="AL1263" s="11" t="s">
        <v>3107</v>
      </c>
      <c r="AM1263" s="11"/>
      <c r="AN1263" s="11" t="s">
        <v>3137</v>
      </c>
      <c r="AO1263" s="11" t="s">
        <v>3293</v>
      </c>
      <c r="AP1263" s="11"/>
      <c r="AQ1263" s="12">
        <v>46209</v>
      </c>
      <c r="AR1263" s="11" t="s">
        <v>3416</v>
      </c>
      <c r="AS1263" s="11" t="s">
        <v>3499</v>
      </c>
      <c r="AT1263" s="11" t="s">
        <v>3933</v>
      </c>
      <c r="AU1263" s="11" t="s">
        <v>3933</v>
      </c>
      <c r="AV1263" s="11" t="s">
        <v>3937</v>
      </c>
      <c r="AW1263" s="11" t="s">
        <v>2488</v>
      </c>
      <c r="AX1263" s="11" t="s">
        <v>2596</v>
      </c>
      <c r="AY1263" s="11" t="s">
        <v>3948</v>
      </c>
      <c r="AZ1263" s="11"/>
      <c r="BA1263" s="11"/>
      <c r="BB1263" s="11"/>
      <c r="BC1263" s="9">
        <v>22417</v>
      </c>
      <c r="BD1263" s="11" t="s">
        <v>3937</v>
      </c>
      <c r="BE1263" s="9">
        <v>2053</v>
      </c>
      <c r="BF1263" s="9">
        <v>9</v>
      </c>
      <c r="BG1263" s="11" t="s">
        <v>4617</v>
      </c>
    </row>
    <row r="1264" spans="1:59">
      <c r="A1264" s="9">
        <v>135564</v>
      </c>
      <c r="B1264" s="11" t="s">
        <v>4014</v>
      </c>
      <c r="C1264" s="11" t="s">
        <v>4280</v>
      </c>
      <c r="D1264" s="11" t="s">
        <v>228</v>
      </c>
      <c r="E1264" s="15">
        <v>1</v>
      </c>
      <c r="F1264" s="11" t="s">
        <v>4235</v>
      </c>
      <c r="G1264" s="9">
        <v>120000</v>
      </c>
      <c r="H1264" s="15">
        <f t="shared" si="39"/>
        <v>26.086956521739129</v>
      </c>
      <c r="I1264" s="15">
        <f t="shared" si="40"/>
        <v>26.086956521739129</v>
      </c>
      <c r="J1264" s="15">
        <v>26.086956521739129</v>
      </c>
      <c r="K1264" s="15"/>
      <c r="L1264" s="9"/>
      <c r="M1264" s="9">
        <v>0</v>
      </c>
      <c r="N1264" s="11" t="s">
        <v>3396</v>
      </c>
      <c r="O1264" s="12">
        <v>46209</v>
      </c>
      <c r="P1264" s="11" t="s">
        <v>3402</v>
      </c>
      <c r="Q1264" s="11" t="s">
        <v>3952</v>
      </c>
      <c r="R1264" s="11" t="s">
        <v>3952</v>
      </c>
      <c r="S1264" s="11" t="s">
        <v>4221</v>
      </c>
      <c r="T1264" s="9">
        <v>138237</v>
      </c>
      <c r="U1264" s="9"/>
      <c r="V1264" s="9"/>
      <c r="W1264" s="11" t="s">
        <v>2465</v>
      </c>
      <c r="X1264" s="11" t="s">
        <v>3109</v>
      </c>
      <c r="Y1264" s="11" t="s">
        <v>3959</v>
      </c>
      <c r="Z1264" s="11" t="s">
        <v>1561</v>
      </c>
      <c r="AA1264" s="9">
        <v>20</v>
      </c>
      <c r="AB1264" s="9">
        <v>8</v>
      </c>
      <c r="AC1264" s="11"/>
      <c r="AD1264" s="11" t="s">
        <v>2405</v>
      </c>
      <c r="AE1264" s="11" t="s">
        <v>2462</v>
      </c>
      <c r="AF1264" s="11" t="s">
        <v>2488</v>
      </c>
      <c r="AG1264" s="11" t="s">
        <v>2596</v>
      </c>
      <c r="AH1264" s="11" t="s">
        <v>2607</v>
      </c>
      <c r="AI1264" s="11"/>
      <c r="AJ1264" s="9">
        <v>1</v>
      </c>
      <c r="AK1264" s="11" t="s">
        <v>1529</v>
      </c>
      <c r="AL1264" s="11" t="s">
        <v>3107</v>
      </c>
      <c r="AM1264" s="11"/>
      <c r="AN1264" s="11" t="s">
        <v>3137</v>
      </c>
      <c r="AO1264" s="11" t="s">
        <v>3293</v>
      </c>
      <c r="AP1264" s="11"/>
      <c r="AQ1264" s="12">
        <v>46209</v>
      </c>
      <c r="AR1264" s="11" t="s">
        <v>3416</v>
      </c>
      <c r="AS1264" s="11" t="s">
        <v>3499</v>
      </c>
      <c r="AT1264" s="11" t="s">
        <v>3933</v>
      </c>
      <c r="AU1264" s="11" t="s">
        <v>3933</v>
      </c>
      <c r="AV1264" s="11" t="s">
        <v>3937</v>
      </c>
      <c r="AW1264" s="11" t="s">
        <v>2488</v>
      </c>
      <c r="AX1264" s="11" t="s">
        <v>2596</v>
      </c>
      <c r="AY1264" s="11" t="s">
        <v>3948</v>
      </c>
      <c r="AZ1264" s="11"/>
      <c r="BA1264" s="11"/>
      <c r="BB1264" s="11"/>
      <c r="BC1264" s="9">
        <v>22417</v>
      </c>
      <c r="BD1264" s="11" t="s">
        <v>3937</v>
      </c>
      <c r="BE1264" s="9">
        <v>2053</v>
      </c>
      <c r="BF1264" s="9">
        <v>8</v>
      </c>
      <c r="BG1264" s="11" t="s">
        <v>4617</v>
      </c>
    </row>
    <row r="1265" spans="1:59">
      <c r="A1265" s="9">
        <v>135564</v>
      </c>
      <c r="B1265" s="11" t="s">
        <v>4014</v>
      </c>
      <c r="C1265" s="11" t="s">
        <v>4280</v>
      </c>
      <c r="D1265" s="11" t="s">
        <v>227</v>
      </c>
      <c r="E1265" s="15">
        <v>1</v>
      </c>
      <c r="F1265" s="11" t="s">
        <v>4235</v>
      </c>
      <c r="G1265" s="9">
        <v>150000</v>
      </c>
      <c r="H1265" s="15">
        <f t="shared" si="39"/>
        <v>32.608695652173914</v>
      </c>
      <c r="I1265" s="15">
        <f t="shared" si="40"/>
        <v>32.608695652173914</v>
      </c>
      <c r="J1265" s="15">
        <v>32.608695652173914</v>
      </c>
      <c r="K1265" s="15"/>
      <c r="L1265" s="9"/>
      <c r="M1265" s="9">
        <v>0</v>
      </c>
      <c r="N1265" s="11" t="s">
        <v>3396</v>
      </c>
      <c r="O1265" s="12">
        <v>46209</v>
      </c>
      <c r="P1265" s="11" t="s">
        <v>3402</v>
      </c>
      <c r="Q1265" s="11" t="s">
        <v>3952</v>
      </c>
      <c r="R1265" s="11" t="s">
        <v>3952</v>
      </c>
      <c r="S1265" s="11" t="s">
        <v>4221</v>
      </c>
      <c r="T1265" s="9">
        <v>138237</v>
      </c>
      <c r="U1265" s="9"/>
      <c r="V1265" s="9"/>
      <c r="W1265" s="11" t="s">
        <v>2465</v>
      </c>
      <c r="X1265" s="11" t="s">
        <v>3109</v>
      </c>
      <c r="Y1265" s="11" t="s">
        <v>3959</v>
      </c>
      <c r="Z1265" s="11" t="s">
        <v>1526</v>
      </c>
      <c r="AA1265" s="9">
        <v>20</v>
      </c>
      <c r="AB1265" s="9">
        <v>7</v>
      </c>
      <c r="AC1265" s="11"/>
      <c r="AD1265" s="11" t="s">
        <v>2405</v>
      </c>
      <c r="AE1265" s="11" t="s">
        <v>2462</v>
      </c>
      <c r="AF1265" s="11" t="s">
        <v>2488</v>
      </c>
      <c r="AG1265" s="11" t="s">
        <v>2596</v>
      </c>
      <c r="AH1265" s="11" t="s">
        <v>2607</v>
      </c>
      <c r="AI1265" s="11"/>
      <c r="AJ1265" s="9">
        <v>1</v>
      </c>
      <c r="AK1265" s="11" t="s">
        <v>1643</v>
      </c>
      <c r="AL1265" s="11" t="s">
        <v>3107</v>
      </c>
      <c r="AM1265" s="11"/>
      <c r="AN1265" s="11" t="s">
        <v>3137</v>
      </c>
      <c r="AO1265" s="11" t="s">
        <v>3293</v>
      </c>
      <c r="AP1265" s="11"/>
      <c r="AQ1265" s="12">
        <v>46209</v>
      </c>
      <c r="AR1265" s="11" t="s">
        <v>3416</v>
      </c>
      <c r="AS1265" s="11" t="s">
        <v>3499</v>
      </c>
      <c r="AT1265" s="11" t="s">
        <v>3933</v>
      </c>
      <c r="AU1265" s="11" t="s">
        <v>3933</v>
      </c>
      <c r="AV1265" s="11" t="s">
        <v>3937</v>
      </c>
      <c r="AW1265" s="11" t="s">
        <v>2488</v>
      </c>
      <c r="AX1265" s="11" t="s">
        <v>2596</v>
      </c>
      <c r="AY1265" s="11" t="s">
        <v>3948</v>
      </c>
      <c r="AZ1265" s="11"/>
      <c r="BA1265" s="11"/>
      <c r="BB1265" s="11"/>
      <c r="BC1265" s="9">
        <v>22417</v>
      </c>
      <c r="BD1265" s="11" t="s">
        <v>3937</v>
      </c>
      <c r="BE1265" s="9">
        <v>2053</v>
      </c>
      <c r="BF1265" s="9">
        <v>7</v>
      </c>
      <c r="BG1265" s="11" t="s">
        <v>4617</v>
      </c>
    </row>
    <row r="1266" spans="1:59">
      <c r="A1266" s="9">
        <v>135564</v>
      </c>
      <c r="B1266" s="11" t="s">
        <v>4014</v>
      </c>
      <c r="C1266" s="11" t="s">
        <v>4280</v>
      </c>
      <c r="D1266" s="11" t="s">
        <v>226</v>
      </c>
      <c r="E1266" s="15">
        <v>1</v>
      </c>
      <c r="F1266" s="11" t="s">
        <v>4235</v>
      </c>
      <c r="G1266" s="9">
        <v>220000</v>
      </c>
      <c r="H1266" s="15">
        <f t="shared" si="39"/>
        <v>47.826086956521742</v>
      </c>
      <c r="I1266" s="15">
        <f t="shared" si="40"/>
        <v>47.826086956521742</v>
      </c>
      <c r="J1266" s="15">
        <v>47.826086956521742</v>
      </c>
      <c r="K1266" s="15"/>
      <c r="L1266" s="9"/>
      <c r="M1266" s="9">
        <v>0</v>
      </c>
      <c r="N1266" s="11" t="s">
        <v>3396</v>
      </c>
      <c r="O1266" s="12">
        <v>46209</v>
      </c>
      <c r="P1266" s="11" t="s">
        <v>3402</v>
      </c>
      <c r="Q1266" s="11" t="s">
        <v>3952</v>
      </c>
      <c r="R1266" s="11" t="s">
        <v>3952</v>
      </c>
      <c r="S1266" s="11" t="s">
        <v>4221</v>
      </c>
      <c r="T1266" s="9">
        <v>138237</v>
      </c>
      <c r="U1266" s="9"/>
      <c r="V1266" s="9"/>
      <c r="W1266" s="11" t="s">
        <v>2465</v>
      </c>
      <c r="X1266" s="11" t="s">
        <v>3109</v>
      </c>
      <c r="Y1266" s="11" t="s">
        <v>3959</v>
      </c>
      <c r="Z1266" s="11" t="s">
        <v>1560</v>
      </c>
      <c r="AA1266" s="9">
        <v>20</v>
      </c>
      <c r="AB1266" s="9">
        <v>6</v>
      </c>
      <c r="AC1266" s="11"/>
      <c r="AD1266" s="11" t="s">
        <v>2405</v>
      </c>
      <c r="AE1266" s="11" t="s">
        <v>2462</v>
      </c>
      <c r="AF1266" s="11" t="s">
        <v>2488</v>
      </c>
      <c r="AG1266" s="11" t="s">
        <v>2596</v>
      </c>
      <c r="AH1266" s="11" t="s">
        <v>2607</v>
      </c>
      <c r="AI1266" s="11"/>
      <c r="AJ1266" s="9">
        <v>1</v>
      </c>
      <c r="AK1266" s="11" t="s">
        <v>2674</v>
      </c>
      <c r="AL1266" s="11" t="s">
        <v>3107</v>
      </c>
      <c r="AM1266" s="11"/>
      <c r="AN1266" s="11" t="s">
        <v>3137</v>
      </c>
      <c r="AO1266" s="11" t="s">
        <v>3293</v>
      </c>
      <c r="AP1266" s="11"/>
      <c r="AQ1266" s="12">
        <v>46209</v>
      </c>
      <c r="AR1266" s="11" t="s">
        <v>3416</v>
      </c>
      <c r="AS1266" s="11" t="s">
        <v>3499</v>
      </c>
      <c r="AT1266" s="11" t="s">
        <v>3933</v>
      </c>
      <c r="AU1266" s="11" t="s">
        <v>3933</v>
      </c>
      <c r="AV1266" s="11" t="s">
        <v>3937</v>
      </c>
      <c r="AW1266" s="11" t="s">
        <v>2488</v>
      </c>
      <c r="AX1266" s="11" t="s">
        <v>2596</v>
      </c>
      <c r="AY1266" s="11" t="s">
        <v>3948</v>
      </c>
      <c r="AZ1266" s="11"/>
      <c r="BA1266" s="11"/>
      <c r="BB1266" s="11"/>
      <c r="BC1266" s="9">
        <v>22417</v>
      </c>
      <c r="BD1266" s="11" t="s">
        <v>3937</v>
      </c>
      <c r="BE1266" s="9">
        <v>2053</v>
      </c>
      <c r="BF1266" s="9">
        <v>6</v>
      </c>
      <c r="BG1266" s="11" t="s">
        <v>4617</v>
      </c>
    </row>
    <row r="1267" spans="1:59">
      <c r="A1267" s="9">
        <v>135564</v>
      </c>
      <c r="B1267" s="11" t="s">
        <v>4014</v>
      </c>
      <c r="C1267" s="11" t="s">
        <v>4280</v>
      </c>
      <c r="D1267" s="11" t="s">
        <v>225</v>
      </c>
      <c r="E1267" s="15">
        <v>1</v>
      </c>
      <c r="F1267" s="11" t="s">
        <v>4235</v>
      </c>
      <c r="G1267" s="9">
        <v>244000</v>
      </c>
      <c r="H1267" s="15">
        <f t="shared" si="39"/>
        <v>53.043478260869563</v>
      </c>
      <c r="I1267" s="15">
        <f t="shared" si="40"/>
        <v>53.043478260869563</v>
      </c>
      <c r="J1267" s="15">
        <v>53.043478260869563</v>
      </c>
      <c r="K1267" s="15"/>
      <c r="L1267" s="9"/>
      <c r="M1267" s="9">
        <v>0</v>
      </c>
      <c r="N1267" s="11" t="s">
        <v>3396</v>
      </c>
      <c r="O1267" s="12">
        <v>46209</v>
      </c>
      <c r="P1267" s="11" t="s">
        <v>3402</v>
      </c>
      <c r="Q1267" s="11" t="s">
        <v>3952</v>
      </c>
      <c r="R1267" s="11" t="s">
        <v>3952</v>
      </c>
      <c r="S1267" s="11" t="s">
        <v>4221</v>
      </c>
      <c r="T1267" s="9">
        <v>138237</v>
      </c>
      <c r="U1267" s="9"/>
      <c r="V1267" s="9"/>
      <c r="W1267" s="11" t="s">
        <v>2465</v>
      </c>
      <c r="X1267" s="11" t="s">
        <v>3109</v>
      </c>
      <c r="Y1267" s="11" t="s">
        <v>3959</v>
      </c>
      <c r="Z1267" s="11" t="s">
        <v>1559</v>
      </c>
      <c r="AA1267" s="9">
        <v>20</v>
      </c>
      <c r="AB1267" s="9">
        <v>5</v>
      </c>
      <c r="AC1267" s="11"/>
      <c r="AD1267" s="11" t="s">
        <v>2405</v>
      </c>
      <c r="AE1267" s="11" t="s">
        <v>2462</v>
      </c>
      <c r="AF1267" s="11" t="s">
        <v>2488</v>
      </c>
      <c r="AG1267" s="11" t="s">
        <v>2596</v>
      </c>
      <c r="AH1267" s="11" t="s">
        <v>2607</v>
      </c>
      <c r="AI1267" s="11"/>
      <c r="AJ1267" s="9">
        <v>1</v>
      </c>
      <c r="AK1267" s="11" t="s">
        <v>2673</v>
      </c>
      <c r="AL1267" s="11" t="s">
        <v>3107</v>
      </c>
      <c r="AM1267" s="11"/>
      <c r="AN1267" s="11" t="s">
        <v>3137</v>
      </c>
      <c r="AO1267" s="11" t="s">
        <v>3293</v>
      </c>
      <c r="AP1267" s="11"/>
      <c r="AQ1267" s="12">
        <v>46209</v>
      </c>
      <c r="AR1267" s="11" t="s">
        <v>3416</v>
      </c>
      <c r="AS1267" s="11" t="s">
        <v>3499</v>
      </c>
      <c r="AT1267" s="11" t="s">
        <v>3933</v>
      </c>
      <c r="AU1267" s="11" t="s">
        <v>3933</v>
      </c>
      <c r="AV1267" s="11" t="s">
        <v>3937</v>
      </c>
      <c r="AW1267" s="11" t="s">
        <v>2488</v>
      </c>
      <c r="AX1267" s="11" t="s">
        <v>2596</v>
      </c>
      <c r="AY1267" s="11" t="s">
        <v>3948</v>
      </c>
      <c r="AZ1267" s="11"/>
      <c r="BA1267" s="11"/>
      <c r="BB1267" s="11"/>
      <c r="BC1267" s="9">
        <v>22417</v>
      </c>
      <c r="BD1267" s="11" t="s">
        <v>3937</v>
      </c>
      <c r="BE1267" s="9">
        <v>2053</v>
      </c>
      <c r="BF1267" s="9">
        <v>5</v>
      </c>
      <c r="BG1267" s="11" t="s">
        <v>4617</v>
      </c>
    </row>
    <row r="1268" spans="1:59">
      <c r="A1268" s="9">
        <v>135564</v>
      </c>
      <c r="B1268" s="11" t="s">
        <v>4014</v>
      </c>
      <c r="C1268" s="11" t="s">
        <v>4280</v>
      </c>
      <c r="D1268" s="11" t="s">
        <v>224</v>
      </c>
      <c r="E1268" s="15">
        <v>1</v>
      </c>
      <c r="F1268" s="11" t="s">
        <v>4235</v>
      </c>
      <c r="G1268" s="9">
        <v>275000</v>
      </c>
      <c r="H1268" s="15">
        <f t="shared" si="39"/>
        <v>59.782608695652172</v>
      </c>
      <c r="I1268" s="15">
        <f t="shared" si="40"/>
        <v>59.782608695652172</v>
      </c>
      <c r="J1268" s="15">
        <v>59.782608695652172</v>
      </c>
      <c r="K1268" s="15"/>
      <c r="L1268" s="9"/>
      <c r="M1268" s="9">
        <v>0</v>
      </c>
      <c r="N1268" s="11" t="s">
        <v>3396</v>
      </c>
      <c r="O1268" s="12">
        <v>46209</v>
      </c>
      <c r="P1268" s="11" t="s">
        <v>3402</v>
      </c>
      <c r="Q1268" s="11" t="s">
        <v>3952</v>
      </c>
      <c r="R1268" s="11" t="s">
        <v>3952</v>
      </c>
      <c r="S1268" s="11" t="s">
        <v>4221</v>
      </c>
      <c r="T1268" s="9">
        <v>138237</v>
      </c>
      <c r="U1268" s="9"/>
      <c r="V1268" s="9"/>
      <c r="W1268" s="11" t="s">
        <v>2465</v>
      </c>
      <c r="X1268" s="11" t="s">
        <v>3109</v>
      </c>
      <c r="Y1268" s="11" t="s">
        <v>3959</v>
      </c>
      <c r="Z1268" s="11" t="s">
        <v>1558</v>
      </c>
      <c r="AA1268" s="9">
        <v>20</v>
      </c>
      <c r="AB1268" s="9">
        <v>4</v>
      </c>
      <c r="AC1268" s="11"/>
      <c r="AD1268" s="11" t="s">
        <v>2405</v>
      </c>
      <c r="AE1268" s="11" t="s">
        <v>2462</v>
      </c>
      <c r="AF1268" s="11" t="s">
        <v>2488</v>
      </c>
      <c r="AG1268" s="11" t="s">
        <v>2596</v>
      </c>
      <c r="AH1268" s="11" t="s">
        <v>2607</v>
      </c>
      <c r="AI1268" s="11"/>
      <c r="AJ1268" s="9">
        <v>1</v>
      </c>
      <c r="AK1268" s="11" t="s">
        <v>2672</v>
      </c>
      <c r="AL1268" s="11" t="s">
        <v>3107</v>
      </c>
      <c r="AM1268" s="11"/>
      <c r="AN1268" s="11" t="s">
        <v>3137</v>
      </c>
      <c r="AO1268" s="11" t="s">
        <v>3293</v>
      </c>
      <c r="AP1268" s="11"/>
      <c r="AQ1268" s="12">
        <v>46209</v>
      </c>
      <c r="AR1268" s="11" t="s">
        <v>3416</v>
      </c>
      <c r="AS1268" s="11" t="s">
        <v>3499</v>
      </c>
      <c r="AT1268" s="11" t="s">
        <v>3933</v>
      </c>
      <c r="AU1268" s="11" t="s">
        <v>3933</v>
      </c>
      <c r="AV1268" s="11" t="s">
        <v>3937</v>
      </c>
      <c r="AW1268" s="11" t="s">
        <v>2488</v>
      </c>
      <c r="AX1268" s="11" t="s">
        <v>2596</v>
      </c>
      <c r="AY1268" s="11" t="s">
        <v>3948</v>
      </c>
      <c r="AZ1268" s="11"/>
      <c r="BA1268" s="11"/>
      <c r="BB1268" s="11"/>
      <c r="BC1268" s="9">
        <v>22417</v>
      </c>
      <c r="BD1268" s="11" t="s">
        <v>3937</v>
      </c>
      <c r="BE1268" s="9">
        <v>2053</v>
      </c>
      <c r="BF1268" s="9">
        <v>4</v>
      </c>
      <c r="BG1268" s="11" t="s">
        <v>4617</v>
      </c>
    </row>
    <row r="1269" spans="1:59">
      <c r="A1269" s="9">
        <v>135564</v>
      </c>
      <c r="B1269" s="11" t="s">
        <v>4014</v>
      </c>
      <c r="C1269" s="11" t="s">
        <v>4280</v>
      </c>
      <c r="D1269" s="11" t="s">
        <v>223</v>
      </c>
      <c r="E1269" s="15">
        <v>1</v>
      </c>
      <c r="F1269" s="11" t="s">
        <v>4235</v>
      </c>
      <c r="G1269" s="9">
        <v>290000</v>
      </c>
      <c r="H1269" s="15">
        <f t="shared" si="39"/>
        <v>63.043478260869563</v>
      </c>
      <c r="I1269" s="15">
        <f t="shared" si="40"/>
        <v>63.043478260869563</v>
      </c>
      <c r="J1269" s="15">
        <v>63.043478260869563</v>
      </c>
      <c r="K1269" s="15"/>
      <c r="L1269" s="9"/>
      <c r="M1269" s="9">
        <v>0</v>
      </c>
      <c r="N1269" s="11" t="s">
        <v>3396</v>
      </c>
      <c r="O1269" s="12">
        <v>46209</v>
      </c>
      <c r="P1269" s="11" t="s">
        <v>3402</v>
      </c>
      <c r="Q1269" s="11" t="s">
        <v>3952</v>
      </c>
      <c r="R1269" s="11" t="s">
        <v>3952</v>
      </c>
      <c r="S1269" s="11" t="s">
        <v>4221</v>
      </c>
      <c r="T1269" s="9">
        <v>138237</v>
      </c>
      <c r="U1269" s="9"/>
      <c r="V1269" s="9"/>
      <c r="W1269" s="11" t="s">
        <v>2465</v>
      </c>
      <c r="X1269" s="11" t="s">
        <v>3109</v>
      </c>
      <c r="Y1269" s="11" t="s">
        <v>3959</v>
      </c>
      <c r="Z1269" s="11" t="s">
        <v>1557</v>
      </c>
      <c r="AA1269" s="9">
        <v>20</v>
      </c>
      <c r="AB1269" s="9">
        <v>3</v>
      </c>
      <c r="AC1269" s="11"/>
      <c r="AD1269" s="11" t="s">
        <v>2405</v>
      </c>
      <c r="AE1269" s="11" t="s">
        <v>2462</v>
      </c>
      <c r="AF1269" s="11" t="s">
        <v>2488</v>
      </c>
      <c r="AG1269" s="11" t="s">
        <v>2596</v>
      </c>
      <c r="AH1269" s="11" t="s">
        <v>2607</v>
      </c>
      <c r="AI1269" s="11"/>
      <c r="AJ1269" s="9">
        <v>1</v>
      </c>
      <c r="AK1269" s="11" t="s">
        <v>2671</v>
      </c>
      <c r="AL1269" s="11" t="s">
        <v>3107</v>
      </c>
      <c r="AM1269" s="11"/>
      <c r="AN1269" s="11" t="s">
        <v>3137</v>
      </c>
      <c r="AO1269" s="11" t="s">
        <v>3293</v>
      </c>
      <c r="AP1269" s="11"/>
      <c r="AQ1269" s="12">
        <v>46209</v>
      </c>
      <c r="AR1269" s="11" t="s">
        <v>3416</v>
      </c>
      <c r="AS1269" s="11" t="s">
        <v>3499</v>
      </c>
      <c r="AT1269" s="11" t="s">
        <v>3933</v>
      </c>
      <c r="AU1269" s="11" t="s">
        <v>3933</v>
      </c>
      <c r="AV1269" s="11" t="s">
        <v>3937</v>
      </c>
      <c r="AW1269" s="11" t="s">
        <v>2488</v>
      </c>
      <c r="AX1269" s="11" t="s">
        <v>2596</v>
      </c>
      <c r="AY1269" s="11" t="s">
        <v>3948</v>
      </c>
      <c r="AZ1269" s="11"/>
      <c r="BA1269" s="11"/>
      <c r="BB1269" s="11"/>
      <c r="BC1269" s="9">
        <v>22417</v>
      </c>
      <c r="BD1269" s="11" t="s">
        <v>3937</v>
      </c>
      <c r="BE1269" s="9">
        <v>2053</v>
      </c>
      <c r="BF1269" s="9">
        <v>3</v>
      </c>
      <c r="BG1269" s="11" t="s">
        <v>4617</v>
      </c>
    </row>
    <row r="1270" spans="1:59">
      <c r="A1270" s="9">
        <v>135564</v>
      </c>
      <c r="B1270" s="11" t="s">
        <v>4014</v>
      </c>
      <c r="C1270" s="11" t="s">
        <v>4280</v>
      </c>
      <c r="D1270" s="11" t="s">
        <v>222</v>
      </c>
      <c r="E1270" s="15">
        <v>1</v>
      </c>
      <c r="F1270" s="11" t="s">
        <v>4235</v>
      </c>
      <c r="G1270" s="9">
        <v>385000</v>
      </c>
      <c r="H1270" s="15">
        <f t="shared" si="39"/>
        <v>83.695652173913047</v>
      </c>
      <c r="I1270" s="15">
        <f t="shared" si="40"/>
        <v>83.695652173913047</v>
      </c>
      <c r="J1270" s="15">
        <v>83.695652173913047</v>
      </c>
      <c r="K1270" s="15"/>
      <c r="L1270" s="9"/>
      <c r="M1270" s="9">
        <v>0</v>
      </c>
      <c r="N1270" s="11" t="s">
        <v>3396</v>
      </c>
      <c r="O1270" s="12">
        <v>46209</v>
      </c>
      <c r="P1270" s="11" t="s">
        <v>3402</v>
      </c>
      <c r="Q1270" s="11" t="s">
        <v>3952</v>
      </c>
      <c r="R1270" s="11" t="s">
        <v>3952</v>
      </c>
      <c r="S1270" s="11" t="s">
        <v>4221</v>
      </c>
      <c r="T1270" s="9">
        <v>138237</v>
      </c>
      <c r="U1270" s="9"/>
      <c r="V1270" s="9"/>
      <c r="W1270" s="11" t="s">
        <v>2465</v>
      </c>
      <c r="X1270" s="11" t="s">
        <v>3109</v>
      </c>
      <c r="Y1270" s="11" t="s">
        <v>3959</v>
      </c>
      <c r="Z1270" s="11" t="s">
        <v>1556</v>
      </c>
      <c r="AA1270" s="9">
        <v>20</v>
      </c>
      <c r="AB1270" s="9">
        <v>2</v>
      </c>
      <c r="AC1270" s="11"/>
      <c r="AD1270" s="11" t="s">
        <v>2405</v>
      </c>
      <c r="AE1270" s="11" t="s">
        <v>2462</v>
      </c>
      <c r="AF1270" s="11" t="s">
        <v>2488</v>
      </c>
      <c r="AG1270" s="11" t="s">
        <v>2596</v>
      </c>
      <c r="AH1270" s="11" t="s">
        <v>2607</v>
      </c>
      <c r="AI1270" s="11"/>
      <c r="AJ1270" s="9">
        <v>1</v>
      </c>
      <c r="AK1270" s="11" t="s">
        <v>2670</v>
      </c>
      <c r="AL1270" s="11" t="s">
        <v>3107</v>
      </c>
      <c r="AM1270" s="11"/>
      <c r="AN1270" s="11" t="s">
        <v>3137</v>
      </c>
      <c r="AO1270" s="11" t="s">
        <v>3293</v>
      </c>
      <c r="AP1270" s="11"/>
      <c r="AQ1270" s="12">
        <v>46209</v>
      </c>
      <c r="AR1270" s="11" t="s">
        <v>3416</v>
      </c>
      <c r="AS1270" s="11" t="s">
        <v>3499</v>
      </c>
      <c r="AT1270" s="11" t="s">
        <v>3933</v>
      </c>
      <c r="AU1270" s="11" t="s">
        <v>3933</v>
      </c>
      <c r="AV1270" s="11" t="s">
        <v>3937</v>
      </c>
      <c r="AW1270" s="11" t="s">
        <v>2488</v>
      </c>
      <c r="AX1270" s="11" t="s">
        <v>2596</v>
      </c>
      <c r="AY1270" s="11" t="s">
        <v>3948</v>
      </c>
      <c r="AZ1270" s="11"/>
      <c r="BA1270" s="11"/>
      <c r="BB1270" s="11"/>
      <c r="BC1270" s="9">
        <v>22417</v>
      </c>
      <c r="BD1270" s="11" t="s">
        <v>3937</v>
      </c>
      <c r="BE1270" s="9">
        <v>2053</v>
      </c>
      <c r="BF1270" s="9">
        <v>2</v>
      </c>
      <c r="BG1270" s="11" t="s">
        <v>4617</v>
      </c>
    </row>
    <row r="1271" spans="1:59">
      <c r="A1271" s="9">
        <v>135564</v>
      </c>
      <c r="B1271" s="11" t="s">
        <v>4014</v>
      </c>
      <c r="C1271" s="11" t="s">
        <v>4280</v>
      </c>
      <c r="D1271" s="11" t="s">
        <v>221</v>
      </c>
      <c r="E1271" s="15">
        <v>1</v>
      </c>
      <c r="F1271" s="11" t="s">
        <v>4235</v>
      </c>
      <c r="G1271" s="9">
        <v>465000</v>
      </c>
      <c r="H1271" s="15">
        <f t="shared" si="39"/>
        <v>101.08695652173913</v>
      </c>
      <c r="I1271" s="15">
        <f t="shared" si="40"/>
        <v>101.08695652173913</v>
      </c>
      <c r="J1271" s="15">
        <v>101.08695652173913</v>
      </c>
      <c r="K1271" s="15"/>
      <c r="L1271" s="9"/>
      <c r="M1271" s="9">
        <v>0</v>
      </c>
      <c r="N1271" s="11" t="s">
        <v>3396</v>
      </c>
      <c r="O1271" s="12">
        <v>46209</v>
      </c>
      <c r="P1271" s="11" t="s">
        <v>3402</v>
      </c>
      <c r="Q1271" s="11" t="s">
        <v>3952</v>
      </c>
      <c r="R1271" s="11" t="s">
        <v>3952</v>
      </c>
      <c r="S1271" s="11" t="s">
        <v>4221</v>
      </c>
      <c r="T1271" s="9">
        <v>138237</v>
      </c>
      <c r="U1271" s="9"/>
      <c r="V1271" s="9"/>
      <c r="W1271" s="11" t="s">
        <v>2465</v>
      </c>
      <c r="X1271" s="11" t="s">
        <v>3109</v>
      </c>
      <c r="Y1271" s="11" t="s">
        <v>3959</v>
      </c>
      <c r="Z1271" s="11" t="s">
        <v>1555</v>
      </c>
      <c r="AA1271" s="9">
        <v>20</v>
      </c>
      <c r="AB1271" s="9">
        <v>1</v>
      </c>
      <c r="AC1271" s="11"/>
      <c r="AD1271" s="11" t="s">
        <v>2405</v>
      </c>
      <c r="AE1271" s="11" t="s">
        <v>2462</v>
      </c>
      <c r="AF1271" s="11" t="s">
        <v>2488</v>
      </c>
      <c r="AG1271" s="11" t="s">
        <v>2596</v>
      </c>
      <c r="AH1271" s="11" t="s">
        <v>2607</v>
      </c>
      <c r="AI1271" s="11"/>
      <c r="AJ1271" s="9">
        <v>1</v>
      </c>
      <c r="AK1271" s="11" t="s">
        <v>2669</v>
      </c>
      <c r="AL1271" s="11" t="s">
        <v>3107</v>
      </c>
      <c r="AM1271" s="11"/>
      <c r="AN1271" s="11" t="s">
        <v>3137</v>
      </c>
      <c r="AO1271" s="11" t="s">
        <v>3293</v>
      </c>
      <c r="AP1271" s="11"/>
      <c r="AQ1271" s="12">
        <v>46209</v>
      </c>
      <c r="AR1271" s="11" t="s">
        <v>3416</v>
      </c>
      <c r="AS1271" s="11" t="s">
        <v>3499</v>
      </c>
      <c r="AT1271" s="11" t="s">
        <v>3933</v>
      </c>
      <c r="AU1271" s="11" t="s">
        <v>3933</v>
      </c>
      <c r="AV1271" s="11" t="s">
        <v>3937</v>
      </c>
      <c r="AW1271" s="11" t="s">
        <v>2488</v>
      </c>
      <c r="AX1271" s="11" t="s">
        <v>2596</v>
      </c>
      <c r="AY1271" s="11" t="s">
        <v>3948</v>
      </c>
      <c r="AZ1271" s="11"/>
      <c r="BA1271" s="11"/>
      <c r="BB1271" s="11"/>
      <c r="BC1271" s="9">
        <v>22417</v>
      </c>
      <c r="BD1271" s="11" t="s">
        <v>3937</v>
      </c>
      <c r="BE1271" s="9">
        <v>2053</v>
      </c>
      <c r="BF1271" s="9">
        <v>1</v>
      </c>
      <c r="BG1271" s="11" t="s">
        <v>4617</v>
      </c>
    </row>
    <row r="1272" spans="1:59">
      <c r="A1272" s="9">
        <v>135563</v>
      </c>
      <c r="B1272" s="11" t="s">
        <v>3982</v>
      </c>
      <c r="C1272" s="11" t="s">
        <v>4280</v>
      </c>
      <c r="D1272" s="11" t="s">
        <v>220</v>
      </c>
      <c r="E1272" s="15">
        <v>1</v>
      </c>
      <c r="F1272" s="11" t="s">
        <v>4235</v>
      </c>
      <c r="G1272" s="9">
        <v>60000</v>
      </c>
      <c r="H1272" s="15">
        <f t="shared" si="39"/>
        <v>13.043478260869565</v>
      </c>
      <c r="I1272" s="15">
        <f t="shared" si="40"/>
        <v>13.043478260869565</v>
      </c>
      <c r="J1272" s="15">
        <v>13.043478260869565</v>
      </c>
      <c r="K1272" s="15"/>
      <c r="L1272" s="9"/>
      <c r="M1272" s="9">
        <v>0</v>
      </c>
      <c r="N1272" s="11" t="s">
        <v>3396</v>
      </c>
      <c r="O1272" s="12">
        <v>46209</v>
      </c>
      <c r="P1272" s="11" t="s">
        <v>3402</v>
      </c>
      <c r="Q1272" s="11" t="s">
        <v>3952</v>
      </c>
      <c r="R1272" s="11" t="s">
        <v>3952</v>
      </c>
      <c r="S1272" s="11" t="s">
        <v>4221</v>
      </c>
      <c r="T1272" s="9">
        <v>138235</v>
      </c>
      <c r="U1272" s="9"/>
      <c r="V1272" s="9"/>
      <c r="W1272" s="11" t="s">
        <v>2465</v>
      </c>
      <c r="X1272" s="11" t="s">
        <v>3109</v>
      </c>
      <c r="Y1272" s="11" t="s">
        <v>3959</v>
      </c>
      <c r="Z1272" s="11" t="s">
        <v>1488</v>
      </c>
      <c r="AA1272" s="9">
        <v>20</v>
      </c>
      <c r="AB1272" s="9">
        <v>6</v>
      </c>
      <c r="AC1272" s="11"/>
      <c r="AD1272" s="11" t="s">
        <v>2405</v>
      </c>
      <c r="AE1272" s="11" t="s">
        <v>2462</v>
      </c>
      <c r="AF1272" s="11" t="s">
        <v>2488</v>
      </c>
      <c r="AG1272" s="11" t="s">
        <v>2596</v>
      </c>
      <c r="AH1272" s="11" t="s">
        <v>2607</v>
      </c>
      <c r="AI1272" s="11"/>
      <c r="AJ1272" s="9">
        <v>1</v>
      </c>
      <c r="AK1272" s="11" t="s">
        <v>1542</v>
      </c>
      <c r="AL1272" s="11" t="s">
        <v>3107</v>
      </c>
      <c r="AM1272" s="11"/>
      <c r="AN1272" s="11" t="s">
        <v>3136</v>
      </c>
      <c r="AO1272" s="11" t="s">
        <v>3292</v>
      </c>
      <c r="AP1272" s="11"/>
      <c r="AQ1272" s="12">
        <v>46209</v>
      </c>
      <c r="AR1272" s="11" t="s">
        <v>3416</v>
      </c>
      <c r="AS1272" s="11" t="s">
        <v>3498</v>
      </c>
      <c r="AT1272" s="11" t="s">
        <v>3933</v>
      </c>
      <c r="AU1272" s="11" t="s">
        <v>3933</v>
      </c>
      <c r="AV1272" s="11" t="s">
        <v>3937</v>
      </c>
      <c r="AW1272" s="11" t="s">
        <v>2488</v>
      </c>
      <c r="AX1272" s="11" t="s">
        <v>2596</v>
      </c>
      <c r="AY1272" s="11" t="s">
        <v>3948</v>
      </c>
      <c r="AZ1272" s="11"/>
      <c r="BA1272" s="11"/>
      <c r="BB1272" s="11"/>
      <c r="BC1272" s="9">
        <v>22417</v>
      </c>
      <c r="BD1272" s="11" t="s">
        <v>3937</v>
      </c>
      <c r="BE1272" s="9">
        <v>2633</v>
      </c>
      <c r="BF1272" s="9">
        <v>6</v>
      </c>
      <c r="BG1272" s="11" t="s">
        <v>4624</v>
      </c>
    </row>
    <row r="1273" spans="1:59">
      <c r="A1273" s="9">
        <v>135563</v>
      </c>
      <c r="B1273" s="11" t="s">
        <v>3982</v>
      </c>
      <c r="C1273" s="11" t="s">
        <v>4280</v>
      </c>
      <c r="D1273" s="11" t="s">
        <v>215</v>
      </c>
      <c r="E1273" s="15">
        <v>1</v>
      </c>
      <c r="F1273" s="11" t="s">
        <v>4235</v>
      </c>
      <c r="G1273" s="9">
        <v>162000</v>
      </c>
      <c r="H1273" s="15">
        <f t="shared" si="39"/>
        <v>35.217391304347828</v>
      </c>
      <c r="I1273" s="15">
        <f t="shared" si="40"/>
        <v>35.217391304347828</v>
      </c>
      <c r="J1273" s="15">
        <v>35.217391304347828</v>
      </c>
      <c r="K1273" s="15"/>
      <c r="L1273" s="9"/>
      <c r="M1273" s="9">
        <v>0</v>
      </c>
      <c r="N1273" s="11" t="s">
        <v>3396</v>
      </c>
      <c r="O1273" s="12">
        <v>46209</v>
      </c>
      <c r="P1273" s="11" t="s">
        <v>3402</v>
      </c>
      <c r="Q1273" s="11" t="s">
        <v>3952</v>
      </c>
      <c r="R1273" s="11" t="s">
        <v>3952</v>
      </c>
      <c r="S1273" s="11" t="s">
        <v>4221</v>
      </c>
      <c r="T1273" s="9">
        <v>138235</v>
      </c>
      <c r="U1273" s="9"/>
      <c r="V1273" s="9"/>
      <c r="W1273" s="11" t="s">
        <v>2465</v>
      </c>
      <c r="X1273" s="11" t="s">
        <v>3109</v>
      </c>
      <c r="Y1273" s="11" t="s">
        <v>3959</v>
      </c>
      <c r="Z1273" s="11" t="s">
        <v>1551</v>
      </c>
      <c r="AA1273" s="9">
        <v>20</v>
      </c>
      <c r="AB1273" s="9">
        <v>1</v>
      </c>
      <c r="AC1273" s="11"/>
      <c r="AD1273" s="11" t="s">
        <v>2405</v>
      </c>
      <c r="AE1273" s="11" t="s">
        <v>2462</v>
      </c>
      <c r="AF1273" s="11" t="s">
        <v>2488</v>
      </c>
      <c r="AG1273" s="11" t="s">
        <v>2596</v>
      </c>
      <c r="AH1273" s="11" t="s">
        <v>2607</v>
      </c>
      <c r="AI1273" s="11"/>
      <c r="AJ1273" s="9">
        <v>1</v>
      </c>
      <c r="AK1273" s="11" t="s">
        <v>2666</v>
      </c>
      <c r="AL1273" s="11" t="s">
        <v>3107</v>
      </c>
      <c r="AM1273" s="11"/>
      <c r="AN1273" s="11" t="s">
        <v>3136</v>
      </c>
      <c r="AO1273" s="11" t="s">
        <v>3292</v>
      </c>
      <c r="AP1273" s="11"/>
      <c r="AQ1273" s="12">
        <v>46209</v>
      </c>
      <c r="AR1273" s="11" t="s">
        <v>3416</v>
      </c>
      <c r="AS1273" s="11" t="s">
        <v>3498</v>
      </c>
      <c r="AT1273" s="11" t="s">
        <v>3933</v>
      </c>
      <c r="AU1273" s="11" t="s">
        <v>3933</v>
      </c>
      <c r="AV1273" s="11" t="s">
        <v>3937</v>
      </c>
      <c r="AW1273" s="11" t="s">
        <v>2488</v>
      </c>
      <c r="AX1273" s="11" t="s">
        <v>2596</v>
      </c>
      <c r="AY1273" s="11" t="s">
        <v>3948</v>
      </c>
      <c r="AZ1273" s="11"/>
      <c r="BA1273" s="11"/>
      <c r="BB1273" s="11"/>
      <c r="BC1273" s="9">
        <v>22417</v>
      </c>
      <c r="BD1273" s="11" t="s">
        <v>3937</v>
      </c>
      <c r="BE1273" s="9">
        <v>2633</v>
      </c>
      <c r="BF1273" s="9">
        <v>1</v>
      </c>
      <c r="BG1273" s="11" t="s">
        <v>4624</v>
      </c>
    </row>
    <row r="1274" spans="1:59">
      <c r="A1274" s="9">
        <v>135563</v>
      </c>
      <c r="B1274" s="11" t="s">
        <v>3982</v>
      </c>
      <c r="C1274" s="11" t="s">
        <v>4280</v>
      </c>
      <c r="D1274" s="11" t="s">
        <v>217</v>
      </c>
      <c r="E1274" s="15">
        <v>1</v>
      </c>
      <c r="F1274" s="11" t="s">
        <v>4235</v>
      </c>
      <c r="G1274" s="9">
        <v>162000</v>
      </c>
      <c r="H1274" s="15">
        <f t="shared" si="39"/>
        <v>35.217391304347828</v>
      </c>
      <c r="I1274" s="15">
        <f t="shared" si="40"/>
        <v>35.217391304347828</v>
      </c>
      <c r="J1274" s="15">
        <v>35.217391304347828</v>
      </c>
      <c r="K1274" s="15"/>
      <c r="L1274" s="9"/>
      <c r="M1274" s="9">
        <v>0</v>
      </c>
      <c r="N1274" s="11" t="s">
        <v>3396</v>
      </c>
      <c r="O1274" s="12">
        <v>46209</v>
      </c>
      <c r="P1274" s="11" t="s">
        <v>3402</v>
      </c>
      <c r="Q1274" s="11" t="s">
        <v>3952</v>
      </c>
      <c r="R1274" s="11" t="s">
        <v>3952</v>
      </c>
      <c r="S1274" s="11" t="s">
        <v>4221</v>
      </c>
      <c r="T1274" s="9">
        <v>138235</v>
      </c>
      <c r="U1274" s="9"/>
      <c r="V1274" s="9"/>
      <c r="W1274" s="11" t="s">
        <v>2465</v>
      </c>
      <c r="X1274" s="11" t="s">
        <v>3109</v>
      </c>
      <c r="Y1274" s="11" t="s">
        <v>3959</v>
      </c>
      <c r="Z1274" s="11" t="s">
        <v>1551</v>
      </c>
      <c r="AA1274" s="9">
        <v>20</v>
      </c>
      <c r="AB1274" s="9">
        <v>3</v>
      </c>
      <c r="AC1274" s="11"/>
      <c r="AD1274" s="11" t="s">
        <v>2405</v>
      </c>
      <c r="AE1274" s="11" t="s">
        <v>2462</v>
      </c>
      <c r="AF1274" s="11" t="s">
        <v>2488</v>
      </c>
      <c r="AG1274" s="11" t="s">
        <v>2596</v>
      </c>
      <c r="AH1274" s="11" t="s">
        <v>2607</v>
      </c>
      <c r="AI1274" s="11"/>
      <c r="AJ1274" s="9">
        <v>1</v>
      </c>
      <c r="AK1274" s="11" t="s">
        <v>2666</v>
      </c>
      <c r="AL1274" s="11" t="s">
        <v>3107</v>
      </c>
      <c r="AM1274" s="11"/>
      <c r="AN1274" s="11" t="s">
        <v>3136</v>
      </c>
      <c r="AO1274" s="11" t="s">
        <v>3292</v>
      </c>
      <c r="AP1274" s="11"/>
      <c r="AQ1274" s="12">
        <v>46209</v>
      </c>
      <c r="AR1274" s="11" t="s">
        <v>3416</v>
      </c>
      <c r="AS1274" s="11" t="s">
        <v>3498</v>
      </c>
      <c r="AT1274" s="11" t="s">
        <v>3933</v>
      </c>
      <c r="AU1274" s="11" t="s">
        <v>3933</v>
      </c>
      <c r="AV1274" s="11" t="s">
        <v>3937</v>
      </c>
      <c r="AW1274" s="11" t="s">
        <v>2488</v>
      </c>
      <c r="AX1274" s="11" t="s">
        <v>2596</v>
      </c>
      <c r="AY1274" s="11" t="s">
        <v>3948</v>
      </c>
      <c r="AZ1274" s="11"/>
      <c r="BA1274" s="11"/>
      <c r="BB1274" s="11"/>
      <c r="BC1274" s="9">
        <v>22417</v>
      </c>
      <c r="BD1274" s="11" t="s">
        <v>3937</v>
      </c>
      <c r="BE1274" s="9">
        <v>2633</v>
      </c>
      <c r="BF1274" s="9">
        <v>3</v>
      </c>
      <c r="BG1274" s="11" t="s">
        <v>4624</v>
      </c>
    </row>
    <row r="1275" spans="1:59">
      <c r="A1275" s="9">
        <v>135563</v>
      </c>
      <c r="B1275" s="11" t="s">
        <v>3982</v>
      </c>
      <c r="C1275" s="11" t="s">
        <v>4280</v>
      </c>
      <c r="D1275" s="11" t="s">
        <v>219</v>
      </c>
      <c r="E1275" s="15">
        <v>1</v>
      </c>
      <c r="F1275" s="11" t="s">
        <v>4235</v>
      </c>
      <c r="G1275" s="9">
        <v>176800</v>
      </c>
      <c r="H1275" s="15">
        <f t="shared" si="39"/>
        <v>38.434782608695649</v>
      </c>
      <c r="I1275" s="15">
        <f t="shared" si="40"/>
        <v>38.434782608695649</v>
      </c>
      <c r="J1275" s="15">
        <v>38.434782608695649</v>
      </c>
      <c r="K1275" s="15"/>
      <c r="L1275" s="9"/>
      <c r="M1275" s="9">
        <v>0</v>
      </c>
      <c r="N1275" s="11" t="s">
        <v>3396</v>
      </c>
      <c r="O1275" s="12">
        <v>46209</v>
      </c>
      <c r="P1275" s="11" t="s">
        <v>3402</v>
      </c>
      <c r="Q1275" s="11" t="s">
        <v>3952</v>
      </c>
      <c r="R1275" s="11" t="s">
        <v>3952</v>
      </c>
      <c r="S1275" s="11" t="s">
        <v>4221</v>
      </c>
      <c r="T1275" s="9">
        <v>138235</v>
      </c>
      <c r="U1275" s="9"/>
      <c r="V1275" s="9"/>
      <c r="W1275" s="11" t="s">
        <v>2465</v>
      </c>
      <c r="X1275" s="11" t="s">
        <v>3109</v>
      </c>
      <c r="Y1275" s="11" t="s">
        <v>3959</v>
      </c>
      <c r="Z1275" s="11" t="s">
        <v>1554</v>
      </c>
      <c r="AA1275" s="9">
        <v>20</v>
      </c>
      <c r="AB1275" s="9">
        <v>5</v>
      </c>
      <c r="AC1275" s="11"/>
      <c r="AD1275" s="11" t="s">
        <v>2405</v>
      </c>
      <c r="AE1275" s="11" t="s">
        <v>2462</v>
      </c>
      <c r="AF1275" s="11" t="s">
        <v>2488</v>
      </c>
      <c r="AG1275" s="11" t="s">
        <v>2596</v>
      </c>
      <c r="AH1275" s="11" t="s">
        <v>2607</v>
      </c>
      <c r="AI1275" s="11"/>
      <c r="AJ1275" s="9">
        <v>1</v>
      </c>
      <c r="AK1275" s="11" t="s">
        <v>2668</v>
      </c>
      <c r="AL1275" s="11" t="s">
        <v>3107</v>
      </c>
      <c r="AM1275" s="11"/>
      <c r="AN1275" s="11" t="s">
        <v>3136</v>
      </c>
      <c r="AO1275" s="11" t="s">
        <v>3292</v>
      </c>
      <c r="AP1275" s="11"/>
      <c r="AQ1275" s="12">
        <v>46209</v>
      </c>
      <c r="AR1275" s="11" t="s">
        <v>3416</v>
      </c>
      <c r="AS1275" s="11" t="s">
        <v>3498</v>
      </c>
      <c r="AT1275" s="11" t="s">
        <v>3933</v>
      </c>
      <c r="AU1275" s="11" t="s">
        <v>3933</v>
      </c>
      <c r="AV1275" s="11" t="s">
        <v>3937</v>
      </c>
      <c r="AW1275" s="11" t="s">
        <v>2488</v>
      </c>
      <c r="AX1275" s="11" t="s">
        <v>2596</v>
      </c>
      <c r="AY1275" s="11" t="s">
        <v>3948</v>
      </c>
      <c r="AZ1275" s="11"/>
      <c r="BA1275" s="11"/>
      <c r="BB1275" s="11"/>
      <c r="BC1275" s="9">
        <v>22417</v>
      </c>
      <c r="BD1275" s="11" t="s">
        <v>3937</v>
      </c>
      <c r="BE1275" s="9">
        <v>2633</v>
      </c>
      <c r="BF1275" s="9">
        <v>5</v>
      </c>
      <c r="BG1275" s="11" t="s">
        <v>4624</v>
      </c>
    </row>
    <row r="1276" spans="1:59">
      <c r="A1276" s="9">
        <v>135563</v>
      </c>
      <c r="B1276" s="11" t="s">
        <v>3982</v>
      </c>
      <c r="C1276" s="11" t="s">
        <v>4280</v>
      </c>
      <c r="D1276" s="11" t="s">
        <v>216</v>
      </c>
      <c r="E1276" s="15">
        <v>1</v>
      </c>
      <c r="F1276" s="11" t="s">
        <v>4235</v>
      </c>
      <c r="G1276" s="9">
        <v>180000</v>
      </c>
      <c r="H1276" s="15">
        <f t="shared" si="39"/>
        <v>39.130434782608695</v>
      </c>
      <c r="I1276" s="15">
        <f t="shared" si="40"/>
        <v>39.130434782608695</v>
      </c>
      <c r="J1276" s="15">
        <v>39.130434782608695</v>
      </c>
      <c r="K1276" s="15"/>
      <c r="L1276" s="9"/>
      <c r="M1276" s="9">
        <v>0</v>
      </c>
      <c r="N1276" s="11" t="s">
        <v>3396</v>
      </c>
      <c r="O1276" s="12">
        <v>46209</v>
      </c>
      <c r="P1276" s="11" t="s">
        <v>3402</v>
      </c>
      <c r="Q1276" s="11" t="s">
        <v>3952</v>
      </c>
      <c r="R1276" s="11" t="s">
        <v>3952</v>
      </c>
      <c r="S1276" s="11" t="s">
        <v>4221</v>
      </c>
      <c r="T1276" s="9">
        <v>138235</v>
      </c>
      <c r="U1276" s="9"/>
      <c r="V1276" s="9"/>
      <c r="W1276" s="11" t="s">
        <v>2465</v>
      </c>
      <c r="X1276" s="11" t="s">
        <v>3109</v>
      </c>
      <c r="Y1276" s="11" t="s">
        <v>3959</v>
      </c>
      <c r="Z1276" s="11" t="s">
        <v>1552</v>
      </c>
      <c r="AA1276" s="9">
        <v>20</v>
      </c>
      <c r="AB1276" s="9">
        <v>2</v>
      </c>
      <c r="AC1276" s="11"/>
      <c r="AD1276" s="11" t="s">
        <v>2405</v>
      </c>
      <c r="AE1276" s="11" t="s">
        <v>2462</v>
      </c>
      <c r="AF1276" s="11" t="s">
        <v>2488</v>
      </c>
      <c r="AG1276" s="11" t="s">
        <v>2596</v>
      </c>
      <c r="AH1276" s="11" t="s">
        <v>2607</v>
      </c>
      <c r="AI1276" s="11"/>
      <c r="AJ1276" s="9">
        <v>1</v>
      </c>
      <c r="AK1276" s="11" t="s">
        <v>1526</v>
      </c>
      <c r="AL1276" s="11" t="s">
        <v>3107</v>
      </c>
      <c r="AM1276" s="11"/>
      <c r="AN1276" s="11" t="s">
        <v>3136</v>
      </c>
      <c r="AO1276" s="11" t="s">
        <v>3292</v>
      </c>
      <c r="AP1276" s="11"/>
      <c r="AQ1276" s="12">
        <v>46209</v>
      </c>
      <c r="AR1276" s="11" t="s">
        <v>3416</v>
      </c>
      <c r="AS1276" s="11" t="s">
        <v>3498</v>
      </c>
      <c r="AT1276" s="11" t="s">
        <v>3933</v>
      </c>
      <c r="AU1276" s="11" t="s">
        <v>3933</v>
      </c>
      <c r="AV1276" s="11" t="s">
        <v>3937</v>
      </c>
      <c r="AW1276" s="11" t="s">
        <v>2488</v>
      </c>
      <c r="AX1276" s="11" t="s">
        <v>2596</v>
      </c>
      <c r="AY1276" s="11" t="s">
        <v>3948</v>
      </c>
      <c r="AZ1276" s="11"/>
      <c r="BA1276" s="11"/>
      <c r="BB1276" s="11"/>
      <c r="BC1276" s="9">
        <v>22417</v>
      </c>
      <c r="BD1276" s="11" t="s">
        <v>3937</v>
      </c>
      <c r="BE1276" s="9">
        <v>2633</v>
      </c>
      <c r="BF1276" s="9">
        <v>2</v>
      </c>
      <c r="BG1276" s="11" t="s">
        <v>4624</v>
      </c>
    </row>
    <row r="1277" spans="1:59">
      <c r="A1277" s="9">
        <v>135563</v>
      </c>
      <c r="B1277" s="11" t="s">
        <v>3982</v>
      </c>
      <c r="C1277" s="11" t="s">
        <v>4280</v>
      </c>
      <c r="D1277" s="11" t="s">
        <v>218</v>
      </c>
      <c r="E1277" s="15">
        <v>1</v>
      </c>
      <c r="F1277" s="11" t="s">
        <v>4235</v>
      </c>
      <c r="G1277" s="9">
        <v>1230000</v>
      </c>
      <c r="H1277" s="15">
        <f t="shared" si="39"/>
        <v>267.39130434782606</v>
      </c>
      <c r="I1277" s="15">
        <f t="shared" si="40"/>
        <v>267.39130434782606</v>
      </c>
      <c r="J1277" s="15">
        <v>267.39130434782606</v>
      </c>
      <c r="K1277" s="15"/>
      <c r="L1277" s="9"/>
      <c r="M1277" s="9">
        <v>0</v>
      </c>
      <c r="N1277" s="11" t="s">
        <v>3396</v>
      </c>
      <c r="O1277" s="12">
        <v>46209</v>
      </c>
      <c r="P1277" s="11" t="s">
        <v>3402</v>
      </c>
      <c r="Q1277" s="11" t="s">
        <v>3952</v>
      </c>
      <c r="R1277" s="11" t="s">
        <v>3952</v>
      </c>
      <c r="S1277" s="11" t="s">
        <v>4221</v>
      </c>
      <c r="T1277" s="9">
        <v>138235</v>
      </c>
      <c r="U1277" s="9"/>
      <c r="V1277" s="9"/>
      <c r="W1277" s="11" t="s">
        <v>2465</v>
      </c>
      <c r="X1277" s="11" t="s">
        <v>3109</v>
      </c>
      <c r="Y1277" s="11" t="s">
        <v>3959</v>
      </c>
      <c r="Z1277" s="11" t="s">
        <v>1553</v>
      </c>
      <c r="AA1277" s="9">
        <v>20</v>
      </c>
      <c r="AB1277" s="9">
        <v>4</v>
      </c>
      <c r="AC1277" s="11"/>
      <c r="AD1277" s="11" t="s">
        <v>2405</v>
      </c>
      <c r="AE1277" s="11" t="s">
        <v>2462</v>
      </c>
      <c r="AF1277" s="11" t="s">
        <v>2488</v>
      </c>
      <c r="AG1277" s="11" t="s">
        <v>2596</v>
      </c>
      <c r="AH1277" s="11" t="s">
        <v>2607</v>
      </c>
      <c r="AI1277" s="11"/>
      <c r="AJ1277" s="9">
        <v>1</v>
      </c>
      <c r="AK1277" s="11" t="s">
        <v>2667</v>
      </c>
      <c r="AL1277" s="11" t="s">
        <v>3107</v>
      </c>
      <c r="AM1277" s="11"/>
      <c r="AN1277" s="11" t="s">
        <v>3136</v>
      </c>
      <c r="AO1277" s="11" t="s">
        <v>3292</v>
      </c>
      <c r="AP1277" s="11"/>
      <c r="AQ1277" s="12">
        <v>46209</v>
      </c>
      <c r="AR1277" s="11" t="s">
        <v>3416</v>
      </c>
      <c r="AS1277" s="11" t="s">
        <v>3498</v>
      </c>
      <c r="AT1277" s="11" t="s">
        <v>3933</v>
      </c>
      <c r="AU1277" s="11" t="s">
        <v>3933</v>
      </c>
      <c r="AV1277" s="11" t="s">
        <v>3937</v>
      </c>
      <c r="AW1277" s="11" t="s">
        <v>2488</v>
      </c>
      <c r="AX1277" s="11" t="s">
        <v>2596</v>
      </c>
      <c r="AY1277" s="11" t="s">
        <v>3948</v>
      </c>
      <c r="AZ1277" s="11"/>
      <c r="BA1277" s="11"/>
      <c r="BB1277" s="11"/>
      <c r="BC1277" s="9">
        <v>22417</v>
      </c>
      <c r="BD1277" s="11" t="s">
        <v>3937</v>
      </c>
      <c r="BE1277" s="9">
        <v>2633</v>
      </c>
      <c r="BF1277" s="9">
        <v>4</v>
      </c>
      <c r="BG1277" s="11" t="s">
        <v>4624</v>
      </c>
    </row>
    <row r="1278" spans="1:59" ht="85.5">
      <c r="A1278" s="9">
        <v>135562</v>
      </c>
      <c r="B1278" s="11" t="s">
        <v>3994</v>
      </c>
      <c r="C1278" s="11" t="s">
        <v>4282</v>
      </c>
      <c r="D1278" s="13" t="s">
        <v>213</v>
      </c>
      <c r="E1278" s="15">
        <v>1</v>
      </c>
      <c r="F1278" s="11" t="s">
        <v>4235</v>
      </c>
      <c r="G1278" s="9">
        <v>582000</v>
      </c>
      <c r="H1278" s="15">
        <f t="shared" si="39"/>
        <v>126.52173913043478</v>
      </c>
      <c r="I1278" s="15">
        <f t="shared" si="40"/>
        <v>126.52173913043478</v>
      </c>
      <c r="J1278" s="15">
        <v>126.52173913043478</v>
      </c>
      <c r="K1278" s="15"/>
      <c r="L1278" s="9">
        <f>M1278</f>
        <v>15</v>
      </c>
      <c r="M1278" s="9">
        <v>15</v>
      </c>
      <c r="N1278" s="11" t="s">
        <v>3396</v>
      </c>
      <c r="O1278" s="12">
        <v>46209</v>
      </c>
      <c r="P1278" s="11" t="s">
        <v>3402</v>
      </c>
      <c r="Q1278" s="11" t="s">
        <v>3952</v>
      </c>
      <c r="R1278" s="11" t="s">
        <v>3952</v>
      </c>
      <c r="S1278" s="11" t="s">
        <v>4222</v>
      </c>
      <c r="T1278" s="9">
        <v>138769</v>
      </c>
      <c r="U1278" s="9"/>
      <c r="V1278" s="9"/>
      <c r="W1278" s="11" t="s">
        <v>1233</v>
      </c>
      <c r="X1278" s="11" t="s">
        <v>3110</v>
      </c>
      <c r="Y1278" s="11" t="s">
        <v>3960</v>
      </c>
      <c r="Z1278" s="11" t="s">
        <v>1489</v>
      </c>
      <c r="AA1278" s="9">
        <v>20</v>
      </c>
      <c r="AB1278" s="9">
        <v>1</v>
      </c>
      <c r="AC1278" s="11"/>
      <c r="AD1278" s="11" t="s">
        <v>2406</v>
      </c>
      <c r="AE1278" s="11" t="s">
        <v>2462</v>
      </c>
      <c r="AF1278" s="11" t="s">
        <v>2505</v>
      </c>
      <c r="AG1278" s="11" t="s">
        <v>1233</v>
      </c>
      <c r="AH1278" s="11" t="s">
        <v>2607</v>
      </c>
      <c r="AI1278" s="11"/>
      <c r="AJ1278" s="9">
        <v>1</v>
      </c>
      <c r="AK1278" s="11" t="s">
        <v>2637</v>
      </c>
      <c r="AL1278" s="11" t="s">
        <v>3107</v>
      </c>
      <c r="AM1278" s="11"/>
      <c r="AN1278" s="11" t="s">
        <v>3135</v>
      </c>
      <c r="AO1278" s="11" t="s">
        <v>3291</v>
      </c>
      <c r="AP1278" s="11" t="s">
        <v>3400</v>
      </c>
      <c r="AQ1278" s="12">
        <v>46209</v>
      </c>
      <c r="AR1278" s="11" t="s">
        <v>3416</v>
      </c>
      <c r="AS1278" s="11" t="s">
        <v>3497</v>
      </c>
      <c r="AT1278" s="11" t="s">
        <v>3933</v>
      </c>
      <c r="AU1278" s="11" t="s">
        <v>3933</v>
      </c>
      <c r="AV1278" s="11" t="s">
        <v>3945</v>
      </c>
      <c r="AW1278" s="11" t="s">
        <v>2505</v>
      </c>
      <c r="AX1278" s="11" t="s">
        <v>1233</v>
      </c>
      <c r="AY1278" s="11" t="s">
        <v>3948</v>
      </c>
      <c r="AZ1278" s="11"/>
      <c r="BA1278" s="11"/>
      <c r="BB1278" s="11"/>
      <c r="BC1278" s="9">
        <v>4323</v>
      </c>
      <c r="BD1278" s="11" t="s">
        <v>3945</v>
      </c>
      <c r="BE1278" s="9">
        <v>132</v>
      </c>
      <c r="BF1278" s="9">
        <v>1</v>
      </c>
      <c r="BG1278" s="11" t="s">
        <v>3401</v>
      </c>
    </row>
    <row r="1279" spans="1:59" ht="85.5">
      <c r="A1279" s="9">
        <v>135562</v>
      </c>
      <c r="B1279" s="11" t="s">
        <v>3994</v>
      </c>
      <c r="C1279" s="11" t="s">
        <v>4282</v>
      </c>
      <c r="D1279" s="13" t="s">
        <v>214</v>
      </c>
      <c r="E1279" s="15">
        <v>1</v>
      </c>
      <c r="F1279" s="11" t="s">
        <v>4235</v>
      </c>
      <c r="G1279" s="9">
        <v>582000</v>
      </c>
      <c r="H1279" s="15">
        <f t="shared" si="39"/>
        <v>126.52173913043478</v>
      </c>
      <c r="I1279" s="15">
        <f t="shared" si="40"/>
        <v>126.52173913043478</v>
      </c>
      <c r="J1279" s="15">
        <v>126.52173913043478</v>
      </c>
      <c r="K1279" s="15"/>
      <c r="L1279" s="9">
        <f>M1279</f>
        <v>15</v>
      </c>
      <c r="M1279" s="9">
        <v>15</v>
      </c>
      <c r="N1279" s="11" t="s">
        <v>3396</v>
      </c>
      <c r="O1279" s="12">
        <v>46209</v>
      </c>
      <c r="P1279" s="11" t="s">
        <v>3402</v>
      </c>
      <c r="Q1279" s="11" t="s">
        <v>3952</v>
      </c>
      <c r="R1279" s="11" t="s">
        <v>3952</v>
      </c>
      <c r="S1279" s="11" t="s">
        <v>4222</v>
      </c>
      <c r="T1279" s="9">
        <v>138769</v>
      </c>
      <c r="U1279" s="9"/>
      <c r="V1279" s="9"/>
      <c r="W1279" s="11" t="s">
        <v>1233</v>
      </c>
      <c r="X1279" s="11" t="s">
        <v>3110</v>
      </c>
      <c r="Y1279" s="11" t="s">
        <v>3960</v>
      </c>
      <c r="Z1279" s="11" t="s">
        <v>1489</v>
      </c>
      <c r="AA1279" s="9">
        <v>20</v>
      </c>
      <c r="AB1279" s="9">
        <v>2</v>
      </c>
      <c r="AC1279" s="11"/>
      <c r="AD1279" s="11" t="s">
        <v>2406</v>
      </c>
      <c r="AE1279" s="11" t="s">
        <v>2462</v>
      </c>
      <c r="AF1279" s="11" t="s">
        <v>2505</v>
      </c>
      <c r="AG1279" s="11" t="s">
        <v>1233</v>
      </c>
      <c r="AH1279" s="11" t="s">
        <v>2607</v>
      </c>
      <c r="AI1279" s="11"/>
      <c r="AJ1279" s="9">
        <v>1</v>
      </c>
      <c r="AK1279" s="11" t="s">
        <v>2637</v>
      </c>
      <c r="AL1279" s="11" t="s">
        <v>3107</v>
      </c>
      <c r="AM1279" s="11"/>
      <c r="AN1279" s="11" t="s">
        <v>3135</v>
      </c>
      <c r="AO1279" s="11" t="s">
        <v>3291</v>
      </c>
      <c r="AP1279" s="11" t="s">
        <v>3400</v>
      </c>
      <c r="AQ1279" s="12">
        <v>46209</v>
      </c>
      <c r="AR1279" s="11" t="s">
        <v>3416</v>
      </c>
      <c r="AS1279" s="11" t="s">
        <v>3497</v>
      </c>
      <c r="AT1279" s="11" t="s">
        <v>3933</v>
      </c>
      <c r="AU1279" s="11" t="s">
        <v>3933</v>
      </c>
      <c r="AV1279" s="11" t="s">
        <v>3945</v>
      </c>
      <c r="AW1279" s="11" t="s">
        <v>2505</v>
      </c>
      <c r="AX1279" s="11" t="s">
        <v>1233</v>
      </c>
      <c r="AY1279" s="11" t="s">
        <v>3948</v>
      </c>
      <c r="AZ1279" s="11"/>
      <c r="BA1279" s="11"/>
      <c r="BB1279" s="11"/>
      <c r="BC1279" s="9">
        <v>4323</v>
      </c>
      <c r="BD1279" s="11" t="s">
        <v>3945</v>
      </c>
      <c r="BE1279" s="9">
        <v>132</v>
      </c>
      <c r="BF1279" s="9">
        <v>2</v>
      </c>
      <c r="BG1279" s="11" t="s">
        <v>3401</v>
      </c>
    </row>
    <row r="1280" spans="1:59" ht="85.5">
      <c r="A1280" s="9">
        <v>135561</v>
      </c>
      <c r="B1280" s="11" t="s">
        <v>4013</v>
      </c>
      <c r="C1280" s="11" t="s">
        <v>4284</v>
      </c>
      <c r="D1280" s="13" t="s">
        <v>212</v>
      </c>
      <c r="E1280" s="15">
        <v>1</v>
      </c>
      <c r="F1280" s="11" t="s">
        <v>4235</v>
      </c>
      <c r="G1280" s="9">
        <v>650000</v>
      </c>
      <c r="H1280" s="15">
        <f t="shared" si="39"/>
        <v>141.30434782608697</v>
      </c>
      <c r="I1280" s="15">
        <f t="shared" si="40"/>
        <v>141.30434782608697</v>
      </c>
      <c r="J1280" s="15">
        <v>141.30434782608697</v>
      </c>
      <c r="K1280" s="15"/>
      <c r="L1280" s="9"/>
      <c r="M1280" s="9">
        <v>0</v>
      </c>
      <c r="N1280" s="11" t="s">
        <v>3396</v>
      </c>
      <c r="O1280" s="12">
        <v>46209</v>
      </c>
      <c r="P1280" s="11" t="s">
        <v>3402</v>
      </c>
      <c r="Q1280" s="11" t="s">
        <v>3952</v>
      </c>
      <c r="R1280" s="11" t="s">
        <v>3952</v>
      </c>
      <c r="S1280" s="11" t="s">
        <v>4222</v>
      </c>
      <c r="T1280" s="9">
        <v>138773</v>
      </c>
      <c r="U1280" s="9"/>
      <c r="V1280" s="9"/>
      <c r="W1280" s="11" t="s">
        <v>1233</v>
      </c>
      <c r="X1280" s="11" t="s">
        <v>3110</v>
      </c>
      <c r="Y1280" s="11" t="s">
        <v>3960</v>
      </c>
      <c r="Z1280" s="11" t="s">
        <v>1550</v>
      </c>
      <c r="AA1280" s="9">
        <v>20</v>
      </c>
      <c r="AB1280" s="9">
        <v>2</v>
      </c>
      <c r="AC1280" s="11"/>
      <c r="AD1280" s="11" t="s">
        <v>2427</v>
      </c>
      <c r="AE1280" s="11" t="s">
        <v>2462</v>
      </c>
      <c r="AF1280" s="11" t="s">
        <v>2505</v>
      </c>
      <c r="AG1280" s="11" t="s">
        <v>1233</v>
      </c>
      <c r="AH1280" s="11" t="s">
        <v>2607</v>
      </c>
      <c r="AI1280" s="11"/>
      <c r="AJ1280" s="9">
        <v>1</v>
      </c>
      <c r="AK1280" s="11" t="s">
        <v>2156</v>
      </c>
      <c r="AL1280" s="11" t="s">
        <v>3107</v>
      </c>
      <c r="AM1280" s="11"/>
      <c r="AN1280" s="11" t="s">
        <v>3134</v>
      </c>
      <c r="AO1280" s="11" t="s">
        <v>3290</v>
      </c>
      <c r="AP1280" s="11"/>
      <c r="AQ1280" s="12">
        <v>46209</v>
      </c>
      <c r="AR1280" s="11" t="s">
        <v>3416</v>
      </c>
      <c r="AS1280" s="11" t="s">
        <v>3496</v>
      </c>
      <c r="AT1280" s="11" t="s">
        <v>3933</v>
      </c>
      <c r="AU1280" s="11" t="s">
        <v>3933</v>
      </c>
      <c r="AV1280" s="11" t="s">
        <v>3945</v>
      </c>
      <c r="AW1280" s="11" t="s">
        <v>2505</v>
      </c>
      <c r="AX1280" s="11" t="s">
        <v>1233</v>
      </c>
      <c r="AY1280" s="11" t="s">
        <v>3948</v>
      </c>
      <c r="AZ1280" s="11"/>
      <c r="BA1280" s="11"/>
      <c r="BB1280" s="11"/>
      <c r="BC1280" s="9">
        <v>22497</v>
      </c>
      <c r="BD1280" s="11" t="s">
        <v>3945</v>
      </c>
      <c r="BE1280" s="9">
        <v>4263</v>
      </c>
      <c r="BF1280" s="9">
        <v>2</v>
      </c>
      <c r="BG1280" s="11" t="s">
        <v>3401</v>
      </c>
    </row>
    <row r="1281" spans="1:59" ht="85.5">
      <c r="A1281" s="9">
        <v>135561</v>
      </c>
      <c r="B1281" s="11" t="s">
        <v>4013</v>
      </c>
      <c r="C1281" s="11" t="s">
        <v>4284</v>
      </c>
      <c r="D1281" s="13" t="s">
        <v>211</v>
      </c>
      <c r="E1281" s="15">
        <v>1</v>
      </c>
      <c r="F1281" s="11" t="s">
        <v>4235</v>
      </c>
      <c r="G1281" s="9">
        <v>660000</v>
      </c>
      <c r="H1281" s="15">
        <f t="shared" si="39"/>
        <v>143.47826086956522</v>
      </c>
      <c r="I1281" s="15">
        <f t="shared" si="40"/>
        <v>143.47826086956522</v>
      </c>
      <c r="J1281" s="15">
        <v>143.47826086956522</v>
      </c>
      <c r="K1281" s="15"/>
      <c r="L1281" s="9"/>
      <c r="M1281" s="9">
        <v>0</v>
      </c>
      <c r="N1281" s="11" t="s">
        <v>3396</v>
      </c>
      <c r="O1281" s="12">
        <v>46209</v>
      </c>
      <c r="P1281" s="11" t="s">
        <v>3402</v>
      </c>
      <c r="Q1281" s="11" t="s">
        <v>3952</v>
      </c>
      <c r="R1281" s="11" t="s">
        <v>3952</v>
      </c>
      <c r="S1281" s="11" t="s">
        <v>4222</v>
      </c>
      <c r="T1281" s="9">
        <v>138773</v>
      </c>
      <c r="U1281" s="9"/>
      <c r="V1281" s="9"/>
      <c r="W1281" s="11" t="s">
        <v>1233</v>
      </c>
      <c r="X1281" s="11" t="s">
        <v>3110</v>
      </c>
      <c r="Y1281" s="11" t="s">
        <v>3960</v>
      </c>
      <c r="Z1281" s="11" t="s">
        <v>1549</v>
      </c>
      <c r="AA1281" s="9">
        <v>20</v>
      </c>
      <c r="AB1281" s="9">
        <v>1</v>
      </c>
      <c r="AC1281" s="11"/>
      <c r="AD1281" s="11" t="s">
        <v>2427</v>
      </c>
      <c r="AE1281" s="11" t="s">
        <v>2462</v>
      </c>
      <c r="AF1281" s="11" t="s">
        <v>2505</v>
      </c>
      <c r="AG1281" s="11" t="s">
        <v>1233</v>
      </c>
      <c r="AH1281" s="11" t="s">
        <v>2607</v>
      </c>
      <c r="AI1281" s="11"/>
      <c r="AJ1281" s="9">
        <v>1</v>
      </c>
      <c r="AK1281" s="11" t="s">
        <v>2665</v>
      </c>
      <c r="AL1281" s="11" t="s">
        <v>3107</v>
      </c>
      <c r="AM1281" s="11"/>
      <c r="AN1281" s="11" t="s">
        <v>3134</v>
      </c>
      <c r="AO1281" s="11" t="s">
        <v>3290</v>
      </c>
      <c r="AP1281" s="11"/>
      <c r="AQ1281" s="12">
        <v>46209</v>
      </c>
      <c r="AR1281" s="11" t="s">
        <v>3416</v>
      </c>
      <c r="AS1281" s="11" t="s">
        <v>3496</v>
      </c>
      <c r="AT1281" s="11" t="s">
        <v>3933</v>
      </c>
      <c r="AU1281" s="11" t="s">
        <v>3933</v>
      </c>
      <c r="AV1281" s="11" t="s">
        <v>3945</v>
      </c>
      <c r="AW1281" s="11" t="s">
        <v>2505</v>
      </c>
      <c r="AX1281" s="11" t="s">
        <v>1233</v>
      </c>
      <c r="AY1281" s="11" t="s">
        <v>3948</v>
      </c>
      <c r="AZ1281" s="11"/>
      <c r="BA1281" s="11"/>
      <c r="BB1281" s="11"/>
      <c r="BC1281" s="9">
        <v>22497</v>
      </c>
      <c r="BD1281" s="11" t="s">
        <v>3945</v>
      </c>
      <c r="BE1281" s="9">
        <v>4263</v>
      </c>
      <c r="BF1281" s="9">
        <v>1</v>
      </c>
      <c r="BG1281" s="11" t="s">
        <v>3401</v>
      </c>
    </row>
    <row r="1282" spans="1:59">
      <c r="A1282" s="9">
        <v>135560</v>
      </c>
      <c r="B1282" s="11" t="s">
        <v>4013</v>
      </c>
      <c r="C1282" s="11" t="s">
        <v>4282</v>
      </c>
      <c r="D1282" s="11" t="s">
        <v>209</v>
      </c>
      <c r="E1282" s="15">
        <v>1</v>
      </c>
      <c r="F1282" s="11" t="s">
        <v>4235</v>
      </c>
      <c r="G1282" s="9">
        <v>195000</v>
      </c>
      <c r="H1282" s="15">
        <f t="shared" ref="H1282:H1345" si="41">IF(N1282="USD",G1282,IF(N1282="MGA",G1282/4600,IF(N1282="EUR",G1282*1.17,IF(N1282="GBP",G1282*1.35,""))))</f>
        <v>42.391304347826086</v>
      </c>
      <c r="I1282" s="15">
        <f t="shared" ref="I1282:I1345" si="42">H1282*E1282</f>
        <v>42.391304347826086</v>
      </c>
      <c r="J1282" s="15">
        <v>42.391304347826086</v>
      </c>
      <c r="K1282" s="15"/>
      <c r="L1282" s="9"/>
      <c r="M1282" s="9">
        <v>0</v>
      </c>
      <c r="N1282" s="11" t="s">
        <v>3396</v>
      </c>
      <c r="O1282" s="12">
        <v>46209</v>
      </c>
      <c r="P1282" s="11" t="s">
        <v>3402</v>
      </c>
      <c r="Q1282" s="11" t="s">
        <v>3952</v>
      </c>
      <c r="R1282" s="11" t="s">
        <v>3952</v>
      </c>
      <c r="S1282" s="11" t="s">
        <v>4222</v>
      </c>
      <c r="T1282" s="9">
        <v>138824</v>
      </c>
      <c r="U1282" s="9"/>
      <c r="V1282" s="9"/>
      <c r="W1282" s="11" t="s">
        <v>1233</v>
      </c>
      <c r="X1282" s="11" t="s">
        <v>3110</v>
      </c>
      <c r="Y1282" s="11" t="s">
        <v>3960</v>
      </c>
      <c r="Z1282" s="11" t="s">
        <v>1457</v>
      </c>
      <c r="AA1282" s="9">
        <v>20</v>
      </c>
      <c r="AB1282" s="9">
        <v>2</v>
      </c>
      <c r="AC1282" s="11"/>
      <c r="AD1282" s="11" t="s">
        <v>2406</v>
      </c>
      <c r="AE1282" s="11" t="s">
        <v>2462</v>
      </c>
      <c r="AF1282" s="11" t="s">
        <v>2505</v>
      </c>
      <c r="AG1282" s="11" t="s">
        <v>1233</v>
      </c>
      <c r="AH1282" s="11" t="s">
        <v>2607</v>
      </c>
      <c r="AI1282" s="11"/>
      <c r="AJ1282" s="9">
        <v>1</v>
      </c>
      <c r="AK1282" s="11" t="s">
        <v>2625</v>
      </c>
      <c r="AL1282" s="11" t="s">
        <v>3107</v>
      </c>
      <c r="AM1282" s="11"/>
      <c r="AN1282" s="11" t="s">
        <v>3133</v>
      </c>
      <c r="AO1282" s="11" t="s">
        <v>3289</v>
      </c>
      <c r="AP1282" s="11"/>
      <c r="AQ1282" s="12">
        <v>46209</v>
      </c>
      <c r="AR1282" s="11" t="s">
        <v>3416</v>
      </c>
      <c r="AS1282" s="11" t="s">
        <v>3495</v>
      </c>
      <c r="AT1282" s="11" t="s">
        <v>3933</v>
      </c>
      <c r="AU1282" s="11" t="s">
        <v>3933</v>
      </c>
      <c r="AV1282" s="11" t="s">
        <v>3945</v>
      </c>
      <c r="AW1282" s="11" t="s">
        <v>2505</v>
      </c>
      <c r="AX1282" s="11" t="s">
        <v>1233</v>
      </c>
      <c r="AY1282" s="11" t="s">
        <v>3948</v>
      </c>
      <c r="AZ1282" s="11"/>
      <c r="BA1282" s="11"/>
      <c r="BB1282" s="11"/>
      <c r="BC1282" s="9">
        <v>4323</v>
      </c>
      <c r="BD1282" s="11" t="s">
        <v>3945</v>
      </c>
      <c r="BE1282" s="9">
        <v>4263</v>
      </c>
      <c r="BF1282" s="9">
        <v>2</v>
      </c>
      <c r="BG1282" s="11" t="s">
        <v>3402</v>
      </c>
    </row>
    <row r="1283" spans="1:59">
      <c r="A1283" s="9">
        <v>135560</v>
      </c>
      <c r="B1283" s="11" t="s">
        <v>4013</v>
      </c>
      <c r="C1283" s="11" t="s">
        <v>4283</v>
      </c>
      <c r="D1283" s="11" t="s">
        <v>210</v>
      </c>
      <c r="E1283" s="15">
        <v>1</v>
      </c>
      <c r="F1283" s="11" t="s">
        <v>4238</v>
      </c>
      <c r="G1283" s="9">
        <v>260000</v>
      </c>
      <c r="H1283" s="15">
        <f t="shared" si="41"/>
        <v>56.521739130434781</v>
      </c>
      <c r="I1283" s="15">
        <f t="shared" si="42"/>
        <v>56.521739130434781</v>
      </c>
      <c r="J1283" s="15">
        <v>56.521739130434781</v>
      </c>
      <c r="K1283" s="15"/>
      <c r="L1283" s="9"/>
      <c r="M1283" s="9">
        <v>0</v>
      </c>
      <c r="N1283" s="11" t="s">
        <v>3396</v>
      </c>
      <c r="O1283" s="12">
        <v>46209</v>
      </c>
      <c r="P1283" s="11" t="s">
        <v>3402</v>
      </c>
      <c r="Q1283" s="11" t="s">
        <v>3952</v>
      </c>
      <c r="R1283" s="11" t="s">
        <v>3952</v>
      </c>
      <c r="S1283" s="11" t="s">
        <v>4222</v>
      </c>
      <c r="T1283" s="9">
        <v>138824</v>
      </c>
      <c r="U1283" s="9"/>
      <c r="V1283" s="9"/>
      <c r="W1283" s="11" t="s">
        <v>1233</v>
      </c>
      <c r="X1283" s="11" t="s">
        <v>3110</v>
      </c>
      <c r="Y1283" s="11" t="s">
        <v>3960</v>
      </c>
      <c r="Z1283" s="11" t="s">
        <v>1548</v>
      </c>
      <c r="AA1283" s="9">
        <v>20</v>
      </c>
      <c r="AB1283" s="9">
        <v>3</v>
      </c>
      <c r="AC1283" s="11"/>
      <c r="AD1283" s="11" t="s">
        <v>2405</v>
      </c>
      <c r="AE1283" s="11" t="s">
        <v>2462</v>
      </c>
      <c r="AF1283" s="11" t="s">
        <v>2505</v>
      </c>
      <c r="AG1283" s="11" t="s">
        <v>1233</v>
      </c>
      <c r="AH1283" s="11" t="s">
        <v>2607</v>
      </c>
      <c r="AI1283" s="11"/>
      <c r="AJ1283" s="9">
        <v>1</v>
      </c>
      <c r="AK1283" s="11" t="s">
        <v>1808</v>
      </c>
      <c r="AL1283" s="11" t="s">
        <v>3107</v>
      </c>
      <c r="AM1283" s="11"/>
      <c r="AN1283" s="11" t="s">
        <v>3133</v>
      </c>
      <c r="AO1283" s="11" t="s">
        <v>3289</v>
      </c>
      <c r="AP1283" s="11"/>
      <c r="AQ1283" s="12">
        <v>46209</v>
      </c>
      <c r="AR1283" s="11" t="s">
        <v>3416</v>
      </c>
      <c r="AS1283" s="11" t="s">
        <v>3495</v>
      </c>
      <c r="AT1283" s="11" t="s">
        <v>3933</v>
      </c>
      <c r="AU1283" s="11" t="s">
        <v>3933</v>
      </c>
      <c r="AV1283" s="11" t="s">
        <v>3945</v>
      </c>
      <c r="AW1283" s="11" t="s">
        <v>2505</v>
      </c>
      <c r="AX1283" s="11" t="s">
        <v>1233</v>
      </c>
      <c r="AY1283" s="11" t="s">
        <v>3948</v>
      </c>
      <c r="AZ1283" s="11"/>
      <c r="BA1283" s="11"/>
      <c r="BB1283" s="11"/>
      <c r="BC1283" s="9">
        <v>22420</v>
      </c>
      <c r="BD1283" s="11" t="s">
        <v>3945</v>
      </c>
      <c r="BE1283" s="9">
        <v>4263</v>
      </c>
      <c r="BF1283" s="9">
        <v>3</v>
      </c>
      <c r="BG1283" s="11" t="s">
        <v>3402</v>
      </c>
    </row>
    <row r="1284" spans="1:59">
      <c r="A1284" s="9">
        <v>135560</v>
      </c>
      <c r="B1284" s="11" t="s">
        <v>4013</v>
      </c>
      <c r="C1284" s="11" t="s">
        <v>4279</v>
      </c>
      <c r="D1284" s="11" t="s">
        <v>208</v>
      </c>
      <c r="E1284" s="15">
        <v>1</v>
      </c>
      <c r="F1284" s="11" t="s">
        <v>4237</v>
      </c>
      <c r="G1284" s="9">
        <v>3445000</v>
      </c>
      <c r="H1284" s="15">
        <f t="shared" si="41"/>
        <v>748.91304347826087</v>
      </c>
      <c r="I1284" s="15">
        <f t="shared" si="42"/>
        <v>748.91304347826087</v>
      </c>
      <c r="J1284" s="15">
        <v>748.91304347826087</v>
      </c>
      <c r="K1284" s="15"/>
      <c r="L1284" s="9"/>
      <c r="M1284" s="9">
        <v>0</v>
      </c>
      <c r="N1284" s="11" t="s">
        <v>3396</v>
      </c>
      <c r="O1284" s="12">
        <v>46209</v>
      </c>
      <c r="P1284" s="11" t="s">
        <v>3402</v>
      </c>
      <c r="Q1284" s="11" t="s">
        <v>3952</v>
      </c>
      <c r="R1284" s="11" t="s">
        <v>3952</v>
      </c>
      <c r="S1284" s="11" t="s">
        <v>4222</v>
      </c>
      <c r="T1284" s="9">
        <v>138824</v>
      </c>
      <c r="U1284" s="9"/>
      <c r="V1284" s="9"/>
      <c r="W1284" s="11" t="s">
        <v>1233</v>
      </c>
      <c r="X1284" s="11" t="s">
        <v>3110</v>
      </c>
      <c r="Y1284" s="11" t="s">
        <v>3960</v>
      </c>
      <c r="Z1284" s="11" t="s">
        <v>1547</v>
      </c>
      <c r="AA1284" s="9">
        <v>20</v>
      </c>
      <c r="AB1284" s="9">
        <v>1</v>
      </c>
      <c r="AC1284" s="11"/>
      <c r="AD1284" s="11" t="s">
        <v>2425</v>
      </c>
      <c r="AE1284" s="11" t="s">
        <v>2462</v>
      </c>
      <c r="AF1284" s="11" t="s">
        <v>2505</v>
      </c>
      <c r="AG1284" s="11" t="s">
        <v>1233</v>
      </c>
      <c r="AH1284" s="11" t="s">
        <v>2607</v>
      </c>
      <c r="AI1284" s="11"/>
      <c r="AJ1284" s="9">
        <v>1</v>
      </c>
      <c r="AK1284" s="11" t="s">
        <v>2664</v>
      </c>
      <c r="AL1284" s="11" t="s">
        <v>3107</v>
      </c>
      <c r="AM1284" s="11"/>
      <c r="AN1284" s="11" t="s">
        <v>3133</v>
      </c>
      <c r="AO1284" s="11" t="s">
        <v>3289</v>
      </c>
      <c r="AP1284" s="11"/>
      <c r="AQ1284" s="12">
        <v>46209</v>
      </c>
      <c r="AR1284" s="11" t="s">
        <v>3416</v>
      </c>
      <c r="AS1284" s="11" t="s">
        <v>3495</v>
      </c>
      <c r="AT1284" s="11" t="s">
        <v>3933</v>
      </c>
      <c r="AU1284" s="11" t="s">
        <v>3933</v>
      </c>
      <c r="AV1284" s="11" t="s">
        <v>3945</v>
      </c>
      <c r="AW1284" s="11" t="s">
        <v>2505</v>
      </c>
      <c r="AX1284" s="11" t="s">
        <v>1233</v>
      </c>
      <c r="AY1284" s="11" t="s">
        <v>3948</v>
      </c>
      <c r="AZ1284" s="11"/>
      <c r="BA1284" s="11"/>
      <c r="BB1284" s="11"/>
      <c r="BC1284" s="9">
        <v>9841</v>
      </c>
      <c r="BD1284" s="11" t="s">
        <v>3945</v>
      </c>
      <c r="BE1284" s="9">
        <v>4263</v>
      </c>
      <c r="BF1284" s="9">
        <v>1</v>
      </c>
      <c r="BG1284" s="11" t="s">
        <v>3402</v>
      </c>
    </row>
    <row r="1285" spans="1:59">
      <c r="A1285" s="9">
        <v>135559</v>
      </c>
      <c r="B1285" s="11" t="s">
        <v>4013</v>
      </c>
      <c r="C1285" s="11" t="s">
        <v>4281</v>
      </c>
      <c r="D1285" s="11" t="s">
        <v>207</v>
      </c>
      <c r="E1285" s="15">
        <v>1</v>
      </c>
      <c r="F1285" s="11" t="s">
        <v>4235</v>
      </c>
      <c r="G1285" s="9">
        <v>633000</v>
      </c>
      <c r="H1285" s="15">
        <f t="shared" si="41"/>
        <v>137.60869565217391</v>
      </c>
      <c r="I1285" s="15">
        <f t="shared" si="42"/>
        <v>137.60869565217391</v>
      </c>
      <c r="J1285" s="15">
        <v>137.60869565217391</v>
      </c>
      <c r="K1285" s="15"/>
      <c r="L1285" s="9"/>
      <c r="M1285" s="9">
        <v>0</v>
      </c>
      <c r="N1285" s="11" t="s">
        <v>3396</v>
      </c>
      <c r="O1285" s="12">
        <v>46209</v>
      </c>
      <c r="P1285" s="11" t="s">
        <v>3402</v>
      </c>
      <c r="Q1285" s="11" t="s">
        <v>3952</v>
      </c>
      <c r="R1285" s="11" t="s">
        <v>3952</v>
      </c>
      <c r="S1285" s="11" t="s">
        <v>4222</v>
      </c>
      <c r="T1285" s="9">
        <v>138772</v>
      </c>
      <c r="U1285" s="9"/>
      <c r="V1285" s="9"/>
      <c r="W1285" s="11" t="s">
        <v>1233</v>
      </c>
      <c r="X1285" s="11" t="s">
        <v>3110</v>
      </c>
      <c r="Y1285" s="11" t="s">
        <v>3960</v>
      </c>
      <c r="Z1285" s="11" t="s">
        <v>1546</v>
      </c>
      <c r="AA1285" s="9">
        <v>20</v>
      </c>
      <c r="AB1285" s="9">
        <v>2</v>
      </c>
      <c r="AC1285" s="11"/>
      <c r="AD1285" s="11" t="s">
        <v>2426</v>
      </c>
      <c r="AE1285" s="11" t="s">
        <v>2462</v>
      </c>
      <c r="AF1285" s="11" t="s">
        <v>2504</v>
      </c>
      <c r="AG1285" s="11" t="s">
        <v>1233</v>
      </c>
      <c r="AH1285" s="11" t="s">
        <v>2607</v>
      </c>
      <c r="AI1285" s="11"/>
      <c r="AJ1285" s="9">
        <v>1</v>
      </c>
      <c r="AK1285" s="11" t="s">
        <v>2663</v>
      </c>
      <c r="AL1285" s="11" t="s">
        <v>3107</v>
      </c>
      <c r="AM1285" s="11"/>
      <c r="AN1285" s="11" t="s">
        <v>3132</v>
      </c>
      <c r="AO1285" s="11" t="s">
        <v>3288</v>
      </c>
      <c r="AP1285" s="11"/>
      <c r="AQ1285" s="12">
        <v>46209</v>
      </c>
      <c r="AR1285" s="11" t="s">
        <v>3416</v>
      </c>
      <c r="AS1285" s="11" t="s">
        <v>3494</v>
      </c>
      <c r="AT1285" s="11" t="s">
        <v>3933</v>
      </c>
      <c r="AU1285" s="11" t="s">
        <v>3933</v>
      </c>
      <c r="AV1285" s="11" t="s">
        <v>3945</v>
      </c>
      <c r="AW1285" s="11" t="s">
        <v>2504</v>
      </c>
      <c r="AX1285" s="11" t="s">
        <v>1233</v>
      </c>
      <c r="AY1285" s="11" t="s">
        <v>3948</v>
      </c>
      <c r="AZ1285" s="11"/>
      <c r="BA1285" s="11"/>
      <c r="BB1285" s="11"/>
      <c r="BC1285" s="9">
        <v>839</v>
      </c>
      <c r="BD1285" s="11" t="s">
        <v>3945</v>
      </c>
      <c r="BE1285" s="9">
        <v>4263</v>
      </c>
      <c r="BF1285" s="9">
        <v>2</v>
      </c>
      <c r="BG1285" s="11" t="s">
        <v>3401</v>
      </c>
    </row>
    <row r="1286" spans="1:59" ht="99.75">
      <c r="A1286" s="9">
        <v>135559</v>
      </c>
      <c r="B1286" s="11" t="s">
        <v>4013</v>
      </c>
      <c r="C1286" s="11" t="s">
        <v>4281</v>
      </c>
      <c r="D1286" s="13" t="s">
        <v>206</v>
      </c>
      <c r="E1286" s="15">
        <v>1</v>
      </c>
      <c r="F1286" s="11" t="s">
        <v>4235</v>
      </c>
      <c r="G1286" s="9">
        <v>2470000</v>
      </c>
      <c r="H1286" s="15">
        <f t="shared" si="41"/>
        <v>536.95652173913038</v>
      </c>
      <c r="I1286" s="15">
        <f t="shared" si="42"/>
        <v>536.95652173913038</v>
      </c>
      <c r="J1286" s="15">
        <v>536.95652173913038</v>
      </c>
      <c r="K1286" s="15"/>
      <c r="L1286" s="9"/>
      <c r="M1286" s="9">
        <v>0</v>
      </c>
      <c r="N1286" s="11" t="s">
        <v>3396</v>
      </c>
      <c r="O1286" s="12">
        <v>46209</v>
      </c>
      <c r="P1286" s="11" t="s">
        <v>3402</v>
      </c>
      <c r="Q1286" s="11" t="s">
        <v>3952</v>
      </c>
      <c r="R1286" s="11" t="s">
        <v>3952</v>
      </c>
      <c r="S1286" s="11" t="s">
        <v>4222</v>
      </c>
      <c r="T1286" s="9">
        <v>138772</v>
      </c>
      <c r="U1286" s="9"/>
      <c r="V1286" s="9"/>
      <c r="W1286" s="11" t="s">
        <v>1233</v>
      </c>
      <c r="X1286" s="11" t="s">
        <v>3110</v>
      </c>
      <c r="Y1286" s="11" t="s">
        <v>3960</v>
      </c>
      <c r="Z1286" s="11" t="s">
        <v>1545</v>
      </c>
      <c r="AA1286" s="9">
        <v>20</v>
      </c>
      <c r="AB1286" s="9">
        <v>1</v>
      </c>
      <c r="AC1286" s="11"/>
      <c r="AD1286" s="11" t="s">
        <v>2426</v>
      </c>
      <c r="AE1286" s="11" t="s">
        <v>2462</v>
      </c>
      <c r="AF1286" s="11" t="s">
        <v>2504</v>
      </c>
      <c r="AG1286" s="11" t="s">
        <v>1233</v>
      </c>
      <c r="AH1286" s="11" t="s">
        <v>2607</v>
      </c>
      <c r="AI1286" s="11"/>
      <c r="AJ1286" s="9">
        <v>1</v>
      </c>
      <c r="AK1286" s="11" t="s">
        <v>2662</v>
      </c>
      <c r="AL1286" s="11" t="s">
        <v>3107</v>
      </c>
      <c r="AM1286" s="11"/>
      <c r="AN1286" s="11" t="s">
        <v>3132</v>
      </c>
      <c r="AO1286" s="11" t="s">
        <v>3288</v>
      </c>
      <c r="AP1286" s="11"/>
      <c r="AQ1286" s="12">
        <v>46209</v>
      </c>
      <c r="AR1286" s="11" t="s">
        <v>3416</v>
      </c>
      <c r="AS1286" s="11" t="s">
        <v>3494</v>
      </c>
      <c r="AT1286" s="11" t="s">
        <v>3933</v>
      </c>
      <c r="AU1286" s="11" t="s">
        <v>3933</v>
      </c>
      <c r="AV1286" s="11" t="s">
        <v>3945</v>
      </c>
      <c r="AW1286" s="11" t="s">
        <v>2504</v>
      </c>
      <c r="AX1286" s="11" t="s">
        <v>1233</v>
      </c>
      <c r="AY1286" s="11" t="s">
        <v>3948</v>
      </c>
      <c r="AZ1286" s="11"/>
      <c r="BA1286" s="11"/>
      <c r="BB1286" s="11"/>
      <c r="BC1286" s="9">
        <v>839</v>
      </c>
      <c r="BD1286" s="11" t="s">
        <v>3945</v>
      </c>
      <c r="BE1286" s="9">
        <v>4263</v>
      </c>
      <c r="BF1286" s="9">
        <v>1</v>
      </c>
      <c r="BG1286" s="11" t="s">
        <v>3401</v>
      </c>
    </row>
    <row r="1287" spans="1:59">
      <c r="A1287" s="9">
        <v>135558</v>
      </c>
      <c r="B1287" s="11" t="s">
        <v>4014</v>
      </c>
      <c r="C1287" s="11" t="s">
        <v>4280</v>
      </c>
      <c r="D1287" s="11" t="s">
        <v>179</v>
      </c>
      <c r="E1287" s="15">
        <v>1</v>
      </c>
      <c r="F1287" s="11" t="s">
        <v>4235</v>
      </c>
      <c r="G1287" s="9">
        <v>1800</v>
      </c>
      <c r="H1287" s="15">
        <f t="shared" si="41"/>
        <v>0.39130434782608697</v>
      </c>
      <c r="I1287" s="15">
        <f t="shared" si="42"/>
        <v>0.39130434782608697</v>
      </c>
      <c r="J1287" s="15">
        <v>0.39130434782608697</v>
      </c>
      <c r="K1287" s="15"/>
      <c r="L1287" s="9"/>
      <c r="M1287" s="9">
        <v>0</v>
      </c>
      <c r="N1287" s="11" t="s">
        <v>3396</v>
      </c>
      <c r="O1287" s="12">
        <v>46209</v>
      </c>
      <c r="P1287" s="11" t="s">
        <v>3402</v>
      </c>
      <c r="Q1287" s="11" t="s">
        <v>3952</v>
      </c>
      <c r="R1287" s="11" t="s">
        <v>3952</v>
      </c>
      <c r="S1287" s="11" t="s">
        <v>4221</v>
      </c>
      <c r="T1287" s="9">
        <v>138233</v>
      </c>
      <c r="U1287" s="9"/>
      <c r="V1287" s="9"/>
      <c r="W1287" s="11" t="s">
        <v>2465</v>
      </c>
      <c r="X1287" s="11" t="s">
        <v>3109</v>
      </c>
      <c r="Y1287" s="11" t="s">
        <v>3959</v>
      </c>
      <c r="Z1287" s="11" t="s">
        <v>1532</v>
      </c>
      <c r="AA1287" s="9">
        <v>20</v>
      </c>
      <c r="AB1287" s="9">
        <v>23</v>
      </c>
      <c r="AC1287" s="11"/>
      <c r="AD1287" s="11" t="s">
        <v>2405</v>
      </c>
      <c r="AE1287" s="11" t="s">
        <v>2462</v>
      </c>
      <c r="AF1287" s="11" t="s">
        <v>2488</v>
      </c>
      <c r="AG1287" s="11" t="s">
        <v>2596</v>
      </c>
      <c r="AH1287" s="11" t="s">
        <v>2607</v>
      </c>
      <c r="AI1287" s="11"/>
      <c r="AJ1287" s="9">
        <v>1</v>
      </c>
      <c r="AK1287" s="11" t="s">
        <v>2203</v>
      </c>
      <c r="AL1287" s="11" t="s">
        <v>3107</v>
      </c>
      <c r="AM1287" s="11"/>
      <c r="AN1287" s="11" t="s">
        <v>3131</v>
      </c>
      <c r="AO1287" s="11" t="s">
        <v>3287</v>
      </c>
      <c r="AP1287" s="11"/>
      <c r="AQ1287" s="12">
        <v>46209</v>
      </c>
      <c r="AR1287" s="11" t="s">
        <v>3416</v>
      </c>
      <c r="AS1287" s="11" t="s">
        <v>3493</v>
      </c>
      <c r="AT1287" s="11" t="s">
        <v>3933</v>
      </c>
      <c r="AU1287" s="11" t="s">
        <v>3933</v>
      </c>
      <c r="AV1287" s="11" t="s">
        <v>3937</v>
      </c>
      <c r="AW1287" s="11" t="s">
        <v>2488</v>
      </c>
      <c r="AX1287" s="11" t="s">
        <v>2596</v>
      </c>
      <c r="AY1287" s="11" t="s">
        <v>3948</v>
      </c>
      <c r="AZ1287" s="11"/>
      <c r="BA1287" s="11"/>
      <c r="BB1287" s="11"/>
      <c r="BC1287" s="9">
        <v>22417</v>
      </c>
      <c r="BD1287" s="11" t="s">
        <v>3937</v>
      </c>
      <c r="BE1287" s="9">
        <v>2053</v>
      </c>
      <c r="BF1287" s="9">
        <v>23</v>
      </c>
      <c r="BG1287" s="11" t="s">
        <v>4617</v>
      </c>
    </row>
    <row r="1288" spans="1:59">
      <c r="A1288" s="9">
        <v>135558</v>
      </c>
      <c r="B1288" s="11" t="s">
        <v>4014</v>
      </c>
      <c r="C1288" s="11" t="s">
        <v>4280</v>
      </c>
      <c r="D1288" s="11" t="s">
        <v>203</v>
      </c>
      <c r="E1288" s="15">
        <v>1</v>
      </c>
      <c r="F1288" s="11" t="s">
        <v>4235</v>
      </c>
      <c r="G1288" s="9">
        <v>20000</v>
      </c>
      <c r="H1288" s="15">
        <f t="shared" si="41"/>
        <v>4.3478260869565215</v>
      </c>
      <c r="I1288" s="15">
        <f t="shared" si="42"/>
        <v>4.3478260869565215</v>
      </c>
      <c r="J1288" s="15">
        <v>4.3478260869565215</v>
      </c>
      <c r="K1288" s="15"/>
      <c r="L1288" s="9"/>
      <c r="M1288" s="9">
        <v>0</v>
      </c>
      <c r="N1288" s="11" t="s">
        <v>3396</v>
      </c>
      <c r="O1288" s="12">
        <v>46209</v>
      </c>
      <c r="P1288" s="11" t="s">
        <v>3402</v>
      </c>
      <c r="Q1288" s="11" t="s">
        <v>3952</v>
      </c>
      <c r="R1288" s="11" t="s">
        <v>3952</v>
      </c>
      <c r="S1288" s="11" t="s">
        <v>4221</v>
      </c>
      <c r="T1288" s="9">
        <v>138233</v>
      </c>
      <c r="U1288" s="9"/>
      <c r="V1288" s="9"/>
      <c r="W1288" s="11" t="s">
        <v>2465</v>
      </c>
      <c r="X1288" s="11" t="s">
        <v>3109</v>
      </c>
      <c r="Y1288" s="11" t="s">
        <v>3959</v>
      </c>
      <c r="Z1288" s="11" t="s">
        <v>1543</v>
      </c>
      <c r="AA1288" s="9">
        <v>20</v>
      </c>
      <c r="AB1288" s="9">
        <v>47</v>
      </c>
      <c r="AC1288" s="11"/>
      <c r="AD1288" s="11" t="s">
        <v>2405</v>
      </c>
      <c r="AE1288" s="11" t="s">
        <v>2462</v>
      </c>
      <c r="AF1288" s="11" t="s">
        <v>2488</v>
      </c>
      <c r="AG1288" s="11" t="s">
        <v>2596</v>
      </c>
      <c r="AH1288" s="11" t="s">
        <v>2607</v>
      </c>
      <c r="AI1288" s="11"/>
      <c r="AJ1288" s="9">
        <v>1</v>
      </c>
      <c r="AK1288" s="11" t="s">
        <v>1437</v>
      </c>
      <c r="AL1288" s="11" t="s">
        <v>3107</v>
      </c>
      <c r="AM1288" s="11"/>
      <c r="AN1288" s="11" t="s">
        <v>3131</v>
      </c>
      <c r="AO1288" s="11" t="s">
        <v>3287</v>
      </c>
      <c r="AP1288" s="11"/>
      <c r="AQ1288" s="12">
        <v>46209</v>
      </c>
      <c r="AR1288" s="11" t="s">
        <v>3416</v>
      </c>
      <c r="AS1288" s="11" t="s">
        <v>3493</v>
      </c>
      <c r="AT1288" s="11" t="s">
        <v>3933</v>
      </c>
      <c r="AU1288" s="11" t="s">
        <v>3933</v>
      </c>
      <c r="AV1288" s="11" t="s">
        <v>3937</v>
      </c>
      <c r="AW1288" s="11" t="s">
        <v>2488</v>
      </c>
      <c r="AX1288" s="11" t="s">
        <v>2596</v>
      </c>
      <c r="AY1288" s="11" t="s">
        <v>3948</v>
      </c>
      <c r="AZ1288" s="11"/>
      <c r="BA1288" s="11"/>
      <c r="BB1288" s="11"/>
      <c r="BC1288" s="9">
        <v>22417</v>
      </c>
      <c r="BD1288" s="11" t="s">
        <v>3937</v>
      </c>
      <c r="BE1288" s="9">
        <v>2053</v>
      </c>
      <c r="BF1288" s="9">
        <v>47</v>
      </c>
      <c r="BG1288" s="11" t="s">
        <v>4617</v>
      </c>
    </row>
    <row r="1289" spans="1:59">
      <c r="A1289" s="9">
        <v>135558</v>
      </c>
      <c r="B1289" s="11" t="s">
        <v>4014</v>
      </c>
      <c r="C1289" s="11" t="s">
        <v>4280</v>
      </c>
      <c r="D1289" s="11" t="s">
        <v>204</v>
      </c>
      <c r="E1289" s="15">
        <v>1</v>
      </c>
      <c r="F1289" s="11" t="s">
        <v>4235</v>
      </c>
      <c r="G1289" s="9">
        <v>20000</v>
      </c>
      <c r="H1289" s="15">
        <f t="shared" si="41"/>
        <v>4.3478260869565215</v>
      </c>
      <c r="I1289" s="15">
        <f t="shared" si="42"/>
        <v>4.3478260869565215</v>
      </c>
      <c r="J1289" s="15">
        <v>4.3478260869565215</v>
      </c>
      <c r="K1289" s="15"/>
      <c r="L1289" s="9"/>
      <c r="M1289" s="9">
        <v>0</v>
      </c>
      <c r="N1289" s="11" t="s">
        <v>3396</v>
      </c>
      <c r="O1289" s="12">
        <v>46209</v>
      </c>
      <c r="P1289" s="11" t="s">
        <v>3402</v>
      </c>
      <c r="Q1289" s="11" t="s">
        <v>3952</v>
      </c>
      <c r="R1289" s="11" t="s">
        <v>3952</v>
      </c>
      <c r="S1289" s="11" t="s">
        <v>4221</v>
      </c>
      <c r="T1289" s="9">
        <v>138233</v>
      </c>
      <c r="U1289" s="9"/>
      <c r="V1289" s="9"/>
      <c r="W1289" s="11" t="s">
        <v>2465</v>
      </c>
      <c r="X1289" s="11" t="s">
        <v>3109</v>
      </c>
      <c r="Y1289" s="11" t="s">
        <v>3959</v>
      </c>
      <c r="Z1289" s="11" t="s">
        <v>1543</v>
      </c>
      <c r="AA1289" s="9">
        <v>20</v>
      </c>
      <c r="AB1289" s="9">
        <v>48</v>
      </c>
      <c r="AC1289" s="11"/>
      <c r="AD1289" s="11" t="s">
        <v>2405</v>
      </c>
      <c r="AE1289" s="11" t="s">
        <v>2462</v>
      </c>
      <c r="AF1289" s="11" t="s">
        <v>2488</v>
      </c>
      <c r="AG1289" s="11" t="s">
        <v>2596</v>
      </c>
      <c r="AH1289" s="11" t="s">
        <v>2607</v>
      </c>
      <c r="AI1289" s="11"/>
      <c r="AJ1289" s="9">
        <v>1</v>
      </c>
      <c r="AK1289" s="11" t="s">
        <v>1437</v>
      </c>
      <c r="AL1289" s="11" t="s">
        <v>3107</v>
      </c>
      <c r="AM1289" s="11"/>
      <c r="AN1289" s="11" t="s">
        <v>3131</v>
      </c>
      <c r="AO1289" s="11" t="s">
        <v>3287</v>
      </c>
      <c r="AP1289" s="11"/>
      <c r="AQ1289" s="12">
        <v>46209</v>
      </c>
      <c r="AR1289" s="11" t="s">
        <v>3416</v>
      </c>
      <c r="AS1289" s="11" t="s">
        <v>3493</v>
      </c>
      <c r="AT1289" s="11" t="s">
        <v>3933</v>
      </c>
      <c r="AU1289" s="11" t="s">
        <v>3933</v>
      </c>
      <c r="AV1289" s="11" t="s">
        <v>3937</v>
      </c>
      <c r="AW1289" s="11" t="s">
        <v>2488</v>
      </c>
      <c r="AX1289" s="11" t="s">
        <v>2596</v>
      </c>
      <c r="AY1289" s="11" t="s">
        <v>3948</v>
      </c>
      <c r="AZ1289" s="11"/>
      <c r="BA1289" s="11"/>
      <c r="BB1289" s="11"/>
      <c r="BC1289" s="9">
        <v>22417</v>
      </c>
      <c r="BD1289" s="11" t="s">
        <v>3937</v>
      </c>
      <c r="BE1289" s="9">
        <v>2053</v>
      </c>
      <c r="BF1289" s="9">
        <v>48</v>
      </c>
      <c r="BG1289" s="11" t="s">
        <v>4617</v>
      </c>
    </row>
    <row r="1290" spans="1:59">
      <c r="A1290" s="9">
        <v>135558</v>
      </c>
      <c r="B1290" s="11" t="s">
        <v>4014</v>
      </c>
      <c r="C1290" s="11" t="s">
        <v>4280</v>
      </c>
      <c r="D1290" s="11" t="s">
        <v>205</v>
      </c>
      <c r="E1290" s="15">
        <v>1</v>
      </c>
      <c r="F1290" s="11" t="s">
        <v>4235</v>
      </c>
      <c r="G1290" s="9">
        <v>31750</v>
      </c>
      <c r="H1290" s="15">
        <f t="shared" si="41"/>
        <v>6.9021739130434785</v>
      </c>
      <c r="I1290" s="15">
        <f t="shared" si="42"/>
        <v>6.9021739130434785</v>
      </c>
      <c r="J1290" s="15">
        <v>6.9021739130434785</v>
      </c>
      <c r="K1290" s="15"/>
      <c r="L1290" s="9"/>
      <c r="M1290" s="9">
        <v>0</v>
      </c>
      <c r="N1290" s="11" t="s">
        <v>3396</v>
      </c>
      <c r="O1290" s="12">
        <v>46209</v>
      </c>
      <c r="P1290" s="11" t="s">
        <v>3402</v>
      </c>
      <c r="Q1290" s="11" t="s">
        <v>3952</v>
      </c>
      <c r="R1290" s="11" t="s">
        <v>3952</v>
      </c>
      <c r="S1290" s="11" t="s">
        <v>4221</v>
      </c>
      <c r="T1290" s="9">
        <v>138233</v>
      </c>
      <c r="U1290" s="9"/>
      <c r="V1290" s="9"/>
      <c r="W1290" s="11" t="s">
        <v>2465</v>
      </c>
      <c r="X1290" s="11" t="s">
        <v>3109</v>
      </c>
      <c r="Y1290" s="11" t="s">
        <v>3959</v>
      </c>
      <c r="Z1290" s="11" t="s">
        <v>1544</v>
      </c>
      <c r="AA1290" s="9">
        <v>20</v>
      </c>
      <c r="AB1290" s="9">
        <v>49</v>
      </c>
      <c r="AC1290" s="11"/>
      <c r="AD1290" s="11" t="s">
        <v>2405</v>
      </c>
      <c r="AE1290" s="11" t="s">
        <v>2462</v>
      </c>
      <c r="AF1290" s="11" t="s">
        <v>2488</v>
      </c>
      <c r="AG1290" s="11" t="s">
        <v>2596</v>
      </c>
      <c r="AH1290" s="11" t="s">
        <v>2607</v>
      </c>
      <c r="AI1290" s="11"/>
      <c r="AJ1290" s="9">
        <v>1</v>
      </c>
      <c r="AK1290" s="11" t="s">
        <v>2661</v>
      </c>
      <c r="AL1290" s="11" t="s">
        <v>3107</v>
      </c>
      <c r="AM1290" s="11"/>
      <c r="AN1290" s="11" t="s">
        <v>3131</v>
      </c>
      <c r="AO1290" s="11" t="s">
        <v>3287</v>
      </c>
      <c r="AP1290" s="11"/>
      <c r="AQ1290" s="12">
        <v>46209</v>
      </c>
      <c r="AR1290" s="11" t="s">
        <v>3416</v>
      </c>
      <c r="AS1290" s="11" t="s">
        <v>3493</v>
      </c>
      <c r="AT1290" s="11" t="s">
        <v>3933</v>
      </c>
      <c r="AU1290" s="11" t="s">
        <v>3933</v>
      </c>
      <c r="AV1290" s="11" t="s">
        <v>3937</v>
      </c>
      <c r="AW1290" s="11" t="s">
        <v>2488</v>
      </c>
      <c r="AX1290" s="11" t="s">
        <v>2596</v>
      </c>
      <c r="AY1290" s="11" t="s">
        <v>3948</v>
      </c>
      <c r="AZ1290" s="11"/>
      <c r="BA1290" s="11"/>
      <c r="BB1290" s="11"/>
      <c r="BC1290" s="9">
        <v>22417</v>
      </c>
      <c r="BD1290" s="11" t="s">
        <v>3937</v>
      </c>
      <c r="BE1290" s="9">
        <v>2053</v>
      </c>
      <c r="BF1290" s="9">
        <v>49</v>
      </c>
      <c r="BG1290" s="11" t="s">
        <v>4617</v>
      </c>
    </row>
    <row r="1291" spans="1:59">
      <c r="A1291" s="9">
        <v>135558</v>
      </c>
      <c r="B1291" s="11" t="s">
        <v>4014</v>
      </c>
      <c r="C1291" s="11" t="s">
        <v>4280</v>
      </c>
      <c r="D1291" s="11" t="s">
        <v>178</v>
      </c>
      <c r="E1291" s="15">
        <v>1</v>
      </c>
      <c r="F1291" s="11" t="s">
        <v>4235</v>
      </c>
      <c r="G1291" s="9">
        <v>40000</v>
      </c>
      <c r="H1291" s="15">
        <f t="shared" si="41"/>
        <v>8.695652173913043</v>
      </c>
      <c r="I1291" s="15">
        <f t="shared" si="42"/>
        <v>8.695652173913043</v>
      </c>
      <c r="J1291" s="15">
        <v>8.695652173913043</v>
      </c>
      <c r="K1291" s="15"/>
      <c r="L1291" s="9"/>
      <c r="M1291" s="9">
        <v>0</v>
      </c>
      <c r="N1291" s="11" t="s">
        <v>3396</v>
      </c>
      <c r="O1291" s="12">
        <v>46209</v>
      </c>
      <c r="P1291" s="11" t="s">
        <v>3402</v>
      </c>
      <c r="Q1291" s="11" t="s">
        <v>3952</v>
      </c>
      <c r="R1291" s="11" t="s">
        <v>3952</v>
      </c>
      <c r="S1291" s="11" t="s">
        <v>4221</v>
      </c>
      <c r="T1291" s="9">
        <v>138233</v>
      </c>
      <c r="U1291" s="9"/>
      <c r="V1291" s="9"/>
      <c r="W1291" s="11" t="s">
        <v>2465</v>
      </c>
      <c r="X1291" s="11" t="s">
        <v>3109</v>
      </c>
      <c r="Y1291" s="11" t="s">
        <v>3959</v>
      </c>
      <c r="Z1291" s="11" t="s">
        <v>1531</v>
      </c>
      <c r="AA1291" s="9">
        <v>20</v>
      </c>
      <c r="AB1291" s="9">
        <v>22</v>
      </c>
      <c r="AC1291" s="11"/>
      <c r="AD1291" s="11" t="s">
        <v>2405</v>
      </c>
      <c r="AE1291" s="11" t="s">
        <v>2462</v>
      </c>
      <c r="AF1291" s="11" t="s">
        <v>2488</v>
      </c>
      <c r="AG1291" s="11" t="s">
        <v>2596</v>
      </c>
      <c r="AH1291" s="11" t="s">
        <v>2607</v>
      </c>
      <c r="AI1291" s="11"/>
      <c r="AJ1291" s="9">
        <v>1</v>
      </c>
      <c r="AK1291" s="11" t="s">
        <v>2654</v>
      </c>
      <c r="AL1291" s="11" t="s">
        <v>3107</v>
      </c>
      <c r="AM1291" s="11"/>
      <c r="AN1291" s="11" t="s">
        <v>3131</v>
      </c>
      <c r="AO1291" s="11" t="s">
        <v>3287</v>
      </c>
      <c r="AP1291" s="11"/>
      <c r="AQ1291" s="12">
        <v>46209</v>
      </c>
      <c r="AR1291" s="11" t="s">
        <v>3416</v>
      </c>
      <c r="AS1291" s="11" t="s">
        <v>3493</v>
      </c>
      <c r="AT1291" s="11" t="s">
        <v>3933</v>
      </c>
      <c r="AU1291" s="11" t="s">
        <v>3933</v>
      </c>
      <c r="AV1291" s="11" t="s">
        <v>3937</v>
      </c>
      <c r="AW1291" s="11" t="s">
        <v>2488</v>
      </c>
      <c r="AX1291" s="11" t="s">
        <v>2596</v>
      </c>
      <c r="AY1291" s="11" t="s">
        <v>3948</v>
      </c>
      <c r="AZ1291" s="11"/>
      <c r="BA1291" s="11"/>
      <c r="BB1291" s="11"/>
      <c r="BC1291" s="9">
        <v>22417</v>
      </c>
      <c r="BD1291" s="11" t="s">
        <v>3937</v>
      </c>
      <c r="BE1291" s="9">
        <v>2053</v>
      </c>
      <c r="BF1291" s="9">
        <v>22</v>
      </c>
      <c r="BG1291" s="11" t="s">
        <v>4617</v>
      </c>
    </row>
    <row r="1292" spans="1:59">
      <c r="A1292" s="9">
        <v>135558</v>
      </c>
      <c r="B1292" s="11" t="s">
        <v>4014</v>
      </c>
      <c r="C1292" s="11" t="s">
        <v>4280</v>
      </c>
      <c r="D1292" s="11" t="s">
        <v>202</v>
      </c>
      <c r="E1292" s="15">
        <v>1</v>
      </c>
      <c r="F1292" s="11" t="s">
        <v>4235</v>
      </c>
      <c r="G1292" s="9">
        <v>50000</v>
      </c>
      <c r="H1292" s="15">
        <f t="shared" si="41"/>
        <v>10.869565217391305</v>
      </c>
      <c r="I1292" s="15">
        <f t="shared" si="42"/>
        <v>10.869565217391305</v>
      </c>
      <c r="J1292" s="15">
        <v>10.869565217391305</v>
      </c>
      <c r="K1292" s="15"/>
      <c r="L1292" s="9"/>
      <c r="M1292" s="9">
        <v>0</v>
      </c>
      <c r="N1292" s="11" t="s">
        <v>3396</v>
      </c>
      <c r="O1292" s="12">
        <v>46209</v>
      </c>
      <c r="P1292" s="11" t="s">
        <v>3402</v>
      </c>
      <c r="Q1292" s="11" t="s">
        <v>3952</v>
      </c>
      <c r="R1292" s="11" t="s">
        <v>3952</v>
      </c>
      <c r="S1292" s="11" t="s">
        <v>4221</v>
      </c>
      <c r="T1292" s="9">
        <v>138233</v>
      </c>
      <c r="U1292" s="9"/>
      <c r="V1292" s="9"/>
      <c r="W1292" s="11" t="s">
        <v>2465</v>
      </c>
      <c r="X1292" s="11" t="s">
        <v>3109</v>
      </c>
      <c r="Y1292" s="11" t="s">
        <v>3959</v>
      </c>
      <c r="Z1292" s="11" t="s">
        <v>1542</v>
      </c>
      <c r="AA1292" s="9">
        <v>20</v>
      </c>
      <c r="AB1292" s="9">
        <v>46</v>
      </c>
      <c r="AC1292" s="11"/>
      <c r="AD1292" s="11" t="s">
        <v>2405</v>
      </c>
      <c r="AE1292" s="11" t="s">
        <v>2462</v>
      </c>
      <c r="AF1292" s="11" t="s">
        <v>2488</v>
      </c>
      <c r="AG1292" s="11" t="s">
        <v>2596</v>
      </c>
      <c r="AH1292" s="11" t="s">
        <v>2607</v>
      </c>
      <c r="AI1292" s="11"/>
      <c r="AJ1292" s="9">
        <v>1</v>
      </c>
      <c r="AK1292" s="11" t="s">
        <v>1895</v>
      </c>
      <c r="AL1292" s="11" t="s">
        <v>3107</v>
      </c>
      <c r="AM1292" s="11"/>
      <c r="AN1292" s="11" t="s">
        <v>3131</v>
      </c>
      <c r="AO1292" s="11" t="s">
        <v>3287</v>
      </c>
      <c r="AP1292" s="11"/>
      <c r="AQ1292" s="12">
        <v>46209</v>
      </c>
      <c r="AR1292" s="11" t="s">
        <v>3416</v>
      </c>
      <c r="AS1292" s="11" t="s">
        <v>3493</v>
      </c>
      <c r="AT1292" s="11" t="s">
        <v>3933</v>
      </c>
      <c r="AU1292" s="11" t="s">
        <v>3933</v>
      </c>
      <c r="AV1292" s="11" t="s">
        <v>3937</v>
      </c>
      <c r="AW1292" s="11" t="s">
        <v>2488</v>
      </c>
      <c r="AX1292" s="11" t="s">
        <v>2596</v>
      </c>
      <c r="AY1292" s="11" t="s">
        <v>3948</v>
      </c>
      <c r="AZ1292" s="11"/>
      <c r="BA1292" s="11"/>
      <c r="BB1292" s="11"/>
      <c r="BC1292" s="9">
        <v>22417</v>
      </c>
      <c r="BD1292" s="11" t="s">
        <v>3937</v>
      </c>
      <c r="BE1292" s="9">
        <v>2053</v>
      </c>
      <c r="BF1292" s="9">
        <v>46</v>
      </c>
      <c r="BG1292" s="11" t="s">
        <v>4617</v>
      </c>
    </row>
    <row r="1293" spans="1:59">
      <c r="A1293" s="9">
        <v>135558</v>
      </c>
      <c r="B1293" s="11" t="s">
        <v>4014</v>
      </c>
      <c r="C1293" s="11" t="s">
        <v>4280</v>
      </c>
      <c r="D1293" s="11" t="s">
        <v>176</v>
      </c>
      <c r="E1293" s="15">
        <v>1</v>
      </c>
      <c r="F1293" s="11" t="s">
        <v>4235</v>
      </c>
      <c r="G1293" s="9">
        <v>60000</v>
      </c>
      <c r="H1293" s="15">
        <f t="shared" si="41"/>
        <v>13.043478260869565</v>
      </c>
      <c r="I1293" s="15">
        <f t="shared" si="42"/>
        <v>13.043478260869565</v>
      </c>
      <c r="J1293" s="15">
        <v>13.043478260869565</v>
      </c>
      <c r="K1293" s="15"/>
      <c r="L1293" s="9"/>
      <c r="M1293" s="9">
        <v>0</v>
      </c>
      <c r="N1293" s="11" t="s">
        <v>3396</v>
      </c>
      <c r="O1293" s="12">
        <v>46209</v>
      </c>
      <c r="P1293" s="11" t="s">
        <v>3402</v>
      </c>
      <c r="Q1293" s="11" t="s">
        <v>3952</v>
      </c>
      <c r="R1293" s="11" t="s">
        <v>3952</v>
      </c>
      <c r="S1293" s="11" t="s">
        <v>4221</v>
      </c>
      <c r="T1293" s="9">
        <v>138233</v>
      </c>
      <c r="U1293" s="9"/>
      <c r="V1293" s="9"/>
      <c r="W1293" s="11" t="s">
        <v>2465</v>
      </c>
      <c r="X1293" s="11" t="s">
        <v>3109</v>
      </c>
      <c r="Y1293" s="11" t="s">
        <v>3959</v>
      </c>
      <c r="Z1293" s="11" t="s">
        <v>1488</v>
      </c>
      <c r="AA1293" s="9">
        <v>20</v>
      </c>
      <c r="AB1293" s="9">
        <v>20</v>
      </c>
      <c r="AC1293" s="11"/>
      <c r="AD1293" s="11" t="s">
        <v>2405</v>
      </c>
      <c r="AE1293" s="11" t="s">
        <v>2462</v>
      </c>
      <c r="AF1293" s="11" t="s">
        <v>2488</v>
      </c>
      <c r="AG1293" s="11" t="s">
        <v>2596</v>
      </c>
      <c r="AH1293" s="11" t="s">
        <v>2607</v>
      </c>
      <c r="AI1293" s="11"/>
      <c r="AJ1293" s="9">
        <v>1</v>
      </c>
      <c r="AK1293" s="11" t="s">
        <v>1542</v>
      </c>
      <c r="AL1293" s="11" t="s">
        <v>3107</v>
      </c>
      <c r="AM1293" s="11"/>
      <c r="AN1293" s="11" t="s">
        <v>3131</v>
      </c>
      <c r="AO1293" s="11" t="s">
        <v>3287</v>
      </c>
      <c r="AP1293" s="11"/>
      <c r="AQ1293" s="12">
        <v>46209</v>
      </c>
      <c r="AR1293" s="11" t="s">
        <v>3416</v>
      </c>
      <c r="AS1293" s="11" t="s">
        <v>3493</v>
      </c>
      <c r="AT1293" s="11" t="s">
        <v>3933</v>
      </c>
      <c r="AU1293" s="11" t="s">
        <v>3933</v>
      </c>
      <c r="AV1293" s="11" t="s">
        <v>3937</v>
      </c>
      <c r="AW1293" s="11" t="s">
        <v>2488</v>
      </c>
      <c r="AX1293" s="11" t="s">
        <v>2596</v>
      </c>
      <c r="AY1293" s="11" t="s">
        <v>3948</v>
      </c>
      <c r="AZ1293" s="11"/>
      <c r="BA1293" s="11"/>
      <c r="BB1293" s="11"/>
      <c r="BC1293" s="9">
        <v>22417</v>
      </c>
      <c r="BD1293" s="11" t="s">
        <v>3937</v>
      </c>
      <c r="BE1293" s="9">
        <v>2053</v>
      </c>
      <c r="BF1293" s="9">
        <v>20</v>
      </c>
      <c r="BG1293" s="11" t="s">
        <v>4617</v>
      </c>
    </row>
    <row r="1294" spans="1:59">
      <c r="A1294" s="9">
        <v>135558</v>
      </c>
      <c r="B1294" s="11" t="s">
        <v>4014</v>
      </c>
      <c r="C1294" s="11" t="s">
        <v>4280</v>
      </c>
      <c r="D1294" s="11" t="s">
        <v>177</v>
      </c>
      <c r="E1294" s="15">
        <v>1</v>
      </c>
      <c r="F1294" s="11" t="s">
        <v>4235</v>
      </c>
      <c r="G1294" s="9">
        <v>60000</v>
      </c>
      <c r="H1294" s="15">
        <f t="shared" si="41"/>
        <v>13.043478260869565</v>
      </c>
      <c r="I1294" s="15">
        <f t="shared" si="42"/>
        <v>13.043478260869565</v>
      </c>
      <c r="J1294" s="15">
        <v>13.043478260869565</v>
      </c>
      <c r="K1294" s="15"/>
      <c r="L1294" s="9"/>
      <c r="M1294" s="9">
        <v>0</v>
      </c>
      <c r="N1294" s="11" t="s">
        <v>3396</v>
      </c>
      <c r="O1294" s="12">
        <v>46209</v>
      </c>
      <c r="P1294" s="11" t="s">
        <v>3402</v>
      </c>
      <c r="Q1294" s="11" t="s">
        <v>3952</v>
      </c>
      <c r="R1294" s="11" t="s">
        <v>3952</v>
      </c>
      <c r="S1294" s="11" t="s">
        <v>4221</v>
      </c>
      <c r="T1294" s="9">
        <v>138233</v>
      </c>
      <c r="U1294" s="9"/>
      <c r="V1294" s="9"/>
      <c r="W1294" s="11" t="s">
        <v>2465</v>
      </c>
      <c r="X1294" s="11" t="s">
        <v>3109</v>
      </c>
      <c r="Y1294" s="11" t="s">
        <v>3959</v>
      </c>
      <c r="Z1294" s="11" t="s">
        <v>1488</v>
      </c>
      <c r="AA1294" s="9">
        <v>20</v>
      </c>
      <c r="AB1294" s="9">
        <v>21</v>
      </c>
      <c r="AC1294" s="11"/>
      <c r="AD1294" s="11" t="s">
        <v>2405</v>
      </c>
      <c r="AE1294" s="11" t="s">
        <v>2462</v>
      </c>
      <c r="AF1294" s="11" t="s">
        <v>2488</v>
      </c>
      <c r="AG1294" s="11" t="s">
        <v>2596</v>
      </c>
      <c r="AH1294" s="11" t="s">
        <v>2607</v>
      </c>
      <c r="AI1294" s="11"/>
      <c r="AJ1294" s="9">
        <v>1</v>
      </c>
      <c r="AK1294" s="11" t="s">
        <v>1542</v>
      </c>
      <c r="AL1294" s="11" t="s">
        <v>3107</v>
      </c>
      <c r="AM1294" s="11"/>
      <c r="AN1294" s="11" t="s">
        <v>3131</v>
      </c>
      <c r="AO1294" s="11" t="s">
        <v>3287</v>
      </c>
      <c r="AP1294" s="11"/>
      <c r="AQ1294" s="12">
        <v>46209</v>
      </c>
      <c r="AR1294" s="11" t="s">
        <v>3416</v>
      </c>
      <c r="AS1294" s="11" t="s">
        <v>3493</v>
      </c>
      <c r="AT1294" s="11" t="s">
        <v>3933</v>
      </c>
      <c r="AU1294" s="11" t="s">
        <v>3933</v>
      </c>
      <c r="AV1294" s="11" t="s">
        <v>3937</v>
      </c>
      <c r="AW1294" s="11" t="s">
        <v>2488</v>
      </c>
      <c r="AX1294" s="11" t="s">
        <v>2596</v>
      </c>
      <c r="AY1294" s="11" t="s">
        <v>3948</v>
      </c>
      <c r="AZ1294" s="11"/>
      <c r="BA1294" s="11"/>
      <c r="BB1294" s="11"/>
      <c r="BC1294" s="9">
        <v>22417</v>
      </c>
      <c r="BD1294" s="11" t="s">
        <v>3937</v>
      </c>
      <c r="BE1294" s="9">
        <v>2053</v>
      </c>
      <c r="BF1294" s="9">
        <v>21</v>
      </c>
      <c r="BG1294" s="11" t="s">
        <v>4617</v>
      </c>
    </row>
    <row r="1295" spans="1:59">
      <c r="A1295" s="9">
        <v>135558</v>
      </c>
      <c r="B1295" s="11" t="s">
        <v>4014</v>
      </c>
      <c r="C1295" s="11" t="s">
        <v>4280</v>
      </c>
      <c r="D1295" s="11" t="s">
        <v>201</v>
      </c>
      <c r="E1295" s="15">
        <v>1</v>
      </c>
      <c r="F1295" s="11" t="s">
        <v>4235</v>
      </c>
      <c r="G1295" s="9">
        <v>60000</v>
      </c>
      <c r="H1295" s="15">
        <f t="shared" si="41"/>
        <v>13.043478260869565</v>
      </c>
      <c r="I1295" s="15">
        <f t="shared" si="42"/>
        <v>13.043478260869565</v>
      </c>
      <c r="J1295" s="15">
        <v>13.043478260869565</v>
      </c>
      <c r="K1295" s="15"/>
      <c r="L1295" s="9"/>
      <c r="M1295" s="9">
        <v>0</v>
      </c>
      <c r="N1295" s="11" t="s">
        <v>3396</v>
      </c>
      <c r="O1295" s="12">
        <v>46209</v>
      </c>
      <c r="P1295" s="11" t="s">
        <v>3402</v>
      </c>
      <c r="Q1295" s="11" t="s">
        <v>3952</v>
      </c>
      <c r="R1295" s="11" t="s">
        <v>3952</v>
      </c>
      <c r="S1295" s="11" t="s">
        <v>4221</v>
      </c>
      <c r="T1295" s="9">
        <v>138233</v>
      </c>
      <c r="U1295" s="9"/>
      <c r="V1295" s="9"/>
      <c r="W1295" s="11" t="s">
        <v>2465</v>
      </c>
      <c r="X1295" s="11" t="s">
        <v>3109</v>
      </c>
      <c r="Y1295" s="11" t="s">
        <v>3959</v>
      </c>
      <c r="Z1295" s="11" t="s">
        <v>1488</v>
      </c>
      <c r="AA1295" s="9">
        <v>20</v>
      </c>
      <c r="AB1295" s="9">
        <v>45</v>
      </c>
      <c r="AC1295" s="11"/>
      <c r="AD1295" s="11" t="s">
        <v>2405</v>
      </c>
      <c r="AE1295" s="11" t="s">
        <v>2462</v>
      </c>
      <c r="AF1295" s="11" t="s">
        <v>2488</v>
      </c>
      <c r="AG1295" s="11" t="s">
        <v>2596</v>
      </c>
      <c r="AH1295" s="11" t="s">
        <v>2607</v>
      </c>
      <c r="AI1295" s="11"/>
      <c r="AJ1295" s="9">
        <v>1</v>
      </c>
      <c r="AK1295" s="11" t="s">
        <v>1542</v>
      </c>
      <c r="AL1295" s="11" t="s">
        <v>3107</v>
      </c>
      <c r="AM1295" s="11"/>
      <c r="AN1295" s="11" t="s">
        <v>3131</v>
      </c>
      <c r="AO1295" s="11" t="s">
        <v>3287</v>
      </c>
      <c r="AP1295" s="11"/>
      <c r="AQ1295" s="12">
        <v>46209</v>
      </c>
      <c r="AR1295" s="11" t="s">
        <v>3416</v>
      </c>
      <c r="AS1295" s="11" t="s">
        <v>3493</v>
      </c>
      <c r="AT1295" s="11" t="s">
        <v>3933</v>
      </c>
      <c r="AU1295" s="11" t="s">
        <v>3933</v>
      </c>
      <c r="AV1295" s="11" t="s">
        <v>3937</v>
      </c>
      <c r="AW1295" s="11" t="s">
        <v>2488</v>
      </c>
      <c r="AX1295" s="11" t="s">
        <v>2596</v>
      </c>
      <c r="AY1295" s="11" t="s">
        <v>3948</v>
      </c>
      <c r="AZ1295" s="11"/>
      <c r="BA1295" s="11"/>
      <c r="BB1295" s="11"/>
      <c r="BC1295" s="9">
        <v>22417</v>
      </c>
      <c r="BD1295" s="11" t="s">
        <v>3937</v>
      </c>
      <c r="BE1295" s="9">
        <v>2053</v>
      </c>
      <c r="BF1295" s="9">
        <v>45</v>
      </c>
      <c r="BG1295" s="11" t="s">
        <v>4617</v>
      </c>
    </row>
    <row r="1296" spans="1:59">
      <c r="A1296" s="9">
        <v>135558</v>
      </c>
      <c r="B1296" s="11" t="s">
        <v>4014</v>
      </c>
      <c r="C1296" s="11" t="s">
        <v>4280</v>
      </c>
      <c r="D1296" s="11" t="s">
        <v>199</v>
      </c>
      <c r="E1296" s="15">
        <v>1</v>
      </c>
      <c r="F1296" s="11" t="s">
        <v>4235</v>
      </c>
      <c r="G1296" s="9">
        <v>70000</v>
      </c>
      <c r="H1296" s="15">
        <f t="shared" si="41"/>
        <v>15.217391304347826</v>
      </c>
      <c r="I1296" s="15">
        <f t="shared" si="42"/>
        <v>15.217391304347826</v>
      </c>
      <c r="J1296" s="15">
        <v>15.217391304347826</v>
      </c>
      <c r="K1296" s="15"/>
      <c r="L1296" s="9"/>
      <c r="M1296" s="9">
        <v>0</v>
      </c>
      <c r="N1296" s="11" t="s">
        <v>3396</v>
      </c>
      <c r="O1296" s="12">
        <v>46209</v>
      </c>
      <c r="P1296" s="11" t="s">
        <v>3402</v>
      </c>
      <c r="Q1296" s="11" t="s">
        <v>3952</v>
      </c>
      <c r="R1296" s="11" t="s">
        <v>3952</v>
      </c>
      <c r="S1296" s="11" t="s">
        <v>4221</v>
      </c>
      <c r="T1296" s="9">
        <v>138233</v>
      </c>
      <c r="U1296" s="9"/>
      <c r="V1296" s="9"/>
      <c r="W1296" s="11" t="s">
        <v>2465</v>
      </c>
      <c r="X1296" s="11" t="s">
        <v>3109</v>
      </c>
      <c r="Y1296" s="11" t="s">
        <v>3959</v>
      </c>
      <c r="Z1296" s="11" t="s">
        <v>1541</v>
      </c>
      <c r="AA1296" s="9">
        <v>20</v>
      </c>
      <c r="AB1296" s="9">
        <v>43</v>
      </c>
      <c r="AC1296" s="11"/>
      <c r="AD1296" s="11" t="s">
        <v>2405</v>
      </c>
      <c r="AE1296" s="11" t="s">
        <v>2462</v>
      </c>
      <c r="AF1296" s="11" t="s">
        <v>2488</v>
      </c>
      <c r="AG1296" s="11" t="s">
        <v>2596</v>
      </c>
      <c r="AH1296" s="11" t="s">
        <v>2607</v>
      </c>
      <c r="AI1296" s="11"/>
      <c r="AJ1296" s="9">
        <v>1</v>
      </c>
      <c r="AK1296" s="11" t="s">
        <v>2660</v>
      </c>
      <c r="AL1296" s="11" t="s">
        <v>3107</v>
      </c>
      <c r="AM1296" s="11"/>
      <c r="AN1296" s="11" t="s">
        <v>3131</v>
      </c>
      <c r="AO1296" s="11" t="s">
        <v>3287</v>
      </c>
      <c r="AP1296" s="11"/>
      <c r="AQ1296" s="12">
        <v>46209</v>
      </c>
      <c r="AR1296" s="11" t="s">
        <v>3416</v>
      </c>
      <c r="AS1296" s="11" t="s">
        <v>3493</v>
      </c>
      <c r="AT1296" s="11" t="s">
        <v>3933</v>
      </c>
      <c r="AU1296" s="11" t="s">
        <v>3933</v>
      </c>
      <c r="AV1296" s="11" t="s">
        <v>3937</v>
      </c>
      <c r="AW1296" s="11" t="s">
        <v>2488</v>
      </c>
      <c r="AX1296" s="11" t="s">
        <v>2596</v>
      </c>
      <c r="AY1296" s="11" t="s">
        <v>3948</v>
      </c>
      <c r="AZ1296" s="11"/>
      <c r="BA1296" s="11"/>
      <c r="BB1296" s="11"/>
      <c r="BC1296" s="9">
        <v>22417</v>
      </c>
      <c r="BD1296" s="11" t="s">
        <v>3937</v>
      </c>
      <c r="BE1296" s="9">
        <v>2053</v>
      </c>
      <c r="BF1296" s="9">
        <v>43</v>
      </c>
      <c r="BG1296" s="11" t="s">
        <v>4617</v>
      </c>
    </row>
    <row r="1297" spans="1:59">
      <c r="A1297" s="9">
        <v>135558</v>
      </c>
      <c r="B1297" s="11" t="s">
        <v>4014</v>
      </c>
      <c r="C1297" s="11" t="s">
        <v>4280</v>
      </c>
      <c r="D1297" s="11" t="s">
        <v>200</v>
      </c>
      <c r="E1297" s="15">
        <v>1</v>
      </c>
      <c r="F1297" s="11" t="s">
        <v>4235</v>
      </c>
      <c r="G1297" s="9">
        <v>70000</v>
      </c>
      <c r="H1297" s="15">
        <f t="shared" si="41"/>
        <v>15.217391304347826</v>
      </c>
      <c r="I1297" s="15">
        <f t="shared" si="42"/>
        <v>15.217391304347826</v>
      </c>
      <c r="J1297" s="15">
        <v>15.217391304347826</v>
      </c>
      <c r="K1297" s="15"/>
      <c r="L1297" s="9"/>
      <c r="M1297" s="9">
        <v>0</v>
      </c>
      <c r="N1297" s="11" t="s">
        <v>3396</v>
      </c>
      <c r="O1297" s="12">
        <v>46209</v>
      </c>
      <c r="P1297" s="11" t="s">
        <v>3402</v>
      </c>
      <c r="Q1297" s="11" t="s">
        <v>3952</v>
      </c>
      <c r="R1297" s="11" t="s">
        <v>3952</v>
      </c>
      <c r="S1297" s="11" t="s">
        <v>4221</v>
      </c>
      <c r="T1297" s="9">
        <v>138233</v>
      </c>
      <c r="U1297" s="9"/>
      <c r="V1297" s="9"/>
      <c r="W1297" s="11" t="s">
        <v>2465</v>
      </c>
      <c r="X1297" s="11" t="s">
        <v>3109</v>
      </c>
      <c r="Y1297" s="11" t="s">
        <v>3959</v>
      </c>
      <c r="Z1297" s="11" t="s">
        <v>1541</v>
      </c>
      <c r="AA1297" s="9">
        <v>20</v>
      </c>
      <c r="AB1297" s="9">
        <v>44</v>
      </c>
      <c r="AC1297" s="11"/>
      <c r="AD1297" s="11" t="s">
        <v>2405</v>
      </c>
      <c r="AE1297" s="11" t="s">
        <v>2462</v>
      </c>
      <c r="AF1297" s="11" t="s">
        <v>2488</v>
      </c>
      <c r="AG1297" s="11" t="s">
        <v>2596</v>
      </c>
      <c r="AH1297" s="11" t="s">
        <v>2607</v>
      </c>
      <c r="AI1297" s="11"/>
      <c r="AJ1297" s="9">
        <v>1</v>
      </c>
      <c r="AK1297" s="11" t="s">
        <v>2660</v>
      </c>
      <c r="AL1297" s="11" t="s">
        <v>3107</v>
      </c>
      <c r="AM1297" s="11"/>
      <c r="AN1297" s="11" t="s">
        <v>3131</v>
      </c>
      <c r="AO1297" s="11" t="s">
        <v>3287</v>
      </c>
      <c r="AP1297" s="11"/>
      <c r="AQ1297" s="12">
        <v>46209</v>
      </c>
      <c r="AR1297" s="11" t="s">
        <v>3416</v>
      </c>
      <c r="AS1297" s="11" t="s">
        <v>3493</v>
      </c>
      <c r="AT1297" s="11" t="s">
        <v>3933</v>
      </c>
      <c r="AU1297" s="11" t="s">
        <v>3933</v>
      </c>
      <c r="AV1297" s="11" t="s">
        <v>3937</v>
      </c>
      <c r="AW1297" s="11" t="s">
        <v>2488</v>
      </c>
      <c r="AX1297" s="11" t="s">
        <v>2596</v>
      </c>
      <c r="AY1297" s="11" t="s">
        <v>3948</v>
      </c>
      <c r="AZ1297" s="11"/>
      <c r="BA1297" s="11"/>
      <c r="BB1297" s="11"/>
      <c r="BC1297" s="9">
        <v>22417</v>
      </c>
      <c r="BD1297" s="11" t="s">
        <v>3937</v>
      </c>
      <c r="BE1297" s="9">
        <v>2053</v>
      </c>
      <c r="BF1297" s="9">
        <v>44</v>
      </c>
      <c r="BG1297" s="11" t="s">
        <v>4617</v>
      </c>
    </row>
    <row r="1298" spans="1:59">
      <c r="A1298" s="9">
        <v>135558</v>
      </c>
      <c r="B1298" s="11" t="s">
        <v>4014</v>
      </c>
      <c r="C1298" s="11" t="s">
        <v>4280</v>
      </c>
      <c r="D1298" s="11" t="s">
        <v>170</v>
      </c>
      <c r="E1298" s="15">
        <v>1</v>
      </c>
      <c r="F1298" s="11" t="s">
        <v>4235</v>
      </c>
      <c r="G1298" s="9">
        <v>80000</v>
      </c>
      <c r="H1298" s="15">
        <f t="shared" si="41"/>
        <v>17.391304347826086</v>
      </c>
      <c r="I1298" s="15">
        <f t="shared" si="42"/>
        <v>17.391304347826086</v>
      </c>
      <c r="J1298" s="15">
        <v>17.391304347826086</v>
      </c>
      <c r="K1298" s="15"/>
      <c r="L1298" s="9"/>
      <c r="M1298" s="9">
        <v>0</v>
      </c>
      <c r="N1298" s="11" t="s">
        <v>3396</v>
      </c>
      <c r="O1298" s="12">
        <v>46209</v>
      </c>
      <c r="P1298" s="11" t="s">
        <v>3402</v>
      </c>
      <c r="Q1298" s="11" t="s">
        <v>3952</v>
      </c>
      <c r="R1298" s="11" t="s">
        <v>3952</v>
      </c>
      <c r="S1298" s="11" t="s">
        <v>4221</v>
      </c>
      <c r="T1298" s="9">
        <v>138233</v>
      </c>
      <c r="U1298" s="9"/>
      <c r="V1298" s="9"/>
      <c r="W1298" s="11" t="s">
        <v>2465</v>
      </c>
      <c r="X1298" s="11" t="s">
        <v>3109</v>
      </c>
      <c r="Y1298" s="11" t="s">
        <v>3959</v>
      </c>
      <c r="Z1298" s="11" t="s">
        <v>1530</v>
      </c>
      <c r="AA1298" s="9">
        <v>20</v>
      </c>
      <c r="AB1298" s="9">
        <v>14</v>
      </c>
      <c r="AC1298" s="11"/>
      <c r="AD1298" s="11" t="s">
        <v>2405</v>
      </c>
      <c r="AE1298" s="11" t="s">
        <v>2462</v>
      </c>
      <c r="AF1298" s="11" t="s">
        <v>2488</v>
      </c>
      <c r="AG1298" s="11" t="s">
        <v>2596</v>
      </c>
      <c r="AH1298" s="11" t="s">
        <v>2607</v>
      </c>
      <c r="AI1298" s="11"/>
      <c r="AJ1298" s="9">
        <v>1</v>
      </c>
      <c r="AK1298" s="11" t="s">
        <v>2653</v>
      </c>
      <c r="AL1298" s="11" t="s">
        <v>3107</v>
      </c>
      <c r="AM1298" s="11"/>
      <c r="AN1298" s="11" t="s">
        <v>3131</v>
      </c>
      <c r="AO1298" s="11" t="s">
        <v>3287</v>
      </c>
      <c r="AP1298" s="11"/>
      <c r="AQ1298" s="12">
        <v>46209</v>
      </c>
      <c r="AR1298" s="11" t="s">
        <v>3416</v>
      </c>
      <c r="AS1298" s="11" t="s">
        <v>3493</v>
      </c>
      <c r="AT1298" s="11" t="s">
        <v>3933</v>
      </c>
      <c r="AU1298" s="11" t="s">
        <v>3933</v>
      </c>
      <c r="AV1298" s="11" t="s">
        <v>3937</v>
      </c>
      <c r="AW1298" s="11" t="s">
        <v>2488</v>
      </c>
      <c r="AX1298" s="11" t="s">
        <v>2596</v>
      </c>
      <c r="AY1298" s="11" t="s">
        <v>3948</v>
      </c>
      <c r="AZ1298" s="11"/>
      <c r="BA1298" s="11"/>
      <c r="BB1298" s="11"/>
      <c r="BC1298" s="9">
        <v>22417</v>
      </c>
      <c r="BD1298" s="11" t="s">
        <v>3937</v>
      </c>
      <c r="BE1298" s="9">
        <v>2053</v>
      </c>
      <c r="BF1298" s="9">
        <v>14</v>
      </c>
      <c r="BG1298" s="11" t="s">
        <v>4617</v>
      </c>
    </row>
    <row r="1299" spans="1:59">
      <c r="A1299" s="9">
        <v>135558</v>
      </c>
      <c r="B1299" s="11" t="s">
        <v>4014</v>
      </c>
      <c r="C1299" s="11" t="s">
        <v>4280</v>
      </c>
      <c r="D1299" s="11" t="s">
        <v>171</v>
      </c>
      <c r="E1299" s="15">
        <v>1</v>
      </c>
      <c r="F1299" s="11" t="s">
        <v>4235</v>
      </c>
      <c r="G1299" s="9">
        <v>80000</v>
      </c>
      <c r="H1299" s="15">
        <f t="shared" si="41"/>
        <v>17.391304347826086</v>
      </c>
      <c r="I1299" s="15">
        <f t="shared" si="42"/>
        <v>17.391304347826086</v>
      </c>
      <c r="J1299" s="15">
        <v>17.391304347826086</v>
      </c>
      <c r="K1299" s="15"/>
      <c r="L1299" s="9"/>
      <c r="M1299" s="9">
        <v>0</v>
      </c>
      <c r="N1299" s="11" t="s">
        <v>3396</v>
      </c>
      <c r="O1299" s="12">
        <v>46209</v>
      </c>
      <c r="P1299" s="11" t="s">
        <v>3402</v>
      </c>
      <c r="Q1299" s="11" t="s">
        <v>3952</v>
      </c>
      <c r="R1299" s="11" t="s">
        <v>3952</v>
      </c>
      <c r="S1299" s="11" t="s">
        <v>4221</v>
      </c>
      <c r="T1299" s="9">
        <v>138233</v>
      </c>
      <c r="U1299" s="9"/>
      <c r="V1299" s="9"/>
      <c r="W1299" s="11" t="s">
        <v>2465</v>
      </c>
      <c r="X1299" s="11" t="s">
        <v>3109</v>
      </c>
      <c r="Y1299" s="11" t="s">
        <v>3959</v>
      </c>
      <c r="Z1299" s="11" t="s">
        <v>1530</v>
      </c>
      <c r="AA1299" s="9">
        <v>20</v>
      </c>
      <c r="AB1299" s="9">
        <v>15</v>
      </c>
      <c r="AC1299" s="11"/>
      <c r="AD1299" s="11" t="s">
        <v>2405</v>
      </c>
      <c r="AE1299" s="11" t="s">
        <v>2462</v>
      </c>
      <c r="AF1299" s="11" t="s">
        <v>2488</v>
      </c>
      <c r="AG1299" s="11" t="s">
        <v>2596</v>
      </c>
      <c r="AH1299" s="11" t="s">
        <v>2607</v>
      </c>
      <c r="AI1299" s="11"/>
      <c r="AJ1299" s="9">
        <v>1</v>
      </c>
      <c r="AK1299" s="11" t="s">
        <v>2653</v>
      </c>
      <c r="AL1299" s="11" t="s">
        <v>3107</v>
      </c>
      <c r="AM1299" s="11"/>
      <c r="AN1299" s="11" t="s">
        <v>3131</v>
      </c>
      <c r="AO1299" s="11" t="s">
        <v>3287</v>
      </c>
      <c r="AP1299" s="11"/>
      <c r="AQ1299" s="12">
        <v>46209</v>
      </c>
      <c r="AR1299" s="11" t="s">
        <v>3416</v>
      </c>
      <c r="AS1299" s="11" t="s">
        <v>3493</v>
      </c>
      <c r="AT1299" s="11" t="s">
        <v>3933</v>
      </c>
      <c r="AU1299" s="11" t="s">
        <v>3933</v>
      </c>
      <c r="AV1299" s="11" t="s">
        <v>3937</v>
      </c>
      <c r="AW1299" s="11" t="s">
        <v>2488</v>
      </c>
      <c r="AX1299" s="11" t="s">
        <v>2596</v>
      </c>
      <c r="AY1299" s="11" t="s">
        <v>3948</v>
      </c>
      <c r="AZ1299" s="11"/>
      <c r="BA1299" s="11"/>
      <c r="BB1299" s="11"/>
      <c r="BC1299" s="9">
        <v>22417</v>
      </c>
      <c r="BD1299" s="11" t="s">
        <v>3937</v>
      </c>
      <c r="BE1299" s="9">
        <v>2053</v>
      </c>
      <c r="BF1299" s="9">
        <v>15</v>
      </c>
      <c r="BG1299" s="11" t="s">
        <v>4617</v>
      </c>
    </row>
    <row r="1300" spans="1:59">
      <c r="A1300" s="9">
        <v>135558</v>
      </c>
      <c r="B1300" s="11" t="s">
        <v>4014</v>
      </c>
      <c r="C1300" s="11" t="s">
        <v>4280</v>
      </c>
      <c r="D1300" s="11" t="s">
        <v>172</v>
      </c>
      <c r="E1300" s="15">
        <v>1</v>
      </c>
      <c r="F1300" s="11" t="s">
        <v>4235</v>
      </c>
      <c r="G1300" s="9">
        <v>80000</v>
      </c>
      <c r="H1300" s="15">
        <f t="shared" si="41"/>
        <v>17.391304347826086</v>
      </c>
      <c r="I1300" s="15">
        <f t="shared" si="42"/>
        <v>17.391304347826086</v>
      </c>
      <c r="J1300" s="15">
        <v>17.391304347826086</v>
      </c>
      <c r="K1300" s="15"/>
      <c r="L1300" s="9"/>
      <c r="M1300" s="9">
        <v>0</v>
      </c>
      <c r="N1300" s="11" t="s">
        <v>3396</v>
      </c>
      <c r="O1300" s="12">
        <v>46209</v>
      </c>
      <c r="P1300" s="11" t="s">
        <v>3402</v>
      </c>
      <c r="Q1300" s="11" t="s">
        <v>3952</v>
      </c>
      <c r="R1300" s="11" t="s">
        <v>3952</v>
      </c>
      <c r="S1300" s="11" t="s">
        <v>4221</v>
      </c>
      <c r="T1300" s="9">
        <v>138233</v>
      </c>
      <c r="U1300" s="9"/>
      <c r="V1300" s="9"/>
      <c r="W1300" s="11" t="s">
        <v>2465</v>
      </c>
      <c r="X1300" s="11" t="s">
        <v>3109</v>
      </c>
      <c r="Y1300" s="11" t="s">
        <v>3959</v>
      </c>
      <c r="Z1300" s="11" t="s">
        <v>1530</v>
      </c>
      <c r="AA1300" s="9">
        <v>20</v>
      </c>
      <c r="AB1300" s="9">
        <v>16</v>
      </c>
      <c r="AC1300" s="11"/>
      <c r="AD1300" s="11" t="s">
        <v>2405</v>
      </c>
      <c r="AE1300" s="11" t="s">
        <v>2462</v>
      </c>
      <c r="AF1300" s="11" t="s">
        <v>2488</v>
      </c>
      <c r="AG1300" s="11" t="s">
        <v>2596</v>
      </c>
      <c r="AH1300" s="11" t="s">
        <v>2607</v>
      </c>
      <c r="AI1300" s="11"/>
      <c r="AJ1300" s="9">
        <v>1</v>
      </c>
      <c r="AK1300" s="11" t="s">
        <v>2653</v>
      </c>
      <c r="AL1300" s="11" t="s">
        <v>3107</v>
      </c>
      <c r="AM1300" s="11"/>
      <c r="AN1300" s="11" t="s">
        <v>3131</v>
      </c>
      <c r="AO1300" s="11" t="s">
        <v>3287</v>
      </c>
      <c r="AP1300" s="11"/>
      <c r="AQ1300" s="12">
        <v>46209</v>
      </c>
      <c r="AR1300" s="11" t="s">
        <v>3416</v>
      </c>
      <c r="AS1300" s="11" t="s">
        <v>3493</v>
      </c>
      <c r="AT1300" s="11" t="s">
        <v>3933</v>
      </c>
      <c r="AU1300" s="11" t="s">
        <v>3933</v>
      </c>
      <c r="AV1300" s="11" t="s">
        <v>3937</v>
      </c>
      <c r="AW1300" s="11" t="s">
        <v>2488</v>
      </c>
      <c r="AX1300" s="11" t="s">
        <v>2596</v>
      </c>
      <c r="AY1300" s="11" t="s">
        <v>3948</v>
      </c>
      <c r="AZ1300" s="11"/>
      <c r="BA1300" s="11"/>
      <c r="BB1300" s="11"/>
      <c r="BC1300" s="9">
        <v>22417</v>
      </c>
      <c r="BD1300" s="11" t="s">
        <v>3937</v>
      </c>
      <c r="BE1300" s="9">
        <v>2053</v>
      </c>
      <c r="BF1300" s="9">
        <v>16</v>
      </c>
      <c r="BG1300" s="11" t="s">
        <v>4617</v>
      </c>
    </row>
    <row r="1301" spans="1:59">
      <c r="A1301" s="9">
        <v>135558</v>
      </c>
      <c r="B1301" s="11" t="s">
        <v>4014</v>
      </c>
      <c r="C1301" s="11" t="s">
        <v>4280</v>
      </c>
      <c r="D1301" s="11" t="s">
        <v>173</v>
      </c>
      <c r="E1301" s="15">
        <v>1</v>
      </c>
      <c r="F1301" s="11" t="s">
        <v>4235</v>
      </c>
      <c r="G1301" s="9">
        <v>80000</v>
      </c>
      <c r="H1301" s="15">
        <f t="shared" si="41"/>
        <v>17.391304347826086</v>
      </c>
      <c r="I1301" s="15">
        <f t="shared" si="42"/>
        <v>17.391304347826086</v>
      </c>
      <c r="J1301" s="15">
        <v>17.391304347826086</v>
      </c>
      <c r="K1301" s="15"/>
      <c r="L1301" s="9"/>
      <c r="M1301" s="9">
        <v>0</v>
      </c>
      <c r="N1301" s="11" t="s">
        <v>3396</v>
      </c>
      <c r="O1301" s="12">
        <v>46209</v>
      </c>
      <c r="P1301" s="11" t="s">
        <v>3402</v>
      </c>
      <c r="Q1301" s="11" t="s">
        <v>3952</v>
      </c>
      <c r="R1301" s="11" t="s">
        <v>3952</v>
      </c>
      <c r="S1301" s="11" t="s">
        <v>4221</v>
      </c>
      <c r="T1301" s="9">
        <v>138233</v>
      </c>
      <c r="U1301" s="9"/>
      <c r="V1301" s="9"/>
      <c r="W1301" s="11" t="s">
        <v>2465</v>
      </c>
      <c r="X1301" s="11" t="s">
        <v>3109</v>
      </c>
      <c r="Y1301" s="11" t="s">
        <v>3959</v>
      </c>
      <c r="Z1301" s="11" t="s">
        <v>1530</v>
      </c>
      <c r="AA1301" s="9">
        <v>20</v>
      </c>
      <c r="AB1301" s="9">
        <v>17</v>
      </c>
      <c r="AC1301" s="11"/>
      <c r="AD1301" s="11" t="s">
        <v>2405</v>
      </c>
      <c r="AE1301" s="11" t="s">
        <v>2462</v>
      </c>
      <c r="AF1301" s="11" t="s">
        <v>2488</v>
      </c>
      <c r="AG1301" s="11" t="s">
        <v>2596</v>
      </c>
      <c r="AH1301" s="11" t="s">
        <v>2607</v>
      </c>
      <c r="AI1301" s="11"/>
      <c r="AJ1301" s="9">
        <v>1</v>
      </c>
      <c r="AK1301" s="11" t="s">
        <v>2653</v>
      </c>
      <c r="AL1301" s="11" t="s">
        <v>3107</v>
      </c>
      <c r="AM1301" s="11"/>
      <c r="AN1301" s="11" t="s">
        <v>3131</v>
      </c>
      <c r="AO1301" s="11" t="s">
        <v>3287</v>
      </c>
      <c r="AP1301" s="11"/>
      <c r="AQ1301" s="12">
        <v>46209</v>
      </c>
      <c r="AR1301" s="11" t="s">
        <v>3416</v>
      </c>
      <c r="AS1301" s="11" t="s">
        <v>3493</v>
      </c>
      <c r="AT1301" s="11" t="s">
        <v>3933</v>
      </c>
      <c r="AU1301" s="11" t="s">
        <v>3933</v>
      </c>
      <c r="AV1301" s="11" t="s">
        <v>3937</v>
      </c>
      <c r="AW1301" s="11" t="s">
        <v>2488</v>
      </c>
      <c r="AX1301" s="11" t="s">
        <v>2596</v>
      </c>
      <c r="AY1301" s="11" t="s">
        <v>3948</v>
      </c>
      <c r="AZ1301" s="11"/>
      <c r="BA1301" s="11"/>
      <c r="BB1301" s="11"/>
      <c r="BC1301" s="9">
        <v>22417</v>
      </c>
      <c r="BD1301" s="11" t="s">
        <v>3937</v>
      </c>
      <c r="BE1301" s="9">
        <v>2053</v>
      </c>
      <c r="BF1301" s="9">
        <v>17</v>
      </c>
      <c r="BG1301" s="11" t="s">
        <v>4617</v>
      </c>
    </row>
    <row r="1302" spans="1:59">
      <c r="A1302" s="9">
        <v>135558</v>
      </c>
      <c r="B1302" s="11" t="s">
        <v>4014</v>
      </c>
      <c r="C1302" s="11" t="s">
        <v>4280</v>
      </c>
      <c r="D1302" s="11" t="s">
        <v>174</v>
      </c>
      <c r="E1302" s="15">
        <v>1</v>
      </c>
      <c r="F1302" s="11" t="s">
        <v>4235</v>
      </c>
      <c r="G1302" s="9">
        <v>80000</v>
      </c>
      <c r="H1302" s="15">
        <f t="shared" si="41"/>
        <v>17.391304347826086</v>
      </c>
      <c r="I1302" s="15">
        <f t="shared" si="42"/>
        <v>17.391304347826086</v>
      </c>
      <c r="J1302" s="15">
        <v>17.391304347826086</v>
      </c>
      <c r="K1302" s="15"/>
      <c r="L1302" s="9"/>
      <c r="M1302" s="9">
        <v>0</v>
      </c>
      <c r="N1302" s="11" t="s">
        <v>3396</v>
      </c>
      <c r="O1302" s="12">
        <v>46209</v>
      </c>
      <c r="P1302" s="11" t="s">
        <v>3402</v>
      </c>
      <c r="Q1302" s="11" t="s">
        <v>3952</v>
      </c>
      <c r="R1302" s="11" t="s">
        <v>3952</v>
      </c>
      <c r="S1302" s="11" t="s">
        <v>4221</v>
      </c>
      <c r="T1302" s="9">
        <v>138233</v>
      </c>
      <c r="U1302" s="9"/>
      <c r="V1302" s="9"/>
      <c r="W1302" s="11" t="s">
        <v>2465</v>
      </c>
      <c r="X1302" s="11" t="s">
        <v>3109</v>
      </c>
      <c r="Y1302" s="11" t="s">
        <v>3959</v>
      </c>
      <c r="Z1302" s="11" t="s">
        <v>1530</v>
      </c>
      <c r="AA1302" s="9">
        <v>20</v>
      </c>
      <c r="AB1302" s="9">
        <v>18</v>
      </c>
      <c r="AC1302" s="11"/>
      <c r="AD1302" s="11" t="s">
        <v>2405</v>
      </c>
      <c r="AE1302" s="11" t="s">
        <v>2462</v>
      </c>
      <c r="AF1302" s="11" t="s">
        <v>2488</v>
      </c>
      <c r="AG1302" s="11" t="s">
        <v>2596</v>
      </c>
      <c r="AH1302" s="11" t="s">
        <v>2607</v>
      </c>
      <c r="AI1302" s="11"/>
      <c r="AJ1302" s="9">
        <v>1</v>
      </c>
      <c r="AK1302" s="11" t="s">
        <v>2653</v>
      </c>
      <c r="AL1302" s="11" t="s">
        <v>3107</v>
      </c>
      <c r="AM1302" s="11"/>
      <c r="AN1302" s="11" t="s">
        <v>3131</v>
      </c>
      <c r="AO1302" s="11" t="s">
        <v>3287</v>
      </c>
      <c r="AP1302" s="11"/>
      <c r="AQ1302" s="12">
        <v>46209</v>
      </c>
      <c r="AR1302" s="11" t="s">
        <v>3416</v>
      </c>
      <c r="AS1302" s="11" t="s">
        <v>3493</v>
      </c>
      <c r="AT1302" s="11" t="s">
        <v>3933</v>
      </c>
      <c r="AU1302" s="11" t="s">
        <v>3933</v>
      </c>
      <c r="AV1302" s="11" t="s">
        <v>3937</v>
      </c>
      <c r="AW1302" s="11" t="s">
        <v>2488</v>
      </c>
      <c r="AX1302" s="11" t="s">
        <v>2596</v>
      </c>
      <c r="AY1302" s="11" t="s">
        <v>3948</v>
      </c>
      <c r="AZ1302" s="11"/>
      <c r="BA1302" s="11"/>
      <c r="BB1302" s="11"/>
      <c r="BC1302" s="9">
        <v>22417</v>
      </c>
      <c r="BD1302" s="11" t="s">
        <v>3937</v>
      </c>
      <c r="BE1302" s="9">
        <v>2053</v>
      </c>
      <c r="BF1302" s="9">
        <v>18</v>
      </c>
      <c r="BG1302" s="11" t="s">
        <v>4617</v>
      </c>
    </row>
    <row r="1303" spans="1:59">
      <c r="A1303" s="9">
        <v>135558</v>
      </c>
      <c r="B1303" s="11" t="s">
        <v>4014</v>
      </c>
      <c r="C1303" s="11" t="s">
        <v>4280</v>
      </c>
      <c r="D1303" s="11" t="s">
        <v>175</v>
      </c>
      <c r="E1303" s="15">
        <v>1</v>
      </c>
      <c r="F1303" s="11" t="s">
        <v>4235</v>
      </c>
      <c r="G1303" s="9">
        <v>80000</v>
      </c>
      <c r="H1303" s="15">
        <f t="shared" si="41"/>
        <v>17.391304347826086</v>
      </c>
      <c r="I1303" s="15">
        <f t="shared" si="42"/>
        <v>17.391304347826086</v>
      </c>
      <c r="J1303" s="15">
        <v>17.391304347826086</v>
      </c>
      <c r="K1303" s="15"/>
      <c r="L1303" s="9"/>
      <c r="M1303" s="9">
        <v>0</v>
      </c>
      <c r="N1303" s="11" t="s">
        <v>3396</v>
      </c>
      <c r="O1303" s="12">
        <v>46209</v>
      </c>
      <c r="P1303" s="11" t="s">
        <v>3402</v>
      </c>
      <c r="Q1303" s="11" t="s">
        <v>3952</v>
      </c>
      <c r="R1303" s="11" t="s">
        <v>3952</v>
      </c>
      <c r="S1303" s="11" t="s">
        <v>4221</v>
      </c>
      <c r="T1303" s="9">
        <v>138233</v>
      </c>
      <c r="U1303" s="9"/>
      <c r="V1303" s="9"/>
      <c r="W1303" s="11" t="s">
        <v>2465</v>
      </c>
      <c r="X1303" s="11" t="s">
        <v>3109</v>
      </c>
      <c r="Y1303" s="11" t="s">
        <v>3959</v>
      </c>
      <c r="Z1303" s="11" t="s">
        <v>1530</v>
      </c>
      <c r="AA1303" s="9">
        <v>20</v>
      </c>
      <c r="AB1303" s="9">
        <v>19</v>
      </c>
      <c r="AC1303" s="11"/>
      <c r="AD1303" s="11" t="s">
        <v>2405</v>
      </c>
      <c r="AE1303" s="11" t="s">
        <v>2462</v>
      </c>
      <c r="AF1303" s="11" t="s">
        <v>2488</v>
      </c>
      <c r="AG1303" s="11" t="s">
        <v>2596</v>
      </c>
      <c r="AH1303" s="11" t="s">
        <v>2607</v>
      </c>
      <c r="AI1303" s="11"/>
      <c r="AJ1303" s="9">
        <v>1</v>
      </c>
      <c r="AK1303" s="11" t="s">
        <v>2653</v>
      </c>
      <c r="AL1303" s="11" t="s">
        <v>3107</v>
      </c>
      <c r="AM1303" s="11"/>
      <c r="AN1303" s="11" t="s">
        <v>3131</v>
      </c>
      <c r="AO1303" s="11" t="s">
        <v>3287</v>
      </c>
      <c r="AP1303" s="11"/>
      <c r="AQ1303" s="12">
        <v>46209</v>
      </c>
      <c r="AR1303" s="11" t="s">
        <v>3416</v>
      </c>
      <c r="AS1303" s="11" t="s">
        <v>3493</v>
      </c>
      <c r="AT1303" s="11" t="s">
        <v>3933</v>
      </c>
      <c r="AU1303" s="11" t="s">
        <v>3933</v>
      </c>
      <c r="AV1303" s="11" t="s">
        <v>3937</v>
      </c>
      <c r="AW1303" s="11" t="s">
        <v>2488</v>
      </c>
      <c r="AX1303" s="11" t="s">
        <v>2596</v>
      </c>
      <c r="AY1303" s="11" t="s">
        <v>3948</v>
      </c>
      <c r="AZ1303" s="11"/>
      <c r="BA1303" s="11"/>
      <c r="BB1303" s="11"/>
      <c r="BC1303" s="9">
        <v>22417</v>
      </c>
      <c r="BD1303" s="11" t="s">
        <v>3937</v>
      </c>
      <c r="BE1303" s="9">
        <v>2053</v>
      </c>
      <c r="BF1303" s="9">
        <v>19</v>
      </c>
      <c r="BG1303" s="11" t="s">
        <v>4617</v>
      </c>
    </row>
    <row r="1304" spans="1:59">
      <c r="A1304" s="9">
        <v>135558</v>
      </c>
      <c r="B1304" s="11" t="s">
        <v>4014</v>
      </c>
      <c r="C1304" s="11" t="s">
        <v>4280</v>
      </c>
      <c r="D1304" s="11" t="s">
        <v>197</v>
      </c>
      <c r="E1304" s="15">
        <v>1</v>
      </c>
      <c r="F1304" s="11" t="s">
        <v>4235</v>
      </c>
      <c r="G1304" s="9">
        <v>80000</v>
      </c>
      <c r="H1304" s="15">
        <f t="shared" si="41"/>
        <v>17.391304347826086</v>
      </c>
      <c r="I1304" s="15">
        <f t="shared" si="42"/>
        <v>17.391304347826086</v>
      </c>
      <c r="J1304" s="15">
        <v>17.391304347826086</v>
      </c>
      <c r="K1304" s="15"/>
      <c r="L1304" s="9"/>
      <c r="M1304" s="9">
        <v>0</v>
      </c>
      <c r="N1304" s="11" t="s">
        <v>3396</v>
      </c>
      <c r="O1304" s="12">
        <v>46209</v>
      </c>
      <c r="P1304" s="11" t="s">
        <v>3402</v>
      </c>
      <c r="Q1304" s="11" t="s">
        <v>3952</v>
      </c>
      <c r="R1304" s="11" t="s">
        <v>3952</v>
      </c>
      <c r="S1304" s="11" t="s">
        <v>4221</v>
      </c>
      <c r="T1304" s="9">
        <v>138233</v>
      </c>
      <c r="U1304" s="9"/>
      <c r="V1304" s="9"/>
      <c r="W1304" s="11" t="s">
        <v>2465</v>
      </c>
      <c r="X1304" s="11" t="s">
        <v>3109</v>
      </c>
      <c r="Y1304" s="11" t="s">
        <v>3959</v>
      </c>
      <c r="Z1304" s="11" t="s">
        <v>1530</v>
      </c>
      <c r="AA1304" s="9">
        <v>20</v>
      </c>
      <c r="AB1304" s="9">
        <v>41</v>
      </c>
      <c r="AC1304" s="11"/>
      <c r="AD1304" s="11" t="s">
        <v>2405</v>
      </c>
      <c r="AE1304" s="11" t="s">
        <v>2462</v>
      </c>
      <c r="AF1304" s="11" t="s">
        <v>2488</v>
      </c>
      <c r="AG1304" s="11" t="s">
        <v>2596</v>
      </c>
      <c r="AH1304" s="11" t="s">
        <v>2607</v>
      </c>
      <c r="AI1304" s="11"/>
      <c r="AJ1304" s="9">
        <v>1</v>
      </c>
      <c r="AK1304" s="11" t="s">
        <v>2653</v>
      </c>
      <c r="AL1304" s="11" t="s">
        <v>3107</v>
      </c>
      <c r="AM1304" s="11"/>
      <c r="AN1304" s="11" t="s">
        <v>3131</v>
      </c>
      <c r="AO1304" s="11" t="s">
        <v>3287</v>
      </c>
      <c r="AP1304" s="11"/>
      <c r="AQ1304" s="12">
        <v>46209</v>
      </c>
      <c r="AR1304" s="11" t="s">
        <v>3416</v>
      </c>
      <c r="AS1304" s="11" t="s">
        <v>3493</v>
      </c>
      <c r="AT1304" s="11" t="s">
        <v>3933</v>
      </c>
      <c r="AU1304" s="11" t="s">
        <v>3933</v>
      </c>
      <c r="AV1304" s="11" t="s">
        <v>3937</v>
      </c>
      <c r="AW1304" s="11" t="s">
        <v>2488</v>
      </c>
      <c r="AX1304" s="11" t="s">
        <v>2596</v>
      </c>
      <c r="AY1304" s="11" t="s">
        <v>3948</v>
      </c>
      <c r="AZ1304" s="11"/>
      <c r="BA1304" s="11"/>
      <c r="BB1304" s="11"/>
      <c r="BC1304" s="9">
        <v>22417</v>
      </c>
      <c r="BD1304" s="11" t="s">
        <v>3937</v>
      </c>
      <c r="BE1304" s="9">
        <v>2053</v>
      </c>
      <c r="BF1304" s="9">
        <v>41</v>
      </c>
      <c r="BG1304" s="11" t="s">
        <v>4617</v>
      </c>
    </row>
    <row r="1305" spans="1:59">
      <c r="A1305" s="9">
        <v>135558</v>
      </c>
      <c r="B1305" s="11" t="s">
        <v>4014</v>
      </c>
      <c r="C1305" s="11" t="s">
        <v>4280</v>
      </c>
      <c r="D1305" s="11" t="s">
        <v>198</v>
      </c>
      <c r="E1305" s="15">
        <v>1</v>
      </c>
      <c r="F1305" s="11" t="s">
        <v>4235</v>
      </c>
      <c r="G1305" s="9">
        <v>80000</v>
      </c>
      <c r="H1305" s="15">
        <f t="shared" si="41"/>
        <v>17.391304347826086</v>
      </c>
      <c r="I1305" s="15">
        <f t="shared" si="42"/>
        <v>17.391304347826086</v>
      </c>
      <c r="J1305" s="15">
        <v>17.391304347826086</v>
      </c>
      <c r="K1305" s="15"/>
      <c r="L1305" s="9"/>
      <c r="M1305" s="9">
        <v>0</v>
      </c>
      <c r="N1305" s="11" t="s">
        <v>3396</v>
      </c>
      <c r="O1305" s="12">
        <v>46209</v>
      </c>
      <c r="P1305" s="11" t="s">
        <v>3402</v>
      </c>
      <c r="Q1305" s="11" t="s">
        <v>3952</v>
      </c>
      <c r="R1305" s="11" t="s">
        <v>3952</v>
      </c>
      <c r="S1305" s="11" t="s">
        <v>4221</v>
      </c>
      <c r="T1305" s="9">
        <v>138233</v>
      </c>
      <c r="U1305" s="9"/>
      <c r="V1305" s="9"/>
      <c r="W1305" s="11" t="s">
        <v>2465</v>
      </c>
      <c r="X1305" s="11" t="s">
        <v>3109</v>
      </c>
      <c r="Y1305" s="11" t="s">
        <v>3959</v>
      </c>
      <c r="Z1305" s="11" t="s">
        <v>1530</v>
      </c>
      <c r="AA1305" s="9">
        <v>20</v>
      </c>
      <c r="AB1305" s="9">
        <v>42</v>
      </c>
      <c r="AC1305" s="11"/>
      <c r="AD1305" s="11" t="s">
        <v>2405</v>
      </c>
      <c r="AE1305" s="11" t="s">
        <v>2462</v>
      </c>
      <c r="AF1305" s="11" t="s">
        <v>2488</v>
      </c>
      <c r="AG1305" s="11" t="s">
        <v>2596</v>
      </c>
      <c r="AH1305" s="11" t="s">
        <v>2607</v>
      </c>
      <c r="AI1305" s="11"/>
      <c r="AJ1305" s="9">
        <v>1</v>
      </c>
      <c r="AK1305" s="11" t="s">
        <v>2653</v>
      </c>
      <c r="AL1305" s="11" t="s">
        <v>3107</v>
      </c>
      <c r="AM1305" s="11"/>
      <c r="AN1305" s="11" t="s">
        <v>3131</v>
      </c>
      <c r="AO1305" s="11" t="s">
        <v>3287</v>
      </c>
      <c r="AP1305" s="11"/>
      <c r="AQ1305" s="12">
        <v>46209</v>
      </c>
      <c r="AR1305" s="11" t="s">
        <v>3416</v>
      </c>
      <c r="AS1305" s="11" t="s">
        <v>3493</v>
      </c>
      <c r="AT1305" s="11" t="s">
        <v>3933</v>
      </c>
      <c r="AU1305" s="11" t="s">
        <v>3933</v>
      </c>
      <c r="AV1305" s="11" t="s">
        <v>3937</v>
      </c>
      <c r="AW1305" s="11" t="s">
        <v>2488</v>
      </c>
      <c r="AX1305" s="11" t="s">
        <v>2596</v>
      </c>
      <c r="AY1305" s="11" t="s">
        <v>3948</v>
      </c>
      <c r="AZ1305" s="11"/>
      <c r="BA1305" s="11"/>
      <c r="BB1305" s="11"/>
      <c r="BC1305" s="9">
        <v>22417</v>
      </c>
      <c r="BD1305" s="11" t="s">
        <v>3937</v>
      </c>
      <c r="BE1305" s="9">
        <v>2053</v>
      </c>
      <c r="BF1305" s="9">
        <v>42</v>
      </c>
      <c r="BG1305" s="11" t="s">
        <v>4617</v>
      </c>
    </row>
    <row r="1306" spans="1:59">
      <c r="A1306" s="9">
        <v>135558</v>
      </c>
      <c r="B1306" s="11" t="s">
        <v>4014</v>
      </c>
      <c r="C1306" s="11" t="s">
        <v>4280</v>
      </c>
      <c r="D1306" s="11" t="s">
        <v>169</v>
      </c>
      <c r="E1306" s="15">
        <v>1</v>
      </c>
      <c r="F1306" s="11" t="s">
        <v>4235</v>
      </c>
      <c r="G1306" s="9">
        <v>100000</v>
      </c>
      <c r="H1306" s="15">
        <f t="shared" si="41"/>
        <v>21.739130434782609</v>
      </c>
      <c r="I1306" s="15">
        <f t="shared" si="42"/>
        <v>21.739130434782609</v>
      </c>
      <c r="J1306" s="15">
        <v>21.739130434782609</v>
      </c>
      <c r="K1306" s="15"/>
      <c r="L1306" s="9"/>
      <c r="M1306" s="9">
        <v>0</v>
      </c>
      <c r="N1306" s="11" t="s">
        <v>3396</v>
      </c>
      <c r="O1306" s="12">
        <v>46209</v>
      </c>
      <c r="P1306" s="11" t="s">
        <v>3402</v>
      </c>
      <c r="Q1306" s="11" t="s">
        <v>3952</v>
      </c>
      <c r="R1306" s="11" t="s">
        <v>3952</v>
      </c>
      <c r="S1306" s="11" t="s">
        <v>4221</v>
      </c>
      <c r="T1306" s="9">
        <v>138233</v>
      </c>
      <c r="U1306" s="9"/>
      <c r="V1306" s="9"/>
      <c r="W1306" s="11" t="s">
        <v>2465</v>
      </c>
      <c r="X1306" s="11" t="s">
        <v>3109</v>
      </c>
      <c r="Y1306" s="11" t="s">
        <v>3959</v>
      </c>
      <c r="Z1306" s="11" t="s">
        <v>1529</v>
      </c>
      <c r="AA1306" s="9">
        <v>20</v>
      </c>
      <c r="AB1306" s="9">
        <v>13</v>
      </c>
      <c r="AC1306" s="11"/>
      <c r="AD1306" s="11" t="s">
        <v>2405</v>
      </c>
      <c r="AE1306" s="11" t="s">
        <v>2462</v>
      </c>
      <c r="AF1306" s="11" t="s">
        <v>2488</v>
      </c>
      <c r="AG1306" s="11" t="s">
        <v>2596</v>
      </c>
      <c r="AH1306" s="11" t="s">
        <v>2607</v>
      </c>
      <c r="AI1306" s="11"/>
      <c r="AJ1306" s="9">
        <v>1</v>
      </c>
      <c r="AK1306" s="11" t="s">
        <v>2652</v>
      </c>
      <c r="AL1306" s="11" t="s">
        <v>3107</v>
      </c>
      <c r="AM1306" s="11"/>
      <c r="AN1306" s="11" t="s">
        <v>3131</v>
      </c>
      <c r="AO1306" s="11" t="s">
        <v>3287</v>
      </c>
      <c r="AP1306" s="11"/>
      <c r="AQ1306" s="12">
        <v>46209</v>
      </c>
      <c r="AR1306" s="11" t="s">
        <v>3416</v>
      </c>
      <c r="AS1306" s="11" t="s">
        <v>3493</v>
      </c>
      <c r="AT1306" s="11" t="s">
        <v>3933</v>
      </c>
      <c r="AU1306" s="11" t="s">
        <v>3933</v>
      </c>
      <c r="AV1306" s="11" t="s">
        <v>3937</v>
      </c>
      <c r="AW1306" s="11" t="s">
        <v>2488</v>
      </c>
      <c r="AX1306" s="11" t="s">
        <v>2596</v>
      </c>
      <c r="AY1306" s="11" t="s">
        <v>3948</v>
      </c>
      <c r="AZ1306" s="11"/>
      <c r="BA1306" s="11"/>
      <c r="BB1306" s="11"/>
      <c r="BC1306" s="9">
        <v>22417</v>
      </c>
      <c r="BD1306" s="11" t="s">
        <v>3937</v>
      </c>
      <c r="BE1306" s="9">
        <v>2053</v>
      </c>
      <c r="BF1306" s="9">
        <v>13</v>
      </c>
      <c r="BG1306" s="11" t="s">
        <v>4617</v>
      </c>
    </row>
    <row r="1307" spans="1:59">
      <c r="A1307" s="9">
        <v>135558</v>
      </c>
      <c r="B1307" s="11" t="s">
        <v>4014</v>
      </c>
      <c r="C1307" s="11" t="s">
        <v>4280</v>
      </c>
      <c r="D1307" s="11" t="s">
        <v>196</v>
      </c>
      <c r="E1307" s="15">
        <v>1</v>
      </c>
      <c r="F1307" s="11" t="s">
        <v>4235</v>
      </c>
      <c r="G1307" s="9">
        <v>100000</v>
      </c>
      <c r="H1307" s="15">
        <f t="shared" si="41"/>
        <v>21.739130434782609</v>
      </c>
      <c r="I1307" s="15">
        <f t="shared" si="42"/>
        <v>21.739130434782609</v>
      </c>
      <c r="J1307" s="15">
        <v>21.739130434782609</v>
      </c>
      <c r="K1307" s="15"/>
      <c r="L1307" s="9"/>
      <c r="M1307" s="9">
        <v>0</v>
      </c>
      <c r="N1307" s="11" t="s">
        <v>3396</v>
      </c>
      <c r="O1307" s="12">
        <v>46209</v>
      </c>
      <c r="P1307" s="11" t="s">
        <v>3402</v>
      </c>
      <c r="Q1307" s="11" t="s">
        <v>3952</v>
      </c>
      <c r="R1307" s="11" t="s">
        <v>3952</v>
      </c>
      <c r="S1307" s="11" t="s">
        <v>4221</v>
      </c>
      <c r="T1307" s="9">
        <v>138233</v>
      </c>
      <c r="U1307" s="9"/>
      <c r="V1307" s="9"/>
      <c r="W1307" s="11" t="s">
        <v>2465</v>
      </c>
      <c r="X1307" s="11" t="s">
        <v>3109</v>
      </c>
      <c r="Y1307" s="11" t="s">
        <v>3959</v>
      </c>
      <c r="Z1307" s="11" t="s">
        <v>1529</v>
      </c>
      <c r="AA1307" s="9">
        <v>20</v>
      </c>
      <c r="AB1307" s="9">
        <v>40</v>
      </c>
      <c r="AC1307" s="11"/>
      <c r="AD1307" s="11" t="s">
        <v>2405</v>
      </c>
      <c r="AE1307" s="11" t="s">
        <v>2462</v>
      </c>
      <c r="AF1307" s="11" t="s">
        <v>2488</v>
      </c>
      <c r="AG1307" s="11" t="s">
        <v>2596</v>
      </c>
      <c r="AH1307" s="11" t="s">
        <v>2607</v>
      </c>
      <c r="AI1307" s="11"/>
      <c r="AJ1307" s="9">
        <v>1</v>
      </c>
      <c r="AK1307" s="11" t="s">
        <v>2652</v>
      </c>
      <c r="AL1307" s="11" t="s">
        <v>3107</v>
      </c>
      <c r="AM1307" s="11"/>
      <c r="AN1307" s="11" t="s">
        <v>3131</v>
      </c>
      <c r="AO1307" s="11" t="s">
        <v>3287</v>
      </c>
      <c r="AP1307" s="11"/>
      <c r="AQ1307" s="12">
        <v>46209</v>
      </c>
      <c r="AR1307" s="11" t="s">
        <v>3416</v>
      </c>
      <c r="AS1307" s="11" t="s">
        <v>3493</v>
      </c>
      <c r="AT1307" s="11" t="s">
        <v>3933</v>
      </c>
      <c r="AU1307" s="11" t="s">
        <v>3933</v>
      </c>
      <c r="AV1307" s="11" t="s">
        <v>3937</v>
      </c>
      <c r="AW1307" s="11" t="s">
        <v>2488</v>
      </c>
      <c r="AX1307" s="11" t="s">
        <v>2596</v>
      </c>
      <c r="AY1307" s="11" t="s">
        <v>3948</v>
      </c>
      <c r="AZ1307" s="11"/>
      <c r="BA1307" s="11"/>
      <c r="BB1307" s="11"/>
      <c r="BC1307" s="9">
        <v>22417</v>
      </c>
      <c r="BD1307" s="11" t="s">
        <v>3937</v>
      </c>
      <c r="BE1307" s="9">
        <v>2053</v>
      </c>
      <c r="BF1307" s="9">
        <v>40</v>
      </c>
      <c r="BG1307" s="11" t="s">
        <v>4617</v>
      </c>
    </row>
    <row r="1308" spans="1:59">
      <c r="A1308" s="9">
        <v>135558</v>
      </c>
      <c r="B1308" s="11" t="s">
        <v>4014</v>
      </c>
      <c r="C1308" s="11" t="s">
        <v>4280</v>
      </c>
      <c r="D1308" s="11" t="s">
        <v>195</v>
      </c>
      <c r="E1308" s="15">
        <v>1</v>
      </c>
      <c r="F1308" s="11" t="s">
        <v>4235</v>
      </c>
      <c r="G1308" s="9">
        <v>115000</v>
      </c>
      <c r="H1308" s="15">
        <f t="shared" si="41"/>
        <v>25</v>
      </c>
      <c r="I1308" s="15">
        <f t="shared" si="42"/>
        <v>25</v>
      </c>
      <c r="J1308" s="15">
        <v>25</v>
      </c>
      <c r="K1308" s="15"/>
      <c r="L1308" s="9"/>
      <c r="M1308" s="9">
        <v>0</v>
      </c>
      <c r="N1308" s="11" t="s">
        <v>3396</v>
      </c>
      <c r="O1308" s="12">
        <v>46209</v>
      </c>
      <c r="P1308" s="11" t="s">
        <v>3402</v>
      </c>
      <c r="Q1308" s="11" t="s">
        <v>3952</v>
      </c>
      <c r="R1308" s="11" t="s">
        <v>3952</v>
      </c>
      <c r="S1308" s="11" t="s">
        <v>4221</v>
      </c>
      <c r="T1308" s="9">
        <v>138233</v>
      </c>
      <c r="U1308" s="9"/>
      <c r="V1308" s="9"/>
      <c r="W1308" s="11" t="s">
        <v>2465</v>
      </c>
      <c r="X1308" s="11" t="s">
        <v>3109</v>
      </c>
      <c r="Y1308" s="11" t="s">
        <v>3959</v>
      </c>
      <c r="Z1308" s="11" t="s">
        <v>1540</v>
      </c>
      <c r="AA1308" s="9">
        <v>20</v>
      </c>
      <c r="AB1308" s="9">
        <v>39</v>
      </c>
      <c r="AC1308" s="11"/>
      <c r="AD1308" s="11" t="s">
        <v>2405</v>
      </c>
      <c r="AE1308" s="11" t="s">
        <v>2462</v>
      </c>
      <c r="AF1308" s="11" t="s">
        <v>2488</v>
      </c>
      <c r="AG1308" s="11" t="s">
        <v>2596</v>
      </c>
      <c r="AH1308" s="11" t="s">
        <v>2607</v>
      </c>
      <c r="AI1308" s="11"/>
      <c r="AJ1308" s="9">
        <v>1</v>
      </c>
      <c r="AK1308" s="11" t="s">
        <v>2659</v>
      </c>
      <c r="AL1308" s="11" t="s">
        <v>3107</v>
      </c>
      <c r="AM1308" s="11"/>
      <c r="AN1308" s="11" t="s">
        <v>3131</v>
      </c>
      <c r="AO1308" s="11" t="s">
        <v>3287</v>
      </c>
      <c r="AP1308" s="11"/>
      <c r="AQ1308" s="12">
        <v>46209</v>
      </c>
      <c r="AR1308" s="11" t="s">
        <v>3416</v>
      </c>
      <c r="AS1308" s="11" t="s">
        <v>3493</v>
      </c>
      <c r="AT1308" s="11" t="s">
        <v>3933</v>
      </c>
      <c r="AU1308" s="11" t="s">
        <v>3933</v>
      </c>
      <c r="AV1308" s="11" t="s">
        <v>3937</v>
      </c>
      <c r="AW1308" s="11" t="s">
        <v>2488</v>
      </c>
      <c r="AX1308" s="11" t="s">
        <v>2596</v>
      </c>
      <c r="AY1308" s="11" t="s">
        <v>3948</v>
      </c>
      <c r="AZ1308" s="11"/>
      <c r="BA1308" s="11"/>
      <c r="BB1308" s="11"/>
      <c r="BC1308" s="9">
        <v>22417</v>
      </c>
      <c r="BD1308" s="11" t="s">
        <v>3937</v>
      </c>
      <c r="BE1308" s="9">
        <v>2053</v>
      </c>
      <c r="BF1308" s="9">
        <v>39</v>
      </c>
      <c r="BG1308" s="11" t="s">
        <v>4617</v>
      </c>
    </row>
    <row r="1309" spans="1:59">
      <c r="A1309" s="9">
        <v>135558</v>
      </c>
      <c r="B1309" s="11" t="s">
        <v>4014</v>
      </c>
      <c r="C1309" s="11" t="s">
        <v>4280</v>
      </c>
      <c r="D1309" s="11" t="s">
        <v>168</v>
      </c>
      <c r="E1309" s="15">
        <v>1</v>
      </c>
      <c r="F1309" s="11" t="s">
        <v>4235</v>
      </c>
      <c r="G1309" s="9">
        <v>130000</v>
      </c>
      <c r="H1309" s="15">
        <f t="shared" si="41"/>
        <v>28.260869565217391</v>
      </c>
      <c r="I1309" s="15">
        <f t="shared" si="42"/>
        <v>28.260869565217391</v>
      </c>
      <c r="J1309" s="15">
        <v>28.260869565217391</v>
      </c>
      <c r="K1309" s="15"/>
      <c r="L1309" s="9"/>
      <c r="M1309" s="9">
        <v>0</v>
      </c>
      <c r="N1309" s="11" t="s">
        <v>3396</v>
      </c>
      <c r="O1309" s="12">
        <v>46209</v>
      </c>
      <c r="P1309" s="11" t="s">
        <v>3402</v>
      </c>
      <c r="Q1309" s="11" t="s">
        <v>3952</v>
      </c>
      <c r="R1309" s="11" t="s">
        <v>3952</v>
      </c>
      <c r="S1309" s="11" t="s">
        <v>4221</v>
      </c>
      <c r="T1309" s="9">
        <v>138233</v>
      </c>
      <c r="U1309" s="9"/>
      <c r="V1309" s="9"/>
      <c r="W1309" s="11" t="s">
        <v>2465</v>
      </c>
      <c r="X1309" s="11" t="s">
        <v>3109</v>
      </c>
      <c r="Y1309" s="11" t="s">
        <v>3959</v>
      </c>
      <c r="Z1309" s="11" t="s">
        <v>1528</v>
      </c>
      <c r="AA1309" s="9">
        <v>20</v>
      </c>
      <c r="AB1309" s="9">
        <v>12</v>
      </c>
      <c r="AC1309" s="11"/>
      <c r="AD1309" s="11" t="s">
        <v>2405</v>
      </c>
      <c r="AE1309" s="11" t="s">
        <v>2462</v>
      </c>
      <c r="AF1309" s="11" t="s">
        <v>2488</v>
      </c>
      <c r="AG1309" s="11" t="s">
        <v>2596</v>
      </c>
      <c r="AH1309" s="11" t="s">
        <v>2607</v>
      </c>
      <c r="AI1309" s="11"/>
      <c r="AJ1309" s="9">
        <v>1</v>
      </c>
      <c r="AK1309" s="11" t="s">
        <v>2145</v>
      </c>
      <c r="AL1309" s="11" t="s">
        <v>3107</v>
      </c>
      <c r="AM1309" s="11"/>
      <c r="AN1309" s="11" t="s">
        <v>3131</v>
      </c>
      <c r="AO1309" s="11" t="s">
        <v>3287</v>
      </c>
      <c r="AP1309" s="11"/>
      <c r="AQ1309" s="12">
        <v>46209</v>
      </c>
      <c r="AR1309" s="11" t="s">
        <v>3416</v>
      </c>
      <c r="AS1309" s="11" t="s">
        <v>3493</v>
      </c>
      <c r="AT1309" s="11" t="s">
        <v>3933</v>
      </c>
      <c r="AU1309" s="11" t="s">
        <v>3933</v>
      </c>
      <c r="AV1309" s="11" t="s">
        <v>3937</v>
      </c>
      <c r="AW1309" s="11" t="s">
        <v>2488</v>
      </c>
      <c r="AX1309" s="11" t="s">
        <v>2596</v>
      </c>
      <c r="AY1309" s="11" t="s">
        <v>3948</v>
      </c>
      <c r="AZ1309" s="11"/>
      <c r="BA1309" s="11"/>
      <c r="BB1309" s="11"/>
      <c r="BC1309" s="9">
        <v>22417</v>
      </c>
      <c r="BD1309" s="11" t="s">
        <v>3937</v>
      </c>
      <c r="BE1309" s="9">
        <v>2053</v>
      </c>
      <c r="BF1309" s="9">
        <v>12</v>
      </c>
      <c r="BG1309" s="11" t="s">
        <v>4617</v>
      </c>
    </row>
    <row r="1310" spans="1:59">
      <c r="A1310" s="9">
        <v>135558</v>
      </c>
      <c r="B1310" s="11" t="s">
        <v>4014</v>
      </c>
      <c r="C1310" s="11" t="s">
        <v>4280</v>
      </c>
      <c r="D1310" s="11" t="s">
        <v>167</v>
      </c>
      <c r="E1310" s="15">
        <v>1</v>
      </c>
      <c r="F1310" s="11" t="s">
        <v>4235</v>
      </c>
      <c r="G1310" s="9">
        <v>140000</v>
      </c>
      <c r="H1310" s="15">
        <f t="shared" si="41"/>
        <v>30.434782608695652</v>
      </c>
      <c r="I1310" s="15">
        <f t="shared" si="42"/>
        <v>30.434782608695652</v>
      </c>
      <c r="J1310" s="15">
        <v>30.434782608695652</v>
      </c>
      <c r="K1310" s="15"/>
      <c r="L1310" s="9"/>
      <c r="M1310" s="9">
        <v>0</v>
      </c>
      <c r="N1310" s="11" t="s">
        <v>3396</v>
      </c>
      <c r="O1310" s="12">
        <v>46209</v>
      </c>
      <c r="P1310" s="11" t="s">
        <v>3402</v>
      </c>
      <c r="Q1310" s="11" t="s">
        <v>3952</v>
      </c>
      <c r="R1310" s="11" t="s">
        <v>3952</v>
      </c>
      <c r="S1310" s="11" t="s">
        <v>4221</v>
      </c>
      <c r="T1310" s="9">
        <v>138233</v>
      </c>
      <c r="U1310" s="9"/>
      <c r="V1310" s="9"/>
      <c r="W1310" s="11" t="s">
        <v>2465</v>
      </c>
      <c r="X1310" s="11" t="s">
        <v>3109</v>
      </c>
      <c r="Y1310" s="11" t="s">
        <v>3959</v>
      </c>
      <c r="Z1310" s="11" t="s">
        <v>1527</v>
      </c>
      <c r="AA1310" s="9">
        <v>20</v>
      </c>
      <c r="AB1310" s="9">
        <v>11</v>
      </c>
      <c r="AC1310" s="11"/>
      <c r="AD1310" s="11" t="s">
        <v>2405</v>
      </c>
      <c r="AE1310" s="11" t="s">
        <v>2462</v>
      </c>
      <c r="AF1310" s="11" t="s">
        <v>2488</v>
      </c>
      <c r="AG1310" s="11" t="s">
        <v>2596</v>
      </c>
      <c r="AH1310" s="11" t="s">
        <v>2607</v>
      </c>
      <c r="AI1310" s="11"/>
      <c r="AJ1310" s="9">
        <v>1</v>
      </c>
      <c r="AK1310" s="11" t="s">
        <v>1769</v>
      </c>
      <c r="AL1310" s="11" t="s">
        <v>3107</v>
      </c>
      <c r="AM1310" s="11"/>
      <c r="AN1310" s="11" t="s">
        <v>3131</v>
      </c>
      <c r="AO1310" s="11" t="s">
        <v>3287</v>
      </c>
      <c r="AP1310" s="11"/>
      <c r="AQ1310" s="12">
        <v>46209</v>
      </c>
      <c r="AR1310" s="11" t="s">
        <v>3416</v>
      </c>
      <c r="AS1310" s="11" t="s">
        <v>3493</v>
      </c>
      <c r="AT1310" s="11" t="s">
        <v>3933</v>
      </c>
      <c r="AU1310" s="11" t="s">
        <v>3933</v>
      </c>
      <c r="AV1310" s="11" t="s">
        <v>3937</v>
      </c>
      <c r="AW1310" s="11" t="s">
        <v>2488</v>
      </c>
      <c r="AX1310" s="11" t="s">
        <v>2596</v>
      </c>
      <c r="AY1310" s="11" t="s">
        <v>3948</v>
      </c>
      <c r="AZ1310" s="11"/>
      <c r="BA1310" s="11"/>
      <c r="BB1310" s="11"/>
      <c r="BC1310" s="9">
        <v>22417</v>
      </c>
      <c r="BD1310" s="11" t="s">
        <v>3937</v>
      </c>
      <c r="BE1310" s="9">
        <v>2053</v>
      </c>
      <c r="BF1310" s="9">
        <v>11</v>
      </c>
      <c r="BG1310" s="11" t="s">
        <v>4617</v>
      </c>
    </row>
    <row r="1311" spans="1:59">
      <c r="A1311" s="9">
        <v>135558</v>
      </c>
      <c r="B1311" s="11" t="s">
        <v>4014</v>
      </c>
      <c r="C1311" s="11" t="s">
        <v>4280</v>
      </c>
      <c r="D1311" s="11" t="s">
        <v>194</v>
      </c>
      <c r="E1311" s="15">
        <v>1</v>
      </c>
      <c r="F1311" s="11" t="s">
        <v>4235</v>
      </c>
      <c r="G1311" s="9">
        <v>140000</v>
      </c>
      <c r="H1311" s="15">
        <f t="shared" si="41"/>
        <v>30.434782608695652</v>
      </c>
      <c r="I1311" s="15">
        <f t="shared" si="42"/>
        <v>30.434782608695652</v>
      </c>
      <c r="J1311" s="15">
        <v>30.434782608695652</v>
      </c>
      <c r="K1311" s="15"/>
      <c r="L1311" s="9"/>
      <c r="M1311" s="9">
        <v>0</v>
      </c>
      <c r="N1311" s="11" t="s">
        <v>3396</v>
      </c>
      <c r="O1311" s="12">
        <v>46209</v>
      </c>
      <c r="P1311" s="11" t="s">
        <v>3402</v>
      </c>
      <c r="Q1311" s="11" t="s">
        <v>3952</v>
      </c>
      <c r="R1311" s="11" t="s">
        <v>3952</v>
      </c>
      <c r="S1311" s="11" t="s">
        <v>4221</v>
      </c>
      <c r="T1311" s="9">
        <v>138233</v>
      </c>
      <c r="U1311" s="9"/>
      <c r="V1311" s="9"/>
      <c r="W1311" s="11" t="s">
        <v>2465</v>
      </c>
      <c r="X1311" s="11" t="s">
        <v>3109</v>
      </c>
      <c r="Y1311" s="11" t="s">
        <v>3959</v>
      </c>
      <c r="Z1311" s="11" t="s">
        <v>1527</v>
      </c>
      <c r="AA1311" s="9">
        <v>20</v>
      </c>
      <c r="AB1311" s="9">
        <v>38</v>
      </c>
      <c r="AC1311" s="11"/>
      <c r="AD1311" s="11" t="s">
        <v>2405</v>
      </c>
      <c r="AE1311" s="11" t="s">
        <v>2462</v>
      </c>
      <c r="AF1311" s="11" t="s">
        <v>2488</v>
      </c>
      <c r="AG1311" s="11" t="s">
        <v>2596</v>
      </c>
      <c r="AH1311" s="11" t="s">
        <v>2607</v>
      </c>
      <c r="AI1311" s="11"/>
      <c r="AJ1311" s="9">
        <v>1</v>
      </c>
      <c r="AK1311" s="11" t="s">
        <v>1769</v>
      </c>
      <c r="AL1311" s="11" t="s">
        <v>3107</v>
      </c>
      <c r="AM1311" s="11"/>
      <c r="AN1311" s="11" t="s">
        <v>3131</v>
      </c>
      <c r="AO1311" s="11" t="s">
        <v>3287</v>
      </c>
      <c r="AP1311" s="11"/>
      <c r="AQ1311" s="12">
        <v>46209</v>
      </c>
      <c r="AR1311" s="11" t="s">
        <v>3416</v>
      </c>
      <c r="AS1311" s="11" t="s">
        <v>3493</v>
      </c>
      <c r="AT1311" s="11" t="s">
        <v>3933</v>
      </c>
      <c r="AU1311" s="11" t="s">
        <v>3933</v>
      </c>
      <c r="AV1311" s="11" t="s">
        <v>3937</v>
      </c>
      <c r="AW1311" s="11" t="s">
        <v>2488</v>
      </c>
      <c r="AX1311" s="11" t="s">
        <v>2596</v>
      </c>
      <c r="AY1311" s="11" t="s">
        <v>3948</v>
      </c>
      <c r="AZ1311" s="11"/>
      <c r="BA1311" s="11"/>
      <c r="BB1311" s="11"/>
      <c r="BC1311" s="9">
        <v>22417</v>
      </c>
      <c r="BD1311" s="11" t="s">
        <v>3937</v>
      </c>
      <c r="BE1311" s="9">
        <v>2053</v>
      </c>
      <c r="BF1311" s="9">
        <v>38</v>
      </c>
      <c r="BG1311" s="11" t="s">
        <v>4617</v>
      </c>
    </row>
    <row r="1312" spans="1:59">
      <c r="A1312" s="9">
        <v>135558</v>
      </c>
      <c r="B1312" s="11" t="s">
        <v>4014</v>
      </c>
      <c r="C1312" s="11" t="s">
        <v>4280</v>
      </c>
      <c r="D1312" s="11" t="s">
        <v>165</v>
      </c>
      <c r="E1312" s="15">
        <v>1</v>
      </c>
      <c r="F1312" s="11" t="s">
        <v>4235</v>
      </c>
      <c r="G1312" s="9">
        <v>150000</v>
      </c>
      <c r="H1312" s="15">
        <f t="shared" si="41"/>
        <v>32.608695652173914</v>
      </c>
      <c r="I1312" s="15">
        <f t="shared" si="42"/>
        <v>32.608695652173914</v>
      </c>
      <c r="J1312" s="15">
        <v>32.608695652173914</v>
      </c>
      <c r="K1312" s="15"/>
      <c r="L1312" s="9"/>
      <c r="M1312" s="9">
        <v>0</v>
      </c>
      <c r="N1312" s="11" t="s">
        <v>3396</v>
      </c>
      <c r="O1312" s="12">
        <v>46209</v>
      </c>
      <c r="P1312" s="11" t="s">
        <v>3402</v>
      </c>
      <c r="Q1312" s="11" t="s">
        <v>3952</v>
      </c>
      <c r="R1312" s="11" t="s">
        <v>3952</v>
      </c>
      <c r="S1312" s="11" t="s">
        <v>4221</v>
      </c>
      <c r="T1312" s="9">
        <v>138233</v>
      </c>
      <c r="U1312" s="9"/>
      <c r="V1312" s="9"/>
      <c r="W1312" s="11" t="s">
        <v>2465</v>
      </c>
      <c r="X1312" s="11" t="s">
        <v>3109</v>
      </c>
      <c r="Y1312" s="11" t="s">
        <v>3959</v>
      </c>
      <c r="Z1312" s="11" t="s">
        <v>1526</v>
      </c>
      <c r="AA1312" s="9">
        <v>20</v>
      </c>
      <c r="AB1312" s="9">
        <v>9</v>
      </c>
      <c r="AC1312" s="11"/>
      <c r="AD1312" s="11" t="s">
        <v>2405</v>
      </c>
      <c r="AE1312" s="11" t="s">
        <v>2462</v>
      </c>
      <c r="AF1312" s="11" t="s">
        <v>2488</v>
      </c>
      <c r="AG1312" s="11" t="s">
        <v>2596</v>
      </c>
      <c r="AH1312" s="11" t="s">
        <v>2607</v>
      </c>
      <c r="AI1312" s="11"/>
      <c r="AJ1312" s="9">
        <v>1</v>
      </c>
      <c r="AK1312" s="11" t="s">
        <v>1643</v>
      </c>
      <c r="AL1312" s="11" t="s">
        <v>3107</v>
      </c>
      <c r="AM1312" s="11"/>
      <c r="AN1312" s="11" t="s">
        <v>3131</v>
      </c>
      <c r="AO1312" s="11" t="s">
        <v>3287</v>
      </c>
      <c r="AP1312" s="11"/>
      <c r="AQ1312" s="12">
        <v>46209</v>
      </c>
      <c r="AR1312" s="11" t="s">
        <v>3416</v>
      </c>
      <c r="AS1312" s="11" t="s">
        <v>3493</v>
      </c>
      <c r="AT1312" s="11" t="s">
        <v>3933</v>
      </c>
      <c r="AU1312" s="11" t="s">
        <v>3933</v>
      </c>
      <c r="AV1312" s="11" t="s">
        <v>3937</v>
      </c>
      <c r="AW1312" s="11" t="s">
        <v>2488</v>
      </c>
      <c r="AX1312" s="11" t="s">
        <v>2596</v>
      </c>
      <c r="AY1312" s="11" t="s">
        <v>3948</v>
      </c>
      <c r="AZ1312" s="11"/>
      <c r="BA1312" s="11"/>
      <c r="BB1312" s="11"/>
      <c r="BC1312" s="9">
        <v>22417</v>
      </c>
      <c r="BD1312" s="11" t="s">
        <v>3937</v>
      </c>
      <c r="BE1312" s="9">
        <v>2053</v>
      </c>
      <c r="BF1312" s="9">
        <v>9</v>
      </c>
      <c r="BG1312" s="11" t="s">
        <v>4617</v>
      </c>
    </row>
    <row r="1313" spans="1:59">
      <c r="A1313" s="9">
        <v>135558</v>
      </c>
      <c r="B1313" s="11" t="s">
        <v>4014</v>
      </c>
      <c r="C1313" s="11" t="s">
        <v>4280</v>
      </c>
      <c r="D1313" s="11" t="s">
        <v>166</v>
      </c>
      <c r="E1313" s="15">
        <v>1</v>
      </c>
      <c r="F1313" s="11" t="s">
        <v>4235</v>
      </c>
      <c r="G1313" s="9">
        <v>150000</v>
      </c>
      <c r="H1313" s="15">
        <f t="shared" si="41"/>
        <v>32.608695652173914</v>
      </c>
      <c r="I1313" s="15">
        <f t="shared" si="42"/>
        <v>32.608695652173914</v>
      </c>
      <c r="J1313" s="15">
        <v>32.608695652173914</v>
      </c>
      <c r="K1313" s="15"/>
      <c r="L1313" s="9"/>
      <c r="M1313" s="9">
        <v>0</v>
      </c>
      <c r="N1313" s="11" t="s">
        <v>3396</v>
      </c>
      <c r="O1313" s="12">
        <v>46209</v>
      </c>
      <c r="P1313" s="11" t="s">
        <v>3402</v>
      </c>
      <c r="Q1313" s="11" t="s">
        <v>3952</v>
      </c>
      <c r="R1313" s="11" t="s">
        <v>3952</v>
      </c>
      <c r="S1313" s="11" t="s">
        <v>4221</v>
      </c>
      <c r="T1313" s="9">
        <v>138233</v>
      </c>
      <c r="U1313" s="9"/>
      <c r="V1313" s="9"/>
      <c r="W1313" s="11" t="s">
        <v>2465</v>
      </c>
      <c r="X1313" s="11" t="s">
        <v>3109</v>
      </c>
      <c r="Y1313" s="11" t="s">
        <v>3959</v>
      </c>
      <c r="Z1313" s="11" t="s">
        <v>1526</v>
      </c>
      <c r="AA1313" s="9">
        <v>20</v>
      </c>
      <c r="AB1313" s="9">
        <v>10</v>
      </c>
      <c r="AC1313" s="11"/>
      <c r="AD1313" s="11" t="s">
        <v>2405</v>
      </c>
      <c r="AE1313" s="11" t="s">
        <v>2462</v>
      </c>
      <c r="AF1313" s="11" t="s">
        <v>2488</v>
      </c>
      <c r="AG1313" s="11" t="s">
        <v>2596</v>
      </c>
      <c r="AH1313" s="11" t="s">
        <v>2607</v>
      </c>
      <c r="AI1313" s="11"/>
      <c r="AJ1313" s="9">
        <v>1</v>
      </c>
      <c r="AK1313" s="11" t="s">
        <v>1643</v>
      </c>
      <c r="AL1313" s="11" t="s">
        <v>3107</v>
      </c>
      <c r="AM1313" s="11"/>
      <c r="AN1313" s="11" t="s">
        <v>3131</v>
      </c>
      <c r="AO1313" s="11" t="s">
        <v>3287</v>
      </c>
      <c r="AP1313" s="11"/>
      <c r="AQ1313" s="12">
        <v>46209</v>
      </c>
      <c r="AR1313" s="11" t="s">
        <v>3416</v>
      </c>
      <c r="AS1313" s="11" t="s">
        <v>3493</v>
      </c>
      <c r="AT1313" s="11" t="s">
        <v>3933</v>
      </c>
      <c r="AU1313" s="11" t="s">
        <v>3933</v>
      </c>
      <c r="AV1313" s="11" t="s">
        <v>3937</v>
      </c>
      <c r="AW1313" s="11" t="s">
        <v>2488</v>
      </c>
      <c r="AX1313" s="11" t="s">
        <v>2596</v>
      </c>
      <c r="AY1313" s="11" t="s">
        <v>3948</v>
      </c>
      <c r="AZ1313" s="11"/>
      <c r="BA1313" s="11"/>
      <c r="BB1313" s="11"/>
      <c r="BC1313" s="9">
        <v>22417</v>
      </c>
      <c r="BD1313" s="11" t="s">
        <v>3937</v>
      </c>
      <c r="BE1313" s="9">
        <v>2053</v>
      </c>
      <c r="BF1313" s="9">
        <v>10</v>
      </c>
      <c r="BG1313" s="11" t="s">
        <v>4617</v>
      </c>
    </row>
    <row r="1314" spans="1:59">
      <c r="A1314" s="9">
        <v>135558</v>
      </c>
      <c r="B1314" s="11" t="s">
        <v>4014</v>
      </c>
      <c r="C1314" s="11" t="s">
        <v>4280</v>
      </c>
      <c r="D1314" s="11" t="s">
        <v>193</v>
      </c>
      <c r="E1314" s="15">
        <v>1</v>
      </c>
      <c r="F1314" s="11" t="s">
        <v>4235</v>
      </c>
      <c r="G1314" s="9">
        <v>160000</v>
      </c>
      <c r="H1314" s="15">
        <f t="shared" si="41"/>
        <v>34.782608695652172</v>
      </c>
      <c r="I1314" s="15">
        <f t="shared" si="42"/>
        <v>34.782608695652172</v>
      </c>
      <c r="J1314" s="15">
        <v>34.782608695652172</v>
      </c>
      <c r="K1314" s="15"/>
      <c r="L1314" s="9"/>
      <c r="M1314" s="9">
        <v>0</v>
      </c>
      <c r="N1314" s="11" t="s">
        <v>3396</v>
      </c>
      <c r="O1314" s="12">
        <v>46209</v>
      </c>
      <c r="P1314" s="11" t="s">
        <v>3402</v>
      </c>
      <c r="Q1314" s="11" t="s">
        <v>3952</v>
      </c>
      <c r="R1314" s="11" t="s">
        <v>3952</v>
      </c>
      <c r="S1314" s="11" t="s">
        <v>4221</v>
      </c>
      <c r="T1314" s="9">
        <v>138233</v>
      </c>
      <c r="U1314" s="9"/>
      <c r="V1314" s="9"/>
      <c r="W1314" s="11" t="s">
        <v>2465</v>
      </c>
      <c r="X1314" s="11" t="s">
        <v>3109</v>
      </c>
      <c r="Y1314" s="11" t="s">
        <v>3959</v>
      </c>
      <c r="Z1314" s="11" t="s">
        <v>1539</v>
      </c>
      <c r="AA1314" s="9">
        <v>20</v>
      </c>
      <c r="AB1314" s="9">
        <v>37</v>
      </c>
      <c r="AC1314" s="11"/>
      <c r="AD1314" s="11" t="s">
        <v>2405</v>
      </c>
      <c r="AE1314" s="11" t="s">
        <v>2462</v>
      </c>
      <c r="AF1314" s="11" t="s">
        <v>2488</v>
      </c>
      <c r="AG1314" s="11" t="s">
        <v>2596</v>
      </c>
      <c r="AH1314" s="11" t="s">
        <v>2607</v>
      </c>
      <c r="AI1314" s="11"/>
      <c r="AJ1314" s="9">
        <v>1</v>
      </c>
      <c r="AK1314" s="11" t="s">
        <v>2135</v>
      </c>
      <c r="AL1314" s="11" t="s">
        <v>3107</v>
      </c>
      <c r="AM1314" s="11"/>
      <c r="AN1314" s="11" t="s">
        <v>3131</v>
      </c>
      <c r="AO1314" s="11" t="s">
        <v>3287</v>
      </c>
      <c r="AP1314" s="11"/>
      <c r="AQ1314" s="12">
        <v>46209</v>
      </c>
      <c r="AR1314" s="11" t="s">
        <v>3416</v>
      </c>
      <c r="AS1314" s="11" t="s">
        <v>3493</v>
      </c>
      <c r="AT1314" s="11" t="s">
        <v>3933</v>
      </c>
      <c r="AU1314" s="11" t="s">
        <v>3933</v>
      </c>
      <c r="AV1314" s="11" t="s">
        <v>3937</v>
      </c>
      <c r="AW1314" s="11" t="s">
        <v>2488</v>
      </c>
      <c r="AX1314" s="11" t="s">
        <v>2596</v>
      </c>
      <c r="AY1314" s="11" t="s">
        <v>3948</v>
      </c>
      <c r="AZ1314" s="11"/>
      <c r="BA1314" s="11"/>
      <c r="BB1314" s="11"/>
      <c r="BC1314" s="9">
        <v>22417</v>
      </c>
      <c r="BD1314" s="11" t="s">
        <v>3937</v>
      </c>
      <c r="BE1314" s="9">
        <v>2053</v>
      </c>
      <c r="BF1314" s="9">
        <v>37</v>
      </c>
      <c r="BG1314" s="11" t="s">
        <v>4617</v>
      </c>
    </row>
    <row r="1315" spans="1:59">
      <c r="A1315" s="9">
        <v>135558</v>
      </c>
      <c r="B1315" s="11" t="s">
        <v>4014</v>
      </c>
      <c r="C1315" s="11" t="s">
        <v>4280</v>
      </c>
      <c r="D1315" s="11" t="s">
        <v>192</v>
      </c>
      <c r="E1315" s="15">
        <v>1</v>
      </c>
      <c r="F1315" s="11" t="s">
        <v>4235</v>
      </c>
      <c r="G1315" s="9">
        <v>175000</v>
      </c>
      <c r="H1315" s="15">
        <f t="shared" si="41"/>
        <v>38.043478260869563</v>
      </c>
      <c r="I1315" s="15">
        <f t="shared" si="42"/>
        <v>38.043478260869563</v>
      </c>
      <c r="J1315" s="15">
        <v>38.043478260869563</v>
      </c>
      <c r="K1315" s="15"/>
      <c r="L1315" s="9"/>
      <c r="M1315" s="9">
        <v>0</v>
      </c>
      <c r="N1315" s="11" t="s">
        <v>3396</v>
      </c>
      <c r="O1315" s="12">
        <v>46209</v>
      </c>
      <c r="P1315" s="11" t="s">
        <v>3402</v>
      </c>
      <c r="Q1315" s="11" t="s">
        <v>3952</v>
      </c>
      <c r="R1315" s="11" t="s">
        <v>3952</v>
      </c>
      <c r="S1315" s="11" t="s">
        <v>4221</v>
      </c>
      <c r="T1315" s="9">
        <v>138233</v>
      </c>
      <c r="U1315" s="9"/>
      <c r="V1315" s="9"/>
      <c r="W1315" s="11" t="s">
        <v>2465</v>
      </c>
      <c r="X1315" s="11" t="s">
        <v>3109</v>
      </c>
      <c r="Y1315" s="11" t="s">
        <v>3959</v>
      </c>
      <c r="Z1315" s="11" t="s">
        <v>1538</v>
      </c>
      <c r="AA1315" s="9">
        <v>20</v>
      </c>
      <c r="AB1315" s="9">
        <v>36</v>
      </c>
      <c r="AC1315" s="11"/>
      <c r="AD1315" s="11" t="s">
        <v>2405</v>
      </c>
      <c r="AE1315" s="11" t="s">
        <v>2462</v>
      </c>
      <c r="AF1315" s="11" t="s">
        <v>2488</v>
      </c>
      <c r="AG1315" s="11" t="s">
        <v>2596</v>
      </c>
      <c r="AH1315" s="11" t="s">
        <v>2607</v>
      </c>
      <c r="AI1315" s="11"/>
      <c r="AJ1315" s="9">
        <v>1</v>
      </c>
      <c r="AK1315" s="11" t="s">
        <v>1923</v>
      </c>
      <c r="AL1315" s="11" t="s">
        <v>3107</v>
      </c>
      <c r="AM1315" s="11"/>
      <c r="AN1315" s="11" t="s">
        <v>3131</v>
      </c>
      <c r="AO1315" s="11" t="s">
        <v>3287</v>
      </c>
      <c r="AP1315" s="11"/>
      <c r="AQ1315" s="12">
        <v>46209</v>
      </c>
      <c r="AR1315" s="11" t="s">
        <v>3416</v>
      </c>
      <c r="AS1315" s="11" t="s">
        <v>3493</v>
      </c>
      <c r="AT1315" s="11" t="s">
        <v>3933</v>
      </c>
      <c r="AU1315" s="11" t="s">
        <v>3933</v>
      </c>
      <c r="AV1315" s="11" t="s">
        <v>3937</v>
      </c>
      <c r="AW1315" s="11" t="s">
        <v>2488</v>
      </c>
      <c r="AX1315" s="11" t="s">
        <v>2596</v>
      </c>
      <c r="AY1315" s="11" t="s">
        <v>3948</v>
      </c>
      <c r="AZ1315" s="11"/>
      <c r="BA1315" s="11"/>
      <c r="BB1315" s="11"/>
      <c r="BC1315" s="9">
        <v>22417</v>
      </c>
      <c r="BD1315" s="11" t="s">
        <v>3937</v>
      </c>
      <c r="BE1315" s="9">
        <v>2053</v>
      </c>
      <c r="BF1315" s="9">
        <v>36</v>
      </c>
      <c r="BG1315" s="11" t="s">
        <v>4617</v>
      </c>
    </row>
    <row r="1316" spans="1:59">
      <c r="A1316" s="9">
        <v>135558</v>
      </c>
      <c r="B1316" s="11" t="s">
        <v>4014</v>
      </c>
      <c r="C1316" s="11" t="s">
        <v>4280</v>
      </c>
      <c r="D1316" s="11" t="s">
        <v>164</v>
      </c>
      <c r="E1316" s="15">
        <v>1</v>
      </c>
      <c r="F1316" s="11" t="s">
        <v>4235</v>
      </c>
      <c r="G1316" s="9">
        <v>185000</v>
      </c>
      <c r="H1316" s="15">
        <f t="shared" si="41"/>
        <v>40.217391304347828</v>
      </c>
      <c r="I1316" s="15">
        <f t="shared" si="42"/>
        <v>40.217391304347828</v>
      </c>
      <c r="J1316" s="15">
        <v>40.217391304347828</v>
      </c>
      <c r="K1316" s="15"/>
      <c r="L1316" s="9"/>
      <c r="M1316" s="9">
        <v>0</v>
      </c>
      <c r="N1316" s="11" t="s">
        <v>3396</v>
      </c>
      <c r="O1316" s="12">
        <v>46209</v>
      </c>
      <c r="P1316" s="11" t="s">
        <v>3402</v>
      </c>
      <c r="Q1316" s="11" t="s">
        <v>3952</v>
      </c>
      <c r="R1316" s="11" t="s">
        <v>3952</v>
      </c>
      <c r="S1316" s="11" t="s">
        <v>4221</v>
      </c>
      <c r="T1316" s="9">
        <v>138233</v>
      </c>
      <c r="U1316" s="9"/>
      <c r="V1316" s="9"/>
      <c r="W1316" s="11" t="s">
        <v>2465</v>
      </c>
      <c r="X1316" s="11" t="s">
        <v>3109</v>
      </c>
      <c r="Y1316" s="11" t="s">
        <v>3959</v>
      </c>
      <c r="Z1316" s="11" t="s">
        <v>1525</v>
      </c>
      <c r="AA1316" s="9">
        <v>20</v>
      </c>
      <c r="AB1316" s="9">
        <v>8</v>
      </c>
      <c r="AC1316" s="11"/>
      <c r="AD1316" s="11" t="s">
        <v>2405</v>
      </c>
      <c r="AE1316" s="11" t="s">
        <v>2462</v>
      </c>
      <c r="AF1316" s="11" t="s">
        <v>2488</v>
      </c>
      <c r="AG1316" s="11" t="s">
        <v>2596</v>
      </c>
      <c r="AH1316" s="11" t="s">
        <v>2607</v>
      </c>
      <c r="AI1316" s="11"/>
      <c r="AJ1316" s="9">
        <v>1</v>
      </c>
      <c r="AK1316" s="11" t="s">
        <v>2651</v>
      </c>
      <c r="AL1316" s="11" t="s">
        <v>3107</v>
      </c>
      <c r="AM1316" s="11"/>
      <c r="AN1316" s="11" t="s">
        <v>3131</v>
      </c>
      <c r="AO1316" s="11" t="s">
        <v>3287</v>
      </c>
      <c r="AP1316" s="11"/>
      <c r="AQ1316" s="12">
        <v>46209</v>
      </c>
      <c r="AR1316" s="11" t="s">
        <v>3416</v>
      </c>
      <c r="AS1316" s="11" t="s">
        <v>3493</v>
      </c>
      <c r="AT1316" s="11" t="s">
        <v>3933</v>
      </c>
      <c r="AU1316" s="11" t="s">
        <v>3933</v>
      </c>
      <c r="AV1316" s="11" t="s">
        <v>3937</v>
      </c>
      <c r="AW1316" s="11" t="s">
        <v>2488</v>
      </c>
      <c r="AX1316" s="11" t="s">
        <v>2596</v>
      </c>
      <c r="AY1316" s="11" t="s">
        <v>3948</v>
      </c>
      <c r="AZ1316" s="11"/>
      <c r="BA1316" s="11"/>
      <c r="BB1316" s="11"/>
      <c r="BC1316" s="9">
        <v>22417</v>
      </c>
      <c r="BD1316" s="11" t="s">
        <v>3937</v>
      </c>
      <c r="BE1316" s="9">
        <v>2053</v>
      </c>
      <c r="BF1316" s="9">
        <v>8</v>
      </c>
      <c r="BG1316" s="11" t="s">
        <v>4617</v>
      </c>
    </row>
    <row r="1317" spans="1:59">
      <c r="A1317" s="9">
        <v>135558</v>
      </c>
      <c r="B1317" s="11" t="s">
        <v>4014</v>
      </c>
      <c r="C1317" s="11" t="s">
        <v>4280</v>
      </c>
      <c r="D1317" s="11" t="s">
        <v>189</v>
      </c>
      <c r="E1317" s="15">
        <v>1</v>
      </c>
      <c r="F1317" s="11" t="s">
        <v>4235</v>
      </c>
      <c r="G1317" s="9">
        <v>185000</v>
      </c>
      <c r="H1317" s="15">
        <f t="shared" si="41"/>
        <v>40.217391304347828</v>
      </c>
      <c r="I1317" s="15">
        <f t="shared" si="42"/>
        <v>40.217391304347828</v>
      </c>
      <c r="J1317" s="15">
        <v>40.217391304347828</v>
      </c>
      <c r="K1317" s="15"/>
      <c r="L1317" s="9"/>
      <c r="M1317" s="9">
        <v>0</v>
      </c>
      <c r="N1317" s="11" t="s">
        <v>3396</v>
      </c>
      <c r="O1317" s="12">
        <v>46209</v>
      </c>
      <c r="P1317" s="11" t="s">
        <v>3402</v>
      </c>
      <c r="Q1317" s="11" t="s">
        <v>3952</v>
      </c>
      <c r="R1317" s="11" t="s">
        <v>3952</v>
      </c>
      <c r="S1317" s="11" t="s">
        <v>4221</v>
      </c>
      <c r="T1317" s="9">
        <v>138233</v>
      </c>
      <c r="U1317" s="9"/>
      <c r="V1317" s="9"/>
      <c r="W1317" s="11" t="s">
        <v>2465</v>
      </c>
      <c r="X1317" s="11" t="s">
        <v>3109</v>
      </c>
      <c r="Y1317" s="11" t="s">
        <v>3959</v>
      </c>
      <c r="Z1317" s="11" t="s">
        <v>1525</v>
      </c>
      <c r="AA1317" s="9">
        <v>20</v>
      </c>
      <c r="AB1317" s="9">
        <v>33</v>
      </c>
      <c r="AC1317" s="11"/>
      <c r="AD1317" s="11" t="s">
        <v>2405</v>
      </c>
      <c r="AE1317" s="11" t="s">
        <v>2462</v>
      </c>
      <c r="AF1317" s="11" t="s">
        <v>2488</v>
      </c>
      <c r="AG1317" s="11" t="s">
        <v>2596</v>
      </c>
      <c r="AH1317" s="11" t="s">
        <v>2607</v>
      </c>
      <c r="AI1317" s="11"/>
      <c r="AJ1317" s="9">
        <v>1</v>
      </c>
      <c r="AK1317" s="11" t="s">
        <v>2651</v>
      </c>
      <c r="AL1317" s="11" t="s">
        <v>3107</v>
      </c>
      <c r="AM1317" s="11"/>
      <c r="AN1317" s="11" t="s">
        <v>3131</v>
      </c>
      <c r="AO1317" s="11" t="s">
        <v>3287</v>
      </c>
      <c r="AP1317" s="11"/>
      <c r="AQ1317" s="12">
        <v>46209</v>
      </c>
      <c r="AR1317" s="11" t="s">
        <v>3416</v>
      </c>
      <c r="AS1317" s="11" t="s">
        <v>3493</v>
      </c>
      <c r="AT1317" s="11" t="s">
        <v>3933</v>
      </c>
      <c r="AU1317" s="11" t="s">
        <v>3933</v>
      </c>
      <c r="AV1317" s="11" t="s">
        <v>3937</v>
      </c>
      <c r="AW1317" s="11" t="s">
        <v>2488</v>
      </c>
      <c r="AX1317" s="11" t="s">
        <v>2596</v>
      </c>
      <c r="AY1317" s="11" t="s">
        <v>3948</v>
      </c>
      <c r="AZ1317" s="11"/>
      <c r="BA1317" s="11"/>
      <c r="BB1317" s="11"/>
      <c r="BC1317" s="9">
        <v>22417</v>
      </c>
      <c r="BD1317" s="11" t="s">
        <v>3937</v>
      </c>
      <c r="BE1317" s="9">
        <v>2053</v>
      </c>
      <c r="BF1317" s="9">
        <v>33</v>
      </c>
      <c r="BG1317" s="11" t="s">
        <v>4617</v>
      </c>
    </row>
    <row r="1318" spans="1:59">
      <c r="A1318" s="9">
        <v>135558</v>
      </c>
      <c r="B1318" s="11" t="s">
        <v>4014</v>
      </c>
      <c r="C1318" s="11" t="s">
        <v>4280</v>
      </c>
      <c r="D1318" s="11" t="s">
        <v>190</v>
      </c>
      <c r="E1318" s="15">
        <v>1</v>
      </c>
      <c r="F1318" s="11" t="s">
        <v>4235</v>
      </c>
      <c r="G1318" s="9">
        <v>185000</v>
      </c>
      <c r="H1318" s="15">
        <f t="shared" si="41"/>
        <v>40.217391304347828</v>
      </c>
      <c r="I1318" s="15">
        <f t="shared" si="42"/>
        <v>40.217391304347828</v>
      </c>
      <c r="J1318" s="15">
        <v>40.217391304347828</v>
      </c>
      <c r="K1318" s="15"/>
      <c r="L1318" s="9"/>
      <c r="M1318" s="9">
        <v>0</v>
      </c>
      <c r="N1318" s="11" t="s">
        <v>3396</v>
      </c>
      <c r="O1318" s="12">
        <v>46209</v>
      </c>
      <c r="P1318" s="11" t="s">
        <v>3402</v>
      </c>
      <c r="Q1318" s="11" t="s">
        <v>3952</v>
      </c>
      <c r="R1318" s="11" t="s">
        <v>3952</v>
      </c>
      <c r="S1318" s="11" t="s">
        <v>4221</v>
      </c>
      <c r="T1318" s="9">
        <v>138233</v>
      </c>
      <c r="U1318" s="9"/>
      <c r="V1318" s="9"/>
      <c r="W1318" s="11" t="s">
        <v>2465</v>
      </c>
      <c r="X1318" s="11" t="s">
        <v>3109</v>
      </c>
      <c r="Y1318" s="11" t="s">
        <v>3959</v>
      </c>
      <c r="Z1318" s="11" t="s">
        <v>1525</v>
      </c>
      <c r="AA1318" s="9">
        <v>20</v>
      </c>
      <c r="AB1318" s="9">
        <v>34</v>
      </c>
      <c r="AC1318" s="11"/>
      <c r="AD1318" s="11" t="s">
        <v>2405</v>
      </c>
      <c r="AE1318" s="11" t="s">
        <v>2462</v>
      </c>
      <c r="AF1318" s="11" t="s">
        <v>2488</v>
      </c>
      <c r="AG1318" s="11" t="s">
        <v>2596</v>
      </c>
      <c r="AH1318" s="11" t="s">
        <v>2607</v>
      </c>
      <c r="AI1318" s="11"/>
      <c r="AJ1318" s="9">
        <v>1</v>
      </c>
      <c r="AK1318" s="11" t="s">
        <v>2651</v>
      </c>
      <c r="AL1318" s="11" t="s">
        <v>3107</v>
      </c>
      <c r="AM1318" s="11"/>
      <c r="AN1318" s="11" t="s">
        <v>3131</v>
      </c>
      <c r="AO1318" s="11" t="s">
        <v>3287</v>
      </c>
      <c r="AP1318" s="11"/>
      <c r="AQ1318" s="12">
        <v>46209</v>
      </c>
      <c r="AR1318" s="11" t="s">
        <v>3416</v>
      </c>
      <c r="AS1318" s="11" t="s">
        <v>3493</v>
      </c>
      <c r="AT1318" s="11" t="s">
        <v>3933</v>
      </c>
      <c r="AU1318" s="11" t="s">
        <v>3933</v>
      </c>
      <c r="AV1318" s="11" t="s">
        <v>3937</v>
      </c>
      <c r="AW1318" s="11" t="s">
        <v>2488</v>
      </c>
      <c r="AX1318" s="11" t="s">
        <v>2596</v>
      </c>
      <c r="AY1318" s="11" t="s">
        <v>3948</v>
      </c>
      <c r="AZ1318" s="11"/>
      <c r="BA1318" s="11"/>
      <c r="BB1318" s="11"/>
      <c r="BC1318" s="9">
        <v>22417</v>
      </c>
      <c r="BD1318" s="11" t="s">
        <v>3937</v>
      </c>
      <c r="BE1318" s="9">
        <v>2053</v>
      </c>
      <c r="BF1318" s="9">
        <v>34</v>
      </c>
      <c r="BG1318" s="11" t="s">
        <v>4617</v>
      </c>
    </row>
    <row r="1319" spans="1:59">
      <c r="A1319" s="9">
        <v>135558</v>
      </c>
      <c r="B1319" s="11" t="s">
        <v>4014</v>
      </c>
      <c r="C1319" s="11" t="s">
        <v>4280</v>
      </c>
      <c r="D1319" s="11" t="s">
        <v>191</v>
      </c>
      <c r="E1319" s="15">
        <v>1</v>
      </c>
      <c r="F1319" s="11" t="s">
        <v>4235</v>
      </c>
      <c r="G1319" s="9">
        <v>185000</v>
      </c>
      <c r="H1319" s="15">
        <f t="shared" si="41"/>
        <v>40.217391304347828</v>
      </c>
      <c r="I1319" s="15">
        <f t="shared" si="42"/>
        <v>40.217391304347828</v>
      </c>
      <c r="J1319" s="15">
        <v>40.217391304347828</v>
      </c>
      <c r="K1319" s="15"/>
      <c r="L1319" s="9"/>
      <c r="M1319" s="9">
        <v>0</v>
      </c>
      <c r="N1319" s="11" t="s">
        <v>3396</v>
      </c>
      <c r="O1319" s="12">
        <v>46209</v>
      </c>
      <c r="P1319" s="11" t="s">
        <v>3402</v>
      </c>
      <c r="Q1319" s="11" t="s">
        <v>3952</v>
      </c>
      <c r="R1319" s="11" t="s">
        <v>3952</v>
      </c>
      <c r="S1319" s="11" t="s">
        <v>4221</v>
      </c>
      <c r="T1319" s="9">
        <v>138233</v>
      </c>
      <c r="U1319" s="9"/>
      <c r="V1319" s="9"/>
      <c r="W1319" s="11" t="s">
        <v>2465</v>
      </c>
      <c r="X1319" s="11" t="s">
        <v>3109</v>
      </c>
      <c r="Y1319" s="11" t="s">
        <v>3959</v>
      </c>
      <c r="Z1319" s="11" t="s">
        <v>1525</v>
      </c>
      <c r="AA1319" s="9">
        <v>20</v>
      </c>
      <c r="AB1319" s="9">
        <v>35</v>
      </c>
      <c r="AC1319" s="11"/>
      <c r="AD1319" s="11" t="s">
        <v>2405</v>
      </c>
      <c r="AE1319" s="11" t="s">
        <v>2462</v>
      </c>
      <c r="AF1319" s="11" t="s">
        <v>2488</v>
      </c>
      <c r="AG1319" s="11" t="s">
        <v>2596</v>
      </c>
      <c r="AH1319" s="11" t="s">
        <v>2607</v>
      </c>
      <c r="AI1319" s="11"/>
      <c r="AJ1319" s="9">
        <v>1</v>
      </c>
      <c r="AK1319" s="11" t="s">
        <v>2651</v>
      </c>
      <c r="AL1319" s="11" t="s">
        <v>3107</v>
      </c>
      <c r="AM1319" s="11"/>
      <c r="AN1319" s="11" t="s">
        <v>3131</v>
      </c>
      <c r="AO1319" s="11" t="s">
        <v>3287</v>
      </c>
      <c r="AP1319" s="11"/>
      <c r="AQ1319" s="12">
        <v>46209</v>
      </c>
      <c r="AR1319" s="11" t="s">
        <v>3416</v>
      </c>
      <c r="AS1319" s="11" t="s">
        <v>3493</v>
      </c>
      <c r="AT1319" s="11" t="s">
        <v>3933</v>
      </c>
      <c r="AU1319" s="11" t="s">
        <v>3933</v>
      </c>
      <c r="AV1319" s="11" t="s">
        <v>3937</v>
      </c>
      <c r="AW1319" s="11" t="s">
        <v>2488</v>
      </c>
      <c r="AX1319" s="11" t="s">
        <v>2596</v>
      </c>
      <c r="AY1319" s="11" t="s">
        <v>3948</v>
      </c>
      <c r="AZ1319" s="11"/>
      <c r="BA1319" s="11"/>
      <c r="BB1319" s="11"/>
      <c r="BC1319" s="9">
        <v>22417</v>
      </c>
      <c r="BD1319" s="11" t="s">
        <v>3937</v>
      </c>
      <c r="BE1319" s="9">
        <v>2053</v>
      </c>
      <c r="BF1319" s="9">
        <v>35</v>
      </c>
      <c r="BG1319" s="11" t="s">
        <v>4617</v>
      </c>
    </row>
    <row r="1320" spans="1:59">
      <c r="A1320" s="9">
        <v>135558</v>
      </c>
      <c r="B1320" s="11" t="s">
        <v>4014</v>
      </c>
      <c r="C1320" s="11" t="s">
        <v>4280</v>
      </c>
      <c r="D1320" s="11" t="s">
        <v>163</v>
      </c>
      <c r="E1320" s="15">
        <v>1</v>
      </c>
      <c r="F1320" s="11" t="s">
        <v>4235</v>
      </c>
      <c r="G1320" s="9">
        <v>194500</v>
      </c>
      <c r="H1320" s="15">
        <f t="shared" si="41"/>
        <v>42.282608695652172</v>
      </c>
      <c r="I1320" s="15">
        <f t="shared" si="42"/>
        <v>42.282608695652172</v>
      </c>
      <c r="J1320" s="15">
        <v>42.282608695652172</v>
      </c>
      <c r="K1320" s="15"/>
      <c r="L1320" s="9"/>
      <c r="M1320" s="9">
        <v>0</v>
      </c>
      <c r="N1320" s="11" t="s">
        <v>3396</v>
      </c>
      <c r="O1320" s="12">
        <v>46209</v>
      </c>
      <c r="P1320" s="11" t="s">
        <v>3402</v>
      </c>
      <c r="Q1320" s="11" t="s">
        <v>3952</v>
      </c>
      <c r="R1320" s="11" t="s">
        <v>3952</v>
      </c>
      <c r="S1320" s="11" t="s">
        <v>4221</v>
      </c>
      <c r="T1320" s="9">
        <v>138233</v>
      </c>
      <c r="U1320" s="9"/>
      <c r="V1320" s="9"/>
      <c r="W1320" s="11" t="s">
        <v>2465</v>
      </c>
      <c r="X1320" s="11" t="s">
        <v>3109</v>
      </c>
      <c r="Y1320" s="11" t="s">
        <v>3959</v>
      </c>
      <c r="Z1320" s="11" t="s">
        <v>1524</v>
      </c>
      <c r="AA1320" s="9">
        <v>20</v>
      </c>
      <c r="AB1320" s="9">
        <v>7</v>
      </c>
      <c r="AC1320" s="11"/>
      <c r="AD1320" s="11" t="s">
        <v>2405</v>
      </c>
      <c r="AE1320" s="11" t="s">
        <v>2462</v>
      </c>
      <c r="AF1320" s="11" t="s">
        <v>2488</v>
      </c>
      <c r="AG1320" s="11" t="s">
        <v>2596</v>
      </c>
      <c r="AH1320" s="11" t="s">
        <v>2607</v>
      </c>
      <c r="AI1320" s="11"/>
      <c r="AJ1320" s="9">
        <v>1</v>
      </c>
      <c r="AK1320" s="11" t="s">
        <v>2650</v>
      </c>
      <c r="AL1320" s="11" t="s">
        <v>3107</v>
      </c>
      <c r="AM1320" s="11"/>
      <c r="AN1320" s="11" t="s">
        <v>3131</v>
      </c>
      <c r="AO1320" s="11" t="s">
        <v>3287</v>
      </c>
      <c r="AP1320" s="11"/>
      <c r="AQ1320" s="12">
        <v>46209</v>
      </c>
      <c r="AR1320" s="11" t="s">
        <v>3416</v>
      </c>
      <c r="AS1320" s="11" t="s">
        <v>3493</v>
      </c>
      <c r="AT1320" s="11" t="s">
        <v>3933</v>
      </c>
      <c r="AU1320" s="11" t="s">
        <v>3933</v>
      </c>
      <c r="AV1320" s="11" t="s">
        <v>3937</v>
      </c>
      <c r="AW1320" s="11" t="s">
        <v>2488</v>
      </c>
      <c r="AX1320" s="11" t="s">
        <v>2596</v>
      </c>
      <c r="AY1320" s="11" t="s">
        <v>3948</v>
      </c>
      <c r="AZ1320" s="11"/>
      <c r="BA1320" s="11"/>
      <c r="BB1320" s="11"/>
      <c r="BC1320" s="9">
        <v>22417</v>
      </c>
      <c r="BD1320" s="11" t="s">
        <v>3937</v>
      </c>
      <c r="BE1320" s="9">
        <v>2053</v>
      </c>
      <c r="BF1320" s="9">
        <v>7</v>
      </c>
      <c r="BG1320" s="11" t="s">
        <v>4617</v>
      </c>
    </row>
    <row r="1321" spans="1:59">
      <c r="A1321" s="9">
        <v>135558</v>
      </c>
      <c r="B1321" s="11" t="s">
        <v>4014</v>
      </c>
      <c r="C1321" s="11" t="s">
        <v>4280</v>
      </c>
      <c r="D1321" s="11" t="s">
        <v>187</v>
      </c>
      <c r="E1321" s="15">
        <v>1</v>
      </c>
      <c r="F1321" s="11" t="s">
        <v>4235</v>
      </c>
      <c r="G1321" s="9">
        <v>210000</v>
      </c>
      <c r="H1321" s="15">
        <f t="shared" si="41"/>
        <v>45.652173913043477</v>
      </c>
      <c r="I1321" s="15">
        <f t="shared" si="42"/>
        <v>45.652173913043477</v>
      </c>
      <c r="J1321" s="15">
        <v>45.652173913043477</v>
      </c>
      <c r="K1321" s="15"/>
      <c r="L1321" s="9"/>
      <c r="M1321" s="9">
        <v>0</v>
      </c>
      <c r="N1321" s="11" t="s">
        <v>3396</v>
      </c>
      <c r="O1321" s="12">
        <v>46209</v>
      </c>
      <c r="P1321" s="11" t="s">
        <v>3402</v>
      </c>
      <c r="Q1321" s="11" t="s">
        <v>3952</v>
      </c>
      <c r="R1321" s="11" t="s">
        <v>3952</v>
      </c>
      <c r="S1321" s="11" t="s">
        <v>4221</v>
      </c>
      <c r="T1321" s="9">
        <v>138233</v>
      </c>
      <c r="U1321" s="9"/>
      <c r="V1321" s="9"/>
      <c r="W1321" s="11" t="s">
        <v>2465</v>
      </c>
      <c r="X1321" s="11" t="s">
        <v>3109</v>
      </c>
      <c r="Y1321" s="11" t="s">
        <v>3959</v>
      </c>
      <c r="Z1321" s="11" t="s">
        <v>1537</v>
      </c>
      <c r="AA1321" s="9">
        <v>20</v>
      </c>
      <c r="AB1321" s="9">
        <v>31</v>
      </c>
      <c r="AC1321" s="11"/>
      <c r="AD1321" s="11" t="s">
        <v>2405</v>
      </c>
      <c r="AE1321" s="11" t="s">
        <v>2462</v>
      </c>
      <c r="AF1321" s="11" t="s">
        <v>2488</v>
      </c>
      <c r="AG1321" s="11" t="s">
        <v>2596</v>
      </c>
      <c r="AH1321" s="11" t="s">
        <v>2607</v>
      </c>
      <c r="AI1321" s="11"/>
      <c r="AJ1321" s="9">
        <v>1</v>
      </c>
      <c r="AK1321" s="11" t="s">
        <v>1538</v>
      </c>
      <c r="AL1321" s="11" t="s">
        <v>3107</v>
      </c>
      <c r="AM1321" s="11"/>
      <c r="AN1321" s="11" t="s">
        <v>3131</v>
      </c>
      <c r="AO1321" s="11" t="s">
        <v>3287</v>
      </c>
      <c r="AP1321" s="11"/>
      <c r="AQ1321" s="12">
        <v>46209</v>
      </c>
      <c r="AR1321" s="11" t="s">
        <v>3416</v>
      </c>
      <c r="AS1321" s="11" t="s">
        <v>3493</v>
      </c>
      <c r="AT1321" s="11" t="s">
        <v>3933</v>
      </c>
      <c r="AU1321" s="11" t="s">
        <v>3933</v>
      </c>
      <c r="AV1321" s="11" t="s">
        <v>3937</v>
      </c>
      <c r="AW1321" s="11" t="s">
        <v>2488</v>
      </c>
      <c r="AX1321" s="11" t="s">
        <v>2596</v>
      </c>
      <c r="AY1321" s="11" t="s">
        <v>3948</v>
      </c>
      <c r="AZ1321" s="11"/>
      <c r="BA1321" s="11"/>
      <c r="BB1321" s="11"/>
      <c r="BC1321" s="9">
        <v>22417</v>
      </c>
      <c r="BD1321" s="11" t="s">
        <v>3937</v>
      </c>
      <c r="BE1321" s="9">
        <v>2053</v>
      </c>
      <c r="BF1321" s="9">
        <v>31</v>
      </c>
      <c r="BG1321" s="11" t="s">
        <v>4617</v>
      </c>
    </row>
    <row r="1322" spans="1:59">
      <c r="A1322" s="9">
        <v>135558</v>
      </c>
      <c r="B1322" s="11" t="s">
        <v>4014</v>
      </c>
      <c r="C1322" s="11" t="s">
        <v>4280</v>
      </c>
      <c r="D1322" s="11" t="s">
        <v>188</v>
      </c>
      <c r="E1322" s="15">
        <v>1</v>
      </c>
      <c r="F1322" s="11" t="s">
        <v>4235</v>
      </c>
      <c r="G1322" s="9">
        <v>210000</v>
      </c>
      <c r="H1322" s="15">
        <f t="shared" si="41"/>
        <v>45.652173913043477</v>
      </c>
      <c r="I1322" s="15">
        <f t="shared" si="42"/>
        <v>45.652173913043477</v>
      </c>
      <c r="J1322" s="15">
        <v>45.652173913043477</v>
      </c>
      <c r="K1322" s="15"/>
      <c r="L1322" s="9"/>
      <c r="M1322" s="9">
        <v>0</v>
      </c>
      <c r="N1322" s="11" t="s">
        <v>3396</v>
      </c>
      <c r="O1322" s="12">
        <v>46209</v>
      </c>
      <c r="P1322" s="11" t="s">
        <v>3402</v>
      </c>
      <c r="Q1322" s="11" t="s">
        <v>3952</v>
      </c>
      <c r="R1322" s="11" t="s">
        <v>3952</v>
      </c>
      <c r="S1322" s="11" t="s">
        <v>4221</v>
      </c>
      <c r="T1322" s="9">
        <v>138233</v>
      </c>
      <c r="U1322" s="9"/>
      <c r="V1322" s="9"/>
      <c r="W1322" s="11" t="s">
        <v>2465</v>
      </c>
      <c r="X1322" s="11" t="s">
        <v>3109</v>
      </c>
      <c r="Y1322" s="11" t="s">
        <v>3959</v>
      </c>
      <c r="Z1322" s="11" t="s">
        <v>1537</v>
      </c>
      <c r="AA1322" s="9">
        <v>20</v>
      </c>
      <c r="AB1322" s="9">
        <v>32</v>
      </c>
      <c r="AC1322" s="11"/>
      <c r="AD1322" s="11" t="s">
        <v>2405</v>
      </c>
      <c r="AE1322" s="11" t="s">
        <v>2462</v>
      </c>
      <c r="AF1322" s="11" t="s">
        <v>2488</v>
      </c>
      <c r="AG1322" s="11" t="s">
        <v>2596</v>
      </c>
      <c r="AH1322" s="11" t="s">
        <v>2607</v>
      </c>
      <c r="AI1322" s="11"/>
      <c r="AJ1322" s="9">
        <v>1</v>
      </c>
      <c r="AK1322" s="11" t="s">
        <v>1538</v>
      </c>
      <c r="AL1322" s="11" t="s">
        <v>3107</v>
      </c>
      <c r="AM1322" s="11"/>
      <c r="AN1322" s="11" t="s">
        <v>3131</v>
      </c>
      <c r="AO1322" s="11" t="s">
        <v>3287</v>
      </c>
      <c r="AP1322" s="11"/>
      <c r="AQ1322" s="12">
        <v>46209</v>
      </c>
      <c r="AR1322" s="11" t="s">
        <v>3416</v>
      </c>
      <c r="AS1322" s="11" t="s">
        <v>3493</v>
      </c>
      <c r="AT1322" s="11" t="s">
        <v>3933</v>
      </c>
      <c r="AU1322" s="11" t="s">
        <v>3933</v>
      </c>
      <c r="AV1322" s="11" t="s">
        <v>3937</v>
      </c>
      <c r="AW1322" s="11" t="s">
        <v>2488</v>
      </c>
      <c r="AX1322" s="11" t="s">
        <v>2596</v>
      </c>
      <c r="AY1322" s="11" t="s">
        <v>3948</v>
      </c>
      <c r="AZ1322" s="11"/>
      <c r="BA1322" s="11"/>
      <c r="BB1322" s="11"/>
      <c r="BC1322" s="9">
        <v>22417</v>
      </c>
      <c r="BD1322" s="11" t="s">
        <v>3937</v>
      </c>
      <c r="BE1322" s="9">
        <v>2053</v>
      </c>
      <c r="BF1322" s="9">
        <v>32</v>
      </c>
      <c r="BG1322" s="11" t="s">
        <v>4617</v>
      </c>
    </row>
    <row r="1323" spans="1:59">
      <c r="A1323" s="9">
        <v>135558</v>
      </c>
      <c r="B1323" s="11" t="s">
        <v>4014</v>
      </c>
      <c r="C1323" s="11" t="s">
        <v>4280</v>
      </c>
      <c r="D1323" s="11" t="s">
        <v>186</v>
      </c>
      <c r="E1323" s="15">
        <v>1</v>
      </c>
      <c r="F1323" s="11" t="s">
        <v>4235</v>
      </c>
      <c r="G1323" s="9">
        <v>215000</v>
      </c>
      <c r="H1323" s="15">
        <f t="shared" si="41"/>
        <v>46.739130434782609</v>
      </c>
      <c r="I1323" s="15">
        <f t="shared" si="42"/>
        <v>46.739130434782609</v>
      </c>
      <c r="J1323" s="15">
        <v>46.739130434782609</v>
      </c>
      <c r="K1323" s="15"/>
      <c r="L1323" s="9"/>
      <c r="M1323" s="9">
        <v>0</v>
      </c>
      <c r="N1323" s="11" t="s">
        <v>3396</v>
      </c>
      <c r="O1323" s="12">
        <v>46209</v>
      </c>
      <c r="P1323" s="11" t="s">
        <v>3402</v>
      </c>
      <c r="Q1323" s="11" t="s">
        <v>3952</v>
      </c>
      <c r="R1323" s="11" t="s">
        <v>3952</v>
      </c>
      <c r="S1323" s="11" t="s">
        <v>4221</v>
      </c>
      <c r="T1323" s="9">
        <v>138233</v>
      </c>
      <c r="U1323" s="9"/>
      <c r="V1323" s="9"/>
      <c r="W1323" s="11" t="s">
        <v>2465</v>
      </c>
      <c r="X1323" s="11" t="s">
        <v>3109</v>
      </c>
      <c r="Y1323" s="11" t="s">
        <v>3959</v>
      </c>
      <c r="Z1323" s="11" t="s">
        <v>1536</v>
      </c>
      <c r="AA1323" s="9">
        <v>20</v>
      </c>
      <c r="AB1323" s="9">
        <v>30</v>
      </c>
      <c r="AC1323" s="11"/>
      <c r="AD1323" s="11" t="s">
        <v>2405</v>
      </c>
      <c r="AE1323" s="11" t="s">
        <v>2462</v>
      </c>
      <c r="AF1323" s="11" t="s">
        <v>2488</v>
      </c>
      <c r="AG1323" s="11" t="s">
        <v>2596</v>
      </c>
      <c r="AH1323" s="11" t="s">
        <v>2607</v>
      </c>
      <c r="AI1323" s="11"/>
      <c r="AJ1323" s="9">
        <v>1</v>
      </c>
      <c r="AK1323" s="11" t="s">
        <v>2658</v>
      </c>
      <c r="AL1323" s="11" t="s">
        <v>3107</v>
      </c>
      <c r="AM1323" s="11"/>
      <c r="AN1323" s="11" t="s">
        <v>3131</v>
      </c>
      <c r="AO1323" s="11" t="s">
        <v>3287</v>
      </c>
      <c r="AP1323" s="11"/>
      <c r="AQ1323" s="12">
        <v>46209</v>
      </c>
      <c r="AR1323" s="11" t="s">
        <v>3416</v>
      </c>
      <c r="AS1323" s="11" t="s">
        <v>3493</v>
      </c>
      <c r="AT1323" s="11" t="s">
        <v>3933</v>
      </c>
      <c r="AU1323" s="11" t="s">
        <v>3933</v>
      </c>
      <c r="AV1323" s="11" t="s">
        <v>3937</v>
      </c>
      <c r="AW1323" s="11" t="s">
        <v>2488</v>
      </c>
      <c r="AX1323" s="11" t="s">
        <v>2596</v>
      </c>
      <c r="AY1323" s="11" t="s">
        <v>3948</v>
      </c>
      <c r="AZ1323" s="11"/>
      <c r="BA1323" s="11"/>
      <c r="BB1323" s="11"/>
      <c r="BC1323" s="9">
        <v>22417</v>
      </c>
      <c r="BD1323" s="11" t="s">
        <v>3937</v>
      </c>
      <c r="BE1323" s="9">
        <v>2053</v>
      </c>
      <c r="BF1323" s="9">
        <v>30</v>
      </c>
      <c r="BG1323" s="11" t="s">
        <v>4617</v>
      </c>
    </row>
    <row r="1324" spans="1:59">
      <c r="A1324" s="9">
        <v>135558</v>
      </c>
      <c r="B1324" s="11" t="s">
        <v>4014</v>
      </c>
      <c r="C1324" s="11" t="s">
        <v>4280</v>
      </c>
      <c r="D1324" s="11" t="s">
        <v>162</v>
      </c>
      <c r="E1324" s="15">
        <v>1</v>
      </c>
      <c r="F1324" s="11" t="s">
        <v>4235</v>
      </c>
      <c r="G1324" s="9">
        <v>225000</v>
      </c>
      <c r="H1324" s="15">
        <f t="shared" si="41"/>
        <v>48.913043478260867</v>
      </c>
      <c r="I1324" s="15">
        <f t="shared" si="42"/>
        <v>48.913043478260867</v>
      </c>
      <c r="J1324" s="15">
        <v>48.913043478260867</v>
      </c>
      <c r="K1324" s="15"/>
      <c r="L1324" s="9"/>
      <c r="M1324" s="9">
        <v>0</v>
      </c>
      <c r="N1324" s="11" t="s">
        <v>3396</v>
      </c>
      <c r="O1324" s="12">
        <v>46209</v>
      </c>
      <c r="P1324" s="11" t="s">
        <v>3402</v>
      </c>
      <c r="Q1324" s="11" t="s">
        <v>3952</v>
      </c>
      <c r="R1324" s="11" t="s">
        <v>3952</v>
      </c>
      <c r="S1324" s="11" t="s">
        <v>4221</v>
      </c>
      <c r="T1324" s="9">
        <v>138233</v>
      </c>
      <c r="U1324" s="9"/>
      <c r="V1324" s="9"/>
      <c r="W1324" s="11" t="s">
        <v>2465</v>
      </c>
      <c r="X1324" s="11" t="s">
        <v>3109</v>
      </c>
      <c r="Y1324" s="11" t="s">
        <v>3959</v>
      </c>
      <c r="Z1324" s="11" t="s">
        <v>1523</v>
      </c>
      <c r="AA1324" s="9">
        <v>20</v>
      </c>
      <c r="AB1324" s="9">
        <v>6</v>
      </c>
      <c r="AC1324" s="11"/>
      <c r="AD1324" s="11" t="s">
        <v>2405</v>
      </c>
      <c r="AE1324" s="11" t="s">
        <v>2462</v>
      </c>
      <c r="AF1324" s="11" t="s">
        <v>2488</v>
      </c>
      <c r="AG1324" s="11" t="s">
        <v>2596</v>
      </c>
      <c r="AH1324" s="11" t="s">
        <v>2607</v>
      </c>
      <c r="AI1324" s="11"/>
      <c r="AJ1324" s="9">
        <v>1</v>
      </c>
      <c r="AK1324" s="11" t="s">
        <v>2649</v>
      </c>
      <c r="AL1324" s="11" t="s">
        <v>3107</v>
      </c>
      <c r="AM1324" s="11"/>
      <c r="AN1324" s="11" t="s">
        <v>3131</v>
      </c>
      <c r="AO1324" s="11" t="s">
        <v>3287</v>
      </c>
      <c r="AP1324" s="11"/>
      <c r="AQ1324" s="12">
        <v>46209</v>
      </c>
      <c r="AR1324" s="11" t="s">
        <v>3416</v>
      </c>
      <c r="AS1324" s="11" t="s">
        <v>3493</v>
      </c>
      <c r="AT1324" s="11" t="s">
        <v>3933</v>
      </c>
      <c r="AU1324" s="11" t="s">
        <v>3933</v>
      </c>
      <c r="AV1324" s="11" t="s">
        <v>3937</v>
      </c>
      <c r="AW1324" s="11" t="s">
        <v>2488</v>
      </c>
      <c r="AX1324" s="11" t="s">
        <v>2596</v>
      </c>
      <c r="AY1324" s="11" t="s">
        <v>3948</v>
      </c>
      <c r="AZ1324" s="11"/>
      <c r="BA1324" s="11"/>
      <c r="BB1324" s="11"/>
      <c r="BC1324" s="9">
        <v>22417</v>
      </c>
      <c r="BD1324" s="11" t="s">
        <v>3937</v>
      </c>
      <c r="BE1324" s="9">
        <v>2053</v>
      </c>
      <c r="BF1324" s="9">
        <v>6</v>
      </c>
      <c r="BG1324" s="11" t="s">
        <v>4617</v>
      </c>
    </row>
    <row r="1325" spans="1:59">
      <c r="A1325" s="9">
        <v>135558</v>
      </c>
      <c r="B1325" s="11" t="s">
        <v>4014</v>
      </c>
      <c r="C1325" s="11" t="s">
        <v>4280</v>
      </c>
      <c r="D1325" s="11" t="s">
        <v>161</v>
      </c>
      <c r="E1325" s="15">
        <v>1</v>
      </c>
      <c r="F1325" s="11" t="s">
        <v>4235</v>
      </c>
      <c r="G1325" s="9">
        <v>230000</v>
      </c>
      <c r="H1325" s="15">
        <f t="shared" si="41"/>
        <v>50</v>
      </c>
      <c r="I1325" s="15">
        <f t="shared" si="42"/>
        <v>50</v>
      </c>
      <c r="J1325" s="15">
        <v>50</v>
      </c>
      <c r="K1325" s="15"/>
      <c r="L1325" s="9"/>
      <c r="M1325" s="9">
        <v>0</v>
      </c>
      <c r="N1325" s="11" t="s">
        <v>3396</v>
      </c>
      <c r="O1325" s="12">
        <v>46209</v>
      </c>
      <c r="P1325" s="11" t="s">
        <v>3402</v>
      </c>
      <c r="Q1325" s="11" t="s">
        <v>3952</v>
      </c>
      <c r="R1325" s="11" t="s">
        <v>3952</v>
      </c>
      <c r="S1325" s="11" t="s">
        <v>4221</v>
      </c>
      <c r="T1325" s="9">
        <v>138233</v>
      </c>
      <c r="U1325" s="9"/>
      <c r="V1325" s="9"/>
      <c r="W1325" s="11" t="s">
        <v>2465</v>
      </c>
      <c r="X1325" s="11" t="s">
        <v>3109</v>
      </c>
      <c r="Y1325" s="11" t="s">
        <v>3959</v>
      </c>
      <c r="Z1325" s="11" t="s">
        <v>1522</v>
      </c>
      <c r="AA1325" s="9">
        <v>20</v>
      </c>
      <c r="AB1325" s="9">
        <v>5</v>
      </c>
      <c r="AC1325" s="11"/>
      <c r="AD1325" s="11" t="s">
        <v>2405</v>
      </c>
      <c r="AE1325" s="11" t="s">
        <v>2462</v>
      </c>
      <c r="AF1325" s="11" t="s">
        <v>2488</v>
      </c>
      <c r="AG1325" s="11" t="s">
        <v>2596</v>
      </c>
      <c r="AH1325" s="11" t="s">
        <v>2607</v>
      </c>
      <c r="AI1325" s="11"/>
      <c r="AJ1325" s="9">
        <v>1</v>
      </c>
      <c r="AK1325" s="11" t="s">
        <v>2648</v>
      </c>
      <c r="AL1325" s="11" t="s">
        <v>3107</v>
      </c>
      <c r="AM1325" s="11"/>
      <c r="AN1325" s="11" t="s">
        <v>3131</v>
      </c>
      <c r="AO1325" s="11" t="s">
        <v>3287</v>
      </c>
      <c r="AP1325" s="11"/>
      <c r="AQ1325" s="12">
        <v>46209</v>
      </c>
      <c r="AR1325" s="11" t="s">
        <v>3416</v>
      </c>
      <c r="AS1325" s="11" t="s">
        <v>3493</v>
      </c>
      <c r="AT1325" s="11" t="s">
        <v>3933</v>
      </c>
      <c r="AU1325" s="11" t="s">
        <v>3933</v>
      </c>
      <c r="AV1325" s="11" t="s">
        <v>3937</v>
      </c>
      <c r="AW1325" s="11" t="s">
        <v>2488</v>
      </c>
      <c r="AX1325" s="11" t="s">
        <v>2596</v>
      </c>
      <c r="AY1325" s="11" t="s">
        <v>3948</v>
      </c>
      <c r="AZ1325" s="11"/>
      <c r="BA1325" s="11"/>
      <c r="BB1325" s="11"/>
      <c r="BC1325" s="9">
        <v>22417</v>
      </c>
      <c r="BD1325" s="11" t="s">
        <v>3937</v>
      </c>
      <c r="BE1325" s="9">
        <v>2053</v>
      </c>
      <c r="BF1325" s="9">
        <v>5</v>
      </c>
      <c r="BG1325" s="11" t="s">
        <v>4617</v>
      </c>
    </row>
    <row r="1326" spans="1:59">
      <c r="A1326" s="9">
        <v>135558</v>
      </c>
      <c r="B1326" s="11" t="s">
        <v>4014</v>
      </c>
      <c r="C1326" s="11" t="s">
        <v>4280</v>
      </c>
      <c r="D1326" s="11" t="s">
        <v>185</v>
      </c>
      <c r="E1326" s="15">
        <v>1</v>
      </c>
      <c r="F1326" s="11" t="s">
        <v>4235</v>
      </c>
      <c r="G1326" s="9">
        <v>238464</v>
      </c>
      <c r="H1326" s="15">
        <f t="shared" si="41"/>
        <v>51.84</v>
      </c>
      <c r="I1326" s="15">
        <f t="shared" si="42"/>
        <v>51.84</v>
      </c>
      <c r="J1326" s="15">
        <v>51.84</v>
      </c>
      <c r="K1326" s="15"/>
      <c r="L1326" s="9"/>
      <c r="M1326" s="9">
        <v>0</v>
      </c>
      <c r="N1326" s="11" t="s">
        <v>3396</v>
      </c>
      <c r="O1326" s="12">
        <v>46209</v>
      </c>
      <c r="P1326" s="11" t="s">
        <v>3402</v>
      </c>
      <c r="Q1326" s="11" t="s">
        <v>3952</v>
      </c>
      <c r="R1326" s="11" t="s">
        <v>3952</v>
      </c>
      <c r="S1326" s="11" t="s">
        <v>4221</v>
      </c>
      <c r="T1326" s="9">
        <v>138233</v>
      </c>
      <c r="U1326" s="9"/>
      <c r="V1326" s="9"/>
      <c r="W1326" s="11" t="s">
        <v>2465</v>
      </c>
      <c r="X1326" s="11" t="s">
        <v>3109</v>
      </c>
      <c r="Y1326" s="11" t="s">
        <v>3959</v>
      </c>
      <c r="Z1326" s="11" t="s">
        <v>1535</v>
      </c>
      <c r="AA1326" s="9">
        <v>20</v>
      </c>
      <c r="AB1326" s="9">
        <v>29</v>
      </c>
      <c r="AC1326" s="11"/>
      <c r="AD1326" s="11" t="s">
        <v>2405</v>
      </c>
      <c r="AE1326" s="11" t="s">
        <v>2462</v>
      </c>
      <c r="AF1326" s="11" t="s">
        <v>2488</v>
      </c>
      <c r="AG1326" s="11" t="s">
        <v>2596</v>
      </c>
      <c r="AH1326" s="11" t="s">
        <v>2607</v>
      </c>
      <c r="AI1326" s="11"/>
      <c r="AJ1326" s="9">
        <v>1</v>
      </c>
      <c r="AK1326" s="11" t="s">
        <v>2657</v>
      </c>
      <c r="AL1326" s="11" t="s">
        <v>3107</v>
      </c>
      <c r="AM1326" s="11"/>
      <c r="AN1326" s="11" t="s">
        <v>3131</v>
      </c>
      <c r="AO1326" s="11" t="s">
        <v>3287</v>
      </c>
      <c r="AP1326" s="11"/>
      <c r="AQ1326" s="12">
        <v>46209</v>
      </c>
      <c r="AR1326" s="11" t="s">
        <v>3416</v>
      </c>
      <c r="AS1326" s="11" t="s">
        <v>3493</v>
      </c>
      <c r="AT1326" s="11" t="s">
        <v>3933</v>
      </c>
      <c r="AU1326" s="11" t="s">
        <v>3933</v>
      </c>
      <c r="AV1326" s="11" t="s">
        <v>3937</v>
      </c>
      <c r="AW1326" s="11" t="s">
        <v>2488</v>
      </c>
      <c r="AX1326" s="11" t="s">
        <v>2596</v>
      </c>
      <c r="AY1326" s="11" t="s">
        <v>3948</v>
      </c>
      <c r="AZ1326" s="11"/>
      <c r="BA1326" s="11"/>
      <c r="BB1326" s="11"/>
      <c r="BC1326" s="9">
        <v>22417</v>
      </c>
      <c r="BD1326" s="11" t="s">
        <v>3937</v>
      </c>
      <c r="BE1326" s="9">
        <v>2053</v>
      </c>
      <c r="BF1326" s="9">
        <v>29</v>
      </c>
      <c r="BG1326" s="11" t="s">
        <v>4617</v>
      </c>
    </row>
    <row r="1327" spans="1:59">
      <c r="A1327" s="9">
        <v>135558</v>
      </c>
      <c r="B1327" s="11" t="s">
        <v>4014</v>
      </c>
      <c r="C1327" s="11" t="s">
        <v>4280</v>
      </c>
      <c r="D1327" s="11" t="s">
        <v>160</v>
      </c>
      <c r="E1327" s="15">
        <v>1</v>
      </c>
      <c r="F1327" s="11" t="s">
        <v>4235</v>
      </c>
      <c r="G1327" s="9">
        <v>255000</v>
      </c>
      <c r="H1327" s="15">
        <f t="shared" si="41"/>
        <v>55.434782608695649</v>
      </c>
      <c r="I1327" s="15">
        <f t="shared" si="42"/>
        <v>55.434782608695649</v>
      </c>
      <c r="J1327" s="15">
        <v>55.434782608695649</v>
      </c>
      <c r="K1327" s="15"/>
      <c r="L1327" s="9"/>
      <c r="M1327" s="9">
        <v>0</v>
      </c>
      <c r="N1327" s="11" t="s">
        <v>3396</v>
      </c>
      <c r="O1327" s="12">
        <v>46209</v>
      </c>
      <c r="P1327" s="11" t="s">
        <v>3402</v>
      </c>
      <c r="Q1327" s="11" t="s">
        <v>3952</v>
      </c>
      <c r="R1327" s="11" t="s">
        <v>3952</v>
      </c>
      <c r="S1327" s="11" t="s">
        <v>4221</v>
      </c>
      <c r="T1327" s="9">
        <v>138233</v>
      </c>
      <c r="U1327" s="9"/>
      <c r="V1327" s="9"/>
      <c r="W1327" s="11" t="s">
        <v>2465</v>
      </c>
      <c r="X1327" s="11" t="s">
        <v>3109</v>
      </c>
      <c r="Y1327" s="11" t="s">
        <v>3959</v>
      </c>
      <c r="Z1327" s="11" t="s">
        <v>1521</v>
      </c>
      <c r="AA1327" s="9">
        <v>20</v>
      </c>
      <c r="AB1327" s="9">
        <v>4</v>
      </c>
      <c r="AC1327" s="11"/>
      <c r="AD1327" s="11" t="s">
        <v>2405</v>
      </c>
      <c r="AE1327" s="11" t="s">
        <v>2462</v>
      </c>
      <c r="AF1327" s="11" t="s">
        <v>2488</v>
      </c>
      <c r="AG1327" s="11" t="s">
        <v>2596</v>
      </c>
      <c r="AH1327" s="11" t="s">
        <v>2607</v>
      </c>
      <c r="AI1327" s="11"/>
      <c r="AJ1327" s="9">
        <v>1</v>
      </c>
      <c r="AK1327" s="11" t="s">
        <v>2647</v>
      </c>
      <c r="AL1327" s="11" t="s">
        <v>3107</v>
      </c>
      <c r="AM1327" s="11"/>
      <c r="AN1327" s="11" t="s">
        <v>3131</v>
      </c>
      <c r="AO1327" s="11" t="s">
        <v>3287</v>
      </c>
      <c r="AP1327" s="11"/>
      <c r="AQ1327" s="12">
        <v>46209</v>
      </c>
      <c r="AR1327" s="11" t="s">
        <v>3416</v>
      </c>
      <c r="AS1327" s="11" t="s">
        <v>3493</v>
      </c>
      <c r="AT1327" s="11" t="s">
        <v>3933</v>
      </c>
      <c r="AU1327" s="11" t="s">
        <v>3933</v>
      </c>
      <c r="AV1327" s="11" t="s">
        <v>3937</v>
      </c>
      <c r="AW1327" s="11" t="s">
        <v>2488</v>
      </c>
      <c r="AX1327" s="11" t="s">
        <v>2596</v>
      </c>
      <c r="AY1327" s="11" t="s">
        <v>3948</v>
      </c>
      <c r="AZ1327" s="11"/>
      <c r="BA1327" s="11"/>
      <c r="BB1327" s="11"/>
      <c r="BC1327" s="9">
        <v>22417</v>
      </c>
      <c r="BD1327" s="11" t="s">
        <v>3937</v>
      </c>
      <c r="BE1327" s="9">
        <v>2053</v>
      </c>
      <c r="BF1327" s="9">
        <v>4</v>
      </c>
      <c r="BG1327" s="11" t="s">
        <v>4617</v>
      </c>
    </row>
    <row r="1328" spans="1:59">
      <c r="A1328" s="9">
        <v>135558</v>
      </c>
      <c r="B1328" s="11" t="s">
        <v>4014</v>
      </c>
      <c r="C1328" s="11" t="s">
        <v>4280</v>
      </c>
      <c r="D1328" s="11" t="s">
        <v>183</v>
      </c>
      <c r="E1328" s="15">
        <v>1</v>
      </c>
      <c r="F1328" s="11" t="s">
        <v>4235</v>
      </c>
      <c r="G1328" s="9">
        <v>255000</v>
      </c>
      <c r="H1328" s="15">
        <f t="shared" si="41"/>
        <v>55.434782608695649</v>
      </c>
      <c r="I1328" s="15">
        <f t="shared" si="42"/>
        <v>55.434782608695649</v>
      </c>
      <c r="J1328" s="15">
        <v>55.434782608695649</v>
      </c>
      <c r="K1328" s="15"/>
      <c r="L1328" s="9"/>
      <c r="M1328" s="9">
        <v>0</v>
      </c>
      <c r="N1328" s="11" t="s">
        <v>3396</v>
      </c>
      <c r="O1328" s="12">
        <v>46209</v>
      </c>
      <c r="P1328" s="11" t="s">
        <v>3402</v>
      </c>
      <c r="Q1328" s="11" t="s">
        <v>3952</v>
      </c>
      <c r="R1328" s="11" t="s">
        <v>3952</v>
      </c>
      <c r="S1328" s="11" t="s">
        <v>4221</v>
      </c>
      <c r="T1328" s="9">
        <v>138233</v>
      </c>
      <c r="U1328" s="9"/>
      <c r="V1328" s="9"/>
      <c r="W1328" s="11" t="s">
        <v>2465</v>
      </c>
      <c r="X1328" s="11" t="s">
        <v>3109</v>
      </c>
      <c r="Y1328" s="11" t="s">
        <v>3959</v>
      </c>
      <c r="Z1328" s="11" t="s">
        <v>1521</v>
      </c>
      <c r="AA1328" s="9">
        <v>20</v>
      </c>
      <c r="AB1328" s="9">
        <v>27</v>
      </c>
      <c r="AC1328" s="11"/>
      <c r="AD1328" s="11" t="s">
        <v>2405</v>
      </c>
      <c r="AE1328" s="11" t="s">
        <v>2462</v>
      </c>
      <c r="AF1328" s="11" t="s">
        <v>2488</v>
      </c>
      <c r="AG1328" s="11" t="s">
        <v>2596</v>
      </c>
      <c r="AH1328" s="11" t="s">
        <v>2607</v>
      </c>
      <c r="AI1328" s="11"/>
      <c r="AJ1328" s="9">
        <v>1</v>
      </c>
      <c r="AK1328" s="11" t="s">
        <v>2647</v>
      </c>
      <c r="AL1328" s="11" t="s">
        <v>3107</v>
      </c>
      <c r="AM1328" s="11"/>
      <c r="AN1328" s="11" t="s">
        <v>3131</v>
      </c>
      <c r="AO1328" s="11" t="s">
        <v>3287</v>
      </c>
      <c r="AP1328" s="11"/>
      <c r="AQ1328" s="12">
        <v>46209</v>
      </c>
      <c r="AR1328" s="11" t="s">
        <v>3416</v>
      </c>
      <c r="AS1328" s="11" t="s">
        <v>3493</v>
      </c>
      <c r="AT1328" s="11" t="s">
        <v>3933</v>
      </c>
      <c r="AU1328" s="11" t="s">
        <v>3933</v>
      </c>
      <c r="AV1328" s="11" t="s">
        <v>3937</v>
      </c>
      <c r="AW1328" s="11" t="s">
        <v>2488</v>
      </c>
      <c r="AX1328" s="11" t="s">
        <v>2596</v>
      </c>
      <c r="AY1328" s="11" t="s">
        <v>3948</v>
      </c>
      <c r="AZ1328" s="11"/>
      <c r="BA1328" s="11"/>
      <c r="BB1328" s="11"/>
      <c r="BC1328" s="9">
        <v>22417</v>
      </c>
      <c r="BD1328" s="11" t="s">
        <v>3937</v>
      </c>
      <c r="BE1328" s="9">
        <v>2053</v>
      </c>
      <c r="BF1328" s="9">
        <v>27</v>
      </c>
      <c r="BG1328" s="11" t="s">
        <v>4617</v>
      </c>
    </row>
    <row r="1329" spans="1:59">
      <c r="A1329" s="9">
        <v>135558</v>
      </c>
      <c r="B1329" s="11" t="s">
        <v>4014</v>
      </c>
      <c r="C1329" s="11" t="s">
        <v>4280</v>
      </c>
      <c r="D1329" s="11" t="s">
        <v>184</v>
      </c>
      <c r="E1329" s="15">
        <v>1</v>
      </c>
      <c r="F1329" s="11" t="s">
        <v>4235</v>
      </c>
      <c r="G1329" s="9">
        <v>255000</v>
      </c>
      <c r="H1329" s="15">
        <f t="shared" si="41"/>
        <v>55.434782608695649</v>
      </c>
      <c r="I1329" s="15">
        <f t="shared" si="42"/>
        <v>55.434782608695649</v>
      </c>
      <c r="J1329" s="15">
        <v>55.434782608695649</v>
      </c>
      <c r="K1329" s="15"/>
      <c r="L1329" s="9"/>
      <c r="M1329" s="9">
        <v>0</v>
      </c>
      <c r="N1329" s="11" t="s">
        <v>3396</v>
      </c>
      <c r="O1329" s="12">
        <v>46209</v>
      </c>
      <c r="P1329" s="11" t="s">
        <v>3402</v>
      </c>
      <c r="Q1329" s="11" t="s">
        <v>3952</v>
      </c>
      <c r="R1329" s="11" t="s">
        <v>3952</v>
      </c>
      <c r="S1329" s="11" t="s">
        <v>4221</v>
      </c>
      <c r="T1329" s="9">
        <v>138233</v>
      </c>
      <c r="U1329" s="9"/>
      <c r="V1329" s="9"/>
      <c r="W1329" s="11" t="s">
        <v>2465</v>
      </c>
      <c r="X1329" s="11" t="s">
        <v>3109</v>
      </c>
      <c r="Y1329" s="11" t="s">
        <v>3959</v>
      </c>
      <c r="Z1329" s="11" t="s">
        <v>1521</v>
      </c>
      <c r="AA1329" s="9">
        <v>20</v>
      </c>
      <c r="AB1329" s="9">
        <v>28</v>
      </c>
      <c r="AC1329" s="11"/>
      <c r="AD1329" s="11" t="s">
        <v>2405</v>
      </c>
      <c r="AE1329" s="11" t="s">
        <v>2462</v>
      </c>
      <c r="AF1329" s="11" t="s">
        <v>2488</v>
      </c>
      <c r="AG1329" s="11" t="s">
        <v>2596</v>
      </c>
      <c r="AH1329" s="11" t="s">
        <v>2607</v>
      </c>
      <c r="AI1329" s="11"/>
      <c r="AJ1329" s="9">
        <v>1</v>
      </c>
      <c r="AK1329" s="11" t="s">
        <v>2647</v>
      </c>
      <c r="AL1329" s="11" t="s">
        <v>3107</v>
      </c>
      <c r="AM1329" s="11"/>
      <c r="AN1329" s="11" t="s">
        <v>3131</v>
      </c>
      <c r="AO1329" s="11" t="s">
        <v>3287</v>
      </c>
      <c r="AP1329" s="11"/>
      <c r="AQ1329" s="12">
        <v>46209</v>
      </c>
      <c r="AR1329" s="11" t="s">
        <v>3416</v>
      </c>
      <c r="AS1329" s="11" t="s">
        <v>3493</v>
      </c>
      <c r="AT1329" s="11" t="s">
        <v>3933</v>
      </c>
      <c r="AU1329" s="11" t="s">
        <v>3933</v>
      </c>
      <c r="AV1329" s="11" t="s">
        <v>3937</v>
      </c>
      <c r="AW1329" s="11" t="s">
        <v>2488</v>
      </c>
      <c r="AX1329" s="11" t="s">
        <v>2596</v>
      </c>
      <c r="AY1329" s="11" t="s">
        <v>3948</v>
      </c>
      <c r="AZ1329" s="11"/>
      <c r="BA1329" s="11"/>
      <c r="BB1329" s="11"/>
      <c r="BC1329" s="9">
        <v>22417</v>
      </c>
      <c r="BD1329" s="11" t="s">
        <v>3937</v>
      </c>
      <c r="BE1329" s="9">
        <v>2053</v>
      </c>
      <c r="BF1329" s="9">
        <v>28</v>
      </c>
      <c r="BG1329" s="11" t="s">
        <v>4617</v>
      </c>
    </row>
    <row r="1330" spans="1:59">
      <c r="A1330" s="9">
        <v>135558</v>
      </c>
      <c r="B1330" s="11" t="s">
        <v>4014</v>
      </c>
      <c r="C1330" s="11" t="s">
        <v>4280</v>
      </c>
      <c r="D1330" s="11" t="s">
        <v>182</v>
      </c>
      <c r="E1330" s="15">
        <v>1</v>
      </c>
      <c r="F1330" s="11" t="s">
        <v>4235</v>
      </c>
      <c r="G1330" s="9">
        <v>280000</v>
      </c>
      <c r="H1330" s="15">
        <f t="shared" si="41"/>
        <v>60.869565217391305</v>
      </c>
      <c r="I1330" s="15">
        <f t="shared" si="42"/>
        <v>60.869565217391305</v>
      </c>
      <c r="J1330" s="15">
        <v>60.869565217391305</v>
      </c>
      <c r="K1330" s="15"/>
      <c r="L1330" s="9"/>
      <c r="M1330" s="9">
        <v>0</v>
      </c>
      <c r="N1330" s="11" t="s">
        <v>3396</v>
      </c>
      <c r="O1330" s="12">
        <v>46209</v>
      </c>
      <c r="P1330" s="11" t="s">
        <v>3402</v>
      </c>
      <c r="Q1330" s="11" t="s">
        <v>3952</v>
      </c>
      <c r="R1330" s="11" t="s">
        <v>3952</v>
      </c>
      <c r="S1330" s="11" t="s">
        <v>4221</v>
      </c>
      <c r="T1330" s="9">
        <v>138233</v>
      </c>
      <c r="U1330" s="9"/>
      <c r="V1330" s="9"/>
      <c r="W1330" s="11" t="s">
        <v>2465</v>
      </c>
      <c r="X1330" s="11" t="s">
        <v>3109</v>
      </c>
      <c r="Y1330" s="11" t="s">
        <v>3959</v>
      </c>
      <c r="Z1330" s="11" t="s">
        <v>1534</v>
      </c>
      <c r="AA1330" s="9">
        <v>20</v>
      </c>
      <c r="AB1330" s="9">
        <v>26</v>
      </c>
      <c r="AC1330" s="11"/>
      <c r="AD1330" s="11" t="s">
        <v>2405</v>
      </c>
      <c r="AE1330" s="11" t="s">
        <v>2462</v>
      </c>
      <c r="AF1330" s="11" t="s">
        <v>2488</v>
      </c>
      <c r="AG1330" s="11" t="s">
        <v>2596</v>
      </c>
      <c r="AH1330" s="11" t="s">
        <v>2607</v>
      </c>
      <c r="AI1330" s="11"/>
      <c r="AJ1330" s="9">
        <v>1</v>
      </c>
      <c r="AK1330" s="11" t="s">
        <v>2656</v>
      </c>
      <c r="AL1330" s="11" t="s">
        <v>3107</v>
      </c>
      <c r="AM1330" s="11"/>
      <c r="AN1330" s="11" t="s">
        <v>3131</v>
      </c>
      <c r="AO1330" s="11" t="s">
        <v>3287</v>
      </c>
      <c r="AP1330" s="11"/>
      <c r="AQ1330" s="12">
        <v>46209</v>
      </c>
      <c r="AR1330" s="11" t="s">
        <v>3416</v>
      </c>
      <c r="AS1330" s="11" t="s">
        <v>3493</v>
      </c>
      <c r="AT1330" s="11" t="s">
        <v>3933</v>
      </c>
      <c r="AU1330" s="11" t="s">
        <v>3933</v>
      </c>
      <c r="AV1330" s="11" t="s">
        <v>3937</v>
      </c>
      <c r="AW1330" s="11" t="s">
        <v>2488</v>
      </c>
      <c r="AX1330" s="11" t="s">
        <v>2596</v>
      </c>
      <c r="AY1330" s="11" t="s">
        <v>3948</v>
      </c>
      <c r="AZ1330" s="11"/>
      <c r="BA1330" s="11"/>
      <c r="BB1330" s="11"/>
      <c r="BC1330" s="9">
        <v>22417</v>
      </c>
      <c r="BD1330" s="11" t="s">
        <v>3937</v>
      </c>
      <c r="BE1330" s="9">
        <v>2053</v>
      </c>
      <c r="BF1330" s="9">
        <v>26</v>
      </c>
      <c r="BG1330" s="11" t="s">
        <v>4617</v>
      </c>
    </row>
    <row r="1331" spans="1:59">
      <c r="A1331" s="9">
        <v>135558</v>
      </c>
      <c r="B1331" s="11" t="s">
        <v>4014</v>
      </c>
      <c r="C1331" s="11" t="s">
        <v>4280</v>
      </c>
      <c r="D1331" s="11" t="s">
        <v>159</v>
      </c>
      <c r="E1331" s="15">
        <v>1</v>
      </c>
      <c r="F1331" s="11" t="s">
        <v>4235</v>
      </c>
      <c r="G1331" s="9">
        <v>395000</v>
      </c>
      <c r="H1331" s="15">
        <f t="shared" si="41"/>
        <v>85.869565217391298</v>
      </c>
      <c r="I1331" s="15">
        <f t="shared" si="42"/>
        <v>85.869565217391298</v>
      </c>
      <c r="J1331" s="15">
        <v>85.869565217391298</v>
      </c>
      <c r="K1331" s="15"/>
      <c r="L1331" s="9"/>
      <c r="M1331" s="9">
        <v>0</v>
      </c>
      <c r="N1331" s="11" t="s">
        <v>3396</v>
      </c>
      <c r="O1331" s="12">
        <v>46209</v>
      </c>
      <c r="P1331" s="11" t="s">
        <v>3402</v>
      </c>
      <c r="Q1331" s="11" t="s">
        <v>3952</v>
      </c>
      <c r="R1331" s="11" t="s">
        <v>3952</v>
      </c>
      <c r="S1331" s="11" t="s">
        <v>4221</v>
      </c>
      <c r="T1331" s="9">
        <v>138233</v>
      </c>
      <c r="U1331" s="9"/>
      <c r="V1331" s="9"/>
      <c r="W1331" s="11" t="s">
        <v>2465</v>
      </c>
      <c r="X1331" s="11" t="s">
        <v>3109</v>
      </c>
      <c r="Y1331" s="11" t="s">
        <v>3959</v>
      </c>
      <c r="Z1331" s="11" t="s">
        <v>1520</v>
      </c>
      <c r="AA1331" s="9">
        <v>20</v>
      </c>
      <c r="AB1331" s="9">
        <v>3</v>
      </c>
      <c r="AC1331" s="11"/>
      <c r="AD1331" s="11" t="s">
        <v>2405</v>
      </c>
      <c r="AE1331" s="11" t="s">
        <v>2462</v>
      </c>
      <c r="AF1331" s="11" t="s">
        <v>2488</v>
      </c>
      <c r="AG1331" s="11" t="s">
        <v>2596</v>
      </c>
      <c r="AH1331" s="11" t="s">
        <v>2607</v>
      </c>
      <c r="AI1331" s="11"/>
      <c r="AJ1331" s="9">
        <v>1</v>
      </c>
      <c r="AK1331" s="11" t="s">
        <v>2646</v>
      </c>
      <c r="AL1331" s="11" t="s">
        <v>3107</v>
      </c>
      <c r="AM1331" s="11"/>
      <c r="AN1331" s="11" t="s">
        <v>3131</v>
      </c>
      <c r="AO1331" s="11" t="s">
        <v>3287</v>
      </c>
      <c r="AP1331" s="11"/>
      <c r="AQ1331" s="12">
        <v>46209</v>
      </c>
      <c r="AR1331" s="11" t="s">
        <v>3416</v>
      </c>
      <c r="AS1331" s="11" t="s">
        <v>3493</v>
      </c>
      <c r="AT1331" s="11" t="s">
        <v>3933</v>
      </c>
      <c r="AU1331" s="11" t="s">
        <v>3933</v>
      </c>
      <c r="AV1331" s="11" t="s">
        <v>3937</v>
      </c>
      <c r="AW1331" s="11" t="s">
        <v>2488</v>
      </c>
      <c r="AX1331" s="11" t="s">
        <v>2596</v>
      </c>
      <c r="AY1331" s="11" t="s">
        <v>3948</v>
      </c>
      <c r="AZ1331" s="11"/>
      <c r="BA1331" s="11"/>
      <c r="BB1331" s="11"/>
      <c r="BC1331" s="9">
        <v>22417</v>
      </c>
      <c r="BD1331" s="11" t="s">
        <v>3937</v>
      </c>
      <c r="BE1331" s="9">
        <v>2053</v>
      </c>
      <c r="BF1331" s="9">
        <v>3</v>
      </c>
      <c r="BG1331" s="11" t="s">
        <v>4617</v>
      </c>
    </row>
    <row r="1332" spans="1:59">
      <c r="A1332" s="9">
        <v>135558</v>
      </c>
      <c r="B1332" s="11" t="s">
        <v>4014</v>
      </c>
      <c r="C1332" s="11" t="s">
        <v>4280</v>
      </c>
      <c r="D1332" s="11" t="s">
        <v>158</v>
      </c>
      <c r="E1332" s="15">
        <v>1</v>
      </c>
      <c r="F1332" s="11" t="s">
        <v>4235</v>
      </c>
      <c r="G1332" s="9">
        <v>532000</v>
      </c>
      <c r="H1332" s="15">
        <f t="shared" si="41"/>
        <v>115.65217391304348</v>
      </c>
      <c r="I1332" s="15">
        <f t="shared" si="42"/>
        <v>115.65217391304348</v>
      </c>
      <c r="J1332" s="15">
        <v>115.65217391304348</v>
      </c>
      <c r="K1332" s="15"/>
      <c r="L1332" s="9"/>
      <c r="M1332" s="9">
        <v>0</v>
      </c>
      <c r="N1332" s="11" t="s">
        <v>3396</v>
      </c>
      <c r="O1332" s="12">
        <v>46209</v>
      </c>
      <c r="P1332" s="11" t="s">
        <v>3402</v>
      </c>
      <c r="Q1332" s="11" t="s">
        <v>3952</v>
      </c>
      <c r="R1332" s="11" t="s">
        <v>3952</v>
      </c>
      <c r="S1332" s="11" t="s">
        <v>4221</v>
      </c>
      <c r="T1332" s="9">
        <v>138233</v>
      </c>
      <c r="U1332" s="9"/>
      <c r="V1332" s="9"/>
      <c r="W1332" s="11" t="s">
        <v>2465</v>
      </c>
      <c r="X1332" s="11" t="s">
        <v>3109</v>
      </c>
      <c r="Y1332" s="11" t="s">
        <v>3959</v>
      </c>
      <c r="Z1332" s="11" t="s">
        <v>1519</v>
      </c>
      <c r="AA1332" s="9">
        <v>20</v>
      </c>
      <c r="AB1332" s="9">
        <v>2</v>
      </c>
      <c r="AC1332" s="11"/>
      <c r="AD1332" s="11" t="s">
        <v>2405</v>
      </c>
      <c r="AE1332" s="11" t="s">
        <v>2462</v>
      </c>
      <c r="AF1332" s="11" t="s">
        <v>2488</v>
      </c>
      <c r="AG1332" s="11" t="s">
        <v>2596</v>
      </c>
      <c r="AH1332" s="11" t="s">
        <v>2607</v>
      </c>
      <c r="AI1332" s="11"/>
      <c r="AJ1332" s="9">
        <v>1</v>
      </c>
      <c r="AK1332" s="11" t="s">
        <v>2645</v>
      </c>
      <c r="AL1332" s="11" t="s">
        <v>3107</v>
      </c>
      <c r="AM1332" s="11"/>
      <c r="AN1332" s="11" t="s">
        <v>3131</v>
      </c>
      <c r="AO1332" s="11" t="s">
        <v>3287</v>
      </c>
      <c r="AP1332" s="11"/>
      <c r="AQ1332" s="12">
        <v>46209</v>
      </c>
      <c r="AR1332" s="11" t="s">
        <v>3416</v>
      </c>
      <c r="AS1332" s="11" t="s">
        <v>3493</v>
      </c>
      <c r="AT1332" s="11" t="s">
        <v>3933</v>
      </c>
      <c r="AU1332" s="11" t="s">
        <v>3933</v>
      </c>
      <c r="AV1332" s="11" t="s">
        <v>3937</v>
      </c>
      <c r="AW1332" s="11" t="s">
        <v>2488</v>
      </c>
      <c r="AX1332" s="11" t="s">
        <v>2596</v>
      </c>
      <c r="AY1332" s="11" t="s">
        <v>3948</v>
      </c>
      <c r="AZ1332" s="11"/>
      <c r="BA1332" s="11"/>
      <c r="BB1332" s="11"/>
      <c r="BC1332" s="9">
        <v>22417</v>
      </c>
      <c r="BD1332" s="11" t="s">
        <v>3937</v>
      </c>
      <c r="BE1332" s="9">
        <v>2053</v>
      </c>
      <c r="BF1332" s="9">
        <v>2</v>
      </c>
      <c r="BG1332" s="11" t="s">
        <v>4617</v>
      </c>
    </row>
    <row r="1333" spans="1:59">
      <c r="A1333" s="9">
        <v>135558</v>
      </c>
      <c r="B1333" s="11" t="s">
        <v>4014</v>
      </c>
      <c r="C1333" s="11" t="s">
        <v>4280</v>
      </c>
      <c r="D1333" s="11" t="s">
        <v>157</v>
      </c>
      <c r="E1333" s="15">
        <v>1</v>
      </c>
      <c r="F1333" s="11" t="s">
        <v>4235</v>
      </c>
      <c r="G1333" s="9">
        <v>745000</v>
      </c>
      <c r="H1333" s="15">
        <f t="shared" si="41"/>
        <v>161.95652173913044</v>
      </c>
      <c r="I1333" s="15">
        <f t="shared" si="42"/>
        <v>161.95652173913044</v>
      </c>
      <c r="J1333" s="15">
        <v>161.95652173913044</v>
      </c>
      <c r="K1333" s="15"/>
      <c r="L1333" s="9"/>
      <c r="M1333" s="9">
        <v>0</v>
      </c>
      <c r="N1333" s="11" t="s">
        <v>3396</v>
      </c>
      <c r="O1333" s="12">
        <v>46209</v>
      </c>
      <c r="P1333" s="11" t="s">
        <v>3402</v>
      </c>
      <c r="Q1333" s="11" t="s">
        <v>3952</v>
      </c>
      <c r="R1333" s="11" t="s">
        <v>3952</v>
      </c>
      <c r="S1333" s="11" t="s">
        <v>4221</v>
      </c>
      <c r="T1333" s="9">
        <v>138233</v>
      </c>
      <c r="U1333" s="9"/>
      <c r="V1333" s="9"/>
      <c r="W1333" s="11" t="s">
        <v>2465</v>
      </c>
      <c r="X1333" s="11" t="s">
        <v>3109</v>
      </c>
      <c r="Y1333" s="11" t="s">
        <v>3959</v>
      </c>
      <c r="Z1333" s="11" t="s">
        <v>1518</v>
      </c>
      <c r="AA1333" s="9">
        <v>20</v>
      </c>
      <c r="AB1333" s="9">
        <v>1</v>
      </c>
      <c r="AC1333" s="11"/>
      <c r="AD1333" s="11" t="s">
        <v>2405</v>
      </c>
      <c r="AE1333" s="11" t="s">
        <v>2462</v>
      </c>
      <c r="AF1333" s="11" t="s">
        <v>2488</v>
      </c>
      <c r="AG1333" s="11" t="s">
        <v>2596</v>
      </c>
      <c r="AH1333" s="11" t="s">
        <v>2607</v>
      </c>
      <c r="AI1333" s="11"/>
      <c r="AJ1333" s="9">
        <v>1</v>
      </c>
      <c r="AK1333" s="11" t="s">
        <v>2644</v>
      </c>
      <c r="AL1333" s="11" t="s">
        <v>3107</v>
      </c>
      <c r="AM1333" s="11"/>
      <c r="AN1333" s="11" t="s">
        <v>3131</v>
      </c>
      <c r="AO1333" s="11" t="s">
        <v>3287</v>
      </c>
      <c r="AP1333" s="11"/>
      <c r="AQ1333" s="12">
        <v>46209</v>
      </c>
      <c r="AR1333" s="11" t="s">
        <v>3416</v>
      </c>
      <c r="AS1333" s="11" t="s">
        <v>3493</v>
      </c>
      <c r="AT1333" s="11" t="s">
        <v>3933</v>
      </c>
      <c r="AU1333" s="11" t="s">
        <v>3933</v>
      </c>
      <c r="AV1333" s="11" t="s">
        <v>3937</v>
      </c>
      <c r="AW1333" s="11" t="s">
        <v>2488</v>
      </c>
      <c r="AX1333" s="11" t="s">
        <v>2596</v>
      </c>
      <c r="AY1333" s="11" t="s">
        <v>3948</v>
      </c>
      <c r="AZ1333" s="11"/>
      <c r="BA1333" s="11"/>
      <c r="BB1333" s="11"/>
      <c r="BC1333" s="9">
        <v>22417</v>
      </c>
      <c r="BD1333" s="11" t="s">
        <v>3937</v>
      </c>
      <c r="BE1333" s="9">
        <v>2053</v>
      </c>
      <c r="BF1333" s="9">
        <v>1</v>
      </c>
      <c r="BG1333" s="11" t="s">
        <v>4617</v>
      </c>
    </row>
    <row r="1334" spans="1:59">
      <c r="A1334" s="9">
        <v>135558</v>
      </c>
      <c r="B1334" s="11" t="s">
        <v>4014</v>
      </c>
      <c r="C1334" s="11" t="s">
        <v>4280</v>
      </c>
      <c r="D1334" s="11" t="s">
        <v>181</v>
      </c>
      <c r="E1334" s="15">
        <v>1</v>
      </c>
      <c r="F1334" s="11" t="s">
        <v>4235</v>
      </c>
      <c r="G1334" s="9">
        <v>1275000</v>
      </c>
      <c r="H1334" s="15">
        <f t="shared" si="41"/>
        <v>277.17391304347825</v>
      </c>
      <c r="I1334" s="15">
        <f t="shared" si="42"/>
        <v>277.17391304347825</v>
      </c>
      <c r="J1334" s="15">
        <v>277.17391304347825</v>
      </c>
      <c r="K1334" s="15"/>
      <c r="L1334" s="9"/>
      <c r="M1334" s="9">
        <v>0</v>
      </c>
      <c r="N1334" s="11" t="s">
        <v>3396</v>
      </c>
      <c r="O1334" s="12">
        <v>46209</v>
      </c>
      <c r="P1334" s="11" t="s">
        <v>3402</v>
      </c>
      <c r="Q1334" s="11" t="s">
        <v>3952</v>
      </c>
      <c r="R1334" s="11" t="s">
        <v>3952</v>
      </c>
      <c r="S1334" s="11" t="s">
        <v>4221</v>
      </c>
      <c r="T1334" s="9">
        <v>138233</v>
      </c>
      <c r="U1334" s="9"/>
      <c r="V1334" s="9"/>
      <c r="W1334" s="11" t="s">
        <v>2465</v>
      </c>
      <c r="X1334" s="11" t="s">
        <v>3109</v>
      </c>
      <c r="Y1334" s="11" t="s">
        <v>3959</v>
      </c>
      <c r="Z1334" s="11" t="s">
        <v>1483</v>
      </c>
      <c r="AA1334" s="9">
        <v>20</v>
      </c>
      <c r="AB1334" s="9">
        <v>25</v>
      </c>
      <c r="AC1334" s="11"/>
      <c r="AD1334" s="11" t="s">
        <v>2405</v>
      </c>
      <c r="AE1334" s="11" t="s">
        <v>2462</v>
      </c>
      <c r="AF1334" s="11" t="s">
        <v>2488</v>
      </c>
      <c r="AG1334" s="11" t="s">
        <v>2596</v>
      </c>
      <c r="AH1334" s="11" t="s">
        <v>2607</v>
      </c>
      <c r="AI1334" s="11"/>
      <c r="AJ1334" s="9">
        <v>1</v>
      </c>
      <c r="AK1334" s="11" t="s">
        <v>2655</v>
      </c>
      <c r="AL1334" s="11" t="s">
        <v>3107</v>
      </c>
      <c r="AM1334" s="11"/>
      <c r="AN1334" s="11" t="s">
        <v>3131</v>
      </c>
      <c r="AO1334" s="11" t="s">
        <v>3287</v>
      </c>
      <c r="AP1334" s="11"/>
      <c r="AQ1334" s="12">
        <v>46209</v>
      </c>
      <c r="AR1334" s="11" t="s">
        <v>3416</v>
      </c>
      <c r="AS1334" s="11" t="s">
        <v>3493</v>
      </c>
      <c r="AT1334" s="11" t="s">
        <v>3933</v>
      </c>
      <c r="AU1334" s="11" t="s">
        <v>3933</v>
      </c>
      <c r="AV1334" s="11" t="s">
        <v>3937</v>
      </c>
      <c r="AW1334" s="11" t="s">
        <v>2488</v>
      </c>
      <c r="AX1334" s="11" t="s">
        <v>2596</v>
      </c>
      <c r="AY1334" s="11" t="s">
        <v>3948</v>
      </c>
      <c r="AZ1334" s="11"/>
      <c r="BA1334" s="11"/>
      <c r="BB1334" s="11"/>
      <c r="BC1334" s="9">
        <v>22417</v>
      </c>
      <c r="BD1334" s="11" t="s">
        <v>3937</v>
      </c>
      <c r="BE1334" s="9">
        <v>2053</v>
      </c>
      <c r="BF1334" s="9">
        <v>25</v>
      </c>
      <c r="BG1334" s="11" t="s">
        <v>4617</v>
      </c>
    </row>
    <row r="1335" spans="1:59">
      <c r="A1335" s="9">
        <v>135558</v>
      </c>
      <c r="B1335" s="11" t="s">
        <v>4014</v>
      </c>
      <c r="C1335" s="11" t="s">
        <v>4280</v>
      </c>
      <c r="D1335" s="11" t="s">
        <v>180</v>
      </c>
      <c r="E1335" s="15">
        <v>1</v>
      </c>
      <c r="F1335" s="11" t="s">
        <v>4235</v>
      </c>
      <c r="G1335" s="9">
        <v>1500000</v>
      </c>
      <c r="H1335" s="15">
        <f t="shared" si="41"/>
        <v>326.08695652173913</v>
      </c>
      <c r="I1335" s="15">
        <f t="shared" si="42"/>
        <v>326.08695652173913</v>
      </c>
      <c r="J1335" s="15">
        <v>326.08695652173913</v>
      </c>
      <c r="K1335" s="15"/>
      <c r="L1335" s="9"/>
      <c r="M1335" s="9">
        <v>0</v>
      </c>
      <c r="N1335" s="11" t="s">
        <v>3396</v>
      </c>
      <c r="O1335" s="12">
        <v>46209</v>
      </c>
      <c r="P1335" s="11" t="s">
        <v>3402</v>
      </c>
      <c r="Q1335" s="11" t="s">
        <v>3952</v>
      </c>
      <c r="R1335" s="11" t="s">
        <v>3952</v>
      </c>
      <c r="S1335" s="11" t="s">
        <v>4221</v>
      </c>
      <c r="T1335" s="9">
        <v>138233</v>
      </c>
      <c r="U1335" s="9"/>
      <c r="V1335" s="9"/>
      <c r="W1335" s="11" t="s">
        <v>2465</v>
      </c>
      <c r="X1335" s="11" t="s">
        <v>3109</v>
      </c>
      <c r="Y1335" s="11" t="s">
        <v>3959</v>
      </c>
      <c r="Z1335" s="11" t="s">
        <v>1533</v>
      </c>
      <c r="AA1335" s="9">
        <v>20</v>
      </c>
      <c r="AB1335" s="9">
        <v>24</v>
      </c>
      <c r="AC1335" s="11"/>
      <c r="AD1335" s="11" t="s">
        <v>2405</v>
      </c>
      <c r="AE1335" s="11" t="s">
        <v>2462</v>
      </c>
      <c r="AF1335" s="11" t="s">
        <v>2488</v>
      </c>
      <c r="AG1335" s="11" t="s">
        <v>2596</v>
      </c>
      <c r="AH1335" s="11" t="s">
        <v>2607</v>
      </c>
      <c r="AI1335" s="11"/>
      <c r="AJ1335" s="9">
        <v>1</v>
      </c>
      <c r="AK1335" s="11" t="s">
        <v>1497</v>
      </c>
      <c r="AL1335" s="11" t="s">
        <v>3107</v>
      </c>
      <c r="AM1335" s="11"/>
      <c r="AN1335" s="11" t="s">
        <v>3131</v>
      </c>
      <c r="AO1335" s="11" t="s">
        <v>3287</v>
      </c>
      <c r="AP1335" s="11"/>
      <c r="AQ1335" s="12">
        <v>46209</v>
      </c>
      <c r="AR1335" s="11" t="s">
        <v>3416</v>
      </c>
      <c r="AS1335" s="11" t="s">
        <v>3493</v>
      </c>
      <c r="AT1335" s="11" t="s">
        <v>3933</v>
      </c>
      <c r="AU1335" s="11" t="s">
        <v>3933</v>
      </c>
      <c r="AV1335" s="11" t="s">
        <v>3937</v>
      </c>
      <c r="AW1335" s="11" t="s">
        <v>2488</v>
      </c>
      <c r="AX1335" s="11" t="s">
        <v>2596</v>
      </c>
      <c r="AY1335" s="11" t="s">
        <v>3948</v>
      </c>
      <c r="AZ1335" s="11"/>
      <c r="BA1335" s="11"/>
      <c r="BB1335" s="11"/>
      <c r="BC1335" s="9">
        <v>22417</v>
      </c>
      <c r="BD1335" s="11" t="s">
        <v>3937</v>
      </c>
      <c r="BE1335" s="9">
        <v>2053</v>
      </c>
      <c r="BF1335" s="9">
        <v>24</v>
      </c>
      <c r="BG1335" s="11" t="s">
        <v>4617</v>
      </c>
    </row>
    <row r="1336" spans="1:59">
      <c r="A1336" s="9">
        <v>135557</v>
      </c>
      <c r="B1336" s="11" t="s">
        <v>4013</v>
      </c>
      <c r="C1336" s="11" t="s">
        <v>4272</v>
      </c>
      <c r="D1336" s="11" t="s">
        <v>156</v>
      </c>
      <c r="E1336" s="15">
        <v>1</v>
      </c>
      <c r="F1336" s="11" t="s">
        <v>4235</v>
      </c>
      <c r="G1336" s="9">
        <v>200000</v>
      </c>
      <c r="H1336" s="15">
        <f t="shared" si="41"/>
        <v>43.478260869565219</v>
      </c>
      <c r="I1336" s="15">
        <f t="shared" si="42"/>
        <v>43.478260869565219</v>
      </c>
      <c r="J1336" s="15">
        <v>43.478260869565219</v>
      </c>
      <c r="K1336" s="15"/>
      <c r="L1336" s="9"/>
      <c r="M1336" s="9">
        <v>0</v>
      </c>
      <c r="N1336" s="11" t="s">
        <v>3396</v>
      </c>
      <c r="O1336" s="12">
        <v>46209</v>
      </c>
      <c r="P1336" s="11" t="s">
        <v>3402</v>
      </c>
      <c r="Q1336" s="11" t="s">
        <v>3952</v>
      </c>
      <c r="R1336" s="11" t="s">
        <v>3952</v>
      </c>
      <c r="S1336" s="11" t="s">
        <v>4222</v>
      </c>
      <c r="T1336" s="9">
        <v>138770</v>
      </c>
      <c r="U1336" s="9"/>
      <c r="V1336" s="9"/>
      <c r="W1336" s="11" t="s">
        <v>1233</v>
      </c>
      <c r="X1336" s="11" t="s">
        <v>3110</v>
      </c>
      <c r="Y1336" s="11" t="s">
        <v>3960</v>
      </c>
      <c r="Z1336" s="11" t="s">
        <v>1517</v>
      </c>
      <c r="AA1336" s="9">
        <v>20</v>
      </c>
      <c r="AB1336" s="9">
        <v>2</v>
      </c>
      <c r="AC1336" s="11"/>
      <c r="AD1336" s="11" t="s">
        <v>2417</v>
      </c>
      <c r="AE1336" s="11" t="s">
        <v>2462</v>
      </c>
      <c r="AF1336" s="11" t="s">
        <v>2504</v>
      </c>
      <c r="AG1336" s="11" t="s">
        <v>1233</v>
      </c>
      <c r="AH1336" s="11" t="s">
        <v>2607</v>
      </c>
      <c r="AI1336" s="11"/>
      <c r="AJ1336" s="9">
        <v>1</v>
      </c>
      <c r="AK1336" s="11" t="s">
        <v>1888</v>
      </c>
      <c r="AL1336" s="11" t="s">
        <v>3107</v>
      </c>
      <c r="AM1336" s="11"/>
      <c r="AN1336" s="11" t="s">
        <v>3130</v>
      </c>
      <c r="AO1336" s="11" t="s">
        <v>3286</v>
      </c>
      <c r="AP1336" s="11"/>
      <c r="AQ1336" s="12">
        <v>46209</v>
      </c>
      <c r="AR1336" s="11" t="s">
        <v>3416</v>
      </c>
      <c r="AS1336" s="11" t="s">
        <v>3492</v>
      </c>
      <c r="AT1336" s="11" t="s">
        <v>3933</v>
      </c>
      <c r="AU1336" s="11" t="s">
        <v>3933</v>
      </c>
      <c r="AV1336" s="11" t="s">
        <v>3945</v>
      </c>
      <c r="AW1336" s="11" t="s">
        <v>2504</v>
      </c>
      <c r="AX1336" s="11" t="s">
        <v>1233</v>
      </c>
      <c r="AY1336" s="11" t="s">
        <v>3948</v>
      </c>
      <c r="AZ1336" s="11"/>
      <c r="BA1336" s="11"/>
      <c r="BB1336" s="11"/>
      <c r="BC1336" s="9">
        <v>4276</v>
      </c>
      <c r="BD1336" s="11" t="s">
        <v>3945</v>
      </c>
      <c r="BE1336" s="9">
        <v>4263</v>
      </c>
      <c r="BF1336" s="9">
        <v>2</v>
      </c>
      <c r="BG1336" s="11" t="s">
        <v>3401</v>
      </c>
    </row>
    <row r="1337" spans="1:59">
      <c r="A1337" s="9">
        <v>135557</v>
      </c>
      <c r="B1337" s="11" t="s">
        <v>4013</v>
      </c>
      <c r="C1337" s="11" t="s">
        <v>4279</v>
      </c>
      <c r="D1337" s="11" t="s">
        <v>155</v>
      </c>
      <c r="E1337" s="15">
        <v>1</v>
      </c>
      <c r="F1337" s="11" t="s">
        <v>4237</v>
      </c>
      <c r="G1337" s="9">
        <v>9457500</v>
      </c>
      <c r="H1337" s="15">
        <f t="shared" si="41"/>
        <v>2055.978260869565</v>
      </c>
      <c r="I1337" s="15">
        <f t="shared" si="42"/>
        <v>2055.978260869565</v>
      </c>
      <c r="J1337" s="15">
        <v>2055.978260869565</v>
      </c>
      <c r="K1337" s="15"/>
      <c r="L1337" s="9"/>
      <c r="M1337" s="9">
        <v>0</v>
      </c>
      <c r="N1337" s="11" t="s">
        <v>3396</v>
      </c>
      <c r="O1337" s="12">
        <v>46209</v>
      </c>
      <c r="P1337" s="11" t="s">
        <v>3402</v>
      </c>
      <c r="Q1337" s="11" t="s">
        <v>3952</v>
      </c>
      <c r="R1337" s="11" t="s">
        <v>3952</v>
      </c>
      <c r="S1337" s="11" t="s">
        <v>4222</v>
      </c>
      <c r="T1337" s="9">
        <v>138770</v>
      </c>
      <c r="U1337" s="9"/>
      <c r="V1337" s="9"/>
      <c r="W1337" s="11" t="s">
        <v>1233</v>
      </c>
      <c r="X1337" s="11" t="s">
        <v>3110</v>
      </c>
      <c r="Y1337" s="11" t="s">
        <v>3960</v>
      </c>
      <c r="Z1337" s="11" t="s">
        <v>1516</v>
      </c>
      <c r="AA1337" s="9">
        <v>20</v>
      </c>
      <c r="AB1337" s="9">
        <v>1</v>
      </c>
      <c r="AC1337" s="11"/>
      <c r="AD1337" s="11" t="s">
        <v>2425</v>
      </c>
      <c r="AE1337" s="11" t="s">
        <v>2462</v>
      </c>
      <c r="AF1337" s="11" t="s">
        <v>2504</v>
      </c>
      <c r="AG1337" s="11" t="s">
        <v>1233</v>
      </c>
      <c r="AH1337" s="11" t="s">
        <v>2607</v>
      </c>
      <c r="AI1337" s="11"/>
      <c r="AJ1337" s="9">
        <v>1</v>
      </c>
      <c r="AK1337" s="11" t="s">
        <v>2643</v>
      </c>
      <c r="AL1337" s="11" t="s">
        <v>3107</v>
      </c>
      <c r="AM1337" s="11"/>
      <c r="AN1337" s="11" t="s">
        <v>3130</v>
      </c>
      <c r="AO1337" s="11" t="s">
        <v>3286</v>
      </c>
      <c r="AP1337" s="11"/>
      <c r="AQ1337" s="12">
        <v>46209</v>
      </c>
      <c r="AR1337" s="11" t="s">
        <v>3416</v>
      </c>
      <c r="AS1337" s="11" t="s">
        <v>3492</v>
      </c>
      <c r="AT1337" s="11" t="s">
        <v>3933</v>
      </c>
      <c r="AU1337" s="11" t="s">
        <v>3933</v>
      </c>
      <c r="AV1337" s="11" t="s">
        <v>3945</v>
      </c>
      <c r="AW1337" s="11" t="s">
        <v>2504</v>
      </c>
      <c r="AX1337" s="11" t="s">
        <v>1233</v>
      </c>
      <c r="AY1337" s="11" t="s">
        <v>3948</v>
      </c>
      <c r="AZ1337" s="11"/>
      <c r="BA1337" s="11"/>
      <c r="BB1337" s="11"/>
      <c r="BC1337" s="9">
        <v>9841</v>
      </c>
      <c r="BD1337" s="11" t="s">
        <v>3945</v>
      </c>
      <c r="BE1337" s="9">
        <v>4263</v>
      </c>
      <c r="BF1337" s="9">
        <v>1</v>
      </c>
      <c r="BG1337" s="11" t="s">
        <v>3401</v>
      </c>
    </row>
    <row r="1338" spans="1:59" ht="57">
      <c r="A1338" s="9">
        <v>135556</v>
      </c>
      <c r="B1338" s="11" t="s">
        <v>3992</v>
      </c>
      <c r="C1338" s="11" t="s">
        <v>4272</v>
      </c>
      <c r="D1338" s="13" t="s">
        <v>154</v>
      </c>
      <c r="E1338" s="15">
        <v>1</v>
      </c>
      <c r="F1338" s="11" t="s">
        <v>4235</v>
      </c>
      <c r="G1338" s="9">
        <v>4450000</v>
      </c>
      <c r="H1338" s="15">
        <f t="shared" si="41"/>
        <v>967.39130434782612</v>
      </c>
      <c r="I1338" s="15">
        <f t="shared" si="42"/>
        <v>967.39130434782612</v>
      </c>
      <c r="J1338" s="15">
        <v>967.39130434782612</v>
      </c>
      <c r="K1338" s="15"/>
      <c r="L1338" s="9"/>
      <c r="M1338" s="9">
        <v>0</v>
      </c>
      <c r="N1338" s="11" t="s">
        <v>3396</v>
      </c>
      <c r="O1338" s="12">
        <v>46209</v>
      </c>
      <c r="P1338" s="11" t="s">
        <v>3402</v>
      </c>
      <c r="Q1338" s="11" t="s">
        <v>3954</v>
      </c>
      <c r="R1338" s="11" t="s">
        <v>3954</v>
      </c>
      <c r="S1338" s="11" t="s">
        <v>4215</v>
      </c>
      <c r="T1338" s="9">
        <v>138673</v>
      </c>
      <c r="U1338" s="9"/>
      <c r="V1338" s="9"/>
      <c r="W1338" s="11" t="s">
        <v>2464</v>
      </c>
      <c r="X1338" s="11" t="s">
        <v>3108</v>
      </c>
      <c r="Y1338" s="11" t="s">
        <v>3958</v>
      </c>
      <c r="Z1338" s="11" t="s">
        <v>1515</v>
      </c>
      <c r="AA1338" s="9">
        <v>0</v>
      </c>
      <c r="AB1338" s="9">
        <v>1</v>
      </c>
      <c r="AC1338" s="11"/>
      <c r="AD1338" s="11" t="s">
        <v>2417</v>
      </c>
      <c r="AE1338" s="11" t="s">
        <v>2462</v>
      </c>
      <c r="AF1338" s="11" t="s">
        <v>2492</v>
      </c>
      <c r="AG1338" s="11" t="s">
        <v>2592</v>
      </c>
      <c r="AH1338" s="11" t="s">
        <v>2607</v>
      </c>
      <c r="AI1338" s="11"/>
      <c r="AJ1338" s="9">
        <v>0</v>
      </c>
      <c r="AK1338" s="11" t="s">
        <v>2609</v>
      </c>
      <c r="AL1338" s="11" t="s">
        <v>3107</v>
      </c>
      <c r="AM1338" s="11"/>
      <c r="AN1338" s="11" t="s">
        <v>1515</v>
      </c>
      <c r="AO1338" s="11" t="s">
        <v>1515</v>
      </c>
      <c r="AP1338" s="11" t="s">
        <v>3400</v>
      </c>
      <c r="AQ1338" s="12">
        <v>46209</v>
      </c>
      <c r="AR1338" s="11" t="s">
        <v>3416</v>
      </c>
      <c r="AS1338" s="11" t="s">
        <v>3491</v>
      </c>
      <c r="AT1338" s="11" t="s">
        <v>3933</v>
      </c>
      <c r="AU1338" s="11" t="s">
        <v>3933</v>
      </c>
      <c r="AV1338" s="11" t="s">
        <v>3944</v>
      </c>
      <c r="AW1338" s="11" t="s">
        <v>2492</v>
      </c>
      <c r="AX1338" s="11" t="s">
        <v>2592</v>
      </c>
      <c r="AY1338" s="11" t="s">
        <v>3948</v>
      </c>
      <c r="AZ1338" s="11"/>
      <c r="BA1338" s="11"/>
      <c r="BB1338" s="11"/>
      <c r="BC1338" s="9">
        <v>4276</v>
      </c>
      <c r="BD1338" s="11" t="s">
        <v>3944</v>
      </c>
      <c r="BE1338" s="9">
        <v>3726</v>
      </c>
      <c r="BF1338" s="9">
        <v>1</v>
      </c>
      <c r="BG1338" s="11" t="s">
        <v>3416</v>
      </c>
    </row>
    <row r="1339" spans="1:59">
      <c r="A1339" s="9">
        <v>135555</v>
      </c>
      <c r="B1339" s="11" t="s">
        <v>4012</v>
      </c>
      <c r="C1339" s="11" t="s">
        <v>4278</v>
      </c>
      <c r="D1339" s="11" t="s">
        <v>153</v>
      </c>
      <c r="E1339" s="15">
        <v>1</v>
      </c>
      <c r="F1339" s="11" t="s">
        <v>4235</v>
      </c>
      <c r="G1339" s="9">
        <v>800000</v>
      </c>
      <c r="H1339" s="15">
        <f t="shared" si="41"/>
        <v>173.91304347826087</v>
      </c>
      <c r="I1339" s="15">
        <f t="shared" si="42"/>
        <v>173.91304347826087</v>
      </c>
      <c r="J1339" s="15">
        <v>173.91304347826087</v>
      </c>
      <c r="K1339" s="15"/>
      <c r="L1339" s="9"/>
      <c r="M1339" s="9">
        <v>0</v>
      </c>
      <c r="N1339" s="11" t="s">
        <v>3396</v>
      </c>
      <c r="O1339" s="12">
        <v>46209</v>
      </c>
      <c r="P1339" s="11" t="s">
        <v>3402</v>
      </c>
      <c r="Q1339" s="11" t="s">
        <v>3952</v>
      </c>
      <c r="R1339" s="11" t="s">
        <v>3952</v>
      </c>
      <c r="S1339" s="11" t="s">
        <v>4219</v>
      </c>
      <c r="T1339" s="9">
        <v>138830</v>
      </c>
      <c r="U1339" s="9"/>
      <c r="V1339" s="9"/>
      <c r="W1339" s="11" t="s">
        <v>2468</v>
      </c>
      <c r="X1339" s="11" t="s">
        <v>3110</v>
      </c>
      <c r="Y1339" s="11" t="s">
        <v>3960</v>
      </c>
      <c r="Z1339" s="11" t="s">
        <v>1514</v>
      </c>
      <c r="AA1339" s="9">
        <v>0</v>
      </c>
      <c r="AB1339" s="9">
        <v>1</v>
      </c>
      <c r="AC1339" s="11"/>
      <c r="AD1339" s="11" t="s">
        <v>2424</v>
      </c>
      <c r="AE1339" s="11" t="s">
        <v>2462</v>
      </c>
      <c r="AF1339" s="11" t="s">
        <v>2503</v>
      </c>
      <c r="AG1339" s="11" t="s">
        <v>2468</v>
      </c>
      <c r="AH1339" s="11" t="s">
        <v>2607</v>
      </c>
      <c r="AI1339" s="11"/>
      <c r="AJ1339" s="9">
        <v>1</v>
      </c>
      <c r="AK1339" s="11" t="s">
        <v>1514</v>
      </c>
      <c r="AL1339" s="11" t="s">
        <v>3107</v>
      </c>
      <c r="AM1339" s="11"/>
      <c r="AN1339" s="11" t="s">
        <v>1514</v>
      </c>
      <c r="AO1339" s="11" t="s">
        <v>1514</v>
      </c>
      <c r="AP1339" s="11" t="s">
        <v>3400</v>
      </c>
      <c r="AQ1339" s="12">
        <v>46209</v>
      </c>
      <c r="AR1339" s="11" t="s">
        <v>3416</v>
      </c>
      <c r="AS1339" s="11" t="s">
        <v>3490</v>
      </c>
      <c r="AT1339" s="11" t="s">
        <v>3933</v>
      </c>
      <c r="AU1339" s="11" t="s">
        <v>3933</v>
      </c>
      <c r="AV1339" s="11" t="s">
        <v>3942</v>
      </c>
      <c r="AW1339" s="11" t="s">
        <v>2503</v>
      </c>
      <c r="AX1339" s="11" t="s">
        <v>2468</v>
      </c>
      <c r="AY1339" s="11" t="s">
        <v>3948</v>
      </c>
      <c r="AZ1339" s="11"/>
      <c r="BA1339" s="11"/>
      <c r="BB1339" s="11"/>
      <c r="BC1339" s="9">
        <v>2816</v>
      </c>
      <c r="BD1339" s="11" t="s">
        <v>3942</v>
      </c>
      <c r="BE1339" s="9">
        <v>3946</v>
      </c>
      <c r="BF1339" s="9">
        <v>1</v>
      </c>
      <c r="BG1339" s="11" t="s">
        <v>3402</v>
      </c>
    </row>
    <row r="1340" spans="1:59">
      <c r="A1340" s="9">
        <v>135554</v>
      </c>
      <c r="B1340" s="11" t="s">
        <v>4011</v>
      </c>
      <c r="C1340" s="11" t="s">
        <v>4274</v>
      </c>
      <c r="D1340" s="11" t="s">
        <v>152</v>
      </c>
      <c r="E1340" s="15">
        <v>1</v>
      </c>
      <c r="F1340" s="11" t="s">
        <v>4237</v>
      </c>
      <c r="G1340" s="9">
        <v>8250000</v>
      </c>
      <c r="H1340" s="15">
        <f t="shared" si="41"/>
        <v>1793.4782608695652</v>
      </c>
      <c r="I1340" s="15">
        <f t="shared" si="42"/>
        <v>1793.4782608695652</v>
      </c>
      <c r="J1340" s="15">
        <v>1793.4782608695652</v>
      </c>
      <c r="K1340" s="15"/>
      <c r="L1340" s="9"/>
      <c r="M1340" s="9">
        <v>0</v>
      </c>
      <c r="N1340" s="11" t="s">
        <v>3396</v>
      </c>
      <c r="O1340" s="12">
        <v>46209</v>
      </c>
      <c r="P1340" s="11" t="s">
        <v>3402</v>
      </c>
      <c r="Q1340" s="11" t="s">
        <v>3954</v>
      </c>
      <c r="R1340" s="11" t="s">
        <v>3954</v>
      </c>
      <c r="S1340" s="11" t="s">
        <v>4212</v>
      </c>
      <c r="T1340" s="9">
        <v>138758</v>
      </c>
      <c r="U1340" s="9"/>
      <c r="V1340" s="9"/>
      <c r="W1340" s="11" t="s">
        <v>2464</v>
      </c>
      <c r="X1340" s="11" t="s">
        <v>3108</v>
      </c>
      <c r="Y1340" s="11" t="s">
        <v>3958</v>
      </c>
      <c r="Z1340" s="11" t="s">
        <v>1513</v>
      </c>
      <c r="AA1340" s="9">
        <v>20</v>
      </c>
      <c r="AB1340" s="9">
        <v>1</v>
      </c>
      <c r="AC1340" s="11"/>
      <c r="AD1340" s="11" t="s">
        <v>2405</v>
      </c>
      <c r="AE1340" s="11" t="s">
        <v>2463</v>
      </c>
      <c r="AF1340" s="11" t="s">
        <v>2473</v>
      </c>
      <c r="AG1340" s="11" t="s">
        <v>2586</v>
      </c>
      <c r="AH1340" s="11" t="s">
        <v>2607</v>
      </c>
      <c r="AI1340" s="11"/>
      <c r="AJ1340" s="9">
        <v>0</v>
      </c>
      <c r="AK1340" s="11" t="s">
        <v>2609</v>
      </c>
      <c r="AL1340" s="11" t="s">
        <v>3107</v>
      </c>
      <c r="AM1340" s="11"/>
      <c r="AN1340" s="11" t="s">
        <v>3129</v>
      </c>
      <c r="AO1340" s="11" t="s">
        <v>1513</v>
      </c>
      <c r="AP1340" s="11" t="s">
        <v>3400</v>
      </c>
      <c r="AQ1340" s="12">
        <v>46209</v>
      </c>
      <c r="AR1340" s="11" t="s">
        <v>3416</v>
      </c>
      <c r="AS1340" s="11" t="s">
        <v>3489</v>
      </c>
      <c r="AT1340" s="11" t="s">
        <v>3933</v>
      </c>
      <c r="AU1340" s="11" t="s">
        <v>3933</v>
      </c>
      <c r="AV1340" s="11" t="s">
        <v>3939</v>
      </c>
      <c r="AW1340" s="11" t="s">
        <v>2473</v>
      </c>
      <c r="AX1340" s="11" t="s">
        <v>2586</v>
      </c>
      <c r="AY1340" s="11" t="s">
        <v>3948</v>
      </c>
      <c r="AZ1340" s="11"/>
      <c r="BA1340" s="11"/>
      <c r="BB1340" s="11"/>
      <c r="BC1340" s="9">
        <v>11533</v>
      </c>
      <c r="BD1340" s="11" t="s">
        <v>3939</v>
      </c>
      <c r="BE1340" s="9">
        <v>2707</v>
      </c>
      <c r="BF1340" s="9">
        <v>1</v>
      </c>
      <c r="BG1340" s="11" t="s">
        <v>4618</v>
      </c>
    </row>
    <row r="1341" spans="1:59">
      <c r="A1341" s="9">
        <v>135553</v>
      </c>
      <c r="B1341" s="11" t="s">
        <v>4010</v>
      </c>
      <c r="C1341" s="11" t="s">
        <v>4267</v>
      </c>
      <c r="D1341" s="11" t="s">
        <v>151</v>
      </c>
      <c r="E1341" s="15">
        <v>180</v>
      </c>
      <c r="F1341" s="11" t="s">
        <v>4235</v>
      </c>
      <c r="G1341" s="9">
        <v>17000</v>
      </c>
      <c r="H1341" s="15">
        <f t="shared" si="41"/>
        <v>3.6956521739130435</v>
      </c>
      <c r="I1341" s="15">
        <f t="shared" si="42"/>
        <v>665.21739130434787</v>
      </c>
      <c r="J1341" s="15">
        <v>665.21739130434787</v>
      </c>
      <c r="K1341" s="15"/>
      <c r="L1341" s="9"/>
      <c r="M1341" s="9">
        <v>0</v>
      </c>
      <c r="N1341" s="11" t="s">
        <v>3396</v>
      </c>
      <c r="O1341" s="12">
        <v>46209</v>
      </c>
      <c r="P1341" s="11" t="s">
        <v>3402</v>
      </c>
      <c r="Q1341" s="11" t="s">
        <v>3952</v>
      </c>
      <c r="R1341" s="11" t="s">
        <v>3952</v>
      </c>
      <c r="S1341" s="11" t="s">
        <v>4212</v>
      </c>
      <c r="T1341" s="9">
        <v>138733</v>
      </c>
      <c r="U1341" s="9"/>
      <c r="V1341" s="9"/>
      <c r="W1341" s="11" t="s">
        <v>2464</v>
      </c>
      <c r="X1341" s="11" t="s">
        <v>3108</v>
      </c>
      <c r="Y1341" s="11" t="s">
        <v>3958</v>
      </c>
      <c r="Z1341" s="11" t="s">
        <v>1512</v>
      </c>
      <c r="AA1341" s="9">
        <v>0</v>
      </c>
      <c r="AB1341" s="9">
        <v>2</v>
      </c>
      <c r="AC1341" s="11"/>
      <c r="AD1341" s="11" t="s">
        <v>2418</v>
      </c>
      <c r="AE1341" s="11" t="s">
        <v>2462</v>
      </c>
      <c r="AF1341" s="11" t="s">
        <v>2473</v>
      </c>
      <c r="AG1341" s="11" t="s">
        <v>2591</v>
      </c>
      <c r="AH1341" s="11" t="s">
        <v>2607</v>
      </c>
      <c r="AI1341" s="11"/>
      <c r="AJ1341" s="9">
        <v>180</v>
      </c>
      <c r="AK1341" s="11" t="s">
        <v>1512</v>
      </c>
      <c r="AL1341" s="11" t="s">
        <v>3107</v>
      </c>
      <c r="AM1341" s="11"/>
      <c r="AN1341" s="11" t="s">
        <v>3128</v>
      </c>
      <c r="AO1341" s="11" t="s">
        <v>3128</v>
      </c>
      <c r="AP1341" s="11" t="s">
        <v>3400</v>
      </c>
      <c r="AQ1341" s="12">
        <v>46209</v>
      </c>
      <c r="AR1341" s="11" t="s">
        <v>3416</v>
      </c>
      <c r="AS1341" s="11" t="s">
        <v>3488</v>
      </c>
      <c r="AT1341" s="11" t="s">
        <v>3933</v>
      </c>
      <c r="AU1341" s="11" t="s">
        <v>3933</v>
      </c>
      <c r="AV1341" s="11" t="s">
        <v>3943</v>
      </c>
      <c r="AW1341" s="11" t="s">
        <v>2473</v>
      </c>
      <c r="AX1341" s="11" t="s">
        <v>2591</v>
      </c>
      <c r="AY1341" s="11" t="s">
        <v>3948</v>
      </c>
      <c r="AZ1341" s="11"/>
      <c r="BA1341" s="11"/>
      <c r="BB1341" s="11"/>
      <c r="BC1341" s="9">
        <v>12682</v>
      </c>
      <c r="BD1341" s="11" t="s">
        <v>3943</v>
      </c>
      <c r="BE1341" s="9">
        <v>6211</v>
      </c>
      <c r="BF1341" s="9">
        <v>2</v>
      </c>
      <c r="BG1341" s="11" t="s">
        <v>4618</v>
      </c>
    </row>
    <row r="1342" spans="1:59">
      <c r="A1342" s="9">
        <v>135553</v>
      </c>
      <c r="B1342" s="11" t="s">
        <v>4010</v>
      </c>
      <c r="C1342" s="11" t="s">
        <v>4266</v>
      </c>
      <c r="D1342" s="11" t="s">
        <v>150</v>
      </c>
      <c r="E1342" s="15">
        <v>1</v>
      </c>
      <c r="F1342" s="11" t="s">
        <v>4235</v>
      </c>
      <c r="G1342" s="9">
        <v>300000</v>
      </c>
      <c r="H1342" s="15">
        <f t="shared" si="41"/>
        <v>65.217391304347828</v>
      </c>
      <c r="I1342" s="15">
        <f t="shared" si="42"/>
        <v>65.217391304347828</v>
      </c>
      <c r="J1342" s="15">
        <v>65.217391304347828</v>
      </c>
      <c r="K1342" s="15"/>
      <c r="L1342" s="9"/>
      <c r="M1342" s="9">
        <v>0</v>
      </c>
      <c r="N1342" s="11" t="s">
        <v>3396</v>
      </c>
      <c r="O1342" s="12">
        <v>46209</v>
      </c>
      <c r="P1342" s="11" t="s">
        <v>3402</v>
      </c>
      <c r="Q1342" s="11" t="s">
        <v>3952</v>
      </c>
      <c r="R1342" s="11" t="s">
        <v>3952</v>
      </c>
      <c r="S1342" s="11" t="s">
        <v>4212</v>
      </c>
      <c r="T1342" s="9">
        <v>138733</v>
      </c>
      <c r="U1342" s="9"/>
      <c r="V1342" s="9"/>
      <c r="W1342" s="11" t="s">
        <v>2464</v>
      </c>
      <c r="X1342" s="11" t="s">
        <v>3108</v>
      </c>
      <c r="Y1342" s="11" t="s">
        <v>3958</v>
      </c>
      <c r="Z1342" s="11" t="s">
        <v>1467</v>
      </c>
      <c r="AA1342" s="9">
        <v>0</v>
      </c>
      <c r="AB1342" s="9">
        <v>1</v>
      </c>
      <c r="AC1342" s="11"/>
      <c r="AD1342" s="11" t="s">
        <v>2408</v>
      </c>
      <c r="AE1342" s="11" t="s">
        <v>2462</v>
      </c>
      <c r="AF1342" s="11" t="s">
        <v>2473</v>
      </c>
      <c r="AG1342" s="11" t="s">
        <v>2591</v>
      </c>
      <c r="AH1342" s="11" t="s">
        <v>2607</v>
      </c>
      <c r="AI1342" s="11"/>
      <c r="AJ1342" s="9">
        <v>1</v>
      </c>
      <c r="AK1342" s="11" t="s">
        <v>1467</v>
      </c>
      <c r="AL1342" s="11" t="s">
        <v>3107</v>
      </c>
      <c r="AM1342" s="11"/>
      <c r="AN1342" s="11" t="s">
        <v>3128</v>
      </c>
      <c r="AO1342" s="11" t="s">
        <v>3128</v>
      </c>
      <c r="AP1342" s="11" t="s">
        <v>3400</v>
      </c>
      <c r="AQ1342" s="12">
        <v>46209</v>
      </c>
      <c r="AR1342" s="11" t="s">
        <v>3416</v>
      </c>
      <c r="AS1342" s="11" t="s">
        <v>3488</v>
      </c>
      <c r="AT1342" s="11" t="s">
        <v>3933</v>
      </c>
      <c r="AU1342" s="11" t="s">
        <v>3933</v>
      </c>
      <c r="AV1342" s="11" t="s">
        <v>3943</v>
      </c>
      <c r="AW1342" s="11" t="s">
        <v>2473</v>
      </c>
      <c r="AX1342" s="11" t="s">
        <v>2591</v>
      </c>
      <c r="AY1342" s="11" t="s">
        <v>3948</v>
      </c>
      <c r="AZ1342" s="11"/>
      <c r="BA1342" s="11"/>
      <c r="BB1342" s="11"/>
      <c r="BC1342" s="9">
        <v>14417</v>
      </c>
      <c r="BD1342" s="11" t="s">
        <v>3943</v>
      </c>
      <c r="BE1342" s="9">
        <v>6211</v>
      </c>
      <c r="BF1342" s="9">
        <v>1</v>
      </c>
      <c r="BG1342" s="11" t="s">
        <v>4618</v>
      </c>
    </row>
    <row r="1343" spans="1:59">
      <c r="A1343" s="9">
        <v>135552</v>
      </c>
      <c r="B1343" s="11" t="s">
        <v>4009</v>
      </c>
      <c r="C1343" s="11" t="s">
        <v>4277</v>
      </c>
      <c r="D1343" s="11" t="s">
        <v>148</v>
      </c>
      <c r="E1343" s="15">
        <v>1</v>
      </c>
      <c r="F1343" s="11" t="s">
        <v>4237</v>
      </c>
      <c r="G1343" s="9">
        <v>25</v>
      </c>
      <c r="H1343" s="15">
        <f t="shared" si="41"/>
        <v>25</v>
      </c>
      <c r="I1343" s="15">
        <f t="shared" si="42"/>
        <v>25</v>
      </c>
      <c r="J1343" s="15">
        <v>25</v>
      </c>
      <c r="K1343" s="15"/>
      <c r="L1343" s="9"/>
      <c r="M1343" s="9">
        <v>0</v>
      </c>
      <c r="N1343" s="11" t="s">
        <v>3397</v>
      </c>
      <c r="O1343" s="12">
        <v>46209</v>
      </c>
      <c r="P1343" s="11" t="s">
        <v>3402</v>
      </c>
      <c r="Q1343" s="11" t="s">
        <v>3952</v>
      </c>
      <c r="R1343" s="11" t="s">
        <v>3954</v>
      </c>
      <c r="S1343" s="11" t="s">
        <v>4212</v>
      </c>
      <c r="T1343" s="9">
        <v>138795</v>
      </c>
      <c r="U1343" s="9"/>
      <c r="V1343" s="9"/>
      <c r="W1343" s="11" t="s">
        <v>2464</v>
      </c>
      <c r="X1343" s="11" t="s">
        <v>3108</v>
      </c>
      <c r="Y1343" s="11" t="s">
        <v>3958</v>
      </c>
      <c r="Z1343" s="11" t="s">
        <v>1510</v>
      </c>
      <c r="AA1343" s="9">
        <v>0</v>
      </c>
      <c r="AB1343" s="9">
        <v>3</v>
      </c>
      <c r="AC1343" s="11"/>
      <c r="AD1343" s="11" t="s">
        <v>2405</v>
      </c>
      <c r="AE1343" s="11" t="s">
        <v>2463</v>
      </c>
      <c r="AF1343" s="11" t="s">
        <v>2502</v>
      </c>
      <c r="AG1343" s="11" t="s">
        <v>2592</v>
      </c>
      <c r="AH1343" s="11" t="s">
        <v>2607</v>
      </c>
      <c r="AI1343" s="11"/>
      <c r="AJ1343" s="9">
        <v>0</v>
      </c>
      <c r="AK1343" s="11" t="s">
        <v>2609</v>
      </c>
      <c r="AL1343" s="11" t="s">
        <v>3107</v>
      </c>
      <c r="AM1343" s="11"/>
      <c r="AN1343" s="11" t="s">
        <v>3127</v>
      </c>
      <c r="AO1343" s="11" t="s">
        <v>3127</v>
      </c>
      <c r="AP1343" s="11" t="s">
        <v>3400</v>
      </c>
      <c r="AQ1343" s="12">
        <v>46209</v>
      </c>
      <c r="AR1343" s="11" t="s">
        <v>3416</v>
      </c>
      <c r="AS1343" s="11" t="s">
        <v>3487</v>
      </c>
      <c r="AT1343" s="11" t="s">
        <v>3933</v>
      </c>
      <c r="AU1343" s="11" t="s">
        <v>3933</v>
      </c>
      <c r="AV1343" s="11" t="s">
        <v>3944</v>
      </c>
      <c r="AW1343" s="11" t="s">
        <v>2502</v>
      </c>
      <c r="AX1343" s="11" t="s">
        <v>2592</v>
      </c>
      <c r="AY1343" s="11" t="s">
        <v>3950</v>
      </c>
      <c r="AZ1343" s="11"/>
      <c r="BA1343" s="11"/>
      <c r="BB1343" s="11"/>
      <c r="BC1343" s="9">
        <v>11533</v>
      </c>
      <c r="BD1343" s="11" t="s">
        <v>3944</v>
      </c>
      <c r="BE1343" s="9">
        <v>4232</v>
      </c>
      <c r="BF1343" s="9">
        <v>3</v>
      </c>
      <c r="BG1343" s="11" t="s">
        <v>3403</v>
      </c>
    </row>
    <row r="1344" spans="1:59">
      <c r="A1344" s="9">
        <v>135552</v>
      </c>
      <c r="B1344" s="11" t="s">
        <v>4009</v>
      </c>
      <c r="C1344" s="11" t="s">
        <v>4277</v>
      </c>
      <c r="D1344" s="11" t="s">
        <v>149</v>
      </c>
      <c r="E1344" s="15">
        <v>1</v>
      </c>
      <c r="F1344" s="11" t="s">
        <v>4237</v>
      </c>
      <c r="G1344" s="9">
        <v>111.32</v>
      </c>
      <c r="H1344" s="15">
        <f t="shared" si="41"/>
        <v>111.32</v>
      </c>
      <c r="I1344" s="15">
        <f t="shared" si="42"/>
        <v>111.32</v>
      </c>
      <c r="J1344" s="15">
        <v>111.32</v>
      </c>
      <c r="K1344" s="15"/>
      <c r="L1344" s="9"/>
      <c r="M1344" s="9">
        <v>0</v>
      </c>
      <c r="N1344" s="11" t="s">
        <v>3397</v>
      </c>
      <c r="O1344" s="12">
        <v>46209</v>
      </c>
      <c r="P1344" s="11" t="s">
        <v>3402</v>
      </c>
      <c r="Q1344" s="11" t="s">
        <v>3952</v>
      </c>
      <c r="R1344" s="11" t="s">
        <v>3954</v>
      </c>
      <c r="S1344" s="11" t="s">
        <v>4212</v>
      </c>
      <c r="T1344" s="9">
        <v>138795</v>
      </c>
      <c r="U1344" s="9"/>
      <c r="V1344" s="9"/>
      <c r="W1344" s="11" t="s">
        <v>2464</v>
      </c>
      <c r="X1344" s="11" t="s">
        <v>3108</v>
      </c>
      <c r="Y1344" s="11" t="s">
        <v>3958</v>
      </c>
      <c r="Z1344" s="11" t="s">
        <v>1511</v>
      </c>
      <c r="AA1344" s="9">
        <v>0</v>
      </c>
      <c r="AB1344" s="9">
        <v>4</v>
      </c>
      <c r="AC1344" s="11"/>
      <c r="AD1344" s="11" t="s">
        <v>2405</v>
      </c>
      <c r="AE1344" s="11" t="s">
        <v>2463</v>
      </c>
      <c r="AF1344" s="11" t="s">
        <v>2502</v>
      </c>
      <c r="AG1344" s="11" t="s">
        <v>2592</v>
      </c>
      <c r="AH1344" s="11" t="s">
        <v>2607</v>
      </c>
      <c r="AI1344" s="11"/>
      <c r="AJ1344" s="9">
        <v>0</v>
      </c>
      <c r="AK1344" s="11" t="s">
        <v>2609</v>
      </c>
      <c r="AL1344" s="11" t="s">
        <v>3107</v>
      </c>
      <c r="AM1344" s="11"/>
      <c r="AN1344" s="11" t="s">
        <v>3127</v>
      </c>
      <c r="AO1344" s="11" t="s">
        <v>3127</v>
      </c>
      <c r="AP1344" s="11" t="s">
        <v>3400</v>
      </c>
      <c r="AQ1344" s="12">
        <v>46209</v>
      </c>
      <c r="AR1344" s="11" t="s">
        <v>3416</v>
      </c>
      <c r="AS1344" s="11" t="s">
        <v>3487</v>
      </c>
      <c r="AT1344" s="11" t="s">
        <v>3933</v>
      </c>
      <c r="AU1344" s="11" t="s">
        <v>3933</v>
      </c>
      <c r="AV1344" s="11" t="s">
        <v>3944</v>
      </c>
      <c r="AW1344" s="11" t="s">
        <v>2502</v>
      </c>
      <c r="AX1344" s="11" t="s">
        <v>2592</v>
      </c>
      <c r="AY1344" s="11" t="s">
        <v>3950</v>
      </c>
      <c r="AZ1344" s="11"/>
      <c r="BA1344" s="11"/>
      <c r="BB1344" s="11"/>
      <c r="BC1344" s="9">
        <v>11533</v>
      </c>
      <c r="BD1344" s="11" t="s">
        <v>3944</v>
      </c>
      <c r="BE1344" s="9">
        <v>4232</v>
      </c>
      <c r="BF1344" s="9">
        <v>4</v>
      </c>
      <c r="BG1344" s="11" t="s">
        <v>3403</v>
      </c>
    </row>
    <row r="1345" spans="1:59">
      <c r="A1345" s="9">
        <v>135552</v>
      </c>
      <c r="B1345" s="11" t="s">
        <v>4009</v>
      </c>
      <c r="C1345" s="11" t="s">
        <v>4275</v>
      </c>
      <c r="D1345" s="11" t="s">
        <v>146</v>
      </c>
      <c r="E1345" s="15">
        <v>1</v>
      </c>
      <c r="F1345" s="11" t="s">
        <v>4235</v>
      </c>
      <c r="G1345" s="9">
        <v>451.62</v>
      </c>
      <c r="H1345" s="15">
        <f t="shared" si="41"/>
        <v>451.62</v>
      </c>
      <c r="I1345" s="15">
        <f t="shared" si="42"/>
        <v>451.62</v>
      </c>
      <c r="J1345" s="15">
        <v>451.62</v>
      </c>
      <c r="K1345" s="15"/>
      <c r="L1345" s="9"/>
      <c r="M1345" s="9">
        <v>0</v>
      </c>
      <c r="N1345" s="11" t="s">
        <v>3397</v>
      </c>
      <c r="O1345" s="12">
        <v>46209</v>
      </c>
      <c r="P1345" s="11" t="s">
        <v>3402</v>
      </c>
      <c r="Q1345" s="11" t="s">
        <v>3952</v>
      </c>
      <c r="R1345" s="11" t="s">
        <v>3952</v>
      </c>
      <c r="S1345" s="11" t="s">
        <v>4212</v>
      </c>
      <c r="T1345" s="9">
        <v>138795</v>
      </c>
      <c r="U1345" s="9"/>
      <c r="V1345" s="9"/>
      <c r="W1345" s="11" t="s">
        <v>2464</v>
      </c>
      <c r="X1345" s="11" t="s">
        <v>3108</v>
      </c>
      <c r="Y1345" s="11" t="s">
        <v>3958</v>
      </c>
      <c r="Z1345" s="11" t="s">
        <v>1508</v>
      </c>
      <c r="AA1345" s="9">
        <v>0</v>
      </c>
      <c r="AB1345" s="9">
        <v>1</v>
      </c>
      <c r="AC1345" s="11"/>
      <c r="AD1345" s="11" t="s">
        <v>2423</v>
      </c>
      <c r="AE1345" s="11" t="s">
        <v>2462</v>
      </c>
      <c r="AF1345" s="11" t="s">
        <v>2502</v>
      </c>
      <c r="AG1345" s="11" t="s">
        <v>2592</v>
      </c>
      <c r="AH1345" s="11" t="s">
        <v>2607</v>
      </c>
      <c r="AI1345" s="11"/>
      <c r="AJ1345" s="9">
        <v>1</v>
      </c>
      <c r="AK1345" s="11" t="s">
        <v>1508</v>
      </c>
      <c r="AL1345" s="11" t="s">
        <v>3107</v>
      </c>
      <c r="AM1345" s="11"/>
      <c r="AN1345" s="11" t="s">
        <v>3127</v>
      </c>
      <c r="AO1345" s="11" t="s">
        <v>3127</v>
      </c>
      <c r="AP1345" s="11" t="s">
        <v>3400</v>
      </c>
      <c r="AQ1345" s="12">
        <v>46209</v>
      </c>
      <c r="AR1345" s="11" t="s">
        <v>3416</v>
      </c>
      <c r="AS1345" s="11" t="s">
        <v>3487</v>
      </c>
      <c r="AT1345" s="11" t="s">
        <v>3933</v>
      </c>
      <c r="AU1345" s="11" t="s">
        <v>3933</v>
      </c>
      <c r="AV1345" s="11" t="s">
        <v>3944</v>
      </c>
      <c r="AW1345" s="11" t="s">
        <v>2502</v>
      </c>
      <c r="AX1345" s="11" t="s">
        <v>2592</v>
      </c>
      <c r="AY1345" s="11" t="s">
        <v>3950</v>
      </c>
      <c r="AZ1345" s="11"/>
      <c r="BA1345" s="11"/>
      <c r="BB1345" s="11"/>
      <c r="BC1345" s="9">
        <v>27667</v>
      </c>
      <c r="BD1345" s="11" t="s">
        <v>3944</v>
      </c>
      <c r="BE1345" s="9">
        <v>4232</v>
      </c>
      <c r="BF1345" s="9">
        <v>1</v>
      </c>
      <c r="BG1345" s="11" t="s">
        <v>3403</v>
      </c>
    </row>
    <row r="1346" spans="1:59">
      <c r="A1346" s="9">
        <v>135552</v>
      </c>
      <c r="B1346" s="11" t="s">
        <v>4009</v>
      </c>
      <c r="C1346" s="11" t="s">
        <v>4276</v>
      </c>
      <c r="D1346" s="11" t="s">
        <v>147</v>
      </c>
      <c r="E1346" s="15">
        <v>1</v>
      </c>
      <c r="F1346" s="11" t="s">
        <v>4235</v>
      </c>
      <c r="G1346" s="9">
        <v>1058.3599999999999</v>
      </c>
      <c r="H1346" s="15">
        <f t="shared" ref="H1346:H1409" si="43">IF(N1346="USD",G1346,IF(N1346="MGA",G1346/4600,IF(N1346="EUR",G1346*1.17,IF(N1346="GBP",G1346*1.35,""))))</f>
        <v>1058.3599999999999</v>
      </c>
      <c r="I1346" s="15">
        <f t="shared" ref="I1346:I1409" si="44">H1346*E1346</f>
        <v>1058.3599999999999</v>
      </c>
      <c r="J1346" s="15">
        <v>1058.3599999999999</v>
      </c>
      <c r="K1346" s="15"/>
      <c r="L1346" s="9"/>
      <c r="M1346" s="9">
        <v>0</v>
      </c>
      <c r="N1346" s="11" t="s">
        <v>3397</v>
      </c>
      <c r="O1346" s="12">
        <v>46209</v>
      </c>
      <c r="P1346" s="11" t="s">
        <v>3402</v>
      </c>
      <c r="Q1346" s="11" t="s">
        <v>3952</v>
      </c>
      <c r="R1346" s="11" t="s">
        <v>3952</v>
      </c>
      <c r="S1346" s="11" t="s">
        <v>4212</v>
      </c>
      <c r="T1346" s="9">
        <v>138795</v>
      </c>
      <c r="U1346" s="9"/>
      <c r="V1346" s="9"/>
      <c r="W1346" s="11" t="s">
        <v>2464</v>
      </c>
      <c r="X1346" s="11" t="s">
        <v>3108</v>
      </c>
      <c r="Y1346" s="11" t="s">
        <v>3958</v>
      </c>
      <c r="Z1346" s="11" t="s">
        <v>1509</v>
      </c>
      <c r="AA1346" s="9">
        <v>0</v>
      </c>
      <c r="AB1346" s="9">
        <v>2</v>
      </c>
      <c r="AC1346" s="11"/>
      <c r="AD1346" s="11" t="s">
        <v>2423</v>
      </c>
      <c r="AE1346" s="11" t="s">
        <v>2462</v>
      </c>
      <c r="AF1346" s="11" t="s">
        <v>2502</v>
      </c>
      <c r="AG1346" s="11" t="s">
        <v>2592</v>
      </c>
      <c r="AH1346" s="11" t="s">
        <v>2607</v>
      </c>
      <c r="AI1346" s="11"/>
      <c r="AJ1346" s="9">
        <v>1</v>
      </c>
      <c r="AK1346" s="11" t="s">
        <v>1509</v>
      </c>
      <c r="AL1346" s="11" t="s">
        <v>3107</v>
      </c>
      <c r="AM1346" s="11"/>
      <c r="AN1346" s="11" t="s">
        <v>3127</v>
      </c>
      <c r="AO1346" s="11" t="s">
        <v>3127</v>
      </c>
      <c r="AP1346" s="11" t="s">
        <v>3400</v>
      </c>
      <c r="AQ1346" s="12">
        <v>46209</v>
      </c>
      <c r="AR1346" s="11" t="s">
        <v>3416</v>
      </c>
      <c r="AS1346" s="11" t="s">
        <v>3487</v>
      </c>
      <c r="AT1346" s="11" t="s">
        <v>3933</v>
      </c>
      <c r="AU1346" s="11" t="s">
        <v>3933</v>
      </c>
      <c r="AV1346" s="11" t="s">
        <v>3944</v>
      </c>
      <c r="AW1346" s="11" t="s">
        <v>2502</v>
      </c>
      <c r="AX1346" s="11" t="s">
        <v>2592</v>
      </c>
      <c r="AY1346" s="11" t="s">
        <v>3950</v>
      </c>
      <c r="AZ1346" s="11"/>
      <c r="BA1346" s="11"/>
      <c r="BB1346" s="11"/>
      <c r="BC1346" s="9">
        <v>27668</v>
      </c>
      <c r="BD1346" s="11" t="s">
        <v>3944</v>
      </c>
      <c r="BE1346" s="9">
        <v>4232</v>
      </c>
      <c r="BF1346" s="9">
        <v>2</v>
      </c>
      <c r="BG1346" s="11" t="s">
        <v>3403</v>
      </c>
    </row>
    <row r="1347" spans="1:59">
      <c r="A1347" s="9">
        <v>135551</v>
      </c>
      <c r="B1347" s="11" t="s">
        <v>4008</v>
      </c>
      <c r="C1347" s="11" t="s">
        <v>4257</v>
      </c>
      <c r="D1347" s="11" t="s">
        <v>145</v>
      </c>
      <c r="E1347" s="15">
        <v>2</v>
      </c>
      <c r="F1347" s="11" t="s">
        <v>4235</v>
      </c>
      <c r="G1347" s="9">
        <v>7491667</v>
      </c>
      <c r="H1347" s="15">
        <f t="shared" si="43"/>
        <v>1628.6232608695652</v>
      </c>
      <c r="I1347" s="15">
        <f t="shared" si="44"/>
        <v>3257.2465217391305</v>
      </c>
      <c r="J1347" s="15">
        <v>3257.2465217391305</v>
      </c>
      <c r="K1347" s="15"/>
      <c r="L1347" s="9"/>
      <c r="M1347" s="9">
        <v>0</v>
      </c>
      <c r="N1347" s="11" t="s">
        <v>3396</v>
      </c>
      <c r="O1347" s="12">
        <v>46209</v>
      </c>
      <c r="P1347" s="11" t="s">
        <v>3402</v>
      </c>
      <c r="Q1347" s="11" t="s">
        <v>3952</v>
      </c>
      <c r="R1347" s="11" t="s">
        <v>3952</v>
      </c>
      <c r="S1347" s="11" t="s">
        <v>4212</v>
      </c>
      <c r="T1347" s="9">
        <v>138797</v>
      </c>
      <c r="U1347" s="9"/>
      <c r="V1347" s="9"/>
      <c r="W1347" s="11" t="s">
        <v>2464</v>
      </c>
      <c r="X1347" s="11" t="s">
        <v>3108</v>
      </c>
      <c r="Y1347" s="11" t="s">
        <v>3958</v>
      </c>
      <c r="Z1347" s="11" t="s">
        <v>1507</v>
      </c>
      <c r="AA1347" s="9">
        <v>20</v>
      </c>
      <c r="AB1347" s="9">
        <v>1</v>
      </c>
      <c r="AC1347" s="11"/>
      <c r="AD1347" s="11" t="s">
        <v>2412</v>
      </c>
      <c r="AE1347" s="11" t="s">
        <v>2462</v>
      </c>
      <c r="AF1347" s="11" t="s">
        <v>2486</v>
      </c>
      <c r="AG1347" s="11" t="s">
        <v>2591</v>
      </c>
      <c r="AH1347" s="11" t="s">
        <v>2607</v>
      </c>
      <c r="AI1347" s="11"/>
      <c r="AJ1347" s="9">
        <v>2</v>
      </c>
      <c r="AK1347" s="11" t="s">
        <v>2642</v>
      </c>
      <c r="AL1347" s="11" t="s">
        <v>3107</v>
      </c>
      <c r="AM1347" s="11"/>
      <c r="AN1347" s="11" t="s">
        <v>2642</v>
      </c>
      <c r="AO1347" s="11" t="s">
        <v>1507</v>
      </c>
      <c r="AP1347" s="11" t="s">
        <v>3400</v>
      </c>
      <c r="AQ1347" s="12">
        <v>46209</v>
      </c>
      <c r="AR1347" s="11" t="s">
        <v>3416</v>
      </c>
      <c r="AS1347" s="11" t="s">
        <v>3486</v>
      </c>
      <c r="AT1347" s="11" t="s">
        <v>3933</v>
      </c>
      <c r="AU1347" s="11" t="s">
        <v>3934</v>
      </c>
      <c r="AV1347" s="11" t="s">
        <v>3943</v>
      </c>
      <c r="AW1347" s="11" t="s">
        <v>2486</v>
      </c>
      <c r="AX1347" s="11" t="s">
        <v>2591</v>
      </c>
      <c r="AY1347" s="11" t="s">
        <v>3948</v>
      </c>
      <c r="AZ1347" s="11"/>
      <c r="BA1347" s="11"/>
      <c r="BB1347" s="11"/>
      <c r="BC1347" s="9">
        <v>4155</v>
      </c>
      <c r="BD1347" s="11" t="s">
        <v>3943</v>
      </c>
      <c r="BE1347" s="9">
        <v>1184</v>
      </c>
      <c r="BF1347" s="9">
        <v>1</v>
      </c>
      <c r="BG1347" s="11" t="s">
        <v>3403</v>
      </c>
    </row>
    <row r="1348" spans="1:59">
      <c r="A1348" s="9">
        <v>135550</v>
      </c>
      <c r="B1348" s="11" t="s">
        <v>4007</v>
      </c>
      <c r="C1348" s="11" t="s">
        <v>4274</v>
      </c>
      <c r="D1348" s="11" t="s">
        <v>144</v>
      </c>
      <c r="E1348" s="15">
        <v>1</v>
      </c>
      <c r="F1348" s="11" t="s">
        <v>4237</v>
      </c>
      <c r="G1348" s="9">
        <v>10460925</v>
      </c>
      <c r="H1348" s="15">
        <f t="shared" si="43"/>
        <v>2274.1141304347825</v>
      </c>
      <c r="I1348" s="15">
        <f t="shared" si="44"/>
        <v>2274.1141304347825</v>
      </c>
      <c r="J1348" s="15">
        <v>2274.1141304347825</v>
      </c>
      <c r="K1348" s="15"/>
      <c r="L1348" s="9"/>
      <c r="M1348" s="9">
        <v>0</v>
      </c>
      <c r="N1348" s="11" t="s">
        <v>3396</v>
      </c>
      <c r="O1348" s="12">
        <v>46209</v>
      </c>
      <c r="P1348" s="11" t="s">
        <v>3402</v>
      </c>
      <c r="Q1348" s="11" t="s">
        <v>3954</v>
      </c>
      <c r="R1348" s="11" t="s">
        <v>3954</v>
      </c>
      <c r="S1348" s="11" t="s">
        <v>4212</v>
      </c>
      <c r="T1348" s="9">
        <v>138798</v>
      </c>
      <c r="U1348" s="9"/>
      <c r="V1348" s="9"/>
      <c r="W1348" s="11" t="s">
        <v>2464</v>
      </c>
      <c r="X1348" s="11" t="s">
        <v>3108</v>
      </c>
      <c r="Y1348" s="11" t="s">
        <v>3958</v>
      </c>
      <c r="Z1348" s="11" t="s">
        <v>1506</v>
      </c>
      <c r="AA1348" s="9">
        <v>20</v>
      </c>
      <c r="AB1348" s="9">
        <v>1</v>
      </c>
      <c r="AC1348" s="11"/>
      <c r="AD1348" s="11" t="s">
        <v>2405</v>
      </c>
      <c r="AE1348" s="11" t="s">
        <v>2463</v>
      </c>
      <c r="AF1348" s="11" t="s">
        <v>2470</v>
      </c>
      <c r="AG1348" s="11" t="s">
        <v>2581</v>
      </c>
      <c r="AH1348" s="11" t="s">
        <v>2607</v>
      </c>
      <c r="AI1348" s="11"/>
      <c r="AJ1348" s="9">
        <v>0</v>
      </c>
      <c r="AK1348" s="11" t="s">
        <v>2609</v>
      </c>
      <c r="AL1348" s="11" t="s">
        <v>3107</v>
      </c>
      <c r="AM1348" s="11"/>
      <c r="AN1348" s="11" t="s">
        <v>3126</v>
      </c>
      <c r="AO1348" s="11" t="s">
        <v>1506</v>
      </c>
      <c r="AP1348" s="11" t="s">
        <v>3400</v>
      </c>
      <c r="AQ1348" s="12">
        <v>46209</v>
      </c>
      <c r="AR1348" s="11" t="s">
        <v>3416</v>
      </c>
      <c r="AS1348" s="11" t="s">
        <v>3485</v>
      </c>
      <c r="AT1348" s="11" t="s">
        <v>3933</v>
      </c>
      <c r="AU1348" s="11" t="s">
        <v>3933</v>
      </c>
      <c r="AV1348" s="11" t="s">
        <v>3936</v>
      </c>
      <c r="AW1348" s="11" t="s">
        <v>2470</v>
      </c>
      <c r="AX1348" s="11" t="s">
        <v>2581</v>
      </c>
      <c r="AY1348" s="11" t="s">
        <v>3948</v>
      </c>
      <c r="AZ1348" s="11"/>
      <c r="BA1348" s="11"/>
      <c r="BB1348" s="11"/>
      <c r="BC1348" s="9">
        <v>11533</v>
      </c>
      <c r="BD1348" s="11" t="s">
        <v>3936</v>
      </c>
      <c r="BE1348" s="9">
        <v>2404</v>
      </c>
      <c r="BF1348" s="9">
        <v>1</v>
      </c>
      <c r="BG1348" s="11" t="s">
        <v>3403</v>
      </c>
    </row>
    <row r="1349" spans="1:59">
      <c r="A1349" s="9">
        <v>135549</v>
      </c>
      <c r="B1349" s="11" t="s">
        <v>4006</v>
      </c>
      <c r="C1349" s="11" t="s">
        <v>3500</v>
      </c>
      <c r="D1349" s="11" t="s">
        <v>143</v>
      </c>
      <c r="E1349" s="15">
        <v>1</v>
      </c>
      <c r="F1349" s="11" t="s">
        <v>4235</v>
      </c>
      <c r="G1349" s="9">
        <v>3000000</v>
      </c>
      <c r="H1349" s="15">
        <f t="shared" si="43"/>
        <v>652.17391304347825</v>
      </c>
      <c r="I1349" s="15">
        <f t="shared" si="44"/>
        <v>652.17391304347825</v>
      </c>
      <c r="J1349" s="15">
        <v>652.17391304347825</v>
      </c>
      <c r="K1349" s="15"/>
      <c r="L1349" s="9"/>
      <c r="M1349" s="9">
        <v>0</v>
      </c>
      <c r="N1349" s="11" t="s">
        <v>3396</v>
      </c>
      <c r="O1349" s="12">
        <v>46209</v>
      </c>
      <c r="P1349" s="11" t="s">
        <v>3402</v>
      </c>
      <c r="Q1349" s="11" t="s">
        <v>3952</v>
      </c>
      <c r="R1349" s="11" t="s">
        <v>3952</v>
      </c>
      <c r="S1349" s="11" t="s">
        <v>4212</v>
      </c>
      <c r="T1349" s="9">
        <v>138799</v>
      </c>
      <c r="U1349" s="9"/>
      <c r="V1349" s="9"/>
      <c r="W1349" s="11" t="s">
        <v>2464</v>
      </c>
      <c r="X1349" s="11" t="s">
        <v>3108</v>
      </c>
      <c r="Y1349" s="11" t="s">
        <v>3958</v>
      </c>
      <c r="Z1349" s="11" t="s">
        <v>1505</v>
      </c>
      <c r="AA1349" s="9">
        <v>0</v>
      </c>
      <c r="AB1349" s="9">
        <v>1</v>
      </c>
      <c r="AC1349" s="11"/>
      <c r="AD1349" s="11" t="s">
        <v>2404</v>
      </c>
      <c r="AE1349" s="11" t="s">
        <v>2462</v>
      </c>
      <c r="AF1349" s="11" t="s">
        <v>2501</v>
      </c>
      <c r="AG1349" s="11" t="s">
        <v>2595</v>
      </c>
      <c r="AH1349" s="11" t="s">
        <v>2607</v>
      </c>
      <c r="AI1349" s="11"/>
      <c r="AJ1349" s="9">
        <v>1</v>
      </c>
      <c r="AK1349" s="11" t="s">
        <v>1505</v>
      </c>
      <c r="AL1349" s="11" t="s">
        <v>3107</v>
      </c>
      <c r="AM1349" s="11"/>
      <c r="AN1349" s="11" t="s">
        <v>1505</v>
      </c>
      <c r="AO1349" s="11" t="s">
        <v>1505</v>
      </c>
      <c r="AP1349" s="11" t="s">
        <v>3400</v>
      </c>
      <c r="AQ1349" s="12">
        <v>46209</v>
      </c>
      <c r="AR1349" s="11" t="s">
        <v>3416</v>
      </c>
      <c r="AS1349" s="11" t="s">
        <v>3484</v>
      </c>
      <c r="AT1349" s="11" t="s">
        <v>3933</v>
      </c>
      <c r="AU1349" s="11" t="s">
        <v>3933</v>
      </c>
      <c r="AV1349" s="11" t="s">
        <v>3939</v>
      </c>
      <c r="AW1349" s="11" t="s">
        <v>2501</v>
      </c>
      <c r="AX1349" s="11" t="s">
        <v>2595</v>
      </c>
      <c r="AY1349" s="11" t="s">
        <v>3948</v>
      </c>
      <c r="AZ1349" s="11"/>
      <c r="BA1349" s="11"/>
      <c r="BB1349" s="11"/>
      <c r="BC1349" s="9">
        <v>1267</v>
      </c>
      <c r="BD1349" s="11" t="s">
        <v>3939</v>
      </c>
      <c r="BE1349" s="9">
        <v>1482</v>
      </c>
      <c r="BF1349" s="9">
        <v>1</v>
      </c>
      <c r="BG1349" s="11" t="s">
        <v>3403</v>
      </c>
    </row>
    <row r="1350" spans="1:59">
      <c r="A1350" s="9">
        <v>135548</v>
      </c>
      <c r="B1350" s="11" t="s">
        <v>4005</v>
      </c>
      <c r="C1350" s="11" t="s">
        <v>4273</v>
      </c>
      <c r="D1350" s="11" t="s">
        <v>142</v>
      </c>
      <c r="E1350" s="15">
        <v>2</v>
      </c>
      <c r="F1350" s="11" t="s">
        <v>4235</v>
      </c>
      <c r="G1350" s="9">
        <v>78800</v>
      </c>
      <c r="H1350" s="15">
        <f t="shared" si="43"/>
        <v>17.130434782608695</v>
      </c>
      <c r="I1350" s="15">
        <f t="shared" si="44"/>
        <v>34.260869565217391</v>
      </c>
      <c r="J1350" s="15">
        <v>34.260869565217391</v>
      </c>
      <c r="K1350" s="15"/>
      <c r="L1350" s="9"/>
      <c r="M1350" s="9">
        <v>0</v>
      </c>
      <c r="N1350" s="11" t="s">
        <v>3396</v>
      </c>
      <c r="O1350" s="12">
        <v>46209</v>
      </c>
      <c r="P1350" s="11" t="s">
        <v>3402</v>
      </c>
      <c r="Q1350" s="11" t="s">
        <v>3952</v>
      </c>
      <c r="R1350" s="11" t="s">
        <v>3952</v>
      </c>
      <c r="S1350" s="11" t="s">
        <v>4212</v>
      </c>
      <c r="T1350" s="9">
        <v>138800</v>
      </c>
      <c r="U1350" s="9"/>
      <c r="V1350" s="9"/>
      <c r="W1350" s="11" t="s">
        <v>2464</v>
      </c>
      <c r="X1350" s="11" t="s">
        <v>3108</v>
      </c>
      <c r="Y1350" s="11" t="s">
        <v>3958</v>
      </c>
      <c r="Z1350" s="11" t="s">
        <v>1504</v>
      </c>
      <c r="AA1350" s="9">
        <v>20</v>
      </c>
      <c r="AB1350" s="9">
        <v>2</v>
      </c>
      <c r="AC1350" s="11"/>
      <c r="AD1350" s="11" t="s">
        <v>2422</v>
      </c>
      <c r="AE1350" s="11" t="s">
        <v>2462</v>
      </c>
      <c r="AF1350" s="11" t="s">
        <v>2500</v>
      </c>
      <c r="AG1350" s="11" t="s">
        <v>2581</v>
      </c>
      <c r="AH1350" s="11" t="s">
        <v>2607</v>
      </c>
      <c r="AI1350" s="11"/>
      <c r="AJ1350" s="9">
        <v>2</v>
      </c>
      <c r="AK1350" s="11" t="s">
        <v>2641</v>
      </c>
      <c r="AL1350" s="11" t="s">
        <v>3107</v>
      </c>
      <c r="AM1350" s="11"/>
      <c r="AN1350" s="11" t="s">
        <v>3125</v>
      </c>
      <c r="AO1350" s="11" t="s">
        <v>3285</v>
      </c>
      <c r="AP1350" s="11" t="s">
        <v>3400</v>
      </c>
      <c r="AQ1350" s="12">
        <v>46209</v>
      </c>
      <c r="AR1350" s="11" t="s">
        <v>3416</v>
      </c>
      <c r="AS1350" s="11" t="s">
        <v>3483</v>
      </c>
      <c r="AT1350" s="11" t="s">
        <v>3933</v>
      </c>
      <c r="AU1350" s="11" t="s">
        <v>3933</v>
      </c>
      <c r="AV1350" s="11" t="s">
        <v>3936</v>
      </c>
      <c r="AW1350" s="11" t="s">
        <v>2500</v>
      </c>
      <c r="AX1350" s="11" t="s">
        <v>2581</v>
      </c>
      <c r="AY1350" s="11" t="s">
        <v>3948</v>
      </c>
      <c r="AZ1350" s="11"/>
      <c r="BA1350" s="11"/>
      <c r="BB1350" s="11"/>
      <c r="BC1350" s="9">
        <v>3921</v>
      </c>
      <c r="BD1350" s="11" t="s">
        <v>3936</v>
      </c>
      <c r="BE1350" s="9">
        <v>1089</v>
      </c>
      <c r="BF1350" s="9">
        <v>2</v>
      </c>
      <c r="BG1350" s="11" t="s">
        <v>3403</v>
      </c>
    </row>
    <row r="1351" spans="1:59">
      <c r="A1351" s="9">
        <v>135548</v>
      </c>
      <c r="B1351" s="11" t="s">
        <v>4005</v>
      </c>
      <c r="C1351" s="11" t="s">
        <v>4273</v>
      </c>
      <c r="D1351" s="11" t="s">
        <v>141</v>
      </c>
      <c r="E1351" s="15">
        <v>5</v>
      </c>
      <c r="F1351" s="11" t="s">
        <v>4235</v>
      </c>
      <c r="G1351" s="9">
        <v>189000</v>
      </c>
      <c r="H1351" s="15">
        <f t="shared" si="43"/>
        <v>41.086956521739133</v>
      </c>
      <c r="I1351" s="15">
        <f t="shared" si="44"/>
        <v>205.43478260869566</v>
      </c>
      <c r="J1351" s="15">
        <v>205.43478260869566</v>
      </c>
      <c r="K1351" s="15"/>
      <c r="L1351" s="9"/>
      <c r="M1351" s="9">
        <v>0</v>
      </c>
      <c r="N1351" s="11" t="s">
        <v>3396</v>
      </c>
      <c r="O1351" s="12">
        <v>46209</v>
      </c>
      <c r="P1351" s="11" t="s">
        <v>3402</v>
      </c>
      <c r="Q1351" s="11" t="s">
        <v>3952</v>
      </c>
      <c r="R1351" s="11" t="s">
        <v>3952</v>
      </c>
      <c r="S1351" s="11" t="s">
        <v>4212</v>
      </c>
      <c r="T1351" s="9">
        <v>138800</v>
      </c>
      <c r="U1351" s="9"/>
      <c r="V1351" s="9"/>
      <c r="W1351" s="11" t="s">
        <v>2464</v>
      </c>
      <c r="X1351" s="11" t="s">
        <v>3108</v>
      </c>
      <c r="Y1351" s="11" t="s">
        <v>3958</v>
      </c>
      <c r="Z1351" s="11" t="s">
        <v>1503</v>
      </c>
      <c r="AA1351" s="9">
        <v>20</v>
      </c>
      <c r="AB1351" s="9">
        <v>1</v>
      </c>
      <c r="AC1351" s="11"/>
      <c r="AD1351" s="11" t="s">
        <v>2422</v>
      </c>
      <c r="AE1351" s="11" t="s">
        <v>2462</v>
      </c>
      <c r="AF1351" s="11" t="s">
        <v>2500</v>
      </c>
      <c r="AG1351" s="11" t="s">
        <v>2581</v>
      </c>
      <c r="AH1351" s="11" t="s">
        <v>2607</v>
      </c>
      <c r="AI1351" s="11"/>
      <c r="AJ1351" s="9">
        <v>5</v>
      </c>
      <c r="AK1351" s="11" t="s">
        <v>2640</v>
      </c>
      <c r="AL1351" s="11" t="s">
        <v>3107</v>
      </c>
      <c r="AM1351" s="11"/>
      <c r="AN1351" s="11" t="s">
        <v>3125</v>
      </c>
      <c r="AO1351" s="11" t="s">
        <v>3285</v>
      </c>
      <c r="AP1351" s="11" t="s">
        <v>3400</v>
      </c>
      <c r="AQ1351" s="12">
        <v>46209</v>
      </c>
      <c r="AR1351" s="11" t="s">
        <v>3416</v>
      </c>
      <c r="AS1351" s="11" t="s">
        <v>3483</v>
      </c>
      <c r="AT1351" s="11" t="s">
        <v>3933</v>
      </c>
      <c r="AU1351" s="11" t="s">
        <v>3933</v>
      </c>
      <c r="AV1351" s="11" t="s">
        <v>3936</v>
      </c>
      <c r="AW1351" s="11" t="s">
        <v>2500</v>
      </c>
      <c r="AX1351" s="11" t="s">
        <v>2581</v>
      </c>
      <c r="AY1351" s="11" t="s">
        <v>3948</v>
      </c>
      <c r="AZ1351" s="11"/>
      <c r="BA1351" s="11"/>
      <c r="BB1351" s="11"/>
      <c r="BC1351" s="9">
        <v>3921</v>
      </c>
      <c r="BD1351" s="11" t="s">
        <v>3936</v>
      </c>
      <c r="BE1351" s="9">
        <v>1089</v>
      </c>
      <c r="BF1351" s="9">
        <v>1</v>
      </c>
      <c r="BG1351" s="11" t="s">
        <v>3403</v>
      </c>
    </row>
    <row r="1352" spans="1:59">
      <c r="A1352" s="9">
        <v>135547</v>
      </c>
      <c r="B1352" s="11" t="s">
        <v>4004</v>
      </c>
      <c r="C1352" s="11" t="s">
        <v>4266</v>
      </c>
      <c r="D1352" s="11" t="s">
        <v>140</v>
      </c>
      <c r="E1352" s="15">
        <v>1</v>
      </c>
      <c r="F1352" s="11" t="s">
        <v>4235</v>
      </c>
      <c r="G1352" s="9">
        <v>3800000</v>
      </c>
      <c r="H1352" s="15">
        <f t="shared" si="43"/>
        <v>826.08695652173913</v>
      </c>
      <c r="I1352" s="15">
        <f t="shared" si="44"/>
        <v>826.08695652173913</v>
      </c>
      <c r="J1352" s="15">
        <v>826.08695652173913</v>
      </c>
      <c r="K1352" s="15"/>
      <c r="L1352" s="9"/>
      <c r="M1352" s="9">
        <v>0</v>
      </c>
      <c r="N1352" s="11" t="s">
        <v>3396</v>
      </c>
      <c r="O1352" s="12">
        <v>46209</v>
      </c>
      <c r="P1352" s="11" t="s">
        <v>3402</v>
      </c>
      <c r="Q1352" s="11" t="s">
        <v>3952</v>
      </c>
      <c r="R1352" s="11" t="s">
        <v>3952</v>
      </c>
      <c r="S1352" s="11" t="s">
        <v>4212</v>
      </c>
      <c r="T1352" s="9">
        <v>138812</v>
      </c>
      <c r="U1352" s="9"/>
      <c r="V1352" s="9"/>
      <c r="W1352" s="11" t="s">
        <v>2464</v>
      </c>
      <c r="X1352" s="11" t="s">
        <v>3108</v>
      </c>
      <c r="Y1352" s="11" t="s">
        <v>3958</v>
      </c>
      <c r="Z1352" s="11" t="s">
        <v>1502</v>
      </c>
      <c r="AA1352" s="9">
        <v>0</v>
      </c>
      <c r="AB1352" s="9">
        <v>1</v>
      </c>
      <c r="AC1352" s="11"/>
      <c r="AD1352" s="11" t="s">
        <v>2408</v>
      </c>
      <c r="AE1352" s="11" t="s">
        <v>2462</v>
      </c>
      <c r="AF1352" s="11" t="s">
        <v>2470</v>
      </c>
      <c r="AG1352" s="11" t="s">
        <v>2581</v>
      </c>
      <c r="AH1352" s="11" t="s">
        <v>2607</v>
      </c>
      <c r="AI1352" s="11"/>
      <c r="AJ1352" s="9">
        <v>1</v>
      </c>
      <c r="AK1352" s="11" t="s">
        <v>1502</v>
      </c>
      <c r="AL1352" s="11" t="s">
        <v>3107</v>
      </c>
      <c r="AM1352" s="11"/>
      <c r="AN1352" s="11" t="s">
        <v>1502</v>
      </c>
      <c r="AO1352" s="11" t="s">
        <v>1502</v>
      </c>
      <c r="AP1352" s="11" t="s">
        <v>3400</v>
      </c>
      <c r="AQ1352" s="12">
        <v>46209</v>
      </c>
      <c r="AR1352" s="11" t="s">
        <v>3416</v>
      </c>
      <c r="AS1352" s="11" t="s">
        <v>3482</v>
      </c>
      <c r="AT1352" s="11" t="s">
        <v>3933</v>
      </c>
      <c r="AU1352" s="11" t="s">
        <v>3933</v>
      </c>
      <c r="AV1352" s="11" t="s">
        <v>3936</v>
      </c>
      <c r="AW1352" s="11" t="s">
        <v>2470</v>
      </c>
      <c r="AX1352" s="11" t="s">
        <v>2581</v>
      </c>
      <c r="AY1352" s="11" t="s">
        <v>3948</v>
      </c>
      <c r="AZ1352" s="11"/>
      <c r="BA1352" s="11"/>
      <c r="BB1352" s="11"/>
      <c r="BC1352" s="9">
        <v>14417</v>
      </c>
      <c r="BD1352" s="11" t="s">
        <v>3936</v>
      </c>
      <c r="BE1352" s="9">
        <v>3278</v>
      </c>
      <c r="BF1352" s="9">
        <v>1</v>
      </c>
      <c r="BG1352" s="11" t="s">
        <v>3404</v>
      </c>
    </row>
    <row r="1353" spans="1:59">
      <c r="A1353" s="9">
        <v>135546</v>
      </c>
      <c r="B1353" s="11" t="s">
        <v>4003</v>
      </c>
      <c r="C1353" s="11" t="s">
        <v>4244</v>
      </c>
      <c r="D1353" s="11" t="s">
        <v>139</v>
      </c>
      <c r="E1353" s="15">
        <v>1</v>
      </c>
      <c r="F1353" s="11" t="s">
        <v>4235</v>
      </c>
      <c r="G1353" s="9">
        <v>350000</v>
      </c>
      <c r="H1353" s="15">
        <f t="shared" si="43"/>
        <v>76.086956521739125</v>
      </c>
      <c r="I1353" s="15">
        <f t="shared" si="44"/>
        <v>76.086956521739125</v>
      </c>
      <c r="J1353" s="15">
        <v>76.086956521739125</v>
      </c>
      <c r="K1353" s="15"/>
      <c r="L1353" s="9"/>
      <c r="M1353" s="9">
        <v>0</v>
      </c>
      <c r="N1353" s="11" t="s">
        <v>3396</v>
      </c>
      <c r="O1353" s="12">
        <v>46209</v>
      </c>
      <c r="P1353" s="11" t="s">
        <v>3402</v>
      </c>
      <c r="Q1353" s="11" t="s">
        <v>3955</v>
      </c>
      <c r="R1353" s="11" t="s">
        <v>3955</v>
      </c>
      <c r="S1353" s="11" t="s">
        <v>4212</v>
      </c>
      <c r="T1353" s="9">
        <v>138754</v>
      </c>
      <c r="U1353" s="9"/>
      <c r="V1353" s="9"/>
      <c r="W1353" s="11" t="s">
        <v>2464</v>
      </c>
      <c r="X1353" s="11" t="s">
        <v>3108</v>
      </c>
      <c r="Y1353" s="11" t="s">
        <v>3958</v>
      </c>
      <c r="Z1353" s="11" t="s">
        <v>1501</v>
      </c>
      <c r="AA1353" s="9">
        <v>20</v>
      </c>
      <c r="AB1353" s="9">
        <v>1</v>
      </c>
      <c r="AC1353" s="11"/>
      <c r="AD1353" s="11" t="s">
        <v>2405</v>
      </c>
      <c r="AE1353" s="11" t="s">
        <v>2462</v>
      </c>
      <c r="AF1353" s="11" t="s">
        <v>2470</v>
      </c>
      <c r="AG1353" s="11" t="s">
        <v>2581</v>
      </c>
      <c r="AH1353" s="11" t="s">
        <v>2607</v>
      </c>
      <c r="AI1353" s="11"/>
      <c r="AJ1353" s="9">
        <v>1</v>
      </c>
      <c r="AK1353" s="11" t="s">
        <v>1642</v>
      </c>
      <c r="AL1353" s="11" t="s">
        <v>3107</v>
      </c>
      <c r="AM1353" s="11"/>
      <c r="AN1353" s="11" t="s">
        <v>1642</v>
      </c>
      <c r="AO1353" s="11" t="s">
        <v>1501</v>
      </c>
      <c r="AP1353" s="11" t="s">
        <v>3400</v>
      </c>
      <c r="AQ1353" s="12">
        <v>46209</v>
      </c>
      <c r="AR1353" s="11" t="s">
        <v>3416</v>
      </c>
      <c r="AS1353" s="11" t="s">
        <v>3481</v>
      </c>
      <c r="AT1353" s="11" t="s">
        <v>3933</v>
      </c>
      <c r="AU1353" s="11" t="s">
        <v>3933</v>
      </c>
      <c r="AV1353" s="11" t="s">
        <v>3936</v>
      </c>
      <c r="AW1353" s="11" t="s">
        <v>2470</v>
      </c>
      <c r="AX1353" s="11" t="s">
        <v>2581</v>
      </c>
      <c r="AY1353" s="11" t="s">
        <v>3948</v>
      </c>
      <c r="AZ1353" s="11"/>
      <c r="BA1353" s="11"/>
      <c r="BB1353" s="11"/>
      <c r="BC1353" s="9">
        <v>14862</v>
      </c>
      <c r="BD1353" s="11" t="s">
        <v>3936</v>
      </c>
      <c r="BE1353" s="9">
        <v>14</v>
      </c>
      <c r="BF1353" s="9">
        <v>1</v>
      </c>
      <c r="BG1353" s="11" t="s">
        <v>4618</v>
      </c>
    </row>
    <row r="1354" spans="1:59">
      <c r="A1354" s="9">
        <v>135545</v>
      </c>
      <c r="B1354" s="11" t="s">
        <v>4002</v>
      </c>
      <c r="C1354" s="11" t="s">
        <v>4271</v>
      </c>
      <c r="D1354" s="11" t="s">
        <v>136</v>
      </c>
      <c r="E1354" s="15">
        <v>1</v>
      </c>
      <c r="F1354" s="11" t="s">
        <v>4235</v>
      </c>
      <c r="G1354" s="9">
        <v>762000</v>
      </c>
      <c r="H1354" s="15">
        <f t="shared" si="43"/>
        <v>165.65217391304347</v>
      </c>
      <c r="I1354" s="15">
        <f t="shared" si="44"/>
        <v>165.65217391304347</v>
      </c>
      <c r="J1354" s="15">
        <v>165.65217391304347</v>
      </c>
      <c r="K1354" s="15"/>
      <c r="L1354" s="9"/>
      <c r="M1354" s="9">
        <v>0</v>
      </c>
      <c r="N1354" s="11" t="s">
        <v>3396</v>
      </c>
      <c r="O1354" s="12">
        <v>46209</v>
      </c>
      <c r="P1354" s="11" t="s">
        <v>3402</v>
      </c>
      <c r="Q1354" s="11" t="s">
        <v>3952</v>
      </c>
      <c r="R1354" s="11" t="s">
        <v>3952</v>
      </c>
      <c r="S1354" s="11" t="s">
        <v>4212</v>
      </c>
      <c r="T1354" s="9">
        <v>138816</v>
      </c>
      <c r="U1354" s="9"/>
      <c r="V1354" s="9"/>
      <c r="W1354" s="11" t="s">
        <v>2464</v>
      </c>
      <c r="X1354" s="11" t="s">
        <v>3108</v>
      </c>
      <c r="Y1354" s="11" t="s">
        <v>3958</v>
      </c>
      <c r="Z1354" s="11" t="s">
        <v>1498</v>
      </c>
      <c r="AA1354" s="9">
        <v>0</v>
      </c>
      <c r="AB1354" s="9">
        <v>1</v>
      </c>
      <c r="AC1354" s="11"/>
      <c r="AD1354" s="11" t="s">
        <v>2405</v>
      </c>
      <c r="AE1354" s="11" t="s">
        <v>2462</v>
      </c>
      <c r="AF1354" s="11" t="s">
        <v>2496</v>
      </c>
      <c r="AG1354" s="11" t="s">
        <v>2581</v>
      </c>
      <c r="AH1354" s="11" t="s">
        <v>2607</v>
      </c>
      <c r="AI1354" s="11"/>
      <c r="AJ1354" s="9">
        <v>1</v>
      </c>
      <c r="AK1354" s="11" t="s">
        <v>1498</v>
      </c>
      <c r="AL1354" s="11" t="s">
        <v>3107</v>
      </c>
      <c r="AM1354" s="11"/>
      <c r="AN1354" s="11" t="s">
        <v>3124</v>
      </c>
      <c r="AO1354" s="11" t="s">
        <v>3124</v>
      </c>
      <c r="AP1354" s="11" t="s">
        <v>3400</v>
      </c>
      <c r="AQ1354" s="12">
        <v>46209</v>
      </c>
      <c r="AR1354" s="11" t="s">
        <v>3416</v>
      </c>
      <c r="AS1354" s="11" t="s">
        <v>3480</v>
      </c>
      <c r="AT1354" s="11" t="s">
        <v>3933</v>
      </c>
      <c r="AU1354" s="11" t="s">
        <v>3933</v>
      </c>
      <c r="AV1354" s="11" t="s">
        <v>3936</v>
      </c>
      <c r="AW1354" s="11" t="s">
        <v>2496</v>
      </c>
      <c r="AX1354" s="11" t="s">
        <v>2581</v>
      </c>
      <c r="AY1354" s="11" t="s">
        <v>3948</v>
      </c>
      <c r="AZ1354" s="11"/>
      <c r="BA1354" s="11"/>
      <c r="BB1354" s="11"/>
      <c r="BC1354" s="9">
        <v>1264</v>
      </c>
      <c r="BD1354" s="11" t="s">
        <v>3936</v>
      </c>
      <c r="BE1354" s="9">
        <v>723</v>
      </c>
      <c r="BF1354" s="9">
        <v>1</v>
      </c>
      <c r="BG1354" s="11" t="s">
        <v>3404</v>
      </c>
    </row>
    <row r="1355" spans="1:59">
      <c r="A1355" s="9">
        <v>135545</v>
      </c>
      <c r="B1355" s="11" t="s">
        <v>4002</v>
      </c>
      <c r="C1355" s="11" t="s">
        <v>4271</v>
      </c>
      <c r="D1355" s="11" t="s">
        <v>137</v>
      </c>
      <c r="E1355" s="15">
        <v>1</v>
      </c>
      <c r="F1355" s="11" t="s">
        <v>4235</v>
      </c>
      <c r="G1355" s="9">
        <v>952000</v>
      </c>
      <c r="H1355" s="15">
        <f t="shared" si="43"/>
        <v>206.95652173913044</v>
      </c>
      <c r="I1355" s="15">
        <f t="shared" si="44"/>
        <v>206.95652173913044</v>
      </c>
      <c r="J1355" s="15">
        <v>206.95652173913044</v>
      </c>
      <c r="K1355" s="15"/>
      <c r="L1355" s="9"/>
      <c r="M1355" s="9">
        <v>0</v>
      </c>
      <c r="N1355" s="11" t="s">
        <v>3396</v>
      </c>
      <c r="O1355" s="12">
        <v>46209</v>
      </c>
      <c r="P1355" s="11" t="s">
        <v>3402</v>
      </c>
      <c r="Q1355" s="11" t="s">
        <v>3952</v>
      </c>
      <c r="R1355" s="11" t="s">
        <v>3952</v>
      </c>
      <c r="S1355" s="11" t="s">
        <v>4212</v>
      </c>
      <c r="T1355" s="9">
        <v>138816</v>
      </c>
      <c r="U1355" s="9"/>
      <c r="V1355" s="9"/>
      <c r="W1355" s="11" t="s">
        <v>2464</v>
      </c>
      <c r="X1355" s="11" t="s">
        <v>3108</v>
      </c>
      <c r="Y1355" s="11" t="s">
        <v>3958</v>
      </c>
      <c r="Z1355" s="11" t="s">
        <v>1499</v>
      </c>
      <c r="AA1355" s="9">
        <v>0</v>
      </c>
      <c r="AB1355" s="9">
        <v>2</v>
      </c>
      <c r="AC1355" s="11"/>
      <c r="AD1355" s="11" t="s">
        <v>2405</v>
      </c>
      <c r="AE1355" s="11" t="s">
        <v>2462</v>
      </c>
      <c r="AF1355" s="11" t="s">
        <v>2496</v>
      </c>
      <c r="AG1355" s="11" t="s">
        <v>2581</v>
      </c>
      <c r="AH1355" s="11" t="s">
        <v>2607</v>
      </c>
      <c r="AI1355" s="11"/>
      <c r="AJ1355" s="9">
        <v>1</v>
      </c>
      <c r="AK1355" s="11" t="s">
        <v>1499</v>
      </c>
      <c r="AL1355" s="11" t="s">
        <v>3107</v>
      </c>
      <c r="AM1355" s="11"/>
      <c r="AN1355" s="11" t="s">
        <v>3124</v>
      </c>
      <c r="AO1355" s="11" t="s">
        <v>3124</v>
      </c>
      <c r="AP1355" s="11" t="s">
        <v>3400</v>
      </c>
      <c r="AQ1355" s="12">
        <v>46209</v>
      </c>
      <c r="AR1355" s="11" t="s">
        <v>3416</v>
      </c>
      <c r="AS1355" s="11" t="s">
        <v>3480</v>
      </c>
      <c r="AT1355" s="11" t="s">
        <v>3933</v>
      </c>
      <c r="AU1355" s="11" t="s">
        <v>3933</v>
      </c>
      <c r="AV1355" s="11" t="s">
        <v>3936</v>
      </c>
      <c r="AW1355" s="11" t="s">
        <v>2496</v>
      </c>
      <c r="AX1355" s="11" t="s">
        <v>2581</v>
      </c>
      <c r="AY1355" s="11" t="s">
        <v>3948</v>
      </c>
      <c r="AZ1355" s="11"/>
      <c r="BA1355" s="11"/>
      <c r="BB1355" s="11"/>
      <c r="BC1355" s="9">
        <v>1264</v>
      </c>
      <c r="BD1355" s="11" t="s">
        <v>3936</v>
      </c>
      <c r="BE1355" s="9">
        <v>723</v>
      </c>
      <c r="BF1355" s="9">
        <v>2</v>
      </c>
      <c r="BG1355" s="11" t="s">
        <v>3404</v>
      </c>
    </row>
    <row r="1356" spans="1:59">
      <c r="A1356" s="9">
        <v>135545</v>
      </c>
      <c r="B1356" s="11" t="s">
        <v>4002</v>
      </c>
      <c r="C1356" s="11" t="s">
        <v>4271</v>
      </c>
      <c r="D1356" s="11" t="s">
        <v>138</v>
      </c>
      <c r="E1356" s="15">
        <v>1</v>
      </c>
      <c r="F1356" s="11" t="s">
        <v>4235</v>
      </c>
      <c r="G1356" s="9">
        <v>1108500</v>
      </c>
      <c r="H1356" s="15">
        <f t="shared" si="43"/>
        <v>240.97826086956522</v>
      </c>
      <c r="I1356" s="15">
        <f t="shared" si="44"/>
        <v>240.97826086956522</v>
      </c>
      <c r="J1356" s="15">
        <v>240.97826086956522</v>
      </c>
      <c r="K1356" s="15"/>
      <c r="L1356" s="9"/>
      <c r="M1356" s="9">
        <v>0</v>
      </c>
      <c r="N1356" s="11" t="s">
        <v>3396</v>
      </c>
      <c r="O1356" s="12">
        <v>46209</v>
      </c>
      <c r="P1356" s="11" t="s">
        <v>3402</v>
      </c>
      <c r="Q1356" s="11" t="s">
        <v>3952</v>
      </c>
      <c r="R1356" s="11" t="s">
        <v>3952</v>
      </c>
      <c r="S1356" s="11" t="s">
        <v>4212</v>
      </c>
      <c r="T1356" s="9">
        <v>138816</v>
      </c>
      <c r="U1356" s="9"/>
      <c r="V1356" s="9"/>
      <c r="W1356" s="11" t="s">
        <v>2464</v>
      </c>
      <c r="X1356" s="11" t="s">
        <v>3108</v>
      </c>
      <c r="Y1356" s="11" t="s">
        <v>3958</v>
      </c>
      <c r="Z1356" s="11" t="s">
        <v>1500</v>
      </c>
      <c r="AA1356" s="9">
        <v>0</v>
      </c>
      <c r="AB1356" s="9">
        <v>3</v>
      </c>
      <c r="AC1356" s="11"/>
      <c r="AD1356" s="11" t="s">
        <v>2405</v>
      </c>
      <c r="AE1356" s="11" t="s">
        <v>2462</v>
      </c>
      <c r="AF1356" s="11" t="s">
        <v>2496</v>
      </c>
      <c r="AG1356" s="11" t="s">
        <v>2581</v>
      </c>
      <c r="AH1356" s="11" t="s">
        <v>2607</v>
      </c>
      <c r="AI1356" s="11"/>
      <c r="AJ1356" s="9">
        <v>1</v>
      </c>
      <c r="AK1356" s="11" t="s">
        <v>1500</v>
      </c>
      <c r="AL1356" s="11" t="s">
        <v>3107</v>
      </c>
      <c r="AM1356" s="11"/>
      <c r="AN1356" s="11" t="s">
        <v>3124</v>
      </c>
      <c r="AO1356" s="11" t="s">
        <v>3124</v>
      </c>
      <c r="AP1356" s="11" t="s">
        <v>3400</v>
      </c>
      <c r="AQ1356" s="12">
        <v>46209</v>
      </c>
      <c r="AR1356" s="11" t="s">
        <v>3416</v>
      </c>
      <c r="AS1356" s="11" t="s">
        <v>3480</v>
      </c>
      <c r="AT1356" s="11" t="s">
        <v>3933</v>
      </c>
      <c r="AU1356" s="11" t="s">
        <v>3933</v>
      </c>
      <c r="AV1356" s="11" t="s">
        <v>3936</v>
      </c>
      <c r="AW1356" s="11" t="s">
        <v>2496</v>
      </c>
      <c r="AX1356" s="11" t="s">
        <v>2581</v>
      </c>
      <c r="AY1356" s="11" t="s">
        <v>3948</v>
      </c>
      <c r="AZ1356" s="11"/>
      <c r="BA1356" s="11"/>
      <c r="BB1356" s="11"/>
      <c r="BC1356" s="9">
        <v>1264</v>
      </c>
      <c r="BD1356" s="11" t="s">
        <v>3936</v>
      </c>
      <c r="BE1356" s="9">
        <v>723</v>
      </c>
      <c r="BF1356" s="9">
        <v>3</v>
      </c>
      <c r="BG1356" s="11" t="s">
        <v>3404</v>
      </c>
    </row>
    <row r="1357" spans="1:59">
      <c r="A1357" s="9">
        <v>135544</v>
      </c>
      <c r="B1357" s="11" t="s">
        <v>4001</v>
      </c>
      <c r="C1357" s="11" t="s">
        <v>3500</v>
      </c>
      <c r="D1357" s="11" t="s">
        <v>135</v>
      </c>
      <c r="E1357" s="15">
        <v>1</v>
      </c>
      <c r="F1357" s="11" t="s">
        <v>4235</v>
      </c>
      <c r="G1357" s="9">
        <v>4000000</v>
      </c>
      <c r="H1357" s="15">
        <f t="shared" si="43"/>
        <v>869.56521739130437</v>
      </c>
      <c r="I1357" s="15">
        <f t="shared" si="44"/>
        <v>869.56521739130437</v>
      </c>
      <c r="J1357" s="15">
        <v>869.56521739130437</v>
      </c>
      <c r="K1357" s="15"/>
      <c r="L1357" s="9"/>
      <c r="M1357" s="9">
        <v>0</v>
      </c>
      <c r="N1357" s="11" t="s">
        <v>3396</v>
      </c>
      <c r="O1357" s="12">
        <v>46209</v>
      </c>
      <c r="P1357" s="11" t="s">
        <v>3402</v>
      </c>
      <c r="Q1357" s="11" t="s">
        <v>3952</v>
      </c>
      <c r="R1357" s="11" t="s">
        <v>3952</v>
      </c>
      <c r="S1357" s="11" t="s">
        <v>4212</v>
      </c>
      <c r="T1357" s="9">
        <v>138819</v>
      </c>
      <c r="U1357" s="9"/>
      <c r="V1357" s="9"/>
      <c r="W1357" s="11" t="s">
        <v>2464</v>
      </c>
      <c r="X1357" s="11" t="s">
        <v>3108</v>
      </c>
      <c r="Y1357" s="11" t="s">
        <v>3958</v>
      </c>
      <c r="Z1357" s="11" t="s">
        <v>1494</v>
      </c>
      <c r="AA1357" s="9">
        <v>0</v>
      </c>
      <c r="AB1357" s="9">
        <v>1</v>
      </c>
      <c r="AC1357" s="11"/>
      <c r="AD1357" s="11" t="s">
        <v>2404</v>
      </c>
      <c r="AE1357" s="11" t="s">
        <v>2462</v>
      </c>
      <c r="AF1357" s="11" t="s">
        <v>2499</v>
      </c>
      <c r="AG1357" s="11" t="s">
        <v>2589</v>
      </c>
      <c r="AH1357" s="11" t="s">
        <v>2607</v>
      </c>
      <c r="AI1357" s="11"/>
      <c r="AJ1357" s="9">
        <v>1</v>
      </c>
      <c r="AK1357" s="11" t="s">
        <v>1494</v>
      </c>
      <c r="AL1357" s="11" t="s">
        <v>3107</v>
      </c>
      <c r="AM1357" s="11"/>
      <c r="AN1357" s="11" t="s">
        <v>1494</v>
      </c>
      <c r="AO1357" s="11" t="s">
        <v>1494</v>
      </c>
      <c r="AP1357" s="11" t="s">
        <v>3400</v>
      </c>
      <c r="AQ1357" s="12">
        <v>46209</v>
      </c>
      <c r="AR1357" s="11" t="s">
        <v>3416</v>
      </c>
      <c r="AS1357" s="11" t="s">
        <v>3479</v>
      </c>
      <c r="AT1357" s="11" t="s">
        <v>3933</v>
      </c>
      <c r="AU1357" s="11" t="s">
        <v>3933</v>
      </c>
      <c r="AV1357" s="11" t="s">
        <v>3939</v>
      </c>
      <c r="AW1357" s="11" t="s">
        <v>2499</v>
      </c>
      <c r="AX1357" s="11" t="s">
        <v>2589</v>
      </c>
      <c r="AY1357" s="11" t="s">
        <v>3948</v>
      </c>
      <c r="AZ1357" s="11"/>
      <c r="BA1357" s="11"/>
      <c r="BB1357" s="11"/>
      <c r="BC1357" s="9">
        <v>1267</v>
      </c>
      <c r="BD1357" s="11" t="s">
        <v>3939</v>
      </c>
      <c r="BE1357" s="9">
        <v>755</v>
      </c>
      <c r="BF1357" s="9">
        <v>1</v>
      </c>
      <c r="BG1357" s="11" t="s">
        <v>3404</v>
      </c>
    </row>
    <row r="1358" spans="1:59">
      <c r="A1358" s="9">
        <v>135543</v>
      </c>
      <c r="B1358" s="11" t="s">
        <v>4000</v>
      </c>
      <c r="C1358" s="11" t="s">
        <v>3500</v>
      </c>
      <c r="D1358" s="11" t="s">
        <v>134</v>
      </c>
      <c r="E1358" s="15">
        <v>1</v>
      </c>
      <c r="F1358" s="11" t="s">
        <v>4235</v>
      </c>
      <c r="G1358" s="9">
        <v>1500000</v>
      </c>
      <c r="H1358" s="15">
        <f t="shared" si="43"/>
        <v>326.08695652173913</v>
      </c>
      <c r="I1358" s="15">
        <f t="shared" si="44"/>
        <v>326.08695652173913</v>
      </c>
      <c r="J1358" s="15">
        <v>326.08695652173913</v>
      </c>
      <c r="K1358" s="15"/>
      <c r="L1358" s="9"/>
      <c r="M1358" s="9">
        <v>0</v>
      </c>
      <c r="N1358" s="11" t="s">
        <v>3396</v>
      </c>
      <c r="O1358" s="12">
        <v>46209</v>
      </c>
      <c r="P1358" s="11" t="s">
        <v>3402</v>
      </c>
      <c r="Q1358" s="11" t="s">
        <v>3952</v>
      </c>
      <c r="R1358" s="11" t="s">
        <v>3952</v>
      </c>
      <c r="S1358" s="11" t="s">
        <v>4212</v>
      </c>
      <c r="T1358" s="9">
        <v>138547</v>
      </c>
      <c r="U1358" s="9"/>
      <c r="V1358" s="9"/>
      <c r="W1358" s="11" t="s">
        <v>2464</v>
      </c>
      <c r="X1358" s="11" t="s">
        <v>3108</v>
      </c>
      <c r="Y1358" s="11" t="s">
        <v>3958</v>
      </c>
      <c r="Z1358" s="11" t="s">
        <v>1497</v>
      </c>
      <c r="AA1358" s="9">
        <v>0</v>
      </c>
      <c r="AB1358" s="9">
        <v>1</v>
      </c>
      <c r="AC1358" s="11"/>
      <c r="AD1358" s="11" t="s">
        <v>2404</v>
      </c>
      <c r="AE1358" s="11" t="s">
        <v>2462</v>
      </c>
      <c r="AF1358" s="11" t="s">
        <v>2482</v>
      </c>
      <c r="AG1358" s="11" t="s">
        <v>2589</v>
      </c>
      <c r="AH1358" s="11" t="s">
        <v>2607</v>
      </c>
      <c r="AI1358" s="11"/>
      <c r="AJ1358" s="9">
        <v>1</v>
      </c>
      <c r="AK1358" s="11" t="s">
        <v>1497</v>
      </c>
      <c r="AL1358" s="11" t="s">
        <v>3107</v>
      </c>
      <c r="AM1358" s="11"/>
      <c r="AN1358" s="11" t="s">
        <v>1497</v>
      </c>
      <c r="AO1358" s="11" t="s">
        <v>1497</v>
      </c>
      <c r="AP1358" s="11" t="s">
        <v>3400</v>
      </c>
      <c r="AQ1358" s="12">
        <v>46209</v>
      </c>
      <c r="AR1358" s="11" t="s">
        <v>3416</v>
      </c>
      <c r="AS1358" s="11" t="s">
        <v>3478</v>
      </c>
      <c r="AT1358" s="11" t="s">
        <v>3933</v>
      </c>
      <c r="AU1358" s="11" t="s">
        <v>3933</v>
      </c>
      <c r="AV1358" s="11" t="s">
        <v>3939</v>
      </c>
      <c r="AW1358" s="11" t="s">
        <v>2482</v>
      </c>
      <c r="AX1358" s="11" t="s">
        <v>2589</v>
      </c>
      <c r="AY1358" s="11" t="s">
        <v>3948</v>
      </c>
      <c r="AZ1358" s="11"/>
      <c r="BA1358" s="11"/>
      <c r="BB1358" s="11"/>
      <c r="BC1358" s="9">
        <v>1267</v>
      </c>
      <c r="BD1358" s="11" t="s">
        <v>3939</v>
      </c>
      <c r="BE1358" s="9">
        <v>5970</v>
      </c>
      <c r="BF1358" s="9">
        <v>1</v>
      </c>
      <c r="BG1358" s="11" t="s">
        <v>4621</v>
      </c>
    </row>
    <row r="1359" spans="1:59">
      <c r="A1359" s="9">
        <v>135542</v>
      </c>
      <c r="B1359" s="11" t="s">
        <v>3993</v>
      </c>
      <c r="C1359" s="11" t="s">
        <v>4270</v>
      </c>
      <c r="D1359" s="11" t="s">
        <v>133</v>
      </c>
      <c r="E1359" s="15">
        <v>5</v>
      </c>
      <c r="F1359" s="11" t="s">
        <v>4235</v>
      </c>
      <c r="G1359" s="9">
        <v>13824</v>
      </c>
      <c r="H1359" s="15">
        <f t="shared" si="43"/>
        <v>3.0052173913043476</v>
      </c>
      <c r="I1359" s="15">
        <f t="shared" si="44"/>
        <v>15.026086956521738</v>
      </c>
      <c r="J1359" s="15">
        <v>15.026086956521738</v>
      </c>
      <c r="K1359" s="15"/>
      <c r="L1359" s="9"/>
      <c r="M1359" s="9">
        <v>0</v>
      </c>
      <c r="N1359" s="11" t="s">
        <v>3396</v>
      </c>
      <c r="O1359" s="12">
        <v>46209</v>
      </c>
      <c r="P1359" s="11" t="s">
        <v>3402</v>
      </c>
      <c r="Q1359" s="11" t="s">
        <v>3952</v>
      </c>
      <c r="R1359" s="11" t="s">
        <v>3952</v>
      </c>
      <c r="S1359" s="11" t="s">
        <v>4212</v>
      </c>
      <c r="T1359" s="9">
        <v>138606</v>
      </c>
      <c r="U1359" s="9"/>
      <c r="V1359" s="9"/>
      <c r="W1359" s="11" t="s">
        <v>2464</v>
      </c>
      <c r="X1359" s="11" t="s">
        <v>3108</v>
      </c>
      <c r="Y1359" s="11" t="s">
        <v>3958</v>
      </c>
      <c r="Z1359" s="11" t="s">
        <v>1496</v>
      </c>
      <c r="AA1359" s="9">
        <v>20</v>
      </c>
      <c r="AB1359" s="9">
        <v>1</v>
      </c>
      <c r="AC1359" s="11"/>
      <c r="AD1359" s="11" t="s">
        <v>2421</v>
      </c>
      <c r="AE1359" s="11" t="s">
        <v>2462</v>
      </c>
      <c r="AF1359" s="11" t="s">
        <v>2498</v>
      </c>
      <c r="AG1359" s="11" t="s">
        <v>2589</v>
      </c>
      <c r="AH1359" s="11" t="s">
        <v>2607</v>
      </c>
      <c r="AI1359" s="11"/>
      <c r="AJ1359" s="9">
        <v>5</v>
      </c>
      <c r="AK1359" s="11" t="s">
        <v>2639</v>
      </c>
      <c r="AL1359" s="11" t="s">
        <v>3107</v>
      </c>
      <c r="AM1359" s="11"/>
      <c r="AN1359" s="11" t="s">
        <v>2639</v>
      </c>
      <c r="AO1359" s="11" t="s">
        <v>1496</v>
      </c>
      <c r="AP1359" s="11"/>
      <c r="AQ1359" s="12">
        <v>46209</v>
      </c>
      <c r="AR1359" s="11" t="s">
        <v>3416</v>
      </c>
      <c r="AS1359" s="11" t="s">
        <v>3477</v>
      </c>
      <c r="AT1359" s="11" t="s">
        <v>3933</v>
      </c>
      <c r="AU1359" s="11" t="s">
        <v>3933</v>
      </c>
      <c r="AV1359" s="11" t="s">
        <v>3939</v>
      </c>
      <c r="AW1359" s="11" t="s">
        <v>2498</v>
      </c>
      <c r="AX1359" s="11" t="s">
        <v>2589</v>
      </c>
      <c r="AY1359" s="11" t="s">
        <v>3948</v>
      </c>
      <c r="AZ1359" s="11"/>
      <c r="BA1359" s="11"/>
      <c r="BB1359" s="11"/>
      <c r="BC1359" s="9">
        <v>1265</v>
      </c>
      <c r="BD1359" s="11" t="s">
        <v>3939</v>
      </c>
      <c r="BE1359" s="9">
        <v>973</v>
      </c>
      <c r="BF1359" s="9">
        <v>1</v>
      </c>
      <c r="BG1359" s="11" t="s">
        <v>4620</v>
      </c>
    </row>
    <row r="1360" spans="1:59">
      <c r="A1360" s="9">
        <v>135541</v>
      </c>
      <c r="B1360" s="11" t="s">
        <v>3999</v>
      </c>
      <c r="C1360" s="11" t="s">
        <v>4272</v>
      </c>
      <c r="D1360" s="11" t="s">
        <v>132</v>
      </c>
      <c r="E1360" s="15">
        <v>1</v>
      </c>
      <c r="F1360" s="11" t="s">
        <v>4235</v>
      </c>
      <c r="G1360" s="9">
        <v>437452.79999999999</v>
      </c>
      <c r="H1360" s="15">
        <f t="shared" si="43"/>
        <v>95.098434782608692</v>
      </c>
      <c r="I1360" s="15">
        <f t="shared" si="44"/>
        <v>95.098434782608692</v>
      </c>
      <c r="J1360" s="15">
        <v>95.098434782608692</v>
      </c>
      <c r="K1360" s="15"/>
      <c r="L1360" s="9"/>
      <c r="M1360" s="9">
        <v>0</v>
      </c>
      <c r="N1360" s="11" t="s">
        <v>3396</v>
      </c>
      <c r="O1360" s="12">
        <v>46209</v>
      </c>
      <c r="P1360" s="11" t="s">
        <v>3402</v>
      </c>
      <c r="Q1360" s="11" t="s">
        <v>3952</v>
      </c>
      <c r="R1360" s="11" t="s">
        <v>3952</v>
      </c>
      <c r="S1360" s="11" t="s">
        <v>4212</v>
      </c>
      <c r="T1360" s="9">
        <v>138628</v>
      </c>
      <c r="U1360" s="9"/>
      <c r="V1360" s="9"/>
      <c r="W1360" s="11" t="s">
        <v>2464</v>
      </c>
      <c r="X1360" s="11" t="s">
        <v>3108</v>
      </c>
      <c r="Y1360" s="11" t="s">
        <v>3958</v>
      </c>
      <c r="Z1360" s="11" t="s">
        <v>1495</v>
      </c>
      <c r="AA1360" s="9">
        <v>20</v>
      </c>
      <c r="AB1360" s="9">
        <v>1</v>
      </c>
      <c r="AC1360" s="11"/>
      <c r="AD1360" s="11" t="s">
        <v>2417</v>
      </c>
      <c r="AE1360" s="11" t="s">
        <v>2462</v>
      </c>
      <c r="AF1360" s="11" t="s">
        <v>2492</v>
      </c>
      <c r="AG1360" s="11" t="s">
        <v>2581</v>
      </c>
      <c r="AH1360" s="11" t="s">
        <v>2607</v>
      </c>
      <c r="AI1360" s="11"/>
      <c r="AJ1360" s="9">
        <v>1</v>
      </c>
      <c r="AK1360" s="11" t="s">
        <v>2638</v>
      </c>
      <c r="AL1360" s="11" t="s">
        <v>3107</v>
      </c>
      <c r="AM1360" s="11"/>
      <c r="AN1360" s="11" t="s">
        <v>2638</v>
      </c>
      <c r="AO1360" s="11" t="s">
        <v>1495</v>
      </c>
      <c r="AP1360" s="11"/>
      <c r="AQ1360" s="12">
        <v>46209</v>
      </c>
      <c r="AR1360" s="11" t="s">
        <v>3416</v>
      </c>
      <c r="AS1360" s="11" t="s">
        <v>3476</v>
      </c>
      <c r="AT1360" s="11" t="s">
        <v>3933</v>
      </c>
      <c r="AU1360" s="11" t="s">
        <v>3933</v>
      </c>
      <c r="AV1360" s="11" t="s">
        <v>3936</v>
      </c>
      <c r="AW1360" s="11" t="s">
        <v>2492</v>
      </c>
      <c r="AX1360" s="11" t="s">
        <v>2581</v>
      </c>
      <c r="AY1360" s="11" t="s">
        <v>3948</v>
      </c>
      <c r="AZ1360" s="11"/>
      <c r="BA1360" s="11"/>
      <c r="BB1360" s="11"/>
      <c r="BC1360" s="9">
        <v>4276</v>
      </c>
      <c r="BD1360" s="11" t="s">
        <v>3936</v>
      </c>
      <c r="BE1360" s="9">
        <v>30</v>
      </c>
      <c r="BF1360" s="9">
        <v>1</v>
      </c>
      <c r="BG1360" s="11" t="s">
        <v>4622</v>
      </c>
    </row>
    <row r="1361" spans="1:59">
      <c r="A1361" s="9">
        <v>135540</v>
      </c>
      <c r="B1361" s="11" t="s">
        <v>3998</v>
      </c>
      <c r="C1361" s="11" t="s">
        <v>3500</v>
      </c>
      <c r="D1361" s="11" t="s">
        <v>131</v>
      </c>
      <c r="E1361" s="15">
        <v>1</v>
      </c>
      <c r="F1361" s="11" t="s">
        <v>4235</v>
      </c>
      <c r="G1361" s="9">
        <v>4000000</v>
      </c>
      <c r="H1361" s="15">
        <f t="shared" si="43"/>
        <v>869.56521739130437</v>
      </c>
      <c r="I1361" s="15">
        <f t="shared" si="44"/>
        <v>869.56521739130437</v>
      </c>
      <c r="J1361" s="15">
        <v>869.56521739130437</v>
      </c>
      <c r="K1361" s="15"/>
      <c r="L1361" s="9"/>
      <c r="M1361" s="9">
        <v>0</v>
      </c>
      <c r="N1361" s="11" t="s">
        <v>3396</v>
      </c>
      <c r="O1361" s="12">
        <v>46209</v>
      </c>
      <c r="P1361" s="11" t="s">
        <v>3402</v>
      </c>
      <c r="Q1361" s="11" t="s">
        <v>3952</v>
      </c>
      <c r="R1361" s="11" t="s">
        <v>3952</v>
      </c>
      <c r="S1361" s="11" t="s">
        <v>4212</v>
      </c>
      <c r="T1361" s="9">
        <v>138649</v>
      </c>
      <c r="U1361" s="9"/>
      <c r="V1361" s="9"/>
      <c r="W1361" s="11" t="s">
        <v>2464</v>
      </c>
      <c r="X1361" s="11" t="s">
        <v>3108</v>
      </c>
      <c r="Y1361" s="11" t="s">
        <v>3958</v>
      </c>
      <c r="Z1361" s="11" t="s">
        <v>1494</v>
      </c>
      <c r="AA1361" s="9">
        <v>0</v>
      </c>
      <c r="AB1361" s="9">
        <v>1</v>
      </c>
      <c r="AC1361" s="11"/>
      <c r="AD1361" s="11" t="s">
        <v>2404</v>
      </c>
      <c r="AE1361" s="11" t="s">
        <v>2462</v>
      </c>
      <c r="AF1361" s="11" t="s">
        <v>2482</v>
      </c>
      <c r="AG1361" s="11" t="s">
        <v>2589</v>
      </c>
      <c r="AH1361" s="11" t="s">
        <v>2607</v>
      </c>
      <c r="AI1361" s="11"/>
      <c r="AJ1361" s="9">
        <v>1</v>
      </c>
      <c r="AK1361" s="11" t="s">
        <v>1494</v>
      </c>
      <c r="AL1361" s="11" t="s">
        <v>3107</v>
      </c>
      <c r="AM1361" s="11"/>
      <c r="AN1361" s="11" t="s">
        <v>1494</v>
      </c>
      <c r="AO1361" s="11" t="s">
        <v>1494</v>
      </c>
      <c r="AP1361" s="11" t="s">
        <v>3400</v>
      </c>
      <c r="AQ1361" s="12">
        <v>46209</v>
      </c>
      <c r="AR1361" s="11" t="s">
        <v>3416</v>
      </c>
      <c r="AS1361" s="11" t="s">
        <v>3475</v>
      </c>
      <c r="AT1361" s="11" t="s">
        <v>3933</v>
      </c>
      <c r="AU1361" s="11" t="s">
        <v>3933</v>
      </c>
      <c r="AV1361" s="11" t="s">
        <v>3939</v>
      </c>
      <c r="AW1361" s="11" t="s">
        <v>2482</v>
      </c>
      <c r="AX1361" s="11" t="s">
        <v>2589</v>
      </c>
      <c r="AY1361" s="11" t="s">
        <v>3948</v>
      </c>
      <c r="AZ1361" s="11"/>
      <c r="BA1361" s="11"/>
      <c r="BB1361" s="11"/>
      <c r="BC1361" s="9">
        <v>1267</v>
      </c>
      <c r="BD1361" s="11" t="s">
        <v>3939</v>
      </c>
      <c r="BE1361" s="9">
        <v>7128</v>
      </c>
      <c r="BF1361" s="9">
        <v>1</v>
      </c>
      <c r="BG1361" s="11" t="s">
        <v>4623</v>
      </c>
    </row>
    <row r="1362" spans="1:59">
      <c r="A1362" s="9">
        <v>135539</v>
      </c>
      <c r="B1362" s="11" t="s">
        <v>3997</v>
      </c>
      <c r="C1362" s="11" t="s">
        <v>4244</v>
      </c>
      <c r="D1362" s="11" t="s">
        <v>130</v>
      </c>
      <c r="E1362" s="15">
        <v>12</v>
      </c>
      <c r="F1362" s="11" t="s">
        <v>4235</v>
      </c>
      <c r="G1362" s="9">
        <v>3750000</v>
      </c>
      <c r="H1362" s="15">
        <f t="shared" si="43"/>
        <v>815.21739130434787</v>
      </c>
      <c r="I1362" s="15">
        <f t="shared" si="44"/>
        <v>9782.608695652174</v>
      </c>
      <c r="J1362" s="15">
        <v>9782.608695652174</v>
      </c>
      <c r="K1362" s="15"/>
      <c r="L1362" s="9"/>
      <c r="M1362" s="9">
        <v>0</v>
      </c>
      <c r="N1362" s="11" t="s">
        <v>3396</v>
      </c>
      <c r="O1362" s="12">
        <v>46209</v>
      </c>
      <c r="P1362" s="11" t="s">
        <v>3405</v>
      </c>
      <c r="Q1362" s="11" t="s">
        <v>3952</v>
      </c>
      <c r="R1362" s="11" t="s">
        <v>3952</v>
      </c>
      <c r="S1362" s="11" t="s">
        <v>4212</v>
      </c>
      <c r="T1362" s="9">
        <v>138655</v>
      </c>
      <c r="U1362" s="9"/>
      <c r="V1362" s="9"/>
      <c r="W1362" s="11" t="s">
        <v>2464</v>
      </c>
      <c r="X1362" s="11" t="s">
        <v>3108</v>
      </c>
      <c r="Y1362" s="11" t="s">
        <v>3958</v>
      </c>
      <c r="Z1362" s="11" t="s">
        <v>1493</v>
      </c>
      <c r="AA1362" s="9">
        <v>0</v>
      </c>
      <c r="AB1362" s="9">
        <v>1</v>
      </c>
      <c r="AC1362" s="11"/>
      <c r="AD1362" s="11" t="s">
        <v>2405</v>
      </c>
      <c r="AE1362" s="11" t="s">
        <v>2462</v>
      </c>
      <c r="AF1362" s="11" t="s">
        <v>2497</v>
      </c>
      <c r="AG1362" s="11" t="s">
        <v>2589</v>
      </c>
      <c r="AH1362" s="11" t="s">
        <v>2607</v>
      </c>
      <c r="AI1362" s="11"/>
      <c r="AJ1362" s="9">
        <v>12</v>
      </c>
      <c r="AK1362" s="11" t="s">
        <v>1493</v>
      </c>
      <c r="AL1362" s="11" t="s">
        <v>3107</v>
      </c>
      <c r="AM1362" s="11"/>
      <c r="AN1362" s="11" t="s">
        <v>1493</v>
      </c>
      <c r="AO1362" s="11" t="s">
        <v>1493</v>
      </c>
      <c r="AP1362" s="11" t="s">
        <v>3400</v>
      </c>
      <c r="AQ1362" s="12">
        <v>46209</v>
      </c>
      <c r="AR1362" s="11" t="s">
        <v>3416</v>
      </c>
      <c r="AS1362" s="11" t="s">
        <v>3474</v>
      </c>
      <c r="AT1362" s="11" t="s">
        <v>3933</v>
      </c>
      <c r="AU1362" s="11" t="s">
        <v>3933</v>
      </c>
      <c r="AV1362" s="11" t="s">
        <v>3939</v>
      </c>
      <c r="AW1362" s="11" t="s">
        <v>2497</v>
      </c>
      <c r="AX1362" s="11" t="s">
        <v>2589</v>
      </c>
      <c r="AY1362" s="11" t="s">
        <v>3948</v>
      </c>
      <c r="AZ1362" s="11"/>
      <c r="BA1362" s="11"/>
      <c r="BB1362" s="11"/>
      <c r="BC1362" s="9">
        <v>14862</v>
      </c>
      <c r="BD1362" s="11" t="s">
        <v>3939</v>
      </c>
      <c r="BE1362" s="9">
        <v>5080</v>
      </c>
      <c r="BF1362" s="9">
        <v>1</v>
      </c>
      <c r="BG1362" s="11" t="s">
        <v>4623</v>
      </c>
    </row>
    <row r="1363" spans="1:59">
      <c r="A1363" s="9">
        <v>135538</v>
      </c>
      <c r="B1363" s="11" t="s">
        <v>3996</v>
      </c>
      <c r="C1363" s="11" t="s">
        <v>4271</v>
      </c>
      <c r="D1363" s="11" t="s">
        <v>129</v>
      </c>
      <c r="E1363" s="15">
        <v>1</v>
      </c>
      <c r="F1363" s="11" t="s">
        <v>4235</v>
      </c>
      <c r="G1363" s="9">
        <v>14120000</v>
      </c>
      <c r="H1363" s="15">
        <f t="shared" si="43"/>
        <v>3069.5652173913045</v>
      </c>
      <c r="I1363" s="15">
        <f t="shared" si="44"/>
        <v>3069.5652173913045</v>
      </c>
      <c r="J1363" s="15">
        <v>3069.5652173913045</v>
      </c>
      <c r="K1363" s="15"/>
      <c r="L1363" s="9"/>
      <c r="M1363" s="9">
        <v>0</v>
      </c>
      <c r="N1363" s="11" t="s">
        <v>3396</v>
      </c>
      <c r="O1363" s="12">
        <v>46209</v>
      </c>
      <c r="P1363" s="11" t="s">
        <v>3402</v>
      </c>
      <c r="Q1363" s="11" t="s">
        <v>3952</v>
      </c>
      <c r="R1363" s="11" t="s">
        <v>3952</v>
      </c>
      <c r="S1363" s="11" t="s">
        <v>4212</v>
      </c>
      <c r="T1363" s="9">
        <v>138659</v>
      </c>
      <c r="U1363" s="9"/>
      <c r="V1363" s="9"/>
      <c r="W1363" s="11" t="s">
        <v>2464</v>
      </c>
      <c r="X1363" s="11" t="s">
        <v>3108</v>
      </c>
      <c r="Y1363" s="11" t="s">
        <v>3958</v>
      </c>
      <c r="Z1363" s="11" t="s">
        <v>1492</v>
      </c>
      <c r="AA1363" s="9">
        <v>0</v>
      </c>
      <c r="AB1363" s="9">
        <v>1</v>
      </c>
      <c r="AC1363" s="11"/>
      <c r="AD1363" s="11" t="s">
        <v>2405</v>
      </c>
      <c r="AE1363" s="11" t="s">
        <v>2462</v>
      </c>
      <c r="AF1363" s="11" t="s">
        <v>2496</v>
      </c>
      <c r="AG1363" s="11" t="s">
        <v>2581</v>
      </c>
      <c r="AH1363" s="11" t="s">
        <v>2607</v>
      </c>
      <c r="AI1363" s="11"/>
      <c r="AJ1363" s="9">
        <v>1</v>
      </c>
      <c r="AK1363" s="11" t="s">
        <v>1492</v>
      </c>
      <c r="AL1363" s="11" t="s">
        <v>3107</v>
      </c>
      <c r="AM1363" s="11"/>
      <c r="AN1363" s="11" t="s">
        <v>1492</v>
      </c>
      <c r="AO1363" s="11" t="s">
        <v>1492</v>
      </c>
      <c r="AP1363" s="11" t="s">
        <v>3400</v>
      </c>
      <c r="AQ1363" s="12">
        <v>46209</v>
      </c>
      <c r="AR1363" s="11" t="s">
        <v>3416</v>
      </c>
      <c r="AS1363" s="11" t="s">
        <v>3473</v>
      </c>
      <c r="AT1363" s="11" t="s">
        <v>3933</v>
      </c>
      <c r="AU1363" s="11" t="s">
        <v>3933</v>
      </c>
      <c r="AV1363" s="11" t="s">
        <v>3936</v>
      </c>
      <c r="AW1363" s="11" t="s">
        <v>2496</v>
      </c>
      <c r="AX1363" s="11" t="s">
        <v>2581</v>
      </c>
      <c r="AY1363" s="11" t="s">
        <v>3948</v>
      </c>
      <c r="AZ1363" s="11"/>
      <c r="BA1363" s="11"/>
      <c r="BB1363" s="11"/>
      <c r="BC1363" s="9">
        <v>1264</v>
      </c>
      <c r="BD1363" s="11" t="s">
        <v>3936</v>
      </c>
      <c r="BE1363" s="9">
        <v>2490</v>
      </c>
      <c r="BF1363" s="9">
        <v>1</v>
      </c>
      <c r="BG1363" s="11" t="s">
        <v>4623</v>
      </c>
    </row>
    <row r="1364" spans="1:59">
      <c r="A1364" s="9">
        <v>135537</v>
      </c>
      <c r="B1364" s="11" t="s">
        <v>3996</v>
      </c>
      <c r="C1364" s="11" t="s">
        <v>4271</v>
      </c>
      <c r="D1364" s="11" t="s">
        <v>128</v>
      </c>
      <c r="E1364" s="15">
        <v>1</v>
      </c>
      <c r="F1364" s="11" t="s">
        <v>4235</v>
      </c>
      <c r="G1364" s="9">
        <v>750000</v>
      </c>
      <c r="H1364" s="15">
        <f t="shared" si="43"/>
        <v>163.04347826086956</v>
      </c>
      <c r="I1364" s="15">
        <f t="shared" si="44"/>
        <v>163.04347826086956</v>
      </c>
      <c r="J1364" s="15">
        <v>163.04347826086956</v>
      </c>
      <c r="K1364" s="15"/>
      <c r="L1364" s="9"/>
      <c r="M1364" s="9">
        <v>0</v>
      </c>
      <c r="N1364" s="11" t="s">
        <v>3396</v>
      </c>
      <c r="O1364" s="12">
        <v>46209</v>
      </c>
      <c r="P1364" s="11" t="s">
        <v>3402</v>
      </c>
      <c r="Q1364" s="11" t="s">
        <v>3952</v>
      </c>
      <c r="R1364" s="11" t="s">
        <v>3952</v>
      </c>
      <c r="S1364" s="11" t="s">
        <v>4212</v>
      </c>
      <c r="T1364" s="9">
        <v>138662</v>
      </c>
      <c r="U1364" s="9"/>
      <c r="V1364" s="9"/>
      <c r="W1364" s="11" t="s">
        <v>2464</v>
      </c>
      <c r="X1364" s="11" t="s">
        <v>3108</v>
      </c>
      <c r="Y1364" s="11" t="s">
        <v>3958</v>
      </c>
      <c r="Z1364" s="11" t="s">
        <v>1491</v>
      </c>
      <c r="AA1364" s="9">
        <v>0</v>
      </c>
      <c r="AB1364" s="9">
        <v>1</v>
      </c>
      <c r="AC1364" s="11"/>
      <c r="AD1364" s="11" t="s">
        <v>2405</v>
      </c>
      <c r="AE1364" s="11" t="s">
        <v>2462</v>
      </c>
      <c r="AF1364" s="11" t="s">
        <v>2496</v>
      </c>
      <c r="AG1364" s="11" t="s">
        <v>2581</v>
      </c>
      <c r="AH1364" s="11" t="s">
        <v>2607</v>
      </c>
      <c r="AI1364" s="11"/>
      <c r="AJ1364" s="9">
        <v>1</v>
      </c>
      <c r="AK1364" s="11" t="s">
        <v>1491</v>
      </c>
      <c r="AL1364" s="11" t="s">
        <v>3107</v>
      </c>
      <c r="AM1364" s="11"/>
      <c r="AN1364" s="11" t="s">
        <v>1491</v>
      </c>
      <c r="AO1364" s="11" t="s">
        <v>1491</v>
      </c>
      <c r="AP1364" s="11" t="s">
        <v>3400</v>
      </c>
      <c r="AQ1364" s="12">
        <v>46209</v>
      </c>
      <c r="AR1364" s="11" t="s">
        <v>3416</v>
      </c>
      <c r="AS1364" s="11" t="s">
        <v>3472</v>
      </c>
      <c r="AT1364" s="11" t="s">
        <v>3933</v>
      </c>
      <c r="AU1364" s="11" t="s">
        <v>3933</v>
      </c>
      <c r="AV1364" s="11" t="s">
        <v>3936</v>
      </c>
      <c r="AW1364" s="11" t="s">
        <v>2496</v>
      </c>
      <c r="AX1364" s="11" t="s">
        <v>2581</v>
      </c>
      <c r="AY1364" s="11" t="s">
        <v>3948</v>
      </c>
      <c r="AZ1364" s="11"/>
      <c r="BA1364" s="11"/>
      <c r="BB1364" s="11"/>
      <c r="BC1364" s="9">
        <v>1264</v>
      </c>
      <c r="BD1364" s="11" t="s">
        <v>3936</v>
      </c>
      <c r="BE1364" s="9">
        <v>2490</v>
      </c>
      <c r="BF1364" s="9">
        <v>1</v>
      </c>
      <c r="BG1364" s="11" t="s">
        <v>4623</v>
      </c>
    </row>
    <row r="1365" spans="1:59">
      <c r="A1365" s="9">
        <v>135536</v>
      </c>
      <c r="B1365" s="11" t="s">
        <v>3995</v>
      </c>
      <c r="C1365" s="11" t="s">
        <v>4266</v>
      </c>
      <c r="D1365" s="11" t="s">
        <v>127</v>
      </c>
      <c r="E1365" s="15">
        <v>2</v>
      </c>
      <c r="F1365" s="11" t="s">
        <v>4235</v>
      </c>
      <c r="G1365" s="9">
        <v>160000</v>
      </c>
      <c r="H1365" s="15">
        <f t="shared" si="43"/>
        <v>34.782608695652172</v>
      </c>
      <c r="I1365" s="15">
        <f t="shared" si="44"/>
        <v>69.565217391304344</v>
      </c>
      <c r="J1365" s="15">
        <v>69.565217391304344</v>
      </c>
      <c r="K1365" s="15"/>
      <c r="L1365" s="9"/>
      <c r="M1365" s="9">
        <v>0</v>
      </c>
      <c r="N1365" s="11" t="s">
        <v>3396</v>
      </c>
      <c r="O1365" s="12">
        <v>46209</v>
      </c>
      <c r="P1365" s="11" t="s">
        <v>3402</v>
      </c>
      <c r="Q1365" s="11" t="s">
        <v>3952</v>
      </c>
      <c r="R1365" s="11" t="s">
        <v>3952</v>
      </c>
      <c r="S1365" s="11" t="s">
        <v>4212</v>
      </c>
      <c r="T1365" s="9">
        <v>138680</v>
      </c>
      <c r="U1365" s="9"/>
      <c r="V1365" s="9"/>
      <c r="W1365" s="11" t="s">
        <v>2464</v>
      </c>
      <c r="X1365" s="11" t="s">
        <v>3108</v>
      </c>
      <c r="Y1365" s="11" t="s">
        <v>3958</v>
      </c>
      <c r="Z1365" s="11" t="s">
        <v>1490</v>
      </c>
      <c r="AA1365" s="9">
        <v>0</v>
      </c>
      <c r="AB1365" s="9">
        <v>1</v>
      </c>
      <c r="AC1365" s="11"/>
      <c r="AD1365" s="11" t="s">
        <v>2408</v>
      </c>
      <c r="AE1365" s="11" t="s">
        <v>2462</v>
      </c>
      <c r="AF1365" s="11" t="s">
        <v>2495</v>
      </c>
      <c r="AG1365" s="11" t="s">
        <v>2581</v>
      </c>
      <c r="AH1365" s="11" t="s">
        <v>2607</v>
      </c>
      <c r="AI1365" s="11"/>
      <c r="AJ1365" s="9">
        <v>2</v>
      </c>
      <c r="AK1365" s="11" t="s">
        <v>1490</v>
      </c>
      <c r="AL1365" s="11" t="s">
        <v>3107</v>
      </c>
      <c r="AM1365" s="11"/>
      <c r="AN1365" s="11" t="s">
        <v>1490</v>
      </c>
      <c r="AO1365" s="11" t="s">
        <v>1490</v>
      </c>
      <c r="AP1365" s="11" t="s">
        <v>3400</v>
      </c>
      <c r="AQ1365" s="12">
        <v>46209</v>
      </c>
      <c r="AR1365" s="11" t="s">
        <v>3416</v>
      </c>
      <c r="AS1365" s="11" t="s">
        <v>3471</v>
      </c>
      <c r="AT1365" s="11" t="s">
        <v>3933</v>
      </c>
      <c r="AU1365" s="11" t="s">
        <v>3933</v>
      </c>
      <c r="AV1365" s="11" t="s">
        <v>3936</v>
      </c>
      <c r="AW1365" s="11" t="s">
        <v>2495</v>
      </c>
      <c r="AX1365" s="11" t="s">
        <v>2581</v>
      </c>
      <c r="AY1365" s="11" t="s">
        <v>3948</v>
      </c>
      <c r="AZ1365" s="11"/>
      <c r="BA1365" s="11"/>
      <c r="BB1365" s="11"/>
      <c r="BC1365" s="9">
        <v>14417</v>
      </c>
      <c r="BD1365" s="11" t="s">
        <v>3936</v>
      </c>
      <c r="BE1365" s="9">
        <v>1104</v>
      </c>
      <c r="BF1365" s="9">
        <v>1</v>
      </c>
      <c r="BG1365" s="11" t="s">
        <v>4616</v>
      </c>
    </row>
    <row r="1366" spans="1:59">
      <c r="A1366" s="9">
        <v>135535</v>
      </c>
      <c r="B1366" s="11" t="s">
        <v>3994</v>
      </c>
      <c r="C1366" s="11" t="s">
        <v>4244</v>
      </c>
      <c r="D1366" s="11" t="s">
        <v>124</v>
      </c>
      <c r="E1366" s="15">
        <v>1</v>
      </c>
      <c r="F1366" s="11" t="s">
        <v>4235</v>
      </c>
      <c r="G1366" s="9">
        <v>494700</v>
      </c>
      <c r="H1366" s="15">
        <f t="shared" si="43"/>
        <v>107.54347826086956</v>
      </c>
      <c r="I1366" s="15">
        <f t="shared" si="44"/>
        <v>107.54347826086956</v>
      </c>
      <c r="J1366" s="15">
        <v>107.54347826086956</v>
      </c>
      <c r="K1366" s="15"/>
      <c r="L1366" s="9"/>
      <c r="M1366" s="9">
        <v>0</v>
      </c>
      <c r="N1366" s="11" t="s">
        <v>3396</v>
      </c>
      <c r="O1366" s="12">
        <v>46209</v>
      </c>
      <c r="P1366" s="11" t="s">
        <v>3402</v>
      </c>
      <c r="Q1366" s="11" t="s">
        <v>3952</v>
      </c>
      <c r="R1366" s="11" t="s">
        <v>3952</v>
      </c>
      <c r="S1366" s="11" t="s">
        <v>4212</v>
      </c>
      <c r="T1366" s="9">
        <v>138691</v>
      </c>
      <c r="U1366" s="9"/>
      <c r="V1366" s="9"/>
      <c r="W1366" s="11" t="s">
        <v>2464</v>
      </c>
      <c r="X1366" s="11" t="s">
        <v>3108</v>
      </c>
      <c r="Y1366" s="11" t="s">
        <v>3958</v>
      </c>
      <c r="Z1366" s="11" t="s">
        <v>1489</v>
      </c>
      <c r="AA1366" s="9">
        <v>20</v>
      </c>
      <c r="AB1366" s="9">
        <v>1</v>
      </c>
      <c r="AC1366" s="11"/>
      <c r="AD1366" s="11" t="s">
        <v>2405</v>
      </c>
      <c r="AE1366" s="11" t="s">
        <v>2462</v>
      </c>
      <c r="AF1366" s="11" t="s">
        <v>2494</v>
      </c>
      <c r="AG1366" s="11" t="s">
        <v>2581</v>
      </c>
      <c r="AH1366" s="11" t="s">
        <v>2607</v>
      </c>
      <c r="AI1366" s="11"/>
      <c r="AJ1366" s="9">
        <v>1</v>
      </c>
      <c r="AK1366" s="11" t="s">
        <v>2637</v>
      </c>
      <c r="AL1366" s="11" t="s">
        <v>3107</v>
      </c>
      <c r="AM1366" s="11"/>
      <c r="AN1366" s="11" t="s">
        <v>3123</v>
      </c>
      <c r="AO1366" s="11" t="s">
        <v>3284</v>
      </c>
      <c r="AP1366" s="11"/>
      <c r="AQ1366" s="12">
        <v>46209</v>
      </c>
      <c r="AR1366" s="11" t="s">
        <v>3416</v>
      </c>
      <c r="AS1366" s="11" t="s">
        <v>3470</v>
      </c>
      <c r="AT1366" s="11" t="s">
        <v>3933</v>
      </c>
      <c r="AU1366" s="11" t="s">
        <v>3933</v>
      </c>
      <c r="AV1366" s="11" t="s">
        <v>3936</v>
      </c>
      <c r="AW1366" s="11" t="s">
        <v>2494</v>
      </c>
      <c r="AX1366" s="11" t="s">
        <v>2581</v>
      </c>
      <c r="AY1366" s="11" t="s">
        <v>3948</v>
      </c>
      <c r="AZ1366" s="11"/>
      <c r="BA1366" s="11"/>
      <c r="BB1366" s="11"/>
      <c r="BC1366" s="9">
        <v>14862</v>
      </c>
      <c r="BD1366" s="11" t="s">
        <v>3936</v>
      </c>
      <c r="BE1366" s="9">
        <v>132</v>
      </c>
      <c r="BF1366" s="9">
        <v>1</v>
      </c>
      <c r="BG1366" s="11" t="s">
        <v>4616</v>
      </c>
    </row>
    <row r="1367" spans="1:59">
      <c r="A1367" s="9">
        <v>135535</v>
      </c>
      <c r="B1367" s="11" t="s">
        <v>3994</v>
      </c>
      <c r="C1367" s="11" t="s">
        <v>4244</v>
      </c>
      <c r="D1367" s="11" t="s">
        <v>125</v>
      </c>
      <c r="E1367" s="15">
        <v>1</v>
      </c>
      <c r="F1367" s="11" t="s">
        <v>4235</v>
      </c>
      <c r="G1367" s="9">
        <v>494700</v>
      </c>
      <c r="H1367" s="15">
        <f t="shared" si="43"/>
        <v>107.54347826086956</v>
      </c>
      <c r="I1367" s="15">
        <f t="shared" si="44"/>
        <v>107.54347826086956</v>
      </c>
      <c r="J1367" s="15">
        <v>107.54347826086956</v>
      </c>
      <c r="K1367" s="15"/>
      <c r="L1367" s="9"/>
      <c r="M1367" s="9">
        <v>0</v>
      </c>
      <c r="N1367" s="11" t="s">
        <v>3396</v>
      </c>
      <c r="O1367" s="12">
        <v>46209</v>
      </c>
      <c r="P1367" s="11" t="s">
        <v>3402</v>
      </c>
      <c r="Q1367" s="11" t="s">
        <v>3952</v>
      </c>
      <c r="R1367" s="11" t="s">
        <v>3952</v>
      </c>
      <c r="S1367" s="11" t="s">
        <v>4212</v>
      </c>
      <c r="T1367" s="9">
        <v>138691</v>
      </c>
      <c r="U1367" s="9"/>
      <c r="V1367" s="9"/>
      <c r="W1367" s="11" t="s">
        <v>2464</v>
      </c>
      <c r="X1367" s="11" t="s">
        <v>3108</v>
      </c>
      <c r="Y1367" s="11" t="s">
        <v>3958</v>
      </c>
      <c r="Z1367" s="11" t="s">
        <v>1489</v>
      </c>
      <c r="AA1367" s="9">
        <v>20</v>
      </c>
      <c r="AB1367" s="9">
        <v>2</v>
      </c>
      <c r="AC1367" s="11"/>
      <c r="AD1367" s="11" t="s">
        <v>2405</v>
      </c>
      <c r="AE1367" s="11" t="s">
        <v>2462</v>
      </c>
      <c r="AF1367" s="11" t="s">
        <v>2494</v>
      </c>
      <c r="AG1367" s="11" t="s">
        <v>2581</v>
      </c>
      <c r="AH1367" s="11" t="s">
        <v>2607</v>
      </c>
      <c r="AI1367" s="11"/>
      <c r="AJ1367" s="9">
        <v>1</v>
      </c>
      <c r="AK1367" s="11" t="s">
        <v>2637</v>
      </c>
      <c r="AL1367" s="11" t="s">
        <v>3107</v>
      </c>
      <c r="AM1367" s="11"/>
      <c r="AN1367" s="11" t="s">
        <v>3123</v>
      </c>
      <c r="AO1367" s="11" t="s">
        <v>3284</v>
      </c>
      <c r="AP1367" s="11"/>
      <c r="AQ1367" s="12">
        <v>46209</v>
      </c>
      <c r="AR1367" s="11" t="s">
        <v>3416</v>
      </c>
      <c r="AS1367" s="11" t="s">
        <v>3470</v>
      </c>
      <c r="AT1367" s="11" t="s">
        <v>3933</v>
      </c>
      <c r="AU1367" s="11" t="s">
        <v>3933</v>
      </c>
      <c r="AV1367" s="11" t="s">
        <v>3936</v>
      </c>
      <c r="AW1367" s="11" t="s">
        <v>2494</v>
      </c>
      <c r="AX1367" s="11" t="s">
        <v>2581</v>
      </c>
      <c r="AY1367" s="11" t="s">
        <v>3948</v>
      </c>
      <c r="AZ1367" s="11"/>
      <c r="BA1367" s="11"/>
      <c r="BB1367" s="11"/>
      <c r="BC1367" s="9">
        <v>14862</v>
      </c>
      <c r="BD1367" s="11" t="s">
        <v>3936</v>
      </c>
      <c r="BE1367" s="9">
        <v>132</v>
      </c>
      <c r="BF1367" s="9">
        <v>2</v>
      </c>
      <c r="BG1367" s="11" t="s">
        <v>4616</v>
      </c>
    </row>
    <row r="1368" spans="1:59">
      <c r="A1368" s="9">
        <v>135535</v>
      </c>
      <c r="B1368" s="11" t="s">
        <v>3994</v>
      </c>
      <c r="C1368" s="11" t="s">
        <v>4244</v>
      </c>
      <c r="D1368" s="11" t="s">
        <v>126</v>
      </c>
      <c r="E1368" s="15">
        <v>1</v>
      </c>
      <c r="F1368" s="11" t="s">
        <v>4235</v>
      </c>
      <c r="G1368" s="9">
        <v>494700</v>
      </c>
      <c r="H1368" s="15">
        <f t="shared" si="43"/>
        <v>107.54347826086956</v>
      </c>
      <c r="I1368" s="15">
        <f t="shared" si="44"/>
        <v>107.54347826086956</v>
      </c>
      <c r="J1368" s="15">
        <v>107.54347826086956</v>
      </c>
      <c r="K1368" s="15"/>
      <c r="L1368" s="9"/>
      <c r="M1368" s="9">
        <v>0</v>
      </c>
      <c r="N1368" s="11" t="s">
        <v>3396</v>
      </c>
      <c r="O1368" s="12">
        <v>46209</v>
      </c>
      <c r="P1368" s="11" t="s">
        <v>3402</v>
      </c>
      <c r="Q1368" s="11" t="s">
        <v>3952</v>
      </c>
      <c r="R1368" s="11" t="s">
        <v>3952</v>
      </c>
      <c r="S1368" s="11" t="s">
        <v>4212</v>
      </c>
      <c r="T1368" s="9">
        <v>138691</v>
      </c>
      <c r="U1368" s="9"/>
      <c r="V1368" s="9"/>
      <c r="W1368" s="11" t="s">
        <v>2464</v>
      </c>
      <c r="X1368" s="11" t="s">
        <v>3108</v>
      </c>
      <c r="Y1368" s="11" t="s">
        <v>3958</v>
      </c>
      <c r="Z1368" s="11" t="s">
        <v>1489</v>
      </c>
      <c r="AA1368" s="9">
        <v>20</v>
      </c>
      <c r="AB1368" s="9">
        <v>3</v>
      </c>
      <c r="AC1368" s="11"/>
      <c r="AD1368" s="11" t="s">
        <v>2405</v>
      </c>
      <c r="AE1368" s="11" t="s">
        <v>2462</v>
      </c>
      <c r="AF1368" s="11" t="s">
        <v>2494</v>
      </c>
      <c r="AG1368" s="11" t="s">
        <v>2581</v>
      </c>
      <c r="AH1368" s="11" t="s">
        <v>2607</v>
      </c>
      <c r="AI1368" s="11"/>
      <c r="AJ1368" s="9">
        <v>1</v>
      </c>
      <c r="AK1368" s="11" t="s">
        <v>2637</v>
      </c>
      <c r="AL1368" s="11" t="s">
        <v>3107</v>
      </c>
      <c r="AM1368" s="11"/>
      <c r="AN1368" s="11" t="s">
        <v>3123</v>
      </c>
      <c r="AO1368" s="11" t="s">
        <v>3284</v>
      </c>
      <c r="AP1368" s="11"/>
      <c r="AQ1368" s="12">
        <v>46209</v>
      </c>
      <c r="AR1368" s="11" t="s">
        <v>3416</v>
      </c>
      <c r="AS1368" s="11" t="s">
        <v>3470</v>
      </c>
      <c r="AT1368" s="11" t="s">
        <v>3933</v>
      </c>
      <c r="AU1368" s="11" t="s">
        <v>3933</v>
      </c>
      <c r="AV1368" s="11" t="s">
        <v>3936</v>
      </c>
      <c r="AW1368" s="11" t="s">
        <v>2494</v>
      </c>
      <c r="AX1368" s="11" t="s">
        <v>2581</v>
      </c>
      <c r="AY1368" s="11" t="s">
        <v>3948</v>
      </c>
      <c r="AZ1368" s="11"/>
      <c r="BA1368" s="11"/>
      <c r="BB1368" s="11"/>
      <c r="BC1368" s="9">
        <v>14862</v>
      </c>
      <c r="BD1368" s="11" t="s">
        <v>3936</v>
      </c>
      <c r="BE1368" s="9">
        <v>132</v>
      </c>
      <c r="BF1368" s="9">
        <v>3</v>
      </c>
      <c r="BG1368" s="11" t="s">
        <v>4616</v>
      </c>
    </row>
    <row r="1369" spans="1:59">
      <c r="A1369" s="9">
        <v>135534</v>
      </c>
      <c r="B1369" s="11" t="s">
        <v>3993</v>
      </c>
      <c r="C1369" s="11" t="s">
        <v>4270</v>
      </c>
      <c r="D1369" s="11" t="s">
        <v>123</v>
      </c>
      <c r="E1369" s="15">
        <v>1</v>
      </c>
      <c r="F1369" s="11" t="s">
        <v>4235</v>
      </c>
      <c r="G1369" s="9">
        <v>60000</v>
      </c>
      <c r="H1369" s="15">
        <f t="shared" si="43"/>
        <v>13.043478260869565</v>
      </c>
      <c r="I1369" s="15">
        <f t="shared" si="44"/>
        <v>13.043478260869565</v>
      </c>
      <c r="J1369" s="15">
        <v>13.043478260869565</v>
      </c>
      <c r="K1369" s="15"/>
      <c r="L1369" s="9"/>
      <c r="M1369" s="9">
        <v>0</v>
      </c>
      <c r="N1369" s="11" t="s">
        <v>3396</v>
      </c>
      <c r="O1369" s="12">
        <v>46209</v>
      </c>
      <c r="P1369" s="11" t="s">
        <v>3402</v>
      </c>
      <c r="Q1369" s="11" t="s">
        <v>3952</v>
      </c>
      <c r="R1369" s="11" t="s">
        <v>3952</v>
      </c>
      <c r="S1369" s="11" t="s">
        <v>4212</v>
      </c>
      <c r="T1369" s="9">
        <v>138703</v>
      </c>
      <c r="U1369" s="9"/>
      <c r="V1369" s="9"/>
      <c r="W1369" s="11" t="s">
        <v>2464</v>
      </c>
      <c r="X1369" s="11" t="s">
        <v>3108</v>
      </c>
      <c r="Y1369" s="11" t="s">
        <v>3958</v>
      </c>
      <c r="Z1369" s="11" t="s">
        <v>1488</v>
      </c>
      <c r="AA1369" s="9">
        <v>20</v>
      </c>
      <c r="AB1369" s="9">
        <v>2</v>
      </c>
      <c r="AC1369" s="11"/>
      <c r="AD1369" s="11" t="s">
        <v>2421</v>
      </c>
      <c r="AE1369" s="11" t="s">
        <v>2462</v>
      </c>
      <c r="AF1369" s="11" t="s">
        <v>2493</v>
      </c>
      <c r="AG1369" s="11" t="s">
        <v>2594</v>
      </c>
      <c r="AH1369" s="11" t="s">
        <v>2607</v>
      </c>
      <c r="AI1369" s="11"/>
      <c r="AJ1369" s="9">
        <v>1</v>
      </c>
      <c r="AK1369" s="11" t="s">
        <v>1542</v>
      </c>
      <c r="AL1369" s="11" t="s">
        <v>3107</v>
      </c>
      <c r="AM1369" s="11"/>
      <c r="AN1369" s="11" t="s">
        <v>2718</v>
      </c>
      <c r="AO1369" s="11" t="s">
        <v>1650</v>
      </c>
      <c r="AP1369" s="11" t="s">
        <v>3400</v>
      </c>
      <c r="AQ1369" s="12">
        <v>46209</v>
      </c>
      <c r="AR1369" s="11" t="s">
        <v>3416</v>
      </c>
      <c r="AS1369" s="11" t="s">
        <v>3469</v>
      </c>
      <c r="AT1369" s="11" t="s">
        <v>3933</v>
      </c>
      <c r="AU1369" s="11" t="s">
        <v>3933</v>
      </c>
      <c r="AV1369" s="11" t="s">
        <v>3939</v>
      </c>
      <c r="AW1369" s="11" t="s">
        <v>2493</v>
      </c>
      <c r="AX1369" s="11" t="s">
        <v>2594</v>
      </c>
      <c r="AY1369" s="11" t="s">
        <v>3948</v>
      </c>
      <c r="AZ1369" s="11"/>
      <c r="BA1369" s="11"/>
      <c r="BB1369" s="11"/>
      <c r="BC1369" s="9">
        <v>1265</v>
      </c>
      <c r="BD1369" s="11" t="s">
        <v>3939</v>
      </c>
      <c r="BE1369" s="9">
        <v>973</v>
      </c>
      <c r="BF1369" s="9">
        <v>2</v>
      </c>
      <c r="BG1369" s="11" t="s">
        <v>4619</v>
      </c>
    </row>
    <row r="1370" spans="1:59">
      <c r="A1370" s="9">
        <v>135534</v>
      </c>
      <c r="B1370" s="11" t="s">
        <v>3993</v>
      </c>
      <c r="C1370" s="11" t="s">
        <v>4270</v>
      </c>
      <c r="D1370" s="11" t="s">
        <v>122</v>
      </c>
      <c r="E1370" s="15">
        <v>1</v>
      </c>
      <c r="F1370" s="11" t="s">
        <v>4235</v>
      </c>
      <c r="G1370" s="9">
        <v>250000</v>
      </c>
      <c r="H1370" s="15">
        <f t="shared" si="43"/>
        <v>54.347826086956523</v>
      </c>
      <c r="I1370" s="15">
        <f t="shared" si="44"/>
        <v>54.347826086956523</v>
      </c>
      <c r="J1370" s="15">
        <v>54.347826086956523</v>
      </c>
      <c r="K1370" s="15"/>
      <c r="L1370" s="9"/>
      <c r="M1370" s="9">
        <v>0</v>
      </c>
      <c r="N1370" s="11" t="s">
        <v>3396</v>
      </c>
      <c r="O1370" s="12">
        <v>46209</v>
      </c>
      <c r="P1370" s="11" t="s">
        <v>3402</v>
      </c>
      <c r="Q1370" s="11" t="s">
        <v>3952</v>
      </c>
      <c r="R1370" s="11" t="s">
        <v>3952</v>
      </c>
      <c r="S1370" s="11" t="s">
        <v>4212</v>
      </c>
      <c r="T1370" s="9">
        <v>138703</v>
      </c>
      <c r="U1370" s="9"/>
      <c r="V1370" s="9"/>
      <c r="W1370" s="11" t="s">
        <v>2464</v>
      </c>
      <c r="X1370" s="11" t="s">
        <v>3108</v>
      </c>
      <c r="Y1370" s="11" t="s">
        <v>3958</v>
      </c>
      <c r="Z1370" s="11" t="s">
        <v>1467</v>
      </c>
      <c r="AA1370" s="9">
        <v>20</v>
      </c>
      <c r="AB1370" s="9">
        <v>1</v>
      </c>
      <c r="AC1370" s="11"/>
      <c r="AD1370" s="11" t="s">
        <v>2421</v>
      </c>
      <c r="AE1370" s="11" t="s">
        <v>2462</v>
      </c>
      <c r="AF1370" s="11" t="s">
        <v>2493</v>
      </c>
      <c r="AG1370" s="11" t="s">
        <v>2594</v>
      </c>
      <c r="AH1370" s="11" t="s">
        <v>2607</v>
      </c>
      <c r="AI1370" s="11"/>
      <c r="AJ1370" s="9">
        <v>1</v>
      </c>
      <c r="AK1370" s="11" t="s">
        <v>1439</v>
      </c>
      <c r="AL1370" s="11" t="s">
        <v>3107</v>
      </c>
      <c r="AM1370" s="11"/>
      <c r="AN1370" s="11" t="s">
        <v>2718</v>
      </c>
      <c r="AO1370" s="11" t="s">
        <v>1650</v>
      </c>
      <c r="AP1370" s="11" t="s">
        <v>3400</v>
      </c>
      <c r="AQ1370" s="12">
        <v>46209</v>
      </c>
      <c r="AR1370" s="11" t="s">
        <v>3416</v>
      </c>
      <c r="AS1370" s="11" t="s">
        <v>3469</v>
      </c>
      <c r="AT1370" s="11" t="s">
        <v>3933</v>
      </c>
      <c r="AU1370" s="11" t="s">
        <v>3933</v>
      </c>
      <c r="AV1370" s="11" t="s">
        <v>3939</v>
      </c>
      <c r="AW1370" s="11" t="s">
        <v>2493</v>
      </c>
      <c r="AX1370" s="11" t="s">
        <v>2594</v>
      </c>
      <c r="AY1370" s="11" t="s">
        <v>3948</v>
      </c>
      <c r="AZ1370" s="11"/>
      <c r="BA1370" s="11"/>
      <c r="BB1370" s="11"/>
      <c r="BC1370" s="9">
        <v>1265</v>
      </c>
      <c r="BD1370" s="11" t="s">
        <v>3939</v>
      </c>
      <c r="BE1370" s="9">
        <v>973</v>
      </c>
      <c r="BF1370" s="9">
        <v>1</v>
      </c>
      <c r="BG1370" s="11" t="s">
        <v>4619</v>
      </c>
    </row>
    <row r="1371" spans="1:59">
      <c r="A1371" s="9">
        <v>135533</v>
      </c>
      <c r="B1371" s="11" t="s">
        <v>3992</v>
      </c>
      <c r="C1371" s="11" t="s">
        <v>4266</v>
      </c>
      <c r="D1371" s="11" t="s">
        <v>121</v>
      </c>
      <c r="E1371" s="15">
        <v>1</v>
      </c>
      <c r="F1371" s="11" t="s">
        <v>4235</v>
      </c>
      <c r="G1371" s="9">
        <v>13995000</v>
      </c>
      <c r="H1371" s="15">
        <f t="shared" si="43"/>
        <v>3042.391304347826</v>
      </c>
      <c r="I1371" s="15">
        <f t="shared" si="44"/>
        <v>3042.391304347826</v>
      </c>
      <c r="J1371" s="15">
        <v>3042.391304347826</v>
      </c>
      <c r="K1371" s="15"/>
      <c r="L1371" s="9"/>
      <c r="M1371" s="9">
        <v>0</v>
      </c>
      <c r="N1371" s="11" t="s">
        <v>3396</v>
      </c>
      <c r="O1371" s="12">
        <v>46209</v>
      </c>
      <c r="P1371" s="11" t="s">
        <v>3402</v>
      </c>
      <c r="Q1371" s="11" t="s">
        <v>3954</v>
      </c>
      <c r="R1371" s="11" t="s">
        <v>3954</v>
      </c>
      <c r="S1371" s="11" t="s">
        <v>4212</v>
      </c>
      <c r="T1371" s="9">
        <v>138713</v>
      </c>
      <c r="U1371" s="9"/>
      <c r="V1371" s="9"/>
      <c r="W1371" s="11" t="s">
        <v>2464</v>
      </c>
      <c r="X1371" s="11" t="s">
        <v>3108</v>
      </c>
      <c r="Y1371" s="11" t="s">
        <v>3958</v>
      </c>
      <c r="Z1371" s="11" t="s">
        <v>1487</v>
      </c>
      <c r="AA1371" s="9">
        <v>0</v>
      </c>
      <c r="AB1371" s="9">
        <v>1</v>
      </c>
      <c r="AC1371" s="11"/>
      <c r="AD1371" s="11" t="s">
        <v>2408</v>
      </c>
      <c r="AE1371" s="11" t="s">
        <v>2462</v>
      </c>
      <c r="AF1371" s="11" t="s">
        <v>2492</v>
      </c>
      <c r="AG1371" s="11" t="s">
        <v>2581</v>
      </c>
      <c r="AH1371" s="11" t="s">
        <v>2607</v>
      </c>
      <c r="AI1371" s="11"/>
      <c r="AJ1371" s="9">
        <v>0</v>
      </c>
      <c r="AK1371" s="11" t="s">
        <v>2609</v>
      </c>
      <c r="AL1371" s="11" t="s">
        <v>3107</v>
      </c>
      <c r="AM1371" s="11"/>
      <c r="AN1371" s="11" t="s">
        <v>1487</v>
      </c>
      <c r="AO1371" s="11" t="s">
        <v>1487</v>
      </c>
      <c r="AP1371" s="11" t="s">
        <v>3400</v>
      </c>
      <c r="AQ1371" s="12">
        <v>46209</v>
      </c>
      <c r="AR1371" s="11" t="s">
        <v>3416</v>
      </c>
      <c r="AS1371" s="11" t="s">
        <v>3468</v>
      </c>
      <c r="AT1371" s="11" t="s">
        <v>3933</v>
      </c>
      <c r="AU1371" s="11" t="s">
        <v>3933</v>
      </c>
      <c r="AV1371" s="11" t="s">
        <v>3936</v>
      </c>
      <c r="AW1371" s="11" t="s">
        <v>2492</v>
      </c>
      <c r="AX1371" s="11" t="s">
        <v>2581</v>
      </c>
      <c r="AY1371" s="11" t="s">
        <v>3948</v>
      </c>
      <c r="AZ1371" s="11"/>
      <c r="BA1371" s="11"/>
      <c r="BB1371" s="11"/>
      <c r="BC1371" s="9">
        <v>14417</v>
      </c>
      <c r="BD1371" s="11" t="s">
        <v>3936</v>
      </c>
      <c r="BE1371" s="9">
        <v>3726</v>
      </c>
      <c r="BF1371" s="9">
        <v>1</v>
      </c>
      <c r="BG1371" s="11" t="s">
        <v>3416</v>
      </c>
    </row>
    <row r="1372" spans="1:59">
      <c r="A1372" s="9">
        <v>135532</v>
      </c>
      <c r="B1372" s="11" t="s">
        <v>3991</v>
      </c>
      <c r="C1372" s="11" t="s">
        <v>4269</v>
      </c>
      <c r="D1372" s="11" t="s">
        <v>119</v>
      </c>
      <c r="E1372" s="15">
        <v>15</v>
      </c>
      <c r="F1372" s="11" t="s">
        <v>4235</v>
      </c>
      <c r="G1372" s="9">
        <v>9438</v>
      </c>
      <c r="H1372" s="15">
        <f t="shared" si="43"/>
        <v>2.0517391304347825</v>
      </c>
      <c r="I1372" s="15">
        <f t="shared" si="44"/>
        <v>30.776086956521738</v>
      </c>
      <c r="J1372" s="15">
        <v>30.776086956521738</v>
      </c>
      <c r="K1372" s="15"/>
      <c r="L1372" s="9"/>
      <c r="M1372" s="9">
        <v>0</v>
      </c>
      <c r="N1372" s="11" t="s">
        <v>3396</v>
      </c>
      <c r="O1372" s="12">
        <v>46209</v>
      </c>
      <c r="P1372" s="11" t="s">
        <v>3402</v>
      </c>
      <c r="Q1372" s="11" t="s">
        <v>3952</v>
      </c>
      <c r="R1372" s="11" t="s">
        <v>3952</v>
      </c>
      <c r="S1372" s="11" t="s">
        <v>4221</v>
      </c>
      <c r="T1372" s="9">
        <v>138767</v>
      </c>
      <c r="U1372" s="9"/>
      <c r="V1372" s="9"/>
      <c r="W1372" s="11" t="s">
        <v>2465</v>
      </c>
      <c r="X1372" s="11" t="s">
        <v>3109</v>
      </c>
      <c r="Y1372" s="11" t="s">
        <v>3959</v>
      </c>
      <c r="Z1372" s="11" t="s">
        <v>1485</v>
      </c>
      <c r="AA1372" s="9">
        <v>20</v>
      </c>
      <c r="AB1372" s="9">
        <v>2</v>
      </c>
      <c r="AC1372" s="11"/>
      <c r="AD1372" s="11" t="s">
        <v>2420</v>
      </c>
      <c r="AE1372" s="11" t="s">
        <v>2462</v>
      </c>
      <c r="AF1372" s="11" t="s">
        <v>2488</v>
      </c>
      <c r="AG1372" s="11" t="s">
        <v>2593</v>
      </c>
      <c r="AH1372" s="11" t="s">
        <v>2607</v>
      </c>
      <c r="AI1372" s="11"/>
      <c r="AJ1372" s="9">
        <v>15</v>
      </c>
      <c r="AK1372" s="11" t="s">
        <v>2635</v>
      </c>
      <c r="AL1372" s="11" t="s">
        <v>3107</v>
      </c>
      <c r="AM1372" s="11"/>
      <c r="AN1372" s="11" t="s">
        <v>3122</v>
      </c>
      <c r="AO1372" s="11" t="s">
        <v>3283</v>
      </c>
      <c r="AP1372" s="11" t="s">
        <v>3400</v>
      </c>
      <c r="AQ1372" s="12">
        <v>46209</v>
      </c>
      <c r="AR1372" s="11" t="s">
        <v>3416</v>
      </c>
      <c r="AS1372" s="11" t="s">
        <v>3467</v>
      </c>
      <c r="AT1372" s="11" t="s">
        <v>3933</v>
      </c>
      <c r="AU1372" s="11" t="s">
        <v>3934</v>
      </c>
      <c r="AV1372" s="11" t="s">
        <v>3937</v>
      </c>
      <c r="AW1372" s="11" t="s">
        <v>2488</v>
      </c>
      <c r="AX1372" s="11" t="s">
        <v>2593</v>
      </c>
      <c r="AY1372" s="11" t="s">
        <v>3948</v>
      </c>
      <c r="AZ1372" s="11"/>
      <c r="BA1372" s="11"/>
      <c r="BB1372" s="11"/>
      <c r="BC1372" s="9">
        <v>14460</v>
      </c>
      <c r="BD1372" s="11" t="s">
        <v>3937</v>
      </c>
      <c r="BE1372" s="9">
        <v>1893</v>
      </c>
      <c r="BF1372" s="9">
        <v>2</v>
      </c>
      <c r="BG1372" s="11" t="s">
        <v>3402</v>
      </c>
    </row>
    <row r="1373" spans="1:59">
      <c r="A1373" s="9">
        <v>135532</v>
      </c>
      <c r="B1373" s="11" t="s">
        <v>3991</v>
      </c>
      <c r="C1373" s="11" t="s">
        <v>4268</v>
      </c>
      <c r="D1373" s="11" t="s">
        <v>118</v>
      </c>
      <c r="E1373" s="15">
        <v>48</v>
      </c>
      <c r="F1373" s="11" t="s">
        <v>4238</v>
      </c>
      <c r="G1373" s="9">
        <v>395000</v>
      </c>
      <c r="H1373" s="15">
        <f t="shared" si="43"/>
        <v>85.869565217391298</v>
      </c>
      <c r="I1373" s="15">
        <f t="shared" si="44"/>
        <v>4121.7391304347821</v>
      </c>
      <c r="J1373" s="15">
        <v>4121.7391304347821</v>
      </c>
      <c r="K1373" s="15"/>
      <c r="L1373" s="9"/>
      <c r="M1373" s="9">
        <v>0</v>
      </c>
      <c r="N1373" s="11" t="s">
        <v>3396</v>
      </c>
      <c r="O1373" s="12">
        <v>46209</v>
      </c>
      <c r="P1373" s="11" t="s">
        <v>3402</v>
      </c>
      <c r="Q1373" s="11" t="s">
        <v>3952</v>
      </c>
      <c r="R1373" s="11" t="s">
        <v>3952</v>
      </c>
      <c r="S1373" s="11" t="s">
        <v>4221</v>
      </c>
      <c r="T1373" s="9">
        <v>138767</v>
      </c>
      <c r="U1373" s="9"/>
      <c r="V1373" s="9"/>
      <c r="W1373" s="11" t="s">
        <v>2465</v>
      </c>
      <c r="X1373" s="11" t="s">
        <v>3109</v>
      </c>
      <c r="Y1373" s="11" t="s">
        <v>3959</v>
      </c>
      <c r="Z1373" s="11" t="s">
        <v>1484</v>
      </c>
      <c r="AA1373" s="9">
        <v>20</v>
      </c>
      <c r="AB1373" s="9">
        <v>1</v>
      </c>
      <c r="AC1373" s="11"/>
      <c r="AD1373" s="11" t="s">
        <v>2419</v>
      </c>
      <c r="AE1373" s="11" t="s">
        <v>2462</v>
      </c>
      <c r="AF1373" s="11" t="s">
        <v>2488</v>
      </c>
      <c r="AG1373" s="11" t="s">
        <v>2593</v>
      </c>
      <c r="AH1373" s="11" t="s">
        <v>2607</v>
      </c>
      <c r="AI1373" s="11"/>
      <c r="AJ1373" s="9">
        <v>48</v>
      </c>
      <c r="AK1373" s="11" t="s">
        <v>2634</v>
      </c>
      <c r="AL1373" s="11" t="s">
        <v>3107</v>
      </c>
      <c r="AM1373" s="11"/>
      <c r="AN1373" s="11" t="s">
        <v>3122</v>
      </c>
      <c r="AO1373" s="11" t="s">
        <v>3283</v>
      </c>
      <c r="AP1373" s="11" t="s">
        <v>3400</v>
      </c>
      <c r="AQ1373" s="12">
        <v>46209</v>
      </c>
      <c r="AR1373" s="11" t="s">
        <v>3416</v>
      </c>
      <c r="AS1373" s="11" t="s">
        <v>3467</v>
      </c>
      <c r="AT1373" s="11" t="s">
        <v>3933</v>
      </c>
      <c r="AU1373" s="11" t="s">
        <v>3934</v>
      </c>
      <c r="AV1373" s="11" t="s">
        <v>3937</v>
      </c>
      <c r="AW1373" s="11" t="s">
        <v>2488</v>
      </c>
      <c r="AX1373" s="11" t="s">
        <v>2593</v>
      </c>
      <c r="AY1373" s="11" t="s">
        <v>3948</v>
      </c>
      <c r="AZ1373" s="11"/>
      <c r="BA1373" s="11"/>
      <c r="BB1373" s="11"/>
      <c r="BC1373" s="9">
        <v>12516</v>
      </c>
      <c r="BD1373" s="11" t="s">
        <v>3937</v>
      </c>
      <c r="BE1373" s="9">
        <v>1893</v>
      </c>
      <c r="BF1373" s="9">
        <v>1</v>
      </c>
      <c r="BG1373" s="11" t="s">
        <v>3402</v>
      </c>
    </row>
    <row r="1374" spans="1:59">
      <c r="A1374" s="9">
        <v>135531</v>
      </c>
      <c r="B1374" s="11" t="s">
        <v>3990</v>
      </c>
      <c r="C1374" s="11" t="s">
        <v>4267</v>
      </c>
      <c r="D1374" s="11" t="s">
        <v>117</v>
      </c>
      <c r="E1374" s="15">
        <v>90</v>
      </c>
      <c r="F1374" s="11" t="s">
        <v>4235</v>
      </c>
      <c r="G1374" s="9">
        <v>17000</v>
      </c>
      <c r="H1374" s="15">
        <f t="shared" si="43"/>
        <v>3.6956521739130435</v>
      </c>
      <c r="I1374" s="15">
        <f t="shared" si="44"/>
        <v>332.60869565217394</v>
      </c>
      <c r="J1374" s="15">
        <v>332.60869565217394</v>
      </c>
      <c r="K1374" s="15"/>
      <c r="L1374" s="9"/>
      <c r="M1374" s="9">
        <v>0</v>
      </c>
      <c r="N1374" s="11" t="s">
        <v>3396</v>
      </c>
      <c r="O1374" s="12">
        <v>46209</v>
      </c>
      <c r="P1374" s="11" t="s">
        <v>3402</v>
      </c>
      <c r="Q1374" s="11" t="s">
        <v>3952</v>
      </c>
      <c r="R1374" s="11" t="s">
        <v>3952</v>
      </c>
      <c r="S1374" s="11" t="s">
        <v>4212</v>
      </c>
      <c r="T1374" s="9">
        <v>138732</v>
      </c>
      <c r="U1374" s="9"/>
      <c r="V1374" s="9"/>
      <c r="W1374" s="11" t="s">
        <v>2464</v>
      </c>
      <c r="X1374" s="11" t="s">
        <v>3108</v>
      </c>
      <c r="Y1374" s="11" t="s">
        <v>3958</v>
      </c>
      <c r="Z1374" s="11" t="s">
        <v>1483</v>
      </c>
      <c r="AA1374" s="9">
        <v>0</v>
      </c>
      <c r="AB1374" s="9">
        <v>2</v>
      </c>
      <c r="AC1374" s="11"/>
      <c r="AD1374" s="11" t="s">
        <v>2418</v>
      </c>
      <c r="AE1374" s="11" t="s">
        <v>2462</v>
      </c>
      <c r="AF1374" s="11" t="s">
        <v>2473</v>
      </c>
      <c r="AG1374" s="11" t="s">
        <v>2591</v>
      </c>
      <c r="AH1374" s="11" t="s">
        <v>2607</v>
      </c>
      <c r="AI1374" s="11"/>
      <c r="AJ1374" s="9">
        <v>90</v>
      </c>
      <c r="AK1374" s="11" t="s">
        <v>1483</v>
      </c>
      <c r="AL1374" s="11" t="s">
        <v>3107</v>
      </c>
      <c r="AM1374" s="11"/>
      <c r="AN1374" s="11" t="s">
        <v>3121</v>
      </c>
      <c r="AO1374" s="11" t="s">
        <v>3121</v>
      </c>
      <c r="AP1374" s="11" t="s">
        <v>3400</v>
      </c>
      <c r="AQ1374" s="12">
        <v>46209</v>
      </c>
      <c r="AR1374" s="11" t="s">
        <v>3416</v>
      </c>
      <c r="AS1374" s="11" t="s">
        <v>3466</v>
      </c>
      <c r="AT1374" s="11" t="s">
        <v>3933</v>
      </c>
      <c r="AU1374" s="11" t="s">
        <v>3933</v>
      </c>
      <c r="AV1374" s="11" t="s">
        <v>3943</v>
      </c>
      <c r="AW1374" s="11" t="s">
        <v>2473</v>
      </c>
      <c r="AX1374" s="11" t="s">
        <v>2591</v>
      </c>
      <c r="AY1374" s="11" t="s">
        <v>3948</v>
      </c>
      <c r="AZ1374" s="11"/>
      <c r="BA1374" s="11"/>
      <c r="BB1374" s="11"/>
      <c r="BC1374" s="9">
        <v>12682</v>
      </c>
      <c r="BD1374" s="11" t="s">
        <v>3943</v>
      </c>
      <c r="BE1374" s="9">
        <v>6247</v>
      </c>
      <c r="BF1374" s="9">
        <v>2</v>
      </c>
      <c r="BG1374" s="11" t="s">
        <v>4618</v>
      </c>
    </row>
    <row r="1375" spans="1:59">
      <c r="A1375" s="9">
        <v>135531</v>
      </c>
      <c r="B1375" s="11" t="s">
        <v>3990</v>
      </c>
      <c r="C1375" s="11" t="s">
        <v>4266</v>
      </c>
      <c r="D1375" s="11" t="s">
        <v>116</v>
      </c>
      <c r="E1375" s="15">
        <v>1</v>
      </c>
      <c r="F1375" s="11" t="s">
        <v>4235</v>
      </c>
      <c r="G1375" s="9">
        <v>300000</v>
      </c>
      <c r="H1375" s="15">
        <f t="shared" si="43"/>
        <v>65.217391304347828</v>
      </c>
      <c r="I1375" s="15">
        <f t="shared" si="44"/>
        <v>65.217391304347828</v>
      </c>
      <c r="J1375" s="15">
        <v>65.217391304347828</v>
      </c>
      <c r="K1375" s="15"/>
      <c r="L1375" s="9"/>
      <c r="M1375" s="9">
        <v>0</v>
      </c>
      <c r="N1375" s="11" t="s">
        <v>3396</v>
      </c>
      <c r="O1375" s="12">
        <v>46209</v>
      </c>
      <c r="P1375" s="11" t="s">
        <v>3402</v>
      </c>
      <c r="Q1375" s="11" t="s">
        <v>3952</v>
      </c>
      <c r="R1375" s="11" t="s">
        <v>3952</v>
      </c>
      <c r="S1375" s="11" t="s">
        <v>4212</v>
      </c>
      <c r="T1375" s="9">
        <v>138732</v>
      </c>
      <c r="U1375" s="9"/>
      <c r="V1375" s="9"/>
      <c r="W1375" s="11" t="s">
        <v>2464</v>
      </c>
      <c r="X1375" s="11" t="s">
        <v>3108</v>
      </c>
      <c r="Y1375" s="11" t="s">
        <v>3958</v>
      </c>
      <c r="Z1375" s="11" t="s">
        <v>1467</v>
      </c>
      <c r="AA1375" s="9">
        <v>0</v>
      </c>
      <c r="AB1375" s="9">
        <v>1</v>
      </c>
      <c r="AC1375" s="11"/>
      <c r="AD1375" s="11" t="s">
        <v>2408</v>
      </c>
      <c r="AE1375" s="11" t="s">
        <v>2462</v>
      </c>
      <c r="AF1375" s="11" t="s">
        <v>2473</v>
      </c>
      <c r="AG1375" s="11" t="s">
        <v>2591</v>
      </c>
      <c r="AH1375" s="11" t="s">
        <v>2607</v>
      </c>
      <c r="AI1375" s="11"/>
      <c r="AJ1375" s="9">
        <v>1</v>
      </c>
      <c r="AK1375" s="11" t="s">
        <v>1467</v>
      </c>
      <c r="AL1375" s="11" t="s">
        <v>3107</v>
      </c>
      <c r="AM1375" s="11"/>
      <c r="AN1375" s="11" t="s">
        <v>3121</v>
      </c>
      <c r="AO1375" s="11" t="s">
        <v>3121</v>
      </c>
      <c r="AP1375" s="11" t="s">
        <v>3400</v>
      </c>
      <c r="AQ1375" s="12">
        <v>46209</v>
      </c>
      <c r="AR1375" s="11" t="s">
        <v>3416</v>
      </c>
      <c r="AS1375" s="11" t="s">
        <v>3466</v>
      </c>
      <c r="AT1375" s="11" t="s">
        <v>3933</v>
      </c>
      <c r="AU1375" s="11" t="s">
        <v>3933</v>
      </c>
      <c r="AV1375" s="11" t="s">
        <v>3943</v>
      </c>
      <c r="AW1375" s="11" t="s">
        <v>2473</v>
      </c>
      <c r="AX1375" s="11" t="s">
        <v>2591</v>
      </c>
      <c r="AY1375" s="11" t="s">
        <v>3948</v>
      </c>
      <c r="AZ1375" s="11"/>
      <c r="BA1375" s="11"/>
      <c r="BB1375" s="11"/>
      <c r="BC1375" s="9">
        <v>14417</v>
      </c>
      <c r="BD1375" s="11" t="s">
        <v>3943</v>
      </c>
      <c r="BE1375" s="9">
        <v>6247</v>
      </c>
      <c r="BF1375" s="9">
        <v>1</v>
      </c>
      <c r="BG1375" s="11" t="s">
        <v>4618</v>
      </c>
    </row>
    <row r="1376" spans="1:59">
      <c r="A1376" s="9">
        <v>135530</v>
      </c>
      <c r="B1376" s="11" t="s">
        <v>3989</v>
      </c>
      <c r="C1376" s="11" t="s">
        <v>3500</v>
      </c>
      <c r="D1376" s="11" t="s">
        <v>115</v>
      </c>
      <c r="E1376" s="15">
        <v>1</v>
      </c>
      <c r="F1376" s="11" t="s">
        <v>4235</v>
      </c>
      <c r="G1376" s="9">
        <v>180000000</v>
      </c>
      <c r="H1376" s="15">
        <f t="shared" si="43"/>
        <v>39130.434782608696</v>
      </c>
      <c r="I1376" s="15">
        <f t="shared" si="44"/>
        <v>39130.434782608696</v>
      </c>
      <c r="J1376" s="15">
        <v>39130.434782608696</v>
      </c>
      <c r="K1376" s="15"/>
      <c r="L1376" s="9"/>
      <c r="M1376" s="9">
        <v>0</v>
      </c>
      <c r="N1376" s="11" t="s">
        <v>3396</v>
      </c>
      <c r="O1376" s="12">
        <v>46206</v>
      </c>
      <c r="P1376" s="11" t="s">
        <v>3402</v>
      </c>
      <c r="Q1376" s="11" t="s">
        <v>3952</v>
      </c>
      <c r="R1376" s="11" t="s">
        <v>3952</v>
      </c>
      <c r="S1376" s="11" t="s">
        <v>4212</v>
      </c>
      <c r="T1376" s="9">
        <v>138630</v>
      </c>
      <c r="U1376" s="9"/>
      <c r="V1376" s="9"/>
      <c r="W1376" s="11" t="s">
        <v>2464</v>
      </c>
      <c r="X1376" s="11" t="s">
        <v>3108</v>
      </c>
      <c r="Y1376" s="11" t="s">
        <v>3958</v>
      </c>
      <c r="Z1376" s="11" t="s">
        <v>1482</v>
      </c>
      <c r="AA1376" s="9">
        <v>0</v>
      </c>
      <c r="AB1376" s="9">
        <v>1</v>
      </c>
      <c r="AC1376" s="11"/>
      <c r="AD1376" s="11" t="s">
        <v>2404</v>
      </c>
      <c r="AE1376" s="11" t="s">
        <v>2462</v>
      </c>
      <c r="AF1376" s="11" t="s">
        <v>2482</v>
      </c>
      <c r="AG1376" s="11" t="s">
        <v>2589</v>
      </c>
      <c r="AH1376" s="11" t="s">
        <v>2607</v>
      </c>
      <c r="AI1376" s="11"/>
      <c r="AJ1376" s="9">
        <v>1</v>
      </c>
      <c r="AK1376" s="11" t="s">
        <v>1482</v>
      </c>
      <c r="AL1376" s="11" t="s">
        <v>3107</v>
      </c>
      <c r="AM1376" s="11"/>
      <c r="AN1376" s="11" t="s">
        <v>1482</v>
      </c>
      <c r="AO1376" s="11" t="s">
        <v>1482</v>
      </c>
      <c r="AP1376" s="11" t="s">
        <v>3400</v>
      </c>
      <c r="AQ1376" s="12">
        <v>46206</v>
      </c>
      <c r="AR1376" s="11" t="s">
        <v>3416</v>
      </c>
      <c r="AS1376" s="11" t="s">
        <v>3465</v>
      </c>
      <c r="AT1376" s="11" t="s">
        <v>3933</v>
      </c>
      <c r="AU1376" s="11" t="s">
        <v>3933</v>
      </c>
      <c r="AV1376" s="11" t="s">
        <v>3939</v>
      </c>
      <c r="AW1376" s="11" t="s">
        <v>2482</v>
      </c>
      <c r="AX1376" s="11" t="s">
        <v>2589</v>
      </c>
      <c r="AY1376" s="11" t="s">
        <v>3948</v>
      </c>
      <c r="AZ1376" s="11"/>
      <c r="BA1376" s="11"/>
      <c r="BB1376" s="11"/>
      <c r="BC1376" s="9">
        <v>1267</v>
      </c>
      <c r="BD1376" s="11" t="s">
        <v>3939</v>
      </c>
      <c r="BE1376" s="9">
        <v>2801</v>
      </c>
      <c r="BF1376" s="9">
        <v>1</v>
      </c>
      <c r="BG1376" s="11" t="s">
        <v>4622</v>
      </c>
    </row>
    <row r="1377" spans="1:59">
      <c r="A1377" s="9">
        <v>135529</v>
      </c>
      <c r="B1377" s="11" t="s">
        <v>3988</v>
      </c>
      <c r="C1377" s="11" t="s">
        <v>4265</v>
      </c>
      <c r="D1377" s="11" t="s">
        <v>112</v>
      </c>
      <c r="E1377" s="15">
        <v>50</v>
      </c>
      <c r="F1377" s="11" t="s">
        <v>4235</v>
      </c>
      <c r="G1377" s="9">
        <v>2583.3333299999999</v>
      </c>
      <c r="H1377" s="15">
        <f t="shared" si="43"/>
        <v>0.56159420217391298</v>
      </c>
      <c r="I1377" s="15">
        <f t="shared" si="44"/>
        <v>28.07971010869565</v>
      </c>
      <c r="J1377" s="15">
        <v>28.07971010869565</v>
      </c>
      <c r="K1377" s="15"/>
      <c r="L1377" s="9"/>
      <c r="M1377" s="9">
        <v>0</v>
      </c>
      <c r="N1377" s="11" t="s">
        <v>3396</v>
      </c>
      <c r="O1377" s="12">
        <v>46206</v>
      </c>
      <c r="P1377" s="11" t="s">
        <v>3404</v>
      </c>
      <c r="Q1377" s="11" t="s">
        <v>3952</v>
      </c>
      <c r="R1377" s="11" t="s">
        <v>3952</v>
      </c>
      <c r="S1377" s="11" t="s">
        <v>4219</v>
      </c>
      <c r="T1377" s="9">
        <v>138822</v>
      </c>
      <c r="U1377" s="9"/>
      <c r="V1377" s="9"/>
      <c r="W1377" s="11" t="s">
        <v>2468</v>
      </c>
      <c r="X1377" s="11" t="s">
        <v>3110</v>
      </c>
      <c r="Y1377" s="11" t="s">
        <v>3960</v>
      </c>
      <c r="Z1377" s="11" t="s">
        <v>1480</v>
      </c>
      <c r="AA1377" s="9">
        <v>20</v>
      </c>
      <c r="AB1377" s="9">
        <v>1</v>
      </c>
      <c r="AC1377" s="11"/>
      <c r="AD1377" s="11" t="s">
        <v>2416</v>
      </c>
      <c r="AE1377" s="11" t="s">
        <v>2462</v>
      </c>
      <c r="AF1377" s="11" t="s">
        <v>2491</v>
      </c>
      <c r="AG1377" s="11" t="s">
        <v>2468</v>
      </c>
      <c r="AH1377" s="11" t="s">
        <v>2607</v>
      </c>
      <c r="AI1377" s="11"/>
      <c r="AJ1377" s="9">
        <v>50</v>
      </c>
      <c r="AK1377" s="11" t="s">
        <v>2633</v>
      </c>
      <c r="AL1377" s="11" t="s">
        <v>3107</v>
      </c>
      <c r="AM1377" s="11"/>
      <c r="AN1377" s="11" t="s">
        <v>3120</v>
      </c>
      <c r="AO1377" s="11" t="s">
        <v>1490</v>
      </c>
      <c r="AP1377" s="11"/>
      <c r="AQ1377" s="12">
        <v>46206</v>
      </c>
      <c r="AR1377" s="11" t="s">
        <v>3416</v>
      </c>
      <c r="AS1377" s="11" t="s">
        <v>3464</v>
      </c>
      <c r="AT1377" s="11" t="s">
        <v>3933</v>
      </c>
      <c r="AU1377" s="11" t="s">
        <v>3933</v>
      </c>
      <c r="AV1377" s="11" t="s">
        <v>3942</v>
      </c>
      <c r="AW1377" s="11" t="s">
        <v>2491</v>
      </c>
      <c r="AX1377" s="11" t="s">
        <v>2468</v>
      </c>
      <c r="AY1377" s="11" t="s">
        <v>3948</v>
      </c>
      <c r="AZ1377" s="11"/>
      <c r="BA1377" s="11"/>
      <c r="BB1377" s="11"/>
      <c r="BC1377" s="9">
        <v>14620</v>
      </c>
      <c r="BD1377" s="11" t="s">
        <v>3942</v>
      </c>
      <c r="BE1377" s="9">
        <v>765</v>
      </c>
      <c r="BF1377" s="9">
        <v>1</v>
      </c>
      <c r="BG1377" s="11" t="s">
        <v>3404</v>
      </c>
    </row>
    <row r="1378" spans="1:59">
      <c r="A1378" s="9">
        <v>135529</v>
      </c>
      <c r="B1378" s="11" t="s">
        <v>3988</v>
      </c>
      <c r="C1378" s="11" t="s">
        <v>4265</v>
      </c>
      <c r="D1378" s="11" t="s">
        <v>113</v>
      </c>
      <c r="E1378" s="15">
        <v>50</v>
      </c>
      <c r="F1378" s="11" t="s">
        <v>4235</v>
      </c>
      <c r="G1378" s="9">
        <v>2583.3333299999999</v>
      </c>
      <c r="H1378" s="15">
        <f t="shared" si="43"/>
        <v>0.56159420217391298</v>
      </c>
      <c r="I1378" s="15">
        <f t="shared" si="44"/>
        <v>28.07971010869565</v>
      </c>
      <c r="J1378" s="15">
        <v>28.07971010869565</v>
      </c>
      <c r="K1378" s="15"/>
      <c r="L1378" s="9"/>
      <c r="M1378" s="9">
        <v>0</v>
      </c>
      <c r="N1378" s="11" t="s">
        <v>3396</v>
      </c>
      <c r="O1378" s="12">
        <v>46206</v>
      </c>
      <c r="P1378" s="11" t="s">
        <v>3404</v>
      </c>
      <c r="Q1378" s="11" t="s">
        <v>3952</v>
      </c>
      <c r="R1378" s="11" t="s">
        <v>3952</v>
      </c>
      <c r="S1378" s="11" t="s">
        <v>4219</v>
      </c>
      <c r="T1378" s="9">
        <v>138822</v>
      </c>
      <c r="U1378" s="9"/>
      <c r="V1378" s="9"/>
      <c r="W1378" s="11" t="s">
        <v>2468</v>
      </c>
      <c r="X1378" s="11" t="s">
        <v>3110</v>
      </c>
      <c r="Y1378" s="11" t="s">
        <v>3960</v>
      </c>
      <c r="Z1378" s="11" t="s">
        <v>1480</v>
      </c>
      <c r="AA1378" s="9">
        <v>20</v>
      </c>
      <c r="AB1378" s="9">
        <v>2</v>
      </c>
      <c r="AC1378" s="11"/>
      <c r="AD1378" s="11" t="s">
        <v>2416</v>
      </c>
      <c r="AE1378" s="11" t="s">
        <v>2462</v>
      </c>
      <c r="AF1378" s="11" t="s">
        <v>2491</v>
      </c>
      <c r="AG1378" s="11" t="s">
        <v>2468</v>
      </c>
      <c r="AH1378" s="11" t="s">
        <v>2607</v>
      </c>
      <c r="AI1378" s="11"/>
      <c r="AJ1378" s="9">
        <v>50</v>
      </c>
      <c r="AK1378" s="11" t="s">
        <v>2633</v>
      </c>
      <c r="AL1378" s="11" t="s">
        <v>3107</v>
      </c>
      <c r="AM1378" s="11"/>
      <c r="AN1378" s="11" t="s">
        <v>3120</v>
      </c>
      <c r="AO1378" s="11" t="s">
        <v>1490</v>
      </c>
      <c r="AP1378" s="11"/>
      <c r="AQ1378" s="12">
        <v>46206</v>
      </c>
      <c r="AR1378" s="11" t="s">
        <v>3416</v>
      </c>
      <c r="AS1378" s="11" t="s">
        <v>3464</v>
      </c>
      <c r="AT1378" s="11" t="s">
        <v>3933</v>
      </c>
      <c r="AU1378" s="11" t="s">
        <v>3933</v>
      </c>
      <c r="AV1378" s="11" t="s">
        <v>3942</v>
      </c>
      <c r="AW1378" s="11" t="s">
        <v>2491</v>
      </c>
      <c r="AX1378" s="11" t="s">
        <v>2468</v>
      </c>
      <c r="AY1378" s="11" t="s">
        <v>3948</v>
      </c>
      <c r="AZ1378" s="11"/>
      <c r="BA1378" s="11"/>
      <c r="BB1378" s="11"/>
      <c r="BC1378" s="9">
        <v>14620</v>
      </c>
      <c r="BD1378" s="11" t="s">
        <v>3942</v>
      </c>
      <c r="BE1378" s="9">
        <v>765</v>
      </c>
      <c r="BF1378" s="9">
        <v>2</v>
      </c>
      <c r="BG1378" s="11" t="s">
        <v>3404</v>
      </c>
    </row>
    <row r="1379" spans="1:59">
      <c r="A1379" s="9">
        <v>135529</v>
      </c>
      <c r="B1379" s="11" t="s">
        <v>3988</v>
      </c>
      <c r="C1379" s="11" t="s">
        <v>114</v>
      </c>
      <c r="D1379" s="11" t="s">
        <v>114</v>
      </c>
      <c r="E1379" s="15">
        <v>1</v>
      </c>
      <c r="F1379" s="11" t="s">
        <v>4237</v>
      </c>
      <c r="G1379" s="9">
        <v>10000</v>
      </c>
      <c r="H1379" s="15">
        <f t="shared" si="43"/>
        <v>2.1739130434782608</v>
      </c>
      <c r="I1379" s="15">
        <f t="shared" si="44"/>
        <v>2.1739130434782608</v>
      </c>
      <c r="J1379" s="15">
        <v>2.1739130434782608</v>
      </c>
      <c r="K1379" s="15"/>
      <c r="L1379" s="9"/>
      <c r="M1379" s="9">
        <v>0</v>
      </c>
      <c r="N1379" s="11" t="s">
        <v>3396</v>
      </c>
      <c r="O1379" s="12">
        <v>46206</v>
      </c>
      <c r="P1379" s="11" t="s">
        <v>3404</v>
      </c>
      <c r="Q1379" s="11" t="s">
        <v>3952</v>
      </c>
      <c r="R1379" s="11" t="s">
        <v>3952</v>
      </c>
      <c r="S1379" s="11" t="s">
        <v>4219</v>
      </c>
      <c r="T1379" s="9">
        <v>138822</v>
      </c>
      <c r="U1379" s="9"/>
      <c r="V1379" s="9"/>
      <c r="W1379" s="11" t="s">
        <v>2468</v>
      </c>
      <c r="X1379" s="11" t="s">
        <v>3110</v>
      </c>
      <c r="Y1379" s="11" t="s">
        <v>3960</v>
      </c>
      <c r="Z1379" s="11" t="s">
        <v>1481</v>
      </c>
      <c r="AA1379" s="9">
        <v>0</v>
      </c>
      <c r="AB1379" s="9">
        <v>3</v>
      </c>
      <c r="AC1379" s="11"/>
      <c r="AD1379" s="11" t="s">
        <v>2417</v>
      </c>
      <c r="AE1379" s="11" t="s">
        <v>2462</v>
      </c>
      <c r="AF1379" s="11" t="s">
        <v>2491</v>
      </c>
      <c r="AG1379" s="11" t="s">
        <v>2468</v>
      </c>
      <c r="AH1379" s="11" t="s">
        <v>2607</v>
      </c>
      <c r="AI1379" s="11"/>
      <c r="AJ1379" s="9">
        <v>1</v>
      </c>
      <c r="AK1379" s="11" t="s">
        <v>1481</v>
      </c>
      <c r="AL1379" s="11" t="s">
        <v>3107</v>
      </c>
      <c r="AM1379" s="11"/>
      <c r="AN1379" s="11" t="s">
        <v>3120</v>
      </c>
      <c r="AO1379" s="11" t="s">
        <v>1490</v>
      </c>
      <c r="AP1379" s="11"/>
      <c r="AQ1379" s="12">
        <v>46206</v>
      </c>
      <c r="AR1379" s="11" t="s">
        <v>3416</v>
      </c>
      <c r="AS1379" s="11" t="s">
        <v>3464</v>
      </c>
      <c r="AT1379" s="11" t="s">
        <v>3933</v>
      </c>
      <c r="AU1379" s="11" t="s">
        <v>3933</v>
      </c>
      <c r="AV1379" s="11" t="s">
        <v>3942</v>
      </c>
      <c r="AW1379" s="11" t="s">
        <v>2491</v>
      </c>
      <c r="AX1379" s="11" t="s">
        <v>2468</v>
      </c>
      <c r="AY1379" s="11" t="s">
        <v>3948</v>
      </c>
      <c r="AZ1379" s="11"/>
      <c r="BA1379" s="11"/>
      <c r="BB1379" s="11"/>
      <c r="BC1379" s="9">
        <v>3507</v>
      </c>
      <c r="BD1379" s="11" t="s">
        <v>3942</v>
      </c>
      <c r="BE1379" s="9">
        <v>765</v>
      </c>
      <c r="BF1379" s="9">
        <v>3</v>
      </c>
      <c r="BG1379" s="11" t="s">
        <v>3404</v>
      </c>
    </row>
    <row r="1380" spans="1:59">
      <c r="A1380" s="9">
        <v>135528</v>
      </c>
      <c r="B1380" s="11" t="s">
        <v>3987</v>
      </c>
      <c r="C1380" s="11" t="s">
        <v>4261</v>
      </c>
      <c r="D1380" s="11" t="s">
        <v>106</v>
      </c>
      <c r="E1380" s="15">
        <v>3000</v>
      </c>
      <c r="F1380" s="11" t="s">
        <v>4235</v>
      </c>
      <c r="G1380" s="9">
        <v>1.2</v>
      </c>
      <c r="H1380" s="15">
        <f t="shared" si="43"/>
        <v>1.4039999999999999</v>
      </c>
      <c r="I1380" s="15">
        <f t="shared" si="44"/>
        <v>4212</v>
      </c>
      <c r="J1380" s="15">
        <v>4212</v>
      </c>
      <c r="K1380" s="15"/>
      <c r="L1380" s="9"/>
      <c r="M1380" s="9">
        <v>0</v>
      </c>
      <c r="N1380" s="11" t="s">
        <v>3398</v>
      </c>
      <c r="O1380" s="12">
        <v>46206</v>
      </c>
      <c r="P1380" s="11" t="s">
        <v>3404</v>
      </c>
      <c r="Q1380" s="11" t="s">
        <v>3952</v>
      </c>
      <c r="R1380" s="11" t="s">
        <v>3952</v>
      </c>
      <c r="S1380" s="11" t="s">
        <v>4221</v>
      </c>
      <c r="T1380" s="9">
        <v>138567</v>
      </c>
      <c r="U1380" s="9"/>
      <c r="V1380" s="9"/>
      <c r="W1380" s="11" t="s">
        <v>2465</v>
      </c>
      <c r="X1380" s="11" t="s">
        <v>3109</v>
      </c>
      <c r="Y1380" s="11" t="s">
        <v>3959</v>
      </c>
      <c r="Z1380" s="11" t="s">
        <v>1474</v>
      </c>
      <c r="AA1380" s="9">
        <v>0</v>
      </c>
      <c r="AB1380" s="9">
        <v>1</v>
      </c>
      <c r="AC1380" s="11"/>
      <c r="AD1380" s="11" t="s">
        <v>2411</v>
      </c>
      <c r="AE1380" s="11" t="s">
        <v>2462</v>
      </c>
      <c r="AF1380" s="11" t="s">
        <v>2490</v>
      </c>
      <c r="AG1380" s="11" t="s">
        <v>2593</v>
      </c>
      <c r="AH1380" s="11" t="s">
        <v>2607</v>
      </c>
      <c r="AI1380" s="11"/>
      <c r="AJ1380" s="9">
        <v>3000</v>
      </c>
      <c r="AK1380" s="11" t="s">
        <v>1474</v>
      </c>
      <c r="AL1380" s="11" t="s">
        <v>3107</v>
      </c>
      <c r="AM1380" s="11"/>
      <c r="AN1380" s="11" t="s">
        <v>3119</v>
      </c>
      <c r="AO1380" s="11" t="s">
        <v>3119</v>
      </c>
      <c r="AP1380" s="11"/>
      <c r="AQ1380" s="12">
        <v>46206</v>
      </c>
      <c r="AR1380" s="11" t="s">
        <v>3416</v>
      </c>
      <c r="AS1380" s="11" t="s">
        <v>3463</v>
      </c>
      <c r="AT1380" s="11" t="s">
        <v>3933</v>
      </c>
      <c r="AU1380" s="11" t="s">
        <v>3934</v>
      </c>
      <c r="AV1380" s="11" t="s">
        <v>3937</v>
      </c>
      <c r="AW1380" s="11" t="s">
        <v>2490</v>
      </c>
      <c r="AX1380" s="11" t="s">
        <v>2593</v>
      </c>
      <c r="AY1380" s="11" t="s">
        <v>3950</v>
      </c>
      <c r="AZ1380" s="11"/>
      <c r="BA1380" s="11"/>
      <c r="BB1380" s="11"/>
      <c r="BC1380" s="9">
        <v>23629</v>
      </c>
      <c r="BD1380" s="11" t="s">
        <v>3937</v>
      </c>
      <c r="BE1380" s="9">
        <v>2370</v>
      </c>
      <c r="BF1380" s="9">
        <v>1</v>
      </c>
      <c r="BG1380" s="11" t="s">
        <v>4618</v>
      </c>
    </row>
    <row r="1381" spans="1:59">
      <c r="A1381" s="9">
        <v>135528</v>
      </c>
      <c r="B1381" s="11" t="s">
        <v>3987</v>
      </c>
      <c r="C1381" s="11" t="s">
        <v>4262</v>
      </c>
      <c r="D1381" s="11" t="s">
        <v>107</v>
      </c>
      <c r="E1381" s="15">
        <v>1500</v>
      </c>
      <c r="F1381" s="11" t="s">
        <v>4235</v>
      </c>
      <c r="G1381" s="9">
        <v>1.72</v>
      </c>
      <c r="H1381" s="15">
        <f t="shared" si="43"/>
        <v>2.0124</v>
      </c>
      <c r="I1381" s="15">
        <f t="shared" si="44"/>
        <v>3018.6</v>
      </c>
      <c r="J1381" s="15">
        <v>3018.6</v>
      </c>
      <c r="K1381" s="15"/>
      <c r="L1381" s="9"/>
      <c r="M1381" s="9">
        <v>0</v>
      </c>
      <c r="N1381" s="11" t="s">
        <v>3398</v>
      </c>
      <c r="O1381" s="12">
        <v>46206</v>
      </c>
      <c r="P1381" s="11" t="s">
        <v>3404</v>
      </c>
      <c r="Q1381" s="11" t="s">
        <v>3952</v>
      </c>
      <c r="R1381" s="11" t="s">
        <v>3952</v>
      </c>
      <c r="S1381" s="11" t="s">
        <v>4221</v>
      </c>
      <c r="T1381" s="9">
        <v>138567</v>
      </c>
      <c r="U1381" s="9"/>
      <c r="V1381" s="9"/>
      <c r="W1381" s="11" t="s">
        <v>2465</v>
      </c>
      <c r="X1381" s="11" t="s">
        <v>3109</v>
      </c>
      <c r="Y1381" s="11" t="s">
        <v>3959</v>
      </c>
      <c r="Z1381" s="11" t="s">
        <v>1475</v>
      </c>
      <c r="AA1381" s="9">
        <v>0</v>
      </c>
      <c r="AB1381" s="9">
        <v>2</v>
      </c>
      <c r="AC1381" s="11"/>
      <c r="AD1381" s="11" t="s">
        <v>2411</v>
      </c>
      <c r="AE1381" s="11" t="s">
        <v>2462</v>
      </c>
      <c r="AF1381" s="11" t="s">
        <v>2490</v>
      </c>
      <c r="AG1381" s="11" t="s">
        <v>2593</v>
      </c>
      <c r="AH1381" s="11" t="s">
        <v>2607</v>
      </c>
      <c r="AI1381" s="11"/>
      <c r="AJ1381" s="9">
        <v>1500</v>
      </c>
      <c r="AK1381" s="11" t="s">
        <v>1475</v>
      </c>
      <c r="AL1381" s="11" t="s">
        <v>3107</v>
      </c>
      <c r="AM1381" s="11"/>
      <c r="AN1381" s="11" t="s">
        <v>3119</v>
      </c>
      <c r="AO1381" s="11" t="s">
        <v>3119</v>
      </c>
      <c r="AP1381" s="11"/>
      <c r="AQ1381" s="12">
        <v>46206</v>
      </c>
      <c r="AR1381" s="11" t="s">
        <v>3416</v>
      </c>
      <c r="AS1381" s="11" t="s">
        <v>3463</v>
      </c>
      <c r="AT1381" s="11" t="s">
        <v>3933</v>
      </c>
      <c r="AU1381" s="11" t="s">
        <v>3934</v>
      </c>
      <c r="AV1381" s="11" t="s">
        <v>3937</v>
      </c>
      <c r="AW1381" s="11" t="s">
        <v>2490</v>
      </c>
      <c r="AX1381" s="11" t="s">
        <v>2593</v>
      </c>
      <c r="AY1381" s="11" t="s">
        <v>3950</v>
      </c>
      <c r="AZ1381" s="11"/>
      <c r="BA1381" s="11"/>
      <c r="BB1381" s="11"/>
      <c r="BC1381" s="9">
        <v>23630</v>
      </c>
      <c r="BD1381" s="11" t="s">
        <v>3937</v>
      </c>
      <c r="BE1381" s="9">
        <v>2370</v>
      </c>
      <c r="BF1381" s="9">
        <v>2</v>
      </c>
      <c r="BG1381" s="11" t="s">
        <v>4618</v>
      </c>
    </row>
    <row r="1382" spans="1:59">
      <c r="A1382" s="9">
        <v>135528</v>
      </c>
      <c r="B1382" s="11" t="s">
        <v>3987</v>
      </c>
      <c r="C1382" s="11" t="s">
        <v>4263</v>
      </c>
      <c r="D1382" s="11" t="s">
        <v>108</v>
      </c>
      <c r="E1382" s="15">
        <v>60</v>
      </c>
      <c r="F1382" s="11" t="s">
        <v>4235</v>
      </c>
      <c r="G1382" s="9">
        <v>6.07</v>
      </c>
      <c r="H1382" s="15">
        <f t="shared" si="43"/>
        <v>7.1018999999999997</v>
      </c>
      <c r="I1382" s="15">
        <f t="shared" si="44"/>
        <v>426.11399999999998</v>
      </c>
      <c r="J1382" s="15">
        <v>426.11399999999998</v>
      </c>
      <c r="K1382" s="15"/>
      <c r="L1382" s="9"/>
      <c r="M1382" s="9">
        <v>0</v>
      </c>
      <c r="N1382" s="11" t="s">
        <v>3398</v>
      </c>
      <c r="O1382" s="12">
        <v>46206</v>
      </c>
      <c r="P1382" s="11" t="s">
        <v>3404</v>
      </c>
      <c r="Q1382" s="11" t="s">
        <v>3952</v>
      </c>
      <c r="R1382" s="11" t="s">
        <v>3952</v>
      </c>
      <c r="S1382" s="11" t="s">
        <v>4221</v>
      </c>
      <c r="T1382" s="9">
        <v>138567</v>
      </c>
      <c r="U1382" s="9"/>
      <c r="V1382" s="9"/>
      <c r="W1382" s="11" t="s">
        <v>2465</v>
      </c>
      <c r="X1382" s="11" t="s">
        <v>3109</v>
      </c>
      <c r="Y1382" s="11" t="s">
        <v>3959</v>
      </c>
      <c r="Z1382" s="11" t="s">
        <v>1476</v>
      </c>
      <c r="AA1382" s="9">
        <v>0</v>
      </c>
      <c r="AB1382" s="9">
        <v>3</v>
      </c>
      <c r="AC1382" s="11"/>
      <c r="AD1382" s="11" t="s">
        <v>2411</v>
      </c>
      <c r="AE1382" s="11" t="s">
        <v>2462</v>
      </c>
      <c r="AF1382" s="11" t="s">
        <v>2490</v>
      </c>
      <c r="AG1382" s="11" t="s">
        <v>2593</v>
      </c>
      <c r="AH1382" s="11" t="s">
        <v>2607</v>
      </c>
      <c r="AI1382" s="11"/>
      <c r="AJ1382" s="9">
        <v>60</v>
      </c>
      <c r="AK1382" s="11" t="s">
        <v>1476</v>
      </c>
      <c r="AL1382" s="11" t="s">
        <v>3107</v>
      </c>
      <c r="AM1382" s="11"/>
      <c r="AN1382" s="11" t="s">
        <v>3119</v>
      </c>
      <c r="AO1382" s="11" t="s">
        <v>3119</v>
      </c>
      <c r="AP1382" s="11"/>
      <c r="AQ1382" s="12">
        <v>46206</v>
      </c>
      <c r="AR1382" s="11" t="s">
        <v>3416</v>
      </c>
      <c r="AS1382" s="11" t="s">
        <v>3463</v>
      </c>
      <c r="AT1382" s="11" t="s">
        <v>3933</v>
      </c>
      <c r="AU1382" s="11" t="s">
        <v>3934</v>
      </c>
      <c r="AV1382" s="11" t="s">
        <v>3937</v>
      </c>
      <c r="AW1382" s="11" t="s">
        <v>2490</v>
      </c>
      <c r="AX1382" s="11" t="s">
        <v>2593</v>
      </c>
      <c r="AY1382" s="11" t="s">
        <v>3950</v>
      </c>
      <c r="AZ1382" s="11"/>
      <c r="BA1382" s="11"/>
      <c r="BB1382" s="11"/>
      <c r="BC1382" s="9">
        <v>23631</v>
      </c>
      <c r="BD1382" s="11" t="s">
        <v>3937</v>
      </c>
      <c r="BE1382" s="9">
        <v>2370</v>
      </c>
      <c r="BF1382" s="9">
        <v>3</v>
      </c>
      <c r="BG1382" s="11" t="s">
        <v>4618</v>
      </c>
    </row>
    <row r="1383" spans="1:59">
      <c r="A1383" s="9">
        <v>135528</v>
      </c>
      <c r="B1383" s="11" t="s">
        <v>3987</v>
      </c>
      <c r="C1383" s="11" t="s">
        <v>110</v>
      </c>
      <c r="D1383" s="11" t="s">
        <v>110</v>
      </c>
      <c r="E1383" s="15">
        <v>8</v>
      </c>
      <c r="F1383" s="11" t="s">
        <v>4235</v>
      </c>
      <c r="G1383" s="9">
        <v>15.47</v>
      </c>
      <c r="H1383" s="15">
        <f t="shared" si="43"/>
        <v>18.099899999999998</v>
      </c>
      <c r="I1383" s="15">
        <f t="shared" si="44"/>
        <v>144.79919999999998</v>
      </c>
      <c r="J1383" s="15">
        <v>144.79919999999998</v>
      </c>
      <c r="K1383" s="15"/>
      <c r="L1383" s="9"/>
      <c r="M1383" s="9">
        <v>0</v>
      </c>
      <c r="N1383" s="11" t="s">
        <v>3398</v>
      </c>
      <c r="O1383" s="12">
        <v>46206</v>
      </c>
      <c r="P1383" s="11" t="s">
        <v>3404</v>
      </c>
      <c r="Q1383" s="11" t="s">
        <v>3952</v>
      </c>
      <c r="R1383" s="11" t="s">
        <v>3952</v>
      </c>
      <c r="S1383" s="11" t="s">
        <v>4221</v>
      </c>
      <c r="T1383" s="9">
        <v>138567</v>
      </c>
      <c r="U1383" s="9"/>
      <c r="V1383" s="9"/>
      <c r="W1383" s="11" t="s">
        <v>2465</v>
      </c>
      <c r="X1383" s="11" t="s">
        <v>3109</v>
      </c>
      <c r="Y1383" s="11" t="s">
        <v>3959</v>
      </c>
      <c r="Z1383" s="11" t="s">
        <v>1478</v>
      </c>
      <c r="AA1383" s="9">
        <v>0</v>
      </c>
      <c r="AB1383" s="9">
        <v>5</v>
      </c>
      <c r="AC1383" s="11"/>
      <c r="AD1383" s="11" t="s">
        <v>2415</v>
      </c>
      <c r="AE1383" s="11" t="s">
        <v>2462</v>
      </c>
      <c r="AF1383" s="11" t="s">
        <v>2490</v>
      </c>
      <c r="AG1383" s="11" t="s">
        <v>2593</v>
      </c>
      <c r="AH1383" s="11" t="s">
        <v>2607</v>
      </c>
      <c r="AI1383" s="11"/>
      <c r="AJ1383" s="9">
        <v>8</v>
      </c>
      <c r="AK1383" s="11" t="s">
        <v>1478</v>
      </c>
      <c r="AL1383" s="11" t="s">
        <v>3107</v>
      </c>
      <c r="AM1383" s="11"/>
      <c r="AN1383" s="11" t="s">
        <v>3119</v>
      </c>
      <c r="AO1383" s="11" t="s">
        <v>3119</v>
      </c>
      <c r="AP1383" s="11"/>
      <c r="AQ1383" s="12">
        <v>46206</v>
      </c>
      <c r="AR1383" s="11" t="s">
        <v>3416</v>
      </c>
      <c r="AS1383" s="11" t="s">
        <v>3463</v>
      </c>
      <c r="AT1383" s="11" t="s">
        <v>3933</v>
      </c>
      <c r="AU1383" s="11" t="s">
        <v>3934</v>
      </c>
      <c r="AV1383" s="11" t="s">
        <v>3937</v>
      </c>
      <c r="AW1383" s="11" t="s">
        <v>2490</v>
      </c>
      <c r="AX1383" s="11" t="s">
        <v>2593</v>
      </c>
      <c r="AY1383" s="11" t="s">
        <v>3950</v>
      </c>
      <c r="AZ1383" s="11"/>
      <c r="BA1383" s="11"/>
      <c r="BB1383" s="11"/>
      <c r="BC1383" s="9">
        <v>23634</v>
      </c>
      <c r="BD1383" s="11" t="s">
        <v>3937</v>
      </c>
      <c r="BE1383" s="9">
        <v>2370</v>
      </c>
      <c r="BF1383" s="9">
        <v>5</v>
      </c>
      <c r="BG1383" s="11" t="s">
        <v>4618</v>
      </c>
    </row>
    <row r="1384" spans="1:59">
      <c r="A1384" s="9">
        <v>135528</v>
      </c>
      <c r="B1384" s="11" t="s">
        <v>3987</v>
      </c>
      <c r="C1384" s="11" t="s">
        <v>109</v>
      </c>
      <c r="D1384" s="11" t="s">
        <v>109</v>
      </c>
      <c r="E1384" s="15">
        <v>17</v>
      </c>
      <c r="F1384" s="11" t="s">
        <v>4235</v>
      </c>
      <c r="G1384" s="9">
        <v>16.899999999999999</v>
      </c>
      <c r="H1384" s="15">
        <f t="shared" si="43"/>
        <v>19.772999999999996</v>
      </c>
      <c r="I1384" s="15">
        <f t="shared" si="44"/>
        <v>336.14099999999996</v>
      </c>
      <c r="J1384" s="15">
        <v>336.14099999999996</v>
      </c>
      <c r="K1384" s="15"/>
      <c r="L1384" s="9"/>
      <c r="M1384" s="9">
        <v>0</v>
      </c>
      <c r="N1384" s="11" t="s">
        <v>3398</v>
      </c>
      <c r="O1384" s="12">
        <v>46206</v>
      </c>
      <c r="P1384" s="11" t="s">
        <v>3404</v>
      </c>
      <c r="Q1384" s="11" t="s">
        <v>3952</v>
      </c>
      <c r="R1384" s="11" t="s">
        <v>3952</v>
      </c>
      <c r="S1384" s="11" t="s">
        <v>4221</v>
      </c>
      <c r="T1384" s="9">
        <v>138567</v>
      </c>
      <c r="U1384" s="9"/>
      <c r="V1384" s="9"/>
      <c r="W1384" s="11" t="s">
        <v>2465</v>
      </c>
      <c r="X1384" s="11" t="s">
        <v>3109</v>
      </c>
      <c r="Y1384" s="11" t="s">
        <v>3959</v>
      </c>
      <c r="Z1384" s="11" t="s">
        <v>1477</v>
      </c>
      <c r="AA1384" s="9">
        <v>0</v>
      </c>
      <c r="AB1384" s="9">
        <v>4</v>
      </c>
      <c r="AC1384" s="11"/>
      <c r="AD1384" s="11" t="s">
        <v>2411</v>
      </c>
      <c r="AE1384" s="11" t="s">
        <v>2462</v>
      </c>
      <c r="AF1384" s="11" t="s">
        <v>2490</v>
      </c>
      <c r="AG1384" s="11" t="s">
        <v>2593</v>
      </c>
      <c r="AH1384" s="11" t="s">
        <v>2607</v>
      </c>
      <c r="AI1384" s="11"/>
      <c r="AJ1384" s="9">
        <v>17</v>
      </c>
      <c r="AK1384" s="11" t="s">
        <v>1477</v>
      </c>
      <c r="AL1384" s="11" t="s">
        <v>3107</v>
      </c>
      <c r="AM1384" s="11"/>
      <c r="AN1384" s="11" t="s">
        <v>3119</v>
      </c>
      <c r="AO1384" s="11" t="s">
        <v>3119</v>
      </c>
      <c r="AP1384" s="11"/>
      <c r="AQ1384" s="12">
        <v>46206</v>
      </c>
      <c r="AR1384" s="11" t="s">
        <v>3416</v>
      </c>
      <c r="AS1384" s="11" t="s">
        <v>3463</v>
      </c>
      <c r="AT1384" s="11" t="s">
        <v>3933</v>
      </c>
      <c r="AU1384" s="11" t="s">
        <v>3934</v>
      </c>
      <c r="AV1384" s="11" t="s">
        <v>3937</v>
      </c>
      <c r="AW1384" s="11" t="s">
        <v>2490</v>
      </c>
      <c r="AX1384" s="11" t="s">
        <v>2593</v>
      </c>
      <c r="AY1384" s="11" t="s">
        <v>3950</v>
      </c>
      <c r="AZ1384" s="11"/>
      <c r="BA1384" s="11"/>
      <c r="BB1384" s="11"/>
      <c r="BC1384" s="9">
        <v>23633</v>
      </c>
      <c r="BD1384" s="11" t="s">
        <v>3937</v>
      </c>
      <c r="BE1384" s="9">
        <v>2370</v>
      </c>
      <c r="BF1384" s="9">
        <v>4</v>
      </c>
      <c r="BG1384" s="11" t="s">
        <v>4618</v>
      </c>
    </row>
    <row r="1385" spans="1:59">
      <c r="A1385" s="9">
        <v>135528</v>
      </c>
      <c r="B1385" s="11" t="s">
        <v>3987</v>
      </c>
      <c r="C1385" s="11" t="s">
        <v>4264</v>
      </c>
      <c r="D1385" s="11" t="s">
        <v>111</v>
      </c>
      <c r="E1385" s="15">
        <v>30</v>
      </c>
      <c r="F1385" s="11" t="s">
        <v>4235</v>
      </c>
      <c r="G1385" s="9">
        <v>94.63</v>
      </c>
      <c r="H1385" s="15">
        <f t="shared" si="43"/>
        <v>110.71709999999999</v>
      </c>
      <c r="I1385" s="15">
        <f t="shared" si="44"/>
        <v>3321.5129999999995</v>
      </c>
      <c r="J1385" s="15">
        <v>3321.5129999999995</v>
      </c>
      <c r="K1385" s="15"/>
      <c r="L1385" s="9"/>
      <c r="M1385" s="9">
        <v>0</v>
      </c>
      <c r="N1385" s="11" t="s">
        <v>3398</v>
      </c>
      <c r="O1385" s="12">
        <v>46206</v>
      </c>
      <c r="P1385" s="11" t="s">
        <v>3404</v>
      </c>
      <c r="Q1385" s="11" t="s">
        <v>3952</v>
      </c>
      <c r="R1385" s="11" t="s">
        <v>3952</v>
      </c>
      <c r="S1385" s="11" t="s">
        <v>4221</v>
      </c>
      <c r="T1385" s="9">
        <v>138567</v>
      </c>
      <c r="U1385" s="9"/>
      <c r="V1385" s="9"/>
      <c r="W1385" s="11" t="s">
        <v>2465</v>
      </c>
      <c r="X1385" s="11" t="s">
        <v>3109</v>
      </c>
      <c r="Y1385" s="11" t="s">
        <v>3959</v>
      </c>
      <c r="Z1385" s="11" t="s">
        <v>1479</v>
      </c>
      <c r="AA1385" s="9">
        <v>0</v>
      </c>
      <c r="AB1385" s="9">
        <v>6</v>
      </c>
      <c r="AC1385" s="11"/>
      <c r="AD1385" s="11" t="s">
        <v>2411</v>
      </c>
      <c r="AE1385" s="11" t="s">
        <v>2462</v>
      </c>
      <c r="AF1385" s="11" t="s">
        <v>2490</v>
      </c>
      <c r="AG1385" s="11" t="s">
        <v>2593</v>
      </c>
      <c r="AH1385" s="11" t="s">
        <v>2607</v>
      </c>
      <c r="AI1385" s="11"/>
      <c r="AJ1385" s="9">
        <v>30</v>
      </c>
      <c r="AK1385" s="11" t="s">
        <v>1479</v>
      </c>
      <c r="AL1385" s="11" t="s">
        <v>3107</v>
      </c>
      <c r="AM1385" s="11"/>
      <c r="AN1385" s="11" t="s">
        <v>3119</v>
      </c>
      <c r="AO1385" s="11" t="s">
        <v>3119</v>
      </c>
      <c r="AP1385" s="11"/>
      <c r="AQ1385" s="12">
        <v>46206</v>
      </c>
      <c r="AR1385" s="11" t="s">
        <v>3416</v>
      </c>
      <c r="AS1385" s="11" t="s">
        <v>3463</v>
      </c>
      <c r="AT1385" s="11" t="s">
        <v>3933</v>
      </c>
      <c r="AU1385" s="11" t="s">
        <v>3934</v>
      </c>
      <c r="AV1385" s="11" t="s">
        <v>3937</v>
      </c>
      <c r="AW1385" s="11" t="s">
        <v>2490</v>
      </c>
      <c r="AX1385" s="11" t="s">
        <v>2593</v>
      </c>
      <c r="AY1385" s="11" t="s">
        <v>3950</v>
      </c>
      <c r="AZ1385" s="11"/>
      <c r="BA1385" s="11"/>
      <c r="BB1385" s="11"/>
      <c r="BC1385" s="9">
        <v>23632</v>
      </c>
      <c r="BD1385" s="11" t="s">
        <v>3937</v>
      </c>
      <c r="BE1385" s="9">
        <v>2370</v>
      </c>
      <c r="BF1385" s="9">
        <v>6</v>
      </c>
      <c r="BG1385" s="11" t="s">
        <v>4618</v>
      </c>
    </row>
    <row r="1386" spans="1:59">
      <c r="A1386" s="9">
        <v>135527</v>
      </c>
      <c r="B1386" s="11" t="s">
        <v>3986</v>
      </c>
      <c r="C1386" s="11" t="s">
        <v>4244</v>
      </c>
      <c r="D1386" s="11" t="s">
        <v>105</v>
      </c>
      <c r="E1386" s="15">
        <v>1</v>
      </c>
      <c r="F1386" s="11" t="s">
        <v>4235</v>
      </c>
      <c r="G1386" s="9">
        <v>49733.07</v>
      </c>
      <c r="H1386" s="15">
        <f t="shared" si="43"/>
        <v>49733.07</v>
      </c>
      <c r="I1386" s="15">
        <f t="shared" si="44"/>
        <v>49733.07</v>
      </c>
      <c r="J1386" s="15">
        <v>49733.07</v>
      </c>
      <c r="K1386" s="15"/>
      <c r="L1386" s="9"/>
      <c r="M1386" s="9">
        <v>0</v>
      </c>
      <c r="N1386" s="11" t="s">
        <v>3397</v>
      </c>
      <c r="O1386" s="12">
        <v>46206</v>
      </c>
      <c r="P1386" s="11" t="s">
        <v>3402</v>
      </c>
      <c r="Q1386" s="11" t="s">
        <v>3952</v>
      </c>
      <c r="R1386" s="11" t="s">
        <v>3952</v>
      </c>
      <c r="S1386" s="11" t="s">
        <v>4221</v>
      </c>
      <c r="T1386" s="9">
        <v>138568</v>
      </c>
      <c r="U1386" s="9"/>
      <c r="V1386" s="9"/>
      <c r="W1386" s="11" t="s">
        <v>2465</v>
      </c>
      <c r="X1386" s="11" t="s">
        <v>3109</v>
      </c>
      <c r="Y1386" s="11" t="s">
        <v>3959</v>
      </c>
      <c r="Z1386" s="11" t="s">
        <v>1473</v>
      </c>
      <c r="AA1386" s="9">
        <v>20</v>
      </c>
      <c r="AB1386" s="9">
        <v>1</v>
      </c>
      <c r="AC1386" s="11"/>
      <c r="AD1386" s="11" t="s">
        <v>2405</v>
      </c>
      <c r="AE1386" s="11" t="s">
        <v>2462</v>
      </c>
      <c r="AF1386" s="11" t="s">
        <v>2489</v>
      </c>
      <c r="AG1386" s="11" t="s">
        <v>2593</v>
      </c>
      <c r="AH1386" s="11" t="s">
        <v>2607</v>
      </c>
      <c r="AI1386" s="11"/>
      <c r="AJ1386" s="9">
        <v>1</v>
      </c>
      <c r="AK1386" s="11" t="s">
        <v>2632</v>
      </c>
      <c r="AL1386" s="11" t="s">
        <v>3107</v>
      </c>
      <c r="AM1386" s="11"/>
      <c r="AN1386" s="11" t="s">
        <v>2632</v>
      </c>
      <c r="AO1386" s="11" t="s">
        <v>1473</v>
      </c>
      <c r="AP1386" s="11" t="s">
        <v>3400</v>
      </c>
      <c r="AQ1386" s="12">
        <v>46206</v>
      </c>
      <c r="AR1386" s="11" t="s">
        <v>3416</v>
      </c>
      <c r="AS1386" s="11" t="s">
        <v>3462</v>
      </c>
      <c r="AT1386" s="11" t="s">
        <v>3933</v>
      </c>
      <c r="AU1386" s="11" t="s">
        <v>3933</v>
      </c>
      <c r="AV1386" s="11" t="s">
        <v>3937</v>
      </c>
      <c r="AW1386" s="11" t="s">
        <v>2489</v>
      </c>
      <c r="AX1386" s="11" t="s">
        <v>2593</v>
      </c>
      <c r="AY1386" s="11" t="s">
        <v>3948</v>
      </c>
      <c r="AZ1386" s="11"/>
      <c r="BA1386" s="11"/>
      <c r="BB1386" s="11"/>
      <c r="BC1386" s="9">
        <v>14862</v>
      </c>
      <c r="BD1386" s="11" t="s">
        <v>3937</v>
      </c>
      <c r="BE1386" s="9">
        <v>4</v>
      </c>
      <c r="BF1386" s="9">
        <v>1</v>
      </c>
      <c r="BG1386" s="11" t="s">
        <v>4621</v>
      </c>
    </row>
    <row r="1387" spans="1:59">
      <c r="A1387" s="9">
        <v>135526</v>
      </c>
      <c r="B1387" s="11" t="s">
        <v>3986</v>
      </c>
      <c r="C1387" s="11" t="s">
        <v>4244</v>
      </c>
      <c r="D1387" s="11" t="s">
        <v>104</v>
      </c>
      <c r="E1387" s="15">
        <v>1</v>
      </c>
      <c r="F1387" s="11" t="s">
        <v>4235</v>
      </c>
      <c r="G1387" s="9">
        <v>12974.3</v>
      </c>
      <c r="H1387" s="15">
        <f t="shared" si="43"/>
        <v>12974.3</v>
      </c>
      <c r="I1387" s="15">
        <f t="shared" si="44"/>
        <v>12974.3</v>
      </c>
      <c r="J1387" s="15">
        <v>12974.3</v>
      </c>
      <c r="K1387" s="15"/>
      <c r="L1387" s="9"/>
      <c r="M1387" s="9">
        <v>0</v>
      </c>
      <c r="N1387" s="11" t="s">
        <v>3397</v>
      </c>
      <c r="O1387" s="12">
        <v>46206</v>
      </c>
      <c r="P1387" s="11" t="s">
        <v>3402</v>
      </c>
      <c r="Q1387" s="11" t="s">
        <v>3952</v>
      </c>
      <c r="R1387" s="11" t="s">
        <v>3952</v>
      </c>
      <c r="S1387" s="11" t="s">
        <v>4221</v>
      </c>
      <c r="T1387" s="9">
        <v>138569</v>
      </c>
      <c r="U1387" s="9"/>
      <c r="V1387" s="9"/>
      <c r="W1387" s="11" t="s">
        <v>2465</v>
      </c>
      <c r="X1387" s="11" t="s">
        <v>3109</v>
      </c>
      <c r="Y1387" s="11" t="s">
        <v>3959</v>
      </c>
      <c r="Z1387" s="11" t="s">
        <v>1472</v>
      </c>
      <c r="AA1387" s="9">
        <v>20</v>
      </c>
      <c r="AB1387" s="9">
        <v>1</v>
      </c>
      <c r="AC1387" s="11"/>
      <c r="AD1387" s="11" t="s">
        <v>2405</v>
      </c>
      <c r="AE1387" s="11" t="s">
        <v>2462</v>
      </c>
      <c r="AF1387" s="11" t="s">
        <v>2489</v>
      </c>
      <c r="AG1387" s="11" t="s">
        <v>2593</v>
      </c>
      <c r="AH1387" s="11" t="s">
        <v>2607</v>
      </c>
      <c r="AI1387" s="11"/>
      <c r="AJ1387" s="9">
        <v>1</v>
      </c>
      <c r="AK1387" s="11" t="s">
        <v>2631</v>
      </c>
      <c r="AL1387" s="11" t="s">
        <v>3107</v>
      </c>
      <c r="AM1387" s="11"/>
      <c r="AN1387" s="11" t="s">
        <v>2631</v>
      </c>
      <c r="AO1387" s="11" t="s">
        <v>1472</v>
      </c>
      <c r="AP1387" s="11" t="s">
        <v>3400</v>
      </c>
      <c r="AQ1387" s="12">
        <v>46206</v>
      </c>
      <c r="AR1387" s="11" t="s">
        <v>3416</v>
      </c>
      <c r="AS1387" s="11" t="s">
        <v>3461</v>
      </c>
      <c r="AT1387" s="11" t="s">
        <v>3933</v>
      </c>
      <c r="AU1387" s="11" t="s">
        <v>3933</v>
      </c>
      <c r="AV1387" s="11" t="s">
        <v>3937</v>
      </c>
      <c r="AW1387" s="11" t="s">
        <v>2489</v>
      </c>
      <c r="AX1387" s="11" t="s">
        <v>2593</v>
      </c>
      <c r="AY1387" s="11" t="s">
        <v>3948</v>
      </c>
      <c r="AZ1387" s="11"/>
      <c r="BA1387" s="11"/>
      <c r="BB1387" s="11"/>
      <c r="BC1387" s="9">
        <v>14862</v>
      </c>
      <c r="BD1387" s="11" t="s">
        <v>3937</v>
      </c>
      <c r="BE1387" s="9">
        <v>4</v>
      </c>
      <c r="BF1387" s="9">
        <v>1</v>
      </c>
      <c r="BG1387" s="11" t="s">
        <v>4621</v>
      </c>
    </row>
    <row r="1388" spans="1:59">
      <c r="A1388" s="9">
        <v>135525</v>
      </c>
      <c r="B1388" s="11" t="s">
        <v>3985</v>
      </c>
      <c r="C1388" s="11" t="s">
        <v>4260</v>
      </c>
      <c r="D1388" s="11" t="s">
        <v>103</v>
      </c>
      <c r="E1388" s="15">
        <v>1</v>
      </c>
      <c r="F1388" s="11" t="s">
        <v>4235</v>
      </c>
      <c r="G1388" s="9">
        <v>28126500</v>
      </c>
      <c r="H1388" s="15">
        <f t="shared" si="43"/>
        <v>6114.45652173913</v>
      </c>
      <c r="I1388" s="15">
        <f t="shared" si="44"/>
        <v>6114.45652173913</v>
      </c>
      <c r="J1388" s="15">
        <v>6114.45652173913</v>
      </c>
      <c r="K1388" s="15"/>
      <c r="L1388" s="9"/>
      <c r="M1388" s="9">
        <v>0</v>
      </c>
      <c r="N1388" s="11" t="s">
        <v>3396</v>
      </c>
      <c r="O1388" s="12">
        <v>46206</v>
      </c>
      <c r="P1388" s="11" t="s">
        <v>3404</v>
      </c>
      <c r="Q1388" s="11" t="s">
        <v>3952</v>
      </c>
      <c r="R1388" s="11" t="s">
        <v>3952</v>
      </c>
      <c r="S1388" s="11" t="s">
        <v>4220</v>
      </c>
      <c r="T1388" s="9">
        <v>138763</v>
      </c>
      <c r="U1388" s="9"/>
      <c r="V1388" s="9"/>
      <c r="W1388" s="11" t="s">
        <v>2465</v>
      </c>
      <c r="X1388" s="11" t="s">
        <v>3109</v>
      </c>
      <c r="Y1388" s="11" t="s">
        <v>3959</v>
      </c>
      <c r="Z1388" s="11" t="s">
        <v>1471</v>
      </c>
      <c r="AA1388" s="9">
        <v>20</v>
      </c>
      <c r="AB1388" s="9">
        <v>1</v>
      </c>
      <c r="AC1388" s="11"/>
      <c r="AD1388" s="11" t="s">
        <v>2405</v>
      </c>
      <c r="AE1388" s="11" t="s">
        <v>2462</v>
      </c>
      <c r="AF1388" s="11" t="s">
        <v>2488</v>
      </c>
      <c r="AG1388" s="11" t="s">
        <v>2593</v>
      </c>
      <c r="AH1388" s="11" t="s">
        <v>2607</v>
      </c>
      <c r="AI1388" s="11"/>
      <c r="AJ1388" s="9">
        <v>1</v>
      </c>
      <c r="AK1388" s="11" t="s">
        <v>2630</v>
      </c>
      <c r="AL1388" s="11" t="s">
        <v>3107</v>
      </c>
      <c r="AM1388" s="11"/>
      <c r="AN1388" s="11" t="s">
        <v>2630</v>
      </c>
      <c r="AO1388" s="11" t="s">
        <v>1471</v>
      </c>
      <c r="AP1388" s="11" t="s">
        <v>3400</v>
      </c>
      <c r="AQ1388" s="12">
        <v>46206</v>
      </c>
      <c r="AR1388" s="11" t="s">
        <v>3416</v>
      </c>
      <c r="AS1388" s="11" t="s">
        <v>3460</v>
      </c>
      <c r="AT1388" s="11" t="s">
        <v>3933</v>
      </c>
      <c r="AU1388" s="11" t="s">
        <v>3933</v>
      </c>
      <c r="AV1388" s="11" t="s">
        <v>3937</v>
      </c>
      <c r="AW1388" s="11" t="s">
        <v>2488</v>
      </c>
      <c r="AX1388" s="11" t="s">
        <v>2593</v>
      </c>
      <c r="AY1388" s="11" t="s">
        <v>3948</v>
      </c>
      <c r="AZ1388" s="11"/>
      <c r="BA1388" s="11"/>
      <c r="BB1388" s="11"/>
      <c r="BC1388" s="9">
        <v>22418</v>
      </c>
      <c r="BD1388" s="11" t="s">
        <v>3937</v>
      </c>
      <c r="BE1388" s="9">
        <v>2332</v>
      </c>
      <c r="BF1388" s="9">
        <v>1</v>
      </c>
      <c r="BG1388" s="11" t="s">
        <v>3402</v>
      </c>
    </row>
    <row r="1389" spans="1:59">
      <c r="A1389" s="9">
        <v>135524</v>
      </c>
      <c r="B1389" s="11" t="s">
        <v>3984</v>
      </c>
      <c r="C1389" s="11" t="s">
        <v>4260</v>
      </c>
      <c r="D1389" s="11" t="s">
        <v>102</v>
      </c>
      <c r="E1389" s="15">
        <v>1</v>
      </c>
      <c r="F1389" s="11" t="s">
        <v>4235</v>
      </c>
      <c r="G1389" s="9">
        <v>1600000</v>
      </c>
      <c r="H1389" s="15">
        <f t="shared" si="43"/>
        <v>347.82608695652175</v>
      </c>
      <c r="I1389" s="15">
        <f t="shared" si="44"/>
        <v>347.82608695652175</v>
      </c>
      <c r="J1389" s="15">
        <v>347.82608695652175</v>
      </c>
      <c r="K1389" s="15"/>
      <c r="L1389" s="9"/>
      <c r="M1389" s="9">
        <v>0</v>
      </c>
      <c r="N1389" s="11" t="s">
        <v>3396</v>
      </c>
      <c r="O1389" s="12">
        <v>46206</v>
      </c>
      <c r="P1389" s="11" t="s">
        <v>3404</v>
      </c>
      <c r="Q1389" s="11" t="s">
        <v>3954</v>
      </c>
      <c r="R1389" s="11" t="s">
        <v>3954</v>
      </c>
      <c r="S1389" s="11" t="s">
        <v>4220</v>
      </c>
      <c r="T1389" s="9">
        <v>138752</v>
      </c>
      <c r="U1389" s="9"/>
      <c r="V1389" s="9"/>
      <c r="W1389" s="11" t="s">
        <v>2465</v>
      </c>
      <c r="X1389" s="11" t="s">
        <v>3109</v>
      </c>
      <c r="Y1389" s="11" t="s">
        <v>3959</v>
      </c>
      <c r="Z1389" s="11" t="s">
        <v>1470</v>
      </c>
      <c r="AA1389" s="9">
        <v>0</v>
      </c>
      <c r="AB1389" s="9">
        <v>1</v>
      </c>
      <c r="AC1389" s="11"/>
      <c r="AD1389" s="11" t="s">
        <v>2405</v>
      </c>
      <c r="AE1389" s="11" t="s">
        <v>2462</v>
      </c>
      <c r="AF1389" s="11" t="s">
        <v>2488</v>
      </c>
      <c r="AG1389" s="11" t="s">
        <v>2593</v>
      </c>
      <c r="AH1389" s="11" t="s">
        <v>2607</v>
      </c>
      <c r="AI1389" s="11"/>
      <c r="AJ1389" s="9">
        <v>0</v>
      </c>
      <c r="AK1389" s="11" t="s">
        <v>2609</v>
      </c>
      <c r="AL1389" s="11" t="s">
        <v>3107</v>
      </c>
      <c r="AM1389" s="11"/>
      <c r="AN1389" s="11" t="s">
        <v>1470</v>
      </c>
      <c r="AO1389" s="11" t="s">
        <v>1470</v>
      </c>
      <c r="AP1389" s="11" t="s">
        <v>3400</v>
      </c>
      <c r="AQ1389" s="12">
        <v>46206</v>
      </c>
      <c r="AR1389" s="11" t="s">
        <v>3416</v>
      </c>
      <c r="AS1389" s="11" t="s">
        <v>3459</v>
      </c>
      <c r="AT1389" s="11" t="s">
        <v>3933</v>
      </c>
      <c r="AU1389" s="11" t="s">
        <v>3933</v>
      </c>
      <c r="AV1389" s="11" t="s">
        <v>3937</v>
      </c>
      <c r="AW1389" s="11" t="s">
        <v>2488</v>
      </c>
      <c r="AX1389" s="11" t="s">
        <v>2593</v>
      </c>
      <c r="AY1389" s="11" t="s">
        <v>3948</v>
      </c>
      <c r="AZ1389" s="11"/>
      <c r="BA1389" s="11"/>
      <c r="BB1389" s="11"/>
      <c r="BC1389" s="9">
        <v>22418</v>
      </c>
      <c r="BD1389" s="11" t="s">
        <v>3937</v>
      </c>
      <c r="BE1389" s="9">
        <v>5337</v>
      </c>
      <c r="BF1389" s="9">
        <v>1</v>
      </c>
      <c r="BG1389" s="11" t="s">
        <v>3416</v>
      </c>
    </row>
    <row r="1390" spans="1:59">
      <c r="A1390" s="9">
        <v>135523</v>
      </c>
      <c r="B1390" s="11" t="s">
        <v>3983</v>
      </c>
      <c r="C1390" s="11" t="s">
        <v>4260</v>
      </c>
      <c r="D1390" s="11" t="s">
        <v>101</v>
      </c>
      <c r="E1390" s="15">
        <v>1</v>
      </c>
      <c r="F1390" s="11" t="s">
        <v>4235</v>
      </c>
      <c r="G1390" s="9">
        <v>4100000</v>
      </c>
      <c r="H1390" s="15">
        <f t="shared" si="43"/>
        <v>891.304347826087</v>
      </c>
      <c r="I1390" s="15">
        <f t="shared" si="44"/>
        <v>891.304347826087</v>
      </c>
      <c r="J1390" s="15">
        <v>891.304347826087</v>
      </c>
      <c r="K1390" s="15"/>
      <c r="L1390" s="9"/>
      <c r="M1390" s="9">
        <v>0</v>
      </c>
      <c r="N1390" s="11" t="s">
        <v>3396</v>
      </c>
      <c r="O1390" s="12">
        <v>46206</v>
      </c>
      <c r="P1390" s="11" t="s">
        <v>3404</v>
      </c>
      <c r="Q1390" s="11" t="s">
        <v>3952</v>
      </c>
      <c r="R1390" s="11" t="s">
        <v>3952</v>
      </c>
      <c r="S1390" s="11" t="s">
        <v>4220</v>
      </c>
      <c r="T1390" s="9">
        <v>138750</v>
      </c>
      <c r="U1390" s="9"/>
      <c r="V1390" s="9"/>
      <c r="W1390" s="11" t="s">
        <v>2465</v>
      </c>
      <c r="X1390" s="11" t="s">
        <v>3109</v>
      </c>
      <c r="Y1390" s="11" t="s">
        <v>3959</v>
      </c>
      <c r="Z1390" s="11" t="s">
        <v>1469</v>
      </c>
      <c r="AA1390" s="9">
        <v>0</v>
      </c>
      <c r="AB1390" s="9">
        <v>1</v>
      </c>
      <c r="AC1390" s="11"/>
      <c r="AD1390" s="11" t="s">
        <v>2405</v>
      </c>
      <c r="AE1390" s="11" t="s">
        <v>2462</v>
      </c>
      <c r="AF1390" s="11" t="s">
        <v>2488</v>
      </c>
      <c r="AG1390" s="11" t="s">
        <v>2593</v>
      </c>
      <c r="AH1390" s="11" t="s">
        <v>2607</v>
      </c>
      <c r="AI1390" s="11"/>
      <c r="AJ1390" s="9">
        <v>1</v>
      </c>
      <c r="AK1390" s="11" t="s">
        <v>1469</v>
      </c>
      <c r="AL1390" s="11" t="s">
        <v>3107</v>
      </c>
      <c r="AM1390" s="11"/>
      <c r="AN1390" s="11" t="s">
        <v>1469</v>
      </c>
      <c r="AO1390" s="11" t="s">
        <v>1469</v>
      </c>
      <c r="AP1390" s="11" t="s">
        <v>3400</v>
      </c>
      <c r="AQ1390" s="12">
        <v>46206</v>
      </c>
      <c r="AR1390" s="11" t="s">
        <v>3416</v>
      </c>
      <c r="AS1390" s="11" t="s">
        <v>3458</v>
      </c>
      <c r="AT1390" s="11" t="s">
        <v>3933</v>
      </c>
      <c r="AU1390" s="11" t="s">
        <v>3933</v>
      </c>
      <c r="AV1390" s="11" t="s">
        <v>3937</v>
      </c>
      <c r="AW1390" s="11" t="s">
        <v>2488</v>
      </c>
      <c r="AX1390" s="11" t="s">
        <v>2593</v>
      </c>
      <c r="AY1390" s="11" t="s">
        <v>3948</v>
      </c>
      <c r="AZ1390" s="11"/>
      <c r="BA1390" s="11"/>
      <c r="BB1390" s="11"/>
      <c r="BC1390" s="9">
        <v>22418</v>
      </c>
      <c r="BD1390" s="11" t="s">
        <v>3937</v>
      </c>
      <c r="BE1390" s="9">
        <v>2322</v>
      </c>
      <c r="BF1390" s="9">
        <v>1</v>
      </c>
      <c r="BG1390" s="11" t="s">
        <v>3416</v>
      </c>
    </row>
    <row r="1391" spans="1:59">
      <c r="A1391" s="9">
        <v>135522</v>
      </c>
      <c r="B1391" s="11" t="s">
        <v>3983</v>
      </c>
      <c r="C1391" s="11" t="s">
        <v>4260</v>
      </c>
      <c r="D1391" s="11" t="s">
        <v>100</v>
      </c>
      <c r="E1391" s="15">
        <v>1</v>
      </c>
      <c r="F1391" s="11" t="s">
        <v>4235</v>
      </c>
      <c r="G1391" s="9">
        <v>4100000</v>
      </c>
      <c r="H1391" s="15">
        <f t="shared" si="43"/>
        <v>891.304347826087</v>
      </c>
      <c r="I1391" s="15">
        <f t="shared" si="44"/>
        <v>891.304347826087</v>
      </c>
      <c r="J1391" s="15">
        <v>891.304347826087</v>
      </c>
      <c r="K1391" s="15"/>
      <c r="L1391" s="9"/>
      <c r="M1391" s="9">
        <v>0</v>
      </c>
      <c r="N1391" s="11" t="s">
        <v>3396</v>
      </c>
      <c r="O1391" s="12">
        <v>46206</v>
      </c>
      <c r="P1391" s="11" t="s">
        <v>3402</v>
      </c>
      <c r="Q1391" s="11" t="s">
        <v>3954</v>
      </c>
      <c r="R1391" s="11" t="s">
        <v>3954</v>
      </c>
      <c r="S1391" s="11" t="s">
        <v>4220</v>
      </c>
      <c r="T1391" s="9">
        <v>138749</v>
      </c>
      <c r="U1391" s="9"/>
      <c r="V1391" s="9"/>
      <c r="W1391" s="11" t="s">
        <v>2465</v>
      </c>
      <c r="X1391" s="11" t="s">
        <v>3109</v>
      </c>
      <c r="Y1391" s="11" t="s">
        <v>3959</v>
      </c>
      <c r="Z1391" s="11" t="s">
        <v>1469</v>
      </c>
      <c r="AA1391" s="9">
        <v>0</v>
      </c>
      <c r="AB1391" s="9">
        <v>1</v>
      </c>
      <c r="AC1391" s="11"/>
      <c r="AD1391" s="11" t="s">
        <v>2405</v>
      </c>
      <c r="AE1391" s="11" t="s">
        <v>2462</v>
      </c>
      <c r="AF1391" s="11" t="s">
        <v>2488</v>
      </c>
      <c r="AG1391" s="11" t="s">
        <v>2593</v>
      </c>
      <c r="AH1391" s="11" t="s">
        <v>2607</v>
      </c>
      <c r="AI1391" s="11"/>
      <c r="AJ1391" s="9">
        <v>0</v>
      </c>
      <c r="AK1391" s="11" t="s">
        <v>2609</v>
      </c>
      <c r="AL1391" s="11" t="s">
        <v>3107</v>
      </c>
      <c r="AM1391" s="11"/>
      <c r="AN1391" s="11" t="s">
        <v>1469</v>
      </c>
      <c r="AO1391" s="11" t="s">
        <v>1469</v>
      </c>
      <c r="AP1391" s="11" t="s">
        <v>3400</v>
      </c>
      <c r="AQ1391" s="12">
        <v>46206</v>
      </c>
      <c r="AR1391" s="11" t="s">
        <v>3416</v>
      </c>
      <c r="AS1391" s="11" t="s">
        <v>3457</v>
      </c>
      <c r="AT1391" s="11" t="s">
        <v>3933</v>
      </c>
      <c r="AU1391" s="11" t="s">
        <v>3933</v>
      </c>
      <c r="AV1391" s="11" t="s">
        <v>3937</v>
      </c>
      <c r="AW1391" s="11" t="s">
        <v>2488</v>
      </c>
      <c r="AX1391" s="11" t="s">
        <v>2593</v>
      </c>
      <c r="AY1391" s="11" t="s">
        <v>3948</v>
      </c>
      <c r="AZ1391" s="11"/>
      <c r="BA1391" s="11"/>
      <c r="BB1391" s="11"/>
      <c r="BC1391" s="9">
        <v>22418</v>
      </c>
      <c r="BD1391" s="11" t="s">
        <v>3937</v>
      </c>
      <c r="BE1391" s="9">
        <v>2322</v>
      </c>
      <c r="BF1391" s="9">
        <v>1</v>
      </c>
      <c r="BG1391" s="11" t="s">
        <v>3416</v>
      </c>
    </row>
    <row r="1392" spans="1:59">
      <c r="A1392" s="9">
        <v>135521</v>
      </c>
      <c r="B1392" s="11" t="s">
        <v>3983</v>
      </c>
      <c r="C1392" s="11" t="s">
        <v>4260</v>
      </c>
      <c r="D1392" s="11" t="s">
        <v>99</v>
      </c>
      <c r="E1392" s="15">
        <v>1</v>
      </c>
      <c r="F1392" s="11" t="s">
        <v>4235</v>
      </c>
      <c r="G1392" s="9">
        <v>4100000</v>
      </c>
      <c r="H1392" s="15">
        <f t="shared" si="43"/>
        <v>891.304347826087</v>
      </c>
      <c r="I1392" s="15">
        <f t="shared" si="44"/>
        <v>891.304347826087</v>
      </c>
      <c r="J1392" s="15">
        <v>891.304347826087</v>
      </c>
      <c r="K1392" s="15"/>
      <c r="L1392" s="9"/>
      <c r="M1392" s="9">
        <v>0</v>
      </c>
      <c r="N1392" s="11" t="s">
        <v>3396</v>
      </c>
      <c r="O1392" s="12">
        <v>46206</v>
      </c>
      <c r="P1392" s="11" t="s">
        <v>3404</v>
      </c>
      <c r="Q1392" s="11" t="s">
        <v>3954</v>
      </c>
      <c r="R1392" s="11" t="s">
        <v>3954</v>
      </c>
      <c r="S1392" s="11" t="s">
        <v>4220</v>
      </c>
      <c r="T1392" s="9">
        <v>138747</v>
      </c>
      <c r="U1392" s="9"/>
      <c r="V1392" s="9"/>
      <c r="W1392" s="11" t="s">
        <v>2465</v>
      </c>
      <c r="X1392" s="11" t="s">
        <v>3109</v>
      </c>
      <c r="Y1392" s="11" t="s">
        <v>3959</v>
      </c>
      <c r="Z1392" s="11" t="s">
        <v>1469</v>
      </c>
      <c r="AA1392" s="9">
        <v>0</v>
      </c>
      <c r="AB1392" s="9">
        <v>1</v>
      </c>
      <c r="AC1392" s="11"/>
      <c r="AD1392" s="11" t="s">
        <v>2405</v>
      </c>
      <c r="AE1392" s="11" t="s">
        <v>2462</v>
      </c>
      <c r="AF1392" s="11" t="s">
        <v>2488</v>
      </c>
      <c r="AG1392" s="11" t="s">
        <v>2593</v>
      </c>
      <c r="AH1392" s="11" t="s">
        <v>2607</v>
      </c>
      <c r="AI1392" s="11"/>
      <c r="AJ1392" s="9">
        <v>0</v>
      </c>
      <c r="AK1392" s="11" t="s">
        <v>2609</v>
      </c>
      <c r="AL1392" s="11" t="s">
        <v>3107</v>
      </c>
      <c r="AM1392" s="11"/>
      <c r="AN1392" s="11" t="s">
        <v>1469</v>
      </c>
      <c r="AO1392" s="11" t="s">
        <v>1469</v>
      </c>
      <c r="AP1392" s="11" t="s">
        <v>3400</v>
      </c>
      <c r="AQ1392" s="12">
        <v>46206</v>
      </c>
      <c r="AR1392" s="11" t="s">
        <v>3416</v>
      </c>
      <c r="AS1392" s="11" t="s">
        <v>3456</v>
      </c>
      <c r="AT1392" s="11" t="s">
        <v>3933</v>
      </c>
      <c r="AU1392" s="11" t="s">
        <v>3933</v>
      </c>
      <c r="AV1392" s="11" t="s">
        <v>3937</v>
      </c>
      <c r="AW1392" s="11" t="s">
        <v>2488</v>
      </c>
      <c r="AX1392" s="11" t="s">
        <v>2593</v>
      </c>
      <c r="AY1392" s="11" t="s">
        <v>3948</v>
      </c>
      <c r="AZ1392" s="11"/>
      <c r="BA1392" s="11"/>
      <c r="BB1392" s="11"/>
      <c r="BC1392" s="9">
        <v>22418</v>
      </c>
      <c r="BD1392" s="11" t="s">
        <v>3937</v>
      </c>
      <c r="BE1392" s="9">
        <v>2322</v>
      </c>
      <c r="BF1392" s="9">
        <v>1</v>
      </c>
      <c r="BG1392" s="11" t="s">
        <v>3416</v>
      </c>
    </row>
    <row r="1393" spans="1:59">
      <c r="A1393" s="9">
        <v>135520</v>
      </c>
      <c r="B1393" s="11" t="s">
        <v>3983</v>
      </c>
      <c r="C1393" s="11" t="s">
        <v>4260</v>
      </c>
      <c r="D1393" s="11" t="s">
        <v>98</v>
      </c>
      <c r="E1393" s="15">
        <v>1</v>
      </c>
      <c r="F1393" s="11" t="s">
        <v>4235</v>
      </c>
      <c r="G1393" s="9">
        <v>4100000</v>
      </c>
      <c r="H1393" s="15">
        <f t="shared" si="43"/>
        <v>891.304347826087</v>
      </c>
      <c r="I1393" s="15">
        <f t="shared" si="44"/>
        <v>891.304347826087</v>
      </c>
      <c r="J1393" s="15">
        <v>891.304347826087</v>
      </c>
      <c r="K1393" s="15"/>
      <c r="L1393" s="9"/>
      <c r="M1393" s="9">
        <v>0</v>
      </c>
      <c r="N1393" s="11" t="s">
        <v>3396</v>
      </c>
      <c r="O1393" s="12">
        <v>46206</v>
      </c>
      <c r="P1393" s="11" t="s">
        <v>3404</v>
      </c>
      <c r="Q1393" s="11" t="s">
        <v>3954</v>
      </c>
      <c r="R1393" s="11" t="s">
        <v>3954</v>
      </c>
      <c r="S1393" s="11" t="s">
        <v>4220</v>
      </c>
      <c r="T1393" s="9">
        <v>138746</v>
      </c>
      <c r="U1393" s="9"/>
      <c r="V1393" s="9"/>
      <c r="W1393" s="11" t="s">
        <v>2465</v>
      </c>
      <c r="X1393" s="11" t="s">
        <v>3109</v>
      </c>
      <c r="Y1393" s="11" t="s">
        <v>3959</v>
      </c>
      <c r="Z1393" s="11" t="s">
        <v>1469</v>
      </c>
      <c r="AA1393" s="9">
        <v>0</v>
      </c>
      <c r="AB1393" s="9">
        <v>1</v>
      </c>
      <c r="AC1393" s="11"/>
      <c r="AD1393" s="11" t="s">
        <v>2405</v>
      </c>
      <c r="AE1393" s="11" t="s">
        <v>2462</v>
      </c>
      <c r="AF1393" s="11" t="s">
        <v>2488</v>
      </c>
      <c r="AG1393" s="11" t="s">
        <v>2593</v>
      </c>
      <c r="AH1393" s="11" t="s">
        <v>2607</v>
      </c>
      <c r="AI1393" s="11"/>
      <c r="AJ1393" s="9">
        <v>0</v>
      </c>
      <c r="AK1393" s="11" t="s">
        <v>2609</v>
      </c>
      <c r="AL1393" s="11" t="s">
        <v>3107</v>
      </c>
      <c r="AM1393" s="11"/>
      <c r="AN1393" s="11" t="s">
        <v>1469</v>
      </c>
      <c r="AO1393" s="11" t="s">
        <v>1469</v>
      </c>
      <c r="AP1393" s="11" t="s">
        <v>3400</v>
      </c>
      <c r="AQ1393" s="12">
        <v>46206</v>
      </c>
      <c r="AR1393" s="11" t="s">
        <v>3416</v>
      </c>
      <c r="AS1393" s="11" t="s">
        <v>3455</v>
      </c>
      <c r="AT1393" s="11" t="s">
        <v>3933</v>
      </c>
      <c r="AU1393" s="11" t="s">
        <v>3933</v>
      </c>
      <c r="AV1393" s="11" t="s">
        <v>3937</v>
      </c>
      <c r="AW1393" s="11" t="s">
        <v>2488</v>
      </c>
      <c r="AX1393" s="11" t="s">
        <v>2593</v>
      </c>
      <c r="AY1393" s="11" t="s">
        <v>3948</v>
      </c>
      <c r="AZ1393" s="11"/>
      <c r="BA1393" s="11"/>
      <c r="BB1393" s="11"/>
      <c r="BC1393" s="9">
        <v>22418</v>
      </c>
      <c r="BD1393" s="11" t="s">
        <v>3937</v>
      </c>
      <c r="BE1393" s="9">
        <v>2322</v>
      </c>
      <c r="BF1393" s="9">
        <v>1</v>
      </c>
      <c r="BG1393" s="11" t="s">
        <v>3416</v>
      </c>
    </row>
    <row r="1394" spans="1:59">
      <c r="A1394" s="9">
        <v>135519</v>
      </c>
      <c r="B1394" s="11" t="s">
        <v>3982</v>
      </c>
      <c r="C1394" s="11" t="s">
        <v>4260</v>
      </c>
      <c r="D1394" s="11" t="s">
        <v>97</v>
      </c>
      <c r="E1394" s="15">
        <v>1</v>
      </c>
      <c r="F1394" s="11" t="s">
        <v>4235</v>
      </c>
      <c r="G1394" s="9">
        <v>11380000</v>
      </c>
      <c r="H1394" s="15">
        <f t="shared" si="43"/>
        <v>2473.913043478261</v>
      </c>
      <c r="I1394" s="15">
        <f t="shared" si="44"/>
        <v>2473.913043478261</v>
      </c>
      <c r="J1394" s="15">
        <v>2473.913043478261</v>
      </c>
      <c r="K1394" s="15"/>
      <c r="L1394" s="9"/>
      <c r="M1394" s="9">
        <v>0</v>
      </c>
      <c r="N1394" s="11" t="s">
        <v>3396</v>
      </c>
      <c r="O1394" s="12">
        <v>46206</v>
      </c>
      <c r="P1394" s="11" t="s">
        <v>3404</v>
      </c>
      <c r="Q1394" s="11" t="s">
        <v>3954</v>
      </c>
      <c r="R1394" s="11" t="s">
        <v>3954</v>
      </c>
      <c r="S1394" s="11" t="s">
        <v>4220</v>
      </c>
      <c r="T1394" s="9">
        <v>138745</v>
      </c>
      <c r="U1394" s="9"/>
      <c r="V1394" s="9"/>
      <c r="W1394" s="11" t="s">
        <v>2465</v>
      </c>
      <c r="X1394" s="11" t="s">
        <v>3109</v>
      </c>
      <c r="Y1394" s="11" t="s">
        <v>3959</v>
      </c>
      <c r="Z1394" s="11" t="s">
        <v>1468</v>
      </c>
      <c r="AA1394" s="9">
        <v>20</v>
      </c>
      <c r="AB1394" s="9">
        <v>1</v>
      </c>
      <c r="AC1394" s="11"/>
      <c r="AD1394" s="11" t="s">
        <v>2405</v>
      </c>
      <c r="AE1394" s="11" t="s">
        <v>2462</v>
      </c>
      <c r="AF1394" s="11" t="s">
        <v>2488</v>
      </c>
      <c r="AG1394" s="11" t="s">
        <v>2593</v>
      </c>
      <c r="AH1394" s="11" t="s">
        <v>2607</v>
      </c>
      <c r="AI1394" s="11"/>
      <c r="AJ1394" s="9">
        <v>0</v>
      </c>
      <c r="AK1394" s="11" t="s">
        <v>2609</v>
      </c>
      <c r="AL1394" s="11" t="s">
        <v>3107</v>
      </c>
      <c r="AM1394" s="11"/>
      <c r="AN1394" s="11" t="s">
        <v>3118</v>
      </c>
      <c r="AO1394" s="11" t="s">
        <v>1468</v>
      </c>
      <c r="AP1394" s="11"/>
      <c r="AQ1394" s="12">
        <v>46206</v>
      </c>
      <c r="AR1394" s="11" t="s">
        <v>3416</v>
      </c>
      <c r="AS1394" s="11" t="s">
        <v>3454</v>
      </c>
      <c r="AT1394" s="11" t="s">
        <v>3933</v>
      </c>
      <c r="AU1394" s="11" t="s">
        <v>3933</v>
      </c>
      <c r="AV1394" s="11" t="s">
        <v>3937</v>
      </c>
      <c r="AW1394" s="11" t="s">
        <v>2488</v>
      </c>
      <c r="AX1394" s="11" t="s">
        <v>2593</v>
      </c>
      <c r="AY1394" s="11" t="s">
        <v>3948</v>
      </c>
      <c r="AZ1394" s="11"/>
      <c r="BA1394" s="11"/>
      <c r="BB1394" s="11"/>
      <c r="BC1394" s="9">
        <v>22418</v>
      </c>
      <c r="BD1394" s="11" t="s">
        <v>3937</v>
      </c>
      <c r="BE1394" s="9">
        <v>2633</v>
      </c>
      <c r="BF1394" s="9">
        <v>1</v>
      </c>
      <c r="BG1394" s="11" t="s">
        <v>3416</v>
      </c>
    </row>
    <row r="1395" spans="1:59">
      <c r="A1395" s="9">
        <v>135518</v>
      </c>
      <c r="B1395" s="11" t="s">
        <v>3981</v>
      </c>
      <c r="C1395" s="11" t="s">
        <v>4260</v>
      </c>
      <c r="D1395" s="11" t="s">
        <v>96</v>
      </c>
      <c r="E1395" s="15">
        <v>1</v>
      </c>
      <c r="F1395" s="11" t="s">
        <v>4235</v>
      </c>
      <c r="G1395" s="9">
        <v>300000</v>
      </c>
      <c r="H1395" s="15">
        <f t="shared" si="43"/>
        <v>65.217391304347828</v>
      </c>
      <c r="I1395" s="15">
        <f t="shared" si="44"/>
        <v>65.217391304347828</v>
      </c>
      <c r="J1395" s="15">
        <v>65.217391304347828</v>
      </c>
      <c r="K1395" s="15"/>
      <c r="L1395" s="9"/>
      <c r="M1395" s="9">
        <v>0</v>
      </c>
      <c r="N1395" s="11" t="s">
        <v>3396</v>
      </c>
      <c r="O1395" s="12">
        <v>46206</v>
      </c>
      <c r="P1395" s="11" t="s">
        <v>3404</v>
      </c>
      <c r="Q1395" s="11" t="s">
        <v>3952</v>
      </c>
      <c r="R1395" s="11" t="s">
        <v>3952</v>
      </c>
      <c r="S1395" s="11" t="s">
        <v>4220</v>
      </c>
      <c r="T1395" s="9">
        <v>138726</v>
      </c>
      <c r="U1395" s="9"/>
      <c r="V1395" s="9"/>
      <c r="W1395" s="11" t="s">
        <v>2465</v>
      </c>
      <c r="X1395" s="11" t="s">
        <v>3109</v>
      </c>
      <c r="Y1395" s="11" t="s">
        <v>3959</v>
      </c>
      <c r="Z1395" s="11" t="s">
        <v>1467</v>
      </c>
      <c r="AA1395" s="9">
        <v>0</v>
      </c>
      <c r="AB1395" s="9">
        <v>1</v>
      </c>
      <c r="AC1395" s="11"/>
      <c r="AD1395" s="11" t="s">
        <v>2405</v>
      </c>
      <c r="AE1395" s="11" t="s">
        <v>2462</v>
      </c>
      <c r="AF1395" s="11" t="s">
        <v>2488</v>
      </c>
      <c r="AG1395" s="11" t="s">
        <v>2593</v>
      </c>
      <c r="AH1395" s="11" t="s">
        <v>2607</v>
      </c>
      <c r="AI1395" s="11"/>
      <c r="AJ1395" s="9">
        <v>1</v>
      </c>
      <c r="AK1395" s="11" t="s">
        <v>1467</v>
      </c>
      <c r="AL1395" s="11" t="s">
        <v>3107</v>
      </c>
      <c r="AM1395" s="11"/>
      <c r="AN1395" s="11" t="s">
        <v>1467</v>
      </c>
      <c r="AO1395" s="11" t="s">
        <v>1467</v>
      </c>
      <c r="AP1395" s="11"/>
      <c r="AQ1395" s="12">
        <v>46206</v>
      </c>
      <c r="AR1395" s="11" t="s">
        <v>3416</v>
      </c>
      <c r="AS1395" s="11" t="s">
        <v>3453</v>
      </c>
      <c r="AT1395" s="11" t="s">
        <v>3933</v>
      </c>
      <c r="AU1395" s="11" t="s">
        <v>3933</v>
      </c>
      <c r="AV1395" s="11" t="s">
        <v>3937</v>
      </c>
      <c r="AW1395" s="11" t="s">
        <v>2488</v>
      </c>
      <c r="AX1395" s="11" t="s">
        <v>2593</v>
      </c>
      <c r="AY1395" s="11" t="s">
        <v>3948</v>
      </c>
      <c r="AZ1395" s="11"/>
      <c r="BA1395" s="11"/>
      <c r="BB1395" s="11"/>
      <c r="BC1395" s="9">
        <v>22418</v>
      </c>
      <c r="BD1395" s="11" t="s">
        <v>3937</v>
      </c>
      <c r="BE1395" s="9">
        <v>2318</v>
      </c>
      <c r="BF1395" s="9">
        <v>1</v>
      </c>
      <c r="BG1395" s="11" t="s">
        <v>3402</v>
      </c>
    </row>
    <row r="1396" spans="1:59">
      <c r="A1396" s="9">
        <v>135517</v>
      </c>
      <c r="B1396" s="11" t="s">
        <v>3973</v>
      </c>
      <c r="C1396" s="11" t="s">
        <v>3572</v>
      </c>
      <c r="D1396" s="11" t="s">
        <v>95</v>
      </c>
      <c r="E1396" s="15">
        <v>1</v>
      </c>
      <c r="F1396" s="11" t="s">
        <v>4237</v>
      </c>
      <c r="G1396" s="9">
        <v>3659300</v>
      </c>
      <c r="H1396" s="15">
        <f t="shared" si="43"/>
        <v>795.5</v>
      </c>
      <c r="I1396" s="15">
        <f t="shared" si="44"/>
        <v>795.5</v>
      </c>
      <c r="J1396" s="15">
        <v>795.5</v>
      </c>
      <c r="K1396" s="15"/>
      <c r="L1396" s="9"/>
      <c r="M1396" s="9">
        <v>0</v>
      </c>
      <c r="N1396" s="11" t="s">
        <v>3396</v>
      </c>
      <c r="O1396" s="12">
        <v>46206</v>
      </c>
      <c r="P1396" s="11" t="s">
        <v>3404</v>
      </c>
      <c r="Q1396" s="11" t="s">
        <v>3954</v>
      </c>
      <c r="R1396" s="11" t="s">
        <v>3954</v>
      </c>
      <c r="S1396" s="11" t="s">
        <v>4212</v>
      </c>
      <c r="T1396" s="9">
        <v>138815</v>
      </c>
      <c r="U1396" s="9"/>
      <c r="V1396" s="9"/>
      <c r="W1396" s="11" t="s">
        <v>2464</v>
      </c>
      <c r="X1396" s="11" t="s">
        <v>3108</v>
      </c>
      <c r="Y1396" s="11" t="s">
        <v>3958</v>
      </c>
      <c r="Z1396" s="11" t="s">
        <v>1466</v>
      </c>
      <c r="AA1396" s="9">
        <v>0</v>
      </c>
      <c r="AB1396" s="9">
        <v>1</v>
      </c>
      <c r="AC1396" s="11"/>
      <c r="AD1396" s="11" t="s">
        <v>2411</v>
      </c>
      <c r="AE1396" s="11" t="s">
        <v>2463</v>
      </c>
      <c r="AF1396" s="11" t="s">
        <v>2480</v>
      </c>
      <c r="AG1396" s="11" t="s">
        <v>2581</v>
      </c>
      <c r="AH1396" s="11" t="s">
        <v>2607</v>
      </c>
      <c r="AI1396" s="11"/>
      <c r="AJ1396" s="9">
        <v>0</v>
      </c>
      <c r="AK1396" s="11" t="s">
        <v>2609</v>
      </c>
      <c r="AL1396" s="11" t="s">
        <v>3107</v>
      </c>
      <c r="AM1396" s="11"/>
      <c r="AN1396" s="11" t="s">
        <v>1466</v>
      </c>
      <c r="AO1396" s="11" t="s">
        <v>1466</v>
      </c>
      <c r="AP1396" s="11" t="s">
        <v>3400</v>
      </c>
      <c r="AQ1396" s="12">
        <v>46206</v>
      </c>
      <c r="AR1396" s="11" t="s">
        <v>3416</v>
      </c>
      <c r="AS1396" s="11" t="s">
        <v>3452</v>
      </c>
      <c r="AT1396" s="11" t="s">
        <v>3933</v>
      </c>
      <c r="AU1396" s="11" t="s">
        <v>3933</v>
      </c>
      <c r="AV1396" s="11" t="s">
        <v>3936</v>
      </c>
      <c r="AW1396" s="11" t="s">
        <v>2480</v>
      </c>
      <c r="AX1396" s="11" t="s">
        <v>2581</v>
      </c>
      <c r="AY1396" s="11" t="s">
        <v>3949</v>
      </c>
      <c r="AZ1396" s="11"/>
      <c r="BA1396" s="11"/>
      <c r="BB1396" s="11"/>
      <c r="BC1396" s="9">
        <v>17513</v>
      </c>
      <c r="BD1396" s="11" t="s">
        <v>3936</v>
      </c>
      <c r="BE1396" s="9">
        <v>2886</v>
      </c>
      <c r="BF1396" s="9">
        <v>1</v>
      </c>
      <c r="BG1396" s="11" t="s">
        <v>3404</v>
      </c>
    </row>
    <row r="1397" spans="1:59">
      <c r="A1397" s="9">
        <v>135516</v>
      </c>
      <c r="B1397" s="11" t="s">
        <v>3980</v>
      </c>
      <c r="C1397" s="11" t="s">
        <v>4260</v>
      </c>
      <c r="D1397" s="11" t="s">
        <v>94</v>
      </c>
      <c r="E1397" s="15">
        <v>1</v>
      </c>
      <c r="F1397" s="11" t="s">
        <v>4235</v>
      </c>
      <c r="G1397" s="9">
        <v>3370000</v>
      </c>
      <c r="H1397" s="15">
        <f t="shared" si="43"/>
        <v>732.60869565217388</v>
      </c>
      <c r="I1397" s="15">
        <f t="shared" si="44"/>
        <v>732.60869565217388</v>
      </c>
      <c r="J1397" s="15">
        <v>732.60869565217388</v>
      </c>
      <c r="K1397" s="15"/>
      <c r="L1397" s="9"/>
      <c r="M1397" s="9">
        <v>0</v>
      </c>
      <c r="N1397" s="11" t="s">
        <v>3396</v>
      </c>
      <c r="O1397" s="12">
        <v>46206</v>
      </c>
      <c r="P1397" s="11" t="s">
        <v>3404</v>
      </c>
      <c r="Q1397" s="11" t="s">
        <v>3952</v>
      </c>
      <c r="R1397" s="11" t="s">
        <v>3952</v>
      </c>
      <c r="S1397" s="11" t="s">
        <v>4220</v>
      </c>
      <c r="T1397" s="9">
        <v>138621</v>
      </c>
      <c r="U1397" s="9"/>
      <c r="V1397" s="9"/>
      <c r="W1397" s="11" t="s">
        <v>2465</v>
      </c>
      <c r="X1397" s="11" t="s">
        <v>3109</v>
      </c>
      <c r="Y1397" s="11" t="s">
        <v>3959</v>
      </c>
      <c r="Z1397" s="11" t="s">
        <v>1465</v>
      </c>
      <c r="AA1397" s="9">
        <v>20</v>
      </c>
      <c r="AB1397" s="9">
        <v>1</v>
      </c>
      <c r="AC1397" s="11"/>
      <c r="AD1397" s="11" t="s">
        <v>2405</v>
      </c>
      <c r="AE1397" s="11" t="s">
        <v>2462</v>
      </c>
      <c r="AF1397" s="11" t="s">
        <v>2488</v>
      </c>
      <c r="AG1397" s="11" t="s">
        <v>2593</v>
      </c>
      <c r="AH1397" s="11" t="s">
        <v>2607</v>
      </c>
      <c r="AI1397" s="11"/>
      <c r="AJ1397" s="9">
        <v>1</v>
      </c>
      <c r="AK1397" s="11" t="s">
        <v>2629</v>
      </c>
      <c r="AL1397" s="11" t="s">
        <v>3107</v>
      </c>
      <c r="AM1397" s="11"/>
      <c r="AN1397" s="11" t="s">
        <v>2629</v>
      </c>
      <c r="AO1397" s="11" t="s">
        <v>1465</v>
      </c>
      <c r="AP1397" s="11"/>
      <c r="AQ1397" s="12">
        <v>46206</v>
      </c>
      <c r="AR1397" s="11" t="s">
        <v>3416</v>
      </c>
      <c r="AS1397" s="11" t="s">
        <v>3451</v>
      </c>
      <c r="AT1397" s="11" t="s">
        <v>3933</v>
      </c>
      <c r="AU1397" s="11" t="s">
        <v>3933</v>
      </c>
      <c r="AV1397" s="11" t="s">
        <v>3937</v>
      </c>
      <c r="AW1397" s="11" t="s">
        <v>2488</v>
      </c>
      <c r="AX1397" s="11" t="s">
        <v>2593</v>
      </c>
      <c r="AY1397" s="11" t="s">
        <v>3948</v>
      </c>
      <c r="AZ1397" s="11"/>
      <c r="BA1397" s="11"/>
      <c r="BB1397" s="11"/>
      <c r="BC1397" s="9">
        <v>22418</v>
      </c>
      <c r="BD1397" s="11" t="s">
        <v>3937</v>
      </c>
      <c r="BE1397" s="9">
        <v>3051</v>
      </c>
      <c r="BF1397" s="9">
        <v>1</v>
      </c>
      <c r="BG1397" s="11" t="s">
        <v>3416</v>
      </c>
    </row>
    <row r="1398" spans="1:59">
      <c r="A1398" s="9">
        <v>135515</v>
      </c>
      <c r="B1398" s="11" t="s">
        <v>3973</v>
      </c>
      <c r="C1398" s="11" t="s">
        <v>4259</v>
      </c>
      <c r="D1398" s="11" t="s">
        <v>93</v>
      </c>
      <c r="E1398" s="15">
        <v>2</v>
      </c>
      <c r="F1398" s="11" t="s">
        <v>4235</v>
      </c>
      <c r="G1398" s="9">
        <v>1612400</v>
      </c>
      <c r="H1398" s="15">
        <f t="shared" si="43"/>
        <v>350.52173913043481</v>
      </c>
      <c r="I1398" s="15">
        <f t="shared" si="44"/>
        <v>701.04347826086962</v>
      </c>
      <c r="J1398" s="15">
        <v>701.04347826086962</v>
      </c>
      <c r="K1398" s="15"/>
      <c r="L1398" s="9"/>
      <c r="M1398" s="9">
        <v>0</v>
      </c>
      <c r="N1398" s="11" t="s">
        <v>3396</v>
      </c>
      <c r="O1398" s="12">
        <v>46206</v>
      </c>
      <c r="P1398" s="11" t="s">
        <v>3404</v>
      </c>
      <c r="Q1398" s="11" t="s">
        <v>3954</v>
      </c>
      <c r="R1398" s="11" t="s">
        <v>3954</v>
      </c>
      <c r="S1398" s="11" t="s">
        <v>4212</v>
      </c>
      <c r="T1398" s="9">
        <v>138817</v>
      </c>
      <c r="U1398" s="9"/>
      <c r="V1398" s="9"/>
      <c r="W1398" s="11" t="s">
        <v>2464</v>
      </c>
      <c r="X1398" s="11" t="s">
        <v>3108</v>
      </c>
      <c r="Y1398" s="11" t="s">
        <v>3958</v>
      </c>
      <c r="Z1398" s="11" t="s">
        <v>1464</v>
      </c>
      <c r="AA1398" s="9">
        <v>0</v>
      </c>
      <c r="AB1398" s="9">
        <v>1</v>
      </c>
      <c r="AC1398" s="11"/>
      <c r="AD1398" s="11" t="s">
        <v>2414</v>
      </c>
      <c r="AE1398" s="11" t="s">
        <v>2463</v>
      </c>
      <c r="AF1398" s="11" t="s">
        <v>2480</v>
      </c>
      <c r="AG1398" s="11" t="s">
        <v>2592</v>
      </c>
      <c r="AH1398" s="11" t="s">
        <v>2607</v>
      </c>
      <c r="AI1398" s="11"/>
      <c r="AJ1398" s="9">
        <v>0</v>
      </c>
      <c r="AK1398" s="11" t="s">
        <v>2609</v>
      </c>
      <c r="AL1398" s="11" t="s">
        <v>3107</v>
      </c>
      <c r="AM1398" s="11"/>
      <c r="AN1398" s="11" t="s">
        <v>1464</v>
      </c>
      <c r="AO1398" s="11" t="s">
        <v>1464</v>
      </c>
      <c r="AP1398" s="11" t="s">
        <v>3400</v>
      </c>
      <c r="AQ1398" s="12">
        <v>46206</v>
      </c>
      <c r="AR1398" s="11" t="s">
        <v>3416</v>
      </c>
      <c r="AS1398" s="11" t="s">
        <v>3450</v>
      </c>
      <c r="AT1398" s="11" t="s">
        <v>3933</v>
      </c>
      <c r="AU1398" s="11" t="s">
        <v>3933</v>
      </c>
      <c r="AV1398" s="11" t="s">
        <v>3944</v>
      </c>
      <c r="AW1398" s="11" t="s">
        <v>2480</v>
      </c>
      <c r="AX1398" s="11" t="s">
        <v>2592</v>
      </c>
      <c r="AY1398" s="11" t="s">
        <v>3949</v>
      </c>
      <c r="AZ1398" s="11"/>
      <c r="BA1398" s="11"/>
      <c r="BB1398" s="11"/>
      <c r="BC1398" s="9">
        <v>1250</v>
      </c>
      <c r="BD1398" s="11" t="s">
        <v>3944</v>
      </c>
      <c r="BE1398" s="9">
        <v>2886</v>
      </c>
      <c r="BF1398" s="9">
        <v>1</v>
      </c>
      <c r="BG1398" s="11" t="s">
        <v>3404</v>
      </c>
    </row>
    <row r="1399" spans="1:59">
      <c r="A1399" s="9">
        <v>135514</v>
      </c>
      <c r="B1399" s="11" t="s">
        <v>3979</v>
      </c>
      <c r="C1399" s="11" t="s">
        <v>4258</v>
      </c>
      <c r="D1399" s="11" t="s">
        <v>92</v>
      </c>
      <c r="E1399" s="15">
        <v>1</v>
      </c>
      <c r="F1399" s="11" t="s">
        <v>4235</v>
      </c>
      <c r="G1399" s="9">
        <v>11000000</v>
      </c>
      <c r="H1399" s="15">
        <f t="shared" si="43"/>
        <v>2391.304347826087</v>
      </c>
      <c r="I1399" s="15">
        <f t="shared" si="44"/>
        <v>2391.304347826087</v>
      </c>
      <c r="J1399" s="15">
        <v>2391.304347826087</v>
      </c>
      <c r="K1399" s="15"/>
      <c r="L1399" s="9"/>
      <c r="M1399" s="9">
        <v>0</v>
      </c>
      <c r="N1399" s="11" t="s">
        <v>3396</v>
      </c>
      <c r="O1399" s="12">
        <v>46206</v>
      </c>
      <c r="P1399" s="11" t="s">
        <v>3404</v>
      </c>
      <c r="Q1399" s="11" t="s">
        <v>3952</v>
      </c>
      <c r="R1399" s="11" t="s">
        <v>3952</v>
      </c>
      <c r="S1399" s="11" t="s">
        <v>4217</v>
      </c>
      <c r="T1399" s="9">
        <v>138818</v>
      </c>
      <c r="U1399" s="9"/>
      <c r="V1399" s="9"/>
      <c r="W1399" s="11" t="s">
        <v>2468</v>
      </c>
      <c r="X1399" s="11" t="s">
        <v>3110</v>
      </c>
      <c r="Y1399" s="11" t="s">
        <v>3960</v>
      </c>
      <c r="Z1399" s="11" t="s">
        <v>1463</v>
      </c>
      <c r="AA1399" s="9">
        <v>0</v>
      </c>
      <c r="AB1399" s="9">
        <v>1</v>
      </c>
      <c r="AC1399" s="11"/>
      <c r="AD1399" s="11" t="s">
        <v>2413</v>
      </c>
      <c r="AE1399" s="11" t="s">
        <v>2462</v>
      </c>
      <c r="AF1399" s="11" t="s">
        <v>2487</v>
      </c>
      <c r="AG1399" s="11" t="s">
        <v>2585</v>
      </c>
      <c r="AH1399" s="11" t="s">
        <v>2607</v>
      </c>
      <c r="AI1399" s="11"/>
      <c r="AJ1399" s="9">
        <v>1</v>
      </c>
      <c r="AK1399" s="11" t="s">
        <v>1463</v>
      </c>
      <c r="AL1399" s="11" t="s">
        <v>3107</v>
      </c>
      <c r="AM1399" s="11"/>
      <c r="AN1399" s="11" t="s">
        <v>1463</v>
      </c>
      <c r="AO1399" s="11" t="s">
        <v>1463</v>
      </c>
      <c r="AP1399" s="11" t="s">
        <v>3400</v>
      </c>
      <c r="AQ1399" s="12">
        <v>46206</v>
      </c>
      <c r="AR1399" s="11" t="s">
        <v>3416</v>
      </c>
      <c r="AS1399" s="11"/>
      <c r="AT1399" s="11" t="s">
        <v>3933</v>
      </c>
      <c r="AU1399" s="11" t="s">
        <v>3933</v>
      </c>
      <c r="AV1399" s="11" t="s">
        <v>3941</v>
      </c>
      <c r="AW1399" s="11" t="s">
        <v>2487</v>
      </c>
      <c r="AX1399" s="11" t="s">
        <v>2585</v>
      </c>
      <c r="AY1399" s="11" t="s">
        <v>3948</v>
      </c>
      <c r="AZ1399" s="11"/>
      <c r="BA1399" s="11"/>
      <c r="BB1399" s="11"/>
      <c r="BC1399" s="9">
        <v>1242</v>
      </c>
      <c r="BD1399" s="11" t="s">
        <v>3941</v>
      </c>
      <c r="BE1399" s="9">
        <v>1709</v>
      </c>
      <c r="BF1399" s="9">
        <v>1</v>
      </c>
      <c r="BG1399" s="11" t="s">
        <v>3404</v>
      </c>
    </row>
    <row r="1400" spans="1:59">
      <c r="A1400" s="9">
        <v>135513</v>
      </c>
      <c r="B1400" s="11" t="s">
        <v>3978</v>
      </c>
      <c r="C1400" s="11" t="s">
        <v>4257</v>
      </c>
      <c r="D1400" s="11" t="s">
        <v>91</v>
      </c>
      <c r="E1400" s="15">
        <v>1</v>
      </c>
      <c r="F1400" s="11" t="s">
        <v>4235</v>
      </c>
      <c r="G1400" s="9">
        <v>13250000</v>
      </c>
      <c r="H1400" s="15">
        <f t="shared" si="43"/>
        <v>2880.4347826086955</v>
      </c>
      <c r="I1400" s="15">
        <f t="shared" si="44"/>
        <v>2880.4347826086955</v>
      </c>
      <c r="J1400" s="15">
        <v>2880.4347826086955</v>
      </c>
      <c r="K1400" s="15"/>
      <c r="L1400" s="9"/>
      <c r="M1400" s="9">
        <v>0</v>
      </c>
      <c r="N1400" s="11" t="s">
        <v>3396</v>
      </c>
      <c r="O1400" s="12">
        <v>46206</v>
      </c>
      <c r="P1400" s="11" t="s">
        <v>3402</v>
      </c>
      <c r="Q1400" s="11" t="s">
        <v>3952</v>
      </c>
      <c r="R1400" s="11" t="s">
        <v>3952</v>
      </c>
      <c r="S1400" s="11" t="s">
        <v>4215</v>
      </c>
      <c r="T1400" s="9">
        <v>138617</v>
      </c>
      <c r="U1400" s="9"/>
      <c r="V1400" s="9"/>
      <c r="W1400" s="11" t="s">
        <v>2464</v>
      </c>
      <c r="X1400" s="11" t="s">
        <v>3108</v>
      </c>
      <c r="Y1400" s="11" t="s">
        <v>3958</v>
      </c>
      <c r="Z1400" s="11" t="s">
        <v>1462</v>
      </c>
      <c r="AA1400" s="9">
        <v>20</v>
      </c>
      <c r="AB1400" s="9">
        <v>1</v>
      </c>
      <c r="AC1400" s="11"/>
      <c r="AD1400" s="11" t="s">
        <v>2412</v>
      </c>
      <c r="AE1400" s="11" t="s">
        <v>2462</v>
      </c>
      <c r="AF1400" s="11" t="s">
        <v>2486</v>
      </c>
      <c r="AG1400" s="11" t="s">
        <v>2591</v>
      </c>
      <c r="AH1400" s="11" t="s">
        <v>2607</v>
      </c>
      <c r="AI1400" s="11"/>
      <c r="AJ1400" s="9">
        <v>1</v>
      </c>
      <c r="AK1400" s="11" t="s">
        <v>2628</v>
      </c>
      <c r="AL1400" s="11" t="s">
        <v>3107</v>
      </c>
      <c r="AM1400" s="11"/>
      <c r="AN1400" s="11" t="s">
        <v>2628</v>
      </c>
      <c r="AO1400" s="11" t="s">
        <v>1462</v>
      </c>
      <c r="AP1400" s="11" t="s">
        <v>3400</v>
      </c>
      <c r="AQ1400" s="12">
        <v>46206</v>
      </c>
      <c r="AR1400" s="11" t="s">
        <v>3416</v>
      </c>
      <c r="AS1400" s="11" t="s">
        <v>3449</v>
      </c>
      <c r="AT1400" s="11" t="s">
        <v>3933</v>
      </c>
      <c r="AU1400" s="11" t="s">
        <v>3934</v>
      </c>
      <c r="AV1400" s="11" t="s">
        <v>3943</v>
      </c>
      <c r="AW1400" s="11" t="s">
        <v>2486</v>
      </c>
      <c r="AX1400" s="11" t="s">
        <v>2591</v>
      </c>
      <c r="AY1400" s="11" t="s">
        <v>3948</v>
      </c>
      <c r="AZ1400" s="11"/>
      <c r="BA1400" s="11"/>
      <c r="BB1400" s="11"/>
      <c r="BC1400" s="9">
        <v>4155</v>
      </c>
      <c r="BD1400" s="11" t="s">
        <v>3943</v>
      </c>
      <c r="BE1400" s="9">
        <v>664</v>
      </c>
      <c r="BF1400" s="9">
        <v>1</v>
      </c>
      <c r="BG1400" s="11" t="s">
        <v>4620</v>
      </c>
    </row>
    <row r="1401" spans="1:59">
      <c r="A1401" s="9">
        <v>135512</v>
      </c>
      <c r="B1401" s="11" t="s">
        <v>3973</v>
      </c>
      <c r="C1401" s="11" t="s">
        <v>3572</v>
      </c>
      <c r="D1401" s="11" t="s">
        <v>90</v>
      </c>
      <c r="E1401" s="15">
        <v>1</v>
      </c>
      <c r="F1401" s="11" t="s">
        <v>4237</v>
      </c>
      <c r="G1401" s="9">
        <v>2258500</v>
      </c>
      <c r="H1401" s="15">
        <f t="shared" si="43"/>
        <v>490.97826086956519</v>
      </c>
      <c r="I1401" s="15">
        <f t="shared" si="44"/>
        <v>490.97826086956519</v>
      </c>
      <c r="J1401" s="15">
        <v>490.97826086956519</v>
      </c>
      <c r="K1401" s="15"/>
      <c r="L1401" s="9"/>
      <c r="M1401" s="9">
        <v>0</v>
      </c>
      <c r="N1401" s="11" t="s">
        <v>3396</v>
      </c>
      <c r="O1401" s="12">
        <v>46206</v>
      </c>
      <c r="P1401" s="11" t="s">
        <v>3404</v>
      </c>
      <c r="Q1401" s="11" t="s">
        <v>3955</v>
      </c>
      <c r="R1401" s="11" t="s">
        <v>3955</v>
      </c>
      <c r="S1401" s="11" t="s">
        <v>4212</v>
      </c>
      <c r="T1401" s="9">
        <v>138813</v>
      </c>
      <c r="U1401" s="9"/>
      <c r="V1401" s="9"/>
      <c r="W1401" s="11" t="s">
        <v>2464</v>
      </c>
      <c r="X1401" s="11" t="s">
        <v>3108</v>
      </c>
      <c r="Y1401" s="11" t="s">
        <v>3958</v>
      </c>
      <c r="Z1401" s="11" t="s">
        <v>1461</v>
      </c>
      <c r="AA1401" s="9">
        <v>0</v>
      </c>
      <c r="AB1401" s="9">
        <v>1</v>
      </c>
      <c r="AC1401" s="11"/>
      <c r="AD1401" s="11" t="s">
        <v>2411</v>
      </c>
      <c r="AE1401" s="11" t="s">
        <v>2463</v>
      </c>
      <c r="AF1401" s="11" t="s">
        <v>2480</v>
      </c>
      <c r="AG1401" s="11" t="s">
        <v>2590</v>
      </c>
      <c r="AH1401" s="11" t="s">
        <v>2607</v>
      </c>
      <c r="AI1401" s="11"/>
      <c r="AJ1401" s="9">
        <v>1</v>
      </c>
      <c r="AK1401" s="11" t="s">
        <v>1461</v>
      </c>
      <c r="AL1401" s="11" t="s">
        <v>3107</v>
      </c>
      <c r="AM1401" s="11"/>
      <c r="AN1401" s="11" t="s">
        <v>1461</v>
      </c>
      <c r="AO1401" s="11" t="s">
        <v>1461</v>
      </c>
      <c r="AP1401" s="11" t="s">
        <v>3400</v>
      </c>
      <c r="AQ1401" s="12">
        <v>46206</v>
      </c>
      <c r="AR1401" s="11" t="s">
        <v>3416</v>
      </c>
      <c r="AS1401" s="11" t="s">
        <v>3448</v>
      </c>
      <c r="AT1401" s="11" t="s">
        <v>3933</v>
      </c>
      <c r="AU1401" s="11" t="s">
        <v>3933</v>
      </c>
      <c r="AV1401" s="11" t="s">
        <v>3939</v>
      </c>
      <c r="AW1401" s="11" t="s">
        <v>2480</v>
      </c>
      <c r="AX1401" s="11" t="s">
        <v>2590</v>
      </c>
      <c r="AY1401" s="11" t="s">
        <v>3949</v>
      </c>
      <c r="AZ1401" s="11"/>
      <c r="BA1401" s="11"/>
      <c r="BB1401" s="11"/>
      <c r="BC1401" s="9">
        <v>17513</v>
      </c>
      <c r="BD1401" s="11" t="s">
        <v>3939</v>
      </c>
      <c r="BE1401" s="9">
        <v>2886</v>
      </c>
      <c r="BF1401" s="9">
        <v>1</v>
      </c>
      <c r="BG1401" s="11" t="s">
        <v>3404</v>
      </c>
    </row>
    <row r="1402" spans="1:59">
      <c r="A1402" s="9">
        <v>135511</v>
      </c>
      <c r="B1402" s="11" t="s">
        <v>3966</v>
      </c>
      <c r="C1402" s="11" t="s">
        <v>4249</v>
      </c>
      <c r="D1402" s="11" t="s">
        <v>62</v>
      </c>
      <c r="E1402" s="15">
        <v>20</v>
      </c>
      <c r="F1402" s="11" t="s">
        <v>4236</v>
      </c>
      <c r="G1402" s="9">
        <v>5583.3333300000004</v>
      </c>
      <c r="H1402" s="15">
        <f t="shared" si="43"/>
        <v>1.2137681152173914</v>
      </c>
      <c r="I1402" s="15">
        <f t="shared" si="44"/>
        <v>24.275362304347826</v>
      </c>
      <c r="J1402" s="15">
        <v>24.275362304347826</v>
      </c>
      <c r="K1402" s="15"/>
      <c r="L1402" s="9"/>
      <c r="M1402" s="9">
        <v>0</v>
      </c>
      <c r="N1402" s="11" t="s">
        <v>3396</v>
      </c>
      <c r="O1402" s="12">
        <v>46206</v>
      </c>
      <c r="P1402" s="11" t="s">
        <v>3404</v>
      </c>
      <c r="Q1402" s="11" t="s">
        <v>3952</v>
      </c>
      <c r="R1402" s="11" t="s">
        <v>3952</v>
      </c>
      <c r="S1402" s="11" t="s">
        <v>4215</v>
      </c>
      <c r="T1402" s="9">
        <v>138388</v>
      </c>
      <c r="U1402" s="9"/>
      <c r="V1402" s="9"/>
      <c r="W1402" s="11" t="s">
        <v>2464</v>
      </c>
      <c r="X1402" s="11" t="s">
        <v>3110</v>
      </c>
      <c r="Y1402" s="11" t="s">
        <v>3960</v>
      </c>
      <c r="Z1402" s="11" t="s">
        <v>1459</v>
      </c>
      <c r="AA1402" s="9">
        <v>20</v>
      </c>
      <c r="AB1402" s="9">
        <v>6</v>
      </c>
      <c r="AC1402" s="11"/>
      <c r="AD1402" s="11" t="s">
        <v>2407</v>
      </c>
      <c r="AE1402" s="11" t="s">
        <v>2462</v>
      </c>
      <c r="AF1402" s="11" t="s">
        <v>2473</v>
      </c>
      <c r="AG1402" s="11" t="s">
        <v>2587</v>
      </c>
      <c r="AH1402" s="11" t="s">
        <v>2607</v>
      </c>
      <c r="AI1402" s="11"/>
      <c r="AJ1402" s="9">
        <v>20</v>
      </c>
      <c r="AK1402" s="11" t="s">
        <v>2627</v>
      </c>
      <c r="AL1402" s="11" t="s">
        <v>3107</v>
      </c>
      <c r="AM1402" s="11"/>
      <c r="AN1402" s="11" t="s">
        <v>3117</v>
      </c>
      <c r="AO1402" s="11" t="s">
        <v>3282</v>
      </c>
      <c r="AP1402" s="11" t="s">
        <v>3400</v>
      </c>
      <c r="AQ1402" s="12">
        <v>46206</v>
      </c>
      <c r="AR1402" s="11" t="s">
        <v>3416</v>
      </c>
      <c r="AS1402" s="11" t="s">
        <v>3447</v>
      </c>
      <c r="AT1402" s="11" t="s">
        <v>3933</v>
      </c>
      <c r="AU1402" s="11" t="s">
        <v>3933</v>
      </c>
      <c r="AV1402" s="11" t="s">
        <v>3939</v>
      </c>
      <c r="AW1402" s="11" t="s">
        <v>2473</v>
      </c>
      <c r="AX1402" s="11" t="s">
        <v>2587</v>
      </c>
      <c r="AY1402" s="11" t="s">
        <v>3948</v>
      </c>
      <c r="AZ1402" s="11"/>
      <c r="BA1402" s="11"/>
      <c r="BB1402" s="11"/>
      <c r="BC1402" s="9">
        <v>1168</v>
      </c>
      <c r="BD1402" s="11" t="s">
        <v>3939</v>
      </c>
      <c r="BE1402" s="9">
        <v>4245</v>
      </c>
      <c r="BF1402" s="9">
        <v>6</v>
      </c>
      <c r="BG1402" s="11" t="s">
        <v>4617</v>
      </c>
    </row>
    <row r="1403" spans="1:59">
      <c r="A1403" s="9">
        <v>135511</v>
      </c>
      <c r="B1403" s="11" t="s">
        <v>3966</v>
      </c>
      <c r="C1403" s="11" t="s">
        <v>4246</v>
      </c>
      <c r="D1403" s="11" t="s">
        <v>87</v>
      </c>
      <c r="E1403" s="15">
        <v>6</v>
      </c>
      <c r="F1403" s="11" t="s">
        <v>4235</v>
      </c>
      <c r="G1403" s="9">
        <v>9500</v>
      </c>
      <c r="H1403" s="15">
        <f t="shared" si="43"/>
        <v>2.0652173913043477</v>
      </c>
      <c r="I1403" s="15">
        <f t="shared" si="44"/>
        <v>12.391304347826086</v>
      </c>
      <c r="J1403" s="15">
        <v>12.391304347826086</v>
      </c>
      <c r="K1403" s="15"/>
      <c r="L1403" s="9"/>
      <c r="M1403" s="9">
        <v>0</v>
      </c>
      <c r="N1403" s="11" t="s">
        <v>3396</v>
      </c>
      <c r="O1403" s="12">
        <v>46206</v>
      </c>
      <c r="P1403" s="11" t="s">
        <v>3404</v>
      </c>
      <c r="Q1403" s="11" t="s">
        <v>3952</v>
      </c>
      <c r="R1403" s="11" t="s">
        <v>3952</v>
      </c>
      <c r="S1403" s="11" t="s">
        <v>4215</v>
      </c>
      <c r="T1403" s="9">
        <v>138388</v>
      </c>
      <c r="U1403" s="9"/>
      <c r="V1403" s="9"/>
      <c r="W1403" s="11" t="s">
        <v>2464</v>
      </c>
      <c r="X1403" s="11" t="s">
        <v>3110</v>
      </c>
      <c r="Y1403" s="11" t="s">
        <v>3960</v>
      </c>
      <c r="Z1403" s="11" t="s">
        <v>1455</v>
      </c>
      <c r="AA1403" s="9">
        <v>20</v>
      </c>
      <c r="AB1403" s="9">
        <v>2</v>
      </c>
      <c r="AC1403" s="11"/>
      <c r="AD1403" s="11" t="s">
        <v>2407</v>
      </c>
      <c r="AE1403" s="11" t="s">
        <v>2462</v>
      </c>
      <c r="AF1403" s="11" t="s">
        <v>2473</v>
      </c>
      <c r="AG1403" s="11" t="s">
        <v>2587</v>
      </c>
      <c r="AH1403" s="11" t="s">
        <v>2607</v>
      </c>
      <c r="AI1403" s="11"/>
      <c r="AJ1403" s="9">
        <v>6</v>
      </c>
      <c r="AK1403" s="11" t="s">
        <v>2623</v>
      </c>
      <c r="AL1403" s="11" t="s">
        <v>3107</v>
      </c>
      <c r="AM1403" s="11"/>
      <c r="AN1403" s="11" t="s">
        <v>3117</v>
      </c>
      <c r="AO1403" s="11" t="s">
        <v>3282</v>
      </c>
      <c r="AP1403" s="11" t="s">
        <v>3400</v>
      </c>
      <c r="AQ1403" s="12">
        <v>46206</v>
      </c>
      <c r="AR1403" s="11" t="s">
        <v>3416</v>
      </c>
      <c r="AS1403" s="11" t="s">
        <v>3447</v>
      </c>
      <c r="AT1403" s="11" t="s">
        <v>3933</v>
      </c>
      <c r="AU1403" s="11" t="s">
        <v>3933</v>
      </c>
      <c r="AV1403" s="11" t="s">
        <v>3939</v>
      </c>
      <c r="AW1403" s="11" t="s">
        <v>2473</v>
      </c>
      <c r="AX1403" s="11" t="s">
        <v>2587</v>
      </c>
      <c r="AY1403" s="11" t="s">
        <v>3948</v>
      </c>
      <c r="AZ1403" s="11"/>
      <c r="BA1403" s="11"/>
      <c r="BB1403" s="11"/>
      <c r="BC1403" s="9">
        <v>3818</v>
      </c>
      <c r="BD1403" s="11" t="s">
        <v>3939</v>
      </c>
      <c r="BE1403" s="9">
        <v>4245</v>
      </c>
      <c r="BF1403" s="9">
        <v>2</v>
      </c>
      <c r="BG1403" s="11" t="s">
        <v>4617</v>
      </c>
    </row>
    <row r="1404" spans="1:59">
      <c r="A1404" s="9">
        <v>135511</v>
      </c>
      <c r="B1404" s="11" t="s">
        <v>3966</v>
      </c>
      <c r="C1404" s="11" t="s">
        <v>4246</v>
      </c>
      <c r="D1404" s="11" t="s">
        <v>88</v>
      </c>
      <c r="E1404" s="15">
        <v>6</v>
      </c>
      <c r="F1404" s="11" t="s">
        <v>4235</v>
      </c>
      <c r="G1404" s="9">
        <v>9916.6666600000008</v>
      </c>
      <c r="H1404" s="15">
        <f t="shared" si="43"/>
        <v>2.1557971</v>
      </c>
      <c r="I1404" s="15">
        <f t="shared" si="44"/>
        <v>12.9347826</v>
      </c>
      <c r="J1404" s="15">
        <v>12.9347826</v>
      </c>
      <c r="K1404" s="15"/>
      <c r="L1404" s="9"/>
      <c r="M1404" s="9">
        <v>0</v>
      </c>
      <c r="N1404" s="11" t="s">
        <v>3396</v>
      </c>
      <c r="O1404" s="12">
        <v>46206</v>
      </c>
      <c r="P1404" s="11" t="s">
        <v>3404</v>
      </c>
      <c r="Q1404" s="11" t="s">
        <v>3952</v>
      </c>
      <c r="R1404" s="11" t="s">
        <v>3952</v>
      </c>
      <c r="S1404" s="11" t="s">
        <v>4215</v>
      </c>
      <c r="T1404" s="9">
        <v>138388</v>
      </c>
      <c r="U1404" s="9"/>
      <c r="V1404" s="9"/>
      <c r="W1404" s="11" t="s">
        <v>2464</v>
      </c>
      <c r="X1404" s="11" t="s">
        <v>3110</v>
      </c>
      <c r="Y1404" s="11" t="s">
        <v>3960</v>
      </c>
      <c r="Z1404" s="11" t="s">
        <v>1456</v>
      </c>
      <c r="AA1404" s="9">
        <v>20</v>
      </c>
      <c r="AB1404" s="9">
        <v>3</v>
      </c>
      <c r="AC1404" s="11"/>
      <c r="AD1404" s="11" t="s">
        <v>2407</v>
      </c>
      <c r="AE1404" s="11" t="s">
        <v>2462</v>
      </c>
      <c r="AF1404" s="11" t="s">
        <v>2473</v>
      </c>
      <c r="AG1404" s="11" t="s">
        <v>2587</v>
      </c>
      <c r="AH1404" s="11" t="s">
        <v>2607</v>
      </c>
      <c r="AI1404" s="11"/>
      <c r="AJ1404" s="9">
        <v>6</v>
      </c>
      <c r="AK1404" s="11" t="s">
        <v>2624</v>
      </c>
      <c r="AL1404" s="11" t="s">
        <v>3107</v>
      </c>
      <c r="AM1404" s="11"/>
      <c r="AN1404" s="11" t="s">
        <v>3117</v>
      </c>
      <c r="AO1404" s="11" t="s">
        <v>3282</v>
      </c>
      <c r="AP1404" s="11" t="s">
        <v>3400</v>
      </c>
      <c r="AQ1404" s="12">
        <v>46206</v>
      </c>
      <c r="AR1404" s="11" t="s">
        <v>3416</v>
      </c>
      <c r="AS1404" s="11" t="s">
        <v>3447</v>
      </c>
      <c r="AT1404" s="11" t="s">
        <v>3933</v>
      </c>
      <c r="AU1404" s="11" t="s">
        <v>3933</v>
      </c>
      <c r="AV1404" s="11" t="s">
        <v>3939</v>
      </c>
      <c r="AW1404" s="11" t="s">
        <v>2473</v>
      </c>
      <c r="AX1404" s="11" t="s">
        <v>2587</v>
      </c>
      <c r="AY1404" s="11" t="s">
        <v>3948</v>
      </c>
      <c r="AZ1404" s="11"/>
      <c r="BA1404" s="11"/>
      <c r="BB1404" s="11"/>
      <c r="BC1404" s="9">
        <v>3818</v>
      </c>
      <c r="BD1404" s="11" t="s">
        <v>3939</v>
      </c>
      <c r="BE1404" s="9">
        <v>4245</v>
      </c>
      <c r="BF1404" s="9">
        <v>3</v>
      </c>
      <c r="BG1404" s="11" t="s">
        <v>4617</v>
      </c>
    </row>
    <row r="1405" spans="1:59">
      <c r="A1405" s="9">
        <v>135511</v>
      </c>
      <c r="B1405" s="11" t="s">
        <v>3966</v>
      </c>
      <c r="C1405" s="11" t="s">
        <v>4246</v>
      </c>
      <c r="D1405" s="11" t="s">
        <v>86</v>
      </c>
      <c r="E1405" s="15">
        <v>12</v>
      </c>
      <c r="F1405" s="11" t="s">
        <v>4235</v>
      </c>
      <c r="G1405" s="9">
        <v>14500</v>
      </c>
      <c r="H1405" s="15">
        <f t="shared" si="43"/>
        <v>3.152173913043478</v>
      </c>
      <c r="I1405" s="15">
        <f t="shared" si="44"/>
        <v>37.826086956521735</v>
      </c>
      <c r="J1405" s="15">
        <v>37.826086956521735</v>
      </c>
      <c r="K1405" s="15"/>
      <c r="L1405" s="9"/>
      <c r="M1405" s="9">
        <v>0</v>
      </c>
      <c r="N1405" s="11" t="s">
        <v>3396</v>
      </c>
      <c r="O1405" s="12">
        <v>46206</v>
      </c>
      <c r="P1405" s="11" t="s">
        <v>3404</v>
      </c>
      <c r="Q1405" s="11" t="s">
        <v>3952</v>
      </c>
      <c r="R1405" s="11" t="s">
        <v>3952</v>
      </c>
      <c r="S1405" s="11" t="s">
        <v>4215</v>
      </c>
      <c r="T1405" s="9">
        <v>138388</v>
      </c>
      <c r="U1405" s="9"/>
      <c r="V1405" s="9"/>
      <c r="W1405" s="11" t="s">
        <v>2464</v>
      </c>
      <c r="X1405" s="11" t="s">
        <v>3110</v>
      </c>
      <c r="Y1405" s="11" t="s">
        <v>3960</v>
      </c>
      <c r="Z1405" s="11" t="s">
        <v>1454</v>
      </c>
      <c r="AA1405" s="9">
        <v>20</v>
      </c>
      <c r="AB1405" s="9">
        <v>1</v>
      </c>
      <c r="AC1405" s="11"/>
      <c r="AD1405" s="11" t="s">
        <v>2407</v>
      </c>
      <c r="AE1405" s="11" t="s">
        <v>2462</v>
      </c>
      <c r="AF1405" s="11" t="s">
        <v>2473</v>
      </c>
      <c r="AG1405" s="11" t="s">
        <v>2587</v>
      </c>
      <c r="AH1405" s="11" t="s">
        <v>2607</v>
      </c>
      <c r="AI1405" s="11"/>
      <c r="AJ1405" s="9">
        <v>12</v>
      </c>
      <c r="AK1405" s="11" t="s">
        <v>2622</v>
      </c>
      <c r="AL1405" s="11" t="s">
        <v>3107</v>
      </c>
      <c r="AM1405" s="11"/>
      <c r="AN1405" s="11" t="s">
        <v>3117</v>
      </c>
      <c r="AO1405" s="11" t="s">
        <v>3282</v>
      </c>
      <c r="AP1405" s="11" t="s">
        <v>3400</v>
      </c>
      <c r="AQ1405" s="12">
        <v>46206</v>
      </c>
      <c r="AR1405" s="11" t="s">
        <v>3416</v>
      </c>
      <c r="AS1405" s="11" t="s">
        <v>3447</v>
      </c>
      <c r="AT1405" s="11" t="s">
        <v>3933</v>
      </c>
      <c r="AU1405" s="11" t="s">
        <v>3933</v>
      </c>
      <c r="AV1405" s="11" t="s">
        <v>3939</v>
      </c>
      <c r="AW1405" s="11" t="s">
        <v>2473</v>
      </c>
      <c r="AX1405" s="11" t="s">
        <v>2587</v>
      </c>
      <c r="AY1405" s="11" t="s">
        <v>3948</v>
      </c>
      <c r="AZ1405" s="11"/>
      <c r="BA1405" s="11"/>
      <c r="BB1405" s="11"/>
      <c r="BC1405" s="9">
        <v>3818</v>
      </c>
      <c r="BD1405" s="11" t="s">
        <v>3939</v>
      </c>
      <c r="BE1405" s="9">
        <v>4245</v>
      </c>
      <c r="BF1405" s="9">
        <v>1</v>
      </c>
      <c r="BG1405" s="11" t="s">
        <v>4617</v>
      </c>
    </row>
    <row r="1406" spans="1:59">
      <c r="A1406" s="9">
        <v>135511</v>
      </c>
      <c r="B1406" s="11" t="s">
        <v>3966</v>
      </c>
      <c r="C1406" s="11" t="s">
        <v>4247</v>
      </c>
      <c r="D1406" s="11" t="s">
        <v>60</v>
      </c>
      <c r="E1406" s="15">
        <v>13</v>
      </c>
      <c r="F1406" s="11" t="s">
        <v>4235</v>
      </c>
      <c r="G1406" s="9">
        <v>15000</v>
      </c>
      <c r="H1406" s="15">
        <f t="shared" si="43"/>
        <v>3.2608695652173911</v>
      </c>
      <c r="I1406" s="15">
        <f t="shared" si="44"/>
        <v>42.391304347826086</v>
      </c>
      <c r="J1406" s="15">
        <v>42.391304347826086</v>
      </c>
      <c r="K1406" s="15"/>
      <c r="L1406" s="9"/>
      <c r="M1406" s="9">
        <v>0</v>
      </c>
      <c r="N1406" s="11" t="s">
        <v>3396</v>
      </c>
      <c r="O1406" s="12">
        <v>46206</v>
      </c>
      <c r="P1406" s="11" t="s">
        <v>3404</v>
      </c>
      <c r="Q1406" s="11" t="s">
        <v>3952</v>
      </c>
      <c r="R1406" s="11" t="s">
        <v>3952</v>
      </c>
      <c r="S1406" s="11" t="s">
        <v>4215</v>
      </c>
      <c r="T1406" s="9">
        <v>138388</v>
      </c>
      <c r="U1406" s="9"/>
      <c r="V1406" s="9"/>
      <c r="W1406" s="11" t="s">
        <v>2464</v>
      </c>
      <c r="X1406" s="11" t="s">
        <v>3110</v>
      </c>
      <c r="Y1406" s="11" t="s">
        <v>3960</v>
      </c>
      <c r="Z1406" s="11" t="s">
        <v>1457</v>
      </c>
      <c r="AA1406" s="9">
        <v>20</v>
      </c>
      <c r="AB1406" s="9">
        <v>4</v>
      </c>
      <c r="AC1406" s="11"/>
      <c r="AD1406" s="11" t="s">
        <v>2407</v>
      </c>
      <c r="AE1406" s="11" t="s">
        <v>2462</v>
      </c>
      <c r="AF1406" s="11" t="s">
        <v>2473</v>
      </c>
      <c r="AG1406" s="11" t="s">
        <v>2587</v>
      </c>
      <c r="AH1406" s="11" t="s">
        <v>2607</v>
      </c>
      <c r="AI1406" s="11"/>
      <c r="AJ1406" s="9">
        <v>13</v>
      </c>
      <c r="AK1406" s="11" t="s">
        <v>2625</v>
      </c>
      <c r="AL1406" s="11" t="s">
        <v>3107</v>
      </c>
      <c r="AM1406" s="11"/>
      <c r="AN1406" s="11" t="s">
        <v>3117</v>
      </c>
      <c r="AO1406" s="11" t="s">
        <v>3282</v>
      </c>
      <c r="AP1406" s="11" t="s">
        <v>3400</v>
      </c>
      <c r="AQ1406" s="12">
        <v>46206</v>
      </c>
      <c r="AR1406" s="11" t="s">
        <v>3416</v>
      </c>
      <c r="AS1406" s="11" t="s">
        <v>3447</v>
      </c>
      <c r="AT1406" s="11" t="s">
        <v>3933</v>
      </c>
      <c r="AU1406" s="11" t="s">
        <v>3933</v>
      </c>
      <c r="AV1406" s="11" t="s">
        <v>3939</v>
      </c>
      <c r="AW1406" s="11" t="s">
        <v>2473</v>
      </c>
      <c r="AX1406" s="11" t="s">
        <v>2587</v>
      </c>
      <c r="AY1406" s="11" t="s">
        <v>3948</v>
      </c>
      <c r="AZ1406" s="11"/>
      <c r="BA1406" s="11"/>
      <c r="BB1406" s="11"/>
      <c r="BC1406" s="9">
        <v>3820</v>
      </c>
      <c r="BD1406" s="11" t="s">
        <v>3939</v>
      </c>
      <c r="BE1406" s="9">
        <v>4245</v>
      </c>
      <c r="BF1406" s="9">
        <v>4</v>
      </c>
      <c r="BG1406" s="11" t="s">
        <v>4617</v>
      </c>
    </row>
    <row r="1407" spans="1:59">
      <c r="A1407" s="9">
        <v>135511</v>
      </c>
      <c r="B1407" s="11" t="s">
        <v>3966</v>
      </c>
      <c r="C1407" s="11" t="s">
        <v>4248</v>
      </c>
      <c r="D1407" s="11" t="s">
        <v>89</v>
      </c>
      <c r="E1407" s="15">
        <v>24</v>
      </c>
      <c r="F1407" s="11" t="s">
        <v>4235</v>
      </c>
      <c r="G1407" s="9">
        <v>15333.333329999999</v>
      </c>
      <c r="H1407" s="15">
        <f t="shared" si="43"/>
        <v>3.3333333326086954</v>
      </c>
      <c r="I1407" s="15">
        <f t="shared" si="44"/>
        <v>79.999999982608685</v>
      </c>
      <c r="J1407" s="15">
        <v>79.999999982608685</v>
      </c>
      <c r="K1407" s="15"/>
      <c r="L1407" s="9"/>
      <c r="M1407" s="9">
        <v>0</v>
      </c>
      <c r="N1407" s="11" t="s">
        <v>3396</v>
      </c>
      <c r="O1407" s="12">
        <v>46206</v>
      </c>
      <c r="P1407" s="11" t="s">
        <v>3404</v>
      </c>
      <c r="Q1407" s="11" t="s">
        <v>3952</v>
      </c>
      <c r="R1407" s="11" t="s">
        <v>3952</v>
      </c>
      <c r="S1407" s="11" t="s">
        <v>4215</v>
      </c>
      <c r="T1407" s="9">
        <v>138388</v>
      </c>
      <c r="U1407" s="9"/>
      <c r="V1407" s="9"/>
      <c r="W1407" s="11" t="s">
        <v>2464</v>
      </c>
      <c r="X1407" s="11" t="s">
        <v>3110</v>
      </c>
      <c r="Y1407" s="11" t="s">
        <v>3960</v>
      </c>
      <c r="Z1407" s="11" t="s">
        <v>1458</v>
      </c>
      <c r="AA1407" s="9">
        <v>20</v>
      </c>
      <c r="AB1407" s="9">
        <v>5</v>
      </c>
      <c r="AC1407" s="11"/>
      <c r="AD1407" s="11" t="s">
        <v>2407</v>
      </c>
      <c r="AE1407" s="11" t="s">
        <v>2462</v>
      </c>
      <c r="AF1407" s="11" t="s">
        <v>2473</v>
      </c>
      <c r="AG1407" s="11" t="s">
        <v>2587</v>
      </c>
      <c r="AH1407" s="11" t="s">
        <v>2607</v>
      </c>
      <c r="AI1407" s="11"/>
      <c r="AJ1407" s="9">
        <v>24</v>
      </c>
      <c r="AK1407" s="11" t="s">
        <v>2626</v>
      </c>
      <c r="AL1407" s="11" t="s">
        <v>3107</v>
      </c>
      <c r="AM1407" s="11"/>
      <c r="AN1407" s="11" t="s">
        <v>3117</v>
      </c>
      <c r="AO1407" s="11" t="s">
        <v>3282</v>
      </c>
      <c r="AP1407" s="11" t="s">
        <v>3400</v>
      </c>
      <c r="AQ1407" s="12">
        <v>46206</v>
      </c>
      <c r="AR1407" s="11" t="s">
        <v>3416</v>
      </c>
      <c r="AS1407" s="11" t="s">
        <v>3447</v>
      </c>
      <c r="AT1407" s="11" t="s">
        <v>3933</v>
      </c>
      <c r="AU1407" s="11" t="s">
        <v>3933</v>
      </c>
      <c r="AV1407" s="11" t="s">
        <v>3939</v>
      </c>
      <c r="AW1407" s="11" t="s">
        <v>2473</v>
      </c>
      <c r="AX1407" s="11" t="s">
        <v>2587</v>
      </c>
      <c r="AY1407" s="11" t="s">
        <v>3948</v>
      </c>
      <c r="AZ1407" s="11"/>
      <c r="BA1407" s="11"/>
      <c r="BB1407" s="11"/>
      <c r="BC1407" s="9">
        <v>3816</v>
      </c>
      <c r="BD1407" s="11" t="s">
        <v>3939</v>
      </c>
      <c r="BE1407" s="9">
        <v>4245</v>
      </c>
      <c r="BF1407" s="9">
        <v>5</v>
      </c>
      <c r="BG1407" s="11" t="s">
        <v>4617</v>
      </c>
    </row>
    <row r="1408" spans="1:59">
      <c r="A1408" s="9">
        <v>135511</v>
      </c>
      <c r="B1408" s="11" t="s">
        <v>3966</v>
      </c>
      <c r="C1408" s="11" t="s">
        <v>4250</v>
      </c>
      <c r="D1408" s="11" t="s">
        <v>63</v>
      </c>
      <c r="E1408" s="15">
        <v>20</v>
      </c>
      <c r="F1408" s="11" t="s">
        <v>4236</v>
      </c>
      <c r="G1408" s="9">
        <v>35000</v>
      </c>
      <c r="H1408" s="15">
        <f t="shared" si="43"/>
        <v>7.6086956521739131</v>
      </c>
      <c r="I1408" s="15">
        <f t="shared" si="44"/>
        <v>152.17391304347825</v>
      </c>
      <c r="J1408" s="15">
        <v>152.17391304347825</v>
      </c>
      <c r="K1408" s="15"/>
      <c r="L1408" s="9"/>
      <c r="M1408" s="9">
        <v>0</v>
      </c>
      <c r="N1408" s="11" t="s">
        <v>3396</v>
      </c>
      <c r="O1408" s="12">
        <v>46206</v>
      </c>
      <c r="P1408" s="11" t="s">
        <v>3404</v>
      </c>
      <c r="Q1408" s="11" t="s">
        <v>3952</v>
      </c>
      <c r="R1408" s="11" t="s">
        <v>3952</v>
      </c>
      <c r="S1408" s="11" t="s">
        <v>4215</v>
      </c>
      <c r="T1408" s="9">
        <v>138388</v>
      </c>
      <c r="U1408" s="9"/>
      <c r="V1408" s="9"/>
      <c r="W1408" s="11" t="s">
        <v>2464</v>
      </c>
      <c r="X1408" s="11" t="s">
        <v>3110</v>
      </c>
      <c r="Y1408" s="11" t="s">
        <v>3960</v>
      </c>
      <c r="Z1408" s="11" t="s">
        <v>1460</v>
      </c>
      <c r="AA1408" s="9">
        <v>20</v>
      </c>
      <c r="AB1408" s="9">
        <v>7</v>
      </c>
      <c r="AC1408" s="11"/>
      <c r="AD1408" s="11" t="s">
        <v>2407</v>
      </c>
      <c r="AE1408" s="11" t="s">
        <v>2462</v>
      </c>
      <c r="AF1408" s="11" t="s">
        <v>2473</v>
      </c>
      <c r="AG1408" s="11" t="s">
        <v>2587</v>
      </c>
      <c r="AH1408" s="11" t="s">
        <v>2607</v>
      </c>
      <c r="AI1408" s="11"/>
      <c r="AJ1408" s="9">
        <v>20</v>
      </c>
      <c r="AK1408" s="11" t="s">
        <v>1441</v>
      </c>
      <c r="AL1408" s="11" t="s">
        <v>3107</v>
      </c>
      <c r="AM1408" s="11"/>
      <c r="AN1408" s="11" t="s">
        <v>3117</v>
      </c>
      <c r="AO1408" s="11" t="s">
        <v>3282</v>
      </c>
      <c r="AP1408" s="11" t="s">
        <v>3400</v>
      </c>
      <c r="AQ1408" s="12">
        <v>46206</v>
      </c>
      <c r="AR1408" s="11" t="s">
        <v>3416</v>
      </c>
      <c r="AS1408" s="11" t="s">
        <v>3447</v>
      </c>
      <c r="AT1408" s="11" t="s">
        <v>3933</v>
      </c>
      <c r="AU1408" s="11" t="s">
        <v>3933</v>
      </c>
      <c r="AV1408" s="11" t="s">
        <v>3939</v>
      </c>
      <c r="AW1408" s="11" t="s">
        <v>2473</v>
      </c>
      <c r="AX1408" s="11" t="s">
        <v>2587</v>
      </c>
      <c r="AY1408" s="11" t="s">
        <v>3948</v>
      </c>
      <c r="AZ1408" s="11"/>
      <c r="BA1408" s="11"/>
      <c r="BB1408" s="11"/>
      <c r="BC1408" s="9">
        <v>1166</v>
      </c>
      <c r="BD1408" s="11" t="s">
        <v>3939</v>
      </c>
      <c r="BE1408" s="9">
        <v>4245</v>
      </c>
      <c r="BF1408" s="9">
        <v>7</v>
      </c>
      <c r="BG1408" s="11" t="s">
        <v>4617</v>
      </c>
    </row>
    <row r="1409" spans="1:59" ht="28.5">
      <c r="A1409" s="9">
        <v>135510</v>
      </c>
      <c r="B1409" s="11" t="s">
        <v>3977</v>
      </c>
      <c r="C1409" s="11" t="s">
        <v>4252</v>
      </c>
      <c r="D1409" s="13" t="s">
        <v>84</v>
      </c>
      <c r="E1409" s="15">
        <v>8</v>
      </c>
      <c r="F1409" s="11" t="s">
        <v>4235</v>
      </c>
      <c r="G1409" s="9">
        <v>24433920</v>
      </c>
      <c r="H1409" s="15">
        <f t="shared" si="43"/>
        <v>5311.7217391304348</v>
      </c>
      <c r="I1409" s="15">
        <f t="shared" si="44"/>
        <v>42493.773913043478</v>
      </c>
      <c r="J1409" s="15">
        <v>42493.773913043478</v>
      </c>
      <c r="K1409" s="15"/>
      <c r="L1409" s="9"/>
      <c r="M1409" s="9">
        <v>0</v>
      </c>
      <c r="N1409" s="11" t="s">
        <v>3396</v>
      </c>
      <c r="O1409" s="12">
        <v>46206</v>
      </c>
      <c r="P1409" s="11" t="s">
        <v>3404</v>
      </c>
      <c r="Q1409" s="11" t="s">
        <v>3952</v>
      </c>
      <c r="R1409" s="11" t="s">
        <v>3952</v>
      </c>
      <c r="S1409" s="11" t="s">
        <v>4214</v>
      </c>
      <c r="T1409" s="9">
        <v>138787</v>
      </c>
      <c r="U1409" s="9"/>
      <c r="V1409" s="9"/>
      <c r="W1409" s="11" t="s">
        <v>2466</v>
      </c>
      <c r="X1409" s="11" t="s">
        <v>3110</v>
      </c>
      <c r="Y1409" s="11" t="s">
        <v>3960</v>
      </c>
      <c r="Z1409" s="11" t="s">
        <v>1452</v>
      </c>
      <c r="AA1409" s="9">
        <v>20</v>
      </c>
      <c r="AB1409" s="9">
        <v>1</v>
      </c>
      <c r="AC1409" s="11"/>
      <c r="AD1409" s="11" t="s">
        <v>2405</v>
      </c>
      <c r="AE1409" s="11" t="s">
        <v>2462</v>
      </c>
      <c r="AF1409" s="11" t="s">
        <v>2485</v>
      </c>
      <c r="AG1409" s="11" t="s">
        <v>2583</v>
      </c>
      <c r="AH1409" s="11" t="s">
        <v>2607</v>
      </c>
      <c r="AI1409" s="11"/>
      <c r="AJ1409" s="9">
        <v>8</v>
      </c>
      <c r="AK1409" s="11" t="s">
        <v>2620</v>
      </c>
      <c r="AL1409" s="11" t="s">
        <v>3107</v>
      </c>
      <c r="AM1409" s="11"/>
      <c r="AN1409" s="11" t="s">
        <v>3116</v>
      </c>
      <c r="AO1409" s="11" t="s">
        <v>3281</v>
      </c>
      <c r="AP1409" s="11"/>
      <c r="AQ1409" s="12">
        <v>46206</v>
      </c>
      <c r="AR1409" s="11" t="s">
        <v>3416</v>
      </c>
      <c r="AS1409" s="11" t="s">
        <v>3446</v>
      </c>
      <c r="AT1409" s="11" t="s">
        <v>3933</v>
      </c>
      <c r="AU1409" s="11" t="s">
        <v>3933</v>
      </c>
      <c r="AV1409" s="11" t="s">
        <v>3938</v>
      </c>
      <c r="AW1409" s="11" t="s">
        <v>2485</v>
      </c>
      <c r="AX1409" s="11" t="s">
        <v>2583</v>
      </c>
      <c r="AY1409" s="11" t="s">
        <v>3948</v>
      </c>
      <c r="AZ1409" s="11"/>
      <c r="BA1409" s="11"/>
      <c r="BB1409" s="11"/>
      <c r="BC1409" s="9">
        <v>6965</v>
      </c>
      <c r="BD1409" s="11" t="s">
        <v>3938</v>
      </c>
      <c r="BE1409" s="9">
        <v>713</v>
      </c>
      <c r="BF1409" s="9">
        <v>1</v>
      </c>
      <c r="BG1409" s="11" t="s">
        <v>3429</v>
      </c>
    </row>
    <row r="1410" spans="1:59" ht="28.5">
      <c r="A1410" s="9">
        <v>135510</v>
      </c>
      <c r="B1410" s="11" t="s">
        <v>3977</v>
      </c>
      <c r="C1410" s="11" t="s">
        <v>4252</v>
      </c>
      <c r="D1410" s="13" t="s">
        <v>85</v>
      </c>
      <c r="E1410" s="15">
        <v>12</v>
      </c>
      <c r="F1410" s="11" t="s">
        <v>4235</v>
      </c>
      <c r="G1410" s="9">
        <v>48867840</v>
      </c>
      <c r="H1410" s="15">
        <f t="shared" ref="H1410:H1473" si="45">IF(N1410="USD",G1410,IF(N1410="MGA",G1410/4600,IF(N1410="EUR",G1410*1.17,IF(N1410="GBP",G1410*1.35,""))))</f>
        <v>10623.44347826087</v>
      </c>
      <c r="I1410" s="15">
        <f t="shared" ref="I1410:I1473" si="46">H1410*E1410</f>
        <v>127481.32173913044</v>
      </c>
      <c r="J1410" s="15">
        <v>127481.32173913044</v>
      </c>
      <c r="K1410" s="15"/>
      <c r="L1410" s="9"/>
      <c r="M1410" s="9">
        <v>0</v>
      </c>
      <c r="N1410" s="11" t="s">
        <v>3396</v>
      </c>
      <c r="O1410" s="12">
        <v>46206</v>
      </c>
      <c r="P1410" s="11" t="s">
        <v>3404</v>
      </c>
      <c r="Q1410" s="11" t="s">
        <v>3952</v>
      </c>
      <c r="R1410" s="11" t="s">
        <v>3952</v>
      </c>
      <c r="S1410" s="11" t="s">
        <v>4214</v>
      </c>
      <c r="T1410" s="9">
        <v>138787</v>
      </c>
      <c r="U1410" s="9"/>
      <c r="V1410" s="9"/>
      <c r="W1410" s="11" t="s">
        <v>2466</v>
      </c>
      <c r="X1410" s="11" t="s">
        <v>3110</v>
      </c>
      <c r="Y1410" s="11" t="s">
        <v>3960</v>
      </c>
      <c r="Z1410" s="11" t="s">
        <v>1453</v>
      </c>
      <c r="AA1410" s="9">
        <v>20</v>
      </c>
      <c r="AB1410" s="9">
        <v>2</v>
      </c>
      <c r="AC1410" s="11"/>
      <c r="AD1410" s="11" t="s">
        <v>2405</v>
      </c>
      <c r="AE1410" s="11" t="s">
        <v>2462</v>
      </c>
      <c r="AF1410" s="11" t="s">
        <v>2485</v>
      </c>
      <c r="AG1410" s="11" t="s">
        <v>2583</v>
      </c>
      <c r="AH1410" s="11" t="s">
        <v>2607</v>
      </c>
      <c r="AI1410" s="11"/>
      <c r="AJ1410" s="9">
        <v>12</v>
      </c>
      <c r="AK1410" s="11" t="s">
        <v>2621</v>
      </c>
      <c r="AL1410" s="11" t="s">
        <v>3107</v>
      </c>
      <c r="AM1410" s="11"/>
      <c r="AN1410" s="11" t="s">
        <v>3116</v>
      </c>
      <c r="AO1410" s="11" t="s">
        <v>3281</v>
      </c>
      <c r="AP1410" s="11"/>
      <c r="AQ1410" s="12">
        <v>46206</v>
      </c>
      <c r="AR1410" s="11" t="s">
        <v>3416</v>
      </c>
      <c r="AS1410" s="11" t="s">
        <v>3446</v>
      </c>
      <c r="AT1410" s="11" t="s">
        <v>3933</v>
      </c>
      <c r="AU1410" s="11" t="s">
        <v>3933</v>
      </c>
      <c r="AV1410" s="11" t="s">
        <v>3938</v>
      </c>
      <c r="AW1410" s="11" t="s">
        <v>2485</v>
      </c>
      <c r="AX1410" s="11" t="s">
        <v>2583</v>
      </c>
      <c r="AY1410" s="11" t="s">
        <v>3948</v>
      </c>
      <c r="AZ1410" s="11"/>
      <c r="BA1410" s="11"/>
      <c r="BB1410" s="11"/>
      <c r="BC1410" s="9">
        <v>6965</v>
      </c>
      <c r="BD1410" s="11" t="s">
        <v>3938</v>
      </c>
      <c r="BE1410" s="9">
        <v>713</v>
      </c>
      <c r="BF1410" s="9">
        <v>2</v>
      </c>
      <c r="BG1410" s="11" t="s">
        <v>3429</v>
      </c>
    </row>
    <row r="1411" spans="1:59">
      <c r="A1411" s="9">
        <v>135509</v>
      </c>
      <c r="B1411" s="11" t="s">
        <v>3972</v>
      </c>
      <c r="C1411" s="11" t="s">
        <v>4255</v>
      </c>
      <c r="D1411" s="11" t="s">
        <v>83</v>
      </c>
      <c r="E1411" s="15">
        <v>60</v>
      </c>
      <c r="F1411" s="11" t="s">
        <v>4235</v>
      </c>
      <c r="G1411" s="9">
        <v>4350000</v>
      </c>
      <c r="H1411" s="15">
        <f t="shared" si="45"/>
        <v>945.6521739130435</v>
      </c>
      <c r="I1411" s="15">
        <f t="shared" si="46"/>
        <v>56739.130434782608</v>
      </c>
      <c r="J1411" s="15">
        <v>56739.130434782608</v>
      </c>
      <c r="K1411" s="15"/>
      <c r="L1411" s="9"/>
      <c r="M1411" s="9">
        <v>0</v>
      </c>
      <c r="N1411" s="11" t="s">
        <v>3396</v>
      </c>
      <c r="O1411" s="12">
        <v>46206</v>
      </c>
      <c r="P1411" s="11" t="s">
        <v>3404</v>
      </c>
      <c r="Q1411" s="11" t="s">
        <v>3952</v>
      </c>
      <c r="R1411" s="11" t="s">
        <v>3952</v>
      </c>
      <c r="S1411" s="11" t="s">
        <v>4219</v>
      </c>
      <c r="T1411" s="9">
        <v>138806</v>
      </c>
      <c r="U1411" s="9"/>
      <c r="V1411" s="9"/>
      <c r="W1411" s="11" t="s">
        <v>2468</v>
      </c>
      <c r="X1411" s="11" t="s">
        <v>3110</v>
      </c>
      <c r="Y1411" s="11" t="s">
        <v>3960</v>
      </c>
      <c r="Z1411" s="11" t="s">
        <v>1451</v>
      </c>
      <c r="AA1411" s="9">
        <v>20</v>
      </c>
      <c r="AB1411" s="9">
        <v>1</v>
      </c>
      <c r="AC1411" s="11"/>
      <c r="AD1411" s="11" t="s">
        <v>2410</v>
      </c>
      <c r="AE1411" s="11" t="s">
        <v>2462</v>
      </c>
      <c r="AF1411" s="11" t="s">
        <v>2484</v>
      </c>
      <c r="AG1411" s="11" t="s">
        <v>2468</v>
      </c>
      <c r="AH1411" s="11" t="s">
        <v>2607</v>
      </c>
      <c r="AI1411" s="11"/>
      <c r="AJ1411" s="9">
        <v>60</v>
      </c>
      <c r="AK1411" s="11" t="s">
        <v>2619</v>
      </c>
      <c r="AL1411" s="11" t="s">
        <v>3107</v>
      </c>
      <c r="AM1411" s="11"/>
      <c r="AN1411" s="11" t="s">
        <v>2619</v>
      </c>
      <c r="AO1411" s="11" t="s">
        <v>1451</v>
      </c>
      <c r="AP1411" s="11" t="s">
        <v>3400</v>
      </c>
      <c r="AQ1411" s="12">
        <v>46206</v>
      </c>
      <c r="AR1411" s="11" t="s">
        <v>3416</v>
      </c>
      <c r="AS1411" s="11" t="s">
        <v>3445</v>
      </c>
      <c r="AT1411" s="11" t="s">
        <v>3933</v>
      </c>
      <c r="AU1411" s="11" t="s">
        <v>3933</v>
      </c>
      <c r="AV1411" s="11" t="s">
        <v>3942</v>
      </c>
      <c r="AW1411" s="11" t="s">
        <v>2484</v>
      </c>
      <c r="AX1411" s="11" t="s">
        <v>2468</v>
      </c>
      <c r="AY1411" s="11" t="s">
        <v>3948</v>
      </c>
      <c r="AZ1411" s="11"/>
      <c r="BA1411" s="11"/>
      <c r="BB1411" s="11"/>
      <c r="BC1411" s="9">
        <v>1247</v>
      </c>
      <c r="BD1411" s="11" t="s">
        <v>3942</v>
      </c>
      <c r="BE1411" s="9">
        <v>102</v>
      </c>
      <c r="BF1411" s="9">
        <v>1</v>
      </c>
      <c r="BG1411" s="11" t="s">
        <v>3403</v>
      </c>
    </row>
    <row r="1412" spans="1:59">
      <c r="A1412" s="9">
        <v>135508</v>
      </c>
      <c r="B1412" s="11" t="s">
        <v>3976</v>
      </c>
      <c r="C1412" s="11" t="s">
        <v>4255</v>
      </c>
      <c r="D1412" s="11" t="s">
        <v>82</v>
      </c>
      <c r="E1412" s="15">
        <v>1</v>
      </c>
      <c r="F1412" s="11" t="s">
        <v>4235</v>
      </c>
      <c r="G1412" s="9">
        <v>42000000</v>
      </c>
      <c r="H1412" s="15">
        <f t="shared" si="45"/>
        <v>9130.434782608696</v>
      </c>
      <c r="I1412" s="15">
        <f t="shared" si="46"/>
        <v>9130.434782608696</v>
      </c>
      <c r="J1412" s="15">
        <v>9130.434782608696</v>
      </c>
      <c r="K1412" s="15"/>
      <c r="L1412" s="9"/>
      <c r="M1412" s="9">
        <v>0</v>
      </c>
      <c r="N1412" s="11" t="s">
        <v>3396</v>
      </c>
      <c r="O1412" s="12">
        <v>46205</v>
      </c>
      <c r="P1412" s="11" t="s">
        <v>3403</v>
      </c>
      <c r="Q1412" s="11" t="s">
        <v>3952</v>
      </c>
      <c r="R1412" s="11" t="s">
        <v>3952</v>
      </c>
      <c r="S1412" s="11" t="s">
        <v>4217</v>
      </c>
      <c r="T1412" s="9">
        <v>138807</v>
      </c>
      <c r="U1412" s="9"/>
      <c r="V1412" s="9"/>
      <c r="W1412" s="11" t="s">
        <v>2468</v>
      </c>
      <c r="X1412" s="11" t="s">
        <v>3110</v>
      </c>
      <c r="Y1412" s="11" t="s">
        <v>3960</v>
      </c>
      <c r="Z1412" s="11" t="s">
        <v>1450</v>
      </c>
      <c r="AA1412" s="9">
        <v>20</v>
      </c>
      <c r="AB1412" s="9">
        <v>1</v>
      </c>
      <c r="AC1412" s="11"/>
      <c r="AD1412" s="11" t="s">
        <v>2410</v>
      </c>
      <c r="AE1412" s="11" t="s">
        <v>2462</v>
      </c>
      <c r="AF1412" s="11" t="s">
        <v>2479</v>
      </c>
      <c r="AG1412" s="11" t="s">
        <v>2585</v>
      </c>
      <c r="AH1412" s="11" t="s">
        <v>2607</v>
      </c>
      <c r="AI1412" s="11"/>
      <c r="AJ1412" s="9">
        <v>1</v>
      </c>
      <c r="AK1412" s="11" t="s">
        <v>2618</v>
      </c>
      <c r="AL1412" s="11" t="s">
        <v>3107</v>
      </c>
      <c r="AM1412" s="11"/>
      <c r="AN1412" s="11" t="s">
        <v>2618</v>
      </c>
      <c r="AO1412" s="11" t="s">
        <v>1450</v>
      </c>
      <c r="AP1412" s="11"/>
      <c r="AQ1412" s="12">
        <v>46205</v>
      </c>
      <c r="AR1412" s="11" t="s">
        <v>3416</v>
      </c>
      <c r="AS1412" s="11"/>
      <c r="AT1412" s="11" t="s">
        <v>3933</v>
      </c>
      <c r="AU1412" s="11" t="s">
        <v>3933</v>
      </c>
      <c r="AV1412" s="11" t="s">
        <v>3941</v>
      </c>
      <c r="AW1412" s="11" t="s">
        <v>2479</v>
      </c>
      <c r="AX1412" s="11" t="s">
        <v>2585</v>
      </c>
      <c r="AY1412" s="11" t="s">
        <v>3948</v>
      </c>
      <c r="AZ1412" s="11"/>
      <c r="BA1412" s="11"/>
      <c r="BB1412" s="11"/>
      <c r="BC1412" s="9">
        <v>1247</v>
      </c>
      <c r="BD1412" s="11" t="s">
        <v>3941</v>
      </c>
      <c r="BE1412" s="9">
        <v>629</v>
      </c>
      <c r="BF1412" s="9">
        <v>1</v>
      </c>
      <c r="BG1412" s="11" t="s">
        <v>3403</v>
      </c>
    </row>
    <row r="1413" spans="1:59">
      <c r="A1413" s="9">
        <v>135507</v>
      </c>
      <c r="B1413" s="11" t="s">
        <v>3966</v>
      </c>
      <c r="C1413" s="11" t="s">
        <v>4256</v>
      </c>
      <c r="D1413" s="11" t="s">
        <v>81</v>
      </c>
      <c r="E1413" s="15">
        <v>35</v>
      </c>
      <c r="F1413" s="11" t="s">
        <v>4235</v>
      </c>
      <c r="G1413" s="9">
        <v>55542.857100000001</v>
      </c>
      <c r="H1413" s="15">
        <f t="shared" si="45"/>
        <v>12.074534152173912</v>
      </c>
      <c r="I1413" s="15">
        <f t="shared" si="46"/>
        <v>422.60869532608694</v>
      </c>
      <c r="J1413" s="15">
        <v>422.60869532608694</v>
      </c>
      <c r="K1413" s="15"/>
      <c r="L1413" s="9"/>
      <c r="M1413" s="9">
        <v>0</v>
      </c>
      <c r="N1413" s="11" t="s">
        <v>3396</v>
      </c>
      <c r="O1413" s="12">
        <v>46205</v>
      </c>
      <c r="P1413" s="11" t="s">
        <v>3403</v>
      </c>
      <c r="Q1413" s="11" t="s">
        <v>3952</v>
      </c>
      <c r="R1413" s="11" t="s">
        <v>3952</v>
      </c>
      <c r="S1413" s="11" t="s">
        <v>4212</v>
      </c>
      <c r="T1413" s="9">
        <v>138708</v>
      </c>
      <c r="U1413" s="9"/>
      <c r="V1413" s="9"/>
      <c r="W1413" s="11" t="s">
        <v>2464</v>
      </c>
      <c r="X1413" s="11" t="s">
        <v>3108</v>
      </c>
      <c r="Y1413" s="11" t="s">
        <v>3958</v>
      </c>
      <c r="Z1413" s="11" t="s">
        <v>1449</v>
      </c>
      <c r="AA1413" s="9">
        <v>20</v>
      </c>
      <c r="AB1413" s="9">
        <v>1</v>
      </c>
      <c r="AC1413" s="11"/>
      <c r="AD1413" s="11" t="s">
        <v>2407</v>
      </c>
      <c r="AE1413" s="11" t="s">
        <v>2462</v>
      </c>
      <c r="AF1413" s="11" t="s">
        <v>2473</v>
      </c>
      <c r="AG1413" s="11" t="s">
        <v>2590</v>
      </c>
      <c r="AH1413" s="11" t="s">
        <v>2607</v>
      </c>
      <c r="AI1413" s="11"/>
      <c r="AJ1413" s="9">
        <v>35</v>
      </c>
      <c r="AK1413" s="11" t="s">
        <v>2617</v>
      </c>
      <c r="AL1413" s="11" t="s">
        <v>3107</v>
      </c>
      <c r="AM1413" s="11"/>
      <c r="AN1413" s="11" t="s">
        <v>2617</v>
      </c>
      <c r="AO1413" s="11" t="s">
        <v>1449</v>
      </c>
      <c r="AP1413" s="11" t="s">
        <v>3400</v>
      </c>
      <c r="AQ1413" s="12">
        <v>46205</v>
      </c>
      <c r="AR1413" s="11" t="s">
        <v>3416</v>
      </c>
      <c r="AS1413" s="11" t="s">
        <v>3444</v>
      </c>
      <c r="AT1413" s="11" t="s">
        <v>3933</v>
      </c>
      <c r="AU1413" s="11" t="s">
        <v>3933</v>
      </c>
      <c r="AV1413" s="11" t="s">
        <v>3939</v>
      </c>
      <c r="AW1413" s="11" t="s">
        <v>2473</v>
      </c>
      <c r="AX1413" s="11" t="s">
        <v>2590</v>
      </c>
      <c r="AY1413" s="11" t="s">
        <v>3948</v>
      </c>
      <c r="AZ1413" s="11"/>
      <c r="BA1413" s="11"/>
      <c r="BB1413" s="11"/>
      <c r="BC1413" s="9">
        <v>3653</v>
      </c>
      <c r="BD1413" s="11" t="s">
        <v>3939</v>
      </c>
      <c r="BE1413" s="9">
        <v>4245</v>
      </c>
      <c r="BF1413" s="9">
        <v>1</v>
      </c>
      <c r="BG1413" s="11" t="s">
        <v>4619</v>
      </c>
    </row>
    <row r="1414" spans="1:59">
      <c r="A1414" s="9">
        <v>135506</v>
      </c>
      <c r="B1414" s="11" t="s">
        <v>3975</v>
      </c>
      <c r="C1414" s="11" t="s">
        <v>4244</v>
      </c>
      <c r="D1414" s="11" t="s">
        <v>80</v>
      </c>
      <c r="E1414" s="15">
        <v>20</v>
      </c>
      <c r="F1414" s="11" t="s">
        <v>4235</v>
      </c>
      <c r="G1414" s="9">
        <v>45000</v>
      </c>
      <c r="H1414" s="15">
        <f t="shared" si="45"/>
        <v>9.7826086956521738</v>
      </c>
      <c r="I1414" s="15">
        <f t="shared" si="46"/>
        <v>195.65217391304347</v>
      </c>
      <c r="J1414" s="15">
        <v>195.65217391304347</v>
      </c>
      <c r="K1414" s="15"/>
      <c r="L1414" s="9"/>
      <c r="M1414" s="9">
        <v>0</v>
      </c>
      <c r="N1414" s="11" t="s">
        <v>3396</v>
      </c>
      <c r="O1414" s="12">
        <v>46205</v>
      </c>
      <c r="P1414" s="11" t="s">
        <v>3403</v>
      </c>
      <c r="Q1414" s="11" t="s">
        <v>3952</v>
      </c>
      <c r="R1414" s="11" t="s">
        <v>3952</v>
      </c>
      <c r="S1414" s="11" t="s">
        <v>4212</v>
      </c>
      <c r="T1414" s="9">
        <v>138781</v>
      </c>
      <c r="U1414" s="9"/>
      <c r="V1414" s="9"/>
      <c r="W1414" s="11" t="s">
        <v>2464</v>
      </c>
      <c r="X1414" s="11" t="s">
        <v>3108</v>
      </c>
      <c r="Y1414" s="11" t="s">
        <v>3958</v>
      </c>
      <c r="Z1414" s="11" t="s">
        <v>1448</v>
      </c>
      <c r="AA1414" s="9">
        <v>20</v>
      </c>
      <c r="AB1414" s="9">
        <v>1</v>
      </c>
      <c r="AC1414" s="11"/>
      <c r="AD1414" s="11" t="s">
        <v>2405</v>
      </c>
      <c r="AE1414" s="11" t="s">
        <v>2462</v>
      </c>
      <c r="AF1414" s="11" t="s">
        <v>2483</v>
      </c>
      <c r="AG1414" s="11" t="s">
        <v>2581</v>
      </c>
      <c r="AH1414" s="11" t="s">
        <v>2607</v>
      </c>
      <c r="AI1414" s="11"/>
      <c r="AJ1414" s="9">
        <v>20</v>
      </c>
      <c r="AK1414" s="11" t="s">
        <v>1618</v>
      </c>
      <c r="AL1414" s="11" t="s">
        <v>3107</v>
      </c>
      <c r="AM1414" s="11"/>
      <c r="AN1414" s="11" t="s">
        <v>1618</v>
      </c>
      <c r="AO1414" s="11" t="s">
        <v>1448</v>
      </c>
      <c r="AP1414" s="11"/>
      <c r="AQ1414" s="12">
        <v>46205</v>
      </c>
      <c r="AR1414" s="11" t="s">
        <v>3416</v>
      </c>
      <c r="AS1414" s="11" t="s">
        <v>3443</v>
      </c>
      <c r="AT1414" s="11" t="s">
        <v>3933</v>
      </c>
      <c r="AU1414" s="11" t="s">
        <v>3933</v>
      </c>
      <c r="AV1414" s="11" t="s">
        <v>3936</v>
      </c>
      <c r="AW1414" s="11" t="s">
        <v>2483</v>
      </c>
      <c r="AX1414" s="11" t="s">
        <v>2581</v>
      </c>
      <c r="AY1414" s="11" t="s">
        <v>3948</v>
      </c>
      <c r="AZ1414" s="11"/>
      <c r="BA1414" s="11"/>
      <c r="BB1414" s="11"/>
      <c r="BC1414" s="9">
        <v>14862</v>
      </c>
      <c r="BD1414" s="11" t="s">
        <v>3936</v>
      </c>
      <c r="BE1414" s="9">
        <v>2145</v>
      </c>
      <c r="BF1414" s="9">
        <v>1</v>
      </c>
      <c r="BG1414" s="11" t="s">
        <v>3401</v>
      </c>
    </row>
    <row r="1415" spans="1:59">
      <c r="A1415" s="9">
        <v>135505</v>
      </c>
      <c r="B1415" s="11" t="s">
        <v>3974</v>
      </c>
      <c r="C1415" s="11" t="s">
        <v>3500</v>
      </c>
      <c r="D1415" s="11" t="s">
        <v>79</v>
      </c>
      <c r="E1415" s="15">
        <v>1</v>
      </c>
      <c r="F1415" s="11" t="s">
        <v>4235</v>
      </c>
      <c r="G1415" s="9">
        <v>5000000</v>
      </c>
      <c r="H1415" s="15">
        <f t="shared" si="45"/>
        <v>1086.9565217391305</v>
      </c>
      <c r="I1415" s="15">
        <f t="shared" si="46"/>
        <v>1086.9565217391305</v>
      </c>
      <c r="J1415" s="15">
        <v>1086.9565217391305</v>
      </c>
      <c r="K1415" s="15"/>
      <c r="L1415" s="9"/>
      <c r="M1415" s="9">
        <v>0</v>
      </c>
      <c r="N1415" s="11" t="s">
        <v>3396</v>
      </c>
      <c r="O1415" s="12">
        <v>46205</v>
      </c>
      <c r="P1415" s="11" t="s">
        <v>3403</v>
      </c>
      <c r="Q1415" s="11" t="s">
        <v>3952</v>
      </c>
      <c r="R1415" s="11" t="s">
        <v>3952</v>
      </c>
      <c r="S1415" s="11" t="s">
        <v>4212</v>
      </c>
      <c r="T1415" s="9">
        <v>138700</v>
      </c>
      <c r="U1415" s="9"/>
      <c r="V1415" s="9"/>
      <c r="W1415" s="11" t="s">
        <v>2464</v>
      </c>
      <c r="X1415" s="11" t="s">
        <v>3108</v>
      </c>
      <c r="Y1415" s="11" t="s">
        <v>3958</v>
      </c>
      <c r="Z1415" s="11" t="s">
        <v>1447</v>
      </c>
      <c r="AA1415" s="9">
        <v>0</v>
      </c>
      <c r="AB1415" s="9">
        <v>1</v>
      </c>
      <c r="AC1415" s="11"/>
      <c r="AD1415" s="11" t="s">
        <v>2404</v>
      </c>
      <c r="AE1415" s="11" t="s">
        <v>2462</v>
      </c>
      <c r="AF1415" s="11" t="s">
        <v>2482</v>
      </c>
      <c r="AG1415" s="11" t="s">
        <v>2589</v>
      </c>
      <c r="AH1415" s="11" t="s">
        <v>2607</v>
      </c>
      <c r="AI1415" s="11"/>
      <c r="AJ1415" s="9">
        <v>1</v>
      </c>
      <c r="AK1415" s="11" t="s">
        <v>1447</v>
      </c>
      <c r="AL1415" s="11" t="s">
        <v>3107</v>
      </c>
      <c r="AM1415" s="11"/>
      <c r="AN1415" s="11" t="s">
        <v>1447</v>
      </c>
      <c r="AO1415" s="11" t="s">
        <v>1447</v>
      </c>
      <c r="AP1415" s="11" t="s">
        <v>3400</v>
      </c>
      <c r="AQ1415" s="12">
        <v>46205</v>
      </c>
      <c r="AR1415" s="11" t="s">
        <v>3416</v>
      </c>
      <c r="AS1415" s="11" t="s">
        <v>3442</v>
      </c>
      <c r="AT1415" s="11" t="s">
        <v>3933</v>
      </c>
      <c r="AU1415" s="11" t="s">
        <v>3933</v>
      </c>
      <c r="AV1415" s="11" t="s">
        <v>3939</v>
      </c>
      <c r="AW1415" s="11" t="s">
        <v>2482</v>
      </c>
      <c r="AX1415" s="11" t="s">
        <v>2589</v>
      </c>
      <c r="AY1415" s="11" t="s">
        <v>3948</v>
      </c>
      <c r="AZ1415" s="11"/>
      <c r="BA1415" s="11"/>
      <c r="BB1415" s="11"/>
      <c r="BC1415" s="9">
        <v>1267</v>
      </c>
      <c r="BD1415" s="11" t="s">
        <v>3939</v>
      </c>
      <c r="BE1415" s="9">
        <v>7133</v>
      </c>
      <c r="BF1415" s="9">
        <v>1</v>
      </c>
      <c r="BG1415" s="11" t="s">
        <v>4619</v>
      </c>
    </row>
    <row r="1416" spans="1:59">
      <c r="A1416" s="9">
        <v>135504</v>
      </c>
      <c r="B1416" s="11" t="s">
        <v>3973</v>
      </c>
      <c r="C1416" s="11" t="s">
        <v>3572</v>
      </c>
      <c r="D1416" s="11" t="s">
        <v>76</v>
      </c>
      <c r="E1416" s="15">
        <v>1</v>
      </c>
      <c r="F1416" s="11" t="s">
        <v>4237</v>
      </c>
      <c r="G1416" s="9">
        <v>949300</v>
      </c>
      <c r="H1416" s="15">
        <f t="shared" si="45"/>
        <v>206.36956521739131</v>
      </c>
      <c r="I1416" s="15">
        <f t="shared" si="46"/>
        <v>206.36956521739131</v>
      </c>
      <c r="J1416" s="15">
        <v>206.36956521739131</v>
      </c>
      <c r="K1416" s="15"/>
      <c r="L1416" s="9"/>
      <c r="M1416" s="9">
        <v>0</v>
      </c>
      <c r="N1416" s="11" t="s">
        <v>3396</v>
      </c>
      <c r="O1416" s="12">
        <v>46205</v>
      </c>
      <c r="P1416" s="11" t="s">
        <v>3403</v>
      </c>
      <c r="Q1416" s="11" t="s">
        <v>3954</v>
      </c>
      <c r="R1416" s="11" t="s">
        <v>3954</v>
      </c>
      <c r="S1416" s="11" t="s">
        <v>4218</v>
      </c>
      <c r="T1416" s="9">
        <v>138790</v>
      </c>
      <c r="U1416" s="9"/>
      <c r="V1416" s="9"/>
      <c r="W1416" s="11" t="s">
        <v>2465</v>
      </c>
      <c r="X1416" s="11" t="s">
        <v>3110</v>
      </c>
      <c r="Y1416" s="11" t="s">
        <v>3960</v>
      </c>
      <c r="Z1416" s="11" t="s">
        <v>1446</v>
      </c>
      <c r="AA1416" s="9">
        <v>0</v>
      </c>
      <c r="AB1416" s="9">
        <v>1</v>
      </c>
      <c r="AC1416" s="11"/>
      <c r="AD1416" s="11" t="s">
        <v>2411</v>
      </c>
      <c r="AE1416" s="11" t="s">
        <v>2463</v>
      </c>
      <c r="AF1416" s="11" t="s">
        <v>2481</v>
      </c>
      <c r="AG1416" s="11" t="s">
        <v>2588</v>
      </c>
      <c r="AH1416" s="11" t="s">
        <v>2607</v>
      </c>
      <c r="AI1416" s="11"/>
      <c r="AJ1416" s="9">
        <v>0</v>
      </c>
      <c r="AK1416" s="11" t="s">
        <v>2609</v>
      </c>
      <c r="AL1416" s="11" t="s">
        <v>3107</v>
      </c>
      <c r="AM1416" s="11"/>
      <c r="AN1416" s="11" t="s">
        <v>3115</v>
      </c>
      <c r="AO1416" s="11" t="s">
        <v>3115</v>
      </c>
      <c r="AP1416" s="11" t="s">
        <v>3400</v>
      </c>
      <c r="AQ1416" s="12">
        <v>46205</v>
      </c>
      <c r="AR1416" s="11" t="s">
        <v>3416</v>
      </c>
      <c r="AS1416" s="11"/>
      <c r="AT1416" s="11" t="s">
        <v>3933</v>
      </c>
      <c r="AU1416" s="11" t="s">
        <v>3933</v>
      </c>
      <c r="AV1416" s="11" t="s">
        <v>3937</v>
      </c>
      <c r="AW1416" s="11" t="s">
        <v>2481</v>
      </c>
      <c r="AX1416" s="11" t="s">
        <v>2588</v>
      </c>
      <c r="AY1416" s="11" t="s">
        <v>3949</v>
      </c>
      <c r="AZ1416" s="11"/>
      <c r="BA1416" s="11"/>
      <c r="BB1416" s="11"/>
      <c r="BC1416" s="9">
        <v>17513</v>
      </c>
      <c r="BD1416" s="11" t="s">
        <v>3937</v>
      </c>
      <c r="BE1416" s="9">
        <v>2886</v>
      </c>
      <c r="BF1416" s="9">
        <v>1</v>
      </c>
      <c r="BG1416" s="11" t="s">
        <v>3403</v>
      </c>
    </row>
    <row r="1417" spans="1:59">
      <c r="A1417" s="9">
        <v>135504</v>
      </c>
      <c r="B1417" s="11" t="s">
        <v>3973</v>
      </c>
      <c r="C1417" s="11" t="s">
        <v>3572</v>
      </c>
      <c r="D1417" s="11" t="s">
        <v>77</v>
      </c>
      <c r="E1417" s="15">
        <v>1</v>
      </c>
      <c r="F1417" s="11" t="s">
        <v>4237</v>
      </c>
      <c r="G1417" s="9">
        <v>949300</v>
      </c>
      <c r="H1417" s="15">
        <f t="shared" si="45"/>
        <v>206.36956521739131</v>
      </c>
      <c r="I1417" s="15">
        <f t="shared" si="46"/>
        <v>206.36956521739131</v>
      </c>
      <c r="J1417" s="15">
        <v>206.36956521739131</v>
      </c>
      <c r="K1417" s="15"/>
      <c r="L1417" s="9"/>
      <c r="M1417" s="9">
        <v>0</v>
      </c>
      <c r="N1417" s="11" t="s">
        <v>3396</v>
      </c>
      <c r="O1417" s="12">
        <v>46205</v>
      </c>
      <c r="P1417" s="11" t="s">
        <v>3403</v>
      </c>
      <c r="Q1417" s="11" t="s">
        <v>3954</v>
      </c>
      <c r="R1417" s="11" t="s">
        <v>3954</v>
      </c>
      <c r="S1417" s="11" t="s">
        <v>4218</v>
      </c>
      <c r="T1417" s="9">
        <v>138790</v>
      </c>
      <c r="U1417" s="9"/>
      <c r="V1417" s="9"/>
      <c r="W1417" s="11" t="s">
        <v>2465</v>
      </c>
      <c r="X1417" s="11" t="s">
        <v>3110</v>
      </c>
      <c r="Y1417" s="11" t="s">
        <v>3960</v>
      </c>
      <c r="Z1417" s="11" t="s">
        <v>1446</v>
      </c>
      <c r="AA1417" s="9">
        <v>0</v>
      </c>
      <c r="AB1417" s="9">
        <v>2</v>
      </c>
      <c r="AC1417" s="11"/>
      <c r="AD1417" s="11" t="s">
        <v>2411</v>
      </c>
      <c r="AE1417" s="11" t="s">
        <v>2463</v>
      </c>
      <c r="AF1417" s="11" t="s">
        <v>2481</v>
      </c>
      <c r="AG1417" s="11" t="s">
        <v>2588</v>
      </c>
      <c r="AH1417" s="11" t="s">
        <v>2607</v>
      </c>
      <c r="AI1417" s="11"/>
      <c r="AJ1417" s="9">
        <v>0</v>
      </c>
      <c r="AK1417" s="11" t="s">
        <v>2609</v>
      </c>
      <c r="AL1417" s="11" t="s">
        <v>3107</v>
      </c>
      <c r="AM1417" s="11"/>
      <c r="AN1417" s="11" t="s">
        <v>3115</v>
      </c>
      <c r="AO1417" s="11" t="s">
        <v>3115</v>
      </c>
      <c r="AP1417" s="11" t="s">
        <v>3400</v>
      </c>
      <c r="AQ1417" s="12">
        <v>46205</v>
      </c>
      <c r="AR1417" s="11" t="s">
        <v>3416</v>
      </c>
      <c r="AS1417" s="11"/>
      <c r="AT1417" s="11" t="s">
        <v>3933</v>
      </c>
      <c r="AU1417" s="11" t="s">
        <v>3933</v>
      </c>
      <c r="AV1417" s="11" t="s">
        <v>3937</v>
      </c>
      <c r="AW1417" s="11" t="s">
        <v>2481</v>
      </c>
      <c r="AX1417" s="11" t="s">
        <v>2588</v>
      </c>
      <c r="AY1417" s="11" t="s">
        <v>3949</v>
      </c>
      <c r="AZ1417" s="11"/>
      <c r="BA1417" s="11"/>
      <c r="BB1417" s="11"/>
      <c r="BC1417" s="9">
        <v>17513</v>
      </c>
      <c r="BD1417" s="11" t="s">
        <v>3937</v>
      </c>
      <c r="BE1417" s="9">
        <v>2886</v>
      </c>
      <c r="BF1417" s="9">
        <v>2</v>
      </c>
      <c r="BG1417" s="11" t="s">
        <v>3403</v>
      </c>
    </row>
    <row r="1418" spans="1:59">
      <c r="A1418" s="9">
        <v>135504</v>
      </c>
      <c r="B1418" s="11" t="s">
        <v>3973</v>
      </c>
      <c r="C1418" s="11" t="s">
        <v>3572</v>
      </c>
      <c r="D1418" s="11" t="s">
        <v>78</v>
      </c>
      <c r="E1418" s="15">
        <v>1</v>
      </c>
      <c r="F1418" s="11" t="s">
        <v>4237</v>
      </c>
      <c r="G1418" s="9">
        <v>949300</v>
      </c>
      <c r="H1418" s="15">
        <f t="shared" si="45"/>
        <v>206.36956521739131</v>
      </c>
      <c r="I1418" s="15">
        <f t="shared" si="46"/>
        <v>206.36956521739131</v>
      </c>
      <c r="J1418" s="15">
        <v>206.36956521739131</v>
      </c>
      <c r="K1418" s="15"/>
      <c r="L1418" s="9"/>
      <c r="M1418" s="9">
        <v>0</v>
      </c>
      <c r="N1418" s="11" t="s">
        <v>3396</v>
      </c>
      <c r="O1418" s="12">
        <v>46205</v>
      </c>
      <c r="P1418" s="11" t="s">
        <v>3403</v>
      </c>
      <c r="Q1418" s="11" t="s">
        <v>3954</v>
      </c>
      <c r="R1418" s="11" t="s">
        <v>3954</v>
      </c>
      <c r="S1418" s="11" t="s">
        <v>4218</v>
      </c>
      <c r="T1418" s="9">
        <v>138790</v>
      </c>
      <c r="U1418" s="9"/>
      <c r="V1418" s="9"/>
      <c r="W1418" s="11" t="s">
        <v>2465</v>
      </c>
      <c r="X1418" s="11" t="s">
        <v>3110</v>
      </c>
      <c r="Y1418" s="11" t="s">
        <v>3960</v>
      </c>
      <c r="Z1418" s="11" t="s">
        <v>1446</v>
      </c>
      <c r="AA1418" s="9">
        <v>0</v>
      </c>
      <c r="AB1418" s="9">
        <v>3</v>
      </c>
      <c r="AC1418" s="11"/>
      <c r="AD1418" s="11" t="s">
        <v>2411</v>
      </c>
      <c r="AE1418" s="11" t="s">
        <v>2463</v>
      </c>
      <c r="AF1418" s="11" t="s">
        <v>2481</v>
      </c>
      <c r="AG1418" s="11" t="s">
        <v>2588</v>
      </c>
      <c r="AH1418" s="11" t="s">
        <v>2607</v>
      </c>
      <c r="AI1418" s="11"/>
      <c r="AJ1418" s="9">
        <v>0</v>
      </c>
      <c r="AK1418" s="11" t="s">
        <v>2609</v>
      </c>
      <c r="AL1418" s="11" t="s">
        <v>3107</v>
      </c>
      <c r="AM1418" s="11"/>
      <c r="AN1418" s="11" t="s">
        <v>3115</v>
      </c>
      <c r="AO1418" s="11" t="s">
        <v>3115</v>
      </c>
      <c r="AP1418" s="11" t="s">
        <v>3400</v>
      </c>
      <c r="AQ1418" s="12">
        <v>46205</v>
      </c>
      <c r="AR1418" s="11" t="s">
        <v>3416</v>
      </c>
      <c r="AS1418" s="11"/>
      <c r="AT1418" s="11" t="s">
        <v>3933</v>
      </c>
      <c r="AU1418" s="11" t="s">
        <v>3933</v>
      </c>
      <c r="AV1418" s="11" t="s">
        <v>3937</v>
      </c>
      <c r="AW1418" s="11" t="s">
        <v>2481</v>
      </c>
      <c r="AX1418" s="11" t="s">
        <v>2588</v>
      </c>
      <c r="AY1418" s="11" t="s">
        <v>3949</v>
      </c>
      <c r="AZ1418" s="11"/>
      <c r="BA1418" s="11"/>
      <c r="BB1418" s="11"/>
      <c r="BC1418" s="9">
        <v>17513</v>
      </c>
      <c r="BD1418" s="11" t="s">
        <v>3937</v>
      </c>
      <c r="BE1418" s="9">
        <v>2886</v>
      </c>
      <c r="BF1418" s="9">
        <v>3</v>
      </c>
      <c r="BG1418" s="11" t="s">
        <v>3403</v>
      </c>
    </row>
    <row r="1419" spans="1:59">
      <c r="A1419" s="9">
        <v>135503</v>
      </c>
      <c r="B1419" s="11" t="s">
        <v>3973</v>
      </c>
      <c r="C1419" s="11" t="s">
        <v>3572</v>
      </c>
      <c r="D1419" s="11" t="s">
        <v>75</v>
      </c>
      <c r="E1419" s="15">
        <v>1</v>
      </c>
      <c r="F1419" s="11" t="s">
        <v>4237</v>
      </c>
      <c r="G1419" s="9">
        <v>2542500</v>
      </c>
      <c r="H1419" s="15">
        <f t="shared" si="45"/>
        <v>552.71739130434787</v>
      </c>
      <c r="I1419" s="15">
        <f t="shared" si="46"/>
        <v>552.71739130434787</v>
      </c>
      <c r="J1419" s="15">
        <v>552.71739130434787</v>
      </c>
      <c r="K1419" s="15"/>
      <c r="L1419" s="9"/>
      <c r="M1419" s="9">
        <v>0</v>
      </c>
      <c r="N1419" s="11" t="s">
        <v>3396</v>
      </c>
      <c r="O1419" s="12">
        <v>46205</v>
      </c>
      <c r="P1419" s="11" t="s">
        <v>3403</v>
      </c>
      <c r="Q1419" s="11" t="s">
        <v>3954</v>
      </c>
      <c r="R1419" s="11" t="s">
        <v>3954</v>
      </c>
      <c r="S1419" s="11" t="s">
        <v>4212</v>
      </c>
      <c r="T1419" s="9">
        <v>138782</v>
      </c>
      <c r="U1419" s="9"/>
      <c r="V1419" s="9"/>
      <c r="W1419" s="11" t="s">
        <v>2464</v>
      </c>
      <c r="X1419" s="11" t="s">
        <v>3108</v>
      </c>
      <c r="Y1419" s="11" t="s">
        <v>3958</v>
      </c>
      <c r="Z1419" s="11" t="s">
        <v>1445</v>
      </c>
      <c r="AA1419" s="9">
        <v>0</v>
      </c>
      <c r="AB1419" s="9">
        <v>1</v>
      </c>
      <c r="AC1419" s="11"/>
      <c r="AD1419" s="11" t="s">
        <v>2411</v>
      </c>
      <c r="AE1419" s="11" t="s">
        <v>2463</v>
      </c>
      <c r="AF1419" s="11" t="s">
        <v>2480</v>
      </c>
      <c r="AG1419" s="11" t="s">
        <v>2587</v>
      </c>
      <c r="AH1419" s="11" t="s">
        <v>2607</v>
      </c>
      <c r="AI1419" s="11"/>
      <c r="AJ1419" s="9">
        <v>0</v>
      </c>
      <c r="AK1419" s="11" t="s">
        <v>2609</v>
      </c>
      <c r="AL1419" s="11" t="s">
        <v>3107</v>
      </c>
      <c r="AM1419" s="11"/>
      <c r="AN1419" s="11" t="s">
        <v>1445</v>
      </c>
      <c r="AO1419" s="11" t="s">
        <v>1445</v>
      </c>
      <c r="AP1419" s="11" t="s">
        <v>3400</v>
      </c>
      <c r="AQ1419" s="12">
        <v>46205</v>
      </c>
      <c r="AR1419" s="11" t="s">
        <v>3416</v>
      </c>
      <c r="AS1419" s="11" t="s">
        <v>3441</v>
      </c>
      <c r="AT1419" s="11" t="s">
        <v>3933</v>
      </c>
      <c r="AU1419" s="11" t="s">
        <v>3933</v>
      </c>
      <c r="AV1419" s="11" t="s">
        <v>3939</v>
      </c>
      <c r="AW1419" s="11" t="s">
        <v>2480</v>
      </c>
      <c r="AX1419" s="11" t="s">
        <v>2587</v>
      </c>
      <c r="AY1419" s="11" t="s">
        <v>3949</v>
      </c>
      <c r="AZ1419" s="11"/>
      <c r="BA1419" s="11"/>
      <c r="BB1419" s="11"/>
      <c r="BC1419" s="9">
        <v>17513</v>
      </c>
      <c r="BD1419" s="11" t="s">
        <v>3939</v>
      </c>
      <c r="BE1419" s="9">
        <v>2886</v>
      </c>
      <c r="BF1419" s="9">
        <v>1</v>
      </c>
      <c r="BG1419" s="11" t="s">
        <v>3401</v>
      </c>
    </row>
    <row r="1420" spans="1:59">
      <c r="A1420" s="9">
        <v>135502</v>
      </c>
      <c r="B1420" s="11" t="s">
        <v>3973</v>
      </c>
      <c r="C1420" s="11" t="s">
        <v>3572</v>
      </c>
      <c r="D1420" s="11" t="s">
        <v>74</v>
      </c>
      <c r="E1420" s="15">
        <v>1</v>
      </c>
      <c r="F1420" s="11" t="s">
        <v>4237</v>
      </c>
      <c r="G1420" s="9">
        <v>1672100</v>
      </c>
      <c r="H1420" s="15">
        <f t="shared" si="45"/>
        <v>363.5</v>
      </c>
      <c r="I1420" s="15">
        <f t="shared" si="46"/>
        <v>363.5</v>
      </c>
      <c r="J1420" s="15">
        <v>363.5</v>
      </c>
      <c r="K1420" s="15"/>
      <c r="L1420" s="9"/>
      <c r="M1420" s="9">
        <v>0</v>
      </c>
      <c r="N1420" s="11" t="s">
        <v>3396</v>
      </c>
      <c r="O1420" s="12">
        <v>46205</v>
      </c>
      <c r="P1420" s="11" t="s">
        <v>3403</v>
      </c>
      <c r="Q1420" s="11" t="s">
        <v>3954</v>
      </c>
      <c r="R1420" s="11" t="s">
        <v>3954</v>
      </c>
      <c r="S1420" s="11" t="s">
        <v>4212</v>
      </c>
      <c r="T1420" s="9">
        <v>138720</v>
      </c>
      <c r="U1420" s="9"/>
      <c r="V1420" s="9"/>
      <c r="W1420" s="11" t="s">
        <v>2464</v>
      </c>
      <c r="X1420" s="11" t="s">
        <v>3108</v>
      </c>
      <c r="Y1420" s="11" t="s">
        <v>3958</v>
      </c>
      <c r="Z1420" s="11" t="s">
        <v>1444</v>
      </c>
      <c r="AA1420" s="9">
        <v>0</v>
      </c>
      <c r="AB1420" s="9">
        <v>1</v>
      </c>
      <c r="AC1420" s="11"/>
      <c r="AD1420" s="11" t="s">
        <v>2411</v>
      </c>
      <c r="AE1420" s="11" t="s">
        <v>2463</v>
      </c>
      <c r="AF1420" s="11" t="s">
        <v>2480</v>
      </c>
      <c r="AG1420" s="11" t="s">
        <v>2586</v>
      </c>
      <c r="AH1420" s="11" t="s">
        <v>2607</v>
      </c>
      <c r="AI1420" s="11"/>
      <c r="AJ1420" s="9">
        <v>0</v>
      </c>
      <c r="AK1420" s="11" t="s">
        <v>2609</v>
      </c>
      <c r="AL1420" s="11" t="s">
        <v>3107</v>
      </c>
      <c r="AM1420" s="11"/>
      <c r="AN1420" s="11" t="s">
        <v>1444</v>
      </c>
      <c r="AO1420" s="11" t="s">
        <v>1444</v>
      </c>
      <c r="AP1420" s="11" t="s">
        <v>3400</v>
      </c>
      <c r="AQ1420" s="12">
        <v>46205</v>
      </c>
      <c r="AR1420" s="11" t="s">
        <v>3416</v>
      </c>
      <c r="AS1420" s="11" t="s">
        <v>3440</v>
      </c>
      <c r="AT1420" s="11" t="s">
        <v>3933</v>
      </c>
      <c r="AU1420" s="11" t="s">
        <v>3933</v>
      </c>
      <c r="AV1420" s="11" t="s">
        <v>3939</v>
      </c>
      <c r="AW1420" s="11" t="s">
        <v>2480</v>
      </c>
      <c r="AX1420" s="11" t="s">
        <v>2586</v>
      </c>
      <c r="AY1420" s="11" t="s">
        <v>3949</v>
      </c>
      <c r="AZ1420" s="11"/>
      <c r="BA1420" s="11"/>
      <c r="BB1420" s="11"/>
      <c r="BC1420" s="9">
        <v>17513</v>
      </c>
      <c r="BD1420" s="11" t="s">
        <v>3939</v>
      </c>
      <c r="BE1420" s="9">
        <v>2886</v>
      </c>
      <c r="BF1420" s="9">
        <v>1</v>
      </c>
      <c r="BG1420" s="11" t="s">
        <v>4619</v>
      </c>
    </row>
    <row r="1421" spans="1:59">
      <c r="A1421" s="9">
        <v>135501</v>
      </c>
      <c r="B1421" s="11" t="s">
        <v>3972</v>
      </c>
      <c r="C1421" s="11" t="s">
        <v>4255</v>
      </c>
      <c r="D1421" s="11" t="s">
        <v>73</v>
      </c>
      <c r="E1421" s="15">
        <v>60</v>
      </c>
      <c r="F1421" s="11" t="s">
        <v>4235</v>
      </c>
      <c r="G1421" s="9">
        <v>2990000</v>
      </c>
      <c r="H1421" s="15">
        <f t="shared" si="45"/>
        <v>650</v>
      </c>
      <c r="I1421" s="15">
        <f t="shared" si="46"/>
        <v>39000</v>
      </c>
      <c r="J1421" s="15">
        <v>39000</v>
      </c>
      <c r="K1421" s="15"/>
      <c r="L1421" s="9"/>
      <c r="M1421" s="9">
        <v>0</v>
      </c>
      <c r="N1421" s="11" t="s">
        <v>3396</v>
      </c>
      <c r="O1421" s="12">
        <v>46205</v>
      </c>
      <c r="P1421" s="11" t="s">
        <v>3403</v>
      </c>
      <c r="Q1421" s="11" t="s">
        <v>3952</v>
      </c>
      <c r="R1421" s="11" t="s">
        <v>3952</v>
      </c>
      <c r="S1421" s="11" t="s">
        <v>4217</v>
      </c>
      <c r="T1421" s="9">
        <v>138775</v>
      </c>
      <c r="U1421" s="9"/>
      <c r="V1421" s="9"/>
      <c r="W1421" s="11" t="s">
        <v>2468</v>
      </c>
      <c r="X1421" s="11" t="s">
        <v>3110</v>
      </c>
      <c r="Y1421" s="11" t="s">
        <v>3960</v>
      </c>
      <c r="Z1421" s="11" t="s">
        <v>1443</v>
      </c>
      <c r="AA1421" s="9">
        <v>20</v>
      </c>
      <c r="AB1421" s="9">
        <v>1</v>
      </c>
      <c r="AC1421" s="11"/>
      <c r="AD1421" s="11" t="s">
        <v>2410</v>
      </c>
      <c r="AE1421" s="11" t="s">
        <v>2462</v>
      </c>
      <c r="AF1421" s="11" t="s">
        <v>2479</v>
      </c>
      <c r="AG1421" s="11" t="s">
        <v>2585</v>
      </c>
      <c r="AH1421" s="11" t="s">
        <v>2607</v>
      </c>
      <c r="AI1421" s="11"/>
      <c r="AJ1421" s="9">
        <v>60</v>
      </c>
      <c r="AK1421" s="11" t="s">
        <v>2616</v>
      </c>
      <c r="AL1421" s="11" t="s">
        <v>3107</v>
      </c>
      <c r="AM1421" s="11"/>
      <c r="AN1421" s="11" t="s">
        <v>2616</v>
      </c>
      <c r="AO1421" s="11" t="s">
        <v>1443</v>
      </c>
      <c r="AP1421" s="11" t="s">
        <v>3400</v>
      </c>
      <c r="AQ1421" s="12">
        <v>46205</v>
      </c>
      <c r="AR1421" s="11" t="s">
        <v>3416</v>
      </c>
      <c r="AS1421" s="11"/>
      <c r="AT1421" s="11" t="s">
        <v>3933</v>
      </c>
      <c r="AU1421" s="11" t="s">
        <v>3933</v>
      </c>
      <c r="AV1421" s="11" t="s">
        <v>3941</v>
      </c>
      <c r="AW1421" s="11" t="s">
        <v>2479</v>
      </c>
      <c r="AX1421" s="11" t="s">
        <v>2585</v>
      </c>
      <c r="AY1421" s="11" t="s">
        <v>3948</v>
      </c>
      <c r="AZ1421" s="11"/>
      <c r="BA1421" s="11"/>
      <c r="BB1421" s="11"/>
      <c r="BC1421" s="9">
        <v>1247</v>
      </c>
      <c r="BD1421" s="11" t="s">
        <v>3941</v>
      </c>
      <c r="BE1421" s="9">
        <v>102</v>
      </c>
      <c r="BF1421" s="9">
        <v>1</v>
      </c>
      <c r="BG1421" s="11" t="s">
        <v>3401</v>
      </c>
    </row>
    <row r="1422" spans="1:59">
      <c r="A1422" s="9">
        <v>135500</v>
      </c>
      <c r="B1422" s="11" t="s">
        <v>3971</v>
      </c>
      <c r="C1422" s="11" t="s">
        <v>4244</v>
      </c>
      <c r="D1422" s="11" t="s">
        <v>72</v>
      </c>
      <c r="E1422" s="15">
        <v>1</v>
      </c>
      <c r="F1422" s="11" t="s">
        <v>4235</v>
      </c>
      <c r="G1422" s="9">
        <v>7646040</v>
      </c>
      <c r="H1422" s="15">
        <f t="shared" si="45"/>
        <v>1662.1826086956521</v>
      </c>
      <c r="I1422" s="15">
        <f t="shared" si="46"/>
        <v>1662.1826086956521</v>
      </c>
      <c r="J1422" s="15">
        <v>1662.1826086956521</v>
      </c>
      <c r="K1422" s="15"/>
      <c r="L1422" s="9"/>
      <c r="M1422" s="9">
        <v>0</v>
      </c>
      <c r="N1422" s="11" t="s">
        <v>3396</v>
      </c>
      <c r="O1422" s="12">
        <v>46205</v>
      </c>
      <c r="P1422" s="11" t="s">
        <v>3403</v>
      </c>
      <c r="Q1422" s="11" t="s">
        <v>3952</v>
      </c>
      <c r="R1422" s="11" t="s">
        <v>3952</v>
      </c>
      <c r="S1422" s="11" t="s">
        <v>4217</v>
      </c>
      <c r="T1422" s="9">
        <v>138740</v>
      </c>
      <c r="U1422" s="9"/>
      <c r="V1422" s="9"/>
      <c r="W1422" s="11" t="s">
        <v>2468</v>
      </c>
      <c r="X1422" s="11" t="s">
        <v>3110</v>
      </c>
      <c r="Y1422" s="11" t="s">
        <v>3960</v>
      </c>
      <c r="Z1422" s="11" t="s">
        <v>1442</v>
      </c>
      <c r="AA1422" s="9">
        <v>0</v>
      </c>
      <c r="AB1422" s="9">
        <v>1</v>
      </c>
      <c r="AC1422" s="11"/>
      <c r="AD1422" s="11" t="s">
        <v>2405</v>
      </c>
      <c r="AE1422" s="11" t="s">
        <v>2462</v>
      </c>
      <c r="AF1422" s="11" t="s">
        <v>2478</v>
      </c>
      <c r="AG1422" s="11" t="s">
        <v>2585</v>
      </c>
      <c r="AH1422" s="11" t="s">
        <v>2607</v>
      </c>
      <c r="AI1422" s="11"/>
      <c r="AJ1422" s="9">
        <v>1</v>
      </c>
      <c r="AK1422" s="11" t="s">
        <v>1442</v>
      </c>
      <c r="AL1422" s="11" t="s">
        <v>3107</v>
      </c>
      <c r="AM1422" s="11"/>
      <c r="AN1422" s="11" t="s">
        <v>1442</v>
      </c>
      <c r="AO1422" s="11" t="s">
        <v>1442</v>
      </c>
      <c r="AP1422" s="11" t="s">
        <v>3400</v>
      </c>
      <c r="AQ1422" s="12">
        <v>46205</v>
      </c>
      <c r="AR1422" s="11" t="s">
        <v>3416</v>
      </c>
      <c r="AS1422" s="11"/>
      <c r="AT1422" s="11" t="s">
        <v>3933</v>
      </c>
      <c r="AU1422" s="11" t="s">
        <v>3933</v>
      </c>
      <c r="AV1422" s="11" t="s">
        <v>3941</v>
      </c>
      <c r="AW1422" s="11" t="s">
        <v>2478</v>
      </c>
      <c r="AX1422" s="11" t="s">
        <v>2585</v>
      </c>
      <c r="AY1422" s="11" t="s">
        <v>3948</v>
      </c>
      <c r="AZ1422" s="11"/>
      <c r="BA1422" s="11"/>
      <c r="BB1422" s="11"/>
      <c r="BC1422" s="9">
        <v>14862</v>
      </c>
      <c r="BD1422" s="11" t="s">
        <v>3941</v>
      </c>
      <c r="BE1422" s="9">
        <v>6519</v>
      </c>
      <c r="BF1422" s="9">
        <v>1</v>
      </c>
      <c r="BG1422" s="11" t="s">
        <v>4618</v>
      </c>
    </row>
    <row r="1423" spans="1:59" ht="57">
      <c r="A1423" s="9">
        <v>135499</v>
      </c>
      <c r="B1423" s="11" t="s">
        <v>3970</v>
      </c>
      <c r="C1423" s="11" t="s">
        <v>4252</v>
      </c>
      <c r="D1423" s="13" t="s">
        <v>69</v>
      </c>
      <c r="E1423" s="15">
        <v>1</v>
      </c>
      <c r="F1423" s="11" t="s">
        <v>4235</v>
      </c>
      <c r="G1423" s="9">
        <v>250000</v>
      </c>
      <c r="H1423" s="15">
        <f t="shared" si="45"/>
        <v>54.347826086956523</v>
      </c>
      <c r="I1423" s="15">
        <f t="shared" si="46"/>
        <v>54.347826086956523</v>
      </c>
      <c r="J1423" s="15">
        <v>54.347826086956523</v>
      </c>
      <c r="K1423" s="15"/>
      <c r="L1423" s="9"/>
      <c r="M1423" s="9">
        <v>0</v>
      </c>
      <c r="N1423" s="11" t="s">
        <v>3396</v>
      </c>
      <c r="O1423" s="12">
        <v>46205</v>
      </c>
      <c r="P1423" s="11" t="s">
        <v>3403</v>
      </c>
      <c r="Q1423" s="11" t="s">
        <v>3952</v>
      </c>
      <c r="R1423" s="11" t="s">
        <v>3952</v>
      </c>
      <c r="S1423" s="11" t="s">
        <v>4216</v>
      </c>
      <c r="T1423" s="9">
        <v>138762</v>
      </c>
      <c r="U1423" s="9"/>
      <c r="V1423" s="9"/>
      <c r="W1423" s="11" t="s">
        <v>2467</v>
      </c>
      <c r="X1423" s="11" t="s">
        <v>3110</v>
      </c>
      <c r="Y1423" s="11" t="s">
        <v>3960</v>
      </c>
      <c r="Z1423" s="11" t="s">
        <v>1439</v>
      </c>
      <c r="AA1423" s="9">
        <v>0</v>
      </c>
      <c r="AB1423" s="9">
        <v>2</v>
      </c>
      <c r="AC1423" s="11"/>
      <c r="AD1423" s="11" t="s">
        <v>2405</v>
      </c>
      <c r="AE1423" s="11" t="s">
        <v>2462</v>
      </c>
      <c r="AF1423" s="11" t="s">
        <v>2477</v>
      </c>
      <c r="AG1423" s="11" t="s">
        <v>2467</v>
      </c>
      <c r="AH1423" s="11" t="s">
        <v>2607</v>
      </c>
      <c r="AI1423" s="11"/>
      <c r="AJ1423" s="9">
        <v>1</v>
      </c>
      <c r="AK1423" s="11" t="s">
        <v>1439</v>
      </c>
      <c r="AL1423" s="11" t="s">
        <v>3107</v>
      </c>
      <c r="AM1423" s="11"/>
      <c r="AN1423" s="11" t="s">
        <v>3114</v>
      </c>
      <c r="AO1423" s="11" t="s">
        <v>3114</v>
      </c>
      <c r="AP1423" s="11" t="s">
        <v>3400</v>
      </c>
      <c r="AQ1423" s="12">
        <v>46205</v>
      </c>
      <c r="AR1423" s="11" t="s">
        <v>3416</v>
      </c>
      <c r="AS1423" s="11" t="s">
        <v>3439</v>
      </c>
      <c r="AT1423" s="11" t="s">
        <v>3933</v>
      </c>
      <c r="AU1423" s="11" t="s">
        <v>3933</v>
      </c>
      <c r="AV1423" s="11" t="s">
        <v>3940</v>
      </c>
      <c r="AW1423" s="11" t="s">
        <v>2477</v>
      </c>
      <c r="AX1423" s="11" t="s">
        <v>2467</v>
      </c>
      <c r="AY1423" s="11" t="s">
        <v>3948</v>
      </c>
      <c r="AZ1423" s="11"/>
      <c r="BA1423" s="11"/>
      <c r="BB1423" s="11"/>
      <c r="BC1423" s="9">
        <v>6965</v>
      </c>
      <c r="BD1423" s="11" t="s">
        <v>3940</v>
      </c>
      <c r="BE1423" s="9">
        <v>4371</v>
      </c>
      <c r="BF1423" s="9">
        <v>2</v>
      </c>
      <c r="BG1423" s="11" t="s">
        <v>4618</v>
      </c>
    </row>
    <row r="1424" spans="1:59">
      <c r="A1424" s="9">
        <v>135499</v>
      </c>
      <c r="B1424" s="11" t="s">
        <v>3970</v>
      </c>
      <c r="C1424" s="11" t="s">
        <v>4252</v>
      </c>
      <c r="D1424" s="11" t="s">
        <v>71</v>
      </c>
      <c r="E1424" s="15">
        <v>1</v>
      </c>
      <c r="F1424" s="11" t="s">
        <v>4235</v>
      </c>
      <c r="G1424" s="9">
        <v>700000</v>
      </c>
      <c r="H1424" s="15">
        <f t="shared" si="45"/>
        <v>152.17391304347825</v>
      </c>
      <c r="I1424" s="15">
        <f t="shared" si="46"/>
        <v>152.17391304347825</v>
      </c>
      <c r="J1424" s="15">
        <v>152.17391304347825</v>
      </c>
      <c r="K1424" s="15"/>
      <c r="L1424" s="9"/>
      <c r="M1424" s="9">
        <v>0</v>
      </c>
      <c r="N1424" s="11" t="s">
        <v>3396</v>
      </c>
      <c r="O1424" s="12">
        <v>46205</v>
      </c>
      <c r="P1424" s="11" t="s">
        <v>3403</v>
      </c>
      <c r="Q1424" s="11" t="s">
        <v>3952</v>
      </c>
      <c r="R1424" s="11" t="s">
        <v>3952</v>
      </c>
      <c r="S1424" s="11" t="s">
        <v>4216</v>
      </c>
      <c r="T1424" s="9">
        <v>138762</v>
      </c>
      <c r="U1424" s="9"/>
      <c r="V1424" s="9"/>
      <c r="W1424" s="11" t="s">
        <v>2467</v>
      </c>
      <c r="X1424" s="11" t="s">
        <v>3110</v>
      </c>
      <c r="Y1424" s="11" t="s">
        <v>3960</v>
      </c>
      <c r="Z1424" s="11" t="s">
        <v>1441</v>
      </c>
      <c r="AA1424" s="9">
        <v>0</v>
      </c>
      <c r="AB1424" s="9">
        <v>4</v>
      </c>
      <c r="AC1424" s="11"/>
      <c r="AD1424" s="11" t="s">
        <v>2405</v>
      </c>
      <c r="AE1424" s="11" t="s">
        <v>2462</v>
      </c>
      <c r="AF1424" s="11" t="s">
        <v>2477</v>
      </c>
      <c r="AG1424" s="11" t="s">
        <v>2467</v>
      </c>
      <c r="AH1424" s="11" t="s">
        <v>2607</v>
      </c>
      <c r="AI1424" s="11"/>
      <c r="AJ1424" s="9">
        <v>1</v>
      </c>
      <c r="AK1424" s="11" t="s">
        <v>1441</v>
      </c>
      <c r="AL1424" s="11" t="s">
        <v>3107</v>
      </c>
      <c r="AM1424" s="11"/>
      <c r="AN1424" s="11" t="s">
        <v>3114</v>
      </c>
      <c r="AO1424" s="11" t="s">
        <v>3114</v>
      </c>
      <c r="AP1424" s="11" t="s">
        <v>3400</v>
      </c>
      <c r="AQ1424" s="12">
        <v>46205</v>
      </c>
      <c r="AR1424" s="11" t="s">
        <v>3416</v>
      </c>
      <c r="AS1424" s="11" t="s">
        <v>3439</v>
      </c>
      <c r="AT1424" s="11" t="s">
        <v>3933</v>
      </c>
      <c r="AU1424" s="11" t="s">
        <v>3933</v>
      </c>
      <c r="AV1424" s="11" t="s">
        <v>3940</v>
      </c>
      <c r="AW1424" s="11" t="s">
        <v>2477</v>
      </c>
      <c r="AX1424" s="11" t="s">
        <v>2467</v>
      </c>
      <c r="AY1424" s="11" t="s">
        <v>3948</v>
      </c>
      <c r="AZ1424" s="11"/>
      <c r="BA1424" s="11"/>
      <c r="BB1424" s="11"/>
      <c r="BC1424" s="9">
        <v>6965</v>
      </c>
      <c r="BD1424" s="11" t="s">
        <v>3940</v>
      </c>
      <c r="BE1424" s="9">
        <v>4371</v>
      </c>
      <c r="BF1424" s="9">
        <v>4</v>
      </c>
      <c r="BG1424" s="11" t="s">
        <v>4618</v>
      </c>
    </row>
    <row r="1425" spans="1:59">
      <c r="A1425" s="9">
        <v>135499</v>
      </c>
      <c r="B1425" s="11" t="s">
        <v>3970</v>
      </c>
      <c r="C1425" s="11" t="s">
        <v>4252</v>
      </c>
      <c r="D1425" s="11" t="s">
        <v>68</v>
      </c>
      <c r="E1425" s="15">
        <v>1</v>
      </c>
      <c r="F1425" s="11" t="s">
        <v>4235</v>
      </c>
      <c r="G1425" s="9">
        <v>1000000</v>
      </c>
      <c r="H1425" s="15">
        <f t="shared" si="45"/>
        <v>217.39130434782609</v>
      </c>
      <c r="I1425" s="15">
        <f t="shared" si="46"/>
        <v>217.39130434782609</v>
      </c>
      <c r="J1425" s="15">
        <v>217.39130434782609</v>
      </c>
      <c r="K1425" s="15"/>
      <c r="L1425" s="9"/>
      <c r="M1425" s="9">
        <v>0</v>
      </c>
      <c r="N1425" s="11" t="s">
        <v>3396</v>
      </c>
      <c r="O1425" s="12">
        <v>46205</v>
      </c>
      <c r="P1425" s="11" t="s">
        <v>3403</v>
      </c>
      <c r="Q1425" s="11" t="s">
        <v>3952</v>
      </c>
      <c r="R1425" s="11" t="s">
        <v>3952</v>
      </c>
      <c r="S1425" s="11" t="s">
        <v>4216</v>
      </c>
      <c r="T1425" s="9">
        <v>138762</v>
      </c>
      <c r="U1425" s="9"/>
      <c r="V1425" s="9"/>
      <c r="W1425" s="11" t="s">
        <v>2467</v>
      </c>
      <c r="X1425" s="11" t="s">
        <v>3110</v>
      </c>
      <c r="Y1425" s="11" t="s">
        <v>3960</v>
      </c>
      <c r="Z1425" s="11" t="s">
        <v>1438</v>
      </c>
      <c r="AA1425" s="9">
        <v>0</v>
      </c>
      <c r="AB1425" s="9">
        <v>1</v>
      </c>
      <c r="AC1425" s="11"/>
      <c r="AD1425" s="11" t="s">
        <v>2405</v>
      </c>
      <c r="AE1425" s="11" t="s">
        <v>2462</v>
      </c>
      <c r="AF1425" s="11" t="s">
        <v>2477</v>
      </c>
      <c r="AG1425" s="11" t="s">
        <v>2467</v>
      </c>
      <c r="AH1425" s="11" t="s">
        <v>2607</v>
      </c>
      <c r="AI1425" s="11"/>
      <c r="AJ1425" s="9">
        <v>1</v>
      </c>
      <c r="AK1425" s="11" t="s">
        <v>1438</v>
      </c>
      <c r="AL1425" s="11" t="s">
        <v>3107</v>
      </c>
      <c r="AM1425" s="11"/>
      <c r="AN1425" s="11" t="s">
        <v>3114</v>
      </c>
      <c r="AO1425" s="11" t="s">
        <v>3114</v>
      </c>
      <c r="AP1425" s="11" t="s">
        <v>3400</v>
      </c>
      <c r="AQ1425" s="12">
        <v>46205</v>
      </c>
      <c r="AR1425" s="11" t="s">
        <v>3416</v>
      </c>
      <c r="AS1425" s="11" t="s">
        <v>3439</v>
      </c>
      <c r="AT1425" s="11" t="s">
        <v>3933</v>
      </c>
      <c r="AU1425" s="11" t="s">
        <v>3933</v>
      </c>
      <c r="AV1425" s="11" t="s">
        <v>3940</v>
      </c>
      <c r="AW1425" s="11" t="s">
        <v>2477</v>
      </c>
      <c r="AX1425" s="11" t="s">
        <v>2467</v>
      </c>
      <c r="AY1425" s="11" t="s">
        <v>3948</v>
      </c>
      <c r="AZ1425" s="11"/>
      <c r="BA1425" s="11"/>
      <c r="BB1425" s="11"/>
      <c r="BC1425" s="9">
        <v>6965</v>
      </c>
      <c r="BD1425" s="11" t="s">
        <v>3940</v>
      </c>
      <c r="BE1425" s="9">
        <v>4371</v>
      </c>
      <c r="BF1425" s="9">
        <v>1</v>
      </c>
      <c r="BG1425" s="11" t="s">
        <v>4618</v>
      </c>
    </row>
    <row r="1426" spans="1:59">
      <c r="A1426" s="9">
        <v>135499</v>
      </c>
      <c r="B1426" s="11" t="s">
        <v>3970</v>
      </c>
      <c r="C1426" s="11" t="s">
        <v>4252</v>
      </c>
      <c r="D1426" s="11" t="s">
        <v>70</v>
      </c>
      <c r="E1426" s="15">
        <v>1</v>
      </c>
      <c r="F1426" s="11" t="s">
        <v>4235</v>
      </c>
      <c r="G1426" s="9">
        <v>2275000</v>
      </c>
      <c r="H1426" s="15">
        <f t="shared" si="45"/>
        <v>494.56521739130437</v>
      </c>
      <c r="I1426" s="15">
        <f t="shared" si="46"/>
        <v>494.56521739130437</v>
      </c>
      <c r="J1426" s="15">
        <v>494.56521739130437</v>
      </c>
      <c r="K1426" s="15"/>
      <c r="L1426" s="9"/>
      <c r="M1426" s="9">
        <v>0</v>
      </c>
      <c r="N1426" s="11" t="s">
        <v>3396</v>
      </c>
      <c r="O1426" s="12">
        <v>46205</v>
      </c>
      <c r="P1426" s="11" t="s">
        <v>3403</v>
      </c>
      <c r="Q1426" s="11" t="s">
        <v>3952</v>
      </c>
      <c r="R1426" s="11" t="s">
        <v>3952</v>
      </c>
      <c r="S1426" s="11" t="s">
        <v>4216</v>
      </c>
      <c r="T1426" s="9">
        <v>138762</v>
      </c>
      <c r="U1426" s="9"/>
      <c r="V1426" s="9"/>
      <c r="W1426" s="11" t="s">
        <v>2467</v>
      </c>
      <c r="X1426" s="11" t="s">
        <v>3110</v>
      </c>
      <c r="Y1426" s="11" t="s">
        <v>3960</v>
      </c>
      <c r="Z1426" s="11" t="s">
        <v>1440</v>
      </c>
      <c r="AA1426" s="9">
        <v>0</v>
      </c>
      <c r="AB1426" s="9">
        <v>3</v>
      </c>
      <c r="AC1426" s="11"/>
      <c r="AD1426" s="11" t="s">
        <v>2405</v>
      </c>
      <c r="AE1426" s="11" t="s">
        <v>2462</v>
      </c>
      <c r="AF1426" s="11" t="s">
        <v>2477</v>
      </c>
      <c r="AG1426" s="11" t="s">
        <v>2467</v>
      </c>
      <c r="AH1426" s="11" t="s">
        <v>2607</v>
      </c>
      <c r="AI1426" s="11"/>
      <c r="AJ1426" s="9">
        <v>1</v>
      </c>
      <c r="AK1426" s="11" t="s">
        <v>1440</v>
      </c>
      <c r="AL1426" s="11" t="s">
        <v>3107</v>
      </c>
      <c r="AM1426" s="11"/>
      <c r="AN1426" s="11" t="s">
        <v>3114</v>
      </c>
      <c r="AO1426" s="11" t="s">
        <v>3114</v>
      </c>
      <c r="AP1426" s="11" t="s">
        <v>3400</v>
      </c>
      <c r="AQ1426" s="12">
        <v>46205</v>
      </c>
      <c r="AR1426" s="11" t="s">
        <v>3416</v>
      </c>
      <c r="AS1426" s="11" t="s">
        <v>3439</v>
      </c>
      <c r="AT1426" s="11" t="s">
        <v>3933</v>
      </c>
      <c r="AU1426" s="11" t="s">
        <v>3933</v>
      </c>
      <c r="AV1426" s="11" t="s">
        <v>3940</v>
      </c>
      <c r="AW1426" s="11" t="s">
        <v>2477</v>
      </c>
      <c r="AX1426" s="11" t="s">
        <v>2467</v>
      </c>
      <c r="AY1426" s="11" t="s">
        <v>3948</v>
      </c>
      <c r="AZ1426" s="11"/>
      <c r="BA1426" s="11"/>
      <c r="BB1426" s="11"/>
      <c r="BC1426" s="9">
        <v>6965</v>
      </c>
      <c r="BD1426" s="11" t="s">
        <v>3940</v>
      </c>
      <c r="BE1426" s="9">
        <v>4371</v>
      </c>
      <c r="BF1426" s="9">
        <v>3</v>
      </c>
      <c r="BG1426" s="11" t="s">
        <v>4618</v>
      </c>
    </row>
    <row r="1427" spans="1:59">
      <c r="A1427" s="9">
        <v>135498</v>
      </c>
      <c r="B1427" s="11" t="s">
        <v>3969</v>
      </c>
      <c r="C1427" s="11" t="s">
        <v>4254</v>
      </c>
      <c r="D1427" s="11" t="s">
        <v>67</v>
      </c>
      <c r="E1427" s="15">
        <v>1</v>
      </c>
      <c r="F1427" s="11" t="s">
        <v>4235</v>
      </c>
      <c r="G1427" s="9">
        <v>20000</v>
      </c>
      <c r="H1427" s="15">
        <f t="shared" si="45"/>
        <v>4.3478260869565215</v>
      </c>
      <c r="I1427" s="15">
        <f t="shared" si="46"/>
        <v>4.3478260869565215</v>
      </c>
      <c r="J1427" s="15">
        <v>4.3478260869565215</v>
      </c>
      <c r="K1427" s="15"/>
      <c r="L1427" s="9"/>
      <c r="M1427" s="9">
        <v>0</v>
      </c>
      <c r="N1427" s="11" t="s">
        <v>3396</v>
      </c>
      <c r="O1427" s="12">
        <v>46205</v>
      </c>
      <c r="P1427" s="11" t="s">
        <v>3403</v>
      </c>
      <c r="Q1427" s="11" t="s">
        <v>3952</v>
      </c>
      <c r="R1427" s="11" t="s">
        <v>3952</v>
      </c>
      <c r="S1427" s="11" t="s">
        <v>4216</v>
      </c>
      <c r="T1427" s="9">
        <v>138780</v>
      </c>
      <c r="U1427" s="9"/>
      <c r="V1427" s="9"/>
      <c r="W1427" s="11" t="s">
        <v>2467</v>
      </c>
      <c r="X1427" s="11" t="s">
        <v>3110</v>
      </c>
      <c r="Y1427" s="11" t="s">
        <v>3960</v>
      </c>
      <c r="Z1427" s="11" t="s">
        <v>1437</v>
      </c>
      <c r="AA1427" s="9">
        <v>0</v>
      </c>
      <c r="AB1427" s="9">
        <v>2</v>
      </c>
      <c r="AC1427" s="11"/>
      <c r="AD1427" s="11" t="s">
        <v>2409</v>
      </c>
      <c r="AE1427" s="11" t="s">
        <v>2462</v>
      </c>
      <c r="AF1427" s="11" t="s">
        <v>2476</v>
      </c>
      <c r="AG1427" s="11" t="s">
        <v>2467</v>
      </c>
      <c r="AH1427" s="11" t="s">
        <v>2607</v>
      </c>
      <c r="AI1427" s="11"/>
      <c r="AJ1427" s="9">
        <v>1</v>
      </c>
      <c r="AK1427" s="11" t="s">
        <v>1437</v>
      </c>
      <c r="AL1427" s="11" t="s">
        <v>3107</v>
      </c>
      <c r="AM1427" s="11"/>
      <c r="AN1427" s="11" t="s">
        <v>3113</v>
      </c>
      <c r="AO1427" s="11" t="s">
        <v>3113</v>
      </c>
      <c r="AP1427" s="11" t="s">
        <v>3400</v>
      </c>
      <c r="AQ1427" s="12">
        <v>46205</v>
      </c>
      <c r="AR1427" s="11" t="s">
        <v>3416</v>
      </c>
      <c r="AS1427" s="11" t="s">
        <v>3438</v>
      </c>
      <c r="AT1427" s="11" t="s">
        <v>3933</v>
      </c>
      <c r="AU1427" s="11" t="s">
        <v>3933</v>
      </c>
      <c r="AV1427" s="11" t="s">
        <v>3940</v>
      </c>
      <c r="AW1427" s="11" t="s">
        <v>2476</v>
      </c>
      <c r="AX1427" s="11" t="s">
        <v>2467</v>
      </c>
      <c r="AY1427" s="11" t="s">
        <v>3948</v>
      </c>
      <c r="AZ1427" s="11"/>
      <c r="BA1427" s="11"/>
      <c r="BB1427" s="11"/>
      <c r="BC1427" s="9">
        <v>4213</v>
      </c>
      <c r="BD1427" s="11" t="s">
        <v>3940</v>
      </c>
      <c r="BE1427" s="9">
        <v>6060</v>
      </c>
      <c r="BF1427" s="9">
        <v>2</v>
      </c>
      <c r="BG1427" s="11" t="s">
        <v>3401</v>
      </c>
    </row>
    <row r="1428" spans="1:59">
      <c r="A1428" s="9">
        <v>135498</v>
      </c>
      <c r="B1428" s="11" t="s">
        <v>3969</v>
      </c>
      <c r="C1428" s="11" t="s">
        <v>4253</v>
      </c>
      <c r="D1428" s="11" t="s">
        <v>66</v>
      </c>
      <c r="E1428" s="15">
        <v>7</v>
      </c>
      <c r="F1428" s="11" t="s">
        <v>4237</v>
      </c>
      <c r="G1428" s="9">
        <v>300000</v>
      </c>
      <c r="H1428" s="15">
        <f t="shared" si="45"/>
        <v>65.217391304347828</v>
      </c>
      <c r="I1428" s="15">
        <f t="shared" si="46"/>
        <v>456.52173913043481</v>
      </c>
      <c r="J1428" s="15">
        <v>456.52173913043481</v>
      </c>
      <c r="K1428" s="15"/>
      <c r="L1428" s="9"/>
      <c r="M1428" s="9">
        <v>0</v>
      </c>
      <c r="N1428" s="11" t="s">
        <v>3396</v>
      </c>
      <c r="O1428" s="12">
        <v>46205</v>
      </c>
      <c r="P1428" s="11" t="s">
        <v>3403</v>
      </c>
      <c r="Q1428" s="11" t="s">
        <v>3952</v>
      </c>
      <c r="R1428" s="11" t="s">
        <v>3952</v>
      </c>
      <c r="S1428" s="11" t="s">
        <v>4216</v>
      </c>
      <c r="T1428" s="9">
        <v>138780</v>
      </c>
      <c r="U1428" s="9"/>
      <c r="V1428" s="9"/>
      <c r="W1428" s="11" t="s">
        <v>2467</v>
      </c>
      <c r="X1428" s="11" t="s">
        <v>3110</v>
      </c>
      <c r="Y1428" s="11" t="s">
        <v>3960</v>
      </c>
      <c r="Z1428" s="11" t="s">
        <v>1436</v>
      </c>
      <c r="AA1428" s="9">
        <v>0</v>
      </c>
      <c r="AB1428" s="9">
        <v>1</v>
      </c>
      <c r="AC1428" s="11"/>
      <c r="AD1428" s="11" t="s">
        <v>2408</v>
      </c>
      <c r="AE1428" s="11" t="s">
        <v>2462</v>
      </c>
      <c r="AF1428" s="11" t="s">
        <v>2476</v>
      </c>
      <c r="AG1428" s="11" t="s">
        <v>2467</v>
      </c>
      <c r="AH1428" s="11" t="s">
        <v>2607</v>
      </c>
      <c r="AI1428" s="11"/>
      <c r="AJ1428" s="9">
        <v>7</v>
      </c>
      <c r="AK1428" s="11" t="s">
        <v>1436</v>
      </c>
      <c r="AL1428" s="11" t="s">
        <v>3107</v>
      </c>
      <c r="AM1428" s="11"/>
      <c r="AN1428" s="11" t="s">
        <v>3113</v>
      </c>
      <c r="AO1428" s="11" t="s">
        <v>3113</v>
      </c>
      <c r="AP1428" s="11" t="s">
        <v>3400</v>
      </c>
      <c r="AQ1428" s="12">
        <v>46205</v>
      </c>
      <c r="AR1428" s="11" t="s">
        <v>3416</v>
      </c>
      <c r="AS1428" s="11" t="s">
        <v>3438</v>
      </c>
      <c r="AT1428" s="11" t="s">
        <v>3933</v>
      </c>
      <c r="AU1428" s="11" t="s">
        <v>3933</v>
      </c>
      <c r="AV1428" s="11" t="s">
        <v>3940</v>
      </c>
      <c r="AW1428" s="11" t="s">
        <v>2476</v>
      </c>
      <c r="AX1428" s="11" t="s">
        <v>2467</v>
      </c>
      <c r="AY1428" s="11" t="s">
        <v>3948</v>
      </c>
      <c r="AZ1428" s="11"/>
      <c r="BA1428" s="11"/>
      <c r="BB1428" s="11"/>
      <c r="BC1428" s="9">
        <v>10626</v>
      </c>
      <c r="BD1428" s="11" t="s">
        <v>3940</v>
      </c>
      <c r="BE1428" s="9">
        <v>6060</v>
      </c>
      <c r="BF1428" s="9">
        <v>1</v>
      </c>
      <c r="BG1428" s="11" t="s">
        <v>3401</v>
      </c>
    </row>
    <row r="1429" spans="1:59">
      <c r="A1429" s="9">
        <v>135497</v>
      </c>
      <c r="B1429" s="11" t="s">
        <v>3968</v>
      </c>
      <c r="C1429" s="11" t="s">
        <v>4252</v>
      </c>
      <c r="D1429" s="11" t="s">
        <v>65</v>
      </c>
      <c r="E1429" s="15">
        <v>70</v>
      </c>
      <c r="F1429" s="11" t="s">
        <v>4235</v>
      </c>
      <c r="G1429" s="9">
        <v>30000</v>
      </c>
      <c r="H1429" s="15">
        <f t="shared" si="45"/>
        <v>6.5217391304347823</v>
      </c>
      <c r="I1429" s="15">
        <f t="shared" si="46"/>
        <v>456.52173913043475</v>
      </c>
      <c r="J1429" s="15">
        <v>456.52173913043475</v>
      </c>
      <c r="K1429" s="15"/>
      <c r="L1429" s="9"/>
      <c r="M1429" s="9">
        <v>0</v>
      </c>
      <c r="N1429" s="11" t="s">
        <v>3396</v>
      </c>
      <c r="O1429" s="12">
        <v>46205</v>
      </c>
      <c r="P1429" s="11" t="s">
        <v>3403</v>
      </c>
      <c r="Q1429" s="11" t="s">
        <v>3952</v>
      </c>
      <c r="R1429" s="11" t="s">
        <v>3952</v>
      </c>
      <c r="S1429" s="11" t="s">
        <v>4216</v>
      </c>
      <c r="T1429" s="9">
        <v>138760</v>
      </c>
      <c r="U1429" s="9"/>
      <c r="V1429" s="9"/>
      <c r="W1429" s="11" t="s">
        <v>2467</v>
      </c>
      <c r="X1429" s="11" t="s">
        <v>3110</v>
      </c>
      <c r="Y1429" s="11" t="s">
        <v>3960</v>
      </c>
      <c r="Z1429" s="11" t="s">
        <v>1435</v>
      </c>
      <c r="AA1429" s="9">
        <v>20</v>
      </c>
      <c r="AB1429" s="9">
        <v>1</v>
      </c>
      <c r="AC1429" s="11"/>
      <c r="AD1429" s="11" t="s">
        <v>2405</v>
      </c>
      <c r="AE1429" s="11" t="s">
        <v>2462</v>
      </c>
      <c r="AF1429" s="11" t="s">
        <v>2475</v>
      </c>
      <c r="AG1429" s="11" t="s">
        <v>2467</v>
      </c>
      <c r="AH1429" s="11" t="s">
        <v>2607</v>
      </c>
      <c r="AI1429" s="11"/>
      <c r="AJ1429" s="9">
        <v>70</v>
      </c>
      <c r="AK1429" s="11" t="s">
        <v>1436</v>
      </c>
      <c r="AL1429" s="11" t="s">
        <v>3107</v>
      </c>
      <c r="AM1429" s="11"/>
      <c r="AN1429" s="11" t="s">
        <v>1436</v>
      </c>
      <c r="AO1429" s="11" t="s">
        <v>1435</v>
      </c>
      <c r="AP1429" s="11" t="s">
        <v>3400</v>
      </c>
      <c r="AQ1429" s="12">
        <v>46205</v>
      </c>
      <c r="AR1429" s="11" t="s">
        <v>3416</v>
      </c>
      <c r="AS1429" s="11" t="s">
        <v>3437</v>
      </c>
      <c r="AT1429" s="11" t="s">
        <v>3933</v>
      </c>
      <c r="AU1429" s="11" t="s">
        <v>3933</v>
      </c>
      <c r="AV1429" s="11" t="s">
        <v>3940</v>
      </c>
      <c r="AW1429" s="11" t="s">
        <v>2475</v>
      </c>
      <c r="AX1429" s="11" t="s">
        <v>2467</v>
      </c>
      <c r="AY1429" s="11" t="s">
        <v>3948</v>
      </c>
      <c r="AZ1429" s="11"/>
      <c r="BA1429" s="11"/>
      <c r="BB1429" s="11"/>
      <c r="BC1429" s="9">
        <v>6965</v>
      </c>
      <c r="BD1429" s="11" t="s">
        <v>3940</v>
      </c>
      <c r="BE1429" s="9">
        <v>119</v>
      </c>
      <c r="BF1429" s="9">
        <v>1</v>
      </c>
      <c r="BG1429" s="11" t="s">
        <v>4618</v>
      </c>
    </row>
    <row r="1430" spans="1:59">
      <c r="A1430" s="9">
        <v>135496</v>
      </c>
      <c r="B1430" s="11" t="s">
        <v>3967</v>
      </c>
      <c r="C1430" s="11" t="s">
        <v>4251</v>
      </c>
      <c r="D1430" s="11" t="s">
        <v>64</v>
      </c>
      <c r="E1430" s="15">
        <v>1</v>
      </c>
      <c r="F1430" s="11" t="s">
        <v>4235</v>
      </c>
      <c r="G1430" s="9">
        <v>24937884</v>
      </c>
      <c r="H1430" s="15">
        <f t="shared" si="45"/>
        <v>5421.2791304347829</v>
      </c>
      <c r="I1430" s="15">
        <f t="shared" si="46"/>
        <v>5421.2791304347829</v>
      </c>
      <c r="J1430" s="15">
        <v>5421.2791304347829</v>
      </c>
      <c r="K1430" s="15"/>
      <c r="L1430" s="9"/>
      <c r="M1430" s="9">
        <v>0</v>
      </c>
      <c r="N1430" s="11" t="s">
        <v>3396</v>
      </c>
      <c r="O1430" s="12">
        <v>46205</v>
      </c>
      <c r="P1430" s="11" t="s">
        <v>3404</v>
      </c>
      <c r="Q1430" s="11" t="s">
        <v>3952</v>
      </c>
      <c r="R1430" s="11" t="s">
        <v>3952</v>
      </c>
      <c r="S1430" s="11" t="s">
        <v>4216</v>
      </c>
      <c r="T1430" s="9">
        <v>138757</v>
      </c>
      <c r="U1430" s="9"/>
      <c r="V1430" s="9"/>
      <c r="W1430" s="11" t="s">
        <v>2467</v>
      </c>
      <c r="X1430" s="11" t="s">
        <v>3110</v>
      </c>
      <c r="Y1430" s="11" t="s">
        <v>3960</v>
      </c>
      <c r="Z1430" s="11" t="s">
        <v>1434</v>
      </c>
      <c r="AA1430" s="9">
        <v>20</v>
      </c>
      <c r="AB1430" s="9">
        <v>1</v>
      </c>
      <c r="AC1430" s="11"/>
      <c r="AD1430" s="11" t="s">
        <v>2408</v>
      </c>
      <c r="AE1430" s="11" t="s">
        <v>2462</v>
      </c>
      <c r="AF1430" s="11" t="s">
        <v>2474</v>
      </c>
      <c r="AG1430" s="11" t="s">
        <v>2467</v>
      </c>
      <c r="AH1430" s="11" t="s">
        <v>2607</v>
      </c>
      <c r="AI1430" s="11"/>
      <c r="AJ1430" s="9">
        <v>1</v>
      </c>
      <c r="AK1430" s="11" t="s">
        <v>2615</v>
      </c>
      <c r="AL1430" s="11" t="s">
        <v>3107</v>
      </c>
      <c r="AM1430" s="11"/>
      <c r="AN1430" s="11" t="s">
        <v>2615</v>
      </c>
      <c r="AO1430" s="11" t="s">
        <v>1434</v>
      </c>
      <c r="AP1430" s="11" t="s">
        <v>3400</v>
      </c>
      <c r="AQ1430" s="12">
        <v>46205</v>
      </c>
      <c r="AR1430" s="11" t="s">
        <v>3416</v>
      </c>
      <c r="AS1430" s="11" t="s">
        <v>3436</v>
      </c>
      <c r="AT1430" s="11" t="s">
        <v>3933</v>
      </c>
      <c r="AU1430" s="11" t="s">
        <v>3933</v>
      </c>
      <c r="AV1430" s="11" t="s">
        <v>3940</v>
      </c>
      <c r="AW1430" s="11" t="s">
        <v>2474</v>
      </c>
      <c r="AX1430" s="11" t="s">
        <v>2467</v>
      </c>
      <c r="AY1430" s="11" t="s">
        <v>3948</v>
      </c>
      <c r="AZ1430" s="11"/>
      <c r="BA1430" s="11"/>
      <c r="BB1430" s="11"/>
      <c r="BC1430" s="9">
        <v>6991</v>
      </c>
      <c r="BD1430" s="11" t="s">
        <v>3940</v>
      </c>
      <c r="BE1430" s="9">
        <v>127</v>
      </c>
      <c r="BF1430" s="9">
        <v>1</v>
      </c>
      <c r="BG1430" s="11" t="s">
        <v>4618</v>
      </c>
    </row>
    <row r="1431" spans="1:59">
      <c r="A1431" s="9">
        <v>135495</v>
      </c>
      <c r="B1431" s="11" t="s">
        <v>3966</v>
      </c>
      <c r="C1431" s="11" t="s">
        <v>4249</v>
      </c>
      <c r="D1431" s="11" t="s">
        <v>62</v>
      </c>
      <c r="E1431" s="15">
        <v>2</v>
      </c>
      <c r="F1431" s="11" t="s">
        <v>4236</v>
      </c>
      <c r="G1431" s="9">
        <v>5583.3333300000004</v>
      </c>
      <c r="H1431" s="15">
        <f t="shared" si="45"/>
        <v>1.2137681152173914</v>
      </c>
      <c r="I1431" s="15">
        <f t="shared" si="46"/>
        <v>2.4275362304347827</v>
      </c>
      <c r="J1431" s="15">
        <v>2.4275362304347827</v>
      </c>
      <c r="K1431" s="15"/>
      <c r="L1431" s="9"/>
      <c r="M1431" s="9">
        <v>0</v>
      </c>
      <c r="N1431" s="11" t="s">
        <v>3396</v>
      </c>
      <c r="O1431" s="12">
        <v>46205</v>
      </c>
      <c r="P1431" s="11" t="s">
        <v>3403</v>
      </c>
      <c r="Q1431" s="11" t="s">
        <v>3953</v>
      </c>
      <c r="R1431" s="11" t="s">
        <v>3952</v>
      </c>
      <c r="S1431" s="11" t="s">
        <v>4215</v>
      </c>
      <c r="T1431" s="9">
        <v>138380</v>
      </c>
      <c r="U1431" s="9"/>
      <c r="V1431" s="9"/>
      <c r="W1431" s="11" t="s">
        <v>2464</v>
      </c>
      <c r="X1431" s="11" t="s">
        <v>3110</v>
      </c>
      <c r="Y1431" s="11" t="s">
        <v>3960</v>
      </c>
      <c r="Z1431" s="11" t="s">
        <v>1432</v>
      </c>
      <c r="AA1431" s="9">
        <v>20</v>
      </c>
      <c r="AB1431" s="9">
        <v>6</v>
      </c>
      <c r="AC1431" s="11"/>
      <c r="AD1431" s="11" t="s">
        <v>2407</v>
      </c>
      <c r="AE1431" s="11" t="s">
        <v>2462</v>
      </c>
      <c r="AF1431" s="11" t="s">
        <v>2473</v>
      </c>
      <c r="AG1431" s="11" t="s">
        <v>2584</v>
      </c>
      <c r="AH1431" s="11" t="s">
        <v>2607</v>
      </c>
      <c r="AI1431" s="11"/>
      <c r="AJ1431" s="9">
        <v>2</v>
      </c>
      <c r="AK1431" s="11" t="s">
        <v>2613</v>
      </c>
      <c r="AL1431" s="11" t="s">
        <v>3107</v>
      </c>
      <c r="AM1431" s="11"/>
      <c r="AN1431" s="11" t="s">
        <v>3112</v>
      </c>
      <c r="AO1431" s="11" t="s">
        <v>3280</v>
      </c>
      <c r="AP1431" s="11" t="s">
        <v>3400</v>
      </c>
      <c r="AQ1431" s="12">
        <v>46205</v>
      </c>
      <c r="AR1431" s="11" t="s">
        <v>3416</v>
      </c>
      <c r="AS1431" s="11" t="s">
        <v>3435</v>
      </c>
      <c r="AT1431" s="11" t="s">
        <v>3933</v>
      </c>
      <c r="AU1431" s="11" t="s">
        <v>3933</v>
      </c>
      <c r="AV1431" s="11" t="s">
        <v>3939</v>
      </c>
      <c r="AW1431" s="11" t="s">
        <v>2473</v>
      </c>
      <c r="AX1431" s="11" t="s">
        <v>2584</v>
      </c>
      <c r="AY1431" s="11" t="s">
        <v>3948</v>
      </c>
      <c r="AZ1431" s="11"/>
      <c r="BA1431" s="11"/>
      <c r="BB1431" s="11"/>
      <c r="BC1431" s="9">
        <v>1168</v>
      </c>
      <c r="BD1431" s="11" t="s">
        <v>3939</v>
      </c>
      <c r="BE1431" s="9">
        <v>4245</v>
      </c>
      <c r="BF1431" s="9">
        <v>6</v>
      </c>
      <c r="BG1431" s="11" t="s">
        <v>4617</v>
      </c>
    </row>
    <row r="1432" spans="1:59">
      <c r="A1432" s="9">
        <v>135495</v>
      </c>
      <c r="B1432" s="11" t="s">
        <v>3966</v>
      </c>
      <c r="C1432" s="11" t="s">
        <v>4247</v>
      </c>
      <c r="D1432" s="11" t="s">
        <v>60</v>
      </c>
      <c r="E1432" s="15">
        <v>2</v>
      </c>
      <c r="F1432" s="11" t="s">
        <v>4235</v>
      </c>
      <c r="G1432" s="9">
        <v>15000</v>
      </c>
      <c r="H1432" s="15">
        <f t="shared" si="45"/>
        <v>3.2608695652173911</v>
      </c>
      <c r="I1432" s="15">
        <f t="shared" si="46"/>
        <v>6.5217391304347823</v>
      </c>
      <c r="J1432" s="15">
        <v>6.5217391304347823</v>
      </c>
      <c r="K1432" s="15"/>
      <c r="L1432" s="9"/>
      <c r="M1432" s="9">
        <v>0</v>
      </c>
      <c r="N1432" s="11" t="s">
        <v>3396</v>
      </c>
      <c r="O1432" s="12">
        <v>46205</v>
      </c>
      <c r="P1432" s="11" t="s">
        <v>3403</v>
      </c>
      <c r="Q1432" s="11" t="s">
        <v>3953</v>
      </c>
      <c r="R1432" s="11" t="s">
        <v>3952</v>
      </c>
      <c r="S1432" s="11" t="s">
        <v>4215</v>
      </c>
      <c r="T1432" s="9">
        <v>138380</v>
      </c>
      <c r="U1432" s="9"/>
      <c r="V1432" s="9"/>
      <c r="W1432" s="11" t="s">
        <v>2464</v>
      </c>
      <c r="X1432" s="11" t="s">
        <v>3110</v>
      </c>
      <c r="Y1432" s="11" t="s">
        <v>3960</v>
      </c>
      <c r="Z1432" s="11" t="s">
        <v>1430</v>
      </c>
      <c r="AA1432" s="9">
        <v>20</v>
      </c>
      <c r="AB1432" s="9">
        <v>4</v>
      </c>
      <c r="AC1432" s="11"/>
      <c r="AD1432" s="11" t="s">
        <v>2407</v>
      </c>
      <c r="AE1432" s="11" t="s">
        <v>2462</v>
      </c>
      <c r="AF1432" s="11" t="s">
        <v>2473</v>
      </c>
      <c r="AG1432" s="11" t="s">
        <v>2584</v>
      </c>
      <c r="AH1432" s="11" t="s">
        <v>2607</v>
      </c>
      <c r="AI1432" s="11"/>
      <c r="AJ1432" s="9">
        <v>2</v>
      </c>
      <c r="AK1432" s="11" t="s">
        <v>2611</v>
      </c>
      <c r="AL1432" s="11" t="s">
        <v>3107</v>
      </c>
      <c r="AM1432" s="11"/>
      <c r="AN1432" s="11" t="s">
        <v>3112</v>
      </c>
      <c r="AO1432" s="11" t="s">
        <v>3280</v>
      </c>
      <c r="AP1432" s="11" t="s">
        <v>3400</v>
      </c>
      <c r="AQ1432" s="12">
        <v>46205</v>
      </c>
      <c r="AR1432" s="11" t="s">
        <v>3416</v>
      </c>
      <c r="AS1432" s="11" t="s">
        <v>3435</v>
      </c>
      <c r="AT1432" s="11" t="s">
        <v>3933</v>
      </c>
      <c r="AU1432" s="11" t="s">
        <v>3933</v>
      </c>
      <c r="AV1432" s="11" t="s">
        <v>3939</v>
      </c>
      <c r="AW1432" s="11" t="s">
        <v>2473</v>
      </c>
      <c r="AX1432" s="11" t="s">
        <v>2584</v>
      </c>
      <c r="AY1432" s="11" t="s">
        <v>3948</v>
      </c>
      <c r="AZ1432" s="11"/>
      <c r="BA1432" s="11"/>
      <c r="BB1432" s="11"/>
      <c r="BC1432" s="9">
        <v>3820</v>
      </c>
      <c r="BD1432" s="11" t="s">
        <v>3939</v>
      </c>
      <c r="BE1432" s="9">
        <v>4245</v>
      </c>
      <c r="BF1432" s="9">
        <v>4</v>
      </c>
      <c r="BG1432" s="11" t="s">
        <v>4617</v>
      </c>
    </row>
    <row r="1433" spans="1:59">
      <c r="A1433" s="9">
        <v>135495</v>
      </c>
      <c r="B1433" s="11" t="s">
        <v>3966</v>
      </c>
      <c r="C1433" s="11" t="s">
        <v>4248</v>
      </c>
      <c r="D1433" s="11" t="s">
        <v>61</v>
      </c>
      <c r="E1433" s="15">
        <v>16</v>
      </c>
      <c r="F1433" s="11" t="s">
        <v>4235</v>
      </c>
      <c r="G1433" s="9">
        <v>15333.333329999999</v>
      </c>
      <c r="H1433" s="15">
        <f t="shared" si="45"/>
        <v>3.3333333326086954</v>
      </c>
      <c r="I1433" s="15">
        <f t="shared" si="46"/>
        <v>53.333333321739126</v>
      </c>
      <c r="J1433" s="15">
        <v>53.333333321739126</v>
      </c>
      <c r="K1433" s="15"/>
      <c r="L1433" s="9"/>
      <c r="M1433" s="9">
        <v>0</v>
      </c>
      <c r="N1433" s="11" t="s">
        <v>3396</v>
      </c>
      <c r="O1433" s="12">
        <v>46205</v>
      </c>
      <c r="P1433" s="11" t="s">
        <v>3403</v>
      </c>
      <c r="Q1433" s="11" t="s">
        <v>3953</v>
      </c>
      <c r="R1433" s="11" t="s">
        <v>3952</v>
      </c>
      <c r="S1433" s="11" t="s">
        <v>4215</v>
      </c>
      <c r="T1433" s="9">
        <v>138380</v>
      </c>
      <c r="U1433" s="9"/>
      <c r="V1433" s="9"/>
      <c r="W1433" s="11" t="s">
        <v>2464</v>
      </c>
      <c r="X1433" s="11" t="s">
        <v>3110</v>
      </c>
      <c r="Y1433" s="11" t="s">
        <v>3960</v>
      </c>
      <c r="Z1433" s="11" t="s">
        <v>1431</v>
      </c>
      <c r="AA1433" s="9">
        <v>20</v>
      </c>
      <c r="AB1433" s="9">
        <v>5</v>
      </c>
      <c r="AC1433" s="11"/>
      <c r="AD1433" s="11" t="s">
        <v>2407</v>
      </c>
      <c r="AE1433" s="11" t="s">
        <v>2462</v>
      </c>
      <c r="AF1433" s="11" t="s">
        <v>2473</v>
      </c>
      <c r="AG1433" s="11" t="s">
        <v>2584</v>
      </c>
      <c r="AH1433" s="11" t="s">
        <v>2607</v>
      </c>
      <c r="AI1433" s="11"/>
      <c r="AJ1433" s="9">
        <v>16</v>
      </c>
      <c r="AK1433" s="11" t="s">
        <v>2612</v>
      </c>
      <c r="AL1433" s="11" t="s">
        <v>3107</v>
      </c>
      <c r="AM1433" s="11"/>
      <c r="AN1433" s="11" t="s">
        <v>3112</v>
      </c>
      <c r="AO1433" s="11" t="s">
        <v>3280</v>
      </c>
      <c r="AP1433" s="11" t="s">
        <v>3400</v>
      </c>
      <c r="AQ1433" s="12">
        <v>46205</v>
      </c>
      <c r="AR1433" s="11" t="s">
        <v>3416</v>
      </c>
      <c r="AS1433" s="11" t="s">
        <v>3435</v>
      </c>
      <c r="AT1433" s="11" t="s">
        <v>3933</v>
      </c>
      <c r="AU1433" s="11" t="s">
        <v>3933</v>
      </c>
      <c r="AV1433" s="11" t="s">
        <v>3939</v>
      </c>
      <c r="AW1433" s="11" t="s">
        <v>2473</v>
      </c>
      <c r="AX1433" s="11" t="s">
        <v>2584</v>
      </c>
      <c r="AY1433" s="11" t="s">
        <v>3948</v>
      </c>
      <c r="AZ1433" s="11"/>
      <c r="BA1433" s="11"/>
      <c r="BB1433" s="11"/>
      <c r="BC1433" s="9">
        <v>3816</v>
      </c>
      <c r="BD1433" s="11" t="s">
        <v>3939</v>
      </c>
      <c r="BE1433" s="9">
        <v>4245</v>
      </c>
      <c r="BF1433" s="9">
        <v>5</v>
      </c>
      <c r="BG1433" s="11" t="s">
        <v>4617</v>
      </c>
    </row>
    <row r="1434" spans="1:59">
      <c r="A1434" s="9">
        <v>135495</v>
      </c>
      <c r="B1434" s="11" t="s">
        <v>3966</v>
      </c>
      <c r="C1434" s="11" t="s">
        <v>4245</v>
      </c>
      <c r="D1434" s="11" t="s">
        <v>57</v>
      </c>
      <c r="E1434" s="15">
        <v>12</v>
      </c>
      <c r="F1434" s="11" t="s">
        <v>4235</v>
      </c>
      <c r="G1434" s="9">
        <v>16916.666659999999</v>
      </c>
      <c r="H1434" s="15">
        <f t="shared" si="45"/>
        <v>3.6775362304347823</v>
      </c>
      <c r="I1434" s="15">
        <f t="shared" si="46"/>
        <v>44.130434765217387</v>
      </c>
      <c r="J1434" s="15">
        <v>44.130434765217387</v>
      </c>
      <c r="K1434" s="15"/>
      <c r="L1434" s="9"/>
      <c r="M1434" s="9">
        <v>0</v>
      </c>
      <c r="N1434" s="11" t="s">
        <v>3396</v>
      </c>
      <c r="O1434" s="12">
        <v>46205</v>
      </c>
      <c r="P1434" s="11" t="s">
        <v>3403</v>
      </c>
      <c r="Q1434" s="11" t="s">
        <v>3953</v>
      </c>
      <c r="R1434" s="11" t="s">
        <v>3954</v>
      </c>
      <c r="S1434" s="11" t="s">
        <v>4215</v>
      </c>
      <c r="T1434" s="9">
        <v>138380</v>
      </c>
      <c r="U1434" s="9"/>
      <c r="V1434" s="9"/>
      <c r="W1434" s="11" t="s">
        <v>2464</v>
      </c>
      <c r="X1434" s="11" t="s">
        <v>3110</v>
      </c>
      <c r="Y1434" s="11" t="s">
        <v>3960</v>
      </c>
      <c r="Z1434" s="11" t="s">
        <v>1427</v>
      </c>
      <c r="AA1434" s="9">
        <v>20</v>
      </c>
      <c r="AB1434" s="9">
        <v>1</v>
      </c>
      <c r="AC1434" s="11"/>
      <c r="AD1434" s="11" t="s">
        <v>2405</v>
      </c>
      <c r="AE1434" s="11" t="s">
        <v>2462</v>
      </c>
      <c r="AF1434" s="11" t="s">
        <v>2473</v>
      </c>
      <c r="AG1434" s="11" t="s">
        <v>2584</v>
      </c>
      <c r="AH1434" s="11" t="s">
        <v>2607</v>
      </c>
      <c r="AI1434" s="11"/>
      <c r="AJ1434" s="9">
        <v>0</v>
      </c>
      <c r="AK1434" s="11" t="s">
        <v>2609</v>
      </c>
      <c r="AL1434" s="11" t="s">
        <v>3107</v>
      </c>
      <c r="AM1434" s="11"/>
      <c r="AN1434" s="11" t="s">
        <v>3112</v>
      </c>
      <c r="AO1434" s="11" t="s">
        <v>3280</v>
      </c>
      <c r="AP1434" s="11" t="s">
        <v>3400</v>
      </c>
      <c r="AQ1434" s="12">
        <v>46205</v>
      </c>
      <c r="AR1434" s="11" t="s">
        <v>3416</v>
      </c>
      <c r="AS1434" s="11" t="s">
        <v>3435</v>
      </c>
      <c r="AT1434" s="11" t="s">
        <v>3933</v>
      </c>
      <c r="AU1434" s="11" t="s">
        <v>3933</v>
      </c>
      <c r="AV1434" s="11" t="s">
        <v>3939</v>
      </c>
      <c r="AW1434" s="11" t="s">
        <v>2473</v>
      </c>
      <c r="AX1434" s="11" t="s">
        <v>2584</v>
      </c>
      <c r="AY1434" s="11" t="s">
        <v>3948</v>
      </c>
      <c r="AZ1434" s="11"/>
      <c r="BA1434" s="11"/>
      <c r="BB1434" s="11"/>
      <c r="BC1434" s="9">
        <v>16984</v>
      </c>
      <c r="BD1434" s="11" t="s">
        <v>3939</v>
      </c>
      <c r="BE1434" s="9">
        <v>4245</v>
      </c>
      <c r="BF1434" s="9">
        <v>1</v>
      </c>
      <c r="BG1434" s="11" t="s">
        <v>3416</v>
      </c>
    </row>
    <row r="1435" spans="1:59">
      <c r="A1435" s="9">
        <v>135495</v>
      </c>
      <c r="B1435" s="11" t="s">
        <v>3966</v>
      </c>
      <c r="C1435" s="11" t="s">
        <v>4245</v>
      </c>
      <c r="D1435" s="11" t="s">
        <v>58</v>
      </c>
      <c r="E1435" s="15">
        <v>17</v>
      </c>
      <c r="F1435" s="11" t="s">
        <v>4235</v>
      </c>
      <c r="G1435" s="9">
        <v>17083.333330000001</v>
      </c>
      <c r="H1435" s="15">
        <f t="shared" si="45"/>
        <v>3.7137681152173916</v>
      </c>
      <c r="I1435" s="15">
        <f t="shared" si="46"/>
        <v>63.134057958695657</v>
      </c>
      <c r="J1435" s="15">
        <v>63.134057958695657</v>
      </c>
      <c r="K1435" s="15"/>
      <c r="L1435" s="9"/>
      <c r="M1435" s="9">
        <v>0</v>
      </c>
      <c r="N1435" s="11" t="s">
        <v>3396</v>
      </c>
      <c r="O1435" s="12">
        <v>46205</v>
      </c>
      <c r="P1435" s="11" t="s">
        <v>3403</v>
      </c>
      <c r="Q1435" s="11" t="s">
        <v>3953</v>
      </c>
      <c r="R1435" s="11" t="s">
        <v>3954</v>
      </c>
      <c r="S1435" s="11" t="s">
        <v>4215</v>
      </c>
      <c r="T1435" s="9">
        <v>138380</v>
      </c>
      <c r="U1435" s="9"/>
      <c r="V1435" s="9"/>
      <c r="W1435" s="11" t="s">
        <v>2464</v>
      </c>
      <c r="X1435" s="11" t="s">
        <v>3110</v>
      </c>
      <c r="Y1435" s="11" t="s">
        <v>3960</v>
      </c>
      <c r="Z1435" s="11" t="s">
        <v>1428</v>
      </c>
      <c r="AA1435" s="9">
        <v>20</v>
      </c>
      <c r="AB1435" s="9">
        <v>2</v>
      </c>
      <c r="AC1435" s="11"/>
      <c r="AD1435" s="11" t="s">
        <v>2405</v>
      </c>
      <c r="AE1435" s="11" t="s">
        <v>2462</v>
      </c>
      <c r="AF1435" s="11" t="s">
        <v>2473</v>
      </c>
      <c r="AG1435" s="11" t="s">
        <v>2584</v>
      </c>
      <c r="AH1435" s="11" t="s">
        <v>2607</v>
      </c>
      <c r="AI1435" s="11"/>
      <c r="AJ1435" s="9">
        <v>0</v>
      </c>
      <c r="AK1435" s="11" t="s">
        <v>2609</v>
      </c>
      <c r="AL1435" s="11" t="s">
        <v>3107</v>
      </c>
      <c r="AM1435" s="11"/>
      <c r="AN1435" s="11" t="s">
        <v>3112</v>
      </c>
      <c r="AO1435" s="11" t="s">
        <v>3280</v>
      </c>
      <c r="AP1435" s="11" t="s">
        <v>3400</v>
      </c>
      <c r="AQ1435" s="12">
        <v>46205</v>
      </c>
      <c r="AR1435" s="11" t="s">
        <v>3416</v>
      </c>
      <c r="AS1435" s="11" t="s">
        <v>3435</v>
      </c>
      <c r="AT1435" s="11" t="s">
        <v>3933</v>
      </c>
      <c r="AU1435" s="11" t="s">
        <v>3933</v>
      </c>
      <c r="AV1435" s="11" t="s">
        <v>3939</v>
      </c>
      <c r="AW1435" s="11" t="s">
        <v>2473</v>
      </c>
      <c r="AX1435" s="11" t="s">
        <v>2584</v>
      </c>
      <c r="AY1435" s="11" t="s">
        <v>3948</v>
      </c>
      <c r="AZ1435" s="11"/>
      <c r="BA1435" s="11"/>
      <c r="BB1435" s="11"/>
      <c r="BC1435" s="9">
        <v>16984</v>
      </c>
      <c r="BD1435" s="11" t="s">
        <v>3939</v>
      </c>
      <c r="BE1435" s="9">
        <v>4245</v>
      </c>
      <c r="BF1435" s="9">
        <v>2</v>
      </c>
      <c r="BG1435" s="11" t="s">
        <v>3416</v>
      </c>
    </row>
    <row r="1436" spans="1:59">
      <c r="A1436" s="9">
        <v>135495</v>
      </c>
      <c r="B1436" s="11" t="s">
        <v>3966</v>
      </c>
      <c r="C1436" s="11" t="s">
        <v>4246</v>
      </c>
      <c r="D1436" s="11" t="s">
        <v>59</v>
      </c>
      <c r="E1436" s="15">
        <v>4</v>
      </c>
      <c r="F1436" s="11" t="s">
        <v>4235</v>
      </c>
      <c r="G1436" s="9">
        <v>26500</v>
      </c>
      <c r="H1436" s="15">
        <f t="shared" si="45"/>
        <v>5.7608695652173916</v>
      </c>
      <c r="I1436" s="15">
        <f t="shared" si="46"/>
        <v>23.043478260869566</v>
      </c>
      <c r="J1436" s="15">
        <v>23.043478260869566</v>
      </c>
      <c r="K1436" s="15"/>
      <c r="L1436" s="9"/>
      <c r="M1436" s="9">
        <v>0</v>
      </c>
      <c r="N1436" s="11" t="s">
        <v>3396</v>
      </c>
      <c r="O1436" s="12">
        <v>46205</v>
      </c>
      <c r="P1436" s="11" t="s">
        <v>3403</v>
      </c>
      <c r="Q1436" s="11" t="s">
        <v>3953</v>
      </c>
      <c r="R1436" s="11" t="s">
        <v>3952</v>
      </c>
      <c r="S1436" s="11" t="s">
        <v>4215</v>
      </c>
      <c r="T1436" s="9">
        <v>138380</v>
      </c>
      <c r="U1436" s="9"/>
      <c r="V1436" s="9"/>
      <c r="W1436" s="11" t="s">
        <v>2464</v>
      </c>
      <c r="X1436" s="11" t="s">
        <v>3110</v>
      </c>
      <c r="Y1436" s="11" t="s">
        <v>3960</v>
      </c>
      <c r="Z1436" s="11" t="s">
        <v>1429</v>
      </c>
      <c r="AA1436" s="9">
        <v>20</v>
      </c>
      <c r="AB1436" s="9">
        <v>3</v>
      </c>
      <c r="AC1436" s="11"/>
      <c r="AD1436" s="11" t="s">
        <v>2407</v>
      </c>
      <c r="AE1436" s="11" t="s">
        <v>2462</v>
      </c>
      <c r="AF1436" s="11" t="s">
        <v>2473</v>
      </c>
      <c r="AG1436" s="11" t="s">
        <v>2584</v>
      </c>
      <c r="AH1436" s="11" t="s">
        <v>2607</v>
      </c>
      <c r="AI1436" s="11"/>
      <c r="AJ1436" s="9">
        <v>4</v>
      </c>
      <c r="AK1436" s="11" t="s">
        <v>2610</v>
      </c>
      <c r="AL1436" s="11" t="s">
        <v>3107</v>
      </c>
      <c r="AM1436" s="11"/>
      <c r="AN1436" s="11" t="s">
        <v>3112</v>
      </c>
      <c r="AO1436" s="11" t="s">
        <v>3280</v>
      </c>
      <c r="AP1436" s="11" t="s">
        <v>3400</v>
      </c>
      <c r="AQ1436" s="12">
        <v>46205</v>
      </c>
      <c r="AR1436" s="11" t="s">
        <v>3416</v>
      </c>
      <c r="AS1436" s="11" t="s">
        <v>3435</v>
      </c>
      <c r="AT1436" s="11" t="s">
        <v>3933</v>
      </c>
      <c r="AU1436" s="11" t="s">
        <v>3933</v>
      </c>
      <c r="AV1436" s="11" t="s">
        <v>3939</v>
      </c>
      <c r="AW1436" s="11" t="s">
        <v>2473</v>
      </c>
      <c r="AX1436" s="11" t="s">
        <v>2584</v>
      </c>
      <c r="AY1436" s="11" t="s">
        <v>3948</v>
      </c>
      <c r="AZ1436" s="11"/>
      <c r="BA1436" s="11"/>
      <c r="BB1436" s="11"/>
      <c r="BC1436" s="9">
        <v>3818</v>
      </c>
      <c r="BD1436" s="11" t="s">
        <v>3939</v>
      </c>
      <c r="BE1436" s="9">
        <v>4245</v>
      </c>
      <c r="BF1436" s="9">
        <v>3</v>
      </c>
      <c r="BG1436" s="11" t="s">
        <v>4617</v>
      </c>
    </row>
    <row r="1437" spans="1:59">
      <c r="A1437" s="9">
        <v>135495</v>
      </c>
      <c r="B1437" s="11" t="s">
        <v>3966</v>
      </c>
      <c r="C1437" s="11" t="s">
        <v>4250</v>
      </c>
      <c r="D1437" s="11" t="s">
        <v>63</v>
      </c>
      <c r="E1437" s="15">
        <v>3</v>
      </c>
      <c r="F1437" s="11" t="s">
        <v>4236</v>
      </c>
      <c r="G1437" s="9">
        <v>35000</v>
      </c>
      <c r="H1437" s="15">
        <f t="shared" si="45"/>
        <v>7.6086956521739131</v>
      </c>
      <c r="I1437" s="15">
        <f t="shared" si="46"/>
        <v>22.826086956521738</v>
      </c>
      <c r="J1437" s="15">
        <v>22.826086956521738</v>
      </c>
      <c r="K1437" s="15"/>
      <c r="L1437" s="9"/>
      <c r="M1437" s="9">
        <v>0</v>
      </c>
      <c r="N1437" s="11" t="s">
        <v>3396</v>
      </c>
      <c r="O1437" s="12">
        <v>46205</v>
      </c>
      <c r="P1437" s="11" t="s">
        <v>3403</v>
      </c>
      <c r="Q1437" s="11" t="s">
        <v>3953</v>
      </c>
      <c r="R1437" s="11" t="s">
        <v>3952</v>
      </c>
      <c r="S1437" s="11" t="s">
        <v>4215</v>
      </c>
      <c r="T1437" s="9">
        <v>138380</v>
      </c>
      <c r="U1437" s="9"/>
      <c r="V1437" s="9"/>
      <c r="W1437" s="11" t="s">
        <v>2464</v>
      </c>
      <c r="X1437" s="11" t="s">
        <v>3110</v>
      </c>
      <c r="Y1437" s="11" t="s">
        <v>3960</v>
      </c>
      <c r="Z1437" s="11" t="s">
        <v>1433</v>
      </c>
      <c r="AA1437" s="9">
        <v>20</v>
      </c>
      <c r="AB1437" s="9">
        <v>7</v>
      </c>
      <c r="AC1437" s="11"/>
      <c r="AD1437" s="11" t="s">
        <v>2407</v>
      </c>
      <c r="AE1437" s="11" t="s">
        <v>2462</v>
      </c>
      <c r="AF1437" s="11" t="s">
        <v>2473</v>
      </c>
      <c r="AG1437" s="11" t="s">
        <v>2584</v>
      </c>
      <c r="AH1437" s="11" t="s">
        <v>2607</v>
      </c>
      <c r="AI1437" s="11"/>
      <c r="AJ1437" s="9">
        <v>3</v>
      </c>
      <c r="AK1437" s="11" t="s">
        <v>2614</v>
      </c>
      <c r="AL1437" s="11" t="s">
        <v>3107</v>
      </c>
      <c r="AM1437" s="11"/>
      <c r="AN1437" s="11" t="s">
        <v>3112</v>
      </c>
      <c r="AO1437" s="11" t="s">
        <v>3280</v>
      </c>
      <c r="AP1437" s="11" t="s">
        <v>3400</v>
      </c>
      <c r="AQ1437" s="12">
        <v>46205</v>
      </c>
      <c r="AR1437" s="11" t="s">
        <v>3416</v>
      </c>
      <c r="AS1437" s="11" t="s">
        <v>3435</v>
      </c>
      <c r="AT1437" s="11" t="s">
        <v>3933</v>
      </c>
      <c r="AU1437" s="11" t="s">
        <v>3933</v>
      </c>
      <c r="AV1437" s="11" t="s">
        <v>3939</v>
      </c>
      <c r="AW1437" s="11" t="s">
        <v>2473</v>
      </c>
      <c r="AX1437" s="11" t="s">
        <v>2584</v>
      </c>
      <c r="AY1437" s="11" t="s">
        <v>3948</v>
      </c>
      <c r="AZ1437" s="11"/>
      <c r="BA1437" s="11"/>
      <c r="BB1437" s="11"/>
      <c r="BC1437" s="9">
        <v>1166</v>
      </c>
      <c r="BD1437" s="11" t="s">
        <v>3939</v>
      </c>
      <c r="BE1437" s="9">
        <v>4245</v>
      </c>
      <c r="BF1437" s="9">
        <v>7</v>
      </c>
      <c r="BG1437" s="11" t="s">
        <v>4617</v>
      </c>
    </row>
    <row r="1438" spans="1:59">
      <c r="A1438" s="9">
        <v>135494</v>
      </c>
      <c r="B1438" s="11" t="s">
        <v>3965</v>
      </c>
      <c r="C1438" s="11" t="s">
        <v>4244</v>
      </c>
      <c r="D1438" s="11" t="s">
        <v>56</v>
      </c>
      <c r="E1438" s="15">
        <v>1</v>
      </c>
      <c r="F1438" s="11" t="s">
        <v>4235</v>
      </c>
      <c r="G1438" s="9">
        <v>24470000</v>
      </c>
      <c r="H1438" s="15">
        <f t="shared" si="45"/>
        <v>5319.565217391304</v>
      </c>
      <c r="I1438" s="15">
        <f t="shared" si="46"/>
        <v>5319.565217391304</v>
      </c>
      <c r="J1438" s="15">
        <v>5319.565217391304</v>
      </c>
      <c r="K1438" s="15"/>
      <c r="L1438" s="9"/>
      <c r="M1438" s="9">
        <v>0</v>
      </c>
      <c r="N1438" s="11" t="s">
        <v>3396</v>
      </c>
      <c r="O1438" s="12">
        <v>46204</v>
      </c>
      <c r="P1438" s="11" t="s">
        <v>3402</v>
      </c>
      <c r="Q1438" s="11" t="s">
        <v>3952</v>
      </c>
      <c r="R1438" s="11" t="s">
        <v>3952</v>
      </c>
      <c r="S1438" s="11" t="s">
        <v>4212</v>
      </c>
      <c r="T1438" s="9">
        <v>138766</v>
      </c>
      <c r="U1438" s="9"/>
      <c r="V1438" s="9"/>
      <c r="W1438" s="11" t="s">
        <v>2464</v>
      </c>
      <c r="X1438" s="11" t="s">
        <v>3108</v>
      </c>
      <c r="Y1438" s="11" t="s">
        <v>3958</v>
      </c>
      <c r="Z1438" s="11" t="s">
        <v>1426</v>
      </c>
      <c r="AA1438" s="9">
        <v>0</v>
      </c>
      <c r="AB1438" s="9">
        <v>1</v>
      </c>
      <c r="AC1438" s="11"/>
      <c r="AD1438" s="11" t="s">
        <v>2405</v>
      </c>
      <c r="AE1438" s="11" t="s">
        <v>2462</v>
      </c>
      <c r="AF1438" s="11" t="s">
        <v>2470</v>
      </c>
      <c r="AG1438" s="11" t="s">
        <v>2581</v>
      </c>
      <c r="AH1438" s="11" t="s">
        <v>2607</v>
      </c>
      <c r="AI1438" s="11"/>
      <c r="AJ1438" s="9">
        <v>1</v>
      </c>
      <c r="AK1438" s="11" t="s">
        <v>1426</v>
      </c>
      <c r="AL1438" s="11" t="s">
        <v>3107</v>
      </c>
      <c r="AM1438" s="11"/>
      <c r="AN1438" s="11" t="s">
        <v>1426</v>
      </c>
      <c r="AO1438" s="11" t="s">
        <v>1426</v>
      </c>
      <c r="AP1438" s="11" t="s">
        <v>3400</v>
      </c>
      <c r="AQ1438" s="12">
        <v>46204</v>
      </c>
      <c r="AR1438" s="11" t="s">
        <v>3416</v>
      </c>
      <c r="AS1438" s="11" t="s">
        <v>3434</v>
      </c>
      <c r="AT1438" s="11" t="s">
        <v>3933</v>
      </c>
      <c r="AU1438" s="11" t="s">
        <v>3933</v>
      </c>
      <c r="AV1438" s="11" t="s">
        <v>3936</v>
      </c>
      <c r="AW1438" s="11" t="s">
        <v>2470</v>
      </c>
      <c r="AX1438" s="11" t="s">
        <v>2581</v>
      </c>
      <c r="AY1438" s="11" t="s">
        <v>3948</v>
      </c>
      <c r="AZ1438" s="11"/>
      <c r="BA1438" s="11"/>
      <c r="BB1438" s="11"/>
      <c r="BC1438" s="9">
        <v>14862</v>
      </c>
      <c r="BD1438" s="11" t="s">
        <v>3936</v>
      </c>
      <c r="BE1438" s="9">
        <v>3968</v>
      </c>
      <c r="BF1438" s="9">
        <v>1</v>
      </c>
      <c r="BG1438" s="11" t="s">
        <v>3401</v>
      </c>
    </row>
    <row r="1439" spans="1:59" ht="71.25">
      <c r="A1439" s="9">
        <v>135493</v>
      </c>
      <c r="B1439" s="11" t="s">
        <v>3964</v>
      </c>
      <c r="C1439" s="11" t="s">
        <v>4243</v>
      </c>
      <c r="D1439" s="13" t="s">
        <v>55</v>
      </c>
      <c r="E1439" s="15">
        <v>11</v>
      </c>
      <c r="F1439" s="11" t="s">
        <v>4235</v>
      </c>
      <c r="G1439" s="9">
        <v>2475000</v>
      </c>
      <c r="H1439" s="15">
        <f t="shared" si="45"/>
        <v>538.04347826086962</v>
      </c>
      <c r="I1439" s="15">
        <f t="shared" si="46"/>
        <v>5918.4782608695659</v>
      </c>
      <c r="J1439" s="15">
        <v>5918.4782608695659</v>
      </c>
      <c r="K1439" s="15"/>
      <c r="L1439" s="9"/>
      <c r="M1439" s="9">
        <v>0</v>
      </c>
      <c r="N1439" s="11" t="s">
        <v>3396</v>
      </c>
      <c r="O1439" s="12">
        <v>46204</v>
      </c>
      <c r="P1439" s="11" t="s">
        <v>3401</v>
      </c>
      <c r="Q1439" s="11" t="s">
        <v>3952</v>
      </c>
      <c r="R1439" s="11" t="s">
        <v>3952</v>
      </c>
      <c r="S1439" s="11" t="s">
        <v>4214</v>
      </c>
      <c r="T1439" s="9">
        <v>138776</v>
      </c>
      <c r="U1439" s="9"/>
      <c r="V1439" s="9"/>
      <c r="W1439" s="11" t="s">
        <v>2466</v>
      </c>
      <c r="X1439" s="11" t="s">
        <v>3110</v>
      </c>
      <c r="Y1439" s="11" t="s">
        <v>3960</v>
      </c>
      <c r="Z1439" s="11" t="s">
        <v>1425</v>
      </c>
      <c r="AA1439" s="9">
        <v>0</v>
      </c>
      <c r="AB1439" s="9">
        <v>1</v>
      </c>
      <c r="AC1439" s="11"/>
      <c r="AD1439" s="11" t="s">
        <v>2406</v>
      </c>
      <c r="AE1439" s="11" t="s">
        <v>2462</v>
      </c>
      <c r="AF1439" s="11" t="s">
        <v>2472</v>
      </c>
      <c r="AG1439" s="11" t="s">
        <v>2583</v>
      </c>
      <c r="AH1439" s="11" t="s">
        <v>2607</v>
      </c>
      <c r="AI1439" s="11"/>
      <c r="AJ1439" s="9">
        <v>11</v>
      </c>
      <c r="AK1439" s="11" t="s">
        <v>1425</v>
      </c>
      <c r="AL1439" s="11" t="s">
        <v>3107</v>
      </c>
      <c r="AM1439" s="11"/>
      <c r="AN1439" s="11" t="s">
        <v>1425</v>
      </c>
      <c r="AO1439" s="11" t="s">
        <v>1425</v>
      </c>
      <c r="AP1439" s="11"/>
      <c r="AQ1439" s="12">
        <v>46204</v>
      </c>
      <c r="AR1439" s="11" t="s">
        <v>3416</v>
      </c>
      <c r="AS1439" s="11" t="s">
        <v>3433</v>
      </c>
      <c r="AT1439" s="11" t="s">
        <v>3933</v>
      </c>
      <c r="AU1439" s="11" t="s">
        <v>3933</v>
      </c>
      <c r="AV1439" s="11" t="s">
        <v>3938</v>
      </c>
      <c r="AW1439" s="11" t="s">
        <v>2472</v>
      </c>
      <c r="AX1439" s="11" t="s">
        <v>2583</v>
      </c>
      <c r="AY1439" s="11" t="s">
        <v>3948</v>
      </c>
      <c r="AZ1439" s="11"/>
      <c r="BA1439" s="11"/>
      <c r="BB1439" s="11"/>
      <c r="BC1439" s="9">
        <v>22111</v>
      </c>
      <c r="BD1439" s="11" t="s">
        <v>3938</v>
      </c>
      <c r="BE1439" s="9">
        <v>6147</v>
      </c>
      <c r="BF1439" s="9">
        <v>1</v>
      </c>
      <c r="BG1439" s="11" t="s">
        <v>3403</v>
      </c>
    </row>
    <row r="1440" spans="1:59">
      <c r="A1440" s="9">
        <v>135492</v>
      </c>
      <c r="B1440" s="11" t="s">
        <v>3963</v>
      </c>
      <c r="C1440" s="11" t="s">
        <v>4242</v>
      </c>
      <c r="D1440" s="11" t="s">
        <v>54</v>
      </c>
      <c r="E1440" s="15">
        <v>1</v>
      </c>
      <c r="F1440" s="11" t="s">
        <v>4235</v>
      </c>
      <c r="G1440" s="9">
        <v>11716817.970000001</v>
      </c>
      <c r="H1440" s="15">
        <f t="shared" si="45"/>
        <v>2547.1343413043478</v>
      </c>
      <c r="I1440" s="15">
        <f t="shared" si="46"/>
        <v>2547.1343413043478</v>
      </c>
      <c r="J1440" s="15">
        <v>2547.1343413043478</v>
      </c>
      <c r="K1440" s="15"/>
      <c r="L1440" s="9"/>
      <c r="M1440" s="9">
        <v>0</v>
      </c>
      <c r="N1440" s="11" t="s">
        <v>3396</v>
      </c>
      <c r="O1440" s="12">
        <v>46204</v>
      </c>
      <c r="P1440" s="11" t="s">
        <v>3401</v>
      </c>
      <c r="Q1440" s="11" t="s">
        <v>3952</v>
      </c>
      <c r="R1440" s="11" t="s">
        <v>3952</v>
      </c>
      <c r="S1440" s="11" t="s">
        <v>4213</v>
      </c>
      <c r="T1440" s="9">
        <v>138672</v>
      </c>
      <c r="U1440" s="9"/>
      <c r="V1440" s="9"/>
      <c r="W1440" s="11" t="s">
        <v>2465</v>
      </c>
      <c r="X1440" s="11" t="s">
        <v>3109</v>
      </c>
      <c r="Y1440" s="11" t="s">
        <v>3959</v>
      </c>
      <c r="Z1440" s="11" t="s">
        <v>1424</v>
      </c>
      <c r="AA1440" s="9">
        <v>20</v>
      </c>
      <c r="AB1440" s="9">
        <v>1</v>
      </c>
      <c r="AC1440" s="11"/>
      <c r="AD1440" s="11" t="s">
        <v>2405</v>
      </c>
      <c r="AE1440" s="11" t="s">
        <v>2462</v>
      </c>
      <c r="AF1440" s="11" t="s">
        <v>2471</v>
      </c>
      <c r="AG1440" s="11" t="s">
        <v>2582</v>
      </c>
      <c r="AH1440" s="11" t="s">
        <v>2607</v>
      </c>
      <c r="AI1440" s="11"/>
      <c r="AJ1440" s="9">
        <v>1</v>
      </c>
      <c r="AK1440" s="11" t="s">
        <v>2608</v>
      </c>
      <c r="AL1440" s="11" t="s">
        <v>3107</v>
      </c>
      <c r="AM1440" s="11"/>
      <c r="AN1440" s="11" t="s">
        <v>2608</v>
      </c>
      <c r="AO1440" s="11" t="s">
        <v>1424</v>
      </c>
      <c r="AP1440" s="11"/>
      <c r="AQ1440" s="12">
        <v>46204</v>
      </c>
      <c r="AR1440" s="11" t="s">
        <v>3416</v>
      </c>
      <c r="AS1440" s="11" t="s">
        <v>3432</v>
      </c>
      <c r="AT1440" s="11" t="s">
        <v>3933</v>
      </c>
      <c r="AU1440" s="11" t="s">
        <v>3933</v>
      </c>
      <c r="AV1440" s="11" t="s">
        <v>3937</v>
      </c>
      <c r="AW1440" s="11" t="s">
        <v>2471</v>
      </c>
      <c r="AX1440" s="11" t="s">
        <v>2582</v>
      </c>
      <c r="AY1440" s="11" t="s">
        <v>3948</v>
      </c>
      <c r="AZ1440" s="11"/>
      <c r="BA1440" s="11"/>
      <c r="BB1440" s="11"/>
      <c r="BC1440" s="9">
        <v>10668</v>
      </c>
      <c r="BD1440" s="11" t="s">
        <v>3937</v>
      </c>
      <c r="BE1440" s="9">
        <v>36</v>
      </c>
      <c r="BF1440" s="9">
        <v>1</v>
      </c>
      <c r="BG1440" s="11" t="s">
        <v>3416</v>
      </c>
    </row>
    <row r="1441" spans="1:59">
      <c r="A1441" s="9">
        <v>135491</v>
      </c>
      <c r="B1441" s="11" t="s">
        <v>3962</v>
      </c>
      <c r="C1441" s="11" t="s">
        <v>3500</v>
      </c>
      <c r="D1441" s="11" t="s">
        <v>53</v>
      </c>
      <c r="E1441" s="15">
        <v>1</v>
      </c>
      <c r="F1441" s="11" t="s">
        <v>4235</v>
      </c>
      <c r="G1441" s="9">
        <v>8878000</v>
      </c>
      <c r="H1441" s="15">
        <f t="shared" si="45"/>
        <v>1930</v>
      </c>
      <c r="I1441" s="15">
        <f t="shared" si="46"/>
        <v>1930</v>
      </c>
      <c r="J1441" s="15">
        <v>1930</v>
      </c>
      <c r="K1441" s="15"/>
      <c r="L1441" s="9"/>
      <c r="M1441" s="9">
        <v>0</v>
      </c>
      <c r="N1441" s="11" t="s">
        <v>3396</v>
      </c>
      <c r="O1441" s="12">
        <v>46204</v>
      </c>
      <c r="P1441" s="11" t="s">
        <v>3401</v>
      </c>
      <c r="Q1441" s="11" t="s">
        <v>3952</v>
      </c>
      <c r="R1441" s="11" t="s">
        <v>3952</v>
      </c>
      <c r="S1441" s="11" t="s">
        <v>4212</v>
      </c>
      <c r="T1441" s="9">
        <v>138683</v>
      </c>
      <c r="U1441" s="9"/>
      <c r="V1441" s="9"/>
      <c r="W1441" s="11" t="s">
        <v>2464</v>
      </c>
      <c r="X1441" s="11" t="s">
        <v>3108</v>
      </c>
      <c r="Y1441" s="11" t="s">
        <v>3958</v>
      </c>
      <c r="Z1441" s="11" t="s">
        <v>1423</v>
      </c>
      <c r="AA1441" s="9">
        <v>0</v>
      </c>
      <c r="AB1441" s="9">
        <v>1</v>
      </c>
      <c r="AC1441" s="11"/>
      <c r="AD1441" s="11" t="s">
        <v>2404</v>
      </c>
      <c r="AE1441" s="11" t="s">
        <v>2462</v>
      </c>
      <c r="AF1441" s="11" t="s">
        <v>2470</v>
      </c>
      <c r="AG1441" s="11" t="s">
        <v>2581</v>
      </c>
      <c r="AH1441" s="11" t="s">
        <v>2607</v>
      </c>
      <c r="AI1441" s="11"/>
      <c r="AJ1441" s="9">
        <v>1</v>
      </c>
      <c r="AK1441" s="11" t="s">
        <v>1423</v>
      </c>
      <c r="AL1441" s="11" t="s">
        <v>3107</v>
      </c>
      <c r="AM1441" s="11"/>
      <c r="AN1441" s="11" t="s">
        <v>1423</v>
      </c>
      <c r="AO1441" s="11" t="s">
        <v>1423</v>
      </c>
      <c r="AP1441" s="11" t="s">
        <v>3400</v>
      </c>
      <c r="AQ1441" s="12">
        <v>46204</v>
      </c>
      <c r="AR1441" s="11" t="s">
        <v>3416</v>
      </c>
      <c r="AS1441" s="11" t="s">
        <v>3431</v>
      </c>
      <c r="AT1441" s="11" t="s">
        <v>3933</v>
      </c>
      <c r="AU1441" s="11" t="s">
        <v>3933</v>
      </c>
      <c r="AV1441" s="11" t="s">
        <v>3936</v>
      </c>
      <c r="AW1441" s="11" t="s">
        <v>2470</v>
      </c>
      <c r="AX1441" s="11" t="s">
        <v>2581</v>
      </c>
      <c r="AY1441" s="11" t="s">
        <v>3948</v>
      </c>
      <c r="AZ1441" s="11"/>
      <c r="BA1441" s="11"/>
      <c r="BB1441" s="11"/>
      <c r="BC1441" s="9">
        <v>1267</v>
      </c>
      <c r="BD1441" s="11" t="s">
        <v>3936</v>
      </c>
      <c r="BE1441" s="9">
        <v>6306</v>
      </c>
      <c r="BF1441" s="9">
        <v>1</v>
      </c>
      <c r="BG1441" s="11" t="s">
        <v>4616</v>
      </c>
    </row>
  </sheetData>
  <autoFilter ref="A1:BH1441" xr:uid="{3099525D-722C-4C38-A53F-2FC293DAB445}">
    <sortState xmlns:xlrd2="http://schemas.microsoft.com/office/spreadsheetml/2017/richdata2" ref="A2:BG1441">
      <sortCondition ref="K1:K14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E016-45A8-42BA-A988-48DF26D07F9B}">
  <dimension ref="A3:D571"/>
  <sheetViews>
    <sheetView workbookViewId="0">
      <selection activeCell="I24" sqref="I24"/>
    </sheetView>
  </sheetViews>
  <sheetFormatPr baseColWidth="10" defaultRowHeight="14.25"/>
  <cols>
    <col min="1" max="1" width="20.375" bestFit="1" customWidth="1"/>
    <col min="2" max="2" width="23.625" bestFit="1" customWidth="1"/>
    <col min="3" max="3" width="28.75" bestFit="1" customWidth="1"/>
    <col min="4" max="4" width="20.125" bestFit="1" customWidth="1"/>
  </cols>
  <sheetData>
    <row r="3" spans="1:4">
      <c r="A3" s="5" t="s">
        <v>4650</v>
      </c>
      <c r="B3" t="s">
        <v>4652</v>
      </c>
      <c r="C3" t="s">
        <v>4653</v>
      </c>
      <c r="D3" t="s">
        <v>4654</v>
      </c>
    </row>
    <row r="4" spans="1:4">
      <c r="A4" s="6">
        <v>135491</v>
      </c>
      <c r="B4" s="7">
        <v>1930</v>
      </c>
      <c r="C4" s="7"/>
      <c r="D4" s="7"/>
    </row>
    <row r="5" spans="1:4">
      <c r="A5" s="6">
        <v>135492</v>
      </c>
      <c r="B5" s="7">
        <v>2547.1343413043478</v>
      </c>
      <c r="C5" s="7"/>
      <c r="D5" s="7"/>
    </row>
    <row r="6" spans="1:4">
      <c r="A6" s="6">
        <v>135493</v>
      </c>
      <c r="B6" s="7">
        <v>5918.4782608695659</v>
      </c>
      <c r="C6" s="7"/>
      <c r="D6" s="7"/>
    </row>
    <row r="7" spans="1:4">
      <c r="A7" s="6">
        <v>135494</v>
      </c>
      <c r="B7" s="7">
        <v>5319.565217391304</v>
      </c>
      <c r="C7" s="7"/>
      <c r="D7" s="7"/>
    </row>
    <row r="8" spans="1:4">
      <c r="A8" s="6">
        <v>135495</v>
      </c>
      <c r="B8" s="7">
        <v>215.41666662391304</v>
      </c>
      <c r="C8" s="7"/>
      <c r="D8" s="7"/>
    </row>
    <row r="9" spans="1:4">
      <c r="A9" s="6">
        <v>135496</v>
      </c>
      <c r="B9" s="7">
        <v>5421.2791304347829</v>
      </c>
      <c r="C9" s="7"/>
      <c r="D9" s="7"/>
    </row>
    <row r="10" spans="1:4">
      <c r="A10" s="6">
        <v>135497</v>
      </c>
      <c r="B10" s="7">
        <v>456.52173913043475</v>
      </c>
      <c r="C10" s="7"/>
      <c r="D10" s="7"/>
    </row>
    <row r="11" spans="1:4">
      <c r="A11" s="6">
        <v>135498</v>
      </c>
      <c r="B11" s="7">
        <v>460.86956521739131</v>
      </c>
      <c r="C11" s="7"/>
      <c r="D11" s="7"/>
    </row>
    <row r="12" spans="1:4">
      <c r="A12" s="6">
        <v>135499</v>
      </c>
      <c r="B12" s="7">
        <v>918.47826086956525</v>
      </c>
      <c r="C12" s="7"/>
      <c r="D12" s="7"/>
    </row>
    <row r="13" spans="1:4">
      <c r="A13" s="6">
        <v>135500</v>
      </c>
      <c r="B13" s="7">
        <v>1662.1826086956521</v>
      </c>
      <c r="C13" s="7"/>
      <c r="D13" s="7"/>
    </row>
    <row r="14" spans="1:4">
      <c r="A14" s="6">
        <v>135501</v>
      </c>
      <c r="B14" s="7">
        <v>39000</v>
      </c>
      <c r="C14" s="7"/>
      <c r="D14" s="7"/>
    </row>
    <row r="15" spans="1:4">
      <c r="A15" s="6">
        <v>135502</v>
      </c>
      <c r="B15" s="7">
        <v>363.5</v>
      </c>
      <c r="C15" s="7"/>
      <c r="D15" s="7"/>
    </row>
    <row r="16" spans="1:4">
      <c r="A16" s="6">
        <v>135503</v>
      </c>
      <c r="B16" s="7">
        <v>552.71739130434787</v>
      </c>
      <c r="C16" s="7"/>
      <c r="D16" s="7"/>
    </row>
    <row r="17" spans="1:4">
      <c r="A17" s="6">
        <v>135504</v>
      </c>
      <c r="B17" s="7">
        <v>619.10869565217399</v>
      </c>
      <c r="C17" s="7"/>
      <c r="D17" s="7"/>
    </row>
    <row r="18" spans="1:4">
      <c r="A18" s="6">
        <v>135505</v>
      </c>
      <c r="B18" s="7">
        <v>1086.9565217391305</v>
      </c>
      <c r="C18" s="7"/>
      <c r="D18" s="7"/>
    </row>
    <row r="19" spans="1:4">
      <c r="A19" s="6">
        <v>135506</v>
      </c>
      <c r="B19" s="7">
        <v>195.65217391304347</v>
      </c>
      <c r="C19" s="7"/>
      <c r="D19" s="7"/>
    </row>
    <row r="20" spans="1:4">
      <c r="A20" s="6">
        <v>135507</v>
      </c>
      <c r="B20" s="7">
        <v>422.60869532608694</v>
      </c>
      <c r="C20" s="7"/>
      <c r="D20" s="7"/>
    </row>
    <row r="21" spans="1:4">
      <c r="A21" s="6">
        <v>135508</v>
      </c>
      <c r="B21" s="7">
        <v>9130.434782608696</v>
      </c>
      <c r="C21" s="7"/>
      <c r="D21" s="7"/>
    </row>
    <row r="22" spans="1:4">
      <c r="A22" s="6">
        <v>135509</v>
      </c>
      <c r="B22" s="7">
        <v>56739.130434782608</v>
      </c>
      <c r="C22" s="7"/>
      <c r="D22" s="7"/>
    </row>
    <row r="23" spans="1:4">
      <c r="A23" s="6">
        <v>135510</v>
      </c>
      <c r="B23" s="7">
        <v>169975.09565217391</v>
      </c>
      <c r="C23" s="7"/>
      <c r="D23" s="7"/>
    </row>
    <row r="24" spans="1:4">
      <c r="A24" s="6">
        <v>135511</v>
      </c>
      <c r="B24" s="7">
        <v>361.99275358260866</v>
      </c>
      <c r="C24" s="7"/>
      <c r="D24" s="7"/>
    </row>
    <row r="25" spans="1:4">
      <c r="A25" s="6">
        <v>135512</v>
      </c>
      <c r="B25" s="7">
        <v>490.97826086956519</v>
      </c>
      <c r="C25" s="7"/>
      <c r="D25" s="7"/>
    </row>
    <row r="26" spans="1:4">
      <c r="A26" s="6">
        <v>135513</v>
      </c>
      <c r="B26" s="7">
        <v>2880.4347826086955</v>
      </c>
      <c r="C26" s="7"/>
      <c r="D26" s="7"/>
    </row>
    <row r="27" spans="1:4">
      <c r="A27" s="6">
        <v>135514</v>
      </c>
      <c r="B27" s="7">
        <v>2391.304347826087</v>
      </c>
      <c r="C27" s="7"/>
      <c r="D27" s="7"/>
    </row>
    <row r="28" spans="1:4">
      <c r="A28" s="6">
        <v>135515</v>
      </c>
      <c r="B28" s="7">
        <v>701.04347826086962</v>
      </c>
      <c r="C28" s="7"/>
      <c r="D28" s="7"/>
    </row>
    <row r="29" spans="1:4">
      <c r="A29" s="6">
        <v>135516</v>
      </c>
      <c r="B29" s="7">
        <v>732.60869565217388</v>
      </c>
      <c r="C29" s="7"/>
      <c r="D29" s="7"/>
    </row>
    <row r="30" spans="1:4">
      <c r="A30" s="6">
        <v>135517</v>
      </c>
      <c r="B30" s="7">
        <v>795.5</v>
      </c>
      <c r="C30" s="7"/>
      <c r="D30" s="7"/>
    </row>
    <row r="31" spans="1:4">
      <c r="A31" s="6">
        <v>135518</v>
      </c>
      <c r="B31" s="7">
        <v>65.217391304347828</v>
      </c>
      <c r="C31" s="7"/>
      <c r="D31" s="7"/>
    </row>
    <row r="32" spans="1:4">
      <c r="A32" s="6">
        <v>135519</v>
      </c>
      <c r="B32" s="7">
        <v>2473.913043478261</v>
      </c>
      <c r="C32" s="7"/>
      <c r="D32" s="7"/>
    </row>
    <row r="33" spans="1:4">
      <c r="A33" s="6">
        <v>135520</v>
      </c>
      <c r="B33" s="7">
        <v>891.304347826087</v>
      </c>
      <c r="C33" s="7"/>
      <c r="D33" s="7"/>
    </row>
    <row r="34" spans="1:4">
      <c r="A34" s="6">
        <v>135521</v>
      </c>
      <c r="B34" s="7">
        <v>891.304347826087</v>
      </c>
      <c r="C34" s="7"/>
      <c r="D34" s="7"/>
    </row>
    <row r="35" spans="1:4">
      <c r="A35" s="6">
        <v>135522</v>
      </c>
      <c r="B35" s="7">
        <v>891.304347826087</v>
      </c>
      <c r="C35" s="7"/>
      <c r="D35" s="7"/>
    </row>
    <row r="36" spans="1:4">
      <c r="A36" s="6">
        <v>135523</v>
      </c>
      <c r="B36" s="7">
        <v>891.304347826087</v>
      </c>
      <c r="C36" s="7"/>
      <c r="D36" s="7"/>
    </row>
    <row r="37" spans="1:4">
      <c r="A37" s="6">
        <v>135524</v>
      </c>
      <c r="B37" s="7">
        <v>347.82608695652175</v>
      </c>
      <c r="C37" s="7"/>
      <c r="D37" s="7"/>
    </row>
    <row r="38" spans="1:4">
      <c r="A38" s="6">
        <v>135525</v>
      </c>
      <c r="B38" s="7">
        <v>6114.45652173913</v>
      </c>
      <c r="C38" s="7"/>
      <c r="D38" s="7"/>
    </row>
    <row r="39" spans="1:4">
      <c r="A39" s="6">
        <v>135526</v>
      </c>
      <c r="B39" s="7">
        <v>12974.3</v>
      </c>
      <c r="C39" s="7"/>
      <c r="D39" s="7"/>
    </row>
    <row r="40" spans="1:4">
      <c r="A40" s="6">
        <v>135527</v>
      </c>
      <c r="B40" s="7">
        <v>49733.07</v>
      </c>
      <c r="C40" s="7"/>
      <c r="D40" s="7"/>
    </row>
    <row r="41" spans="1:4">
      <c r="A41" s="6">
        <v>135528</v>
      </c>
      <c r="B41" s="7">
        <v>11459.1672</v>
      </c>
      <c r="C41" s="7"/>
      <c r="D41" s="7"/>
    </row>
    <row r="42" spans="1:4">
      <c r="A42" s="6">
        <v>135529</v>
      </c>
      <c r="B42" s="7">
        <v>58.333333260869559</v>
      </c>
      <c r="C42" s="7"/>
      <c r="D42" s="7"/>
    </row>
    <row r="43" spans="1:4">
      <c r="A43" s="6">
        <v>135530</v>
      </c>
      <c r="B43" s="7">
        <v>39130.434782608696</v>
      </c>
      <c r="C43" s="7"/>
      <c r="D43" s="7"/>
    </row>
    <row r="44" spans="1:4">
      <c r="A44" s="6">
        <v>135531</v>
      </c>
      <c r="B44" s="7">
        <v>397.82608695652175</v>
      </c>
      <c r="C44" s="7"/>
      <c r="D44" s="7"/>
    </row>
    <row r="45" spans="1:4">
      <c r="A45" s="6">
        <v>135532</v>
      </c>
      <c r="B45" s="7">
        <v>4976.8630434782608</v>
      </c>
      <c r="C45" s="7">
        <v>824.3478260869565</v>
      </c>
      <c r="D45" s="7"/>
    </row>
    <row r="46" spans="1:4">
      <c r="A46" s="6">
        <v>135533</v>
      </c>
      <c r="B46" s="7">
        <v>3042.391304347826</v>
      </c>
      <c r="C46" s="7"/>
      <c r="D46" s="7"/>
    </row>
    <row r="47" spans="1:4">
      <c r="A47" s="6">
        <v>135534</v>
      </c>
      <c r="B47" s="7">
        <v>67.391304347826093</v>
      </c>
      <c r="C47" s="7"/>
      <c r="D47" s="7"/>
    </row>
    <row r="48" spans="1:4">
      <c r="A48" s="6">
        <v>135535</v>
      </c>
      <c r="B48" s="7">
        <v>322.63043478260869</v>
      </c>
      <c r="C48" s="7"/>
      <c r="D48" s="7"/>
    </row>
    <row r="49" spans="1:4">
      <c r="A49" s="6">
        <v>135536</v>
      </c>
      <c r="B49" s="7">
        <v>69.565217391304344</v>
      </c>
      <c r="C49" s="7"/>
      <c r="D49" s="7"/>
    </row>
    <row r="50" spans="1:4">
      <c r="A50" s="6">
        <v>135537</v>
      </c>
      <c r="B50" s="7">
        <v>163.04347826086956</v>
      </c>
      <c r="C50" s="7"/>
      <c r="D50" s="7"/>
    </row>
    <row r="51" spans="1:4">
      <c r="A51" s="6">
        <v>135538</v>
      </c>
      <c r="B51" s="7">
        <v>3069.5652173913045</v>
      </c>
      <c r="C51" s="7"/>
      <c r="D51" s="7"/>
    </row>
    <row r="52" spans="1:4">
      <c r="A52" s="6">
        <v>135539</v>
      </c>
      <c r="B52" s="7">
        <v>9782.608695652174</v>
      </c>
      <c r="C52" s="7"/>
      <c r="D52" s="7"/>
    </row>
    <row r="53" spans="1:4">
      <c r="A53" s="6">
        <v>135540</v>
      </c>
      <c r="B53" s="7">
        <v>869.56521739130437</v>
      </c>
      <c r="C53" s="7"/>
      <c r="D53" s="7"/>
    </row>
    <row r="54" spans="1:4">
      <c r="A54" s="6">
        <v>135541</v>
      </c>
      <c r="B54" s="7">
        <v>95.098434782608692</v>
      </c>
      <c r="C54" s="7"/>
      <c r="D54" s="7"/>
    </row>
    <row r="55" spans="1:4">
      <c r="A55" s="6">
        <v>135542</v>
      </c>
      <c r="B55" s="7">
        <v>15.026086956521738</v>
      </c>
      <c r="C55" s="7"/>
      <c r="D55" s="7"/>
    </row>
    <row r="56" spans="1:4">
      <c r="A56" s="6">
        <v>135543</v>
      </c>
      <c r="B56" s="7">
        <v>326.08695652173913</v>
      </c>
      <c r="C56" s="7"/>
      <c r="D56" s="7"/>
    </row>
    <row r="57" spans="1:4">
      <c r="A57" s="6">
        <v>135544</v>
      </c>
      <c r="B57" s="7">
        <v>869.56521739130437</v>
      </c>
      <c r="C57" s="7"/>
      <c r="D57" s="7"/>
    </row>
    <row r="58" spans="1:4">
      <c r="A58" s="6">
        <v>135545</v>
      </c>
      <c r="B58" s="7">
        <v>613.58695652173913</v>
      </c>
      <c r="C58" s="7"/>
      <c r="D58" s="7"/>
    </row>
    <row r="59" spans="1:4">
      <c r="A59" s="6">
        <v>135546</v>
      </c>
      <c r="B59" s="7">
        <v>76.086956521739125</v>
      </c>
      <c r="C59" s="7"/>
      <c r="D59" s="7"/>
    </row>
    <row r="60" spans="1:4">
      <c r="A60" s="6">
        <v>135547</v>
      </c>
      <c r="B60" s="7">
        <v>826.08695652173913</v>
      </c>
      <c r="C60" s="7"/>
      <c r="D60" s="7"/>
    </row>
    <row r="61" spans="1:4">
      <c r="A61" s="6">
        <v>135548</v>
      </c>
      <c r="B61" s="7">
        <v>239.69565217391306</v>
      </c>
      <c r="C61" s="7"/>
      <c r="D61" s="7"/>
    </row>
    <row r="62" spans="1:4">
      <c r="A62" s="6">
        <v>135549</v>
      </c>
      <c r="B62" s="7">
        <v>652.17391304347825</v>
      </c>
      <c r="C62" s="7"/>
      <c r="D62" s="7"/>
    </row>
    <row r="63" spans="1:4">
      <c r="A63" s="6">
        <v>135550</v>
      </c>
      <c r="B63" s="7">
        <v>2274.1141304347825</v>
      </c>
      <c r="C63" s="7"/>
      <c r="D63" s="7"/>
    </row>
    <row r="64" spans="1:4">
      <c r="A64" s="6">
        <v>135551</v>
      </c>
      <c r="B64" s="7">
        <v>3257.2465217391305</v>
      </c>
      <c r="C64" s="7"/>
      <c r="D64" s="7"/>
    </row>
    <row r="65" spans="1:4">
      <c r="A65" s="6">
        <v>135552</v>
      </c>
      <c r="B65" s="7">
        <v>1646.3</v>
      </c>
      <c r="C65" s="7"/>
      <c r="D65" s="7"/>
    </row>
    <row r="66" spans="1:4">
      <c r="A66" s="6">
        <v>135553</v>
      </c>
      <c r="B66" s="7">
        <v>730.43478260869574</v>
      </c>
      <c r="C66" s="7"/>
      <c r="D66" s="7"/>
    </row>
    <row r="67" spans="1:4">
      <c r="A67" s="6">
        <v>135554</v>
      </c>
      <c r="B67" s="7">
        <v>1793.4782608695652</v>
      </c>
      <c r="C67" s="7"/>
      <c r="D67" s="7"/>
    </row>
    <row r="68" spans="1:4">
      <c r="A68" s="6">
        <v>135555</v>
      </c>
      <c r="B68" s="7">
        <v>173.91304347826087</v>
      </c>
      <c r="C68" s="7"/>
      <c r="D68" s="7"/>
    </row>
    <row r="69" spans="1:4">
      <c r="A69" s="6">
        <v>135556</v>
      </c>
      <c r="B69" s="7">
        <v>967.39130434782612</v>
      </c>
      <c r="C69" s="7"/>
      <c r="D69" s="7"/>
    </row>
    <row r="70" spans="1:4">
      <c r="A70" s="6">
        <v>135557</v>
      </c>
      <c r="B70" s="7">
        <v>2099.45652173913</v>
      </c>
      <c r="C70" s="7"/>
      <c r="D70" s="7"/>
    </row>
    <row r="71" spans="1:4">
      <c r="A71" s="6">
        <v>135558</v>
      </c>
      <c r="B71" s="7">
        <v>2225.7639130434786</v>
      </c>
      <c r="C71" s="7"/>
      <c r="D71" s="7"/>
    </row>
    <row r="72" spans="1:4">
      <c r="A72" s="6">
        <v>135559</v>
      </c>
      <c r="B72" s="7">
        <v>674.56521739130426</v>
      </c>
      <c r="C72" s="7"/>
      <c r="D72" s="7"/>
    </row>
    <row r="73" spans="1:4">
      <c r="A73" s="6">
        <v>135560</v>
      </c>
      <c r="B73" s="7">
        <v>847.82608695652175</v>
      </c>
      <c r="C73" s="7"/>
      <c r="D73" s="7"/>
    </row>
    <row r="74" spans="1:4">
      <c r="A74" s="6">
        <v>135561</v>
      </c>
      <c r="B74" s="7">
        <v>284.78260869565219</v>
      </c>
      <c r="C74" s="7"/>
      <c r="D74" s="7"/>
    </row>
    <row r="75" spans="1:4">
      <c r="A75" s="6">
        <v>135562</v>
      </c>
      <c r="B75" s="7">
        <v>253.04347826086956</v>
      </c>
      <c r="C75" s="7"/>
      <c r="D75" s="7">
        <v>15</v>
      </c>
    </row>
    <row r="76" spans="1:4">
      <c r="A76" s="6">
        <v>135563</v>
      </c>
      <c r="B76" s="7">
        <v>428.43478260869563</v>
      </c>
      <c r="C76" s="7"/>
      <c r="D76" s="7"/>
    </row>
    <row r="77" spans="1:4">
      <c r="A77" s="6">
        <v>135564</v>
      </c>
      <c r="B77" s="7">
        <v>518.26086956521749</v>
      </c>
      <c r="C77" s="7"/>
      <c r="D77" s="7"/>
    </row>
    <row r="78" spans="1:4">
      <c r="A78" s="6">
        <v>135565</v>
      </c>
      <c r="B78" s="7">
        <v>867.13043478260875</v>
      </c>
      <c r="C78" s="7"/>
      <c r="D78" s="7"/>
    </row>
    <row r="79" spans="1:4">
      <c r="A79" s="6">
        <v>135566</v>
      </c>
      <c r="B79" s="7">
        <v>384.78260869565219</v>
      </c>
      <c r="C79" s="7"/>
      <c r="D79" s="7"/>
    </row>
    <row r="80" spans="1:4">
      <c r="A80" s="6">
        <v>135567</v>
      </c>
      <c r="B80" s="7">
        <v>39130.434782608696</v>
      </c>
      <c r="C80" s="7"/>
      <c r="D80" s="7"/>
    </row>
    <row r="81" spans="1:4">
      <c r="A81" s="6">
        <v>135568</v>
      </c>
      <c r="B81" s="7">
        <v>652.17391304347825</v>
      </c>
      <c r="C81" s="7"/>
      <c r="D81" s="7"/>
    </row>
    <row r="82" spans="1:4">
      <c r="A82" s="6">
        <v>135569</v>
      </c>
      <c r="B82" s="7">
        <v>3000</v>
      </c>
      <c r="C82" s="7"/>
      <c r="D82" s="7"/>
    </row>
    <row r="83" spans="1:4">
      <c r="A83" s="6">
        <v>135570</v>
      </c>
      <c r="B83" s="7">
        <v>49.565217391304351</v>
      </c>
      <c r="C83" s="7"/>
      <c r="D83" s="7"/>
    </row>
    <row r="84" spans="1:4">
      <c r="A84" s="6">
        <v>135571</v>
      </c>
      <c r="B84" s="7">
        <v>3000</v>
      </c>
      <c r="C84" s="7"/>
      <c r="D84" s="7"/>
    </row>
    <row r="85" spans="1:4">
      <c r="A85" s="6">
        <v>135572</v>
      </c>
      <c r="B85" s="7">
        <v>1133.4782608695652</v>
      </c>
      <c r="C85" s="7">
        <v>103.04347826086956</v>
      </c>
      <c r="D85" s="7"/>
    </row>
    <row r="86" spans="1:4">
      <c r="A86" s="6">
        <v>135573</v>
      </c>
      <c r="B86" s="7">
        <v>3686.086956521739</v>
      </c>
      <c r="C86" s="7"/>
      <c r="D86" s="7">
        <v>60</v>
      </c>
    </row>
    <row r="87" spans="1:4">
      <c r="A87" s="6">
        <v>135574</v>
      </c>
      <c r="B87" s="7">
        <v>257.08589999999998</v>
      </c>
      <c r="C87" s="7"/>
      <c r="D87" s="7"/>
    </row>
    <row r="88" spans="1:4">
      <c r="A88" s="6">
        <v>135575</v>
      </c>
      <c r="B88" s="7">
        <v>5893.8827826086954</v>
      </c>
      <c r="C88" s="7">
        <v>1425.2022608695654</v>
      </c>
      <c r="D88" s="7"/>
    </row>
    <row r="89" spans="1:4">
      <c r="A89" s="6">
        <v>135576</v>
      </c>
      <c r="B89" s="7">
        <v>53.890478260869571</v>
      </c>
      <c r="C89" s="7"/>
      <c r="D89" s="7"/>
    </row>
    <row r="90" spans="1:4">
      <c r="A90" s="6">
        <v>135577</v>
      </c>
      <c r="B90" s="7">
        <v>40.195652173913047</v>
      </c>
      <c r="C90" s="7"/>
      <c r="D90" s="7"/>
    </row>
    <row r="91" spans="1:4">
      <c r="A91" s="6">
        <v>135578</v>
      </c>
      <c r="B91" s="7">
        <v>13423.913043478262</v>
      </c>
      <c r="C91" s="7">
        <v>3097.8260869565215</v>
      </c>
      <c r="D91" s="7"/>
    </row>
    <row r="92" spans="1:4">
      <c r="A92" s="6">
        <v>135579</v>
      </c>
      <c r="B92" s="7">
        <v>23913.043478086955</v>
      </c>
      <c r="C92" s="7"/>
      <c r="D92" s="7"/>
    </row>
    <row r="93" spans="1:4">
      <c r="A93" s="6">
        <v>135580</v>
      </c>
      <c r="B93" s="7">
        <v>6847.826086956522</v>
      </c>
      <c r="C93" s="7"/>
      <c r="D93" s="7"/>
    </row>
    <row r="94" spans="1:4">
      <c r="A94" s="6">
        <v>135581</v>
      </c>
      <c r="B94" s="7">
        <v>39130.434782608696</v>
      </c>
      <c r="C94" s="7"/>
      <c r="D94" s="7"/>
    </row>
    <row r="95" spans="1:4">
      <c r="A95" s="6">
        <v>135582</v>
      </c>
      <c r="B95" s="7">
        <v>186659.7</v>
      </c>
      <c r="C95" s="7"/>
      <c r="D95" s="7"/>
    </row>
    <row r="96" spans="1:4">
      <c r="A96" s="6">
        <v>135583</v>
      </c>
      <c r="B96" s="7">
        <v>158.69565217391303</v>
      </c>
      <c r="C96" s="7"/>
      <c r="D96" s="7"/>
    </row>
    <row r="97" spans="1:4">
      <c r="A97" s="6">
        <v>135584</v>
      </c>
      <c r="B97" s="7">
        <v>108.69565217391305</v>
      </c>
      <c r="C97" s="7"/>
      <c r="D97" s="7"/>
    </row>
    <row r="98" spans="1:4">
      <c r="A98" s="6">
        <v>135585</v>
      </c>
      <c r="B98" s="7">
        <v>57.608695652173914</v>
      </c>
      <c r="C98" s="7"/>
      <c r="D98" s="7"/>
    </row>
    <row r="99" spans="1:4">
      <c r="A99" s="6">
        <v>135586</v>
      </c>
      <c r="B99" s="7">
        <v>93.939130434782612</v>
      </c>
      <c r="C99" s="7"/>
      <c r="D99" s="7"/>
    </row>
    <row r="100" spans="1:4">
      <c r="A100" s="6">
        <v>135587</v>
      </c>
      <c r="B100" s="7">
        <v>978.26086956521738</v>
      </c>
      <c r="C100" s="7"/>
      <c r="D100" s="7"/>
    </row>
    <row r="101" spans="1:4">
      <c r="A101" s="6">
        <v>135588</v>
      </c>
      <c r="B101" s="7">
        <v>10.434782608695652</v>
      </c>
      <c r="C101" s="7"/>
      <c r="D101" s="7"/>
    </row>
    <row r="102" spans="1:4">
      <c r="A102" s="6">
        <v>135589</v>
      </c>
      <c r="B102" s="7">
        <v>31.31304347826087</v>
      </c>
      <c r="C102" s="7"/>
      <c r="D102" s="7"/>
    </row>
    <row r="103" spans="1:4">
      <c r="A103" s="6">
        <v>135590</v>
      </c>
      <c r="B103" s="7">
        <v>65.217391304347828</v>
      </c>
      <c r="C103" s="7"/>
      <c r="D103" s="7"/>
    </row>
    <row r="104" spans="1:4">
      <c r="A104" s="6">
        <v>135591</v>
      </c>
      <c r="B104" s="7">
        <v>45.652173913043477</v>
      </c>
      <c r="C104" s="7"/>
      <c r="D104" s="7"/>
    </row>
    <row r="105" spans="1:4">
      <c r="A105" s="6">
        <v>135592</v>
      </c>
      <c r="B105" s="7">
        <v>1073.7283695652175</v>
      </c>
      <c r="C105" s="7"/>
      <c r="D105" s="7"/>
    </row>
    <row r="106" spans="1:4">
      <c r="A106" s="6">
        <v>135593</v>
      </c>
      <c r="B106" s="7">
        <v>1677.6521739130435</v>
      </c>
      <c r="C106" s="7"/>
      <c r="D106" s="7"/>
    </row>
    <row r="107" spans="1:4">
      <c r="A107" s="6">
        <v>135594</v>
      </c>
      <c r="B107" s="7">
        <v>1214.8478260869565</v>
      </c>
      <c r="C107" s="7"/>
      <c r="D107" s="7"/>
    </row>
    <row r="108" spans="1:4">
      <c r="A108" s="6">
        <v>135595</v>
      </c>
      <c r="B108" s="7">
        <v>7173.913043478261</v>
      </c>
      <c r="C108" s="7"/>
      <c r="D108" s="7"/>
    </row>
    <row r="109" spans="1:4">
      <c r="A109" s="6">
        <v>135596</v>
      </c>
      <c r="B109" s="7">
        <v>28.677000000000003</v>
      </c>
      <c r="C109" s="7"/>
      <c r="D109" s="7"/>
    </row>
    <row r="110" spans="1:4">
      <c r="A110" s="6">
        <v>135597</v>
      </c>
      <c r="B110" s="7">
        <v>25.985391304347825</v>
      </c>
      <c r="C110" s="7"/>
      <c r="D110" s="7"/>
    </row>
    <row r="111" spans="1:4">
      <c r="A111" s="6">
        <v>135598</v>
      </c>
      <c r="B111" s="7">
        <v>163.04347826086956</v>
      </c>
      <c r="C111" s="7"/>
      <c r="D111" s="7"/>
    </row>
    <row r="112" spans="1:4">
      <c r="A112" s="6">
        <v>135599</v>
      </c>
      <c r="B112" s="7">
        <v>113.04347826086956</v>
      </c>
      <c r="C112" s="7"/>
      <c r="D112" s="7"/>
    </row>
    <row r="113" spans="1:4">
      <c r="A113" s="6">
        <v>135600</v>
      </c>
      <c r="B113" s="7">
        <v>4347.826086956522</v>
      </c>
      <c r="C113" s="7"/>
      <c r="D113" s="7"/>
    </row>
    <row r="114" spans="1:4">
      <c r="A114" s="6">
        <v>135601</v>
      </c>
      <c r="B114" s="7">
        <v>3586.95652173913</v>
      </c>
      <c r="C114" s="7"/>
      <c r="D114" s="7"/>
    </row>
    <row r="115" spans="1:4">
      <c r="A115" s="6">
        <v>135602</v>
      </c>
      <c r="B115" s="7">
        <v>4565.217391304348</v>
      </c>
      <c r="C115" s="7"/>
      <c r="D115" s="7"/>
    </row>
    <row r="116" spans="1:4">
      <c r="A116" s="6">
        <v>135603</v>
      </c>
      <c r="B116" s="7">
        <v>5434.782608695652</v>
      </c>
      <c r="C116" s="7"/>
      <c r="D116" s="7"/>
    </row>
    <row r="117" spans="1:4">
      <c r="A117" s="6">
        <v>135604</v>
      </c>
      <c r="B117" s="7">
        <v>260.86956521739131</v>
      </c>
      <c r="C117" s="7"/>
      <c r="D117" s="7"/>
    </row>
    <row r="118" spans="1:4">
      <c r="A118" s="6">
        <v>135605</v>
      </c>
      <c r="B118" s="7">
        <v>9195.6521739130421</v>
      </c>
      <c r="C118" s="7"/>
      <c r="D118" s="7">
        <v>12.5</v>
      </c>
    </row>
    <row r="119" spans="1:4">
      <c r="A119" s="6">
        <v>135606</v>
      </c>
      <c r="B119" s="7">
        <v>1427.1739130434783</v>
      </c>
      <c r="C119" s="7"/>
      <c r="D119" s="7"/>
    </row>
    <row r="120" spans="1:4">
      <c r="A120" s="6">
        <v>135607</v>
      </c>
      <c r="B120" s="7">
        <v>1974.6378260869565</v>
      </c>
      <c r="C120" s="7"/>
      <c r="D120" s="7"/>
    </row>
    <row r="121" spans="1:4">
      <c r="A121" s="6">
        <v>135608</v>
      </c>
      <c r="B121" s="7">
        <v>2318.8405797086957</v>
      </c>
      <c r="C121" s="7"/>
      <c r="D121" s="7"/>
    </row>
    <row r="122" spans="1:4">
      <c r="A122" s="6">
        <v>135609</v>
      </c>
      <c r="B122" s="7">
        <v>2699.2753630434781</v>
      </c>
      <c r="C122" s="7"/>
      <c r="D122" s="7"/>
    </row>
    <row r="123" spans="1:4">
      <c r="A123" s="6">
        <v>135610</v>
      </c>
      <c r="B123" s="7">
        <v>44872.82608695652</v>
      </c>
      <c r="C123" s="7"/>
      <c r="D123" s="7"/>
    </row>
    <row r="124" spans="1:4">
      <c r="A124" s="6">
        <v>135611</v>
      </c>
      <c r="B124" s="7">
        <v>239.13043478260869</v>
      </c>
      <c r="C124" s="7"/>
      <c r="D124" s="7"/>
    </row>
    <row r="125" spans="1:4">
      <c r="A125" s="6">
        <v>135612</v>
      </c>
      <c r="B125" s="7">
        <v>195.65217391304347</v>
      </c>
      <c r="C125" s="7"/>
      <c r="D125" s="7"/>
    </row>
    <row r="126" spans="1:4">
      <c r="A126" s="6">
        <v>135613</v>
      </c>
      <c r="B126" s="7">
        <v>104.15217391304348</v>
      </c>
      <c r="C126" s="7"/>
      <c r="D126" s="7"/>
    </row>
    <row r="127" spans="1:4">
      <c r="A127" s="6">
        <v>135614</v>
      </c>
      <c r="B127" s="7">
        <v>150.7391304347826</v>
      </c>
      <c r="C127" s="7"/>
      <c r="D127" s="7"/>
    </row>
    <row r="128" spans="1:4">
      <c r="A128" s="6">
        <v>135615</v>
      </c>
      <c r="B128" s="7">
        <v>10082.250433043479</v>
      </c>
      <c r="C128" s="7"/>
      <c r="D128" s="7"/>
    </row>
    <row r="129" spans="1:4">
      <c r="A129" s="6">
        <v>135616</v>
      </c>
      <c r="B129" s="7">
        <v>4347.826086956522</v>
      </c>
      <c r="C129" s="7"/>
      <c r="D129" s="7"/>
    </row>
    <row r="130" spans="1:4">
      <c r="A130" s="6">
        <v>135617</v>
      </c>
      <c r="B130" s="7">
        <v>2634.782608695652</v>
      </c>
      <c r="C130" s="7"/>
      <c r="D130" s="7"/>
    </row>
    <row r="131" spans="1:4">
      <c r="A131" s="6">
        <v>135618</v>
      </c>
      <c r="B131" s="7">
        <v>136.30434782608697</v>
      </c>
      <c r="C131" s="7"/>
      <c r="D131" s="7"/>
    </row>
    <row r="132" spans="1:4">
      <c r="A132" s="6">
        <v>135619</v>
      </c>
      <c r="B132" s="7">
        <v>1813.5</v>
      </c>
      <c r="C132" s="7"/>
      <c r="D132" s="7"/>
    </row>
    <row r="133" spans="1:4">
      <c r="A133" s="6">
        <v>135620</v>
      </c>
      <c r="B133" s="7">
        <v>20617.751699999997</v>
      </c>
      <c r="C133" s="7"/>
      <c r="D133" s="7"/>
    </row>
    <row r="134" spans="1:4">
      <c r="A134" s="6">
        <v>135621</v>
      </c>
      <c r="B134" s="7">
        <v>10165.3344</v>
      </c>
      <c r="C134" s="7"/>
      <c r="D134" s="7"/>
    </row>
    <row r="135" spans="1:4">
      <c r="A135" s="6">
        <v>135622</v>
      </c>
      <c r="B135" s="7">
        <v>1878.2608695652175</v>
      </c>
      <c r="C135" s="7"/>
      <c r="D135" s="7"/>
    </row>
    <row r="136" spans="1:4">
      <c r="A136" s="6">
        <v>135623</v>
      </c>
      <c r="B136" s="7">
        <v>50826.671999999991</v>
      </c>
      <c r="C136" s="7"/>
      <c r="D136" s="7"/>
    </row>
    <row r="137" spans="1:4">
      <c r="A137" s="6">
        <v>135624</v>
      </c>
      <c r="B137" s="7">
        <v>377.56521739130437</v>
      </c>
      <c r="C137" s="7"/>
      <c r="D137" s="7"/>
    </row>
    <row r="138" spans="1:4">
      <c r="A138" s="6">
        <v>135625</v>
      </c>
      <c r="B138" s="7">
        <v>358.695652173913</v>
      </c>
      <c r="C138" s="7"/>
      <c r="D138" s="7"/>
    </row>
    <row r="139" spans="1:4">
      <c r="A139" s="6">
        <v>135626</v>
      </c>
      <c r="B139" s="7">
        <v>3134.0087999999996</v>
      </c>
      <c r="C139" s="7"/>
      <c r="D139" s="7"/>
    </row>
    <row r="140" spans="1:4">
      <c r="A140" s="6">
        <v>135627</v>
      </c>
      <c r="B140" s="7">
        <v>108.69565217391303</v>
      </c>
      <c r="C140" s="7"/>
      <c r="D140" s="7"/>
    </row>
    <row r="141" spans="1:4">
      <c r="A141" s="6">
        <v>135628</v>
      </c>
      <c r="B141" s="7">
        <v>295.28985497826085</v>
      </c>
      <c r="C141" s="7"/>
      <c r="D141" s="7"/>
    </row>
    <row r="142" spans="1:4">
      <c r="A142" s="6">
        <v>135629</v>
      </c>
      <c r="B142" s="7">
        <v>2065.217391304348</v>
      </c>
      <c r="C142" s="7"/>
      <c r="D142" s="7"/>
    </row>
    <row r="143" spans="1:4">
      <c r="A143" s="6">
        <v>135630</v>
      </c>
      <c r="B143" s="7">
        <v>695.6521739130435</v>
      </c>
      <c r="C143" s="7"/>
      <c r="D143" s="7"/>
    </row>
    <row r="144" spans="1:4">
      <c r="A144" s="6">
        <v>135631</v>
      </c>
      <c r="B144" s="7">
        <v>1750.5434782608688</v>
      </c>
      <c r="C144" s="7"/>
      <c r="D144" s="7"/>
    </row>
    <row r="145" spans="1:4">
      <c r="A145" s="6">
        <v>135632</v>
      </c>
      <c r="B145" s="7">
        <v>1411.7219999999998</v>
      </c>
      <c r="C145" s="7"/>
      <c r="D145" s="7"/>
    </row>
    <row r="146" spans="1:4">
      <c r="A146" s="6">
        <v>135633</v>
      </c>
      <c r="B146" s="7">
        <v>4630.190217391304</v>
      </c>
      <c r="C146" s="7"/>
      <c r="D146" s="7"/>
    </row>
    <row r="147" spans="1:4">
      <c r="A147" s="6">
        <v>135634</v>
      </c>
      <c r="B147" s="7">
        <v>2202.5000000000005</v>
      </c>
      <c r="C147" s="7"/>
      <c r="D147" s="7"/>
    </row>
    <row r="148" spans="1:4">
      <c r="A148" s="6">
        <v>135635</v>
      </c>
      <c r="B148" s="7">
        <v>2651.413043478261</v>
      </c>
      <c r="C148" s="7"/>
      <c r="D148" s="7"/>
    </row>
    <row r="149" spans="1:4">
      <c r="A149" s="6">
        <v>135636</v>
      </c>
      <c r="B149" s="7">
        <v>1408.695652173913</v>
      </c>
      <c r="C149" s="7"/>
      <c r="D149" s="7"/>
    </row>
    <row r="150" spans="1:4">
      <c r="A150" s="6">
        <v>135637</v>
      </c>
      <c r="B150" s="7">
        <v>1507.086956521739</v>
      </c>
      <c r="C150" s="7"/>
      <c r="D150" s="7"/>
    </row>
    <row r="151" spans="1:4">
      <c r="A151" s="6">
        <v>135638</v>
      </c>
      <c r="B151" s="7">
        <v>1068.4782608695652</v>
      </c>
      <c r="C151" s="7"/>
      <c r="D151" s="7"/>
    </row>
    <row r="152" spans="1:4">
      <c r="A152" s="6">
        <v>135639</v>
      </c>
      <c r="B152" s="7">
        <v>543.47826086956513</v>
      </c>
      <c r="C152" s="7"/>
      <c r="D152" s="7"/>
    </row>
    <row r="153" spans="1:4">
      <c r="A153" s="6">
        <v>135640</v>
      </c>
      <c r="B153" s="7">
        <v>581.95652173913038</v>
      </c>
      <c r="C153" s="7"/>
      <c r="D153" s="7"/>
    </row>
    <row r="154" spans="1:4">
      <c r="A154" s="6">
        <v>135641</v>
      </c>
      <c r="B154" s="7">
        <v>1963.0434782608693</v>
      </c>
      <c r="C154" s="7"/>
      <c r="D154" s="7"/>
    </row>
    <row r="155" spans="1:4">
      <c r="A155" s="6">
        <v>135642</v>
      </c>
      <c r="B155" s="7">
        <v>1156.5217391304348</v>
      </c>
      <c r="C155" s="7"/>
      <c r="D155" s="7"/>
    </row>
    <row r="156" spans="1:4">
      <c r="A156" s="6">
        <v>135643</v>
      </c>
      <c r="B156" s="7">
        <v>197.71739130434784</v>
      </c>
      <c r="C156" s="7">
        <v>12.934782608695652</v>
      </c>
      <c r="D156" s="7"/>
    </row>
    <row r="157" spans="1:4">
      <c r="A157" s="6">
        <v>135644</v>
      </c>
      <c r="B157" s="7">
        <v>1744.2269565217391</v>
      </c>
      <c r="C157" s="7"/>
      <c r="D157" s="7"/>
    </row>
    <row r="158" spans="1:4">
      <c r="A158" s="6">
        <v>135645</v>
      </c>
      <c r="B158" s="7">
        <v>422.89130434782606</v>
      </c>
      <c r="C158" s="7"/>
      <c r="D158" s="7"/>
    </row>
    <row r="159" spans="1:4">
      <c r="A159" s="6">
        <v>135646</v>
      </c>
      <c r="B159" s="7">
        <v>809</v>
      </c>
      <c r="C159" s="7"/>
      <c r="D159" s="7"/>
    </row>
    <row r="160" spans="1:4">
      <c r="A160" s="6">
        <v>135647</v>
      </c>
      <c r="B160" s="7">
        <v>5906.576086956522</v>
      </c>
      <c r="C160" s="7"/>
      <c r="D160" s="7"/>
    </row>
    <row r="161" spans="1:4">
      <c r="A161" s="6">
        <v>135648</v>
      </c>
      <c r="B161" s="7">
        <v>39.130434782608695</v>
      </c>
      <c r="C161" s="7"/>
      <c r="D161" s="7"/>
    </row>
    <row r="162" spans="1:4">
      <c r="A162" s="6">
        <v>135649</v>
      </c>
      <c r="B162" s="7">
        <v>322.22825652173913</v>
      </c>
      <c r="C162" s="7">
        <v>29.293478260869566</v>
      </c>
      <c r="D162" s="7"/>
    </row>
    <row r="163" spans="1:4">
      <c r="A163" s="6">
        <v>135650</v>
      </c>
      <c r="B163" s="7">
        <v>613.6327</v>
      </c>
      <c r="C163" s="7"/>
      <c r="D163" s="7"/>
    </row>
    <row r="164" spans="1:4">
      <c r="A164" s="6">
        <v>135651</v>
      </c>
      <c r="B164" s="7">
        <v>8783.9652173913055</v>
      </c>
      <c r="C164" s="7">
        <v>941.1391304347826</v>
      </c>
      <c r="D164" s="7"/>
    </row>
    <row r="165" spans="1:4">
      <c r="A165" s="6">
        <v>135652</v>
      </c>
      <c r="B165" s="7">
        <v>39130.434782608696</v>
      </c>
      <c r="C165" s="7"/>
      <c r="D165" s="7"/>
    </row>
    <row r="166" spans="1:4">
      <c r="A166" s="6">
        <v>135653</v>
      </c>
      <c r="B166" s="7">
        <v>25325.217391304348</v>
      </c>
      <c r="C166" s="7"/>
      <c r="D166" s="7"/>
    </row>
    <row r="167" spans="1:4">
      <c r="A167" s="6">
        <v>135654</v>
      </c>
      <c r="B167" s="7">
        <v>39808.695652173912</v>
      </c>
      <c r="C167" s="7"/>
      <c r="D167" s="7"/>
    </row>
    <row r="168" spans="1:4">
      <c r="A168" s="6">
        <v>135655</v>
      </c>
      <c r="B168" s="7">
        <v>31200</v>
      </c>
      <c r="C168" s="7"/>
      <c r="D168" s="7"/>
    </row>
    <row r="169" spans="1:4">
      <c r="A169" s="6">
        <v>135656</v>
      </c>
      <c r="B169" s="7">
        <v>9600</v>
      </c>
      <c r="C169" s="7"/>
      <c r="D169" s="7"/>
    </row>
    <row r="170" spans="1:4">
      <c r="A170" s="6">
        <v>135657</v>
      </c>
      <c r="B170" s="7">
        <v>1230.9028260869566</v>
      </c>
      <c r="C170" s="7"/>
      <c r="D170" s="7"/>
    </row>
    <row r="171" spans="1:4">
      <c r="A171" s="6">
        <v>135658</v>
      </c>
      <c r="B171" s="7">
        <v>1936.9565217391303</v>
      </c>
      <c r="C171" s="7"/>
      <c r="D171" s="7"/>
    </row>
    <row r="172" spans="1:4">
      <c r="A172" s="6">
        <v>135659</v>
      </c>
      <c r="B172" s="7">
        <v>7.2608695652173916</v>
      </c>
      <c r="C172" s="7"/>
      <c r="D172" s="7"/>
    </row>
    <row r="173" spans="1:4">
      <c r="A173" s="6">
        <v>135660</v>
      </c>
      <c r="B173" s="7">
        <v>14745.95</v>
      </c>
      <c r="C173" s="7"/>
      <c r="D173" s="7"/>
    </row>
    <row r="174" spans="1:4">
      <c r="A174" s="6">
        <v>135661</v>
      </c>
      <c r="B174" s="7">
        <v>466.95652173913038</v>
      </c>
      <c r="C174" s="7"/>
      <c r="D174" s="7"/>
    </row>
    <row r="175" spans="1:4">
      <c r="A175" s="6">
        <v>135662</v>
      </c>
      <c r="B175" s="7">
        <v>105.56996739130435</v>
      </c>
      <c r="C175" s="7"/>
      <c r="D175" s="7"/>
    </row>
    <row r="176" spans="1:4">
      <c r="A176" s="6">
        <v>135663</v>
      </c>
      <c r="B176" s="7">
        <v>328.69565217391306</v>
      </c>
      <c r="C176" s="7"/>
      <c r="D176" s="7"/>
    </row>
    <row r="177" spans="1:4">
      <c r="A177" s="6">
        <v>135664</v>
      </c>
      <c r="B177" s="7">
        <v>454.98369565217388</v>
      </c>
      <c r="C177" s="7"/>
      <c r="D177" s="7"/>
    </row>
    <row r="178" spans="1:4">
      <c r="A178" s="6">
        <v>135665</v>
      </c>
      <c r="B178" s="7">
        <v>367.19565217391306</v>
      </c>
      <c r="C178" s="7"/>
      <c r="D178" s="7"/>
    </row>
    <row r="179" spans="1:4">
      <c r="A179" s="6">
        <v>135666</v>
      </c>
      <c r="B179" s="7">
        <v>7930.434782608696</v>
      </c>
      <c r="C179" s="7"/>
      <c r="D179" s="7"/>
    </row>
    <row r="180" spans="1:4">
      <c r="A180" s="6">
        <v>135667</v>
      </c>
      <c r="B180" s="7">
        <v>18.260869565217391</v>
      </c>
      <c r="C180" s="7"/>
      <c r="D180" s="7"/>
    </row>
    <row r="181" spans="1:4">
      <c r="A181" s="6">
        <v>135668</v>
      </c>
      <c r="B181" s="7">
        <v>238.16521739130431</v>
      </c>
      <c r="C181" s="7"/>
      <c r="D181" s="7"/>
    </row>
    <row r="182" spans="1:4">
      <c r="A182" s="6">
        <v>135669</v>
      </c>
      <c r="B182" s="7">
        <v>1929.1304347826087</v>
      </c>
      <c r="C182" s="7"/>
      <c r="D182" s="7"/>
    </row>
    <row r="183" spans="1:4">
      <c r="A183" s="6">
        <v>135670</v>
      </c>
      <c r="B183" s="7">
        <v>7334.5108499999997</v>
      </c>
      <c r="C183" s="7"/>
      <c r="D183" s="7"/>
    </row>
    <row r="184" spans="1:4">
      <c r="A184" s="6">
        <v>135671</v>
      </c>
      <c r="B184" s="7">
        <v>1159.4202898543479</v>
      </c>
      <c r="C184" s="7"/>
      <c r="D184" s="7"/>
    </row>
    <row r="185" spans="1:4">
      <c r="A185" s="6">
        <v>135672</v>
      </c>
      <c r="B185" s="7">
        <v>3652.1739130434785</v>
      </c>
      <c r="C185" s="7"/>
      <c r="D185" s="7"/>
    </row>
    <row r="186" spans="1:4">
      <c r="A186" s="6">
        <v>135673</v>
      </c>
      <c r="B186" s="7">
        <v>3257.2465217391305</v>
      </c>
      <c r="C186" s="7"/>
      <c r="D186" s="7"/>
    </row>
    <row r="187" spans="1:4">
      <c r="A187" s="6">
        <v>135674</v>
      </c>
      <c r="B187" s="7">
        <v>453.19565217391306</v>
      </c>
      <c r="C187" s="7"/>
      <c r="D187" s="7"/>
    </row>
    <row r="188" spans="1:4">
      <c r="A188" s="6">
        <v>135675</v>
      </c>
      <c r="B188" s="7">
        <v>721.73913043478262</v>
      </c>
      <c r="C188" s="7"/>
      <c r="D188" s="7"/>
    </row>
    <row r="189" spans="1:4">
      <c r="A189" s="6">
        <v>135676</v>
      </c>
      <c r="B189" s="7">
        <v>495.89130434782606</v>
      </c>
      <c r="C189" s="7"/>
      <c r="D189" s="7"/>
    </row>
    <row r="190" spans="1:4">
      <c r="A190" s="6">
        <v>135677</v>
      </c>
      <c r="B190" s="7">
        <v>420.28985434782612</v>
      </c>
      <c r="C190" s="7"/>
      <c r="D190" s="7"/>
    </row>
    <row r="191" spans="1:4">
      <c r="A191" s="6">
        <v>135678</v>
      </c>
      <c r="B191" s="7">
        <v>3834.7826086956525</v>
      </c>
      <c r="C191" s="7"/>
      <c r="D191" s="7"/>
    </row>
    <row r="192" spans="1:4">
      <c r="A192" s="6">
        <v>135679</v>
      </c>
      <c r="B192" s="7">
        <v>108.69565217391305</v>
      </c>
      <c r="C192" s="7"/>
      <c r="D192" s="7"/>
    </row>
    <row r="193" spans="1:4">
      <c r="A193" s="6">
        <v>135680</v>
      </c>
      <c r="B193" s="7">
        <v>133.08307826086954</v>
      </c>
      <c r="C193" s="7"/>
      <c r="D193" s="7"/>
    </row>
    <row r="194" spans="1:4">
      <c r="A194" s="6">
        <v>135681</v>
      </c>
      <c r="B194" s="7">
        <v>326.08695652173913</v>
      </c>
      <c r="C194" s="7"/>
      <c r="D194" s="7"/>
    </row>
    <row r="195" spans="1:4">
      <c r="A195" s="6">
        <v>135682</v>
      </c>
      <c r="B195" s="7">
        <v>23418.720000000001</v>
      </c>
      <c r="C195" s="7"/>
      <c r="D195" s="7">
        <v>30</v>
      </c>
    </row>
    <row r="196" spans="1:4">
      <c r="A196" s="6">
        <v>135683</v>
      </c>
      <c r="B196" s="7">
        <v>3043.478260869565</v>
      </c>
      <c r="C196" s="7"/>
      <c r="D196" s="7"/>
    </row>
    <row r="197" spans="1:4">
      <c r="A197" s="6">
        <v>135684</v>
      </c>
      <c r="B197" s="7">
        <v>5000</v>
      </c>
      <c r="C197" s="7"/>
      <c r="D197" s="7"/>
    </row>
    <row r="198" spans="1:4">
      <c r="A198" s="6">
        <v>135685</v>
      </c>
      <c r="B198" s="7">
        <v>2187.0078043478261</v>
      </c>
      <c r="C198" s="7"/>
      <c r="D198" s="7"/>
    </row>
    <row r="199" spans="1:4">
      <c r="A199" s="6">
        <v>135686</v>
      </c>
      <c r="B199" s="7">
        <v>2173.913043478261</v>
      </c>
      <c r="C199" s="7"/>
      <c r="D199" s="7"/>
    </row>
    <row r="200" spans="1:4">
      <c r="A200" s="6">
        <v>135687</v>
      </c>
      <c r="B200" s="7">
        <v>347.82608695652175</v>
      </c>
      <c r="C200" s="7"/>
      <c r="D200" s="7"/>
    </row>
    <row r="201" spans="1:4">
      <c r="A201" s="6">
        <v>135688</v>
      </c>
      <c r="B201" s="7">
        <v>30.434782608695652</v>
      </c>
      <c r="C201" s="7"/>
      <c r="D201" s="7"/>
    </row>
    <row r="202" spans="1:4">
      <c r="A202" s="6">
        <v>135689</v>
      </c>
      <c r="B202" s="7">
        <v>11965.217391304348</v>
      </c>
      <c r="C202" s="7"/>
      <c r="D202" s="7"/>
    </row>
    <row r="203" spans="1:4">
      <c r="A203" s="6">
        <v>135690</v>
      </c>
      <c r="B203" s="7">
        <v>15100</v>
      </c>
      <c r="C203" s="7"/>
      <c r="D203" s="7"/>
    </row>
    <row r="204" spans="1:4">
      <c r="A204" s="6">
        <v>135691</v>
      </c>
      <c r="B204" s="7">
        <v>244.56521739130434</v>
      </c>
      <c r="C204" s="7"/>
      <c r="D204" s="7"/>
    </row>
    <row r="205" spans="1:4">
      <c r="A205" s="6">
        <v>135692</v>
      </c>
      <c r="B205" s="7">
        <v>498.53804347826087</v>
      </c>
      <c r="C205" s="7"/>
      <c r="D205" s="7"/>
    </row>
    <row r="206" spans="1:4">
      <c r="A206" s="6">
        <v>135693</v>
      </c>
      <c r="B206" s="7">
        <v>8143.1163043478264</v>
      </c>
      <c r="C206" s="7"/>
      <c r="D206" s="7"/>
    </row>
    <row r="207" spans="1:4">
      <c r="A207" s="6">
        <v>135694</v>
      </c>
      <c r="B207" s="7">
        <v>249.52173913043478</v>
      </c>
      <c r="C207" s="7"/>
      <c r="D207" s="7"/>
    </row>
    <row r="208" spans="1:4">
      <c r="A208" s="6">
        <v>135695</v>
      </c>
      <c r="B208" s="7">
        <v>82.608695652173907</v>
      </c>
      <c r="C208" s="7"/>
      <c r="D208" s="7"/>
    </row>
    <row r="209" spans="1:4">
      <c r="A209" s="6">
        <v>135696</v>
      </c>
      <c r="B209" s="7">
        <v>44735.569120934779</v>
      </c>
      <c r="C209" s="7"/>
      <c r="D209" s="7"/>
    </row>
    <row r="210" spans="1:4">
      <c r="A210" s="6">
        <v>135697</v>
      </c>
      <c r="B210" s="7">
        <v>48.673913043478258</v>
      </c>
      <c r="C210" s="7"/>
      <c r="D210" s="7"/>
    </row>
    <row r="211" spans="1:4">
      <c r="A211" s="6">
        <v>135698</v>
      </c>
      <c r="B211" s="7">
        <v>164.52173913043478</v>
      </c>
      <c r="C211" s="7"/>
      <c r="D211" s="7"/>
    </row>
    <row r="212" spans="1:4">
      <c r="A212" s="6">
        <v>135699</v>
      </c>
      <c r="B212" s="7">
        <v>15217.391304347826</v>
      </c>
      <c r="C212" s="7"/>
      <c r="D212" s="7"/>
    </row>
    <row r="213" spans="1:4">
      <c r="A213" s="6">
        <v>135700</v>
      </c>
      <c r="B213" s="7">
        <v>11461.95652173913</v>
      </c>
      <c r="C213" s="7">
        <v>2475</v>
      </c>
      <c r="D213" s="7"/>
    </row>
    <row r="214" spans="1:4">
      <c r="A214" s="6">
        <v>135701</v>
      </c>
      <c r="B214" s="7">
        <v>4682.9710869565215</v>
      </c>
      <c r="C214" s="7"/>
      <c r="D214" s="7"/>
    </row>
    <row r="215" spans="1:4">
      <c r="A215" s="6">
        <v>135702</v>
      </c>
      <c r="B215" s="7">
        <v>5708.695652173913</v>
      </c>
      <c r="C215" s="7"/>
      <c r="D215" s="7"/>
    </row>
    <row r="216" spans="1:4">
      <c r="A216" s="6">
        <v>135703</v>
      </c>
      <c r="B216" s="7">
        <v>188.94928043478262</v>
      </c>
      <c r="C216" s="7"/>
      <c r="D216" s="7"/>
    </row>
    <row r="217" spans="1:4">
      <c r="A217" s="6">
        <v>135704</v>
      </c>
      <c r="B217" s="7">
        <v>5850</v>
      </c>
      <c r="C217" s="7"/>
      <c r="D217" s="7"/>
    </row>
    <row r="218" spans="1:4">
      <c r="A218" s="6">
        <v>135705</v>
      </c>
      <c r="B218" s="7">
        <v>232.60869565217388</v>
      </c>
      <c r="C218" s="7"/>
      <c r="D218" s="7"/>
    </row>
    <row r="219" spans="1:4">
      <c r="A219" s="6">
        <v>135706</v>
      </c>
      <c r="B219" s="7">
        <v>956.52173913043475</v>
      </c>
      <c r="C219" s="7"/>
      <c r="D219" s="7"/>
    </row>
    <row r="220" spans="1:4">
      <c r="A220" s="6">
        <v>135707</v>
      </c>
      <c r="B220" s="7">
        <v>1046.7391304347825</v>
      </c>
      <c r="C220" s="7"/>
      <c r="D220" s="7"/>
    </row>
    <row r="221" spans="1:4">
      <c r="A221" s="6">
        <v>135708</v>
      </c>
      <c r="B221" s="7">
        <v>626.08695652173913</v>
      </c>
      <c r="C221" s="7"/>
      <c r="D221" s="7"/>
    </row>
    <row r="222" spans="1:4">
      <c r="A222" s="6">
        <v>135709</v>
      </c>
      <c r="B222" s="7">
        <v>1046.7391304347825</v>
      </c>
      <c r="C222" s="7"/>
      <c r="D222" s="7"/>
    </row>
    <row r="223" spans="1:4">
      <c r="A223" s="6">
        <v>135710</v>
      </c>
      <c r="B223" s="7">
        <v>1046.7391304347825</v>
      </c>
      <c r="C223" s="7"/>
      <c r="D223" s="7"/>
    </row>
    <row r="224" spans="1:4">
      <c r="A224" s="6">
        <v>135711</v>
      </c>
      <c r="B224" s="7">
        <v>6410.434782608696</v>
      </c>
      <c r="C224" s="7"/>
      <c r="D224" s="7"/>
    </row>
    <row r="225" spans="1:4">
      <c r="A225" s="6">
        <v>135712</v>
      </c>
      <c r="B225" s="7">
        <v>1271.4065217391305</v>
      </c>
      <c r="C225" s="7"/>
      <c r="D225" s="7"/>
    </row>
    <row r="226" spans="1:4">
      <c r="A226" s="6">
        <v>135713</v>
      </c>
      <c r="B226" s="7">
        <v>2756.521739130435</v>
      </c>
      <c r="C226" s="7">
        <v>191.30434782608694</v>
      </c>
      <c r="D226" s="7"/>
    </row>
    <row r="227" spans="1:4">
      <c r="A227" s="6">
        <v>135714</v>
      </c>
      <c r="B227" s="7">
        <v>6615.217391304348</v>
      </c>
      <c r="C227" s="7"/>
      <c r="D227" s="7"/>
    </row>
    <row r="228" spans="1:4">
      <c r="A228" s="6">
        <v>135715</v>
      </c>
      <c r="B228" s="7">
        <v>62.300724628260866</v>
      </c>
      <c r="C228" s="7"/>
      <c r="D228" s="7"/>
    </row>
    <row r="229" spans="1:4">
      <c r="A229" s="6">
        <v>135716</v>
      </c>
      <c r="B229" s="7">
        <v>56.521739130434781</v>
      </c>
      <c r="C229" s="7"/>
      <c r="D229" s="7"/>
    </row>
    <row r="230" spans="1:4">
      <c r="A230" s="6">
        <v>135717</v>
      </c>
      <c r="B230" s="7">
        <v>69.51290757608696</v>
      </c>
      <c r="C230" s="7"/>
      <c r="D230" s="7"/>
    </row>
    <row r="231" spans="1:4">
      <c r="A231" s="6">
        <v>135718</v>
      </c>
      <c r="B231" s="7">
        <v>893.91304347826087</v>
      </c>
      <c r="C231" s="7"/>
      <c r="D231" s="7"/>
    </row>
    <row r="232" spans="1:4">
      <c r="A232" s="6">
        <v>135719</v>
      </c>
      <c r="B232" s="7">
        <v>2739.130434782609</v>
      </c>
      <c r="C232" s="7"/>
      <c r="D232" s="7"/>
    </row>
    <row r="233" spans="1:4">
      <c r="A233" s="6">
        <v>135720</v>
      </c>
      <c r="B233" s="7">
        <v>14447.899780173913</v>
      </c>
      <c r="C233" s="7"/>
      <c r="D233" s="7"/>
    </row>
    <row r="234" spans="1:4">
      <c r="A234" s="6">
        <v>135721</v>
      </c>
      <c r="B234" s="7">
        <v>3402.8985333304345</v>
      </c>
      <c r="C234" s="7"/>
      <c r="D234" s="7"/>
    </row>
    <row r="235" spans="1:4">
      <c r="A235" s="6">
        <v>135722</v>
      </c>
      <c r="B235" s="7">
        <v>2782.608695652174</v>
      </c>
      <c r="C235" s="7"/>
      <c r="D235" s="7"/>
    </row>
    <row r="236" spans="1:4">
      <c r="A236" s="6">
        <v>135723</v>
      </c>
      <c r="B236" s="7">
        <v>126.36</v>
      </c>
      <c r="C236" s="7"/>
      <c r="D236" s="7"/>
    </row>
    <row r="237" spans="1:4">
      <c r="A237" s="6">
        <v>135724</v>
      </c>
      <c r="B237" s="7">
        <v>95568</v>
      </c>
      <c r="C237" s="7"/>
      <c r="D237" s="7"/>
    </row>
    <row r="238" spans="1:4">
      <c r="A238" s="6">
        <v>135725</v>
      </c>
      <c r="B238" s="7">
        <v>5733.2782608695652</v>
      </c>
      <c r="C238" s="7"/>
      <c r="D238" s="7"/>
    </row>
    <row r="239" spans="1:4">
      <c r="A239" s="6">
        <v>135726</v>
      </c>
      <c r="B239" s="7">
        <v>892.66304347826087</v>
      </c>
      <c r="C239" s="7"/>
      <c r="D239" s="7"/>
    </row>
    <row r="240" spans="1:4">
      <c r="A240" s="6">
        <v>135727</v>
      </c>
      <c r="B240" s="7">
        <v>80886.40482608696</v>
      </c>
      <c r="C240" s="7"/>
      <c r="D240" s="7"/>
    </row>
    <row r="241" spans="1:4">
      <c r="A241" s="6">
        <v>135728</v>
      </c>
      <c r="B241" s="7">
        <v>95568</v>
      </c>
      <c r="C241" s="7"/>
      <c r="D241" s="7"/>
    </row>
    <row r="242" spans="1:4">
      <c r="A242" s="6">
        <v>135729</v>
      </c>
      <c r="B242" s="7">
        <v>2028</v>
      </c>
      <c r="C242" s="7"/>
      <c r="D242" s="7"/>
    </row>
    <row r="243" spans="1:4">
      <c r="A243" s="6">
        <v>135730</v>
      </c>
      <c r="B243" s="7">
        <v>107.60869565217392</v>
      </c>
      <c r="C243" s="7">
        <v>9.7826086956521738</v>
      </c>
      <c r="D243" s="7"/>
    </row>
    <row r="244" spans="1:4">
      <c r="A244" s="6">
        <v>135731</v>
      </c>
      <c r="B244" s="7">
        <v>275.14080000000001</v>
      </c>
      <c r="C244" s="7"/>
      <c r="D244" s="7"/>
    </row>
    <row r="245" spans="1:4">
      <c r="A245" s="6">
        <v>135732</v>
      </c>
      <c r="B245" s="7">
        <v>362.36956521739131</v>
      </c>
      <c r="C245" s="7"/>
      <c r="D245" s="7"/>
    </row>
    <row r="246" spans="1:4">
      <c r="A246" s="6">
        <v>135733</v>
      </c>
      <c r="B246" s="7">
        <v>1865.2173913043478</v>
      </c>
      <c r="C246" s="7">
        <v>169.56521739130434</v>
      </c>
      <c r="D246" s="7"/>
    </row>
    <row r="247" spans="1:4">
      <c r="A247" s="6">
        <v>135734</v>
      </c>
      <c r="B247" s="7">
        <v>6463.08</v>
      </c>
      <c r="C247" s="7"/>
      <c r="D247" s="7"/>
    </row>
    <row r="248" spans="1:4">
      <c r="A248" s="6">
        <v>135735</v>
      </c>
      <c r="B248" s="7">
        <v>557.62501499999996</v>
      </c>
      <c r="C248" s="7">
        <v>72.73369760869565</v>
      </c>
      <c r="D248" s="7"/>
    </row>
    <row r="249" spans="1:4">
      <c r="A249" s="6">
        <v>135736</v>
      </c>
      <c r="B249" s="7">
        <v>556.51481739130429</v>
      </c>
      <c r="C249" s="7"/>
      <c r="D249" s="7"/>
    </row>
    <row r="250" spans="1:4">
      <c r="A250" s="6">
        <v>135737</v>
      </c>
      <c r="B250" s="7">
        <v>1537.0921739130436</v>
      </c>
      <c r="C250" s="7">
        <v>73.194782608695647</v>
      </c>
      <c r="D250" s="7"/>
    </row>
    <row r="251" spans="1:4">
      <c r="A251" s="6">
        <v>135738</v>
      </c>
      <c r="B251" s="7">
        <v>2277.9369565217394</v>
      </c>
      <c r="C251" s="7">
        <v>149.02391304347827</v>
      </c>
      <c r="D251" s="7"/>
    </row>
    <row r="252" spans="1:4">
      <c r="A252" s="6">
        <v>135739</v>
      </c>
      <c r="B252" s="7">
        <v>965.74478260869569</v>
      </c>
      <c r="C252" s="7">
        <v>63.179565217391307</v>
      </c>
      <c r="D252" s="7"/>
    </row>
    <row r="253" spans="1:4">
      <c r="A253" s="6">
        <v>135740</v>
      </c>
      <c r="B253" s="7">
        <v>1104.1665</v>
      </c>
      <c r="C253" s="7"/>
      <c r="D253" s="7"/>
    </row>
    <row r="254" spans="1:4">
      <c r="A254" s="6">
        <v>135741</v>
      </c>
      <c r="B254" s="7">
        <v>2634.788043478261</v>
      </c>
      <c r="C254" s="7"/>
      <c r="D254" s="7"/>
    </row>
    <row r="255" spans="1:4">
      <c r="A255" s="6">
        <v>135742</v>
      </c>
      <c r="B255" s="7">
        <v>9290.6869565217385</v>
      </c>
      <c r="C255" s="7">
        <v>1169.2956521739131</v>
      </c>
      <c r="D255" s="7"/>
    </row>
    <row r="256" spans="1:4">
      <c r="A256" s="6">
        <v>135743</v>
      </c>
      <c r="B256" s="7">
        <v>717.39130434782612</v>
      </c>
      <c r="C256" s="7"/>
      <c r="D256" s="7"/>
    </row>
    <row r="257" spans="1:4">
      <c r="A257" s="6">
        <v>135744</v>
      </c>
      <c r="B257" s="7">
        <v>107.63999999999999</v>
      </c>
      <c r="C257" s="7"/>
      <c r="D257" s="7"/>
    </row>
    <row r="258" spans="1:4">
      <c r="A258" s="6">
        <v>135745</v>
      </c>
      <c r="B258" s="7">
        <v>5545.913043478261</v>
      </c>
      <c r="C258" s="7">
        <v>1279.8260869565217</v>
      </c>
      <c r="D258" s="7"/>
    </row>
    <row r="259" spans="1:4">
      <c r="A259" s="6">
        <v>135746</v>
      </c>
      <c r="B259" s="7">
        <v>1304.3478260869565</v>
      </c>
      <c r="C259" s="7"/>
      <c r="D259" s="7"/>
    </row>
    <row r="260" spans="1:4">
      <c r="A260" s="6">
        <v>135747</v>
      </c>
      <c r="B260" s="7">
        <v>245.65217391304347</v>
      </c>
      <c r="C260" s="7"/>
      <c r="D260" s="7"/>
    </row>
    <row r="261" spans="1:4">
      <c r="A261" s="6">
        <v>135748</v>
      </c>
      <c r="B261" s="7">
        <v>2249.6320130434783</v>
      </c>
      <c r="C261" s="7"/>
      <c r="D261" s="7"/>
    </row>
    <row r="262" spans="1:4">
      <c r="A262" s="6">
        <v>135749</v>
      </c>
      <c r="B262" s="7">
        <v>10869.565217391304</v>
      </c>
      <c r="C262" s="7"/>
      <c r="D262" s="7"/>
    </row>
    <row r="263" spans="1:4">
      <c r="A263" s="6">
        <v>135750</v>
      </c>
      <c r="B263" s="7">
        <v>96195.652173913055</v>
      </c>
      <c r="C263" s="7"/>
      <c r="D263" s="7"/>
    </row>
    <row r="264" spans="1:4">
      <c r="A264" s="6">
        <v>135751</v>
      </c>
      <c r="B264" s="7">
        <v>489.13043478260869</v>
      </c>
      <c r="C264" s="7"/>
      <c r="D264" s="7"/>
    </row>
    <row r="265" spans="1:4">
      <c r="A265" s="6">
        <v>135752</v>
      </c>
      <c r="B265" s="7">
        <v>547.82608695652175</v>
      </c>
      <c r="C265" s="7"/>
      <c r="D265" s="7"/>
    </row>
    <row r="266" spans="1:4">
      <c r="A266" s="6">
        <v>135753</v>
      </c>
      <c r="B266" s="7">
        <v>313.04347826086956</v>
      </c>
      <c r="C266" s="7"/>
      <c r="D266" s="7"/>
    </row>
    <row r="267" spans="1:4">
      <c r="A267" s="6">
        <v>135754</v>
      </c>
      <c r="B267" s="7">
        <v>543.47826086956525</v>
      </c>
      <c r="C267" s="7"/>
      <c r="D267" s="7"/>
    </row>
    <row r="268" spans="1:4">
      <c r="A268" s="6">
        <v>135755</v>
      </c>
      <c r="B268" s="7">
        <v>652.17391304347825</v>
      </c>
      <c r="C268" s="7"/>
      <c r="D268" s="7"/>
    </row>
    <row r="269" spans="1:4">
      <c r="A269" s="6">
        <v>135756</v>
      </c>
      <c r="B269" s="7">
        <v>4076.086956521739</v>
      </c>
      <c r="C269" s="7"/>
      <c r="D269" s="7"/>
    </row>
    <row r="270" spans="1:4">
      <c r="A270" s="6">
        <v>135757</v>
      </c>
      <c r="B270" s="7">
        <v>142.43478260869566</v>
      </c>
      <c r="C270" s="7"/>
      <c r="D270" s="7"/>
    </row>
    <row r="271" spans="1:4">
      <c r="A271" s="6">
        <v>135758</v>
      </c>
      <c r="B271" s="7">
        <v>500</v>
      </c>
      <c r="C271" s="7"/>
      <c r="D271" s="7"/>
    </row>
    <row r="272" spans="1:4">
      <c r="A272" s="6">
        <v>135759</v>
      </c>
      <c r="B272" s="7">
        <v>369.56521739130437</v>
      </c>
      <c r="C272" s="7"/>
      <c r="D272" s="7"/>
    </row>
    <row r="273" spans="1:4">
      <c r="A273" s="6">
        <v>135760</v>
      </c>
      <c r="B273" s="7">
        <v>304.3478260869565</v>
      </c>
      <c r="C273" s="7"/>
      <c r="D273" s="7"/>
    </row>
    <row r="274" spans="1:4">
      <c r="A274" s="6">
        <v>135761</v>
      </c>
      <c r="B274" s="7">
        <v>1883.2695652173911</v>
      </c>
      <c r="C274" s="7"/>
      <c r="D274" s="7"/>
    </row>
    <row r="275" spans="1:4">
      <c r="A275" s="6">
        <v>135762</v>
      </c>
      <c r="B275" s="7">
        <v>2439.1304347826085</v>
      </c>
      <c r="C275" s="7"/>
      <c r="D275" s="7"/>
    </row>
    <row r="276" spans="1:4">
      <c r="A276" s="6">
        <v>135763</v>
      </c>
      <c r="B276" s="7">
        <v>138.55278695652171</v>
      </c>
      <c r="C276" s="7"/>
      <c r="D276" s="7"/>
    </row>
    <row r="277" spans="1:4">
      <c r="A277" s="6">
        <v>135764</v>
      </c>
      <c r="B277" s="7">
        <v>2243.478260869565</v>
      </c>
      <c r="C277" s="7"/>
      <c r="D277" s="7"/>
    </row>
    <row r="278" spans="1:4">
      <c r="A278" s="6">
        <v>135765</v>
      </c>
      <c r="B278" s="7">
        <v>595.6521739130435</v>
      </c>
      <c r="C278" s="7"/>
      <c r="D278" s="7"/>
    </row>
    <row r="279" spans="1:4">
      <c r="A279" s="6">
        <v>135766</v>
      </c>
      <c r="B279" s="7">
        <v>456.52173913043481</v>
      </c>
      <c r="C279" s="7"/>
      <c r="D279" s="7"/>
    </row>
    <row r="280" spans="1:4">
      <c r="A280" s="6">
        <v>135767</v>
      </c>
      <c r="B280" s="7">
        <v>165.81521739130434</v>
      </c>
      <c r="C280" s="7"/>
      <c r="D280" s="7"/>
    </row>
    <row r="281" spans="1:4">
      <c r="A281" s="6">
        <v>135768</v>
      </c>
      <c r="B281" s="7">
        <v>2030.9428130434781</v>
      </c>
      <c r="C281" s="7"/>
      <c r="D281" s="7"/>
    </row>
    <row r="282" spans="1:4">
      <c r="A282" s="6">
        <v>135769</v>
      </c>
      <c r="B282" s="7">
        <v>11290.836521739131</v>
      </c>
      <c r="C282" s="7"/>
      <c r="D282" s="7"/>
    </row>
    <row r="283" spans="1:4">
      <c r="A283" s="6">
        <v>135770</v>
      </c>
      <c r="B283" s="7">
        <v>10530</v>
      </c>
      <c r="C283" s="7"/>
      <c r="D283" s="7"/>
    </row>
    <row r="284" spans="1:4">
      <c r="A284" s="6">
        <v>135771</v>
      </c>
      <c r="B284" s="7">
        <v>2152.6739130434785</v>
      </c>
      <c r="C284" s="7"/>
      <c r="D284" s="7"/>
    </row>
    <row r="285" spans="1:4">
      <c r="A285" s="6">
        <v>135772</v>
      </c>
      <c r="B285" s="7">
        <v>341.95652173913044</v>
      </c>
      <c r="C285" s="7"/>
      <c r="D285" s="7"/>
    </row>
    <row r="286" spans="1:4">
      <c r="A286" s="6">
        <v>135773</v>
      </c>
      <c r="B286" s="7">
        <v>8522.5500000000011</v>
      </c>
      <c r="C286" s="7"/>
      <c r="D286" s="7"/>
    </row>
    <row r="287" spans="1:4">
      <c r="A287" s="6">
        <v>135774</v>
      </c>
      <c r="B287" s="7">
        <v>341.95652173913044</v>
      </c>
      <c r="C287" s="7"/>
      <c r="D287" s="7"/>
    </row>
    <row r="288" spans="1:4">
      <c r="A288" s="6">
        <v>135775</v>
      </c>
      <c r="B288" s="7">
        <v>30.434782608695652</v>
      </c>
      <c r="C288" s="7"/>
      <c r="D288" s="7"/>
    </row>
    <row r="289" spans="1:4">
      <c r="A289" s="6">
        <v>135776</v>
      </c>
      <c r="B289" s="7">
        <v>15.413043478260869</v>
      </c>
      <c r="C289" s="7"/>
      <c r="D289" s="7"/>
    </row>
    <row r="290" spans="1:4">
      <c r="A290" s="6">
        <v>135777</v>
      </c>
      <c r="B290" s="7">
        <v>108.69565217391305</v>
      </c>
      <c r="C290" s="7"/>
      <c r="D290" s="7"/>
    </row>
    <row r="291" spans="1:4">
      <c r="A291" s="6">
        <v>135778</v>
      </c>
      <c r="B291" s="7">
        <v>413.5</v>
      </c>
      <c r="C291" s="7"/>
      <c r="D291" s="7"/>
    </row>
    <row r="292" spans="1:4">
      <c r="A292" s="6">
        <v>135779</v>
      </c>
      <c r="B292" s="7">
        <v>309.2</v>
      </c>
      <c r="C292" s="7"/>
      <c r="D292" s="7"/>
    </row>
    <row r="293" spans="1:4">
      <c r="A293" s="6">
        <v>135780</v>
      </c>
      <c r="B293" s="7">
        <v>380.43478260869563</v>
      </c>
      <c r="C293" s="7"/>
      <c r="D293" s="7"/>
    </row>
    <row r="294" spans="1:4">
      <c r="A294" s="6">
        <v>135781</v>
      </c>
      <c r="B294" s="7">
        <v>86.956521739130437</v>
      </c>
      <c r="C294" s="7"/>
      <c r="D294" s="7"/>
    </row>
    <row r="295" spans="1:4">
      <c r="A295" s="6">
        <v>135782</v>
      </c>
      <c r="B295" s="7">
        <v>41.304347826086953</v>
      </c>
      <c r="C295" s="7"/>
      <c r="D295" s="7"/>
    </row>
    <row r="296" spans="1:4">
      <c r="A296" s="6">
        <v>135783</v>
      </c>
      <c r="B296" s="7">
        <v>43.478260869565219</v>
      </c>
      <c r="C296" s="7"/>
      <c r="D296" s="7"/>
    </row>
    <row r="297" spans="1:4">
      <c r="A297" s="6">
        <v>135784</v>
      </c>
      <c r="B297" s="7">
        <v>375.76086956521738</v>
      </c>
      <c r="C297" s="7"/>
      <c r="D297" s="7"/>
    </row>
    <row r="298" spans="1:4">
      <c r="A298" s="6">
        <v>135785</v>
      </c>
      <c r="B298" s="7">
        <v>3955.7391304347825</v>
      </c>
      <c r="C298" s="7"/>
      <c r="D298" s="7"/>
    </row>
    <row r="299" spans="1:4">
      <c r="A299" s="6">
        <v>135786</v>
      </c>
      <c r="B299" s="7">
        <v>1722.8260869565217</v>
      </c>
      <c r="C299" s="7"/>
      <c r="D299" s="7"/>
    </row>
    <row r="300" spans="1:4">
      <c r="A300" s="6">
        <v>135787</v>
      </c>
      <c r="B300" s="7">
        <v>468.31521739130437</v>
      </c>
      <c r="C300" s="7">
        <v>71.114130434782609</v>
      </c>
      <c r="D300" s="7"/>
    </row>
    <row r="301" spans="1:4">
      <c r="A301" s="6">
        <v>135788</v>
      </c>
      <c r="B301" s="7">
        <v>391.30434782608694</v>
      </c>
      <c r="C301" s="7"/>
      <c r="D301" s="7"/>
    </row>
    <row r="302" spans="1:4">
      <c r="A302" s="6">
        <v>135789</v>
      </c>
      <c r="B302" s="7">
        <v>92.382608695652181</v>
      </c>
      <c r="C302" s="7"/>
      <c r="D302" s="7"/>
    </row>
    <row r="303" spans="1:4">
      <c r="A303" s="6">
        <v>135790</v>
      </c>
      <c r="B303" s="7">
        <v>652.17391304347825</v>
      </c>
      <c r="C303" s="7"/>
      <c r="D303" s="7"/>
    </row>
    <row r="304" spans="1:4">
      <c r="A304" s="6">
        <v>135791</v>
      </c>
      <c r="B304" s="7">
        <v>333.26086956521738</v>
      </c>
      <c r="C304" s="7"/>
      <c r="D304" s="7"/>
    </row>
    <row r="305" spans="1:4">
      <c r="A305" s="6">
        <v>135792</v>
      </c>
      <c r="B305" s="7">
        <v>366.68478260869563</v>
      </c>
      <c r="C305" s="7"/>
      <c r="D305" s="7"/>
    </row>
    <row r="306" spans="1:4">
      <c r="A306" s="6">
        <v>135793</v>
      </c>
      <c r="B306" s="7">
        <v>59.782608695652172</v>
      </c>
      <c r="C306" s="7"/>
      <c r="D306" s="7"/>
    </row>
    <row r="307" spans="1:4">
      <c r="A307" s="6">
        <v>135794</v>
      </c>
      <c r="B307" s="7">
        <v>573.28260869565213</v>
      </c>
      <c r="C307" s="7"/>
      <c r="D307" s="7"/>
    </row>
    <row r="308" spans="1:4">
      <c r="A308" s="6">
        <v>135795</v>
      </c>
      <c r="B308" s="7">
        <v>1844.0579717391306</v>
      </c>
      <c r="C308" s="7"/>
      <c r="D308" s="7"/>
    </row>
    <row r="309" spans="1:4">
      <c r="A309" s="6">
        <v>135796</v>
      </c>
      <c r="B309" s="7">
        <v>326.47826086956519</v>
      </c>
      <c r="C309" s="7"/>
      <c r="D309" s="7"/>
    </row>
    <row r="310" spans="1:4">
      <c r="A310" s="6">
        <v>135797</v>
      </c>
      <c r="B310" s="7">
        <v>138.91304347826087</v>
      </c>
      <c r="C310" s="7"/>
      <c r="D310" s="7"/>
    </row>
    <row r="311" spans="1:4">
      <c r="A311" s="6">
        <v>135798</v>
      </c>
      <c r="B311" s="7">
        <v>3431.5212217391309</v>
      </c>
      <c r="C311" s="7"/>
      <c r="D311" s="7"/>
    </row>
    <row r="312" spans="1:4">
      <c r="A312" s="6">
        <v>135799</v>
      </c>
      <c r="B312" s="7">
        <v>989.13043478260875</v>
      </c>
      <c r="C312" s="7"/>
      <c r="D312" s="7"/>
    </row>
    <row r="313" spans="1:4">
      <c r="A313" s="6">
        <v>135800</v>
      </c>
      <c r="B313" s="7">
        <v>4501.0860782608697</v>
      </c>
      <c r="C313" s="7"/>
      <c r="D313" s="7"/>
    </row>
    <row r="314" spans="1:4">
      <c r="A314" s="6">
        <v>135801</v>
      </c>
      <c r="B314" s="7">
        <v>2544.728260869565</v>
      </c>
      <c r="C314" s="7"/>
      <c r="D314" s="7"/>
    </row>
    <row r="315" spans="1:4">
      <c r="A315" s="6">
        <v>135802</v>
      </c>
      <c r="B315" s="7">
        <v>46839.130434782608</v>
      </c>
      <c r="C315" s="7"/>
      <c r="D315" s="7"/>
    </row>
    <row r="316" spans="1:4">
      <c r="A316" s="6">
        <v>135803</v>
      </c>
      <c r="B316" s="7">
        <v>146.7391304347826</v>
      </c>
      <c r="C316" s="7"/>
      <c r="D316" s="7"/>
    </row>
    <row r="317" spans="1:4">
      <c r="A317" s="6">
        <v>135804</v>
      </c>
      <c r="B317" s="7">
        <v>170.43478260869566</v>
      </c>
      <c r="C317" s="7"/>
      <c r="D317" s="7"/>
    </row>
    <row r="318" spans="1:4">
      <c r="A318" s="6">
        <v>135805</v>
      </c>
      <c r="B318" s="7">
        <v>2717.391304347826</v>
      </c>
      <c r="C318" s="7"/>
      <c r="D318" s="7"/>
    </row>
    <row r="319" spans="1:4">
      <c r="A319" s="6">
        <v>135806</v>
      </c>
      <c r="B319" s="7">
        <v>1086.9565217391305</v>
      </c>
      <c r="C319" s="7"/>
      <c r="D319" s="7"/>
    </row>
    <row r="320" spans="1:4">
      <c r="A320" s="6">
        <v>135807</v>
      </c>
      <c r="B320" s="7">
        <v>2822.6086956521735</v>
      </c>
      <c r="C320" s="7"/>
      <c r="D320" s="7"/>
    </row>
    <row r="321" spans="1:4">
      <c r="A321" s="6">
        <v>135808</v>
      </c>
      <c r="B321" s="7">
        <v>150.65217391304347</v>
      </c>
      <c r="C321" s="7"/>
      <c r="D321" s="7"/>
    </row>
    <row r="322" spans="1:4">
      <c r="A322" s="6">
        <v>135809</v>
      </c>
      <c r="B322" s="7">
        <v>38.730434782608697</v>
      </c>
      <c r="C322" s="7"/>
      <c r="D322" s="7"/>
    </row>
    <row r="323" spans="1:4">
      <c r="A323" s="6">
        <v>135810</v>
      </c>
      <c r="B323" s="7">
        <v>945.65217391304373</v>
      </c>
      <c r="C323" s="7"/>
      <c r="D323" s="7"/>
    </row>
    <row r="324" spans="1:4">
      <c r="A324" s="6">
        <v>135811</v>
      </c>
      <c r="B324" s="7">
        <v>8152.173913043478</v>
      </c>
      <c r="C324" s="7"/>
      <c r="D324" s="7"/>
    </row>
    <row r="325" spans="1:4">
      <c r="A325" s="6">
        <v>135812</v>
      </c>
      <c r="B325" s="7">
        <v>1136.8695652173913</v>
      </c>
      <c r="C325" s="7"/>
      <c r="D325" s="7"/>
    </row>
    <row r="326" spans="1:4">
      <c r="A326" s="6">
        <v>135813</v>
      </c>
      <c r="B326" s="7">
        <v>1567.391304347826</v>
      </c>
      <c r="C326" s="7"/>
      <c r="D326" s="7"/>
    </row>
    <row r="327" spans="1:4">
      <c r="A327" s="6">
        <v>135814</v>
      </c>
      <c r="B327" s="7">
        <v>8414.1304347826081</v>
      </c>
      <c r="C327" s="7"/>
      <c r="D327" s="7"/>
    </row>
    <row r="328" spans="1:4">
      <c r="A328" s="6">
        <v>135815</v>
      </c>
      <c r="B328" s="7">
        <v>347.82608695652175</v>
      </c>
      <c r="C328" s="7"/>
      <c r="D328" s="7"/>
    </row>
    <row r="329" spans="1:4">
      <c r="A329" s="6">
        <v>135816</v>
      </c>
      <c r="B329" s="7">
        <v>407.6119565217391</v>
      </c>
      <c r="C329" s="7"/>
      <c r="D329" s="7"/>
    </row>
    <row r="330" spans="1:4">
      <c r="A330" s="6">
        <v>135817</v>
      </c>
      <c r="B330" s="7">
        <v>1550.7243478260871</v>
      </c>
      <c r="C330" s="7"/>
      <c r="D330" s="7"/>
    </row>
    <row r="331" spans="1:4">
      <c r="A331" s="6">
        <v>135818</v>
      </c>
      <c r="B331" s="7">
        <v>39000</v>
      </c>
      <c r="C331" s="7"/>
      <c r="D331" s="7"/>
    </row>
    <row r="332" spans="1:4">
      <c r="A332" s="6">
        <v>135819</v>
      </c>
      <c r="B332" s="7">
        <v>28173.913043478264</v>
      </c>
      <c r="C332" s="7"/>
      <c r="D332" s="7"/>
    </row>
    <row r="333" spans="1:4">
      <c r="A333" s="6">
        <v>135820</v>
      </c>
      <c r="B333" s="7">
        <v>22445.652173913044</v>
      </c>
      <c r="C333" s="7"/>
      <c r="D333" s="7"/>
    </row>
    <row r="334" spans="1:4">
      <c r="A334" s="6">
        <v>135821</v>
      </c>
      <c r="B334" s="7">
        <v>1043.4782608695652</v>
      </c>
      <c r="C334" s="7"/>
      <c r="D334" s="7"/>
    </row>
    <row r="335" spans="1:4">
      <c r="A335" s="6">
        <v>135822</v>
      </c>
      <c r="B335" s="7">
        <v>61.775369565217396</v>
      </c>
      <c r="C335" s="7"/>
      <c r="D335" s="7"/>
    </row>
    <row r="336" spans="1:4">
      <c r="A336" s="6">
        <v>135823</v>
      </c>
      <c r="B336" s="7">
        <v>1381.0608695652174</v>
      </c>
      <c r="C336" s="7"/>
      <c r="D336" s="7"/>
    </row>
    <row r="337" spans="1:4">
      <c r="A337" s="6">
        <v>135824</v>
      </c>
      <c r="B337" s="7">
        <v>75864.130434782608</v>
      </c>
      <c r="C337" s="7"/>
      <c r="D337" s="7"/>
    </row>
    <row r="338" spans="1:4">
      <c r="A338" s="6">
        <v>135825</v>
      </c>
      <c r="B338" s="7">
        <v>60.369565217391305</v>
      </c>
      <c r="C338" s="7"/>
      <c r="D338" s="7"/>
    </row>
    <row r="339" spans="1:4">
      <c r="A339" s="6">
        <v>135826</v>
      </c>
      <c r="B339" s="7">
        <v>818.78260869565213</v>
      </c>
      <c r="C339" s="7"/>
      <c r="D339" s="7"/>
    </row>
    <row r="340" spans="1:4">
      <c r="A340" s="6">
        <v>135827</v>
      </c>
      <c r="B340" s="7">
        <v>33273.913043478256</v>
      </c>
      <c r="C340" s="7"/>
      <c r="D340" s="7"/>
    </row>
    <row r="341" spans="1:4">
      <c r="A341" s="6">
        <v>135828</v>
      </c>
      <c r="B341" s="7">
        <v>4043.478260869565</v>
      </c>
      <c r="C341" s="7"/>
      <c r="D341" s="7"/>
    </row>
    <row r="342" spans="1:4">
      <c r="A342" s="6">
        <v>135829</v>
      </c>
      <c r="B342" s="7">
        <v>125.69480071304349</v>
      </c>
      <c r="C342" s="7"/>
      <c r="D342" s="7"/>
    </row>
    <row r="343" spans="1:4">
      <c r="A343" s="6">
        <v>135830</v>
      </c>
      <c r="B343" s="7">
        <v>907.17391304347825</v>
      </c>
      <c r="C343" s="7"/>
      <c r="D343" s="7"/>
    </row>
    <row r="344" spans="1:4">
      <c r="A344" s="6">
        <v>135831</v>
      </c>
      <c r="B344" s="7">
        <v>1694.8076086956521</v>
      </c>
      <c r="C344" s="7"/>
      <c r="D344" s="7"/>
    </row>
    <row r="345" spans="1:4">
      <c r="A345" s="6">
        <v>135832</v>
      </c>
      <c r="B345" s="7">
        <v>235.50724565217394</v>
      </c>
      <c r="C345" s="7"/>
      <c r="D345" s="7"/>
    </row>
    <row r="346" spans="1:4">
      <c r="A346" s="6">
        <v>135833</v>
      </c>
      <c r="B346" s="7">
        <v>695.6521739130435</v>
      </c>
      <c r="C346" s="7"/>
      <c r="D346" s="7"/>
    </row>
    <row r="347" spans="1:4">
      <c r="A347" s="6">
        <v>135834</v>
      </c>
      <c r="B347" s="7">
        <v>2457</v>
      </c>
      <c r="C347" s="7"/>
      <c r="D347" s="7"/>
    </row>
    <row r="348" spans="1:4">
      <c r="A348" s="6">
        <v>135835</v>
      </c>
      <c r="B348" s="7">
        <v>1675.9652173913043</v>
      </c>
      <c r="C348" s="7"/>
      <c r="D348" s="7"/>
    </row>
    <row r="349" spans="1:4">
      <c r="A349" s="6">
        <v>135836</v>
      </c>
      <c r="B349" s="7">
        <v>1760.8695652173913</v>
      </c>
      <c r="C349" s="7"/>
      <c r="D349" s="7"/>
    </row>
    <row r="350" spans="1:4">
      <c r="A350" s="6">
        <v>135837</v>
      </c>
      <c r="B350" s="7">
        <v>1008.75</v>
      </c>
      <c r="C350" s="7"/>
      <c r="D350" s="7"/>
    </row>
    <row r="351" spans="1:4">
      <c r="A351" s="6">
        <v>135838</v>
      </c>
      <c r="B351" s="7">
        <v>475.89130434782606</v>
      </c>
      <c r="C351" s="7"/>
      <c r="D351" s="7"/>
    </row>
    <row r="352" spans="1:4">
      <c r="A352" s="6">
        <v>135839</v>
      </c>
      <c r="B352" s="7">
        <v>546.43478260869563</v>
      </c>
      <c r="C352" s="7"/>
      <c r="D352" s="7"/>
    </row>
    <row r="353" spans="1:4">
      <c r="A353" s="6">
        <v>135840</v>
      </c>
      <c r="B353" s="7">
        <v>438.405797826087</v>
      </c>
      <c r="C353" s="7"/>
      <c r="D353" s="7"/>
    </row>
    <row r="354" spans="1:4">
      <c r="A354" s="6">
        <v>135841</v>
      </c>
      <c r="B354" s="7">
        <v>178.6232608695652</v>
      </c>
      <c r="C354" s="7"/>
      <c r="D354" s="7"/>
    </row>
    <row r="355" spans="1:4">
      <c r="A355" s="6">
        <v>135842</v>
      </c>
      <c r="B355" s="7">
        <v>462.97826086956519</v>
      </c>
      <c r="C355" s="7"/>
      <c r="D355" s="7"/>
    </row>
    <row r="356" spans="1:4">
      <c r="A356" s="6">
        <v>135843</v>
      </c>
      <c r="B356" s="7">
        <v>2608.695652173913</v>
      </c>
      <c r="C356" s="7"/>
      <c r="D356" s="7"/>
    </row>
    <row r="357" spans="1:4">
      <c r="A357" s="6">
        <v>135844</v>
      </c>
      <c r="B357" s="7">
        <v>4804.347826086957</v>
      </c>
      <c r="C357" s="7"/>
      <c r="D357" s="7"/>
    </row>
    <row r="358" spans="1:4">
      <c r="A358" s="6">
        <v>135845</v>
      </c>
      <c r="B358" s="7">
        <v>8315.217391304348</v>
      </c>
      <c r="C358" s="7"/>
      <c r="D358" s="7"/>
    </row>
    <row r="359" spans="1:4">
      <c r="A359" s="6">
        <v>135846</v>
      </c>
      <c r="B359" s="7">
        <v>1358.695696826087</v>
      </c>
      <c r="C359" s="7"/>
      <c r="D359" s="7"/>
    </row>
    <row r="360" spans="1:4">
      <c r="A360" s="6">
        <v>135847</v>
      </c>
      <c r="B360" s="7">
        <v>2478.2608695652175</v>
      </c>
      <c r="C360" s="7"/>
      <c r="D360" s="7"/>
    </row>
    <row r="361" spans="1:4">
      <c r="A361" s="6">
        <v>135848</v>
      </c>
      <c r="B361" s="7">
        <v>1523408.8200000003</v>
      </c>
      <c r="C361" s="7"/>
      <c r="D361" s="7"/>
    </row>
    <row r="362" spans="1:4">
      <c r="A362" s="6">
        <v>135849</v>
      </c>
      <c r="B362" s="7">
        <v>2717.391304347826</v>
      </c>
      <c r="C362" s="7"/>
      <c r="D362" s="7"/>
    </row>
    <row r="363" spans="1:4">
      <c r="A363" s="6">
        <v>135850</v>
      </c>
      <c r="B363" s="7">
        <v>10869.565217391304</v>
      </c>
      <c r="C363" s="7"/>
      <c r="D363" s="7"/>
    </row>
    <row r="364" spans="1:4">
      <c r="A364" s="6">
        <v>135851</v>
      </c>
      <c r="B364" s="7">
        <v>1521.7391304347825</v>
      </c>
      <c r="C364" s="7"/>
      <c r="D364" s="7"/>
    </row>
    <row r="365" spans="1:4">
      <c r="A365" s="6">
        <v>135852</v>
      </c>
      <c r="B365" s="7">
        <v>500</v>
      </c>
      <c r="C365" s="7"/>
      <c r="D365" s="7"/>
    </row>
    <row r="366" spans="1:4">
      <c r="A366" s="6">
        <v>135853</v>
      </c>
      <c r="B366" s="7">
        <v>1521.7391304347825</v>
      </c>
      <c r="C366" s="7"/>
      <c r="D366" s="7"/>
    </row>
    <row r="367" spans="1:4">
      <c r="A367" s="6">
        <v>135854</v>
      </c>
      <c r="B367" s="7">
        <v>108.69565217391305</v>
      </c>
      <c r="C367" s="7"/>
      <c r="D367" s="7"/>
    </row>
    <row r="368" spans="1:4">
      <c r="A368" s="6">
        <v>135855</v>
      </c>
      <c r="B368" s="7">
        <v>44.869565217391305</v>
      </c>
      <c r="C368" s="7"/>
      <c r="D368" s="7"/>
    </row>
    <row r="369" spans="1:4">
      <c r="A369" s="6">
        <v>135856</v>
      </c>
      <c r="B369" s="7">
        <v>923.91304347826087</v>
      </c>
      <c r="C369" s="7"/>
      <c r="D369" s="7"/>
    </row>
    <row r="370" spans="1:4">
      <c r="A370" s="6">
        <v>135857</v>
      </c>
      <c r="B370" s="7">
        <v>56.902173913043477</v>
      </c>
      <c r="C370" s="7"/>
      <c r="D370" s="7"/>
    </row>
    <row r="371" spans="1:4">
      <c r="A371" s="6">
        <v>135858</v>
      </c>
      <c r="B371" s="7">
        <v>936.95652173913038</v>
      </c>
      <c r="C371" s="7"/>
      <c r="D371" s="7"/>
    </row>
    <row r="372" spans="1:4">
      <c r="A372" s="6">
        <v>135859</v>
      </c>
      <c r="B372" s="7">
        <v>271.73913043478262</v>
      </c>
      <c r="C372" s="7"/>
      <c r="D372" s="7"/>
    </row>
    <row r="373" spans="1:4">
      <c r="A373" s="6">
        <v>135860</v>
      </c>
      <c r="B373" s="7">
        <v>543.47826086956525</v>
      </c>
      <c r="C373" s="7"/>
      <c r="D373" s="7"/>
    </row>
    <row r="374" spans="1:4">
      <c r="A374" s="6">
        <v>135861</v>
      </c>
      <c r="B374" s="7">
        <v>1065.2173913043478</v>
      </c>
      <c r="C374" s="7"/>
      <c r="D374" s="7"/>
    </row>
    <row r="375" spans="1:4">
      <c r="A375" s="6">
        <v>135862</v>
      </c>
      <c r="B375" s="7">
        <v>583.695652173913</v>
      </c>
      <c r="C375" s="7"/>
      <c r="D375" s="7"/>
    </row>
    <row r="376" spans="1:4">
      <c r="A376" s="6">
        <v>135863</v>
      </c>
      <c r="B376" s="7">
        <v>14381.195652173912</v>
      </c>
      <c r="C376" s="7"/>
      <c r="D376" s="7"/>
    </row>
    <row r="377" spans="1:4">
      <c r="A377" s="6">
        <v>135864</v>
      </c>
      <c r="B377" s="7">
        <v>1578.782608695652</v>
      </c>
      <c r="C377" s="7"/>
      <c r="D377" s="7"/>
    </row>
    <row r="378" spans="1:4">
      <c r="A378" s="6">
        <v>135865</v>
      </c>
      <c r="B378" s="7">
        <v>62848.616739130433</v>
      </c>
      <c r="C378" s="7"/>
      <c r="D378" s="7"/>
    </row>
    <row r="379" spans="1:4">
      <c r="A379" s="6">
        <v>135866</v>
      </c>
      <c r="B379" s="7">
        <v>152.55217391304348</v>
      </c>
      <c r="C379" s="7"/>
      <c r="D379" s="7">
        <v>15</v>
      </c>
    </row>
    <row r="380" spans="1:4">
      <c r="A380" s="6">
        <v>135867</v>
      </c>
      <c r="B380" s="7">
        <v>48858.695652173912</v>
      </c>
      <c r="C380" s="7"/>
      <c r="D380" s="7"/>
    </row>
    <row r="381" spans="1:4">
      <c r="A381" s="6">
        <v>135868</v>
      </c>
      <c r="B381" s="7">
        <v>184.56521739130434</v>
      </c>
      <c r="C381" s="7"/>
      <c r="D381" s="7"/>
    </row>
    <row r="382" spans="1:4">
      <c r="A382" s="6">
        <v>135869</v>
      </c>
      <c r="B382" s="7">
        <v>141.30434782608697</v>
      </c>
      <c r="C382" s="7"/>
      <c r="D382" s="7"/>
    </row>
    <row r="383" spans="1:4">
      <c r="A383" s="6">
        <v>135870</v>
      </c>
      <c r="B383" s="7">
        <v>290.73913043478262</v>
      </c>
      <c r="C383" s="7"/>
      <c r="D383" s="7"/>
    </row>
    <row r="384" spans="1:4">
      <c r="A384" s="6">
        <v>135871</v>
      </c>
      <c r="B384" s="7">
        <v>377.44</v>
      </c>
      <c r="C384" s="7"/>
      <c r="D384" s="7"/>
    </row>
    <row r="385" spans="1:4">
      <c r="A385" s="6">
        <v>135872</v>
      </c>
      <c r="B385" s="7">
        <v>10301.162960869564</v>
      </c>
      <c r="C385" s="7"/>
      <c r="D385" s="7"/>
    </row>
    <row r="386" spans="1:4">
      <c r="A386" s="6">
        <v>135873</v>
      </c>
      <c r="B386" s="7">
        <v>586461.65899999999</v>
      </c>
      <c r="C386" s="7"/>
      <c r="D386" s="7"/>
    </row>
    <row r="387" spans="1:4">
      <c r="A387" s="6">
        <v>135874</v>
      </c>
      <c r="B387" s="7">
        <v>235.50724565217394</v>
      </c>
      <c r="C387" s="7"/>
      <c r="D387" s="7"/>
    </row>
    <row r="388" spans="1:4">
      <c r="A388" s="6">
        <v>135875</v>
      </c>
      <c r="B388" s="7">
        <v>108.69565217391305</v>
      </c>
      <c r="C388" s="7"/>
      <c r="D388" s="7"/>
    </row>
    <row r="389" spans="1:4">
      <c r="A389" s="6">
        <v>135876</v>
      </c>
      <c r="B389" s="7">
        <v>48.369586956521744</v>
      </c>
      <c r="C389" s="7"/>
      <c r="D389" s="7"/>
    </row>
    <row r="390" spans="1:4">
      <c r="A390" s="6">
        <v>135877</v>
      </c>
      <c r="B390" s="7">
        <v>121875.39</v>
      </c>
      <c r="C390" s="7"/>
      <c r="D390" s="7"/>
    </row>
    <row r="391" spans="1:4">
      <c r="A391" s="6">
        <v>135878</v>
      </c>
      <c r="B391" s="7">
        <v>97.826086956521735</v>
      </c>
      <c r="C391" s="7"/>
      <c r="D391" s="7"/>
    </row>
    <row r="392" spans="1:4">
      <c r="A392" s="6">
        <v>135879</v>
      </c>
      <c r="B392" s="7">
        <v>8847.826086956522</v>
      </c>
      <c r="C392" s="7"/>
      <c r="D392" s="7"/>
    </row>
    <row r="393" spans="1:4">
      <c r="A393" s="6">
        <v>135880</v>
      </c>
      <c r="B393" s="7">
        <v>2173.913043478261</v>
      </c>
      <c r="C393" s="7"/>
      <c r="D393" s="7"/>
    </row>
    <row r="394" spans="1:4">
      <c r="A394" s="6">
        <v>135881</v>
      </c>
      <c r="B394" s="7">
        <v>3315.217391304348</v>
      </c>
      <c r="C394" s="7"/>
      <c r="D394" s="7"/>
    </row>
    <row r="395" spans="1:4">
      <c r="A395" s="6">
        <v>135882</v>
      </c>
      <c r="B395" s="7">
        <v>1733.3331826086958</v>
      </c>
      <c r="C395" s="7"/>
      <c r="D395" s="7"/>
    </row>
    <row r="396" spans="1:4">
      <c r="A396" s="6">
        <v>135883</v>
      </c>
      <c r="B396" s="7">
        <v>440.21739130434781</v>
      </c>
      <c r="C396" s="7"/>
      <c r="D396" s="7"/>
    </row>
    <row r="397" spans="1:4">
      <c r="A397" s="6">
        <v>135884</v>
      </c>
      <c r="B397" s="7">
        <v>7500</v>
      </c>
      <c r="C397" s="7"/>
      <c r="D397" s="7"/>
    </row>
    <row r="398" spans="1:4">
      <c r="A398" s="6">
        <v>135885</v>
      </c>
      <c r="B398" s="7">
        <v>1304.3478260869565</v>
      </c>
      <c r="C398" s="7"/>
      <c r="D398" s="7"/>
    </row>
    <row r="399" spans="1:4">
      <c r="A399" s="6">
        <v>135886</v>
      </c>
      <c r="B399" s="7">
        <v>5426.086956521739</v>
      </c>
      <c r="C399" s="7"/>
      <c r="D399" s="7"/>
    </row>
    <row r="400" spans="1:4">
      <c r="A400" s="6">
        <v>135887</v>
      </c>
      <c r="B400" s="7">
        <v>1881.2717391304348</v>
      </c>
      <c r="C400" s="7"/>
      <c r="D400" s="7"/>
    </row>
    <row r="401" spans="1:4">
      <c r="A401" s="6">
        <v>135888</v>
      </c>
      <c r="B401" s="7">
        <v>1479.8695652173913</v>
      </c>
      <c r="C401" s="7"/>
      <c r="D401" s="7"/>
    </row>
    <row r="402" spans="1:4">
      <c r="A402" s="6">
        <v>135889</v>
      </c>
      <c r="B402" s="7">
        <v>1716.6665173913043</v>
      </c>
      <c r="C402" s="7"/>
      <c r="D402" s="7"/>
    </row>
    <row r="403" spans="1:4">
      <c r="A403" s="6">
        <v>135890</v>
      </c>
      <c r="B403" s="7">
        <v>46.8</v>
      </c>
      <c r="C403" s="7"/>
      <c r="D403" s="7"/>
    </row>
    <row r="404" spans="1:4">
      <c r="A404" s="6">
        <v>135891</v>
      </c>
      <c r="B404" s="7">
        <v>17378.827925869566</v>
      </c>
      <c r="C404" s="7"/>
      <c r="D404" s="7"/>
    </row>
    <row r="405" spans="1:4">
      <c r="A405" s="6">
        <v>135892</v>
      </c>
      <c r="B405" s="7">
        <v>9478.2608695652161</v>
      </c>
      <c r="C405" s="7"/>
      <c r="D405" s="7"/>
    </row>
    <row r="406" spans="1:4">
      <c r="A406" s="6">
        <v>135893</v>
      </c>
      <c r="B406" s="7">
        <v>254.34782608695653</v>
      </c>
      <c r="C406" s="7"/>
      <c r="D406" s="7"/>
    </row>
    <row r="407" spans="1:4">
      <c r="A407" s="6">
        <v>135894</v>
      </c>
      <c r="B407" s="7">
        <v>1132.4370869565216</v>
      </c>
      <c r="C407" s="7"/>
      <c r="D407" s="7"/>
    </row>
    <row r="408" spans="1:4">
      <c r="A408" s="6">
        <v>135895</v>
      </c>
      <c r="B408" s="7">
        <v>434.78260869565219</v>
      </c>
      <c r="C408" s="7"/>
      <c r="D408" s="7"/>
    </row>
    <row r="409" spans="1:4">
      <c r="A409" s="6">
        <v>135896</v>
      </c>
      <c r="B409" s="7">
        <v>1304.3478260869565</v>
      </c>
      <c r="C409" s="7"/>
      <c r="D409" s="7"/>
    </row>
    <row r="410" spans="1:4">
      <c r="A410" s="6">
        <v>135897</v>
      </c>
      <c r="B410" s="7">
        <v>481.48913043478262</v>
      </c>
      <c r="C410" s="7"/>
      <c r="D410" s="7"/>
    </row>
    <row r="411" spans="1:4">
      <c r="A411" s="6">
        <v>135898</v>
      </c>
      <c r="B411" s="7">
        <v>361.30434782608694</v>
      </c>
      <c r="C411" s="7"/>
      <c r="D411" s="7"/>
    </row>
    <row r="412" spans="1:4">
      <c r="A412" s="6">
        <v>135899</v>
      </c>
      <c r="B412" s="7">
        <v>1978.2608695652175</v>
      </c>
      <c r="C412" s="7"/>
      <c r="D412" s="7"/>
    </row>
    <row r="413" spans="1:4">
      <c r="A413" s="6">
        <v>135900</v>
      </c>
      <c r="B413" s="7">
        <v>14028</v>
      </c>
      <c r="C413" s="7"/>
      <c r="D413" s="7"/>
    </row>
    <row r="414" spans="1:4">
      <c r="A414" s="6">
        <v>135901</v>
      </c>
      <c r="B414" s="7">
        <v>1826.0869565217392</v>
      </c>
      <c r="C414" s="7"/>
      <c r="D414" s="7"/>
    </row>
    <row r="415" spans="1:4">
      <c r="A415" s="6">
        <v>135902</v>
      </c>
      <c r="B415" s="7">
        <v>1743.2608695652175</v>
      </c>
      <c r="C415" s="7"/>
      <c r="D415" s="7"/>
    </row>
    <row r="416" spans="1:4">
      <c r="A416" s="6">
        <v>135903</v>
      </c>
      <c r="B416" s="7">
        <v>1127.7391304347825</v>
      </c>
      <c r="C416" s="7"/>
      <c r="D416" s="7"/>
    </row>
    <row r="417" spans="1:4">
      <c r="A417" s="6">
        <v>135904</v>
      </c>
      <c r="B417" s="7">
        <v>538.04347826086962</v>
      </c>
      <c r="C417" s="7"/>
      <c r="D417" s="7"/>
    </row>
    <row r="418" spans="1:4">
      <c r="A418" s="6">
        <v>135905</v>
      </c>
      <c r="B418" s="7">
        <v>497.21739130434781</v>
      </c>
      <c r="C418" s="7"/>
      <c r="D418" s="7"/>
    </row>
    <row r="419" spans="1:4">
      <c r="A419" s="6">
        <v>135906</v>
      </c>
      <c r="B419" s="7">
        <v>119.56521739130434</v>
      </c>
      <c r="C419" s="7"/>
      <c r="D419" s="7"/>
    </row>
    <row r="420" spans="1:4">
      <c r="A420" s="6">
        <v>135907</v>
      </c>
      <c r="B420" s="7">
        <v>34.782608695652172</v>
      </c>
      <c r="C420" s="7"/>
      <c r="D420" s="7"/>
    </row>
    <row r="421" spans="1:4">
      <c r="A421" s="6">
        <v>135908</v>
      </c>
      <c r="B421" s="7">
        <v>3257.2465217391305</v>
      </c>
      <c r="C421" s="7"/>
      <c r="D421" s="7"/>
    </row>
    <row r="422" spans="1:4">
      <c r="A422" s="6">
        <v>135909</v>
      </c>
      <c r="B422" s="7">
        <v>5797.1014492717395</v>
      </c>
      <c r="C422" s="7"/>
      <c r="D422" s="7"/>
    </row>
    <row r="423" spans="1:4">
      <c r="A423" s="6">
        <v>135910</v>
      </c>
      <c r="B423" s="7">
        <v>217.39130434782609</v>
      </c>
      <c r="C423" s="7"/>
      <c r="D423" s="7"/>
    </row>
    <row r="424" spans="1:4">
      <c r="A424" s="6">
        <v>135911</v>
      </c>
      <c r="B424" s="7">
        <v>1890.5026086956523</v>
      </c>
      <c r="C424" s="7"/>
      <c r="D424" s="7"/>
    </row>
    <row r="425" spans="1:4">
      <c r="A425" s="6">
        <v>135912</v>
      </c>
      <c r="B425" s="7">
        <v>206.52173913043478</v>
      </c>
      <c r="C425" s="7"/>
      <c r="D425" s="7"/>
    </row>
    <row r="426" spans="1:4">
      <c r="A426" s="6">
        <v>135913</v>
      </c>
      <c r="B426" s="7">
        <v>65.217391304347828</v>
      </c>
      <c r="C426" s="7"/>
      <c r="D426" s="7"/>
    </row>
    <row r="427" spans="1:4">
      <c r="A427" s="6">
        <v>135914</v>
      </c>
      <c r="B427" s="7">
        <v>74.275363043478251</v>
      </c>
      <c r="C427" s="7"/>
      <c r="D427" s="7"/>
    </row>
    <row r="428" spans="1:4">
      <c r="A428" s="6">
        <v>135915</v>
      </c>
      <c r="B428" s="7">
        <v>886.95652173913038</v>
      </c>
      <c r="C428" s="7"/>
      <c r="D428" s="7"/>
    </row>
    <row r="429" spans="1:4">
      <c r="A429" s="6">
        <v>135916</v>
      </c>
      <c r="B429" s="7">
        <v>489.13043478260869</v>
      </c>
      <c r="C429" s="7"/>
      <c r="D429" s="7"/>
    </row>
    <row r="430" spans="1:4">
      <c r="A430" s="6">
        <v>135917</v>
      </c>
      <c r="B430" s="7">
        <v>8579.347826086956</v>
      </c>
      <c r="C430" s="7"/>
      <c r="D430" s="7"/>
    </row>
    <row r="431" spans="1:4">
      <c r="A431" s="6">
        <v>135918</v>
      </c>
      <c r="B431" s="7">
        <v>3448.0663043478262</v>
      </c>
      <c r="C431" s="7">
        <v>164.19369565217391</v>
      </c>
      <c r="D431" s="7"/>
    </row>
    <row r="432" spans="1:4">
      <c r="A432" s="6">
        <v>135919</v>
      </c>
      <c r="B432" s="7">
        <v>5015.217391304348</v>
      </c>
      <c r="C432" s="7"/>
      <c r="D432" s="7"/>
    </row>
    <row r="433" spans="1:4">
      <c r="A433" s="6">
        <v>135920</v>
      </c>
      <c r="B433" s="7">
        <v>1195.6521739130435</v>
      </c>
      <c r="C433" s="7"/>
      <c r="D433" s="7"/>
    </row>
    <row r="434" spans="1:4">
      <c r="A434" s="6">
        <v>135921</v>
      </c>
      <c r="B434" s="7">
        <v>19843.478260869564</v>
      </c>
      <c r="C434" s="7">
        <v>5247.826086956522</v>
      </c>
      <c r="D434" s="7"/>
    </row>
    <row r="435" spans="1:4">
      <c r="A435" s="6">
        <v>135922</v>
      </c>
      <c r="B435" s="7">
        <v>8876.0869565217399</v>
      </c>
      <c r="C435" s="7"/>
      <c r="D435" s="7"/>
    </row>
    <row r="436" spans="1:4">
      <c r="A436" s="6">
        <v>135923</v>
      </c>
      <c r="B436" s="7">
        <v>9184.782608695652</v>
      </c>
      <c r="C436" s="7"/>
      <c r="D436" s="7"/>
    </row>
    <row r="437" spans="1:4">
      <c r="A437" s="6">
        <v>135924</v>
      </c>
      <c r="B437" s="7">
        <v>141.30434782608697</v>
      </c>
      <c r="C437" s="7"/>
      <c r="D437" s="7"/>
    </row>
    <row r="438" spans="1:4">
      <c r="A438" s="6">
        <v>135925</v>
      </c>
      <c r="B438" s="7">
        <v>397.41304347826087</v>
      </c>
      <c r="C438" s="7"/>
      <c r="D438" s="7"/>
    </row>
    <row r="439" spans="1:4">
      <c r="A439" s="6">
        <v>135926</v>
      </c>
      <c r="B439" s="7">
        <v>2433.913043478261</v>
      </c>
      <c r="C439" s="7"/>
      <c r="D439" s="7"/>
    </row>
    <row r="440" spans="1:4">
      <c r="A440" s="6">
        <v>135927</v>
      </c>
      <c r="B440" s="7">
        <v>1046.2724999999998</v>
      </c>
      <c r="C440" s="7"/>
      <c r="D440" s="7"/>
    </row>
    <row r="441" spans="1:4">
      <c r="A441" s="6">
        <v>135928</v>
      </c>
      <c r="B441" s="7">
        <v>456.52173913043481</v>
      </c>
      <c r="C441" s="7"/>
      <c r="D441" s="7"/>
    </row>
    <row r="442" spans="1:4">
      <c r="A442" s="6">
        <v>135929</v>
      </c>
      <c r="B442" s="7">
        <v>104.34782608695652</v>
      </c>
      <c r="C442" s="7"/>
      <c r="D442" s="7"/>
    </row>
    <row r="443" spans="1:4">
      <c r="A443" s="6">
        <v>135930</v>
      </c>
      <c r="B443" s="7">
        <v>394.3478260869565</v>
      </c>
      <c r="C443" s="7"/>
      <c r="D443" s="7"/>
    </row>
    <row r="444" spans="1:4">
      <c r="A444" s="6">
        <v>135931</v>
      </c>
      <c r="B444" s="7">
        <v>1543.4782608695652</v>
      </c>
      <c r="C444" s="7"/>
      <c r="D444" s="7"/>
    </row>
    <row r="445" spans="1:4">
      <c r="A445" s="6">
        <v>135932</v>
      </c>
      <c r="B445" s="7">
        <v>649.56521739130437</v>
      </c>
      <c r="C445" s="7"/>
      <c r="D445" s="7"/>
    </row>
    <row r="446" spans="1:4">
      <c r="A446" s="6">
        <v>135933</v>
      </c>
      <c r="B446" s="7">
        <v>569.02173260869563</v>
      </c>
      <c r="C446" s="7"/>
      <c r="D446" s="7"/>
    </row>
    <row r="447" spans="1:4">
      <c r="A447" s="6">
        <v>135934</v>
      </c>
      <c r="B447" s="7">
        <v>1628.6232608695652</v>
      </c>
      <c r="C447" s="7"/>
      <c r="D447" s="7"/>
    </row>
    <row r="448" spans="1:4">
      <c r="A448" s="6">
        <v>135935</v>
      </c>
      <c r="B448" s="7">
        <v>4637.6811594173914</v>
      </c>
      <c r="C448" s="7"/>
      <c r="D448" s="7"/>
    </row>
    <row r="449" spans="1:4">
      <c r="A449" s="6">
        <v>135936</v>
      </c>
      <c r="B449" s="7">
        <v>196.08695652173913</v>
      </c>
      <c r="C449" s="7"/>
      <c r="D449" s="7"/>
    </row>
    <row r="450" spans="1:4">
      <c r="A450" s="6">
        <v>135937</v>
      </c>
      <c r="B450" s="7">
        <v>158.69565217391303</v>
      </c>
      <c r="C450" s="7"/>
      <c r="D450" s="7"/>
    </row>
    <row r="451" spans="1:4">
      <c r="A451" s="6">
        <v>135938</v>
      </c>
      <c r="B451" s="7">
        <v>2809.782608695652</v>
      </c>
      <c r="C451" s="7"/>
      <c r="D451" s="7"/>
    </row>
    <row r="452" spans="1:4">
      <c r="A452" s="6">
        <v>135939</v>
      </c>
      <c r="B452" s="7">
        <v>5797.1014492717395</v>
      </c>
      <c r="C452" s="7"/>
      <c r="D452" s="7"/>
    </row>
    <row r="453" spans="1:4">
      <c r="A453" s="6">
        <v>135940</v>
      </c>
      <c r="B453" s="7">
        <v>7726.2002999999995</v>
      </c>
      <c r="C453" s="7"/>
      <c r="D453" s="7"/>
    </row>
    <row r="454" spans="1:4">
      <c r="A454" s="6">
        <v>135941</v>
      </c>
      <c r="B454" s="7">
        <v>32608.695652173912</v>
      </c>
      <c r="C454" s="7"/>
      <c r="D454" s="7"/>
    </row>
    <row r="455" spans="1:4">
      <c r="A455" s="6">
        <v>135942</v>
      </c>
      <c r="B455" s="7">
        <v>24456.521739130436</v>
      </c>
      <c r="C455" s="7"/>
      <c r="D455" s="7"/>
    </row>
    <row r="456" spans="1:4">
      <c r="A456" s="6">
        <v>135943</v>
      </c>
      <c r="B456" s="7">
        <v>24456.521739130436</v>
      </c>
      <c r="C456" s="7"/>
      <c r="D456" s="7"/>
    </row>
    <row r="457" spans="1:4">
      <c r="A457" s="6">
        <v>135944</v>
      </c>
      <c r="B457" s="7">
        <v>12.456521739130435</v>
      </c>
      <c r="C457" s="7"/>
      <c r="D457" s="7"/>
    </row>
    <row r="458" spans="1:4">
      <c r="A458" s="6">
        <v>135945</v>
      </c>
      <c r="B458" s="7">
        <v>28.826478260869564</v>
      </c>
      <c r="C458" s="7"/>
      <c r="D458" s="7"/>
    </row>
    <row r="459" spans="1:4">
      <c r="A459" s="6">
        <v>135946</v>
      </c>
      <c r="B459" s="7">
        <v>2379.913043478261</v>
      </c>
      <c r="C459" s="7"/>
      <c r="D459" s="7"/>
    </row>
    <row r="460" spans="1:4">
      <c r="A460" s="6">
        <v>135947</v>
      </c>
      <c r="B460" s="7">
        <v>5435.1086934782606</v>
      </c>
      <c r="C460" s="7"/>
      <c r="D460" s="7"/>
    </row>
    <row r="461" spans="1:4">
      <c r="A461" s="6">
        <v>135948</v>
      </c>
      <c r="B461" s="7">
        <v>355.39130434782606</v>
      </c>
      <c r="C461" s="7"/>
      <c r="D461" s="7"/>
    </row>
    <row r="462" spans="1:4">
      <c r="A462" s="6">
        <v>135949</v>
      </c>
      <c r="B462" s="7">
        <v>284.04347826086956</v>
      </c>
      <c r="C462" s="7"/>
      <c r="D462" s="7"/>
    </row>
    <row r="463" spans="1:4">
      <c r="A463" s="6">
        <v>135950</v>
      </c>
      <c r="B463" s="7">
        <v>942.78260869565213</v>
      </c>
      <c r="C463" s="7"/>
      <c r="D463" s="7"/>
    </row>
    <row r="464" spans="1:4">
      <c r="A464" s="6">
        <v>135951</v>
      </c>
      <c r="B464" s="7">
        <v>981.52173913043475</v>
      </c>
      <c r="C464" s="7"/>
      <c r="D464" s="7"/>
    </row>
    <row r="465" spans="1:4">
      <c r="A465" s="6">
        <v>135952</v>
      </c>
      <c r="B465" s="7">
        <v>1463.4782608695652</v>
      </c>
      <c r="C465" s="7"/>
      <c r="D465" s="7"/>
    </row>
    <row r="466" spans="1:4">
      <c r="A466" s="6">
        <v>135953</v>
      </c>
      <c r="B466" s="7">
        <v>1059.7826086956522</v>
      </c>
      <c r="C466" s="7"/>
      <c r="D466" s="7"/>
    </row>
    <row r="467" spans="1:4">
      <c r="A467" s="6">
        <v>135954</v>
      </c>
      <c r="B467" s="7">
        <v>1108.695652173913</v>
      </c>
      <c r="C467" s="7"/>
      <c r="D467" s="7"/>
    </row>
    <row r="468" spans="1:4">
      <c r="A468" s="6">
        <v>135955</v>
      </c>
      <c r="B468" s="7">
        <v>869.56521739130437</v>
      </c>
      <c r="C468" s="7"/>
      <c r="D468" s="7"/>
    </row>
    <row r="469" spans="1:4">
      <c r="A469" s="6">
        <v>135956</v>
      </c>
      <c r="B469" s="7">
        <v>1059.7826086956522</v>
      </c>
      <c r="C469" s="7"/>
      <c r="D469" s="7"/>
    </row>
    <row r="470" spans="1:4">
      <c r="A470" s="6">
        <v>135957</v>
      </c>
      <c r="B470" s="7">
        <v>1059.7826086956522</v>
      </c>
      <c r="C470" s="7"/>
      <c r="D470" s="7"/>
    </row>
    <row r="471" spans="1:4">
      <c r="A471" s="6">
        <v>135958</v>
      </c>
      <c r="B471" s="7">
        <v>1374.3478260869565</v>
      </c>
      <c r="C471" s="7"/>
      <c r="D471" s="7"/>
    </row>
    <row r="472" spans="1:4">
      <c r="A472" s="6">
        <v>135959</v>
      </c>
      <c r="B472" s="7">
        <v>1433.4782608695652</v>
      </c>
      <c r="C472" s="7"/>
      <c r="D472" s="7"/>
    </row>
    <row r="473" spans="1:4">
      <c r="A473" s="6">
        <v>135960</v>
      </c>
      <c r="B473" s="7">
        <v>119.02173913043478</v>
      </c>
      <c r="C473" s="7"/>
      <c r="D473" s="7"/>
    </row>
    <row r="474" spans="1:4">
      <c r="A474" s="6">
        <v>135961</v>
      </c>
      <c r="B474" s="7">
        <v>673.91304347826087</v>
      </c>
      <c r="C474" s="7"/>
      <c r="D474" s="7"/>
    </row>
    <row r="475" spans="1:4">
      <c r="A475" s="6">
        <v>135962</v>
      </c>
      <c r="B475" s="7">
        <v>510.86956521739131</v>
      </c>
      <c r="C475" s="7"/>
      <c r="D475" s="7"/>
    </row>
    <row r="476" spans="1:4">
      <c r="A476" s="6">
        <v>135963</v>
      </c>
      <c r="B476" s="7">
        <v>1032</v>
      </c>
      <c r="C476" s="7"/>
      <c r="D476" s="7"/>
    </row>
    <row r="477" spans="1:4">
      <c r="A477" s="6">
        <v>135964</v>
      </c>
      <c r="B477" s="7">
        <v>15762.439634782606</v>
      </c>
      <c r="C477" s="7"/>
      <c r="D477" s="7"/>
    </row>
    <row r="478" spans="1:4">
      <c r="A478" s="6">
        <v>135965</v>
      </c>
      <c r="B478" s="7">
        <v>3393</v>
      </c>
      <c r="C478" s="7"/>
      <c r="D478" s="7"/>
    </row>
    <row r="479" spans="1:4">
      <c r="A479" s="6">
        <v>135966</v>
      </c>
      <c r="B479" s="7">
        <v>556.52173913043475</v>
      </c>
      <c r="C479" s="7"/>
      <c r="D479" s="7"/>
    </row>
    <row r="480" spans="1:4">
      <c r="A480" s="6">
        <v>135967</v>
      </c>
      <c r="B480" s="7">
        <v>2608.695652173913</v>
      </c>
      <c r="C480" s="7"/>
      <c r="D480" s="7"/>
    </row>
    <row r="481" spans="1:4">
      <c r="A481" s="6">
        <v>135968</v>
      </c>
      <c r="B481" s="7">
        <v>5456.5</v>
      </c>
      <c r="C481" s="7">
        <v>711.71739130434787</v>
      </c>
      <c r="D481" s="7"/>
    </row>
    <row r="482" spans="1:4">
      <c r="A482" s="6">
        <v>135969</v>
      </c>
      <c r="B482" s="7">
        <v>2166.086956521739</v>
      </c>
      <c r="C482" s="7"/>
      <c r="D482" s="7"/>
    </row>
    <row r="483" spans="1:4">
      <c r="A483" s="6">
        <v>135970</v>
      </c>
      <c r="B483" s="7">
        <v>10350.943043478261</v>
      </c>
      <c r="C483" s="7">
        <v>1350.1230434782608</v>
      </c>
      <c r="D483" s="7"/>
    </row>
    <row r="484" spans="1:4">
      <c r="A484" s="6">
        <v>135971</v>
      </c>
      <c r="B484" s="7">
        <v>1434.6962608695653</v>
      </c>
      <c r="C484" s="7"/>
      <c r="D484" s="7"/>
    </row>
    <row r="485" spans="1:4">
      <c r="A485" s="6">
        <v>135972</v>
      </c>
      <c r="B485" s="7">
        <v>728.26086956521749</v>
      </c>
      <c r="C485" s="7"/>
      <c r="D485" s="7"/>
    </row>
    <row r="486" spans="1:4">
      <c r="A486" s="6">
        <v>135973</v>
      </c>
      <c r="B486" s="7">
        <v>3668.478260869565</v>
      </c>
      <c r="C486" s="7"/>
      <c r="D486" s="7"/>
    </row>
    <row r="487" spans="1:4">
      <c r="A487" s="6">
        <v>135974</v>
      </c>
      <c r="B487" s="7">
        <v>1086.9565217391305</v>
      </c>
      <c r="C487" s="7"/>
      <c r="D487" s="7"/>
    </row>
    <row r="488" spans="1:4">
      <c r="A488" s="6">
        <v>135975</v>
      </c>
      <c r="B488" s="7">
        <v>869.56521739130437</v>
      </c>
      <c r="C488" s="7"/>
      <c r="D488" s="7"/>
    </row>
    <row r="489" spans="1:4">
      <c r="A489" s="6">
        <v>135976</v>
      </c>
      <c r="B489" s="7">
        <v>119.56521739130434</v>
      </c>
      <c r="C489" s="7"/>
      <c r="D489" s="7"/>
    </row>
    <row r="490" spans="1:4">
      <c r="A490" s="6">
        <v>135977</v>
      </c>
      <c r="B490" s="7">
        <v>46.296195652173914</v>
      </c>
      <c r="C490" s="7"/>
      <c r="D490" s="7"/>
    </row>
    <row r="491" spans="1:4">
      <c r="A491" s="6">
        <v>135978</v>
      </c>
      <c r="B491" s="7">
        <v>652.17391304347825</v>
      </c>
      <c r="C491" s="7"/>
      <c r="D491" s="7"/>
    </row>
    <row r="492" spans="1:4">
      <c r="A492" s="6">
        <v>135979</v>
      </c>
      <c r="B492" s="7">
        <v>156.52173913043478</v>
      </c>
      <c r="C492" s="7"/>
      <c r="D492" s="7"/>
    </row>
    <row r="493" spans="1:4">
      <c r="A493" s="6">
        <v>135980</v>
      </c>
      <c r="B493" s="7">
        <v>413.04347826086956</v>
      </c>
      <c r="C493" s="7"/>
      <c r="D493" s="7"/>
    </row>
    <row r="494" spans="1:4">
      <c r="A494" s="6">
        <v>135981</v>
      </c>
      <c r="B494" s="7">
        <v>1086.9565217391305</v>
      </c>
      <c r="C494" s="7"/>
      <c r="D494" s="7"/>
    </row>
    <row r="495" spans="1:4">
      <c r="A495" s="6">
        <v>135982</v>
      </c>
      <c r="B495" s="7">
        <v>369.56521739130437</v>
      </c>
      <c r="C495" s="7">
        <v>108.69565217391305</v>
      </c>
      <c r="D495" s="7"/>
    </row>
    <row r="496" spans="1:4">
      <c r="A496" s="6">
        <v>135983</v>
      </c>
      <c r="B496" s="7">
        <v>2045.4608695652173</v>
      </c>
      <c r="C496" s="7"/>
      <c r="D496" s="7"/>
    </row>
    <row r="497" spans="1:4">
      <c r="A497" s="6">
        <v>135984</v>
      </c>
      <c r="B497" s="7">
        <v>1172.0347826086954</v>
      </c>
      <c r="C497" s="7"/>
      <c r="D497" s="7"/>
    </row>
    <row r="498" spans="1:4">
      <c r="A498" s="6">
        <v>135985</v>
      </c>
      <c r="B498" s="7">
        <v>369.56521739130437</v>
      </c>
      <c r="C498" s="7"/>
      <c r="D498" s="7"/>
    </row>
    <row r="499" spans="1:4">
      <c r="A499" s="6">
        <v>135986</v>
      </c>
      <c r="B499" s="7">
        <v>1391.304347826087</v>
      </c>
      <c r="C499" s="7"/>
      <c r="D499" s="7"/>
    </row>
    <row r="500" spans="1:4">
      <c r="A500" s="6">
        <v>135987</v>
      </c>
      <c r="B500" s="7">
        <v>523.91304347826087</v>
      </c>
      <c r="C500" s="7"/>
      <c r="D500" s="7"/>
    </row>
    <row r="501" spans="1:4">
      <c r="A501" s="6">
        <v>135988</v>
      </c>
      <c r="B501" s="7">
        <v>349.45652173913049</v>
      </c>
      <c r="C501" s="7"/>
      <c r="D501" s="7"/>
    </row>
    <row r="502" spans="1:4">
      <c r="A502" s="6">
        <v>135989</v>
      </c>
      <c r="B502" s="7">
        <v>33344.34782608696</v>
      </c>
      <c r="C502" s="7"/>
      <c r="D502" s="7">
        <v>13</v>
      </c>
    </row>
    <row r="503" spans="1:4">
      <c r="A503" s="6">
        <v>135990</v>
      </c>
      <c r="B503" s="7">
        <v>1788.586956521739</v>
      </c>
      <c r="C503" s="7"/>
      <c r="D503" s="7"/>
    </row>
    <row r="504" spans="1:4">
      <c r="A504" s="6">
        <v>135991</v>
      </c>
      <c r="B504" s="7">
        <v>276344</v>
      </c>
      <c r="C504" s="7"/>
      <c r="D504" s="7"/>
    </row>
    <row r="505" spans="1:4">
      <c r="A505" s="6">
        <v>135992</v>
      </c>
      <c r="B505" s="7">
        <v>2545.6521739130435</v>
      </c>
      <c r="C505" s="7"/>
      <c r="D505" s="7"/>
    </row>
    <row r="506" spans="1:4">
      <c r="A506" s="6">
        <v>135993</v>
      </c>
      <c r="B506" s="7">
        <v>241.67391304347825</v>
      </c>
      <c r="C506" s="7"/>
      <c r="D506" s="7"/>
    </row>
    <row r="507" spans="1:4">
      <c r="A507" s="6">
        <v>135994</v>
      </c>
      <c r="B507" s="7">
        <v>1066.9565217391305</v>
      </c>
      <c r="C507" s="7"/>
      <c r="D507" s="7"/>
    </row>
    <row r="508" spans="1:4">
      <c r="A508" s="6">
        <v>135995</v>
      </c>
      <c r="B508" s="7">
        <v>1956.5217391304348</v>
      </c>
      <c r="C508" s="7"/>
      <c r="D508" s="7"/>
    </row>
    <row r="509" spans="1:4">
      <c r="A509" s="6">
        <v>135996</v>
      </c>
      <c r="B509" s="7">
        <v>1299.641304347826</v>
      </c>
      <c r="C509" s="7"/>
      <c r="D509" s="7"/>
    </row>
    <row r="510" spans="1:4">
      <c r="A510" s="6">
        <v>135997</v>
      </c>
      <c r="B510" s="7">
        <v>855.97829347826087</v>
      </c>
      <c r="C510" s="7"/>
      <c r="D510" s="7"/>
    </row>
    <row r="511" spans="1:4">
      <c r="A511" s="6">
        <v>135998</v>
      </c>
      <c r="B511" s="7">
        <v>41.956521739130437</v>
      </c>
      <c r="C511" s="7"/>
      <c r="D511" s="7"/>
    </row>
    <row r="512" spans="1:4">
      <c r="A512" s="6">
        <v>135999</v>
      </c>
      <c r="B512" s="7">
        <v>51059.267999999996</v>
      </c>
      <c r="C512" s="7"/>
      <c r="D512" s="7"/>
    </row>
    <row r="513" spans="1:4">
      <c r="A513" s="6">
        <v>136000</v>
      </c>
      <c r="B513" s="7">
        <v>368.26086956521738</v>
      </c>
      <c r="C513" s="7">
        <v>33.478260869565219</v>
      </c>
      <c r="D513" s="7"/>
    </row>
    <row r="514" spans="1:4">
      <c r="A514" s="6">
        <v>136001</v>
      </c>
      <c r="B514" s="7">
        <v>556.9746205434783</v>
      </c>
      <c r="C514" s="7">
        <v>38.858694456521739</v>
      </c>
      <c r="D514" s="7"/>
    </row>
    <row r="515" spans="1:4">
      <c r="A515" s="6">
        <v>136002</v>
      </c>
      <c r="B515" s="7">
        <v>3501.8099999999995</v>
      </c>
      <c r="C515" s="7"/>
      <c r="D515" s="7"/>
    </row>
    <row r="516" spans="1:4">
      <c r="A516" s="6">
        <v>136003</v>
      </c>
      <c r="B516" s="7">
        <v>5811.8445652173914</v>
      </c>
      <c r="C516" s="7">
        <v>380.21413043478259</v>
      </c>
      <c r="D516" s="7"/>
    </row>
    <row r="517" spans="1:4">
      <c r="A517" s="6">
        <v>136004</v>
      </c>
      <c r="B517" s="7">
        <v>16304.347826086956</v>
      </c>
      <c r="C517" s="7"/>
      <c r="D517" s="7"/>
    </row>
    <row r="518" spans="1:4">
      <c r="A518" s="6">
        <v>136005</v>
      </c>
      <c r="B518" s="7">
        <v>611.28260869565213</v>
      </c>
      <c r="C518" s="7"/>
      <c r="D518" s="7"/>
    </row>
    <row r="519" spans="1:4">
      <c r="A519" s="6">
        <v>136006</v>
      </c>
      <c r="B519" s="7">
        <v>1086.9565217391305</v>
      </c>
      <c r="C519" s="7"/>
      <c r="D519" s="7"/>
    </row>
    <row r="520" spans="1:4">
      <c r="A520" s="6">
        <v>136007</v>
      </c>
      <c r="B520" s="7">
        <v>5434.782608695652</v>
      </c>
      <c r="C520" s="7"/>
      <c r="D520" s="7"/>
    </row>
    <row r="521" spans="1:4">
      <c r="A521" s="6">
        <v>136008</v>
      </c>
      <c r="B521" s="7">
        <v>724.63768043478262</v>
      </c>
      <c r="C521" s="7"/>
      <c r="D521" s="7"/>
    </row>
    <row r="522" spans="1:4">
      <c r="A522" s="6">
        <v>136009</v>
      </c>
      <c r="B522" s="7">
        <v>256.71606086956518</v>
      </c>
      <c r="C522" s="7"/>
      <c r="D522" s="7"/>
    </row>
    <row r="523" spans="1:4">
      <c r="A523" s="6">
        <v>136010</v>
      </c>
      <c r="B523" s="7">
        <v>2282.608695652174</v>
      </c>
      <c r="C523" s="7"/>
      <c r="D523" s="7"/>
    </row>
    <row r="524" spans="1:4">
      <c r="A524" s="6">
        <v>136011</v>
      </c>
      <c r="B524" s="7">
        <v>10416.875</v>
      </c>
      <c r="C524" s="7">
        <v>1358.7228260869565</v>
      </c>
      <c r="D524" s="7"/>
    </row>
    <row r="525" spans="1:4">
      <c r="A525" s="6">
        <v>136012</v>
      </c>
      <c r="B525" s="7">
        <v>2717.391304347826</v>
      </c>
      <c r="C525" s="7"/>
      <c r="D525" s="7"/>
    </row>
    <row r="526" spans="1:4">
      <c r="A526" s="6">
        <v>136013</v>
      </c>
      <c r="B526" s="7">
        <v>928.125</v>
      </c>
      <c r="C526" s="7">
        <v>121.05978260869566</v>
      </c>
      <c r="D526" s="7"/>
    </row>
    <row r="527" spans="1:4">
      <c r="A527" s="6">
        <v>136014</v>
      </c>
      <c r="B527" s="7">
        <v>250</v>
      </c>
      <c r="C527" s="7"/>
      <c r="D527" s="7"/>
    </row>
    <row r="528" spans="1:4">
      <c r="A528" s="6">
        <v>136015</v>
      </c>
      <c r="B528" s="7">
        <v>140.89646739130436</v>
      </c>
      <c r="C528" s="7"/>
      <c r="D528" s="7"/>
    </row>
    <row r="529" spans="1:4">
      <c r="A529" s="6">
        <v>136016</v>
      </c>
      <c r="B529" s="7">
        <v>334.78262543478257</v>
      </c>
      <c r="C529" s="7">
        <v>15.942029782608696</v>
      </c>
      <c r="D529" s="7"/>
    </row>
    <row r="530" spans="1:4">
      <c r="A530" s="6">
        <v>136017</v>
      </c>
      <c r="B530" s="7">
        <v>861.95652173913038</v>
      </c>
      <c r="C530" s="7"/>
      <c r="D530" s="7"/>
    </row>
    <row r="531" spans="1:4">
      <c r="A531" s="6">
        <v>136018</v>
      </c>
      <c r="B531" s="7">
        <v>254.78260869565216</v>
      </c>
      <c r="C531" s="7">
        <v>12.173913043478262</v>
      </c>
      <c r="D531" s="7"/>
    </row>
    <row r="532" spans="1:4">
      <c r="A532" s="6">
        <v>136019</v>
      </c>
      <c r="B532" s="7">
        <v>3260.8695652173915</v>
      </c>
      <c r="C532" s="7"/>
      <c r="D532" s="7"/>
    </row>
    <row r="533" spans="1:4">
      <c r="A533" s="6">
        <v>136020</v>
      </c>
      <c r="B533" s="7">
        <v>1826.086956521739</v>
      </c>
      <c r="C533" s="7"/>
      <c r="D533" s="7"/>
    </row>
    <row r="534" spans="1:4">
      <c r="A534" s="6">
        <v>136021</v>
      </c>
      <c r="B534" s="7">
        <v>3863.9119934782611</v>
      </c>
      <c r="C534" s="7"/>
      <c r="D534" s="7"/>
    </row>
    <row r="535" spans="1:4">
      <c r="A535" s="6">
        <v>136022</v>
      </c>
      <c r="B535" s="7">
        <v>1527.391304347826</v>
      </c>
      <c r="C535" s="7"/>
      <c r="D535" s="7"/>
    </row>
    <row r="536" spans="1:4">
      <c r="A536" s="6">
        <v>136023</v>
      </c>
      <c r="B536" s="7">
        <v>5850</v>
      </c>
      <c r="C536" s="7"/>
      <c r="D536" s="7"/>
    </row>
    <row r="537" spans="1:4">
      <c r="A537" s="6">
        <v>136024</v>
      </c>
      <c r="B537" s="7">
        <v>99.238695652173902</v>
      </c>
      <c r="C537" s="7"/>
      <c r="D537" s="7"/>
    </row>
    <row r="538" spans="1:4">
      <c r="A538" s="6">
        <v>136025</v>
      </c>
      <c r="B538" s="7">
        <v>617.5</v>
      </c>
      <c r="C538" s="7"/>
      <c r="D538" s="7"/>
    </row>
    <row r="539" spans="1:4">
      <c r="A539" s="6">
        <v>136026</v>
      </c>
      <c r="B539" s="7">
        <v>15211.345499999998</v>
      </c>
      <c r="C539" s="7"/>
      <c r="D539" s="7"/>
    </row>
    <row r="540" spans="1:4">
      <c r="A540" s="6">
        <v>136027</v>
      </c>
      <c r="B540" s="7">
        <v>2880.4347826086955</v>
      </c>
      <c r="C540" s="7"/>
      <c r="D540" s="7"/>
    </row>
    <row r="541" spans="1:4">
      <c r="A541" s="6">
        <v>136028</v>
      </c>
      <c r="B541" s="7">
        <v>5760.869565217391</v>
      </c>
      <c r="C541" s="7"/>
      <c r="D541" s="7"/>
    </row>
    <row r="542" spans="1:4">
      <c r="A542" s="6">
        <v>136029</v>
      </c>
      <c r="B542" s="7">
        <v>113.80434565217391</v>
      </c>
      <c r="C542" s="7"/>
      <c r="D542" s="7"/>
    </row>
    <row r="543" spans="1:4">
      <c r="A543" s="6">
        <v>136030</v>
      </c>
      <c r="B543" s="7">
        <v>6180.3335195652171</v>
      </c>
      <c r="C543" s="7"/>
      <c r="D543" s="7"/>
    </row>
    <row r="544" spans="1:4">
      <c r="A544" s="6">
        <v>136031</v>
      </c>
      <c r="B544" s="7">
        <v>4793.1088878695664</v>
      </c>
      <c r="C544" s="7"/>
      <c r="D544" s="7"/>
    </row>
    <row r="545" spans="1:4">
      <c r="A545" s="6">
        <v>136032</v>
      </c>
      <c r="B545" s="7">
        <v>1875</v>
      </c>
      <c r="C545" s="7">
        <v>244.56521739130434</v>
      </c>
      <c r="D545" s="7"/>
    </row>
    <row r="546" spans="1:4">
      <c r="A546" s="6">
        <v>136033</v>
      </c>
      <c r="B546" s="7">
        <v>1432.8695652173913</v>
      </c>
      <c r="C546" s="7">
        <v>93.739130434782609</v>
      </c>
      <c r="D546" s="7"/>
    </row>
    <row r="547" spans="1:4">
      <c r="A547" s="6">
        <v>136034</v>
      </c>
      <c r="B547" s="7">
        <v>316.8478260869565</v>
      </c>
      <c r="C547" s="7"/>
      <c r="D547" s="7"/>
    </row>
    <row r="548" spans="1:4">
      <c r="A548" s="6">
        <v>136035</v>
      </c>
      <c r="B548" s="7">
        <v>1521.7391304347825</v>
      </c>
      <c r="C548" s="7"/>
      <c r="D548" s="7"/>
    </row>
    <row r="549" spans="1:4">
      <c r="A549" s="6">
        <v>136036</v>
      </c>
      <c r="B549" s="7">
        <v>2934.9259239130433</v>
      </c>
      <c r="C549" s="7"/>
      <c r="D549" s="7"/>
    </row>
    <row r="550" spans="1:4">
      <c r="A550" s="6">
        <v>136037</v>
      </c>
      <c r="B550" s="7">
        <v>2065.217391304348</v>
      </c>
      <c r="C550" s="7"/>
      <c r="D550" s="7"/>
    </row>
    <row r="551" spans="1:4">
      <c r="A551" s="6">
        <v>136038</v>
      </c>
      <c r="B551" s="7">
        <v>280.43478260869563</v>
      </c>
      <c r="C551" s="7"/>
      <c r="D551" s="7"/>
    </row>
    <row r="552" spans="1:4">
      <c r="A552" s="6">
        <v>136039</v>
      </c>
      <c r="B552" s="7">
        <v>9199.7867391304353</v>
      </c>
      <c r="C552" s="7">
        <v>985.69152173913039</v>
      </c>
      <c r="D552" s="7"/>
    </row>
    <row r="553" spans="1:4">
      <c r="A553" s="6">
        <v>136040</v>
      </c>
      <c r="B553" s="7">
        <v>110.32608695652175</v>
      </c>
      <c r="C553" s="7"/>
      <c r="D553" s="7"/>
    </row>
    <row r="554" spans="1:4">
      <c r="A554" s="6">
        <v>136041</v>
      </c>
      <c r="B554" s="7">
        <v>906.63043478260875</v>
      </c>
      <c r="C554" s="7"/>
      <c r="D554" s="7"/>
    </row>
    <row r="555" spans="1:4">
      <c r="A555" s="6">
        <v>136042</v>
      </c>
      <c r="B555" s="7">
        <v>201.41304347826087</v>
      </c>
      <c r="C555" s="7"/>
      <c r="D555" s="7"/>
    </row>
    <row r="556" spans="1:4">
      <c r="A556" s="6">
        <v>136043</v>
      </c>
      <c r="B556" s="7">
        <v>79500</v>
      </c>
      <c r="C556" s="7"/>
      <c r="D556" s="7"/>
    </row>
    <row r="557" spans="1:4">
      <c r="A557" s="6">
        <v>136044</v>
      </c>
      <c r="B557" s="7">
        <v>59280</v>
      </c>
      <c r="C557" s="7"/>
      <c r="D557" s="7"/>
    </row>
    <row r="558" spans="1:4">
      <c r="A558" s="6">
        <v>136045</v>
      </c>
      <c r="B558" s="7">
        <v>7002.4450881304347</v>
      </c>
      <c r="C558" s="7"/>
      <c r="D558" s="7"/>
    </row>
    <row r="559" spans="1:4">
      <c r="A559" s="6">
        <v>136046</v>
      </c>
      <c r="B559" s="7">
        <v>207.11557970869566</v>
      </c>
      <c r="C559" s="7"/>
      <c r="D559" s="7"/>
    </row>
    <row r="560" spans="1:4">
      <c r="A560" s="6">
        <v>136047</v>
      </c>
      <c r="B560" s="7">
        <v>3193.3260869565215</v>
      </c>
      <c r="C560" s="7"/>
      <c r="D560" s="7"/>
    </row>
    <row r="561" spans="1:4">
      <c r="A561" s="6">
        <v>136048</v>
      </c>
      <c r="B561" s="7">
        <v>122144.9964</v>
      </c>
      <c r="C561" s="7"/>
      <c r="D561" s="7"/>
    </row>
    <row r="562" spans="1:4">
      <c r="A562" s="6">
        <v>136049</v>
      </c>
      <c r="B562" s="7">
        <v>141.98369565217391</v>
      </c>
      <c r="C562" s="7"/>
      <c r="D562" s="7"/>
    </row>
    <row r="563" spans="1:4">
      <c r="A563" s="6">
        <v>136050</v>
      </c>
      <c r="B563" s="7">
        <v>938.04347826086962</v>
      </c>
      <c r="C563" s="7"/>
      <c r="D563" s="7"/>
    </row>
    <row r="564" spans="1:4">
      <c r="A564" s="6">
        <v>136051</v>
      </c>
      <c r="B564" s="7">
        <v>163.04347826086956</v>
      </c>
      <c r="C564" s="7"/>
      <c r="D564" s="7"/>
    </row>
    <row r="565" spans="1:4">
      <c r="A565" s="6">
        <v>136052</v>
      </c>
      <c r="B565" s="7">
        <v>12734.813313043478</v>
      </c>
      <c r="C565" s="7"/>
      <c r="D565" s="7"/>
    </row>
    <row r="566" spans="1:4">
      <c r="A566" s="6">
        <v>136053</v>
      </c>
      <c r="B566" s="7">
        <v>2163.0434782608695</v>
      </c>
      <c r="C566" s="7"/>
      <c r="D566" s="7"/>
    </row>
    <row r="567" spans="1:4">
      <c r="A567" s="6">
        <v>136054</v>
      </c>
      <c r="B567" s="7">
        <v>216.06521739130434</v>
      </c>
      <c r="C567" s="7"/>
      <c r="D567" s="7"/>
    </row>
    <row r="568" spans="1:4">
      <c r="A568" s="6">
        <v>136055</v>
      </c>
      <c r="B568" s="7">
        <v>11304.347826086956</v>
      </c>
      <c r="C568" s="7"/>
      <c r="D568" s="7"/>
    </row>
    <row r="569" spans="1:4">
      <c r="A569" s="6">
        <v>136056</v>
      </c>
      <c r="B569" s="7">
        <v>610.19238913043478</v>
      </c>
      <c r="C569" s="7"/>
      <c r="D569" s="7"/>
    </row>
    <row r="570" spans="1:4">
      <c r="A570" s="6">
        <v>136057</v>
      </c>
      <c r="B570" s="7">
        <v>20374.2</v>
      </c>
      <c r="C570" s="7"/>
      <c r="D570" s="7"/>
    </row>
    <row r="571" spans="1:4">
      <c r="A571" s="6" t="s">
        <v>4651</v>
      </c>
      <c r="B571" s="7">
        <v>5831553.0376165565</v>
      </c>
      <c r="C571" s="7">
        <v>23024.808421847818</v>
      </c>
      <c r="D571" s="7">
        <v>22.928571428571427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054C-6AE4-4C33-BD14-E00F5462D9E9}">
  <dimension ref="A3:E18"/>
  <sheetViews>
    <sheetView workbookViewId="0">
      <selection activeCell="A3" sqref="A3:E18"/>
    </sheetView>
  </sheetViews>
  <sheetFormatPr baseColWidth="10" defaultRowHeight="14.25"/>
  <cols>
    <col min="1" max="1" width="20.75" bestFit="1" customWidth="1"/>
    <col min="2" max="2" width="16.125" bestFit="1" customWidth="1"/>
    <col min="4" max="4" width="20.75" bestFit="1" customWidth="1"/>
    <col min="5" max="5" width="24" bestFit="1" customWidth="1"/>
  </cols>
  <sheetData>
    <row r="3" spans="1:5">
      <c r="A3" s="5" t="s">
        <v>4650</v>
      </c>
      <c r="B3" t="s">
        <v>9820</v>
      </c>
      <c r="D3" s="5" t="s">
        <v>4650</v>
      </c>
      <c r="E3" t="s">
        <v>4652</v>
      </c>
    </row>
    <row r="4" spans="1:5">
      <c r="A4" s="6" t="s">
        <v>2464</v>
      </c>
      <c r="B4" s="23">
        <v>0.48653500897666069</v>
      </c>
      <c r="D4" s="6" t="s">
        <v>2464</v>
      </c>
      <c r="E4" s="7">
        <v>2814537.6711753649</v>
      </c>
    </row>
    <row r="5" spans="1:5">
      <c r="A5" s="6" t="s">
        <v>2466</v>
      </c>
      <c r="B5" s="23">
        <v>6.283662477558348E-2</v>
      </c>
      <c r="D5" s="6" t="s">
        <v>2466</v>
      </c>
      <c r="E5" s="7">
        <v>414800.34399618272</v>
      </c>
    </row>
    <row r="6" spans="1:5">
      <c r="A6" s="6" t="s">
        <v>2468</v>
      </c>
      <c r="B6" s="23">
        <v>4.66786355475763E-2</v>
      </c>
      <c r="D6" s="6" t="s">
        <v>2468</v>
      </c>
      <c r="E6" s="7">
        <v>525666.43283615005</v>
      </c>
    </row>
    <row r="7" spans="1:5">
      <c r="A7" s="6" t="s">
        <v>2469</v>
      </c>
      <c r="B7" s="23">
        <v>3.5906642728904849E-2</v>
      </c>
      <c r="D7" s="6" t="s">
        <v>2469</v>
      </c>
      <c r="E7" s="7">
        <v>34417.551086956526</v>
      </c>
    </row>
    <row r="8" spans="1:5">
      <c r="A8" s="6" t="s">
        <v>2467</v>
      </c>
      <c r="B8" s="23">
        <v>4.1292639138240578E-2</v>
      </c>
      <c r="D8" s="6" t="s">
        <v>2467</v>
      </c>
      <c r="E8" s="7">
        <v>1051787.0906586954</v>
      </c>
    </row>
    <row r="9" spans="1:5">
      <c r="A9" s="6" t="s">
        <v>2465</v>
      </c>
      <c r="B9" s="23">
        <v>0.29802513464991021</v>
      </c>
      <c r="D9" s="6" t="s">
        <v>2465</v>
      </c>
      <c r="E9" s="7">
        <v>918240.5038675</v>
      </c>
    </row>
    <row r="10" spans="1:5">
      <c r="A10" s="6" t="s">
        <v>1233</v>
      </c>
      <c r="B10" s="23">
        <v>2.8725314183123879E-2</v>
      </c>
      <c r="D10" s="6" t="s">
        <v>1233</v>
      </c>
      <c r="E10" s="7">
        <v>17558.475343532606</v>
      </c>
    </row>
    <row r="11" spans="1:5">
      <c r="A11" s="6" t="s">
        <v>4651</v>
      </c>
      <c r="B11" s="23">
        <v>1</v>
      </c>
      <c r="D11" s="6" t="s">
        <v>4651</v>
      </c>
      <c r="E11" s="7">
        <v>5777008.0689643826</v>
      </c>
    </row>
    <row r="14" spans="1:5">
      <c r="A14" s="5" t="s">
        <v>4650</v>
      </c>
      <c r="B14" t="s">
        <v>9820</v>
      </c>
      <c r="D14" s="5" t="s">
        <v>4650</v>
      </c>
      <c r="E14" t="s">
        <v>4652</v>
      </c>
    </row>
    <row r="15" spans="1:5">
      <c r="A15" s="6" t="s">
        <v>3109</v>
      </c>
      <c r="B15" s="23">
        <v>0.28007181328545783</v>
      </c>
      <c r="D15" s="6" t="s">
        <v>3109</v>
      </c>
      <c r="E15" s="7">
        <v>909353.22283706535</v>
      </c>
    </row>
    <row r="16" spans="1:5">
      <c r="A16" s="6" t="s">
        <v>3108</v>
      </c>
      <c r="B16" s="23">
        <v>0.47576301615798922</v>
      </c>
      <c r="D16" s="6" t="s">
        <v>3108</v>
      </c>
      <c r="E16" s="7">
        <v>2810460.3362638536</v>
      </c>
    </row>
    <row r="17" spans="1:5">
      <c r="A17" s="6" t="s">
        <v>3110</v>
      </c>
      <c r="B17" s="23">
        <v>0.24416517055655296</v>
      </c>
      <c r="D17" s="6" t="s">
        <v>3110</v>
      </c>
      <c r="E17" s="7">
        <v>2057194.5098634621</v>
      </c>
    </row>
    <row r="18" spans="1:5">
      <c r="A18" s="6" t="s">
        <v>4651</v>
      </c>
      <c r="B18" s="23">
        <v>1</v>
      </c>
      <c r="D18" s="6" t="s">
        <v>4651</v>
      </c>
      <c r="E18" s="7">
        <v>5777008.0689643808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89F7-C7FA-4C37-8C60-E502B19BB5E1}">
  <dimension ref="A1:W561"/>
  <sheetViews>
    <sheetView tabSelected="1" workbookViewId="0">
      <pane ySplit="1" topLeftCell="A2" activePane="bottomLeft" state="frozen"/>
      <selection activeCell="C1" sqref="C1"/>
      <selection pane="bottomLeft" activeCell="C17" sqref="C17"/>
    </sheetView>
  </sheetViews>
  <sheetFormatPr baseColWidth="10" defaultRowHeight="14.25"/>
  <cols>
    <col min="1" max="1" width="9.75" style="9" bestFit="1" customWidth="1"/>
    <col min="2" max="2" width="50.625" bestFit="1" customWidth="1"/>
    <col min="3" max="3" width="64.25" bestFit="1" customWidth="1"/>
    <col min="4" max="4" width="17.75" hidden="1" customWidth="1"/>
    <col min="5" max="5" width="15.625" hidden="1" customWidth="1"/>
    <col min="6" max="6" width="22.5" style="16" bestFit="1" customWidth="1"/>
    <col min="7" max="7" width="26.375" style="16" bestFit="1" customWidth="1"/>
    <col min="8" max="8" width="12.5" style="20" bestFit="1" customWidth="1"/>
    <col min="9" max="9" width="18.75" style="19" hidden="1" customWidth="1"/>
    <col min="10" max="10" width="11.875" style="16" hidden="1" customWidth="1"/>
    <col min="11" max="11" width="21.75" style="16" bestFit="1" customWidth="1"/>
    <col min="12" max="12" width="21.125" style="12" bestFit="1" customWidth="1"/>
    <col min="13" max="13" width="24.25" style="9" bestFit="1" customWidth="1"/>
    <col min="14" max="14" width="27.125" style="9" bestFit="1" customWidth="1"/>
    <col min="15" max="15" width="24.875" style="9" bestFit="1" customWidth="1"/>
    <col min="17" max="17" width="18.75" style="12" bestFit="1" customWidth="1"/>
    <col min="18" max="18" width="20.25" style="9" bestFit="1" customWidth="1"/>
    <col min="19" max="19" width="20.25" style="9" customWidth="1"/>
    <col min="20" max="20" width="20.25" style="22" customWidth="1"/>
    <col min="21" max="21" width="16.375" bestFit="1" customWidth="1"/>
    <col min="23" max="23" width="13.375" bestFit="1" customWidth="1"/>
  </cols>
  <sheetData>
    <row r="1" spans="1:23" s="9" customFormat="1" ht="15">
      <c r="A1" s="8" t="s">
        <v>4655</v>
      </c>
      <c r="B1" s="8" t="s">
        <v>4658</v>
      </c>
      <c r="C1" s="8" t="s">
        <v>9626</v>
      </c>
      <c r="D1" s="8" t="s">
        <v>47</v>
      </c>
      <c r="E1" s="8" t="s">
        <v>0</v>
      </c>
      <c r="F1" s="36" t="s">
        <v>9825</v>
      </c>
      <c r="G1" s="36" t="s">
        <v>4649</v>
      </c>
      <c r="H1" s="37" t="s">
        <v>9623</v>
      </c>
      <c r="I1" s="38" t="s">
        <v>9622</v>
      </c>
      <c r="J1" s="36" t="s">
        <v>9621</v>
      </c>
      <c r="K1" s="36" t="s">
        <v>9826</v>
      </c>
      <c r="L1" s="17" t="s">
        <v>9827</v>
      </c>
      <c r="M1" s="8" t="s">
        <v>9828</v>
      </c>
      <c r="N1" s="8" t="s">
        <v>37</v>
      </c>
      <c r="O1" s="8" t="s">
        <v>38</v>
      </c>
      <c r="P1" s="39" t="s">
        <v>4657</v>
      </c>
      <c r="Q1" s="40" t="s">
        <v>9819</v>
      </c>
      <c r="R1" s="39" t="s">
        <v>9816</v>
      </c>
      <c r="S1" s="39" t="s">
        <v>9817</v>
      </c>
      <c r="T1" s="41" t="s">
        <v>9818</v>
      </c>
      <c r="U1" s="8" t="s">
        <v>10</v>
      </c>
      <c r="V1" s="8" t="s">
        <v>19</v>
      </c>
      <c r="W1" s="8" t="s">
        <v>49</v>
      </c>
    </row>
    <row r="2" spans="1:23">
      <c r="A2" s="9">
        <v>135491</v>
      </c>
      <c r="B2" t="str">
        <f>VLOOKUP(A2,'Base traitement'!A:BG,2,FALSE)</f>
        <v>MALAGASY FEDERATION OF ESPORTS</v>
      </c>
      <c r="C2" t="str">
        <f>VLOOKUP(A2,'Base traitement'!A:BG,45,FALSE)</f>
        <v>E-gaming stand fibre  Tuléar</v>
      </c>
      <c r="D2" t="str">
        <f>VLOOKUP(A2,'Base traitement'!A:BG,3,FALSE)</f>
        <v>SPONSORING</v>
      </c>
      <c r="E2" t="str">
        <f>VLOOKUP(A2,'Base traitement'!A:BG,4,FALSE)</f>
        <v>E-gaming stand fibre Tuléar - Référence n°016/2026/MFE</v>
      </c>
      <c r="F2" s="16">
        <v>1930</v>
      </c>
      <c r="K2" s="16">
        <f>F2-G2</f>
        <v>1930</v>
      </c>
      <c r="L2" s="12">
        <f>VLOOKUP(A2,'Base traitement'!A:BG,15,FALSE)</f>
        <v>46204</v>
      </c>
      <c r="M2" s="9" t="str">
        <f>VLOOKUP(A2,'Base traitement'!A:BG,16,FALSE)</f>
        <v>2026-07-01</v>
      </c>
      <c r="N2" s="9" t="str">
        <f>VLOOKUP(A2,'Base traitement'!A:BG,17,FALSE)</f>
        <v>E</v>
      </c>
      <c r="O2" s="9" t="str">
        <f>VLOOKUP(A2,'Base traitement'!A:BG,18,FALSE)</f>
        <v>E</v>
      </c>
      <c r="P2">
        <f>VLOOKUP(A2,'Base traitement'!A:BG,20,FALSE)</f>
        <v>138683</v>
      </c>
      <c r="Q2" s="12">
        <f>VLOOKUP(P2,Assemb_DA!A:H,7,FALSE)</f>
        <v>46198</v>
      </c>
      <c r="R2" s="9" t="str">
        <f>VLOOKUP(P2,Assemb_DA!A:H,8,FALSE)</f>
        <v>2026-06-25</v>
      </c>
      <c r="S2" s="9" t="str">
        <f>VLOOKUP(P2,Assemb_DA!A:I,9,FALSE)</f>
        <v>2026-06-29</v>
      </c>
      <c r="T2" s="22">
        <f>S2-Q2</f>
        <v>4</v>
      </c>
      <c r="U2" t="str">
        <f>VLOOKUP(A2,'Base traitement'!A:BG,23,FALSE)</f>
        <v>DCG</v>
      </c>
      <c r="V2" t="str">
        <f>VLOOKUP(A2,'Base traitement'!A:BG,24,FALSE)</f>
        <v>FELANA13</v>
      </c>
      <c r="W2">
        <f>VLOOKUP(A2,'Base traitement'!A:BG,57,FALSE)</f>
        <v>6306</v>
      </c>
    </row>
    <row r="3" spans="1:23">
      <c r="A3" s="9">
        <v>135492</v>
      </c>
      <c r="B3" t="str">
        <f>VLOOKUP(A3,'Base traitement'!A:BG,2,FALSE)</f>
        <v>NEA MADAGASCAR SA</v>
      </c>
      <c r="C3" t="str">
        <f>VLOOKUP(A3,'Base traitement'!A:BG,45,FALSE)</f>
        <v>CLIMATISATION SALLE SUPERVISION METIS BAZARY BE FORT DAUPHIN</v>
      </c>
      <c r="D3" t="str">
        <f>VLOOKUP(A3,'Base traitement'!A:BG,3,FALSE)</f>
        <v>MAINTENANCE ENERGIE</v>
      </c>
      <c r="E3" t="str">
        <f>VLOOKUP(A3,'Base traitement'!A:BG,4,FALSE)</f>
        <v>CLIMATISATION SALLE SUPERVISION METIS BAZARY BE FORT DAUPHIN #  Proforma MG-YAS-26-A3537-D0001</v>
      </c>
      <c r="F3" s="16">
        <v>2547.1343413043478</v>
      </c>
      <c r="K3" s="16">
        <f>F3-G3</f>
        <v>2547.1343413043478</v>
      </c>
      <c r="L3" s="12">
        <f>VLOOKUP(A3,'Base traitement'!A:BG,15,FALSE)</f>
        <v>46204</v>
      </c>
      <c r="M3" s="9" t="str">
        <f>VLOOKUP(A3,'Base traitement'!A:BG,16,FALSE)</f>
        <v>2026-07-01</v>
      </c>
      <c r="N3" s="9" t="str">
        <f>VLOOKUP(A3,'Base traitement'!A:BG,17,FALSE)</f>
        <v>E</v>
      </c>
      <c r="O3" s="9" t="str">
        <f>VLOOKUP(A3,'Base traitement'!A:BG,18,FALSE)</f>
        <v>E</v>
      </c>
      <c r="P3">
        <f>VLOOKUP(A3,'Base traitement'!A:BG,20,FALSE)</f>
        <v>138672</v>
      </c>
      <c r="Q3" s="12">
        <f>VLOOKUP(P3,Assemb_DA!A:H,7,FALSE)</f>
        <v>46197</v>
      </c>
      <c r="R3" s="9" t="str">
        <f>VLOOKUP(P3,Assemb_DA!A:H,8,FALSE)</f>
        <v>2026-06-24</v>
      </c>
      <c r="S3" s="9" t="str">
        <f>VLOOKUP(P3,Assemb_DA!A:I,9,FALSE)</f>
        <v>2026-06-29</v>
      </c>
      <c r="T3" s="22">
        <f>S3-Q3</f>
        <v>5</v>
      </c>
      <c r="U3" t="str">
        <f>VLOOKUP(A3,'Base traitement'!A:BG,23,FALSE)</f>
        <v>DTG</v>
      </c>
      <c r="V3" t="str">
        <f>VLOOKUP(A3,'Base traitement'!A:BG,24,FALSE)</f>
        <v>ELIE3</v>
      </c>
      <c r="W3">
        <f>VLOOKUP(A3,'Base traitement'!A:BG,57,FALSE)</f>
        <v>36</v>
      </c>
    </row>
    <row r="4" spans="1:23">
      <c r="A4" s="9">
        <v>135493</v>
      </c>
      <c r="B4" t="str">
        <f>VLOOKUP(A4,'Base traitement'!A:BG,2,FALSE)</f>
        <v>RAMANOARY NY ANDO LALAINA</v>
      </c>
      <c r="C4" t="str">
        <f>VLOOKUP(A4,'Base traitement'!A:BG,45,FALSE)</f>
        <v>Prestations d'interventions 3D couverture 11 mois 2026</v>
      </c>
      <c r="D4" t="str">
        <f>VLOOKUP(A4,'Base traitement'!A:BG,3,FALSE)</f>
        <v>DESINFECTION SITE</v>
      </c>
      <c r="E4" t="str">
        <f>VLOOKUP(A4,'Base traitement'!A:BG,4,FALSE)</f>
        <v>Couverture de 11 mois (de février à décembre 2026)
Désinsectisation, Dératisation et Désinfection) pour les 33 stores de TANA</v>
      </c>
      <c r="F4" s="16">
        <v>5918.4782608695659</v>
      </c>
      <c r="K4" s="16">
        <f>F4-G4</f>
        <v>5918.4782608695659</v>
      </c>
      <c r="L4" s="12">
        <f>VLOOKUP(A4,'Base traitement'!A:BG,15,FALSE)</f>
        <v>46204</v>
      </c>
      <c r="M4" s="9" t="str">
        <f>VLOOKUP(A4,'Base traitement'!A:BG,16,FALSE)</f>
        <v>2026-07-01</v>
      </c>
      <c r="N4" s="9" t="str">
        <f>VLOOKUP(A4,'Base traitement'!A:BG,17,FALSE)</f>
        <v>E</v>
      </c>
      <c r="O4" s="9" t="str">
        <f>VLOOKUP(A4,'Base traitement'!A:BG,18,FALSE)</f>
        <v>E</v>
      </c>
      <c r="P4">
        <f>VLOOKUP(A4,'Base traitement'!A:BG,20,FALSE)</f>
        <v>138776</v>
      </c>
      <c r="Q4" s="12">
        <f>VLOOKUP(P4,Assemb_DA!A:H,7,FALSE)</f>
        <v>46204</v>
      </c>
      <c r="R4" s="9" t="str">
        <f>VLOOKUP(P4,Assemb_DA!A:H,8,FALSE)</f>
        <v>2026-07-01</v>
      </c>
      <c r="S4" s="9" t="str">
        <f>VLOOKUP(P4,Assemb_DA!A:I,9,FALSE)</f>
        <v>2026-07-01</v>
      </c>
      <c r="T4" s="22">
        <f>S4-Q4</f>
        <v>0</v>
      </c>
      <c r="U4" t="str">
        <f>VLOOKUP(A4,'Base traitement'!A:BG,23,FALSE)</f>
        <v>DFG</v>
      </c>
      <c r="V4" t="str">
        <f>VLOOKUP(A4,'Base traitement'!A:BG,24,FALSE)</f>
        <v>NADIA7</v>
      </c>
      <c r="W4">
        <f>VLOOKUP(A4,'Base traitement'!A:BG,57,FALSE)</f>
        <v>6147</v>
      </c>
    </row>
    <row r="5" spans="1:23">
      <c r="A5" s="9">
        <v>135494</v>
      </c>
      <c r="B5" t="str">
        <f>VLOOKUP(A5,'Base traitement'!A:BG,2,FALSE)</f>
        <v>RAJAOFETRA ANDRIANAINA Sandy (SANDIX)</v>
      </c>
      <c r="C5" t="str">
        <f>VLOOKUP(A5,'Base traitement'!A:BG,45,FALSE)</f>
        <v>Sandix Sono - Foire de la Fibre Tulear</v>
      </c>
      <c r="D5" t="str">
        <f>VLOOKUP(A5,'Base traitement'!A:BG,3,FALSE)</f>
        <v>PRESTATION DE SERVICE</v>
      </c>
      <c r="E5" t="str">
        <f>VLOOKUP(A5,'Base traitement'!A:BG,4,FALSE)</f>
        <v>Prestation Logistique Evènementielle - Foire de la Fibre Tuléar - devis n°519D/TELMA S.A (YAS)/26 du 29/06/2026</v>
      </c>
      <c r="F5" s="16">
        <v>5319.565217391304</v>
      </c>
      <c r="K5" s="16">
        <f>F5-G5</f>
        <v>5319.565217391304</v>
      </c>
      <c r="L5" s="12">
        <f>VLOOKUP(A5,'Base traitement'!A:BG,15,FALSE)</f>
        <v>46204</v>
      </c>
      <c r="M5" s="9" t="str">
        <f>VLOOKUP(A5,'Base traitement'!A:BG,16,FALSE)</f>
        <v>2026-07-06</v>
      </c>
      <c r="N5" s="9" t="str">
        <f>VLOOKUP(A5,'Base traitement'!A:BG,17,FALSE)</f>
        <v>E</v>
      </c>
      <c r="O5" s="9" t="str">
        <f>VLOOKUP(A5,'Base traitement'!A:BG,18,FALSE)</f>
        <v>E</v>
      </c>
      <c r="P5">
        <f>VLOOKUP(A5,'Base traitement'!A:BG,20,FALSE)</f>
        <v>138766</v>
      </c>
      <c r="Q5" s="12">
        <f>VLOOKUP(P5,Assemb_DA!A:H,7,FALSE)</f>
        <v>46204</v>
      </c>
      <c r="R5" s="9" t="str">
        <f>VLOOKUP(P5,Assemb_DA!A:H,8,FALSE)</f>
        <v>2026-07-01</v>
      </c>
      <c r="S5" s="9" t="str">
        <f>VLOOKUP(P5,Assemb_DA!A:I,9,FALSE)</f>
        <v>2026-07-01</v>
      </c>
      <c r="T5" s="22">
        <f>S5-Q5</f>
        <v>0</v>
      </c>
      <c r="U5" t="str">
        <f>VLOOKUP(A5,'Base traitement'!A:BG,23,FALSE)</f>
        <v>DCG</v>
      </c>
      <c r="V5" t="str">
        <f>VLOOKUP(A5,'Base traitement'!A:BG,24,FALSE)</f>
        <v>FELANA13</v>
      </c>
      <c r="W5">
        <f>VLOOKUP(A5,'Base traitement'!A:BG,57,FALSE)</f>
        <v>3968</v>
      </c>
    </row>
    <row r="6" spans="1:23">
      <c r="A6" s="9">
        <v>135495</v>
      </c>
      <c r="B6" t="str">
        <f>VLOOKUP(A6,'Base traitement'!A:BG,2,FALSE)</f>
        <v>MORA MARKET</v>
      </c>
      <c r="C6" t="str">
        <f>VLOOKUP(A6,'Base traitement'!A:BG,45,FALSE)</f>
        <v>MBALIK COLLATION Q2 2026</v>
      </c>
      <c r="D6" t="str">
        <f>VLOOKUP(A6,'Base traitement'!A:BG,3,FALSE)</f>
        <v>SUCRE</v>
      </c>
      <c r="E6" t="str">
        <f>VLOOKUP(A6,'Base traitement'!A:BG,4,FALSE)</f>
        <v>Sucre Roux Brésilien 1 KG</v>
      </c>
      <c r="F6" s="16">
        <v>215.41666662391304</v>
      </c>
      <c r="K6" s="16">
        <f>F6-G6</f>
        <v>215.41666662391304</v>
      </c>
      <c r="L6" s="12">
        <f>VLOOKUP(A6,'Base traitement'!A:BG,15,FALSE)</f>
        <v>46205</v>
      </c>
      <c r="M6" s="9" t="str">
        <f>VLOOKUP(A6,'Base traitement'!A:BG,16,FALSE)</f>
        <v>2026-07-02</v>
      </c>
      <c r="N6" s="9" t="str">
        <f>VLOOKUP(A6,'Base traitement'!A:BG,17,FALSE)</f>
        <v>L</v>
      </c>
      <c r="O6" s="9" t="str">
        <f>VLOOKUP(A6,'Base traitement'!A:BG,18,FALSE)</f>
        <v>E</v>
      </c>
      <c r="P6">
        <f>VLOOKUP(A6,'Base traitement'!A:BG,20,FALSE)</f>
        <v>138380</v>
      </c>
      <c r="Q6" s="12">
        <f>VLOOKUP(P6,Assemb_DA!A:H,7,FALSE)</f>
        <v>46184</v>
      </c>
      <c r="R6" s="9" t="str">
        <f>VLOOKUP(P6,Assemb_DA!A:H,8,FALSE)</f>
        <v>2026-06-11</v>
      </c>
      <c r="S6" s="9" t="str">
        <f>VLOOKUP(P6,Assemb_DA!A:I,9,FALSE)</f>
        <v>2026-06-18</v>
      </c>
      <c r="T6" s="22">
        <f>S6-Q6</f>
        <v>7</v>
      </c>
      <c r="U6" t="str">
        <f>VLOOKUP(A6,'Base traitement'!A:BG,23,FALSE)</f>
        <v>DCG</v>
      </c>
      <c r="V6" t="str">
        <f>VLOOKUP(A6,'Base traitement'!A:BG,24,FALSE)</f>
        <v>NADIA7</v>
      </c>
      <c r="W6">
        <f>VLOOKUP(A6,'Base traitement'!A:BG,57,FALSE)</f>
        <v>4245</v>
      </c>
    </row>
    <row r="7" spans="1:23">
      <c r="A7" s="9">
        <v>135496</v>
      </c>
      <c r="B7" t="str">
        <f>VLOOKUP(A7,'Base traitement'!A:BG,2,FALSE)</f>
        <v>SOCIETE DE DISTRIBUTION DE MAD (SODIM SARLU)</v>
      </c>
      <c r="C7" t="str">
        <f>VLOOKUP(A7,'Base traitement'!A:BG,45,FALSE)</f>
        <v>Consommation RICOH et Loyer mensuel TELMA SA - Mai2026</v>
      </c>
      <c r="D7" t="str">
        <f>VLOOKUP(A7,'Base traitement'!A:BG,3,FALSE)</f>
        <v>LOCATION IMPRIMANTE</v>
      </c>
      <c r="E7" t="str">
        <f>VLOOKUP(A7,'Base traitement'!A:BG,4,FALSE)</f>
        <v>LOCATION IMPRIMANTE Consommation RICOH et Loyer mensuel TELMA SA, mois de Mai2026# FACTURE N°F850913 DU 02/06/2026</v>
      </c>
      <c r="F7" s="16">
        <v>5421.2791304347829</v>
      </c>
      <c r="K7" s="16">
        <f>F7-G7</f>
        <v>5421.2791304347829</v>
      </c>
      <c r="L7" s="12">
        <f>VLOOKUP(A7,'Base traitement'!A:BG,15,FALSE)</f>
        <v>46205</v>
      </c>
      <c r="M7" s="9" t="str">
        <f>VLOOKUP(A7,'Base traitement'!A:BG,16,FALSE)</f>
        <v>2026-07-03</v>
      </c>
      <c r="N7" s="9" t="str">
        <f>VLOOKUP(A7,'Base traitement'!A:BG,17,FALSE)</f>
        <v>E</v>
      </c>
      <c r="O7" s="9" t="str">
        <f>VLOOKUP(A7,'Base traitement'!A:BG,18,FALSE)</f>
        <v>E</v>
      </c>
      <c r="P7">
        <f>VLOOKUP(A7,'Base traitement'!A:BG,20,FALSE)</f>
        <v>138757</v>
      </c>
      <c r="Q7" s="12">
        <f>VLOOKUP(P7,Assemb_DA!A:H,7,FALSE)</f>
        <v>46203</v>
      </c>
      <c r="R7" s="9" t="str">
        <f>VLOOKUP(P7,Assemb_DA!A:H,8,FALSE)</f>
        <v>2026-06-30</v>
      </c>
      <c r="S7" s="9" t="str">
        <f>VLOOKUP(P7,Assemb_DA!A:I,9,FALSE)</f>
        <v>2026-07-01</v>
      </c>
      <c r="T7" s="22">
        <f>S7-Q7</f>
        <v>1</v>
      </c>
      <c r="U7" t="str">
        <f>VLOOKUP(A7,'Base traitement'!A:BG,23,FALSE)</f>
        <v>DSI</v>
      </c>
      <c r="V7" t="str">
        <f>VLOOKUP(A7,'Base traitement'!A:BG,24,FALSE)</f>
        <v>NADIA7</v>
      </c>
      <c r="W7">
        <f>VLOOKUP(A7,'Base traitement'!A:BG,57,FALSE)</f>
        <v>127</v>
      </c>
    </row>
    <row r="8" spans="1:23">
      <c r="A8" s="9">
        <v>135497</v>
      </c>
      <c r="B8" t="str">
        <f>VLOOKUP(A8,'Base traitement'!A:BG,2,FALSE)</f>
        <v>SOCIETE DE GESTION ET EXPLOITATION DE M/CAR</v>
      </c>
      <c r="C8" t="str">
        <f>VLOOKUP(A8,'Base traitement'!A:BG,45,FALSE)</f>
        <v>Collation Conférence Data Protection et AI_02Juillet2026</v>
      </c>
      <c r="D8" t="str">
        <f>VLOOKUP(A8,'Base traitement'!A:BG,3,FALSE)</f>
        <v>PRESTATION DE SERVICES EXTERNE</v>
      </c>
      <c r="E8" t="str">
        <f>VLOOKUP(A8,'Base traitement'!A:BG,4,FALSE)</f>
        <v>COLLATION LE 02 JUILLET 2026 - Assortiments 2 pièces salées et 1 pièce sucré avec jus de fruits# DEVIS DU 29/06/2026</v>
      </c>
      <c r="F8" s="16">
        <v>456.52173913043475</v>
      </c>
      <c r="K8" s="16">
        <f>F8-G8</f>
        <v>456.52173913043475</v>
      </c>
      <c r="L8" s="12">
        <f>VLOOKUP(A8,'Base traitement'!A:BG,15,FALSE)</f>
        <v>46205</v>
      </c>
      <c r="M8" s="9" t="str">
        <f>VLOOKUP(A8,'Base traitement'!A:BG,16,FALSE)</f>
        <v>2026-07-02</v>
      </c>
      <c r="N8" s="9" t="str">
        <f>VLOOKUP(A8,'Base traitement'!A:BG,17,FALSE)</f>
        <v>E</v>
      </c>
      <c r="O8" s="9" t="str">
        <f>VLOOKUP(A8,'Base traitement'!A:BG,18,FALSE)</f>
        <v>E</v>
      </c>
      <c r="P8">
        <f>VLOOKUP(A8,'Base traitement'!A:BG,20,FALSE)</f>
        <v>138760</v>
      </c>
      <c r="Q8" s="12">
        <f>VLOOKUP(P8,Assemb_DA!A:H,7,FALSE)</f>
        <v>46203</v>
      </c>
      <c r="R8" s="9" t="str">
        <f>VLOOKUP(P8,Assemb_DA!A:H,8,FALSE)</f>
        <v>2026-06-30</v>
      </c>
      <c r="S8" s="9" t="str">
        <f>VLOOKUP(P8,Assemb_DA!A:I,9,FALSE)</f>
        <v>2026-07-01</v>
      </c>
      <c r="T8" s="22">
        <f>S8-Q8</f>
        <v>1</v>
      </c>
      <c r="U8" t="str">
        <f>VLOOKUP(A8,'Base traitement'!A:BG,23,FALSE)</f>
        <v>DSI</v>
      </c>
      <c r="V8" t="str">
        <f>VLOOKUP(A8,'Base traitement'!A:BG,24,FALSE)</f>
        <v>NADIA7</v>
      </c>
      <c r="W8">
        <f>VLOOKUP(A8,'Base traitement'!A:BG,57,FALSE)</f>
        <v>119</v>
      </c>
    </row>
    <row r="9" spans="1:23">
      <c r="A9" s="9">
        <v>135498</v>
      </c>
      <c r="B9" t="str">
        <f>VLOOKUP(A9,'Base traitement'!A:BG,2,FALSE)</f>
        <v>EXCEL TRANSPORT et TRAVEL</v>
      </c>
      <c r="C9" t="str">
        <f>VLOOKUP(A9,'Base traitement'!A:BG,45,FALSE)</f>
        <v>Location Car pour TB DSI_03 Juillet 2026</v>
      </c>
      <c r="D9" t="str">
        <f>VLOOKUP(A9,'Base traitement'!A:BG,3,FALSE)</f>
        <v>FRAIS DIVERS</v>
      </c>
      <c r="E9" t="str">
        <f>VLOOKUP(A9,'Base traitement'!A:BG,4,FALSE)</f>
        <v>Frais de retrait</v>
      </c>
      <c r="F9" s="16">
        <v>460.86956521739131</v>
      </c>
      <c r="K9" s="16">
        <f>F9-G9</f>
        <v>460.86956521739131</v>
      </c>
      <c r="L9" s="12">
        <f>VLOOKUP(A9,'Base traitement'!A:BG,15,FALSE)</f>
        <v>46205</v>
      </c>
      <c r="M9" s="9" t="str">
        <f>VLOOKUP(A9,'Base traitement'!A:BG,16,FALSE)</f>
        <v>2026-07-02</v>
      </c>
      <c r="N9" s="9" t="str">
        <f>VLOOKUP(A9,'Base traitement'!A:BG,17,FALSE)</f>
        <v>E</v>
      </c>
      <c r="O9" s="9" t="str">
        <f>VLOOKUP(A9,'Base traitement'!A:BG,18,FALSE)</f>
        <v>E</v>
      </c>
      <c r="P9">
        <f>VLOOKUP(A9,'Base traitement'!A:BG,20,FALSE)</f>
        <v>138780</v>
      </c>
      <c r="Q9" s="12">
        <f>VLOOKUP(P9,Assemb_DA!A:H,7,FALSE)</f>
        <v>46204</v>
      </c>
      <c r="R9" s="9" t="str">
        <f>VLOOKUP(P9,Assemb_DA!A:H,8,FALSE)</f>
        <v>2026-07-01</v>
      </c>
      <c r="S9" s="9" t="str">
        <f>VLOOKUP(P9,Assemb_DA!A:I,9,FALSE)</f>
        <v>2026-07-01</v>
      </c>
      <c r="T9" s="22">
        <f>S9-Q9</f>
        <v>0</v>
      </c>
      <c r="U9" t="str">
        <f>VLOOKUP(A9,'Base traitement'!A:BG,23,FALSE)</f>
        <v>DSI</v>
      </c>
      <c r="V9" t="str">
        <f>VLOOKUP(A9,'Base traitement'!A:BG,24,FALSE)</f>
        <v>NADIA7</v>
      </c>
      <c r="W9">
        <f>VLOOKUP(A9,'Base traitement'!A:BG,57,FALSE)</f>
        <v>6060</v>
      </c>
    </row>
    <row r="10" spans="1:23">
      <c r="A10" s="9">
        <v>135499</v>
      </c>
      <c r="B10" t="str">
        <f>VLOOKUP(A10,'Base traitement'!A:BG,2,FALSE)</f>
        <v>ANDRIANARY VERO HAINGO TIANA</v>
      </c>
      <c r="C10" t="str">
        <f>VLOOKUP(A10,'Base traitement'!A:BG,45,FALSE)</f>
        <v>Conférence Data Protection et AI_02Juillet2026</v>
      </c>
      <c r="D10" t="str">
        <f>VLOOKUP(A10,'Base traitement'!A:BG,3,FALSE)</f>
        <v>PRESTATION DE SERVICES EXTERNE</v>
      </c>
      <c r="E10" t="str">
        <f>VLOOKUP(A10,'Base traitement'!A:BG,4,FALSE)</f>
        <v>Transport aller-retours de la cabine et des matériels
Système de sonorisation pour interprétariat sonorisation</v>
      </c>
      <c r="F10" s="16">
        <v>918.47826086956525</v>
      </c>
      <c r="K10" s="16">
        <f>F10-G10</f>
        <v>918.47826086956525</v>
      </c>
      <c r="L10" s="12">
        <f>VLOOKUP(A10,'Base traitement'!A:BG,15,FALSE)</f>
        <v>46205</v>
      </c>
      <c r="M10" s="9" t="str">
        <f>VLOOKUP(A10,'Base traitement'!A:BG,16,FALSE)</f>
        <v>2026-07-02</v>
      </c>
      <c r="N10" s="9" t="str">
        <f>VLOOKUP(A10,'Base traitement'!A:BG,17,FALSE)</f>
        <v>E</v>
      </c>
      <c r="O10" s="9" t="str">
        <f>VLOOKUP(A10,'Base traitement'!A:BG,18,FALSE)</f>
        <v>E</v>
      </c>
      <c r="P10">
        <f>VLOOKUP(A10,'Base traitement'!A:BG,20,FALSE)</f>
        <v>138762</v>
      </c>
      <c r="Q10" s="12">
        <f>VLOOKUP(P10,Assemb_DA!A:H,7,FALSE)</f>
        <v>46203</v>
      </c>
      <c r="R10" s="9" t="str">
        <f>VLOOKUP(P10,Assemb_DA!A:H,8,FALSE)</f>
        <v>2026-06-30</v>
      </c>
      <c r="S10" s="9" t="str">
        <f>VLOOKUP(P10,Assemb_DA!A:I,9,FALSE)</f>
        <v>2026-07-01</v>
      </c>
      <c r="T10" s="22">
        <f>S10-Q10</f>
        <v>1</v>
      </c>
      <c r="U10" t="str">
        <f>VLOOKUP(A10,'Base traitement'!A:BG,23,FALSE)</f>
        <v>DSI</v>
      </c>
      <c r="V10" t="str">
        <f>VLOOKUP(A10,'Base traitement'!A:BG,24,FALSE)</f>
        <v>NADIA7</v>
      </c>
      <c r="W10">
        <f>VLOOKUP(A10,'Base traitement'!A:BG,57,FALSE)</f>
        <v>4371</v>
      </c>
    </row>
    <row r="11" spans="1:23">
      <c r="A11" s="9">
        <v>135500</v>
      </c>
      <c r="B11" t="str">
        <f>VLOOKUP(A11,'Base traitement'!A:BG,2,FALSE)</f>
        <v>ANDRINIRINA ERICK</v>
      </c>
      <c r="C11" t="s">
        <v>8567</v>
      </c>
      <c r="D11" t="str">
        <f>VLOOKUP(A11,'Base traitement'!A:BG,3,FALSE)</f>
        <v>PRESTATION DE SERVICE</v>
      </c>
      <c r="E11" t="str">
        <f>VLOOKUP(A11,'Base traitement'!A:BG,4,FALSE)</f>
        <v>DA Erick ANDRINIRINA Develppeur fullstack SOKA  juin 2026# FACTURE N° F2600006 DU 16/06/2026</v>
      </c>
      <c r="F11" s="16">
        <v>1662.1826086956521</v>
      </c>
      <c r="K11" s="16">
        <f>F11-G11</f>
        <v>1662.1826086956521</v>
      </c>
      <c r="L11" s="12">
        <f>VLOOKUP(A11,'Base traitement'!A:BG,15,FALSE)</f>
        <v>46205</v>
      </c>
      <c r="M11" s="9" t="str">
        <f>VLOOKUP(A11,'Base traitement'!A:BG,16,FALSE)</f>
        <v>2026-07-02</v>
      </c>
      <c r="N11" s="9" t="str">
        <f>VLOOKUP(A11,'Base traitement'!A:BG,17,FALSE)</f>
        <v>E</v>
      </c>
      <c r="O11" s="9" t="str">
        <f>VLOOKUP(A11,'Base traitement'!A:BG,18,FALSE)</f>
        <v>E</v>
      </c>
      <c r="P11">
        <f>VLOOKUP(A11,'Base traitement'!A:BG,20,FALSE)</f>
        <v>138740</v>
      </c>
      <c r="Q11" s="12">
        <f>VLOOKUP(P11,Assemb_DA!A:H,7,FALSE)</f>
        <v>46203</v>
      </c>
      <c r="R11" s="9" t="str">
        <f>VLOOKUP(P11,Assemb_DA!A:H,8,FALSE)</f>
        <v>2026-06-30</v>
      </c>
      <c r="S11" s="9" t="str">
        <f>VLOOKUP(P11,Assemb_DA!A:I,9,FALSE)</f>
        <v>2026-07-02</v>
      </c>
      <c r="T11" s="22">
        <f>S11-Q11</f>
        <v>2</v>
      </c>
      <c r="U11" t="str">
        <f>VLOOKUP(A11,'Base traitement'!A:BG,23,FALSE)</f>
        <v>DG</v>
      </c>
      <c r="V11" t="str">
        <f>VLOOKUP(A11,'Base traitement'!A:BG,24,FALSE)</f>
        <v>NADIA7</v>
      </c>
      <c r="W11">
        <f>VLOOKUP(A11,'Base traitement'!A:BG,57,FALSE)</f>
        <v>6519</v>
      </c>
    </row>
    <row r="12" spans="1:23">
      <c r="A12" s="9">
        <v>135501</v>
      </c>
      <c r="B12" t="str">
        <f>VLOOKUP(A12,'Base traitement'!A:BG,2,FALSE)</f>
        <v>OCEAN TRADE CO</v>
      </c>
      <c r="C12" t="s">
        <v>8585</v>
      </c>
      <c r="D12" t="str">
        <f>VLOOKUP(A12,'Base traitement'!A:BG,3,FALSE)</f>
        <v>LOCATION VEHICULE LLD</v>
      </c>
      <c r="E12" t="str">
        <f>VLOOKUP(A12,'Base traitement'!A:BG,4,FALSE)</f>
        <v>Pour engagement du devis  pour la LLD Mr Ando RATSIRAHONANA# DEVIS N° V.26.21100 DU 11/06/2026</v>
      </c>
      <c r="F12" s="16">
        <v>39000</v>
      </c>
      <c r="K12" s="16">
        <f>F12-G12</f>
        <v>39000</v>
      </c>
      <c r="L12" s="12">
        <f>VLOOKUP(A12,'Base traitement'!A:BG,15,FALSE)</f>
        <v>46205</v>
      </c>
      <c r="M12" s="9" t="str">
        <f>VLOOKUP(A12,'Base traitement'!A:BG,16,FALSE)</f>
        <v>2026-07-02</v>
      </c>
      <c r="N12" s="9" t="str">
        <f>VLOOKUP(A12,'Base traitement'!A:BG,17,FALSE)</f>
        <v>E</v>
      </c>
      <c r="O12" s="9" t="str">
        <f>VLOOKUP(A12,'Base traitement'!A:BG,18,FALSE)</f>
        <v>E</v>
      </c>
      <c r="P12">
        <f>VLOOKUP(A12,'Base traitement'!A:BG,20,FALSE)</f>
        <v>138775</v>
      </c>
      <c r="Q12" s="12">
        <f>VLOOKUP(P12,Assemb_DA!A:H,7,FALSE)</f>
        <v>46204</v>
      </c>
      <c r="R12" s="9" t="str">
        <f>VLOOKUP(P12,Assemb_DA!A:H,8,FALSE)</f>
        <v>2026-07-01</v>
      </c>
      <c r="S12" s="9" t="str">
        <f>VLOOKUP(P12,Assemb_DA!A:I,9,FALSE)</f>
        <v>2026-07-02</v>
      </c>
      <c r="T12" s="22">
        <f>S12-Q12</f>
        <v>1</v>
      </c>
      <c r="U12" t="str">
        <f>VLOOKUP(A12,'Base traitement'!A:BG,23,FALSE)</f>
        <v>DG</v>
      </c>
      <c r="V12" t="str">
        <f>VLOOKUP(A12,'Base traitement'!A:BG,24,FALSE)</f>
        <v>NADIA7</v>
      </c>
      <c r="W12">
        <f>VLOOKUP(A12,'Base traitement'!A:BG,57,FALSE)</f>
        <v>102</v>
      </c>
    </row>
    <row r="13" spans="1:23">
      <c r="A13" s="9">
        <v>135502</v>
      </c>
      <c r="B13" t="str">
        <f>VLOOKUP(A13,'Base traitement'!A:BG,2,FALSE)</f>
        <v>VOYAGES BOURDON</v>
      </c>
      <c r="C13" t="str">
        <f>VLOOKUP(A13,'Base traitement'!A:BG,45,FALSE)</f>
        <v>Billet d'avion - RAMAHEFARISOA HAJANIRINA</v>
      </c>
      <c r="D13" t="str">
        <f>VLOOKUP(A13,'Base traitement'!A:BG,3,FALSE)</f>
        <v>BILLET D'AVION</v>
      </c>
      <c r="E13" t="str">
        <f>VLOOKUP(A13,'Base traitement'!A:BG,4,FALSE)</f>
        <v>Billet d'avion - TNR/WMN/TNR - RAMAHEFARISOA HAJANIRINA</v>
      </c>
      <c r="F13" s="16">
        <v>363.5</v>
      </c>
      <c r="K13" s="16">
        <f>F13-G13</f>
        <v>363.5</v>
      </c>
      <c r="L13" s="12">
        <f>VLOOKUP(A13,'Base traitement'!A:BG,15,FALSE)</f>
        <v>46205</v>
      </c>
      <c r="M13" s="9" t="str">
        <f>VLOOKUP(A13,'Base traitement'!A:BG,16,FALSE)</f>
        <v>2026-07-02</v>
      </c>
      <c r="N13" s="9" t="str">
        <f>VLOOKUP(A13,'Base traitement'!A:BG,17,FALSE)</f>
        <v>S</v>
      </c>
      <c r="O13" s="9" t="str">
        <f>VLOOKUP(A13,'Base traitement'!A:BG,18,FALSE)</f>
        <v>S</v>
      </c>
      <c r="P13">
        <f>VLOOKUP(A13,'Base traitement'!A:BG,20,FALSE)</f>
        <v>138720</v>
      </c>
      <c r="Q13" s="12">
        <f>VLOOKUP(P13,Assemb_DA!A:H,7,FALSE)</f>
        <v>46202</v>
      </c>
      <c r="R13" s="9" t="str">
        <f>VLOOKUP(P13,Assemb_DA!A:H,8,FALSE)</f>
        <v>2026-06-29</v>
      </c>
      <c r="S13" s="9" t="str">
        <f>VLOOKUP(P13,Assemb_DA!A:I,9,FALSE)</f>
        <v>2026-06-29</v>
      </c>
      <c r="T13" s="22">
        <f>S13-Q13</f>
        <v>0</v>
      </c>
      <c r="U13" t="str">
        <f>VLOOKUP(A13,'Base traitement'!A:BG,23,FALSE)</f>
        <v>DCG</v>
      </c>
      <c r="V13" t="str">
        <f>VLOOKUP(A13,'Base traitement'!A:BG,24,FALSE)</f>
        <v>FELANA13</v>
      </c>
      <c r="W13">
        <f>VLOOKUP(A13,'Base traitement'!A:BG,57,FALSE)</f>
        <v>2886</v>
      </c>
    </row>
    <row r="14" spans="1:23">
      <c r="A14" s="9">
        <v>135503</v>
      </c>
      <c r="B14" t="str">
        <f>VLOOKUP(A14,'Base traitement'!A:BG,2,FALSE)</f>
        <v>VOYAGES BOURDON</v>
      </c>
      <c r="C14" t="str">
        <f>VLOOKUP(A14,'Base traitement'!A:BG,45,FALSE)</f>
        <v>Billet d'Avion - David Randriamialy</v>
      </c>
      <c r="D14" t="str">
        <f>VLOOKUP(A14,'Base traitement'!A:BG,3,FALSE)</f>
        <v>BILLET D'AVION</v>
      </c>
      <c r="E14" t="str">
        <f>VLOOKUP(A14,'Base traitement'!A:BG,4,FALSE)</f>
        <v>Billet d'Avion - David Randriamialy - TNR/NOS/TNR</v>
      </c>
      <c r="F14" s="16">
        <v>552.71739130434787</v>
      </c>
      <c r="K14" s="16">
        <f>F14-G14</f>
        <v>552.71739130434787</v>
      </c>
      <c r="L14" s="12">
        <f>VLOOKUP(A14,'Base traitement'!A:BG,15,FALSE)</f>
        <v>46205</v>
      </c>
      <c r="M14" s="9" t="str">
        <f>VLOOKUP(A14,'Base traitement'!A:BG,16,FALSE)</f>
        <v>2026-07-02</v>
      </c>
      <c r="N14" s="9" t="str">
        <f>VLOOKUP(A14,'Base traitement'!A:BG,17,FALSE)</f>
        <v>S</v>
      </c>
      <c r="O14" s="9" t="str">
        <f>VLOOKUP(A14,'Base traitement'!A:BG,18,FALSE)</f>
        <v>S</v>
      </c>
      <c r="P14">
        <f>VLOOKUP(A14,'Base traitement'!A:BG,20,FALSE)</f>
        <v>138782</v>
      </c>
      <c r="Q14" s="12">
        <f>VLOOKUP(P14,Assemb_DA!A:H,7,FALSE)</f>
        <v>46204</v>
      </c>
      <c r="R14" s="9" t="str">
        <f>VLOOKUP(P14,Assemb_DA!A:H,8,FALSE)</f>
        <v>2026-07-01</v>
      </c>
      <c r="S14" s="9" t="str">
        <f>VLOOKUP(P14,Assemb_DA!A:I,9,FALSE)</f>
        <v>2026-07-02</v>
      </c>
      <c r="T14" s="22">
        <f>S14-Q14</f>
        <v>1</v>
      </c>
      <c r="U14" t="str">
        <f>VLOOKUP(A14,'Base traitement'!A:BG,23,FALSE)</f>
        <v>DCG</v>
      </c>
      <c r="V14" t="str">
        <f>VLOOKUP(A14,'Base traitement'!A:BG,24,FALSE)</f>
        <v>FELANA13</v>
      </c>
      <c r="W14">
        <f>VLOOKUP(A14,'Base traitement'!A:BG,57,FALSE)</f>
        <v>2886</v>
      </c>
    </row>
    <row r="15" spans="1:23">
      <c r="A15" s="9">
        <v>135504</v>
      </c>
      <c r="B15" t="str">
        <f>VLOOKUP(A15,'Base traitement'!A:BG,2,FALSE)</f>
        <v>VOYAGES BOURDON</v>
      </c>
      <c r="C15" t="s">
        <v>8593</v>
      </c>
      <c r="D15" t="str">
        <f>VLOOKUP(A15,'Base traitement'!A:BG,3,FALSE)</f>
        <v>BILLET D'AVION</v>
      </c>
      <c r="E15" t="str">
        <f>VLOOKUP(A15,'Base traitement'!A:BG,4,FALSE)</f>
        <v>Achat billet d'avion Fenotiana Patrick suite affectation</v>
      </c>
      <c r="F15" s="16">
        <v>619.10869565217399</v>
      </c>
      <c r="K15" s="16">
        <f>F15-G15</f>
        <v>619.10869565217399</v>
      </c>
      <c r="L15" s="12">
        <f>VLOOKUP(A15,'Base traitement'!A:BG,15,FALSE)</f>
        <v>46205</v>
      </c>
      <c r="M15" s="9" t="str">
        <f>VLOOKUP(A15,'Base traitement'!A:BG,16,FALSE)</f>
        <v>2026-07-02</v>
      </c>
      <c r="N15" s="9" t="str">
        <f>VLOOKUP(A15,'Base traitement'!A:BG,17,FALSE)</f>
        <v>S</v>
      </c>
      <c r="O15" s="9" t="str">
        <f>VLOOKUP(A15,'Base traitement'!A:BG,18,FALSE)</f>
        <v>S</v>
      </c>
      <c r="P15">
        <f>VLOOKUP(A15,'Base traitement'!A:BG,20,FALSE)</f>
        <v>138790</v>
      </c>
      <c r="Q15" s="12">
        <f>VLOOKUP(P15,Assemb_DA!A:H,7,FALSE)</f>
        <v>46205</v>
      </c>
      <c r="R15" s="9" t="str">
        <f>VLOOKUP(P15,Assemb_DA!A:H,8,FALSE)</f>
        <v>2026-07-02</v>
      </c>
      <c r="S15" s="9" t="str">
        <f>VLOOKUP(P15,Assemb_DA!A:I,9,FALSE)</f>
        <v>2026-07-02</v>
      </c>
      <c r="T15" s="22">
        <f>S15-Q15</f>
        <v>0</v>
      </c>
      <c r="U15" t="str">
        <f>VLOOKUP(A15,'Base traitement'!A:BG,23,FALSE)</f>
        <v>DTG</v>
      </c>
      <c r="V15" t="str">
        <f>VLOOKUP(A15,'Base traitement'!A:BG,24,FALSE)</f>
        <v>NADIA7</v>
      </c>
      <c r="W15">
        <f>VLOOKUP(A15,'Base traitement'!A:BG,57,FALSE)</f>
        <v>2886</v>
      </c>
    </row>
    <row r="16" spans="1:23">
      <c r="A16" s="9">
        <v>135505</v>
      </c>
      <c r="B16" t="str">
        <f>VLOOKUP(A16,'Base traitement'!A:BG,2,FALSE)</f>
        <v>EDS GROUP</v>
      </c>
      <c r="C16" t="str">
        <f>VLOOKUP(A16,'Base traitement'!A:BG,45,FALSE)</f>
        <v>Sponsoring - IOAI Summit 2026</v>
      </c>
      <c r="D16" t="str">
        <f>VLOOKUP(A16,'Base traitement'!A:BG,3,FALSE)</f>
        <v>SPONSORING</v>
      </c>
      <c r="E16" t="str">
        <f>VLOOKUP(A16,'Base traitement'!A:BG,4,FALSE)</f>
        <v>Sponsoring - IOAI Summit 2026 - FA n°EDS-2026-0604</v>
      </c>
      <c r="F16" s="16">
        <v>1086.9565217391305</v>
      </c>
      <c r="K16" s="16">
        <f>F16-G16</f>
        <v>1086.9565217391305</v>
      </c>
      <c r="L16" s="12">
        <f>VLOOKUP(A16,'Base traitement'!A:BG,15,FALSE)</f>
        <v>46205</v>
      </c>
      <c r="M16" s="9" t="str">
        <f>VLOOKUP(A16,'Base traitement'!A:BG,16,FALSE)</f>
        <v>2026-07-02</v>
      </c>
      <c r="N16" s="9" t="str">
        <f>VLOOKUP(A16,'Base traitement'!A:BG,17,FALSE)</f>
        <v>E</v>
      </c>
      <c r="O16" s="9" t="str">
        <f>VLOOKUP(A16,'Base traitement'!A:BG,18,FALSE)</f>
        <v>E</v>
      </c>
      <c r="P16">
        <f>VLOOKUP(A16,'Base traitement'!A:BG,20,FALSE)</f>
        <v>138700</v>
      </c>
      <c r="Q16" s="12">
        <f>VLOOKUP(P16,Assemb_DA!A:H,7,FALSE)</f>
        <v>46202</v>
      </c>
      <c r="R16" s="9" t="str">
        <f>VLOOKUP(P16,Assemb_DA!A:H,8,FALSE)</f>
        <v>2026-06-29</v>
      </c>
      <c r="S16" s="9" t="str">
        <f>VLOOKUP(P16,Assemb_DA!A:I,9,FALSE)</f>
        <v>2026-07-01</v>
      </c>
      <c r="T16" s="22">
        <f>S16-Q16</f>
        <v>2</v>
      </c>
      <c r="U16" t="str">
        <f>VLOOKUP(A16,'Base traitement'!A:BG,23,FALSE)</f>
        <v>DCG</v>
      </c>
      <c r="V16" t="str">
        <f>VLOOKUP(A16,'Base traitement'!A:BG,24,FALSE)</f>
        <v>FELANA13</v>
      </c>
      <c r="W16">
        <f>VLOOKUP(A16,'Base traitement'!A:BG,57,FALSE)</f>
        <v>7133</v>
      </c>
    </row>
    <row r="17" spans="1:23">
      <c r="A17" s="9">
        <v>135506</v>
      </c>
      <c r="B17" t="str">
        <f>VLOOKUP(A17,'Base traitement'!A:BG,2,FALSE)</f>
        <v>SECUR PRO</v>
      </c>
      <c r="C17" t="str">
        <f>VLOOKUP(A17,'Base traitement'!A:BG,45,FALSE)</f>
        <v>Sécurisation Nuit - Foire de la Fibre</v>
      </c>
      <c r="D17" t="str">
        <f>VLOOKUP(A17,'Base traitement'!A:BG,3,FALSE)</f>
        <v>PRESTATION DE SERVICE</v>
      </c>
      <c r="E17" t="str">
        <f>VLOOKUP(A17,'Base traitement'!A:BG,4,FALSE)</f>
        <v>Prestation de sécurité Nuit - Foire de la Fibre à Tuléar le 05 au 08 juillet 2026 - Proforma N° 0232562512/26</v>
      </c>
      <c r="F17" s="16">
        <v>195.65217391304347</v>
      </c>
      <c r="K17" s="16">
        <f>F17-G17</f>
        <v>195.65217391304347</v>
      </c>
      <c r="L17" s="12">
        <f>VLOOKUP(A17,'Base traitement'!A:BG,15,FALSE)</f>
        <v>46205</v>
      </c>
      <c r="M17" s="9" t="str">
        <f>VLOOKUP(A17,'Base traitement'!A:BG,16,FALSE)</f>
        <v>2026-07-02</v>
      </c>
      <c r="N17" s="9" t="str">
        <f>VLOOKUP(A17,'Base traitement'!A:BG,17,FALSE)</f>
        <v>E</v>
      </c>
      <c r="O17" s="9" t="str">
        <f>VLOOKUP(A17,'Base traitement'!A:BG,18,FALSE)</f>
        <v>E</v>
      </c>
      <c r="P17">
        <f>VLOOKUP(A17,'Base traitement'!A:BG,20,FALSE)</f>
        <v>138781</v>
      </c>
      <c r="Q17" s="12">
        <f>VLOOKUP(P17,Assemb_DA!A:H,7,FALSE)</f>
        <v>46204</v>
      </c>
      <c r="R17" s="9" t="str">
        <f>VLOOKUP(P17,Assemb_DA!A:H,8,FALSE)</f>
        <v>2026-07-01</v>
      </c>
      <c r="S17" s="9" t="str">
        <f>VLOOKUP(P17,Assemb_DA!A:I,9,FALSE)</f>
        <v>2026-07-02</v>
      </c>
      <c r="T17" s="22">
        <f>S17-Q17</f>
        <v>1</v>
      </c>
      <c r="U17" t="str">
        <f>VLOOKUP(A17,'Base traitement'!A:BG,23,FALSE)</f>
        <v>DCG</v>
      </c>
      <c r="V17" t="str">
        <f>VLOOKUP(A17,'Base traitement'!A:BG,24,FALSE)</f>
        <v>FELANA13</v>
      </c>
      <c r="W17">
        <f>VLOOKUP(A17,'Base traitement'!A:BG,57,FALSE)</f>
        <v>2145</v>
      </c>
    </row>
    <row r="18" spans="1:23">
      <c r="A18" s="9">
        <v>135507</v>
      </c>
      <c r="B18" t="str">
        <f>VLOOKUP(A18,'Base traitement'!A:BG,2,FALSE)</f>
        <v>MORA MARKET</v>
      </c>
      <c r="C18" t="str">
        <f>VLOOKUP(A18,'Base traitement'!A:BG,45,FALSE)</f>
        <v>Café Collation Q2 - MKT</v>
      </c>
      <c r="D18" t="str">
        <f>VLOOKUP(A18,'Base traitement'!A:BG,3,FALSE)</f>
        <v>CAFE NESPRESSO</v>
      </c>
      <c r="E18" t="str">
        <f>VLOOKUP(A18,'Base traitement'!A:BG,4,FALSE)</f>
        <v>Cafe Nespresso - Collation Q2 - Proforma n°B-PR0626-0258</v>
      </c>
      <c r="F18" s="16">
        <v>422.60869532608694</v>
      </c>
      <c r="K18" s="16">
        <f>F18-G18</f>
        <v>422.60869532608694</v>
      </c>
      <c r="L18" s="12">
        <f>VLOOKUP(A18,'Base traitement'!A:BG,15,FALSE)</f>
        <v>46205</v>
      </c>
      <c r="M18" s="9" t="str">
        <f>VLOOKUP(A18,'Base traitement'!A:BG,16,FALSE)</f>
        <v>2026-07-02</v>
      </c>
      <c r="N18" s="9" t="str">
        <f>VLOOKUP(A18,'Base traitement'!A:BG,17,FALSE)</f>
        <v>E</v>
      </c>
      <c r="O18" s="9" t="str">
        <f>VLOOKUP(A18,'Base traitement'!A:BG,18,FALSE)</f>
        <v>E</v>
      </c>
      <c r="P18">
        <f>VLOOKUP(A18,'Base traitement'!A:BG,20,FALSE)</f>
        <v>138708</v>
      </c>
      <c r="Q18" s="12">
        <f>VLOOKUP(P18,Assemb_DA!A:H,7,FALSE)</f>
        <v>46202</v>
      </c>
      <c r="R18" s="9" t="str">
        <f>VLOOKUP(P18,Assemb_DA!A:H,8,FALSE)</f>
        <v>2026-06-29</v>
      </c>
      <c r="S18" s="9" t="str">
        <f>VLOOKUP(P18,Assemb_DA!A:I,9,FALSE)</f>
        <v>2026-07-01</v>
      </c>
      <c r="T18" s="22">
        <f>S18-Q18</f>
        <v>2</v>
      </c>
      <c r="U18" t="str">
        <f>VLOOKUP(A18,'Base traitement'!A:BG,23,FALSE)</f>
        <v>DCG</v>
      </c>
      <c r="V18" t="str">
        <f>VLOOKUP(A18,'Base traitement'!A:BG,24,FALSE)</f>
        <v>FELANA13</v>
      </c>
      <c r="W18">
        <f>VLOOKUP(A18,'Base traitement'!A:BG,57,FALSE)</f>
        <v>4245</v>
      </c>
    </row>
    <row r="19" spans="1:23">
      <c r="A19" s="9">
        <v>135508</v>
      </c>
      <c r="B19" t="str">
        <f>VLOOKUP(A19,'Base traitement'!A:BG,2,FALSE)</f>
        <v>LOXEA MADAGASCAR</v>
      </c>
      <c r="C19" t="s">
        <v>8605</v>
      </c>
      <c r="D19" t="str">
        <f>VLOOKUP(A19,'Base traitement'!A:BG,3,FALSE)</f>
        <v>LOCATION VEHICULE LLD</v>
      </c>
      <c r="E19" t="str">
        <f>VLOOKUP(A19,'Base traitement'!A:BG,4,FALSE)</f>
        <v>Devis acompte validé pour la LLD de Mr Gary CHEUK Location pour 60 mois# DEVIS N° PF24062026-009 EV DU 24/06/2026</v>
      </c>
      <c r="F19" s="16">
        <v>9130.434782608696</v>
      </c>
      <c r="K19" s="16">
        <f>F19-G19</f>
        <v>9130.434782608696</v>
      </c>
      <c r="L19" s="12">
        <f>VLOOKUP(A19,'Base traitement'!A:BG,15,FALSE)</f>
        <v>46205</v>
      </c>
      <c r="M19" s="9" t="str">
        <f>VLOOKUP(A19,'Base traitement'!A:BG,16,FALSE)</f>
        <v>2026-07-02</v>
      </c>
      <c r="N19" s="9" t="str">
        <f>VLOOKUP(A19,'Base traitement'!A:BG,17,FALSE)</f>
        <v>E</v>
      </c>
      <c r="O19" s="9" t="str">
        <f>VLOOKUP(A19,'Base traitement'!A:BG,18,FALSE)</f>
        <v>E</v>
      </c>
      <c r="P19">
        <f>VLOOKUP(A19,'Base traitement'!A:BG,20,FALSE)</f>
        <v>138807</v>
      </c>
      <c r="Q19" s="12">
        <f>VLOOKUP(P19,Assemb_DA!A:H,7,FALSE)</f>
        <v>46205</v>
      </c>
      <c r="R19" s="9" t="str">
        <f>VLOOKUP(P19,Assemb_DA!A:H,8,FALSE)</f>
        <v>2026-07-02</v>
      </c>
      <c r="S19" s="9" t="str">
        <f>VLOOKUP(P19,Assemb_DA!A:I,9,FALSE)</f>
        <v>2026-07-02</v>
      </c>
      <c r="T19" s="22">
        <f>S19-Q19</f>
        <v>0</v>
      </c>
      <c r="U19" t="str">
        <f>VLOOKUP(A19,'Base traitement'!A:BG,23,FALSE)</f>
        <v>DG</v>
      </c>
      <c r="V19" t="str">
        <f>VLOOKUP(A19,'Base traitement'!A:BG,24,FALSE)</f>
        <v>NADIA7</v>
      </c>
      <c r="W19">
        <f>VLOOKUP(A19,'Base traitement'!A:BG,57,FALSE)</f>
        <v>629</v>
      </c>
    </row>
    <row r="20" spans="1:23">
      <c r="A20" s="9">
        <v>135509</v>
      </c>
      <c r="B20" t="str">
        <f>VLOOKUP(A20,'Base traitement'!A:BG,2,FALSE)</f>
        <v>OCEAN TRADE CO</v>
      </c>
      <c r="C20" t="str">
        <f>VLOOKUP(A20,'Base traitement'!A:BG,45,FALSE)</f>
        <v>LLD Richard FIENENA-OCEANTRADE</v>
      </c>
      <c r="D20" t="str">
        <f>VLOOKUP(A20,'Base traitement'!A:BG,3,FALSE)</f>
        <v>LOCATION VEHICULE LLD</v>
      </c>
      <c r="E20" t="str">
        <f>VLOOKUP(A20,'Base traitement'!A:BG,4,FALSE)</f>
        <v>Devis N° V.26.16817 DU 11/05/2026</v>
      </c>
      <c r="F20" s="16">
        <v>56739.130434782608</v>
      </c>
      <c r="K20" s="16">
        <f>F20-G20</f>
        <v>56739.130434782608</v>
      </c>
      <c r="L20" s="12">
        <f>VLOOKUP(A20,'Base traitement'!A:BG,15,FALSE)</f>
        <v>46206</v>
      </c>
      <c r="M20" s="9" t="str">
        <f>VLOOKUP(A20,'Base traitement'!A:BG,16,FALSE)</f>
        <v>2026-07-03</v>
      </c>
      <c r="N20" s="9" t="str">
        <f>VLOOKUP(A20,'Base traitement'!A:BG,17,FALSE)</f>
        <v>E</v>
      </c>
      <c r="O20" s="9" t="str">
        <f>VLOOKUP(A20,'Base traitement'!A:BG,18,FALSE)</f>
        <v>E</v>
      </c>
      <c r="P20">
        <f>VLOOKUP(A20,'Base traitement'!A:BG,20,FALSE)</f>
        <v>138806</v>
      </c>
      <c r="Q20" s="12">
        <f>VLOOKUP(P20,Assemb_DA!A:H,7,FALSE)</f>
        <v>46205</v>
      </c>
      <c r="R20" s="9" t="str">
        <f>VLOOKUP(P20,Assemb_DA!A:H,8,FALSE)</f>
        <v>2026-07-02</v>
      </c>
      <c r="S20" s="9" t="str">
        <f>VLOOKUP(P20,Assemb_DA!A:I,9,FALSE)</f>
        <v>2026-07-02</v>
      </c>
      <c r="T20" s="22">
        <f>S20-Q20</f>
        <v>0</v>
      </c>
      <c r="U20" t="str">
        <f>VLOOKUP(A20,'Base traitement'!A:BG,23,FALSE)</f>
        <v>DG</v>
      </c>
      <c r="V20" t="str">
        <f>VLOOKUP(A20,'Base traitement'!A:BG,24,FALSE)</f>
        <v>NADIA7</v>
      </c>
      <c r="W20">
        <f>VLOOKUP(A20,'Base traitement'!A:BG,57,FALSE)</f>
        <v>102</v>
      </c>
    </row>
    <row r="21" spans="1:23">
      <c r="A21" s="9">
        <v>135510</v>
      </c>
      <c r="B21" t="str">
        <f>VLOOKUP(A21,'Base traitement'!A:BG,2,FALSE)</f>
        <v>AFRICA GLOBAL LOGISTICS</v>
      </c>
      <c r="C21" t="str">
        <f>VLOOKUP(A21,'Base traitement'!A:BG,45,FALSE)</f>
        <v>Gestion Warehouse AGL Phoenix</v>
      </c>
      <c r="D21" t="str">
        <f>VLOOKUP(A21,'Base traitement'!A:BG,3,FALSE)</f>
        <v>PRESTATION DE SERVICES EXTERNE</v>
      </c>
      <c r="E21" t="str">
        <f>VLOOKUP(A21,'Base traitement'!A:BG,4,FALSE)</f>
        <v>Gestion Warehouse AGL Phoenix 
Février à septembre 2026 (8 mois)</v>
      </c>
      <c r="F21" s="16">
        <v>169975.09565217391</v>
      </c>
      <c r="K21" s="16">
        <f>F21-G21</f>
        <v>169975.09565217391</v>
      </c>
      <c r="L21" s="12">
        <f>VLOOKUP(A21,'Base traitement'!A:BG,15,FALSE)</f>
        <v>46206</v>
      </c>
      <c r="M21" s="9" t="str">
        <f>VLOOKUP(A21,'Base traitement'!A:BG,16,FALSE)</f>
        <v>2026-07-03</v>
      </c>
      <c r="N21" s="9" t="str">
        <f>VLOOKUP(A21,'Base traitement'!A:BG,17,FALSE)</f>
        <v>E</v>
      </c>
      <c r="O21" s="9" t="str">
        <f>VLOOKUP(A21,'Base traitement'!A:BG,18,FALSE)</f>
        <v>E</v>
      </c>
      <c r="P21">
        <f>VLOOKUP(A21,'Base traitement'!A:BG,20,FALSE)</f>
        <v>138787</v>
      </c>
      <c r="Q21" s="12">
        <f>VLOOKUP(P21,Assemb_DA!A:H,7,FALSE)</f>
        <v>46205</v>
      </c>
      <c r="R21" s="9" t="str">
        <f>VLOOKUP(P21,Assemb_DA!A:H,8,FALSE)</f>
        <v>2026-07-02</v>
      </c>
      <c r="S21" s="9" t="str">
        <f>VLOOKUP(P21,Assemb_DA!A:I,9,FALSE)</f>
        <v>2026-07-02</v>
      </c>
      <c r="T21" s="22">
        <f>S21-Q21</f>
        <v>0</v>
      </c>
      <c r="U21" t="str">
        <f>VLOOKUP(A21,'Base traitement'!A:BG,23,FALSE)</f>
        <v>DFG</v>
      </c>
      <c r="V21" t="str">
        <f>VLOOKUP(A21,'Base traitement'!A:BG,24,FALSE)</f>
        <v>NADIA7</v>
      </c>
      <c r="W21">
        <f>VLOOKUP(A21,'Base traitement'!A:BG,57,FALSE)</f>
        <v>713</v>
      </c>
    </row>
    <row r="22" spans="1:23">
      <c r="A22" s="9">
        <v>135511</v>
      </c>
      <c r="B22" t="str">
        <f>VLOOKUP(A22,'Base traitement'!A:BG,2,FALSE)</f>
        <v>MORA MARKET</v>
      </c>
      <c r="C22" t="str">
        <f>VLOOKUP(A22,'Base traitement'!A:BG,45,FALSE)</f>
        <v>ADN COLLATION Q2 2026</v>
      </c>
      <c r="D22" t="str">
        <f>VLOOKUP(A22,'Base traitement'!A:BG,3,FALSE)</f>
        <v>SUCRE</v>
      </c>
      <c r="E22" t="str">
        <f>VLOOKUP(A22,'Base traitement'!A:BG,4,FALSE)</f>
        <v>Sucre Roux Brésilien 1 KG</v>
      </c>
      <c r="F22" s="16">
        <v>361.99275358260866</v>
      </c>
      <c r="K22" s="16">
        <f>F22-G22</f>
        <v>361.99275358260866</v>
      </c>
      <c r="L22" s="12">
        <f>VLOOKUP(A22,'Base traitement'!A:BG,15,FALSE)</f>
        <v>46206</v>
      </c>
      <c r="M22" s="9" t="str">
        <f>VLOOKUP(A22,'Base traitement'!A:BG,16,FALSE)</f>
        <v>2026-07-03</v>
      </c>
      <c r="N22" s="9" t="str">
        <f>VLOOKUP(A22,'Base traitement'!A:BG,17,FALSE)</f>
        <v>E</v>
      </c>
      <c r="O22" s="9" t="str">
        <f>VLOOKUP(A22,'Base traitement'!A:BG,18,FALSE)</f>
        <v>E</v>
      </c>
      <c r="P22">
        <f>VLOOKUP(A22,'Base traitement'!A:BG,20,FALSE)</f>
        <v>138388</v>
      </c>
      <c r="Q22" s="12">
        <f>VLOOKUP(P22,Assemb_DA!A:H,7,FALSE)</f>
        <v>46184</v>
      </c>
      <c r="R22" s="9" t="str">
        <f>VLOOKUP(P22,Assemb_DA!A:H,8,FALSE)</f>
        <v>2026-06-11</v>
      </c>
      <c r="S22" s="9" t="str">
        <f>VLOOKUP(P22,Assemb_DA!A:I,9,FALSE)</f>
        <v>2026-06-17</v>
      </c>
      <c r="T22" s="22">
        <f>S22-Q22</f>
        <v>6</v>
      </c>
      <c r="U22" t="str">
        <f>VLOOKUP(A22,'Base traitement'!A:BG,23,FALSE)</f>
        <v>DCG</v>
      </c>
      <c r="V22" t="str">
        <f>VLOOKUP(A22,'Base traitement'!A:BG,24,FALSE)</f>
        <v>NADIA7</v>
      </c>
      <c r="W22">
        <f>VLOOKUP(A22,'Base traitement'!A:BG,57,FALSE)</f>
        <v>4245</v>
      </c>
    </row>
    <row r="23" spans="1:23">
      <c r="A23" s="9">
        <v>135512</v>
      </c>
      <c r="B23" t="str">
        <f>VLOOKUP(A23,'Base traitement'!A:BG,2,FALSE)</f>
        <v>VOYAGES BOURDON</v>
      </c>
      <c r="C23" t="str">
        <f>VLOOKUP(A23,'Base traitement'!A:BG,45,FALSE)</f>
        <v>Billet d'Avion - RAKOTOMIHAMINA ANDO</v>
      </c>
      <c r="D23" t="str">
        <f>VLOOKUP(A23,'Base traitement'!A:BG,3,FALSE)</f>
        <v>BILLET D'AVION</v>
      </c>
      <c r="E23" t="str">
        <f>VLOOKUP(A23,'Base traitement'!A:BG,4,FALSE)</f>
        <v>Billet d'avion - RAKOTOMIHAMINA ANDO - TNR/TLE/TNR</v>
      </c>
      <c r="F23" s="16">
        <v>490.97826086956519</v>
      </c>
      <c r="K23" s="16">
        <f>F23-G23</f>
        <v>490.97826086956519</v>
      </c>
      <c r="L23" s="12">
        <f>VLOOKUP(A23,'Base traitement'!A:BG,15,FALSE)</f>
        <v>46206</v>
      </c>
      <c r="M23" s="9" t="str">
        <f>VLOOKUP(A23,'Base traitement'!A:BG,16,FALSE)</f>
        <v>2026-07-03</v>
      </c>
      <c r="N23" s="9" t="str">
        <f>VLOOKUP(A23,'Base traitement'!A:BG,17,FALSE)</f>
        <v>Z</v>
      </c>
      <c r="O23" s="9" t="str">
        <f>VLOOKUP(A23,'Base traitement'!A:BG,18,FALSE)</f>
        <v>Z</v>
      </c>
      <c r="P23">
        <f>VLOOKUP(A23,'Base traitement'!A:BG,20,FALSE)</f>
        <v>138813</v>
      </c>
      <c r="Q23" s="12">
        <f>VLOOKUP(P23,Assemb_DA!A:H,7,FALSE)</f>
        <v>46206</v>
      </c>
      <c r="R23" s="9" t="str">
        <f>VLOOKUP(P23,Assemb_DA!A:H,8,FALSE)</f>
        <v>2026-07-03</v>
      </c>
      <c r="S23" s="9" t="str">
        <f>VLOOKUP(P23,Assemb_DA!A:I,9,FALSE)</f>
        <v>2026-07-03</v>
      </c>
      <c r="T23" s="22">
        <f>S23-Q23</f>
        <v>0</v>
      </c>
      <c r="U23" t="str">
        <f>VLOOKUP(A23,'Base traitement'!A:BG,23,FALSE)</f>
        <v>DCG</v>
      </c>
      <c r="V23" t="str">
        <f>VLOOKUP(A23,'Base traitement'!A:BG,24,FALSE)</f>
        <v>FELANA13</v>
      </c>
      <c r="W23">
        <f>VLOOKUP(A23,'Base traitement'!A:BG,57,FALSE)</f>
        <v>2886</v>
      </c>
    </row>
    <row r="24" spans="1:23">
      <c r="A24" s="9">
        <v>135513</v>
      </c>
      <c r="B24" t="str">
        <f>VLOOKUP(A24,'Base traitement'!A:BG,2,FALSE)</f>
        <v>CT MOTORS</v>
      </c>
      <c r="C24" t="str">
        <f>VLOOKUP(A24,'Base traitement'!A:BG,45,FALSE)</f>
        <v>COFI 2026 - GRS RISE SERVICES</v>
      </c>
      <c r="D24" t="str">
        <f>VLOOKUP(A24,'Base traitement'!A:BG,3,FALSE)</f>
        <v>MOTO</v>
      </c>
      <c r="E24" t="str">
        <f>VLOOKUP(A24,'Base traitement'!A:BG,4,FALSE)</f>
        <v>COFI 2026 - PIAGGIO APE 3 WHEELER MODEL  - GRS RISE SERVICES - DEVIS DVISIE0226-002019 DU 13/06/2026</v>
      </c>
      <c r="F24" s="16">
        <v>2880.4347826086955</v>
      </c>
      <c r="K24" s="16">
        <f>F24-G24</f>
        <v>2880.4347826086955</v>
      </c>
      <c r="L24" s="12">
        <f>VLOOKUP(A24,'Base traitement'!A:BG,15,FALSE)</f>
        <v>46206</v>
      </c>
      <c r="M24" s="9" t="str">
        <f>VLOOKUP(A24,'Base traitement'!A:BG,16,FALSE)</f>
        <v>2026-07-06</v>
      </c>
      <c r="N24" s="9" t="str">
        <f>VLOOKUP(A24,'Base traitement'!A:BG,17,FALSE)</f>
        <v>E</v>
      </c>
      <c r="O24" s="9" t="str">
        <f>VLOOKUP(A24,'Base traitement'!A:BG,18,FALSE)</f>
        <v>E</v>
      </c>
      <c r="P24">
        <f>VLOOKUP(A24,'Base traitement'!A:BG,20,FALSE)</f>
        <v>138617</v>
      </c>
      <c r="Q24" s="12">
        <f>VLOOKUP(P24,Assemb_DA!A:H,7,FALSE)</f>
        <v>46195</v>
      </c>
      <c r="R24" s="9" t="str">
        <f>VLOOKUP(P24,Assemb_DA!A:H,8,FALSE)</f>
        <v>2026-06-22</v>
      </c>
      <c r="S24" s="9" t="str">
        <f>VLOOKUP(P24,Assemb_DA!A:I,9,FALSE)</f>
        <v>2026-06-25</v>
      </c>
      <c r="T24" s="22">
        <f>S24-Q24</f>
        <v>3</v>
      </c>
      <c r="U24" t="str">
        <f>VLOOKUP(A24,'Base traitement'!A:BG,23,FALSE)</f>
        <v>DCG</v>
      </c>
      <c r="V24" t="str">
        <f>VLOOKUP(A24,'Base traitement'!A:BG,24,FALSE)</f>
        <v>FELANA13</v>
      </c>
      <c r="W24">
        <f>VLOOKUP(A24,'Base traitement'!A:BG,57,FALSE)</f>
        <v>664</v>
      </c>
    </row>
    <row r="25" spans="1:23">
      <c r="A25" s="9">
        <v>135514</v>
      </c>
      <c r="B25" t="str">
        <f>VLOOKUP(A25,'Base traitement'!A:BG,2,FALSE)</f>
        <v>ME ANDRIANASOLO ANDRY FIANKINANA</v>
      </c>
      <c r="C25" t="s">
        <v>8610</v>
      </c>
      <c r="D25" t="str">
        <f>VLOOKUP(A25,'Base traitement'!A:BG,3,FALSE)</f>
        <v>HONORAIRE AVOCAT</v>
      </c>
      <c r="E25" t="str">
        <f>VLOOKUP(A25,'Base traitement'!A:BG,4,FALSE)</f>
        <v>ME ANDRIANASOLO ANDRY FIANKINANA paiement abonnement juillet 2026# FACTURE N° 09/26 DU 02/07/2026</v>
      </c>
      <c r="F25" s="16">
        <v>2391.304347826087</v>
      </c>
      <c r="K25" s="16">
        <f>F25-G25</f>
        <v>2391.304347826087</v>
      </c>
      <c r="L25" s="12">
        <f>VLOOKUP(A25,'Base traitement'!A:BG,15,FALSE)</f>
        <v>46206</v>
      </c>
      <c r="M25" s="9" t="str">
        <f>VLOOKUP(A25,'Base traitement'!A:BG,16,FALSE)</f>
        <v>2026-07-03</v>
      </c>
      <c r="N25" s="9" t="str">
        <f>VLOOKUP(A25,'Base traitement'!A:BG,17,FALSE)</f>
        <v>E</v>
      </c>
      <c r="O25" s="9" t="str">
        <f>VLOOKUP(A25,'Base traitement'!A:BG,18,FALSE)</f>
        <v>E</v>
      </c>
      <c r="P25">
        <f>VLOOKUP(A25,'Base traitement'!A:BG,20,FALSE)</f>
        <v>138818</v>
      </c>
      <c r="Q25" s="12">
        <f>VLOOKUP(P25,Assemb_DA!A:H,7,FALSE)</f>
        <v>46206</v>
      </c>
      <c r="R25" s="9" t="str">
        <f>VLOOKUP(P25,Assemb_DA!A:H,8,FALSE)</f>
        <v>2026-07-03</v>
      </c>
      <c r="S25" s="9" t="str">
        <f>VLOOKUP(P25,Assemb_DA!A:I,9,FALSE)</f>
        <v>2026-07-03</v>
      </c>
      <c r="T25" s="22">
        <f>S25-Q25</f>
        <v>0</v>
      </c>
      <c r="U25" t="str">
        <f>VLOOKUP(A25,'Base traitement'!A:BG,23,FALSE)</f>
        <v>DG</v>
      </c>
      <c r="V25" t="str">
        <f>VLOOKUP(A25,'Base traitement'!A:BG,24,FALSE)</f>
        <v>NADIA7</v>
      </c>
      <c r="W25">
        <f>VLOOKUP(A25,'Base traitement'!A:BG,57,FALSE)</f>
        <v>1709</v>
      </c>
    </row>
    <row r="26" spans="1:23">
      <c r="A26" s="9">
        <v>135515</v>
      </c>
      <c r="B26" t="str">
        <f>VLOOKUP(A26,'Base traitement'!A:BG,2,FALSE)</f>
        <v>VOYAGES BOURDON</v>
      </c>
      <c r="C26" t="str">
        <f>VLOOKUP(A26,'Base traitement'!A:BG,45,FALSE)</f>
        <v>Billet d'Avion - TNR/SMS/TNR</v>
      </c>
      <c r="D26" t="str">
        <f>VLOOKUP(A26,'Base traitement'!A:BG,3,FALSE)</f>
        <v>BILLET D 'AVION</v>
      </c>
      <c r="E26" t="str">
        <f>VLOOKUP(A26,'Base traitement'!A:BG,4,FALSE)</f>
        <v>Billet d'avion - TNR/SMS/TNR - Armia et Galib</v>
      </c>
      <c r="F26" s="16">
        <v>701.04347826086962</v>
      </c>
      <c r="K26" s="16">
        <f>F26-G26</f>
        <v>701.04347826086962</v>
      </c>
      <c r="L26" s="12">
        <f>VLOOKUP(A26,'Base traitement'!A:BG,15,FALSE)</f>
        <v>46206</v>
      </c>
      <c r="M26" s="9" t="str">
        <f>VLOOKUP(A26,'Base traitement'!A:BG,16,FALSE)</f>
        <v>2026-07-03</v>
      </c>
      <c r="N26" s="9" t="str">
        <f>VLOOKUP(A26,'Base traitement'!A:BG,17,FALSE)</f>
        <v>S</v>
      </c>
      <c r="O26" s="9" t="str">
        <f>VLOOKUP(A26,'Base traitement'!A:BG,18,FALSE)</f>
        <v>S</v>
      </c>
      <c r="P26">
        <f>VLOOKUP(A26,'Base traitement'!A:BG,20,FALSE)</f>
        <v>138817</v>
      </c>
      <c r="Q26" s="12">
        <f>VLOOKUP(P26,Assemb_DA!A:H,7,FALSE)</f>
        <v>46206</v>
      </c>
      <c r="R26" s="9" t="str">
        <f>VLOOKUP(P26,Assemb_DA!A:H,8,FALSE)</f>
        <v>2026-07-03</v>
      </c>
      <c r="S26" s="9" t="str">
        <f>VLOOKUP(P26,Assemb_DA!A:I,9,FALSE)</f>
        <v>2026-07-03</v>
      </c>
      <c r="T26" s="22">
        <f>S26-Q26</f>
        <v>0</v>
      </c>
      <c r="U26" t="str">
        <f>VLOOKUP(A26,'Base traitement'!A:BG,23,FALSE)</f>
        <v>DCG</v>
      </c>
      <c r="V26" t="str">
        <f>VLOOKUP(A26,'Base traitement'!A:BG,24,FALSE)</f>
        <v>FELANA13</v>
      </c>
      <c r="W26">
        <f>VLOOKUP(A26,'Base traitement'!A:BG,57,FALSE)</f>
        <v>2886</v>
      </c>
    </row>
    <row r="27" spans="1:23">
      <c r="A27" s="9">
        <v>135516</v>
      </c>
      <c r="B27" t="str">
        <f>VLOOKUP(A27,'Base traitement'!A:BG,2,FALSE)</f>
        <v>HERTS MADAGASCAR SARLU</v>
      </c>
      <c r="C27" t="str">
        <f>VLOOKUP(A27,'Base traitement'!A:BG,45,FALSE)</f>
        <v>Travaux Solo Heriniaina ANDRIAMANAMPISON Taolagnaro</v>
      </c>
      <c r="D27" t="str">
        <f>VLOOKUP(A27,'Base traitement'!A:BG,3,FALSE)</f>
        <v>Travaux GC filaire</v>
      </c>
      <c r="E27" t="str">
        <f>VLOOKUP(A27,'Base traitement'!A:BG,4,FALSE)</f>
        <v>DTG/DOM: Travaux supplémentaires Monsieur Solo Heriniaina ANDRIAMANAMPISON Taolagnaro</v>
      </c>
      <c r="F27" s="16">
        <v>732.60869565217388</v>
      </c>
      <c r="K27" s="16">
        <f>F27-G27</f>
        <v>732.60869565217388</v>
      </c>
      <c r="L27" s="12">
        <f>VLOOKUP(A27,'Base traitement'!A:BG,15,FALSE)</f>
        <v>46206</v>
      </c>
      <c r="M27" s="9" t="str">
        <f>VLOOKUP(A27,'Base traitement'!A:BG,16,FALSE)</f>
        <v>2026-07-03</v>
      </c>
      <c r="N27" s="9" t="str">
        <f>VLOOKUP(A27,'Base traitement'!A:BG,17,FALSE)</f>
        <v>E</v>
      </c>
      <c r="O27" s="9" t="str">
        <f>VLOOKUP(A27,'Base traitement'!A:BG,18,FALSE)</f>
        <v>E</v>
      </c>
      <c r="P27">
        <f>VLOOKUP(A27,'Base traitement'!A:BG,20,FALSE)</f>
        <v>138621</v>
      </c>
      <c r="Q27" s="12">
        <f>VLOOKUP(P27,Assemb_DA!A:H,7,FALSE)</f>
        <v>46195</v>
      </c>
      <c r="R27" s="9" t="str">
        <f>VLOOKUP(P27,Assemb_DA!A:H,8,FALSE)</f>
        <v>2026-06-22</v>
      </c>
      <c r="S27" s="9" t="str">
        <f>VLOOKUP(P27,Assemb_DA!A:I,9,FALSE)</f>
        <v>2026-06-24</v>
      </c>
      <c r="T27" s="22">
        <f>S27-Q27</f>
        <v>2</v>
      </c>
      <c r="U27" t="str">
        <f>VLOOKUP(A27,'Base traitement'!A:BG,23,FALSE)</f>
        <v>DTG</v>
      </c>
      <c r="V27" t="str">
        <f>VLOOKUP(A27,'Base traitement'!A:BG,24,FALSE)</f>
        <v>ELIE3</v>
      </c>
      <c r="W27">
        <f>VLOOKUP(A27,'Base traitement'!A:BG,57,FALSE)</f>
        <v>3051</v>
      </c>
    </row>
    <row r="28" spans="1:23">
      <c r="A28" s="9">
        <v>135517</v>
      </c>
      <c r="B28" t="str">
        <f>VLOOKUP(A28,'Base traitement'!A:BG,2,FALSE)</f>
        <v>VOYAGES BOURDON</v>
      </c>
      <c r="C28" t="str">
        <f>VLOOKUP(A28,'Base traitement'!A:BG,45,FALSE)</f>
        <v>Billet d'Avion - NANCY RAZAFINDRAFARA</v>
      </c>
      <c r="D28" t="str">
        <f>VLOOKUP(A28,'Base traitement'!A:BG,3,FALSE)</f>
        <v>BILLET D'AVION</v>
      </c>
      <c r="E28" t="str">
        <f>VLOOKUP(A28,'Base traitement'!A:BG,4,FALSE)</f>
        <v>Billet d'Avion - Nancy RAZAFINDRAFARA - TMM/TNR/SMS/TNR/TMM</v>
      </c>
      <c r="F28" s="16">
        <v>795.5</v>
      </c>
      <c r="K28" s="16">
        <f>F28-G28</f>
        <v>795.5</v>
      </c>
      <c r="L28" s="12">
        <f>VLOOKUP(A28,'Base traitement'!A:BG,15,FALSE)</f>
        <v>46206</v>
      </c>
      <c r="M28" s="9" t="str">
        <f>VLOOKUP(A28,'Base traitement'!A:BG,16,FALSE)</f>
        <v>2026-07-03</v>
      </c>
      <c r="N28" s="9" t="str">
        <f>VLOOKUP(A28,'Base traitement'!A:BG,17,FALSE)</f>
        <v>S</v>
      </c>
      <c r="O28" s="9" t="str">
        <f>VLOOKUP(A28,'Base traitement'!A:BG,18,FALSE)</f>
        <v>S</v>
      </c>
      <c r="P28">
        <f>VLOOKUP(A28,'Base traitement'!A:BG,20,FALSE)</f>
        <v>138815</v>
      </c>
      <c r="Q28" s="12">
        <f>VLOOKUP(P28,Assemb_DA!A:H,7,FALSE)</f>
        <v>46206</v>
      </c>
      <c r="R28" s="9" t="str">
        <f>VLOOKUP(P28,Assemb_DA!A:H,8,FALSE)</f>
        <v>2026-07-03</v>
      </c>
      <c r="S28" s="9" t="str">
        <f>VLOOKUP(P28,Assemb_DA!A:I,9,FALSE)</f>
        <v>2026-07-03</v>
      </c>
      <c r="T28" s="22">
        <f>S28-Q28</f>
        <v>0</v>
      </c>
      <c r="U28" t="str">
        <f>VLOOKUP(A28,'Base traitement'!A:BG,23,FALSE)</f>
        <v>DCG</v>
      </c>
      <c r="V28" t="str">
        <f>VLOOKUP(A28,'Base traitement'!A:BG,24,FALSE)</f>
        <v>FELANA13</v>
      </c>
      <c r="W28">
        <f>VLOOKUP(A28,'Base traitement'!A:BG,57,FALSE)</f>
        <v>2886</v>
      </c>
    </row>
    <row r="29" spans="1:23">
      <c r="A29" s="9">
        <v>135518</v>
      </c>
      <c r="B29" t="str">
        <f>VLOOKUP(A29,'Base traitement'!A:BG,2,FALSE)</f>
        <v>ENTREPRISE ANDRY SOA</v>
      </c>
      <c r="C29" t="str">
        <f>VLOOKUP(A29,'Base traitement'!A:BG,45,FALSE)</f>
        <v>TRAVAUX JACKIE AMELINA MORONDAVA</v>
      </c>
      <c r="D29" t="str">
        <f>VLOOKUP(A29,'Base traitement'!A:BG,3,FALSE)</f>
        <v>Travaux GC filaire</v>
      </c>
      <c r="E29" t="str">
        <f>VLOOKUP(A29,'Base traitement'!A:BG,4,FALSE)</f>
        <v>DTG/DOM: TRAVAUX TRANSPORT ET IMPLANTATION DE 04 POTEAUX POUR JACKIE AMELINA MORONDAVA</v>
      </c>
      <c r="F29" s="16">
        <v>65.217391304347828</v>
      </c>
      <c r="K29" s="16">
        <f>F29-G29</f>
        <v>65.217391304347828</v>
      </c>
      <c r="L29" s="12">
        <f>VLOOKUP(A29,'Base traitement'!A:BG,15,FALSE)</f>
        <v>46206</v>
      </c>
      <c r="M29" s="9" t="str">
        <f>VLOOKUP(A29,'Base traitement'!A:BG,16,FALSE)</f>
        <v>2026-07-03</v>
      </c>
      <c r="N29" s="9" t="str">
        <f>VLOOKUP(A29,'Base traitement'!A:BG,17,FALSE)</f>
        <v>E</v>
      </c>
      <c r="O29" s="9" t="str">
        <f>VLOOKUP(A29,'Base traitement'!A:BG,18,FALSE)</f>
        <v>E</v>
      </c>
      <c r="P29">
        <f>VLOOKUP(A29,'Base traitement'!A:BG,20,FALSE)</f>
        <v>138726</v>
      </c>
      <c r="Q29" s="12">
        <f>VLOOKUP(P29,Assemb_DA!A:H,7,FALSE)</f>
        <v>46203</v>
      </c>
      <c r="R29" s="9" t="str">
        <f>VLOOKUP(P29,Assemb_DA!A:H,8,FALSE)</f>
        <v>2026-06-30</v>
      </c>
      <c r="S29" s="9" t="str">
        <f>VLOOKUP(P29,Assemb_DA!A:I,9,FALSE)</f>
        <v>2026-07-02</v>
      </c>
      <c r="T29" s="22">
        <f>S29-Q29</f>
        <v>2</v>
      </c>
      <c r="U29" t="str">
        <f>VLOOKUP(A29,'Base traitement'!A:BG,23,FALSE)</f>
        <v>DTG</v>
      </c>
      <c r="V29" t="str">
        <f>VLOOKUP(A29,'Base traitement'!A:BG,24,FALSE)</f>
        <v>ELIE3</v>
      </c>
      <c r="W29">
        <f>VLOOKUP(A29,'Base traitement'!A:BG,57,FALSE)</f>
        <v>2318</v>
      </c>
    </row>
    <row r="30" spans="1:23">
      <c r="A30" s="9">
        <v>135519</v>
      </c>
      <c r="B30" t="str">
        <f>VLOOKUP(A30,'Base traitement'!A:BG,2,FALSE)</f>
        <v>PRIMA CE SARLU</v>
      </c>
      <c r="C30" t="str">
        <f>VLOOKUP(A30,'Base traitement'!A:BG,45,FALSE)</f>
        <v>Travaux GC DE LA LIAISON FO CLIENT TAMATAVE Lot N°74</v>
      </c>
      <c r="D30" t="str">
        <f>VLOOKUP(A30,'Base traitement'!A:BG,3,FALSE)</f>
        <v>Travaux GC filaire</v>
      </c>
      <c r="E30" t="str">
        <f>VLOOKUP(A30,'Base traitement'!A:BG,4,FALSE)</f>
        <v>DTG/DOM: Travaux GC DE LA LIAISON FO CLIENT TAMATAVE Lot N°74</v>
      </c>
      <c r="F30" s="16">
        <v>2473.913043478261</v>
      </c>
      <c r="K30" s="16">
        <f>F30-G30</f>
        <v>2473.913043478261</v>
      </c>
      <c r="L30" s="12">
        <f>VLOOKUP(A30,'Base traitement'!A:BG,15,FALSE)</f>
        <v>46206</v>
      </c>
      <c r="M30" s="9" t="str">
        <f>VLOOKUP(A30,'Base traitement'!A:BG,16,FALSE)</f>
        <v>2026-07-03</v>
      </c>
      <c r="N30" s="9" t="str">
        <f>VLOOKUP(A30,'Base traitement'!A:BG,17,FALSE)</f>
        <v>S</v>
      </c>
      <c r="O30" s="9" t="str">
        <f>VLOOKUP(A30,'Base traitement'!A:BG,18,FALSE)</f>
        <v>S</v>
      </c>
      <c r="P30">
        <f>VLOOKUP(A30,'Base traitement'!A:BG,20,FALSE)</f>
        <v>138745</v>
      </c>
      <c r="Q30" s="12">
        <f>VLOOKUP(P30,Assemb_DA!A:H,7,FALSE)</f>
        <v>46203</v>
      </c>
      <c r="R30" s="9" t="str">
        <f>VLOOKUP(P30,Assemb_DA!A:H,8,FALSE)</f>
        <v>2026-06-30</v>
      </c>
      <c r="S30" s="9" t="str">
        <f>VLOOKUP(P30,Assemb_DA!A:I,9,FALSE)</f>
        <v>2026-07-02</v>
      </c>
      <c r="T30" s="22">
        <f>S30-Q30</f>
        <v>2</v>
      </c>
      <c r="U30" t="str">
        <f>VLOOKUP(A30,'Base traitement'!A:BG,23,FALSE)</f>
        <v>DTG</v>
      </c>
      <c r="V30" t="str">
        <f>VLOOKUP(A30,'Base traitement'!A:BG,24,FALSE)</f>
        <v>ELIE3</v>
      </c>
      <c r="W30">
        <f>VLOOKUP(A30,'Base traitement'!A:BG,57,FALSE)</f>
        <v>2633</v>
      </c>
    </row>
    <row r="31" spans="1:23">
      <c r="A31" s="9">
        <v>135520</v>
      </c>
      <c r="B31" t="str">
        <f>VLOOKUP(A31,'Base traitement'!A:BG,2,FALSE)</f>
        <v>RANDRIANASOLO HANTA BEBY</v>
      </c>
      <c r="C31" t="str">
        <f>VLOOKUP(A31,'Base traitement'!A:BG,45,FALSE)</f>
        <v>Implantation de 30 poteaux à Majunga 87ème vague</v>
      </c>
      <c r="D31" t="str">
        <f>VLOOKUP(A31,'Base traitement'!A:BG,3,FALSE)</f>
        <v>Travaux GC filaire</v>
      </c>
      <c r="E31" t="str">
        <f>VLOOKUP(A31,'Base traitement'!A:BG,4,FALSE)</f>
        <v>DTG/DOM: Implantation de 30 poteaux à Majunga 87ème vague # DEVIS 32/26-EHM</v>
      </c>
      <c r="F31" s="16">
        <v>891.304347826087</v>
      </c>
      <c r="K31" s="16">
        <f>F31-G31</f>
        <v>891.304347826087</v>
      </c>
      <c r="L31" s="12">
        <f>VLOOKUP(A31,'Base traitement'!A:BG,15,FALSE)</f>
        <v>46206</v>
      </c>
      <c r="M31" s="9" t="str">
        <f>VLOOKUP(A31,'Base traitement'!A:BG,16,FALSE)</f>
        <v>2026-07-03</v>
      </c>
      <c r="N31" s="9" t="str">
        <f>VLOOKUP(A31,'Base traitement'!A:BG,17,FALSE)</f>
        <v>S</v>
      </c>
      <c r="O31" s="9" t="str">
        <f>VLOOKUP(A31,'Base traitement'!A:BG,18,FALSE)</f>
        <v>S</v>
      </c>
      <c r="P31">
        <f>VLOOKUP(A31,'Base traitement'!A:BG,20,FALSE)</f>
        <v>138746</v>
      </c>
      <c r="Q31" s="12">
        <f>VLOOKUP(P31,Assemb_DA!A:H,7,FALSE)</f>
        <v>46203</v>
      </c>
      <c r="R31" s="9" t="str">
        <f>VLOOKUP(P31,Assemb_DA!A:H,8,FALSE)</f>
        <v>2026-06-30</v>
      </c>
      <c r="S31" s="9" t="str">
        <f>VLOOKUP(P31,Assemb_DA!A:I,9,FALSE)</f>
        <v>2026-07-02</v>
      </c>
      <c r="T31" s="22">
        <f>S31-Q31</f>
        <v>2</v>
      </c>
      <c r="U31" t="str">
        <f>VLOOKUP(A31,'Base traitement'!A:BG,23,FALSE)</f>
        <v>DTG</v>
      </c>
      <c r="V31" t="str">
        <f>VLOOKUP(A31,'Base traitement'!A:BG,24,FALSE)</f>
        <v>ELIE3</v>
      </c>
      <c r="W31">
        <f>VLOOKUP(A31,'Base traitement'!A:BG,57,FALSE)</f>
        <v>2322</v>
      </c>
    </row>
    <row r="32" spans="1:23">
      <c r="A32" s="9">
        <v>135521</v>
      </c>
      <c r="B32" t="str">
        <f>VLOOKUP(A32,'Base traitement'!A:BG,2,FALSE)</f>
        <v>RANDRIANASOLO HANTA BEBY</v>
      </c>
      <c r="C32" t="str">
        <f>VLOOKUP(A32,'Base traitement'!A:BG,45,FALSE)</f>
        <v>Implantation de 30 poteaux à Majunga 88ème vague</v>
      </c>
      <c r="D32" t="str">
        <f>VLOOKUP(A32,'Base traitement'!A:BG,3,FALSE)</f>
        <v>Travaux GC filaire</v>
      </c>
      <c r="E32" t="str">
        <f>VLOOKUP(A32,'Base traitement'!A:BG,4,FALSE)</f>
        <v>DTG/DOM: Implantation de 30 poteaux à Majunga 88ème vague# DEVIS: 33/26-EHM</v>
      </c>
      <c r="F32" s="16">
        <v>891.304347826087</v>
      </c>
      <c r="K32" s="16">
        <f>F32-G32</f>
        <v>891.304347826087</v>
      </c>
      <c r="L32" s="12">
        <f>VLOOKUP(A32,'Base traitement'!A:BG,15,FALSE)</f>
        <v>46206</v>
      </c>
      <c r="M32" s="9" t="str">
        <f>VLOOKUP(A32,'Base traitement'!A:BG,16,FALSE)</f>
        <v>2026-07-03</v>
      </c>
      <c r="N32" s="9" t="str">
        <f>VLOOKUP(A32,'Base traitement'!A:BG,17,FALSE)</f>
        <v>S</v>
      </c>
      <c r="O32" s="9" t="str">
        <f>VLOOKUP(A32,'Base traitement'!A:BG,18,FALSE)</f>
        <v>S</v>
      </c>
      <c r="P32">
        <f>VLOOKUP(A32,'Base traitement'!A:BG,20,FALSE)</f>
        <v>138747</v>
      </c>
      <c r="Q32" s="12">
        <f>VLOOKUP(P32,Assemb_DA!A:H,7,FALSE)</f>
        <v>46203</v>
      </c>
      <c r="R32" s="9" t="str">
        <f>VLOOKUP(P32,Assemb_DA!A:H,8,FALSE)</f>
        <v>2026-06-30</v>
      </c>
      <c r="S32" s="9" t="str">
        <f>VLOOKUP(P32,Assemb_DA!A:I,9,FALSE)</f>
        <v>2026-07-02</v>
      </c>
      <c r="T32" s="22">
        <f>S32-Q32</f>
        <v>2</v>
      </c>
      <c r="U32" t="str">
        <f>VLOOKUP(A32,'Base traitement'!A:BG,23,FALSE)</f>
        <v>DTG</v>
      </c>
      <c r="V32" t="str">
        <f>VLOOKUP(A32,'Base traitement'!A:BG,24,FALSE)</f>
        <v>ELIE3</v>
      </c>
      <c r="W32">
        <f>VLOOKUP(A32,'Base traitement'!A:BG,57,FALSE)</f>
        <v>2322</v>
      </c>
    </row>
    <row r="33" spans="1:23">
      <c r="A33" s="9">
        <v>135522</v>
      </c>
      <c r="B33" t="str">
        <f>VLOOKUP(A33,'Base traitement'!A:BG,2,FALSE)</f>
        <v>RANDRIANASOLO HANTA BEBY</v>
      </c>
      <c r="C33" t="str">
        <f>VLOOKUP(A33,'Base traitement'!A:BG,45,FALSE)</f>
        <v>Implantation de 30 poteaux à Majunga 89ème vague</v>
      </c>
      <c r="D33" t="str">
        <f>VLOOKUP(A33,'Base traitement'!A:BG,3,FALSE)</f>
        <v>Travaux GC filaire</v>
      </c>
      <c r="E33" t="str">
        <f>VLOOKUP(A33,'Base traitement'!A:BG,4,FALSE)</f>
        <v>DTG/DOM: Implantation de 30 poteaux à Majunga 89ème vague# DEVIS:34/26-EHM</v>
      </c>
      <c r="F33" s="16">
        <v>891.304347826087</v>
      </c>
      <c r="K33" s="16">
        <f>F33-G33</f>
        <v>891.304347826087</v>
      </c>
      <c r="L33" s="12">
        <f>VLOOKUP(A33,'Base traitement'!A:BG,15,FALSE)</f>
        <v>46206</v>
      </c>
      <c r="M33" s="9" t="str">
        <f>VLOOKUP(A33,'Base traitement'!A:BG,16,FALSE)</f>
        <v>2026-07-06</v>
      </c>
      <c r="N33" s="9" t="str">
        <f>VLOOKUP(A33,'Base traitement'!A:BG,17,FALSE)</f>
        <v>S</v>
      </c>
      <c r="O33" s="9" t="str">
        <f>VLOOKUP(A33,'Base traitement'!A:BG,18,FALSE)</f>
        <v>S</v>
      </c>
      <c r="P33">
        <f>VLOOKUP(A33,'Base traitement'!A:BG,20,FALSE)</f>
        <v>138749</v>
      </c>
      <c r="Q33" s="12">
        <f>VLOOKUP(P33,Assemb_DA!A:H,7,FALSE)</f>
        <v>46203</v>
      </c>
      <c r="R33" s="9" t="str">
        <f>VLOOKUP(P33,Assemb_DA!A:H,8,FALSE)</f>
        <v>2026-06-30</v>
      </c>
      <c r="S33" s="9" t="str">
        <f>VLOOKUP(P33,Assemb_DA!A:I,9,FALSE)</f>
        <v>2026-07-02</v>
      </c>
      <c r="T33" s="22">
        <f>S33-Q33</f>
        <v>2</v>
      </c>
      <c r="U33" t="str">
        <f>VLOOKUP(A33,'Base traitement'!A:BG,23,FALSE)</f>
        <v>DTG</v>
      </c>
      <c r="V33" t="str">
        <f>VLOOKUP(A33,'Base traitement'!A:BG,24,FALSE)</f>
        <v>ELIE3</v>
      </c>
      <c r="W33">
        <f>VLOOKUP(A33,'Base traitement'!A:BG,57,FALSE)</f>
        <v>2322</v>
      </c>
    </row>
    <row r="34" spans="1:23">
      <c r="A34" s="9">
        <v>135523</v>
      </c>
      <c r="B34" t="str">
        <f>VLOOKUP(A34,'Base traitement'!A:BG,2,FALSE)</f>
        <v>RANDRIANASOLO HANTA BEBY</v>
      </c>
      <c r="C34" t="str">
        <f>VLOOKUP(A34,'Base traitement'!A:BG,45,FALSE)</f>
        <v>Implantation de 30 poteaux à Majunga 90ème vague</v>
      </c>
      <c r="D34" t="str">
        <f>VLOOKUP(A34,'Base traitement'!A:BG,3,FALSE)</f>
        <v>Travaux GC filaire</v>
      </c>
      <c r="E34" t="str">
        <f>VLOOKUP(A34,'Base traitement'!A:BG,4,FALSE)</f>
        <v>DTG/DOM: Implantation de 30 poteaux à Majunga 90ème vague# DEVIS 35/26-EHM</v>
      </c>
      <c r="F34" s="16">
        <v>891.304347826087</v>
      </c>
      <c r="K34" s="16">
        <f>F34-G34</f>
        <v>891.304347826087</v>
      </c>
      <c r="L34" s="12">
        <f>VLOOKUP(A34,'Base traitement'!A:BG,15,FALSE)</f>
        <v>46206</v>
      </c>
      <c r="M34" s="9" t="str">
        <f>VLOOKUP(A34,'Base traitement'!A:BG,16,FALSE)</f>
        <v>2026-07-03</v>
      </c>
      <c r="N34" s="9" t="str">
        <f>VLOOKUP(A34,'Base traitement'!A:BG,17,FALSE)</f>
        <v>E</v>
      </c>
      <c r="O34" s="9" t="str">
        <f>VLOOKUP(A34,'Base traitement'!A:BG,18,FALSE)</f>
        <v>E</v>
      </c>
      <c r="P34">
        <f>VLOOKUP(A34,'Base traitement'!A:BG,20,FALSE)</f>
        <v>138750</v>
      </c>
      <c r="Q34" s="12">
        <f>VLOOKUP(P34,Assemb_DA!A:H,7,FALSE)</f>
        <v>46203</v>
      </c>
      <c r="R34" s="9" t="str">
        <f>VLOOKUP(P34,Assemb_DA!A:H,8,FALSE)</f>
        <v>2026-06-30</v>
      </c>
      <c r="S34" s="9" t="str">
        <f>VLOOKUP(P34,Assemb_DA!A:I,9,FALSE)</f>
        <v>2026-07-02</v>
      </c>
      <c r="T34" s="22">
        <f>S34-Q34</f>
        <v>2</v>
      </c>
      <c r="U34" t="str">
        <f>VLOOKUP(A34,'Base traitement'!A:BG,23,FALSE)</f>
        <v>DTG</v>
      </c>
      <c r="V34" t="str">
        <f>VLOOKUP(A34,'Base traitement'!A:BG,24,FALSE)</f>
        <v>ELIE3</v>
      </c>
      <c r="W34">
        <f>VLOOKUP(A34,'Base traitement'!A:BG,57,FALSE)</f>
        <v>2322</v>
      </c>
    </row>
    <row r="35" spans="1:23">
      <c r="A35" s="9">
        <v>135524</v>
      </c>
      <c r="B35" t="str">
        <f>VLOOKUP(A35,'Base traitement'!A:BG,2,FALSE)</f>
        <v>BESSADARA ORLANDO</v>
      </c>
      <c r="C35" t="str">
        <f>VLOOKUP(A35,'Base traitement'!A:BG,45,FALSE)</f>
        <v>Clement RABERANTO à MANDRITSARA</v>
      </c>
      <c r="D35" t="str">
        <f>VLOOKUP(A35,'Base traitement'!A:BG,3,FALSE)</f>
        <v>Travaux GC filaire</v>
      </c>
      <c r="E35" t="str">
        <f>VLOOKUP(A35,'Base traitement'!A:BG,4,FALSE)</f>
        <v>DTG/DOM: Clement RABERANTO à MANDRITSARA</v>
      </c>
      <c r="F35" s="16">
        <v>347.82608695652175</v>
      </c>
      <c r="K35" s="16">
        <f>F35-G35</f>
        <v>347.82608695652175</v>
      </c>
      <c r="L35" s="12">
        <f>VLOOKUP(A35,'Base traitement'!A:BG,15,FALSE)</f>
        <v>46206</v>
      </c>
      <c r="M35" s="9" t="str">
        <f>VLOOKUP(A35,'Base traitement'!A:BG,16,FALSE)</f>
        <v>2026-07-03</v>
      </c>
      <c r="N35" s="9" t="str">
        <f>VLOOKUP(A35,'Base traitement'!A:BG,17,FALSE)</f>
        <v>S</v>
      </c>
      <c r="O35" s="9" t="str">
        <f>VLOOKUP(A35,'Base traitement'!A:BG,18,FALSE)</f>
        <v>S</v>
      </c>
      <c r="P35">
        <f>VLOOKUP(A35,'Base traitement'!A:BG,20,FALSE)</f>
        <v>138752</v>
      </c>
      <c r="Q35" s="12">
        <f>VLOOKUP(P35,Assemb_DA!A:H,7,FALSE)</f>
        <v>46203</v>
      </c>
      <c r="R35" s="9" t="str">
        <f>VLOOKUP(P35,Assemb_DA!A:H,8,FALSE)</f>
        <v>2026-06-30</v>
      </c>
      <c r="S35" s="9" t="str">
        <f>VLOOKUP(P35,Assemb_DA!A:I,9,FALSE)</f>
        <v>2026-07-02</v>
      </c>
      <c r="T35" s="22">
        <f>S35-Q35</f>
        <v>2</v>
      </c>
      <c r="U35" t="str">
        <f>VLOOKUP(A35,'Base traitement'!A:BG,23,FALSE)</f>
        <v>DTG</v>
      </c>
      <c r="V35" t="str">
        <f>VLOOKUP(A35,'Base traitement'!A:BG,24,FALSE)</f>
        <v>ELIE3</v>
      </c>
      <c r="W35">
        <f>VLOOKUP(A35,'Base traitement'!A:BG,57,FALSE)</f>
        <v>5337</v>
      </c>
    </row>
    <row r="36" spans="1:23">
      <c r="A36" s="9">
        <v>135525</v>
      </c>
      <c r="B36" t="str">
        <f>VLOOKUP(A36,'Base traitement'!A:BG,2,FALSE)</f>
        <v>ENTREPRISE TAHIANA</v>
      </c>
      <c r="C36" t="str">
        <f>VLOOKUP(A36,'Base traitement'!A:BG,45,FALSE)</f>
        <v>Travaux Supplémentaires pour LECOFRUIT (Gpe BASAN)</v>
      </c>
      <c r="D36" t="str">
        <f>VLOOKUP(A36,'Base traitement'!A:BG,3,FALSE)</f>
        <v>Travaux GC filaire</v>
      </c>
      <c r="E36" t="str">
        <f>VLOOKUP(A36,'Base traitement'!A:BG,4,FALSE)</f>
        <v>DTG/DOM: Travaux Supplémentaires pour le déploiement du lien FO de LECOFRUIT (Gpe BASAN)</v>
      </c>
      <c r="F36" s="16">
        <v>6114.45652173913</v>
      </c>
      <c r="K36" s="16">
        <f>F36-G36</f>
        <v>6114.45652173913</v>
      </c>
      <c r="L36" s="12">
        <f>VLOOKUP(A36,'Base traitement'!A:BG,15,FALSE)</f>
        <v>46206</v>
      </c>
      <c r="M36" s="9" t="str">
        <f>VLOOKUP(A36,'Base traitement'!A:BG,16,FALSE)</f>
        <v>2026-07-03</v>
      </c>
      <c r="N36" s="9" t="str">
        <f>VLOOKUP(A36,'Base traitement'!A:BG,17,FALSE)</f>
        <v>E</v>
      </c>
      <c r="O36" s="9" t="str">
        <f>VLOOKUP(A36,'Base traitement'!A:BG,18,FALSE)</f>
        <v>E</v>
      </c>
      <c r="P36">
        <f>VLOOKUP(A36,'Base traitement'!A:BG,20,FALSE)</f>
        <v>138763</v>
      </c>
      <c r="Q36" s="12">
        <f>VLOOKUP(P36,Assemb_DA!A:H,7,FALSE)</f>
        <v>46203</v>
      </c>
      <c r="R36" s="9" t="str">
        <f>VLOOKUP(P36,Assemb_DA!A:H,8,FALSE)</f>
        <v>2026-06-30</v>
      </c>
      <c r="S36" s="9" t="str">
        <f>VLOOKUP(P36,Assemb_DA!A:I,9,FALSE)</f>
        <v>2026-07-02</v>
      </c>
      <c r="T36" s="22">
        <f>S36-Q36</f>
        <v>2</v>
      </c>
      <c r="U36" t="str">
        <f>VLOOKUP(A36,'Base traitement'!A:BG,23,FALSE)</f>
        <v>DTG</v>
      </c>
      <c r="V36" t="str">
        <f>VLOOKUP(A36,'Base traitement'!A:BG,24,FALSE)</f>
        <v>ELIE3</v>
      </c>
      <c r="W36">
        <f>VLOOKUP(A36,'Base traitement'!A:BG,57,FALSE)</f>
        <v>2332</v>
      </c>
    </row>
    <row r="37" spans="1:23">
      <c r="A37" s="9">
        <v>135526</v>
      </c>
      <c r="B37" t="str">
        <f>VLOOKUP(A37,'Base traitement'!A:BG,2,FALSE)</f>
        <v>PULSE</v>
      </c>
      <c r="C37" t="str">
        <f>VLOOKUP(A37,'Base traitement'!A:BG,45,FALSE)</f>
        <v>Régul support maint Alfred Backlog(Q1-2026)-IC</v>
      </c>
      <c r="D37" t="str">
        <f>VLOOKUP(A37,'Base traitement'!A:BG,3,FALSE)</f>
        <v>PRESTATION DE SERVICE</v>
      </c>
      <c r="E37" t="str">
        <f>VLOOKUP(A37,'Base traitement'!A:BG,4,FALSE)</f>
        <v>Régul-Application Support &amp; Maintenance - Alfred Backlog (Q1-2026)(89%*14 577,87)</v>
      </c>
      <c r="F37" s="16">
        <v>12974.3</v>
      </c>
      <c r="K37" s="16">
        <f>F37-G37</f>
        <v>12974.3</v>
      </c>
      <c r="L37" s="12">
        <f>VLOOKUP(A37,'Base traitement'!A:BG,15,FALSE)</f>
        <v>46206</v>
      </c>
      <c r="M37" s="9" t="str">
        <f>VLOOKUP(A37,'Base traitement'!A:BG,16,FALSE)</f>
        <v>2026-07-06</v>
      </c>
      <c r="N37" s="9" t="str">
        <f>VLOOKUP(A37,'Base traitement'!A:BG,17,FALSE)</f>
        <v>E</v>
      </c>
      <c r="O37" s="9" t="str">
        <f>VLOOKUP(A37,'Base traitement'!A:BG,18,FALSE)</f>
        <v>E</v>
      </c>
      <c r="P37">
        <f>VLOOKUP(A37,'Base traitement'!A:BG,20,FALSE)</f>
        <v>138569</v>
      </c>
      <c r="Q37" s="12">
        <f>VLOOKUP(P37,Assemb_DA!A:H,7,FALSE)</f>
        <v>46191</v>
      </c>
      <c r="R37" s="9" t="str">
        <f>VLOOKUP(P37,Assemb_DA!A:H,8,FALSE)</f>
        <v>2026-06-18</v>
      </c>
      <c r="S37" s="9" t="str">
        <f>VLOOKUP(P37,Assemb_DA!A:I,9,FALSE)</f>
        <v>2026-06-19</v>
      </c>
      <c r="T37" s="22">
        <f>S37-Q37</f>
        <v>1</v>
      </c>
      <c r="U37" t="str">
        <f>VLOOKUP(A37,'Base traitement'!A:BG,23,FALSE)</f>
        <v>DTG</v>
      </c>
      <c r="V37" t="str">
        <f>VLOOKUP(A37,'Base traitement'!A:BG,24,FALSE)</f>
        <v>ELIE3</v>
      </c>
      <c r="W37">
        <f>VLOOKUP(A37,'Base traitement'!A:BG,57,FALSE)</f>
        <v>4</v>
      </c>
    </row>
    <row r="38" spans="1:23">
      <c r="A38" s="9">
        <v>135527</v>
      </c>
      <c r="B38" t="str">
        <f>VLOOKUP(A38,'Base traitement'!A:BG,2,FALSE)</f>
        <v>PULSE</v>
      </c>
      <c r="C38" t="str">
        <f>VLOOKUP(A38,'Base traitement'!A:BG,45,FALSE)</f>
        <v>Régul support maintenance Alfred BacklogY2025-IC</v>
      </c>
      <c r="D38" t="str">
        <f>VLOOKUP(A38,'Base traitement'!A:BG,3,FALSE)</f>
        <v>PRESTATION DE SERVICE</v>
      </c>
      <c r="E38" t="str">
        <f>VLOOKUP(A38,'Base traitement'!A:BG,4,FALSE)</f>
        <v>Régul-Application Support &amp; Maintenance - Alfred Backlog (Y2025)(89%*55 897,86) #REF PRISM YMG-DTG-20260331-002</v>
      </c>
      <c r="F38" s="16">
        <v>49733.07</v>
      </c>
      <c r="K38" s="16">
        <f>F38-G38</f>
        <v>49733.07</v>
      </c>
      <c r="L38" s="12">
        <f>VLOOKUP(A38,'Base traitement'!A:BG,15,FALSE)</f>
        <v>46206</v>
      </c>
      <c r="M38" s="9" t="str">
        <f>VLOOKUP(A38,'Base traitement'!A:BG,16,FALSE)</f>
        <v>2026-07-06</v>
      </c>
      <c r="N38" s="9" t="str">
        <f>VLOOKUP(A38,'Base traitement'!A:BG,17,FALSE)</f>
        <v>E</v>
      </c>
      <c r="O38" s="9" t="str">
        <f>VLOOKUP(A38,'Base traitement'!A:BG,18,FALSE)</f>
        <v>E</v>
      </c>
      <c r="P38">
        <f>VLOOKUP(A38,'Base traitement'!A:BG,20,FALSE)</f>
        <v>138568</v>
      </c>
      <c r="Q38" s="12">
        <f>VLOOKUP(P38,Assemb_DA!A:H,7,FALSE)</f>
        <v>46191</v>
      </c>
      <c r="R38" s="9" t="str">
        <f>VLOOKUP(P38,Assemb_DA!A:H,8,FALSE)</f>
        <v>2026-06-18</v>
      </c>
      <c r="S38" s="9" t="str">
        <f>VLOOKUP(P38,Assemb_DA!A:I,9,FALSE)</f>
        <v>2026-06-19</v>
      </c>
      <c r="T38" s="22">
        <f>S38-Q38</f>
        <v>1</v>
      </c>
      <c r="U38" t="str">
        <f>VLOOKUP(A38,'Base traitement'!A:BG,23,FALSE)</f>
        <v>DTG</v>
      </c>
      <c r="V38" t="str">
        <f>VLOOKUP(A38,'Base traitement'!A:BG,24,FALSE)</f>
        <v>ELIE3</v>
      </c>
      <c r="W38">
        <f>VLOOKUP(A38,'Base traitement'!A:BG,57,FALSE)</f>
        <v>4</v>
      </c>
    </row>
    <row r="39" spans="1:23">
      <c r="A39" s="9">
        <v>135528</v>
      </c>
      <c r="B39" t="str">
        <f>VLOOKUP(A39,'Base traitement'!A:BG,2,FALSE)</f>
        <v>FOLAN</v>
      </c>
      <c r="C39" t="str">
        <f>VLOOKUP(A39,'Base traitement'!A:BG,45,FALSE)</f>
        <v>Fournitures repose BKB RN12(accessoires)DTG-20260224-004</v>
      </c>
      <c r="D39" t="str">
        <f>VLOOKUP(A39,'Base traitement'!A:BG,3,FALSE)</f>
        <v>PinceAncrage ADSS FourPlastiq Court 60m O6-8mmL300mmFOLAN</v>
      </c>
      <c r="E39" t="str">
        <f>VLOOKUP(A39,'Base traitement'!A:BG,4,FALSE)</f>
        <v>Pince dAncrage Câble ADSS  Fourreau Plastique  Courte Portée &lt; 60m  Ø6-8mm  L300mm FOLAN</v>
      </c>
      <c r="F39" s="16">
        <v>11459.1672</v>
      </c>
      <c r="K39" s="16">
        <f>F39-G39</f>
        <v>11459.1672</v>
      </c>
      <c r="L39" s="12">
        <f>VLOOKUP(A39,'Base traitement'!A:BG,15,FALSE)</f>
        <v>46206</v>
      </c>
      <c r="M39" s="9" t="str">
        <f>VLOOKUP(A39,'Base traitement'!A:BG,16,FALSE)</f>
        <v>2026-07-03</v>
      </c>
      <c r="N39" s="9" t="str">
        <f>VLOOKUP(A39,'Base traitement'!A:BG,17,FALSE)</f>
        <v>E</v>
      </c>
      <c r="O39" s="9" t="str">
        <f>VLOOKUP(A39,'Base traitement'!A:BG,18,FALSE)</f>
        <v>E</v>
      </c>
      <c r="P39">
        <f>VLOOKUP(A39,'Base traitement'!A:BG,20,FALSE)</f>
        <v>138567</v>
      </c>
      <c r="Q39" s="12">
        <f>VLOOKUP(P39,Assemb_DA!A:H,7,FALSE)</f>
        <v>46191</v>
      </c>
      <c r="R39" s="9" t="str">
        <f>VLOOKUP(P39,Assemb_DA!A:H,8,FALSE)</f>
        <v>2026-06-18</v>
      </c>
      <c r="S39" s="9" t="str">
        <f>VLOOKUP(P39,Assemb_DA!A:I,9,FALSE)</f>
        <v>2026-06-19</v>
      </c>
      <c r="T39" s="22">
        <f>S39-Q39</f>
        <v>1</v>
      </c>
      <c r="U39" t="str">
        <f>VLOOKUP(A39,'Base traitement'!A:BG,23,FALSE)</f>
        <v>DTG</v>
      </c>
      <c r="V39" t="str">
        <f>VLOOKUP(A39,'Base traitement'!A:BG,24,FALSE)</f>
        <v>ELIE3</v>
      </c>
      <c r="W39">
        <f>VLOOKUP(A39,'Base traitement'!A:BG,57,FALSE)</f>
        <v>2370</v>
      </c>
    </row>
    <row r="40" spans="1:23">
      <c r="A40" s="9">
        <v>135529</v>
      </c>
      <c r="B40" t="str">
        <f>VLOOKUP(A40,'Base traitement'!A:BG,2,FALSE)</f>
        <v>CENTRALE ALIMENTAIRE SARL</v>
      </c>
      <c r="C40" t="str">
        <f>VLOOKUP(A40,'Base traitement'!A:BG,45,FALSE)</f>
        <v>DG-TRANSFO COLLATION Q2 2026</v>
      </c>
      <c r="D40" t="str">
        <f>VLOOKUP(A40,'Base traitement'!A:BG,3,FALSE)</f>
        <v>CREMA AROMA GRAN ESPRESSO</v>
      </c>
      <c r="E40" t="str">
        <f>VLOOKUP(A40,'Base traitement'!A:BG,4,FALSE)</f>
        <v>CREMA &amp; AROMA# DEVIS N° PF192096 DU 02/07/2026</v>
      </c>
      <c r="F40" s="16">
        <v>58.333333260869559</v>
      </c>
      <c r="K40" s="16">
        <f>F40-G40</f>
        <v>58.333333260869559</v>
      </c>
      <c r="L40" s="12">
        <f>VLOOKUP(A40,'Base traitement'!A:BG,15,FALSE)</f>
        <v>46206</v>
      </c>
      <c r="M40" s="9" t="str">
        <f>VLOOKUP(A40,'Base traitement'!A:BG,16,FALSE)</f>
        <v>2026-07-03</v>
      </c>
      <c r="N40" s="9" t="str">
        <f>VLOOKUP(A40,'Base traitement'!A:BG,17,FALSE)</f>
        <v>E</v>
      </c>
      <c r="O40" s="9" t="str">
        <f>VLOOKUP(A40,'Base traitement'!A:BG,18,FALSE)</f>
        <v>E</v>
      </c>
      <c r="P40">
        <f>VLOOKUP(A40,'Base traitement'!A:BG,20,FALSE)</f>
        <v>138822</v>
      </c>
      <c r="Q40" s="12">
        <f>VLOOKUP(P40,Assemb_DA!A:H,7,FALSE)</f>
        <v>46206</v>
      </c>
      <c r="R40" s="9" t="str">
        <f>VLOOKUP(P40,Assemb_DA!A:H,8,FALSE)</f>
        <v>2026-07-03</v>
      </c>
      <c r="S40" s="9" t="str">
        <f>VLOOKUP(P40,Assemb_DA!A:I,9,FALSE)</f>
        <v>2026-07-03</v>
      </c>
      <c r="T40" s="22">
        <f>S40-Q40</f>
        <v>0</v>
      </c>
      <c r="U40" t="str">
        <f>VLOOKUP(A40,'Base traitement'!A:BG,23,FALSE)</f>
        <v>DG</v>
      </c>
      <c r="V40" t="str">
        <f>VLOOKUP(A40,'Base traitement'!A:BG,24,FALSE)</f>
        <v>NADIA7</v>
      </c>
      <c r="W40">
        <f>VLOOKUP(A40,'Base traitement'!A:BG,57,FALSE)</f>
        <v>765</v>
      </c>
    </row>
    <row r="41" spans="1:23">
      <c r="A41" s="9">
        <v>135530</v>
      </c>
      <c r="B41" t="str">
        <f>VLOOKUP(A41,'Base traitement'!A:BG,2,FALSE)</f>
        <v>SW PRO SARL</v>
      </c>
      <c r="C41" t="str">
        <f>VLOOKUP(A41,'Base traitement'!A:BG,45,FALSE)</f>
        <v>Sponsoring Festival SOMAROHO</v>
      </c>
      <c r="D41" t="str">
        <f>VLOOKUP(A41,'Base traitement'!A:BG,3,FALSE)</f>
        <v>SPONSORING</v>
      </c>
      <c r="E41" t="str">
        <f>VLOOKUP(A41,'Base traitement'!A:BG,4,FALSE)</f>
        <v>Sponsoring Festival SOMAROHO - FA n°FASW00329 du 12/06/2026</v>
      </c>
      <c r="F41" s="16">
        <v>39130.434782608696</v>
      </c>
      <c r="K41" s="16">
        <f>F41-G41</f>
        <v>39130.434782608696</v>
      </c>
      <c r="L41" s="12">
        <f>VLOOKUP(A41,'Base traitement'!A:BG,15,FALSE)</f>
        <v>46206</v>
      </c>
      <c r="M41" s="9" t="str">
        <f>VLOOKUP(A41,'Base traitement'!A:BG,16,FALSE)</f>
        <v>2026-07-06</v>
      </c>
      <c r="N41" s="9" t="str">
        <f>VLOOKUP(A41,'Base traitement'!A:BG,17,FALSE)</f>
        <v>E</v>
      </c>
      <c r="O41" s="9" t="str">
        <f>VLOOKUP(A41,'Base traitement'!A:BG,18,FALSE)</f>
        <v>E</v>
      </c>
      <c r="P41">
        <f>VLOOKUP(A41,'Base traitement'!A:BG,20,FALSE)</f>
        <v>138630</v>
      </c>
      <c r="Q41" s="12">
        <f>VLOOKUP(P41,Assemb_DA!A:H,7,FALSE)</f>
        <v>46196</v>
      </c>
      <c r="R41" s="9" t="str">
        <f>VLOOKUP(P41,Assemb_DA!A:H,8,FALSE)</f>
        <v>2026-06-23</v>
      </c>
      <c r="S41" s="9" t="str">
        <f>VLOOKUP(P41,Assemb_DA!A:I,9,FALSE)</f>
        <v>2026-06-30</v>
      </c>
      <c r="T41" s="22">
        <f>S41-Q41</f>
        <v>7</v>
      </c>
      <c r="U41" t="str">
        <f>VLOOKUP(A41,'Base traitement'!A:BG,23,FALSE)</f>
        <v>DCG</v>
      </c>
      <c r="V41" t="str">
        <f>VLOOKUP(A41,'Base traitement'!A:BG,24,FALSE)</f>
        <v>FELANA13</v>
      </c>
      <c r="W41">
        <f>VLOOKUP(A41,'Base traitement'!A:BG,57,FALSE)</f>
        <v>2801</v>
      </c>
    </row>
    <row r="42" spans="1:23">
      <c r="A42" s="9">
        <v>135531</v>
      </c>
      <c r="B42" t="str">
        <f>VLOOKUP(A42,'Base traitement'!A:BG,2,FALSE)</f>
        <v>RAFARASOA SUZANNE</v>
      </c>
      <c r="C42" t="str">
        <f>VLOOKUP(A42,'Base traitement'!A:BG,45,FALSE)</f>
        <v>Séminaire RAS_RC Bongolava</v>
      </c>
      <c r="D42" t="str">
        <f>VLOOKUP(A42,'Base traitement'!A:BG,3,FALSE)</f>
        <v>COLLATION</v>
      </c>
      <c r="E42" t="str">
        <f>VLOOKUP(A42,'Base traitement'!A:BG,4,FALSE)</f>
        <v>Déjeuner &amp; Boisson - Proforma n°22/2026/F</v>
      </c>
      <c r="F42" s="16">
        <v>397.82608695652175</v>
      </c>
      <c r="K42" s="16">
        <f>F42-G42</f>
        <v>397.82608695652175</v>
      </c>
      <c r="L42" s="12">
        <f>VLOOKUP(A42,'Base traitement'!A:BG,15,FALSE)</f>
        <v>46209</v>
      </c>
      <c r="M42" s="9" t="str">
        <f>VLOOKUP(A42,'Base traitement'!A:BG,16,FALSE)</f>
        <v>2026-07-06</v>
      </c>
      <c r="N42" s="9" t="str">
        <f>VLOOKUP(A42,'Base traitement'!A:BG,17,FALSE)</f>
        <v>E</v>
      </c>
      <c r="O42" s="9" t="str">
        <f>VLOOKUP(A42,'Base traitement'!A:BG,18,FALSE)</f>
        <v>E</v>
      </c>
      <c r="P42">
        <f>VLOOKUP(A42,'Base traitement'!A:BG,20,FALSE)</f>
        <v>138732</v>
      </c>
      <c r="Q42" s="12">
        <f>VLOOKUP(P42,Assemb_DA!A:H,7,FALSE)</f>
        <v>46203</v>
      </c>
      <c r="R42" s="9" t="str">
        <f>VLOOKUP(P42,Assemb_DA!A:H,8,FALSE)</f>
        <v>2026-06-30</v>
      </c>
      <c r="S42" s="9" t="str">
        <f>VLOOKUP(P42,Assemb_DA!A:I,9,FALSE)</f>
        <v>2026-06-30</v>
      </c>
      <c r="T42" s="22">
        <f>S42-Q42</f>
        <v>0</v>
      </c>
      <c r="U42" t="str">
        <f>VLOOKUP(A42,'Base traitement'!A:BG,23,FALSE)</f>
        <v>DCG</v>
      </c>
      <c r="V42" t="str">
        <f>VLOOKUP(A42,'Base traitement'!A:BG,24,FALSE)</f>
        <v>FELANA13</v>
      </c>
      <c r="W42">
        <f>VLOOKUP(A42,'Base traitement'!A:BG,57,FALSE)</f>
        <v>6247</v>
      </c>
    </row>
    <row r="43" spans="1:23">
      <c r="A43" s="9">
        <v>135532</v>
      </c>
      <c r="B43" t="str">
        <f>VLOOKUP(A43,'Base traitement'!A:BG,2,FALSE)</f>
        <v>SMTP</v>
      </c>
      <c r="C43" t="str">
        <f>VLOOKUP(A43,'Base traitement'!A:BG,45,FALSE)</f>
        <v>Achat de Tuyaux PEHD</v>
      </c>
      <c r="D43" t="str">
        <f>VLOOKUP(A43,'Base traitement'!A:BG,3,FALSE)</f>
        <v>REMISE</v>
      </c>
      <c r="E43" t="str">
        <f>VLOOKUP(A43,'Base traitement'!A:BG,4,FALSE)</f>
        <v>REMISE</v>
      </c>
      <c r="F43" s="16">
        <v>4976.8630434782608</v>
      </c>
      <c r="G43" s="16">
        <v>824.3478260869565</v>
      </c>
      <c r="H43" s="20">
        <v>0.16563602793273394</v>
      </c>
      <c r="I43" s="19">
        <f>G43/F43</f>
        <v>0.16563602793273394</v>
      </c>
      <c r="J43" s="19"/>
      <c r="K43" s="16">
        <f>F43-G43</f>
        <v>4152.5152173913048</v>
      </c>
      <c r="L43" s="12">
        <f>VLOOKUP(A43,'Base traitement'!A:BG,15,FALSE)</f>
        <v>46209</v>
      </c>
      <c r="M43" s="9" t="str">
        <f>VLOOKUP(A43,'Base traitement'!A:BG,16,FALSE)</f>
        <v>2026-07-06</v>
      </c>
      <c r="N43" s="9" t="str">
        <f>VLOOKUP(A43,'Base traitement'!A:BG,17,FALSE)</f>
        <v>E</v>
      </c>
      <c r="O43" s="9" t="str">
        <f>VLOOKUP(A43,'Base traitement'!A:BG,18,FALSE)</f>
        <v>E</v>
      </c>
      <c r="P43">
        <f>VLOOKUP(A43,'Base traitement'!A:BG,20,FALSE)</f>
        <v>138767</v>
      </c>
      <c r="Q43" s="12">
        <f>VLOOKUP(P43,Assemb_DA!A:H,7,FALSE)</f>
        <v>46204</v>
      </c>
      <c r="R43" s="9" t="str">
        <f>VLOOKUP(P43,Assemb_DA!A:H,8,FALSE)</f>
        <v>2026-07-01</v>
      </c>
      <c r="S43" s="9" t="str">
        <f>VLOOKUP(P43,Assemb_DA!A:I,9,FALSE)</f>
        <v>2026-07-03</v>
      </c>
      <c r="T43" s="22">
        <f>S43-Q43</f>
        <v>2</v>
      </c>
      <c r="U43" t="str">
        <f>VLOOKUP(A43,'Base traitement'!A:BG,23,FALSE)</f>
        <v>DTG</v>
      </c>
      <c r="V43" t="str">
        <f>VLOOKUP(A43,'Base traitement'!A:BG,24,FALSE)</f>
        <v>ELIE3</v>
      </c>
      <c r="W43">
        <f>VLOOKUP(A43,'Base traitement'!A:BG,57,FALSE)</f>
        <v>1893</v>
      </c>
    </row>
    <row r="44" spans="1:23">
      <c r="A44" s="9">
        <v>135533</v>
      </c>
      <c r="B44" t="str">
        <f>VLOOKUP(A44,'Base traitement'!A:BG,2,FALSE)</f>
        <v>LUCKKY COMPANY</v>
      </c>
      <c r="C44" t="str">
        <f>VLOOKUP(A44,'Base traitement'!A:BG,45,FALSE)</f>
        <v>Location des camions pour transport STAND FIBRE</v>
      </c>
      <c r="D44" t="str">
        <f>VLOOKUP(A44,'Base traitement'!A:BG,3,FALSE)</f>
        <v>LOCATION</v>
      </c>
      <c r="E44" t="str">
        <f>VLOOKUP(A44,'Base traitement'!A:BG,4,FALSE)</f>
        <v>Location des camions pour transport STAND FIBRE - proforma N° PF YAS N° 160-06/LC/2026</v>
      </c>
      <c r="F44" s="16">
        <v>3042.391304347826</v>
      </c>
      <c r="K44" s="16">
        <f>F44-G44</f>
        <v>3042.391304347826</v>
      </c>
      <c r="L44" s="12">
        <f>VLOOKUP(A44,'Base traitement'!A:BG,15,FALSE)</f>
        <v>46209</v>
      </c>
      <c r="M44" s="9" t="str">
        <f>VLOOKUP(A44,'Base traitement'!A:BG,16,FALSE)</f>
        <v>2026-07-06</v>
      </c>
      <c r="N44" s="9" t="str">
        <f>VLOOKUP(A44,'Base traitement'!A:BG,17,FALSE)</f>
        <v>S</v>
      </c>
      <c r="O44" s="9" t="str">
        <f>VLOOKUP(A44,'Base traitement'!A:BG,18,FALSE)</f>
        <v>S</v>
      </c>
      <c r="P44">
        <f>VLOOKUP(A44,'Base traitement'!A:BG,20,FALSE)</f>
        <v>138713</v>
      </c>
      <c r="Q44" s="12">
        <f>VLOOKUP(P44,Assemb_DA!A:H,7,FALSE)</f>
        <v>46202</v>
      </c>
      <c r="R44" s="9" t="str">
        <f>VLOOKUP(P44,Assemb_DA!A:H,8,FALSE)</f>
        <v>2026-06-29</v>
      </c>
      <c r="S44" s="9" t="str">
        <f>VLOOKUP(P44,Assemb_DA!A:I,9,FALSE)</f>
        <v>2026-06-29</v>
      </c>
      <c r="T44" s="22">
        <f>S44-Q44</f>
        <v>0</v>
      </c>
      <c r="U44" t="str">
        <f>VLOOKUP(A44,'Base traitement'!A:BG,23,FALSE)</f>
        <v>DCG</v>
      </c>
      <c r="V44" t="str">
        <f>VLOOKUP(A44,'Base traitement'!A:BG,24,FALSE)</f>
        <v>FELANA13</v>
      </c>
      <c r="W44">
        <f>VLOOKUP(A44,'Base traitement'!A:BG,57,FALSE)</f>
        <v>3726</v>
      </c>
    </row>
    <row r="45" spans="1:23">
      <c r="A45" s="9">
        <v>135534</v>
      </c>
      <c r="B45" t="str">
        <f>VLOOKUP(A45,'Base traitement'!A:BG,2,FALSE)</f>
        <v>RTV RECORD</v>
      </c>
      <c r="C45" t="str">
        <f>VLOOKUP(A45,'Base traitement'!A:BG,45,FALSE)</f>
        <v>Diffusion Publi reportage - Couverture Réseau RP</v>
      </c>
      <c r="D45" t="str">
        <f>VLOOKUP(A45,'Base traitement'!A:BG,3,FALSE)</f>
        <v>PUBLICITE ET ANNONCE</v>
      </c>
      <c r="E45" t="str">
        <f>VLOOKUP(A45,'Base traitement'!A:BG,4,FALSE)</f>
        <v>Animation Radio - devis n°DV000000135 DU 15/06/2026</v>
      </c>
      <c r="F45" s="16">
        <v>67.391304347826093</v>
      </c>
      <c r="K45" s="16">
        <f>F45-G45</f>
        <v>67.391304347826093</v>
      </c>
      <c r="L45" s="12">
        <f>VLOOKUP(A45,'Base traitement'!A:BG,15,FALSE)</f>
        <v>46209</v>
      </c>
      <c r="M45" s="9" t="str">
        <f>VLOOKUP(A45,'Base traitement'!A:BG,16,FALSE)</f>
        <v>2026-07-06</v>
      </c>
      <c r="N45" s="9" t="str">
        <f>VLOOKUP(A45,'Base traitement'!A:BG,17,FALSE)</f>
        <v>E</v>
      </c>
      <c r="O45" s="9" t="str">
        <f>VLOOKUP(A45,'Base traitement'!A:BG,18,FALSE)</f>
        <v>E</v>
      </c>
      <c r="P45">
        <f>VLOOKUP(A45,'Base traitement'!A:BG,20,FALSE)</f>
        <v>138703</v>
      </c>
      <c r="Q45" s="12">
        <f>VLOOKUP(P45,Assemb_DA!A:H,7,FALSE)</f>
        <v>46202</v>
      </c>
      <c r="R45" s="9" t="str">
        <f>VLOOKUP(P45,Assemb_DA!A:H,8,FALSE)</f>
        <v>2026-06-29</v>
      </c>
      <c r="S45" s="9" t="str">
        <f>VLOOKUP(P45,Assemb_DA!A:I,9,FALSE)</f>
        <v>2026-07-01</v>
      </c>
      <c r="T45" s="22">
        <f>S45-Q45</f>
        <v>2</v>
      </c>
      <c r="U45" t="str">
        <f>VLOOKUP(A45,'Base traitement'!A:BG,23,FALSE)</f>
        <v>DCG</v>
      </c>
      <c r="V45" t="str">
        <f>VLOOKUP(A45,'Base traitement'!A:BG,24,FALSE)</f>
        <v>FELANA13</v>
      </c>
      <c r="W45">
        <f>VLOOKUP(A45,'Base traitement'!A:BG,57,FALSE)</f>
        <v>973</v>
      </c>
    </row>
    <row r="46" spans="1:23">
      <c r="A46" s="9">
        <v>135535</v>
      </c>
      <c r="B46" t="str">
        <f>VLOOKUP(A46,'Base traitement'!A:BG,2,FALSE)</f>
        <v>TECHNOALARME</v>
      </c>
      <c r="C46" t="str">
        <f>VLOOKUP(A46,'Base traitement'!A:BG,45,FALSE)</f>
        <v>Déménagement Stores</v>
      </c>
      <c r="D46" t="str">
        <f>VLOOKUP(A46,'Base traitement'!A:BG,3,FALSE)</f>
        <v>PRESTATION DE SERVICE</v>
      </c>
      <c r="E46" t="str">
        <f>VLOOKUP(A46,'Base traitement'!A:BG,4,FALSE)</f>
        <v>Désinstallation des caméras et bouton panique - Yas Store Ampefiloha - n°PR2606-10070 DU 23/06/2026</v>
      </c>
      <c r="F46" s="16">
        <v>322.63043478260869</v>
      </c>
      <c r="K46" s="16">
        <f>F46-G46</f>
        <v>322.63043478260869</v>
      </c>
      <c r="L46" s="12">
        <f>VLOOKUP(A46,'Base traitement'!A:BG,15,FALSE)</f>
        <v>46209</v>
      </c>
      <c r="M46" s="9" t="str">
        <f>VLOOKUP(A46,'Base traitement'!A:BG,16,FALSE)</f>
        <v>2026-07-06</v>
      </c>
      <c r="N46" s="9" t="str">
        <f>VLOOKUP(A46,'Base traitement'!A:BG,17,FALSE)</f>
        <v>E</v>
      </c>
      <c r="O46" s="9" t="str">
        <f>VLOOKUP(A46,'Base traitement'!A:BG,18,FALSE)</f>
        <v>E</v>
      </c>
      <c r="P46">
        <f>VLOOKUP(A46,'Base traitement'!A:BG,20,FALSE)</f>
        <v>138691</v>
      </c>
      <c r="Q46" s="12">
        <f>VLOOKUP(P46,Assemb_DA!A:H,7,FALSE)</f>
        <v>46198</v>
      </c>
      <c r="R46" s="9" t="str">
        <f>VLOOKUP(P46,Assemb_DA!A:H,8,FALSE)</f>
        <v>2026-06-25</v>
      </c>
      <c r="S46" s="9" t="str">
        <f>VLOOKUP(P46,Assemb_DA!A:I,9,FALSE)</f>
        <v>2026-06-29</v>
      </c>
      <c r="T46" s="22">
        <f>S46-Q46</f>
        <v>4</v>
      </c>
      <c r="U46" t="str">
        <f>VLOOKUP(A46,'Base traitement'!A:BG,23,FALSE)</f>
        <v>DCG</v>
      </c>
      <c r="V46" t="str">
        <f>VLOOKUP(A46,'Base traitement'!A:BG,24,FALSE)</f>
        <v>FELANA13</v>
      </c>
      <c r="W46">
        <f>VLOOKUP(A46,'Base traitement'!A:BG,57,FALSE)</f>
        <v>132</v>
      </c>
    </row>
    <row r="47" spans="1:23">
      <c r="A47" s="9">
        <v>135536</v>
      </c>
      <c r="B47" t="str">
        <f>VLOOKUP(A47,'Base traitement'!A:BG,2,FALSE)</f>
        <v>RAMPARISON ANDRIAMIHAJA HANITRI (TOP LINK)</v>
      </c>
      <c r="C47" t="str">
        <f>VLOOKUP(A47,'Base traitement'!A:BG,45,FALSE)</f>
        <v>Location Sprinter - Foire de la Fibre</v>
      </c>
      <c r="D47" t="str">
        <f>VLOOKUP(A47,'Base traitement'!A:BG,3,FALSE)</f>
        <v>LOCATION</v>
      </c>
      <c r="E47" t="str">
        <f>VLOOKUP(A47,'Base traitement'!A:BG,4,FALSE)</f>
        <v>Location Sprinter le 18 et 19 juin 2026 - Proforma n°5790626 DU 16/06/2026</v>
      </c>
      <c r="F47" s="16">
        <v>69.565217391304344</v>
      </c>
      <c r="K47" s="16">
        <f>F47-G47</f>
        <v>69.565217391304344</v>
      </c>
      <c r="L47" s="12">
        <f>VLOOKUP(A47,'Base traitement'!A:BG,15,FALSE)</f>
        <v>46209</v>
      </c>
      <c r="M47" s="9" t="str">
        <f>VLOOKUP(A47,'Base traitement'!A:BG,16,FALSE)</f>
        <v>2026-07-06</v>
      </c>
      <c r="N47" s="9" t="str">
        <f>VLOOKUP(A47,'Base traitement'!A:BG,17,FALSE)</f>
        <v>E</v>
      </c>
      <c r="O47" s="9" t="str">
        <f>VLOOKUP(A47,'Base traitement'!A:BG,18,FALSE)</f>
        <v>E</v>
      </c>
      <c r="P47">
        <f>VLOOKUP(A47,'Base traitement'!A:BG,20,FALSE)</f>
        <v>138680</v>
      </c>
      <c r="Q47" s="12">
        <f>VLOOKUP(P47,Assemb_DA!A:H,7,FALSE)</f>
        <v>46198</v>
      </c>
      <c r="R47" s="9" t="str">
        <f>VLOOKUP(P47,Assemb_DA!A:H,8,FALSE)</f>
        <v>2026-06-25</v>
      </c>
      <c r="S47" s="9" t="str">
        <f>VLOOKUP(P47,Assemb_DA!A:I,9,FALSE)</f>
        <v>2026-06-29</v>
      </c>
      <c r="T47" s="22">
        <f>S47-Q47</f>
        <v>4</v>
      </c>
      <c r="U47" t="str">
        <f>VLOOKUP(A47,'Base traitement'!A:BG,23,FALSE)</f>
        <v>DCG</v>
      </c>
      <c r="V47" t="str">
        <f>VLOOKUP(A47,'Base traitement'!A:BG,24,FALSE)</f>
        <v>FELANA13</v>
      </c>
      <c r="W47">
        <f>VLOOKUP(A47,'Base traitement'!A:BG,57,FALSE)</f>
        <v>1104</v>
      </c>
    </row>
    <row r="48" spans="1:23">
      <c r="A48" s="9">
        <v>135537</v>
      </c>
      <c r="B48" t="str">
        <f>VLOOKUP(A48,'Base traitement'!A:BG,2,FALSE)</f>
        <v>LCS CONSULTING</v>
      </c>
      <c r="C48" t="str">
        <f>VLOOKUP(A48,'Base traitement'!A:BG,45,FALSE)</f>
        <v>IM VAD - Fianarantsoa-Tulear-Fianarantsoa</v>
      </c>
      <c r="D48" t="str">
        <f>VLOOKUP(A48,'Base traitement'!A:BG,3,FALSE)</f>
        <v>PRESTATION EXTERNE</v>
      </c>
      <c r="E48" t="str">
        <f>VLOOKUP(A48,'Base traitement'!A:BG,4,FALSE)</f>
        <v>IM- Un (01) VAD - Fianarantsoa-Tulear-Fianarantsoa du 01 au 09/07/2026 - PROFORMA N°308-A/FP/TELMA/2026</v>
      </c>
      <c r="F48" s="16">
        <v>163.04347826086956</v>
      </c>
      <c r="K48" s="16">
        <f>F48-G48</f>
        <v>163.04347826086956</v>
      </c>
      <c r="L48" s="12">
        <f>VLOOKUP(A48,'Base traitement'!A:BG,15,FALSE)</f>
        <v>46209</v>
      </c>
      <c r="M48" s="9" t="str">
        <f>VLOOKUP(A48,'Base traitement'!A:BG,16,FALSE)</f>
        <v>2026-07-06</v>
      </c>
      <c r="N48" s="9" t="str">
        <f>VLOOKUP(A48,'Base traitement'!A:BG,17,FALSE)</f>
        <v>E</v>
      </c>
      <c r="O48" s="9" t="str">
        <f>VLOOKUP(A48,'Base traitement'!A:BG,18,FALSE)</f>
        <v>E</v>
      </c>
      <c r="P48">
        <f>VLOOKUP(A48,'Base traitement'!A:BG,20,FALSE)</f>
        <v>138662</v>
      </c>
      <c r="Q48" s="12">
        <f>VLOOKUP(P48,Assemb_DA!A:H,7,FALSE)</f>
        <v>46197</v>
      </c>
      <c r="R48" s="9" t="str">
        <f>VLOOKUP(P48,Assemb_DA!A:H,8,FALSE)</f>
        <v>2026-06-24</v>
      </c>
      <c r="S48" s="9" t="str">
        <f>VLOOKUP(P48,Assemb_DA!A:I,9,FALSE)</f>
        <v>2026-06-29</v>
      </c>
      <c r="T48" s="22">
        <f>S48-Q48</f>
        <v>5</v>
      </c>
      <c r="U48" t="str">
        <f>VLOOKUP(A48,'Base traitement'!A:BG,23,FALSE)</f>
        <v>DCG</v>
      </c>
      <c r="V48" t="str">
        <f>VLOOKUP(A48,'Base traitement'!A:BG,24,FALSE)</f>
        <v>FELANA13</v>
      </c>
      <c r="W48">
        <f>VLOOKUP(A48,'Base traitement'!A:BG,57,FALSE)</f>
        <v>2490</v>
      </c>
    </row>
    <row r="49" spans="1:23">
      <c r="A49" s="9">
        <v>135538</v>
      </c>
      <c r="B49" t="str">
        <f>VLOOKUP(A49,'Base traitement'!A:BG,2,FALSE)</f>
        <v>LCS CONSULTING</v>
      </c>
      <c r="C49" t="str">
        <f>VLOOKUP(A49,'Base traitement'!A:BG,45,FALSE)</f>
        <v>IM 13 VAD - TANA-TULEAR-TANA</v>
      </c>
      <c r="D49" t="str">
        <f>VLOOKUP(A49,'Base traitement'!A:BG,3,FALSE)</f>
        <v>PRESTATION EXTERNE</v>
      </c>
      <c r="E49" t="str">
        <f>VLOOKUP(A49,'Base traitement'!A:BG,4,FALSE)</f>
        <v>IM- Treize (13) VAD - TANA-TULEAR-TANA (foire de la fibre 2026) du 29/06 au 12/07/2026 - PROFORMA N°310-A/FP/TELMA/2026</v>
      </c>
      <c r="F49" s="16">
        <v>3069.5652173913045</v>
      </c>
      <c r="K49" s="16">
        <f>F49-G49</f>
        <v>3069.5652173913045</v>
      </c>
      <c r="L49" s="12">
        <f>VLOOKUP(A49,'Base traitement'!A:BG,15,FALSE)</f>
        <v>46209</v>
      </c>
      <c r="M49" s="9" t="str">
        <f>VLOOKUP(A49,'Base traitement'!A:BG,16,FALSE)</f>
        <v>2026-07-06</v>
      </c>
      <c r="N49" s="9" t="str">
        <f>VLOOKUP(A49,'Base traitement'!A:BG,17,FALSE)</f>
        <v>E</v>
      </c>
      <c r="O49" s="9" t="str">
        <f>VLOOKUP(A49,'Base traitement'!A:BG,18,FALSE)</f>
        <v>E</v>
      </c>
      <c r="P49">
        <f>VLOOKUP(A49,'Base traitement'!A:BG,20,FALSE)</f>
        <v>138659</v>
      </c>
      <c r="Q49" s="12">
        <f>VLOOKUP(P49,Assemb_DA!A:H,7,FALSE)</f>
        <v>46197</v>
      </c>
      <c r="R49" s="9" t="str">
        <f>VLOOKUP(P49,Assemb_DA!A:H,8,FALSE)</f>
        <v>2026-06-24</v>
      </c>
      <c r="S49" s="9" t="str">
        <f>VLOOKUP(P49,Assemb_DA!A:I,9,FALSE)</f>
        <v>2026-06-29</v>
      </c>
      <c r="T49" s="22">
        <f>S49-Q49</f>
        <v>5</v>
      </c>
      <c r="U49" t="str">
        <f>VLOOKUP(A49,'Base traitement'!A:BG,23,FALSE)</f>
        <v>DCG</v>
      </c>
      <c r="V49" t="str">
        <f>VLOOKUP(A49,'Base traitement'!A:BG,24,FALSE)</f>
        <v>FELANA13</v>
      </c>
      <c r="W49">
        <f>VLOOKUP(A49,'Base traitement'!A:BG,57,FALSE)</f>
        <v>2490</v>
      </c>
    </row>
    <row r="50" spans="1:23">
      <c r="A50" s="9">
        <v>135539</v>
      </c>
      <c r="B50" t="str">
        <f>VLOOKUP(A50,'Base traitement'!A:BG,2,FALSE)</f>
        <v>ANDRIATSILEFILAZANDRAMASY (OLADAD)</v>
      </c>
      <c r="C50" t="str">
        <f>VLOOKUP(A50,'Base traitement'!A:BG,45,FALSE)</f>
        <v>Ambassadeur Oladad</v>
      </c>
      <c r="D50" t="str">
        <f>VLOOKUP(A50,'Base traitement'!A:BG,3,FALSE)</f>
        <v>PRESTATION DE SERVICE</v>
      </c>
      <c r="E50" t="str">
        <f>VLOOKUP(A50,'Base traitement'!A:BG,4,FALSE)</f>
        <v>Création de contenue et Egérie de la société YAS  pour 2026 - Ambassadeur YAS # FActure N° INV-2026-001</v>
      </c>
      <c r="F50" s="16">
        <v>9782.608695652174</v>
      </c>
      <c r="K50" s="16">
        <f>F50-G50</f>
        <v>9782.608695652174</v>
      </c>
      <c r="L50" s="12">
        <f>VLOOKUP(A50,'Base traitement'!A:BG,15,FALSE)</f>
        <v>46209</v>
      </c>
      <c r="M50" s="9" t="str">
        <f>VLOOKUP(A50,'Base traitement'!A:BG,16,FALSE)</f>
        <v>2026-07-13</v>
      </c>
      <c r="N50" s="9" t="str">
        <f>VLOOKUP(A50,'Base traitement'!A:BG,17,FALSE)</f>
        <v>E</v>
      </c>
      <c r="O50" s="9" t="str">
        <f>VLOOKUP(A50,'Base traitement'!A:BG,18,FALSE)</f>
        <v>E</v>
      </c>
      <c r="P50">
        <f>VLOOKUP(A50,'Base traitement'!A:BG,20,FALSE)</f>
        <v>138655</v>
      </c>
      <c r="Q50" s="12">
        <f>VLOOKUP(P50,Assemb_DA!A:H,7,FALSE)</f>
        <v>46197</v>
      </c>
      <c r="R50" s="9" t="str">
        <f>VLOOKUP(P50,Assemb_DA!A:H,8,FALSE)</f>
        <v>2026-06-24</v>
      </c>
      <c r="S50" s="9" t="str">
        <f>VLOOKUP(P50,Assemb_DA!A:I,9,FALSE)</f>
        <v>2026-06-30</v>
      </c>
      <c r="T50" s="22">
        <f>S50-Q50</f>
        <v>6</v>
      </c>
      <c r="U50" t="str">
        <f>VLOOKUP(A50,'Base traitement'!A:BG,23,FALSE)</f>
        <v>DCG</v>
      </c>
      <c r="V50" t="str">
        <f>VLOOKUP(A50,'Base traitement'!A:BG,24,FALSE)</f>
        <v>FELANA13</v>
      </c>
      <c r="W50">
        <f>VLOOKUP(A50,'Base traitement'!A:BG,57,FALSE)</f>
        <v>5080</v>
      </c>
    </row>
    <row r="51" spans="1:23">
      <c r="A51" s="9">
        <v>135540</v>
      </c>
      <c r="B51" t="str">
        <f>VLOOKUP(A51,'Base traitement'!A:BG,2,FALSE)</f>
        <v>OFFICE REGIONAL DU TOURISME DE FIANARANTSOA</v>
      </c>
      <c r="C51" t="str">
        <f>VLOOKUP(A51,'Base traitement'!A:BG,45,FALSE)</f>
        <v>Salon Régional du Tourisme</v>
      </c>
      <c r="D51" t="str">
        <f>VLOOKUP(A51,'Base traitement'!A:BG,3,FALSE)</f>
        <v>SPONSORING</v>
      </c>
      <c r="E51" t="str">
        <f>VLOOKUP(A51,'Base traitement'!A:BG,4,FALSE)</f>
        <v>Organisation du salon régional du tourisme à Fianarantsoa - FA n°04/26</v>
      </c>
      <c r="F51" s="16">
        <v>869.56521739130437</v>
      </c>
      <c r="K51" s="16">
        <f>F51-G51</f>
        <v>869.56521739130437</v>
      </c>
      <c r="L51" s="12">
        <f>VLOOKUP(A51,'Base traitement'!A:BG,15,FALSE)</f>
        <v>46209</v>
      </c>
      <c r="M51" s="9" t="str">
        <f>VLOOKUP(A51,'Base traitement'!A:BG,16,FALSE)</f>
        <v>2026-07-06</v>
      </c>
      <c r="N51" s="9" t="str">
        <f>VLOOKUP(A51,'Base traitement'!A:BG,17,FALSE)</f>
        <v>E</v>
      </c>
      <c r="O51" s="9" t="str">
        <f>VLOOKUP(A51,'Base traitement'!A:BG,18,FALSE)</f>
        <v>E</v>
      </c>
      <c r="P51">
        <f>VLOOKUP(A51,'Base traitement'!A:BG,20,FALSE)</f>
        <v>138649</v>
      </c>
      <c r="Q51" s="12">
        <f>VLOOKUP(P51,Assemb_DA!A:H,7,FALSE)</f>
        <v>46197</v>
      </c>
      <c r="R51" s="9" t="str">
        <f>VLOOKUP(P51,Assemb_DA!A:H,8,FALSE)</f>
        <v>2026-06-24</v>
      </c>
      <c r="S51" s="9" t="str">
        <f>VLOOKUP(P51,Assemb_DA!A:I,9,FALSE)</f>
        <v>2026-06-30</v>
      </c>
      <c r="T51" s="22">
        <f>S51-Q51</f>
        <v>6</v>
      </c>
      <c r="U51" t="str">
        <f>VLOOKUP(A51,'Base traitement'!A:BG,23,FALSE)</f>
        <v>DCG</v>
      </c>
      <c r="V51" t="str">
        <f>VLOOKUP(A51,'Base traitement'!A:BG,24,FALSE)</f>
        <v>FELANA13</v>
      </c>
      <c r="W51">
        <f>VLOOKUP(A51,'Base traitement'!A:BG,57,FALSE)</f>
        <v>7128</v>
      </c>
    </row>
    <row r="52" spans="1:23">
      <c r="A52" s="9">
        <v>135541</v>
      </c>
      <c r="B52" t="str">
        <f>VLOOKUP(A52,'Base traitement'!A:BG,2,FALSE)</f>
        <v>COLIS EXPRESS</v>
      </c>
      <c r="C52" t="str">
        <f>VLOOKUP(A52,'Base traitement'!A:BG,45,FALSE)</f>
        <v>Transport Mobiliers</v>
      </c>
      <c r="D52" t="str">
        <f>VLOOKUP(A52,'Base traitement'!A:BG,3,FALSE)</f>
        <v>TRANSPORT</v>
      </c>
      <c r="E52" t="str">
        <f>VLOOKUP(A52,'Base traitement'!A:BG,4,FALSE)</f>
        <v>Transport Mobiliers - YS Avenue Tamatave - AR n°AR2606RA50854950</v>
      </c>
      <c r="F52" s="16">
        <v>95.098434782608692</v>
      </c>
      <c r="K52" s="16">
        <f>F52-G52</f>
        <v>95.098434782608692</v>
      </c>
      <c r="L52" s="12">
        <f>VLOOKUP(A52,'Base traitement'!A:BG,15,FALSE)</f>
        <v>46209</v>
      </c>
      <c r="M52" s="9" t="str">
        <f>VLOOKUP(A52,'Base traitement'!A:BG,16,FALSE)</f>
        <v>2026-07-06</v>
      </c>
      <c r="N52" s="9" t="str">
        <f>VLOOKUP(A52,'Base traitement'!A:BG,17,FALSE)</f>
        <v>E</v>
      </c>
      <c r="O52" s="9" t="str">
        <f>VLOOKUP(A52,'Base traitement'!A:BG,18,FALSE)</f>
        <v>E</v>
      </c>
      <c r="P52">
        <f>VLOOKUP(A52,'Base traitement'!A:BG,20,FALSE)</f>
        <v>138628</v>
      </c>
      <c r="Q52" s="12">
        <f>VLOOKUP(P52,Assemb_DA!A:H,7,FALSE)</f>
        <v>46196</v>
      </c>
      <c r="R52" s="9" t="str">
        <f>VLOOKUP(P52,Assemb_DA!A:H,8,FALSE)</f>
        <v>2026-06-23</v>
      </c>
      <c r="S52" s="9" t="str">
        <f>VLOOKUP(P52,Assemb_DA!A:I,9,FALSE)</f>
        <v>2026-06-23</v>
      </c>
      <c r="T52" s="22">
        <f>S52-Q52</f>
        <v>0</v>
      </c>
      <c r="U52" t="str">
        <f>VLOOKUP(A52,'Base traitement'!A:BG,23,FALSE)</f>
        <v>DCG</v>
      </c>
      <c r="V52" t="str">
        <f>VLOOKUP(A52,'Base traitement'!A:BG,24,FALSE)</f>
        <v>FELANA13</v>
      </c>
      <c r="W52">
        <f>VLOOKUP(A52,'Base traitement'!A:BG,57,FALSE)</f>
        <v>30</v>
      </c>
    </row>
    <row r="53" spans="1:23">
      <c r="A53" s="9">
        <v>135542</v>
      </c>
      <c r="B53" t="str">
        <f>VLOOKUP(A53,'Base traitement'!A:BG,2,FALSE)</f>
        <v>RTV RECORD</v>
      </c>
      <c r="C53" t="str">
        <f>VLOOKUP(A53,'Base traitement'!A:BG,45,FALSE)</f>
        <v>Spot  - Tournoi Inter Universitaire</v>
      </c>
      <c r="D53" t="str">
        <f>VLOOKUP(A53,'Base traitement'!A:BG,3,FALSE)</f>
        <v>PUBLICITE ET ANNONCE</v>
      </c>
      <c r="E53" t="str">
        <f>VLOOKUP(A53,'Base traitement'!A:BG,4,FALSE)</f>
        <v>Spot 30s - devis n°DV0000084</v>
      </c>
      <c r="F53" s="16">
        <v>15.026086956521738</v>
      </c>
      <c r="K53" s="16">
        <f>F53-G53</f>
        <v>15.026086956521738</v>
      </c>
      <c r="L53" s="12">
        <f>VLOOKUP(A53,'Base traitement'!A:BG,15,FALSE)</f>
        <v>46209</v>
      </c>
      <c r="M53" s="9" t="str">
        <f>VLOOKUP(A53,'Base traitement'!A:BG,16,FALSE)</f>
        <v>2026-07-06</v>
      </c>
      <c r="N53" s="9" t="str">
        <f>VLOOKUP(A53,'Base traitement'!A:BG,17,FALSE)</f>
        <v>E</v>
      </c>
      <c r="O53" s="9" t="str">
        <f>VLOOKUP(A53,'Base traitement'!A:BG,18,FALSE)</f>
        <v>E</v>
      </c>
      <c r="P53">
        <f>VLOOKUP(A53,'Base traitement'!A:BG,20,FALSE)</f>
        <v>138606</v>
      </c>
      <c r="Q53" s="12">
        <f>VLOOKUP(P53,Assemb_DA!A:H,7,FALSE)</f>
        <v>46195</v>
      </c>
      <c r="R53" s="9" t="str">
        <f>VLOOKUP(P53,Assemb_DA!A:H,8,FALSE)</f>
        <v>2026-06-22</v>
      </c>
      <c r="S53" s="9" t="str">
        <f>VLOOKUP(P53,Assemb_DA!A:I,9,FALSE)</f>
        <v>2026-06-23</v>
      </c>
      <c r="T53" s="22">
        <f>S53-Q53</f>
        <v>1</v>
      </c>
      <c r="U53" t="str">
        <f>VLOOKUP(A53,'Base traitement'!A:BG,23,FALSE)</f>
        <v>DCG</v>
      </c>
      <c r="V53" t="str">
        <f>VLOOKUP(A53,'Base traitement'!A:BG,24,FALSE)</f>
        <v>FELANA13</v>
      </c>
      <c r="W53">
        <f>VLOOKUP(A53,'Base traitement'!A:BG,57,FALSE)</f>
        <v>973</v>
      </c>
    </row>
    <row r="54" spans="1:23">
      <c r="A54" s="9">
        <v>135543</v>
      </c>
      <c r="B54" t="str">
        <f>VLOOKUP(A54,'Base traitement'!A:BG,2,FALSE)</f>
        <v>Latitude communication</v>
      </c>
      <c r="C54" t="str">
        <f>VLOOKUP(A54,'Base traitement'!A:BG,45,FALSE)</f>
        <v>Sponsoring NPC 2026</v>
      </c>
      <c r="D54" t="str">
        <f>VLOOKUP(A54,'Base traitement'!A:BG,3,FALSE)</f>
        <v>SPONSORING</v>
      </c>
      <c r="E54" t="str">
        <f>VLOOKUP(A54,'Base traitement'!A:BG,4,FALSE)</f>
        <v>Sponsoring NPC 2eme Edition 2026 #FACTURE</v>
      </c>
      <c r="F54" s="16">
        <v>326.08695652173913</v>
      </c>
      <c r="K54" s="16">
        <f>F54-G54</f>
        <v>326.08695652173913</v>
      </c>
      <c r="L54" s="12">
        <f>VLOOKUP(A54,'Base traitement'!A:BG,15,FALSE)</f>
        <v>46209</v>
      </c>
      <c r="M54" s="9" t="str">
        <f>VLOOKUP(A54,'Base traitement'!A:BG,16,FALSE)</f>
        <v>2026-07-06</v>
      </c>
      <c r="N54" s="9" t="str">
        <f>VLOOKUP(A54,'Base traitement'!A:BG,17,FALSE)</f>
        <v>E</v>
      </c>
      <c r="O54" s="9" t="str">
        <f>VLOOKUP(A54,'Base traitement'!A:BG,18,FALSE)</f>
        <v>E</v>
      </c>
      <c r="P54">
        <f>VLOOKUP(A54,'Base traitement'!A:BG,20,FALSE)</f>
        <v>138547</v>
      </c>
      <c r="Q54" s="12">
        <f>VLOOKUP(P54,Assemb_DA!A:H,7,FALSE)</f>
        <v>46191</v>
      </c>
      <c r="R54" s="9" t="str">
        <f>VLOOKUP(P54,Assemb_DA!A:H,8,FALSE)</f>
        <v>2026-06-18</v>
      </c>
      <c r="S54" s="9" t="str">
        <f>VLOOKUP(P54,Assemb_DA!A:I,9,FALSE)</f>
        <v>2026-06-22</v>
      </c>
      <c r="T54" s="22">
        <f>S54-Q54</f>
        <v>4</v>
      </c>
      <c r="U54" t="str">
        <f>VLOOKUP(A54,'Base traitement'!A:BG,23,FALSE)</f>
        <v>DCG</v>
      </c>
      <c r="V54" t="str">
        <f>VLOOKUP(A54,'Base traitement'!A:BG,24,FALSE)</f>
        <v>FELANA13</v>
      </c>
      <c r="W54">
        <f>VLOOKUP(A54,'Base traitement'!A:BG,57,FALSE)</f>
        <v>5970</v>
      </c>
    </row>
    <row r="55" spans="1:23">
      <c r="A55" s="9">
        <v>135544</v>
      </c>
      <c r="B55" t="str">
        <f>VLOOKUP(A55,'Base traitement'!A:BG,2,FALSE)</f>
        <v>RATSIMBAZAFY PASKALINARISOA(PUBLIKA MADA)</v>
      </c>
      <c r="C55" t="str">
        <f>VLOOKUP(A55,'Base traitement'!A:BG,45,FALSE)</f>
        <v>Sponsoring - Salon de l'Etudiant et de l'Emploi 2026</v>
      </c>
      <c r="D55" t="str">
        <f>VLOOKUP(A55,'Base traitement'!A:BG,3,FALSE)</f>
        <v>SPONSORING</v>
      </c>
      <c r="E55" t="str">
        <f>VLOOKUP(A55,'Base traitement'!A:BG,4,FALSE)</f>
        <v>Sponsor Officiel - Salon de l'Etudiant et de l'Emploi 2026 - FA n°123 SEE 2026</v>
      </c>
      <c r="F55" s="16">
        <v>869.56521739130437</v>
      </c>
      <c r="K55" s="16">
        <f>F55-G55</f>
        <v>869.56521739130437</v>
      </c>
      <c r="L55" s="12">
        <f>VLOOKUP(A55,'Base traitement'!A:BG,15,FALSE)</f>
        <v>46209</v>
      </c>
      <c r="M55" s="9" t="str">
        <f>VLOOKUP(A55,'Base traitement'!A:BG,16,FALSE)</f>
        <v>2026-07-06</v>
      </c>
      <c r="N55" s="9" t="str">
        <f>VLOOKUP(A55,'Base traitement'!A:BG,17,FALSE)</f>
        <v>E</v>
      </c>
      <c r="O55" s="9" t="str">
        <f>VLOOKUP(A55,'Base traitement'!A:BG,18,FALSE)</f>
        <v>E</v>
      </c>
      <c r="P55">
        <f>VLOOKUP(A55,'Base traitement'!A:BG,20,FALSE)</f>
        <v>138819</v>
      </c>
      <c r="Q55" s="12">
        <f>VLOOKUP(P55,Assemb_DA!A:H,7,FALSE)</f>
        <v>46206</v>
      </c>
      <c r="R55" s="9" t="str">
        <f>VLOOKUP(P55,Assemb_DA!A:H,8,FALSE)</f>
        <v>2026-07-03</v>
      </c>
      <c r="S55" s="9" t="str">
        <f>VLOOKUP(P55,Assemb_DA!A:I,9,FALSE)</f>
        <v>2026-07-06</v>
      </c>
      <c r="T55" s="22">
        <f>S55-Q55</f>
        <v>3</v>
      </c>
      <c r="U55" t="str">
        <f>VLOOKUP(A55,'Base traitement'!A:BG,23,FALSE)</f>
        <v>DCG</v>
      </c>
      <c r="V55" t="str">
        <f>VLOOKUP(A55,'Base traitement'!A:BG,24,FALSE)</f>
        <v>FELANA13</v>
      </c>
      <c r="W55">
        <f>VLOOKUP(A55,'Base traitement'!A:BG,57,FALSE)</f>
        <v>755</v>
      </c>
    </row>
    <row r="56" spans="1:23">
      <c r="A56" s="9">
        <v>135545</v>
      </c>
      <c r="B56" t="str">
        <f>VLOOKUP(A56,'Base traitement'!A:BG,2,FALSE)</f>
        <v>MADAJOB</v>
      </c>
      <c r="C56" t="str">
        <f>VLOOKUP(A56,'Base traitement'!A:BG,45,FALSE)</f>
        <v>IM équipes Coordinateurs D2D</v>
      </c>
      <c r="D56" t="str">
        <f>VLOOKUP(A56,'Base traitement'!A:BG,3,FALSE)</f>
        <v>PRESTATION EXTERNE</v>
      </c>
      <c r="E56" t="str">
        <f>VLOOKUP(A56,'Base traitement'!A:BG,4,FALSE)</f>
        <v>IM équipe Coordinateur D2D - Razakatiana Tsiry - Fianarantsoa-Tulear-Fizanarantsoa - FA n°INV-13034</v>
      </c>
      <c r="F56" s="16">
        <v>613.58695652173913</v>
      </c>
      <c r="K56" s="16">
        <f>F56-G56</f>
        <v>613.58695652173913</v>
      </c>
      <c r="L56" s="12">
        <f>VLOOKUP(A56,'Base traitement'!A:BG,15,FALSE)</f>
        <v>46209</v>
      </c>
      <c r="M56" s="9" t="str">
        <f>VLOOKUP(A56,'Base traitement'!A:BG,16,FALSE)</f>
        <v>2026-07-06</v>
      </c>
      <c r="N56" s="9" t="str">
        <f>VLOOKUP(A56,'Base traitement'!A:BG,17,FALSE)</f>
        <v>E</v>
      </c>
      <c r="O56" s="9" t="str">
        <f>VLOOKUP(A56,'Base traitement'!A:BG,18,FALSE)</f>
        <v>E</v>
      </c>
      <c r="P56">
        <f>VLOOKUP(A56,'Base traitement'!A:BG,20,FALSE)</f>
        <v>138816</v>
      </c>
      <c r="Q56" s="12">
        <f>VLOOKUP(P56,Assemb_DA!A:H,7,FALSE)</f>
        <v>46206</v>
      </c>
      <c r="R56" s="9" t="str">
        <f>VLOOKUP(P56,Assemb_DA!A:H,8,FALSE)</f>
        <v>2026-07-03</v>
      </c>
      <c r="S56" s="9" t="str">
        <f>VLOOKUP(P56,Assemb_DA!A:I,9,FALSE)</f>
        <v>2026-07-03</v>
      </c>
      <c r="T56" s="22">
        <f>S56-Q56</f>
        <v>0</v>
      </c>
      <c r="U56" t="str">
        <f>VLOOKUP(A56,'Base traitement'!A:BG,23,FALSE)</f>
        <v>DCG</v>
      </c>
      <c r="V56" t="str">
        <f>VLOOKUP(A56,'Base traitement'!A:BG,24,FALSE)</f>
        <v>FELANA13</v>
      </c>
      <c r="W56">
        <f>VLOOKUP(A56,'Base traitement'!A:BG,57,FALSE)</f>
        <v>723</v>
      </c>
    </row>
    <row r="57" spans="1:23">
      <c r="A57" s="9">
        <v>135546</v>
      </c>
      <c r="B57" t="str">
        <f>VLOOKUP(A57,'Base traitement'!A:BG,2,FALSE)</f>
        <v>AUGIAS MADAGASCAR</v>
      </c>
      <c r="C57" t="str">
        <f>VLOOKUP(A57,'Base traitement'!A:BG,45,FALSE)</f>
        <v>Foire de la Fibre Tuléar</v>
      </c>
      <c r="D57" t="str">
        <f>VLOOKUP(A57,'Base traitement'!A:BG,3,FALSE)</f>
        <v>PRESTATION DE SERVICE</v>
      </c>
      <c r="E57" t="str">
        <f>VLOOKUP(A57,'Base traitement'!A:BG,4,FALSE)</f>
        <v>Nettoyage stand YAS foire de la FIBRE 6 et 7 juillet #Devis du 24/06/2026</v>
      </c>
      <c r="F57" s="16">
        <v>76.086956521739125</v>
      </c>
      <c r="K57" s="16">
        <f>F57-G57</f>
        <v>76.086956521739125</v>
      </c>
      <c r="L57" s="12">
        <f>VLOOKUP(A57,'Base traitement'!A:BG,15,FALSE)</f>
        <v>46209</v>
      </c>
      <c r="M57" s="9" t="str">
        <f>VLOOKUP(A57,'Base traitement'!A:BG,16,FALSE)</f>
        <v>2026-07-06</v>
      </c>
      <c r="N57" s="9" t="str">
        <f>VLOOKUP(A57,'Base traitement'!A:BG,17,FALSE)</f>
        <v>Z</v>
      </c>
      <c r="O57" s="9" t="str">
        <f>VLOOKUP(A57,'Base traitement'!A:BG,18,FALSE)</f>
        <v>Z</v>
      </c>
      <c r="P57">
        <f>VLOOKUP(A57,'Base traitement'!A:BG,20,FALSE)</f>
        <v>138754</v>
      </c>
      <c r="Q57" s="12">
        <f>VLOOKUP(P57,Assemb_DA!A:H,7,FALSE)</f>
        <v>46203</v>
      </c>
      <c r="R57" s="9" t="str">
        <f>VLOOKUP(P57,Assemb_DA!A:H,8,FALSE)</f>
        <v>2026-06-30</v>
      </c>
      <c r="S57" s="9" t="str">
        <f>VLOOKUP(P57,Assemb_DA!A:I,9,FALSE)</f>
        <v>2026-06-30</v>
      </c>
      <c r="T57" s="22">
        <f>S57-Q57</f>
        <v>0</v>
      </c>
      <c r="U57" t="str">
        <f>VLOOKUP(A57,'Base traitement'!A:BG,23,FALSE)</f>
        <v>DCG</v>
      </c>
      <c r="V57" t="str">
        <f>VLOOKUP(A57,'Base traitement'!A:BG,24,FALSE)</f>
        <v>FELANA13</v>
      </c>
      <c r="W57">
        <f>VLOOKUP(A57,'Base traitement'!A:BG,57,FALSE)</f>
        <v>14</v>
      </c>
    </row>
    <row r="58" spans="1:23">
      <c r="A58" s="9">
        <v>135547</v>
      </c>
      <c r="B58" t="str">
        <f>VLOOKUP(A58,'Base traitement'!A:BG,2,FALSE)</f>
        <v>BAKAO SERVICES</v>
      </c>
      <c r="C58" t="str">
        <f>VLOOKUP(A58,'Base traitement'!A:BG,45,FALSE)</f>
        <v>Location Mobiliers - Foire de la Fibre Tulear</v>
      </c>
      <c r="D58" t="str">
        <f>VLOOKUP(A58,'Base traitement'!A:BG,3,FALSE)</f>
        <v>LOCATION</v>
      </c>
      <c r="E58" t="str">
        <f>VLOOKUP(A58,'Base traitement'!A:BG,4,FALSE)</f>
        <v>Location Mobiliers - Foire de la Fibre Tuléar - PROFORMA N°0015/06/BS/2026 du 23/06/2026</v>
      </c>
      <c r="F58" s="16">
        <v>826.08695652173913</v>
      </c>
      <c r="K58" s="16">
        <f>F58-G58</f>
        <v>826.08695652173913</v>
      </c>
      <c r="L58" s="12">
        <f>VLOOKUP(A58,'Base traitement'!A:BG,15,FALSE)</f>
        <v>46209</v>
      </c>
      <c r="M58" s="9" t="str">
        <f>VLOOKUP(A58,'Base traitement'!A:BG,16,FALSE)</f>
        <v>2026-07-06</v>
      </c>
      <c r="N58" s="9" t="str">
        <f>VLOOKUP(A58,'Base traitement'!A:BG,17,FALSE)</f>
        <v>E</v>
      </c>
      <c r="O58" s="9" t="str">
        <f>VLOOKUP(A58,'Base traitement'!A:BG,18,FALSE)</f>
        <v>E</v>
      </c>
      <c r="P58">
        <f>VLOOKUP(A58,'Base traitement'!A:BG,20,FALSE)</f>
        <v>138812</v>
      </c>
      <c r="Q58" s="12">
        <f>VLOOKUP(P58,Assemb_DA!A:H,7,FALSE)</f>
        <v>46206</v>
      </c>
      <c r="R58" s="9" t="str">
        <f>VLOOKUP(P58,Assemb_DA!A:H,8,FALSE)</f>
        <v>2026-07-03</v>
      </c>
      <c r="S58" s="9" t="str">
        <f>VLOOKUP(P58,Assemb_DA!A:I,9,FALSE)</f>
        <v>2026-07-03</v>
      </c>
      <c r="T58" s="22">
        <f>S58-Q58</f>
        <v>0</v>
      </c>
      <c r="U58" t="str">
        <f>VLOOKUP(A58,'Base traitement'!A:BG,23,FALSE)</f>
        <v>DCG</v>
      </c>
      <c r="V58" t="str">
        <f>VLOOKUP(A58,'Base traitement'!A:BG,24,FALSE)</f>
        <v>FELANA13</v>
      </c>
      <c r="W58">
        <f>VLOOKUP(A58,'Base traitement'!A:BG,57,FALSE)</f>
        <v>3278</v>
      </c>
    </row>
    <row r="59" spans="1:23">
      <c r="A59" s="9">
        <v>135548</v>
      </c>
      <c r="B59" t="str">
        <f>VLOOKUP(A59,'Base traitement'!A:BG,2,FALSE)</f>
        <v>SIGN</v>
      </c>
      <c r="C59" t="str">
        <f>VLOOKUP(A59,'Base traitement'!A:BG,45,FALSE)</f>
        <v>Stickers Stand Fibre</v>
      </c>
      <c r="D59" t="str">
        <f>VLOOKUP(A59,'Base traitement'!A:BG,3,FALSE)</f>
        <v>STICKERS</v>
      </c>
      <c r="E59" t="str">
        <f>VLOOKUP(A59,'Base traitement'!A:BG,4,FALSE)</f>
        <v>Stickers Stand Fibre Jaune - 150*150cm - Devis n°FP05104</v>
      </c>
      <c r="F59" s="16">
        <v>239.69565217391306</v>
      </c>
      <c r="K59" s="16">
        <f>F59-G59</f>
        <v>239.69565217391306</v>
      </c>
      <c r="L59" s="12">
        <f>VLOOKUP(A59,'Base traitement'!A:BG,15,FALSE)</f>
        <v>46209</v>
      </c>
      <c r="M59" s="9" t="str">
        <f>VLOOKUP(A59,'Base traitement'!A:BG,16,FALSE)</f>
        <v>2026-07-06</v>
      </c>
      <c r="N59" s="9" t="str">
        <f>VLOOKUP(A59,'Base traitement'!A:BG,17,FALSE)</f>
        <v>E</v>
      </c>
      <c r="O59" s="9" t="str">
        <f>VLOOKUP(A59,'Base traitement'!A:BG,18,FALSE)</f>
        <v>E</v>
      </c>
      <c r="P59">
        <f>VLOOKUP(A59,'Base traitement'!A:BG,20,FALSE)</f>
        <v>138800</v>
      </c>
      <c r="Q59" s="12">
        <f>VLOOKUP(P59,Assemb_DA!A:H,7,FALSE)</f>
        <v>46205</v>
      </c>
      <c r="R59" s="9" t="str">
        <f>VLOOKUP(P59,Assemb_DA!A:H,8,FALSE)</f>
        <v>2026-07-02</v>
      </c>
      <c r="S59" s="9" t="str">
        <f>VLOOKUP(P59,Assemb_DA!A:I,9,FALSE)</f>
        <v>2026-07-03</v>
      </c>
      <c r="T59" s="22">
        <f>S59-Q59</f>
        <v>1</v>
      </c>
      <c r="U59" t="str">
        <f>VLOOKUP(A59,'Base traitement'!A:BG,23,FALSE)</f>
        <v>DCG</v>
      </c>
      <c r="V59" t="str">
        <f>VLOOKUP(A59,'Base traitement'!A:BG,24,FALSE)</f>
        <v>FELANA13</v>
      </c>
      <c r="W59">
        <f>VLOOKUP(A59,'Base traitement'!A:BG,57,FALSE)</f>
        <v>1089</v>
      </c>
    </row>
    <row r="60" spans="1:23">
      <c r="A60" s="9">
        <v>135549</v>
      </c>
      <c r="B60" t="str">
        <f>VLOOKUP(A60,'Base traitement'!A:BG,2,FALSE)</f>
        <v>COMMUNE ANTEHIROKA</v>
      </c>
      <c r="C60" t="str">
        <f>VLOOKUP(A60,'Base traitement'!A:BG,45,FALSE)</f>
        <v>Partenariat Commune Antehiroka</v>
      </c>
      <c r="D60" t="str">
        <f>VLOOKUP(A60,'Base traitement'!A:BG,3,FALSE)</f>
        <v>SPONSORING</v>
      </c>
      <c r="E60" t="str">
        <f>VLOOKUP(A60,'Base traitement'!A:BG,4,FALSE)</f>
        <v>Sponsoring coupe de lindépendance 2026 - Partenariat Ville Commune Antehiroka</v>
      </c>
      <c r="F60" s="16">
        <v>652.17391304347825</v>
      </c>
      <c r="K60" s="16">
        <f>F60-G60</f>
        <v>652.17391304347825</v>
      </c>
      <c r="L60" s="12">
        <f>VLOOKUP(A60,'Base traitement'!A:BG,15,FALSE)</f>
        <v>46209</v>
      </c>
      <c r="M60" s="9" t="str">
        <f>VLOOKUP(A60,'Base traitement'!A:BG,16,FALSE)</f>
        <v>2026-07-06</v>
      </c>
      <c r="N60" s="9" t="str">
        <f>VLOOKUP(A60,'Base traitement'!A:BG,17,FALSE)</f>
        <v>E</v>
      </c>
      <c r="O60" s="9" t="str">
        <f>VLOOKUP(A60,'Base traitement'!A:BG,18,FALSE)</f>
        <v>E</v>
      </c>
      <c r="P60">
        <f>VLOOKUP(A60,'Base traitement'!A:BG,20,FALSE)</f>
        <v>138799</v>
      </c>
      <c r="Q60" s="12">
        <f>VLOOKUP(P60,Assemb_DA!A:H,7,FALSE)</f>
        <v>46205</v>
      </c>
      <c r="R60" s="9" t="str">
        <f>VLOOKUP(P60,Assemb_DA!A:H,8,FALSE)</f>
        <v>2026-07-02</v>
      </c>
      <c r="S60" s="9" t="str">
        <f>VLOOKUP(P60,Assemb_DA!A:I,9,FALSE)</f>
        <v>2026-07-06</v>
      </c>
      <c r="T60" s="22">
        <f>S60-Q60</f>
        <v>4</v>
      </c>
      <c r="U60" t="str">
        <f>VLOOKUP(A60,'Base traitement'!A:BG,23,FALSE)</f>
        <v>DCG</v>
      </c>
      <c r="V60" t="str">
        <f>VLOOKUP(A60,'Base traitement'!A:BG,24,FALSE)</f>
        <v>FELANA13</v>
      </c>
      <c r="W60">
        <f>VLOOKUP(A60,'Base traitement'!A:BG,57,FALSE)</f>
        <v>1482</v>
      </c>
    </row>
    <row r="61" spans="1:23">
      <c r="A61" s="9">
        <v>135550</v>
      </c>
      <c r="B61" t="str">
        <f>VLOOKUP(A61,'Base traitement'!A:BG,2,FALSE)</f>
        <v>GLOBAL CONSTRUCTION MADAGASCAR</v>
      </c>
      <c r="C61" t="str">
        <f>VLOOKUP(A61,'Base traitement'!A:BG,45,FALSE)</f>
        <v>Montage et Démontage Stand - Foire de la FIbre Tuléar</v>
      </c>
      <c r="D61" t="str">
        <f>VLOOKUP(A61,'Base traitement'!A:BG,3,FALSE)</f>
        <v>PRESTATION DIVERS</v>
      </c>
      <c r="E61" t="str">
        <f>VLOOKUP(A61,'Base traitement'!A:BG,4,FALSE)</f>
        <v>Travaux de Maintenance option 2 - Montage et Démontage Stand # Devis du 1/07/2026</v>
      </c>
      <c r="F61" s="16">
        <v>2274.1141304347825</v>
      </c>
      <c r="K61" s="16">
        <f>F61-G61</f>
        <v>2274.1141304347825</v>
      </c>
      <c r="L61" s="12">
        <f>VLOOKUP(A61,'Base traitement'!A:BG,15,FALSE)</f>
        <v>46209</v>
      </c>
      <c r="M61" s="9" t="str">
        <f>VLOOKUP(A61,'Base traitement'!A:BG,16,FALSE)</f>
        <v>2026-07-06</v>
      </c>
      <c r="N61" s="9" t="str">
        <f>VLOOKUP(A61,'Base traitement'!A:BG,17,FALSE)</f>
        <v>S</v>
      </c>
      <c r="O61" s="9" t="str">
        <f>VLOOKUP(A61,'Base traitement'!A:BG,18,FALSE)</f>
        <v>S</v>
      </c>
      <c r="P61">
        <f>VLOOKUP(A61,'Base traitement'!A:BG,20,FALSE)</f>
        <v>138798</v>
      </c>
      <c r="Q61" s="12">
        <f>VLOOKUP(P61,Assemb_DA!A:H,7,FALSE)</f>
        <v>46205</v>
      </c>
      <c r="R61" s="9" t="str">
        <f>VLOOKUP(P61,Assemb_DA!A:H,8,FALSE)</f>
        <v>2026-07-02</v>
      </c>
      <c r="S61" s="9" t="str">
        <f>VLOOKUP(P61,Assemb_DA!A:I,9,FALSE)</f>
        <v>2026-07-03</v>
      </c>
      <c r="T61" s="22">
        <f>S61-Q61</f>
        <v>1</v>
      </c>
      <c r="U61" t="str">
        <f>VLOOKUP(A61,'Base traitement'!A:BG,23,FALSE)</f>
        <v>DCG</v>
      </c>
      <c r="V61" t="str">
        <f>VLOOKUP(A61,'Base traitement'!A:BG,24,FALSE)</f>
        <v>FELANA13</v>
      </c>
      <c r="W61">
        <f>VLOOKUP(A61,'Base traitement'!A:BG,57,FALSE)</f>
        <v>2404</v>
      </c>
    </row>
    <row r="62" spans="1:23">
      <c r="A62" s="9">
        <v>135551</v>
      </c>
      <c r="B62" t="str">
        <f>VLOOKUP(A62,'Base traitement'!A:BG,2,FALSE)</f>
        <v>MADAGASCAR AUTOMOBILE</v>
      </c>
      <c r="C62" t="str">
        <f>VLOOKUP(A62,'Base traitement'!A:BG,45,FALSE)</f>
        <v>Cofi 2026 - GRS Vatsy Services</v>
      </c>
      <c r="D62" t="str">
        <f>VLOOKUP(A62,'Base traitement'!A:BG,3,FALSE)</f>
        <v>MOTO</v>
      </c>
      <c r="E62" t="str">
        <f>VLOOKUP(A62,'Base traitement'!A:BG,4,FALSE)</f>
        <v>COFI 2026 - Moto Honda Ace 125 SHH 6DK - Grs Vatsy Services # devis du 18/5/2026</v>
      </c>
      <c r="F62" s="16">
        <v>3257.2465217391305</v>
      </c>
      <c r="K62" s="16">
        <f>F62-G62</f>
        <v>3257.2465217391305</v>
      </c>
      <c r="L62" s="12">
        <f>VLOOKUP(A62,'Base traitement'!A:BG,15,FALSE)</f>
        <v>46209</v>
      </c>
      <c r="M62" s="9" t="str">
        <f>VLOOKUP(A62,'Base traitement'!A:BG,16,FALSE)</f>
        <v>2026-07-06</v>
      </c>
      <c r="N62" s="9" t="str">
        <f>VLOOKUP(A62,'Base traitement'!A:BG,17,FALSE)</f>
        <v>E</v>
      </c>
      <c r="O62" s="9" t="str">
        <f>VLOOKUP(A62,'Base traitement'!A:BG,18,FALSE)</f>
        <v>E</v>
      </c>
      <c r="P62">
        <f>VLOOKUP(A62,'Base traitement'!A:BG,20,FALSE)</f>
        <v>138797</v>
      </c>
      <c r="Q62" s="12">
        <f>VLOOKUP(P62,Assemb_DA!A:H,7,FALSE)</f>
        <v>46205</v>
      </c>
      <c r="R62" s="9" t="str">
        <f>VLOOKUP(P62,Assemb_DA!A:H,8,FALSE)</f>
        <v>2026-07-02</v>
      </c>
      <c r="S62" s="9" t="str">
        <f>VLOOKUP(P62,Assemb_DA!A:I,9,FALSE)</f>
        <v>2026-07-03</v>
      </c>
      <c r="T62" s="22">
        <f>S62-Q62</f>
        <v>1</v>
      </c>
      <c r="U62" t="str">
        <f>VLOOKUP(A62,'Base traitement'!A:BG,23,FALSE)</f>
        <v>DCG</v>
      </c>
      <c r="V62" t="str">
        <f>VLOOKUP(A62,'Base traitement'!A:BG,24,FALSE)</f>
        <v>FELANA13</v>
      </c>
      <c r="W62">
        <f>VLOOKUP(A62,'Base traitement'!A:BG,57,FALSE)</f>
        <v>1184</v>
      </c>
    </row>
    <row r="63" spans="1:23">
      <c r="A63" s="9">
        <v>135552</v>
      </c>
      <c r="B63" t="str">
        <f>VLOOKUP(A63,'Base traitement'!A:BG,2,FALSE)</f>
        <v>EXCLUSIVE NETWORKS MAURITIUS</v>
      </c>
      <c r="C63" t="str">
        <f>VLOOKUP(A63,'Base traitement'!A:BG,45,FALSE)</f>
        <v>Fortigate - OHM Services</v>
      </c>
      <c r="D63" t="str">
        <f>VLOOKUP(A63,'Base traitement'!A:BG,3,FALSE)</f>
        <v>Other services</v>
      </c>
      <c r="E63" t="str">
        <f>VLOOKUP(A63,'Base traitement'!A:BG,4,FALSE)</f>
        <v>Bank Charges - Quotation n°SOQ30862 SFO033394</v>
      </c>
      <c r="F63" s="16">
        <v>1646.3</v>
      </c>
      <c r="K63" s="16">
        <f>F63-G63</f>
        <v>1646.3</v>
      </c>
      <c r="L63" s="12">
        <f>VLOOKUP(A63,'Base traitement'!A:BG,15,FALSE)</f>
        <v>46209</v>
      </c>
      <c r="M63" s="9" t="str">
        <f>VLOOKUP(A63,'Base traitement'!A:BG,16,FALSE)</f>
        <v>2026-07-06</v>
      </c>
      <c r="N63" s="9" t="str">
        <f>VLOOKUP(A63,'Base traitement'!A:BG,17,FALSE)</f>
        <v>E</v>
      </c>
      <c r="O63" s="9" t="str">
        <f>VLOOKUP(A63,'Base traitement'!A:BG,18,FALSE)</f>
        <v>S</v>
      </c>
      <c r="P63">
        <f>VLOOKUP(A63,'Base traitement'!A:BG,20,FALSE)</f>
        <v>138795</v>
      </c>
      <c r="Q63" s="12">
        <f>VLOOKUP(P63,Assemb_DA!A:H,7,FALSE)</f>
        <v>46205</v>
      </c>
      <c r="R63" s="9" t="str">
        <f>VLOOKUP(P63,Assemb_DA!A:H,8,FALSE)</f>
        <v>2026-07-02</v>
      </c>
      <c r="S63" s="9" t="str">
        <f>VLOOKUP(P63,Assemb_DA!A:I,9,FALSE)</f>
        <v>2026-07-03</v>
      </c>
      <c r="T63" s="22">
        <f>S63-Q63</f>
        <v>1</v>
      </c>
      <c r="U63" t="str">
        <f>VLOOKUP(A63,'Base traitement'!A:BG,23,FALSE)</f>
        <v>DCG</v>
      </c>
      <c r="V63" t="str">
        <f>VLOOKUP(A63,'Base traitement'!A:BG,24,FALSE)</f>
        <v>FELANA13</v>
      </c>
      <c r="W63">
        <f>VLOOKUP(A63,'Base traitement'!A:BG,57,FALSE)</f>
        <v>4232</v>
      </c>
    </row>
    <row r="64" spans="1:23">
      <c r="A64" s="9">
        <v>135553</v>
      </c>
      <c r="B64" t="str">
        <f>VLOOKUP(A64,'Base traitement'!A:BG,2,FALSE)</f>
        <v>STARCOM</v>
      </c>
      <c r="C64" t="str">
        <f>VLOOKUP(A64,'Base traitement'!A:BG,45,FALSE)</f>
        <v>Séminaire RAS_RC Itasy</v>
      </c>
      <c r="D64" t="str">
        <f>VLOOKUP(A64,'Base traitement'!A:BG,3,FALSE)</f>
        <v>COLLATION</v>
      </c>
      <c r="E64" t="str">
        <f>VLOOKUP(A64,'Base traitement'!A:BG,4,FALSE)</f>
        <v>Plat Malagasy &amp; Eau minérale - Proforma n°PF290526</v>
      </c>
      <c r="F64" s="16">
        <v>730.43478260869574</v>
      </c>
      <c r="K64" s="16">
        <f>F64-G64</f>
        <v>730.43478260869574</v>
      </c>
      <c r="L64" s="12">
        <f>VLOOKUP(A64,'Base traitement'!A:BG,15,FALSE)</f>
        <v>46209</v>
      </c>
      <c r="M64" s="9" t="str">
        <f>VLOOKUP(A64,'Base traitement'!A:BG,16,FALSE)</f>
        <v>2026-07-06</v>
      </c>
      <c r="N64" s="9" t="str">
        <f>VLOOKUP(A64,'Base traitement'!A:BG,17,FALSE)</f>
        <v>E</v>
      </c>
      <c r="O64" s="9" t="str">
        <f>VLOOKUP(A64,'Base traitement'!A:BG,18,FALSE)</f>
        <v>E</v>
      </c>
      <c r="P64">
        <f>VLOOKUP(A64,'Base traitement'!A:BG,20,FALSE)</f>
        <v>138733</v>
      </c>
      <c r="Q64" s="12">
        <f>VLOOKUP(P64,Assemb_DA!A:H,7,FALSE)</f>
        <v>46203</v>
      </c>
      <c r="R64" s="9" t="str">
        <f>VLOOKUP(P64,Assemb_DA!A:H,8,FALSE)</f>
        <v>2026-06-30</v>
      </c>
      <c r="S64" s="9" t="str">
        <f>VLOOKUP(P64,Assemb_DA!A:I,9,FALSE)</f>
        <v>2026-06-30</v>
      </c>
      <c r="T64" s="22">
        <f>S64-Q64</f>
        <v>0</v>
      </c>
      <c r="U64" t="str">
        <f>VLOOKUP(A64,'Base traitement'!A:BG,23,FALSE)</f>
        <v>DCG</v>
      </c>
      <c r="V64" t="str">
        <f>VLOOKUP(A64,'Base traitement'!A:BG,24,FALSE)</f>
        <v>FELANA13</v>
      </c>
      <c r="W64">
        <f>VLOOKUP(A64,'Base traitement'!A:BG,57,FALSE)</f>
        <v>6211</v>
      </c>
    </row>
    <row r="65" spans="1:23">
      <c r="A65" s="9">
        <v>135554</v>
      </c>
      <c r="B65" t="str">
        <f>VLOOKUP(A65,'Base traitement'!A:BG,2,FALSE)</f>
        <v>RELAIS DES PLATEAUX</v>
      </c>
      <c r="C65" t="str">
        <f>VLOOKUP(A65,'Base traitement'!A:BG,45,FALSE)</f>
        <v>Session de clôture des formations - CX Champion</v>
      </c>
      <c r="D65" t="str">
        <f>VLOOKUP(A65,'Base traitement'!A:BG,3,FALSE)</f>
        <v>PRESTATION DIVERS</v>
      </c>
      <c r="E65" t="str">
        <f>VLOOKUP(A65,'Base traitement'!A:BG,4,FALSE)</f>
        <v>Prestations diverses - Birdy Galaxy - Session de clôture des formations - 03 Juillet 2026 - PF n°RDP190626.11</v>
      </c>
      <c r="F65" s="16">
        <v>1793.4782608695652</v>
      </c>
      <c r="K65" s="16">
        <f>F65-G65</f>
        <v>1793.4782608695652</v>
      </c>
      <c r="L65" s="12">
        <f>VLOOKUP(A65,'Base traitement'!A:BG,15,FALSE)</f>
        <v>46209</v>
      </c>
      <c r="M65" s="9" t="str">
        <f>VLOOKUP(A65,'Base traitement'!A:BG,16,FALSE)</f>
        <v>2026-07-06</v>
      </c>
      <c r="N65" s="9" t="str">
        <f>VLOOKUP(A65,'Base traitement'!A:BG,17,FALSE)</f>
        <v>S</v>
      </c>
      <c r="O65" s="9" t="str">
        <f>VLOOKUP(A65,'Base traitement'!A:BG,18,FALSE)</f>
        <v>S</v>
      </c>
      <c r="P65">
        <f>VLOOKUP(A65,'Base traitement'!A:BG,20,FALSE)</f>
        <v>138758</v>
      </c>
      <c r="Q65" s="12">
        <f>VLOOKUP(P65,Assemb_DA!A:H,7,FALSE)</f>
        <v>46203</v>
      </c>
      <c r="R65" s="9" t="str">
        <f>VLOOKUP(P65,Assemb_DA!A:H,8,FALSE)</f>
        <v>2026-06-30</v>
      </c>
      <c r="S65" s="9" t="str">
        <f>VLOOKUP(P65,Assemb_DA!A:I,9,FALSE)</f>
        <v>2026-06-30</v>
      </c>
      <c r="T65" s="22">
        <f>S65-Q65</f>
        <v>0</v>
      </c>
      <c r="U65" t="str">
        <f>VLOOKUP(A65,'Base traitement'!A:BG,23,FALSE)</f>
        <v>DCG</v>
      </c>
      <c r="V65" t="str">
        <f>VLOOKUP(A65,'Base traitement'!A:BG,24,FALSE)</f>
        <v>FELANA13</v>
      </c>
      <c r="W65">
        <f>VLOOKUP(A65,'Base traitement'!A:BG,57,FALSE)</f>
        <v>2707</v>
      </c>
    </row>
    <row r="66" spans="1:23">
      <c r="A66" s="9">
        <v>135555</v>
      </c>
      <c r="B66" t="str">
        <f>VLOOKUP(A66,'Base traitement'!A:BG,2,FALSE)</f>
        <v>RHEA SARLU</v>
      </c>
      <c r="C66" t="str">
        <f>VLOOKUP(A66,'Base traitement'!A:BG,45,FALSE)</f>
        <v>ANIMATION CORPORATE TULEAR le 09/07</v>
      </c>
      <c r="D66" t="str">
        <f>VLOOKUP(A66,'Base traitement'!A:BG,3,FALSE)</f>
        <v>ANIMATIONS, ATELIERS ET JEUX DIVERS</v>
      </c>
      <c r="E66" t="str">
        <f>VLOOKUP(A66,'Base traitement'!A:BG,4,FALSE)</f>
        <v>ANIMATION CORPORATE TULEAR le 09/07 (BC complémentaire BC N°135486 )# FACTURE N° : 2034´BIS du 04/07/2026</v>
      </c>
      <c r="F66" s="16">
        <v>173.91304347826087</v>
      </c>
      <c r="K66" s="16">
        <f>F66-G66</f>
        <v>173.91304347826087</v>
      </c>
      <c r="L66" s="12">
        <f>VLOOKUP(A66,'Base traitement'!A:BG,15,FALSE)</f>
        <v>46209</v>
      </c>
      <c r="M66" s="9" t="str">
        <f>VLOOKUP(A66,'Base traitement'!A:BG,16,FALSE)</f>
        <v>2026-07-06</v>
      </c>
      <c r="N66" s="9" t="str">
        <f>VLOOKUP(A66,'Base traitement'!A:BG,17,FALSE)</f>
        <v>E</v>
      </c>
      <c r="O66" s="9" t="str">
        <f>VLOOKUP(A66,'Base traitement'!A:BG,18,FALSE)</f>
        <v>E</v>
      </c>
      <c r="P66">
        <f>VLOOKUP(A66,'Base traitement'!A:BG,20,FALSE)</f>
        <v>138830</v>
      </c>
      <c r="Q66" s="12">
        <f>VLOOKUP(P66,Assemb_DA!A:H,7,FALSE)</f>
        <v>46209</v>
      </c>
      <c r="R66" s="9" t="str">
        <f>VLOOKUP(P66,Assemb_DA!A:H,8,FALSE)</f>
        <v>2026-07-06</v>
      </c>
      <c r="S66" s="9" t="str">
        <f>VLOOKUP(P66,Assemb_DA!A:I,9,FALSE)</f>
        <v>2026-07-06</v>
      </c>
      <c r="T66" s="22">
        <f>S66-Q66</f>
        <v>0</v>
      </c>
      <c r="U66" t="str">
        <f>VLOOKUP(A66,'Base traitement'!A:BG,23,FALSE)</f>
        <v>DG</v>
      </c>
      <c r="V66" t="str">
        <f>VLOOKUP(A66,'Base traitement'!A:BG,24,FALSE)</f>
        <v>NADIA7</v>
      </c>
      <c r="W66">
        <f>VLOOKUP(A66,'Base traitement'!A:BG,57,FALSE)</f>
        <v>3946</v>
      </c>
    </row>
    <row r="67" spans="1:23">
      <c r="A67" s="9">
        <v>135556</v>
      </c>
      <c r="B67" t="str">
        <f>VLOOKUP(A67,'Base traitement'!A:BG,2,FALSE)</f>
        <v>LUCKKY COMPANY</v>
      </c>
      <c r="C67" t="str">
        <f>VLOOKUP(A67,'Base traitement'!A:BG,45,FALSE)</f>
        <v>FIM 2026 &amp; YBT ET ATELIER ADMIN MAJUNGA</v>
      </c>
      <c r="D67" t="str">
        <f>VLOOKUP(A67,'Base traitement'!A:BG,3,FALSE)</f>
        <v>TRANSPORT</v>
      </c>
      <c r="E67" t="str">
        <f>VLOOKUP(A67,'Base traitement'!A:BG,4,FALSE)</f>
        <v>Transport FIM 2026 : Transport Tana-Majunga + déplacement des 
matériels  dans la ville de Majunga - PROFORMA N°125-06/LC/2026</v>
      </c>
      <c r="F67" s="16">
        <v>967.39130434782612</v>
      </c>
      <c r="K67" s="16">
        <f>F67-G67</f>
        <v>967.39130434782612</v>
      </c>
      <c r="L67" s="12">
        <f>VLOOKUP(A67,'Base traitement'!A:BG,15,FALSE)</f>
        <v>46209</v>
      </c>
      <c r="M67" s="9" t="str">
        <f>VLOOKUP(A67,'Base traitement'!A:BG,16,FALSE)</f>
        <v>2026-07-06</v>
      </c>
      <c r="N67" s="9" t="str">
        <f>VLOOKUP(A67,'Base traitement'!A:BG,17,FALSE)</f>
        <v>S</v>
      </c>
      <c r="O67" s="9" t="str">
        <f>VLOOKUP(A67,'Base traitement'!A:BG,18,FALSE)</f>
        <v>S</v>
      </c>
      <c r="P67">
        <f>VLOOKUP(A67,'Base traitement'!A:BG,20,FALSE)</f>
        <v>138673</v>
      </c>
      <c r="Q67" s="12">
        <f>VLOOKUP(P67,Assemb_DA!A:H,7,FALSE)</f>
        <v>46197</v>
      </c>
      <c r="R67" s="9" t="str">
        <f>VLOOKUP(P67,Assemb_DA!A:H,8,FALSE)</f>
        <v>2026-06-24</v>
      </c>
      <c r="S67" s="9" t="str">
        <f>VLOOKUP(P67,Assemb_DA!A:I,9,FALSE)</f>
        <v>2026-06-29</v>
      </c>
      <c r="T67" s="22">
        <f>S67-Q67</f>
        <v>5</v>
      </c>
      <c r="U67" t="str">
        <f>VLOOKUP(A67,'Base traitement'!A:BG,23,FALSE)</f>
        <v>DCG</v>
      </c>
      <c r="V67" t="str">
        <f>VLOOKUP(A67,'Base traitement'!A:BG,24,FALSE)</f>
        <v>FELANA13</v>
      </c>
      <c r="W67">
        <f>VLOOKUP(A67,'Base traitement'!A:BG,57,FALSE)</f>
        <v>3726</v>
      </c>
    </row>
    <row r="68" spans="1:23">
      <c r="A68" s="9">
        <v>135557</v>
      </c>
      <c r="B68" t="str">
        <f>VLOOKUP(A68,'Base traitement'!A:BG,2,FALSE)</f>
        <v>VIMSI MADAGASCAR</v>
      </c>
      <c r="C68" t="str">
        <f>VLOOKUP(A68,'Base traitement'!A:BG,45,FALSE)</f>
        <v>Recharge des extincteurs</v>
      </c>
      <c r="D68" t="str">
        <f>VLOOKUP(A68,'Base traitement'!A:BG,3,FALSE)</f>
        <v>TRANSPORT</v>
      </c>
      <c r="E68" t="str">
        <f>VLOOKUP(A68,'Base traitement'!A:BG,4,FALSE)</f>
        <v>Frais de transport recharge extincteur</v>
      </c>
      <c r="F68" s="16">
        <v>2099.45652173913</v>
      </c>
      <c r="K68" s="16">
        <f>F68-G68</f>
        <v>2099.45652173913</v>
      </c>
      <c r="L68" s="12">
        <f>VLOOKUP(A68,'Base traitement'!A:BG,15,FALSE)</f>
        <v>46209</v>
      </c>
      <c r="M68" s="9" t="str">
        <f>VLOOKUP(A68,'Base traitement'!A:BG,16,FALSE)</f>
        <v>2026-07-06</v>
      </c>
      <c r="N68" s="9" t="str">
        <f>VLOOKUP(A68,'Base traitement'!A:BG,17,FALSE)</f>
        <v>E</v>
      </c>
      <c r="O68" s="9" t="str">
        <f>VLOOKUP(A68,'Base traitement'!A:BG,18,FALSE)</f>
        <v>E</v>
      </c>
      <c r="P68">
        <f>VLOOKUP(A68,'Base traitement'!A:BG,20,FALSE)</f>
        <v>138770</v>
      </c>
      <c r="Q68" s="12">
        <f>VLOOKUP(P68,Assemb_DA!A:H,7,FALSE)</f>
        <v>46204</v>
      </c>
      <c r="R68" s="9" t="str">
        <f>VLOOKUP(P68,Assemb_DA!A:H,8,FALSE)</f>
        <v>2026-07-01</v>
      </c>
      <c r="S68" s="9" t="str">
        <f>VLOOKUP(P68,Assemb_DA!A:I,9,FALSE)</f>
        <v>2026-07-06</v>
      </c>
      <c r="T68" s="22">
        <f>S68-Q68</f>
        <v>5</v>
      </c>
      <c r="U68" t="str">
        <f>VLOOKUP(A68,'Base traitement'!A:BG,23,FALSE)</f>
        <v>HSSES</v>
      </c>
      <c r="V68" t="str">
        <f>VLOOKUP(A68,'Base traitement'!A:BG,24,FALSE)</f>
        <v>NADIA7</v>
      </c>
      <c r="W68">
        <f>VLOOKUP(A68,'Base traitement'!A:BG,57,FALSE)</f>
        <v>4263</v>
      </c>
    </row>
    <row r="69" spans="1:23">
      <c r="A69" s="9">
        <v>135558</v>
      </c>
      <c r="B69" t="str">
        <f>VLOOKUP(A69,'Base traitement'!A:BG,2,FALSE)</f>
        <v>EASY NETCOM</v>
      </c>
      <c r="C69" t="str">
        <f>VLOOKUP(A69,'Base traitement'!A:BG,45,FALSE)</f>
        <v>DAET 13674/13694/13695</v>
      </c>
      <c r="D69" t="str">
        <f>VLOOKUP(A69,'Base traitement'!A:BG,3,FALSE)</f>
        <v>Travaux filaire</v>
      </c>
      <c r="E69" t="str">
        <f>VLOOKUP(A69,'Base traitement'!A:BG,4,FALSE)</f>
        <v>Travaux de pose PVC 45 à Mandrosoa Ivato ITP-20250205-00004- DAET 13674 </v>
      </c>
      <c r="F69" s="16">
        <v>2225.7639130434786</v>
      </c>
      <c r="K69" s="16">
        <f>F69-G69</f>
        <v>2225.7639130434786</v>
      </c>
      <c r="L69" s="12">
        <f>VLOOKUP(A69,'Base traitement'!A:BG,15,FALSE)</f>
        <v>46209</v>
      </c>
      <c r="M69" s="9" t="str">
        <f>VLOOKUP(A69,'Base traitement'!A:BG,16,FALSE)</f>
        <v>2026-07-06</v>
      </c>
      <c r="N69" s="9" t="str">
        <f>VLOOKUP(A69,'Base traitement'!A:BG,17,FALSE)</f>
        <v>E</v>
      </c>
      <c r="O69" s="9" t="str">
        <f>VLOOKUP(A69,'Base traitement'!A:BG,18,FALSE)</f>
        <v>E</v>
      </c>
      <c r="P69">
        <f>VLOOKUP(A69,'Base traitement'!A:BG,20,FALSE)</f>
        <v>138233</v>
      </c>
      <c r="Q69" s="12">
        <f>VLOOKUP(P69,Assemb_DA!A:H,7,FALSE)</f>
        <v>46181</v>
      </c>
      <c r="R69" s="9" t="str">
        <f>VLOOKUP(P69,Assemb_DA!A:H,8,FALSE)</f>
        <v>2026-06-08</v>
      </c>
      <c r="S69" s="9" t="str">
        <f>VLOOKUP(P69,Assemb_DA!A:I,9,FALSE)</f>
        <v>2026-07-01</v>
      </c>
      <c r="T69" s="22">
        <f>S69-Q69</f>
        <v>23</v>
      </c>
      <c r="U69" t="str">
        <f>VLOOKUP(A69,'Base traitement'!A:BG,23,FALSE)</f>
        <v>DTG</v>
      </c>
      <c r="V69" t="str">
        <f>VLOOKUP(A69,'Base traitement'!A:BG,24,FALSE)</f>
        <v>ELIE3</v>
      </c>
      <c r="W69">
        <f>VLOOKUP(A69,'Base traitement'!A:BG,57,FALSE)</f>
        <v>2053</v>
      </c>
    </row>
    <row r="70" spans="1:23">
      <c r="A70" s="9">
        <v>135559</v>
      </c>
      <c r="B70" t="str">
        <f>VLOOKUP(A70,'Base traitement'!A:BG,2,FALSE)</f>
        <v>VIMSI MADAGASCAR</v>
      </c>
      <c r="C70" t="str">
        <f>VLOOKUP(A70,'Base traitement'!A:BG,45,FALSE)</f>
        <v>BAES et Panneau extincteur AGL</v>
      </c>
      <c r="D70" t="str">
        <f>VLOOKUP(A70,'Base traitement'!A:BG,3,FALSE)</f>
        <v>FOURNITURE POSE PLAQUE SIGNALETIQUE</v>
      </c>
      <c r="E70" t="str">
        <f>VLOOKUP(A70,'Base traitement'!A:BG,4,FALSE)</f>
        <v>Panneau de signalisation  Extincteur double face en PVC 5mm#    FACTURE PROFORMA VIMSI MADAGASCAR N° 0025 - 06 / 2026   du 09/06/2026</v>
      </c>
      <c r="F70" s="16">
        <v>674.56521739130426</v>
      </c>
      <c r="K70" s="16">
        <f>F70-G70</f>
        <v>674.56521739130426</v>
      </c>
      <c r="L70" s="12">
        <f>VLOOKUP(A70,'Base traitement'!A:BG,15,FALSE)</f>
        <v>46209</v>
      </c>
      <c r="M70" s="9" t="str">
        <f>VLOOKUP(A70,'Base traitement'!A:BG,16,FALSE)</f>
        <v>2026-07-06</v>
      </c>
      <c r="N70" s="9" t="str">
        <f>VLOOKUP(A70,'Base traitement'!A:BG,17,FALSE)</f>
        <v>E</v>
      </c>
      <c r="O70" s="9" t="str">
        <f>VLOOKUP(A70,'Base traitement'!A:BG,18,FALSE)</f>
        <v>E</v>
      </c>
      <c r="P70">
        <f>VLOOKUP(A70,'Base traitement'!A:BG,20,FALSE)</f>
        <v>138772</v>
      </c>
      <c r="Q70" s="12">
        <f>VLOOKUP(P70,Assemb_DA!A:H,7,FALSE)</f>
        <v>46204</v>
      </c>
      <c r="R70" s="9" t="str">
        <f>VLOOKUP(P70,Assemb_DA!A:H,8,FALSE)</f>
        <v>2026-07-01</v>
      </c>
      <c r="S70" s="9" t="str">
        <f>VLOOKUP(P70,Assemb_DA!A:I,9,FALSE)</f>
        <v>2026-07-06</v>
      </c>
      <c r="T70" s="22">
        <f>S70-Q70</f>
        <v>5</v>
      </c>
      <c r="U70" t="str">
        <f>VLOOKUP(A70,'Base traitement'!A:BG,23,FALSE)</f>
        <v>HSSES</v>
      </c>
      <c r="V70" t="str">
        <f>VLOOKUP(A70,'Base traitement'!A:BG,24,FALSE)</f>
        <v>NADIA7</v>
      </c>
      <c r="W70">
        <f>VLOOKUP(A70,'Base traitement'!A:BG,57,FALSE)</f>
        <v>4263</v>
      </c>
    </row>
    <row r="71" spans="1:23">
      <c r="A71" s="9">
        <v>135560</v>
      </c>
      <c r="B71" t="str">
        <f>VLOOKUP(A71,'Base traitement'!A:BG,2,FALSE)</f>
        <v>VIMSI MADAGASCAR</v>
      </c>
      <c r="C71" t="str">
        <f>VLOOKUP(A71,'Base traitement'!A:BG,45,FALSE)</f>
        <v>Remplacement extincteurs HN Store Tana</v>
      </c>
      <c r="D71" t="str">
        <f>VLOOKUP(A71,'Base traitement'!A:BG,3,FALSE)</f>
        <v>MAIN D'OEUVRE</v>
      </c>
      <c r="E71" t="str">
        <f>VLOOKUP(A71,'Base traitement'!A:BG,4,FALSE)</f>
        <v>Mains d'uvres d'einstallation Extincteur Mobile portatif</v>
      </c>
      <c r="F71" s="16">
        <v>847.82608695652175</v>
      </c>
      <c r="K71" s="16">
        <f>F71-G71</f>
        <v>847.82608695652175</v>
      </c>
      <c r="L71" s="12">
        <f>VLOOKUP(A71,'Base traitement'!A:BG,15,FALSE)</f>
        <v>46209</v>
      </c>
      <c r="M71" s="9" t="str">
        <f>VLOOKUP(A71,'Base traitement'!A:BG,16,FALSE)</f>
        <v>2026-07-06</v>
      </c>
      <c r="N71" s="9" t="str">
        <f>VLOOKUP(A71,'Base traitement'!A:BG,17,FALSE)</f>
        <v>E</v>
      </c>
      <c r="O71" s="9" t="str">
        <f>VLOOKUP(A71,'Base traitement'!A:BG,18,FALSE)</f>
        <v>E</v>
      </c>
      <c r="P71">
        <f>VLOOKUP(A71,'Base traitement'!A:BG,20,FALSE)</f>
        <v>138824</v>
      </c>
      <c r="Q71" s="12">
        <f>VLOOKUP(P71,Assemb_DA!A:H,7,FALSE)</f>
        <v>46209</v>
      </c>
      <c r="R71" s="9" t="str">
        <f>VLOOKUP(P71,Assemb_DA!A:H,8,FALSE)</f>
        <v>2026-07-06</v>
      </c>
      <c r="S71" s="9" t="str">
        <f>VLOOKUP(P71,Assemb_DA!A:I,9,FALSE)</f>
        <v>2026-07-06</v>
      </c>
      <c r="T71" s="22">
        <f>S71-Q71</f>
        <v>0</v>
      </c>
      <c r="U71" t="str">
        <f>VLOOKUP(A71,'Base traitement'!A:BG,23,FALSE)</f>
        <v>HSSES</v>
      </c>
      <c r="V71" t="str">
        <f>VLOOKUP(A71,'Base traitement'!A:BG,24,FALSE)</f>
        <v>NADIA7</v>
      </c>
      <c r="W71">
        <f>VLOOKUP(A71,'Base traitement'!A:BG,57,FALSE)</f>
        <v>4263</v>
      </c>
    </row>
    <row r="72" spans="1:23">
      <c r="A72" s="9">
        <v>135561</v>
      </c>
      <c r="B72" t="str">
        <f>VLOOKUP(A72,'Base traitement'!A:BG,2,FALSE)</f>
        <v>VIMSI MADAGASCAR</v>
      </c>
      <c r="C72" t="str">
        <f>VLOOKUP(A72,'Base traitement'!A:BG,45,FALSE)</f>
        <v>Fourniture extincteurs store Ampasanimalo et Ambohidratrimo</v>
      </c>
      <c r="D72" t="str">
        <f>VLOOKUP(A72,'Base traitement'!A:BG,3,FALSE)</f>
        <v>Fourniture extincteur</v>
      </c>
      <c r="E72" t="str">
        <f>VLOOKUP(A72,'Base traitement'!A:BG,4,FALSE)</f>
        <v>FOURNITURES : Extincteuret panneau de signalisation STORE AMPASANIMALO
Main d'oeuvre# FACTURE PROFORMA VIMSI MADAGASCAR N° 0021 - 06 / 2026 du 09/06/2026</v>
      </c>
      <c r="F72" s="16">
        <v>284.78260869565219</v>
      </c>
      <c r="K72" s="16">
        <f>F72-G72</f>
        <v>284.78260869565219</v>
      </c>
      <c r="L72" s="12">
        <f>VLOOKUP(A72,'Base traitement'!A:BG,15,FALSE)</f>
        <v>46209</v>
      </c>
      <c r="M72" s="9" t="str">
        <f>VLOOKUP(A72,'Base traitement'!A:BG,16,FALSE)</f>
        <v>2026-07-06</v>
      </c>
      <c r="N72" s="9" t="str">
        <f>VLOOKUP(A72,'Base traitement'!A:BG,17,FALSE)</f>
        <v>E</v>
      </c>
      <c r="O72" s="9" t="str">
        <f>VLOOKUP(A72,'Base traitement'!A:BG,18,FALSE)</f>
        <v>E</v>
      </c>
      <c r="P72">
        <f>VLOOKUP(A72,'Base traitement'!A:BG,20,FALSE)</f>
        <v>138773</v>
      </c>
      <c r="Q72" s="12">
        <f>VLOOKUP(P72,Assemb_DA!A:H,7,FALSE)</f>
        <v>46204</v>
      </c>
      <c r="R72" s="9" t="str">
        <f>VLOOKUP(P72,Assemb_DA!A:H,8,FALSE)</f>
        <v>2026-07-01</v>
      </c>
      <c r="S72" s="9" t="str">
        <f>VLOOKUP(P72,Assemb_DA!A:I,9,FALSE)</f>
        <v>2026-07-06</v>
      </c>
      <c r="T72" s="22">
        <f>S72-Q72</f>
        <v>5</v>
      </c>
      <c r="U72" t="str">
        <f>VLOOKUP(A72,'Base traitement'!A:BG,23,FALSE)</f>
        <v>HSSES</v>
      </c>
      <c r="V72" t="str">
        <f>VLOOKUP(A72,'Base traitement'!A:BG,24,FALSE)</f>
        <v>NADIA7</v>
      </c>
      <c r="W72">
        <f>VLOOKUP(A72,'Base traitement'!A:BG,57,FALSE)</f>
        <v>4263</v>
      </c>
    </row>
    <row r="73" spans="1:23">
      <c r="A73" s="9">
        <v>135562</v>
      </c>
      <c r="B73" t="str">
        <f>VLOOKUP(A73,'Base traitement'!A:BG,2,FALSE)</f>
        <v>TECHNOALARME</v>
      </c>
      <c r="C73" t="str">
        <f>VLOOKUP(A73,'Base traitement'!A:BG,45,FALSE)</f>
        <v>Désinstallation caméra 02 Store</v>
      </c>
      <c r="D73" t="str">
        <f>VLOOKUP(A73,'Base traitement'!A:BG,3,FALSE)</f>
        <v>MAIN D'OEUVRE</v>
      </c>
      <c r="E73" t="str">
        <f>VLOOKUP(A73,'Base traitement'!A:BG,4,FALSE)</f>
        <v>YAS Store Ampefiloha
Maintenance : Désinstallation des caméras et bouton panique
Système vidéosurveillance-système anti-intrusio# DEVIS PR2606-10070 du 23/06/2026</v>
      </c>
      <c r="F73" s="16">
        <v>253.04347826086956</v>
      </c>
      <c r="G73" s="16">
        <f>F73-K73</f>
        <v>37.956521739130437</v>
      </c>
      <c r="H73" s="20">
        <v>0.15</v>
      </c>
      <c r="I73" s="19">
        <v>15</v>
      </c>
      <c r="J73" s="19">
        <f>(100-I73)/100</f>
        <v>0.85</v>
      </c>
      <c r="K73" s="16">
        <v>215.08695652173913</v>
      </c>
      <c r="L73" s="12">
        <f>VLOOKUP(A73,'Base traitement'!A:BG,15,FALSE)</f>
        <v>46209</v>
      </c>
      <c r="M73" s="9" t="str">
        <f>VLOOKUP(A73,'Base traitement'!A:BG,16,FALSE)</f>
        <v>2026-07-06</v>
      </c>
      <c r="N73" s="9" t="str">
        <f>VLOOKUP(A73,'Base traitement'!A:BG,17,FALSE)</f>
        <v>E</v>
      </c>
      <c r="O73" s="9" t="str">
        <f>VLOOKUP(A73,'Base traitement'!A:BG,18,FALSE)</f>
        <v>E</v>
      </c>
      <c r="P73">
        <f>VLOOKUP(A73,'Base traitement'!A:BG,20,FALSE)</f>
        <v>138769</v>
      </c>
      <c r="Q73" s="12">
        <f>VLOOKUP(P73,Assemb_DA!A:H,7,FALSE)</f>
        <v>46204</v>
      </c>
      <c r="R73" s="9" t="str">
        <f>VLOOKUP(P73,Assemb_DA!A:H,8,FALSE)</f>
        <v>2026-07-01</v>
      </c>
      <c r="S73" s="9" t="str">
        <f>VLOOKUP(P73,Assemb_DA!A:I,9,FALSE)</f>
        <v>2026-07-06</v>
      </c>
      <c r="T73" s="22">
        <f>S73-Q73</f>
        <v>5</v>
      </c>
      <c r="U73" t="str">
        <f>VLOOKUP(A73,'Base traitement'!A:BG,23,FALSE)</f>
        <v>HSSES</v>
      </c>
      <c r="V73" t="str">
        <f>VLOOKUP(A73,'Base traitement'!A:BG,24,FALSE)</f>
        <v>NADIA7</v>
      </c>
      <c r="W73">
        <f>VLOOKUP(A73,'Base traitement'!A:BG,57,FALSE)</f>
        <v>132</v>
      </c>
    </row>
    <row r="74" spans="1:23">
      <c r="A74" s="9">
        <v>135563</v>
      </c>
      <c r="B74" t="str">
        <f>VLOOKUP(A74,'Base traitement'!A:BG,2,FALSE)</f>
        <v>PRIMA CE SARLU</v>
      </c>
      <c r="C74" t="str">
        <f>VLOOKUP(A74,'Base traitement'!A:BG,45,FALSE)</f>
        <v>DAET 13696/13697/13698/13699</v>
      </c>
      <c r="D74" t="str">
        <f>VLOOKUP(A74,'Base traitement'!A:BG,3,FALSE)</f>
        <v>Travaux filaire</v>
      </c>
      <c r="E74" t="str">
        <f>VLOOKUP(A74,'Base traitement'!A:BG,4,FALSE)</f>
        <v>Redressement de poteaux en bois de 8 ml à ALASORA ITP-20260119-00003- DAET 13699 </v>
      </c>
      <c r="F74" s="16">
        <v>428.43478260869563</v>
      </c>
      <c r="K74" s="16">
        <f>F74-G74</f>
        <v>428.43478260869563</v>
      </c>
      <c r="L74" s="12">
        <f>VLOOKUP(A74,'Base traitement'!A:BG,15,FALSE)</f>
        <v>46209</v>
      </c>
      <c r="M74" s="9" t="str">
        <f>VLOOKUP(A74,'Base traitement'!A:BG,16,FALSE)</f>
        <v>2026-07-06</v>
      </c>
      <c r="N74" s="9" t="str">
        <f>VLOOKUP(A74,'Base traitement'!A:BG,17,FALSE)</f>
        <v>E</v>
      </c>
      <c r="O74" s="9" t="str">
        <f>VLOOKUP(A74,'Base traitement'!A:BG,18,FALSE)</f>
        <v>E</v>
      </c>
      <c r="P74">
        <f>VLOOKUP(A74,'Base traitement'!A:BG,20,FALSE)</f>
        <v>138235</v>
      </c>
      <c r="Q74" s="12">
        <f>VLOOKUP(P74,Assemb_DA!A:H,7,FALSE)</f>
        <v>46181</v>
      </c>
      <c r="R74" s="9" t="str">
        <f>VLOOKUP(P74,Assemb_DA!A:H,8,FALSE)</f>
        <v>2026-06-08</v>
      </c>
      <c r="S74" s="9" t="str">
        <f>VLOOKUP(P74,Assemb_DA!A:I,9,FALSE)</f>
        <v>2026-07-01</v>
      </c>
      <c r="T74" s="22">
        <f>S74-Q74</f>
        <v>23</v>
      </c>
      <c r="U74" t="str">
        <f>VLOOKUP(A74,'Base traitement'!A:BG,23,FALSE)</f>
        <v>DTG</v>
      </c>
      <c r="V74" t="str">
        <f>VLOOKUP(A74,'Base traitement'!A:BG,24,FALSE)</f>
        <v>ELIE3</v>
      </c>
      <c r="W74">
        <f>VLOOKUP(A74,'Base traitement'!A:BG,57,FALSE)</f>
        <v>2633</v>
      </c>
    </row>
    <row r="75" spans="1:23">
      <c r="A75" s="9">
        <v>135564</v>
      </c>
      <c r="B75" t="str">
        <f>VLOOKUP(A75,'Base traitement'!A:BG,2,FALSE)</f>
        <v>EASY NETCOM</v>
      </c>
      <c r="C75" t="str">
        <f>VLOOKUP(A75,'Base traitement'!A:BG,45,FALSE)</f>
        <v>DAET 13675</v>
      </c>
      <c r="D75" t="str">
        <f>VLOOKUP(A75,'Base traitement'!A:BG,3,FALSE)</f>
        <v>Travaux filaire</v>
      </c>
      <c r="E75" t="str">
        <f>VLOOKUP(A75,'Base traitement'!A:BG,4,FALSE)</f>
        <v>Pose trappe (1U) définitive sur une chambre au F09 AmbodinIsotry DGA-20260102-00001- DAET 13675 </v>
      </c>
      <c r="F75" s="16">
        <v>518.26086956521749</v>
      </c>
      <c r="K75" s="16">
        <f>F75-G75</f>
        <v>518.26086956521749</v>
      </c>
      <c r="L75" s="12">
        <f>VLOOKUP(A75,'Base traitement'!A:BG,15,FALSE)</f>
        <v>46209</v>
      </c>
      <c r="M75" s="9" t="str">
        <f>VLOOKUP(A75,'Base traitement'!A:BG,16,FALSE)</f>
        <v>2026-07-06</v>
      </c>
      <c r="N75" s="9" t="str">
        <f>VLOOKUP(A75,'Base traitement'!A:BG,17,FALSE)</f>
        <v>E</v>
      </c>
      <c r="O75" s="9" t="str">
        <f>VLOOKUP(A75,'Base traitement'!A:BG,18,FALSE)</f>
        <v>E</v>
      </c>
      <c r="P75">
        <f>VLOOKUP(A75,'Base traitement'!A:BG,20,FALSE)</f>
        <v>138237</v>
      </c>
      <c r="Q75" s="12">
        <f>VLOOKUP(P75,Assemb_DA!A:H,7,FALSE)</f>
        <v>46181</v>
      </c>
      <c r="R75" s="9" t="str">
        <f>VLOOKUP(P75,Assemb_DA!A:H,8,FALSE)</f>
        <v>2026-06-08</v>
      </c>
      <c r="S75" s="9" t="str">
        <f>VLOOKUP(P75,Assemb_DA!A:I,9,FALSE)</f>
        <v>2026-07-01</v>
      </c>
      <c r="T75" s="22">
        <f>S75-Q75</f>
        <v>23</v>
      </c>
      <c r="U75" t="str">
        <f>VLOOKUP(A75,'Base traitement'!A:BG,23,FALSE)</f>
        <v>DTG</v>
      </c>
      <c r="V75" t="str">
        <f>VLOOKUP(A75,'Base traitement'!A:BG,24,FALSE)</f>
        <v>ELIE3</v>
      </c>
      <c r="W75">
        <f>VLOOKUP(A75,'Base traitement'!A:BG,57,FALSE)</f>
        <v>2053</v>
      </c>
    </row>
    <row r="76" spans="1:23">
      <c r="A76" s="9">
        <v>135565</v>
      </c>
      <c r="B76" t="str">
        <f>VLOOKUP(A76,'Base traitement'!A:BG,2,FALSE)</f>
        <v>ASSOCIATION KITSANA</v>
      </c>
      <c r="C76" t="str">
        <f>VLOOKUP(A76,'Base traitement'!A:BG,45,FALSE)</f>
        <v>SPONSORING</v>
      </c>
      <c r="D76" t="str">
        <f>VLOOKUP(A76,'Base traitement'!A:BG,3,FALSE)</f>
        <v>SPONSORING</v>
      </c>
      <c r="E76" t="str">
        <f>VLOOKUP(A76,'Base traitement'!A:BG,4,FALSE)</f>
        <v>SPONSORING KITSANA BASKET BALL # FACTURE N°001/2026 DU 03/06/2026</v>
      </c>
      <c r="F76" s="16">
        <v>867.13043478260875</v>
      </c>
      <c r="K76" s="16">
        <f>F76-G76</f>
        <v>867.13043478260875</v>
      </c>
      <c r="L76" s="12">
        <f>VLOOKUP(A76,'Base traitement'!A:BG,15,FALSE)</f>
        <v>46209</v>
      </c>
      <c r="M76" s="9" t="str">
        <f>VLOOKUP(A76,'Base traitement'!A:BG,16,FALSE)</f>
        <v>2026-07-06</v>
      </c>
      <c r="N76" s="9" t="str">
        <f>VLOOKUP(A76,'Base traitement'!A:BG,17,FALSE)</f>
        <v>E</v>
      </c>
      <c r="O76" s="9" t="str">
        <f>VLOOKUP(A76,'Base traitement'!A:BG,18,FALSE)</f>
        <v>E</v>
      </c>
      <c r="P76">
        <f>VLOOKUP(A76,'Base traitement'!A:BG,20,FALSE)</f>
        <v>138676</v>
      </c>
      <c r="Q76" s="12">
        <f>VLOOKUP(P76,Assemb_DA!A:H,7,FALSE)</f>
        <v>46198</v>
      </c>
      <c r="R76" s="9" t="str">
        <f>VLOOKUP(P76,Assemb_DA!A:H,8,FALSE)</f>
        <v>2026-06-25</v>
      </c>
      <c r="S76" s="9" t="str">
        <f>VLOOKUP(P76,Assemb_DA!A:I,9,FALSE)</f>
        <v>2026-06-30</v>
      </c>
      <c r="T76" s="22">
        <f>S76-Q76</f>
        <v>5</v>
      </c>
      <c r="U76" t="str">
        <f>VLOOKUP(A76,'Base traitement'!A:BG,23,FALSE)</f>
        <v>DCG</v>
      </c>
      <c r="V76" t="str">
        <f>VLOOKUP(A76,'Base traitement'!A:BG,24,FALSE)</f>
        <v>FELANA13</v>
      </c>
      <c r="W76">
        <f>VLOOKUP(A76,'Base traitement'!A:BG,57,FALSE)</f>
        <v>7136</v>
      </c>
    </row>
    <row r="77" spans="1:23">
      <c r="A77" s="9">
        <v>135566</v>
      </c>
      <c r="B77" t="str">
        <f>VLOOKUP(A77,'Base traitement'!A:BG,2,FALSE)</f>
        <v>LCS CONSULTING</v>
      </c>
      <c r="C77" t="str">
        <f>VLOOKUP(A77,'Base traitement'!A:BG,45,FALSE)</f>
        <v>IM VAD</v>
      </c>
      <c r="D77" t="str">
        <f>VLOOKUP(A77,'Base traitement'!A:BG,3,FALSE)</f>
        <v>PRESTATION EXTERNE</v>
      </c>
      <c r="E77" t="str">
        <f>VLOOKUP(A77,'Base traitement'!A:BG,4,FALSE)</f>
        <v>IM- Trois (03) VAD - Manjunga-Marovoay- Majunga du 17 au 25/06/2026 # PROFORMA N°309-A/FP/TELMA/2026 DU 24/06/2026</v>
      </c>
      <c r="F77" s="16">
        <v>384.78260869565219</v>
      </c>
      <c r="K77" s="16">
        <f>F77-G77</f>
        <v>384.78260869565219</v>
      </c>
      <c r="L77" s="12">
        <f>VLOOKUP(A77,'Base traitement'!A:BG,15,FALSE)</f>
        <v>46209</v>
      </c>
      <c r="M77" s="9" t="str">
        <f>VLOOKUP(A77,'Base traitement'!A:BG,16,FALSE)</f>
        <v>2026-07-06</v>
      </c>
      <c r="N77" s="9" t="str">
        <f>VLOOKUP(A77,'Base traitement'!A:BG,17,FALSE)</f>
        <v>E</v>
      </c>
      <c r="O77" s="9" t="str">
        <f>VLOOKUP(A77,'Base traitement'!A:BG,18,FALSE)</f>
        <v>E</v>
      </c>
      <c r="P77">
        <f>VLOOKUP(A77,'Base traitement'!A:BG,20,FALSE)</f>
        <v>138670</v>
      </c>
      <c r="Q77" s="12">
        <f>VLOOKUP(P77,Assemb_DA!A:H,7,FALSE)</f>
        <v>46197</v>
      </c>
      <c r="R77" s="9" t="str">
        <f>VLOOKUP(P77,Assemb_DA!A:H,8,FALSE)</f>
        <v>2026-06-24</v>
      </c>
      <c r="S77" s="9" t="str">
        <f>VLOOKUP(P77,Assemb_DA!A:I,9,FALSE)</f>
        <v>2026-06-25</v>
      </c>
      <c r="T77" s="22">
        <f>S77-Q77</f>
        <v>1</v>
      </c>
      <c r="U77" t="str">
        <f>VLOOKUP(A77,'Base traitement'!A:BG,23,FALSE)</f>
        <v>DCG</v>
      </c>
      <c r="V77" t="str">
        <f>VLOOKUP(A77,'Base traitement'!A:BG,24,FALSE)</f>
        <v>FELANA13</v>
      </c>
      <c r="W77">
        <f>VLOOKUP(A77,'Base traitement'!A:BG,57,FALSE)</f>
        <v>2490</v>
      </c>
    </row>
    <row r="78" spans="1:23">
      <c r="A78" s="9">
        <v>135567</v>
      </c>
      <c r="B78" t="str">
        <f>VLOOKUP(A78,'Base traitement'!A:BG,2,FALSE)</f>
        <v>LOXEA MADAGASCAR</v>
      </c>
      <c r="C78" t="str">
        <f>VLOOKUP(A78,'Base traitement'!A:BG,45,FALSE)</f>
        <v>LLD 60MOIS - GRAND VITARA</v>
      </c>
      <c r="D78" t="str">
        <f>VLOOKUP(A78,'Base traitement'!A:BG,3,FALSE)</f>
        <v>LOCATION VEHICULE LLD</v>
      </c>
      <c r="E78" t="str">
        <f>VLOOKUP(A78,'Base traitement'!A:BG,4,FALSE)</f>
        <v>LLD 60 MOIS - GRAND VITARA GL 1.5L 105CV - 5 PLACES # PROFORMA N°PF04052026-031 DU 04/05/2026</v>
      </c>
      <c r="F78" s="16">
        <v>39130.434782608696</v>
      </c>
      <c r="K78" s="16">
        <f>F78-G78</f>
        <v>39130.434782608696</v>
      </c>
      <c r="L78" s="12">
        <f>VLOOKUP(A78,'Base traitement'!A:BG,15,FALSE)</f>
        <v>46209</v>
      </c>
      <c r="M78" s="9" t="str">
        <f>VLOOKUP(A78,'Base traitement'!A:BG,16,FALSE)</f>
        <v>2026-07-10</v>
      </c>
      <c r="N78" s="9" t="str">
        <f>VLOOKUP(A78,'Base traitement'!A:BG,17,FALSE)</f>
        <v>E</v>
      </c>
      <c r="O78" s="9" t="str">
        <f>VLOOKUP(A78,'Base traitement'!A:BG,18,FALSE)</f>
        <v>E</v>
      </c>
      <c r="P78">
        <f>VLOOKUP(A78,'Base traitement'!A:BG,20,FALSE)</f>
        <v>138651</v>
      </c>
      <c r="Q78" s="12">
        <f>VLOOKUP(P78,Assemb_DA!A:H,7,FALSE)</f>
        <v>46197</v>
      </c>
      <c r="R78" s="9" t="str">
        <f>VLOOKUP(P78,Assemb_DA!A:H,8,FALSE)</f>
        <v>2026-06-24</v>
      </c>
      <c r="S78" s="9" t="str">
        <f>VLOOKUP(P78,Assemb_DA!A:I,9,FALSE)</f>
        <v>2026-06-29</v>
      </c>
      <c r="T78" s="22">
        <f>S78-Q78</f>
        <v>5</v>
      </c>
      <c r="U78" t="str">
        <f>VLOOKUP(A78,'Base traitement'!A:BG,23,FALSE)</f>
        <v>DCG</v>
      </c>
      <c r="V78" t="str">
        <f>VLOOKUP(A78,'Base traitement'!A:BG,24,FALSE)</f>
        <v>FELANA13</v>
      </c>
      <c r="W78">
        <f>VLOOKUP(A78,'Base traitement'!A:BG,57,FALSE)</f>
        <v>629</v>
      </c>
    </row>
    <row r="79" spans="1:23">
      <c r="A79" s="9">
        <v>135568</v>
      </c>
      <c r="B79" t="str">
        <f>VLOOKUP(A79,'Base traitement'!A:BG,2,FALSE)</f>
        <v>NALIMANITRA Rindra Fitia</v>
      </c>
      <c r="C79" t="str">
        <f>VLOOKUP(A79,'Base traitement'!A:BG,45,FALSE)</f>
        <v>Sponsoring Journée Ranty Vokatra Anjeva</v>
      </c>
      <c r="D79" t="str">
        <f>VLOOKUP(A79,'Base traitement'!A:BG,3,FALSE)</f>
        <v>SPONSORING</v>
      </c>
      <c r="E79" t="str">
        <f>VLOOKUP(A79,'Base traitement'!A:BG,4,FALSE)</f>
        <v>Participation à la foire "RANTY VOKATRA" Commune Anjeva Gare-Chambre de Commerce et de l'Industrie d'Antananarivo # FACTURE N007/FAC/YAS/2026/CR/AG</v>
      </c>
      <c r="F79" s="16">
        <v>652.17391304347825</v>
      </c>
      <c r="K79" s="16">
        <f>F79-G79</f>
        <v>652.17391304347825</v>
      </c>
      <c r="L79" s="12">
        <f>VLOOKUP(A79,'Base traitement'!A:BG,15,FALSE)</f>
        <v>46209</v>
      </c>
      <c r="M79" s="9" t="str">
        <f>VLOOKUP(A79,'Base traitement'!A:BG,16,FALSE)</f>
        <v>2026-07-06</v>
      </c>
      <c r="N79" s="9" t="str">
        <f>VLOOKUP(A79,'Base traitement'!A:BG,17,FALSE)</f>
        <v>E</v>
      </c>
      <c r="O79" s="9" t="str">
        <f>VLOOKUP(A79,'Base traitement'!A:BG,18,FALSE)</f>
        <v>E</v>
      </c>
      <c r="P79">
        <f>VLOOKUP(A79,'Base traitement'!A:BG,20,FALSE)</f>
        <v>138631</v>
      </c>
      <c r="Q79" s="12">
        <f>VLOOKUP(P79,Assemb_DA!A:H,7,FALSE)</f>
        <v>46196</v>
      </c>
      <c r="R79" s="9" t="str">
        <f>VLOOKUP(P79,Assemb_DA!A:H,8,FALSE)</f>
        <v>2026-06-23</v>
      </c>
      <c r="S79" s="9" t="str">
        <f>VLOOKUP(P79,Assemb_DA!A:I,9,FALSE)</f>
        <v>2026-06-30</v>
      </c>
      <c r="T79" s="22">
        <f>S79-Q79</f>
        <v>7</v>
      </c>
      <c r="U79" t="str">
        <f>VLOOKUP(A79,'Base traitement'!A:BG,23,FALSE)</f>
        <v>DCG</v>
      </c>
      <c r="V79" t="str">
        <f>VLOOKUP(A79,'Base traitement'!A:BG,24,FALSE)</f>
        <v>FELANA13</v>
      </c>
      <c r="W79">
        <f>VLOOKUP(A79,'Base traitement'!A:BG,57,FALSE)</f>
        <v>7127</v>
      </c>
    </row>
    <row r="80" spans="1:23">
      <c r="A80" s="9">
        <v>135569</v>
      </c>
      <c r="B80" t="str">
        <f>VLOOKUP(A80,'Base traitement'!A:BG,2,FALSE)</f>
        <v>PRIMA CE SARLU</v>
      </c>
      <c r="C80" t="str">
        <f>VLOOKUP(A80,'Base traitement'!A:BG,45,FALSE)</f>
        <v>Inspection et traitement 345 poteaux</v>
      </c>
      <c r="D80" t="str">
        <f>VLOOKUP(A80,'Base traitement'!A:BG,3,FALSE)</f>
        <v>Travaux filaire</v>
      </c>
      <c r="E80" t="str">
        <f>VLOOKUP(A80,'Base traitement'!A:BG,4,FALSE)</f>
        <v>Inspection et traitement de poteau bois par des produits chimiques compris déplacement (transport des materiels :groupe ,perçeuse ,petit outillage .)-ITP-20260608-0004</v>
      </c>
      <c r="F80" s="16">
        <v>3000</v>
      </c>
      <c r="K80" s="16">
        <f>F80-G80</f>
        <v>3000</v>
      </c>
      <c r="L80" s="12">
        <f>VLOOKUP(A80,'Base traitement'!A:BG,15,FALSE)</f>
        <v>46209</v>
      </c>
      <c r="M80" s="9" t="str">
        <f>VLOOKUP(A80,'Base traitement'!A:BG,16,FALSE)</f>
        <v>2026-07-06</v>
      </c>
      <c r="N80" s="9" t="str">
        <f>VLOOKUP(A80,'Base traitement'!A:BG,17,FALSE)</f>
        <v>E</v>
      </c>
      <c r="O80" s="9" t="str">
        <f>VLOOKUP(A80,'Base traitement'!A:BG,18,FALSE)</f>
        <v>E</v>
      </c>
      <c r="P80">
        <f>VLOOKUP(A80,'Base traitement'!A:BG,20,FALSE)</f>
        <v>138377</v>
      </c>
      <c r="Q80" s="12">
        <f>VLOOKUP(P80,Assemb_DA!A:H,7,FALSE)</f>
        <v>46184</v>
      </c>
      <c r="R80" s="9" t="str">
        <f>VLOOKUP(P80,Assemb_DA!A:H,8,FALSE)</f>
        <v>2026-06-11</v>
      </c>
      <c r="S80" s="9" t="str">
        <f>VLOOKUP(P80,Assemb_DA!A:I,9,FALSE)</f>
        <v>2026-07-01</v>
      </c>
      <c r="T80" s="22">
        <f>S80-Q80</f>
        <v>20</v>
      </c>
      <c r="U80" t="str">
        <f>VLOOKUP(A80,'Base traitement'!A:BG,23,FALSE)</f>
        <v>DTG</v>
      </c>
      <c r="V80" t="str">
        <f>VLOOKUP(A80,'Base traitement'!A:BG,24,FALSE)</f>
        <v>ELIE3</v>
      </c>
      <c r="W80">
        <f>VLOOKUP(A80,'Base traitement'!A:BG,57,FALSE)</f>
        <v>2633</v>
      </c>
    </row>
    <row r="81" spans="1:23">
      <c r="A81" s="9">
        <v>135570</v>
      </c>
      <c r="B81" t="str">
        <f>VLOOKUP(A81,'Base traitement'!A:BG,2,FALSE)</f>
        <v>SOCIETE DE GESTION ET EXPLOITATION DE M/CAR</v>
      </c>
      <c r="C81" t="str">
        <f>VLOOKUP(A81,'Base traitement'!A:BG,45,FALSE)</f>
        <v>NOUVELLE RECRUE</v>
      </c>
      <c r="D81" t="str">
        <f>VLOOKUP(A81,'Base traitement'!A:BG,3,FALSE)</f>
        <v>COLLATION</v>
      </c>
      <c r="E81" t="str">
        <f>VLOOKUP(A81,'Base traitement'!A:BG,4,FALSE)</f>
        <v>GATEAU NOUVELLE RECRUE LE 29 JUIN 2026 # PROFORMA/EVENT/PRKL/2026 DU 22/06/2026</v>
      </c>
      <c r="F81" s="16">
        <v>49.565217391304351</v>
      </c>
      <c r="K81" s="16">
        <f>F81-G81</f>
        <v>49.565217391304351</v>
      </c>
      <c r="L81" s="12">
        <f>VLOOKUP(A81,'Base traitement'!A:BG,15,FALSE)</f>
        <v>46209</v>
      </c>
      <c r="M81" s="9" t="str">
        <f>VLOOKUP(A81,'Base traitement'!A:BG,16,FALSE)</f>
        <v>2026-07-06</v>
      </c>
      <c r="N81" s="9" t="str">
        <f>VLOOKUP(A81,'Base traitement'!A:BG,17,FALSE)</f>
        <v>E</v>
      </c>
      <c r="O81" s="9" t="str">
        <f>VLOOKUP(A81,'Base traitement'!A:BG,18,FALSE)</f>
        <v>E</v>
      </c>
      <c r="P81">
        <f>VLOOKUP(A81,'Base traitement'!A:BG,20,FALSE)</f>
        <v>138629</v>
      </c>
      <c r="Q81" s="12">
        <f>VLOOKUP(P81,Assemb_DA!A:H,7,FALSE)</f>
        <v>46196</v>
      </c>
      <c r="R81" s="9" t="str">
        <f>VLOOKUP(P81,Assemb_DA!A:H,8,FALSE)</f>
        <v>2026-06-23</v>
      </c>
      <c r="S81" s="9" t="str">
        <f>VLOOKUP(P81,Assemb_DA!A:I,9,FALSE)</f>
        <v>2026-06-29</v>
      </c>
      <c r="T81" s="22">
        <f>S81-Q81</f>
        <v>6</v>
      </c>
      <c r="U81" t="str">
        <f>VLOOKUP(A81,'Base traitement'!A:BG,23,FALSE)</f>
        <v>DCG</v>
      </c>
      <c r="V81" t="str">
        <f>VLOOKUP(A81,'Base traitement'!A:BG,24,FALSE)</f>
        <v>FELANA13</v>
      </c>
      <c r="W81">
        <f>VLOOKUP(A81,'Base traitement'!A:BG,57,FALSE)</f>
        <v>119</v>
      </c>
    </row>
    <row r="82" spans="1:23">
      <c r="A82" s="9">
        <v>135571</v>
      </c>
      <c r="B82" t="str">
        <f>VLOOKUP(A82,'Base traitement'!A:BG,2,FALSE)</f>
        <v>EASY NETCOM</v>
      </c>
      <c r="C82" t="str">
        <f>VLOOKUP(A82,'Base traitement'!A:BG,45,FALSE)</f>
        <v>Inspection et traitement 345 poteaux en bois</v>
      </c>
      <c r="D82" t="str">
        <f>VLOOKUP(A82,'Base traitement'!A:BG,3,FALSE)</f>
        <v>Travaux filaire</v>
      </c>
      <c r="E82" t="str">
        <f>VLOOKUP(A82,'Base traitement'!A:BG,4,FALSE)</f>
        <v>Inspection et traitement 345 poteaux bois-ITP-20260504-00005 # Devis: 026/05357/ENC-HR</v>
      </c>
      <c r="F82" s="16">
        <v>3000</v>
      </c>
      <c r="K82" s="16">
        <f>F82-G82</f>
        <v>3000</v>
      </c>
      <c r="L82" s="12">
        <f>VLOOKUP(A82,'Base traitement'!A:BG,15,FALSE)</f>
        <v>46209</v>
      </c>
      <c r="M82" s="9" t="str">
        <f>VLOOKUP(A82,'Base traitement'!A:BG,16,FALSE)</f>
        <v>2026-07-06</v>
      </c>
      <c r="N82" s="9" t="str">
        <f>VLOOKUP(A82,'Base traitement'!A:BG,17,FALSE)</f>
        <v>E</v>
      </c>
      <c r="O82" s="9" t="str">
        <f>VLOOKUP(A82,'Base traitement'!A:BG,18,FALSE)</f>
        <v>E</v>
      </c>
      <c r="P82">
        <f>VLOOKUP(A82,'Base traitement'!A:BG,20,FALSE)</f>
        <v>138378</v>
      </c>
      <c r="Q82" s="12">
        <f>VLOOKUP(P82,Assemb_DA!A:H,7,FALSE)</f>
        <v>46184</v>
      </c>
      <c r="R82" s="9" t="str">
        <f>VLOOKUP(P82,Assemb_DA!A:H,8,FALSE)</f>
        <v>2026-06-11</v>
      </c>
      <c r="S82" s="9" t="str">
        <f>VLOOKUP(P82,Assemb_DA!A:I,9,FALSE)</f>
        <v>2026-07-01</v>
      </c>
      <c r="T82" s="22">
        <f>S82-Q82</f>
        <v>20</v>
      </c>
      <c r="U82" t="str">
        <f>VLOOKUP(A82,'Base traitement'!A:BG,23,FALSE)</f>
        <v>DTG</v>
      </c>
      <c r="V82" t="str">
        <f>VLOOKUP(A82,'Base traitement'!A:BG,24,FALSE)</f>
        <v>ELIE3</v>
      </c>
      <c r="W82">
        <f>VLOOKUP(A82,'Base traitement'!A:BG,57,FALSE)</f>
        <v>2053</v>
      </c>
    </row>
    <row r="83" spans="1:23">
      <c r="A83" s="9">
        <v>135572</v>
      </c>
      <c r="B83" t="str">
        <f>VLOOKUP(A83,'Base traitement'!A:BG,2,FALSE)</f>
        <v>SOCIETE QUBETA IMPORT-EXPORT SARLU</v>
      </c>
      <c r="C83" t="str">
        <f>VLOOKUP(A83,'Base traitement'!A:BG,45,FALSE)</f>
        <v>Achats mobiliers de bureau-DOM BRICKAVILLE</v>
      </c>
      <c r="D83" t="str">
        <f>VLOOKUP(A83,'Base traitement'!A:BG,3,FALSE)</f>
        <v>REMISE</v>
      </c>
      <c r="E83" t="str">
        <f>VLOOKUP(A83,'Base traitement'!A:BG,4,FALSE)</f>
        <v>Remise</v>
      </c>
      <c r="F83" s="16">
        <v>1133.4782608695652</v>
      </c>
      <c r="G83" s="16">
        <v>103.04347826086956</v>
      </c>
      <c r="H83" s="20">
        <v>9.0909090909090898E-2</v>
      </c>
      <c r="I83" s="19">
        <f>G83/F83</f>
        <v>9.0909090909090898E-2</v>
      </c>
      <c r="J83" s="19"/>
      <c r="K83" s="16">
        <f>F83-G83</f>
        <v>1030.4347826086957</v>
      </c>
      <c r="L83" s="12">
        <f>VLOOKUP(A83,'Base traitement'!A:BG,15,FALSE)</f>
        <v>46209</v>
      </c>
      <c r="M83" s="9" t="str">
        <f>VLOOKUP(A83,'Base traitement'!A:BG,16,FALSE)</f>
        <v>2026-07-06</v>
      </c>
      <c r="N83" s="9" t="str">
        <f>VLOOKUP(A83,'Base traitement'!A:BG,17,FALSE)</f>
        <v>E</v>
      </c>
      <c r="O83" s="9" t="str">
        <f>VLOOKUP(A83,'Base traitement'!A:BG,18,FALSE)</f>
        <v>E</v>
      </c>
      <c r="P83">
        <f>VLOOKUP(A83,'Base traitement'!A:BG,20,FALSE)</f>
        <v>138809</v>
      </c>
      <c r="Q83" s="12">
        <f>VLOOKUP(P83,Assemb_DA!A:H,7,FALSE)</f>
        <v>46205</v>
      </c>
      <c r="R83" s="9" t="str">
        <f>VLOOKUP(P83,Assemb_DA!A:H,8,FALSE)</f>
        <v>2026-07-02</v>
      </c>
      <c r="S83" s="9" t="str">
        <f>VLOOKUP(P83,Assemb_DA!A:I,9,FALSE)</f>
        <v>2026-07-03</v>
      </c>
      <c r="T83" s="22">
        <f>S83-Q83</f>
        <v>1</v>
      </c>
      <c r="U83" t="str">
        <f>VLOOKUP(A83,'Base traitement'!A:BG,23,FALSE)</f>
        <v>DTG</v>
      </c>
      <c r="V83" t="str">
        <f>VLOOKUP(A83,'Base traitement'!A:BG,24,FALSE)</f>
        <v>ELIE3</v>
      </c>
      <c r="W83">
        <f>VLOOKUP(A83,'Base traitement'!A:BG,57,FALSE)</f>
        <v>3052</v>
      </c>
    </row>
    <row r="84" spans="1:23">
      <c r="A84" s="9">
        <v>135573</v>
      </c>
      <c r="B84" t="str">
        <f>VLOOKUP(A84,'Base traitement'!A:BG,2,FALSE)</f>
        <v>ICHTUS SERVICE</v>
      </c>
      <c r="C84" t="s">
        <v>9773</v>
      </c>
      <c r="D84" t="str">
        <f>VLOOKUP(A84,'Base traitement'!A:BG,3,FALSE)</f>
        <v>PRESTATION DE SERVICE</v>
      </c>
      <c r="E84" t="str">
        <f>VLOOKUP(A84,'Base traitement'!A:BG,4,FALSE)</f>
        <v>Accessoires pour RACK TITAN III</v>
      </c>
      <c r="F84" s="16">
        <v>3686.086956521739</v>
      </c>
      <c r="G84" s="16">
        <f>F84-K84</f>
        <v>2211.652173913043</v>
      </c>
      <c r="H84" s="20">
        <v>0.6</v>
      </c>
      <c r="I84" s="19">
        <v>60</v>
      </c>
      <c r="J84" s="19">
        <f>(100-I84)/100</f>
        <v>0.4</v>
      </c>
      <c r="K84" s="16">
        <v>1474.4347826086957</v>
      </c>
      <c r="L84" s="12">
        <f>VLOOKUP(A84,'Base traitement'!A:BG,15,FALSE)</f>
        <v>46209</v>
      </c>
      <c r="M84" s="9" t="str">
        <f>VLOOKUP(A84,'Base traitement'!A:BG,16,FALSE)</f>
        <v>2026-07-06</v>
      </c>
      <c r="N84" s="9" t="str">
        <f>VLOOKUP(A84,'Base traitement'!A:BG,17,FALSE)</f>
        <v>E</v>
      </c>
      <c r="O84" s="9" t="str">
        <f>VLOOKUP(A84,'Base traitement'!A:BG,18,FALSE)</f>
        <v>E</v>
      </c>
      <c r="P84">
        <f>VLOOKUP(A84,'Base traitement'!A:BG,20,FALSE)</f>
        <v>138802</v>
      </c>
      <c r="Q84" s="12">
        <f>VLOOKUP(P84,Assemb_DA!A:H,7,FALSE)</f>
        <v>46205</v>
      </c>
      <c r="R84" s="9" t="str">
        <f>VLOOKUP(P84,Assemb_DA!A:H,8,FALSE)</f>
        <v>2026-07-02</v>
      </c>
      <c r="S84" s="9" t="str">
        <f>VLOOKUP(P84,Assemb_DA!A:I,9,FALSE)</f>
        <v>2026-07-06</v>
      </c>
      <c r="T84" s="22">
        <f>S84-Q84</f>
        <v>4</v>
      </c>
      <c r="U84" t="str">
        <f>VLOOKUP(A84,'Base traitement'!A:BG,23,FALSE)</f>
        <v>DFG</v>
      </c>
      <c r="V84" t="str">
        <f>VLOOKUP(A84,'Base traitement'!A:BG,24,FALSE)</f>
        <v>NADIA7</v>
      </c>
      <c r="W84">
        <f>VLOOKUP(A84,'Base traitement'!A:BG,57,FALSE)</f>
        <v>6102</v>
      </c>
    </row>
    <row r="85" spans="1:23">
      <c r="A85" s="9">
        <v>135574</v>
      </c>
      <c r="B85" t="str">
        <f>VLOOKUP(A85,'Base traitement'!A:BG,2,FALSE)</f>
        <v>MADARAIL SA</v>
      </c>
      <c r="C85" t="str">
        <f>VLOOKUP(A85,'Base traitement'!A:BG,45,FALSE)</f>
        <v>Assistance technique -projet tirage FO ALA038 et VAK005</v>
      </c>
      <c r="D85" t="str">
        <f>VLOOKUP(A85,'Base traitement'!A:BG,3,FALSE)</f>
        <v>PRESTATION DE SERVICES EXTERNE</v>
      </c>
      <c r="E85" t="str">
        <f>VLOOKUP(A85,'Base traitement'!A:BG,4,FALSE)</f>
        <v>Assistance technique pour le projet de tirage FO vers le pylône "antenne relais à VAK00 5Ambohibary (BK116-BK117)</v>
      </c>
      <c r="F85" s="16">
        <v>257.08589999999998</v>
      </c>
      <c r="K85" s="16">
        <f>F85-G85</f>
        <v>257.08589999999998</v>
      </c>
      <c r="L85" s="12">
        <f>VLOOKUP(A85,'Base traitement'!A:BG,15,FALSE)</f>
        <v>46209</v>
      </c>
      <c r="M85" s="9" t="str">
        <f>VLOOKUP(A85,'Base traitement'!A:BG,16,FALSE)</f>
        <v>2026-07-06</v>
      </c>
      <c r="N85" s="9" t="str">
        <f>VLOOKUP(A85,'Base traitement'!A:BG,17,FALSE)</f>
        <v>E</v>
      </c>
      <c r="O85" s="9" t="str">
        <f>VLOOKUP(A85,'Base traitement'!A:BG,18,FALSE)</f>
        <v>E</v>
      </c>
      <c r="P85">
        <f>VLOOKUP(A85,'Base traitement'!A:BG,20,FALSE)</f>
        <v>138777</v>
      </c>
      <c r="Q85" s="12">
        <f>VLOOKUP(P85,Assemb_DA!A:H,7,FALSE)</f>
        <v>46204</v>
      </c>
      <c r="R85" s="9" t="str">
        <f>VLOOKUP(P85,Assemb_DA!A:H,8,FALSE)</f>
        <v>2026-07-01</v>
      </c>
      <c r="S85" s="9" t="str">
        <f>VLOOKUP(P85,Assemb_DA!A:I,9,FALSE)</f>
        <v>2026-07-03</v>
      </c>
      <c r="T85" s="22">
        <f>S85-Q85</f>
        <v>2</v>
      </c>
      <c r="U85" t="str">
        <f>VLOOKUP(A85,'Base traitement'!A:BG,23,FALSE)</f>
        <v>DTG</v>
      </c>
      <c r="V85" t="str">
        <f>VLOOKUP(A85,'Base traitement'!A:BG,24,FALSE)</f>
        <v>ELIE3</v>
      </c>
      <c r="W85">
        <f>VLOOKUP(A85,'Base traitement'!A:BG,57,FALSE)</f>
        <v>1688</v>
      </c>
    </row>
    <row r="86" spans="1:23">
      <c r="A86" s="9">
        <v>135576</v>
      </c>
      <c r="B86" t="str">
        <f>VLOOKUP(A86,'Base traitement'!A:BG,2,FALSE)</f>
        <v>HK SERVICES</v>
      </c>
      <c r="C86" t="str">
        <f>VLOOKUP(A86,'Base traitement'!A:BG,45,FALSE)</f>
        <v>STAND FIBRE DRB</v>
      </c>
      <c r="D86" t="str">
        <f>VLOOKUP(A86,'Base traitement'!A:BG,3,FALSE)</f>
        <v>PRESTATION DE SERVICE</v>
      </c>
      <c r="E86" t="str">
        <f>VLOOKUP(A86,'Base traitement'!A:BG,4,FALSE)</f>
        <v>Nettoyage Stand FIBRE - JUIN 2026 # DEVIS S00530 DU 03/06/2026</v>
      </c>
      <c r="F86" s="16">
        <v>53.890478260869571</v>
      </c>
      <c r="K86" s="16">
        <f>F86-G86</f>
        <v>53.890478260869571</v>
      </c>
      <c r="L86" s="12">
        <f>VLOOKUP(A86,'Base traitement'!A:BG,15,FALSE)</f>
        <v>46209</v>
      </c>
      <c r="M86" s="9" t="str">
        <f>VLOOKUP(A86,'Base traitement'!A:BG,16,FALSE)</f>
        <v>2026-07-06</v>
      </c>
      <c r="N86" s="9" t="str">
        <f>VLOOKUP(A86,'Base traitement'!A:BG,17,FALSE)</f>
        <v>E</v>
      </c>
      <c r="O86" s="9" t="str">
        <f>VLOOKUP(A86,'Base traitement'!A:BG,18,FALSE)</f>
        <v>E</v>
      </c>
      <c r="P86">
        <f>VLOOKUP(A86,'Base traitement'!A:BG,20,FALSE)</f>
        <v>138471</v>
      </c>
      <c r="Q86" s="12">
        <f>VLOOKUP(P86,Assemb_DA!A:H,7,FALSE)</f>
        <v>46188</v>
      </c>
      <c r="R86" s="9" t="str">
        <f>VLOOKUP(P86,Assemb_DA!A:H,8,FALSE)</f>
        <v>2026-06-15</v>
      </c>
      <c r="S86" s="9" t="str">
        <f>VLOOKUP(P86,Assemb_DA!A:I,9,FALSE)</f>
        <v>2026-06-16</v>
      </c>
      <c r="T86" s="22">
        <f>S86-Q86</f>
        <v>1</v>
      </c>
      <c r="U86" t="str">
        <f>VLOOKUP(A86,'Base traitement'!A:BG,23,FALSE)</f>
        <v>DCG</v>
      </c>
      <c r="V86" t="str">
        <f>VLOOKUP(A86,'Base traitement'!A:BG,24,FALSE)</f>
        <v>FELANA13</v>
      </c>
      <c r="W86">
        <f>VLOOKUP(A86,'Base traitement'!A:BG,57,FALSE)</f>
        <v>2426</v>
      </c>
    </row>
    <row r="87" spans="1:23">
      <c r="A87" s="9">
        <v>135577</v>
      </c>
      <c r="B87" t="str">
        <f>VLOOKUP(A87,'Base traitement'!A:BG,2,FALSE)</f>
        <v>VOYAGES BOURDON</v>
      </c>
      <c r="C87" t="str">
        <f>VLOOKUP(A87,'Base traitement'!A:BG,45,FALSE)</f>
        <v>Pénalité suite changement date -Billet avion Marco</v>
      </c>
      <c r="D87" t="str">
        <f>VLOOKUP(A87,'Base traitement'!A:BG,3,FALSE)</f>
        <v>AUTRES FRAIS</v>
      </c>
      <c r="E87" t="str">
        <f>VLOOKUP(A87,'Base traitement'!A:BG,4,FALSE)</f>
        <v>Pénalité suite changement  date (Billet d'avion MR TCHI HONG JOC TSUNE Marco  -Tanà-Tuléar -Tanà-Départ le 22/09/26)</v>
      </c>
      <c r="F87" s="16">
        <v>40.195652173913047</v>
      </c>
      <c r="K87" s="16">
        <f>F87-G87</f>
        <v>40.195652173913047</v>
      </c>
      <c r="L87" s="12">
        <f>VLOOKUP(A87,'Base traitement'!A:BG,15,FALSE)</f>
        <v>46209</v>
      </c>
      <c r="M87" s="9" t="str">
        <f>VLOOKUP(A87,'Base traitement'!A:BG,16,FALSE)</f>
        <v>2026-07-06</v>
      </c>
      <c r="N87" s="9" t="str">
        <f>VLOOKUP(A87,'Base traitement'!A:BG,17,FALSE)</f>
        <v>E</v>
      </c>
      <c r="O87" s="9" t="str">
        <f>VLOOKUP(A87,'Base traitement'!A:BG,18,FALSE)</f>
        <v>E</v>
      </c>
      <c r="P87">
        <f>VLOOKUP(A87,'Base traitement'!A:BG,20,FALSE)</f>
        <v>138808</v>
      </c>
      <c r="Q87" s="12">
        <f>VLOOKUP(P87,Assemb_DA!A:H,7,FALSE)</f>
        <v>46205</v>
      </c>
      <c r="R87" s="9" t="str">
        <f>VLOOKUP(P87,Assemb_DA!A:H,8,FALSE)</f>
        <v>2026-07-02</v>
      </c>
      <c r="S87" s="9" t="str">
        <f>VLOOKUP(P87,Assemb_DA!A:I,9,FALSE)</f>
        <v>2026-07-03</v>
      </c>
      <c r="T87" s="22">
        <f>S87-Q87</f>
        <v>1</v>
      </c>
      <c r="U87" t="str">
        <f>VLOOKUP(A87,'Base traitement'!A:BG,23,FALSE)</f>
        <v>DTG</v>
      </c>
      <c r="V87" t="str">
        <f>VLOOKUP(A87,'Base traitement'!A:BG,24,FALSE)</f>
        <v>ELIE3</v>
      </c>
      <c r="W87">
        <f>VLOOKUP(A87,'Base traitement'!A:BG,57,FALSE)</f>
        <v>2886</v>
      </c>
    </row>
    <row r="88" spans="1:23">
      <c r="A88" s="9">
        <v>135578</v>
      </c>
      <c r="B88" t="str">
        <f>VLOOKUP(A88,'Base traitement'!A:BG,2,FALSE)</f>
        <v>PRIMA CE SARLU</v>
      </c>
      <c r="C88" t="str">
        <f>VLOOKUP(A88,'Base traitement'!A:BG,45,FALSE)</f>
        <v>(TS)Fourniture,pose poutre en BA -Mananara-SoanieranaIvongo</v>
      </c>
      <c r="D88" t="str">
        <f>VLOOKUP(A88,'Base traitement'!A:BG,3,FALSE)</f>
        <v>REMISE</v>
      </c>
      <c r="E88" t="str">
        <f>VLOOKUP(A88,'Base traitement'!A:BG,4,FALSE)</f>
        <v>Remise 30%</v>
      </c>
      <c r="F88" s="16">
        <v>13423.913043478262</v>
      </c>
      <c r="G88" s="16">
        <v>3097.8260869565215</v>
      </c>
      <c r="H88" s="20">
        <v>0.23076923076923073</v>
      </c>
      <c r="I88" s="19">
        <f>G88/F88</f>
        <v>0.23076923076923073</v>
      </c>
      <c r="J88" s="19"/>
      <c r="K88" s="16">
        <f>F88-G88</f>
        <v>10326.08695652174</v>
      </c>
      <c r="L88" s="12">
        <f>VLOOKUP(A88,'Base traitement'!A:BG,15,FALSE)</f>
        <v>46209</v>
      </c>
      <c r="M88" s="9" t="str">
        <f>VLOOKUP(A88,'Base traitement'!A:BG,16,FALSE)</f>
        <v>2026-07-06</v>
      </c>
      <c r="N88" s="9" t="str">
        <f>VLOOKUP(A88,'Base traitement'!A:BG,17,FALSE)</f>
        <v>L</v>
      </c>
      <c r="O88" s="9" t="str">
        <f>VLOOKUP(A88,'Base traitement'!A:BG,18,FALSE)</f>
        <v>S</v>
      </c>
      <c r="P88">
        <f>VLOOKUP(A88,'Base traitement'!A:BG,20,FALSE)</f>
        <v>138710</v>
      </c>
      <c r="Q88" s="12">
        <f>VLOOKUP(P88,Assemb_DA!A:H,7,FALSE)</f>
        <v>46202</v>
      </c>
      <c r="R88" s="9" t="str">
        <f>VLOOKUP(P88,Assemb_DA!A:H,8,FALSE)</f>
        <v>2026-06-29</v>
      </c>
      <c r="S88" s="9" t="str">
        <f>VLOOKUP(P88,Assemb_DA!A:I,9,FALSE)</f>
        <v>2026-06-29</v>
      </c>
      <c r="T88" s="22">
        <f>S88-Q88</f>
        <v>0</v>
      </c>
      <c r="U88" t="str">
        <f>VLOOKUP(A88,'Base traitement'!A:BG,23,FALSE)</f>
        <v>DTG</v>
      </c>
      <c r="V88" t="str">
        <f>VLOOKUP(A88,'Base traitement'!A:BG,24,FALSE)</f>
        <v>ELIE3</v>
      </c>
      <c r="W88">
        <f>VLOOKUP(A88,'Base traitement'!A:BG,57,FALSE)</f>
        <v>2633</v>
      </c>
    </row>
    <row r="89" spans="1:23">
      <c r="A89" s="9">
        <v>135579</v>
      </c>
      <c r="B89" t="str">
        <f>VLOOKUP(A89,'Base traitement'!A:BG,2,FALSE)</f>
        <v>MAKUA ENTERTAINMENT SARL</v>
      </c>
      <c r="C89" t="str">
        <f>VLOOKUP(A89,'Base traitement'!A:BG,45,FALSE)</f>
        <v>AMBASSADEUR SHYN ET DENISE</v>
      </c>
      <c r="D89" t="str">
        <f>VLOOKUP(A89,'Base traitement'!A:BG,3,FALSE)</f>
        <v>PRESTATION DE SERVICE</v>
      </c>
      <c r="E89" t="str">
        <f>VLOOKUP(A89,'Base traitement'!A:BG,4,FALSE)</f>
        <v>Partenariat Ambassadrice avec Denise 2026 - PROFORMA n °2026033001</v>
      </c>
      <c r="F89" s="16">
        <v>23913.043478086955</v>
      </c>
      <c r="K89" s="16">
        <f>F89-G89</f>
        <v>23913.043478086955</v>
      </c>
      <c r="L89" s="12">
        <f>VLOOKUP(A89,'Base traitement'!A:BG,15,FALSE)</f>
        <v>46209</v>
      </c>
      <c r="M89" s="9" t="str">
        <f>VLOOKUP(A89,'Base traitement'!A:BG,16,FALSE)</f>
        <v>2026-07-06</v>
      </c>
      <c r="N89" s="9" t="str">
        <f>VLOOKUP(A89,'Base traitement'!A:BG,17,FALSE)</f>
        <v>E</v>
      </c>
      <c r="O89" s="9" t="str">
        <f>VLOOKUP(A89,'Base traitement'!A:BG,18,FALSE)</f>
        <v>E</v>
      </c>
      <c r="P89">
        <f>VLOOKUP(A89,'Base traitement'!A:BG,20,FALSE)</f>
        <v>138591</v>
      </c>
      <c r="Q89" s="12">
        <f>VLOOKUP(P89,Assemb_DA!A:H,7,FALSE)</f>
        <v>46192</v>
      </c>
      <c r="R89" s="9" t="str">
        <f>VLOOKUP(P89,Assemb_DA!A:H,8,FALSE)</f>
        <v>2026-06-19</v>
      </c>
      <c r="S89" s="9" t="str">
        <f>VLOOKUP(P89,Assemb_DA!A:I,9,FALSE)</f>
        <v>2026-06-23</v>
      </c>
      <c r="T89" s="22">
        <f>S89-Q89</f>
        <v>4</v>
      </c>
      <c r="U89" t="str">
        <f>VLOOKUP(A89,'Base traitement'!A:BG,23,FALSE)</f>
        <v>DCG</v>
      </c>
      <c r="V89" t="str">
        <f>VLOOKUP(A89,'Base traitement'!A:BG,24,FALSE)</f>
        <v>FELANA13</v>
      </c>
      <c r="W89">
        <f>VLOOKUP(A89,'Base traitement'!A:BG,57,FALSE)</f>
        <v>3309</v>
      </c>
    </row>
    <row r="90" spans="1:23">
      <c r="A90" s="9">
        <v>135580</v>
      </c>
      <c r="B90" t="str">
        <f>VLOOKUP(A90,'Base traitement'!A:BG,2,FALSE)</f>
        <v>MIDI PUBLICITE</v>
      </c>
      <c r="C90" t="str">
        <f>VLOOKUP(A90,'Base traitement'!A:BG,45,FALSE)</f>
        <v>BC de Couverture - Insetion Web - Rajout BC 129323</v>
      </c>
      <c r="D90" t="str">
        <f>VLOOKUP(A90,'Base traitement'!A:BG,3,FALSE)</f>
        <v>INSERTION PRESSE</v>
      </c>
      <c r="E90" t="str">
        <f>VLOOKUP(A90,'Base traitement'!A:BG,4,FALSE)</f>
        <v>BC rajout du BC  de couverture 129323 - Insertion web de YAS sur le site web « midi-madagasikara.mg » - 01/05/2026 au 01/05/2027</v>
      </c>
      <c r="F90" s="16">
        <v>6847.826086956522</v>
      </c>
      <c r="K90" s="16">
        <f>F90-G90</f>
        <v>6847.826086956522</v>
      </c>
      <c r="L90" s="12">
        <f>VLOOKUP(A90,'Base traitement'!A:BG,15,FALSE)</f>
        <v>46209</v>
      </c>
      <c r="M90" s="9" t="str">
        <f>VLOOKUP(A90,'Base traitement'!A:BG,16,FALSE)</f>
        <v>2026-07-14</v>
      </c>
      <c r="N90" s="9" t="str">
        <f>VLOOKUP(A90,'Base traitement'!A:BG,17,FALSE)</f>
        <v>E</v>
      </c>
      <c r="O90" s="9" t="str">
        <f>VLOOKUP(A90,'Base traitement'!A:BG,18,FALSE)</f>
        <v>E</v>
      </c>
      <c r="P90">
        <f>VLOOKUP(A90,'Base traitement'!A:BG,20,FALSE)</f>
        <v>138577</v>
      </c>
      <c r="Q90" s="12">
        <f>VLOOKUP(P90,Assemb_DA!A:H,7,FALSE)</f>
        <v>46192</v>
      </c>
      <c r="R90" s="9" t="str">
        <f>VLOOKUP(P90,Assemb_DA!A:H,8,FALSE)</f>
        <v>2026-06-19</v>
      </c>
      <c r="S90" s="9" t="str">
        <f>VLOOKUP(P90,Assemb_DA!A:I,9,FALSE)</f>
        <v>2026-06-23</v>
      </c>
      <c r="T90" s="22">
        <f>S90-Q90</f>
        <v>4</v>
      </c>
      <c r="U90" t="str">
        <f>VLOOKUP(A90,'Base traitement'!A:BG,23,FALSE)</f>
        <v>DCG</v>
      </c>
      <c r="V90" t="str">
        <f>VLOOKUP(A90,'Base traitement'!A:BG,24,FALSE)</f>
        <v>FELANA13</v>
      </c>
      <c r="W90">
        <f>VLOOKUP(A90,'Base traitement'!A:BG,57,FALSE)</f>
        <v>2566</v>
      </c>
    </row>
    <row r="91" spans="1:23">
      <c r="A91" s="9">
        <v>135581</v>
      </c>
      <c r="B91" t="str">
        <f>VLOOKUP(A91,'Base traitement'!A:BG,2,FALSE)</f>
        <v>FEDERATION MALAGASY DE BASKET BALL</v>
      </c>
      <c r="C91" t="str">
        <f>VLOOKUP(A91,'Base traitement'!A:BG,45,FALSE)</f>
        <v>Sponsoring FMBB part II</v>
      </c>
      <c r="D91" t="str">
        <f>VLOOKUP(A91,'Base traitement'!A:BG,3,FALSE)</f>
        <v>SPONSORING</v>
      </c>
      <c r="E91" t="str">
        <f>VLOOKUP(A91,'Base traitement'!A:BG,4,FALSE)</f>
        <v>Sponsoring FMBB PART II - FA n°002/TELMA/FMBB/PDT/2026</v>
      </c>
      <c r="F91" s="16">
        <v>39130.434782608696</v>
      </c>
      <c r="K91" s="16">
        <f>F91-G91</f>
        <v>39130.434782608696</v>
      </c>
      <c r="L91" s="12">
        <f>VLOOKUP(A91,'Base traitement'!A:BG,15,FALSE)</f>
        <v>46209</v>
      </c>
      <c r="M91" s="9" t="str">
        <f>VLOOKUP(A91,'Base traitement'!A:BG,16,FALSE)</f>
        <v>2026-07-06</v>
      </c>
      <c r="N91" s="9" t="str">
        <f>VLOOKUP(A91,'Base traitement'!A:BG,17,FALSE)</f>
        <v>E</v>
      </c>
      <c r="O91" s="9" t="str">
        <f>VLOOKUP(A91,'Base traitement'!A:BG,18,FALSE)</f>
        <v>E</v>
      </c>
      <c r="P91">
        <f>VLOOKUP(A91,'Base traitement'!A:BG,20,FALSE)</f>
        <v>138546</v>
      </c>
      <c r="Q91" s="12">
        <f>VLOOKUP(P91,Assemb_DA!A:H,7,FALSE)</f>
        <v>46191</v>
      </c>
      <c r="R91" s="9" t="str">
        <f>VLOOKUP(P91,Assemb_DA!A:H,8,FALSE)</f>
        <v>2026-06-18</v>
      </c>
      <c r="S91" s="9" t="str">
        <f>VLOOKUP(P91,Assemb_DA!A:I,9,FALSE)</f>
        <v>2026-06-22</v>
      </c>
      <c r="T91" s="22">
        <f>S91-Q91</f>
        <v>4</v>
      </c>
      <c r="U91" t="str">
        <f>VLOOKUP(A91,'Base traitement'!A:BG,23,FALSE)</f>
        <v>DCG</v>
      </c>
      <c r="V91" t="str">
        <f>VLOOKUP(A91,'Base traitement'!A:BG,24,FALSE)</f>
        <v>FELANA13</v>
      </c>
      <c r="W91">
        <f>VLOOKUP(A91,'Base traitement'!A:BG,57,FALSE)</f>
        <v>2368</v>
      </c>
    </row>
    <row r="92" spans="1:23">
      <c r="A92" s="9">
        <v>135582</v>
      </c>
      <c r="B92" t="str">
        <f>VLOOKUP(A92,'Base traitement'!A:BG,2,FALSE)</f>
        <v>STELLAR - IX SA</v>
      </c>
      <c r="C92" t="str">
        <f>VLOOKUP(A92,'Base traitement'!A:BG,45,FALSE)</f>
        <v>Régul VM Hosting(JANV25 à MARS26)AT-YMG-DTG-20260331-002</v>
      </c>
      <c r="D92" t="str">
        <f>VLOOKUP(A92,'Base traitement'!A:BG,3,FALSE)</f>
        <v>LOCATION</v>
      </c>
      <c r="E92" t="str">
        <f>VLOOKUP(A92,'Base traitement'!A:BG,4,FALSE)</f>
        <v>Régul Alfred VM Hosting (JANV2025 à MARS2026 )(13 982*15*89%)# devis: DV_STX_YASMG_2025_0650</v>
      </c>
      <c r="F92" s="16">
        <v>186659.7</v>
      </c>
      <c r="K92" s="16">
        <f>F92-G92</f>
        <v>186659.7</v>
      </c>
      <c r="L92" s="12">
        <f>VLOOKUP(A92,'Base traitement'!A:BG,15,FALSE)</f>
        <v>46209</v>
      </c>
      <c r="M92" s="9" t="str">
        <f>VLOOKUP(A92,'Base traitement'!A:BG,16,FALSE)</f>
        <v>2026-07-06</v>
      </c>
      <c r="N92" s="9" t="str">
        <f>VLOOKUP(A92,'Base traitement'!A:BG,17,FALSE)</f>
        <v>E</v>
      </c>
      <c r="O92" s="9" t="str">
        <f>VLOOKUP(A92,'Base traitement'!A:BG,18,FALSE)</f>
        <v>E</v>
      </c>
      <c r="P92">
        <f>VLOOKUP(A92,'Base traitement'!A:BG,20,FALSE)</f>
        <v>138573</v>
      </c>
      <c r="Q92" s="12">
        <f>VLOOKUP(P92,Assemb_DA!A:H,7,FALSE)</f>
        <v>46192</v>
      </c>
      <c r="R92" s="9" t="str">
        <f>VLOOKUP(P92,Assemb_DA!A:H,8,FALSE)</f>
        <v>2026-06-19</v>
      </c>
      <c r="S92" s="9" t="str">
        <f>VLOOKUP(P92,Assemb_DA!A:I,9,FALSE)</f>
        <v>2026-06-24</v>
      </c>
      <c r="T92" s="22">
        <f>S92-Q92</f>
        <v>5</v>
      </c>
      <c r="U92" t="str">
        <f>VLOOKUP(A92,'Base traitement'!A:BG,23,FALSE)</f>
        <v>DTG</v>
      </c>
      <c r="V92" t="str">
        <f>VLOOKUP(A92,'Base traitement'!A:BG,24,FALSE)</f>
        <v>ELIE3</v>
      </c>
      <c r="W92">
        <f>VLOOKUP(A92,'Base traitement'!A:BG,57,FALSE)</f>
        <v>3098</v>
      </c>
    </row>
    <row r="93" spans="1:23">
      <c r="A93" s="9">
        <v>135583</v>
      </c>
      <c r="B93" t="str">
        <f>VLOOKUP(A93,'Base traitement'!A:BG,2,FALSE)</f>
        <v>KOLO TV</v>
      </c>
      <c r="C93" t="str">
        <f>VLOOKUP(A93,'Base traitement'!A:BG,45,FALSE)</f>
        <v>Publi-reportage Gezani</v>
      </c>
      <c r="D93" t="str">
        <f>VLOOKUP(A93,'Base traitement'!A:BG,3,FALSE)</f>
        <v>PUBLICITE ET ANNONCE</v>
      </c>
      <c r="E93" t="str">
        <f>VLOOKUP(A93,'Base traitement'!A:BG,4,FALSE)</f>
        <v>Publi-reportage 1mn30 radio - Proforma n°SMC 078/2026</v>
      </c>
      <c r="F93" s="16">
        <v>158.69565217391303</v>
      </c>
      <c r="K93" s="16">
        <f>F93-G93</f>
        <v>158.69565217391303</v>
      </c>
      <c r="L93" s="12">
        <f>VLOOKUP(A93,'Base traitement'!A:BG,15,FALSE)</f>
        <v>46209</v>
      </c>
      <c r="M93" s="9" t="str">
        <f>VLOOKUP(A93,'Base traitement'!A:BG,16,FALSE)</f>
        <v>2026-07-06</v>
      </c>
      <c r="N93" s="9" t="str">
        <f>VLOOKUP(A93,'Base traitement'!A:BG,17,FALSE)</f>
        <v>E</v>
      </c>
      <c r="O93" s="9" t="str">
        <f>VLOOKUP(A93,'Base traitement'!A:BG,18,FALSE)</f>
        <v>E</v>
      </c>
      <c r="P93">
        <f>VLOOKUP(A93,'Base traitement'!A:BG,20,FALSE)</f>
        <v>138474</v>
      </c>
      <c r="Q93" s="12">
        <f>VLOOKUP(P93,Assemb_DA!A:H,7,FALSE)</f>
        <v>46188</v>
      </c>
      <c r="R93" s="9" t="str">
        <f>VLOOKUP(P93,Assemb_DA!A:H,8,FALSE)</f>
        <v>2026-06-15</v>
      </c>
      <c r="S93" s="9" t="str">
        <f>VLOOKUP(P93,Assemb_DA!A:I,9,FALSE)</f>
        <v>2026-06-17</v>
      </c>
      <c r="T93" s="22">
        <f>S93-Q93</f>
        <v>2</v>
      </c>
      <c r="U93" t="str">
        <f>VLOOKUP(A93,'Base traitement'!A:BG,23,FALSE)</f>
        <v>DCG</v>
      </c>
      <c r="V93" t="str">
        <f>VLOOKUP(A93,'Base traitement'!A:BG,24,FALSE)</f>
        <v>FELANA13</v>
      </c>
      <c r="W93">
        <f>VLOOKUP(A93,'Base traitement'!A:BG,57,FALSE)</f>
        <v>2483</v>
      </c>
    </row>
    <row r="94" spans="1:23">
      <c r="A94" s="9">
        <v>135584</v>
      </c>
      <c r="B94" t="str">
        <f>VLOOKUP(A94,'Base traitement'!A:BG,2,FALSE)</f>
        <v>REAL TV 94 FM</v>
      </c>
      <c r="C94" t="str">
        <f>VLOOKUP(A94,'Base traitement'!A:BG,45,FALSE)</f>
        <v>Publireportage Gezani</v>
      </c>
      <c r="D94" t="str">
        <f>VLOOKUP(A94,'Base traitement'!A:BG,3,FALSE)</f>
        <v>PUBLICITE ET ANNONCE</v>
      </c>
      <c r="E94" t="str">
        <f>VLOOKUP(A94,'Base traitement'!A:BG,4,FALSE)</f>
        <v>Publireportage le 19/02/2026 - PROFORMA N° REAL/2026/121 DU  12/06/2026</v>
      </c>
      <c r="F94" s="16">
        <v>108.69565217391305</v>
      </c>
      <c r="K94" s="16">
        <f>F94-G94</f>
        <v>108.69565217391305</v>
      </c>
      <c r="L94" s="12">
        <f>VLOOKUP(A94,'Base traitement'!A:BG,15,FALSE)</f>
        <v>46209</v>
      </c>
      <c r="M94" s="9" t="str">
        <f>VLOOKUP(A94,'Base traitement'!A:BG,16,FALSE)</f>
        <v>2026-07-06</v>
      </c>
      <c r="N94" s="9" t="str">
        <f>VLOOKUP(A94,'Base traitement'!A:BG,17,FALSE)</f>
        <v>E</v>
      </c>
      <c r="O94" s="9" t="str">
        <f>VLOOKUP(A94,'Base traitement'!A:BG,18,FALSE)</f>
        <v>E</v>
      </c>
      <c r="P94">
        <f>VLOOKUP(A94,'Base traitement'!A:BG,20,FALSE)</f>
        <v>138473</v>
      </c>
      <c r="Q94" s="12">
        <f>VLOOKUP(P94,Assemb_DA!A:H,7,FALSE)</f>
        <v>46188</v>
      </c>
      <c r="R94" s="9" t="str">
        <f>VLOOKUP(P94,Assemb_DA!A:H,8,FALSE)</f>
        <v>2026-06-15</v>
      </c>
      <c r="S94" s="9" t="str">
        <f>VLOOKUP(P94,Assemb_DA!A:I,9,FALSE)</f>
        <v>2026-06-17</v>
      </c>
      <c r="T94" s="22">
        <f>S94-Q94</f>
        <v>2</v>
      </c>
      <c r="U94" t="str">
        <f>VLOOKUP(A94,'Base traitement'!A:BG,23,FALSE)</f>
        <v>DCG</v>
      </c>
      <c r="V94" t="str">
        <f>VLOOKUP(A94,'Base traitement'!A:BG,24,FALSE)</f>
        <v>FELANA13</v>
      </c>
      <c r="W94">
        <f>VLOOKUP(A94,'Base traitement'!A:BG,57,FALSE)</f>
        <v>2703</v>
      </c>
    </row>
    <row r="95" spans="1:23">
      <c r="A95" s="9">
        <v>135585</v>
      </c>
      <c r="B95" t="str">
        <f>VLOOKUP(A95,'Base traitement'!A:BG,2,FALSE)</f>
        <v>RTV RECORD</v>
      </c>
      <c r="C95" t="str">
        <f>VLOOKUP(A95,'Base traitement'!A:BG,45,FALSE)</f>
        <v>Publireportage Gezani</v>
      </c>
      <c r="D95" t="str">
        <f>VLOOKUP(A95,'Base traitement'!A:BG,3,FALSE)</f>
        <v>PUBLICITE ET ANNONCE</v>
      </c>
      <c r="E95" t="str">
        <f>VLOOKUP(A95,'Base traitement'!A:BG,4,FALSE)</f>
        <v>Publireportage dans journal Radio du 19/02/2026 - devis n°DV00000085 du 19/02/2026</v>
      </c>
      <c r="F95" s="16">
        <v>57.608695652173914</v>
      </c>
      <c r="K95" s="16">
        <f>F95-G95</f>
        <v>57.608695652173914</v>
      </c>
      <c r="L95" s="12">
        <f>VLOOKUP(A95,'Base traitement'!A:BG,15,FALSE)</f>
        <v>46209</v>
      </c>
      <c r="M95" s="9" t="str">
        <f>VLOOKUP(A95,'Base traitement'!A:BG,16,FALSE)</f>
        <v>2026-07-10</v>
      </c>
      <c r="N95" s="9" t="str">
        <f>VLOOKUP(A95,'Base traitement'!A:BG,17,FALSE)</f>
        <v>E</v>
      </c>
      <c r="O95" s="9" t="str">
        <f>VLOOKUP(A95,'Base traitement'!A:BG,18,FALSE)</f>
        <v>E</v>
      </c>
      <c r="P95">
        <f>VLOOKUP(A95,'Base traitement'!A:BG,20,FALSE)</f>
        <v>138472</v>
      </c>
      <c r="Q95" s="12">
        <f>VLOOKUP(P95,Assemb_DA!A:H,7,FALSE)</f>
        <v>46188</v>
      </c>
      <c r="R95" s="9" t="str">
        <f>VLOOKUP(P95,Assemb_DA!A:H,8,FALSE)</f>
        <v>2026-06-15</v>
      </c>
      <c r="S95" s="9" t="str">
        <f>VLOOKUP(P95,Assemb_DA!A:I,9,FALSE)</f>
        <v>2026-06-17</v>
      </c>
      <c r="T95" s="22">
        <f>S95-Q95</f>
        <v>2</v>
      </c>
      <c r="U95" t="str">
        <f>VLOOKUP(A95,'Base traitement'!A:BG,23,FALSE)</f>
        <v>DCG</v>
      </c>
      <c r="V95" t="str">
        <f>VLOOKUP(A95,'Base traitement'!A:BG,24,FALSE)</f>
        <v>FELANA13</v>
      </c>
      <c r="W95">
        <f>VLOOKUP(A95,'Base traitement'!A:BG,57,FALSE)</f>
        <v>973</v>
      </c>
    </row>
    <row r="96" spans="1:23">
      <c r="A96" s="9">
        <v>135586</v>
      </c>
      <c r="B96" t="str">
        <f>VLOOKUP(A96,'Base traitement'!A:BG,2,FALSE)</f>
        <v>TV PLUS MADAGASCAR</v>
      </c>
      <c r="C96" t="str">
        <f>VLOOKUP(A96,'Base traitement'!A:BG,45,FALSE)</f>
        <v>Diffusion Trail d'Ibity 2026</v>
      </c>
      <c r="D96" t="str">
        <f>VLOOKUP(A96,'Base traitement'!A:BG,3,FALSE)</f>
        <v>PUBLICITE ET ANNONCE</v>
      </c>
      <c r="E96" t="str">
        <f>VLOOKUP(A96,'Base traitement'!A:BG,4,FALSE)</f>
        <v>Diffusion de Spot audio de 30s en prime time - Proforma n° TVP/2026 DE260157</v>
      </c>
      <c r="F96" s="16">
        <v>93.939130434782612</v>
      </c>
      <c r="K96" s="16">
        <f>F96-G96</f>
        <v>93.939130434782612</v>
      </c>
      <c r="L96" s="12">
        <f>VLOOKUP(A96,'Base traitement'!A:BG,15,FALSE)</f>
        <v>46209</v>
      </c>
      <c r="M96" s="9" t="str">
        <f>VLOOKUP(A96,'Base traitement'!A:BG,16,FALSE)</f>
        <v>2026-07-06</v>
      </c>
      <c r="N96" s="9" t="str">
        <f>VLOOKUP(A96,'Base traitement'!A:BG,17,FALSE)</f>
        <v>E</v>
      </c>
      <c r="O96" s="9" t="str">
        <f>VLOOKUP(A96,'Base traitement'!A:BG,18,FALSE)</f>
        <v>E</v>
      </c>
      <c r="P96">
        <f>VLOOKUP(A96,'Base traitement'!A:BG,20,FALSE)</f>
        <v>138465</v>
      </c>
      <c r="Q96" s="12">
        <f>VLOOKUP(P96,Assemb_DA!A:H,7,FALSE)</f>
        <v>46188</v>
      </c>
      <c r="R96" s="9" t="str">
        <f>VLOOKUP(P96,Assemb_DA!A:H,8,FALSE)</f>
        <v>2026-06-15</v>
      </c>
      <c r="S96" s="9" t="str">
        <f>VLOOKUP(P96,Assemb_DA!A:I,9,FALSE)</f>
        <v>2026-06-17</v>
      </c>
      <c r="T96" s="22">
        <f>S96-Q96</f>
        <v>2</v>
      </c>
      <c r="U96" t="str">
        <f>VLOOKUP(A96,'Base traitement'!A:BG,23,FALSE)</f>
        <v>DCG</v>
      </c>
      <c r="V96" t="str">
        <f>VLOOKUP(A96,'Base traitement'!A:BG,24,FALSE)</f>
        <v>FELANA13</v>
      </c>
      <c r="W96">
        <f>VLOOKUP(A96,'Base traitement'!A:BG,57,FALSE)</f>
        <v>2865</v>
      </c>
    </row>
    <row r="97" spans="1:23">
      <c r="A97" s="9">
        <v>135587</v>
      </c>
      <c r="B97" t="str">
        <f>VLOOKUP(A97,'Base traitement'!A:BG,2,FALSE)</f>
        <v>MAKUA ENTERTAINMENT SARL</v>
      </c>
      <c r="C97" t="str">
        <f>VLOOKUP(A97,'Base traitement'!A:BG,45,FALSE)</f>
        <v>Denise - Fête de la Musique 2026</v>
      </c>
      <c r="D97" t="str">
        <f>VLOOKUP(A97,'Base traitement'!A:BG,3,FALSE)</f>
        <v>SPONSORING</v>
      </c>
      <c r="E97" t="str">
        <f>VLOOKUP(A97,'Base traitement'!A:BG,4,FALSE)</f>
        <v>Prise en charge du déplacement et Hébergement de DENISE   - FA n°2026061701</v>
      </c>
      <c r="F97" s="16">
        <v>978.26086956521738</v>
      </c>
      <c r="K97" s="16">
        <f>F97-G97</f>
        <v>978.26086956521738</v>
      </c>
      <c r="L97" s="12">
        <f>VLOOKUP(A97,'Base traitement'!A:BG,15,FALSE)</f>
        <v>46210</v>
      </c>
      <c r="M97" s="9" t="str">
        <f>VLOOKUP(A97,'Base traitement'!A:BG,16,FALSE)</f>
        <v>2026-07-07</v>
      </c>
      <c r="N97" s="9" t="str">
        <f>VLOOKUP(A97,'Base traitement'!A:BG,17,FALSE)</f>
        <v>E</v>
      </c>
      <c r="O97" s="9" t="str">
        <f>VLOOKUP(A97,'Base traitement'!A:BG,18,FALSE)</f>
        <v>E</v>
      </c>
      <c r="P97">
        <f>VLOOKUP(A97,'Base traitement'!A:BG,20,FALSE)</f>
        <v>138610</v>
      </c>
      <c r="Q97" s="12">
        <f>VLOOKUP(P97,Assemb_DA!A:H,7,FALSE)</f>
        <v>46195</v>
      </c>
      <c r="R97" s="9" t="str">
        <f>VLOOKUP(P97,Assemb_DA!A:H,8,FALSE)</f>
        <v>2026-06-22</v>
      </c>
      <c r="S97" s="9" t="str">
        <f>VLOOKUP(P97,Assemb_DA!A:I,9,FALSE)</f>
        <v>2026-06-23</v>
      </c>
      <c r="T97" s="22">
        <f>S97-Q97</f>
        <v>1</v>
      </c>
      <c r="U97" t="str">
        <f>VLOOKUP(A97,'Base traitement'!A:BG,23,FALSE)</f>
        <v>DCG</v>
      </c>
      <c r="V97" t="str">
        <f>VLOOKUP(A97,'Base traitement'!A:BG,24,FALSE)</f>
        <v>FELANA13</v>
      </c>
      <c r="W97">
        <f>VLOOKUP(A97,'Base traitement'!A:BG,57,FALSE)</f>
        <v>3309</v>
      </c>
    </row>
    <row r="98" spans="1:23">
      <c r="A98" s="9">
        <v>135588</v>
      </c>
      <c r="B98" t="str">
        <f>VLOOKUP(A98,'Base traitement'!A:BG,2,FALSE)</f>
        <v>ACEEM RADIO</v>
      </c>
      <c r="C98" t="str">
        <f>VLOOKUP(A98,'Base traitement'!A:BG,45,FALSE)</f>
        <v>Spot radio - Tournoi Inter Universitaire</v>
      </c>
      <c r="D98" t="str">
        <f>VLOOKUP(A98,'Base traitement'!A:BG,3,FALSE)</f>
        <v>PUBLICITE ET ANNONCE</v>
      </c>
      <c r="E98" t="str">
        <f>VLOOKUP(A98,'Base traitement'!A:BG,4,FALSE)</f>
        <v>Diffusion spot radio 30s - proforma du 17/06/2026</v>
      </c>
      <c r="F98" s="16">
        <v>10.434782608695652</v>
      </c>
      <c r="K98" s="16">
        <f>F98-G98</f>
        <v>10.434782608695652</v>
      </c>
      <c r="L98" s="12">
        <f>VLOOKUP(A98,'Base traitement'!A:BG,15,FALSE)</f>
        <v>46210</v>
      </c>
      <c r="M98" s="9" t="str">
        <f>VLOOKUP(A98,'Base traitement'!A:BG,16,FALSE)</f>
        <v>2026-07-07</v>
      </c>
      <c r="N98" s="9" t="str">
        <f>VLOOKUP(A98,'Base traitement'!A:BG,17,FALSE)</f>
        <v>E</v>
      </c>
      <c r="O98" s="9" t="str">
        <f>VLOOKUP(A98,'Base traitement'!A:BG,18,FALSE)</f>
        <v>E</v>
      </c>
      <c r="P98">
        <f>VLOOKUP(A98,'Base traitement'!A:BG,20,FALSE)</f>
        <v>138605</v>
      </c>
      <c r="Q98" s="12">
        <f>VLOOKUP(P98,Assemb_DA!A:H,7,FALSE)</f>
        <v>46195</v>
      </c>
      <c r="R98" s="9" t="str">
        <f>VLOOKUP(P98,Assemb_DA!A:H,8,FALSE)</f>
        <v>2026-06-22</v>
      </c>
      <c r="S98" s="9" t="str">
        <f>VLOOKUP(P98,Assemb_DA!A:I,9,FALSE)</f>
        <v>2026-06-23</v>
      </c>
      <c r="T98" s="22">
        <f>S98-Q98</f>
        <v>1</v>
      </c>
      <c r="U98" t="str">
        <f>VLOOKUP(A98,'Base traitement'!A:BG,23,FALSE)</f>
        <v>DCG</v>
      </c>
      <c r="V98" t="str">
        <f>VLOOKUP(A98,'Base traitement'!A:BG,24,FALSE)</f>
        <v>FELANA13</v>
      </c>
      <c r="W98">
        <f>VLOOKUP(A98,'Base traitement'!A:BG,57,FALSE)</f>
        <v>2167</v>
      </c>
    </row>
    <row r="99" spans="1:23">
      <c r="A99" s="9">
        <v>135589</v>
      </c>
      <c r="B99" t="str">
        <f>VLOOKUP(A99,'Base traitement'!A:BG,2,FALSE)</f>
        <v>TV PLUS MADAGASCAR</v>
      </c>
      <c r="C99" t="str">
        <f>VLOOKUP(A99,'Base traitement'!A:BG,45,FALSE)</f>
        <v>Spot - Tournoi Inter U</v>
      </c>
      <c r="D99" t="str">
        <f>VLOOKUP(A99,'Base traitement'!A:BG,3,FALSE)</f>
        <v>PUBLICITE ET ANNONCE</v>
      </c>
      <c r="E99" t="str">
        <f>VLOOKUP(A99,'Base traitement'!A:BG,4,FALSE)</f>
        <v>Diffusion de spot audio de 34s en Prime Time - ODF n°4044</v>
      </c>
      <c r="F99" s="16">
        <v>31.31304347826087</v>
      </c>
      <c r="K99" s="16">
        <f>F99-G99</f>
        <v>31.31304347826087</v>
      </c>
      <c r="L99" s="12">
        <f>VLOOKUP(A99,'Base traitement'!A:BG,15,FALSE)</f>
        <v>46210</v>
      </c>
      <c r="M99" s="9" t="str">
        <f>VLOOKUP(A99,'Base traitement'!A:BG,16,FALSE)</f>
        <v>2026-07-07</v>
      </c>
      <c r="N99" s="9" t="str">
        <f>VLOOKUP(A99,'Base traitement'!A:BG,17,FALSE)</f>
        <v>E</v>
      </c>
      <c r="O99" s="9" t="str">
        <f>VLOOKUP(A99,'Base traitement'!A:BG,18,FALSE)</f>
        <v>E</v>
      </c>
      <c r="P99">
        <f>VLOOKUP(A99,'Base traitement'!A:BG,20,FALSE)</f>
        <v>138604</v>
      </c>
      <c r="Q99" s="12">
        <f>VLOOKUP(P99,Assemb_DA!A:H,7,FALSE)</f>
        <v>46195</v>
      </c>
      <c r="R99" s="9" t="str">
        <f>VLOOKUP(P99,Assemb_DA!A:H,8,FALSE)</f>
        <v>2026-06-22</v>
      </c>
      <c r="S99" s="9" t="str">
        <f>VLOOKUP(P99,Assemb_DA!A:I,9,FALSE)</f>
        <v>2026-06-23</v>
      </c>
      <c r="T99" s="22">
        <f>S99-Q99</f>
        <v>1</v>
      </c>
      <c r="U99" t="str">
        <f>VLOOKUP(A99,'Base traitement'!A:BG,23,FALSE)</f>
        <v>DCG</v>
      </c>
      <c r="V99" t="str">
        <f>VLOOKUP(A99,'Base traitement'!A:BG,24,FALSE)</f>
        <v>FELANA13</v>
      </c>
      <c r="W99">
        <f>VLOOKUP(A99,'Base traitement'!A:BG,57,FALSE)</f>
        <v>2865</v>
      </c>
    </row>
    <row r="100" spans="1:23">
      <c r="A100" s="9">
        <v>135590</v>
      </c>
      <c r="B100" t="str">
        <f>VLOOKUP(A100,'Base traitement'!A:BG,2,FALSE)</f>
        <v>KOLO TV</v>
      </c>
      <c r="C100" t="str">
        <f>VLOOKUP(A100,'Base traitement'!A:BG,45,FALSE)</f>
        <v>Spot TV - Tournoi Inter U</v>
      </c>
      <c r="D100" t="str">
        <f>VLOOKUP(A100,'Base traitement'!A:BG,3,FALSE)</f>
        <v>PUBLICITE ET ANNONCE</v>
      </c>
      <c r="E100" t="str">
        <f>VLOOKUP(A100,'Base traitement'!A:BG,4,FALSE)</f>
        <v>Diffusion Spot radio 30s - Proforma n° SMPC 076/2026</v>
      </c>
      <c r="F100" s="16">
        <v>65.217391304347828</v>
      </c>
      <c r="K100" s="16">
        <f>F100-G100</f>
        <v>65.217391304347828</v>
      </c>
      <c r="L100" s="12">
        <f>VLOOKUP(A100,'Base traitement'!A:BG,15,FALSE)</f>
        <v>46210</v>
      </c>
      <c r="M100" s="9" t="str">
        <f>VLOOKUP(A100,'Base traitement'!A:BG,16,FALSE)</f>
        <v>2026-07-07</v>
      </c>
      <c r="N100" s="9" t="str">
        <f>VLOOKUP(A100,'Base traitement'!A:BG,17,FALSE)</f>
        <v>E</v>
      </c>
      <c r="O100" s="9" t="str">
        <f>VLOOKUP(A100,'Base traitement'!A:BG,18,FALSE)</f>
        <v>E</v>
      </c>
      <c r="P100">
        <f>VLOOKUP(A100,'Base traitement'!A:BG,20,FALSE)</f>
        <v>138602</v>
      </c>
      <c r="Q100" s="12">
        <f>VLOOKUP(P100,Assemb_DA!A:H,7,FALSE)</f>
        <v>46195</v>
      </c>
      <c r="R100" s="9" t="str">
        <f>VLOOKUP(P100,Assemb_DA!A:H,8,FALSE)</f>
        <v>2026-06-22</v>
      </c>
      <c r="S100" s="9" t="str">
        <f>VLOOKUP(P100,Assemb_DA!A:I,9,FALSE)</f>
        <v>2026-06-23</v>
      </c>
      <c r="T100" s="22">
        <f>S100-Q100</f>
        <v>1</v>
      </c>
      <c r="U100" t="str">
        <f>VLOOKUP(A100,'Base traitement'!A:BG,23,FALSE)</f>
        <v>DCG</v>
      </c>
      <c r="V100" t="str">
        <f>VLOOKUP(A100,'Base traitement'!A:BG,24,FALSE)</f>
        <v>FELANA13</v>
      </c>
      <c r="W100">
        <f>VLOOKUP(A100,'Base traitement'!A:BG,57,FALSE)</f>
        <v>2483</v>
      </c>
    </row>
    <row r="101" spans="1:23">
      <c r="A101" s="9">
        <v>135591</v>
      </c>
      <c r="B101" t="str">
        <f>VLOOKUP(A101,'Base traitement'!A:BG,2,FALSE)</f>
        <v>REAL TV 94 FM</v>
      </c>
      <c r="C101" t="str">
        <f>VLOOKUP(A101,'Base traitement'!A:BG,45,FALSE)</f>
        <v>Spot TV - Tournoi Inter U</v>
      </c>
      <c r="D101" t="str">
        <f>VLOOKUP(A101,'Base traitement'!A:BG,3,FALSE)</f>
        <v>PUBLICITE ET ANNONCE</v>
      </c>
      <c r="E101" t="str">
        <f>VLOOKUP(A101,'Base traitement'!A:BG,4,FALSE)</f>
        <v>Spot Tv Inter Universitaire - Proforma N° REAL/2026/120</v>
      </c>
      <c r="F101" s="16">
        <v>45.652173913043477</v>
      </c>
      <c r="K101" s="16">
        <f>F101-G101</f>
        <v>45.652173913043477</v>
      </c>
      <c r="L101" s="12">
        <f>VLOOKUP(A101,'Base traitement'!A:BG,15,FALSE)</f>
        <v>46210</v>
      </c>
      <c r="M101" s="9" t="str">
        <f>VLOOKUP(A101,'Base traitement'!A:BG,16,FALSE)</f>
        <v>2026-07-07</v>
      </c>
      <c r="N101" s="9" t="str">
        <f>VLOOKUP(A101,'Base traitement'!A:BG,17,FALSE)</f>
        <v>E</v>
      </c>
      <c r="O101" s="9" t="str">
        <f>VLOOKUP(A101,'Base traitement'!A:BG,18,FALSE)</f>
        <v>E</v>
      </c>
      <c r="P101">
        <f>VLOOKUP(A101,'Base traitement'!A:BG,20,FALSE)</f>
        <v>138600</v>
      </c>
      <c r="Q101" s="12">
        <f>VLOOKUP(P101,Assemb_DA!A:H,7,FALSE)</f>
        <v>46195</v>
      </c>
      <c r="R101" s="9" t="str">
        <f>VLOOKUP(P101,Assemb_DA!A:H,8,FALSE)</f>
        <v>2026-06-22</v>
      </c>
      <c r="S101" s="9" t="str">
        <f>VLOOKUP(P101,Assemb_DA!A:I,9,FALSE)</f>
        <v>2026-06-23</v>
      </c>
      <c r="T101" s="22">
        <f>S101-Q101</f>
        <v>1</v>
      </c>
      <c r="U101" t="str">
        <f>VLOOKUP(A101,'Base traitement'!A:BG,23,FALSE)</f>
        <v>DCG</v>
      </c>
      <c r="V101" t="str">
        <f>VLOOKUP(A101,'Base traitement'!A:BG,24,FALSE)</f>
        <v>FELANA13</v>
      </c>
      <c r="W101">
        <f>VLOOKUP(A101,'Base traitement'!A:BG,57,FALSE)</f>
        <v>2703</v>
      </c>
    </row>
    <row r="102" spans="1:23">
      <c r="A102" s="9">
        <v>135592</v>
      </c>
      <c r="B102" t="str">
        <f>VLOOKUP(A102,'Base traitement'!A:BG,2,FALSE)</f>
        <v>GALAXY GOLF SARL</v>
      </c>
      <c r="C102" t="str">
        <f>VLOOKUP(A102,'Base traitement'!A:BG,45,FALSE)</f>
        <v>Publicitaires Galaxy Golf - Avril au Juin 2026</v>
      </c>
      <c r="D102" t="str">
        <f>VLOOKUP(A102,'Base traitement'!A:BG,3,FALSE)</f>
        <v>Communication panneaux publicitaires</v>
      </c>
      <c r="E102" t="str">
        <f>VLOOKUP(A102,'Base traitement'!A:BG,4,FALSE)</f>
        <v>Contrat Panneaux Publicitaires Galaxy Golf - Avril au Juin 2026 - FA n°FGG-019/2026</v>
      </c>
      <c r="F102" s="16">
        <v>1073.7283695652175</v>
      </c>
      <c r="K102" s="16">
        <f>F102-G102</f>
        <v>1073.7283695652175</v>
      </c>
      <c r="L102" s="12">
        <f>VLOOKUP(A102,'Base traitement'!A:BG,15,FALSE)</f>
        <v>46210</v>
      </c>
      <c r="M102" s="9" t="str">
        <f>VLOOKUP(A102,'Base traitement'!A:BG,16,FALSE)</f>
        <v>2026-07-07</v>
      </c>
      <c r="N102" s="9" t="str">
        <f>VLOOKUP(A102,'Base traitement'!A:BG,17,FALSE)</f>
        <v>E</v>
      </c>
      <c r="O102" s="9" t="str">
        <f>VLOOKUP(A102,'Base traitement'!A:BG,18,FALSE)</f>
        <v>E</v>
      </c>
      <c r="P102">
        <f>VLOOKUP(A102,'Base traitement'!A:BG,20,FALSE)</f>
        <v>138736</v>
      </c>
      <c r="Q102" s="12">
        <f>VLOOKUP(P102,Assemb_DA!A:H,7,FALSE)</f>
        <v>46203</v>
      </c>
      <c r="R102" s="9" t="str">
        <f>VLOOKUP(P102,Assemb_DA!A:H,8,FALSE)</f>
        <v>2026-06-30</v>
      </c>
      <c r="S102" s="9" t="str">
        <f>VLOOKUP(P102,Assemb_DA!A:I,9,FALSE)</f>
        <v>2026-07-01</v>
      </c>
      <c r="T102" s="22">
        <f>S102-Q102</f>
        <v>1</v>
      </c>
      <c r="U102" t="str">
        <f>VLOOKUP(A102,'Base traitement'!A:BG,23,FALSE)</f>
        <v>DCG</v>
      </c>
      <c r="V102" t="str">
        <f>VLOOKUP(A102,'Base traitement'!A:BG,24,FALSE)</f>
        <v>FELANA13</v>
      </c>
      <c r="W102">
        <f>VLOOKUP(A102,'Base traitement'!A:BG,57,FALSE)</f>
        <v>2381</v>
      </c>
    </row>
    <row r="103" spans="1:23">
      <c r="A103" s="9">
        <v>135593</v>
      </c>
      <c r="B103" t="str">
        <f>VLOOKUP(A103,'Base traitement'!A:BG,2,FALSE)</f>
        <v>LCS CONSULTING</v>
      </c>
      <c r="C103" t="str">
        <f>VLOOKUP(A103,'Base traitement'!A:BG,45,FALSE)</f>
        <v>IM intérimaire Chauffeur Roadshow Avril et Mai 2026</v>
      </c>
      <c r="D103" t="str">
        <f>VLOOKUP(A103,'Base traitement'!A:BG,3,FALSE)</f>
        <v>PRESTATION EXTERNE</v>
      </c>
      <c r="E103" t="str">
        <f>VLOOKUP(A103,'Base traitement'!A:BG,4,FALSE)</f>
        <v>Indemnité de mission intérimaire Chauffeur Roadshow - Avril et Mai 2026 - Proforma n°316-A/FP/TELMA/2025</v>
      </c>
      <c r="F103" s="16">
        <v>1677.6521739130435</v>
      </c>
      <c r="K103" s="16">
        <f>F103-G103</f>
        <v>1677.6521739130435</v>
      </c>
      <c r="L103" s="12">
        <f>VLOOKUP(A103,'Base traitement'!A:BG,15,FALSE)</f>
        <v>46210</v>
      </c>
      <c r="M103" s="9" t="str">
        <f>VLOOKUP(A103,'Base traitement'!A:BG,16,FALSE)</f>
        <v>2026-07-07</v>
      </c>
      <c r="N103" s="9" t="str">
        <f>VLOOKUP(A103,'Base traitement'!A:BG,17,FALSE)</f>
        <v>E</v>
      </c>
      <c r="O103" s="9" t="str">
        <f>VLOOKUP(A103,'Base traitement'!A:BG,18,FALSE)</f>
        <v>E</v>
      </c>
      <c r="P103">
        <f>VLOOKUP(A103,'Base traitement'!A:BG,20,FALSE)</f>
        <v>138728</v>
      </c>
      <c r="Q103" s="12">
        <f>VLOOKUP(P103,Assemb_DA!A:H,7,FALSE)</f>
        <v>46203</v>
      </c>
      <c r="R103" s="9" t="str">
        <f>VLOOKUP(P103,Assemb_DA!A:H,8,FALSE)</f>
        <v>2026-06-30</v>
      </c>
      <c r="S103" s="9" t="str">
        <f>VLOOKUP(P103,Assemb_DA!A:I,9,FALSE)</f>
        <v>2026-07-06</v>
      </c>
      <c r="T103" s="22">
        <f>S103-Q103</f>
        <v>6</v>
      </c>
      <c r="U103" t="str">
        <f>VLOOKUP(A103,'Base traitement'!A:BG,23,FALSE)</f>
        <v>DCG</v>
      </c>
      <c r="V103" t="str">
        <f>VLOOKUP(A103,'Base traitement'!A:BG,24,FALSE)</f>
        <v>FELANA13</v>
      </c>
      <c r="W103">
        <f>VLOOKUP(A103,'Base traitement'!A:BG,57,FALSE)</f>
        <v>2490</v>
      </c>
    </row>
    <row r="104" spans="1:23">
      <c r="A104" s="9">
        <v>135594</v>
      </c>
      <c r="B104" t="str">
        <f>VLOOKUP(A104,'Base traitement'!A:BG,2,FALSE)</f>
        <v>LCS CONSULTING</v>
      </c>
      <c r="C104" t="str">
        <f>VLOOKUP(A104,'Base traitement'!A:BG,45,FALSE)</f>
        <v>IM Intérimaire Chauffeur Roadshow Mars 2026</v>
      </c>
      <c r="D104" t="str">
        <f>VLOOKUP(A104,'Base traitement'!A:BG,3,FALSE)</f>
        <v>PRESTATION EXTERNE</v>
      </c>
      <c r="E104" t="str">
        <f>VLOOKUP(A104,'Base traitement'!A:BG,4,FALSE)</f>
        <v>Indemnité de mission intérimaire Chauffeur ROADSHOW mois de Mars 2026 - PROFORMA N°222-A/FP/TELMA/2025 DU 11/05/2026</v>
      </c>
      <c r="F104" s="16">
        <v>1214.8478260869565</v>
      </c>
      <c r="K104" s="16">
        <f>F104-G104</f>
        <v>1214.8478260869565</v>
      </c>
      <c r="L104" s="12">
        <f>VLOOKUP(A104,'Base traitement'!A:BG,15,FALSE)</f>
        <v>46210</v>
      </c>
      <c r="M104" s="9" t="str">
        <f>VLOOKUP(A104,'Base traitement'!A:BG,16,FALSE)</f>
        <v>2026-07-07</v>
      </c>
      <c r="N104" s="9" t="str">
        <f>VLOOKUP(A104,'Base traitement'!A:BG,17,FALSE)</f>
        <v>E</v>
      </c>
      <c r="O104" s="9" t="str">
        <f>VLOOKUP(A104,'Base traitement'!A:BG,18,FALSE)</f>
        <v>E</v>
      </c>
      <c r="P104">
        <f>VLOOKUP(A104,'Base traitement'!A:BG,20,FALSE)</f>
        <v>138724</v>
      </c>
      <c r="Q104" s="12">
        <f>VLOOKUP(P104,Assemb_DA!A:H,7,FALSE)</f>
        <v>46202</v>
      </c>
      <c r="R104" s="9" t="str">
        <f>VLOOKUP(P104,Assemb_DA!A:H,8,FALSE)</f>
        <v>2026-06-29</v>
      </c>
      <c r="S104" s="9" t="str">
        <f>VLOOKUP(P104,Assemb_DA!A:I,9,FALSE)</f>
        <v>2026-07-06</v>
      </c>
      <c r="T104" s="22">
        <f>S104-Q104</f>
        <v>7</v>
      </c>
      <c r="U104" t="str">
        <f>VLOOKUP(A104,'Base traitement'!A:BG,23,FALSE)</f>
        <v>DCG</v>
      </c>
      <c r="V104" t="str">
        <f>VLOOKUP(A104,'Base traitement'!A:BG,24,FALSE)</f>
        <v>FELANA13</v>
      </c>
      <c r="W104">
        <f>VLOOKUP(A104,'Base traitement'!A:BG,57,FALSE)</f>
        <v>2490</v>
      </c>
    </row>
    <row r="105" spans="1:23">
      <c r="A105" s="9">
        <v>135595</v>
      </c>
      <c r="B105" t="str">
        <f>VLOOKUP(A105,'Base traitement'!A:BG,2,FALSE)</f>
        <v>HAJANIRINA Harisoa Muriel</v>
      </c>
      <c r="C105" t="str">
        <f>VLOOKUP(A105,'Base traitement'!A:BG,45,FALSE)</f>
        <v>Ambassadeur Nina</v>
      </c>
      <c r="D105" t="str">
        <f>VLOOKUP(A105,'Base traitement'!A:BG,3,FALSE)</f>
        <v>PRESTATION DE SERVICE</v>
      </c>
      <c r="E105" t="str">
        <f>VLOOKUP(A105,'Base traitement'!A:BG,4,FALSE)</f>
        <v>Rémunération fixe annuel - Ambassadeur Nina - Mars 2026 au Février 2027 - FACTURE DU 13/06/2026</v>
      </c>
      <c r="F105" s="16">
        <v>7173.913043478261</v>
      </c>
      <c r="K105" s="16">
        <f>F105-G105</f>
        <v>7173.913043478261</v>
      </c>
      <c r="L105" s="12">
        <f>VLOOKUP(A105,'Base traitement'!A:BG,15,FALSE)</f>
        <v>46210</v>
      </c>
      <c r="M105" s="9" t="str">
        <f>VLOOKUP(A105,'Base traitement'!A:BG,16,FALSE)</f>
        <v>2026-07-07</v>
      </c>
      <c r="N105" s="9" t="str">
        <f>VLOOKUP(A105,'Base traitement'!A:BG,17,FALSE)</f>
        <v>E</v>
      </c>
      <c r="O105" s="9" t="str">
        <f>VLOOKUP(A105,'Base traitement'!A:BG,18,FALSE)</f>
        <v>E</v>
      </c>
      <c r="P105">
        <f>VLOOKUP(A105,'Base traitement'!A:BG,20,FALSE)</f>
        <v>138716</v>
      </c>
      <c r="Q105" s="12">
        <f>VLOOKUP(P105,Assemb_DA!A:H,7,FALSE)</f>
        <v>46202</v>
      </c>
      <c r="R105" s="9" t="str">
        <f>VLOOKUP(P105,Assemb_DA!A:H,8,FALSE)</f>
        <v>2026-06-29</v>
      </c>
      <c r="S105" s="9" t="str">
        <f>VLOOKUP(P105,Assemb_DA!A:I,9,FALSE)</f>
        <v>2026-07-01</v>
      </c>
      <c r="T105" s="22">
        <f>S105-Q105</f>
        <v>2</v>
      </c>
      <c r="U105" t="str">
        <f>VLOOKUP(A105,'Base traitement'!A:BG,23,FALSE)</f>
        <v>DCG</v>
      </c>
      <c r="V105" t="str">
        <f>VLOOKUP(A105,'Base traitement'!A:BG,24,FALSE)</f>
        <v>FELANA13</v>
      </c>
      <c r="W105">
        <f>VLOOKUP(A105,'Base traitement'!A:BG,57,FALSE)</f>
        <v>6095</v>
      </c>
    </row>
    <row r="106" spans="1:23">
      <c r="A106" s="9">
        <v>135596</v>
      </c>
      <c r="B106" t="str">
        <f>VLOOKUP(A106,'Base traitement'!A:BG,2,FALSE)</f>
        <v>ULTIMA MEDIA</v>
      </c>
      <c r="C106" t="str">
        <f>VLOOKUP(A106,'Base traitement'!A:BG,45,FALSE)</f>
        <v>Insertion Presse Les Nouvelles - Couverture Réseau RP</v>
      </c>
      <c r="D106" t="str">
        <f>VLOOKUP(A106,'Base traitement'!A:BG,3,FALSE)</f>
        <v>INSERTION PRESSE</v>
      </c>
      <c r="E106" t="str">
        <f>VLOOKUP(A106,'Base traitement'!A:BG,4,FALSE)</f>
        <v>Insertions Publicitaires - Les Nouvelles - Devis n°DVLN/00602/26</v>
      </c>
      <c r="F106" s="16">
        <v>28.677000000000003</v>
      </c>
      <c r="K106" s="16">
        <f>F106-G106</f>
        <v>28.677000000000003</v>
      </c>
      <c r="L106" s="12">
        <f>VLOOKUP(A106,'Base traitement'!A:BG,15,FALSE)</f>
        <v>46210</v>
      </c>
      <c r="M106" s="9" t="str">
        <f>VLOOKUP(A106,'Base traitement'!A:BG,16,FALSE)</f>
        <v>2026-07-07</v>
      </c>
      <c r="N106" s="9" t="str">
        <f>VLOOKUP(A106,'Base traitement'!A:BG,17,FALSE)</f>
        <v>E</v>
      </c>
      <c r="O106" s="9" t="str">
        <f>VLOOKUP(A106,'Base traitement'!A:BG,18,FALSE)</f>
        <v>E</v>
      </c>
      <c r="P106">
        <f>VLOOKUP(A106,'Base traitement'!A:BG,20,FALSE)</f>
        <v>138705</v>
      </c>
      <c r="Q106" s="12">
        <f>VLOOKUP(P106,Assemb_DA!A:H,7,FALSE)</f>
        <v>46202</v>
      </c>
      <c r="R106" s="9" t="str">
        <f>VLOOKUP(P106,Assemb_DA!A:H,8,FALSE)</f>
        <v>2026-06-29</v>
      </c>
      <c r="S106" s="9" t="str">
        <f>VLOOKUP(P106,Assemb_DA!A:I,9,FALSE)</f>
        <v>2026-07-01</v>
      </c>
      <c r="T106" s="22">
        <f>S106-Q106</f>
        <v>2</v>
      </c>
      <c r="U106" t="str">
        <f>VLOOKUP(A106,'Base traitement'!A:BG,23,FALSE)</f>
        <v>DCG</v>
      </c>
      <c r="V106" t="str">
        <f>VLOOKUP(A106,'Base traitement'!A:BG,24,FALSE)</f>
        <v>FELANA13</v>
      </c>
      <c r="W106">
        <f>VLOOKUP(A106,'Base traitement'!A:BG,57,FALSE)</f>
        <v>964</v>
      </c>
    </row>
    <row r="107" spans="1:23">
      <c r="A107" s="9">
        <v>135597</v>
      </c>
      <c r="B107" t="str">
        <f>VLOOKUP(A107,'Base traitement'!A:BG,2,FALSE)</f>
        <v>MIDI PUBLICITE</v>
      </c>
      <c r="C107" t="str">
        <f>VLOOKUP(A107,'Base traitement'!A:BG,45,FALSE)</f>
        <v>Insertion Presse Midi - Couverture Réseau RP</v>
      </c>
      <c r="D107" t="str">
        <f>VLOOKUP(A107,'Base traitement'!A:BG,3,FALSE)</f>
        <v>INSERTION PRESSE</v>
      </c>
      <c r="E107" t="str">
        <f>VLOOKUP(A107,'Base traitement'!A:BG,4,FALSE)</f>
        <v>Insertions Publicitaires - Midi le 26/03/2026 - Proforma n°M-CL025958 DU 25/03/2026</v>
      </c>
      <c r="F107" s="16">
        <v>25.985391304347825</v>
      </c>
      <c r="K107" s="16">
        <f>F107-G107</f>
        <v>25.985391304347825</v>
      </c>
      <c r="L107" s="12">
        <f>VLOOKUP(A107,'Base traitement'!A:BG,15,FALSE)</f>
        <v>46210</v>
      </c>
      <c r="M107" s="9" t="str">
        <f>VLOOKUP(A107,'Base traitement'!A:BG,16,FALSE)</f>
        <v>2026-07-07</v>
      </c>
      <c r="N107" s="9" t="str">
        <f>VLOOKUP(A107,'Base traitement'!A:BG,17,FALSE)</f>
        <v>E</v>
      </c>
      <c r="O107" s="9" t="str">
        <f>VLOOKUP(A107,'Base traitement'!A:BG,18,FALSE)</f>
        <v>E</v>
      </c>
      <c r="P107">
        <f>VLOOKUP(A107,'Base traitement'!A:BG,20,FALSE)</f>
        <v>138704</v>
      </c>
      <c r="Q107" s="12">
        <f>VLOOKUP(P107,Assemb_DA!A:H,7,FALSE)</f>
        <v>46202</v>
      </c>
      <c r="R107" s="9" t="str">
        <f>VLOOKUP(P107,Assemb_DA!A:H,8,FALSE)</f>
        <v>2026-06-29</v>
      </c>
      <c r="S107" s="9" t="str">
        <f>VLOOKUP(P107,Assemb_DA!A:I,9,FALSE)</f>
        <v>2026-07-01</v>
      </c>
      <c r="T107" s="22">
        <f>S107-Q107</f>
        <v>2</v>
      </c>
      <c r="U107" t="str">
        <f>VLOOKUP(A107,'Base traitement'!A:BG,23,FALSE)</f>
        <v>DCG</v>
      </c>
      <c r="V107" t="str">
        <f>VLOOKUP(A107,'Base traitement'!A:BG,24,FALSE)</f>
        <v>FELANA13</v>
      </c>
      <c r="W107">
        <f>VLOOKUP(A107,'Base traitement'!A:BG,57,FALSE)</f>
        <v>2566</v>
      </c>
    </row>
    <row r="108" spans="1:23">
      <c r="A108" s="9">
        <v>135598</v>
      </c>
      <c r="B108" t="str">
        <f>VLOOKUP(A108,'Base traitement'!A:BG,2,FALSE)</f>
        <v>KOLO TV</v>
      </c>
      <c r="C108" t="str">
        <f>VLOOKUP(A108,'Base traitement'!A:BG,45,FALSE)</f>
        <v>Diffusion Publi reportage - Couverture Réseau RP</v>
      </c>
      <c r="D108" t="str">
        <f>VLOOKUP(A108,'Base traitement'!A:BG,3,FALSE)</f>
        <v>PUBLICITE ET ANNONCE</v>
      </c>
      <c r="E108" t="str">
        <f>VLOOKUP(A108,'Base traitement'!A:BG,4,FALSE)</f>
        <v>Campagne Couverture Réseau Radio - Proforma SMPC 150/2026</v>
      </c>
      <c r="F108" s="16">
        <v>163.04347826086956</v>
      </c>
      <c r="K108" s="16">
        <f>F108-G108</f>
        <v>163.04347826086956</v>
      </c>
      <c r="L108" s="12">
        <f>VLOOKUP(A108,'Base traitement'!A:BG,15,FALSE)</f>
        <v>46210</v>
      </c>
      <c r="M108" s="9" t="str">
        <f>VLOOKUP(A108,'Base traitement'!A:BG,16,FALSE)</f>
        <v>2026-07-07</v>
      </c>
      <c r="N108" s="9" t="str">
        <f>VLOOKUP(A108,'Base traitement'!A:BG,17,FALSE)</f>
        <v>E</v>
      </c>
      <c r="O108" s="9" t="str">
        <f>VLOOKUP(A108,'Base traitement'!A:BG,18,FALSE)</f>
        <v>E</v>
      </c>
      <c r="P108">
        <f>VLOOKUP(A108,'Base traitement'!A:BG,20,FALSE)</f>
        <v>138702</v>
      </c>
      <c r="Q108" s="12">
        <f>VLOOKUP(P108,Assemb_DA!A:H,7,FALSE)</f>
        <v>46202</v>
      </c>
      <c r="R108" s="9" t="str">
        <f>VLOOKUP(P108,Assemb_DA!A:H,8,FALSE)</f>
        <v>2026-06-29</v>
      </c>
      <c r="S108" s="9" t="str">
        <f>VLOOKUP(P108,Assemb_DA!A:I,9,FALSE)</f>
        <v>2026-07-01</v>
      </c>
      <c r="T108" s="22">
        <f>S108-Q108</f>
        <v>2</v>
      </c>
      <c r="U108" t="str">
        <f>VLOOKUP(A108,'Base traitement'!A:BG,23,FALSE)</f>
        <v>DCG</v>
      </c>
      <c r="V108" t="str">
        <f>VLOOKUP(A108,'Base traitement'!A:BG,24,FALSE)</f>
        <v>FELANA13</v>
      </c>
      <c r="W108">
        <f>VLOOKUP(A108,'Base traitement'!A:BG,57,FALSE)</f>
        <v>2483</v>
      </c>
    </row>
    <row r="109" spans="1:23">
      <c r="A109" s="9">
        <v>135599</v>
      </c>
      <c r="B109" t="str">
        <f>VLOOKUP(A109,'Base traitement'!A:BG,2,FALSE)</f>
        <v>TV PLUS MADAGASCAR</v>
      </c>
      <c r="C109" t="str">
        <f>VLOOKUP(A109,'Base traitement'!A:BG,45,FALSE)</f>
        <v>Diffusion Publi reportage - Couverture Réseau RP</v>
      </c>
      <c r="D109" t="str">
        <f>VLOOKUP(A109,'Base traitement'!A:BG,3,FALSE)</f>
        <v>PUBLICITE ET ANNONCE</v>
      </c>
      <c r="E109" t="str">
        <f>VLOOKUP(A109,'Base traitement'!A:BG,4,FALSE)</f>
        <v>Animation Plateau dans Tara-Masoandro, matinale de Radio Plus le 03/04/2026 - Proforma n° TVP/2026 DE260185</v>
      </c>
      <c r="F109" s="16">
        <v>113.04347826086956</v>
      </c>
      <c r="K109" s="16">
        <f>F109-G109</f>
        <v>113.04347826086956</v>
      </c>
      <c r="L109" s="12">
        <f>VLOOKUP(A109,'Base traitement'!A:BG,15,FALSE)</f>
        <v>46210</v>
      </c>
      <c r="M109" s="9" t="str">
        <f>VLOOKUP(A109,'Base traitement'!A:BG,16,FALSE)</f>
        <v>2026-07-07</v>
      </c>
      <c r="N109" s="9" t="str">
        <f>VLOOKUP(A109,'Base traitement'!A:BG,17,FALSE)</f>
        <v>E</v>
      </c>
      <c r="O109" s="9" t="str">
        <f>VLOOKUP(A109,'Base traitement'!A:BG,18,FALSE)</f>
        <v>E</v>
      </c>
      <c r="P109">
        <f>VLOOKUP(A109,'Base traitement'!A:BG,20,FALSE)</f>
        <v>138701</v>
      </c>
      <c r="Q109" s="12">
        <f>VLOOKUP(P109,Assemb_DA!A:H,7,FALSE)</f>
        <v>46202</v>
      </c>
      <c r="R109" s="9" t="str">
        <f>VLOOKUP(P109,Assemb_DA!A:H,8,FALSE)</f>
        <v>2026-06-29</v>
      </c>
      <c r="S109" s="9" t="str">
        <f>VLOOKUP(P109,Assemb_DA!A:I,9,FALSE)</f>
        <v>2026-07-01</v>
      </c>
      <c r="T109" s="22">
        <f>S109-Q109</f>
        <v>2</v>
      </c>
      <c r="U109" t="str">
        <f>VLOOKUP(A109,'Base traitement'!A:BG,23,FALSE)</f>
        <v>DCG</v>
      </c>
      <c r="V109" t="str">
        <f>VLOOKUP(A109,'Base traitement'!A:BG,24,FALSE)</f>
        <v>FELANA13</v>
      </c>
      <c r="W109">
        <f>VLOOKUP(A109,'Base traitement'!A:BG,57,FALSE)</f>
        <v>2865</v>
      </c>
    </row>
    <row r="110" spans="1:23">
      <c r="A110" s="9">
        <v>135600</v>
      </c>
      <c r="B110" t="str">
        <f>VLOOKUP(A110,'Base traitement'!A:BG,2,FALSE)</f>
        <v>JUMELLES PRODUCTION</v>
      </c>
      <c r="C110" t="str">
        <f>VLOOKUP(A110,'Base traitement'!A:BG,45,FALSE)</f>
        <v>Apport Yas Annuel - Ambassadeur Dadi Love</v>
      </c>
      <c r="D110" t="str">
        <f>VLOOKUP(A110,'Base traitement'!A:BG,3,FALSE)</f>
        <v>SPONSORING</v>
      </c>
      <c r="E110" t="str">
        <f>VLOOKUP(A110,'Base traitement'!A:BG,4,FALSE)</f>
        <v>Apport Yas Annuel - Ambassadeur Dadi Love - FACTURE N°009</v>
      </c>
      <c r="F110" s="16">
        <v>4347.826086956522</v>
      </c>
      <c r="K110" s="16">
        <f>F110-G110</f>
        <v>4347.826086956522</v>
      </c>
      <c r="L110" s="12">
        <f>VLOOKUP(A110,'Base traitement'!A:BG,15,FALSE)</f>
        <v>46210</v>
      </c>
      <c r="M110" s="9" t="str">
        <f>VLOOKUP(A110,'Base traitement'!A:BG,16,FALSE)</f>
        <v>2026-07-10</v>
      </c>
      <c r="N110" s="9" t="str">
        <f>VLOOKUP(A110,'Base traitement'!A:BG,17,FALSE)</f>
        <v>E</v>
      </c>
      <c r="O110" s="9" t="str">
        <f>VLOOKUP(A110,'Base traitement'!A:BG,18,FALSE)</f>
        <v>E</v>
      </c>
      <c r="P110">
        <f>VLOOKUP(A110,'Base traitement'!A:BG,20,FALSE)</f>
        <v>138686</v>
      </c>
      <c r="Q110" s="12">
        <f>VLOOKUP(P110,Assemb_DA!A:H,7,FALSE)</f>
        <v>46198</v>
      </c>
      <c r="R110" s="9" t="str">
        <f>VLOOKUP(P110,Assemb_DA!A:H,8,FALSE)</f>
        <v>2026-06-25</v>
      </c>
      <c r="S110" s="9" t="str">
        <f>VLOOKUP(P110,Assemb_DA!A:I,9,FALSE)</f>
        <v>2026-06-30</v>
      </c>
      <c r="T110" s="22">
        <f>S110-Q110</f>
        <v>5</v>
      </c>
      <c r="U110" t="str">
        <f>VLOOKUP(A110,'Base traitement'!A:BG,23,FALSE)</f>
        <v>DCG</v>
      </c>
      <c r="V110" t="str">
        <f>VLOOKUP(A110,'Base traitement'!A:BG,24,FALSE)</f>
        <v>FELANA13</v>
      </c>
      <c r="W110">
        <f>VLOOKUP(A110,'Base traitement'!A:BG,57,FALSE)</f>
        <v>4323</v>
      </c>
    </row>
    <row r="111" spans="1:23">
      <c r="A111" s="9">
        <v>135601</v>
      </c>
      <c r="B111" t="str">
        <f>VLOOKUP(A111,'Base traitement'!A:BG,2,FALSE)</f>
        <v>HAJANIRINA Harisoa Muriel</v>
      </c>
      <c r="C111" t="str">
        <f>VLOOKUP(A111,'Base traitement'!A:BG,45,FALSE)</f>
        <v>Ambassadrice Sport Muriel</v>
      </c>
      <c r="D111" t="str">
        <f>VLOOKUP(A111,'Base traitement'!A:BG,3,FALSE)</f>
        <v>PRESTATION DE SERVICE</v>
      </c>
      <c r="E111" t="str">
        <f>VLOOKUP(A111,'Base traitement'!A:BG,4,FALSE)</f>
        <v>Bonus Trimestriel - Ambassadrice Sport Muriel</v>
      </c>
      <c r="F111" s="16">
        <v>3586.95652173913</v>
      </c>
      <c r="K111" s="16">
        <f>F111-G111</f>
        <v>3586.95652173913</v>
      </c>
      <c r="L111" s="12">
        <f>VLOOKUP(A111,'Base traitement'!A:BG,15,FALSE)</f>
        <v>46210</v>
      </c>
      <c r="M111" s="9" t="str">
        <f>VLOOKUP(A111,'Base traitement'!A:BG,16,FALSE)</f>
        <v>2026-07-07</v>
      </c>
      <c r="N111" s="9" t="str">
        <f>VLOOKUP(A111,'Base traitement'!A:BG,17,FALSE)</f>
        <v>E</v>
      </c>
      <c r="O111" s="9" t="str">
        <f>VLOOKUP(A111,'Base traitement'!A:BG,18,FALSE)</f>
        <v>E</v>
      </c>
      <c r="P111">
        <f>VLOOKUP(A111,'Base traitement'!A:BG,20,FALSE)</f>
        <v>138653</v>
      </c>
      <c r="Q111" s="12">
        <f>VLOOKUP(P111,Assemb_DA!A:H,7,FALSE)</f>
        <v>46197</v>
      </c>
      <c r="R111" s="9" t="str">
        <f>VLOOKUP(P111,Assemb_DA!A:H,8,FALSE)</f>
        <v>2026-06-24</v>
      </c>
      <c r="S111" s="9" t="str">
        <f>VLOOKUP(P111,Assemb_DA!A:I,9,FALSE)</f>
        <v>2026-06-30</v>
      </c>
      <c r="T111" s="22">
        <f>S111-Q111</f>
        <v>6</v>
      </c>
      <c r="U111" t="str">
        <f>VLOOKUP(A111,'Base traitement'!A:BG,23,FALSE)</f>
        <v>DCG</v>
      </c>
      <c r="V111" t="str">
        <f>VLOOKUP(A111,'Base traitement'!A:BG,24,FALSE)</f>
        <v>FELANA13</v>
      </c>
      <c r="W111">
        <f>VLOOKUP(A111,'Base traitement'!A:BG,57,FALSE)</f>
        <v>6095</v>
      </c>
    </row>
    <row r="112" spans="1:23">
      <c r="A112" s="9">
        <v>135602</v>
      </c>
      <c r="B112" t="str">
        <f>VLOOKUP(A112,'Base traitement'!A:BG,2,FALSE)</f>
        <v>JAOFERA Minaoharisoa Christiane</v>
      </c>
      <c r="C112" t="str">
        <f>VLOOKUP(A112,'Base traitement'!A:BG,45,FALSE)</f>
        <v>Ambassadrice Sport Christiane</v>
      </c>
      <c r="D112" t="str">
        <f>VLOOKUP(A112,'Base traitement'!A:BG,3,FALSE)</f>
        <v>PRESTATION DE SERVICE</v>
      </c>
      <c r="E112" t="str">
        <f>VLOOKUP(A112,'Base traitement'!A:BG,4,FALSE)</f>
        <v>Bonus Trimestriel - Mars au Mai 2026 - Ambassadrice Sport Christiane - FACTURE DU 22/06/2026</v>
      </c>
      <c r="F112" s="16">
        <v>4565.217391304348</v>
      </c>
      <c r="K112" s="16">
        <f>F112-G112</f>
        <v>4565.217391304348</v>
      </c>
      <c r="L112" s="12">
        <f>VLOOKUP(A112,'Base traitement'!A:BG,15,FALSE)</f>
        <v>46210</v>
      </c>
      <c r="M112" s="9" t="str">
        <f>VLOOKUP(A112,'Base traitement'!A:BG,16,FALSE)</f>
        <v>2026-07-10</v>
      </c>
      <c r="N112" s="9" t="str">
        <f>VLOOKUP(A112,'Base traitement'!A:BG,17,FALSE)</f>
        <v>E</v>
      </c>
      <c r="O112" s="9" t="str">
        <f>VLOOKUP(A112,'Base traitement'!A:BG,18,FALSE)</f>
        <v>E</v>
      </c>
      <c r="P112">
        <f>VLOOKUP(A112,'Base traitement'!A:BG,20,FALSE)</f>
        <v>138632</v>
      </c>
      <c r="Q112" s="12">
        <f>VLOOKUP(P112,Assemb_DA!A:H,7,FALSE)</f>
        <v>46196</v>
      </c>
      <c r="R112" s="9" t="str">
        <f>VLOOKUP(P112,Assemb_DA!A:H,8,FALSE)</f>
        <v>2026-06-23</v>
      </c>
      <c r="S112" s="9" t="str">
        <f>VLOOKUP(P112,Assemb_DA!A:I,9,FALSE)</f>
        <v>2026-06-30</v>
      </c>
      <c r="T112" s="22">
        <f>S112-Q112</f>
        <v>7</v>
      </c>
      <c r="U112" t="str">
        <f>VLOOKUP(A112,'Base traitement'!A:BG,23,FALSE)</f>
        <v>DCG</v>
      </c>
      <c r="V112" t="str">
        <f>VLOOKUP(A112,'Base traitement'!A:BG,24,FALSE)</f>
        <v>FELANA13</v>
      </c>
      <c r="W112">
        <f>VLOOKUP(A112,'Base traitement'!A:BG,57,FALSE)</f>
        <v>5189</v>
      </c>
    </row>
    <row r="113" spans="1:23">
      <c r="A113" s="9">
        <v>135603</v>
      </c>
      <c r="B113" t="str">
        <f>VLOOKUP(A113,'Base traitement'!A:BG,2,FALSE)</f>
        <v>OFFICE NATIONAL DU TOURISME DE MADAGASCAR</v>
      </c>
      <c r="C113" t="str">
        <f>VLOOKUP(A113,'Base traitement'!A:BG,45,FALSE)</f>
        <v>Sponsoring - Salon ITM 2026</v>
      </c>
      <c r="D113" t="str">
        <f>VLOOKUP(A113,'Base traitement'!A:BG,3,FALSE)</f>
        <v>SPONSORING</v>
      </c>
      <c r="E113" t="str">
        <f>VLOOKUP(A113,'Base traitement'!A:BG,4,FALSE)</f>
        <v>Salon ITM 2026 - Note de débit n° ND/ITM2026/031 #19/05/2026</v>
      </c>
      <c r="F113" s="16">
        <v>5434.782608695652</v>
      </c>
      <c r="K113" s="16">
        <f>F113-G113</f>
        <v>5434.782608695652</v>
      </c>
      <c r="L113" s="12">
        <f>VLOOKUP(A113,'Base traitement'!A:BG,15,FALSE)</f>
        <v>46210</v>
      </c>
      <c r="M113" s="9" t="str">
        <f>VLOOKUP(A113,'Base traitement'!A:BG,16,FALSE)</f>
        <v>2026-07-07</v>
      </c>
      <c r="N113" s="9" t="str">
        <f>VLOOKUP(A113,'Base traitement'!A:BG,17,FALSE)</f>
        <v>E</v>
      </c>
      <c r="O113" s="9" t="str">
        <f>VLOOKUP(A113,'Base traitement'!A:BG,18,FALSE)</f>
        <v>E</v>
      </c>
      <c r="P113">
        <f>VLOOKUP(A113,'Base traitement'!A:BG,20,FALSE)</f>
        <v>138625</v>
      </c>
      <c r="Q113" s="12">
        <f>VLOOKUP(P113,Assemb_DA!A:H,7,FALSE)</f>
        <v>46195</v>
      </c>
      <c r="R113" s="9" t="str">
        <f>VLOOKUP(P113,Assemb_DA!A:H,8,FALSE)</f>
        <v>2026-06-22</v>
      </c>
      <c r="S113" s="9" t="str">
        <f>VLOOKUP(P113,Assemb_DA!A:I,9,FALSE)</f>
        <v>2026-06-23</v>
      </c>
      <c r="T113" s="22">
        <f>S113-Q113</f>
        <v>1</v>
      </c>
      <c r="U113" t="str">
        <f>VLOOKUP(A113,'Base traitement'!A:BG,23,FALSE)</f>
        <v>DCG</v>
      </c>
      <c r="V113" t="str">
        <f>VLOOKUP(A113,'Base traitement'!A:BG,24,FALSE)</f>
        <v>FELANA13</v>
      </c>
      <c r="W113">
        <f>VLOOKUP(A113,'Base traitement'!A:BG,57,FALSE)</f>
        <v>5140</v>
      </c>
    </row>
    <row r="114" spans="1:23">
      <c r="A114" s="9">
        <v>135604</v>
      </c>
      <c r="B114" t="str">
        <f>VLOOKUP(A114,'Base traitement'!A:BG,2,FALSE)</f>
        <v>CHRONO COLIS</v>
      </c>
      <c r="C114" t="str">
        <f>VLOOKUP(A114,'Base traitement'!A:BG,45,FALSE)</f>
        <v>Cofi 2026 - Expédition Bajaj</v>
      </c>
      <c r="D114" t="str">
        <f>VLOOKUP(A114,'Base traitement'!A:BG,3,FALSE)</f>
        <v>TRANSPORT</v>
      </c>
      <c r="E114" t="str">
        <f>VLOOKUP(A114,'Base traitement'!A:BG,4,FALSE)</f>
        <v>Expédition bajaj à Mananjary - Devis n°DV2605-2395</v>
      </c>
      <c r="F114" s="16">
        <v>260.86956521739131</v>
      </c>
      <c r="K114" s="16">
        <f>F114-G114</f>
        <v>260.86956521739131</v>
      </c>
      <c r="L114" s="12">
        <f>VLOOKUP(A114,'Base traitement'!A:BG,15,FALSE)</f>
        <v>46210</v>
      </c>
      <c r="M114" s="9" t="str">
        <f>VLOOKUP(A114,'Base traitement'!A:BG,16,FALSE)</f>
        <v>2026-07-07</v>
      </c>
      <c r="N114" s="9" t="str">
        <f>VLOOKUP(A114,'Base traitement'!A:BG,17,FALSE)</f>
        <v>E</v>
      </c>
      <c r="O114" s="9" t="str">
        <f>VLOOKUP(A114,'Base traitement'!A:BG,18,FALSE)</f>
        <v>E</v>
      </c>
      <c r="P114">
        <f>VLOOKUP(A114,'Base traitement'!A:BG,20,FALSE)</f>
        <v>138829</v>
      </c>
      <c r="Q114" s="12">
        <f>VLOOKUP(P114,Assemb_DA!A:H,7,FALSE)</f>
        <v>46209</v>
      </c>
      <c r="R114" s="9" t="str">
        <f>VLOOKUP(P114,Assemb_DA!A:H,8,FALSE)</f>
        <v>2026-07-06</v>
      </c>
      <c r="S114" s="9" t="str">
        <f>VLOOKUP(P114,Assemb_DA!A:I,9,FALSE)</f>
        <v>2026-07-06</v>
      </c>
      <c r="T114" s="22">
        <f>S114-Q114</f>
        <v>0</v>
      </c>
      <c r="U114" t="str">
        <f>VLOOKUP(A114,'Base traitement'!A:BG,23,FALSE)</f>
        <v>DCG</v>
      </c>
      <c r="V114" t="str">
        <f>VLOOKUP(A114,'Base traitement'!A:BG,24,FALSE)</f>
        <v>FELANA13</v>
      </c>
      <c r="W114">
        <f>VLOOKUP(A114,'Base traitement'!A:BG,57,FALSE)</f>
        <v>3042</v>
      </c>
    </row>
    <row r="115" spans="1:23">
      <c r="A115" s="9">
        <v>135605</v>
      </c>
      <c r="B115" t="str">
        <f>VLOOKUP(A115,'Base traitement'!A:BG,2,FALSE)</f>
        <v>SOCIETE DE DISTRIBUTION DE MAD (SODIM SARLU)</v>
      </c>
      <c r="C115" t="str">
        <f>VLOOKUP(A115,'Base traitement'!A:BG,45,FALSE)</f>
        <v>Appro RAME PAPIER S2 2026 Validé par DG le 03/07/2026</v>
      </c>
      <c r="D115" t="str">
        <f>VLOOKUP(A115,'Base traitement'!A:BG,3,FALSE)</f>
        <v>PAPIER A4</v>
      </c>
      <c r="E115" t="str">
        <f>VLOOKUP(A115,'Base traitement'!A:BG,4,FALSE)</f>
        <v>Papier photocopie A4 80g ULTIMA COPY# DEVIS N°SV0732821 DU 29/06/2026</v>
      </c>
      <c r="F115" s="16">
        <v>9195.6521739130421</v>
      </c>
      <c r="G115" s="16">
        <f>F115-K115</f>
        <v>1149.45652173913</v>
      </c>
      <c r="H115" s="20">
        <v>0.125</v>
      </c>
      <c r="I115" s="19">
        <v>12.5</v>
      </c>
      <c r="J115" s="19">
        <f>(100-I115)/100</f>
        <v>0.875</v>
      </c>
      <c r="K115" s="16">
        <v>8046.1956521739121</v>
      </c>
      <c r="L115" s="12">
        <f>VLOOKUP(A115,'Base traitement'!A:BG,15,FALSE)</f>
        <v>46210</v>
      </c>
      <c r="M115" s="9" t="str">
        <f>VLOOKUP(A115,'Base traitement'!A:BG,16,FALSE)</f>
        <v>2026-07-07</v>
      </c>
      <c r="N115" s="9" t="str">
        <f>VLOOKUP(A115,'Base traitement'!A:BG,17,FALSE)</f>
        <v>E</v>
      </c>
      <c r="O115" s="9" t="str">
        <f>VLOOKUP(A115,'Base traitement'!A:BG,18,FALSE)</f>
        <v>E</v>
      </c>
      <c r="P115">
        <f>VLOOKUP(A115,'Base traitement'!A:BG,20,FALSE)</f>
        <v>138831</v>
      </c>
      <c r="Q115" s="12">
        <f>VLOOKUP(P115,Assemb_DA!A:H,7,FALSE)</f>
        <v>46209</v>
      </c>
      <c r="R115" s="9" t="str">
        <f>VLOOKUP(P115,Assemb_DA!A:H,8,FALSE)</f>
        <v>2026-07-06</v>
      </c>
      <c r="S115" s="9" t="str">
        <f>VLOOKUP(P115,Assemb_DA!A:I,9,FALSE)</f>
        <v>2026-07-06</v>
      </c>
      <c r="T115" s="22">
        <f>S115-Q115</f>
        <v>0</v>
      </c>
      <c r="U115" t="str">
        <f>VLOOKUP(A115,'Base traitement'!A:BG,23,FALSE)</f>
        <v>DFG</v>
      </c>
      <c r="V115" t="str">
        <f>VLOOKUP(A115,'Base traitement'!A:BG,24,FALSE)</f>
        <v>NADIA7</v>
      </c>
      <c r="W115">
        <f>VLOOKUP(A115,'Base traitement'!A:BG,57,FALSE)</f>
        <v>127</v>
      </c>
    </row>
    <row r="116" spans="1:23">
      <c r="A116" s="9">
        <v>135606</v>
      </c>
      <c r="B116" t="str">
        <f>VLOOKUP(A116,'Base traitement'!A:BG,2,FALSE)</f>
        <v>LUCKKY COMPANY</v>
      </c>
      <c r="C116" t="str">
        <f>VLOOKUP(A116,'Base traitement'!A:BG,45,FALSE)</f>
        <v>Expédition Cofi 2026</v>
      </c>
      <c r="D116" t="str">
        <f>VLOOKUP(A116,'Base traitement'!A:BG,3,FALSE)</f>
        <v>TRANSPORT</v>
      </c>
      <c r="E116" t="str">
        <f>VLOOKUP(A116,'Base traitement'!A:BG,4,FALSE)</f>
        <v>Expédition Motos COFI 2026 - N° PF YAS N°142-05/LC/2026</v>
      </c>
      <c r="F116" s="16">
        <v>1427.1739130434783</v>
      </c>
      <c r="K116" s="16">
        <f>F116-G116</f>
        <v>1427.1739130434783</v>
      </c>
      <c r="L116" s="12">
        <f>VLOOKUP(A116,'Base traitement'!A:BG,15,FALSE)</f>
        <v>46210</v>
      </c>
      <c r="M116" s="9" t="str">
        <f>VLOOKUP(A116,'Base traitement'!A:BG,16,FALSE)</f>
        <v>2026-07-07</v>
      </c>
      <c r="N116" s="9" t="str">
        <f>VLOOKUP(A116,'Base traitement'!A:BG,17,FALSE)</f>
        <v>S</v>
      </c>
      <c r="O116" s="9" t="str">
        <f>VLOOKUP(A116,'Base traitement'!A:BG,18,FALSE)</f>
        <v>S</v>
      </c>
      <c r="P116">
        <f>VLOOKUP(A116,'Base traitement'!A:BG,20,FALSE)</f>
        <v>138828</v>
      </c>
      <c r="Q116" s="12">
        <f>VLOOKUP(P116,Assemb_DA!A:H,7,FALSE)</f>
        <v>46209</v>
      </c>
      <c r="R116" s="9" t="str">
        <f>VLOOKUP(P116,Assemb_DA!A:H,8,FALSE)</f>
        <v>2026-07-06</v>
      </c>
      <c r="S116" s="9" t="str">
        <f>VLOOKUP(P116,Assemb_DA!A:I,9,FALSE)</f>
        <v>2026-07-06</v>
      </c>
      <c r="T116" s="22">
        <f>S116-Q116</f>
        <v>0</v>
      </c>
      <c r="U116" t="str">
        <f>VLOOKUP(A116,'Base traitement'!A:BG,23,FALSE)</f>
        <v>DCG</v>
      </c>
      <c r="V116" t="str">
        <f>VLOOKUP(A116,'Base traitement'!A:BG,24,FALSE)</f>
        <v>FELANA13</v>
      </c>
      <c r="W116">
        <f>VLOOKUP(A116,'Base traitement'!A:BG,57,FALSE)</f>
        <v>3726</v>
      </c>
    </row>
    <row r="117" spans="1:23">
      <c r="A117" s="9">
        <v>135607</v>
      </c>
      <c r="B117" t="str">
        <f>VLOOKUP(A117,'Base traitement'!A:BG,2,FALSE)</f>
        <v>MADAGASCAR AUTOMOBILE</v>
      </c>
      <c r="C117" t="str">
        <f>VLOOKUP(A117,'Base traitement'!A:BG,45,FALSE)</f>
        <v>Cofi 2026 - Honda Ace 110 - GRS SAIMAX</v>
      </c>
      <c r="D117" t="str">
        <f>VLOOKUP(A117,'Base traitement'!A:BG,3,FALSE)</f>
        <v>MOTO</v>
      </c>
      <c r="E117" t="str">
        <f>VLOOKUP(A117,'Base traitement'!A:BG,4,FALSE)</f>
        <v>HONDA ACE 110 - GRS SAIMAX - COFI 2026 - DEVIS DU  23/5/2026</v>
      </c>
      <c r="F117" s="16">
        <v>1974.6378260869565</v>
      </c>
      <c r="K117" s="16">
        <f>F117-G117</f>
        <v>1974.6378260869565</v>
      </c>
      <c r="L117" s="12">
        <f>VLOOKUP(A117,'Base traitement'!A:BG,15,FALSE)</f>
        <v>46210</v>
      </c>
      <c r="M117" s="9" t="str">
        <f>VLOOKUP(A117,'Base traitement'!A:BG,16,FALSE)</f>
        <v>2026-07-07</v>
      </c>
      <c r="N117" s="9" t="str">
        <f>VLOOKUP(A117,'Base traitement'!A:BG,17,FALSE)</f>
        <v>E</v>
      </c>
      <c r="O117" s="9" t="str">
        <f>VLOOKUP(A117,'Base traitement'!A:BG,18,FALSE)</f>
        <v>E</v>
      </c>
      <c r="P117">
        <f>VLOOKUP(A117,'Base traitement'!A:BG,20,FALSE)</f>
        <v>138827</v>
      </c>
      <c r="Q117" s="12">
        <f>VLOOKUP(P117,Assemb_DA!A:H,7,FALSE)</f>
        <v>46209</v>
      </c>
      <c r="R117" s="9" t="str">
        <f>VLOOKUP(P117,Assemb_DA!A:H,8,FALSE)</f>
        <v>2026-07-06</v>
      </c>
      <c r="S117" s="9" t="str">
        <f>VLOOKUP(P117,Assemb_DA!A:I,9,FALSE)</f>
        <v>2026-07-06</v>
      </c>
      <c r="T117" s="22">
        <f>S117-Q117</f>
        <v>0</v>
      </c>
      <c r="U117" t="str">
        <f>VLOOKUP(A117,'Base traitement'!A:BG,23,FALSE)</f>
        <v>DCG</v>
      </c>
      <c r="V117" t="str">
        <f>VLOOKUP(A117,'Base traitement'!A:BG,24,FALSE)</f>
        <v>FELANA13</v>
      </c>
      <c r="W117">
        <f>VLOOKUP(A117,'Base traitement'!A:BG,57,FALSE)</f>
        <v>1184</v>
      </c>
    </row>
    <row r="118" spans="1:23">
      <c r="A118" s="9">
        <v>135608</v>
      </c>
      <c r="B118" t="str">
        <f>VLOOKUP(A118,'Base traitement'!A:BG,2,FALSE)</f>
        <v>CFAO MOBILITY MADAGASCAR</v>
      </c>
      <c r="C118" t="str">
        <f>VLOOKUP(A118,'Base traitement'!A:BG,45,FALSE)</f>
        <v>Cofi 2026 - Yamaha Crux - GRS SAIMAX</v>
      </c>
      <c r="D118" t="str">
        <f>VLOOKUP(A118,'Base traitement'!A:BG,3,FALSE)</f>
        <v>MOTO</v>
      </c>
      <c r="E118" t="str">
        <f>VLOOKUP(A118,'Base traitement'!A:BG,4,FALSE)</f>
        <v>YAMAHA MOTORCYCLE CRUX REV DELUXE - COFI 2026 - GRS SAIMAX - Proforma PRVNANKA0019076 - AFF0060540</v>
      </c>
      <c r="F118" s="16">
        <v>2318.8405797086957</v>
      </c>
      <c r="K118" s="16">
        <f>F118-G118</f>
        <v>2318.8405797086957</v>
      </c>
      <c r="L118" s="12">
        <f>VLOOKUP(A118,'Base traitement'!A:BG,15,FALSE)</f>
        <v>46210</v>
      </c>
      <c r="M118" s="9" t="str">
        <f>VLOOKUP(A118,'Base traitement'!A:BG,16,FALSE)</f>
        <v>2026-07-10</v>
      </c>
      <c r="N118" s="9" t="str">
        <f>VLOOKUP(A118,'Base traitement'!A:BG,17,FALSE)</f>
        <v>E</v>
      </c>
      <c r="O118" s="9" t="str">
        <f>VLOOKUP(A118,'Base traitement'!A:BG,18,FALSE)</f>
        <v>E</v>
      </c>
      <c r="P118">
        <f>VLOOKUP(A118,'Base traitement'!A:BG,20,FALSE)</f>
        <v>138826</v>
      </c>
      <c r="Q118" s="12">
        <f>VLOOKUP(P118,Assemb_DA!A:H,7,FALSE)</f>
        <v>46209</v>
      </c>
      <c r="R118" s="9" t="str">
        <f>VLOOKUP(P118,Assemb_DA!A:H,8,FALSE)</f>
        <v>2026-07-06</v>
      </c>
      <c r="S118" s="9" t="str">
        <f>VLOOKUP(P118,Assemb_DA!A:I,9,FALSE)</f>
        <v>2026-07-06</v>
      </c>
      <c r="T118" s="22">
        <f>S118-Q118</f>
        <v>0</v>
      </c>
      <c r="U118" t="str">
        <f>VLOOKUP(A118,'Base traitement'!A:BG,23,FALSE)</f>
        <v>DCG</v>
      </c>
      <c r="V118" t="str">
        <f>VLOOKUP(A118,'Base traitement'!A:BG,24,FALSE)</f>
        <v>FELANA13</v>
      </c>
      <c r="W118">
        <f>VLOOKUP(A118,'Base traitement'!A:BG,57,FALSE)</f>
        <v>123</v>
      </c>
    </row>
    <row r="119" spans="1:23">
      <c r="A119" s="9">
        <v>135609</v>
      </c>
      <c r="B119" t="str">
        <f>VLOOKUP(A119,'Base traitement'!A:BG,2,FALSE)</f>
        <v>CT MOTORS</v>
      </c>
      <c r="C119" t="str">
        <f>VLOOKUP(A119,'Base traitement'!A:BG,45,FALSE)</f>
        <v>COFI 2026 - GRS MIARY</v>
      </c>
      <c r="D119" t="str">
        <f>VLOOKUP(A119,'Base traitement'!A:BG,3,FALSE)</f>
        <v>MOTO</v>
      </c>
      <c r="E119" t="str">
        <f>VLOOKUP(A119,'Base traitement'!A:BG,4,FALSE)</f>
        <v>COFI 2026 - HERO XPULSE 200 NBW - GRS MIARY - Devis n°DVISIE0226-001925 du  04/06/2026</v>
      </c>
      <c r="F119" s="16">
        <v>2699.2753630434781</v>
      </c>
      <c r="K119" s="16">
        <f>F119-G119</f>
        <v>2699.2753630434781</v>
      </c>
      <c r="L119" s="12">
        <f>VLOOKUP(A119,'Base traitement'!A:BG,15,FALSE)</f>
        <v>46210</v>
      </c>
      <c r="M119" s="9" t="str">
        <f>VLOOKUP(A119,'Base traitement'!A:BG,16,FALSE)</f>
        <v>2026-07-07</v>
      </c>
      <c r="N119" s="9" t="str">
        <f>VLOOKUP(A119,'Base traitement'!A:BG,17,FALSE)</f>
        <v>E</v>
      </c>
      <c r="O119" s="9" t="str">
        <f>VLOOKUP(A119,'Base traitement'!A:BG,18,FALSE)</f>
        <v>E</v>
      </c>
      <c r="P119">
        <f>VLOOKUP(A119,'Base traitement'!A:BG,20,FALSE)</f>
        <v>138823</v>
      </c>
      <c r="Q119" s="12">
        <f>VLOOKUP(P119,Assemb_DA!A:H,7,FALSE)</f>
        <v>46209</v>
      </c>
      <c r="R119" s="9" t="str">
        <f>VLOOKUP(P119,Assemb_DA!A:H,8,FALSE)</f>
        <v>2026-07-06</v>
      </c>
      <c r="S119" s="9" t="str">
        <f>VLOOKUP(P119,Assemb_DA!A:I,9,FALSE)</f>
        <v>2026-07-06</v>
      </c>
      <c r="T119" s="22">
        <f>S119-Q119</f>
        <v>0</v>
      </c>
      <c r="U119" t="str">
        <f>VLOOKUP(A119,'Base traitement'!A:BG,23,FALSE)</f>
        <v>DCG</v>
      </c>
      <c r="V119" t="str">
        <f>VLOOKUP(A119,'Base traitement'!A:BG,24,FALSE)</f>
        <v>FELANA13</v>
      </c>
      <c r="W119">
        <f>VLOOKUP(A119,'Base traitement'!A:BG,57,FALSE)</f>
        <v>664</v>
      </c>
    </row>
    <row r="120" spans="1:23">
      <c r="A120" s="9">
        <v>135610</v>
      </c>
      <c r="B120" t="str">
        <f>VLOOKUP(A120,'Base traitement'!A:BG,2,FALSE)</f>
        <v>SOCIETE MALGACHE DES LAQUES VALENTINE</v>
      </c>
      <c r="C120" t="str">
        <f>VLOOKUP(A120,'Base traitement'!A:BG,45,FALSE)</f>
        <v>Peinture Publicitaire YAS</v>
      </c>
      <c r="D120" t="str">
        <f>VLOOKUP(A120,'Base traitement'!A:BG,3,FALSE)</f>
        <v>PRESTATION DIVERS</v>
      </c>
      <c r="E120" t="str">
        <f>VLOOKUP(A120,'Base traitement'!A:BG,4,FALSE)</f>
        <v>Service Divers - Devis n° SO/26/04249</v>
      </c>
      <c r="F120" s="16">
        <v>44872.82608695652</v>
      </c>
      <c r="K120" s="16">
        <f>F120-G120</f>
        <v>44872.82608695652</v>
      </c>
      <c r="L120" s="12">
        <f>VLOOKUP(A120,'Base traitement'!A:BG,15,FALSE)</f>
        <v>46210</v>
      </c>
      <c r="M120" s="9" t="str">
        <f>VLOOKUP(A120,'Base traitement'!A:BG,16,FALSE)</f>
        <v>2026-07-07</v>
      </c>
      <c r="N120" s="9" t="str">
        <f>VLOOKUP(A120,'Base traitement'!A:BG,17,FALSE)</f>
        <v>E</v>
      </c>
      <c r="O120" s="9" t="str">
        <f>VLOOKUP(A120,'Base traitement'!A:BG,18,FALSE)</f>
        <v>E</v>
      </c>
      <c r="P120">
        <f>VLOOKUP(A120,'Base traitement'!A:BG,20,FALSE)</f>
        <v>138803</v>
      </c>
      <c r="Q120" s="12">
        <f>VLOOKUP(P120,Assemb_DA!A:H,7,FALSE)</f>
        <v>46205</v>
      </c>
      <c r="R120" s="9" t="str">
        <f>VLOOKUP(P120,Assemb_DA!A:H,8,FALSE)</f>
        <v>2026-07-02</v>
      </c>
      <c r="S120" s="9" t="str">
        <f>VLOOKUP(P120,Assemb_DA!A:I,9,FALSE)</f>
        <v>2026-07-06</v>
      </c>
      <c r="T120" s="22">
        <f>S120-Q120</f>
        <v>4</v>
      </c>
      <c r="U120" t="str">
        <f>VLOOKUP(A120,'Base traitement'!A:BG,23,FALSE)</f>
        <v>DCG</v>
      </c>
      <c r="V120" t="str">
        <f>VLOOKUP(A120,'Base traitement'!A:BG,24,FALSE)</f>
        <v>FELANA13</v>
      </c>
      <c r="W120">
        <f>VLOOKUP(A120,'Base traitement'!A:BG,57,FALSE)</f>
        <v>879</v>
      </c>
    </row>
    <row r="121" spans="1:23">
      <c r="A121" s="9">
        <v>135611</v>
      </c>
      <c r="B121" t="str">
        <f>VLOOKUP(A121,'Base traitement'!A:BG,2,FALSE)</f>
        <v>RAMPARISON ANDRIAMIHAJA HANITRI (TOP LINK)</v>
      </c>
      <c r="C121" t="str">
        <f>VLOOKUP(A121,'Base traitement'!A:BG,45,FALSE)</f>
        <v>Location Transport Sprinter - Yas B2B</v>
      </c>
      <c r="D121" t="str">
        <f>VLOOKUP(A121,'Base traitement'!A:BG,3,FALSE)</f>
        <v>LOCATION</v>
      </c>
      <c r="E121" t="str">
        <f>VLOOKUP(A121,'Base traitement'!A:BG,4,FALSE)</f>
        <v>Location Sprinter - Proforma n°5760626</v>
      </c>
      <c r="F121" s="16">
        <v>239.13043478260869</v>
      </c>
      <c r="K121" s="16">
        <f>F121-G121</f>
        <v>239.13043478260869</v>
      </c>
      <c r="L121" s="12">
        <f>VLOOKUP(A121,'Base traitement'!A:BG,15,FALSE)</f>
        <v>46210</v>
      </c>
      <c r="M121" s="9" t="str">
        <f>VLOOKUP(A121,'Base traitement'!A:BG,16,FALSE)</f>
        <v>2026-07-07</v>
      </c>
      <c r="N121" s="9" t="str">
        <f>VLOOKUP(A121,'Base traitement'!A:BG,17,FALSE)</f>
        <v>E</v>
      </c>
      <c r="O121" s="9" t="str">
        <f>VLOOKUP(A121,'Base traitement'!A:BG,18,FALSE)</f>
        <v>E</v>
      </c>
      <c r="P121">
        <f>VLOOKUP(A121,'Base traitement'!A:BG,20,FALSE)</f>
        <v>138856</v>
      </c>
      <c r="Q121" s="12">
        <f>VLOOKUP(P121,Assemb_DA!A:H,7,FALSE)</f>
        <v>46209</v>
      </c>
      <c r="R121" s="9" t="str">
        <f>VLOOKUP(P121,Assemb_DA!A:H,8,FALSE)</f>
        <v>2026-07-06</v>
      </c>
      <c r="S121" s="9" t="str">
        <f>VLOOKUP(P121,Assemb_DA!A:I,9,FALSE)</f>
        <v>2026-07-07</v>
      </c>
      <c r="T121" s="22">
        <f>S121-Q121</f>
        <v>1</v>
      </c>
      <c r="U121" t="str">
        <f>VLOOKUP(A121,'Base traitement'!A:BG,23,FALSE)</f>
        <v>DCG</v>
      </c>
      <c r="V121" t="str">
        <f>VLOOKUP(A121,'Base traitement'!A:BG,24,FALSE)</f>
        <v>FELANA13</v>
      </c>
      <c r="W121">
        <f>VLOOKUP(A121,'Base traitement'!A:BG,57,FALSE)</f>
        <v>1104</v>
      </c>
    </row>
    <row r="122" spans="1:23">
      <c r="A122" s="9">
        <v>135612</v>
      </c>
      <c r="B122" t="str">
        <f>VLOOKUP(A122,'Base traitement'!A:BG,2,FALSE)</f>
        <v>RAMPARISON ANDRIAMIHAJA HANITRI (TOP LINK)</v>
      </c>
      <c r="C122" t="str">
        <f>VLOOKUP(A122,'Base traitement'!A:BG,45,FALSE)</f>
        <v>Location Sprinter - CX Champion</v>
      </c>
      <c r="D122" t="str">
        <f>VLOOKUP(A122,'Base traitement'!A:BG,3,FALSE)</f>
        <v>LOCATION</v>
      </c>
      <c r="E122" t="str">
        <f>VLOOKUP(A122,'Base traitement'!A:BG,4,FALSE)</f>
        <v>Location Sprinter - Galaxy - remisage le 03 Juillet 2026 - PROFORMA n° 5870626</v>
      </c>
      <c r="F122" s="16">
        <v>195.65217391304347</v>
      </c>
      <c r="K122" s="16">
        <f>F122-G122</f>
        <v>195.65217391304347</v>
      </c>
      <c r="L122" s="12">
        <f>VLOOKUP(A122,'Base traitement'!A:BG,15,FALSE)</f>
        <v>46210</v>
      </c>
      <c r="M122" s="9" t="str">
        <f>VLOOKUP(A122,'Base traitement'!A:BG,16,FALSE)</f>
        <v>2026-07-07</v>
      </c>
      <c r="N122" s="9" t="str">
        <f>VLOOKUP(A122,'Base traitement'!A:BG,17,FALSE)</f>
        <v>E</v>
      </c>
      <c r="O122" s="9" t="str">
        <f>VLOOKUP(A122,'Base traitement'!A:BG,18,FALSE)</f>
        <v>E</v>
      </c>
      <c r="P122">
        <f>VLOOKUP(A122,'Base traitement'!A:BG,20,FALSE)</f>
        <v>138796</v>
      </c>
      <c r="Q122" s="12">
        <f>VLOOKUP(P122,Assemb_DA!A:H,7,FALSE)</f>
        <v>46205</v>
      </c>
      <c r="R122" s="9" t="str">
        <f>VLOOKUP(P122,Assemb_DA!A:H,8,FALSE)</f>
        <v>2026-07-02</v>
      </c>
      <c r="S122" s="9" t="str">
        <f>VLOOKUP(P122,Assemb_DA!A:I,9,FALSE)</f>
        <v>2026-07-06</v>
      </c>
      <c r="T122" s="22">
        <f>S122-Q122</f>
        <v>4</v>
      </c>
      <c r="U122" t="str">
        <f>VLOOKUP(A122,'Base traitement'!A:BG,23,FALSE)</f>
        <v>DCG</v>
      </c>
      <c r="V122" t="str">
        <f>VLOOKUP(A122,'Base traitement'!A:BG,24,FALSE)</f>
        <v>FELANA13</v>
      </c>
      <c r="W122">
        <f>VLOOKUP(A122,'Base traitement'!A:BG,57,FALSE)</f>
        <v>1104</v>
      </c>
    </row>
    <row r="123" spans="1:23">
      <c r="A123" s="9">
        <v>135613</v>
      </c>
      <c r="B123" t="str">
        <f>VLOOKUP(A123,'Base traitement'!A:BG,2,FALSE)</f>
        <v>MADAGASCAR AUTOMOBILE</v>
      </c>
      <c r="C123" t="str">
        <f>VLOOKUP(A123,'Base traitement'!A:BG,45,FALSE)</f>
        <v>Entretien Moto 25897WWT</v>
      </c>
      <c r="D123" t="str">
        <f>VLOOKUP(A123,'Base traitement'!A:BG,3,FALSE)</f>
        <v>ENTRETIEN ET REPARATION VEHICULE  Y COMPRIS PIECES DE RECHAN</v>
      </c>
      <c r="E123" t="str">
        <f>VLOOKUP(A123,'Base traitement'!A:BG,4,FALSE)</f>
        <v>Entretien Moto - 25897WWT - Devis n°1DE247130 DU 25/06/2026</v>
      </c>
      <c r="F123" s="16">
        <v>104.15217391304348</v>
      </c>
      <c r="K123" s="16">
        <f>F123-G123</f>
        <v>104.15217391304348</v>
      </c>
      <c r="L123" s="12">
        <f>VLOOKUP(A123,'Base traitement'!A:BG,15,FALSE)</f>
        <v>46210</v>
      </c>
      <c r="M123" s="9" t="str">
        <f>VLOOKUP(A123,'Base traitement'!A:BG,16,FALSE)</f>
        <v>2026-07-07</v>
      </c>
      <c r="N123" s="9" t="str">
        <f>VLOOKUP(A123,'Base traitement'!A:BG,17,FALSE)</f>
        <v>E</v>
      </c>
      <c r="O123" s="9" t="str">
        <f>VLOOKUP(A123,'Base traitement'!A:BG,18,FALSE)</f>
        <v>E</v>
      </c>
      <c r="P123">
        <f>VLOOKUP(A123,'Base traitement'!A:BG,20,FALSE)</f>
        <v>138786</v>
      </c>
      <c r="Q123" s="12">
        <f>VLOOKUP(P123,Assemb_DA!A:H,7,FALSE)</f>
        <v>46204</v>
      </c>
      <c r="R123" s="9" t="str">
        <f>VLOOKUP(P123,Assemb_DA!A:H,8,FALSE)</f>
        <v>2026-07-01</v>
      </c>
      <c r="S123" s="9" t="str">
        <f>VLOOKUP(P123,Assemb_DA!A:I,9,FALSE)</f>
        <v>2026-07-06</v>
      </c>
      <c r="T123" s="22">
        <f>S123-Q123</f>
        <v>5</v>
      </c>
      <c r="U123" t="str">
        <f>VLOOKUP(A123,'Base traitement'!A:BG,23,FALSE)</f>
        <v>DCG</v>
      </c>
      <c r="V123" t="str">
        <f>VLOOKUP(A123,'Base traitement'!A:BG,24,FALSE)</f>
        <v>FELANA13</v>
      </c>
      <c r="W123">
        <f>VLOOKUP(A123,'Base traitement'!A:BG,57,FALSE)</f>
        <v>1184</v>
      </c>
    </row>
    <row r="124" spans="1:23">
      <c r="A124" s="9">
        <v>135614</v>
      </c>
      <c r="B124" t="str">
        <f>VLOOKUP(A124,'Base traitement'!A:BG,2,FALSE)</f>
        <v>MADAGASCAR AUTOMOBILE</v>
      </c>
      <c r="C124" t="str">
        <f>VLOOKUP(A124,'Base traitement'!A:BG,45,FALSE)</f>
        <v>Entretien Moto 25894WWT</v>
      </c>
      <c r="D124" t="str">
        <f>VLOOKUP(A124,'Base traitement'!A:BG,3,FALSE)</f>
        <v>ENTRETIEN ET REPARATION VEHICULE  Y COMPRIS PIECES DE RECHAN</v>
      </c>
      <c r="E124" t="str">
        <f>VLOOKUP(A124,'Base traitement'!A:BG,4,FALSE)</f>
        <v>Entretien Moto - 25894WWT - devis n°1DE247016</v>
      </c>
      <c r="F124" s="16">
        <v>150.7391304347826</v>
      </c>
      <c r="K124" s="16">
        <f>F124-G124</f>
        <v>150.7391304347826</v>
      </c>
      <c r="L124" s="12">
        <f>VLOOKUP(A124,'Base traitement'!A:BG,15,FALSE)</f>
        <v>46210</v>
      </c>
      <c r="M124" s="9" t="str">
        <f>VLOOKUP(A124,'Base traitement'!A:BG,16,FALSE)</f>
        <v>2026-07-07</v>
      </c>
      <c r="N124" s="9" t="str">
        <f>VLOOKUP(A124,'Base traitement'!A:BG,17,FALSE)</f>
        <v>E</v>
      </c>
      <c r="O124" s="9" t="str">
        <f>VLOOKUP(A124,'Base traitement'!A:BG,18,FALSE)</f>
        <v>E</v>
      </c>
      <c r="P124">
        <f>VLOOKUP(A124,'Base traitement'!A:BG,20,FALSE)</f>
        <v>138784</v>
      </c>
      <c r="Q124" s="12">
        <f>VLOOKUP(P124,Assemb_DA!A:H,7,FALSE)</f>
        <v>46204</v>
      </c>
      <c r="R124" s="9" t="str">
        <f>VLOOKUP(P124,Assemb_DA!A:H,8,FALSE)</f>
        <v>2026-07-01</v>
      </c>
      <c r="S124" s="9" t="str">
        <f>VLOOKUP(P124,Assemb_DA!A:I,9,FALSE)</f>
        <v>2026-07-06</v>
      </c>
      <c r="T124" s="22">
        <f>S124-Q124</f>
        <v>5</v>
      </c>
      <c r="U124" t="str">
        <f>VLOOKUP(A124,'Base traitement'!A:BG,23,FALSE)</f>
        <v>DCG</v>
      </c>
      <c r="V124" t="str">
        <f>VLOOKUP(A124,'Base traitement'!A:BG,24,FALSE)</f>
        <v>FELANA13</v>
      </c>
      <c r="W124">
        <f>VLOOKUP(A124,'Base traitement'!A:BG,57,FALSE)</f>
        <v>1184</v>
      </c>
    </row>
    <row r="125" spans="1:23">
      <c r="A125" s="9">
        <v>135615</v>
      </c>
      <c r="B125" t="str">
        <f>VLOOKUP(A125,'Base traitement'!A:BG,2,FALSE)</f>
        <v>LCS CONSULTING</v>
      </c>
      <c r="C125" t="str">
        <f>VLOOKUP(A125,'Base traitement'!A:BG,45,FALSE)</f>
        <v>Prestation de 140 AR - Projet Gross Adds</v>
      </c>
      <c r="D125" t="str">
        <f>VLOOKUP(A125,'Base traitement'!A:BG,3,FALSE)</f>
        <v>PRESTATION EXTERNE</v>
      </c>
      <c r="E125" t="str">
        <f>VLOOKUP(A125,'Base traitement'!A:BG,4,FALSE)</f>
        <v>Prestation de 140 AR pour le projet "Gross Adds" pour 1 mois - Proforma N°295-A/FP/TELMA /2026</v>
      </c>
      <c r="F125" s="16">
        <v>10082.250433043479</v>
      </c>
      <c r="K125" s="16">
        <f>F125-G125</f>
        <v>10082.250433043479</v>
      </c>
      <c r="L125" s="12">
        <f>VLOOKUP(A125,'Base traitement'!A:BG,15,FALSE)</f>
        <v>46210</v>
      </c>
      <c r="M125" s="9" t="str">
        <f>VLOOKUP(A125,'Base traitement'!A:BG,16,FALSE)</f>
        <v>2026-07-14</v>
      </c>
      <c r="N125" s="9" t="str">
        <f>VLOOKUP(A125,'Base traitement'!A:BG,17,FALSE)</f>
        <v>E</v>
      </c>
      <c r="O125" s="9" t="str">
        <f>VLOOKUP(A125,'Base traitement'!A:BG,18,FALSE)</f>
        <v>E</v>
      </c>
      <c r="P125">
        <f>VLOOKUP(A125,'Base traitement'!A:BG,20,FALSE)</f>
        <v>138761</v>
      </c>
      <c r="Q125" s="12">
        <f>VLOOKUP(P125,Assemb_DA!A:H,7,FALSE)</f>
        <v>46203</v>
      </c>
      <c r="R125" s="9" t="str">
        <f>VLOOKUP(P125,Assemb_DA!A:H,8,FALSE)</f>
        <v>2026-06-30</v>
      </c>
      <c r="S125" s="9" t="str">
        <f>VLOOKUP(P125,Assemb_DA!A:I,9,FALSE)</f>
        <v>2026-07-06</v>
      </c>
      <c r="T125" s="22">
        <f>S125-Q125</f>
        <v>6</v>
      </c>
      <c r="U125" t="str">
        <f>VLOOKUP(A125,'Base traitement'!A:BG,23,FALSE)</f>
        <v>DCG</v>
      </c>
      <c r="V125" t="str">
        <f>VLOOKUP(A125,'Base traitement'!A:BG,24,FALSE)</f>
        <v>FELANA13</v>
      </c>
      <c r="W125">
        <f>VLOOKUP(A125,'Base traitement'!A:BG,57,FALSE)</f>
        <v>2490</v>
      </c>
    </row>
    <row r="126" spans="1:23">
      <c r="A126" s="9">
        <v>135616</v>
      </c>
      <c r="B126" t="str">
        <f>VLOOKUP(A126,'Base traitement'!A:BG,2,FALSE)</f>
        <v>MAMAEVENTS PRODUCTION</v>
      </c>
      <c r="C126" t="str">
        <f>VLOOKUP(A126,'Base traitement'!A:BG,45,FALSE)</f>
        <v>Sponsoring - Festival Sabotsibe 2026</v>
      </c>
      <c r="D126" t="str">
        <f>VLOOKUP(A126,'Base traitement'!A:BG,3,FALSE)</f>
        <v>SPONSORING</v>
      </c>
      <c r="E126" t="str">
        <f>VLOOKUP(A126,'Base traitement'!A:BG,4,FALSE)</f>
        <v>Sponsoring en numéraire - Festival Sabotsibe 2026 # Facture du 10/06/2026</v>
      </c>
      <c r="F126" s="16">
        <v>4347.826086956522</v>
      </c>
      <c r="K126" s="16">
        <f>F126-G126</f>
        <v>4347.826086956522</v>
      </c>
      <c r="L126" s="12">
        <f>VLOOKUP(A126,'Base traitement'!A:BG,15,FALSE)</f>
        <v>46210</v>
      </c>
      <c r="M126" s="9" t="str">
        <f>VLOOKUP(A126,'Base traitement'!A:BG,16,FALSE)</f>
        <v>2026-07-07</v>
      </c>
      <c r="N126" s="9" t="str">
        <f>VLOOKUP(A126,'Base traitement'!A:BG,17,FALSE)</f>
        <v>E</v>
      </c>
      <c r="O126" s="9" t="str">
        <f>VLOOKUP(A126,'Base traitement'!A:BG,18,FALSE)</f>
        <v>E</v>
      </c>
      <c r="P126">
        <f>VLOOKUP(A126,'Base traitement'!A:BG,20,FALSE)</f>
        <v>138759</v>
      </c>
      <c r="Q126" s="12">
        <f>VLOOKUP(P126,Assemb_DA!A:H,7,FALSE)</f>
        <v>46203</v>
      </c>
      <c r="R126" s="9" t="str">
        <f>VLOOKUP(P126,Assemb_DA!A:H,8,FALSE)</f>
        <v>2026-06-30</v>
      </c>
      <c r="S126" s="9" t="str">
        <f>VLOOKUP(P126,Assemb_DA!A:I,9,FALSE)</f>
        <v>2026-07-01</v>
      </c>
      <c r="T126" s="22">
        <f>S126-Q126</f>
        <v>1</v>
      </c>
      <c r="U126" t="str">
        <f>VLOOKUP(A126,'Base traitement'!A:BG,23,FALSE)</f>
        <v>DCG</v>
      </c>
      <c r="V126" t="str">
        <f>VLOOKUP(A126,'Base traitement'!A:BG,24,FALSE)</f>
        <v>FELANA13</v>
      </c>
      <c r="W126">
        <f>VLOOKUP(A126,'Base traitement'!A:BG,57,FALSE)</f>
        <v>6327</v>
      </c>
    </row>
    <row r="127" spans="1:23">
      <c r="A127" s="9">
        <v>135617</v>
      </c>
      <c r="B127" t="str">
        <f>VLOOKUP(A127,'Base traitement'!A:BG,2,FALSE)</f>
        <v>FIRST IMMO SA</v>
      </c>
      <c r="C127" t="str">
        <f>VLOOKUP(A127,'Base traitement'!A:BG,45,FALSE)</f>
        <v>Bc de Couverture Electricité - WELLO - Fimmo</v>
      </c>
      <c r="D127" t="str">
        <f>VLOOKUP(A127,'Base traitement'!A:BG,3,FALSE)</f>
        <v>ELECTRICITE SITES NON TECHNIQUES</v>
      </c>
      <c r="E127" t="str">
        <f>VLOOKUP(A127,'Base traitement'!A:BG,4,FALSE)</f>
        <v>BC de Couverture - Electricité - WELLO MAJUNGA BOUTIQUE N°01 - Janvier à Décembre 2026</v>
      </c>
      <c r="F127" s="16">
        <v>2634.782608695652</v>
      </c>
      <c r="K127" s="16">
        <f>F127-G127</f>
        <v>2634.782608695652</v>
      </c>
      <c r="L127" s="12">
        <f>VLOOKUP(A127,'Base traitement'!A:BG,15,FALSE)</f>
        <v>46210</v>
      </c>
      <c r="M127" s="9" t="str">
        <f>VLOOKUP(A127,'Base traitement'!A:BG,16,FALSE)</f>
        <v>2026-07-07</v>
      </c>
      <c r="N127" s="9" t="str">
        <f>VLOOKUP(A127,'Base traitement'!A:BG,17,FALSE)</f>
        <v>L</v>
      </c>
      <c r="O127" s="9" t="str">
        <f>VLOOKUP(A127,'Base traitement'!A:BG,18,FALSE)</f>
        <v>L</v>
      </c>
      <c r="P127">
        <f>VLOOKUP(A127,'Base traitement'!A:BG,20,FALSE)</f>
        <v>138738</v>
      </c>
      <c r="Q127" s="12">
        <f>VLOOKUP(P127,Assemb_DA!A:H,7,FALSE)</f>
        <v>46203</v>
      </c>
      <c r="R127" s="9" t="str">
        <f>VLOOKUP(P127,Assemb_DA!A:H,8,FALSE)</f>
        <v>2026-06-30</v>
      </c>
      <c r="S127" s="9" t="str">
        <f>VLOOKUP(P127,Assemb_DA!A:I,9,FALSE)</f>
        <v>2026-06-30</v>
      </c>
      <c r="T127" s="22">
        <f>S127-Q127</f>
        <v>0</v>
      </c>
      <c r="U127" t="str">
        <f>VLOOKUP(A127,'Base traitement'!A:BG,23,FALSE)</f>
        <v>DCG</v>
      </c>
      <c r="V127" t="str">
        <f>VLOOKUP(A127,'Base traitement'!A:BG,24,FALSE)</f>
        <v>FELANA13</v>
      </c>
      <c r="W127">
        <f>VLOOKUP(A127,'Base traitement'!A:BG,57,FALSE)</f>
        <v>41</v>
      </c>
    </row>
    <row r="128" spans="1:23">
      <c r="A128" s="9">
        <v>135618</v>
      </c>
      <c r="B128" t="str">
        <f>VLOOKUP(A128,'Base traitement'!A:BG,2,FALSE)</f>
        <v>MADAGASCAR AUTOMOBILE</v>
      </c>
      <c r="C128" t="str">
        <f>VLOOKUP(A128,'Base traitement'!A:BG,45,FALSE)</f>
        <v>ENTRETIEN MOTO - MAJUNGA</v>
      </c>
      <c r="D128" t="str">
        <f>VLOOKUP(A128,'Base traitement'!A:BG,3,FALSE)</f>
        <v>ENTRETIEN ET REPARATION VEHICULE  Y COMPRIS PIECES DE RECHAN</v>
      </c>
      <c r="E128" t="str">
        <f>VLOOKUP(A128,'Base traitement'!A:BG,4,FALSE)</f>
        <v>ENTRETIEN MOTO - 15555WWT - MAJUNGA # DEVIS 3DE010695 DU 04/06/2026</v>
      </c>
      <c r="F128" s="16">
        <v>136.30434782608697</v>
      </c>
      <c r="K128" s="16">
        <f>F128-G128</f>
        <v>136.30434782608697</v>
      </c>
      <c r="L128" s="12">
        <f>VLOOKUP(A128,'Base traitement'!A:BG,15,FALSE)</f>
        <v>46210</v>
      </c>
      <c r="M128" s="9" t="str">
        <f>VLOOKUP(A128,'Base traitement'!A:BG,16,FALSE)</f>
        <v>2026-07-07</v>
      </c>
      <c r="N128" s="9" t="str">
        <f>VLOOKUP(A128,'Base traitement'!A:BG,17,FALSE)</f>
        <v>E</v>
      </c>
      <c r="O128" s="9" t="str">
        <f>VLOOKUP(A128,'Base traitement'!A:BG,18,FALSE)</f>
        <v>E</v>
      </c>
      <c r="P128">
        <f>VLOOKUP(A128,'Base traitement'!A:BG,20,FALSE)</f>
        <v>138647</v>
      </c>
      <c r="Q128" s="12">
        <f>VLOOKUP(P128,Assemb_DA!A:H,7,FALSE)</f>
        <v>46197</v>
      </c>
      <c r="R128" s="9" t="str">
        <f>VLOOKUP(P128,Assemb_DA!A:H,8,FALSE)</f>
        <v>2026-06-24</v>
      </c>
      <c r="S128" s="9" t="str">
        <f>VLOOKUP(P128,Assemb_DA!A:I,9,FALSE)</f>
        <v>2026-07-06</v>
      </c>
      <c r="T128" s="22">
        <f>S128-Q128</f>
        <v>12</v>
      </c>
      <c r="U128" t="str">
        <f>VLOOKUP(A128,'Base traitement'!A:BG,23,FALSE)</f>
        <v>DCG</v>
      </c>
      <c r="V128" t="str">
        <f>VLOOKUP(A128,'Base traitement'!A:BG,24,FALSE)</f>
        <v>FELANA13</v>
      </c>
      <c r="W128">
        <f>VLOOKUP(A128,'Base traitement'!A:BG,57,FALSE)</f>
        <v>1184</v>
      </c>
    </row>
    <row r="129" spans="1:23">
      <c r="A129" s="9">
        <v>135619</v>
      </c>
      <c r="B129" t="str">
        <f>VLOOKUP(A129,'Base traitement'!A:BG,2,FALSE)</f>
        <v>GEKA TELECOM</v>
      </c>
      <c r="C129" t="str">
        <f>VLOOKUP(A129,'Base traitement'!A:BG,45,FALSE)</f>
        <v>achat soudeuse de test chez GEKA</v>
      </c>
      <c r="D129" t="str">
        <f>VLOOKUP(A129,'Base traitement'!A:BG,3,FALSE)</f>
        <v>TRANSPORT / FRET</v>
      </c>
      <c r="E129" t="str">
        <f>VLOOKUP(A129,'Base traitement'!A:BG,4,FALSE)</f>
        <v>FRET (AERIEN ET ASSURANCE AEROPORT D'ANTANANARIVO)</v>
      </c>
      <c r="F129" s="16">
        <v>1813.5</v>
      </c>
      <c r="K129" s="16">
        <f>F129-G129</f>
        <v>1813.5</v>
      </c>
      <c r="L129" s="12">
        <f>VLOOKUP(A129,'Base traitement'!A:BG,15,FALSE)</f>
        <v>46210</v>
      </c>
      <c r="M129" s="9" t="str">
        <f>VLOOKUP(A129,'Base traitement'!A:BG,16,FALSE)</f>
        <v>2026-07-07</v>
      </c>
      <c r="N129" s="9" t="str">
        <f>VLOOKUP(A129,'Base traitement'!A:BG,17,FALSE)</f>
        <v>E</v>
      </c>
      <c r="O129" s="9" t="str">
        <f>VLOOKUP(A129,'Base traitement'!A:BG,18,FALSE)</f>
        <v>E</v>
      </c>
      <c r="P129">
        <f>VLOOKUP(A129,'Base traitement'!A:BG,20,FALSE)</f>
        <v>138845</v>
      </c>
      <c r="Q129" s="12">
        <f>VLOOKUP(P129,Assemb_DA!A:H,7,FALSE)</f>
        <v>46209</v>
      </c>
      <c r="R129" s="9" t="str">
        <f>VLOOKUP(P129,Assemb_DA!A:H,8,FALSE)</f>
        <v>2026-07-06</v>
      </c>
      <c r="S129" s="9" t="str">
        <f>VLOOKUP(P129,Assemb_DA!A:I,9,FALSE)</f>
        <v>2026-07-06</v>
      </c>
      <c r="T129" s="22">
        <f>S129-Q129</f>
        <v>0</v>
      </c>
      <c r="U129" t="str">
        <f>VLOOKUP(A129,'Base traitement'!A:BG,23,FALSE)</f>
        <v>DTG</v>
      </c>
      <c r="V129" t="str">
        <f>VLOOKUP(A129,'Base traitement'!A:BG,24,FALSE)</f>
        <v>ELIE3</v>
      </c>
      <c r="W129">
        <f>VLOOKUP(A129,'Base traitement'!A:BG,57,FALSE)</f>
        <v>2397</v>
      </c>
    </row>
    <row r="130" spans="1:23">
      <c r="A130" s="9">
        <v>135620</v>
      </c>
      <c r="B130" t="str">
        <f>VLOOKUP(A130,'Base traitement'!A:BG,2,FALSE)</f>
        <v>INFOVISTA SAS</v>
      </c>
      <c r="C130" t="str">
        <f>VLOOKUP(A130,'Base traitement'!A:BG,45,FALSE)</f>
        <v>Mentum support renewal(2026)-validé IC-DTG-20260610-001</v>
      </c>
      <c r="D130" t="str">
        <f>VLOOKUP(A130,'Base traitement'!A:BG,3,FALSE)</f>
        <v>PRESTATION MAINTENANCE</v>
      </c>
      <c r="E130" t="str">
        <f>VLOOKUP(A130,'Base traitement'!A:BG,4,FALSE)</f>
        <v>Annual Support Services for Planning and Optimization Software (8x5) in Months (12 months) - IVSAE114016155</v>
      </c>
      <c r="F130" s="16">
        <v>20617.751699999997</v>
      </c>
      <c r="K130" s="16">
        <f>F130-G130</f>
        <v>20617.751699999997</v>
      </c>
      <c r="L130" s="12">
        <f>VLOOKUP(A130,'Base traitement'!A:BG,15,FALSE)</f>
        <v>46210</v>
      </c>
      <c r="M130" s="9" t="str">
        <f>VLOOKUP(A130,'Base traitement'!A:BG,16,FALSE)</f>
        <v>2026-07-08</v>
      </c>
      <c r="N130" s="9" t="str">
        <f>VLOOKUP(A130,'Base traitement'!A:BG,17,FALSE)</f>
        <v>S</v>
      </c>
      <c r="O130" s="9" t="str">
        <f>VLOOKUP(A130,'Base traitement'!A:BG,18,FALSE)</f>
        <v>S</v>
      </c>
      <c r="P130">
        <f>VLOOKUP(A130,'Base traitement'!A:BG,20,FALSE)</f>
        <v>138846</v>
      </c>
      <c r="Q130" s="12">
        <f>VLOOKUP(P130,Assemb_DA!A:H,7,FALSE)</f>
        <v>46209</v>
      </c>
      <c r="R130" s="9" t="str">
        <f>VLOOKUP(P130,Assemb_DA!A:H,8,FALSE)</f>
        <v>2026-07-06</v>
      </c>
      <c r="S130" s="9" t="str">
        <f>VLOOKUP(P130,Assemb_DA!A:I,9,FALSE)</f>
        <v>2026-07-06</v>
      </c>
      <c r="T130" s="22">
        <f>S130-Q130</f>
        <v>0</v>
      </c>
      <c r="U130" t="str">
        <f>VLOOKUP(A130,'Base traitement'!A:BG,23,FALSE)</f>
        <v>DTG</v>
      </c>
      <c r="V130" t="str">
        <f>VLOOKUP(A130,'Base traitement'!A:BG,24,FALSE)</f>
        <v>ELIE3</v>
      </c>
      <c r="W130">
        <f>VLOOKUP(A130,'Base traitement'!A:BG,57,FALSE)</f>
        <v>2454</v>
      </c>
    </row>
    <row r="131" spans="1:23">
      <c r="A131" s="9">
        <v>135621</v>
      </c>
      <c r="B131" t="str">
        <f>VLOOKUP(A131,'Base traitement'!A:BG,2,FALSE)</f>
        <v>INFOVISTA SAS</v>
      </c>
      <c r="C131" t="str">
        <f>VLOOKUP(A131,'Base traitement'!A:BG,45,FALSE)</f>
        <v>Support Upgrade of Mentum Planet -validé IC</v>
      </c>
      <c r="D131" t="str">
        <f>VLOOKUP(A131,'Base traitement'!A:BG,3,FALSE)</f>
        <v>PRESTATION MAINTENANCE</v>
      </c>
      <c r="E131" t="str">
        <f>VLOOKUP(A131,'Base traitement'!A:BG,4,FALSE)</f>
        <v>Annual Support Services for Planet Server Software (8x5) in Months 12 months#Quote Number: Q-26891</v>
      </c>
      <c r="F131" s="16">
        <v>10165.3344</v>
      </c>
      <c r="K131" s="16">
        <f>F131-G131</f>
        <v>10165.3344</v>
      </c>
      <c r="L131" s="12">
        <f>VLOOKUP(A131,'Base traitement'!A:BG,15,FALSE)</f>
        <v>46210</v>
      </c>
      <c r="M131" s="9" t="str">
        <f>VLOOKUP(A131,'Base traitement'!A:BG,16,FALSE)</f>
        <v>2026-07-08</v>
      </c>
      <c r="N131" s="9" t="str">
        <f>VLOOKUP(A131,'Base traitement'!A:BG,17,FALSE)</f>
        <v>S</v>
      </c>
      <c r="O131" s="9" t="str">
        <f>VLOOKUP(A131,'Base traitement'!A:BG,18,FALSE)</f>
        <v>S</v>
      </c>
      <c r="P131">
        <f>VLOOKUP(A131,'Base traitement'!A:BG,20,FALSE)</f>
        <v>138850</v>
      </c>
      <c r="Q131" s="12">
        <f>VLOOKUP(P131,Assemb_DA!A:H,7,FALSE)</f>
        <v>46209</v>
      </c>
      <c r="R131" s="9" t="str">
        <f>VLOOKUP(P131,Assemb_DA!A:H,8,FALSE)</f>
        <v>2026-07-06</v>
      </c>
      <c r="S131" s="9" t="str">
        <f>VLOOKUP(P131,Assemb_DA!A:I,9,FALSE)</f>
        <v>2026-07-06</v>
      </c>
      <c r="T131" s="22">
        <f>S131-Q131</f>
        <v>0</v>
      </c>
      <c r="U131" t="str">
        <f>VLOOKUP(A131,'Base traitement'!A:BG,23,FALSE)</f>
        <v>DTG</v>
      </c>
      <c r="V131" t="str">
        <f>VLOOKUP(A131,'Base traitement'!A:BG,24,FALSE)</f>
        <v>ELIE3</v>
      </c>
      <c r="W131">
        <f>VLOOKUP(A131,'Base traitement'!A:BG,57,FALSE)</f>
        <v>2454</v>
      </c>
    </row>
    <row r="132" spans="1:23">
      <c r="A132" s="9">
        <v>135622</v>
      </c>
      <c r="B132" t="str">
        <f>VLOOKUP(A132,'Base traitement'!A:BG,2,FALSE)</f>
        <v>SOCIETE DE GESTION ET EXPLOITATION DE M/CAR</v>
      </c>
      <c r="C132" t="s">
        <v>4805</v>
      </c>
      <c r="D132" t="str">
        <f>VLOOKUP(A132,'Base traitement'!A:BG,3,FALSE)</f>
        <v>PRESTATION DE SERVICE</v>
      </c>
      <c r="E132" t="str">
        <f>VLOOKUP(A132,'Base traitement'!A:BG,4,FALSE)</f>
        <v>Rajout AXIAN NOEL LE 7 DECEMBRE 2025 Collabo TANA# FACTUREN°0609/EVENT/PRKL/2025 DU 19/12/2025</v>
      </c>
      <c r="F132" s="16">
        <v>1878.2608695652175</v>
      </c>
      <c r="K132" s="16">
        <f>F132-G132</f>
        <v>1878.2608695652175</v>
      </c>
      <c r="L132" s="12">
        <f>VLOOKUP(A132,'Base traitement'!A:BG,15,FALSE)</f>
        <v>46210</v>
      </c>
      <c r="M132" s="9" t="str">
        <f>VLOOKUP(A132,'Base traitement'!A:BG,16,FALSE)</f>
        <v>2026-07-07</v>
      </c>
      <c r="N132" s="9" t="str">
        <f>VLOOKUP(A132,'Base traitement'!A:BG,17,FALSE)</f>
        <v>E</v>
      </c>
      <c r="O132" s="9" t="str">
        <f>VLOOKUP(A132,'Base traitement'!A:BG,18,FALSE)</f>
        <v>E</v>
      </c>
      <c r="P132">
        <f>VLOOKUP(A132,'Base traitement'!A:BG,20,FALSE)</f>
        <v>135539</v>
      </c>
      <c r="Q132" s="12">
        <f>VLOOKUP(P132,Assemb_DA!A:H,7,FALSE)</f>
        <v>46031</v>
      </c>
      <c r="R132" s="9" t="str">
        <f>VLOOKUP(P132,Assemb_DA!A:H,8,FALSE)</f>
        <v>2026-01-09</v>
      </c>
      <c r="S132" s="9" t="str">
        <f>VLOOKUP(P132,Assemb_DA!A:I,9,FALSE)</f>
        <v>2026-01-14</v>
      </c>
      <c r="T132" s="22">
        <f>S132-Q132</f>
        <v>5</v>
      </c>
      <c r="U132" t="str">
        <f>VLOOKUP(A132,'Base traitement'!A:BG,23,FALSE)</f>
        <v>DRH</v>
      </c>
      <c r="V132" t="str">
        <f>VLOOKUP(A132,'Base traitement'!A:BG,24,FALSE)</f>
        <v>NADIA7</v>
      </c>
      <c r="W132">
        <f>VLOOKUP(A132,'Base traitement'!A:BG,57,FALSE)</f>
        <v>119</v>
      </c>
    </row>
    <row r="133" spans="1:23">
      <c r="A133" s="9">
        <v>135623</v>
      </c>
      <c r="B133" t="str">
        <f>VLOOKUP(A133,'Base traitement'!A:BG,2,FALSE)</f>
        <v>INFOVISTA SAS</v>
      </c>
      <c r="C133" t="str">
        <f>VLOOKUP(A133,'Base traitement'!A:BG,45,FALSE)</f>
        <v>Upgrade of Mentum Planet radio planning tool-IC 06/07/26</v>
      </c>
      <c r="D133" t="str">
        <f>VLOOKUP(A133,'Base traitement'!A:BG,3,FALSE)</f>
        <v>LICENCE</v>
      </c>
      <c r="E133" t="str">
        <f>VLOOKUP(A133,'Base traitement'!A:BG,4,FALSE)</f>
        <v>Shared AIM (Artificial Intelligence Model) Perpetual License</v>
      </c>
      <c r="F133" s="16">
        <v>50826.671999999991</v>
      </c>
      <c r="K133" s="16">
        <f>F133-G133</f>
        <v>50826.671999999991</v>
      </c>
      <c r="L133" s="12">
        <f>VLOOKUP(A133,'Base traitement'!A:BG,15,FALSE)</f>
        <v>46210</v>
      </c>
      <c r="M133" s="9" t="str">
        <f>VLOOKUP(A133,'Base traitement'!A:BG,16,FALSE)</f>
        <v>2026-07-08</v>
      </c>
      <c r="N133" s="9" t="str">
        <f>VLOOKUP(A133,'Base traitement'!A:BG,17,FALSE)</f>
        <v>E</v>
      </c>
      <c r="O133" s="9" t="str">
        <f>VLOOKUP(A133,'Base traitement'!A:BG,18,FALSE)</f>
        <v>E</v>
      </c>
      <c r="P133">
        <f>VLOOKUP(A133,'Base traitement'!A:BG,20,FALSE)</f>
        <v>138851</v>
      </c>
      <c r="Q133" s="12">
        <f>VLOOKUP(P133,Assemb_DA!A:H,7,FALSE)</f>
        <v>46209</v>
      </c>
      <c r="R133" s="9" t="str">
        <f>VLOOKUP(P133,Assemb_DA!A:H,8,FALSE)</f>
        <v>2026-07-06</v>
      </c>
      <c r="S133" s="9" t="str">
        <f>VLOOKUP(P133,Assemb_DA!A:I,9,FALSE)</f>
        <v>2026-07-06</v>
      </c>
      <c r="T133" s="22">
        <f>S133-Q133</f>
        <v>0</v>
      </c>
      <c r="U133" t="str">
        <f>VLOOKUP(A133,'Base traitement'!A:BG,23,FALSE)</f>
        <v>DTG</v>
      </c>
      <c r="V133" t="str">
        <f>VLOOKUP(A133,'Base traitement'!A:BG,24,FALSE)</f>
        <v>ELIE3</v>
      </c>
      <c r="W133">
        <f>VLOOKUP(A133,'Base traitement'!A:BG,57,FALSE)</f>
        <v>2454</v>
      </c>
    </row>
    <row r="134" spans="1:23">
      <c r="A134" s="9">
        <v>135624</v>
      </c>
      <c r="B134" t="str">
        <f>VLOOKUP(A134,'Base traitement'!A:BG,2,FALSE)</f>
        <v>PRIMA CE SARLU</v>
      </c>
      <c r="C134" t="str">
        <f>VLOOKUP(A134,'Base traitement'!A:BG,45,FALSE)</f>
        <v>DAET 13782</v>
      </c>
      <c r="D134" t="str">
        <f>VLOOKUP(A134,'Base traitement'!A:BG,3,FALSE)</f>
        <v>Travaux filaire</v>
      </c>
      <c r="E134" t="str">
        <f>VLOOKUP(A134,'Base traitement'!A:BG,4,FALSE)</f>
        <v>SITRAKINIAINA RAJOEL ANDOHARANOFOTSY 2179554144- DAET 13782#DEV/2604-6118</v>
      </c>
      <c r="F134" s="16">
        <v>377.56521739130437</v>
      </c>
      <c r="K134" s="16">
        <f>F134-G134</f>
        <v>377.56521739130437</v>
      </c>
      <c r="L134" s="12">
        <f>VLOOKUP(A134,'Base traitement'!A:BG,15,FALSE)</f>
        <v>46210</v>
      </c>
      <c r="M134" s="9" t="str">
        <f>VLOOKUP(A134,'Base traitement'!A:BG,16,FALSE)</f>
        <v>2026-07-07</v>
      </c>
      <c r="N134" s="9" t="str">
        <f>VLOOKUP(A134,'Base traitement'!A:BG,17,FALSE)</f>
        <v>E</v>
      </c>
      <c r="O134" s="9" t="str">
        <f>VLOOKUP(A134,'Base traitement'!A:BG,18,FALSE)</f>
        <v>E</v>
      </c>
      <c r="P134">
        <f>VLOOKUP(A134,'Base traitement'!A:BG,20,FALSE)</f>
        <v>138445</v>
      </c>
      <c r="Q134" s="12">
        <f>VLOOKUP(P134,Assemb_DA!A:H,7,FALSE)</f>
        <v>46185</v>
      </c>
      <c r="R134" s="9" t="str">
        <f>VLOOKUP(P134,Assemb_DA!A:H,8,FALSE)</f>
        <v>2026-06-12</v>
      </c>
      <c r="S134" s="9" t="str">
        <f>VLOOKUP(P134,Assemb_DA!A:I,9,FALSE)</f>
        <v>2026-07-01</v>
      </c>
      <c r="T134" s="22">
        <f>S134-Q134</f>
        <v>19</v>
      </c>
      <c r="U134" t="str">
        <f>VLOOKUP(A134,'Base traitement'!A:BG,23,FALSE)</f>
        <v>DTG</v>
      </c>
      <c r="V134" t="str">
        <f>VLOOKUP(A134,'Base traitement'!A:BG,24,FALSE)</f>
        <v>ELIE3</v>
      </c>
      <c r="W134">
        <f>VLOOKUP(A134,'Base traitement'!A:BG,57,FALSE)</f>
        <v>2633</v>
      </c>
    </row>
    <row r="135" spans="1:23">
      <c r="A135" s="9">
        <v>135625</v>
      </c>
      <c r="B135" t="str">
        <f>VLOOKUP(A135,'Base traitement'!A:BG,2,FALSE)</f>
        <v>ANDRIAM SARLU</v>
      </c>
      <c r="C135" t="str">
        <f>VLOOKUP(A135,'Base traitement'!A:BG,45,FALSE)</f>
        <v>Achat 1000 Enveloppes PM Blanche pour facturation</v>
      </c>
      <c r="D135" t="str">
        <f>VLOOKUP(A135,'Base traitement'!A:BG,3,FALSE)</f>
        <v>ENVELOPPE BLANCHE PM</v>
      </c>
      <c r="E135" t="str">
        <f>VLOOKUP(A135,'Base traitement'!A:BG,4,FALSE)</f>
        <v>ENVELOPPE A FENETRE PM
Format : 230 * 115 MM
Support: Enveloppe blanche
Impression: Quadrichromie recto seul# DEVIS N°0001178 DU 19/06/2026</v>
      </c>
      <c r="F135" s="16">
        <v>358.695652173913</v>
      </c>
      <c r="K135" s="16">
        <f>F135-G135</f>
        <v>358.695652173913</v>
      </c>
      <c r="L135" s="12">
        <f>VLOOKUP(A135,'Base traitement'!A:BG,15,FALSE)</f>
        <v>46210</v>
      </c>
      <c r="M135" s="9" t="str">
        <f>VLOOKUP(A135,'Base traitement'!A:BG,16,FALSE)</f>
        <v>2026-07-07</v>
      </c>
      <c r="N135" s="9" t="str">
        <f>VLOOKUP(A135,'Base traitement'!A:BG,17,FALSE)</f>
        <v>E</v>
      </c>
      <c r="O135" s="9" t="str">
        <f>VLOOKUP(A135,'Base traitement'!A:BG,18,FALSE)</f>
        <v>E</v>
      </c>
      <c r="P135">
        <f>VLOOKUP(A135,'Base traitement'!A:BG,20,FALSE)</f>
        <v>138847</v>
      </c>
      <c r="Q135" s="12">
        <f>VLOOKUP(P135,Assemb_DA!A:H,7,FALSE)</f>
        <v>46209</v>
      </c>
      <c r="R135" s="9" t="str">
        <f>VLOOKUP(P135,Assemb_DA!A:H,8,FALSE)</f>
        <v>2026-07-06</v>
      </c>
      <c r="S135" s="9" t="str">
        <f>VLOOKUP(P135,Assemb_DA!A:I,9,FALSE)</f>
        <v>2026-07-07</v>
      </c>
      <c r="T135" s="22">
        <f>S135-Q135</f>
        <v>1</v>
      </c>
      <c r="U135" t="str">
        <f>VLOOKUP(A135,'Base traitement'!A:BG,23,FALSE)</f>
        <v>DSI</v>
      </c>
      <c r="V135" t="str">
        <f>VLOOKUP(A135,'Base traitement'!A:BG,24,FALSE)</f>
        <v>NADIA7</v>
      </c>
      <c r="W135">
        <f>VLOOKUP(A135,'Base traitement'!A:BG,57,FALSE)</f>
        <v>5835</v>
      </c>
    </row>
    <row r="136" spans="1:23">
      <c r="A136" s="9">
        <v>135626</v>
      </c>
      <c r="B136" t="str">
        <f>VLOOKUP(A136,'Base traitement'!A:BG,2,FALSE)</f>
        <v>GUARDSQUARE</v>
      </c>
      <c r="C136" t="str">
        <f>VLOOKUP(A136,'Base traitement'!A:BG,45,FALSE)</f>
        <v>Licence DexGuard Agent App</v>
      </c>
      <c r="D136" t="str">
        <f>VLOOKUP(A136,'Base traitement'!A:BG,3,FALSE)</f>
        <v>LICENCE</v>
      </c>
      <c r="E136" t="str">
        <f>VLOOKUP(A136,'Base traitement'!A:BG,4,FALSE)</f>
        <v>License overview per download tier
Android App(s): 10k-50k com.axiangroup.agentapp# DEVIS N°DJOP00028011/Agent App_Rev01 DU 3/07/2026</v>
      </c>
      <c r="F136" s="16">
        <v>3134.0087999999996</v>
      </c>
      <c r="K136" s="16">
        <f>F136-G136</f>
        <v>3134.0087999999996</v>
      </c>
      <c r="L136" s="12">
        <f>VLOOKUP(A136,'Base traitement'!A:BG,15,FALSE)</f>
        <v>46210</v>
      </c>
      <c r="M136" s="9" t="str">
        <f>VLOOKUP(A136,'Base traitement'!A:BG,16,FALSE)</f>
        <v>2026-07-07</v>
      </c>
      <c r="N136" s="9" t="str">
        <f>VLOOKUP(A136,'Base traitement'!A:BG,17,FALSE)</f>
        <v>E</v>
      </c>
      <c r="O136" s="9" t="str">
        <f>VLOOKUP(A136,'Base traitement'!A:BG,18,FALSE)</f>
        <v>E</v>
      </c>
      <c r="P136">
        <f>VLOOKUP(A136,'Base traitement'!A:BG,20,FALSE)</f>
        <v>138862</v>
      </c>
      <c r="Q136" s="12">
        <f>VLOOKUP(P136,Assemb_DA!A:H,7,FALSE)</f>
        <v>46210</v>
      </c>
      <c r="R136" s="9" t="str">
        <f>VLOOKUP(P136,Assemb_DA!A:H,8,FALSE)</f>
        <v>2026-07-07</v>
      </c>
      <c r="S136" s="9" t="str">
        <f>VLOOKUP(P136,Assemb_DA!A:I,9,FALSE)</f>
        <v>2026-07-07</v>
      </c>
      <c r="T136" s="22">
        <f>S136-Q136</f>
        <v>0</v>
      </c>
      <c r="U136" t="str">
        <f>VLOOKUP(A136,'Base traitement'!A:BG,23,FALSE)</f>
        <v>DSI</v>
      </c>
      <c r="V136" t="str">
        <f>VLOOKUP(A136,'Base traitement'!A:BG,24,FALSE)</f>
        <v>NADIA7</v>
      </c>
      <c r="W136">
        <f>VLOOKUP(A136,'Base traitement'!A:BG,57,FALSE)</f>
        <v>4104</v>
      </c>
    </row>
    <row r="137" spans="1:23">
      <c r="A137" s="9">
        <v>135627</v>
      </c>
      <c r="B137" t="str">
        <f>VLOOKUP(A137,'Base traitement'!A:BG,2,FALSE)</f>
        <v>TANINVEST SARL</v>
      </c>
      <c r="C137" t="str">
        <f>VLOOKUP(A137,'Base traitement'!A:BG,45,FALSE)</f>
        <v>Coût réparation Karting - TB DSI 03 Juillet 2026</v>
      </c>
      <c r="D137" t="str">
        <f>VLOOKUP(A137,'Base traitement'!A:BG,3,FALSE)</f>
        <v>PRESTATION DE SERVICES EXTERNE</v>
      </c>
      <c r="E137" t="str">
        <f>VLOOKUP(A137,'Base traitement'!A:BG,4,FALSE)</f>
        <v>Tête de bougie allumage karting RT8</v>
      </c>
      <c r="F137" s="16">
        <v>108.69565217391303</v>
      </c>
      <c r="K137" s="16">
        <f>F137-G137</f>
        <v>108.69565217391303</v>
      </c>
      <c r="L137" s="12">
        <f>VLOOKUP(A137,'Base traitement'!A:BG,15,FALSE)</f>
        <v>46210</v>
      </c>
      <c r="M137" s="9" t="str">
        <f>VLOOKUP(A137,'Base traitement'!A:BG,16,FALSE)</f>
        <v>2026-07-07</v>
      </c>
      <c r="N137" s="9" t="str">
        <f>VLOOKUP(A137,'Base traitement'!A:BG,17,FALSE)</f>
        <v>V</v>
      </c>
      <c r="O137" s="9" t="str">
        <f>VLOOKUP(A137,'Base traitement'!A:BG,18,FALSE)</f>
        <v>A</v>
      </c>
      <c r="P137">
        <f>VLOOKUP(A137,'Base traitement'!A:BG,20,FALSE)</f>
        <v>138848</v>
      </c>
      <c r="Q137" s="12">
        <f>VLOOKUP(P137,Assemb_DA!A:H,7,FALSE)</f>
        <v>46209</v>
      </c>
      <c r="R137" s="9" t="str">
        <f>VLOOKUP(P137,Assemb_DA!A:H,8,FALSE)</f>
        <v>2026-07-06</v>
      </c>
      <c r="S137" s="9" t="str">
        <f>VLOOKUP(P137,Assemb_DA!A:I,9,FALSE)</f>
        <v>2026-07-07</v>
      </c>
      <c r="T137" s="22">
        <f>S137-Q137</f>
        <v>1</v>
      </c>
      <c r="U137" t="str">
        <f>VLOOKUP(A137,'Base traitement'!A:BG,23,FALSE)</f>
        <v>DSI</v>
      </c>
      <c r="V137" t="str">
        <f>VLOOKUP(A137,'Base traitement'!A:BG,24,FALSE)</f>
        <v>NADIA7</v>
      </c>
      <c r="W137">
        <f>VLOOKUP(A137,'Base traitement'!A:BG,57,FALSE)</f>
        <v>4015</v>
      </c>
    </row>
    <row r="138" spans="1:23">
      <c r="A138" s="9">
        <v>135628</v>
      </c>
      <c r="B138" t="str">
        <f>VLOOKUP(A138,'Base traitement'!A:BG,2,FALSE)</f>
        <v>MORA MARKET</v>
      </c>
      <c r="C138" t="str">
        <f>VLOOKUP(A138,'Base traitement'!A:BG,45,FALSE)</f>
        <v>EAU VIVE DAF &amp; STAFF &amp; VISITEURS</v>
      </c>
      <c r="D138" t="str">
        <f>VLOOKUP(A138,'Base traitement'!A:BG,3,FALSE)</f>
        <v>EAU VIVE 50 CL</v>
      </c>
      <c r="E138" t="str">
        <f>VLOOKUP(A138,'Base traitement'!A:BG,4,FALSE)</f>
        <v>EAU VIVE Eau de Source Naturelle 50cl - Pack de 12# DEVIS N°B-PR0726-0051 DU 07/07/2026</v>
      </c>
      <c r="F138" s="16">
        <v>295.28985497826085</v>
      </c>
      <c r="K138" s="16">
        <f>F138-G138</f>
        <v>295.28985497826085</v>
      </c>
      <c r="L138" s="12">
        <f>VLOOKUP(A138,'Base traitement'!A:BG,15,FALSE)</f>
        <v>46210</v>
      </c>
      <c r="M138" s="9" t="str">
        <f>VLOOKUP(A138,'Base traitement'!A:BG,16,FALSE)</f>
        <v>2026-07-07</v>
      </c>
      <c r="N138" s="9" t="str">
        <f>VLOOKUP(A138,'Base traitement'!A:BG,17,FALSE)</f>
        <v>E</v>
      </c>
      <c r="O138" s="9" t="str">
        <f>VLOOKUP(A138,'Base traitement'!A:BG,18,FALSE)</f>
        <v>E</v>
      </c>
      <c r="P138">
        <f>VLOOKUP(A138,'Base traitement'!A:BG,20,FALSE)</f>
        <v>138873</v>
      </c>
      <c r="Q138" s="12">
        <f>VLOOKUP(P138,Assemb_DA!A:H,7,FALSE)</f>
        <v>46210</v>
      </c>
      <c r="R138" s="9" t="str">
        <f>VLOOKUP(P138,Assemb_DA!A:H,8,FALSE)</f>
        <v>2026-07-07</v>
      </c>
      <c r="S138" s="9" t="str">
        <f>VLOOKUP(P138,Assemb_DA!A:I,9,FALSE)</f>
        <v>2026-07-07</v>
      </c>
      <c r="T138" s="22">
        <f>S138-Q138</f>
        <v>0</v>
      </c>
      <c r="U138" t="str">
        <f>VLOOKUP(A138,'Base traitement'!A:BG,23,FALSE)</f>
        <v>DFG</v>
      </c>
      <c r="V138" t="str">
        <f>VLOOKUP(A138,'Base traitement'!A:BG,24,FALSE)</f>
        <v>NADIA7</v>
      </c>
      <c r="W138">
        <f>VLOOKUP(A138,'Base traitement'!A:BG,57,FALSE)</f>
        <v>4245</v>
      </c>
    </row>
    <row r="139" spans="1:23">
      <c r="A139" s="9">
        <v>135629</v>
      </c>
      <c r="B139" t="str">
        <f>VLOOKUP(A139,'Base traitement'!A:BG,2,FALSE)</f>
        <v>OCEAN TRADE CO</v>
      </c>
      <c r="C139" t="str">
        <f>VLOOKUP(A139,'Base traitement'!A:BG,45,FALSE)</f>
        <v>Rajout Kilometrage FOTON 1483TCA</v>
      </c>
      <c r="D139" t="str">
        <f>VLOOKUP(A139,'Base traitement'!A:BG,3,FALSE)</f>
        <v>PRESTATION DE SERVICES EXTERNE</v>
      </c>
      <c r="E139" t="str">
        <f>VLOOKUP(A139,'Base traitement'!A:BG,4,FALSE)</f>
        <v>Rajout de kilometrage FOTON 1483TCA# DEVIS N°V.26.22476 DU 22/06/2026</v>
      </c>
      <c r="F139" s="16">
        <v>2065.217391304348</v>
      </c>
      <c r="K139" s="16">
        <f>F139-G139</f>
        <v>2065.217391304348</v>
      </c>
      <c r="L139" s="12">
        <f>VLOOKUP(A139,'Base traitement'!A:BG,15,FALSE)</f>
        <v>46210</v>
      </c>
      <c r="M139" s="9" t="str">
        <f>VLOOKUP(A139,'Base traitement'!A:BG,16,FALSE)</f>
        <v>2026-07-07</v>
      </c>
      <c r="N139" s="9" t="str">
        <f>VLOOKUP(A139,'Base traitement'!A:BG,17,FALSE)</f>
        <v>E</v>
      </c>
      <c r="O139" s="9" t="str">
        <f>VLOOKUP(A139,'Base traitement'!A:BG,18,FALSE)</f>
        <v>E</v>
      </c>
      <c r="P139">
        <f>VLOOKUP(A139,'Base traitement'!A:BG,20,FALSE)</f>
        <v>138854</v>
      </c>
      <c r="Q139" s="12">
        <f>VLOOKUP(P139,Assemb_DA!A:H,7,FALSE)</f>
        <v>46209</v>
      </c>
      <c r="R139" s="9" t="str">
        <f>VLOOKUP(P139,Assemb_DA!A:H,8,FALSE)</f>
        <v>2026-07-06</v>
      </c>
      <c r="S139" s="9" t="str">
        <f>VLOOKUP(P139,Assemb_DA!A:I,9,FALSE)</f>
        <v>2026-07-07</v>
      </c>
      <c r="T139" s="22">
        <f>S139-Q139</f>
        <v>1</v>
      </c>
      <c r="U139" t="str">
        <f>VLOOKUP(A139,'Base traitement'!A:BG,23,FALSE)</f>
        <v>DSI</v>
      </c>
      <c r="V139" t="str">
        <f>VLOOKUP(A139,'Base traitement'!A:BG,24,FALSE)</f>
        <v>NADIA7</v>
      </c>
      <c r="W139">
        <f>VLOOKUP(A139,'Base traitement'!A:BG,57,FALSE)</f>
        <v>102</v>
      </c>
    </row>
    <row r="140" spans="1:23">
      <c r="A140" s="9">
        <v>135630</v>
      </c>
      <c r="B140" t="str">
        <f>VLOOKUP(A140,'Base traitement'!A:BG,2,FALSE)</f>
        <v>RASOAMAMONJY MARIE ESTHER</v>
      </c>
      <c r="C140" t="s">
        <v>8652</v>
      </c>
      <c r="D140" t="str">
        <f>VLOOKUP(A140,'Base traitement'!A:BG,3,FALSE)</f>
        <v>PRESTATION DE SERVICE</v>
      </c>
      <c r="E140" t="str">
        <f>VLOOKUP(A140,'Base traitement'!A:BG,4,FALSE)</f>
        <v>DA MARIE ESTHER RASOAMAMONJY Community Manangement SOKA juin 2026# FACTURE N°053 DU 19/06/2026</v>
      </c>
      <c r="F140" s="16">
        <v>695.6521739130435</v>
      </c>
      <c r="K140" s="16">
        <f>F140-G140</f>
        <v>695.6521739130435</v>
      </c>
      <c r="L140" s="12">
        <f>VLOOKUP(A140,'Base traitement'!A:BG,15,FALSE)</f>
        <v>46210</v>
      </c>
      <c r="M140" s="9" t="str">
        <f>VLOOKUP(A140,'Base traitement'!A:BG,16,FALSE)</f>
        <v>2026-07-07</v>
      </c>
      <c r="N140" s="9" t="str">
        <f>VLOOKUP(A140,'Base traitement'!A:BG,17,FALSE)</f>
        <v>E</v>
      </c>
      <c r="O140" s="9" t="str">
        <f>VLOOKUP(A140,'Base traitement'!A:BG,18,FALSE)</f>
        <v>E</v>
      </c>
      <c r="P140">
        <f>VLOOKUP(A140,'Base traitement'!A:BG,20,FALSE)</f>
        <v>138868</v>
      </c>
      <c r="Q140" s="12">
        <f>VLOOKUP(P140,Assemb_DA!A:H,7,FALSE)</f>
        <v>46210</v>
      </c>
      <c r="R140" s="9" t="str">
        <f>VLOOKUP(P140,Assemb_DA!A:H,8,FALSE)</f>
        <v>2026-07-07</v>
      </c>
      <c r="S140" s="9" t="str">
        <f>VLOOKUP(P140,Assemb_DA!A:I,9,FALSE)</f>
        <v>2026-07-07</v>
      </c>
      <c r="T140" s="22">
        <f>S140-Q140</f>
        <v>0</v>
      </c>
      <c r="U140" t="str">
        <f>VLOOKUP(A140,'Base traitement'!A:BG,23,FALSE)</f>
        <v>DG</v>
      </c>
      <c r="V140" t="str">
        <f>VLOOKUP(A140,'Base traitement'!A:BG,24,FALSE)</f>
        <v>NADIA7</v>
      </c>
      <c r="W140">
        <f>VLOOKUP(A140,'Base traitement'!A:BG,57,FALSE)</f>
        <v>6555</v>
      </c>
    </row>
    <row r="141" spans="1:23">
      <c r="A141" s="9">
        <v>135631</v>
      </c>
      <c r="B141" t="str">
        <f>VLOOKUP(A141,'Base traitement'!A:BG,2,FALSE)</f>
        <v>EASY NETCOM</v>
      </c>
      <c r="C141" t="str">
        <f>VLOOKUP(A141,'Base traitement'!A:BG,45,FALSE)</f>
        <v>DAET 13783/13784/13785/13786</v>
      </c>
      <c r="D141" t="str">
        <f>VLOOKUP(A141,'Base traitement'!A:BG,3,FALSE)</f>
        <v>Travaux filaire</v>
      </c>
      <c r="E141" t="str">
        <f>VLOOKUP(A141,'Base traitement'!A:BG,4,FALSE)</f>
        <v>TRESOR ACCPDC Anosy	 TGC-20260518-00021- DAET 13784</v>
      </c>
      <c r="F141" s="16">
        <v>1750.5434782608688</v>
      </c>
      <c r="K141" s="16">
        <f>F141-G141</f>
        <v>1750.5434782608688</v>
      </c>
      <c r="L141" s="12">
        <f>VLOOKUP(A141,'Base traitement'!A:BG,15,FALSE)</f>
        <v>46210</v>
      </c>
      <c r="M141" s="9" t="str">
        <f>VLOOKUP(A141,'Base traitement'!A:BG,16,FALSE)</f>
        <v>2026-07-07</v>
      </c>
      <c r="N141" s="9" t="str">
        <f>VLOOKUP(A141,'Base traitement'!A:BG,17,FALSE)</f>
        <v>E</v>
      </c>
      <c r="O141" s="9" t="str">
        <f>VLOOKUP(A141,'Base traitement'!A:BG,18,FALSE)</f>
        <v>E</v>
      </c>
      <c r="P141">
        <f>VLOOKUP(A141,'Base traitement'!A:BG,20,FALSE)</f>
        <v>138446</v>
      </c>
      <c r="Q141" s="12">
        <f>VLOOKUP(P141,Assemb_DA!A:H,7,FALSE)</f>
        <v>46185</v>
      </c>
      <c r="R141" s="9" t="str">
        <f>VLOOKUP(P141,Assemb_DA!A:H,8,FALSE)</f>
        <v>2026-06-12</v>
      </c>
      <c r="S141" s="9" t="str">
        <f>VLOOKUP(P141,Assemb_DA!A:I,9,FALSE)</f>
        <v>2026-07-01</v>
      </c>
      <c r="T141" s="22">
        <f>S141-Q141</f>
        <v>19</v>
      </c>
      <c r="U141" t="str">
        <f>VLOOKUP(A141,'Base traitement'!A:BG,23,FALSE)</f>
        <v>DTG</v>
      </c>
      <c r="V141" t="str">
        <f>VLOOKUP(A141,'Base traitement'!A:BG,24,FALSE)</f>
        <v>ELIE3</v>
      </c>
      <c r="W141">
        <f>VLOOKUP(A141,'Base traitement'!A:BG,57,FALSE)</f>
        <v>2053</v>
      </c>
    </row>
    <row r="142" spans="1:23">
      <c r="A142" s="9">
        <v>135632</v>
      </c>
      <c r="B142" t="str">
        <f>VLOOKUP(A142,'Base traitement'!A:BG,2,FALSE)</f>
        <v>FOLAN</v>
      </c>
      <c r="C142" t="str">
        <f>VLOOKUP(A142,'Base traitement'!A:BG,45,FALSE)</f>
        <v>Achat feuillard -sécurisation OTA backbone</v>
      </c>
      <c r="D142" t="str">
        <f>VLOOKUP(A142,'Base traitement'!A:BG,3,FALSE)</f>
        <v>Agrafe pour feuillard 21mm (Sachet de 200)</v>
      </c>
      <c r="E142" t="str">
        <f>VLOOKUP(A142,'Base traitement'!A:BG,4,FALSE)</f>
        <v>Agrafe pour feuillard 21mm (Sachet de 200) #CLYOB001423A</v>
      </c>
      <c r="F142" s="16">
        <v>1411.7219999999998</v>
      </c>
      <c r="K142" s="16">
        <f>F142-G142</f>
        <v>1411.7219999999998</v>
      </c>
      <c r="L142" s="12">
        <f>VLOOKUP(A142,'Base traitement'!A:BG,15,FALSE)</f>
        <v>46210</v>
      </c>
      <c r="M142" s="9" t="str">
        <f>VLOOKUP(A142,'Base traitement'!A:BG,16,FALSE)</f>
        <v>2026-07-07</v>
      </c>
      <c r="N142" s="9" t="str">
        <f>VLOOKUP(A142,'Base traitement'!A:BG,17,FALSE)</f>
        <v>E</v>
      </c>
      <c r="O142" s="9" t="str">
        <f>VLOOKUP(A142,'Base traitement'!A:BG,18,FALSE)</f>
        <v>E</v>
      </c>
      <c r="P142">
        <f>VLOOKUP(A142,'Base traitement'!A:BG,20,FALSE)</f>
        <v>138594</v>
      </c>
      <c r="Q142" s="12">
        <f>VLOOKUP(P142,Assemb_DA!A:H,7,FALSE)</f>
        <v>46195</v>
      </c>
      <c r="R142" s="9" t="str">
        <f>VLOOKUP(P142,Assemb_DA!A:H,8,FALSE)</f>
        <v>2026-06-22</v>
      </c>
      <c r="S142" s="9" t="str">
        <f>VLOOKUP(P142,Assemb_DA!A:I,9,FALSE)</f>
        <v>2026-06-22</v>
      </c>
      <c r="T142" s="22">
        <f>S142-Q142</f>
        <v>0</v>
      </c>
      <c r="U142" t="str">
        <f>VLOOKUP(A142,'Base traitement'!A:BG,23,FALSE)</f>
        <v>DTG</v>
      </c>
      <c r="V142" t="str">
        <f>VLOOKUP(A142,'Base traitement'!A:BG,24,FALSE)</f>
        <v>ELIE3</v>
      </c>
      <c r="W142">
        <f>VLOOKUP(A142,'Base traitement'!A:BG,57,FALSE)</f>
        <v>2370</v>
      </c>
    </row>
    <row r="143" spans="1:23">
      <c r="A143" s="9">
        <v>135633</v>
      </c>
      <c r="B143" t="str">
        <f>VLOOKUP(A143,'Base traitement'!A:BG,2,FALSE)</f>
        <v>OCEAN TRADE CO</v>
      </c>
      <c r="C143" t="str">
        <f>VLOOKUP(A143,'Base traitement'!A:BG,45,FALSE)</f>
        <v>Disjoncteur 1600A pour départ transfo Analakely ANM002</v>
      </c>
      <c r="D143" t="str">
        <f>VLOOKUP(A143,'Base traitement'!A:BG,3,FALSE)</f>
        <v>DISJONCTEUR T7S 1600A</v>
      </c>
      <c r="E143" t="str">
        <f>VLOOKUP(A143,'Base traitement'!A:BG,4,FALSE)</f>
        <v>Disjoncteur 1600A pour départ transfo Analakely ANM002 # Devis: V.26.20888</v>
      </c>
      <c r="F143" s="16">
        <v>4630.190217391304</v>
      </c>
      <c r="K143" s="16">
        <f>F143-G143</f>
        <v>4630.190217391304</v>
      </c>
      <c r="L143" s="12">
        <f>VLOOKUP(A143,'Base traitement'!A:BG,15,FALSE)</f>
        <v>46210</v>
      </c>
      <c r="M143" s="9" t="str">
        <f>VLOOKUP(A143,'Base traitement'!A:BG,16,FALSE)</f>
        <v>2026-07-08</v>
      </c>
      <c r="N143" s="9" t="str">
        <f>VLOOKUP(A143,'Base traitement'!A:BG,17,FALSE)</f>
        <v>E</v>
      </c>
      <c r="O143" s="9" t="str">
        <f>VLOOKUP(A143,'Base traitement'!A:BG,18,FALSE)</f>
        <v>E</v>
      </c>
      <c r="P143">
        <f>VLOOKUP(A143,'Base traitement'!A:BG,20,FALSE)</f>
        <v>138595</v>
      </c>
      <c r="Q143" s="12">
        <f>VLOOKUP(P143,Assemb_DA!A:H,7,FALSE)</f>
        <v>46195</v>
      </c>
      <c r="R143" s="9" t="str">
        <f>VLOOKUP(P143,Assemb_DA!A:H,8,FALSE)</f>
        <v>2026-06-22</v>
      </c>
      <c r="S143" s="9" t="str">
        <f>VLOOKUP(P143,Assemb_DA!A:I,9,FALSE)</f>
        <v>2026-06-24</v>
      </c>
      <c r="T143" s="22">
        <f>S143-Q143</f>
        <v>2</v>
      </c>
      <c r="U143" t="str">
        <f>VLOOKUP(A143,'Base traitement'!A:BG,23,FALSE)</f>
        <v>DTG</v>
      </c>
      <c r="V143" t="str">
        <f>VLOOKUP(A143,'Base traitement'!A:BG,24,FALSE)</f>
        <v>ELIE3</v>
      </c>
      <c r="W143">
        <f>VLOOKUP(A143,'Base traitement'!A:BG,57,FALSE)</f>
        <v>102</v>
      </c>
    </row>
    <row r="144" spans="1:23">
      <c r="A144" s="9">
        <v>135634</v>
      </c>
      <c r="B144" t="str">
        <f>VLOOKUP(A144,'Base traitement'!A:BG,2,FALSE)</f>
        <v>EASY NETCOM</v>
      </c>
      <c r="C144" t="str">
        <f>VLOOKUP(A144,'Base traitement'!A:BG,45,FALSE)</f>
        <v>DAET 13279-682-683 -714-684-715-705-716-687-707-718</v>
      </c>
      <c r="D144" t="str">
        <f>VLOOKUP(A144,'Base traitement'!A:BG,3,FALSE)</f>
        <v>Travaux filaire</v>
      </c>
      <c r="E144" t="str">
        <f>VLOOKUP(A144,'Base traitement'!A:BG,4,FALSE)</f>
        <v>Dépose (1U) poteau PJ à Andoharanofotsy 2070479822- DAET 13682 </v>
      </c>
      <c r="F144" s="16">
        <v>2202.5000000000005</v>
      </c>
      <c r="K144" s="16">
        <f>F144-G144</f>
        <v>2202.5000000000005</v>
      </c>
      <c r="L144" s="12">
        <f>VLOOKUP(A144,'Base traitement'!A:BG,15,FALSE)</f>
        <v>46210</v>
      </c>
      <c r="M144" s="9" t="str">
        <f>VLOOKUP(A144,'Base traitement'!A:BG,16,FALSE)</f>
        <v>2026-07-07</v>
      </c>
      <c r="N144" s="9" t="str">
        <f>VLOOKUP(A144,'Base traitement'!A:BG,17,FALSE)</f>
        <v>E</v>
      </c>
      <c r="O144" s="9" t="str">
        <f>VLOOKUP(A144,'Base traitement'!A:BG,18,FALSE)</f>
        <v>E</v>
      </c>
      <c r="P144">
        <f>VLOOKUP(A144,'Base traitement'!A:BG,20,FALSE)</f>
        <v>138607</v>
      </c>
      <c r="Q144" s="12">
        <f>VLOOKUP(P144,Assemb_DA!A:H,7,FALSE)</f>
        <v>46195</v>
      </c>
      <c r="R144" s="9" t="str">
        <f>VLOOKUP(P144,Assemb_DA!A:H,8,FALSE)</f>
        <v>2026-06-22</v>
      </c>
      <c r="S144" s="9" t="str">
        <f>VLOOKUP(P144,Assemb_DA!A:I,9,FALSE)</f>
        <v>2026-07-01</v>
      </c>
      <c r="T144" s="22">
        <f>S144-Q144</f>
        <v>9</v>
      </c>
      <c r="U144" t="str">
        <f>VLOOKUP(A144,'Base traitement'!A:BG,23,FALSE)</f>
        <v>DTG</v>
      </c>
      <c r="V144" t="str">
        <f>VLOOKUP(A144,'Base traitement'!A:BG,24,FALSE)</f>
        <v>ELIE3</v>
      </c>
      <c r="W144">
        <f>VLOOKUP(A144,'Base traitement'!A:BG,57,FALSE)</f>
        <v>2053</v>
      </c>
    </row>
    <row r="145" spans="1:23">
      <c r="A145" s="9">
        <v>135635</v>
      </c>
      <c r="B145" t="str">
        <f>VLOOKUP(A145,'Base traitement'!A:BG,2,FALSE)</f>
        <v>EASY NETCOM</v>
      </c>
      <c r="C145" t="str">
        <f>VLOOKUP(A145,'Base traitement'!A:BG,45,FALSE)</f>
        <v>DAET 13685/13686/13706/13717</v>
      </c>
      <c r="D145" t="str">
        <f>VLOOKUP(A145,'Base traitement'!A:BG,3,FALSE)</f>
        <v>Travaux filaire</v>
      </c>
      <c r="E145" t="str">
        <f>VLOOKUP(A145,'Base traitement'!A:BG,4,FALSE)</f>
        <v>Ouverture d'une chambre non soudée à Analakely REC-20251022-00901- DAET 13706 </v>
      </c>
      <c r="F145" s="16">
        <v>2651.413043478261</v>
      </c>
      <c r="K145" s="16">
        <f>F145-G145</f>
        <v>2651.413043478261</v>
      </c>
      <c r="L145" s="12">
        <f>VLOOKUP(A145,'Base traitement'!A:BG,15,FALSE)</f>
        <v>46210</v>
      </c>
      <c r="M145" s="9" t="str">
        <f>VLOOKUP(A145,'Base traitement'!A:BG,16,FALSE)</f>
        <v>2026-07-07</v>
      </c>
      <c r="N145" s="9" t="str">
        <f>VLOOKUP(A145,'Base traitement'!A:BG,17,FALSE)</f>
        <v>E</v>
      </c>
      <c r="O145" s="9" t="str">
        <f>VLOOKUP(A145,'Base traitement'!A:BG,18,FALSE)</f>
        <v>E</v>
      </c>
      <c r="P145">
        <f>VLOOKUP(A145,'Base traitement'!A:BG,20,FALSE)</f>
        <v>138616</v>
      </c>
      <c r="Q145" s="12">
        <f>VLOOKUP(P145,Assemb_DA!A:H,7,FALSE)</f>
        <v>46195</v>
      </c>
      <c r="R145" s="9" t="str">
        <f>VLOOKUP(P145,Assemb_DA!A:H,8,FALSE)</f>
        <v>2026-06-22</v>
      </c>
      <c r="S145" s="9" t="str">
        <f>VLOOKUP(P145,Assemb_DA!A:I,9,FALSE)</f>
        <v>2026-07-01</v>
      </c>
      <c r="T145" s="22">
        <f>S145-Q145</f>
        <v>9</v>
      </c>
      <c r="U145" t="str">
        <f>VLOOKUP(A145,'Base traitement'!A:BG,23,FALSE)</f>
        <v>DTG</v>
      </c>
      <c r="V145" t="str">
        <f>VLOOKUP(A145,'Base traitement'!A:BG,24,FALSE)</f>
        <v>ELIE3</v>
      </c>
      <c r="W145">
        <f>VLOOKUP(A145,'Base traitement'!A:BG,57,FALSE)</f>
        <v>2053</v>
      </c>
    </row>
    <row r="146" spans="1:23">
      <c r="A146" s="9">
        <v>135636</v>
      </c>
      <c r="B146" t="str">
        <f>VLOOKUP(A146,'Base traitement'!A:BG,2,FALSE)</f>
        <v>PRIMA CE SARLU</v>
      </c>
      <c r="C146" t="str">
        <f>VLOOKUP(A146,'Base traitement'!A:BG,45,FALSE)</f>
        <v>DAET 13688/13720</v>
      </c>
      <c r="D146" t="str">
        <f>VLOOKUP(A146,'Base traitement'!A:BG,3,FALSE)</f>
        <v>Travaux filaire</v>
      </c>
      <c r="E146" t="str">
        <f>VLOOKUP(A146,'Base traitement'!A:BG,4,FALSE)</f>
        <v>Implantation (1U) poteaux de 8m à IVATO 2063237860- DAET 13688 </v>
      </c>
      <c r="F146" s="16">
        <v>1408.695652173913</v>
      </c>
      <c r="K146" s="16">
        <f>F146-G146</f>
        <v>1408.695652173913</v>
      </c>
      <c r="L146" s="12">
        <f>VLOOKUP(A146,'Base traitement'!A:BG,15,FALSE)</f>
        <v>46210</v>
      </c>
      <c r="M146" s="9" t="str">
        <f>VLOOKUP(A146,'Base traitement'!A:BG,16,FALSE)</f>
        <v>2026-07-07</v>
      </c>
      <c r="N146" s="9" t="str">
        <f>VLOOKUP(A146,'Base traitement'!A:BG,17,FALSE)</f>
        <v>E</v>
      </c>
      <c r="O146" s="9" t="str">
        <f>VLOOKUP(A146,'Base traitement'!A:BG,18,FALSE)</f>
        <v>E</v>
      </c>
      <c r="P146">
        <f>VLOOKUP(A146,'Base traitement'!A:BG,20,FALSE)</f>
        <v>138619</v>
      </c>
      <c r="Q146" s="12">
        <f>VLOOKUP(P146,Assemb_DA!A:H,7,FALSE)</f>
        <v>46195</v>
      </c>
      <c r="R146" s="9" t="str">
        <f>VLOOKUP(P146,Assemb_DA!A:H,8,FALSE)</f>
        <v>2026-06-22</v>
      </c>
      <c r="S146" s="9" t="str">
        <f>VLOOKUP(P146,Assemb_DA!A:I,9,FALSE)</f>
        <v>2026-07-01</v>
      </c>
      <c r="T146" s="22">
        <f>S146-Q146</f>
        <v>9</v>
      </c>
      <c r="U146" t="str">
        <f>VLOOKUP(A146,'Base traitement'!A:BG,23,FALSE)</f>
        <v>DTG</v>
      </c>
      <c r="V146" t="str">
        <f>VLOOKUP(A146,'Base traitement'!A:BG,24,FALSE)</f>
        <v>ELIE3</v>
      </c>
      <c r="W146">
        <f>VLOOKUP(A146,'Base traitement'!A:BG,57,FALSE)</f>
        <v>2633</v>
      </c>
    </row>
    <row r="147" spans="1:23">
      <c r="A147" s="9">
        <v>135637</v>
      </c>
      <c r="B147" t="str">
        <f>VLOOKUP(A147,'Base traitement'!A:BG,2,FALSE)</f>
        <v>PRIMA CE SARLU</v>
      </c>
      <c r="C147" t="str">
        <f>VLOOKUP(A147,'Base traitement'!A:BG,45,FALSE)</f>
        <v>DAET 13689/13721</v>
      </c>
      <c r="D147" t="str">
        <f>VLOOKUP(A147,'Base traitement'!A:BG,3,FALSE)</f>
        <v>Travaux filaire</v>
      </c>
      <c r="E147" t="str">
        <f>VLOOKUP(A147,'Base traitement'!A:BG,4,FALSE)</f>
        <v>Travaux de dépose (1U) poteau PJ à MAHAZOARIVO ITP-20260304-00001- DAET 13721 </v>
      </c>
      <c r="F147" s="16">
        <v>1507.086956521739</v>
      </c>
      <c r="K147" s="16">
        <f>F147-G147</f>
        <v>1507.086956521739</v>
      </c>
      <c r="L147" s="12">
        <f>VLOOKUP(A147,'Base traitement'!A:BG,15,FALSE)</f>
        <v>46210</v>
      </c>
      <c r="M147" s="9" t="str">
        <f>VLOOKUP(A147,'Base traitement'!A:BG,16,FALSE)</f>
        <v>2026-07-07</v>
      </c>
      <c r="N147" s="9" t="str">
        <f>VLOOKUP(A147,'Base traitement'!A:BG,17,FALSE)</f>
        <v>E</v>
      </c>
      <c r="O147" s="9" t="str">
        <f>VLOOKUP(A147,'Base traitement'!A:BG,18,FALSE)</f>
        <v>E</v>
      </c>
      <c r="P147">
        <f>VLOOKUP(A147,'Base traitement'!A:BG,20,FALSE)</f>
        <v>138624</v>
      </c>
      <c r="Q147" s="12">
        <f>VLOOKUP(P147,Assemb_DA!A:H,7,FALSE)</f>
        <v>46195</v>
      </c>
      <c r="R147" s="9" t="str">
        <f>VLOOKUP(P147,Assemb_DA!A:H,8,FALSE)</f>
        <v>2026-06-22</v>
      </c>
      <c r="S147" s="9" t="str">
        <f>VLOOKUP(P147,Assemb_DA!A:I,9,FALSE)</f>
        <v>2026-07-01</v>
      </c>
      <c r="T147" s="22">
        <f>S147-Q147</f>
        <v>9</v>
      </c>
      <c r="U147" t="str">
        <f>VLOOKUP(A147,'Base traitement'!A:BG,23,FALSE)</f>
        <v>DTG</v>
      </c>
      <c r="V147" t="str">
        <f>VLOOKUP(A147,'Base traitement'!A:BG,24,FALSE)</f>
        <v>ELIE3</v>
      </c>
      <c r="W147">
        <f>VLOOKUP(A147,'Base traitement'!A:BG,57,FALSE)</f>
        <v>2633</v>
      </c>
    </row>
    <row r="148" spans="1:23">
      <c r="A148" s="9">
        <v>135638</v>
      </c>
      <c r="B148" t="str">
        <f>VLOOKUP(A148,'Base traitement'!A:BG,2,FALSE)</f>
        <v>ICCBP SAU</v>
      </c>
      <c r="C148" t="str">
        <f>VLOOKUP(A148,'Base traitement'!A:BG,45,FALSE)</f>
        <v>Frais d'immobilisation équipes suite TX à Diégo</v>
      </c>
      <c r="D148" t="str">
        <f>VLOOKUP(A148,'Base traitement'!A:BG,3,FALSE)</f>
        <v>Travaux de réhabilitation</v>
      </c>
      <c r="E148" t="str">
        <f>VLOOKUP(A148,'Base traitement'!A:BG,4,FALSE)</f>
        <v>Frais d'immobilisation(50% YAS- 9 830 000)# Devis n°: 026-270B</v>
      </c>
      <c r="F148" s="16">
        <v>1068.4782608695652</v>
      </c>
      <c r="K148" s="16">
        <f>F148-G148</f>
        <v>1068.4782608695652</v>
      </c>
      <c r="L148" s="12">
        <f>VLOOKUP(A148,'Base traitement'!A:BG,15,FALSE)</f>
        <v>46210</v>
      </c>
      <c r="M148" s="9" t="str">
        <f>VLOOKUP(A148,'Base traitement'!A:BG,16,FALSE)</f>
        <v>2026-07-07</v>
      </c>
      <c r="N148" s="9" t="str">
        <f>VLOOKUP(A148,'Base traitement'!A:BG,17,FALSE)</f>
        <v>E</v>
      </c>
      <c r="O148" s="9" t="str">
        <f>VLOOKUP(A148,'Base traitement'!A:BG,18,FALSE)</f>
        <v>E</v>
      </c>
      <c r="P148">
        <f>VLOOKUP(A148,'Base traitement'!A:BG,20,FALSE)</f>
        <v>138634</v>
      </c>
      <c r="Q148" s="12">
        <f>VLOOKUP(P148,Assemb_DA!A:H,7,FALSE)</f>
        <v>46196</v>
      </c>
      <c r="R148" s="9" t="str">
        <f>VLOOKUP(P148,Assemb_DA!A:H,8,FALSE)</f>
        <v>2026-06-23</v>
      </c>
      <c r="S148" s="9" t="str">
        <f>VLOOKUP(P148,Assemb_DA!A:I,9,FALSE)</f>
        <v>2026-06-29</v>
      </c>
      <c r="T148" s="22">
        <f>S148-Q148</f>
        <v>6</v>
      </c>
      <c r="U148" t="str">
        <f>VLOOKUP(A148,'Base traitement'!A:BG,23,FALSE)</f>
        <v>DTG</v>
      </c>
      <c r="V148" t="str">
        <f>VLOOKUP(A148,'Base traitement'!A:BG,24,FALSE)</f>
        <v>ELIE3</v>
      </c>
      <c r="W148">
        <f>VLOOKUP(A148,'Base traitement'!A:BG,57,FALSE)</f>
        <v>5797</v>
      </c>
    </row>
    <row r="149" spans="1:23">
      <c r="A149" s="9">
        <v>135639</v>
      </c>
      <c r="B149" t="str">
        <f>VLOOKUP(A149,'Base traitement'!A:BG,2,FALSE)</f>
        <v>PRIMA CE SARLU</v>
      </c>
      <c r="C149" t="str">
        <f>VLOOKUP(A149,'Base traitement'!A:BG,45,FALSE)</f>
        <v>DAET 13811</v>
      </c>
      <c r="D149" t="str">
        <f>VLOOKUP(A149,'Base traitement'!A:BG,3,FALSE)</f>
        <v>Travaux filaire</v>
      </c>
      <c r="E149" t="str">
        <f>VLOOKUP(A149,'Base traitement'!A:BG,4,FALSE)</f>
        <v>Mendrikasafidy RAZAFINDRAMBOA ANJANAHARY 2189299706- DAET 13811</v>
      </c>
      <c r="F149" s="16">
        <v>543.47826086956513</v>
      </c>
      <c r="K149" s="16">
        <f>F149-G149</f>
        <v>543.47826086956513</v>
      </c>
      <c r="L149" s="12">
        <f>VLOOKUP(A149,'Base traitement'!A:BG,15,FALSE)</f>
        <v>46210</v>
      </c>
      <c r="M149" s="9" t="str">
        <f>VLOOKUP(A149,'Base traitement'!A:BG,16,FALSE)</f>
        <v>2026-07-07</v>
      </c>
      <c r="N149" s="9" t="str">
        <f>VLOOKUP(A149,'Base traitement'!A:BG,17,FALSE)</f>
        <v>E</v>
      </c>
      <c r="O149" s="9" t="str">
        <f>VLOOKUP(A149,'Base traitement'!A:BG,18,FALSE)</f>
        <v>E</v>
      </c>
      <c r="P149">
        <f>VLOOKUP(A149,'Base traitement'!A:BG,20,FALSE)</f>
        <v>138641</v>
      </c>
      <c r="Q149" s="12">
        <f>VLOOKUP(P149,Assemb_DA!A:H,7,FALSE)</f>
        <v>46196</v>
      </c>
      <c r="R149" s="9" t="str">
        <f>VLOOKUP(P149,Assemb_DA!A:H,8,FALSE)</f>
        <v>2026-06-23</v>
      </c>
      <c r="S149" s="9" t="str">
        <f>VLOOKUP(P149,Assemb_DA!A:I,9,FALSE)</f>
        <v>2026-07-01</v>
      </c>
      <c r="T149" s="22">
        <f>S149-Q149</f>
        <v>8</v>
      </c>
      <c r="U149" t="str">
        <f>VLOOKUP(A149,'Base traitement'!A:BG,23,FALSE)</f>
        <v>DTG</v>
      </c>
      <c r="V149" t="str">
        <f>VLOOKUP(A149,'Base traitement'!A:BG,24,FALSE)</f>
        <v>ELIE3</v>
      </c>
      <c r="W149">
        <f>VLOOKUP(A149,'Base traitement'!A:BG,57,FALSE)</f>
        <v>2633</v>
      </c>
    </row>
    <row r="150" spans="1:23">
      <c r="A150" s="9">
        <v>135640</v>
      </c>
      <c r="B150" t="str">
        <f>VLOOKUP(A150,'Base traitement'!A:BG,2,FALSE)</f>
        <v>CONTINENTAL AUTO</v>
      </c>
      <c r="C150" t="str">
        <f>VLOOKUP(A150,'Base traitement'!A:BG,45,FALSE)</f>
        <v>Entretien 26067WWT</v>
      </c>
      <c r="D150" t="str">
        <f>VLOOKUP(A150,'Base traitement'!A:BG,3,FALSE)</f>
        <v>ENTRETIEN ET REPARATION VEHICULE  Y COMPRIS PIECES DE RECHAN</v>
      </c>
      <c r="E150" t="str">
        <f>VLOOKUP(A150,'Base traitement'!A:BG,4,FALSE)</f>
        <v>Dressage soudure (forfait peinture PV+10)_ DEVIS V.26.22709 -RMA.26.03960 _du 23/06/2026 véhicule 26067WWT</v>
      </c>
      <c r="F150" s="16">
        <v>581.95652173913038</v>
      </c>
      <c r="K150" s="16">
        <f>F150-G150</f>
        <v>581.95652173913038</v>
      </c>
      <c r="L150" s="12">
        <f>VLOOKUP(A150,'Base traitement'!A:BG,15,FALSE)</f>
        <v>46210</v>
      </c>
      <c r="M150" s="9" t="str">
        <f>VLOOKUP(A150,'Base traitement'!A:BG,16,FALSE)</f>
        <v>2026-07-07</v>
      </c>
      <c r="N150" s="9" t="str">
        <f>VLOOKUP(A150,'Base traitement'!A:BG,17,FALSE)</f>
        <v>E</v>
      </c>
      <c r="O150" s="9" t="str">
        <f>VLOOKUP(A150,'Base traitement'!A:BG,18,FALSE)</f>
        <v>E</v>
      </c>
      <c r="P150">
        <f>VLOOKUP(A150,'Base traitement'!A:BG,20,FALSE)</f>
        <v>138875</v>
      </c>
      <c r="Q150" s="12">
        <f>VLOOKUP(P150,Assemb_DA!A:H,7,FALSE)</f>
        <v>46210</v>
      </c>
      <c r="R150" s="9" t="str">
        <f>VLOOKUP(P150,Assemb_DA!A:H,8,FALSE)</f>
        <v>2026-07-07</v>
      </c>
      <c r="S150" s="9" t="str">
        <f>VLOOKUP(P150,Assemb_DA!A:I,9,FALSE)</f>
        <v>2026-07-07</v>
      </c>
      <c r="T150" s="22">
        <f>S150-Q150</f>
        <v>0</v>
      </c>
      <c r="U150" t="str">
        <f>VLOOKUP(A150,'Base traitement'!A:BG,23,FALSE)</f>
        <v>DG</v>
      </c>
      <c r="V150" t="str">
        <f>VLOOKUP(A150,'Base traitement'!A:BG,24,FALSE)</f>
        <v>NADIA7</v>
      </c>
      <c r="W150">
        <f>VLOOKUP(A150,'Base traitement'!A:BG,57,FALSE)</f>
        <v>32</v>
      </c>
    </row>
    <row r="151" spans="1:23">
      <c r="A151" s="9">
        <v>135641</v>
      </c>
      <c r="B151" t="str">
        <f>VLOOKUP(A151,'Base traitement'!A:BG,2,FALSE)</f>
        <v>EASY NETCOM</v>
      </c>
      <c r="C151" t="str">
        <f>VLOOKUP(A151,'Base traitement'!A:BG,45,FALSE)</f>
        <v>DAET 13812/13813/13814</v>
      </c>
      <c r="D151" t="str">
        <f>VLOOKUP(A151,'Base traitement'!A:BG,3,FALSE)</f>
        <v>Travaux filaire</v>
      </c>
      <c r="E151" t="str">
        <f>VLOOKUP(A151,'Base traitement'!A:BG,4,FALSE)</f>
        <v>DONGNAM MADA FILATEX 2181694924- DAET 13812</v>
      </c>
      <c r="F151" s="16">
        <v>1963.0434782608693</v>
      </c>
      <c r="K151" s="16">
        <f>F151-G151</f>
        <v>1963.0434782608693</v>
      </c>
      <c r="L151" s="12">
        <f>VLOOKUP(A151,'Base traitement'!A:BG,15,FALSE)</f>
        <v>46210</v>
      </c>
      <c r="M151" s="9" t="str">
        <f>VLOOKUP(A151,'Base traitement'!A:BG,16,FALSE)</f>
        <v>2026-07-07</v>
      </c>
      <c r="N151" s="9" t="str">
        <f>VLOOKUP(A151,'Base traitement'!A:BG,17,FALSE)</f>
        <v>E</v>
      </c>
      <c r="O151" s="9" t="str">
        <f>VLOOKUP(A151,'Base traitement'!A:BG,18,FALSE)</f>
        <v>E</v>
      </c>
      <c r="P151">
        <f>VLOOKUP(A151,'Base traitement'!A:BG,20,FALSE)</f>
        <v>138642</v>
      </c>
      <c r="Q151" s="12">
        <f>VLOOKUP(P151,Assemb_DA!A:H,7,FALSE)</f>
        <v>46196</v>
      </c>
      <c r="R151" s="9" t="str">
        <f>VLOOKUP(P151,Assemb_DA!A:H,8,FALSE)</f>
        <v>2026-06-23</v>
      </c>
      <c r="S151" s="9" t="str">
        <f>VLOOKUP(P151,Assemb_DA!A:I,9,FALSE)</f>
        <v>2026-07-01</v>
      </c>
      <c r="T151" s="22">
        <f>S151-Q151</f>
        <v>8</v>
      </c>
      <c r="U151" t="str">
        <f>VLOOKUP(A151,'Base traitement'!A:BG,23,FALSE)</f>
        <v>DTG</v>
      </c>
      <c r="V151" t="str">
        <f>VLOOKUP(A151,'Base traitement'!A:BG,24,FALSE)</f>
        <v>ELIE3</v>
      </c>
      <c r="W151">
        <f>VLOOKUP(A151,'Base traitement'!A:BG,57,FALSE)</f>
        <v>2053</v>
      </c>
    </row>
    <row r="152" spans="1:23">
      <c r="A152" s="9">
        <v>135642</v>
      </c>
      <c r="B152" t="str">
        <f>VLOOKUP(A152,'Base traitement'!A:BG,2,FALSE)</f>
        <v>RANDRIANASOLO HANTA BEBY</v>
      </c>
      <c r="C152" t="str">
        <f>VLOOKUP(A152,'Base traitement'!A:BG,45,FALSE)</f>
        <v>Nettoyage et Sécurisation  chambres 2AFRICA - MAJUNGA</v>
      </c>
      <c r="D152" t="str">
        <f>VLOOKUP(A152,'Base traitement'!A:BG,3,FALSE)</f>
        <v>Travaux filaire</v>
      </c>
      <c r="E152" t="str">
        <f>VLOOKUP(A152,'Base traitement'!A:BG,4,FALSE)</f>
        <v>Curage/nettoyage chambre et sécurisation (soudure complète)-Chambre CH0/K2C-Evacuation des sables et gravois dans un lieu de décharge+installation et repli - DTG-2026-333</v>
      </c>
      <c r="F152" s="16">
        <v>1156.5217391304348</v>
      </c>
      <c r="K152" s="16">
        <f>F152-G152</f>
        <v>1156.5217391304348</v>
      </c>
      <c r="L152" s="12">
        <f>VLOOKUP(A152,'Base traitement'!A:BG,15,FALSE)</f>
        <v>46210</v>
      </c>
      <c r="M152" s="9" t="str">
        <f>VLOOKUP(A152,'Base traitement'!A:BG,16,FALSE)</f>
        <v>2026-07-07</v>
      </c>
      <c r="N152" s="9" t="str">
        <f>VLOOKUP(A152,'Base traitement'!A:BG,17,FALSE)</f>
        <v>S</v>
      </c>
      <c r="O152" s="9" t="str">
        <f>VLOOKUP(A152,'Base traitement'!A:BG,18,FALSE)</f>
        <v>S</v>
      </c>
      <c r="P152">
        <f>VLOOKUP(A152,'Base traitement'!A:BG,20,FALSE)</f>
        <v>138801</v>
      </c>
      <c r="Q152" s="12">
        <f>VLOOKUP(P152,Assemb_DA!A:H,7,FALSE)</f>
        <v>46205</v>
      </c>
      <c r="R152" s="9" t="str">
        <f>VLOOKUP(P152,Assemb_DA!A:H,8,FALSE)</f>
        <v>2026-07-02</v>
      </c>
      <c r="S152" s="9" t="str">
        <f>VLOOKUP(P152,Assemb_DA!A:I,9,FALSE)</f>
        <v>2026-07-06</v>
      </c>
      <c r="T152" s="22">
        <f>S152-Q152</f>
        <v>4</v>
      </c>
      <c r="U152" t="str">
        <f>VLOOKUP(A152,'Base traitement'!A:BG,23,FALSE)</f>
        <v>DTG</v>
      </c>
      <c r="V152" t="str">
        <f>VLOOKUP(A152,'Base traitement'!A:BG,24,FALSE)</f>
        <v>ELIE3</v>
      </c>
      <c r="W152">
        <f>VLOOKUP(A152,'Base traitement'!A:BG,57,FALSE)</f>
        <v>2322</v>
      </c>
    </row>
    <row r="153" spans="1:23">
      <c r="A153" s="9">
        <v>135643</v>
      </c>
      <c r="B153" t="str">
        <f>VLOOKUP(A153,'Base traitement'!A:BG,2,FALSE)</f>
        <v>PRIMA CE SARLU</v>
      </c>
      <c r="C153" t="str">
        <f>VLOOKUP(A153,'Base traitement'!A:BG,45,FALSE)</f>
        <v>Tirage FO entre RDC et salle trans 2ème Etages</v>
      </c>
      <c r="D153" t="str">
        <f>VLOOKUP(A153,'Base traitement'!A:BG,3,FALSE)</f>
        <v>REMISE</v>
      </c>
      <c r="E153" t="str">
        <f>VLOOKUP(A153,'Base traitement'!A:BG,4,FALSE)</f>
        <v>Remise 7%</v>
      </c>
      <c r="F153" s="16">
        <v>197.71739130434784</v>
      </c>
      <c r="G153" s="16">
        <v>12.934782608695652</v>
      </c>
      <c r="H153" s="20">
        <v>6.5420560747663545E-2</v>
      </c>
      <c r="I153" s="19">
        <f>G153/F153</f>
        <v>6.5420560747663545E-2</v>
      </c>
      <c r="J153" s="19"/>
      <c r="K153" s="16">
        <f>F153-G153</f>
        <v>184.78260869565219</v>
      </c>
      <c r="L153" s="12">
        <f>VLOOKUP(A153,'Base traitement'!A:BG,15,FALSE)</f>
        <v>46210</v>
      </c>
      <c r="M153" s="9" t="str">
        <f>VLOOKUP(A153,'Base traitement'!A:BG,16,FALSE)</f>
        <v>2026-07-07</v>
      </c>
      <c r="N153" s="9" t="str">
        <f>VLOOKUP(A153,'Base traitement'!A:BG,17,FALSE)</f>
        <v>S</v>
      </c>
      <c r="O153" s="9" t="str">
        <f>VLOOKUP(A153,'Base traitement'!A:BG,18,FALSE)</f>
        <v>S</v>
      </c>
      <c r="P153">
        <f>VLOOKUP(A153,'Base traitement'!A:BG,20,FALSE)</f>
        <v>138675</v>
      </c>
      <c r="Q153" s="12">
        <f>VLOOKUP(P153,Assemb_DA!A:H,7,FALSE)</f>
        <v>46197</v>
      </c>
      <c r="R153" s="9" t="str">
        <f>VLOOKUP(P153,Assemb_DA!A:H,8,FALSE)</f>
        <v>2026-06-24</v>
      </c>
      <c r="S153" s="9" t="str">
        <f>VLOOKUP(P153,Assemb_DA!A:I,9,FALSE)</f>
        <v>2026-06-29</v>
      </c>
      <c r="T153" s="22">
        <f>S153-Q153</f>
        <v>5</v>
      </c>
      <c r="U153" t="str">
        <f>VLOOKUP(A153,'Base traitement'!A:BG,23,FALSE)</f>
        <v>DTG</v>
      </c>
      <c r="V153" t="str">
        <f>VLOOKUP(A153,'Base traitement'!A:BG,24,FALSE)</f>
        <v>ELIE3</v>
      </c>
      <c r="W153">
        <f>VLOOKUP(A153,'Base traitement'!A:BG,57,FALSE)</f>
        <v>2633</v>
      </c>
    </row>
    <row r="154" spans="1:23">
      <c r="A154" s="9">
        <v>135644</v>
      </c>
      <c r="B154" t="str">
        <f>VLOOKUP(A154,'Base traitement'!A:BG,2,FALSE)</f>
        <v>EASY NETCOM</v>
      </c>
      <c r="C154" t="str">
        <f>VLOOKUP(A154,'Base traitement'!A:BG,45,FALSE)</f>
        <v>DOM REGION_TRAVAUX  DEVIATION FIBRE AU CROISEMENT AMBOANIO</v>
      </c>
      <c r="D154" t="str">
        <f>VLOOKUP(A154,'Base traitement'!A:BG,3,FALSE)</f>
        <v>PRESTATION DE SERVICE</v>
      </c>
      <c r="E154" t="str">
        <f>VLOOKUP(A154,'Base traitement'!A:BG,4,FALSE)</f>
        <v>Travaux de déviation itinéraire de notre câble au croisement Amboanio (Cimetière Mahajanga) suite aux multiples coupures dans cette zone et la difficulté sur lintervention la nuit aussi durant les enterrements.</v>
      </c>
      <c r="F154" s="16">
        <v>1744.2269565217391</v>
      </c>
      <c r="K154" s="16">
        <f>F154-G154</f>
        <v>1744.2269565217391</v>
      </c>
      <c r="L154" s="12">
        <f>VLOOKUP(A154,'Base traitement'!A:BG,15,FALSE)</f>
        <v>46210</v>
      </c>
      <c r="M154" s="9" t="str">
        <f>VLOOKUP(A154,'Base traitement'!A:BG,16,FALSE)</f>
        <v>2026-07-07</v>
      </c>
      <c r="N154" s="9" t="str">
        <f>VLOOKUP(A154,'Base traitement'!A:BG,17,FALSE)</f>
        <v>S</v>
      </c>
      <c r="O154" s="9" t="str">
        <f>VLOOKUP(A154,'Base traitement'!A:BG,18,FALSE)</f>
        <v>S</v>
      </c>
      <c r="P154">
        <f>VLOOKUP(A154,'Base traitement'!A:BG,20,FALSE)</f>
        <v>138742</v>
      </c>
      <c r="Q154" s="12">
        <f>VLOOKUP(P154,Assemb_DA!A:H,7,FALSE)</f>
        <v>46203</v>
      </c>
      <c r="R154" s="9" t="str">
        <f>VLOOKUP(P154,Assemb_DA!A:H,8,FALSE)</f>
        <v>2026-06-30</v>
      </c>
      <c r="S154" s="9" t="str">
        <f>VLOOKUP(P154,Assemb_DA!A:I,9,FALSE)</f>
        <v>2026-07-02</v>
      </c>
      <c r="T154" s="22">
        <f>S154-Q154</f>
        <v>2</v>
      </c>
      <c r="U154" t="str">
        <f>VLOOKUP(A154,'Base traitement'!A:BG,23,FALSE)</f>
        <v>DTG</v>
      </c>
      <c r="V154" t="str">
        <f>VLOOKUP(A154,'Base traitement'!A:BG,24,FALSE)</f>
        <v>ELIE3</v>
      </c>
      <c r="W154">
        <f>VLOOKUP(A154,'Base traitement'!A:BG,57,FALSE)</f>
        <v>2053</v>
      </c>
    </row>
    <row r="155" spans="1:23">
      <c r="A155" s="9">
        <v>135645</v>
      </c>
      <c r="B155" t="str">
        <f>VLOOKUP(A155,'Base traitement'!A:BG,2,FALSE)</f>
        <v>VOYAGES BOURDON</v>
      </c>
      <c r="C155" t="str">
        <f>VLOOKUP(A155,'Base traitement'!A:BG,45,FALSE)</f>
        <v>BILLET D'AVION</v>
      </c>
      <c r="D155" t="str">
        <f>VLOOKUP(A155,'Base traitement'!A:BG,3,FALSE)</f>
        <v>BILLET D 'AVION</v>
      </c>
      <c r="E155" t="str">
        <f>VLOOKUP(A155,'Base traitement'!A:BG,4,FALSE)</f>
        <v>BILLET D'AVION - TNR/SMS/TNR - Sambatra RANDRIANJAFY</v>
      </c>
      <c r="F155" s="16">
        <v>422.89130434782606</v>
      </c>
      <c r="K155" s="16">
        <f>F155-G155</f>
        <v>422.89130434782606</v>
      </c>
      <c r="L155" s="12">
        <f>VLOOKUP(A155,'Base traitement'!A:BG,15,FALSE)</f>
        <v>46211</v>
      </c>
      <c r="M155" s="9" t="str">
        <f>VLOOKUP(A155,'Base traitement'!A:BG,16,FALSE)</f>
        <v>2026-07-08</v>
      </c>
      <c r="N155" s="9" t="str">
        <f>VLOOKUP(A155,'Base traitement'!A:BG,17,FALSE)</f>
        <v>S</v>
      </c>
      <c r="O155" s="9" t="str">
        <f>VLOOKUP(A155,'Base traitement'!A:BG,18,FALSE)</f>
        <v>S</v>
      </c>
      <c r="P155">
        <f>VLOOKUP(A155,'Base traitement'!A:BG,20,FALSE)</f>
        <v>138877</v>
      </c>
      <c r="Q155" s="12">
        <f>VLOOKUP(P155,Assemb_DA!A:H,7,FALSE)</f>
        <v>46210</v>
      </c>
      <c r="R155" s="9" t="str">
        <f>VLOOKUP(P155,Assemb_DA!A:H,8,FALSE)</f>
        <v>2026-07-07</v>
      </c>
      <c r="S155" s="9" t="str">
        <f>VLOOKUP(P155,Assemb_DA!A:I,9,FALSE)</f>
        <v>2026-07-07</v>
      </c>
      <c r="T155" s="22">
        <f>S155-Q155</f>
        <v>0</v>
      </c>
      <c r="U155" t="str">
        <f>VLOOKUP(A155,'Base traitement'!A:BG,23,FALSE)</f>
        <v>DCG</v>
      </c>
      <c r="V155" t="str">
        <f>VLOOKUP(A155,'Base traitement'!A:BG,24,FALSE)</f>
        <v>FELANA13</v>
      </c>
      <c r="W155">
        <f>VLOOKUP(A155,'Base traitement'!A:BG,57,FALSE)</f>
        <v>2886</v>
      </c>
    </row>
    <row r="156" spans="1:23">
      <c r="A156" s="9">
        <v>135646</v>
      </c>
      <c r="B156" t="str">
        <f>VLOOKUP(A156,'Base traitement'!A:BG,2,FALSE)</f>
        <v>VOYAGES BOURDON</v>
      </c>
      <c r="C156" t="str">
        <f>VLOOKUP(A156,'Base traitement'!A:BG,45,FALSE)</f>
        <v>Resa billets - Mission Trade</v>
      </c>
      <c r="D156" t="str">
        <f>VLOOKUP(A156,'Base traitement'!A:BG,3,FALSE)</f>
        <v>BILLET D 'AVION</v>
      </c>
      <c r="E156" t="str">
        <f>VLOOKUP(A156,'Base traitement'!A:BG,4,FALSE)</f>
        <v>Billets d'Avion - RAMIHARIMANANA SARIAKA &amp; RAMPANARIVO PRISCA - TNR/SVB - DIE/TNR</v>
      </c>
      <c r="F156" s="16">
        <v>809</v>
      </c>
      <c r="K156" s="16">
        <f>F156-G156</f>
        <v>809</v>
      </c>
      <c r="L156" s="12">
        <f>VLOOKUP(A156,'Base traitement'!A:BG,15,FALSE)</f>
        <v>46211</v>
      </c>
      <c r="M156" s="9" t="str">
        <f>VLOOKUP(A156,'Base traitement'!A:BG,16,FALSE)</f>
        <v>2026-07-08</v>
      </c>
      <c r="N156" s="9" t="str">
        <f>VLOOKUP(A156,'Base traitement'!A:BG,17,FALSE)</f>
        <v>S</v>
      </c>
      <c r="O156" s="9" t="str">
        <f>VLOOKUP(A156,'Base traitement'!A:BG,18,FALSE)</f>
        <v>S</v>
      </c>
      <c r="P156">
        <f>VLOOKUP(A156,'Base traitement'!A:BG,20,FALSE)</f>
        <v>138876</v>
      </c>
      <c r="Q156" s="12">
        <f>VLOOKUP(P156,Assemb_DA!A:H,7,FALSE)</f>
        <v>46210</v>
      </c>
      <c r="R156" s="9" t="str">
        <f>VLOOKUP(P156,Assemb_DA!A:H,8,FALSE)</f>
        <v>2026-07-07</v>
      </c>
      <c r="S156" s="9" t="str">
        <f>VLOOKUP(P156,Assemb_DA!A:I,9,FALSE)</f>
        <v>2026-07-07</v>
      </c>
      <c r="T156" s="22">
        <f>S156-Q156</f>
        <v>0</v>
      </c>
      <c r="U156" t="str">
        <f>VLOOKUP(A156,'Base traitement'!A:BG,23,FALSE)</f>
        <v>DCG</v>
      </c>
      <c r="V156" t="str">
        <f>VLOOKUP(A156,'Base traitement'!A:BG,24,FALSE)</f>
        <v>FELANA13</v>
      </c>
      <c r="W156">
        <f>VLOOKUP(A156,'Base traitement'!A:BG,57,FALSE)</f>
        <v>2886</v>
      </c>
    </row>
    <row r="157" spans="1:23">
      <c r="A157" s="9">
        <v>135647</v>
      </c>
      <c r="B157" t="str">
        <f>VLOOKUP(A157,'Base traitement'!A:BG,2,FALSE)</f>
        <v>ENTREPRISE TAHIANA</v>
      </c>
      <c r="C157" t="str">
        <f>VLOOKUP(A157,'Base traitement'!A:BG,45,FALSE)</f>
        <v>Déploiement du lien FO pour NEA AMBOHIMANDROSO</v>
      </c>
      <c r="D157" t="str">
        <f>VLOOKUP(A157,'Base traitement'!A:BG,3,FALSE)</f>
        <v>Travaux GC filaire</v>
      </c>
      <c r="E157" t="str">
        <f>VLOOKUP(A157,'Base traitement'!A:BG,4,FALSE)</f>
        <v>DTG/DOM: Déploiement du lien FO pour NEA AMBOHIMANDROSO# PF n°124</v>
      </c>
      <c r="F157" s="16">
        <v>5906.576086956522</v>
      </c>
      <c r="K157" s="16">
        <f>F157-G157</f>
        <v>5906.576086956522</v>
      </c>
      <c r="L157" s="12">
        <f>VLOOKUP(A157,'Base traitement'!A:BG,15,FALSE)</f>
        <v>46211</v>
      </c>
      <c r="M157" s="9" t="str">
        <f>VLOOKUP(A157,'Base traitement'!A:BG,16,FALSE)</f>
        <v>2026-07-08</v>
      </c>
      <c r="N157" s="9" t="str">
        <f>VLOOKUP(A157,'Base traitement'!A:BG,17,FALSE)</f>
        <v>E</v>
      </c>
      <c r="O157" s="9" t="str">
        <f>VLOOKUP(A157,'Base traitement'!A:BG,18,FALSE)</f>
        <v>E</v>
      </c>
      <c r="P157">
        <f>VLOOKUP(A157,'Base traitement'!A:BG,20,FALSE)</f>
        <v>138765</v>
      </c>
      <c r="Q157" s="12">
        <f>VLOOKUP(P157,Assemb_DA!A:H,7,FALSE)</f>
        <v>46204</v>
      </c>
      <c r="R157" s="9" t="str">
        <f>VLOOKUP(P157,Assemb_DA!A:H,8,FALSE)</f>
        <v>2026-07-01</v>
      </c>
      <c r="S157" s="9" t="str">
        <f>VLOOKUP(P157,Assemb_DA!A:I,9,FALSE)</f>
        <v>2026-07-03</v>
      </c>
      <c r="T157" s="22">
        <f>S157-Q157</f>
        <v>2</v>
      </c>
      <c r="U157" t="str">
        <f>VLOOKUP(A157,'Base traitement'!A:BG,23,FALSE)</f>
        <v>DTG</v>
      </c>
      <c r="V157" t="str">
        <f>VLOOKUP(A157,'Base traitement'!A:BG,24,FALSE)</f>
        <v>ELIE3</v>
      </c>
      <c r="W157">
        <f>VLOOKUP(A157,'Base traitement'!A:BG,57,FALSE)</f>
        <v>2332</v>
      </c>
    </row>
    <row r="158" spans="1:23">
      <c r="A158" s="9">
        <v>135648</v>
      </c>
      <c r="B158" t="str">
        <f>VLOOKUP(A158,'Base traitement'!A:BG,2,FALSE)</f>
        <v>ENTREPRISE RAFIA</v>
      </c>
      <c r="C158" t="str">
        <f>VLOOKUP(A158,'Base traitement'!A:BG,45,FALSE)</f>
        <v>DOM REGION_Réhabilitation chambre YAS Fianarantsoa</v>
      </c>
      <c r="D158" t="str">
        <f>VLOOKUP(A158,'Base traitement'!A:BG,3,FALSE)</f>
        <v>Travaux de réhabilitation</v>
      </c>
      <c r="E158" t="str">
        <f>VLOOKUP(A158,'Base traitement'!A:BG,4,FALSE)</f>
        <v>TRAVAUX GC POUR REHABILITATION CHAMBRE FILAIRE (Devant YAS Store Ampasambazaha Fianarantsoa) :
- Frais de déplacement.
- Démolition et réfection béton existant.
- Curage chambre, y compris évacuation des produits.</v>
      </c>
      <c r="F158" s="16">
        <v>39.130434782608695</v>
      </c>
      <c r="K158" s="16">
        <f>F158-G158</f>
        <v>39.130434782608695</v>
      </c>
      <c r="L158" s="12">
        <f>VLOOKUP(A158,'Base traitement'!A:BG,15,FALSE)</f>
        <v>46211</v>
      </c>
      <c r="M158" s="9" t="str">
        <f>VLOOKUP(A158,'Base traitement'!A:BG,16,FALSE)</f>
        <v>2026-07-08</v>
      </c>
      <c r="N158" s="9" t="str">
        <f>VLOOKUP(A158,'Base traitement'!A:BG,17,FALSE)</f>
        <v>E</v>
      </c>
      <c r="O158" s="9" t="str">
        <f>VLOOKUP(A158,'Base traitement'!A:BG,18,FALSE)</f>
        <v>E</v>
      </c>
      <c r="P158">
        <f>VLOOKUP(A158,'Base traitement'!A:BG,20,FALSE)</f>
        <v>138768</v>
      </c>
      <c r="Q158" s="12">
        <f>VLOOKUP(P158,Assemb_DA!A:H,7,FALSE)</f>
        <v>46204</v>
      </c>
      <c r="R158" s="9" t="str">
        <f>VLOOKUP(P158,Assemb_DA!A:H,8,FALSE)</f>
        <v>2026-07-01</v>
      </c>
      <c r="S158" s="9" t="str">
        <f>VLOOKUP(P158,Assemb_DA!A:I,9,FALSE)</f>
        <v>2026-07-03</v>
      </c>
      <c r="T158" s="22">
        <f>S158-Q158</f>
        <v>2</v>
      </c>
      <c r="U158" t="str">
        <f>VLOOKUP(A158,'Base traitement'!A:BG,23,FALSE)</f>
        <v>DTG</v>
      </c>
      <c r="V158" t="str">
        <f>VLOOKUP(A158,'Base traitement'!A:BG,24,FALSE)</f>
        <v>ELIE3</v>
      </c>
      <c r="W158">
        <f>VLOOKUP(A158,'Base traitement'!A:BG,57,FALSE)</f>
        <v>2328</v>
      </c>
    </row>
    <row r="159" spans="1:23">
      <c r="A159" s="9">
        <v>135649</v>
      </c>
      <c r="B159" t="str">
        <f>VLOOKUP(A159,'Base traitement'!A:BG,2,FALSE)</f>
        <v>UNITE DE DISTRIBUTION TECHNOLOGIQUE - UDITEC</v>
      </c>
      <c r="C159" t="str">
        <f>VLOOKUP(A159,'Base traitement'!A:BG,45,FALSE)</f>
        <v>Achat 03 armoire basse PM -DOM Diégo&amp;Ambilobe</v>
      </c>
      <c r="D159" t="str">
        <f>VLOOKUP(A159,'Base traitement'!A:BG,3,FALSE)</f>
        <v>REMISE</v>
      </c>
      <c r="E159" t="str">
        <f>VLOOKUP(A159,'Base traitement'!A:BG,4,FALSE)</f>
        <v>Remise</v>
      </c>
      <c r="F159" s="16">
        <v>322.22825652173913</v>
      </c>
      <c r="G159" s="16">
        <v>29.293478260869566</v>
      </c>
      <c r="H159" s="20">
        <v>9.0909092135727343E-2</v>
      </c>
      <c r="I159" s="19">
        <f>G159/F159</f>
        <v>9.0909092135727343E-2</v>
      </c>
      <c r="J159" s="19"/>
      <c r="K159" s="16">
        <f>F159-G159</f>
        <v>292.93477826086956</v>
      </c>
      <c r="L159" s="12">
        <f>VLOOKUP(A159,'Base traitement'!A:BG,15,FALSE)</f>
        <v>46211</v>
      </c>
      <c r="M159" s="9" t="str">
        <f>VLOOKUP(A159,'Base traitement'!A:BG,16,FALSE)</f>
        <v>2026-07-08</v>
      </c>
      <c r="N159" s="9" t="str">
        <f>VLOOKUP(A159,'Base traitement'!A:BG,17,FALSE)</f>
        <v>E</v>
      </c>
      <c r="O159" s="9" t="str">
        <f>VLOOKUP(A159,'Base traitement'!A:BG,18,FALSE)</f>
        <v>E</v>
      </c>
      <c r="P159">
        <f>VLOOKUP(A159,'Base traitement'!A:BG,20,FALSE)</f>
        <v>138778</v>
      </c>
      <c r="Q159" s="12">
        <f>VLOOKUP(P159,Assemb_DA!A:H,7,FALSE)</f>
        <v>46204</v>
      </c>
      <c r="R159" s="9" t="str">
        <f>VLOOKUP(P159,Assemb_DA!A:H,8,FALSE)</f>
        <v>2026-07-01</v>
      </c>
      <c r="S159" s="9" t="str">
        <f>VLOOKUP(P159,Assemb_DA!A:I,9,FALSE)</f>
        <v>2026-07-06</v>
      </c>
      <c r="T159" s="22">
        <f>S159-Q159</f>
        <v>5</v>
      </c>
      <c r="U159" t="str">
        <f>VLOOKUP(A159,'Base traitement'!A:BG,23,FALSE)</f>
        <v>DTG</v>
      </c>
      <c r="V159" t="str">
        <f>VLOOKUP(A159,'Base traitement'!A:BG,24,FALSE)</f>
        <v>ELIE3</v>
      </c>
      <c r="W159">
        <f>VLOOKUP(A159,'Base traitement'!A:BG,57,FALSE)</f>
        <v>717</v>
      </c>
    </row>
    <row r="160" spans="1:23">
      <c r="A160" s="9">
        <v>135650</v>
      </c>
      <c r="B160" t="str">
        <f>VLOOKUP(A160,'Base traitement'!A:BG,2,FALSE)</f>
        <v>MADARAIL SA</v>
      </c>
      <c r="C160" t="str">
        <f>VLOOKUP(A160,'Base traitement'!A:BG,45,FALSE)</f>
        <v>Assistance technique-TX FO site NEA Ambohimandroso</v>
      </c>
      <c r="D160" t="str">
        <f>VLOOKUP(A160,'Base traitement'!A:BG,3,FALSE)</f>
        <v>PRESTATION DE SERVICES EXTERNE</v>
      </c>
      <c r="E160" t="str">
        <f>VLOOKUP(A160,'Base traitement'!A:BG,4,FALSE)</f>
        <v>Assistance technique pour le travaux raccordement FO du site panneaux solaires NEA Ambohimandroso</v>
      </c>
      <c r="F160" s="16">
        <v>613.6327</v>
      </c>
      <c r="K160" s="16">
        <f>F160-G160</f>
        <v>613.6327</v>
      </c>
      <c r="L160" s="12">
        <f>VLOOKUP(A160,'Base traitement'!A:BG,15,FALSE)</f>
        <v>46211</v>
      </c>
      <c r="M160" s="9" t="str">
        <f>VLOOKUP(A160,'Base traitement'!A:BG,16,FALSE)</f>
        <v>2026-07-08</v>
      </c>
      <c r="N160" s="9" t="str">
        <f>VLOOKUP(A160,'Base traitement'!A:BG,17,FALSE)</f>
        <v>E</v>
      </c>
      <c r="O160" s="9" t="str">
        <f>VLOOKUP(A160,'Base traitement'!A:BG,18,FALSE)</f>
        <v>E</v>
      </c>
      <c r="P160">
        <f>VLOOKUP(A160,'Base traitement'!A:BG,20,FALSE)</f>
        <v>138785</v>
      </c>
      <c r="Q160" s="12">
        <f>VLOOKUP(P160,Assemb_DA!A:H,7,FALSE)</f>
        <v>46204</v>
      </c>
      <c r="R160" s="9" t="str">
        <f>VLOOKUP(P160,Assemb_DA!A:H,8,FALSE)</f>
        <v>2026-07-01</v>
      </c>
      <c r="S160" s="9" t="str">
        <f>VLOOKUP(P160,Assemb_DA!A:I,9,FALSE)</f>
        <v>2026-07-03</v>
      </c>
      <c r="T160" s="22">
        <f>S160-Q160</f>
        <v>2</v>
      </c>
      <c r="U160" t="str">
        <f>VLOOKUP(A160,'Base traitement'!A:BG,23,FALSE)</f>
        <v>DTG</v>
      </c>
      <c r="V160" t="str">
        <f>VLOOKUP(A160,'Base traitement'!A:BG,24,FALSE)</f>
        <v>ELIE3</v>
      </c>
      <c r="W160">
        <f>VLOOKUP(A160,'Base traitement'!A:BG,57,FALSE)</f>
        <v>1688</v>
      </c>
    </row>
    <row r="161" spans="1:23">
      <c r="A161" s="9">
        <v>135651</v>
      </c>
      <c r="B161" t="str">
        <f>VLOOKUP(A161,'Base traitement'!A:BG,2,FALSE)</f>
        <v>PRIMA CE SARLU</v>
      </c>
      <c r="C161" t="str">
        <f>VLOOKUP(A161,'Base traitement'!A:BG,45,FALSE)</f>
        <v>TX GC FO entre ANM012 Alarobia et ANM002</v>
      </c>
      <c r="D161" t="str">
        <f>VLOOKUP(A161,'Base traitement'!A:BG,3,FALSE)</f>
        <v>REMISE</v>
      </c>
      <c r="E161" t="str">
        <f>VLOOKUP(A161,'Base traitement'!A:BG,4,FALSE)</f>
        <v>Remise 12%</v>
      </c>
      <c r="F161" s="16">
        <v>8783.9652173913055</v>
      </c>
      <c r="G161" s="16">
        <v>941.1391304347826</v>
      </c>
      <c r="H161" s="20">
        <v>0.10714285714285712</v>
      </c>
      <c r="I161" s="19">
        <f>G161/F161</f>
        <v>0.10714285714285712</v>
      </c>
      <c r="J161" s="19"/>
      <c r="K161" s="16">
        <f>F161-G161</f>
        <v>7842.8260869565229</v>
      </c>
      <c r="L161" s="12">
        <f>VLOOKUP(A161,'Base traitement'!A:BG,15,FALSE)</f>
        <v>46211</v>
      </c>
      <c r="M161" s="9" t="str">
        <f>VLOOKUP(A161,'Base traitement'!A:BG,16,FALSE)</f>
        <v>2026-07-08</v>
      </c>
      <c r="N161" s="9" t="str">
        <f>VLOOKUP(A161,'Base traitement'!A:BG,17,FALSE)</f>
        <v>L</v>
      </c>
      <c r="O161" s="9" t="str">
        <f>VLOOKUP(A161,'Base traitement'!A:BG,18,FALSE)</f>
        <v>S</v>
      </c>
      <c r="P161">
        <f>VLOOKUP(A161,'Base traitement'!A:BG,20,FALSE)</f>
        <v>138788</v>
      </c>
      <c r="Q161" s="12">
        <f>VLOOKUP(P161,Assemb_DA!A:H,7,FALSE)</f>
        <v>46205</v>
      </c>
      <c r="R161" s="9" t="str">
        <f>VLOOKUP(P161,Assemb_DA!A:H,8,FALSE)</f>
        <v>2026-07-02</v>
      </c>
      <c r="S161" s="9" t="str">
        <f>VLOOKUP(P161,Assemb_DA!A:I,9,FALSE)</f>
        <v>2026-07-03</v>
      </c>
      <c r="T161" s="22">
        <f>S161-Q161</f>
        <v>1</v>
      </c>
      <c r="U161" t="str">
        <f>VLOOKUP(A161,'Base traitement'!A:BG,23,FALSE)</f>
        <v>DTG</v>
      </c>
      <c r="V161" t="str">
        <f>VLOOKUP(A161,'Base traitement'!A:BG,24,FALSE)</f>
        <v>ELIE3</v>
      </c>
      <c r="W161">
        <f>VLOOKUP(A161,'Base traitement'!A:BG,57,FALSE)</f>
        <v>2633</v>
      </c>
    </row>
    <row r="162" spans="1:23">
      <c r="A162" s="9">
        <v>135652</v>
      </c>
      <c r="B162" t="str">
        <f>VLOOKUP(A162,'Base traitement'!A:BG,2,FALSE)</f>
        <v>BIS Security Solution</v>
      </c>
      <c r="C162" t="str">
        <f>VLOOKUP(A162,'Base traitement'!A:BG,45,FALSE)</f>
        <v>IM motards BIS(couverture)(avenant N°6)</v>
      </c>
      <c r="D162" t="str">
        <f>VLOOKUP(A162,'Base traitement'!A:BG,3,FALSE)</f>
        <v>Indemnité motard</v>
      </c>
      <c r="E162" t="str">
        <f>VLOOKUP(A162,'Base traitement'!A:BG,4,FALSE)</f>
        <v>Indemnité des missions des motards BIS en Régions (JUIN26 à MAI27)</v>
      </c>
      <c r="F162" s="16">
        <v>39130.434782608696</v>
      </c>
      <c r="K162" s="16">
        <f>F162-G162</f>
        <v>39130.434782608696</v>
      </c>
      <c r="L162" s="12">
        <f>VLOOKUP(A162,'Base traitement'!A:BG,15,FALSE)</f>
        <v>46211</v>
      </c>
      <c r="M162" s="9" t="str">
        <f>VLOOKUP(A162,'Base traitement'!A:BG,16,FALSE)</f>
        <v>2026-07-08</v>
      </c>
      <c r="N162" s="9" t="str">
        <f>VLOOKUP(A162,'Base traitement'!A:BG,17,FALSE)</f>
        <v>E</v>
      </c>
      <c r="O162" s="9" t="str">
        <f>VLOOKUP(A162,'Base traitement'!A:BG,18,FALSE)</f>
        <v>E</v>
      </c>
      <c r="P162">
        <f>VLOOKUP(A162,'Base traitement'!A:BG,20,FALSE)</f>
        <v>138789</v>
      </c>
      <c r="Q162" s="12">
        <f>VLOOKUP(P162,Assemb_DA!A:H,7,FALSE)</f>
        <v>46205</v>
      </c>
      <c r="R162" s="9" t="str">
        <f>VLOOKUP(P162,Assemb_DA!A:H,8,FALSE)</f>
        <v>2026-07-02</v>
      </c>
      <c r="S162" s="9" t="str">
        <f>VLOOKUP(P162,Assemb_DA!A:I,9,FALSE)</f>
        <v>2026-07-02</v>
      </c>
      <c r="T162" s="22">
        <f>S162-Q162</f>
        <v>0</v>
      </c>
      <c r="U162" t="str">
        <f>VLOOKUP(A162,'Base traitement'!A:BG,23,FALSE)</f>
        <v>DTG</v>
      </c>
      <c r="V162" t="str">
        <f>VLOOKUP(A162,'Base traitement'!A:BG,24,FALSE)</f>
        <v>ELIE3</v>
      </c>
      <c r="W162">
        <f>VLOOKUP(A162,'Base traitement'!A:BG,57,FALSE)</f>
        <v>4294</v>
      </c>
    </row>
    <row r="163" spans="1:23">
      <c r="A163" s="9">
        <v>135653</v>
      </c>
      <c r="B163" t="str">
        <f>VLOOKUP(A163,'Base traitement'!A:BG,2,FALSE)</f>
        <v>BIS Security Solution</v>
      </c>
      <c r="C163" t="str">
        <f>VLOOKUP(A163,'Base traitement'!A:BG,45,FALSE)</f>
        <v>Prestation 21 motards en Régions(couverture)</v>
      </c>
      <c r="D163" t="str">
        <f>VLOOKUP(A163,'Base traitement'!A:BG,3,FALSE)</f>
        <v>Prestation motard</v>
      </c>
      <c r="E163" t="str">
        <f>VLOOKUP(A163,'Base traitement'!A:BG,4,FALSE)</f>
        <v>Prestation 01 Motard BKB- NOSY VARIKA - (AOUT26 au JUILLET27)(1*448000)</v>
      </c>
      <c r="F163" s="16">
        <v>25325.217391304348</v>
      </c>
      <c r="K163" s="16">
        <f>F163-G163</f>
        <v>25325.217391304348</v>
      </c>
      <c r="L163" s="12">
        <f>VLOOKUP(A163,'Base traitement'!A:BG,15,FALSE)</f>
        <v>46211</v>
      </c>
      <c r="M163" s="9" t="str">
        <f>VLOOKUP(A163,'Base traitement'!A:BG,16,FALSE)</f>
        <v>2026-07-08</v>
      </c>
      <c r="N163" s="9" t="str">
        <f>VLOOKUP(A163,'Base traitement'!A:BG,17,FALSE)</f>
        <v>E</v>
      </c>
      <c r="O163" s="9" t="str">
        <f>VLOOKUP(A163,'Base traitement'!A:BG,18,FALSE)</f>
        <v>E</v>
      </c>
      <c r="P163">
        <f>VLOOKUP(A163,'Base traitement'!A:BG,20,FALSE)</f>
        <v>138791</v>
      </c>
      <c r="Q163" s="12">
        <f>VLOOKUP(P163,Assemb_DA!A:H,7,FALSE)</f>
        <v>46205</v>
      </c>
      <c r="R163" s="9" t="str">
        <f>VLOOKUP(P163,Assemb_DA!A:H,8,FALSE)</f>
        <v>2026-07-02</v>
      </c>
      <c r="S163" s="9" t="str">
        <f>VLOOKUP(P163,Assemb_DA!A:I,9,FALSE)</f>
        <v>2026-07-02</v>
      </c>
      <c r="T163" s="22">
        <f>S163-Q163</f>
        <v>0</v>
      </c>
      <c r="U163" t="str">
        <f>VLOOKUP(A163,'Base traitement'!A:BG,23,FALSE)</f>
        <v>DTG</v>
      </c>
      <c r="V163" t="str">
        <f>VLOOKUP(A163,'Base traitement'!A:BG,24,FALSE)</f>
        <v>ELIE3</v>
      </c>
      <c r="W163">
        <f>VLOOKUP(A163,'Base traitement'!A:BG,57,FALSE)</f>
        <v>4294</v>
      </c>
    </row>
    <row r="164" spans="1:23">
      <c r="A164" s="9">
        <v>135654</v>
      </c>
      <c r="B164" t="str">
        <f>VLOOKUP(A164,'Base traitement'!A:BG,2,FALSE)</f>
        <v>BIS Security Solution</v>
      </c>
      <c r="C164" t="str">
        <f>VLOOKUP(A164,'Base traitement'!A:BG,45,FALSE)</f>
        <v>Prestation 34 motards en Régions(couverture)</v>
      </c>
      <c r="D164" t="str">
        <f>VLOOKUP(A164,'Base traitement'!A:BG,3,FALSE)</f>
        <v>Prestation motard</v>
      </c>
      <c r="E164" t="str">
        <f>VLOOKUP(A164,'Base traitement'!A:BG,4,FALSE)</f>
        <v>Prestation Motards  - AMBOSITRA- (SEPT26 au AOUT27) (1*440000)</v>
      </c>
      <c r="F164" s="16">
        <v>39808.695652173912</v>
      </c>
      <c r="K164" s="16">
        <f>F164-G164</f>
        <v>39808.695652173912</v>
      </c>
      <c r="L164" s="12">
        <f>VLOOKUP(A164,'Base traitement'!A:BG,15,FALSE)</f>
        <v>46211</v>
      </c>
      <c r="M164" s="9" t="str">
        <f>VLOOKUP(A164,'Base traitement'!A:BG,16,FALSE)</f>
        <v>2026-07-08</v>
      </c>
      <c r="N164" s="9" t="str">
        <f>VLOOKUP(A164,'Base traitement'!A:BG,17,FALSE)</f>
        <v>E</v>
      </c>
      <c r="O164" s="9" t="str">
        <f>VLOOKUP(A164,'Base traitement'!A:BG,18,FALSE)</f>
        <v>E</v>
      </c>
      <c r="P164">
        <f>VLOOKUP(A164,'Base traitement'!A:BG,20,FALSE)</f>
        <v>138792</v>
      </c>
      <c r="Q164" s="12">
        <f>VLOOKUP(P164,Assemb_DA!A:H,7,FALSE)</f>
        <v>46205</v>
      </c>
      <c r="R164" s="9" t="str">
        <f>VLOOKUP(P164,Assemb_DA!A:H,8,FALSE)</f>
        <v>2026-07-02</v>
      </c>
      <c r="S164" s="9" t="str">
        <f>VLOOKUP(P164,Assemb_DA!A:I,9,FALSE)</f>
        <v>2026-07-02</v>
      </c>
      <c r="T164" s="22">
        <f>S164-Q164</f>
        <v>0</v>
      </c>
      <c r="U164" t="str">
        <f>VLOOKUP(A164,'Base traitement'!A:BG,23,FALSE)</f>
        <v>DTG</v>
      </c>
      <c r="V164" t="str">
        <f>VLOOKUP(A164,'Base traitement'!A:BG,24,FALSE)</f>
        <v>ELIE3</v>
      </c>
      <c r="W164">
        <f>VLOOKUP(A164,'Base traitement'!A:BG,57,FALSE)</f>
        <v>4294</v>
      </c>
    </row>
    <row r="165" spans="1:23">
      <c r="A165" s="9">
        <v>135655</v>
      </c>
      <c r="B165" t="str">
        <f>VLOOKUP(A165,'Base traitement'!A:BG,2,FALSE)</f>
        <v>BIS Security Solution</v>
      </c>
      <c r="C165" t="str">
        <f>VLOOKUP(A165,'Base traitement'!A:BG,45,FALSE)</f>
        <v>Prestation 26 motards en Régions(couverture)</v>
      </c>
      <c r="D165" t="str">
        <f>VLOOKUP(A165,'Base traitement'!A:BG,3,FALSE)</f>
        <v>Prestation motard</v>
      </c>
      <c r="E165" t="str">
        <f>VLOOKUP(A165,'Base traitement'!A:BG,4,FALSE)</f>
        <v>Prestation Motards - MANANARA NORD - (JUILLET26 à JUIN27)(2*460000)</v>
      </c>
      <c r="F165" s="16">
        <v>31200</v>
      </c>
      <c r="K165" s="16">
        <f>F165-G165</f>
        <v>31200</v>
      </c>
      <c r="L165" s="12">
        <f>VLOOKUP(A165,'Base traitement'!A:BG,15,FALSE)</f>
        <v>46211</v>
      </c>
      <c r="M165" s="9" t="str">
        <f>VLOOKUP(A165,'Base traitement'!A:BG,16,FALSE)</f>
        <v>2026-07-08</v>
      </c>
      <c r="N165" s="9" t="str">
        <f>VLOOKUP(A165,'Base traitement'!A:BG,17,FALSE)</f>
        <v>E</v>
      </c>
      <c r="O165" s="9" t="str">
        <f>VLOOKUP(A165,'Base traitement'!A:BG,18,FALSE)</f>
        <v>E</v>
      </c>
      <c r="P165">
        <f>VLOOKUP(A165,'Base traitement'!A:BG,20,FALSE)</f>
        <v>138793</v>
      </c>
      <c r="Q165" s="12">
        <f>VLOOKUP(P165,Assemb_DA!A:H,7,FALSE)</f>
        <v>46205</v>
      </c>
      <c r="R165" s="9" t="str">
        <f>VLOOKUP(P165,Assemb_DA!A:H,8,FALSE)</f>
        <v>2026-07-02</v>
      </c>
      <c r="S165" s="9" t="str">
        <f>VLOOKUP(P165,Assemb_DA!A:I,9,FALSE)</f>
        <v>2026-07-02</v>
      </c>
      <c r="T165" s="22">
        <f>S165-Q165</f>
        <v>0</v>
      </c>
      <c r="U165" t="str">
        <f>VLOOKUP(A165,'Base traitement'!A:BG,23,FALSE)</f>
        <v>DTG</v>
      </c>
      <c r="V165" t="str">
        <f>VLOOKUP(A165,'Base traitement'!A:BG,24,FALSE)</f>
        <v>ELIE3</v>
      </c>
      <c r="W165">
        <f>VLOOKUP(A165,'Base traitement'!A:BG,57,FALSE)</f>
        <v>4294</v>
      </c>
    </row>
    <row r="166" spans="1:23">
      <c r="A166" s="9">
        <v>135656</v>
      </c>
      <c r="B166" t="str">
        <f>VLOOKUP(A166,'Base traitement'!A:BG,2,FALSE)</f>
        <v>BIS Security Solution</v>
      </c>
      <c r="C166" t="str">
        <f>VLOOKUP(A166,'Base traitement'!A:BG,45,FALSE)</f>
        <v>Prestation 08 motards Tanà(couverture)</v>
      </c>
      <c r="D166" t="str">
        <f>VLOOKUP(A166,'Base traitement'!A:BG,3,FALSE)</f>
        <v>Prestation motard</v>
      </c>
      <c r="E166" t="str">
        <f>VLOOKUP(A166,'Base traitement'!A:BG,4,FALSE)</f>
        <v>Prestation Motards - TANA - (JUILLET26 à JUIN27) (8*460 000)</v>
      </c>
      <c r="F166" s="16">
        <v>9600</v>
      </c>
      <c r="K166" s="16">
        <f>F166-G166</f>
        <v>9600</v>
      </c>
      <c r="L166" s="12">
        <f>VLOOKUP(A166,'Base traitement'!A:BG,15,FALSE)</f>
        <v>46211</v>
      </c>
      <c r="M166" s="9" t="str">
        <f>VLOOKUP(A166,'Base traitement'!A:BG,16,FALSE)</f>
        <v>2026-07-08</v>
      </c>
      <c r="N166" s="9" t="str">
        <f>VLOOKUP(A166,'Base traitement'!A:BG,17,FALSE)</f>
        <v>E</v>
      </c>
      <c r="O166" s="9" t="str">
        <f>VLOOKUP(A166,'Base traitement'!A:BG,18,FALSE)</f>
        <v>E</v>
      </c>
      <c r="P166">
        <f>VLOOKUP(A166,'Base traitement'!A:BG,20,FALSE)</f>
        <v>138794</v>
      </c>
      <c r="Q166" s="12">
        <f>VLOOKUP(P166,Assemb_DA!A:H,7,FALSE)</f>
        <v>46205</v>
      </c>
      <c r="R166" s="9" t="str">
        <f>VLOOKUP(P166,Assemb_DA!A:H,8,FALSE)</f>
        <v>2026-07-02</v>
      </c>
      <c r="S166" s="9" t="str">
        <f>VLOOKUP(P166,Assemb_DA!A:I,9,FALSE)</f>
        <v>2026-07-02</v>
      </c>
      <c r="T166" s="22">
        <f>S166-Q166</f>
        <v>0</v>
      </c>
      <c r="U166" t="str">
        <f>VLOOKUP(A166,'Base traitement'!A:BG,23,FALSE)</f>
        <v>DTG</v>
      </c>
      <c r="V166" t="str">
        <f>VLOOKUP(A166,'Base traitement'!A:BG,24,FALSE)</f>
        <v>ELIE3</v>
      </c>
      <c r="W166">
        <f>VLOOKUP(A166,'Base traitement'!A:BG,57,FALSE)</f>
        <v>4294</v>
      </c>
    </row>
    <row r="167" spans="1:23">
      <c r="A167" s="9">
        <v>135658</v>
      </c>
      <c r="B167" t="str">
        <f>VLOOKUP(A167,'Base traitement'!A:BG,2,FALSE)</f>
        <v>PRIMA CE SARLU</v>
      </c>
      <c r="C167" t="str">
        <f>VLOOKUP(A167,'Base traitement'!A:BG,45,FALSE)</f>
        <v>Rajout 6 équipes Lastmiles-renfort Tamatave(juin26)</v>
      </c>
      <c r="D167" t="str">
        <f>VLOOKUP(A167,'Base traitement'!A:BG,3,FALSE)</f>
        <v>Travaux filaire</v>
      </c>
      <c r="E167" t="str">
        <f>VLOOKUP(A167,'Base traitement'!A:BG,4,FALSE)</f>
        <v>Travaux LASTMILE FTTX TAMATAVE AXE CENTRE DE LA VILLE du 22/06 au 27/06/2026-ITP-20260622-00002</v>
      </c>
      <c r="F167" s="16">
        <v>1936.9565217391303</v>
      </c>
      <c r="K167" s="16">
        <f>F167-G167</f>
        <v>1936.9565217391303</v>
      </c>
      <c r="L167" s="12">
        <f>VLOOKUP(A167,'Base traitement'!A:BG,15,FALSE)</f>
        <v>46211</v>
      </c>
      <c r="M167" s="9" t="str">
        <f>VLOOKUP(A167,'Base traitement'!A:BG,16,FALSE)</f>
        <v>2026-07-08</v>
      </c>
      <c r="N167" s="9" t="str">
        <f>VLOOKUP(A167,'Base traitement'!A:BG,17,FALSE)</f>
        <v>S</v>
      </c>
      <c r="O167" s="9" t="str">
        <f>VLOOKUP(A167,'Base traitement'!A:BG,18,FALSE)</f>
        <v>S</v>
      </c>
      <c r="P167">
        <f>VLOOKUP(A167,'Base traitement'!A:BG,20,FALSE)</f>
        <v>138654</v>
      </c>
      <c r="Q167" s="12">
        <f>VLOOKUP(P167,Assemb_DA!A:H,7,FALSE)</f>
        <v>46197</v>
      </c>
      <c r="R167" s="9" t="str">
        <f>VLOOKUP(P167,Assemb_DA!A:H,8,FALSE)</f>
        <v>2026-06-24</v>
      </c>
      <c r="S167" s="9" t="str">
        <f>VLOOKUP(P167,Assemb_DA!A:I,9,FALSE)</f>
        <v>2026-07-02</v>
      </c>
      <c r="T167" s="22">
        <f>S167-Q167</f>
        <v>8</v>
      </c>
      <c r="U167" t="str">
        <f>VLOOKUP(A167,'Base traitement'!A:BG,23,FALSE)</f>
        <v>DTG</v>
      </c>
      <c r="V167" t="str">
        <f>VLOOKUP(A167,'Base traitement'!A:BG,24,FALSE)</f>
        <v>ELIE3</v>
      </c>
      <c r="W167">
        <f>VLOOKUP(A167,'Base traitement'!A:BG,57,FALSE)</f>
        <v>2633</v>
      </c>
    </row>
    <row r="168" spans="1:23">
      <c r="A168" s="9">
        <v>135659</v>
      </c>
      <c r="B168" t="str">
        <f>VLOOKUP(A168,'Base traitement'!A:BG,2,FALSE)</f>
        <v>COLIS EXPRESS</v>
      </c>
      <c r="C168" t="str">
        <f>VLOOKUP(A168,'Base traitement'!A:BG,45,FALSE)</f>
        <v>Transport Goodies</v>
      </c>
      <c r="D168" t="str">
        <f>VLOOKUP(A168,'Base traitement'!A:BG,3,FALSE)</f>
        <v>TRANSPORT</v>
      </c>
      <c r="E168" t="str">
        <f>VLOOKUP(A168,'Base traitement'!A:BG,4,FALSE)</f>
        <v>Transport Goodies vers TAMATAVE - n° AR2607RA50861675</v>
      </c>
      <c r="F168" s="16">
        <v>7.2608695652173916</v>
      </c>
      <c r="K168" s="16">
        <f>F168-G168</f>
        <v>7.2608695652173916</v>
      </c>
      <c r="L168" s="12">
        <f>VLOOKUP(A168,'Base traitement'!A:BG,15,FALSE)</f>
        <v>46211</v>
      </c>
      <c r="M168" s="9" t="str">
        <f>VLOOKUP(A168,'Base traitement'!A:BG,16,FALSE)</f>
        <v>2026-07-08</v>
      </c>
      <c r="N168" s="9" t="str">
        <f>VLOOKUP(A168,'Base traitement'!A:BG,17,FALSE)</f>
        <v>E</v>
      </c>
      <c r="O168" s="9" t="str">
        <f>VLOOKUP(A168,'Base traitement'!A:BG,18,FALSE)</f>
        <v>E</v>
      </c>
      <c r="P168">
        <f>VLOOKUP(A168,'Base traitement'!A:BG,20,FALSE)</f>
        <v>138858</v>
      </c>
      <c r="Q168" s="12">
        <f>VLOOKUP(P168,Assemb_DA!A:H,7,FALSE)</f>
        <v>46210</v>
      </c>
      <c r="R168" s="9" t="str">
        <f>VLOOKUP(P168,Assemb_DA!A:H,8,FALSE)</f>
        <v>2026-07-07</v>
      </c>
      <c r="S168" s="9" t="str">
        <f>VLOOKUP(P168,Assemb_DA!A:I,9,FALSE)</f>
        <v>2026-07-08</v>
      </c>
      <c r="T168" s="22">
        <f>S168-Q168</f>
        <v>1</v>
      </c>
      <c r="U168" t="str">
        <f>VLOOKUP(A168,'Base traitement'!A:BG,23,FALSE)</f>
        <v>DCG</v>
      </c>
      <c r="V168" t="str">
        <f>VLOOKUP(A168,'Base traitement'!A:BG,24,FALSE)</f>
        <v>FELANA13</v>
      </c>
      <c r="W168">
        <f>VLOOKUP(A168,'Base traitement'!A:BG,57,FALSE)</f>
        <v>30</v>
      </c>
    </row>
    <row r="169" spans="1:23">
      <c r="A169" s="9">
        <v>135660</v>
      </c>
      <c r="B169" t="str">
        <f>VLOOKUP(A169,'Base traitement'!A:BG,2,FALSE)</f>
        <v>KEYSIGHT TECHNOLOGIES SALES SPAIN, S.L.U.</v>
      </c>
      <c r="C169" t="str">
        <f>VLOOKUP(A169,'Base traitement'!A:BG,45,FALSE)</f>
        <v>Keysight support and subscription renewal</v>
      </c>
      <c r="D169" t="str">
        <f>VLOOKUP(A169,'Base traitement'!A:BG,3,FALSE)</f>
        <v>LICENCE</v>
      </c>
      <c r="E169" t="str">
        <f>VLOOKUP(A169,'Base traitement'!A:BG,4,FALSE)</f>
        <v>Node-locked KeysightCare software support subscription NTH60002B IMS calling software option Host Id: 860445053292732 Subscription ID: 14386900</v>
      </c>
      <c r="F169" s="16">
        <v>14745.95</v>
      </c>
      <c r="K169" s="16">
        <f>F169-G169</f>
        <v>14745.95</v>
      </c>
      <c r="L169" s="12">
        <f>VLOOKUP(A169,'Base traitement'!A:BG,15,FALSE)</f>
        <v>46211</v>
      </c>
      <c r="M169" s="9" t="str">
        <f>VLOOKUP(A169,'Base traitement'!A:BG,16,FALSE)</f>
        <v>2026-07-08</v>
      </c>
      <c r="N169" s="9" t="str">
        <f>VLOOKUP(A169,'Base traitement'!A:BG,17,FALSE)</f>
        <v>E</v>
      </c>
      <c r="O169" s="9" t="str">
        <f>VLOOKUP(A169,'Base traitement'!A:BG,18,FALSE)</f>
        <v>E</v>
      </c>
      <c r="P169">
        <f>VLOOKUP(A169,'Base traitement'!A:BG,20,FALSE)</f>
        <v>138855</v>
      </c>
      <c r="Q169" s="12">
        <f>VLOOKUP(P169,Assemb_DA!A:H,7,FALSE)</f>
        <v>46209</v>
      </c>
      <c r="R169" s="9" t="str">
        <f>VLOOKUP(P169,Assemb_DA!A:H,8,FALSE)</f>
        <v>2026-07-06</v>
      </c>
      <c r="S169" s="9" t="str">
        <f>VLOOKUP(P169,Assemb_DA!A:I,9,FALSE)</f>
        <v>2026-07-07</v>
      </c>
      <c r="T169" s="22">
        <f>S169-Q169</f>
        <v>1</v>
      </c>
      <c r="U169" t="str">
        <f>VLOOKUP(A169,'Base traitement'!A:BG,23,FALSE)</f>
        <v>DTG</v>
      </c>
      <c r="V169" t="str">
        <f>VLOOKUP(A169,'Base traitement'!A:BG,24,FALSE)</f>
        <v>ELIE3</v>
      </c>
      <c r="W169">
        <f>VLOOKUP(A169,'Base traitement'!A:BG,57,FALSE)</f>
        <v>3166</v>
      </c>
    </row>
    <row r="170" spans="1:23">
      <c r="A170" s="9">
        <v>135661</v>
      </c>
      <c r="B170" t="str">
        <f>VLOOKUP(A170,'Base traitement'!A:BG,2,FALSE)</f>
        <v>QUINCAILLERIE 2000</v>
      </c>
      <c r="C170" t="str">
        <f>VLOOKUP(A170,'Base traitement'!A:BG,45,FALSE)</f>
        <v>ACHAT 12 LAMPE ADER POUR TROIS DATA CENTER</v>
      </c>
      <c r="D170" t="str">
        <f>VLOOKUP(A170,'Base traitement'!A:BG,3,FALSE)</f>
        <v>LAMPE SPOT 1X GU10 MAX 50W</v>
      </c>
      <c r="E170" t="str">
        <f>VLOOKUP(A170,'Base traitement'!A:BG,4,FALSE)</f>
        <v>LAMPE ADER 50W 3 DATA CENTER# DEVIS DU 11/06/2026</v>
      </c>
      <c r="F170" s="16">
        <v>466.95652173913038</v>
      </c>
      <c r="K170" s="16">
        <f>F170-G170</f>
        <v>466.95652173913038</v>
      </c>
      <c r="L170" s="12">
        <f>VLOOKUP(A170,'Base traitement'!A:BG,15,FALSE)</f>
        <v>46212</v>
      </c>
      <c r="M170" s="9" t="str">
        <f>VLOOKUP(A170,'Base traitement'!A:BG,16,FALSE)</f>
        <v>2026-07-09</v>
      </c>
      <c r="N170" s="9" t="str">
        <f>VLOOKUP(A170,'Base traitement'!A:BG,17,FALSE)</f>
        <v>E</v>
      </c>
      <c r="O170" s="9" t="str">
        <f>VLOOKUP(A170,'Base traitement'!A:BG,18,FALSE)</f>
        <v>E</v>
      </c>
      <c r="P170">
        <f>VLOOKUP(A170,'Base traitement'!A:BG,20,FALSE)</f>
        <v>138889</v>
      </c>
      <c r="Q170" s="12">
        <f>VLOOKUP(P170,Assemb_DA!A:H,7,FALSE)</f>
        <v>46211</v>
      </c>
      <c r="R170" s="9" t="str">
        <f>VLOOKUP(P170,Assemb_DA!A:H,8,FALSE)</f>
        <v>2026-07-08</v>
      </c>
      <c r="S170" s="9" t="str">
        <f>VLOOKUP(P170,Assemb_DA!A:I,9,FALSE)</f>
        <v>2026-07-09</v>
      </c>
      <c r="T170" s="22">
        <f>S170-Q170</f>
        <v>1</v>
      </c>
      <c r="U170" t="str">
        <f>VLOOKUP(A170,'Base traitement'!A:BG,23,FALSE)</f>
        <v>DFG</v>
      </c>
      <c r="V170" t="str">
        <f>VLOOKUP(A170,'Base traitement'!A:BG,24,FALSE)</f>
        <v>NADIA7</v>
      </c>
      <c r="W170">
        <f>VLOOKUP(A170,'Base traitement'!A:BG,57,FALSE)</f>
        <v>1817</v>
      </c>
    </row>
    <row r="171" spans="1:23">
      <c r="A171" s="9">
        <v>135662</v>
      </c>
      <c r="B171" t="str">
        <f>VLOOKUP(A171,'Base traitement'!A:BG,2,FALSE)</f>
        <v>HK SERVICES</v>
      </c>
      <c r="C171" t="str">
        <f>VLOOKUP(A171,'Base traitement'!A:BG,45,FALSE)</f>
        <v>ELEGAGE - DATA CENTER AMBOHIMITSIMBINA</v>
      </c>
      <c r="D171" t="str">
        <f>VLOOKUP(A171,'Base traitement'!A:BG,3,FALSE)</f>
        <v>PRESTATION DE SERVICES EXTERNE</v>
      </c>
      <c r="E171" t="str">
        <f>VLOOKUP(A171,'Base traitement'!A:BG,4,FALSE)</f>
        <v>ELEGAGE - DATA CENTER AMBOHIMITSIMBINA# DEVIS N° HK/COMM/0070/04/2026 DU 02/04/2026</v>
      </c>
      <c r="F171" s="16">
        <v>105.56996739130435</v>
      </c>
      <c r="K171" s="16">
        <f>F171-G171</f>
        <v>105.56996739130435</v>
      </c>
      <c r="L171" s="12">
        <f>VLOOKUP(A171,'Base traitement'!A:BG,15,FALSE)</f>
        <v>46212</v>
      </c>
      <c r="M171" s="9" t="str">
        <f>VLOOKUP(A171,'Base traitement'!A:BG,16,FALSE)</f>
        <v>2026-07-09</v>
      </c>
      <c r="N171" s="9" t="str">
        <f>VLOOKUP(A171,'Base traitement'!A:BG,17,FALSE)</f>
        <v>E</v>
      </c>
      <c r="O171" s="9" t="str">
        <f>VLOOKUP(A171,'Base traitement'!A:BG,18,FALSE)</f>
        <v>E</v>
      </c>
      <c r="P171">
        <f>VLOOKUP(A171,'Base traitement'!A:BG,20,FALSE)</f>
        <v>138891</v>
      </c>
      <c r="Q171" s="12">
        <f>VLOOKUP(P171,Assemb_DA!A:H,7,FALSE)</f>
        <v>46211</v>
      </c>
      <c r="R171" s="9" t="str">
        <f>VLOOKUP(P171,Assemb_DA!A:H,8,FALSE)</f>
        <v>2026-07-08</v>
      </c>
      <c r="S171" s="9" t="str">
        <f>VLOOKUP(P171,Assemb_DA!A:I,9,FALSE)</f>
        <v>2026-07-09</v>
      </c>
      <c r="T171" s="22">
        <f>S171-Q171</f>
        <v>1</v>
      </c>
      <c r="U171" t="str">
        <f>VLOOKUP(A171,'Base traitement'!A:BG,23,FALSE)</f>
        <v>DFG</v>
      </c>
      <c r="V171" t="str">
        <f>VLOOKUP(A171,'Base traitement'!A:BG,24,FALSE)</f>
        <v>NADIA7</v>
      </c>
      <c r="W171">
        <f>VLOOKUP(A171,'Base traitement'!A:BG,57,FALSE)</f>
        <v>2426</v>
      </c>
    </row>
    <row r="172" spans="1:23">
      <c r="A172" s="9">
        <v>135663</v>
      </c>
      <c r="B172" t="str">
        <f>VLOOKUP(A172,'Base traitement'!A:BG,2,FALSE)</f>
        <v>AVRA BTP</v>
      </c>
      <c r="C172" t="str">
        <f>VLOOKUP(A172,'Base traitement'!A:BG,45,FALSE)</f>
        <v>REPARATION ET RENFORCEMENT PORTAILY ILAFY</v>
      </c>
      <c r="D172" t="str">
        <f>VLOOKUP(A172,'Base traitement'!A:BG,3,FALSE)</f>
        <v>PRESTATION DE SERVICES EXTERNE</v>
      </c>
      <c r="E172" t="str">
        <f>VLOOKUP(A172,'Base traitement'!A:BG,4,FALSE)</f>
        <v>REPARATION ET RENFORCEMENT PORTAILY ILAFY (Parcelle N°1)# DEVIS N° 172/2026 INDICE 0 DU 15/06/2026</v>
      </c>
      <c r="F172" s="16">
        <v>328.69565217391306</v>
      </c>
      <c r="K172" s="16">
        <f>F172-G172</f>
        <v>328.69565217391306</v>
      </c>
      <c r="L172" s="12">
        <f>VLOOKUP(A172,'Base traitement'!A:BG,15,FALSE)</f>
        <v>46212</v>
      </c>
      <c r="M172" s="9" t="str">
        <f>VLOOKUP(A172,'Base traitement'!A:BG,16,FALSE)</f>
        <v>2026-07-09</v>
      </c>
      <c r="N172" s="9" t="str">
        <f>VLOOKUP(A172,'Base traitement'!A:BG,17,FALSE)</f>
        <v>E</v>
      </c>
      <c r="O172" s="9" t="str">
        <f>VLOOKUP(A172,'Base traitement'!A:BG,18,FALSE)</f>
        <v>E</v>
      </c>
      <c r="P172">
        <f>VLOOKUP(A172,'Base traitement'!A:BG,20,FALSE)</f>
        <v>138893</v>
      </c>
      <c r="Q172" s="12">
        <f>VLOOKUP(P172,Assemb_DA!A:H,7,FALSE)</f>
        <v>46211</v>
      </c>
      <c r="R172" s="9" t="str">
        <f>VLOOKUP(P172,Assemb_DA!A:H,8,FALSE)</f>
        <v>2026-07-08</v>
      </c>
      <c r="S172" s="9" t="str">
        <f>VLOOKUP(P172,Assemb_DA!A:I,9,FALSE)</f>
        <v>2026-07-09</v>
      </c>
      <c r="T172" s="22">
        <f>S172-Q172</f>
        <v>1</v>
      </c>
      <c r="U172" t="str">
        <f>VLOOKUP(A172,'Base traitement'!A:BG,23,FALSE)</f>
        <v>DFG</v>
      </c>
      <c r="V172" t="str">
        <f>VLOOKUP(A172,'Base traitement'!A:BG,24,FALSE)</f>
        <v>NADIA7</v>
      </c>
      <c r="W172">
        <f>VLOOKUP(A172,'Base traitement'!A:BG,57,FALSE)</f>
        <v>4038</v>
      </c>
    </row>
    <row r="173" spans="1:23">
      <c r="A173" s="9">
        <v>135664</v>
      </c>
      <c r="B173" t="str">
        <f>VLOOKUP(A173,'Base traitement'!A:BG,2,FALSE)</f>
        <v>MADA TOURS</v>
      </c>
      <c r="C173" t="s">
        <v>8696</v>
      </c>
      <c r="D173" t="str">
        <f>VLOOKUP(A173,'Base traitement'!A:BG,3,FALSE)</f>
        <v>PRESTATION DE SERVICE</v>
      </c>
      <c r="E173" t="str">
        <f>VLOOKUP(A173,'Base traitement'!A:BG,4,FALSE)</f>
        <v>DA MADATOURS Paiement frais de déplacement courses urgentes mois de Février 2026# FACTURE N° 
INV 91031 DU  27/02/2026</v>
      </c>
      <c r="F173" s="16">
        <v>454.98369565217388</v>
      </c>
      <c r="K173" s="16">
        <f>F173-G173</f>
        <v>454.98369565217388</v>
      </c>
      <c r="L173" s="12">
        <f>VLOOKUP(A173,'Base traitement'!A:BG,15,FALSE)</f>
        <v>46212</v>
      </c>
      <c r="M173" s="9" t="str">
        <f>VLOOKUP(A173,'Base traitement'!A:BG,16,FALSE)</f>
        <v>2026-07-09</v>
      </c>
      <c r="N173" s="9" t="str">
        <f>VLOOKUP(A173,'Base traitement'!A:BG,17,FALSE)</f>
        <v>E</v>
      </c>
      <c r="O173" s="9" t="str">
        <f>VLOOKUP(A173,'Base traitement'!A:BG,18,FALSE)</f>
        <v>E</v>
      </c>
      <c r="P173">
        <f>VLOOKUP(A173,'Base traitement'!A:BG,20,FALSE)</f>
        <v>138920</v>
      </c>
      <c r="Q173" s="12">
        <f>VLOOKUP(P173,Assemb_DA!A:H,7,FALSE)</f>
        <v>46212</v>
      </c>
      <c r="R173" s="9" t="str">
        <f>VLOOKUP(P173,Assemb_DA!A:H,8,FALSE)</f>
        <v>2026-07-09</v>
      </c>
      <c r="S173" s="9" t="str">
        <f>VLOOKUP(P173,Assemb_DA!A:I,9,FALSE)</f>
        <v>2026-07-09</v>
      </c>
      <c r="T173" s="22">
        <f>S173-Q173</f>
        <v>0</v>
      </c>
      <c r="U173" t="str">
        <f>VLOOKUP(A173,'Base traitement'!A:BG,23,FALSE)</f>
        <v>DG</v>
      </c>
      <c r="V173" t="str">
        <f>VLOOKUP(A173,'Base traitement'!A:BG,24,FALSE)</f>
        <v>NADIA7</v>
      </c>
      <c r="W173">
        <f>VLOOKUP(A173,'Base traitement'!A:BG,57,FALSE)</f>
        <v>3605</v>
      </c>
    </row>
    <row r="174" spans="1:23">
      <c r="A174" s="9">
        <v>135665</v>
      </c>
      <c r="B174" t="str">
        <f>VLOOKUP(A174,'Base traitement'!A:BG,2,FALSE)</f>
        <v>VOYAGES BOURDON</v>
      </c>
      <c r="C174" t="str">
        <f>VLOOKUP(A174,'Base traitement'!A:BG,45,FALSE)</f>
        <v>Billet d'Avion - RAZAFINDRAFARA NANCY</v>
      </c>
      <c r="D174" t="str">
        <f>VLOOKUP(A174,'Base traitement'!A:BG,3,FALSE)</f>
        <v>BILLET D'AVION</v>
      </c>
      <c r="E174" t="str">
        <f>VLOOKUP(A174,'Base traitement'!A:BG,4,FALSE)</f>
        <v>Billet d'Avion - TNR/SMS/TNR - RAZAFINDRAFARA NANCY - A ANNULER</v>
      </c>
      <c r="F174" s="16">
        <v>367.19565217391306</v>
      </c>
      <c r="K174" s="16">
        <f>F174-G174</f>
        <v>367.19565217391306</v>
      </c>
      <c r="L174" s="12">
        <f>VLOOKUP(A174,'Base traitement'!A:BG,15,FALSE)</f>
        <v>46212</v>
      </c>
      <c r="M174" s="9" t="str">
        <f>VLOOKUP(A174,'Base traitement'!A:BG,16,FALSE)</f>
        <v>2026-07-09</v>
      </c>
      <c r="N174" s="9" t="str">
        <f>VLOOKUP(A174,'Base traitement'!A:BG,17,FALSE)</f>
        <v>V</v>
      </c>
      <c r="O174" s="9" t="str">
        <f>VLOOKUP(A174,'Base traitement'!A:BG,18,FALSE)</f>
        <v>A</v>
      </c>
      <c r="P174">
        <f>VLOOKUP(A174,'Base traitement'!A:BG,20,FALSE)</f>
        <v>138727</v>
      </c>
      <c r="Q174" s="12">
        <f>VLOOKUP(P174,Assemb_DA!A:H,7,FALSE)</f>
        <v>46203</v>
      </c>
      <c r="R174" s="9" t="str">
        <f>VLOOKUP(P174,Assemb_DA!A:H,8,FALSE)</f>
        <v>2026-06-30</v>
      </c>
      <c r="S174" s="9" t="str">
        <f>VLOOKUP(P174,Assemb_DA!A:I,9,FALSE)</f>
        <v>2026-06-30</v>
      </c>
      <c r="T174" s="22">
        <f>S174-Q174</f>
        <v>0</v>
      </c>
      <c r="U174" t="str">
        <f>VLOOKUP(A174,'Base traitement'!A:BG,23,FALSE)</f>
        <v>DCG</v>
      </c>
      <c r="V174" t="str">
        <f>VLOOKUP(A174,'Base traitement'!A:BG,24,FALSE)</f>
        <v>FELANA13</v>
      </c>
      <c r="W174">
        <f>VLOOKUP(A174,'Base traitement'!A:BG,57,FALSE)</f>
        <v>2886</v>
      </c>
    </row>
    <row r="175" spans="1:23">
      <c r="A175" s="9">
        <v>135666</v>
      </c>
      <c r="B175" t="str">
        <f>VLOOKUP(A175,'Base traitement'!A:BG,2,FALSE)</f>
        <v>MASTER TRADE</v>
      </c>
      <c r="C175" t="str">
        <f>VLOOKUP(A175,'Base traitement'!A:BG,45,FALSE)</f>
        <v>DPDI-Achat câble vert/Jaune 16mm²</v>
      </c>
      <c r="D175" t="str">
        <f>VLOOKUP(A175,'Base traitement'!A:BG,3,FALSE)</f>
        <v>CABLE VERT JAUNE 16mm2</v>
      </c>
      <c r="E175" t="str">
        <f>VLOOKUP(A175,'Base traitement'!A:BG,4,FALSE)</f>
        <v>FIL ISOLE SOUPLE 16 VERT/JAUNE H07 V-K AU METRE
DIVISE EN DEUX TOURETS DE 1000METRES</v>
      </c>
      <c r="F175" s="16">
        <v>7930.434782608696</v>
      </c>
      <c r="K175" s="16">
        <f>F175-G175</f>
        <v>7930.434782608696</v>
      </c>
      <c r="L175" s="12">
        <f>VLOOKUP(A175,'Base traitement'!A:BG,15,FALSE)</f>
        <v>46212</v>
      </c>
      <c r="M175" s="9" t="str">
        <f>VLOOKUP(A175,'Base traitement'!A:BG,16,FALSE)</f>
        <v>2026-07-10</v>
      </c>
      <c r="N175" s="9" t="str">
        <f>VLOOKUP(A175,'Base traitement'!A:BG,17,FALSE)</f>
        <v>E</v>
      </c>
      <c r="O175" s="9" t="str">
        <f>VLOOKUP(A175,'Base traitement'!A:BG,18,FALSE)</f>
        <v>E</v>
      </c>
      <c r="P175">
        <f>VLOOKUP(A175,'Base traitement'!A:BG,20,FALSE)</f>
        <v>138698</v>
      </c>
      <c r="Q175" s="12">
        <f>VLOOKUP(P175,Assemb_DA!A:H,7,FALSE)</f>
        <v>46202</v>
      </c>
      <c r="R175" s="9" t="str">
        <f>VLOOKUP(P175,Assemb_DA!A:H,8,FALSE)</f>
        <v>2026-06-29</v>
      </c>
      <c r="S175" s="9" t="str">
        <f>VLOOKUP(P175,Assemb_DA!A:I,9,FALSE)</f>
        <v>2026-07-02</v>
      </c>
      <c r="T175" s="22">
        <f>S175-Q175</f>
        <v>3</v>
      </c>
      <c r="U175" t="str">
        <f>VLOOKUP(A175,'Base traitement'!A:BG,23,FALSE)</f>
        <v>DTG</v>
      </c>
      <c r="V175" t="str">
        <f>VLOOKUP(A175,'Base traitement'!A:BG,24,FALSE)</f>
        <v>ELIE3</v>
      </c>
      <c r="W175">
        <f>VLOOKUP(A175,'Base traitement'!A:BG,57,FALSE)</f>
        <v>84</v>
      </c>
    </row>
    <row r="176" spans="1:23">
      <c r="A176" s="9">
        <v>135667</v>
      </c>
      <c r="B176" t="str">
        <f>VLOOKUP(A176,'Base traitement'!A:BG,2,FALSE)</f>
        <v>SERVICE ELECTRONIQUE(SET SARLU)</v>
      </c>
      <c r="C176" t="str">
        <f>VLOOKUP(A176,'Base traitement'!A:BG,45,FALSE)</f>
        <v>Télécommande de presentation</v>
      </c>
      <c r="D176" t="str">
        <f>VLOOKUP(A176,'Base traitement'!A:BG,3,FALSE)</f>
        <v>TELECOMMANDE</v>
      </c>
      <c r="E176" t="str">
        <f>VLOOKUP(A176,'Base traitement'!A:BG,4,FALSE)</f>
        <v>Télécommande de présentation PowerPoint (incluant le dévice USB qui le relie au PC)# Facture pro-forma n° SO176369 DU 18/05/2026</v>
      </c>
      <c r="F176" s="16">
        <v>18.260869565217391</v>
      </c>
      <c r="K176" s="16">
        <f>F176-G176</f>
        <v>18.260869565217391</v>
      </c>
      <c r="L176" s="12">
        <f>VLOOKUP(A176,'Base traitement'!A:BG,15,FALSE)</f>
        <v>46212</v>
      </c>
      <c r="M176" s="9" t="str">
        <f>VLOOKUP(A176,'Base traitement'!A:BG,16,FALSE)</f>
        <v>2026-07-10</v>
      </c>
      <c r="N176" s="9" t="str">
        <f>VLOOKUP(A176,'Base traitement'!A:BG,17,FALSE)</f>
        <v>E</v>
      </c>
      <c r="O176" s="9" t="str">
        <f>VLOOKUP(A176,'Base traitement'!A:BG,18,FALSE)</f>
        <v>E</v>
      </c>
      <c r="P176">
        <f>VLOOKUP(A176,'Base traitement'!A:BG,20,FALSE)</f>
        <v>137773</v>
      </c>
      <c r="Q176" s="12">
        <f>VLOOKUP(P176,Assemb_DA!A:H,7,FALSE)</f>
        <v>46153</v>
      </c>
      <c r="R176" s="9" t="str">
        <f>VLOOKUP(P176,Assemb_DA!A:H,8,FALSE)</f>
        <v>2026-05-11</v>
      </c>
      <c r="S176" s="9" t="str">
        <f>VLOOKUP(P176,Assemb_DA!A:I,9,FALSE)</f>
        <v>2026-05-13</v>
      </c>
      <c r="T176" s="22">
        <f>S176-Q176</f>
        <v>2</v>
      </c>
      <c r="U176" t="str">
        <f>VLOOKUP(A176,'Base traitement'!A:BG,23,FALSE)</f>
        <v>HSSES</v>
      </c>
      <c r="V176" t="str">
        <f>VLOOKUP(A176,'Base traitement'!A:BG,24,FALSE)</f>
        <v>NADIA7</v>
      </c>
      <c r="W176">
        <f>VLOOKUP(A176,'Base traitement'!A:BG,57,FALSE)</f>
        <v>1183</v>
      </c>
    </row>
    <row r="177" spans="1:23">
      <c r="A177" s="9">
        <v>135669</v>
      </c>
      <c r="B177" t="str">
        <f>VLOOKUP(A177,'Base traitement'!A:BG,2,FALSE)</f>
        <v>OCEAN TRADE CO</v>
      </c>
      <c r="C177" t="str">
        <f>VLOOKUP(A177,'Base traitement'!A:BG,45,FALSE)</f>
        <v>Moto Dirty 200 - Lot Projet Genesys V.2</v>
      </c>
      <c r="D177" t="str">
        <f>VLOOKUP(A177,'Base traitement'!A:BG,3,FALSE)</f>
        <v>MOTO</v>
      </c>
      <c r="E177" t="str">
        <f>VLOOKUP(A177,'Base traitement'!A:BG,4,FALSE)</f>
        <v>ASM-200] DIRTY 200 - devis n° V.26.24021 du 06/07/2026</v>
      </c>
      <c r="F177" s="16">
        <v>1929.1304347826087</v>
      </c>
      <c r="K177" s="16">
        <f>F177-G177</f>
        <v>1929.1304347826087</v>
      </c>
      <c r="L177" s="12">
        <f>VLOOKUP(A177,'Base traitement'!A:BG,15,FALSE)</f>
        <v>46213</v>
      </c>
      <c r="M177" s="9" t="str">
        <f>VLOOKUP(A177,'Base traitement'!A:BG,16,FALSE)</f>
        <v>2026-07-10</v>
      </c>
      <c r="N177" s="9" t="str">
        <f>VLOOKUP(A177,'Base traitement'!A:BG,17,FALSE)</f>
        <v>E</v>
      </c>
      <c r="O177" s="9" t="str">
        <f>VLOOKUP(A177,'Base traitement'!A:BG,18,FALSE)</f>
        <v>E</v>
      </c>
      <c r="P177">
        <f>VLOOKUP(A177,'Base traitement'!A:BG,20,FALSE)</f>
        <v>138909</v>
      </c>
      <c r="Q177" s="12">
        <f>VLOOKUP(P177,Assemb_DA!A:H,7,FALSE)</f>
        <v>46212</v>
      </c>
      <c r="R177" s="9" t="str">
        <f>VLOOKUP(P177,Assemb_DA!A:H,8,FALSE)</f>
        <v>2026-07-09</v>
      </c>
      <c r="S177" s="9" t="str">
        <f>VLOOKUP(P177,Assemb_DA!A:I,9,FALSE)</f>
        <v>2026-07-09</v>
      </c>
      <c r="T177" s="22">
        <f>S177-Q177</f>
        <v>0</v>
      </c>
      <c r="U177" t="str">
        <f>VLOOKUP(A177,'Base traitement'!A:BG,23,FALSE)</f>
        <v>DCG</v>
      </c>
      <c r="V177" t="str">
        <f>VLOOKUP(A177,'Base traitement'!A:BG,24,FALSE)</f>
        <v>FELANA13</v>
      </c>
      <c r="W177">
        <f>VLOOKUP(A177,'Base traitement'!A:BG,57,FALSE)</f>
        <v>102</v>
      </c>
    </row>
    <row r="178" spans="1:23">
      <c r="A178" s="9">
        <v>135670</v>
      </c>
      <c r="B178" t="str">
        <f>VLOOKUP(A178,'Base traitement'!A:BG,2,FALSE)</f>
        <v>UNITE DE DISTRIBUTION TECHNOLOGIQUE - UDITEC</v>
      </c>
      <c r="C178" t="str">
        <f>VLOOKUP(A178,'Base traitement'!A:BG,45,FALSE)</f>
        <v>Lots Projet GENESYS V.2 - TV</v>
      </c>
      <c r="D178" t="str">
        <f>VLOOKUP(A178,'Base traitement'!A:BG,3,FALSE)</f>
        <v>ECRANS TV 65 pouces HISENSE</v>
      </c>
      <c r="E178" t="str">
        <f>VLOOKUP(A178,'Base traitement'!A:BG,4,FALSE)</f>
        <v>HISENSE QLED 4K 60HZ TV 65" DOLBY - Proforma n°SQ26-0009530 - LIVRAISON DIEGO CONVOI UDITEC</v>
      </c>
      <c r="F178" s="16">
        <v>7334.5108499999997</v>
      </c>
      <c r="K178" s="16">
        <f>F178-G178</f>
        <v>7334.5108499999997</v>
      </c>
      <c r="L178" s="12">
        <f>VLOOKUP(A178,'Base traitement'!A:BG,15,FALSE)</f>
        <v>46213</v>
      </c>
      <c r="M178" s="9" t="str">
        <f>VLOOKUP(A178,'Base traitement'!A:BG,16,FALSE)</f>
        <v>2026-07-10</v>
      </c>
      <c r="N178" s="9" t="str">
        <f>VLOOKUP(A178,'Base traitement'!A:BG,17,FALSE)</f>
        <v>E</v>
      </c>
      <c r="O178" s="9" t="str">
        <f>VLOOKUP(A178,'Base traitement'!A:BG,18,FALSE)</f>
        <v>E</v>
      </c>
      <c r="P178">
        <f>VLOOKUP(A178,'Base traitement'!A:BG,20,FALSE)</f>
        <v>138907</v>
      </c>
      <c r="Q178" s="12">
        <f>VLOOKUP(P178,Assemb_DA!A:H,7,FALSE)</f>
        <v>46212</v>
      </c>
      <c r="R178" s="9" t="str">
        <f>VLOOKUP(P178,Assemb_DA!A:H,8,FALSE)</f>
        <v>2026-07-09</v>
      </c>
      <c r="S178" s="9" t="str">
        <f>VLOOKUP(P178,Assemb_DA!A:I,9,FALSE)</f>
        <v>2026-07-09</v>
      </c>
      <c r="T178" s="22">
        <f>S178-Q178</f>
        <v>0</v>
      </c>
      <c r="U178" t="str">
        <f>VLOOKUP(A178,'Base traitement'!A:BG,23,FALSE)</f>
        <v>DCG</v>
      </c>
      <c r="V178" t="str">
        <f>VLOOKUP(A178,'Base traitement'!A:BG,24,FALSE)</f>
        <v>FELANA13</v>
      </c>
      <c r="W178">
        <f>VLOOKUP(A178,'Base traitement'!A:BG,57,FALSE)</f>
        <v>717</v>
      </c>
    </row>
    <row r="179" spans="1:23">
      <c r="A179" s="9">
        <v>135671</v>
      </c>
      <c r="B179" t="str">
        <f>VLOOKUP(A179,'Base traitement'!A:BG,2,FALSE)</f>
        <v>CFAO MOBILITY MADAGASCAR</v>
      </c>
      <c r="C179" t="str">
        <f>VLOOKUP(A179,'Base traitement'!A:BG,45,FALSE)</f>
        <v>Moto - Cofi 2026 - GRS EPI DAHOLOBE</v>
      </c>
      <c r="D179" t="str">
        <f>VLOOKUP(A179,'Base traitement'!A:BG,3,FALSE)</f>
        <v>MOTO</v>
      </c>
      <c r="E179" t="str">
        <f>VLOOKUP(A179,'Base traitement'!A:BG,4,FALSE)</f>
        <v>COFI 2026 - GRS EPI DAHOLOBE - YAMAHA MOTORCYCLE CRUX REV DELUXE - Proforma PRVNANKA0019346 - AFF0061549 du 16/06/2026</v>
      </c>
      <c r="F179" s="16">
        <v>1159.4202898543479</v>
      </c>
      <c r="K179" s="16">
        <f>F179-G179</f>
        <v>1159.4202898543479</v>
      </c>
      <c r="L179" s="12">
        <f>VLOOKUP(A179,'Base traitement'!A:BG,15,FALSE)</f>
        <v>46213</v>
      </c>
      <c r="M179" s="9" t="str">
        <f>VLOOKUP(A179,'Base traitement'!A:BG,16,FALSE)</f>
        <v>2026-07-10</v>
      </c>
      <c r="N179" s="9" t="str">
        <f>VLOOKUP(A179,'Base traitement'!A:BG,17,FALSE)</f>
        <v>E</v>
      </c>
      <c r="O179" s="9" t="str">
        <f>VLOOKUP(A179,'Base traitement'!A:BG,18,FALSE)</f>
        <v>E</v>
      </c>
      <c r="P179">
        <f>VLOOKUP(A179,'Base traitement'!A:BG,20,FALSE)</f>
        <v>138916</v>
      </c>
      <c r="Q179" s="12">
        <f>VLOOKUP(P179,Assemb_DA!A:H,7,FALSE)</f>
        <v>46212</v>
      </c>
      <c r="R179" s="9" t="str">
        <f>VLOOKUP(P179,Assemb_DA!A:H,8,FALSE)</f>
        <v>2026-07-09</v>
      </c>
      <c r="S179" s="9" t="str">
        <f>VLOOKUP(P179,Assemb_DA!A:I,9,FALSE)</f>
        <v>2026-07-09</v>
      </c>
      <c r="T179" s="22">
        <f>S179-Q179</f>
        <v>0</v>
      </c>
      <c r="U179" t="str">
        <f>VLOOKUP(A179,'Base traitement'!A:BG,23,FALSE)</f>
        <v>DCG</v>
      </c>
      <c r="V179" t="str">
        <f>VLOOKUP(A179,'Base traitement'!A:BG,24,FALSE)</f>
        <v>FELANA13</v>
      </c>
      <c r="W179">
        <f>VLOOKUP(A179,'Base traitement'!A:BG,57,FALSE)</f>
        <v>123</v>
      </c>
    </row>
    <row r="180" spans="1:23">
      <c r="A180" s="9">
        <v>135672</v>
      </c>
      <c r="B180" t="str">
        <f>VLOOKUP(A180,'Base traitement'!A:BG,2,FALSE)</f>
        <v>MADAGASCAR AUTOMOBILE</v>
      </c>
      <c r="C180" t="str">
        <f>VLOOKUP(A180,'Base traitement'!A:BG,45,FALSE)</f>
        <v>Cofi 2026 - Moto HONDA - 034MANIA</v>
      </c>
      <c r="D180" t="str">
        <f>VLOOKUP(A180,'Base traitement'!A:BG,3,FALSE)</f>
        <v>MOTO</v>
      </c>
      <c r="E180" t="str">
        <f>VLOOKUP(A180,'Base traitement'!A:BG,4,FALSE)</f>
        <v>COFI 2026 - GRS 034MANIA - MOTO HONDA  ACE 125 TFH tuf # DEVIS DU 1/7/2026</v>
      </c>
      <c r="F180" s="16">
        <v>3652.1739130434785</v>
      </c>
      <c r="K180" s="16">
        <f>F180-G180</f>
        <v>3652.1739130434785</v>
      </c>
      <c r="L180" s="12">
        <f>VLOOKUP(A180,'Base traitement'!A:BG,15,FALSE)</f>
        <v>46213</v>
      </c>
      <c r="M180" s="9" t="str">
        <f>VLOOKUP(A180,'Base traitement'!A:BG,16,FALSE)</f>
        <v>2026-07-10</v>
      </c>
      <c r="N180" s="9" t="str">
        <f>VLOOKUP(A180,'Base traitement'!A:BG,17,FALSE)</f>
        <v>E</v>
      </c>
      <c r="O180" s="9" t="str">
        <f>VLOOKUP(A180,'Base traitement'!A:BG,18,FALSE)</f>
        <v>E</v>
      </c>
      <c r="P180">
        <f>VLOOKUP(A180,'Base traitement'!A:BG,20,FALSE)</f>
        <v>138917</v>
      </c>
      <c r="Q180" s="12">
        <f>VLOOKUP(P180,Assemb_DA!A:H,7,FALSE)</f>
        <v>46212</v>
      </c>
      <c r="R180" s="9" t="str">
        <f>VLOOKUP(P180,Assemb_DA!A:H,8,FALSE)</f>
        <v>2026-07-09</v>
      </c>
      <c r="S180" s="9" t="str">
        <f>VLOOKUP(P180,Assemb_DA!A:I,9,FALSE)</f>
        <v>2026-07-09</v>
      </c>
      <c r="T180" s="22">
        <f>S180-Q180</f>
        <v>0</v>
      </c>
      <c r="U180" t="str">
        <f>VLOOKUP(A180,'Base traitement'!A:BG,23,FALSE)</f>
        <v>DCG</v>
      </c>
      <c r="V180" t="str">
        <f>VLOOKUP(A180,'Base traitement'!A:BG,24,FALSE)</f>
        <v>FELANA13</v>
      </c>
      <c r="W180">
        <f>VLOOKUP(A180,'Base traitement'!A:BG,57,FALSE)</f>
        <v>1184</v>
      </c>
    </row>
    <row r="181" spans="1:23">
      <c r="A181" s="9">
        <v>135673</v>
      </c>
      <c r="B181" t="str">
        <f>VLOOKUP(A181,'Base traitement'!A:BG,2,FALSE)</f>
        <v>MADAGASCAR AUTOMOBILE</v>
      </c>
      <c r="C181" t="str">
        <f>VLOOKUP(A181,'Base traitement'!A:BG,45,FALSE)</f>
        <v>Cofi 2026 - Moto - GRS FILS RASELY</v>
      </c>
      <c r="D181" t="str">
        <f>VLOOKUP(A181,'Base traitement'!A:BG,3,FALSE)</f>
        <v>MOTO</v>
      </c>
      <c r="E181" t="str">
        <f>VLOOKUP(A181,'Base traitement'!A:BG,4,FALSE)</f>
        <v>Cofi 2026 - GRS FILS RASELY - Moto HONDA  ACE 125 - SHH 6DK # DEVIS 4/6/2026</v>
      </c>
      <c r="F181" s="16">
        <v>3257.2465217391305</v>
      </c>
      <c r="K181" s="16">
        <f>F181-G181</f>
        <v>3257.2465217391305</v>
      </c>
      <c r="L181" s="12">
        <f>VLOOKUP(A181,'Base traitement'!A:BG,15,FALSE)</f>
        <v>46213</v>
      </c>
      <c r="M181" s="9" t="str">
        <f>VLOOKUP(A181,'Base traitement'!A:BG,16,FALSE)</f>
        <v>2026-07-10</v>
      </c>
      <c r="N181" s="9" t="str">
        <f>VLOOKUP(A181,'Base traitement'!A:BG,17,FALSE)</f>
        <v>E</v>
      </c>
      <c r="O181" s="9" t="str">
        <f>VLOOKUP(A181,'Base traitement'!A:BG,18,FALSE)</f>
        <v>E</v>
      </c>
      <c r="P181">
        <f>VLOOKUP(A181,'Base traitement'!A:BG,20,FALSE)</f>
        <v>138918</v>
      </c>
      <c r="Q181" s="12">
        <f>VLOOKUP(P181,Assemb_DA!A:H,7,FALSE)</f>
        <v>46212</v>
      </c>
      <c r="R181" s="9" t="str">
        <f>VLOOKUP(P181,Assemb_DA!A:H,8,FALSE)</f>
        <v>2026-07-09</v>
      </c>
      <c r="S181" s="9" t="str">
        <f>VLOOKUP(P181,Assemb_DA!A:I,9,FALSE)</f>
        <v>2026-07-09</v>
      </c>
      <c r="T181" s="22">
        <f>S181-Q181</f>
        <v>0</v>
      </c>
      <c r="U181" t="str">
        <f>VLOOKUP(A181,'Base traitement'!A:BG,23,FALSE)</f>
        <v>DCG</v>
      </c>
      <c r="V181" t="str">
        <f>VLOOKUP(A181,'Base traitement'!A:BG,24,FALSE)</f>
        <v>FELANA13</v>
      </c>
      <c r="W181">
        <f>VLOOKUP(A181,'Base traitement'!A:BG,57,FALSE)</f>
        <v>1184</v>
      </c>
    </row>
    <row r="182" spans="1:23">
      <c r="A182" s="9">
        <v>135674</v>
      </c>
      <c r="B182" t="str">
        <f>VLOOKUP(A182,'Base traitement'!A:BG,2,FALSE)</f>
        <v>VOYAGES BOURDON</v>
      </c>
      <c r="C182" t="str">
        <f>VLOOKUP(A182,'Base traitement'!A:BG,45,FALSE)</f>
        <v>Billet d'Avion - Clifton Nao</v>
      </c>
      <c r="D182" t="str">
        <f>VLOOKUP(A182,'Base traitement'!A:BG,3,FALSE)</f>
        <v>BILLET D 'AVION</v>
      </c>
      <c r="E182" t="str">
        <f>VLOOKUP(A182,'Base traitement'!A:BG,4,FALSE)</f>
        <v>Billet d'Avion - Clifton Nao - TNR/NOS/TNR</v>
      </c>
      <c r="F182" s="16">
        <v>453.19565217391306</v>
      </c>
      <c r="K182" s="16">
        <f>F182-G182</f>
        <v>453.19565217391306</v>
      </c>
      <c r="L182" s="12">
        <f>VLOOKUP(A182,'Base traitement'!A:BG,15,FALSE)</f>
        <v>46213</v>
      </c>
      <c r="M182" s="9" t="str">
        <f>VLOOKUP(A182,'Base traitement'!A:BG,16,FALSE)</f>
        <v>2026-07-10</v>
      </c>
      <c r="N182" s="9" t="str">
        <f>VLOOKUP(A182,'Base traitement'!A:BG,17,FALSE)</f>
        <v>S</v>
      </c>
      <c r="O182" s="9" t="str">
        <f>VLOOKUP(A182,'Base traitement'!A:BG,18,FALSE)</f>
        <v>S</v>
      </c>
      <c r="P182">
        <f>VLOOKUP(A182,'Base traitement'!A:BG,20,FALSE)</f>
        <v>138929</v>
      </c>
      <c r="Q182" s="12">
        <f>VLOOKUP(P182,Assemb_DA!A:H,7,FALSE)</f>
        <v>46213</v>
      </c>
      <c r="R182" s="9" t="str">
        <f>VLOOKUP(P182,Assemb_DA!A:H,8,FALSE)</f>
        <v>2026-07-10</v>
      </c>
      <c r="S182" s="9" t="str">
        <f>VLOOKUP(P182,Assemb_DA!A:I,9,FALSE)</f>
        <v>2026-07-10</v>
      </c>
      <c r="T182" s="22">
        <f>S182-Q182</f>
        <v>0</v>
      </c>
      <c r="U182" t="str">
        <f>VLOOKUP(A182,'Base traitement'!A:BG,23,FALSE)</f>
        <v>DCG</v>
      </c>
      <c r="V182" t="str">
        <f>VLOOKUP(A182,'Base traitement'!A:BG,24,FALSE)</f>
        <v>FELANA13</v>
      </c>
      <c r="W182">
        <f>VLOOKUP(A182,'Base traitement'!A:BG,57,FALSE)</f>
        <v>2886</v>
      </c>
    </row>
    <row r="183" spans="1:23">
      <c r="A183" s="9">
        <v>135675</v>
      </c>
      <c r="B183" t="str">
        <f>VLOOKUP(A183,'Base traitement'!A:BG,2,FALSE)</f>
        <v>ETABLISSEMENT AMBIANCE ECLAIRAGE SARL</v>
      </c>
      <c r="C183" t="str">
        <f>VLOOKUP(A183,'Base traitement'!A:BG,45,FALSE)</f>
        <v>Porte Affiche Lumineuse Slim</v>
      </c>
      <c r="D183" t="str">
        <f>VLOOKUP(A183,'Base traitement'!A:BG,3,FALSE)</f>
        <v>FRAIS DE POSE</v>
      </c>
      <c r="E183" t="str">
        <f>VLOOKUP(A183,'Base traitement'!A:BG,4,FALSE)</f>
        <v>FRAIS DE POSE</v>
      </c>
      <c r="F183" s="16">
        <v>721.73913043478262</v>
      </c>
      <c r="K183" s="16">
        <f>F183-G183</f>
        <v>721.73913043478262</v>
      </c>
      <c r="L183" s="12">
        <f>VLOOKUP(A183,'Base traitement'!A:BG,15,FALSE)</f>
        <v>46213</v>
      </c>
      <c r="M183" s="9" t="str">
        <f>VLOOKUP(A183,'Base traitement'!A:BG,16,FALSE)</f>
        <v>2026-07-10</v>
      </c>
      <c r="N183" s="9" t="str">
        <f>VLOOKUP(A183,'Base traitement'!A:BG,17,FALSE)</f>
        <v>E</v>
      </c>
      <c r="O183" s="9" t="str">
        <f>VLOOKUP(A183,'Base traitement'!A:BG,18,FALSE)</f>
        <v>E</v>
      </c>
      <c r="P183">
        <f>VLOOKUP(A183,'Base traitement'!A:BG,20,FALSE)</f>
        <v>138898</v>
      </c>
      <c r="Q183" s="12">
        <f>VLOOKUP(P183,Assemb_DA!A:H,7,FALSE)</f>
        <v>46211</v>
      </c>
      <c r="R183" s="9" t="str">
        <f>VLOOKUP(P183,Assemb_DA!A:H,8,FALSE)</f>
        <v>2026-07-08</v>
      </c>
      <c r="S183" s="9" t="str">
        <f>VLOOKUP(P183,Assemb_DA!A:I,9,FALSE)</f>
        <v>2026-07-10</v>
      </c>
      <c r="T183" s="22">
        <f>S183-Q183</f>
        <v>2</v>
      </c>
      <c r="U183" t="str">
        <f>VLOOKUP(A183,'Base traitement'!A:BG,23,FALSE)</f>
        <v>DCG</v>
      </c>
      <c r="V183" t="str">
        <f>VLOOKUP(A183,'Base traitement'!A:BG,24,FALSE)</f>
        <v>FELANA13</v>
      </c>
      <c r="W183">
        <f>VLOOKUP(A183,'Base traitement'!A:BG,57,FALSE)</f>
        <v>1095</v>
      </c>
    </row>
    <row r="184" spans="1:23">
      <c r="A184" s="9">
        <v>135676</v>
      </c>
      <c r="B184" t="str">
        <f>VLOOKUP(A184,'Base traitement'!A:BG,2,FALSE)</f>
        <v>VOYAGES BOURDON</v>
      </c>
      <c r="C184" t="str">
        <f>VLOOKUP(A184,'Base traitement'!A:BG,45,FALSE)</f>
        <v>Billet d'Avion - ZO MIHANTA</v>
      </c>
      <c r="D184" t="str">
        <f>VLOOKUP(A184,'Base traitement'!A:BG,3,FALSE)</f>
        <v>BILLET D 'AVION</v>
      </c>
      <c r="E184" t="str">
        <f>VLOOKUP(A184,'Base traitement'!A:BG,4,FALSE)</f>
        <v>Billet d'Avion - ANDRIAMBOLOLOMAHEFA ZO MIHANTA - TNR/SMS/TNR</v>
      </c>
      <c r="F184" s="16">
        <v>495.89130434782606</v>
      </c>
      <c r="K184" s="16">
        <f>F184-G184</f>
        <v>495.89130434782606</v>
      </c>
      <c r="L184" s="12">
        <f>VLOOKUP(A184,'Base traitement'!A:BG,15,FALSE)</f>
        <v>46213</v>
      </c>
      <c r="M184" s="9" t="str">
        <f>VLOOKUP(A184,'Base traitement'!A:BG,16,FALSE)</f>
        <v>2026-07-10</v>
      </c>
      <c r="N184" s="9" t="str">
        <f>VLOOKUP(A184,'Base traitement'!A:BG,17,FALSE)</f>
        <v>S</v>
      </c>
      <c r="O184" s="9" t="str">
        <f>VLOOKUP(A184,'Base traitement'!A:BG,18,FALSE)</f>
        <v>S</v>
      </c>
      <c r="P184">
        <f>VLOOKUP(A184,'Base traitement'!A:BG,20,FALSE)</f>
        <v>138878</v>
      </c>
      <c r="Q184" s="12">
        <f>VLOOKUP(P184,Assemb_DA!A:H,7,FALSE)</f>
        <v>46210</v>
      </c>
      <c r="R184" s="9" t="str">
        <f>VLOOKUP(P184,Assemb_DA!A:H,8,FALSE)</f>
        <v>2026-07-07</v>
      </c>
      <c r="S184" s="9" t="str">
        <f>VLOOKUP(P184,Assemb_DA!A:I,9,FALSE)</f>
        <v>2026-07-08</v>
      </c>
      <c r="T184" s="22">
        <f>S184-Q184</f>
        <v>1</v>
      </c>
      <c r="U184" t="str">
        <f>VLOOKUP(A184,'Base traitement'!A:BG,23,FALSE)</f>
        <v>DCG</v>
      </c>
      <c r="V184" t="str">
        <f>VLOOKUP(A184,'Base traitement'!A:BG,24,FALSE)</f>
        <v>FELANA13</v>
      </c>
      <c r="W184">
        <f>VLOOKUP(A184,'Base traitement'!A:BG,57,FALSE)</f>
        <v>2886</v>
      </c>
    </row>
    <row r="185" spans="1:23">
      <c r="A185" s="9">
        <v>135677</v>
      </c>
      <c r="B185" t="str">
        <f>VLOOKUP(A185,'Base traitement'!A:BG,2,FALSE)</f>
        <v>OKALOU EVENT</v>
      </c>
      <c r="C185" t="str">
        <f>VLOOKUP(A185,'Base traitement'!A:BG,45,FALSE)</f>
        <v>Animation - Stand Fibre Tuléar</v>
      </c>
      <c r="D185" t="str">
        <f>VLOOKUP(A185,'Base traitement'!A:BG,3,FALSE)</f>
        <v>PRESTATION DE SERVICE</v>
      </c>
      <c r="E185" t="str">
        <f>VLOOKUP(A185,'Base traitement'!A:BG,4,FALSE)</f>
        <v>Animation Stand Fibre Tuléar - devis n°S02690 du01/07/2026</v>
      </c>
      <c r="F185" s="16">
        <v>420.28985434782612</v>
      </c>
      <c r="K185" s="16">
        <f>F185-G185</f>
        <v>420.28985434782612</v>
      </c>
      <c r="L185" s="12">
        <f>VLOOKUP(A185,'Base traitement'!A:BG,15,FALSE)</f>
        <v>46216</v>
      </c>
      <c r="M185" s="9" t="str">
        <f>VLOOKUP(A185,'Base traitement'!A:BG,16,FALSE)</f>
        <v>2026-07-13</v>
      </c>
      <c r="N185" s="9" t="str">
        <f>VLOOKUP(A185,'Base traitement'!A:BG,17,FALSE)</f>
        <v>E</v>
      </c>
      <c r="O185" s="9" t="str">
        <f>VLOOKUP(A185,'Base traitement'!A:BG,18,FALSE)</f>
        <v>E</v>
      </c>
      <c r="P185">
        <f>VLOOKUP(A185,'Base traitement'!A:BG,20,FALSE)</f>
        <v>138834</v>
      </c>
      <c r="Q185" s="12">
        <f>VLOOKUP(P185,Assemb_DA!A:H,7,FALSE)</f>
        <v>46209</v>
      </c>
      <c r="R185" s="9" t="str">
        <f>VLOOKUP(P185,Assemb_DA!A:H,8,FALSE)</f>
        <v>2026-07-06</v>
      </c>
      <c r="S185" s="9" t="str">
        <f>VLOOKUP(P185,Assemb_DA!A:I,9,FALSE)</f>
        <v>2026-07-10</v>
      </c>
      <c r="T185" s="22">
        <f>S185-Q185</f>
        <v>4</v>
      </c>
      <c r="U185" t="str">
        <f>VLOOKUP(A185,'Base traitement'!A:BG,23,FALSE)</f>
        <v>DCG</v>
      </c>
      <c r="V185" t="str">
        <f>VLOOKUP(A185,'Base traitement'!A:BG,24,FALSE)</f>
        <v>FELANA13</v>
      </c>
      <c r="W185">
        <f>VLOOKUP(A185,'Base traitement'!A:BG,57,FALSE)</f>
        <v>3196</v>
      </c>
    </row>
    <row r="186" spans="1:23">
      <c r="A186" s="9">
        <v>135678</v>
      </c>
      <c r="B186" t="str">
        <f>VLOOKUP(A186,'Base traitement'!A:BG,2,FALSE)</f>
        <v>PRICE</v>
      </c>
      <c r="C186" t="str">
        <f>VLOOKUP(A186,'Base traitement'!A:BG,45,FALSE)</f>
        <v>Achat câble 5to12V</v>
      </c>
      <c r="D186" t="str">
        <f>VLOOKUP(A186,'Base traitement'!A:BG,3,FALSE)</f>
        <v>FLAT  CABLE</v>
      </c>
      <c r="E186" t="str">
        <f>VLOOKUP(A186,'Base traitement'!A:BG,4,FALSE)</f>
        <v>CABLE 5to12V - Devis n° V/26/14303 du 17/06/2026</v>
      </c>
      <c r="F186" s="16">
        <v>3834.7826086956525</v>
      </c>
      <c r="K186" s="16">
        <f>F186-G186</f>
        <v>3834.7826086956525</v>
      </c>
      <c r="L186" s="12">
        <f>VLOOKUP(A186,'Base traitement'!A:BG,15,FALSE)</f>
        <v>46216</v>
      </c>
      <c r="M186" s="9" t="str">
        <f>VLOOKUP(A186,'Base traitement'!A:BG,16,FALSE)</f>
        <v>2026-07-13</v>
      </c>
      <c r="N186" s="9" t="str">
        <f>VLOOKUP(A186,'Base traitement'!A:BG,17,FALSE)</f>
        <v>E</v>
      </c>
      <c r="O186" s="9" t="str">
        <f>VLOOKUP(A186,'Base traitement'!A:BG,18,FALSE)</f>
        <v>E</v>
      </c>
      <c r="P186">
        <f>VLOOKUP(A186,'Base traitement'!A:BG,20,FALSE)</f>
        <v>138593</v>
      </c>
      <c r="Q186" s="12">
        <f>VLOOKUP(P186,Assemb_DA!A:H,7,FALSE)</f>
        <v>46195</v>
      </c>
      <c r="R186" s="9" t="str">
        <f>VLOOKUP(P186,Assemb_DA!A:H,8,FALSE)</f>
        <v>2026-06-22</v>
      </c>
      <c r="S186" s="9" t="str">
        <f>VLOOKUP(P186,Assemb_DA!A:I,9,FALSE)</f>
        <v>2026-07-08</v>
      </c>
      <c r="T186" s="22">
        <f>S186-Q186</f>
        <v>16</v>
      </c>
      <c r="U186" t="str">
        <f>VLOOKUP(A186,'Base traitement'!A:BG,23,FALSE)</f>
        <v>DCG</v>
      </c>
      <c r="V186" t="str">
        <f>VLOOKUP(A186,'Base traitement'!A:BG,24,FALSE)</f>
        <v>FELANA13</v>
      </c>
      <c r="W186">
        <f>VLOOKUP(A186,'Base traitement'!A:BG,57,FALSE)</f>
        <v>2632</v>
      </c>
    </row>
    <row r="187" spans="1:23">
      <c r="A187" s="9">
        <v>135679</v>
      </c>
      <c r="B187" t="str">
        <f>VLOOKUP(A187,'Base traitement'!A:BG,2,FALSE)</f>
        <v>BAKAO SERVICES</v>
      </c>
      <c r="C187" t="str">
        <f>VLOOKUP(A187,'Base traitement'!A:BG,45,FALSE)</f>
        <v>Manutentionnaire - Foire de la la fibre Tuléar</v>
      </c>
      <c r="D187" t="str">
        <f>VLOOKUP(A187,'Base traitement'!A:BG,3,FALSE)</f>
        <v>PRESTATION DE SERVICE</v>
      </c>
      <c r="E187" t="str">
        <f>VLOOKUP(A187,'Base traitement'!A:BG,4,FALSE)</f>
        <v>Manutentionnaire du 03 Juillet à 05h00 matin au
6 Juillet à 05h00 et 07 Juillet de 19H à 24H - Facture n°019/06/BS/2026 du 19/06/2026</v>
      </c>
      <c r="F187" s="16">
        <v>108.69565217391305</v>
      </c>
      <c r="K187" s="16">
        <f>F187-G187</f>
        <v>108.69565217391305</v>
      </c>
      <c r="L187" s="12">
        <f>VLOOKUP(A187,'Base traitement'!A:BG,15,FALSE)</f>
        <v>46216</v>
      </c>
      <c r="M187" s="9" t="str">
        <f>VLOOKUP(A187,'Base traitement'!A:BG,16,FALSE)</f>
        <v>2026-07-13</v>
      </c>
      <c r="N187" s="9" t="str">
        <f>VLOOKUP(A187,'Base traitement'!A:BG,17,FALSE)</f>
        <v>E</v>
      </c>
      <c r="O187" s="9" t="str">
        <f>VLOOKUP(A187,'Base traitement'!A:BG,18,FALSE)</f>
        <v>E</v>
      </c>
      <c r="P187">
        <f>VLOOKUP(A187,'Base traitement'!A:BG,20,FALSE)</f>
        <v>138835</v>
      </c>
      <c r="Q187" s="12">
        <f>VLOOKUP(P187,Assemb_DA!A:H,7,FALSE)</f>
        <v>46209</v>
      </c>
      <c r="R187" s="9" t="str">
        <f>VLOOKUP(P187,Assemb_DA!A:H,8,FALSE)</f>
        <v>2026-07-06</v>
      </c>
      <c r="S187" s="9" t="str">
        <f>VLOOKUP(P187,Assemb_DA!A:I,9,FALSE)</f>
        <v>2026-07-10</v>
      </c>
      <c r="T187" s="22">
        <f>S187-Q187</f>
        <v>4</v>
      </c>
      <c r="U187" t="str">
        <f>VLOOKUP(A187,'Base traitement'!A:BG,23,FALSE)</f>
        <v>DCG</v>
      </c>
      <c r="V187" t="str">
        <f>VLOOKUP(A187,'Base traitement'!A:BG,24,FALSE)</f>
        <v>FELANA13</v>
      </c>
      <c r="W187">
        <f>VLOOKUP(A187,'Base traitement'!A:BG,57,FALSE)</f>
        <v>3278</v>
      </c>
    </row>
    <row r="188" spans="1:23">
      <c r="A188" s="9">
        <v>135680</v>
      </c>
      <c r="B188" t="str">
        <f>VLOOKUP(A188,'Base traitement'!A:BG,2,FALSE)</f>
        <v>SPIDER SARLU</v>
      </c>
      <c r="C188" t="str">
        <f>VLOOKUP(A188,'Base traitement'!A:BG,45,FALSE)</f>
        <v>Disjoncteur Stores</v>
      </c>
      <c r="D188" t="str">
        <f>VLOOKUP(A188,'Base traitement'!A:BG,3,FALSE)</f>
        <v>DISJONCTEUR</v>
      </c>
      <c r="E188" t="str">
        <f>VLOOKUP(A188,'Base traitement'!A:BG,4,FALSE)</f>
        <v>DISC COURBE C 230-400V 20A 6 - 10kA - Devis n° PF26SPD09397</v>
      </c>
      <c r="F188" s="16">
        <v>133.08307826086954</v>
      </c>
      <c r="K188" s="16">
        <f>F188-G188</f>
        <v>133.08307826086954</v>
      </c>
      <c r="L188" s="12">
        <f>VLOOKUP(A188,'Base traitement'!A:BG,15,FALSE)</f>
        <v>46216</v>
      </c>
      <c r="M188" s="9" t="str">
        <f>VLOOKUP(A188,'Base traitement'!A:BG,16,FALSE)</f>
        <v>2026-07-13</v>
      </c>
      <c r="N188" s="9" t="str">
        <f>VLOOKUP(A188,'Base traitement'!A:BG,17,FALSE)</f>
        <v>E</v>
      </c>
      <c r="O188" s="9" t="str">
        <f>VLOOKUP(A188,'Base traitement'!A:BG,18,FALSE)</f>
        <v>E</v>
      </c>
      <c r="P188">
        <f>VLOOKUP(A188,'Base traitement'!A:BG,20,FALSE)</f>
        <v>138821</v>
      </c>
      <c r="Q188" s="12">
        <f>VLOOKUP(P188,Assemb_DA!A:H,7,FALSE)</f>
        <v>46206</v>
      </c>
      <c r="R188" s="9" t="str">
        <f>VLOOKUP(P188,Assemb_DA!A:H,8,FALSE)</f>
        <v>2026-07-03</v>
      </c>
      <c r="S188" s="9" t="str">
        <f>VLOOKUP(P188,Assemb_DA!A:I,9,FALSE)</f>
        <v>2026-07-10</v>
      </c>
      <c r="T188" s="22">
        <f>S188-Q188</f>
        <v>7</v>
      </c>
      <c r="U188" t="str">
        <f>VLOOKUP(A188,'Base traitement'!A:BG,23,FALSE)</f>
        <v>DCG</v>
      </c>
      <c r="V188" t="str">
        <f>VLOOKUP(A188,'Base traitement'!A:BG,24,FALSE)</f>
        <v>FELANA13</v>
      </c>
      <c r="W188">
        <f>VLOOKUP(A188,'Base traitement'!A:BG,57,FALSE)</f>
        <v>674</v>
      </c>
    </row>
    <row r="189" spans="1:23">
      <c r="A189" s="9">
        <v>135681</v>
      </c>
      <c r="B189" t="str">
        <f>VLOOKUP(A189,'Base traitement'!A:BG,2,FALSE)</f>
        <v>RATOLOJANAHARY Lalaina Josia</v>
      </c>
      <c r="C189" t="str">
        <f>VLOOKUP(A189,'Base traitement'!A:BG,45,FALSE)</f>
        <v>Droit d'uvre Musicale - D Lain</v>
      </c>
      <c r="D189" t="str">
        <f>VLOOKUP(A189,'Base traitement'!A:BG,3,FALSE)</f>
        <v>PRESTATION DE SERVICE</v>
      </c>
      <c r="E189" t="str">
        <f>VLOOKUP(A189,'Base traitement'!A:BG,4,FALSE)</f>
        <v>Cession de droit uvre Musicale - D Lain # FACTURE DU 22/06/2026</v>
      </c>
      <c r="F189" s="16">
        <v>326.08695652173913</v>
      </c>
      <c r="K189" s="16">
        <f>F189-G189</f>
        <v>326.08695652173913</v>
      </c>
      <c r="L189" s="12">
        <f>VLOOKUP(A189,'Base traitement'!A:BG,15,FALSE)</f>
        <v>46216</v>
      </c>
      <c r="M189" s="9" t="str">
        <f>VLOOKUP(A189,'Base traitement'!A:BG,16,FALSE)</f>
        <v>2026-07-13</v>
      </c>
      <c r="N189" s="9" t="str">
        <f>VLOOKUP(A189,'Base traitement'!A:BG,17,FALSE)</f>
        <v>E</v>
      </c>
      <c r="O189" s="9" t="str">
        <f>VLOOKUP(A189,'Base traitement'!A:BG,18,FALSE)</f>
        <v>E</v>
      </c>
      <c r="P189">
        <f>VLOOKUP(A189,'Base traitement'!A:BG,20,FALSE)</f>
        <v>138820</v>
      </c>
      <c r="Q189" s="12">
        <f>VLOOKUP(P189,Assemb_DA!A:H,7,FALSE)</f>
        <v>46206</v>
      </c>
      <c r="R189" s="9" t="str">
        <f>VLOOKUP(P189,Assemb_DA!A:H,8,FALSE)</f>
        <v>2026-07-03</v>
      </c>
      <c r="S189" s="9" t="str">
        <f>VLOOKUP(P189,Assemb_DA!A:I,9,FALSE)</f>
        <v>2026-07-07</v>
      </c>
      <c r="T189" s="22">
        <f>S189-Q189</f>
        <v>4</v>
      </c>
      <c r="U189" t="str">
        <f>VLOOKUP(A189,'Base traitement'!A:BG,23,FALSE)</f>
        <v>DCG</v>
      </c>
      <c r="V189" t="str">
        <f>VLOOKUP(A189,'Base traitement'!A:BG,24,FALSE)</f>
        <v>FELANA13</v>
      </c>
      <c r="W189">
        <f>VLOOKUP(A189,'Base traitement'!A:BG,57,FALSE)</f>
        <v>7152</v>
      </c>
    </row>
    <row r="190" spans="1:23">
      <c r="A190" s="9">
        <v>135682</v>
      </c>
      <c r="B190" t="str">
        <f>VLOOKUP(A190,'Base traitement'!A:BG,2,FALSE)</f>
        <v>EASY REDMINE</v>
      </c>
      <c r="C190" t="str">
        <f>VLOOKUP(A190,'Base traitement'!A:BG,45,FALSE)</f>
        <v>Renew Licence Easy Redmine 05/05/2026 au 04/05/2027</v>
      </c>
      <c r="D190" t="str">
        <f>VLOOKUP(A190,'Base traitement'!A:BG,3,FALSE)</f>
        <v>Renouvellement Licences</v>
      </c>
      <c r="E190" t="str">
        <f>VLOOKUP(A190,'Base traitement'!A:BG,4,FALSE)</f>
        <v>Easy8 Business (subscription from 2026-05-05 to 2027-05-04) - users/year# FACTURE Number: 21260840 DU 26/06/2026</v>
      </c>
      <c r="F190" s="16">
        <v>23418.720000000001</v>
      </c>
      <c r="G190" s="16">
        <f>F190-K190</f>
        <v>7025.6160000000018</v>
      </c>
      <c r="H190" s="20">
        <v>0.3</v>
      </c>
      <c r="I190" s="19">
        <v>30</v>
      </c>
      <c r="J190" s="19">
        <f>(100-I190)/100</f>
        <v>0.7</v>
      </c>
      <c r="K190" s="16">
        <v>16393.103999999999</v>
      </c>
      <c r="L190" s="12">
        <f>VLOOKUP(A190,'Base traitement'!A:BG,15,FALSE)</f>
        <v>46216</v>
      </c>
      <c r="M190" s="9" t="str">
        <f>VLOOKUP(A190,'Base traitement'!A:BG,16,FALSE)</f>
        <v>2026-07-13</v>
      </c>
      <c r="N190" s="9" t="str">
        <f>VLOOKUP(A190,'Base traitement'!A:BG,17,FALSE)</f>
        <v>E</v>
      </c>
      <c r="O190" s="9" t="str">
        <f>VLOOKUP(A190,'Base traitement'!A:BG,18,FALSE)</f>
        <v>E</v>
      </c>
      <c r="P190">
        <f>VLOOKUP(A190,'Base traitement'!A:BG,20,FALSE)</f>
        <v>138874</v>
      </c>
      <c r="Q190" s="12">
        <f>VLOOKUP(P190,Assemb_DA!A:H,7,FALSE)</f>
        <v>46210</v>
      </c>
      <c r="R190" s="9" t="str">
        <f>VLOOKUP(P190,Assemb_DA!A:H,8,FALSE)</f>
        <v>2026-07-07</v>
      </c>
      <c r="S190" s="9" t="str">
        <f>VLOOKUP(P190,Assemb_DA!A:I,9,FALSE)</f>
        <v>2026-07-13</v>
      </c>
      <c r="T190" s="22">
        <f>S190-Q190</f>
        <v>6</v>
      </c>
      <c r="U190" t="str">
        <f>VLOOKUP(A190,'Base traitement'!A:BG,23,FALSE)</f>
        <v>DSI</v>
      </c>
      <c r="V190" t="str">
        <f>VLOOKUP(A190,'Base traitement'!A:BG,24,FALSE)</f>
        <v>NADIA7</v>
      </c>
      <c r="W190">
        <f>VLOOKUP(A190,'Base traitement'!A:BG,57,FALSE)</f>
        <v>2305</v>
      </c>
    </row>
    <row r="191" spans="1:23">
      <c r="A191" s="9">
        <v>135683</v>
      </c>
      <c r="B191" t="str">
        <f>VLOOKUP(A191,'Base traitement'!A:BG,2,FALSE)</f>
        <v>GRANDE DISTRIBUTION SERVICE</v>
      </c>
      <c r="C191" t="str">
        <f>VLOOKUP(A191,'Base traitement'!A:BG,45,FALSE)</f>
        <v>Lambahoany Standard</v>
      </c>
      <c r="D191" t="str">
        <f>VLOOKUP(A191,'Base traitement'!A:BG,3,FALSE)</f>
        <v>LAMBAHOANY STANDARD - JUILLET 2026</v>
      </c>
      <c r="E191" t="str">
        <f>VLOOKUP(A191,'Base traitement'!A:BG,4,FALSE)</f>
        <v>Lambahoany Standard - Proforma n°F/P062600255</v>
      </c>
      <c r="F191" s="16">
        <v>3043.478260869565</v>
      </c>
      <c r="K191" s="16">
        <f>F191-G191</f>
        <v>3043.478260869565</v>
      </c>
      <c r="L191" s="12">
        <f>VLOOKUP(A191,'Base traitement'!A:BG,15,FALSE)</f>
        <v>46216</v>
      </c>
      <c r="M191" s="9" t="str">
        <f>VLOOKUP(A191,'Base traitement'!A:BG,16,FALSE)</f>
        <v>2026-07-13</v>
      </c>
      <c r="N191" s="9" t="str">
        <f>VLOOKUP(A191,'Base traitement'!A:BG,17,FALSE)</f>
        <v>E</v>
      </c>
      <c r="O191" s="9" t="str">
        <f>VLOOKUP(A191,'Base traitement'!A:BG,18,FALSE)</f>
        <v>E</v>
      </c>
      <c r="P191">
        <f>VLOOKUP(A191,'Base traitement'!A:BG,20,FALSE)</f>
        <v>138841</v>
      </c>
      <c r="Q191" s="12">
        <f>VLOOKUP(P191,Assemb_DA!A:H,7,FALSE)</f>
        <v>46209</v>
      </c>
      <c r="R191" s="9" t="str">
        <f>VLOOKUP(P191,Assemb_DA!A:H,8,FALSE)</f>
        <v>2026-07-06</v>
      </c>
      <c r="S191" s="9" t="str">
        <f>VLOOKUP(P191,Assemb_DA!A:I,9,FALSE)</f>
        <v>2026-07-08</v>
      </c>
      <c r="T191" s="22">
        <f>S191-Q191</f>
        <v>2</v>
      </c>
      <c r="U191" t="str">
        <f>VLOOKUP(A191,'Base traitement'!A:BG,23,FALSE)</f>
        <v>DCG</v>
      </c>
      <c r="V191" t="str">
        <f>VLOOKUP(A191,'Base traitement'!A:BG,24,FALSE)</f>
        <v>FELANA13</v>
      </c>
      <c r="W191">
        <f>VLOOKUP(A191,'Base traitement'!A:BG,57,FALSE)</f>
        <v>820</v>
      </c>
    </row>
    <row r="192" spans="1:23">
      <c r="A192" s="9">
        <v>135684</v>
      </c>
      <c r="B192" t="str">
        <f>VLOOKUP(A192,'Base traitement'!A:BG,2,FALSE)</f>
        <v>FEDERATION MALAGASY DE FOOT BALL</v>
      </c>
      <c r="C192" t="str">
        <f>VLOOKUP(A192,'Base traitement'!A:BG,45,FALSE)</f>
        <v>Sponsoring Yas Coupe de Madagascar 2026</v>
      </c>
      <c r="D192" t="str">
        <f>VLOOKUP(A192,'Base traitement'!A:BG,3,FALSE)</f>
        <v>SPONSORING</v>
      </c>
      <c r="E192" t="str">
        <f>VLOOKUP(A192,'Base traitement'!A:BG,4,FALSE)</f>
        <v>Subvention des équipes finalistes - Yas Coupe de Madagascar - Facture N°0001/2026-FMF/SG/DAF/26</v>
      </c>
      <c r="F192" s="16">
        <v>5000</v>
      </c>
      <c r="K192" s="16">
        <f>F192-G192</f>
        <v>5000</v>
      </c>
      <c r="L192" s="12">
        <f>VLOOKUP(A192,'Base traitement'!A:BG,15,FALSE)</f>
        <v>46216</v>
      </c>
      <c r="M192" s="9" t="str">
        <f>VLOOKUP(A192,'Base traitement'!A:BG,16,FALSE)</f>
        <v>2026-07-13</v>
      </c>
      <c r="N192" s="9" t="str">
        <f>VLOOKUP(A192,'Base traitement'!A:BG,17,FALSE)</f>
        <v>E</v>
      </c>
      <c r="O192" s="9" t="str">
        <f>VLOOKUP(A192,'Base traitement'!A:BG,18,FALSE)</f>
        <v>E</v>
      </c>
      <c r="P192">
        <f>VLOOKUP(A192,'Base traitement'!A:BG,20,FALSE)</f>
        <v>138839</v>
      </c>
      <c r="Q192" s="12">
        <f>VLOOKUP(P192,Assemb_DA!A:H,7,FALSE)</f>
        <v>46209</v>
      </c>
      <c r="R192" s="9" t="str">
        <f>VLOOKUP(P192,Assemb_DA!A:H,8,FALSE)</f>
        <v>2026-07-06</v>
      </c>
      <c r="S192" s="9" t="str">
        <f>VLOOKUP(P192,Assemb_DA!A:I,9,FALSE)</f>
        <v>2026-07-08</v>
      </c>
      <c r="T192" s="22">
        <f>S192-Q192</f>
        <v>2</v>
      </c>
      <c r="U192" t="str">
        <f>VLOOKUP(A192,'Base traitement'!A:BG,23,FALSE)</f>
        <v>DCG</v>
      </c>
      <c r="V192" t="str">
        <f>VLOOKUP(A192,'Base traitement'!A:BG,24,FALSE)</f>
        <v>FELANA13</v>
      </c>
      <c r="W192">
        <f>VLOOKUP(A192,'Base traitement'!A:BG,57,FALSE)</f>
        <v>2369</v>
      </c>
    </row>
    <row r="193" spans="1:23">
      <c r="A193" s="9">
        <v>135685</v>
      </c>
      <c r="B193" t="str">
        <f>VLOOKUP(A193,'Base traitement'!A:BG,2,FALSE)</f>
        <v>NEA MADAGASCAR SA</v>
      </c>
      <c r="C193" t="str">
        <f>VLOOKUP(A193,'Base traitement'!A:BG,45,FALSE)</f>
        <v>REMPLACEMENT SPLIT N°02 DATA CENTER MAINTIRANO</v>
      </c>
      <c r="D193" t="str">
        <f>VLOOKUP(A193,'Base traitement'!A:BG,3,FALSE)</f>
        <v>MAINTENANCE ENERGIE</v>
      </c>
      <c r="E193" t="str">
        <f>VLOOKUP(A193,'Base traitement'!A:BG,4,FALSE)</f>
        <v>REMPLACEMENT SPLIT N°02 DATA CENTER MAINTIRANO # Proforma MG-YAS-26-A3697-D0001</v>
      </c>
      <c r="F193" s="16">
        <v>2187.0078043478261</v>
      </c>
      <c r="K193" s="16">
        <f>F193-G193</f>
        <v>2187.0078043478261</v>
      </c>
      <c r="L193" s="12">
        <f>VLOOKUP(A193,'Base traitement'!A:BG,15,FALSE)</f>
        <v>46216</v>
      </c>
      <c r="M193" s="9" t="str">
        <f>VLOOKUP(A193,'Base traitement'!A:BG,16,FALSE)</f>
        <v>2026-07-13</v>
      </c>
      <c r="N193" s="9" t="str">
        <f>VLOOKUP(A193,'Base traitement'!A:BG,17,FALSE)</f>
        <v>S</v>
      </c>
      <c r="O193" s="9" t="str">
        <f>VLOOKUP(A193,'Base traitement'!A:BG,18,FALSE)</f>
        <v>S</v>
      </c>
      <c r="P193">
        <f>VLOOKUP(A193,'Base traitement'!A:BG,20,FALSE)</f>
        <v>138833</v>
      </c>
      <c r="Q193" s="12">
        <f>VLOOKUP(P193,Assemb_DA!A:H,7,FALSE)</f>
        <v>46209</v>
      </c>
      <c r="R193" s="9" t="str">
        <f>VLOOKUP(P193,Assemb_DA!A:H,8,FALSE)</f>
        <v>2026-07-06</v>
      </c>
      <c r="S193" s="9" t="str">
        <f>VLOOKUP(P193,Assemb_DA!A:I,9,FALSE)</f>
        <v>2026-07-13</v>
      </c>
      <c r="T193" s="22">
        <f>S193-Q193</f>
        <v>7</v>
      </c>
      <c r="U193" t="str">
        <f>VLOOKUP(A193,'Base traitement'!A:BG,23,FALSE)</f>
        <v>DTG</v>
      </c>
      <c r="V193" t="str">
        <f>VLOOKUP(A193,'Base traitement'!A:BG,24,FALSE)</f>
        <v>ELIE3</v>
      </c>
      <c r="W193">
        <f>VLOOKUP(A193,'Base traitement'!A:BG,57,FALSE)</f>
        <v>36</v>
      </c>
    </row>
    <row r="194" spans="1:23">
      <c r="A194" s="9">
        <v>135686</v>
      </c>
      <c r="B194" t="str">
        <f>VLOOKUP(A194,'Base traitement'!A:BG,2,FALSE)</f>
        <v>VARA SARL</v>
      </c>
      <c r="C194" t="str">
        <f>VLOOKUP(A194,'Base traitement'!A:BG,45,FALSE)</f>
        <v>Sponsoring numéraire Festival Mandrare</v>
      </c>
      <c r="D194" t="str">
        <f>VLOOKUP(A194,'Base traitement'!A:BG,3,FALSE)</f>
        <v>SPONSORING</v>
      </c>
      <c r="E194" t="str">
        <f>VLOOKUP(A194,'Base traitement'!A:BG,4,FALSE)</f>
        <v>Sponsoring numéraire Festival Mandrare Edition 2026 - FA n°002/2026 du 30/06/2026</v>
      </c>
      <c r="F194" s="16">
        <v>2173.913043478261</v>
      </c>
      <c r="K194" s="16">
        <f>F194-G194</f>
        <v>2173.913043478261</v>
      </c>
      <c r="L194" s="12">
        <f>VLOOKUP(A194,'Base traitement'!A:BG,15,FALSE)</f>
        <v>46216</v>
      </c>
      <c r="M194" s="9" t="str">
        <f>VLOOKUP(A194,'Base traitement'!A:BG,16,FALSE)</f>
        <v>2026-07-13</v>
      </c>
      <c r="N194" s="9" t="str">
        <f>VLOOKUP(A194,'Base traitement'!A:BG,17,FALSE)</f>
        <v>E</v>
      </c>
      <c r="O194" s="9" t="str">
        <f>VLOOKUP(A194,'Base traitement'!A:BG,18,FALSE)</f>
        <v>E</v>
      </c>
      <c r="P194">
        <f>VLOOKUP(A194,'Base traitement'!A:BG,20,FALSE)</f>
        <v>138837</v>
      </c>
      <c r="Q194" s="12">
        <f>VLOOKUP(P194,Assemb_DA!A:H,7,FALSE)</f>
        <v>46209</v>
      </c>
      <c r="R194" s="9" t="str">
        <f>VLOOKUP(P194,Assemb_DA!A:H,8,FALSE)</f>
        <v>2026-07-06</v>
      </c>
      <c r="S194" s="9" t="str">
        <f>VLOOKUP(P194,Assemb_DA!A:I,9,FALSE)</f>
        <v>2026-07-08</v>
      </c>
      <c r="T194" s="22">
        <f>S194-Q194</f>
        <v>2</v>
      </c>
      <c r="U194" t="str">
        <f>VLOOKUP(A194,'Base traitement'!A:BG,23,FALSE)</f>
        <v>DCG</v>
      </c>
      <c r="V194" t="str">
        <f>VLOOKUP(A194,'Base traitement'!A:BG,24,FALSE)</f>
        <v>FELANA13</v>
      </c>
      <c r="W194">
        <f>VLOOKUP(A194,'Base traitement'!A:BG,57,FALSE)</f>
        <v>7153</v>
      </c>
    </row>
    <row r="195" spans="1:23">
      <c r="A195" s="9">
        <v>135687</v>
      </c>
      <c r="B195" t="str">
        <f>VLOOKUP(A195,'Base traitement'!A:BG,2,FALSE)</f>
        <v>RAKOTOARINIVO JEAN MAMY</v>
      </c>
      <c r="C195" t="str">
        <f>VLOOKUP(A195,'Base traitement'!A:BG,45,FALSE)</f>
        <v>Loyer Local Sabotsy Namehana - Projet Easy Freeze</v>
      </c>
      <c r="D195" t="str">
        <f>VLOOKUP(A195,'Base traitement'!A:BG,3,FALSE)</f>
        <v>LOYER SITES</v>
      </c>
      <c r="E195" t="str">
        <f>VLOOKUP(A195,'Base traitement'!A:BG,4,FALSE)</f>
        <v>Loyer Avril 2026 - 02 Locaux numéro 125-126 Harmony Box - FA n°025/04/2026</v>
      </c>
      <c r="F195" s="16">
        <v>347.82608695652175</v>
      </c>
      <c r="K195" s="16">
        <f>F195-G195</f>
        <v>347.82608695652175</v>
      </c>
      <c r="L195" s="12">
        <f>VLOOKUP(A195,'Base traitement'!A:BG,15,FALSE)</f>
        <v>46216</v>
      </c>
      <c r="M195" s="9" t="str">
        <f>VLOOKUP(A195,'Base traitement'!A:BG,16,FALSE)</f>
        <v>2026-07-13</v>
      </c>
      <c r="N195" s="9" t="str">
        <f>VLOOKUP(A195,'Base traitement'!A:BG,17,FALSE)</f>
        <v>E</v>
      </c>
      <c r="O195" s="9" t="str">
        <f>VLOOKUP(A195,'Base traitement'!A:BG,18,FALSE)</f>
        <v>E</v>
      </c>
      <c r="P195">
        <f>VLOOKUP(A195,'Base traitement'!A:BG,20,FALSE)</f>
        <v>138718</v>
      </c>
      <c r="Q195" s="12">
        <f>VLOOKUP(P195,Assemb_DA!A:H,7,FALSE)</f>
        <v>46202</v>
      </c>
      <c r="R195" s="9" t="str">
        <f>VLOOKUP(P195,Assemb_DA!A:H,8,FALSE)</f>
        <v>2026-06-29</v>
      </c>
      <c r="S195" s="9" t="str">
        <f>VLOOKUP(P195,Assemb_DA!A:I,9,FALSE)</f>
        <v>2026-07-08</v>
      </c>
      <c r="T195" s="22">
        <f>S195-Q195</f>
        <v>9</v>
      </c>
      <c r="U195" t="str">
        <f>VLOOKUP(A195,'Base traitement'!A:BG,23,FALSE)</f>
        <v>DCG</v>
      </c>
      <c r="V195" t="str">
        <f>VLOOKUP(A195,'Base traitement'!A:BG,24,FALSE)</f>
        <v>FELANA13</v>
      </c>
      <c r="W195">
        <f>VLOOKUP(A195,'Base traitement'!A:BG,57,FALSE)</f>
        <v>7117</v>
      </c>
    </row>
    <row r="196" spans="1:23">
      <c r="A196" s="9">
        <v>135688</v>
      </c>
      <c r="B196" t="str">
        <f>VLOOKUP(A196,'Base traitement'!A:BG,2,FALSE)</f>
        <v>RAKOTOZANDRY JEAN YVES ELYSE</v>
      </c>
      <c r="C196" t="str">
        <f>VLOOKUP(A196,'Base traitement'!A:BG,45,FALSE)</f>
        <v>Entretien Camion 1175TCC</v>
      </c>
      <c r="D196" t="str">
        <f>VLOOKUP(A196,'Base traitement'!A:BG,3,FALSE)</f>
        <v>ENTRETIEN ET REPARATION VEHICULE  Y COMPRIS PIECES DE RECHAN</v>
      </c>
      <c r="E196" t="str">
        <f>VLOOKUP(A196,'Base traitement'!A:BG,4,FALSE)</f>
        <v>Réparation Camion 1175 TCC # FACTURE 28/03/2026</v>
      </c>
      <c r="F196" s="16">
        <v>30.434782608695652</v>
      </c>
      <c r="K196" s="16">
        <f>F196-G196</f>
        <v>30.434782608695652</v>
      </c>
      <c r="L196" s="12">
        <f>VLOOKUP(A196,'Base traitement'!A:BG,15,FALSE)</f>
        <v>46216</v>
      </c>
      <c r="M196" s="9" t="str">
        <f>VLOOKUP(A196,'Base traitement'!A:BG,16,FALSE)</f>
        <v>2026-07-13</v>
      </c>
      <c r="N196" s="9" t="str">
        <f>VLOOKUP(A196,'Base traitement'!A:BG,17,FALSE)</f>
        <v>E</v>
      </c>
      <c r="O196" s="9" t="str">
        <f>VLOOKUP(A196,'Base traitement'!A:BG,18,FALSE)</f>
        <v>E</v>
      </c>
      <c r="P196">
        <f>VLOOKUP(A196,'Base traitement'!A:BG,20,FALSE)</f>
        <v>138844</v>
      </c>
      <c r="Q196" s="12">
        <f>VLOOKUP(P196,Assemb_DA!A:H,7,FALSE)</f>
        <v>46209</v>
      </c>
      <c r="R196" s="9" t="str">
        <f>VLOOKUP(P196,Assemb_DA!A:H,8,FALSE)</f>
        <v>2026-07-06</v>
      </c>
      <c r="S196" s="9" t="str">
        <f>VLOOKUP(P196,Assemb_DA!A:I,9,FALSE)</f>
        <v>2026-07-07</v>
      </c>
      <c r="T196" s="22">
        <f>S196-Q196</f>
        <v>1</v>
      </c>
      <c r="U196" t="str">
        <f>VLOOKUP(A196,'Base traitement'!A:BG,23,FALSE)</f>
        <v>DCG</v>
      </c>
      <c r="V196" t="str">
        <f>VLOOKUP(A196,'Base traitement'!A:BG,24,FALSE)</f>
        <v>FELANA13</v>
      </c>
      <c r="W196">
        <f>VLOOKUP(A196,'Base traitement'!A:BG,57,FALSE)</f>
        <v>7157</v>
      </c>
    </row>
    <row r="197" spans="1:23">
      <c r="A197" s="9">
        <v>135689</v>
      </c>
      <c r="B197" t="str">
        <f>VLOOKUP(A197,'Base traitement'!A:BG,2,FALSE)</f>
        <v>TourOnePlanet</v>
      </c>
      <c r="C197" t="str">
        <f>VLOOKUP(A197,'Base traitement'!A:BG,45,FALSE)</f>
        <v>BC de Couverture - Influenceur TIM</v>
      </c>
      <c r="D197" t="str">
        <f>VLOOKUP(A197,'Base traitement'!A:BG,3,FALSE)</f>
        <v>PRESTATION DE SERVICE</v>
      </c>
      <c r="E197" t="str">
        <f>VLOOKUP(A197,'Base traitement'!A:BG,4,FALSE)</f>
        <v>BC de Couverture - Influenceur Tim - BC complémentaire BC134373</v>
      </c>
      <c r="F197" s="16">
        <v>11965.217391304348</v>
      </c>
      <c r="K197" s="16">
        <f>F197-G197</f>
        <v>11965.217391304348</v>
      </c>
      <c r="L197" s="12">
        <f>VLOOKUP(A197,'Base traitement'!A:BG,15,FALSE)</f>
        <v>46216</v>
      </c>
      <c r="M197" s="9" t="str">
        <f>VLOOKUP(A197,'Base traitement'!A:BG,16,FALSE)</f>
        <v>2026-07-13</v>
      </c>
      <c r="N197" s="9" t="str">
        <f>VLOOKUP(A197,'Base traitement'!A:BG,17,FALSE)</f>
        <v>E</v>
      </c>
      <c r="O197" s="9" t="str">
        <f>VLOOKUP(A197,'Base traitement'!A:BG,18,FALSE)</f>
        <v>E</v>
      </c>
      <c r="P197">
        <f>VLOOKUP(A197,'Base traitement'!A:BG,20,FALSE)</f>
        <v>138842</v>
      </c>
      <c r="Q197" s="12">
        <f>VLOOKUP(P197,Assemb_DA!A:H,7,FALSE)</f>
        <v>46209</v>
      </c>
      <c r="R197" s="9" t="str">
        <f>VLOOKUP(P197,Assemb_DA!A:H,8,FALSE)</f>
        <v>2026-07-06</v>
      </c>
      <c r="S197" s="9" t="str">
        <f>VLOOKUP(P197,Assemb_DA!A:I,9,FALSE)</f>
        <v>2026-07-07</v>
      </c>
      <c r="T197" s="22">
        <f>S197-Q197</f>
        <v>1</v>
      </c>
      <c r="U197" t="str">
        <f>VLOOKUP(A197,'Base traitement'!A:BG,23,FALSE)</f>
        <v>DCG</v>
      </c>
      <c r="V197" t="str">
        <f>VLOOKUP(A197,'Base traitement'!A:BG,24,FALSE)</f>
        <v>FELANA13</v>
      </c>
      <c r="W197">
        <f>VLOOKUP(A197,'Base traitement'!A:BG,57,FALSE)</f>
        <v>6184</v>
      </c>
    </row>
    <row r="198" spans="1:23">
      <c r="A198" s="9">
        <v>135690</v>
      </c>
      <c r="B198" t="str">
        <f>VLOOKUP(A198,'Base traitement'!A:BG,2,FALSE)</f>
        <v>ATLASSIAN</v>
      </c>
      <c r="C198" t="str">
        <f>VLOOKUP(A198,'Base traitement'!A:BG,45,FALSE)</f>
        <v>Renew Licence Confluence Cloud (19/07/2026 au 19/07/2027)</v>
      </c>
      <c r="D198" t="str">
        <f>VLOOKUP(A198,'Base traitement'!A:BG,3,FALSE)</f>
        <v>Renouvellement Licences</v>
      </c>
      <c r="E198" t="str">
        <f>VLOOKUP(A198,'Base traitement'!A:BG,4,FALSE)</f>
        <v>draw.io Diagrams | UML, BPMN, AWS, ERD, &amp; Flowcharts app ANNUAL Standard, up to 200 users</v>
      </c>
      <c r="F198" s="16">
        <v>15100</v>
      </c>
      <c r="K198" s="16">
        <f>F198-G198</f>
        <v>15100</v>
      </c>
      <c r="L198" s="12">
        <f>VLOOKUP(A198,'Base traitement'!A:BG,15,FALSE)</f>
        <v>46216</v>
      </c>
      <c r="M198" s="9" t="str">
        <f>VLOOKUP(A198,'Base traitement'!A:BG,16,FALSE)</f>
        <v>2026-07-13</v>
      </c>
      <c r="N198" s="9" t="str">
        <f>VLOOKUP(A198,'Base traitement'!A:BG,17,FALSE)</f>
        <v>E</v>
      </c>
      <c r="O198" s="9" t="str">
        <f>VLOOKUP(A198,'Base traitement'!A:BG,18,FALSE)</f>
        <v>E</v>
      </c>
      <c r="P198">
        <f>VLOOKUP(A198,'Base traitement'!A:BG,20,FALSE)</f>
        <v>138871</v>
      </c>
      <c r="Q198" s="12">
        <f>VLOOKUP(P198,Assemb_DA!A:H,7,FALSE)</f>
        <v>46210</v>
      </c>
      <c r="R198" s="9" t="str">
        <f>VLOOKUP(P198,Assemb_DA!A:H,8,FALSE)</f>
        <v>2026-07-07</v>
      </c>
      <c r="S198" s="9" t="str">
        <f>VLOOKUP(P198,Assemb_DA!A:I,9,FALSE)</f>
        <v>2026-07-13</v>
      </c>
      <c r="T198" s="22">
        <f>S198-Q198</f>
        <v>6</v>
      </c>
      <c r="U198" t="str">
        <f>VLOOKUP(A198,'Base traitement'!A:BG,23,FALSE)</f>
        <v>DSI</v>
      </c>
      <c r="V198" t="str">
        <f>VLOOKUP(A198,'Base traitement'!A:BG,24,FALSE)</f>
        <v>NADIA7</v>
      </c>
      <c r="W198">
        <f>VLOOKUP(A198,'Base traitement'!A:BG,57,FALSE)</f>
        <v>2221</v>
      </c>
    </row>
    <row r="199" spans="1:23">
      <c r="A199" s="9">
        <v>135691</v>
      </c>
      <c r="B199" t="str">
        <f>VLOOKUP(A199,'Base traitement'!A:BG,2,FALSE)</f>
        <v>PRINCESSE BORA LODGE ET SPA</v>
      </c>
      <c r="C199" t="str">
        <f>VLOOKUP(A199,'Base traitement'!A:BG,45,FALSE)</f>
        <v>Hébergement - FIDY RASOLOFONIAINA</v>
      </c>
      <c r="D199" t="str">
        <f>VLOOKUP(A199,'Base traitement'!A:BG,3,FALSE)</f>
        <v>HEBERGEMENT / HOTEL</v>
      </c>
      <c r="E199" t="str">
        <f>VLOOKUP(A199,'Base traitement'!A:BG,4,FALSE)</f>
        <v>Hébergement Nuit en demi pension le 14 et 15/07/2026</v>
      </c>
      <c r="F199" s="16">
        <v>244.56521739130434</v>
      </c>
      <c r="K199" s="16">
        <f>F199-G199</f>
        <v>244.56521739130434</v>
      </c>
      <c r="L199" s="12">
        <f>VLOOKUP(A199,'Base traitement'!A:BG,15,FALSE)</f>
        <v>46216</v>
      </c>
      <c r="M199" s="9" t="str">
        <f>VLOOKUP(A199,'Base traitement'!A:BG,16,FALSE)</f>
        <v>2026-07-13</v>
      </c>
      <c r="N199" s="9" t="str">
        <f>VLOOKUP(A199,'Base traitement'!A:BG,17,FALSE)</f>
        <v>E</v>
      </c>
      <c r="O199" s="9" t="str">
        <f>VLOOKUP(A199,'Base traitement'!A:BG,18,FALSE)</f>
        <v>E</v>
      </c>
      <c r="P199">
        <f>VLOOKUP(A199,'Base traitement'!A:BG,20,FALSE)</f>
        <v>138943</v>
      </c>
      <c r="Q199" s="12">
        <f>VLOOKUP(P199,Assemb_DA!A:H,7,FALSE)</f>
        <v>46213</v>
      </c>
      <c r="R199" s="9" t="str">
        <f>VLOOKUP(P199,Assemb_DA!A:H,8,FALSE)</f>
        <v>2026-07-10</v>
      </c>
      <c r="S199" s="9" t="str">
        <f>VLOOKUP(P199,Assemb_DA!A:I,9,FALSE)</f>
        <v>2026-07-10</v>
      </c>
      <c r="T199" s="22">
        <f>S199-Q199</f>
        <v>0</v>
      </c>
      <c r="U199" t="str">
        <f>VLOOKUP(A199,'Base traitement'!A:BG,23,FALSE)</f>
        <v>DCG</v>
      </c>
      <c r="V199" t="str">
        <f>VLOOKUP(A199,'Base traitement'!A:BG,24,FALSE)</f>
        <v>FELANA13</v>
      </c>
      <c r="W199">
        <f>VLOOKUP(A199,'Base traitement'!A:BG,57,FALSE)</f>
        <v>2636</v>
      </c>
    </row>
    <row r="200" spans="1:23">
      <c r="A200" s="9">
        <v>135692</v>
      </c>
      <c r="B200" t="str">
        <f>VLOOKUP(A200,'Base traitement'!A:BG,2,FALSE)</f>
        <v>AVRA BTP</v>
      </c>
      <c r="C200" t="str">
        <f>VLOOKUP(A200,'Base traitement'!A:BG,45,FALSE)</f>
        <v>Entretien Store YS Avenue Tamatave</v>
      </c>
      <c r="D200" t="str">
        <f>VLOOKUP(A200,'Base traitement'!A:BG,3,FALSE)</f>
        <v>ENTRETIEN REPARATION BATIMENT NON TECHNIQUE</v>
      </c>
      <c r="E200" t="str">
        <f>VLOOKUP(A200,'Base traitement'!A:BG,4,FALSE)</f>
        <v>Travaux Supplémentaires suite passage cyclone - DEVIS N°DV0039/26</v>
      </c>
      <c r="F200" s="16">
        <v>498.53804347826087</v>
      </c>
      <c r="K200" s="16">
        <f>F200-G200</f>
        <v>498.53804347826087</v>
      </c>
      <c r="L200" s="12">
        <f>VLOOKUP(A200,'Base traitement'!A:BG,15,FALSE)</f>
        <v>46216</v>
      </c>
      <c r="M200" s="9" t="str">
        <f>VLOOKUP(A200,'Base traitement'!A:BG,16,FALSE)</f>
        <v>2026-07-13</v>
      </c>
      <c r="N200" s="9" t="str">
        <f>VLOOKUP(A200,'Base traitement'!A:BG,17,FALSE)</f>
        <v>E</v>
      </c>
      <c r="O200" s="9" t="str">
        <f>VLOOKUP(A200,'Base traitement'!A:BG,18,FALSE)</f>
        <v>E</v>
      </c>
      <c r="P200">
        <f>VLOOKUP(A200,'Base traitement'!A:BG,20,FALSE)</f>
        <v>138927</v>
      </c>
      <c r="Q200" s="12">
        <f>VLOOKUP(P200,Assemb_DA!A:H,7,FALSE)</f>
        <v>46212</v>
      </c>
      <c r="R200" s="9" t="str">
        <f>VLOOKUP(P200,Assemb_DA!A:H,8,FALSE)</f>
        <v>2026-07-09</v>
      </c>
      <c r="S200" s="9" t="str">
        <f>VLOOKUP(P200,Assemb_DA!A:I,9,FALSE)</f>
        <v>2026-07-10</v>
      </c>
      <c r="T200" s="22">
        <f>S200-Q200</f>
        <v>1</v>
      </c>
      <c r="U200" t="str">
        <f>VLOOKUP(A200,'Base traitement'!A:BG,23,FALSE)</f>
        <v>DCG</v>
      </c>
      <c r="V200" t="str">
        <f>VLOOKUP(A200,'Base traitement'!A:BG,24,FALSE)</f>
        <v>FELANA13</v>
      </c>
      <c r="W200">
        <f>VLOOKUP(A200,'Base traitement'!A:BG,57,FALSE)</f>
        <v>4038</v>
      </c>
    </row>
    <row r="201" spans="1:23">
      <c r="A201" s="9">
        <v>135693</v>
      </c>
      <c r="B201" t="str">
        <f>VLOOKUP(A201,'Base traitement'!A:BG,2,FALSE)</f>
        <v>MADAGASCAR AUTOMOBILE</v>
      </c>
      <c r="C201" t="str">
        <f>VLOOKUP(A201,'Base traitement'!A:BG,45,FALSE)</f>
        <v>Cofi 2026 - GRS AGENCE PLUS</v>
      </c>
      <c r="D201" t="str">
        <f>VLOOKUP(A201,'Base traitement'!A:BG,3,FALSE)</f>
        <v>MOTO</v>
      </c>
      <c r="E201" t="str">
        <f>VLOOKUP(A201,'Base traitement'!A:BG,4,FALSE)</f>
        <v>Cofi 2026 - GRS AGENCE PLUS - Moto HONDA ACE 125 SHH 6DK # DEVIS du  9/6/2026</v>
      </c>
      <c r="F201" s="16">
        <v>8143.1163043478264</v>
      </c>
      <c r="K201" s="16">
        <f>F201-G201</f>
        <v>8143.1163043478264</v>
      </c>
      <c r="L201" s="12">
        <f>VLOOKUP(A201,'Base traitement'!A:BG,15,FALSE)</f>
        <v>46216</v>
      </c>
      <c r="M201" s="9" t="str">
        <f>VLOOKUP(A201,'Base traitement'!A:BG,16,FALSE)</f>
        <v>2026-07-13</v>
      </c>
      <c r="N201" s="9" t="str">
        <f>VLOOKUP(A201,'Base traitement'!A:BG,17,FALSE)</f>
        <v>E</v>
      </c>
      <c r="O201" s="9" t="str">
        <f>VLOOKUP(A201,'Base traitement'!A:BG,18,FALSE)</f>
        <v>E</v>
      </c>
      <c r="P201">
        <f>VLOOKUP(A201,'Base traitement'!A:BG,20,FALSE)</f>
        <v>138915</v>
      </c>
      <c r="Q201" s="12">
        <f>VLOOKUP(P201,Assemb_DA!A:H,7,FALSE)</f>
        <v>46212</v>
      </c>
      <c r="R201" s="9" t="str">
        <f>VLOOKUP(P201,Assemb_DA!A:H,8,FALSE)</f>
        <v>2026-07-09</v>
      </c>
      <c r="S201" s="9" t="str">
        <f>VLOOKUP(P201,Assemb_DA!A:I,9,FALSE)</f>
        <v>2026-07-09</v>
      </c>
      <c r="T201" s="22">
        <f>S201-Q201</f>
        <v>0</v>
      </c>
      <c r="U201" t="str">
        <f>VLOOKUP(A201,'Base traitement'!A:BG,23,FALSE)</f>
        <v>DCG</v>
      </c>
      <c r="V201" t="str">
        <f>VLOOKUP(A201,'Base traitement'!A:BG,24,FALSE)</f>
        <v>FELANA13</v>
      </c>
      <c r="W201">
        <f>VLOOKUP(A201,'Base traitement'!A:BG,57,FALSE)</f>
        <v>1184</v>
      </c>
    </row>
    <row r="202" spans="1:23">
      <c r="A202" s="9">
        <v>135694</v>
      </c>
      <c r="B202" t="str">
        <f>VLOOKUP(A202,'Base traitement'!A:BG,2,FALSE)</f>
        <v>MADAGASCAR AUTOMOBILE</v>
      </c>
      <c r="C202" t="str">
        <f>VLOOKUP(A202,'Base traitement'!A:BG,45,FALSE)</f>
        <v>éparation moto 23668WWT- DTG FORT DAUPHIN</v>
      </c>
      <c r="D202" t="str">
        <f>VLOOKUP(A202,'Base traitement'!A:BG,3,FALSE)</f>
        <v>MAIN D'OEUVRE</v>
      </c>
      <c r="E202" t="str">
        <f>VLOOKUP(A202,'Base traitement'!A:BG,4,FALSE)</f>
        <v>Main d'oeuvre</v>
      </c>
      <c r="F202" s="16">
        <v>249.52173913043478</v>
      </c>
      <c r="K202" s="16">
        <f>F202-G202</f>
        <v>249.52173913043478</v>
      </c>
      <c r="L202" s="12">
        <f>VLOOKUP(A202,'Base traitement'!A:BG,15,FALSE)</f>
        <v>46216</v>
      </c>
      <c r="M202" s="9" t="str">
        <f>VLOOKUP(A202,'Base traitement'!A:BG,16,FALSE)</f>
        <v>2026-07-13</v>
      </c>
      <c r="N202" s="9" t="str">
        <f>VLOOKUP(A202,'Base traitement'!A:BG,17,FALSE)</f>
        <v>E</v>
      </c>
      <c r="O202" s="9" t="str">
        <f>VLOOKUP(A202,'Base traitement'!A:BG,18,FALSE)</f>
        <v>E</v>
      </c>
      <c r="P202">
        <f>VLOOKUP(A202,'Base traitement'!A:BG,20,FALSE)</f>
        <v>138879</v>
      </c>
      <c r="Q202" s="12">
        <f>VLOOKUP(P202,Assemb_DA!A:H,7,FALSE)</f>
        <v>46210</v>
      </c>
      <c r="R202" s="9" t="str">
        <f>VLOOKUP(P202,Assemb_DA!A:H,8,FALSE)</f>
        <v>2026-07-07</v>
      </c>
      <c r="S202" s="9" t="str">
        <f>VLOOKUP(P202,Assemb_DA!A:I,9,FALSE)</f>
        <v>2026-07-13</v>
      </c>
      <c r="T202" s="22">
        <f>S202-Q202</f>
        <v>6</v>
      </c>
      <c r="U202" t="str">
        <f>VLOOKUP(A202,'Base traitement'!A:BG,23,FALSE)</f>
        <v>DTG</v>
      </c>
      <c r="V202" t="str">
        <f>VLOOKUP(A202,'Base traitement'!A:BG,24,FALSE)</f>
        <v>ELIE3</v>
      </c>
      <c r="W202">
        <f>VLOOKUP(A202,'Base traitement'!A:BG,57,FALSE)</f>
        <v>1184</v>
      </c>
    </row>
    <row r="203" spans="1:23">
      <c r="A203" s="9">
        <v>135695</v>
      </c>
      <c r="B203" t="str">
        <f>VLOOKUP(A203,'Base traitement'!A:BG,2,FALSE)</f>
        <v>LCS CONSULTING</v>
      </c>
      <c r="C203" t="str">
        <f>VLOOKUP(A203,'Base traitement'!A:BG,45,FALSE)</f>
        <v>IM VAD Sambava- Vohemar - Sambava</v>
      </c>
      <c r="D203" t="str">
        <f>VLOOKUP(A203,'Base traitement'!A:BG,3,FALSE)</f>
        <v>PRESTATION EXTERNE</v>
      </c>
      <c r="E203" t="str">
        <f>VLOOKUP(A203,'Base traitement'!A:BG,4,FALSE)</f>
        <v>IM- Un (01) VAD - SAMBAVA-VOHEMAR-SAMBAVA du 27/06 au 02/07/2026 - Proforma n°314-A/FP/TELMA/2026</v>
      </c>
      <c r="F203" s="16">
        <v>82.608695652173907</v>
      </c>
      <c r="K203" s="16">
        <f>F203-G203</f>
        <v>82.608695652173907</v>
      </c>
      <c r="L203" s="12">
        <f>VLOOKUP(A203,'Base traitement'!A:BG,15,FALSE)</f>
        <v>46216</v>
      </c>
      <c r="M203" s="9" t="str">
        <f>VLOOKUP(A203,'Base traitement'!A:BG,16,FALSE)</f>
        <v>2026-07-13</v>
      </c>
      <c r="N203" s="9" t="str">
        <f>VLOOKUP(A203,'Base traitement'!A:BG,17,FALSE)</f>
        <v>E</v>
      </c>
      <c r="O203" s="9" t="str">
        <f>VLOOKUP(A203,'Base traitement'!A:BG,18,FALSE)</f>
        <v>E</v>
      </c>
      <c r="P203">
        <f>VLOOKUP(A203,'Base traitement'!A:BG,20,FALSE)</f>
        <v>138881</v>
      </c>
      <c r="Q203" s="12">
        <f>VLOOKUP(P203,Assemb_DA!A:H,7,FALSE)</f>
        <v>46210</v>
      </c>
      <c r="R203" s="9" t="str">
        <f>VLOOKUP(P203,Assemb_DA!A:H,8,FALSE)</f>
        <v>2026-07-07</v>
      </c>
      <c r="S203" s="9" t="str">
        <f>VLOOKUP(P203,Assemb_DA!A:I,9,FALSE)</f>
        <v>2026-07-10</v>
      </c>
      <c r="T203" s="22">
        <f>S203-Q203</f>
        <v>3</v>
      </c>
      <c r="U203" t="str">
        <f>VLOOKUP(A203,'Base traitement'!A:BG,23,FALSE)</f>
        <v>DCG</v>
      </c>
      <c r="V203" t="str">
        <f>VLOOKUP(A203,'Base traitement'!A:BG,24,FALSE)</f>
        <v>FELANA13</v>
      </c>
      <c r="W203">
        <f>VLOOKUP(A203,'Base traitement'!A:BG,57,FALSE)</f>
        <v>2490</v>
      </c>
    </row>
    <row r="204" spans="1:23">
      <c r="A204" s="9">
        <v>135696</v>
      </c>
      <c r="B204" t="str">
        <f>VLOOKUP(A204,'Base traitement'!A:BG,2,FALSE)</f>
        <v>LCS CONSULTING</v>
      </c>
      <c r="C204" t="str">
        <f>VLOOKUP(A204,'Base traitement'!A:BG,45,FALSE)</f>
        <v>Salaire Animateurs et CDV Mbalik - Juillet 2026</v>
      </c>
      <c r="D204" t="str">
        <f>VLOOKUP(A204,'Base traitement'!A:BG,3,FALSE)</f>
        <v>PRESTATION EXTERNE</v>
      </c>
      <c r="E204" t="str">
        <f>VLOOKUP(A204,'Base traitement'!A:BG,4,FALSE)</f>
        <v>Prestation 559 AR MBALIK dont 23 TANA et 536 REGION mois de Juillet 2026 - PROFORMA N° 321-A/FP/TELMA/2026</v>
      </c>
      <c r="F204" s="16">
        <v>44735.569120934779</v>
      </c>
      <c r="K204" s="16">
        <f>F204-G204</f>
        <v>44735.569120934779</v>
      </c>
      <c r="L204" s="12">
        <f>VLOOKUP(A204,'Base traitement'!A:BG,15,FALSE)</f>
        <v>46216</v>
      </c>
      <c r="M204" s="9" t="str">
        <f>VLOOKUP(A204,'Base traitement'!A:BG,16,FALSE)</f>
        <v>2026-07-13</v>
      </c>
      <c r="N204" s="9" t="str">
        <f>VLOOKUP(A204,'Base traitement'!A:BG,17,FALSE)</f>
        <v>E</v>
      </c>
      <c r="O204" s="9" t="str">
        <f>VLOOKUP(A204,'Base traitement'!A:BG,18,FALSE)</f>
        <v>E</v>
      </c>
      <c r="P204">
        <f>VLOOKUP(A204,'Base traitement'!A:BG,20,FALSE)</f>
        <v>138853</v>
      </c>
      <c r="Q204" s="12">
        <f>VLOOKUP(P204,Assemb_DA!A:H,7,FALSE)</f>
        <v>46209</v>
      </c>
      <c r="R204" s="9" t="str">
        <f>VLOOKUP(P204,Assemb_DA!A:H,8,FALSE)</f>
        <v>2026-07-06</v>
      </c>
      <c r="S204" s="9" t="str">
        <f>VLOOKUP(P204,Assemb_DA!A:I,9,FALSE)</f>
        <v>2026-07-08</v>
      </c>
      <c r="T204" s="22">
        <f>S204-Q204</f>
        <v>2</v>
      </c>
      <c r="U204" t="str">
        <f>VLOOKUP(A204,'Base traitement'!A:BG,23,FALSE)</f>
        <v>DCG</v>
      </c>
      <c r="V204" t="str">
        <f>VLOOKUP(A204,'Base traitement'!A:BG,24,FALSE)</f>
        <v>FELANA13</v>
      </c>
      <c r="W204">
        <f>VLOOKUP(A204,'Base traitement'!A:BG,57,FALSE)</f>
        <v>2490</v>
      </c>
    </row>
    <row r="205" spans="1:23">
      <c r="A205" s="9">
        <v>135697</v>
      </c>
      <c r="B205" t="str">
        <f>VLOOKUP(A205,'Base traitement'!A:BG,2,FALSE)</f>
        <v>MADAGASCAR AUTOMOBILE</v>
      </c>
      <c r="C205" t="str">
        <f>VLOOKUP(A205,'Base traitement'!A:BG,45,FALSE)</f>
        <v>ENTRETIEN MOTO 21984WWT</v>
      </c>
      <c r="D205" t="str">
        <f>VLOOKUP(A205,'Base traitement'!A:BG,3,FALSE)</f>
        <v>REPARATION VEHICULE</v>
      </c>
      <c r="E205" t="str">
        <f>VLOOKUP(A205,'Base traitement'!A:BG,4,FALSE)</f>
        <v>ENTRETIEN MOTO HONDA CGX125 SHP 6DK - TANA - 21984WWT # DEVIS N°1DE247259 DU 30/06/2026</v>
      </c>
      <c r="F205" s="16">
        <v>48.673913043478258</v>
      </c>
      <c r="K205" s="16">
        <f>F205-G205</f>
        <v>48.673913043478258</v>
      </c>
      <c r="L205" s="12">
        <f>VLOOKUP(A205,'Base traitement'!A:BG,15,FALSE)</f>
        <v>46216</v>
      </c>
      <c r="M205" s="9" t="str">
        <f>VLOOKUP(A205,'Base traitement'!A:BG,16,FALSE)</f>
        <v>2026-07-13</v>
      </c>
      <c r="N205" s="9" t="str">
        <f>VLOOKUP(A205,'Base traitement'!A:BG,17,FALSE)</f>
        <v>E</v>
      </c>
      <c r="O205" s="9" t="str">
        <f>VLOOKUP(A205,'Base traitement'!A:BG,18,FALSE)</f>
        <v>E</v>
      </c>
      <c r="P205">
        <f>VLOOKUP(A205,'Base traitement'!A:BG,20,FALSE)</f>
        <v>138866</v>
      </c>
      <c r="Q205" s="12">
        <f>VLOOKUP(P205,Assemb_DA!A:H,7,FALSE)</f>
        <v>46210</v>
      </c>
      <c r="R205" s="9" t="str">
        <f>VLOOKUP(P205,Assemb_DA!A:H,8,FALSE)</f>
        <v>2026-07-07</v>
      </c>
      <c r="S205" s="9" t="str">
        <f>VLOOKUP(P205,Assemb_DA!A:I,9,FALSE)</f>
        <v>2026-07-07</v>
      </c>
      <c r="T205" s="22">
        <f>S205-Q205</f>
        <v>0</v>
      </c>
      <c r="U205" t="str">
        <f>VLOOKUP(A205,'Base traitement'!A:BG,23,FALSE)</f>
        <v>DCG</v>
      </c>
      <c r="V205" t="str">
        <f>VLOOKUP(A205,'Base traitement'!A:BG,24,FALSE)</f>
        <v>FELANA13</v>
      </c>
      <c r="W205">
        <f>VLOOKUP(A205,'Base traitement'!A:BG,57,FALSE)</f>
        <v>1184</v>
      </c>
    </row>
    <row r="206" spans="1:23">
      <c r="A206" s="9">
        <v>135698</v>
      </c>
      <c r="B206" t="str">
        <f>VLOOKUP(A206,'Base traitement'!A:BG,2,FALSE)</f>
        <v>ATO SERVICE</v>
      </c>
      <c r="C206" t="str">
        <f>VLOOKUP(A206,'Base traitement'!A:BG,45,FALSE)</f>
        <v>ENTRETIEN PERIODIQUE CAMION</v>
      </c>
      <c r="D206" t="str">
        <f>VLOOKUP(A206,'Base traitement'!A:BG,3,FALSE)</f>
        <v>REPARATION VEHICULE</v>
      </c>
      <c r="E206" t="str">
        <f>VLOOKUP(A206,'Base traitement'!A:BG,4,FALSE)</f>
        <v>ENTRETIEN PERIODIQUE CAMION MAJUNGA - 38132WWT - DEVIS N°134M/26</v>
      </c>
      <c r="F206" s="16">
        <v>164.52173913043478</v>
      </c>
      <c r="K206" s="16">
        <f>F206-G206</f>
        <v>164.52173913043478</v>
      </c>
      <c r="L206" s="12">
        <f>VLOOKUP(A206,'Base traitement'!A:BG,15,FALSE)</f>
        <v>46216</v>
      </c>
      <c r="M206" s="9" t="str">
        <f>VLOOKUP(A206,'Base traitement'!A:BG,16,FALSE)</f>
        <v>2026-07-13</v>
      </c>
      <c r="N206" s="9" t="str">
        <f>VLOOKUP(A206,'Base traitement'!A:BG,17,FALSE)</f>
        <v>E</v>
      </c>
      <c r="O206" s="9" t="str">
        <f>VLOOKUP(A206,'Base traitement'!A:BG,18,FALSE)</f>
        <v>E</v>
      </c>
      <c r="P206">
        <f>VLOOKUP(A206,'Base traitement'!A:BG,20,FALSE)</f>
        <v>138864</v>
      </c>
      <c r="Q206" s="12">
        <f>VLOOKUP(P206,Assemb_DA!A:H,7,FALSE)</f>
        <v>46210</v>
      </c>
      <c r="R206" s="9" t="str">
        <f>VLOOKUP(P206,Assemb_DA!A:H,8,FALSE)</f>
        <v>2026-07-07</v>
      </c>
      <c r="S206" s="9" t="str">
        <f>VLOOKUP(P206,Assemb_DA!A:I,9,FALSE)</f>
        <v>2026-07-07</v>
      </c>
      <c r="T206" s="22">
        <f>S206-Q206</f>
        <v>0</v>
      </c>
      <c r="U206" t="str">
        <f>VLOOKUP(A206,'Base traitement'!A:BG,23,FALSE)</f>
        <v>DCG</v>
      </c>
      <c r="V206" t="str">
        <f>VLOOKUP(A206,'Base traitement'!A:BG,24,FALSE)</f>
        <v>FELANA13</v>
      </c>
      <c r="W206">
        <f>VLOOKUP(A206,'Base traitement'!A:BG,57,FALSE)</f>
        <v>2223</v>
      </c>
    </row>
    <row r="207" spans="1:23">
      <c r="A207" s="9">
        <v>135699</v>
      </c>
      <c r="B207" t="str">
        <f>VLOOKUP(A207,'Base traitement'!A:BG,2,FALSE)</f>
        <v>URBAN FUTSAL</v>
      </c>
      <c r="C207" t="str">
        <f>VLOOKUP(A207,'Base traitement'!A:BG,45,FALSE)</f>
        <v>Sponsoring FUTSAL 2026</v>
      </c>
      <c r="D207" t="str">
        <f>VLOOKUP(A207,'Base traitement'!A:BG,3,FALSE)</f>
        <v>SPONSORING</v>
      </c>
      <c r="E207" t="str">
        <f>VLOOKUP(A207,'Base traitement'!A:BG,4,FALSE)</f>
        <v>Offre publicitaire annuelle : Grand mur terrain Pepsi
 - TERRAIN BLEU</v>
      </c>
      <c r="F207" s="16">
        <v>15217.391304347826</v>
      </c>
      <c r="K207" s="16">
        <f>F207-G207</f>
        <v>15217.391304347826</v>
      </c>
      <c r="L207" s="12">
        <f>VLOOKUP(A207,'Base traitement'!A:BG,15,FALSE)</f>
        <v>46216</v>
      </c>
      <c r="M207" s="9" t="str">
        <f>VLOOKUP(A207,'Base traitement'!A:BG,16,FALSE)</f>
        <v>2026-07-13</v>
      </c>
      <c r="N207" s="9" t="str">
        <f>VLOOKUP(A207,'Base traitement'!A:BG,17,FALSE)</f>
        <v>E</v>
      </c>
      <c r="O207" s="9" t="str">
        <f>VLOOKUP(A207,'Base traitement'!A:BG,18,FALSE)</f>
        <v>E</v>
      </c>
      <c r="P207">
        <f>VLOOKUP(A207,'Base traitement'!A:BG,20,FALSE)</f>
        <v>138682</v>
      </c>
      <c r="Q207" s="12">
        <f>VLOOKUP(P207,Assemb_DA!A:H,7,FALSE)</f>
        <v>46198</v>
      </c>
      <c r="R207" s="9" t="str">
        <f>VLOOKUP(P207,Assemb_DA!A:H,8,FALSE)</f>
        <v>2026-06-25</v>
      </c>
      <c r="S207" s="9" t="str">
        <f>VLOOKUP(P207,Assemb_DA!A:I,9,FALSE)</f>
        <v>2026-06-30</v>
      </c>
      <c r="T207" s="22">
        <f>S207-Q207</f>
        <v>5</v>
      </c>
      <c r="U207" t="str">
        <f>VLOOKUP(A207,'Base traitement'!A:BG,23,FALSE)</f>
        <v>DCG</v>
      </c>
      <c r="V207" t="str">
        <f>VLOOKUP(A207,'Base traitement'!A:BG,24,FALSE)</f>
        <v>FELANA13</v>
      </c>
      <c r="W207">
        <f>VLOOKUP(A207,'Base traitement'!A:BG,57,FALSE)</f>
        <v>685</v>
      </c>
    </row>
    <row r="208" spans="1:23">
      <c r="A208" s="9">
        <v>135700</v>
      </c>
      <c r="B208" t="str">
        <f>VLOOKUP(A208,'Base traitement'!A:BG,2,FALSE)</f>
        <v>AFRO EGYPT</v>
      </c>
      <c r="C208" t="str">
        <f>VLOOKUP(A208,'Base traitement'!A:BG,45,FALSE)</f>
        <v>Renfort rétablissement FTTx Yas à Toamasina(13j)</v>
      </c>
      <c r="D208" t="str">
        <f>VLOOKUP(A208,'Base traitement'!A:BG,3,FALSE)</f>
        <v>REMISE</v>
      </c>
      <c r="E208" t="str">
        <f>VLOOKUP(A208,'Base traitement'!A:BG,4,FALSE)</f>
        <v>Remise</v>
      </c>
      <c r="F208" s="16">
        <v>11461.95652173913</v>
      </c>
      <c r="G208" s="16">
        <v>2475</v>
      </c>
      <c r="H208" s="20">
        <v>0.21593172119487911</v>
      </c>
      <c r="I208" s="19">
        <f>G208/F208</f>
        <v>0.21593172119487911</v>
      </c>
      <c r="J208" s="19"/>
      <c r="K208" s="16">
        <f>F208-G208</f>
        <v>8986.95652173913</v>
      </c>
      <c r="L208" s="12">
        <f>VLOOKUP(A208,'Base traitement'!A:BG,15,FALSE)</f>
        <v>46216</v>
      </c>
      <c r="M208" s="9" t="str">
        <f>VLOOKUP(A208,'Base traitement'!A:BG,16,FALSE)</f>
        <v>2026-08-05</v>
      </c>
      <c r="N208" s="9" t="str">
        <f>VLOOKUP(A208,'Base traitement'!A:BG,17,FALSE)</f>
        <v>E</v>
      </c>
      <c r="O208" s="9" t="str">
        <f>VLOOKUP(A208,'Base traitement'!A:BG,18,FALSE)</f>
        <v>E</v>
      </c>
      <c r="P208">
        <f>VLOOKUP(A208,'Base traitement'!A:BG,20,FALSE)</f>
        <v>138882</v>
      </c>
      <c r="Q208" s="12">
        <f>VLOOKUP(P208,Assemb_DA!A:H,7,FALSE)</f>
        <v>46210</v>
      </c>
      <c r="R208" s="9" t="str">
        <f>VLOOKUP(P208,Assemb_DA!A:H,8,FALSE)</f>
        <v>2026-07-07</v>
      </c>
      <c r="S208" s="9" t="str">
        <f>VLOOKUP(P208,Assemb_DA!A:I,9,FALSE)</f>
        <v>2026-07-13</v>
      </c>
      <c r="T208" s="22">
        <f>S208-Q208</f>
        <v>6</v>
      </c>
      <c r="U208" t="str">
        <f>VLOOKUP(A208,'Base traitement'!A:BG,23,FALSE)</f>
        <v>DTG</v>
      </c>
      <c r="V208" t="str">
        <f>VLOOKUP(A208,'Base traitement'!A:BG,24,FALSE)</f>
        <v>ELIE3</v>
      </c>
      <c r="W208">
        <f>VLOOKUP(A208,'Base traitement'!A:BG,57,FALSE)</f>
        <v>1033</v>
      </c>
    </row>
    <row r="209" spans="1:23">
      <c r="A209" s="9">
        <v>135701</v>
      </c>
      <c r="B209" t="str">
        <f>VLOOKUP(A209,'Base traitement'!A:BG,2,FALSE)</f>
        <v>MATERAUTO</v>
      </c>
      <c r="C209" t="str">
        <f>VLOOKUP(A209,'Base traitement'!A:BG,45,FALSE)</f>
        <v>COFI 2026 - MOTO GRS EDMOND</v>
      </c>
      <c r="D209" t="str">
        <f>VLOOKUP(A209,'Base traitement'!A:BG,3,FALSE)</f>
        <v>MOTO</v>
      </c>
      <c r="E209" t="str">
        <f>VLOOKUP(A209,'Base traitement'!A:BG,4,FALSE)</f>
        <v>COFI 2026 - MOTO LONCIN VISA 110 CC - GRS EDMOND # devis n°000381/MRV/26</v>
      </c>
      <c r="F209" s="16">
        <v>4682.9710869565215</v>
      </c>
      <c r="K209" s="16">
        <f>F209-G209</f>
        <v>4682.9710869565215</v>
      </c>
      <c r="L209" s="12">
        <f>VLOOKUP(A209,'Base traitement'!A:BG,15,FALSE)</f>
        <v>46216</v>
      </c>
      <c r="M209" s="9" t="str">
        <f>VLOOKUP(A209,'Base traitement'!A:BG,16,FALSE)</f>
        <v>2026-07-13</v>
      </c>
      <c r="N209" s="9" t="str">
        <f>VLOOKUP(A209,'Base traitement'!A:BG,17,FALSE)</f>
        <v>E</v>
      </c>
      <c r="O209" s="9" t="str">
        <f>VLOOKUP(A209,'Base traitement'!A:BG,18,FALSE)</f>
        <v>E</v>
      </c>
      <c r="P209">
        <f>VLOOKUP(A209,'Base traitement'!A:BG,20,FALSE)</f>
        <v>138615</v>
      </c>
      <c r="Q209" s="12">
        <f>VLOOKUP(P209,Assemb_DA!A:H,7,FALSE)</f>
        <v>46195</v>
      </c>
      <c r="R209" s="9" t="str">
        <f>VLOOKUP(P209,Assemb_DA!A:H,8,FALSE)</f>
        <v>2026-06-22</v>
      </c>
      <c r="S209" s="9" t="str">
        <f>VLOOKUP(P209,Assemb_DA!A:I,9,FALSE)</f>
        <v>2026-06-25</v>
      </c>
      <c r="T209" s="22">
        <f>S209-Q209</f>
        <v>3</v>
      </c>
      <c r="U209" t="str">
        <f>VLOOKUP(A209,'Base traitement'!A:BG,23,FALSE)</f>
        <v>DCG</v>
      </c>
      <c r="V209" t="str">
        <f>VLOOKUP(A209,'Base traitement'!A:BG,24,FALSE)</f>
        <v>FELANA13</v>
      </c>
      <c r="W209">
        <f>VLOOKUP(A209,'Base traitement'!A:BG,57,FALSE)</f>
        <v>1261</v>
      </c>
    </row>
    <row r="210" spans="1:23">
      <c r="A210" s="9">
        <v>135702</v>
      </c>
      <c r="B210" t="str">
        <f>VLOOKUP(A210,'Base traitement'!A:BG,2,FALSE)</f>
        <v>ADVANCED TECHNOLOGY APPLICATION</v>
      </c>
      <c r="C210" t="str">
        <f>VLOOKUP(A210,'Base traitement'!A:BG,45,FALSE)</f>
        <v>BC ATEA - Tx VSAT sur 03 sites BET - Top Gun</v>
      </c>
      <c r="D210" t="str">
        <f>VLOOKUP(A210,'Base traitement'!A:BG,3,FALSE)</f>
        <v>PRESTATION DE SERVICE</v>
      </c>
      <c r="E210" t="str">
        <f>VLOOKUP(A210,'Base traitement'!A:BG,4,FALSE)</f>
        <v>Lancement BC de ATEA - Tx VSAT sur 03 sites BET - TG# Devis :  PF109/26 -  PF118/26 -  PF119/26</v>
      </c>
      <c r="F210" s="16">
        <v>5708.695652173913</v>
      </c>
      <c r="K210" s="16">
        <f>F210-G210</f>
        <v>5708.695652173913</v>
      </c>
      <c r="L210" s="12">
        <f>VLOOKUP(A210,'Base traitement'!A:BG,15,FALSE)</f>
        <v>46216</v>
      </c>
      <c r="M210" s="9" t="str">
        <f>VLOOKUP(A210,'Base traitement'!A:BG,16,FALSE)</f>
        <v>2026-07-13</v>
      </c>
      <c r="N210" s="9" t="str">
        <f>VLOOKUP(A210,'Base traitement'!A:BG,17,FALSE)</f>
        <v>E</v>
      </c>
      <c r="O210" s="9" t="str">
        <f>VLOOKUP(A210,'Base traitement'!A:BG,18,FALSE)</f>
        <v>E</v>
      </c>
      <c r="P210">
        <f>VLOOKUP(A210,'Base traitement'!A:BG,20,FALSE)</f>
        <v>138885</v>
      </c>
      <c r="Q210" s="12">
        <f>VLOOKUP(P210,Assemb_DA!A:H,7,FALSE)</f>
        <v>46210</v>
      </c>
      <c r="R210" s="9" t="str">
        <f>VLOOKUP(P210,Assemb_DA!A:H,8,FALSE)</f>
        <v>2026-07-07</v>
      </c>
      <c r="S210" s="9" t="str">
        <f>VLOOKUP(P210,Assemb_DA!A:I,9,FALSE)</f>
        <v>2026-07-13</v>
      </c>
      <c r="T210" s="22">
        <f>S210-Q210</f>
        <v>6</v>
      </c>
      <c r="U210" t="str">
        <f>VLOOKUP(A210,'Base traitement'!A:BG,23,FALSE)</f>
        <v>DTG</v>
      </c>
      <c r="V210" t="str">
        <f>VLOOKUP(A210,'Base traitement'!A:BG,24,FALSE)</f>
        <v>ELIE3</v>
      </c>
      <c r="W210">
        <f>VLOOKUP(A210,'Base traitement'!A:BG,57,FALSE)</f>
        <v>2025</v>
      </c>
    </row>
    <row r="211" spans="1:23">
      <c r="A211" s="9">
        <v>135703</v>
      </c>
      <c r="B211" t="str">
        <f>VLOOKUP(A211,'Base traitement'!A:BG,2,FALSE)</f>
        <v>MADO</v>
      </c>
      <c r="C211" t="str">
        <f>VLOOKUP(A211,'Base traitement'!A:BG,45,FALSE)</f>
        <v>Achat bonbonne-Distributeur d'eau-recharge bonbonne 5GAL</v>
      </c>
      <c r="D211" t="str">
        <f>VLOOKUP(A211,'Base traitement'!A:BG,3,FALSE)</f>
        <v>RECHARGE SAINTO 5 GAL</v>
      </c>
      <c r="E211" t="str">
        <f>VLOOKUP(A211,'Base traitement'!A:BG,4,FALSE)</f>
        <v>RECHARGE  SAINTO  5GAL # 2DMDE26000</v>
      </c>
      <c r="F211" s="16">
        <v>188.94928043478262</v>
      </c>
      <c r="K211" s="16">
        <f>F211-G211</f>
        <v>188.94928043478262</v>
      </c>
      <c r="L211" s="12">
        <f>VLOOKUP(A211,'Base traitement'!A:BG,15,FALSE)</f>
        <v>46216</v>
      </c>
      <c r="M211" s="9" t="str">
        <f>VLOOKUP(A211,'Base traitement'!A:BG,16,FALSE)</f>
        <v>2026-07-13</v>
      </c>
      <c r="N211" s="9" t="str">
        <f>VLOOKUP(A211,'Base traitement'!A:BG,17,FALSE)</f>
        <v>E</v>
      </c>
      <c r="O211" s="9" t="str">
        <f>VLOOKUP(A211,'Base traitement'!A:BG,18,FALSE)</f>
        <v>E</v>
      </c>
      <c r="P211">
        <f>VLOOKUP(A211,'Base traitement'!A:BG,20,FALSE)</f>
        <v>138897</v>
      </c>
      <c r="Q211" s="12">
        <f>VLOOKUP(P211,Assemb_DA!A:H,7,FALSE)</f>
        <v>46211</v>
      </c>
      <c r="R211" s="9" t="str">
        <f>VLOOKUP(P211,Assemb_DA!A:H,8,FALSE)</f>
        <v>2026-07-08</v>
      </c>
      <c r="S211" s="9" t="str">
        <f>VLOOKUP(P211,Assemb_DA!A:I,9,FALSE)</f>
        <v>2026-07-13</v>
      </c>
      <c r="T211" s="22">
        <f>S211-Q211</f>
        <v>5</v>
      </c>
      <c r="U211" t="str">
        <f>VLOOKUP(A211,'Base traitement'!A:BG,23,FALSE)</f>
        <v>DTG</v>
      </c>
      <c r="V211" t="str">
        <f>VLOOKUP(A211,'Base traitement'!A:BG,24,FALSE)</f>
        <v>ELIE3</v>
      </c>
      <c r="W211">
        <f>VLOOKUP(A211,'Base traitement'!A:BG,57,FALSE)</f>
        <v>81</v>
      </c>
    </row>
    <row r="212" spans="1:23">
      <c r="A212" s="9">
        <v>135704</v>
      </c>
      <c r="B212" t="str">
        <f>VLOOKUP(A212,'Base traitement'!A:BG,2,FALSE)</f>
        <v>HUAWEI TECHNOLOGIES CO., LTD</v>
      </c>
      <c r="C212" t="str">
        <f>VLOOKUP(A212,'Base traitement'!A:BG,45,FALSE)</f>
        <v>Licence 2500 ONT NOKIA</v>
      </c>
      <c r="D212" t="str">
        <f>VLOOKUP(A212,'Base traitement'!A:BG,3,FALSE)</f>
        <v>LICENCE</v>
      </c>
      <c r="E212" t="str">
        <f>VLOOKUP(A212,'Base traitement'!A:BG,4,FALSE)</f>
        <v>xPON ONT Interoperability Access License , Based on Per xPON ONT</v>
      </c>
      <c r="F212" s="16">
        <v>5850</v>
      </c>
      <c r="K212" s="16">
        <f>F212-G212</f>
        <v>5850</v>
      </c>
      <c r="L212" s="12">
        <f>VLOOKUP(A212,'Base traitement'!A:BG,15,FALSE)</f>
        <v>46216</v>
      </c>
      <c r="M212" s="9" t="str">
        <f>VLOOKUP(A212,'Base traitement'!A:BG,16,FALSE)</f>
        <v>2026-07-13</v>
      </c>
      <c r="N212" s="9" t="str">
        <f>VLOOKUP(A212,'Base traitement'!A:BG,17,FALSE)</f>
        <v>E</v>
      </c>
      <c r="O212" s="9" t="str">
        <f>VLOOKUP(A212,'Base traitement'!A:BG,18,FALSE)</f>
        <v>E</v>
      </c>
      <c r="P212">
        <f>VLOOKUP(A212,'Base traitement'!A:BG,20,FALSE)</f>
        <v>138901</v>
      </c>
      <c r="Q212" s="12">
        <f>VLOOKUP(P212,Assemb_DA!A:H,7,FALSE)</f>
        <v>46211</v>
      </c>
      <c r="R212" s="9" t="str">
        <f>VLOOKUP(P212,Assemb_DA!A:H,8,FALSE)</f>
        <v>2026-07-08</v>
      </c>
      <c r="S212" s="9" t="str">
        <f>VLOOKUP(P212,Assemb_DA!A:I,9,FALSE)</f>
        <v>2026-07-13</v>
      </c>
      <c r="T212" s="22">
        <f>S212-Q212</f>
        <v>5</v>
      </c>
      <c r="U212" t="str">
        <f>VLOOKUP(A212,'Base traitement'!A:BG,23,FALSE)</f>
        <v>DTG</v>
      </c>
      <c r="V212" t="str">
        <f>VLOOKUP(A212,'Base traitement'!A:BG,24,FALSE)</f>
        <v>ELIE3</v>
      </c>
      <c r="W212">
        <f>VLOOKUP(A212,'Base traitement'!A:BG,57,FALSE)</f>
        <v>3621</v>
      </c>
    </row>
    <row r="213" spans="1:23">
      <c r="A213" s="9">
        <v>135705</v>
      </c>
      <c r="B213" t="str">
        <f>VLOOKUP(A213,'Base traitement'!A:BG,2,FALSE)</f>
        <v>NEXTHOPE</v>
      </c>
      <c r="C213" t="str">
        <f>VLOOKUP(A213,'Base traitement'!A:BG,45,FALSE)</f>
        <v>MPBN-Achat cable ethernet (Nexthope)</v>
      </c>
      <c r="D213" t="str">
        <f>VLOOKUP(A213,'Base traitement'!A:BG,3,FALSE)</f>
        <v>Cordon Cat 6 FTP Gris - 10m</v>
      </c>
      <c r="E213" t="str">
        <f>VLOOKUP(A213,'Base traitement'!A:BG,4,FALSE)</f>
        <v>Cordon Cat 6 FTP Gris - 10m # Devis n° DE35970DE35970</v>
      </c>
      <c r="F213" s="16">
        <v>232.60869565217388</v>
      </c>
      <c r="K213" s="16">
        <f>F213-G213</f>
        <v>232.60869565217388</v>
      </c>
      <c r="L213" s="12">
        <f>VLOOKUP(A213,'Base traitement'!A:BG,15,FALSE)</f>
        <v>46216</v>
      </c>
      <c r="M213" s="9" t="str">
        <f>VLOOKUP(A213,'Base traitement'!A:BG,16,FALSE)</f>
        <v>2026-07-13</v>
      </c>
      <c r="N213" s="9" t="str">
        <f>VLOOKUP(A213,'Base traitement'!A:BG,17,FALSE)</f>
        <v>E</v>
      </c>
      <c r="O213" s="9" t="str">
        <f>VLOOKUP(A213,'Base traitement'!A:BG,18,FALSE)</f>
        <v>E</v>
      </c>
      <c r="P213">
        <f>VLOOKUP(A213,'Base traitement'!A:BG,20,FALSE)</f>
        <v>138080</v>
      </c>
      <c r="Q213" s="12">
        <f>VLOOKUP(P213,Assemb_DA!A:H,7,FALSE)</f>
        <v>46174</v>
      </c>
      <c r="R213" s="9" t="str">
        <f>VLOOKUP(P213,Assemb_DA!A:H,8,FALSE)</f>
        <v>2026-06-01</v>
      </c>
      <c r="S213" s="9" t="str">
        <f>VLOOKUP(P213,Assemb_DA!A:I,9,FALSE)</f>
        <v>2026-06-05</v>
      </c>
      <c r="T213" s="22">
        <f>S213-Q213</f>
        <v>4</v>
      </c>
      <c r="U213" t="str">
        <f>VLOOKUP(A213,'Base traitement'!A:BG,23,FALSE)</f>
        <v>DTG</v>
      </c>
      <c r="V213" t="str">
        <f>VLOOKUP(A213,'Base traitement'!A:BG,24,FALSE)</f>
        <v>ELIE3</v>
      </c>
      <c r="W213">
        <f>VLOOKUP(A213,'Base traitement'!A:BG,57,FALSE)</f>
        <v>681</v>
      </c>
    </row>
    <row r="214" spans="1:23">
      <c r="A214" s="9">
        <v>135706</v>
      </c>
      <c r="B214" t="str">
        <f>VLOOKUP(A214,'Base traitement'!A:BG,2,FALSE)</f>
        <v>BESSADARA ORLANDO</v>
      </c>
      <c r="C214" t="str">
        <f>VLOOKUP(A214,'Base traitement'!A:BG,45,FALSE)</f>
        <v>Tirage lastmile  Ambanja (BC Global 6ème Vague)</v>
      </c>
      <c r="D214" t="str">
        <f>VLOOKUP(A214,'Base traitement'!A:BG,3,FALSE)</f>
        <v>Travaux filaire</v>
      </c>
      <c r="E214" t="str">
        <f>VLOOKUP(A214,'Base traitement'!A:BG,4,FALSE)</f>
        <v>DTG/DOM: Tirage lastmile  Ambanja (BC Global 6ème Vague)</v>
      </c>
      <c r="F214" s="16">
        <v>956.52173913043475</v>
      </c>
      <c r="K214" s="16">
        <f>F214-G214</f>
        <v>956.52173913043475</v>
      </c>
      <c r="L214" s="12">
        <f>VLOOKUP(A214,'Base traitement'!A:BG,15,FALSE)</f>
        <v>46216</v>
      </c>
      <c r="M214" s="9" t="str">
        <f>VLOOKUP(A214,'Base traitement'!A:BG,16,FALSE)</f>
        <v>2026-07-13</v>
      </c>
      <c r="N214" s="9" t="str">
        <f>VLOOKUP(A214,'Base traitement'!A:BG,17,FALSE)</f>
        <v>E</v>
      </c>
      <c r="O214" s="9" t="str">
        <f>VLOOKUP(A214,'Base traitement'!A:BG,18,FALSE)</f>
        <v>E</v>
      </c>
      <c r="P214">
        <f>VLOOKUP(A214,'Base traitement'!A:BG,20,FALSE)</f>
        <v>138902</v>
      </c>
      <c r="Q214" s="12">
        <f>VLOOKUP(P214,Assemb_DA!A:H,7,FALSE)</f>
        <v>46211</v>
      </c>
      <c r="R214" s="9" t="str">
        <f>VLOOKUP(P214,Assemb_DA!A:H,8,FALSE)</f>
        <v>2026-07-08</v>
      </c>
      <c r="S214" s="9" t="str">
        <f>VLOOKUP(P214,Assemb_DA!A:I,9,FALSE)</f>
        <v>2026-07-13</v>
      </c>
      <c r="T214" s="22">
        <f>S214-Q214</f>
        <v>5</v>
      </c>
      <c r="U214" t="str">
        <f>VLOOKUP(A214,'Base traitement'!A:BG,23,FALSE)</f>
        <v>DTG</v>
      </c>
      <c r="V214" t="str">
        <f>VLOOKUP(A214,'Base traitement'!A:BG,24,FALSE)</f>
        <v>ELIE3</v>
      </c>
      <c r="W214">
        <f>VLOOKUP(A214,'Base traitement'!A:BG,57,FALSE)</f>
        <v>5337</v>
      </c>
    </row>
    <row r="215" spans="1:23">
      <c r="A215" s="9">
        <v>135707</v>
      </c>
      <c r="B215" t="str">
        <f>VLOOKUP(A215,'Base traitement'!A:BG,2,FALSE)</f>
        <v>FENO LAZA SYLVESTRE (IELS)</v>
      </c>
      <c r="C215" t="str">
        <f>VLOOKUP(A215,'Base traitement'!A:BG,45,FALSE)</f>
        <v>Implantation de 30 poteaux SAVA 34éme vague</v>
      </c>
      <c r="D215" t="str">
        <f>VLOOKUP(A215,'Base traitement'!A:BG,3,FALSE)</f>
        <v>Travaux GC filaire</v>
      </c>
      <c r="E215" t="str">
        <f>VLOOKUP(A215,'Base traitement'!A:BG,4,FALSE)</f>
        <v>DTG/DOM: Implantation de 30 poteaux dans la région de SAVA 34éme vague</v>
      </c>
      <c r="F215" s="16">
        <v>1046.7391304347825</v>
      </c>
      <c r="K215" s="16">
        <f>F215-G215</f>
        <v>1046.7391304347825</v>
      </c>
      <c r="L215" s="12">
        <f>VLOOKUP(A215,'Base traitement'!A:BG,15,FALSE)</f>
        <v>46216</v>
      </c>
      <c r="M215" s="9" t="str">
        <f>VLOOKUP(A215,'Base traitement'!A:BG,16,FALSE)</f>
        <v>2026-07-13</v>
      </c>
      <c r="N215" s="9" t="str">
        <f>VLOOKUP(A215,'Base traitement'!A:BG,17,FALSE)</f>
        <v>E</v>
      </c>
      <c r="O215" s="9" t="str">
        <f>VLOOKUP(A215,'Base traitement'!A:BG,18,FALSE)</f>
        <v>E</v>
      </c>
      <c r="P215">
        <f>VLOOKUP(A215,'Base traitement'!A:BG,20,FALSE)</f>
        <v>138905</v>
      </c>
      <c r="Q215" s="12">
        <f>VLOOKUP(P215,Assemb_DA!A:H,7,FALSE)</f>
        <v>46212</v>
      </c>
      <c r="R215" s="9" t="str">
        <f>VLOOKUP(P215,Assemb_DA!A:H,8,FALSE)</f>
        <v>2026-07-09</v>
      </c>
      <c r="S215" s="9" t="str">
        <f>VLOOKUP(P215,Assemb_DA!A:I,9,FALSE)</f>
        <v>2026-07-13</v>
      </c>
      <c r="T215" s="22">
        <f>S215-Q215</f>
        <v>4</v>
      </c>
      <c r="U215" t="str">
        <f>VLOOKUP(A215,'Base traitement'!A:BG,23,FALSE)</f>
        <v>DTG</v>
      </c>
      <c r="V215" t="str">
        <f>VLOOKUP(A215,'Base traitement'!A:BG,24,FALSE)</f>
        <v>ELIE3</v>
      </c>
      <c r="W215">
        <f>VLOOKUP(A215,'Base traitement'!A:BG,57,FALSE)</f>
        <v>3463</v>
      </c>
    </row>
    <row r="216" spans="1:23">
      <c r="A216" s="9">
        <v>135708</v>
      </c>
      <c r="B216" t="str">
        <f>VLOOKUP(A216,'Base traitement'!A:BG,2,FALSE)</f>
        <v>ORBIT OF TOURISM</v>
      </c>
      <c r="C216" t="s">
        <v>8730</v>
      </c>
      <c r="D216" t="str">
        <f>VLOOKUP(A216,'Base traitement'!A:BG,3,FALSE)</f>
        <v>LOCATION DE VOITURE COURTE DUREE</v>
      </c>
      <c r="E216" t="str">
        <f>VLOOKUP(A216,'Base traitement'!A:BG,4,FALSE)</f>
        <v>Location véhicule LCD VIP VPH à Diego# CONTRAT N°1822/0726 DU 10/07/2026</v>
      </c>
      <c r="F216" s="16">
        <v>626.08695652173913</v>
      </c>
      <c r="K216" s="16">
        <f>F216-G216</f>
        <v>626.08695652173913</v>
      </c>
      <c r="L216" s="12">
        <f>VLOOKUP(A216,'Base traitement'!A:BG,15,FALSE)</f>
        <v>46216</v>
      </c>
      <c r="M216" s="9" t="str">
        <f>VLOOKUP(A216,'Base traitement'!A:BG,16,FALSE)</f>
        <v>2026-07-13</v>
      </c>
      <c r="N216" s="9" t="str">
        <f>VLOOKUP(A216,'Base traitement'!A:BG,17,FALSE)</f>
        <v>E</v>
      </c>
      <c r="O216" s="9" t="str">
        <f>VLOOKUP(A216,'Base traitement'!A:BG,18,FALSE)</f>
        <v>E</v>
      </c>
      <c r="P216">
        <f>VLOOKUP(A216,'Base traitement'!A:BG,20,FALSE)</f>
        <v>138953</v>
      </c>
      <c r="Q216" s="12">
        <f>VLOOKUP(P216,Assemb_DA!A:H,7,FALSE)</f>
        <v>46213</v>
      </c>
      <c r="R216" s="9" t="str">
        <f>VLOOKUP(P216,Assemb_DA!A:H,8,FALSE)</f>
        <v>2026-07-10</v>
      </c>
      <c r="S216" s="9" t="str">
        <f>VLOOKUP(P216,Assemb_DA!A:I,9,FALSE)</f>
        <v>2026-07-10</v>
      </c>
      <c r="T216" s="22">
        <f>S216-Q216</f>
        <v>0</v>
      </c>
      <c r="U216" t="str">
        <f>VLOOKUP(A216,'Base traitement'!A:BG,23,FALSE)</f>
        <v>DG</v>
      </c>
      <c r="V216" t="str">
        <f>VLOOKUP(A216,'Base traitement'!A:BG,24,FALSE)</f>
        <v>NADIA7</v>
      </c>
      <c r="W216">
        <f>VLOOKUP(A216,'Base traitement'!A:BG,57,FALSE)</f>
        <v>7181</v>
      </c>
    </row>
    <row r="217" spans="1:23">
      <c r="A217" s="9">
        <v>135709</v>
      </c>
      <c r="B217" t="str">
        <f>VLOOKUP(A217,'Base traitement'!A:BG,2,FALSE)</f>
        <v>FENO LAZA SYLVESTRE (IELS)</v>
      </c>
      <c r="C217" t="str">
        <f>VLOOKUP(A217,'Base traitement'!A:BG,45,FALSE)</f>
        <v>Implantation de 30 poteaux SAVA 35éme vague</v>
      </c>
      <c r="D217" t="str">
        <f>VLOOKUP(A217,'Base traitement'!A:BG,3,FALSE)</f>
        <v>Travaux GC filaire</v>
      </c>
      <c r="E217" t="str">
        <f>VLOOKUP(A217,'Base traitement'!A:BG,4,FALSE)</f>
        <v>DTG/DOM: Implantation de 30 poteaux dans la région de SAVA 35éme vague</v>
      </c>
      <c r="F217" s="16">
        <v>1046.7391304347825</v>
      </c>
      <c r="K217" s="16">
        <f>F217-G217</f>
        <v>1046.7391304347825</v>
      </c>
      <c r="L217" s="12">
        <f>VLOOKUP(A217,'Base traitement'!A:BG,15,FALSE)</f>
        <v>46216</v>
      </c>
      <c r="M217" s="9" t="str">
        <f>VLOOKUP(A217,'Base traitement'!A:BG,16,FALSE)</f>
        <v>2026-07-13</v>
      </c>
      <c r="N217" s="9" t="str">
        <f>VLOOKUP(A217,'Base traitement'!A:BG,17,FALSE)</f>
        <v>E</v>
      </c>
      <c r="O217" s="9" t="str">
        <f>VLOOKUP(A217,'Base traitement'!A:BG,18,FALSE)</f>
        <v>E</v>
      </c>
      <c r="P217">
        <f>VLOOKUP(A217,'Base traitement'!A:BG,20,FALSE)</f>
        <v>138906</v>
      </c>
      <c r="Q217" s="12">
        <f>VLOOKUP(P217,Assemb_DA!A:H,7,FALSE)</f>
        <v>46212</v>
      </c>
      <c r="R217" s="9" t="str">
        <f>VLOOKUP(P217,Assemb_DA!A:H,8,FALSE)</f>
        <v>2026-07-09</v>
      </c>
      <c r="S217" s="9" t="str">
        <f>VLOOKUP(P217,Assemb_DA!A:I,9,FALSE)</f>
        <v>2026-07-13</v>
      </c>
      <c r="T217" s="22">
        <f>S217-Q217</f>
        <v>4</v>
      </c>
      <c r="U217" t="str">
        <f>VLOOKUP(A217,'Base traitement'!A:BG,23,FALSE)</f>
        <v>DTG</v>
      </c>
      <c r="V217" t="str">
        <f>VLOOKUP(A217,'Base traitement'!A:BG,24,FALSE)</f>
        <v>ELIE3</v>
      </c>
      <c r="W217">
        <f>VLOOKUP(A217,'Base traitement'!A:BG,57,FALSE)</f>
        <v>3463</v>
      </c>
    </row>
    <row r="218" spans="1:23">
      <c r="A218" s="9">
        <v>135710</v>
      </c>
      <c r="B218" t="str">
        <f>VLOOKUP(A218,'Base traitement'!A:BG,2,FALSE)</f>
        <v>FENO LAZA SYLVESTRE (IELS)</v>
      </c>
      <c r="C218" t="str">
        <f>VLOOKUP(A218,'Base traitement'!A:BG,45,FALSE)</f>
        <v>Implantation de 30 poteaux SAVA 33éme vague</v>
      </c>
      <c r="D218" t="str">
        <f>VLOOKUP(A218,'Base traitement'!A:BG,3,FALSE)</f>
        <v>Travaux GC filaire</v>
      </c>
      <c r="E218" t="str">
        <f>VLOOKUP(A218,'Base traitement'!A:BG,4,FALSE)</f>
        <v>DTG/DOM: Implantation de 30 poteaux dans la région de SAVA 33éme vague</v>
      </c>
      <c r="F218" s="16">
        <v>1046.7391304347825</v>
      </c>
      <c r="K218" s="16">
        <f>F218-G218</f>
        <v>1046.7391304347825</v>
      </c>
      <c r="L218" s="12">
        <f>VLOOKUP(A218,'Base traitement'!A:BG,15,FALSE)</f>
        <v>46216</v>
      </c>
      <c r="M218" s="9" t="str">
        <f>VLOOKUP(A218,'Base traitement'!A:BG,16,FALSE)</f>
        <v>2026-07-13</v>
      </c>
      <c r="N218" s="9" t="str">
        <f>VLOOKUP(A218,'Base traitement'!A:BG,17,FALSE)</f>
        <v>E</v>
      </c>
      <c r="O218" s="9" t="str">
        <f>VLOOKUP(A218,'Base traitement'!A:BG,18,FALSE)</f>
        <v>E</v>
      </c>
      <c r="P218">
        <f>VLOOKUP(A218,'Base traitement'!A:BG,20,FALSE)</f>
        <v>138904</v>
      </c>
      <c r="Q218" s="12">
        <f>VLOOKUP(P218,Assemb_DA!A:H,7,FALSE)</f>
        <v>46212</v>
      </c>
      <c r="R218" s="9" t="str">
        <f>VLOOKUP(P218,Assemb_DA!A:H,8,FALSE)</f>
        <v>2026-07-09</v>
      </c>
      <c r="S218" s="9" t="str">
        <f>VLOOKUP(P218,Assemb_DA!A:I,9,FALSE)</f>
        <v>2026-07-13</v>
      </c>
      <c r="T218" s="22">
        <f>S218-Q218</f>
        <v>4</v>
      </c>
      <c r="U218" t="str">
        <f>VLOOKUP(A218,'Base traitement'!A:BG,23,FALSE)</f>
        <v>DTG</v>
      </c>
      <c r="V218" t="str">
        <f>VLOOKUP(A218,'Base traitement'!A:BG,24,FALSE)</f>
        <v>ELIE3</v>
      </c>
      <c r="W218">
        <f>VLOOKUP(A218,'Base traitement'!A:BG,57,FALSE)</f>
        <v>3463</v>
      </c>
    </row>
    <row r="219" spans="1:23">
      <c r="A219" s="9">
        <v>135711</v>
      </c>
      <c r="B219" t="str">
        <f>VLOOKUP(A219,'Base traitement'!A:BG,2,FALSE)</f>
        <v>AFRO EGYPT</v>
      </c>
      <c r="C219" t="str">
        <f>VLOOKUP(A219,'Base traitement'!A:BG,45,FALSE)</f>
        <v>BC AFROTEL - Tx VSAT sur AAN186-AAN187-AAN189-IHO05__Top Gun</v>
      </c>
      <c r="D219" t="str">
        <f>VLOOKUP(A219,'Base traitement'!A:BG,3,FALSE)</f>
        <v>PRESTATION DE SERVICE</v>
      </c>
      <c r="E219" t="str">
        <f>VLOOKUP(A219,'Base traitement'!A:BG,4,FALSE)</f>
        <v>Lancement BC pour AFROTEL - Tx VSAT sur 04 sites__AAN186-AAN187-AAN189-IHO055</v>
      </c>
      <c r="F219" s="16">
        <v>6410.434782608696</v>
      </c>
      <c r="K219" s="16">
        <f>F219-G219</f>
        <v>6410.434782608696</v>
      </c>
      <c r="L219" s="12">
        <f>VLOOKUP(A219,'Base traitement'!A:BG,15,FALSE)</f>
        <v>46216</v>
      </c>
      <c r="M219" s="9" t="str">
        <f>VLOOKUP(A219,'Base traitement'!A:BG,16,FALSE)</f>
        <v>2026-07-13</v>
      </c>
      <c r="N219" s="9" t="str">
        <f>VLOOKUP(A219,'Base traitement'!A:BG,17,FALSE)</f>
        <v>E</v>
      </c>
      <c r="O219" s="9" t="str">
        <f>VLOOKUP(A219,'Base traitement'!A:BG,18,FALSE)</f>
        <v>E</v>
      </c>
      <c r="P219">
        <f>VLOOKUP(A219,'Base traitement'!A:BG,20,FALSE)</f>
        <v>138908</v>
      </c>
      <c r="Q219" s="12">
        <f>VLOOKUP(P219,Assemb_DA!A:H,7,FALSE)</f>
        <v>46212</v>
      </c>
      <c r="R219" s="9" t="str">
        <f>VLOOKUP(P219,Assemb_DA!A:H,8,FALSE)</f>
        <v>2026-07-09</v>
      </c>
      <c r="S219" s="9" t="str">
        <f>VLOOKUP(P219,Assemb_DA!A:I,9,FALSE)</f>
        <v>2026-07-13</v>
      </c>
      <c r="T219" s="22">
        <f>S219-Q219</f>
        <v>4</v>
      </c>
      <c r="U219" t="str">
        <f>VLOOKUP(A219,'Base traitement'!A:BG,23,FALSE)</f>
        <v>DTG</v>
      </c>
      <c r="V219" t="str">
        <f>VLOOKUP(A219,'Base traitement'!A:BG,24,FALSE)</f>
        <v>ELIE3</v>
      </c>
      <c r="W219">
        <f>VLOOKUP(A219,'Base traitement'!A:BG,57,FALSE)</f>
        <v>1033</v>
      </c>
    </row>
    <row r="220" spans="1:23">
      <c r="A220" s="9">
        <v>135712</v>
      </c>
      <c r="B220" t="str">
        <f>VLOOKUP(A220,'Base traitement'!A:BG,2,FALSE)</f>
        <v>FOCUSGROUP SARLU</v>
      </c>
      <c r="C220" t="str">
        <f>VLOOKUP(A220,'Base traitement'!A:BG,45,FALSE)</f>
        <v>Cahier de registre surété Q3</v>
      </c>
      <c r="D220" t="str">
        <f>VLOOKUP(A220,'Base traitement'!A:BG,3,FALSE)</f>
        <v>CAHIER DE REGISTRE SURETE</v>
      </c>
      <c r="E220" t="str">
        <f>VLOOKUP(A220,'Base traitement'!A:BG,4,FALSE)</f>
        <v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v>
      </c>
      <c r="F220" s="16">
        <v>1271.4065217391305</v>
      </c>
      <c r="K220" s="16">
        <f>F220-G220</f>
        <v>1271.4065217391305</v>
      </c>
      <c r="L220" s="12">
        <f>VLOOKUP(A220,'Base traitement'!A:BG,15,FALSE)</f>
        <v>46216</v>
      </c>
      <c r="M220" s="9" t="str">
        <f>VLOOKUP(A220,'Base traitement'!A:BG,16,FALSE)</f>
        <v>2026-07-13</v>
      </c>
      <c r="N220" s="9" t="str">
        <f>VLOOKUP(A220,'Base traitement'!A:BG,17,FALSE)</f>
        <v>E</v>
      </c>
      <c r="O220" s="9" t="str">
        <f>VLOOKUP(A220,'Base traitement'!A:BG,18,FALSE)</f>
        <v>E</v>
      </c>
      <c r="P220">
        <f>VLOOKUP(A220,'Base traitement'!A:BG,20,FALSE)</f>
        <v>138155</v>
      </c>
      <c r="Q220" s="12">
        <f>VLOOKUP(P220,Assemb_DA!A:H,7,FALSE)</f>
        <v>46176</v>
      </c>
      <c r="R220" s="9" t="str">
        <f>VLOOKUP(P220,Assemb_DA!A:H,8,FALSE)</f>
        <v>2026-06-03</v>
      </c>
      <c r="S220" s="9" t="str">
        <f>VLOOKUP(P220,Assemb_DA!A:I,9,FALSE)</f>
        <v>2026-06-03</v>
      </c>
      <c r="T220" s="22">
        <f>S220-Q220</f>
        <v>0</v>
      </c>
      <c r="U220" t="str">
        <f>VLOOKUP(A220,'Base traitement'!A:BG,23,FALSE)</f>
        <v>HSSES</v>
      </c>
      <c r="V220" t="str">
        <f>VLOOKUP(A220,'Base traitement'!A:BG,24,FALSE)</f>
        <v>NADIA7</v>
      </c>
      <c r="W220">
        <f>VLOOKUP(A220,'Base traitement'!A:BG,57,FALSE)</f>
        <v>5947</v>
      </c>
    </row>
    <row r="221" spans="1:23">
      <c r="A221" s="9">
        <v>135713</v>
      </c>
      <c r="B221" t="str">
        <f>VLOOKUP(A221,'Base traitement'!A:BG,2,FALSE)</f>
        <v>ICHTUS SERVICE</v>
      </c>
      <c r="C221" t="str">
        <f>VLOOKUP(A221,'Base traitement'!A:BG,45,FALSE)</f>
        <v>BC ICHTUS - Confection support d'antenne STARLINK__Phoenix</v>
      </c>
      <c r="D221" t="str">
        <f>VLOOKUP(A221,'Base traitement'!A:BG,3,FALSE)</f>
        <v>REMISE</v>
      </c>
      <c r="E221" t="str">
        <f>VLOOKUP(A221,'Base traitement'!A:BG,4,FALSE)</f>
        <v>REMISE</v>
      </c>
      <c r="F221" s="16">
        <v>2756.521739130435</v>
      </c>
      <c r="G221" s="16">
        <v>191.30434782608694</v>
      </c>
      <c r="H221" s="20">
        <v>6.9400630914826483E-2</v>
      </c>
      <c r="I221" s="19">
        <f>G221/F221</f>
        <v>6.9400630914826483E-2</v>
      </c>
      <c r="J221" s="19"/>
      <c r="K221" s="16">
        <f>F221-G221</f>
        <v>2565.217391304348</v>
      </c>
      <c r="L221" s="12">
        <f>VLOOKUP(A221,'Base traitement'!A:BG,15,FALSE)</f>
        <v>46216</v>
      </c>
      <c r="M221" s="9" t="str">
        <f>VLOOKUP(A221,'Base traitement'!A:BG,16,FALSE)</f>
        <v>2026-07-13</v>
      </c>
      <c r="N221" s="9" t="str">
        <f>VLOOKUP(A221,'Base traitement'!A:BG,17,FALSE)</f>
        <v>E</v>
      </c>
      <c r="O221" s="9" t="str">
        <f>VLOOKUP(A221,'Base traitement'!A:BG,18,FALSE)</f>
        <v>E</v>
      </c>
      <c r="P221">
        <f>VLOOKUP(A221,'Base traitement'!A:BG,20,FALSE)</f>
        <v>138914</v>
      </c>
      <c r="Q221" s="12">
        <f>VLOOKUP(P221,Assemb_DA!A:H,7,FALSE)</f>
        <v>46212</v>
      </c>
      <c r="R221" s="9" t="str">
        <f>VLOOKUP(P221,Assemb_DA!A:H,8,FALSE)</f>
        <v>2026-07-09</v>
      </c>
      <c r="S221" s="9" t="str">
        <f>VLOOKUP(P221,Assemb_DA!A:I,9,FALSE)</f>
        <v>2026-07-13</v>
      </c>
      <c r="T221" s="22">
        <f>S221-Q221</f>
        <v>4</v>
      </c>
      <c r="U221" t="str">
        <f>VLOOKUP(A221,'Base traitement'!A:BG,23,FALSE)</f>
        <v>DTG</v>
      </c>
      <c r="V221" t="str">
        <f>VLOOKUP(A221,'Base traitement'!A:BG,24,FALSE)</f>
        <v>ELIE3</v>
      </c>
      <c r="W221">
        <f>VLOOKUP(A221,'Base traitement'!A:BG,57,FALSE)</f>
        <v>6102</v>
      </c>
    </row>
    <row r="222" spans="1:23">
      <c r="A222" s="9">
        <v>135714</v>
      </c>
      <c r="B222" t="str">
        <f>VLOOKUP(A222,'Base traitement'!A:BG,2,FALSE)</f>
        <v>ADVANCED TECHNOLOGY APPLICATION</v>
      </c>
      <c r="C222" t="str">
        <f>VLOOKUP(A222,'Base traitement'!A:BG,45,FALSE)</f>
        <v>BC ATEA__Tx VSAT sur 03 sites__AND054-BOE135-SOF219_Top Gun</v>
      </c>
      <c r="D222" t="str">
        <f>VLOOKUP(A222,'Base traitement'!A:BG,3,FALSE)</f>
        <v>PRESTATION DE SERVICE</v>
      </c>
      <c r="E222" t="str">
        <f>VLOOKUP(A222,'Base traitement'!A:BG,4,FALSE)</f>
        <v>Lancement ATEA__Tx VSAT sur 03 sites__AND054-BOE135-SOF219_Top Gun</v>
      </c>
      <c r="F222" s="16">
        <v>6615.217391304348</v>
      </c>
      <c r="K222" s="16">
        <f>F222-G222</f>
        <v>6615.217391304348</v>
      </c>
      <c r="L222" s="12">
        <f>VLOOKUP(A222,'Base traitement'!A:BG,15,FALSE)</f>
        <v>46216</v>
      </c>
      <c r="M222" s="9" t="str">
        <f>VLOOKUP(A222,'Base traitement'!A:BG,16,FALSE)</f>
        <v>2026-07-13</v>
      </c>
      <c r="N222" s="9" t="str">
        <f>VLOOKUP(A222,'Base traitement'!A:BG,17,FALSE)</f>
        <v>E</v>
      </c>
      <c r="O222" s="9" t="str">
        <f>VLOOKUP(A222,'Base traitement'!A:BG,18,FALSE)</f>
        <v>E</v>
      </c>
      <c r="P222">
        <f>VLOOKUP(A222,'Base traitement'!A:BG,20,FALSE)</f>
        <v>138910</v>
      </c>
      <c r="Q222" s="12">
        <f>VLOOKUP(P222,Assemb_DA!A:H,7,FALSE)</f>
        <v>46212</v>
      </c>
      <c r="R222" s="9" t="str">
        <f>VLOOKUP(P222,Assemb_DA!A:H,8,FALSE)</f>
        <v>2026-07-09</v>
      </c>
      <c r="S222" s="9" t="str">
        <f>VLOOKUP(P222,Assemb_DA!A:I,9,FALSE)</f>
        <v>2026-07-13</v>
      </c>
      <c r="T222" s="22">
        <f>S222-Q222</f>
        <v>4</v>
      </c>
      <c r="U222" t="str">
        <f>VLOOKUP(A222,'Base traitement'!A:BG,23,FALSE)</f>
        <v>DTG</v>
      </c>
      <c r="V222" t="str">
        <f>VLOOKUP(A222,'Base traitement'!A:BG,24,FALSE)</f>
        <v>ELIE3</v>
      </c>
      <c r="W222">
        <f>VLOOKUP(A222,'Base traitement'!A:BG,57,FALSE)</f>
        <v>2025</v>
      </c>
    </row>
    <row r="223" spans="1:23">
      <c r="A223" s="9">
        <v>135715</v>
      </c>
      <c r="B223" t="str">
        <f>VLOOKUP(A223,'Base traitement'!A:BG,2,FALSE)</f>
        <v>MORA MARKET</v>
      </c>
      <c r="C223" t="str">
        <f>VLOOKUP(A223,'Base traitement'!A:BG,45,FALSE)</f>
        <v>DG-TRANSFO Collation Q2 2026</v>
      </c>
      <c r="D223" t="str">
        <f>VLOOKUP(A223,'Base traitement'!A:BG,3,FALSE)</f>
        <v>THE NOIR 20 INFUSETTES REF : 11768</v>
      </c>
      <c r="E223" t="str">
        <f>VLOOKUP(A223,'Base traitement'!A:BG,4,FALSE)</f>
        <v>TAF Thé Noir Nature Sahambavy 20 Infusettes</v>
      </c>
      <c r="F223" s="16">
        <v>62.300724628260866</v>
      </c>
      <c r="K223" s="16">
        <f>F223-G223</f>
        <v>62.300724628260866</v>
      </c>
      <c r="L223" s="12">
        <f>VLOOKUP(A223,'Base traitement'!A:BG,15,FALSE)</f>
        <v>46216</v>
      </c>
      <c r="M223" s="9" t="str">
        <f>VLOOKUP(A223,'Base traitement'!A:BG,16,FALSE)</f>
        <v>2026-07-13</v>
      </c>
      <c r="N223" s="9" t="str">
        <f>VLOOKUP(A223,'Base traitement'!A:BG,17,FALSE)</f>
        <v>E</v>
      </c>
      <c r="O223" s="9" t="str">
        <f>VLOOKUP(A223,'Base traitement'!A:BG,18,FALSE)</f>
        <v>E</v>
      </c>
      <c r="P223">
        <f>VLOOKUP(A223,'Base traitement'!A:BG,20,FALSE)</f>
        <v>138968</v>
      </c>
      <c r="Q223" s="12">
        <f>VLOOKUP(P223,Assemb_DA!A:H,7,FALSE)</f>
        <v>46216</v>
      </c>
      <c r="R223" s="9" t="str">
        <f>VLOOKUP(P223,Assemb_DA!A:H,8,FALSE)</f>
        <v>2026-07-13</v>
      </c>
      <c r="S223" s="9" t="str">
        <f>VLOOKUP(P223,Assemb_DA!A:I,9,FALSE)</f>
        <v>2026-07-13</v>
      </c>
      <c r="T223" s="22">
        <f>S223-Q223</f>
        <v>0</v>
      </c>
      <c r="U223" t="str">
        <f>VLOOKUP(A223,'Base traitement'!A:BG,23,FALSE)</f>
        <v>DG</v>
      </c>
      <c r="V223" t="str">
        <f>VLOOKUP(A223,'Base traitement'!A:BG,24,FALSE)</f>
        <v>NADIA7</v>
      </c>
      <c r="W223">
        <f>VLOOKUP(A223,'Base traitement'!A:BG,57,FALSE)</f>
        <v>4245</v>
      </c>
    </row>
    <row r="224" spans="1:23">
      <c r="A224" s="9">
        <v>135716</v>
      </c>
      <c r="B224" t="str">
        <f>VLOOKUP(A224,'Base traitement'!A:BG,2,FALSE)</f>
        <v>OKAPI LABS</v>
      </c>
      <c r="C224" t="str">
        <f>VLOOKUP(A224,'Base traitement'!A:BG,45,FALSE)</f>
        <v>Etalonnage Alcootest mercury</v>
      </c>
      <c r="D224" t="str">
        <f>VLOOKUP(A224,'Base traitement'!A:BG,3,FALSE)</f>
        <v>Calibration équipement</v>
      </c>
      <c r="E224" t="str">
        <f>VLOOKUP(A224,'Base traitement'!A:BG,4,FALSE)</f>
        <v>Étalonnage/calibration Éthylotests Électroniques ALCOVISOR vendus par 
Okapi# DEVIS N°FPOK-VR-09-070726 DU 07/07/2026</v>
      </c>
      <c r="F224" s="16">
        <v>56.521739130434781</v>
      </c>
      <c r="K224" s="16">
        <f>F224-G224</f>
        <v>56.521739130434781</v>
      </c>
      <c r="L224" s="12">
        <f>VLOOKUP(A224,'Base traitement'!A:BG,15,FALSE)</f>
        <v>46216</v>
      </c>
      <c r="M224" s="9" t="str">
        <f>VLOOKUP(A224,'Base traitement'!A:BG,16,FALSE)</f>
        <v>2026-07-13</v>
      </c>
      <c r="N224" s="9" t="str">
        <f>VLOOKUP(A224,'Base traitement'!A:BG,17,FALSE)</f>
        <v>E</v>
      </c>
      <c r="O224" s="9" t="str">
        <f>VLOOKUP(A224,'Base traitement'!A:BG,18,FALSE)</f>
        <v>E</v>
      </c>
      <c r="P224">
        <f>VLOOKUP(A224,'Base traitement'!A:BG,20,FALSE)</f>
        <v>138883</v>
      </c>
      <c r="Q224" s="12">
        <f>VLOOKUP(P224,Assemb_DA!A:H,7,FALSE)</f>
        <v>46210</v>
      </c>
      <c r="R224" s="9" t="str">
        <f>VLOOKUP(P224,Assemb_DA!A:H,8,FALSE)</f>
        <v>2026-07-07</v>
      </c>
      <c r="S224" s="9" t="str">
        <f>VLOOKUP(P224,Assemb_DA!A:I,9,FALSE)</f>
        <v>2026-07-13</v>
      </c>
      <c r="T224" s="22">
        <f>S224-Q224</f>
        <v>6</v>
      </c>
      <c r="U224" t="str">
        <f>VLOOKUP(A224,'Base traitement'!A:BG,23,FALSE)</f>
        <v>HSSES</v>
      </c>
      <c r="V224" t="str">
        <f>VLOOKUP(A224,'Base traitement'!A:BG,24,FALSE)</f>
        <v>NADIA7</v>
      </c>
      <c r="W224">
        <f>VLOOKUP(A224,'Base traitement'!A:BG,57,FALSE)</f>
        <v>1127</v>
      </c>
    </row>
    <row r="225" spans="1:23">
      <c r="A225" s="9">
        <v>135717</v>
      </c>
      <c r="B225" t="str">
        <f>VLOOKUP(A225,'Base traitement'!A:BG,2,FALSE)</f>
        <v>ADONIS ENVIRONNEMENT</v>
      </c>
      <c r="C225" t="str">
        <f>VLOOKUP(A225,'Base traitement'!A:BG,45,FALSE)</f>
        <v>Collecte et traitement solvants périmés</v>
      </c>
      <c r="D225" t="str">
        <f>VLOOKUP(A225,'Base traitement'!A:BG,3,FALSE)</f>
        <v>GESTION DE DECHETS</v>
      </c>
      <c r="E225" t="str">
        <f>VLOOKUP(A225,'Base traitement'!A:BG,4,FALSE)</f>
        <v>collecte et traitement des solvants perimés# FACTURE YAS  N°TNR-143202 DU 26/05/2026</v>
      </c>
      <c r="F225" s="16">
        <v>69.51290757608696</v>
      </c>
      <c r="K225" s="16">
        <f>F225-G225</f>
        <v>69.51290757608696</v>
      </c>
      <c r="L225" s="12">
        <f>VLOOKUP(A225,'Base traitement'!A:BG,15,FALSE)</f>
        <v>46216</v>
      </c>
      <c r="M225" s="9" t="str">
        <f>VLOOKUP(A225,'Base traitement'!A:BG,16,FALSE)</f>
        <v>2026-07-13</v>
      </c>
      <c r="N225" s="9" t="str">
        <f>VLOOKUP(A225,'Base traitement'!A:BG,17,FALSE)</f>
        <v>E</v>
      </c>
      <c r="O225" s="9" t="str">
        <f>VLOOKUP(A225,'Base traitement'!A:BG,18,FALSE)</f>
        <v>E</v>
      </c>
      <c r="P225">
        <f>VLOOKUP(A225,'Base traitement'!A:BG,20,FALSE)</f>
        <v>138884</v>
      </c>
      <c r="Q225" s="12">
        <f>VLOOKUP(P225,Assemb_DA!A:H,7,FALSE)</f>
        <v>46210</v>
      </c>
      <c r="R225" s="9" t="str">
        <f>VLOOKUP(P225,Assemb_DA!A:H,8,FALSE)</f>
        <v>2026-07-07</v>
      </c>
      <c r="S225" s="9" t="str">
        <f>VLOOKUP(P225,Assemb_DA!A:I,9,FALSE)</f>
        <v>2026-07-13</v>
      </c>
      <c r="T225" s="22">
        <f>S225-Q225</f>
        <v>6</v>
      </c>
      <c r="U225" t="str">
        <f>VLOOKUP(A225,'Base traitement'!A:BG,23,FALSE)</f>
        <v>HSSES</v>
      </c>
      <c r="V225" t="str">
        <f>VLOOKUP(A225,'Base traitement'!A:BG,24,FALSE)</f>
        <v>NADIA7</v>
      </c>
      <c r="W225">
        <f>VLOOKUP(A225,'Base traitement'!A:BG,57,FALSE)</f>
        <v>692</v>
      </c>
    </row>
    <row r="226" spans="1:23">
      <c r="A226" s="9">
        <v>135718</v>
      </c>
      <c r="B226" t="str">
        <f>VLOOKUP(A226,'Base traitement'!A:BG,2,FALSE)</f>
        <v>ICHTUS SERVICE</v>
      </c>
      <c r="C226" t="s">
        <v>9779</v>
      </c>
      <c r="D226" t="str">
        <f>VLOOKUP(A226,'Base traitement'!A:BG,3,FALSE)</f>
        <v>PRESTATION DE SERVICE</v>
      </c>
      <c r="E226" t="str">
        <f>VLOOKUP(A226,'Base traitement'!A:BG,4,FALSE)</f>
        <v>Barrières de protection rack 
Dimensions : 103 x 50 cm</v>
      </c>
      <c r="F226" s="16">
        <v>893.91304347826087</v>
      </c>
      <c r="K226" s="16">
        <f>F226-G226</f>
        <v>893.91304347826087</v>
      </c>
      <c r="L226" s="12">
        <f>VLOOKUP(A226,'Base traitement'!A:BG,15,FALSE)</f>
        <v>46216</v>
      </c>
      <c r="M226" s="9" t="str">
        <f>VLOOKUP(A226,'Base traitement'!A:BG,16,FALSE)</f>
        <v>2026-07-13</v>
      </c>
      <c r="N226" s="9" t="str">
        <f>VLOOKUP(A226,'Base traitement'!A:BG,17,FALSE)</f>
        <v>E</v>
      </c>
      <c r="O226" s="9" t="str">
        <f>VLOOKUP(A226,'Base traitement'!A:BG,18,FALSE)</f>
        <v>E</v>
      </c>
      <c r="P226">
        <f>VLOOKUP(A226,'Base traitement'!A:BG,20,FALSE)</f>
        <v>138965</v>
      </c>
      <c r="Q226" s="12">
        <f>VLOOKUP(P226,Assemb_DA!A:H,7,FALSE)</f>
        <v>46216</v>
      </c>
      <c r="R226" s="9" t="str">
        <f>VLOOKUP(P226,Assemb_DA!A:H,8,FALSE)</f>
        <v>2026-07-13</v>
      </c>
      <c r="S226" s="9" t="str">
        <f>VLOOKUP(P226,Assemb_DA!A:I,9,FALSE)</f>
        <v>2026-07-13</v>
      </c>
      <c r="T226" s="22">
        <f>S226-Q226</f>
        <v>0</v>
      </c>
      <c r="U226" t="str">
        <f>VLOOKUP(A226,'Base traitement'!A:BG,23,FALSE)</f>
        <v>DFG</v>
      </c>
      <c r="V226" t="str">
        <f>VLOOKUP(A226,'Base traitement'!A:BG,24,FALSE)</f>
        <v>NADIA7</v>
      </c>
      <c r="W226">
        <f>VLOOKUP(A226,'Base traitement'!A:BG,57,FALSE)</f>
        <v>6102</v>
      </c>
    </row>
    <row r="227" spans="1:23">
      <c r="A227" s="9">
        <v>135719</v>
      </c>
      <c r="B227" t="str">
        <f>VLOOKUP(A227,'Base traitement'!A:BG,2,FALSE)</f>
        <v>OCEAN TRADE CO</v>
      </c>
      <c r="C227" t="str">
        <f>VLOOKUP(A227,'Base traitement'!A:BG,45,FALSE)</f>
        <v>Prestation 03 chauffeurs suppléants(SEM2)</v>
      </c>
      <c r="D227" t="str">
        <f>VLOOKUP(A227,'Base traitement'!A:BG,3,FALSE)</f>
        <v>PRESTATION CHAUFFEUR</v>
      </c>
      <c r="E227" t="str">
        <f>VLOOKUP(A227,'Base traitement'!A:BG,4,FALSE)</f>
        <v>Prestations des 03 chauffeurs suppléants de la DTG -SEM2( 01/07/26 au 01/01/27) # Devis: V.26.23753</v>
      </c>
      <c r="F227" s="16">
        <v>2739.130434782609</v>
      </c>
      <c r="K227" s="16">
        <f>F227-G227</f>
        <v>2739.130434782609</v>
      </c>
      <c r="L227" s="12">
        <f>VLOOKUP(A227,'Base traitement'!A:BG,15,FALSE)</f>
        <v>46216</v>
      </c>
      <c r="M227" s="9" t="str">
        <f>VLOOKUP(A227,'Base traitement'!A:BG,16,FALSE)</f>
        <v>2026-07-13</v>
      </c>
      <c r="N227" s="9" t="str">
        <f>VLOOKUP(A227,'Base traitement'!A:BG,17,FALSE)</f>
        <v>E</v>
      </c>
      <c r="O227" s="9" t="str">
        <f>VLOOKUP(A227,'Base traitement'!A:BG,18,FALSE)</f>
        <v>E</v>
      </c>
      <c r="P227">
        <f>VLOOKUP(A227,'Base traitement'!A:BG,20,FALSE)</f>
        <v>138804</v>
      </c>
      <c r="Q227" s="12">
        <f>VLOOKUP(P227,Assemb_DA!A:H,7,FALSE)</f>
        <v>46205</v>
      </c>
      <c r="R227" s="9" t="str">
        <f>VLOOKUP(P227,Assemb_DA!A:H,8,FALSE)</f>
        <v>2026-07-02</v>
      </c>
      <c r="S227" s="9" t="str">
        <f>VLOOKUP(P227,Assemb_DA!A:I,9,FALSE)</f>
        <v>2026-07-03</v>
      </c>
      <c r="T227" s="22">
        <f>S227-Q227</f>
        <v>1</v>
      </c>
      <c r="U227" t="str">
        <f>VLOOKUP(A227,'Base traitement'!A:BG,23,FALSE)</f>
        <v>DTG</v>
      </c>
      <c r="V227" t="str">
        <f>VLOOKUP(A227,'Base traitement'!A:BG,24,FALSE)</f>
        <v>ELIE3</v>
      </c>
      <c r="W227">
        <f>VLOOKUP(A227,'Base traitement'!A:BG,57,FALSE)</f>
        <v>102</v>
      </c>
    </row>
    <row r="228" spans="1:23">
      <c r="A228" s="9">
        <v>135720</v>
      </c>
      <c r="B228" t="str">
        <f>VLOOKUP(A228,'Base traitement'!A:BG,2,FALSE)</f>
        <v>UNITE DE DISTRIBUTION TECHNOLOGIQUE - UDITEC</v>
      </c>
      <c r="C228" t="str">
        <f>VLOOKUP(A228,'Base traitement'!A:BG,45,FALSE)</f>
        <v>JBL Portable Party Speaker</v>
      </c>
      <c r="D228" t="str">
        <f>VLOOKUP(A228,'Base traitement'!A:BG,3,FALSE)</f>
        <v>JBL PORTABLE PARTY SPEAKER JBLPBSTAGE320UK</v>
      </c>
      <c r="E228" t="str">
        <f>VLOOKUP(A228,'Base traitement'!A:BG,4,FALSE)</f>
        <v>JBL Portable - Proforma n°SQ26-0008148 du 09/07/26</v>
      </c>
      <c r="F228" s="16">
        <v>14447.899780173913</v>
      </c>
      <c r="K228" s="16">
        <f>F228-G228</f>
        <v>14447.899780173913</v>
      </c>
      <c r="L228" s="12">
        <f>VLOOKUP(A228,'Base traitement'!A:BG,15,FALSE)</f>
        <v>46217</v>
      </c>
      <c r="M228" s="9" t="str">
        <f>VLOOKUP(A228,'Base traitement'!A:BG,16,FALSE)</f>
        <v>2026-07-14</v>
      </c>
      <c r="N228" s="9" t="str">
        <f>VLOOKUP(A228,'Base traitement'!A:BG,17,FALSE)</f>
        <v>E</v>
      </c>
      <c r="O228" s="9" t="str">
        <f>VLOOKUP(A228,'Base traitement'!A:BG,18,FALSE)</f>
        <v>E</v>
      </c>
      <c r="P228">
        <f>VLOOKUP(A228,'Base traitement'!A:BG,20,FALSE)</f>
        <v>138967</v>
      </c>
      <c r="Q228" s="12">
        <f>VLOOKUP(P228,Assemb_DA!A:H,7,FALSE)</f>
        <v>46216</v>
      </c>
      <c r="R228" s="9" t="str">
        <f>VLOOKUP(P228,Assemb_DA!A:H,8,FALSE)</f>
        <v>2026-07-13</v>
      </c>
      <c r="S228" s="9" t="str">
        <f>VLOOKUP(P228,Assemb_DA!A:I,9,FALSE)</f>
        <v>2026-07-13</v>
      </c>
      <c r="T228" s="22">
        <f>S228-Q228</f>
        <v>0</v>
      </c>
      <c r="U228" t="str">
        <f>VLOOKUP(A228,'Base traitement'!A:BG,23,FALSE)</f>
        <v>DCG</v>
      </c>
      <c r="V228" t="str">
        <f>VLOOKUP(A228,'Base traitement'!A:BG,24,FALSE)</f>
        <v>FELANA13</v>
      </c>
      <c r="W228">
        <f>VLOOKUP(A228,'Base traitement'!A:BG,57,FALSE)</f>
        <v>717</v>
      </c>
    </row>
    <row r="229" spans="1:23">
      <c r="A229" s="9">
        <v>135721</v>
      </c>
      <c r="B229" t="str">
        <f>VLOOKUP(A229,'Base traitement'!A:BG,2,FALSE)</f>
        <v>UNITE DE DISTRIBUTION TECHNOLOGIQUE - UDITEC</v>
      </c>
      <c r="C229" t="str">
        <f>VLOOKUP(A229,'Base traitement'!A:BG,45,FALSE)</f>
        <v>Kick off Projets VI - Lots Fridge &amp; Tablette</v>
      </c>
      <c r="D229" t="str">
        <f>VLOOKUP(A229,'Base traitement'!A:BG,3,FALSE)</f>
        <v>TABLETTE ELECTRONIQUE</v>
      </c>
      <c r="E229" t="str">
        <f>VLOOKUP(A229,'Base traitement'!A:BG,4,FALSE)</f>
        <v>SAMSUNG TAB A11 OCTA CORE 4+64GB 8MP 5100mA - proforma n°SQ26-0009538 - - EXPEDIER DIEGO</v>
      </c>
      <c r="F229" s="16">
        <v>3402.8985333304345</v>
      </c>
      <c r="K229" s="16">
        <f>F229-G229</f>
        <v>3402.8985333304345</v>
      </c>
      <c r="L229" s="12">
        <f>VLOOKUP(A229,'Base traitement'!A:BG,15,FALSE)</f>
        <v>46217</v>
      </c>
      <c r="M229" s="9" t="str">
        <f>VLOOKUP(A229,'Base traitement'!A:BG,16,FALSE)</f>
        <v>2026-07-14</v>
      </c>
      <c r="N229" s="9" t="str">
        <f>VLOOKUP(A229,'Base traitement'!A:BG,17,FALSE)</f>
        <v>E</v>
      </c>
      <c r="O229" s="9" t="str">
        <f>VLOOKUP(A229,'Base traitement'!A:BG,18,FALSE)</f>
        <v>E</v>
      </c>
      <c r="P229">
        <f>VLOOKUP(A229,'Base traitement'!A:BG,20,FALSE)</f>
        <v>138933</v>
      </c>
      <c r="Q229" s="12">
        <f>VLOOKUP(P229,Assemb_DA!A:H,7,FALSE)</f>
        <v>46213</v>
      </c>
      <c r="R229" s="9" t="str">
        <f>VLOOKUP(P229,Assemb_DA!A:H,8,FALSE)</f>
        <v>2026-07-10</v>
      </c>
      <c r="S229" s="9" t="str">
        <f>VLOOKUP(P229,Assemb_DA!A:I,9,FALSE)</f>
        <v>2026-07-13</v>
      </c>
      <c r="T229" s="22">
        <f>S229-Q229</f>
        <v>3</v>
      </c>
      <c r="U229" t="str">
        <f>VLOOKUP(A229,'Base traitement'!A:BG,23,FALSE)</f>
        <v>DCG</v>
      </c>
      <c r="V229" t="str">
        <f>VLOOKUP(A229,'Base traitement'!A:BG,24,FALSE)</f>
        <v>FELANA13</v>
      </c>
      <c r="W229">
        <f>VLOOKUP(A229,'Base traitement'!A:BG,57,FALSE)</f>
        <v>717</v>
      </c>
    </row>
    <row r="230" spans="1:23">
      <c r="A230" s="9">
        <v>135722</v>
      </c>
      <c r="B230" t="str">
        <f>VLOOKUP(A230,'Base traitement'!A:BG,2,FALSE)</f>
        <v>RAKOTOARINIVO JEAN MAMY</v>
      </c>
      <c r="C230" t="str">
        <f>VLOOKUP(A230,'Base traitement'!A:BG,45,FALSE)</f>
        <v>BC de Couverture - Loyer local Sabotsy Namehana SHS</v>
      </c>
      <c r="D230" t="str">
        <f>VLOOKUP(A230,'Base traitement'!A:BG,3,FALSE)</f>
        <v>LOYER SITES</v>
      </c>
      <c r="E230" t="str">
        <f>VLOOKUP(A230,'Base traitement'!A:BG,4,FALSE)</f>
        <v>BC de Couverture - Loyer 125 &amp; 126 Harmony Box Local Mbalika - Mai au Décembre 2026 - PROFORMA N°PF025/05/2026 - PF025/06/2026 - PF025/0712/2026</v>
      </c>
      <c r="F230" s="16">
        <v>2782.608695652174</v>
      </c>
      <c r="K230" s="16">
        <f>F230-G230</f>
        <v>2782.608695652174</v>
      </c>
      <c r="L230" s="12">
        <f>VLOOKUP(A230,'Base traitement'!A:BG,15,FALSE)</f>
        <v>46217</v>
      </c>
      <c r="M230" s="9" t="str">
        <f>VLOOKUP(A230,'Base traitement'!A:BG,16,FALSE)</f>
        <v>2026-07-17</v>
      </c>
      <c r="N230" s="9" t="str">
        <f>VLOOKUP(A230,'Base traitement'!A:BG,17,FALSE)</f>
        <v>E</v>
      </c>
      <c r="O230" s="9" t="str">
        <f>VLOOKUP(A230,'Base traitement'!A:BG,18,FALSE)</f>
        <v>E</v>
      </c>
      <c r="P230">
        <f>VLOOKUP(A230,'Base traitement'!A:BG,20,FALSE)</f>
        <v>138937</v>
      </c>
      <c r="Q230" s="12">
        <f>VLOOKUP(P230,Assemb_DA!A:H,7,FALSE)</f>
        <v>46213</v>
      </c>
      <c r="R230" s="9" t="str">
        <f>VLOOKUP(P230,Assemb_DA!A:H,8,FALSE)</f>
        <v>2026-07-10</v>
      </c>
      <c r="S230" s="9" t="str">
        <f>VLOOKUP(P230,Assemb_DA!A:I,9,FALSE)</f>
        <v>2026-07-13</v>
      </c>
      <c r="T230" s="22">
        <f>S230-Q230</f>
        <v>3</v>
      </c>
      <c r="U230" t="str">
        <f>VLOOKUP(A230,'Base traitement'!A:BG,23,FALSE)</f>
        <v>DCG</v>
      </c>
      <c r="V230" t="str">
        <f>VLOOKUP(A230,'Base traitement'!A:BG,24,FALSE)</f>
        <v>FELANA13</v>
      </c>
      <c r="W230">
        <f>VLOOKUP(A230,'Base traitement'!A:BG,57,FALSE)</f>
        <v>7117</v>
      </c>
    </row>
    <row r="231" spans="1:23">
      <c r="A231" s="9">
        <v>135723</v>
      </c>
      <c r="B231" t="str">
        <f>VLOOKUP(A231,'Base traitement'!A:BG,2,FALSE)</f>
        <v>VOYAGEXPERT</v>
      </c>
      <c r="C231" t="str">
        <f>VLOOKUP(A231,'Base traitement'!A:BG,45,FALSE)</f>
        <v>Refacturation Frais Emis Aerien Ahmad et Famille</v>
      </c>
      <c r="D231" t="str">
        <f>VLOOKUP(A231,'Base traitement'!A:BG,3,FALSE)</f>
        <v>BILLET D'AVION</v>
      </c>
      <c r="E231" t="str">
        <f>VLOOKUP(A231,'Base traitement'!A:BG,4,FALSE)</f>
        <v>A-068 0009076 - FRAIS REMBOURSEMENT AERIEN LONG COURRIER (EXO) - SHAH Muhammad Salar</v>
      </c>
      <c r="F231" s="16">
        <v>126.36</v>
      </c>
      <c r="K231" s="16">
        <f>F231-G231</f>
        <v>126.36</v>
      </c>
      <c r="L231" s="12">
        <f>VLOOKUP(A231,'Base traitement'!A:BG,15,FALSE)</f>
        <v>46217</v>
      </c>
      <c r="M231" s="9" t="str">
        <f>VLOOKUP(A231,'Base traitement'!A:BG,16,FALSE)</f>
        <v>2026-07-14</v>
      </c>
      <c r="N231" s="9" t="str">
        <f>VLOOKUP(A231,'Base traitement'!A:BG,17,FALSE)</f>
        <v>E</v>
      </c>
      <c r="O231" s="9" t="str">
        <f>VLOOKUP(A231,'Base traitement'!A:BG,18,FALSE)</f>
        <v>E</v>
      </c>
      <c r="P231">
        <f>VLOOKUP(A231,'Base traitement'!A:BG,20,FALSE)</f>
        <v>138923</v>
      </c>
      <c r="Q231" s="12">
        <f>VLOOKUP(P231,Assemb_DA!A:H,7,FALSE)</f>
        <v>46212</v>
      </c>
      <c r="R231" s="9" t="str">
        <f>VLOOKUP(P231,Assemb_DA!A:H,8,FALSE)</f>
        <v>2026-07-09</v>
      </c>
      <c r="S231" s="9" t="str">
        <f>VLOOKUP(P231,Assemb_DA!A:I,9,FALSE)</f>
        <v>2026-07-14</v>
      </c>
      <c r="T231" s="22">
        <f>S231-Q231</f>
        <v>5</v>
      </c>
      <c r="U231" t="str">
        <f>VLOOKUP(A231,'Base traitement'!A:BG,23,FALSE)</f>
        <v>DSI</v>
      </c>
      <c r="V231" t="str">
        <f>VLOOKUP(A231,'Base traitement'!A:BG,24,FALSE)</f>
        <v>NADIA7</v>
      </c>
      <c r="W231">
        <f>VLOOKUP(A231,'Base traitement'!A:BG,57,FALSE)</f>
        <v>6711</v>
      </c>
    </row>
    <row r="232" spans="1:23">
      <c r="A232" s="9">
        <v>135724</v>
      </c>
      <c r="B232" t="str">
        <f>VLOOKUP(A232,'Base traitement'!A:BG,2,FALSE)</f>
        <v>STELLAR - IX SA</v>
      </c>
      <c r="C232" t="str">
        <f>VLOOKUP(A232,'Base traitement'!A:BG,45,FALSE)</f>
        <v>IAAS Pelatro - BC de couverture Janvier à Decembe 2025</v>
      </c>
      <c r="D232" t="str">
        <f>VLOOKUP(A232,'Base traitement'!A:BG,3,FALSE)</f>
        <v>PRESTATION DE SERVICES EXTERNE</v>
      </c>
      <c r="E232" t="str">
        <f>VLOOKUP(A232,'Base traitement'!A:BG,4,FALSE)</f>
        <v>IAAS Pelatro - Janvier à Decembe 2025</v>
      </c>
      <c r="F232" s="16">
        <v>95568</v>
      </c>
      <c r="K232" s="16">
        <f>F232-G232</f>
        <v>95568</v>
      </c>
      <c r="L232" s="12">
        <f>VLOOKUP(A232,'Base traitement'!A:BG,15,FALSE)</f>
        <v>46217</v>
      </c>
      <c r="M232" s="9" t="str">
        <f>VLOOKUP(A232,'Base traitement'!A:BG,16,FALSE)</f>
        <v>2026-07-14</v>
      </c>
      <c r="N232" s="9" t="str">
        <f>VLOOKUP(A232,'Base traitement'!A:BG,17,FALSE)</f>
        <v>E</v>
      </c>
      <c r="O232" s="9" t="str">
        <f>VLOOKUP(A232,'Base traitement'!A:BG,18,FALSE)</f>
        <v>E</v>
      </c>
      <c r="P232">
        <f>VLOOKUP(A232,'Base traitement'!A:BG,20,FALSE)</f>
        <v>138935</v>
      </c>
      <c r="Q232" s="12">
        <f>VLOOKUP(P232,Assemb_DA!A:H,7,FALSE)</f>
        <v>46213</v>
      </c>
      <c r="R232" s="9" t="str">
        <f>VLOOKUP(P232,Assemb_DA!A:H,8,FALSE)</f>
        <v>2026-07-10</v>
      </c>
      <c r="S232" s="9" t="str">
        <f>VLOOKUP(P232,Assemb_DA!A:I,9,FALSE)</f>
        <v>2026-07-14</v>
      </c>
      <c r="T232" s="22">
        <f>S232-Q232</f>
        <v>4</v>
      </c>
      <c r="U232" t="str">
        <f>VLOOKUP(A232,'Base traitement'!A:BG,23,FALSE)</f>
        <v>DSI</v>
      </c>
      <c r="V232" t="str">
        <f>VLOOKUP(A232,'Base traitement'!A:BG,24,FALSE)</f>
        <v>NADIA7</v>
      </c>
      <c r="W232">
        <f>VLOOKUP(A232,'Base traitement'!A:BG,57,FALSE)</f>
        <v>3098</v>
      </c>
    </row>
    <row r="233" spans="1:23">
      <c r="A233" s="9">
        <v>135725</v>
      </c>
      <c r="B233" t="str">
        <f>VLOOKUP(A233,'Base traitement'!A:BG,2,FALSE)</f>
        <v>SOCIETE DE DISTRIBUTION DE MAD (SODIM SARLU)</v>
      </c>
      <c r="C233" t="str">
        <f>VLOOKUP(A233,'Base traitement'!A:BG,45,FALSE)</f>
        <v>Consommation RICOH et Loyer mensuel TELMA SA - Juin2026</v>
      </c>
      <c r="D233" t="str">
        <f>VLOOKUP(A233,'Base traitement'!A:BG,3,FALSE)</f>
        <v>LOCATION IMPRIMANTE</v>
      </c>
      <c r="E233" t="str">
        <f>VLOOKUP(A233,'Base traitement'!A:BG,4,FALSE)</f>
        <v>LOCATION IMPRIMANTE Consommation RICOH et Loyer mensuel TELMA SA, mois de Juin2026# FACTURE 
N°F852597 DU 07/07/2026</v>
      </c>
      <c r="F233" s="16">
        <v>5733.2782608695652</v>
      </c>
      <c r="K233" s="16">
        <f>F233-G233</f>
        <v>5733.2782608695652</v>
      </c>
      <c r="L233" s="12">
        <f>VLOOKUP(A233,'Base traitement'!A:BG,15,FALSE)</f>
        <v>46217</v>
      </c>
      <c r="M233" s="9" t="str">
        <f>VLOOKUP(A233,'Base traitement'!A:BG,16,FALSE)</f>
        <v>2026-07-14</v>
      </c>
      <c r="N233" s="9" t="str">
        <f>VLOOKUP(A233,'Base traitement'!A:BG,17,FALSE)</f>
        <v>E</v>
      </c>
      <c r="O233" s="9" t="str">
        <f>VLOOKUP(A233,'Base traitement'!A:BG,18,FALSE)</f>
        <v>E</v>
      </c>
      <c r="P233">
        <f>VLOOKUP(A233,'Base traitement'!A:BG,20,FALSE)</f>
        <v>138961</v>
      </c>
      <c r="Q233" s="12">
        <f>VLOOKUP(P233,Assemb_DA!A:H,7,FALSE)</f>
        <v>46216</v>
      </c>
      <c r="R233" s="9" t="str">
        <f>VLOOKUP(P233,Assemb_DA!A:H,8,FALSE)</f>
        <v>2026-07-13</v>
      </c>
      <c r="S233" s="9" t="str">
        <f>VLOOKUP(P233,Assemb_DA!A:I,9,FALSE)</f>
        <v>2026-07-14</v>
      </c>
      <c r="T233" s="22">
        <f>S233-Q233</f>
        <v>1</v>
      </c>
      <c r="U233" t="str">
        <f>VLOOKUP(A233,'Base traitement'!A:BG,23,FALSE)</f>
        <v>DSI</v>
      </c>
      <c r="V233" t="str">
        <f>VLOOKUP(A233,'Base traitement'!A:BG,24,FALSE)</f>
        <v>NADIA7</v>
      </c>
      <c r="W233">
        <f>VLOOKUP(A233,'Base traitement'!A:BG,57,FALSE)</f>
        <v>127</v>
      </c>
    </row>
    <row r="234" spans="1:23">
      <c r="A234" s="9">
        <v>135726</v>
      </c>
      <c r="B234" t="str">
        <f>VLOOKUP(A234,'Base traitement'!A:BG,2,FALSE)</f>
        <v>MORA MARKET</v>
      </c>
      <c r="C234" t="str">
        <f>VLOOKUP(A234,'Base traitement'!A:BG,45,FALSE)</f>
        <v>Achat Café Nespresso pour Manitra - Q2 2026</v>
      </c>
      <c r="D234" t="str">
        <f>VLOOKUP(A234,'Base traitement'!A:BG,3,FALSE)</f>
        <v>CAFE</v>
      </c>
      <c r="E234" t="str">
        <f>VLOOKUP(A234,'Base traitement'!A:BG,4,FALSE)</f>
        <v>Capsules à café Ristretto</v>
      </c>
      <c r="F234" s="16">
        <v>892.66304347826087</v>
      </c>
      <c r="K234" s="16">
        <f>F234-G234</f>
        <v>892.66304347826087</v>
      </c>
      <c r="L234" s="12">
        <f>VLOOKUP(A234,'Base traitement'!A:BG,15,FALSE)</f>
        <v>46217</v>
      </c>
      <c r="M234" s="9" t="str">
        <f>VLOOKUP(A234,'Base traitement'!A:BG,16,FALSE)</f>
        <v>2026-07-14</v>
      </c>
      <c r="N234" s="9" t="str">
        <f>VLOOKUP(A234,'Base traitement'!A:BG,17,FALSE)</f>
        <v>E</v>
      </c>
      <c r="O234" s="9" t="str">
        <f>VLOOKUP(A234,'Base traitement'!A:BG,18,FALSE)</f>
        <v>E</v>
      </c>
      <c r="P234">
        <f>VLOOKUP(A234,'Base traitement'!A:BG,20,FALSE)</f>
        <v>138985</v>
      </c>
      <c r="Q234" s="12">
        <f>VLOOKUP(P234,Assemb_DA!A:H,7,FALSE)</f>
        <v>46216</v>
      </c>
      <c r="R234" s="9" t="str">
        <f>VLOOKUP(P234,Assemb_DA!A:H,8,FALSE)</f>
        <v>2026-07-13</v>
      </c>
      <c r="S234" s="9" t="str">
        <f>VLOOKUP(P234,Assemb_DA!A:I,9,FALSE)</f>
        <v>2026-07-14</v>
      </c>
      <c r="T234" s="22">
        <f>S234-Q234</f>
        <v>1</v>
      </c>
      <c r="U234" t="str">
        <f>VLOOKUP(A234,'Base traitement'!A:BG,23,FALSE)</f>
        <v>DSI</v>
      </c>
      <c r="V234" t="str">
        <f>VLOOKUP(A234,'Base traitement'!A:BG,24,FALSE)</f>
        <v>NADIA7</v>
      </c>
      <c r="W234">
        <f>VLOOKUP(A234,'Base traitement'!A:BG,57,FALSE)</f>
        <v>4245</v>
      </c>
    </row>
    <row r="235" spans="1:23">
      <c r="A235" s="9">
        <v>135727</v>
      </c>
      <c r="B235" t="str">
        <f>VLOOKUP(A235,'Base traitement'!A:BG,2,FALSE)</f>
        <v>STELLAR - IX SA</v>
      </c>
      <c r="C235" t="str">
        <f>VLOOKUP(A235,'Base traitement'!A:BG,45,FALSE)</f>
        <v>IAAS Pelatro - Janvier à Decembre 2024</v>
      </c>
      <c r="D235" t="str">
        <f>VLOOKUP(A235,'Base traitement'!A:BG,3,FALSE)</f>
        <v>PRESTATION DE SERVICES EXTERNE</v>
      </c>
      <c r="E235" t="str">
        <f>VLOOKUP(A235,'Base traitement'!A:BG,4,FALSE)</f>
        <v>IAAS Pelatro - Janvier à Decembre 2024</v>
      </c>
      <c r="F235" s="16">
        <v>80886.40482608696</v>
      </c>
      <c r="K235" s="16">
        <f>F235-G235</f>
        <v>80886.40482608696</v>
      </c>
      <c r="L235" s="12">
        <f>VLOOKUP(A235,'Base traitement'!A:BG,15,FALSE)</f>
        <v>46217</v>
      </c>
      <c r="M235" s="9" t="str">
        <f>VLOOKUP(A235,'Base traitement'!A:BG,16,FALSE)</f>
        <v>2026-07-15</v>
      </c>
      <c r="N235" s="9" t="str">
        <f>VLOOKUP(A235,'Base traitement'!A:BG,17,FALSE)</f>
        <v>E</v>
      </c>
      <c r="O235" s="9" t="str">
        <f>VLOOKUP(A235,'Base traitement'!A:BG,18,FALSE)</f>
        <v>E</v>
      </c>
      <c r="P235">
        <f>VLOOKUP(A235,'Base traitement'!A:BG,20,FALSE)</f>
        <v>138934</v>
      </c>
      <c r="Q235" s="12">
        <f>VLOOKUP(P235,Assemb_DA!A:H,7,FALSE)</f>
        <v>46213</v>
      </c>
      <c r="R235" s="9" t="str">
        <f>VLOOKUP(P235,Assemb_DA!A:H,8,FALSE)</f>
        <v>2026-07-10</v>
      </c>
      <c r="S235" s="9" t="str">
        <f>VLOOKUP(P235,Assemb_DA!A:I,9,FALSE)</f>
        <v>2026-07-14</v>
      </c>
      <c r="T235" s="22">
        <f>S235-Q235</f>
        <v>4</v>
      </c>
      <c r="U235" t="str">
        <f>VLOOKUP(A235,'Base traitement'!A:BG,23,FALSE)</f>
        <v>DSI</v>
      </c>
      <c r="V235" t="str">
        <f>VLOOKUP(A235,'Base traitement'!A:BG,24,FALSE)</f>
        <v>NADIA7</v>
      </c>
      <c r="W235">
        <f>VLOOKUP(A235,'Base traitement'!A:BG,57,FALSE)</f>
        <v>3098</v>
      </c>
    </row>
    <row r="236" spans="1:23">
      <c r="A236" s="9">
        <v>135728</v>
      </c>
      <c r="B236" t="str">
        <f>VLOOKUP(A236,'Base traitement'!A:BG,2,FALSE)</f>
        <v>STELLAR - IX SA</v>
      </c>
      <c r="C236" t="str">
        <f>VLOOKUP(A236,'Base traitement'!A:BG,45,FALSE)</f>
        <v>IAAS Pelatro - BC de couverture Janvier à Decembe 2026</v>
      </c>
      <c r="D236" t="str">
        <f>VLOOKUP(A236,'Base traitement'!A:BG,3,FALSE)</f>
        <v>PRESTATION DE SERVICES EXTERNE</v>
      </c>
      <c r="E236" t="str">
        <f>VLOOKUP(A236,'Base traitement'!A:BG,4,FALSE)</f>
        <v>IAAS Pelatro - BC de couverture Janvier à Decembe 2026</v>
      </c>
      <c r="F236" s="16">
        <v>95568</v>
      </c>
      <c r="K236" s="16">
        <f>F236-G236</f>
        <v>95568</v>
      </c>
      <c r="L236" s="12">
        <f>VLOOKUP(A236,'Base traitement'!A:BG,15,FALSE)</f>
        <v>46217</v>
      </c>
      <c r="M236" s="9" t="str">
        <f>VLOOKUP(A236,'Base traitement'!A:BG,16,FALSE)</f>
        <v>2026-07-14</v>
      </c>
      <c r="N236" s="9" t="str">
        <f>VLOOKUP(A236,'Base traitement'!A:BG,17,FALSE)</f>
        <v>E</v>
      </c>
      <c r="O236" s="9" t="str">
        <f>VLOOKUP(A236,'Base traitement'!A:BG,18,FALSE)</f>
        <v>E</v>
      </c>
      <c r="P236">
        <f>VLOOKUP(A236,'Base traitement'!A:BG,20,FALSE)</f>
        <v>138936</v>
      </c>
      <c r="Q236" s="12">
        <f>VLOOKUP(P236,Assemb_DA!A:H,7,FALSE)</f>
        <v>46213</v>
      </c>
      <c r="R236" s="9" t="str">
        <f>VLOOKUP(P236,Assemb_DA!A:H,8,FALSE)</f>
        <v>2026-07-10</v>
      </c>
      <c r="S236" s="9" t="str">
        <f>VLOOKUP(P236,Assemb_DA!A:I,9,FALSE)</f>
        <v>2026-07-14</v>
      </c>
      <c r="T236" s="22">
        <f>S236-Q236</f>
        <v>4</v>
      </c>
      <c r="U236" t="str">
        <f>VLOOKUP(A236,'Base traitement'!A:BG,23,FALSE)</f>
        <v>DSI</v>
      </c>
      <c r="V236" t="str">
        <f>VLOOKUP(A236,'Base traitement'!A:BG,24,FALSE)</f>
        <v>NADIA7</v>
      </c>
      <c r="W236">
        <f>VLOOKUP(A236,'Base traitement'!A:BG,57,FALSE)</f>
        <v>3098</v>
      </c>
    </row>
    <row r="237" spans="1:23">
      <c r="A237" s="9">
        <v>135729</v>
      </c>
      <c r="B237" t="str">
        <f>VLOOKUP(A237,'Base traitement'!A:BG,2,FALSE)</f>
        <v>STELLAR - IX SA</v>
      </c>
      <c r="C237" t="str">
        <f>VLOOKUP(A237,'Base traitement'!A:BG,45,FALSE)</f>
        <v>Licence Adobe Ajout IA Photo</v>
      </c>
      <c r="D237" t="str">
        <f>VLOOKUP(A237,'Base traitement'!A:BG,3,FALSE)</f>
        <v>LICENCE</v>
      </c>
      <c r="E237" t="str">
        <f>VLOOKUP(A237,'Base traitement'!A:BG,4,FALSE)</f>
        <v>7,000 Monthly Generative Credits for Teams  
Annual Commitment, Billed Annually 
Number of Days : 170 
Anniversary Date : 19/12/2026# devis n°DV_STX_YASMG-2026_1030 du 03/07/2026</v>
      </c>
      <c r="F237" s="16">
        <v>2028</v>
      </c>
      <c r="K237" s="16">
        <f>F237-G237</f>
        <v>2028</v>
      </c>
      <c r="L237" s="12">
        <f>VLOOKUP(A237,'Base traitement'!A:BG,15,FALSE)</f>
        <v>46217</v>
      </c>
      <c r="M237" s="9" t="str">
        <f>VLOOKUP(A237,'Base traitement'!A:BG,16,FALSE)</f>
        <v>2026-07-14</v>
      </c>
      <c r="N237" s="9" t="str">
        <f>VLOOKUP(A237,'Base traitement'!A:BG,17,FALSE)</f>
        <v>E</v>
      </c>
      <c r="O237" s="9" t="str">
        <f>VLOOKUP(A237,'Base traitement'!A:BG,18,FALSE)</f>
        <v>E</v>
      </c>
      <c r="P237">
        <f>VLOOKUP(A237,'Base traitement'!A:BG,20,FALSE)</f>
        <v>138988</v>
      </c>
      <c r="Q237" s="12">
        <f>VLOOKUP(P237,Assemb_DA!A:H,7,FALSE)</f>
        <v>46217</v>
      </c>
      <c r="R237" s="9" t="str">
        <f>VLOOKUP(P237,Assemb_DA!A:H,8,FALSE)</f>
        <v>2026-07-14</v>
      </c>
      <c r="S237" s="9" t="str">
        <f>VLOOKUP(P237,Assemb_DA!A:I,9,FALSE)</f>
        <v>2026-07-14</v>
      </c>
      <c r="T237" s="22">
        <f>S237-Q237</f>
        <v>0</v>
      </c>
      <c r="U237" t="str">
        <f>VLOOKUP(A237,'Base traitement'!A:BG,23,FALSE)</f>
        <v>DSI</v>
      </c>
      <c r="V237" t="str">
        <f>VLOOKUP(A237,'Base traitement'!A:BG,24,FALSE)</f>
        <v>NADIA7</v>
      </c>
      <c r="W237">
        <f>VLOOKUP(A237,'Base traitement'!A:BG,57,FALSE)</f>
        <v>3098</v>
      </c>
    </row>
    <row r="238" spans="1:23">
      <c r="A238" s="9">
        <v>135730</v>
      </c>
      <c r="B238" t="str">
        <f>VLOOKUP(A238,'Base traitement'!A:BG,2,FALSE)</f>
        <v>SANIFER</v>
      </c>
      <c r="C238" t="str">
        <f>VLOOKUP(A238,'Base traitement'!A:BG,45,FALSE)</f>
        <v>DSTC-SEI: Achat Urgente PRISE RJ45 CAT6 mosaïque</v>
      </c>
      <c r="D238" t="str">
        <f>VLOOKUP(A238,'Base traitement'!A:BG,3,FALSE)</f>
        <v>REMISE</v>
      </c>
      <c r="E238" t="str">
        <f>VLOOKUP(A238,'Base traitement'!A:BG,4,FALSE)</f>
        <v>REMISE</v>
      </c>
      <c r="F238" s="16">
        <v>107.60869565217392</v>
      </c>
      <c r="G238" s="16">
        <v>9.7826086956521738</v>
      </c>
      <c r="H238" s="20">
        <v>9.0909090909090898E-2</v>
      </c>
      <c r="I238" s="19">
        <f>G238/F238</f>
        <v>9.0909090909090898E-2</v>
      </c>
      <c r="J238" s="19"/>
      <c r="K238" s="16">
        <f>F238-G238</f>
        <v>97.826086956521749</v>
      </c>
      <c r="L238" s="12">
        <f>VLOOKUP(A238,'Base traitement'!A:BG,15,FALSE)</f>
        <v>46217</v>
      </c>
      <c r="M238" s="9" t="str">
        <f>VLOOKUP(A238,'Base traitement'!A:BG,16,FALSE)</f>
        <v>2026-07-14</v>
      </c>
      <c r="N238" s="9" t="str">
        <f>VLOOKUP(A238,'Base traitement'!A:BG,17,FALSE)</f>
        <v>E</v>
      </c>
      <c r="O238" s="9" t="str">
        <f>VLOOKUP(A238,'Base traitement'!A:BG,18,FALSE)</f>
        <v>E</v>
      </c>
      <c r="P238">
        <f>VLOOKUP(A238,'Base traitement'!A:BG,20,FALSE)</f>
        <v>138912</v>
      </c>
      <c r="Q238" s="12">
        <f>VLOOKUP(P238,Assemb_DA!A:H,7,FALSE)</f>
        <v>46212</v>
      </c>
      <c r="R238" s="9" t="str">
        <f>VLOOKUP(P238,Assemb_DA!A:H,8,FALSE)</f>
        <v>2026-07-09</v>
      </c>
      <c r="S238" s="9" t="str">
        <f>VLOOKUP(P238,Assemb_DA!A:I,9,FALSE)</f>
        <v>2026-07-14</v>
      </c>
      <c r="T238" s="22">
        <f>S238-Q238</f>
        <v>5</v>
      </c>
      <c r="U238" t="str">
        <f>VLOOKUP(A238,'Base traitement'!A:BG,23,FALSE)</f>
        <v>DTG</v>
      </c>
      <c r="V238" t="str">
        <f>VLOOKUP(A238,'Base traitement'!A:BG,24,FALSE)</f>
        <v>ELIE3</v>
      </c>
      <c r="W238">
        <f>VLOOKUP(A238,'Base traitement'!A:BG,57,FALSE)</f>
        <v>116</v>
      </c>
    </row>
    <row r="239" spans="1:23">
      <c r="A239" s="9">
        <v>135731</v>
      </c>
      <c r="B239" t="str">
        <f>VLOOKUP(A239,'Base traitement'!A:BG,2,FALSE)</f>
        <v>ENTREPRISE DE MAINTENANCE INDUSTRIELLE ET PET</v>
      </c>
      <c r="C239" t="str">
        <f>VLOOKUP(A239,'Base traitement'!A:BG,45,FALSE)</f>
        <v>ACQUISITION MINI POMPE GASOIL PORTATIF 12V VDC</v>
      </c>
      <c r="D239" t="str">
        <f>VLOOKUP(A239,'Base traitement'!A:BG,3,FALSE)</f>
        <v>Pompe de transfert EX 50 K33 12V DC</v>
      </c>
      <c r="E239" t="str">
        <f>VLOOKUP(A239,'Base traitement'!A:BG,4,FALSE)</f>
        <v>ACQUISITION MINI POMPE GASOIL PORTATIF 12V VDC # Devis : V/26/13650</v>
      </c>
      <c r="F239" s="16">
        <v>275.14080000000001</v>
      </c>
      <c r="K239" s="16">
        <f>F239-G239</f>
        <v>275.14080000000001</v>
      </c>
      <c r="L239" s="12">
        <f>VLOOKUP(A239,'Base traitement'!A:BG,15,FALSE)</f>
        <v>46217</v>
      </c>
      <c r="M239" s="9" t="str">
        <f>VLOOKUP(A239,'Base traitement'!A:BG,16,FALSE)</f>
        <v>2026-07-14</v>
      </c>
      <c r="N239" s="9" t="str">
        <f>VLOOKUP(A239,'Base traitement'!A:BG,17,FALSE)</f>
        <v>E</v>
      </c>
      <c r="O239" s="9" t="str">
        <f>VLOOKUP(A239,'Base traitement'!A:BG,18,FALSE)</f>
        <v>E</v>
      </c>
      <c r="P239">
        <f>VLOOKUP(A239,'Base traitement'!A:BG,20,FALSE)</f>
        <v>138608</v>
      </c>
      <c r="Q239" s="12">
        <f>VLOOKUP(P239,Assemb_DA!A:H,7,FALSE)</f>
        <v>46195</v>
      </c>
      <c r="R239" s="9" t="str">
        <f>VLOOKUP(P239,Assemb_DA!A:H,8,FALSE)</f>
        <v>2026-06-22</v>
      </c>
      <c r="S239" s="9" t="str">
        <f>VLOOKUP(P239,Assemb_DA!A:I,9,FALSE)</f>
        <v>2026-06-24</v>
      </c>
      <c r="T239" s="22">
        <f>S239-Q239</f>
        <v>2</v>
      </c>
      <c r="U239" t="str">
        <f>VLOOKUP(A239,'Base traitement'!A:BG,23,FALSE)</f>
        <v>DTG</v>
      </c>
      <c r="V239" t="str">
        <f>VLOOKUP(A239,'Base traitement'!A:BG,24,FALSE)</f>
        <v>ELIE3</v>
      </c>
      <c r="W239">
        <f>VLOOKUP(A239,'Base traitement'!A:BG,57,FALSE)</f>
        <v>2320</v>
      </c>
    </row>
    <row r="240" spans="1:23">
      <c r="A240" s="9">
        <v>135732</v>
      </c>
      <c r="B240" t="str">
        <f>VLOOKUP(A240,'Base traitement'!A:BG,2,FALSE)</f>
        <v>VOYAGES BOURDON</v>
      </c>
      <c r="C240" t="str">
        <f>VLOOKUP(A240,'Base traitement'!A:BG,45,FALSE)</f>
        <v>Billet d'avion Rahajanirainy Jules Cesar-Sambava-Tanà(AR)</v>
      </c>
      <c r="D240" t="str">
        <f>VLOOKUP(A240,'Base traitement'!A:BG,3,FALSE)</f>
        <v>BILLET D 'AVION</v>
      </c>
      <c r="E240" t="str">
        <f>VLOOKUP(A240,'Base traitement'!A:BG,4,FALSE)</f>
        <v>Billet d'avion MR  Rahajanirainy Jules César -SAMBAVA-TANA-SAMBAVA (Départ le 19/07/26-retour 01/08/26)</v>
      </c>
      <c r="F240" s="16">
        <v>362.36956521739131</v>
      </c>
      <c r="K240" s="16">
        <f>F240-G240</f>
        <v>362.36956521739131</v>
      </c>
      <c r="L240" s="12">
        <f>VLOOKUP(A240,'Base traitement'!A:BG,15,FALSE)</f>
        <v>46217</v>
      </c>
      <c r="M240" s="9" t="str">
        <f>VLOOKUP(A240,'Base traitement'!A:BG,16,FALSE)</f>
        <v>2026-07-14</v>
      </c>
      <c r="N240" s="9" t="str">
        <f>VLOOKUP(A240,'Base traitement'!A:BG,17,FALSE)</f>
        <v>S</v>
      </c>
      <c r="O240" s="9" t="str">
        <f>VLOOKUP(A240,'Base traitement'!A:BG,18,FALSE)</f>
        <v>S</v>
      </c>
      <c r="P240">
        <f>VLOOKUP(A240,'Base traitement'!A:BG,20,FALSE)</f>
        <v>138991</v>
      </c>
      <c r="Q240" s="12">
        <f>VLOOKUP(P240,Assemb_DA!A:H,7,FALSE)</f>
        <v>46217</v>
      </c>
      <c r="R240" s="9" t="str">
        <f>VLOOKUP(P240,Assemb_DA!A:H,8,FALSE)</f>
        <v>2026-07-14</v>
      </c>
      <c r="S240" s="9" t="str">
        <f>VLOOKUP(P240,Assemb_DA!A:I,9,FALSE)</f>
        <v>2026-07-14</v>
      </c>
      <c r="T240" s="22">
        <f>S240-Q240</f>
        <v>0</v>
      </c>
      <c r="U240" t="str">
        <f>VLOOKUP(A240,'Base traitement'!A:BG,23,FALSE)</f>
        <v>DTG</v>
      </c>
      <c r="V240" t="str">
        <f>VLOOKUP(A240,'Base traitement'!A:BG,24,FALSE)</f>
        <v>ELIE3</v>
      </c>
      <c r="W240">
        <f>VLOOKUP(A240,'Base traitement'!A:BG,57,FALSE)</f>
        <v>2886</v>
      </c>
    </row>
    <row r="241" spans="1:23">
      <c r="A241" s="9">
        <v>135733</v>
      </c>
      <c r="B241" t="str">
        <f>VLOOKUP(A241,'Base traitement'!A:BG,2,FALSE)</f>
        <v>QUINCAILLERIE 2000</v>
      </c>
      <c r="C241" t="str">
        <f>VLOOKUP(A241,'Base traitement'!A:BG,45,FALSE)</f>
        <v>Achat moulure 25x16 pr les installations</v>
      </c>
      <c r="D241" t="str">
        <f>VLOOKUP(A241,'Base traitement'!A:BG,3,FALSE)</f>
        <v>REMISE</v>
      </c>
      <c r="E241" t="str">
        <f>VLOOKUP(A241,'Base traitement'!A:BG,4,FALSE)</f>
        <v>Remise 10%</v>
      </c>
      <c r="F241" s="16">
        <v>1865.2173913043478</v>
      </c>
      <c r="G241" s="16">
        <v>169.56521739130434</v>
      </c>
      <c r="H241" s="20">
        <v>9.0909090909090912E-2</v>
      </c>
      <c r="I241" s="19">
        <f>G241/F241</f>
        <v>9.0909090909090912E-2</v>
      </c>
      <c r="J241" s="19"/>
      <c r="K241" s="16">
        <f>F241-G241</f>
        <v>1695.6521739130435</v>
      </c>
      <c r="L241" s="12">
        <f>VLOOKUP(A241,'Base traitement'!A:BG,15,FALSE)</f>
        <v>46217</v>
      </c>
      <c r="M241" s="9" t="str">
        <f>VLOOKUP(A241,'Base traitement'!A:BG,16,FALSE)</f>
        <v>2026-07-14</v>
      </c>
      <c r="N241" s="9" t="str">
        <f>VLOOKUP(A241,'Base traitement'!A:BG,17,FALSE)</f>
        <v>E</v>
      </c>
      <c r="O241" s="9" t="str">
        <f>VLOOKUP(A241,'Base traitement'!A:BG,18,FALSE)</f>
        <v>E</v>
      </c>
      <c r="P241">
        <f>VLOOKUP(A241,'Base traitement'!A:BG,20,FALSE)</f>
        <v>138939</v>
      </c>
      <c r="Q241" s="12">
        <f>VLOOKUP(P241,Assemb_DA!A:H,7,FALSE)</f>
        <v>46213</v>
      </c>
      <c r="R241" s="9" t="str">
        <f>VLOOKUP(P241,Assemb_DA!A:H,8,FALSE)</f>
        <v>2026-07-10</v>
      </c>
      <c r="S241" s="9" t="str">
        <f>VLOOKUP(P241,Assemb_DA!A:I,9,FALSE)</f>
        <v>2026-07-14</v>
      </c>
      <c r="T241" s="22">
        <f>S241-Q241</f>
        <v>4</v>
      </c>
      <c r="U241" t="str">
        <f>VLOOKUP(A241,'Base traitement'!A:BG,23,FALSE)</f>
        <v>DTG</v>
      </c>
      <c r="V241" t="str">
        <f>VLOOKUP(A241,'Base traitement'!A:BG,24,FALSE)</f>
        <v>ELIE3</v>
      </c>
      <c r="W241">
        <f>VLOOKUP(A241,'Base traitement'!A:BG,57,FALSE)</f>
        <v>1817</v>
      </c>
    </row>
    <row r="242" spans="1:23">
      <c r="A242" s="9">
        <v>135734</v>
      </c>
      <c r="B242" t="str">
        <f>VLOOKUP(A242,'Base traitement'!A:BG,2,FALSE)</f>
        <v>BLACK BOX</v>
      </c>
      <c r="C242" t="str">
        <f>VLOOKUP(A242,'Base traitement'!A:BG,45,FALSE)</f>
        <v>ACHAT BLACK BOX POUR SUPERVISION TEMP</v>
      </c>
      <c r="D242" t="str">
        <f>VLOOKUP(A242,'Base traitement'!A:BG,3,FALSE)</f>
        <v>ALERTWERKS DUAL TEMP/HUMID 5 FT CABLE_EM1TH2005R2</v>
      </c>
      <c r="E242" t="str">
        <f>VLOOKUP(A242,'Base traitement'!A:BG,4,FALSE)</f>
        <v>SONDE TEMPERATURE ET HUMIDITE BLACKBOX # Devis: 160028024</v>
      </c>
      <c r="F242" s="16">
        <v>6463.08</v>
      </c>
      <c r="K242" s="16">
        <f>F242-G242</f>
        <v>6463.08</v>
      </c>
      <c r="L242" s="12">
        <f>VLOOKUP(A242,'Base traitement'!A:BG,15,FALSE)</f>
        <v>46217</v>
      </c>
      <c r="M242" s="9" t="str">
        <f>VLOOKUP(A242,'Base traitement'!A:BG,16,FALSE)</f>
        <v>2026-07-14</v>
      </c>
      <c r="N242" s="9" t="str">
        <f>VLOOKUP(A242,'Base traitement'!A:BG,17,FALSE)</f>
        <v>E</v>
      </c>
      <c r="O242" s="9" t="str">
        <f>VLOOKUP(A242,'Base traitement'!A:BG,18,FALSE)</f>
        <v>E</v>
      </c>
      <c r="P242">
        <f>VLOOKUP(A242,'Base traitement'!A:BG,20,FALSE)</f>
        <v>138890</v>
      </c>
      <c r="Q242" s="12">
        <f>VLOOKUP(P242,Assemb_DA!A:H,7,FALSE)</f>
        <v>46211</v>
      </c>
      <c r="R242" s="9" t="str">
        <f>VLOOKUP(P242,Assemb_DA!A:H,8,FALSE)</f>
        <v>2026-07-08</v>
      </c>
      <c r="S242" s="9" t="str">
        <f>VLOOKUP(P242,Assemb_DA!A:I,9,FALSE)</f>
        <v>2026-07-14</v>
      </c>
      <c r="T242" s="22">
        <f>S242-Q242</f>
        <v>6</v>
      </c>
      <c r="U242" t="str">
        <f>VLOOKUP(A242,'Base traitement'!A:BG,23,FALSE)</f>
        <v>DTG</v>
      </c>
      <c r="V242" t="str">
        <f>VLOOKUP(A242,'Base traitement'!A:BG,24,FALSE)</f>
        <v>ELIE3</v>
      </c>
      <c r="W242">
        <f>VLOOKUP(A242,'Base traitement'!A:BG,57,FALSE)</f>
        <v>2242</v>
      </c>
    </row>
    <row r="243" spans="1:23">
      <c r="A243" s="9">
        <v>135735</v>
      </c>
      <c r="B243" t="str">
        <f>VLOOKUP(A243,'Base traitement'!A:BG,2,FALSE)</f>
        <v>SOCIETE DE METALLURGIE DE L OCEAN INDIEN (ABC</v>
      </c>
      <c r="C243" t="str">
        <f>VLOOKUP(A243,'Base traitement'!A:BG,45,FALSE)</f>
        <v>DSTC-SEI: Achat Urgente GOULOTTE CLIPPAGE DIRECT DLP 85X50</v>
      </c>
      <c r="D243" t="str">
        <f>VLOOKUP(A243,'Base traitement'!A:BG,3,FALSE)</f>
        <v>REMISE</v>
      </c>
      <c r="E243" t="str">
        <f>VLOOKUP(A243,'Base traitement'!A:BG,4,FALSE)</f>
        <v>REMISE (15%*123916.67*18)</v>
      </c>
      <c r="F243" s="16">
        <v>557.62501499999996</v>
      </c>
      <c r="G243" s="16">
        <v>72.73369760869565</v>
      </c>
      <c r="H243" s="20">
        <v>0.13043478260869565</v>
      </c>
      <c r="I243" s="19">
        <f>G243/F243</f>
        <v>0.13043478260869565</v>
      </c>
      <c r="J243" s="19"/>
      <c r="K243" s="16">
        <f>F243-G243</f>
        <v>484.89131739130431</v>
      </c>
      <c r="L243" s="12">
        <f>VLOOKUP(A243,'Base traitement'!A:BG,15,FALSE)</f>
        <v>46217</v>
      </c>
      <c r="M243" s="9" t="str">
        <f>VLOOKUP(A243,'Base traitement'!A:BG,16,FALSE)</f>
        <v>2026-07-14</v>
      </c>
      <c r="N243" s="9" t="str">
        <f>VLOOKUP(A243,'Base traitement'!A:BG,17,FALSE)</f>
        <v>E</v>
      </c>
      <c r="O243" s="9" t="str">
        <f>VLOOKUP(A243,'Base traitement'!A:BG,18,FALSE)</f>
        <v>E</v>
      </c>
      <c r="P243">
        <f>VLOOKUP(A243,'Base traitement'!A:BG,20,FALSE)</f>
        <v>138913</v>
      </c>
      <c r="Q243" s="12">
        <f>VLOOKUP(P243,Assemb_DA!A:H,7,FALSE)</f>
        <v>46212</v>
      </c>
      <c r="R243" s="9" t="str">
        <f>VLOOKUP(P243,Assemb_DA!A:H,8,FALSE)</f>
        <v>2026-07-09</v>
      </c>
      <c r="S243" s="9" t="str">
        <f>VLOOKUP(P243,Assemb_DA!A:I,9,FALSE)</f>
        <v>2026-07-14</v>
      </c>
      <c r="T243" s="22">
        <f>S243-Q243</f>
        <v>5</v>
      </c>
      <c r="U243" t="str">
        <f>VLOOKUP(A243,'Base traitement'!A:BG,23,FALSE)</f>
        <v>DTG</v>
      </c>
      <c r="V243" t="str">
        <f>VLOOKUP(A243,'Base traitement'!A:BG,24,FALSE)</f>
        <v>ELIE3</v>
      </c>
      <c r="W243">
        <f>VLOOKUP(A243,'Base traitement'!A:BG,57,FALSE)</f>
        <v>1</v>
      </c>
    </row>
    <row r="244" spans="1:23">
      <c r="A244" s="9">
        <v>135736</v>
      </c>
      <c r="B244" t="str">
        <f>VLOOKUP(A244,'Base traitement'!A:BG,2,FALSE)</f>
        <v>MADARAIL SA</v>
      </c>
      <c r="C244" t="str">
        <f>VLOOKUP(A244,'Base traitement'!A:BG,45,FALSE)</f>
        <v>Redevance mensuelle occupation zones concernées FO(16points)</v>
      </c>
      <c r="D244" t="str">
        <f>VLOOKUP(A244,'Base traitement'!A:BG,3,FALSE)</f>
        <v>LOYER SITES</v>
      </c>
      <c r="E244" t="str">
        <f>VLOOKUP(A244,'Base traitement'!A:BG,4,FALSE)</f>
        <v>Redevance mensuelle pr occupation zones concernees FO(16points)-(JUIN26 à MAI27)(convention N07/22/DG)(Avenant N°04)</v>
      </c>
      <c r="F244" s="16">
        <v>556.51481739130429</v>
      </c>
      <c r="K244" s="16">
        <f>F244-G244</f>
        <v>556.51481739130429</v>
      </c>
      <c r="L244" s="12">
        <f>VLOOKUP(A244,'Base traitement'!A:BG,15,FALSE)</f>
        <v>46217</v>
      </c>
      <c r="M244" s="9" t="str">
        <f>VLOOKUP(A244,'Base traitement'!A:BG,16,FALSE)</f>
        <v>2026-07-14</v>
      </c>
      <c r="N244" s="9" t="str">
        <f>VLOOKUP(A244,'Base traitement'!A:BG,17,FALSE)</f>
        <v>E</v>
      </c>
      <c r="O244" s="9" t="str">
        <f>VLOOKUP(A244,'Base traitement'!A:BG,18,FALSE)</f>
        <v>E</v>
      </c>
      <c r="P244">
        <f>VLOOKUP(A244,'Base traitement'!A:BG,20,FALSE)</f>
        <v>138976</v>
      </c>
      <c r="Q244" s="12">
        <f>VLOOKUP(P244,Assemb_DA!A:H,7,FALSE)</f>
        <v>46216</v>
      </c>
      <c r="R244" s="9" t="str">
        <f>VLOOKUP(P244,Assemb_DA!A:H,8,FALSE)</f>
        <v>2026-07-13</v>
      </c>
      <c r="S244" s="9" t="str">
        <f>VLOOKUP(P244,Assemb_DA!A:I,9,FALSE)</f>
        <v>2026-07-14</v>
      </c>
      <c r="T244" s="22">
        <f>S244-Q244</f>
        <v>1</v>
      </c>
      <c r="U244" t="str">
        <f>VLOOKUP(A244,'Base traitement'!A:BG,23,FALSE)</f>
        <v>DTG</v>
      </c>
      <c r="V244" t="str">
        <f>VLOOKUP(A244,'Base traitement'!A:BG,24,FALSE)</f>
        <v>ELIE3</v>
      </c>
      <c r="W244">
        <f>VLOOKUP(A244,'Base traitement'!A:BG,57,FALSE)</f>
        <v>1688</v>
      </c>
    </row>
    <row r="245" spans="1:23">
      <c r="A245" s="9">
        <v>135737</v>
      </c>
      <c r="B245" t="str">
        <f>VLOOKUP(A245,'Base traitement'!A:BG,2,FALSE)</f>
        <v>EASY NETCOM</v>
      </c>
      <c r="C245" t="str">
        <f>VLOOKUP(A245,'Base traitement'!A:BG,45,FALSE)</f>
        <v>TX GC FO BOE141 Croisement Tsaratanana</v>
      </c>
      <c r="D245" t="str">
        <f>VLOOKUP(A245,'Base traitement'!A:BG,3,FALSE)</f>
        <v>REMISE</v>
      </c>
      <c r="E245" t="str">
        <f>VLOOKUP(A245,'Base traitement'!A:BG,4,FALSE)</f>
        <v>Remise 5%</v>
      </c>
      <c r="F245" s="16">
        <v>1537.0921739130436</v>
      </c>
      <c r="G245" s="16">
        <v>73.194782608695647</v>
      </c>
      <c r="H245" s="20">
        <v>4.7618993740863598E-2</v>
      </c>
      <c r="I245" s="19">
        <f>G245/F245</f>
        <v>4.7618993740863598E-2</v>
      </c>
      <c r="J245" s="19"/>
      <c r="K245" s="16">
        <f>F245-G245</f>
        <v>1463.8973913043478</v>
      </c>
      <c r="L245" s="12">
        <f>VLOOKUP(A245,'Base traitement'!A:BG,15,FALSE)</f>
        <v>46217</v>
      </c>
      <c r="M245" s="9" t="str">
        <f>VLOOKUP(A245,'Base traitement'!A:BG,16,FALSE)</f>
        <v>2026-07-14</v>
      </c>
      <c r="N245" s="9" t="str">
        <f>VLOOKUP(A245,'Base traitement'!A:BG,17,FALSE)</f>
        <v>L</v>
      </c>
      <c r="O245" s="9" t="str">
        <f>VLOOKUP(A245,'Base traitement'!A:BG,18,FALSE)</f>
        <v>S</v>
      </c>
      <c r="P245">
        <f>VLOOKUP(A245,'Base traitement'!A:BG,20,FALSE)</f>
        <v>138982</v>
      </c>
      <c r="Q245" s="12">
        <f>VLOOKUP(P245,Assemb_DA!A:H,7,FALSE)</f>
        <v>46216</v>
      </c>
      <c r="R245" s="9" t="str">
        <f>VLOOKUP(P245,Assemb_DA!A:H,8,FALSE)</f>
        <v>2026-07-13</v>
      </c>
      <c r="S245" s="9" t="str">
        <f>VLOOKUP(P245,Assemb_DA!A:I,9,FALSE)</f>
        <v>2026-07-14</v>
      </c>
      <c r="T245" s="22">
        <f>S245-Q245</f>
        <v>1</v>
      </c>
      <c r="U245" t="str">
        <f>VLOOKUP(A245,'Base traitement'!A:BG,23,FALSE)</f>
        <v>DTG</v>
      </c>
      <c r="V245" t="str">
        <f>VLOOKUP(A245,'Base traitement'!A:BG,24,FALSE)</f>
        <v>ELIE3</v>
      </c>
      <c r="W245">
        <f>VLOOKUP(A245,'Base traitement'!A:BG,57,FALSE)</f>
        <v>2053</v>
      </c>
    </row>
    <row r="246" spans="1:23">
      <c r="A246" s="9">
        <v>135738</v>
      </c>
      <c r="B246" t="str">
        <f>VLOOKUP(A246,'Base traitement'!A:BG,2,FALSE)</f>
        <v>PRIMA CE SARLU</v>
      </c>
      <c r="C246" t="str">
        <f>VLOOKUP(A246,'Base traitement'!A:BG,45,FALSE)</f>
        <v>TX  GC FO sur VAK138 VINANY</v>
      </c>
      <c r="D246" t="str">
        <f>VLOOKUP(A246,'Base traitement'!A:BG,3,FALSE)</f>
        <v>REMISE</v>
      </c>
      <c r="E246" t="str">
        <f>VLOOKUP(A246,'Base traitement'!A:BG,4,FALSE)</f>
        <v>Remise 7%</v>
      </c>
      <c r="F246" s="16">
        <v>2277.9369565217394</v>
      </c>
      <c r="G246" s="16">
        <v>149.02391304347827</v>
      </c>
      <c r="H246" s="20">
        <v>6.5420560747663545E-2</v>
      </c>
      <c r="I246" s="19">
        <f>G246/F246</f>
        <v>6.5420560747663545E-2</v>
      </c>
      <c r="J246" s="19"/>
      <c r="K246" s="16">
        <f>F246-G246</f>
        <v>2128.913043478261</v>
      </c>
      <c r="L246" s="12">
        <f>VLOOKUP(A246,'Base traitement'!A:BG,15,FALSE)</f>
        <v>46217</v>
      </c>
      <c r="M246" s="9" t="str">
        <f>VLOOKUP(A246,'Base traitement'!A:BG,16,FALSE)</f>
        <v>2026-07-14</v>
      </c>
      <c r="N246" s="9" t="str">
        <f>VLOOKUP(A246,'Base traitement'!A:BG,17,FALSE)</f>
        <v>S</v>
      </c>
      <c r="O246" s="9" t="str">
        <f>VLOOKUP(A246,'Base traitement'!A:BG,18,FALSE)</f>
        <v>S</v>
      </c>
      <c r="P246">
        <f>VLOOKUP(A246,'Base traitement'!A:BG,20,FALSE)</f>
        <v>138979</v>
      </c>
      <c r="Q246" s="12">
        <f>VLOOKUP(P246,Assemb_DA!A:H,7,FALSE)</f>
        <v>46216</v>
      </c>
      <c r="R246" s="9" t="str">
        <f>VLOOKUP(P246,Assemb_DA!A:H,8,FALSE)</f>
        <v>2026-07-13</v>
      </c>
      <c r="S246" s="9" t="str">
        <f>VLOOKUP(P246,Assemb_DA!A:I,9,FALSE)</f>
        <v>2026-07-14</v>
      </c>
      <c r="T246" s="22">
        <f>S246-Q246</f>
        <v>1</v>
      </c>
      <c r="U246" t="str">
        <f>VLOOKUP(A246,'Base traitement'!A:BG,23,FALSE)</f>
        <v>DTG</v>
      </c>
      <c r="V246" t="str">
        <f>VLOOKUP(A246,'Base traitement'!A:BG,24,FALSE)</f>
        <v>ELIE3</v>
      </c>
      <c r="W246">
        <f>VLOOKUP(A246,'Base traitement'!A:BG,57,FALSE)</f>
        <v>2633</v>
      </c>
    </row>
    <row r="247" spans="1:23">
      <c r="A247" s="9">
        <v>135739</v>
      </c>
      <c r="B247" t="str">
        <f>VLOOKUP(A247,'Base traitement'!A:BG,2,FALSE)</f>
        <v>PRIMA CE SARLU</v>
      </c>
      <c r="C247" t="str">
        <f>VLOOKUP(A247,'Base traitement'!A:BG,45,FALSE)</f>
        <v>TX GC FO sur VAK140 ABE ANDRAIKIBA</v>
      </c>
      <c r="D247" t="str">
        <f>VLOOKUP(A247,'Base traitement'!A:BG,3,FALSE)</f>
        <v>REMISE</v>
      </c>
      <c r="E247" t="str">
        <f>VLOOKUP(A247,'Base traitement'!A:BG,4,FALSE)</f>
        <v>Remise 7%</v>
      </c>
      <c r="F247" s="16">
        <v>965.74478260869569</v>
      </c>
      <c r="G247" s="16">
        <v>63.179565217391307</v>
      </c>
      <c r="H247" s="20">
        <v>6.5420560747663559E-2</v>
      </c>
      <c r="I247" s="19">
        <f>G247/F247</f>
        <v>6.5420560747663559E-2</v>
      </c>
      <c r="J247" s="19"/>
      <c r="K247" s="16">
        <f>F247-G247</f>
        <v>902.56521739130437</v>
      </c>
      <c r="L247" s="12">
        <f>VLOOKUP(A247,'Base traitement'!A:BG,15,FALSE)</f>
        <v>46217</v>
      </c>
      <c r="M247" s="9" t="str">
        <f>VLOOKUP(A247,'Base traitement'!A:BG,16,FALSE)</f>
        <v>2026-07-14</v>
      </c>
      <c r="N247" s="9" t="str">
        <f>VLOOKUP(A247,'Base traitement'!A:BG,17,FALSE)</f>
        <v>L</v>
      </c>
      <c r="O247" s="9" t="str">
        <f>VLOOKUP(A247,'Base traitement'!A:BG,18,FALSE)</f>
        <v>S</v>
      </c>
      <c r="P247">
        <f>VLOOKUP(A247,'Base traitement'!A:BG,20,FALSE)</f>
        <v>138981</v>
      </c>
      <c r="Q247" s="12">
        <f>VLOOKUP(P247,Assemb_DA!A:H,7,FALSE)</f>
        <v>46216</v>
      </c>
      <c r="R247" s="9" t="str">
        <f>VLOOKUP(P247,Assemb_DA!A:H,8,FALSE)</f>
        <v>2026-07-13</v>
      </c>
      <c r="S247" s="9" t="str">
        <f>VLOOKUP(P247,Assemb_DA!A:I,9,FALSE)</f>
        <v>2026-07-14</v>
      </c>
      <c r="T247" s="22">
        <f>S247-Q247</f>
        <v>1</v>
      </c>
      <c r="U247" t="str">
        <f>VLOOKUP(A247,'Base traitement'!A:BG,23,FALSE)</f>
        <v>DTG</v>
      </c>
      <c r="V247" t="str">
        <f>VLOOKUP(A247,'Base traitement'!A:BG,24,FALSE)</f>
        <v>ELIE3</v>
      </c>
      <c r="W247">
        <f>VLOOKUP(A247,'Base traitement'!A:BG,57,FALSE)</f>
        <v>2633</v>
      </c>
    </row>
    <row r="248" spans="1:23">
      <c r="A248" s="9">
        <v>135740</v>
      </c>
      <c r="B248" t="str">
        <f>VLOOKUP(A248,'Base traitement'!A:BG,2,FALSE)</f>
        <v>MORA MARKET</v>
      </c>
      <c r="C248" t="str">
        <f>VLOOKUP(A248,'Base traitement'!A:BG,45,FALSE)</f>
        <v>Recharges bonbonnesDTG (Collation DTG pr 2mois )</v>
      </c>
      <c r="D248" t="str">
        <f>VLOOKUP(A248,'Base traitement'!A:BG,3,FALSE)</f>
        <v>RECHARGE BONBONNES</v>
      </c>
      <c r="E248" t="str">
        <f>VLOOKUP(A248,'Base traitement'!A:BG,4,FALSE)</f>
        <v>NATUR' EAU Bonbonnes Recharge 19L # Devis B-PR0726-0075</v>
      </c>
      <c r="F248" s="16">
        <v>1104.1665</v>
      </c>
      <c r="K248" s="16">
        <f>F248-G248</f>
        <v>1104.1665</v>
      </c>
      <c r="L248" s="12">
        <f>VLOOKUP(A248,'Base traitement'!A:BG,15,FALSE)</f>
        <v>46217</v>
      </c>
      <c r="M248" s="9" t="str">
        <f>VLOOKUP(A248,'Base traitement'!A:BG,16,FALSE)</f>
        <v>2026-07-14</v>
      </c>
      <c r="N248" s="9" t="str">
        <f>VLOOKUP(A248,'Base traitement'!A:BG,17,FALSE)</f>
        <v>E</v>
      </c>
      <c r="O248" s="9" t="str">
        <f>VLOOKUP(A248,'Base traitement'!A:BG,18,FALSE)</f>
        <v>E</v>
      </c>
      <c r="P248">
        <f>VLOOKUP(A248,'Base traitement'!A:BG,20,FALSE)</f>
        <v>138962</v>
      </c>
      <c r="Q248" s="12">
        <f>VLOOKUP(P248,Assemb_DA!A:H,7,FALSE)</f>
        <v>46216</v>
      </c>
      <c r="R248" s="9" t="str">
        <f>VLOOKUP(P248,Assemb_DA!A:H,8,FALSE)</f>
        <v>2026-07-13</v>
      </c>
      <c r="S248" s="9" t="str">
        <f>VLOOKUP(P248,Assemb_DA!A:I,9,FALSE)</f>
        <v>2026-07-14</v>
      </c>
      <c r="T248" s="22">
        <f>S248-Q248</f>
        <v>1</v>
      </c>
      <c r="U248" t="str">
        <f>VLOOKUP(A248,'Base traitement'!A:BG,23,FALSE)</f>
        <v>DTG</v>
      </c>
      <c r="V248" t="str">
        <f>VLOOKUP(A248,'Base traitement'!A:BG,24,FALSE)</f>
        <v>ELIE3</v>
      </c>
      <c r="W248">
        <f>VLOOKUP(A248,'Base traitement'!A:BG,57,FALSE)</f>
        <v>4245</v>
      </c>
    </row>
    <row r="249" spans="1:23">
      <c r="A249" s="9">
        <v>135741</v>
      </c>
      <c r="B249" t="str">
        <f>VLOOKUP(A249,'Base traitement'!A:BG,2,FALSE)</f>
        <v>ONIX ENGINEERING GROUP</v>
      </c>
      <c r="C249" t="str">
        <f>VLOOKUP(A249,'Base traitement'!A:BG,45,FALSE)</f>
        <v>ANM002_DECOMMISSIONING GROUND FLOOR &amp; LEVEL1</v>
      </c>
      <c r="D249" t="str">
        <f>VLOOKUP(A249,'Base traitement'!A:BG,3,FALSE)</f>
        <v>Travaux de réhabilitation</v>
      </c>
      <c r="E249" t="str">
        <f>VLOOKUP(A249,'Base traitement'!A:BG,4,FALSE)</f>
        <v>TRAVAUX DEMENTELEMENT / DISMANTLING WORK RDC IPDSLAM R +1  OCB(NSTALLATION ET REPLI DE CHANTIER )</v>
      </c>
      <c r="F249" s="16">
        <v>2634.788043478261</v>
      </c>
      <c r="K249" s="16">
        <f>F249-G249</f>
        <v>2634.788043478261</v>
      </c>
      <c r="L249" s="12">
        <f>VLOOKUP(A249,'Base traitement'!A:BG,15,FALSE)</f>
        <v>46217</v>
      </c>
      <c r="M249" s="9" t="str">
        <f>VLOOKUP(A249,'Base traitement'!A:BG,16,FALSE)</f>
        <v>2026-07-14</v>
      </c>
      <c r="N249" s="9" t="str">
        <f>VLOOKUP(A249,'Base traitement'!A:BG,17,FALSE)</f>
        <v>E</v>
      </c>
      <c r="O249" s="9" t="str">
        <f>VLOOKUP(A249,'Base traitement'!A:BG,18,FALSE)</f>
        <v>E</v>
      </c>
      <c r="P249">
        <f>VLOOKUP(A249,'Base traitement'!A:BG,20,FALSE)</f>
        <v>138989</v>
      </c>
      <c r="Q249" s="12">
        <f>VLOOKUP(P249,Assemb_DA!A:H,7,FALSE)</f>
        <v>46217</v>
      </c>
      <c r="R249" s="9" t="str">
        <f>VLOOKUP(P249,Assemb_DA!A:H,8,FALSE)</f>
        <v>2026-07-14</v>
      </c>
      <c r="S249" s="9" t="str">
        <f>VLOOKUP(P249,Assemb_DA!A:I,9,FALSE)</f>
        <v>2026-07-14</v>
      </c>
      <c r="T249" s="22">
        <f>S249-Q249</f>
        <v>0</v>
      </c>
      <c r="U249" t="str">
        <f>VLOOKUP(A249,'Base traitement'!A:BG,23,FALSE)</f>
        <v>DTG</v>
      </c>
      <c r="V249" t="str">
        <f>VLOOKUP(A249,'Base traitement'!A:BG,24,FALSE)</f>
        <v>ELIE3</v>
      </c>
      <c r="W249">
        <f>VLOOKUP(A249,'Base traitement'!A:BG,57,FALSE)</f>
        <v>6661</v>
      </c>
    </row>
    <row r="250" spans="1:23">
      <c r="A250" s="9">
        <v>135742</v>
      </c>
      <c r="B250" t="str">
        <f>VLOOKUP(A250,'Base traitement'!A:BG,2,FALSE)</f>
        <v>FRANCE PUB</v>
      </c>
      <c r="C250" t="str">
        <f>VLOOKUP(A250,'Base traitement'!A:BG,45,FALSE)</f>
        <v>Lightbox Yas Campus Galaxy Andraharo</v>
      </c>
      <c r="D250" t="str">
        <f>VLOOKUP(A250,'Base traitement'!A:BG,3,FALSE)</f>
        <v>REMISE</v>
      </c>
      <c r="E250" t="str">
        <f>VLOOKUP(A250,'Base traitement'!A:BG,4,FALSE)</f>
        <v>Remise</v>
      </c>
      <c r="F250" s="16">
        <v>9290.6869565217385</v>
      </c>
      <c r="G250" s="16">
        <v>1169.2956521739131</v>
      </c>
      <c r="H250" s="20">
        <v>0.12585674855324969</v>
      </c>
      <c r="I250" s="19">
        <f>G250/F250</f>
        <v>0.12585674855324969</v>
      </c>
      <c r="J250" s="19"/>
      <c r="K250" s="16">
        <f>F250-G250</f>
        <v>8121.3913043478251</v>
      </c>
      <c r="L250" s="12">
        <f>VLOOKUP(A250,'Base traitement'!A:BG,15,FALSE)</f>
        <v>46217</v>
      </c>
      <c r="M250" s="9" t="str">
        <f>VLOOKUP(A250,'Base traitement'!A:BG,16,FALSE)</f>
        <v>2026-07-14</v>
      </c>
      <c r="N250" s="9" t="str">
        <f>VLOOKUP(A250,'Base traitement'!A:BG,17,FALSE)</f>
        <v>E</v>
      </c>
      <c r="O250" s="9" t="str">
        <f>VLOOKUP(A250,'Base traitement'!A:BG,18,FALSE)</f>
        <v>E</v>
      </c>
      <c r="P250">
        <f>VLOOKUP(A250,'Base traitement'!A:BG,20,FALSE)</f>
        <v>139004</v>
      </c>
      <c r="Q250" s="12">
        <f>VLOOKUP(P250,Assemb_DA!A:H,7,FALSE)</f>
        <v>46217</v>
      </c>
      <c r="R250" s="9" t="str">
        <f>VLOOKUP(P250,Assemb_DA!A:H,8,FALSE)</f>
        <v>2026-07-14</v>
      </c>
      <c r="S250" s="9" t="str">
        <f>VLOOKUP(P250,Assemb_DA!A:I,9,FALSE)</f>
        <v>2026-07-14</v>
      </c>
      <c r="T250" s="22">
        <f>S250-Q250</f>
        <v>0</v>
      </c>
      <c r="U250" t="str">
        <f>VLOOKUP(A250,'Base traitement'!A:BG,23,FALSE)</f>
        <v>DTG</v>
      </c>
      <c r="V250" t="str">
        <f>VLOOKUP(A250,'Base traitement'!A:BG,24,FALSE)</f>
        <v>ELIE3</v>
      </c>
      <c r="W250">
        <f>VLOOKUP(A250,'Base traitement'!A:BG,57,FALSE)</f>
        <v>3678</v>
      </c>
    </row>
    <row r="251" spans="1:23">
      <c r="A251" s="9">
        <v>135743</v>
      </c>
      <c r="B251" t="str">
        <f>VLOOKUP(A251,'Base traitement'!A:BG,2,FALSE)</f>
        <v>CHRONO COLIS</v>
      </c>
      <c r="C251" t="str">
        <f>VLOOKUP(A251,'Base traitement'!A:BG,45,FALSE)</f>
        <v>Transp et Manut de 30 Poteaux Fianarantsoa vers Ambositra</v>
      </c>
      <c r="D251" t="str">
        <f>VLOOKUP(A251,'Base traitement'!A:BG,3,FALSE)</f>
        <v>Transport et manutention des poteaux</v>
      </c>
      <c r="E251" t="str">
        <f>VLOOKUP(A251,'Base traitement'!A:BG,4,FALSE)</f>
        <v>DTG/DOM: Transport et Manutention de 30 Poteaux en bois de Fianarantsoa vers Ambositra #  DV2607-2846</v>
      </c>
      <c r="F251" s="16">
        <v>717.39130434782612</v>
      </c>
      <c r="K251" s="16">
        <f>F251-G251</f>
        <v>717.39130434782612</v>
      </c>
      <c r="L251" s="12">
        <f>VLOOKUP(A251,'Base traitement'!A:BG,15,FALSE)</f>
        <v>46217</v>
      </c>
      <c r="M251" s="9" t="str">
        <f>VLOOKUP(A251,'Base traitement'!A:BG,16,FALSE)</f>
        <v>2026-07-14</v>
      </c>
      <c r="N251" s="9" t="str">
        <f>VLOOKUP(A251,'Base traitement'!A:BG,17,FALSE)</f>
        <v>E</v>
      </c>
      <c r="O251" s="9" t="str">
        <f>VLOOKUP(A251,'Base traitement'!A:BG,18,FALSE)</f>
        <v>E</v>
      </c>
      <c r="P251">
        <f>VLOOKUP(A251,'Base traitement'!A:BG,20,FALSE)</f>
        <v>138998</v>
      </c>
      <c r="Q251" s="12">
        <f>VLOOKUP(P251,Assemb_DA!A:H,7,FALSE)</f>
        <v>46217</v>
      </c>
      <c r="R251" s="9" t="str">
        <f>VLOOKUP(P251,Assemb_DA!A:H,8,FALSE)</f>
        <v>2026-07-14</v>
      </c>
      <c r="S251" s="9" t="str">
        <f>VLOOKUP(P251,Assemb_DA!A:I,9,FALSE)</f>
        <v>2026-07-14</v>
      </c>
      <c r="T251" s="22">
        <f>S251-Q251</f>
        <v>0</v>
      </c>
      <c r="U251" t="str">
        <f>VLOOKUP(A251,'Base traitement'!A:BG,23,FALSE)</f>
        <v>DTG</v>
      </c>
      <c r="V251" t="str">
        <f>VLOOKUP(A251,'Base traitement'!A:BG,24,FALSE)</f>
        <v>ELIE3</v>
      </c>
      <c r="W251">
        <f>VLOOKUP(A251,'Base traitement'!A:BG,57,FALSE)</f>
        <v>3042</v>
      </c>
    </row>
    <row r="252" spans="1:23">
      <c r="A252" s="9">
        <v>135744</v>
      </c>
      <c r="B252" t="str">
        <f>VLOOKUP(A252,'Base traitement'!A:BG,2,FALSE)</f>
        <v>VOYAGEXPERT</v>
      </c>
      <c r="C252" t="str">
        <f>VLOOKUP(A252,'Base traitement'!A:BG,45,FALSE)</f>
        <v>Régul factures JUIN2026 de l'équipe DTG</v>
      </c>
      <c r="D252" t="str">
        <f>VLOOKUP(A252,'Base traitement'!A:BG,3,FALSE)</f>
        <v>PRESTATION DIVERS</v>
      </c>
      <c r="E252" t="str">
        <f>VLOOKUP(A252,'Base traitement'!A:BG,4,FALSE)</f>
        <v>régul - F-068 0048197 (Emission Location Kyriad Hotel Xiii Italie Gobelins)  - MR RANDRIAMANANTENA Rija</v>
      </c>
      <c r="F252" s="16">
        <v>107.63999999999999</v>
      </c>
      <c r="K252" s="16">
        <f>F252-G252</f>
        <v>107.63999999999999</v>
      </c>
      <c r="L252" s="12">
        <f>VLOOKUP(A252,'Base traitement'!A:BG,15,FALSE)</f>
        <v>46217</v>
      </c>
      <c r="M252" s="9" t="str">
        <f>VLOOKUP(A252,'Base traitement'!A:BG,16,FALSE)</f>
        <v>2026-07-21</v>
      </c>
      <c r="N252" s="9" t="str">
        <f>VLOOKUP(A252,'Base traitement'!A:BG,17,FALSE)</f>
        <v>S</v>
      </c>
      <c r="O252" s="9" t="str">
        <f>VLOOKUP(A252,'Base traitement'!A:BG,18,FALSE)</f>
        <v>S</v>
      </c>
      <c r="P252">
        <f>VLOOKUP(A252,'Base traitement'!A:BG,20,FALSE)</f>
        <v>138964</v>
      </c>
      <c r="Q252" s="12">
        <f>VLOOKUP(P252,Assemb_DA!A:H,7,FALSE)</f>
        <v>46216</v>
      </c>
      <c r="R252" s="9" t="str">
        <f>VLOOKUP(P252,Assemb_DA!A:H,8,FALSE)</f>
        <v>2026-07-13</v>
      </c>
      <c r="S252" s="9" t="str">
        <f>VLOOKUP(P252,Assemb_DA!A:I,9,FALSE)</f>
        <v>2026-07-14</v>
      </c>
      <c r="T252" s="22">
        <f>S252-Q252</f>
        <v>1</v>
      </c>
      <c r="U252" t="str">
        <f>VLOOKUP(A252,'Base traitement'!A:BG,23,FALSE)</f>
        <v>DTG</v>
      </c>
      <c r="V252" t="str">
        <f>VLOOKUP(A252,'Base traitement'!A:BG,24,FALSE)</f>
        <v>ELIE3</v>
      </c>
      <c r="W252">
        <f>VLOOKUP(A252,'Base traitement'!A:BG,57,FALSE)</f>
        <v>6711</v>
      </c>
    </row>
    <row r="253" spans="1:23">
      <c r="A253" s="9">
        <v>135745</v>
      </c>
      <c r="B253" t="str">
        <f>VLOOKUP(A253,'Base traitement'!A:BG,2,FALSE)</f>
        <v>PRIMA CE SARLU</v>
      </c>
      <c r="C253" t="str">
        <f>VLOOKUP(A253,'Base traitement'!A:BG,45,FALSE)</f>
        <v>TX GC BKB SOANIERANA IVONGO - MANANARA NORD</v>
      </c>
      <c r="D253" t="str">
        <f>VLOOKUP(A253,'Base traitement'!A:BG,3,FALSE)</f>
        <v>REMISE</v>
      </c>
      <c r="E253" t="str">
        <f>VLOOKUP(A253,'Base traitement'!A:BG,4,FALSE)</f>
        <v>Remise 30%</v>
      </c>
      <c r="F253" s="16">
        <v>5545.913043478261</v>
      </c>
      <c r="G253" s="16">
        <v>1279.8260869565217</v>
      </c>
      <c r="H253" s="20">
        <v>0.23076923076923075</v>
      </c>
      <c r="I253" s="19">
        <f>G253/F253</f>
        <v>0.23076923076923075</v>
      </c>
      <c r="J253" s="19"/>
      <c r="K253" s="16">
        <f>F253-G253</f>
        <v>4266.086956521739</v>
      </c>
      <c r="L253" s="12">
        <f>VLOOKUP(A253,'Base traitement'!A:BG,15,FALSE)</f>
        <v>46217</v>
      </c>
      <c r="M253" s="9" t="str">
        <f>VLOOKUP(A253,'Base traitement'!A:BG,16,FALSE)</f>
        <v>2026-07-14</v>
      </c>
      <c r="N253" s="9" t="str">
        <f>VLOOKUP(A253,'Base traitement'!A:BG,17,FALSE)</f>
        <v>L</v>
      </c>
      <c r="O253" s="9" t="str">
        <f>VLOOKUP(A253,'Base traitement'!A:BG,18,FALSE)</f>
        <v>S</v>
      </c>
      <c r="P253">
        <f>VLOOKUP(A253,'Base traitement'!A:BG,20,FALSE)</f>
        <v>138960</v>
      </c>
      <c r="Q253" s="12">
        <f>VLOOKUP(P253,Assemb_DA!A:H,7,FALSE)</f>
        <v>46216</v>
      </c>
      <c r="R253" s="9" t="str">
        <f>VLOOKUP(P253,Assemb_DA!A:H,8,FALSE)</f>
        <v>2026-07-13</v>
      </c>
      <c r="S253" s="9" t="str">
        <f>VLOOKUP(P253,Assemb_DA!A:I,9,FALSE)</f>
        <v>2026-07-14</v>
      </c>
      <c r="T253" s="22">
        <f>S253-Q253</f>
        <v>1</v>
      </c>
      <c r="U253" t="str">
        <f>VLOOKUP(A253,'Base traitement'!A:BG,23,FALSE)</f>
        <v>DTG</v>
      </c>
      <c r="V253" t="str">
        <f>VLOOKUP(A253,'Base traitement'!A:BG,24,FALSE)</f>
        <v>ELIE3</v>
      </c>
      <c r="W253">
        <f>VLOOKUP(A253,'Base traitement'!A:BG,57,FALSE)</f>
        <v>2633</v>
      </c>
    </row>
    <row r="254" spans="1:23">
      <c r="A254" s="9">
        <v>135746</v>
      </c>
      <c r="B254" t="str">
        <f>VLOOKUP(A254,'Base traitement'!A:BG,2,FALSE)</f>
        <v>ENTREPRISE RAFIA</v>
      </c>
      <c r="C254" t="str">
        <f>VLOOKUP(A254,'Base traitement'!A:BG,45,FALSE)</f>
        <v>TIRAGE FO 13ème VAGUE à FIANARANTSOA BC GLOBAL</v>
      </c>
      <c r="D254" t="str">
        <f>VLOOKUP(A254,'Base traitement'!A:BG,3,FALSE)</f>
        <v>Travaux filaire</v>
      </c>
      <c r="E254" t="str">
        <f>VLOOKUP(A254,'Base traitement'!A:BG,4,FALSE)</f>
        <v>DTG/DOM: TIRAGE FO 13ème VAGUE à FIANARANTSOA BC GLOBAL</v>
      </c>
      <c r="F254" s="16">
        <v>1304.3478260869565</v>
      </c>
      <c r="K254" s="16">
        <f>F254-G254</f>
        <v>1304.3478260869565</v>
      </c>
      <c r="L254" s="12">
        <f>VLOOKUP(A254,'Base traitement'!A:BG,15,FALSE)</f>
        <v>46218</v>
      </c>
      <c r="M254" s="9" t="str">
        <f>VLOOKUP(A254,'Base traitement'!A:BG,16,FALSE)</f>
        <v>2026-07-15</v>
      </c>
      <c r="N254" s="9" t="str">
        <f>VLOOKUP(A254,'Base traitement'!A:BG,17,FALSE)</f>
        <v>E</v>
      </c>
      <c r="O254" s="9" t="str">
        <f>VLOOKUP(A254,'Base traitement'!A:BG,18,FALSE)</f>
        <v>E</v>
      </c>
      <c r="P254">
        <f>VLOOKUP(A254,'Base traitement'!A:BG,20,FALSE)</f>
        <v>138996</v>
      </c>
      <c r="Q254" s="12">
        <f>VLOOKUP(P254,Assemb_DA!A:H,7,FALSE)</f>
        <v>46217</v>
      </c>
      <c r="R254" s="9" t="str">
        <f>VLOOKUP(P254,Assemb_DA!A:H,8,FALSE)</f>
        <v>2026-07-14</v>
      </c>
      <c r="S254" s="9" t="str">
        <f>VLOOKUP(P254,Assemb_DA!A:I,9,FALSE)</f>
        <v>2026-07-14</v>
      </c>
      <c r="T254" s="22">
        <f>S254-Q254</f>
        <v>0</v>
      </c>
      <c r="U254" t="str">
        <f>VLOOKUP(A254,'Base traitement'!A:BG,23,FALSE)</f>
        <v>DTG</v>
      </c>
      <c r="V254" t="str">
        <f>VLOOKUP(A254,'Base traitement'!A:BG,24,FALSE)</f>
        <v>ELIE3</v>
      </c>
      <c r="W254">
        <f>VLOOKUP(A254,'Base traitement'!A:BG,57,FALSE)</f>
        <v>2328</v>
      </c>
    </row>
    <row r="255" spans="1:23">
      <c r="A255" s="9">
        <v>135747</v>
      </c>
      <c r="B255" t="str">
        <f>VLOOKUP(A255,'Base traitement'!A:BG,2,FALSE)</f>
        <v>BESSADARA ORLANDO</v>
      </c>
      <c r="C255" t="str">
        <f>VLOOKUP(A255,'Base traitement'!A:BG,45,FALSE)</f>
        <v>Installation Eddie Sosthene TSARALAZA Mandritsara</v>
      </c>
      <c r="D255" t="str">
        <f>VLOOKUP(A255,'Base traitement'!A:BG,3,FALSE)</f>
        <v>Travaux GC filaire</v>
      </c>
      <c r="E255" t="str">
        <f>VLOOKUP(A255,'Base traitement'!A:BG,4,FALSE)</f>
        <v>DTG/DOM: Installation 2186196245 Eddie Sosthene TSARALAZA Mandritsara</v>
      </c>
      <c r="F255" s="16">
        <v>245.65217391304347</v>
      </c>
      <c r="K255" s="16">
        <f>F255-G255</f>
        <v>245.65217391304347</v>
      </c>
      <c r="L255" s="12">
        <f>VLOOKUP(A255,'Base traitement'!A:BG,15,FALSE)</f>
        <v>46218</v>
      </c>
      <c r="M255" s="9" t="str">
        <f>VLOOKUP(A255,'Base traitement'!A:BG,16,FALSE)</f>
        <v>2026-07-15</v>
      </c>
      <c r="N255" s="9" t="str">
        <f>VLOOKUP(A255,'Base traitement'!A:BG,17,FALSE)</f>
        <v>E</v>
      </c>
      <c r="O255" s="9" t="str">
        <f>VLOOKUP(A255,'Base traitement'!A:BG,18,FALSE)</f>
        <v>E</v>
      </c>
      <c r="P255">
        <f>VLOOKUP(A255,'Base traitement'!A:BG,20,FALSE)</f>
        <v>138995</v>
      </c>
      <c r="Q255" s="12">
        <f>VLOOKUP(P255,Assemb_DA!A:H,7,FALSE)</f>
        <v>46217</v>
      </c>
      <c r="R255" s="9" t="str">
        <f>VLOOKUP(P255,Assemb_DA!A:H,8,FALSE)</f>
        <v>2026-07-14</v>
      </c>
      <c r="S255" s="9" t="str">
        <f>VLOOKUP(P255,Assemb_DA!A:I,9,FALSE)</f>
        <v>2026-07-14</v>
      </c>
      <c r="T255" s="22">
        <f>S255-Q255</f>
        <v>0</v>
      </c>
      <c r="U255" t="str">
        <f>VLOOKUP(A255,'Base traitement'!A:BG,23,FALSE)</f>
        <v>DTG</v>
      </c>
      <c r="V255" t="str">
        <f>VLOOKUP(A255,'Base traitement'!A:BG,24,FALSE)</f>
        <v>ELIE3</v>
      </c>
      <c r="W255">
        <f>VLOOKUP(A255,'Base traitement'!A:BG,57,FALSE)</f>
        <v>5337</v>
      </c>
    </row>
    <row r="256" spans="1:23">
      <c r="A256" s="9">
        <v>135748</v>
      </c>
      <c r="B256" t="str">
        <f>VLOOKUP(A256,'Base traitement'!A:BG,2,FALSE)</f>
        <v>TECHNI-FROID MADAGASCAR</v>
      </c>
      <c r="C256" t="str">
        <f>VLOOKUP(A256,'Base traitement'!A:BG,45,FALSE)</f>
        <v>INSTAL CONTROLE PHASES,TENSION CONDENSEURS ADP-MANJUNGA</v>
      </c>
      <c r="D256" t="str">
        <f>VLOOKUP(A256,'Base traitement'!A:BG,3,FALSE)</f>
        <v>MAINTENANCE ENERGIE</v>
      </c>
      <c r="E256" t="str">
        <f>VLOOKUP(A256,'Base traitement'!A:BG,4,FALSE)</f>
        <v>INSTALLATION RELAIS CONTROLE PHASES ET TENSION POUR LES CONDENSEURS ADP-MANJUNGA</v>
      </c>
      <c r="F256" s="16">
        <v>2249.6320130434783</v>
      </c>
      <c r="K256" s="16">
        <f>F256-G256</f>
        <v>2249.6320130434783</v>
      </c>
      <c r="L256" s="12">
        <f>VLOOKUP(A256,'Base traitement'!A:BG,15,FALSE)</f>
        <v>46218</v>
      </c>
      <c r="M256" s="9" t="str">
        <f>VLOOKUP(A256,'Base traitement'!A:BG,16,FALSE)</f>
        <v>2026-07-15</v>
      </c>
      <c r="N256" s="9" t="str">
        <f>VLOOKUP(A256,'Base traitement'!A:BG,17,FALSE)</f>
        <v>E</v>
      </c>
      <c r="O256" s="9" t="str">
        <f>VLOOKUP(A256,'Base traitement'!A:BG,18,FALSE)</f>
        <v>E</v>
      </c>
      <c r="P256">
        <f>VLOOKUP(A256,'Base traitement'!A:BG,20,FALSE)</f>
        <v>138984</v>
      </c>
      <c r="Q256" s="12">
        <f>VLOOKUP(P256,Assemb_DA!A:H,7,FALSE)</f>
        <v>46216</v>
      </c>
      <c r="R256" s="9" t="str">
        <f>VLOOKUP(P256,Assemb_DA!A:H,8,FALSE)</f>
        <v>2026-07-13</v>
      </c>
      <c r="S256" s="9" t="str">
        <f>VLOOKUP(P256,Assemb_DA!A:I,9,FALSE)</f>
        <v>2026-07-14</v>
      </c>
      <c r="T256" s="22">
        <f>S256-Q256</f>
        <v>1</v>
      </c>
      <c r="U256" t="str">
        <f>VLOOKUP(A256,'Base traitement'!A:BG,23,FALSE)</f>
        <v>DCG</v>
      </c>
      <c r="V256" t="str">
        <f>VLOOKUP(A256,'Base traitement'!A:BG,24,FALSE)</f>
        <v>ELIE3</v>
      </c>
      <c r="W256">
        <f>VLOOKUP(A256,'Base traitement'!A:BG,57,FALSE)</f>
        <v>1175</v>
      </c>
    </row>
    <row r="257" spans="1:23">
      <c r="A257" s="9">
        <v>135749</v>
      </c>
      <c r="B257" t="str">
        <f>VLOOKUP(A257,'Base traitement'!A:BG,2,FALSE)</f>
        <v>IVENCO</v>
      </c>
      <c r="C257" t="str">
        <f>VLOOKUP(A257,'Base traitement'!A:BG,45,FALSE)</f>
        <v>Prestation Logistique et Locations - Fan Zone CUA Parvis</v>
      </c>
      <c r="D257" t="str">
        <f>VLOOKUP(A257,'Base traitement'!A:BG,3,FALSE)</f>
        <v>PRESTATION DIVERS</v>
      </c>
      <c r="E257" t="str">
        <f>VLOOKUP(A257,'Base traitement'!A:BG,4,FALSE)</f>
        <v>Prestation Logistique et Locations - Fan Zone CUA Parvis - FA n°FAC/2026/0255 du 06/07/2026</v>
      </c>
      <c r="F257" s="16">
        <v>10869.565217391304</v>
      </c>
      <c r="K257" s="16">
        <f>F257-G257</f>
        <v>10869.565217391304</v>
      </c>
      <c r="L257" s="12">
        <f>VLOOKUP(A257,'Base traitement'!A:BG,15,FALSE)</f>
        <v>46218</v>
      </c>
      <c r="M257" s="9" t="str">
        <f>VLOOKUP(A257,'Base traitement'!A:BG,16,FALSE)</f>
        <v>2026-07-15</v>
      </c>
      <c r="N257" s="9" t="str">
        <f>VLOOKUP(A257,'Base traitement'!A:BG,17,FALSE)</f>
        <v>S</v>
      </c>
      <c r="O257" s="9" t="str">
        <f>VLOOKUP(A257,'Base traitement'!A:BG,18,FALSE)</f>
        <v>S</v>
      </c>
      <c r="P257">
        <f>VLOOKUP(A257,'Base traitement'!A:BG,20,FALSE)</f>
        <v>138941</v>
      </c>
      <c r="Q257" s="12">
        <f>VLOOKUP(P257,Assemb_DA!A:H,7,FALSE)</f>
        <v>46213</v>
      </c>
      <c r="R257" s="9" t="str">
        <f>VLOOKUP(P257,Assemb_DA!A:H,8,FALSE)</f>
        <v>2026-07-10</v>
      </c>
      <c r="S257" s="9" t="str">
        <f>VLOOKUP(P257,Assemb_DA!A:I,9,FALSE)</f>
        <v>2026-07-15</v>
      </c>
      <c r="T257" s="22">
        <f>S257-Q257</f>
        <v>5</v>
      </c>
      <c r="U257" t="str">
        <f>VLOOKUP(A257,'Base traitement'!A:BG,23,FALSE)</f>
        <v>DCG</v>
      </c>
      <c r="V257" t="str">
        <f>VLOOKUP(A257,'Base traitement'!A:BG,24,FALSE)</f>
        <v>FELANA13</v>
      </c>
      <c r="W257">
        <f>VLOOKUP(A257,'Base traitement'!A:BG,57,FALSE)</f>
        <v>2467</v>
      </c>
    </row>
    <row r="258" spans="1:23">
      <c r="A258" s="9">
        <v>135750</v>
      </c>
      <c r="B258" t="str">
        <f>VLOOKUP(A258,'Base traitement'!A:BG,2,FALSE)</f>
        <v>LOXEA MADAGASCAR</v>
      </c>
      <c r="C258" t="s">
        <v>8781</v>
      </c>
      <c r="D258" t="str">
        <f>VLOOKUP(A258,'Base traitement'!A:BG,3,FALSE)</f>
        <v>LOCATION VEHICULE LLD</v>
      </c>
      <c r="E258" t="str">
        <f>VLOOKUP(A258,'Base traitement'!A:BG,4,FALSE)</f>
        <v>Location véhicule LLD Directeur Juridique# DEVIS N° PF24062026-009 EV DU 24/06/2026</v>
      </c>
      <c r="F258" s="16">
        <v>96195.652173913055</v>
      </c>
      <c r="K258" s="16">
        <f>F258-G258</f>
        <v>96195.652173913055</v>
      </c>
      <c r="L258" s="12">
        <f>VLOOKUP(A258,'Base traitement'!A:BG,15,FALSE)</f>
        <v>46218</v>
      </c>
      <c r="M258" s="9" t="str">
        <f>VLOOKUP(A258,'Base traitement'!A:BG,16,FALSE)</f>
        <v>2026-07-15</v>
      </c>
      <c r="N258" s="9" t="str">
        <f>VLOOKUP(A258,'Base traitement'!A:BG,17,FALSE)</f>
        <v>E</v>
      </c>
      <c r="O258" s="9" t="str">
        <f>VLOOKUP(A258,'Base traitement'!A:BG,18,FALSE)</f>
        <v>E</v>
      </c>
      <c r="P258">
        <f>VLOOKUP(A258,'Base traitement'!A:BG,20,FALSE)</f>
        <v>139019</v>
      </c>
      <c r="Q258" s="12">
        <f>VLOOKUP(P258,Assemb_DA!A:H,7,FALSE)</f>
        <v>46217</v>
      </c>
      <c r="R258" s="9" t="str">
        <f>VLOOKUP(P258,Assemb_DA!A:H,8,FALSE)</f>
        <v>2026-07-14</v>
      </c>
      <c r="S258" s="9" t="str">
        <f>VLOOKUP(P258,Assemb_DA!A:I,9,FALSE)</f>
        <v>2026-07-15</v>
      </c>
      <c r="T258" s="22">
        <f>S258-Q258</f>
        <v>1</v>
      </c>
      <c r="U258" t="str">
        <f>VLOOKUP(A258,'Base traitement'!A:BG,23,FALSE)</f>
        <v>DG</v>
      </c>
      <c r="V258" t="str">
        <f>VLOOKUP(A258,'Base traitement'!A:BG,24,FALSE)</f>
        <v>NADIA7</v>
      </c>
      <c r="W258">
        <f>VLOOKUP(A258,'Base traitement'!A:BG,57,FALSE)</f>
        <v>629</v>
      </c>
    </row>
    <row r="259" spans="1:23">
      <c r="A259" s="9">
        <v>135751</v>
      </c>
      <c r="B259" t="str">
        <f>VLOOKUP(A259,'Base traitement'!A:BG,2,FALSE)</f>
        <v>LUCKKY COMPANY</v>
      </c>
      <c r="C259" t="str">
        <f>VLOOKUP(A259,'Base traitement'!A:BG,45,FALSE)</f>
        <v>Transport PEHD depuis Tanà vers Antsirabe</v>
      </c>
      <c r="D259" t="str">
        <f>VLOOKUP(A259,'Base traitement'!A:BG,3,FALSE)</f>
        <v>Transport des matériels techniques</v>
      </c>
      <c r="E259" t="str">
        <f>VLOOKUP(A259,'Base traitement'!A:BG,4,FALSE)</f>
        <v>DTG/DOM: Transport PEHD depuis Tanà vers Antsirabe. Travaux fibre optique pour NEA Ambohimandroso REQ-20260506-00557</v>
      </c>
      <c r="F259" s="16">
        <v>489.13043478260869</v>
      </c>
      <c r="K259" s="16">
        <f>F259-G259</f>
        <v>489.13043478260869</v>
      </c>
      <c r="L259" s="12">
        <f>VLOOKUP(A259,'Base traitement'!A:BG,15,FALSE)</f>
        <v>46218</v>
      </c>
      <c r="M259" s="9" t="str">
        <f>VLOOKUP(A259,'Base traitement'!A:BG,16,FALSE)</f>
        <v>2026-07-15</v>
      </c>
      <c r="N259" s="9" t="str">
        <f>VLOOKUP(A259,'Base traitement'!A:BG,17,FALSE)</f>
        <v>S</v>
      </c>
      <c r="O259" s="9" t="str">
        <f>VLOOKUP(A259,'Base traitement'!A:BG,18,FALSE)</f>
        <v>S</v>
      </c>
      <c r="P259">
        <f>VLOOKUP(A259,'Base traitement'!A:BG,20,FALSE)</f>
        <v>138993</v>
      </c>
      <c r="Q259" s="12">
        <f>VLOOKUP(P259,Assemb_DA!A:H,7,FALSE)</f>
        <v>46217</v>
      </c>
      <c r="R259" s="9" t="str">
        <f>VLOOKUP(P259,Assemb_DA!A:H,8,FALSE)</f>
        <v>2026-07-14</v>
      </c>
      <c r="S259" s="9" t="str">
        <f>VLOOKUP(P259,Assemb_DA!A:I,9,FALSE)</f>
        <v>2026-07-14</v>
      </c>
      <c r="T259" s="22">
        <f>S259-Q259</f>
        <v>0</v>
      </c>
      <c r="U259" t="str">
        <f>VLOOKUP(A259,'Base traitement'!A:BG,23,FALSE)</f>
        <v>DTG</v>
      </c>
      <c r="V259" t="str">
        <f>VLOOKUP(A259,'Base traitement'!A:BG,24,FALSE)</f>
        <v>ELIE3</v>
      </c>
      <c r="W259">
        <f>VLOOKUP(A259,'Base traitement'!A:BG,57,FALSE)</f>
        <v>3726</v>
      </c>
    </row>
    <row r="260" spans="1:23">
      <c r="A260" s="9">
        <v>135752</v>
      </c>
      <c r="B260" t="str">
        <f>VLOOKUP(A260,'Base traitement'!A:BG,2,FALSE)</f>
        <v>NOMENJANAHARY FY-AINA SANDYH FORD</v>
      </c>
      <c r="C260" t="str">
        <f>VLOOKUP(A260,'Base traitement'!A:BG,45,FALSE)</f>
        <v>Prestation Hotesses - Hoopfest Inter -universitaire 2026</v>
      </c>
      <c r="D260" t="str">
        <f>VLOOKUP(A260,'Base traitement'!A:BG,3,FALSE)</f>
        <v>PRESTATION DE SERVICE</v>
      </c>
      <c r="E260" t="str">
        <f>VLOOKUP(A260,'Base traitement'!A:BG,4,FALSE)</f>
        <v>Prestation Hotesses - Hoopfest Inter -universitaire 2026 # devis du 10/07/2026</v>
      </c>
      <c r="F260" s="16">
        <v>547.82608695652175</v>
      </c>
      <c r="K260" s="16">
        <f>F260-G260</f>
        <v>547.82608695652175</v>
      </c>
      <c r="L260" s="12">
        <f>VLOOKUP(A260,'Base traitement'!A:BG,15,FALSE)</f>
        <v>46218</v>
      </c>
      <c r="M260" s="9" t="str">
        <f>VLOOKUP(A260,'Base traitement'!A:BG,16,FALSE)</f>
        <v>2026-07-15</v>
      </c>
      <c r="N260" s="9" t="str">
        <f>VLOOKUP(A260,'Base traitement'!A:BG,17,FALSE)</f>
        <v>E</v>
      </c>
      <c r="O260" s="9" t="str">
        <f>VLOOKUP(A260,'Base traitement'!A:BG,18,FALSE)</f>
        <v>E</v>
      </c>
      <c r="P260">
        <f>VLOOKUP(A260,'Base traitement'!A:BG,20,FALSE)</f>
        <v>138978</v>
      </c>
      <c r="Q260" s="12">
        <f>VLOOKUP(P260,Assemb_DA!A:H,7,FALSE)</f>
        <v>46216</v>
      </c>
      <c r="R260" s="9" t="str">
        <f>VLOOKUP(P260,Assemb_DA!A:H,8,FALSE)</f>
        <v>2026-07-13</v>
      </c>
      <c r="S260" s="9" t="str">
        <f>VLOOKUP(P260,Assemb_DA!A:I,9,FALSE)</f>
        <v>2026-07-15</v>
      </c>
      <c r="T260" s="22">
        <f>S260-Q260</f>
        <v>2</v>
      </c>
      <c r="U260" t="str">
        <f>VLOOKUP(A260,'Base traitement'!A:BG,23,FALSE)</f>
        <v>DCG</v>
      </c>
      <c r="V260" t="str">
        <f>VLOOKUP(A260,'Base traitement'!A:BG,24,FALSE)</f>
        <v>FELANA13</v>
      </c>
      <c r="W260">
        <f>VLOOKUP(A260,'Base traitement'!A:BG,57,FALSE)</f>
        <v>4606</v>
      </c>
    </row>
    <row r="261" spans="1:23">
      <c r="A261" s="9">
        <v>135753</v>
      </c>
      <c r="B261" t="str">
        <f>VLOOKUP(A261,'Base traitement'!A:BG,2,FALSE)</f>
        <v>NOMENJANAHARY FY-AINA SANDYH FORD</v>
      </c>
      <c r="C261" t="str">
        <f>VLOOKUP(A261,'Base traitement'!A:BG,45,FALSE)</f>
        <v>Hôtesses ITM 2026</v>
      </c>
      <c r="D261" t="str">
        <f>VLOOKUP(A261,'Base traitement'!A:BG,3,FALSE)</f>
        <v>PRESTATION DE SERVICE</v>
      </c>
      <c r="E261" t="str">
        <f>VLOOKUP(A261,'Base traitement'!A:BG,4,FALSE)</f>
        <v>Hôtesses ITM 2026 # devis du 28/05/2026</v>
      </c>
      <c r="F261" s="16">
        <v>313.04347826086956</v>
      </c>
      <c r="K261" s="16">
        <f>F261-G261</f>
        <v>313.04347826086956</v>
      </c>
      <c r="L261" s="12">
        <f>VLOOKUP(A261,'Base traitement'!A:BG,15,FALSE)</f>
        <v>46218</v>
      </c>
      <c r="M261" s="9" t="str">
        <f>VLOOKUP(A261,'Base traitement'!A:BG,16,FALSE)</f>
        <v>2026-07-15</v>
      </c>
      <c r="N261" s="9" t="str">
        <f>VLOOKUP(A261,'Base traitement'!A:BG,17,FALSE)</f>
        <v>E</v>
      </c>
      <c r="O261" s="9" t="str">
        <f>VLOOKUP(A261,'Base traitement'!A:BG,18,FALSE)</f>
        <v>E</v>
      </c>
      <c r="P261">
        <f>VLOOKUP(A261,'Base traitement'!A:BG,20,FALSE)</f>
        <v>138950</v>
      </c>
      <c r="Q261" s="12">
        <f>VLOOKUP(P261,Assemb_DA!A:H,7,FALSE)</f>
        <v>46213</v>
      </c>
      <c r="R261" s="9" t="str">
        <f>VLOOKUP(P261,Assemb_DA!A:H,8,FALSE)</f>
        <v>2026-07-10</v>
      </c>
      <c r="S261" s="9" t="str">
        <f>VLOOKUP(P261,Assemb_DA!A:I,9,FALSE)</f>
        <v>2026-07-15</v>
      </c>
      <c r="T261" s="22">
        <f>S261-Q261</f>
        <v>5</v>
      </c>
      <c r="U261" t="str">
        <f>VLOOKUP(A261,'Base traitement'!A:BG,23,FALSE)</f>
        <v>DCG</v>
      </c>
      <c r="V261" t="str">
        <f>VLOOKUP(A261,'Base traitement'!A:BG,24,FALSE)</f>
        <v>FELANA13</v>
      </c>
      <c r="W261">
        <f>VLOOKUP(A261,'Base traitement'!A:BG,57,FALSE)</f>
        <v>4606</v>
      </c>
    </row>
    <row r="262" spans="1:23">
      <c r="A262" s="9">
        <v>135754</v>
      </c>
      <c r="B262" t="str">
        <f>VLOOKUP(A262,'Base traitement'!A:BG,2,FALSE)</f>
        <v>COLLEGES DE FRANCE ET DU MONDE</v>
      </c>
      <c r="C262" t="str">
        <f>VLOOKUP(A262,'Base traitement'!A:BG,45,FALSE)</f>
        <v>Sponsoring Course du Lac Anosy</v>
      </c>
      <c r="D262" t="str">
        <f>VLOOKUP(A262,'Base traitement'!A:BG,3,FALSE)</f>
        <v>SPONSORING</v>
      </c>
      <c r="E262" t="str">
        <f>VLOOKUP(A262,'Base traitement'!A:BG,4,FALSE)</f>
        <v>Sponsoring Course Urbaine autour du Lac Anosy du 03 Mai 2026 # FActure du 12/05/2026</v>
      </c>
      <c r="F262" s="16">
        <v>543.47826086956525</v>
      </c>
      <c r="K262" s="16">
        <f>F262-G262</f>
        <v>543.47826086956525</v>
      </c>
      <c r="L262" s="12">
        <f>VLOOKUP(A262,'Base traitement'!A:BG,15,FALSE)</f>
        <v>46218</v>
      </c>
      <c r="M262" s="9" t="str">
        <f>VLOOKUP(A262,'Base traitement'!A:BG,16,FALSE)</f>
        <v>2026-07-15</v>
      </c>
      <c r="N262" s="9" t="str">
        <f>VLOOKUP(A262,'Base traitement'!A:BG,17,FALSE)</f>
        <v>E</v>
      </c>
      <c r="O262" s="9" t="str">
        <f>VLOOKUP(A262,'Base traitement'!A:BG,18,FALSE)</f>
        <v>E</v>
      </c>
      <c r="P262">
        <f>VLOOKUP(A262,'Base traitement'!A:BG,20,FALSE)</f>
        <v>138924</v>
      </c>
      <c r="Q262" s="12">
        <f>VLOOKUP(P262,Assemb_DA!A:H,7,FALSE)</f>
        <v>46212</v>
      </c>
      <c r="R262" s="9" t="str">
        <f>VLOOKUP(P262,Assemb_DA!A:H,8,FALSE)</f>
        <v>2026-07-09</v>
      </c>
      <c r="S262" s="9" t="str">
        <f>VLOOKUP(P262,Assemb_DA!A:I,9,FALSE)</f>
        <v>2026-07-15</v>
      </c>
      <c r="T262" s="22">
        <f>S262-Q262</f>
        <v>6</v>
      </c>
      <c r="U262" t="str">
        <f>VLOOKUP(A262,'Base traitement'!A:BG,23,FALSE)</f>
        <v>DCG</v>
      </c>
      <c r="V262" t="str">
        <f>VLOOKUP(A262,'Base traitement'!A:BG,24,FALSE)</f>
        <v>FELANA13</v>
      </c>
      <c r="W262">
        <f>VLOOKUP(A262,'Base traitement'!A:BG,57,FALSE)</f>
        <v>6221</v>
      </c>
    </row>
    <row r="263" spans="1:23">
      <c r="A263" s="9">
        <v>135755</v>
      </c>
      <c r="B263" t="str">
        <f>VLOOKUP(A263,'Base traitement'!A:BG,2,FALSE)</f>
        <v>INST NAT DES SCI COMPTABLES ET DES ADM E/SE</v>
      </c>
      <c r="C263" t="str">
        <f>VLOOKUP(A263,'Base traitement'!A:BG,45,FALSE)</f>
        <v>Sortie de Promotion Inscae</v>
      </c>
      <c r="D263" t="str">
        <f>VLOOKUP(A263,'Base traitement'!A:BG,3,FALSE)</f>
        <v>SPONSORING</v>
      </c>
      <c r="E263" t="str">
        <f>VLOOKUP(A263,'Base traitement'!A:BG,4,FALSE)</f>
        <v>Sponsoring - Sortie de promotion INSCAE # Facture du 06/07/2026</v>
      </c>
      <c r="F263" s="16">
        <v>652.17391304347825</v>
      </c>
      <c r="K263" s="16">
        <f>F263-G263</f>
        <v>652.17391304347825</v>
      </c>
      <c r="L263" s="12">
        <f>VLOOKUP(A263,'Base traitement'!A:BG,15,FALSE)</f>
        <v>46218</v>
      </c>
      <c r="M263" s="9" t="str">
        <f>VLOOKUP(A263,'Base traitement'!A:BG,16,FALSE)</f>
        <v>2026-07-15</v>
      </c>
      <c r="N263" s="9" t="str">
        <f>VLOOKUP(A263,'Base traitement'!A:BG,17,FALSE)</f>
        <v>E</v>
      </c>
      <c r="O263" s="9" t="str">
        <f>VLOOKUP(A263,'Base traitement'!A:BG,18,FALSE)</f>
        <v>E</v>
      </c>
      <c r="P263">
        <f>VLOOKUP(A263,'Base traitement'!A:BG,20,FALSE)</f>
        <v>138894</v>
      </c>
      <c r="Q263" s="12">
        <f>VLOOKUP(P263,Assemb_DA!A:H,7,FALSE)</f>
        <v>46211</v>
      </c>
      <c r="R263" s="9" t="str">
        <f>VLOOKUP(P263,Assemb_DA!A:H,8,FALSE)</f>
        <v>2026-07-08</v>
      </c>
      <c r="S263" s="9" t="str">
        <f>VLOOKUP(P263,Assemb_DA!A:I,9,FALSE)</f>
        <v>2026-07-15</v>
      </c>
      <c r="T263" s="22">
        <f>S263-Q263</f>
        <v>7</v>
      </c>
      <c r="U263" t="str">
        <f>VLOOKUP(A263,'Base traitement'!A:BG,23,FALSE)</f>
        <v>DCG</v>
      </c>
      <c r="V263" t="str">
        <f>VLOOKUP(A263,'Base traitement'!A:BG,24,FALSE)</f>
        <v>FELANA13</v>
      </c>
      <c r="W263">
        <f>VLOOKUP(A263,'Base traitement'!A:BG,57,FALSE)</f>
        <v>1205</v>
      </c>
    </row>
    <row r="264" spans="1:23">
      <c r="A264" s="9">
        <v>135756</v>
      </c>
      <c r="B264" t="str">
        <f>VLOOKUP(A264,'Base traitement'!A:BG,2,FALSE)</f>
        <v>MAROANJARA HORTENCIA</v>
      </c>
      <c r="C264" t="str">
        <f>VLOOKUP(A264,'Base traitement'!A:BG,45,FALSE)</f>
        <v>PRESTATION TENCE MENA</v>
      </c>
      <c r="D264" t="str">
        <f>VLOOKUP(A264,'Base traitement'!A:BG,3,FALSE)</f>
        <v>PRESTATION DE SERVICE</v>
      </c>
      <c r="E264" t="str">
        <f>VLOOKUP(A264,'Base traitement'!A:BG,4,FALSE)</f>
        <v>PRESTATION AMBASSADRICE YAS MADAGASCAR - TENCE MENA # Facture n°05 du 01/07/2026</v>
      </c>
      <c r="F264" s="16">
        <v>4076.086956521739</v>
      </c>
      <c r="K264" s="16">
        <f>F264-G264</f>
        <v>4076.086956521739</v>
      </c>
      <c r="L264" s="12">
        <f>VLOOKUP(A264,'Base traitement'!A:BG,15,FALSE)</f>
        <v>46218</v>
      </c>
      <c r="M264" s="9" t="str">
        <f>VLOOKUP(A264,'Base traitement'!A:BG,16,FALSE)</f>
        <v>2026-07-15</v>
      </c>
      <c r="N264" s="9" t="str">
        <f>VLOOKUP(A264,'Base traitement'!A:BG,17,FALSE)</f>
        <v>E</v>
      </c>
      <c r="O264" s="9" t="str">
        <f>VLOOKUP(A264,'Base traitement'!A:BG,18,FALSE)</f>
        <v>E</v>
      </c>
      <c r="P264">
        <f>VLOOKUP(A264,'Base traitement'!A:BG,20,FALSE)</f>
        <v>138870</v>
      </c>
      <c r="Q264" s="12">
        <f>VLOOKUP(P264,Assemb_DA!A:H,7,FALSE)</f>
        <v>46210</v>
      </c>
      <c r="R264" s="9" t="str">
        <f>VLOOKUP(P264,Assemb_DA!A:H,8,FALSE)</f>
        <v>2026-07-07</v>
      </c>
      <c r="S264" s="9" t="str">
        <f>VLOOKUP(P264,Assemb_DA!A:I,9,FALSE)</f>
        <v>2026-07-15</v>
      </c>
      <c r="T264" s="22">
        <f>S264-Q264</f>
        <v>8</v>
      </c>
      <c r="U264" t="str">
        <f>VLOOKUP(A264,'Base traitement'!A:BG,23,FALSE)</f>
        <v>DCG</v>
      </c>
      <c r="V264" t="str">
        <f>VLOOKUP(A264,'Base traitement'!A:BG,24,FALSE)</f>
        <v>FELANA13</v>
      </c>
      <c r="W264">
        <f>VLOOKUP(A264,'Base traitement'!A:BG,57,FALSE)</f>
        <v>4949</v>
      </c>
    </row>
    <row r="265" spans="1:23">
      <c r="A265" s="9">
        <v>135757</v>
      </c>
      <c r="B265" t="str">
        <f>VLOOKUP(A265,'Base traitement'!A:BG,2,FALSE)</f>
        <v>STELLAR - IX SA</v>
      </c>
      <c r="C265" t="str">
        <f>VLOOKUP(A265,'Base traitement'!A:BG,45,FALSE)</f>
        <v>Prestation pour la mise ON du nouveau CAS/RSG</v>
      </c>
      <c r="D265" t="str">
        <f>VLOOKUP(A265,'Base traitement'!A:BG,3,FALSE)</f>
        <v>PRESTATION DE SERVICE</v>
      </c>
      <c r="E265" t="str">
        <f>VLOOKUP(A265,'Base traitement'!A:BG,4,FALSE)</f>
        <v>Mise en ON (SWAP SERVEURS CAS ERICSSON Version2) # DV_STX_YASMG-2026_1040</v>
      </c>
      <c r="F265" s="16">
        <v>142.43478260869566</v>
      </c>
      <c r="K265" s="16">
        <f>F265-G265</f>
        <v>142.43478260869566</v>
      </c>
      <c r="L265" s="12">
        <f>VLOOKUP(A265,'Base traitement'!A:BG,15,FALSE)</f>
        <v>46218</v>
      </c>
      <c r="M265" s="9" t="str">
        <f>VLOOKUP(A265,'Base traitement'!A:BG,16,FALSE)</f>
        <v>2026-07-15</v>
      </c>
      <c r="N265" s="9" t="str">
        <f>VLOOKUP(A265,'Base traitement'!A:BG,17,FALSE)</f>
        <v>E</v>
      </c>
      <c r="O265" s="9" t="str">
        <f>VLOOKUP(A265,'Base traitement'!A:BG,18,FALSE)</f>
        <v>E</v>
      </c>
      <c r="P265">
        <f>VLOOKUP(A265,'Base traitement'!A:BG,20,FALSE)</f>
        <v>138954</v>
      </c>
      <c r="Q265" s="12">
        <f>VLOOKUP(P265,Assemb_DA!A:H,7,FALSE)</f>
        <v>46213</v>
      </c>
      <c r="R265" s="9" t="str">
        <f>VLOOKUP(P265,Assemb_DA!A:H,8,FALSE)</f>
        <v>2026-07-10</v>
      </c>
      <c r="S265" s="9" t="str">
        <f>VLOOKUP(P265,Assemb_DA!A:I,9,FALSE)</f>
        <v>2026-07-14</v>
      </c>
      <c r="T265" s="22">
        <f>S265-Q265</f>
        <v>4</v>
      </c>
      <c r="U265" t="str">
        <f>VLOOKUP(A265,'Base traitement'!A:BG,23,FALSE)</f>
        <v>DTG</v>
      </c>
      <c r="V265" t="str">
        <f>VLOOKUP(A265,'Base traitement'!A:BG,24,FALSE)</f>
        <v>ELIE3</v>
      </c>
      <c r="W265">
        <f>VLOOKUP(A265,'Base traitement'!A:BG,57,FALSE)</f>
        <v>3098</v>
      </c>
    </row>
    <row r="266" spans="1:23">
      <c r="A266" s="9">
        <v>135758</v>
      </c>
      <c r="B266" t="str">
        <f>VLOOKUP(A266,'Base traitement'!A:BG,2,FALSE)</f>
        <v>TSIMIJERIMANANA DOBIAS ABRAMSKY BENJAMIN</v>
      </c>
      <c r="C266" t="str">
        <f>VLOOKUP(A266,'Base traitement'!A:BG,45,FALSE)</f>
        <v>Prestation Influenceur - Bob Dobias</v>
      </c>
      <c r="D266" t="str">
        <f>VLOOKUP(A266,'Base traitement'!A:BG,3,FALSE)</f>
        <v>PRESTATION DE SERVICE</v>
      </c>
      <c r="E266" t="str">
        <f>VLOOKUP(A266,'Base traitement'!A:BG,4,FALSE)</f>
        <v>Prestation Influenceur + Bonus - Bob Dobias - FA n°01</v>
      </c>
      <c r="F266" s="16">
        <v>500</v>
      </c>
      <c r="K266" s="16">
        <f>F266-G266</f>
        <v>500</v>
      </c>
      <c r="L266" s="12">
        <f>VLOOKUP(A266,'Base traitement'!A:BG,15,FALSE)</f>
        <v>46218</v>
      </c>
      <c r="M266" s="9" t="str">
        <f>VLOOKUP(A266,'Base traitement'!A:BG,16,FALSE)</f>
        <v>2026-07-15</v>
      </c>
      <c r="N266" s="9" t="str">
        <f>VLOOKUP(A266,'Base traitement'!A:BG,17,FALSE)</f>
        <v>E</v>
      </c>
      <c r="O266" s="9" t="str">
        <f>VLOOKUP(A266,'Base traitement'!A:BG,18,FALSE)</f>
        <v>E</v>
      </c>
      <c r="P266">
        <f>VLOOKUP(A266,'Base traitement'!A:BG,20,FALSE)</f>
        <v>138956</v>
      </c>
      <c r="Q266" s="12">
        <f>VLOOKUP(P266,Assemb_DA!A:H,7,FALSE)</f>
        <v>46216</v>
      </c>
      <c r="R266" s="9" t="str">
        <f>VLOOKUP(P266,Assemb_DA!A:H,8,FALSE)</f>
        <v>2026-07-13</v>
      </c>
      <c r="S266" s="9" t="str">
        <f>VLOOKUP(P266,Assemb_DA!A:I,9,FALSE)</f>
        <v>2026-07-14</v>
      </c>
      <c r="T266" s="22">
        <f>S266-Q266</f>
        <v>1</v>
      </c>
      <c r="U266" t="str">
        <f>VLOOKUP(A266,'Base traitement'!A:BG,23,FALSE)</f>
        <v>DCG</v>
      </c>
      <c r="V266" t="str">
        <f>VLOOKUP(A266,'Base traitement'!A:BG,24,FALSE)</f>
        <v>FELANA13</v>
      </c>
      <c r="W266">
        <f>VLOOKUP(A266,'Base traitement'!A:BG,57,FALSE)</f>
        <v>5269</v>
      </c>
    </row>
    <row r="267" spans="1:23">
      <c r="A267" s="9">
        <v>135759</v>
      </c>
      <c r="B267" t="str">
        <f>VLOOKUP(A267,'Base traitement'!A:BG,2,FALSE)</f>
        <v>RAKOTONANTENAINA Ferdinah Olivier</v>
      </c>
      <c r="C267" t="str">
        <f>VLOOKUP(A267,'Base traitement'!A:BG,45,FALSE)</f>
        <v>Influenceur Ferdinah</v>
      </c>
      <c r="D267" t="str">
        <f>VLOOKUP(A267,'Base traitement'!A:BG,3,FALSE)</f>
        <v>PRESTATION DE SERVICE</v>
      </c>
      <c r="E267" t="str">
        <f>VLOOKUP(A267,'Base traitement'!A:BG,4,FALSE)</f>
        <v>Prestation Influenceur Ferdinah + Bonus</v>
      </c>
      <c r="F267" s="16">
        <v>369.56521739130437</v>
      </c>
      <c r="K267" s="16">
        <f>F267-G267</f>
        <v>369.56521739130437</v>
      </c>
      <c r="L267" s="12">
        <f>VLOOKUP(A267,'Base traitement'!A:BG,15,FALSE)</f>
        <v>46218</v>
      </c>
      <c r="M267" s="9" t="str">
        <f>VLOOKUP(A267,'Base traitement'!A:BG,16,FALSE)</f>
        <v>2026-07-16</v>
      </c>
      <c r="N267" s="9" t="str">
        <f>VLOOKUP(A267,'Base traitement'!A:BG,17,FALSE)</f>
        <v>E</v>
      </c>
      <c r="O267" s="9" t="str">
        <f>VLOOKUP(A267,'Base traitement'!A:BG,18,FALSE)</f>
        <v>E</v>
      </c>
      <c r="P267">
        <f>VLOOKUP(A267,'Base traitement'!A:BG,20,FALSE)</f>
        <v>138966</v>
      </c>
      <c r="Q267" s="12">
        <f>VLOOKUP(P267,Assemb_DA!A:H,7,FALSE)</f>
        <v>46216</v>
      </c>
      <c r="R267" s="9" t="str">
        <f>VLOOKUP(P267,Assemb_DA!A:H,8,FALSE)</f>
        <v>2026-07-13</v>
      </c>
      <c r="S267" s="9" t="str">
        <f>VLOOKUP(P267,Assemb_DA!A:I,9,FALSE)</f>
        <v>2026-07-14</v>
      </c>
      <c r="T267" s="22">
        <f>S267-Q267</f>
        <v>1</v>
      </c>
      <c r="U267" t="str">
        <f>VLOOKUP(A267,'Base traitement'!A:BG,23,FALSE)</f>
        <v>DCG</v>
      </c>
      <c r="V267" t="str">
        <f>VLOOKUP(A267,'Base traitement'!A:BG,24,FALSE)</f>
        <v>FELANA13</v>
      </c>
      <c r="W267">
        <f>VLOOKUP(A267,'Base traitement'!A:BG,57,FALSE)</f>
        <v>5876</v>
      </c>
    </row>
    <row r="268" spans="1:23">
      <c r="A268" s="9">
        <v>135760</v>
      </c>
      <c r="B268" t="str">
        <f>VLOOKUP(A268,'Base traitement'!A:BG,2,FALSE)</f>
        <v>PARIS-MALAGASY</v>
      </c>
      <c r="C268" t="str">
        <f>VLOOKUP(A268,'Base traitement'!A:BG,45,FALSE)</f>
        <v>Prestation Influenceuse Paris</v>
      </c>
      <c r="D268" t="str">
        <f>VLOOKUP(A268,'Base traitement'!A:BG,3,FALSE)</f>
        <v>PRESTATION DE SERVICE</v>
      </c>
      <c r="E268" t="str">
        <f>VLOOKUP(A268,'Base traitement'!A:BG,4,FALSE)</f>
        <v>Prestation Influenceuse Paris - Avril au Juin 2026 + bonus - FA n°0002</v>
      </c>
      <c r="F268" s="16">
        <v>304.3478260869565</v>
      </c>
      <c r="K268" s="16">
        <f>F268-G268</f>
        <v>304.3478260869565</v>
      </c>
      <c r="L268" s="12">
        <f>VLOOKUP(A268,'Base traitement'!A:BG,15,FALSE)</f>
        <v>46218</v>
      </c>
      <c r="M268" s="9" t="str">
        <f>VLOOKUP(A268,'Base traitement'!A:BG,16,FALSE)</f>
        <v>2026-07-15</v>
      </c>
      <c r="N268" s="9" t="str">
        <f>VLOOKUP(A268,'Base traitement'!A:BG,17,FALSE)</f>
        <v>E</v>
      </c>
      <c r="O268" s="9" t="str">
        <f>VLOOKUP(A268,'Base traitement'!A:BG,18,FALSE)</f>
        <v>E</v>
      </c>
      <c r="P268">
        <f>VLOOKUP(A268,'Base traitement'!A:BG,20,FALSE)</f>
        <v>138963</v>
      </c>
      <c r="Q268" s="12">
        <f>VLOOKUP(P268,Assemb_DA!A:H,7,FALSE)</f>
        <v>46216</v>
      </c>
      <c r="R268" s="9" t="str">
        <f>VLOOKUP(P268,Assemb_DA!A:H,8,FALSE)</f>
        <v>2026-07-13</v>
      </c>
      <c r="S268" s="9" t="str">
        <f>VLOOKUP(P268,Assemb_DA!A:I,9,FALSE)</f>
        <v>2026-07-14</v>
      </c>
      <c r="T268" s="22">
        <f>S268-Q268</f>
        <v>1</v>
      </c>
      <c r="U268" t="str">
        <f>VLOOKUP(A268,'Base traitement'!A:BG,23,FALSE)</f>
        <v>DCG</v>
      </c>
      <c r="V268" t="str">
        <f>VLOOKUP(A268,'Base traitement'!A:BG,24,FALSE)</f>
        <v>FELANA13</v>
      </c>
      <c r="W268">
        <f>VLOOKUP(A268,'Base traitement'!A:BG,57,FALSE)</f>
        <v>5332</v>
      </c>
    </row>
    <row r="269" spans="1:23">
      <c r="A269" s="9">
        <v>135761</v>
      </c>
      <c r="B269" t="str">
        <f>VLOOKUP(A269,'Base traitement'!A:BG,2,FALSE)</f>
        <v>DREAM ON RADIO SARL</v>
      </c>
      <c r="C269" t="str">
        <f>VLOOKUP(A269,'Base traitement'!A:BG,45,FALSE)</f>
        <v>Spots publicitaires Dream'IN</v>
      </c>
      <c r="D269" t="str">
        <f>VLOOKUP(A269,'Base traitement'!A:BG,3,FALSE)</f>
        <v>PUBLICITE ET ANNONCE</v>
      </c>
      <c r="E269" t="str">
        <f>VLOOKUP(A269,'Base traitement'!A:BG,4,FALSE)</f>
        <v>Spot publicitaire - FA N°6 445/FA</v>
      </c>
      <c r="F269" s="16">
        <v>1883.2695652173911</v>
      </c>
      <c r="K269" s="16">
        <f>F269-G269</f>
        <v>1883.2695652173911</v>
      </c>
      <c r="L269" s="12">
        <f>VLOOKUP(A269,'Base traitement'!A:BG,15,FALSE)</f>
        <v>46218</v>
      </c>
      <c r="M269" s="9" t="str">
        <f>VLOOKUP(A269,'Base traitement'!A:BG,16,FALSE)</f>
        <v>2026-07-15</v>
      </c>
      <c r="N269" s="9" t="str">
        <f>VLOOKUP(A269,'Base traitement'!A:BG,17,FALSE)</f>
        <v>E</v>
      </c>
      <c r="O269" s="9" t="str">
        <f>VLOOKUP(A269,'Base traitement'!A:BG,18,FALSE)</f>
        <v>E</v>
      </c>
      <c r="P269">
        <f>VLOOKUP(A269,'Base traitement'!A:BG,20,FALSE)</f>
        <v>138955</v>
      </c>
      <c r="Q269" s="12">
        <f>VLOOKUP(P269,Assemb_DA!A:H,7,FALSE)</f>
        <v>46216</v>
      </c>
      <c r="R269" s="9" t="str">
        <f>VLOOKUP(P269,Assemb_DA!A:H,8,FALSE)</f>
        <v>2026-07-13</v>
      </c>
      <c r="S269" s="9" t="str">
        <f>VLOOKUP(P269,Assemb_DA!A:I,9,FALSE)</f>
        <v>2026-07-14</v>
      </c>
      <c r="T269" s="22">
        <f>S269-Q269</f>
        <v>1</v>
      </c>
      <c r="U269" t="str">
        <f>VLOOKUP(A269,'Base traitement'!A:BG,23,FALSE)</f>
        <v>DCG</v>
      </c>
      <c r="V269" t="str">
        <f>VLOOKUP(A269,'Base traitement'!A:BG,24,FALSE)</f>
        <v>FELANA13</v>
      </c>
      <c r="W269">
        <f>VLOOKUP(A269,'Base traitement'!A:BG,57,FALSE)</f>
        <v>6201</v>
      </c>
    </row>
    <row r="270" spans="1:23">
      <c r="A270" s="9">
        <v>135762</v>
      </c>
      <c r="B270" t="str">
        <f>VLOOKUP(A270,'Base traitement'!A:BG,2,FALSE)</f>
        <v>MADAUTO LOCATION</v>
      </c>
      <c r="C270" t="str">
        <f>VLOOKUP(A270,'Base traitement'!A:BG,45,FALSE)</f>
        <v>LOCATION BUS AVEC CHAUFFEUR</v>
      </c>
      <c r="D270" t="str">
        <f>VLOOKUP(A270,'Base traitement'!A:BG,3,FALSE)</f>
        <v>LOCATION</v>
      </c>
      <c r="E270" t="str">
        <f>VLOOKUP(A270,'Base traitement'!A:BG,4,FALSE)</f>
        <v>LOCATION BUS HYUNDAI COUNTY AVEC CHAUFFEUR - 9 JOURS - TOURNAGE FILM DIEGO # proforma n°2120307-07-madloc-2026</v>
      </c>
      <c r="F270" s="16">
        <v>2439.1304347826085</v>
      </c>
      <c r="K270" s="16">
        <f>F270-G270</f>
        <v>2439.1304347826085</v>
      </c>
      <c r="L270" s="12">
        <f>VLOOKUP(A270,'Base traitement'!A:BG,15,FALSE)</f>
        <v>46218</v>
      </c>
      <c r="M270" s="9" t="str">
        <f>VLOOKUP(A270,'Base traitement'!A:BG,16,FALSE)</f>
        <v>2026-07-15</v>
      </c>
      <c r="N270" s="9" t="str">
        <f>VLOOKUP(A270,'Base traitement'!A:BG,17,FALSE)</f>
        <v>E</v>
      </c>
      <c r="O270" s="9" t="str">
        <f>VLOOKUP(A270,'Base traitement'!A:BG,18,FALSE)</f>
        <v>E</v>
      </c>
      <c r="P270">
        <f>VLOOKUP(A270,'Base traitement'!A:BG,20,FALSE)</f>
        <v>138946</v>
      </c>
      <c r="Q270" s="12">
        <f>VLOOKUP(P270,Assemb_DA!A:H,7,FALSE)</f>
        <v>46213</v>
      </c>
      <c r="R270" s="9" t="str">
        <f>VLOOKUP(P270,Assemb_DA!A:H,8,FALSE)</f>
        <v>2026-07-10</v>
      </c>
      <c r="S270" s="9" t="str">
        <f>VLOOKUP(P270,Assemb_DA!A:I,9,FALSE)</f>
        <v>2026-07-14</v>
      </c>
      <c r="T270" s="22">
        <f>S270-Q270</f>
        <v>4</v>
      </c>
      <c r="U270" t="str">
        <f>VLOOKUP(A270,'Base traitement'!A:BG,23,FALSE)</f>
        <v>DCG</v>
      </c>
      <c r="V270" t="str">
        <f>VLOOKUP(A270,'Base traitement'!A:BG,24,FALSE)</f>
        <v>FELANA13</v>
      </c>
      <c r="W270">
        <f>VLOOKUP(A270,'Base traitement'!A:BG,57,FALSE)</f>
        <v>80</v>
      </c>
    </row>
    <row r="271" spans="1:23">
      <c r="A271" s="9">
        <v>135763</v>
      </c>
      <c r="B271" t="str">
        <f>VLOOKUP(A271,'Base traitement'!A:BG,2,FALSE)</f>
        <v>SOCIETE DE DIFFUSION AUTOMOBILE DE MADAGASCAR</v>
      </c>
      <c r="C271" t="str">
        <f>VLOOKUP(A271,'Base traitement'!A:BG,45,FALSE)</f>
        <v>Réparation motos SOCO19 et SOCO26</v>
      </c>
      <c r="D271" t="str">
        <f>VLOOKUP(A271,'Base traitement'!A:BG,3,FALSE)</f>
        <v>ENTRETIEN ET REPARATION VEHICULE  Y COMPRIS PIECES DE RECHAN</v>
      </c>
      <c r="E271" t="str">
        <f>VLOOKUP(A271,'Base traitement'!A:BG,4,FALSE)</f>
        <v>Réparation moto SOCO19(rear suspension+MO) # Devis 26PVM0037</v>
      </c>
      <c r="F271" s="16">
        <v>138.55278695652171</v>
      </c>
      <c r="K271" s="16">
        <f>F271-G271</f>
        <v>138.55278695652171</v>
      </c>
      <c r="L271" s="12">
        <f>VLOOKUP(A271,'Base traitement'!A:BG,15,FALSE)</f>
        <v>46218</v>
      </c>
      <c r="M271" s="9" t="str">
        <f>VLOOKUP(A271,'Base traitement'!A:BG,16,FALSE)</f>
        <v>2026-07-15</v>
      </c>
      <c r="N271" s="9" t="str">
        <f>VLOOKUP(A271,'Base traitement'!A:BG,17,FALSE)</f>
        <v>E</v>
      </c>
      <c r="O271" s="9" t="str">
        <f>VLOOKUP(A271,'Base traitement'!A:BG,18,FALSE)</f>
        <v>E</v>
      </c>
      <c r="P271">
        <f>VLOOKUP(A271,'Base traitement'!A:BG,20,FALSE)</f>
        <v>138951</v>
      </c>
      <c r="Q271" s="12">
        <f>VLOOKUP(P271,Assemb_DA!A:H,7,FALSE)</f>
        <v>46213</v>
      </c>
      <c r="R271" s="9" t="str">
        <f>VLOOKUP(P271,Assemb_DA!A:H,8,FALSE)</f>
        <v>2026-07-10</v>
      </c>
      <c r="S271" s="9" t="str">
        <f>VLOOKUP(P271,Assemb_DA!A:I,9,FALSE)</f>
        <v>2026-07-14</v>
      </c>
      <c r="T271" s="22">
        <f>S271-Q271</f>
        <v>4</v>
      </c>
      <c r="U271" t="str">
        <f>VLOOKUP(A271,'Base traitement'!A:BG,23,FALSE)</f>
        <v>DTG</v>
      </c>
      <c r="V271" t="str">
        <f>VLOOKUP(A271,'Base traitement'!A:BG,24,FALSE)</f>
        <v>ELIE3</v>
      </c>
      <c r="W271">
        <f>VLOOKUP(A271,'Base traitement'!A:BG,57,FALSE)</f>
        <v>126</v>
      </c>
    </row>
    <row r="272" spans="1:23">
      <c r="A272" s="9">
        <v>135764</v>
      </c>
      <c r="B272" t="str">
        <f>VLOOKUP(A272,'Base traitement'!A:BG,2,FALSE)</f>
        <v>MEGAPRINT</v>
      </c>
      <c r="C272" t="str">
        <f>VLOOKUP(A272,'Base traitement'!A:BG,45,FALSE)</f>
        <v>Flyers - Affiches Somaroho</v>
      </c>
      <c r="D272" t="str">
        <f>VLOOKUP(A272,'Base traitement'!A:BG,3,FALSE)</f>
        <v>FLYERS KIASY - 10x21CM - JUILLET 2026</v>
      </c>
      <c r="E272" t="str">
        <f>VLOOKUP(A272,'Base traitement'!A:BG,4,FALSE)</f>
        <v>Flyers 10x21cm - Ref 05443/A026 # DEVIS DU 03/07/2026</v>
      </c>
      <c r="F272" s="16">
        <v>2243.478260869565</v>
      </c>
      <c r="K272" s="16">
        <f>F272-G272</f>
        <v>2243.478260869565</v>
      </c>
      <c r="L272" s="12">
        <f>VLOOKUP(A272,'Base traitement'!A:BG,15,FALSE)</f>
        <v>46218</v>
      </c>
      <c r="M272" s="9" t="str">
        <f>VLOOKUP(A272,'Base traitement'!A:BG,16,FALSE)</f>
        <v>2026-07-15</v>
      </c>
      <c r="N272" s="9" t="str">
        <f>VLOOKUP(A272,'Base traitement'!A:BG,17,FALSE)</f>
        <v>E</v>
      </c>
      <c r="O272" s="9" t="str">
        <f>VLOOKUP(A272,'Base traitement'!A:BG,18,FALSE)</f>
        <v>E</v>
      </c>
      <c r="P272">
        <f>VLOOKUP(A272,'Base traitement'!A:BG,20,FALSE)</f>
        <v>138930</v>
      </c>
      <c r="Q272" s="12">
        <f>VLOOKUP(P272,Assemb_DA!A:H,7,FALSE)</f>
        <v>46213</v>
      </c>
      <c r="R272" s="9" t="str">
        <f>VLOOKUP(P272,Assemb_DA!A:H,8,FALSE)</f>
        <v>2026-07-10</v>
      </c>
      <c r="S272" s="9" t="str">
        <f>VLOOKUP(P272,Assemb_DA!A:I,9,FALSE)</f>
        <v>2026-07-14</v>
      </c>
      <c r="T272" s="22">
        <f>S272-Q272</f>
        <v>4</v>
      </c>
      <c r="U272" t="str">
        <f>VLOOKUP(A272,'Base traitement'!A:BG,23,FALSE)</f>
        <v>DCG</v>
      </c>
      <c r="V272" t="str">
        <f>VLOOKUP(A272,'Base traitement'!A:BG,24,FALSE)</f>
        <v>FELANA13</v>
      </c>
      <c r="W272">
        <f>VLOOKUP(A272,'Base traitement'!A:BG,57,FALSE)</f>
        <v>88</v>
      </c>
    </row>
    <row r="273" spans="1:23">
      <c r="A273" s="9">
        <v>135765</v>
      </c>
      <c r="B273" t="str">
        <f>VLOOKUP(A273,'Base traitement'!A:BG,2,FALSE)</f>
        <v>GASY BLESSED EVENT</v>
      </c>
      <c r="C273" t="str">
        <f>VLOOKUP(A273,'Base traitement'!A:BG,45,FALSE)</f>
        <v>Location Pagode - YAS HOOPFEST</v>
      </c>
      <c r="D273" t="str">
        <f>VLOOKUP(A273,'Base traitement'!A:BG,3,FALSE)</f>
        <v>LOCATION</v>
      </c>
      <c r="E273" t="str">
        <f>VLOOKUP(A273,'Base traitement'!A:BG,4,FALSE)</f>
        <v>Location Pagode 6*6m - Proforma n° PRO 016072026 du 06/07/2025</v>
      </c>
      <c r="F273" s="16">
        <v>595.6521739130435</v>
      </c>
      <c r="K273" s="16">
        <f>F273-G273</f>
        <v>595.6521739130435</v>
      </c>
      <c r="L273" s="12">
        <f>VLOOKUP(A273,'Base traitement'!A:BG,15,FALSE)</f>
        <v>46218</v>
      </c>
      <c r="M273" s="9" t="str">
        <f>VLOOKUP(A273,'Base traitement'!A:BG,16,FALSE)</f>
        <v>2026-07-15</v>
      </c>
      <c r="N273" s="9" t="str">
        <f>VLOOKUP(A273,'Base traitement'!A:BG,17,FALSE)</f>
        <v>E</v>
      </c>
      <c r="O273" s="9" t="str">
        <f>VLOOKUP(A273,'Base traitement'!A:BG,18,FALSE)</f>
        <v>E</v>
      </c>
      <c r="P273">
        <f>VLOOKUP(A273,'Base traitement'!A:BG,20,FALSE)</f>
        <v>138922</v>
      </c>
      <c r="Q273" s="12">
        <f>VLOOKUP(P273,Assemb_DA!A:H,7,FALSE)</f>
        <v>46212</v>
      </c>
      <c r="R273" s="9" t="str">
        <f>VLOOKUP(P273,Assemb_DA!A:H,8,FALSE)</f>
        <v>2026-07-09</v>
      </c>
      <c r="S273" s="9" t="str">
        <f>VLOOKUP(P273,Assemb_DA!A:I,9,FALSE)</f>
        <v>2026-07-14</v>
      </c>
      <c r="T273" s="22">
        <f>S273-Q273</f>
        <v>5</v>
      </c>
      <c r="U273" t="str">
        <f>VLOOKUP(A273,'Base traitement'!A:BG,23,FALSE)</f>
        <v>DCG</v>
      </c>
      <c r="V273" t="str">
        <f>VLOOKUP(A273,'Base traitement'!A:BG,24,FALSE)</f>
        <v>FELANA13</v>
      </c>
      <c r="W273">
        <f>VLOOKUP(A273,'Base traitement'!A:BG,57,FALSE)</f>
        <v>7163</v>
      </c>
    </row>
    <row r="274" spans="1:23">
      <c r="A274" s="9">
        <v>135766</v>
      </c>
      <c r="B274" t="str">
        <f>VLOOKUP(A274,'Base traitement'!A:BG,2,FALSE)</f>
        <v>LIGHTBOX SARL</v>
      </c>
      <c r="C274" t="str">
        <f>VLOOKUP(A274,'Base traitement'!A:BG,45,FALSE)</f>
        <v>Installation et Désinstallation Light Box</v>
      </c>
      <c r="D274" t="str">
        <f>VLOOKUP(A274,'Base traitement'!A:BG,3,FALSE)</f>
        <v>PRESTATION DE SERVICE</v>
      </c>
      <c r="E274" t="str">
        <f>VLOOKUP(A274,'Base traitement'!A:BG,4,FALSE)</f>
        <v>Installation et Désinstallation Light Box - Devis N° DEV/2026/0607 du 02/07/2026</v>
      </c>
      <c r="F274" s="16">
        <v>456.52173913043481</v>
      </c>
      <c r="K274" s="16">
        <f>F274-G274</f>
        <v>456.52173913043481</v>
      </c>
      <c r="L274" s="12">
        <f>VLOOKUP(A274,'Base traitement'!A:BG,15,FALSE)</f>
        <v>46218</v>
      </c>
      <c r="M274" s="9" t="str">
        <f>VLOOKUP(A274,'Base traitement'!A:BG,16,FALSE)</f>
        <v>2026-07-15</v>
      </c>
      <c r="N274" s="9" t="str">
        <f>VLOOKUP(A274,'Base traitement'!A:BG,17,FALSE)</f>
        <v>E</v>
      </c>
      <c r="O274" s="9" t="str">
        <f>VLOOKUP(A274,'Base traitement'!A:BG,18,FALSE)</f>
        <v>E</v>
      </c>
      <c r="P274">
        <f>VLOOKUP(A274,'Base traitement'!A:BG,20,FALSE)</f>
        <v>138896</v>
      </c>
      <c r="Q274" s="12">
        <f>VLOOKUP(P274,Assemb_DA!A:H,7,FALSE)</f>
        <v>46211</v>
      </c>
      <c r="R274" s="9" t="str">
        <f>VLOOKUP(P274,Assemb_DA!A:H,8,FALSE)</f>
        <v>2026-07-08</v>
      </c>
      <c r="S274" s="9" t="str">
        <f>VLOOKUP(P274,Assemb_DA!A:I,9,FALSE)</f>
        <v>2026-07-14</v>
      </c>
      <c r="T274" s="22">
        <f>S274-Q274</f>
        <v>6</v>
      </c>
      <c r="U274" t="str">
        <f>VLOOKUP(A274,'Base traitement'!A:BG,23,FALSE)</f>
        <v>DCG</v>
      </c>
      <c r="V274" t="str">
        <f>VLOOKUP(A274,'Base traitement'!A:BG,24,FALSE)</f>
        <v>FELANA13</v>
      </c>
      <c r="W274">
        <f>VLOOKUP(A274,'Base traitement'!A:BG,57,FALSE)</f>
        <v>3730</v>
      </c>
    </row>
    <row r="275" spans="1:23">
      <c r="A275" s="9">
        <v>135767</v>
      </c>
      <c r="B275" t="str">
        <f>VLOOKUP(A275,'Base traitement'!A:BG,2,FALSE)</f>
        <v>ECO FUSION</v>
      </c>
      <c r="C275" t="str">
        <f>VLOOKUP(A275,'Base traitement'!A:BG,45,FALSE)</f>
        <v>Installation Fronton - Stands Yas Hoopfest</v>
      </c>
      <c r="D275" t="str">
        <f>VLOOKUP(A275,'Base traitement'!A:BG,3,FALSE)</f>
        <v>PRESTATION DE SERVICE</v>
      </c>
      <c r="E275" t="str">
        <f>VLOOKUP(A275,'Base traitement'!A:BG,4,FALSE)</f>
        <v>Installation Fronton - devis n°0126/07/2026</v>
      </c>
      <c r="F275" s="16">
        <v>165.81521739130434</v>
      </c>
      <c r="K275" s="16">
        <f>F275-G275</f>
        <v>165.81521739130434</v>
      </c>
      <c r="L275" s="12">
        <f>VLOOKUP(A275,'Base traitement'!A:BG,15,FALSE)</f>
        <v>46218</v>
      </c>
      <c r="M275" s="9" t="str">
        <f>VLOOKUP(A275,'Base traitement'!A:BG,16,FALSE)</f>
        <v>2026-07-15</v>
      </c>
      <c r="N275" s="9" t="str">
        <f>VLOOKUP(A275,'Base traitement'!A:BG,17,FALSE)</f>
        <v>E</v>
      </c>
      <c r="O275" s="9" t="str">
        <f>VLOOKUP(A275,'Base traitement'!A:BG,18,FALSE)</f>
        <v>E</v>
      </c>
      <c r="P275">
        <f>VLOOKUP(A275,'Base traitement'!A:BG,20,FALSE)</f>
        <v>138895</v>
      </c>
      <c r="Q275" s="12">
        <f>VLOOKUP(P275,Assemb_DA!A:H,7,FALSE)</f>
        <v>46211</v>
      </c>
      <c r="R275" s="9" t="str">
        <f>VLOOKUP(P275,Assemb_DA!A:H,8,FALSE)</f>
        <v>2026-07-08</v>
      </c>
      <c r="S275" s="9" t="str">
        <f>VLOOKUP(P275,Assemb_DA!A:I,9,FALSE)</f>
        <v>2026-07-14</v>
      </c>
      <c r="T275" s="22">
        <f>S275-Q275</f>
        <v>6</v>
      </c>
      <c r="U275" t="str">
        <f>VLOOKUP(A275,'Base traitement'!A:BG,23,FALSE)</f>
        <v>DCG</v>
      </c>
      <c r="V275" t="str">
        <f>VLOOKUP(A275,'Base traitement'!A:BG,24,FALSE)</f>
        <v>FELANA13</v>
      </c>
      <c r="W275">
        <f>VLOOKUP(A275,'Base traitement'!A:BG,57,FALSE)</f>
        <v>1136</v>
      </c>
    </row>
    <row r="276" spans="1:23">
      <c r="A276" s="9">
        <v>135768</v>
      </c>
      <c r="B276" t="str">
        <f>VLOOKUP(A276,'Base traitement'!A:BG,2,FALSE)</f>
        <v>TECHNI-FROID MADAGASCAR</v>
      </c>
      <c r="C276" t="str">
        <f>VLOOKUP(A276,'Base traitement'!A:BG,45,FALSE)</f>
        <v>INSTAL CONTROLE PHASES,TENSION CONDENSEURS ADP-TANA</v>
      </c>
      <c r="D276" t="str">
        <f>VLOOKUP(A276,'Base traitement'!A:BG,3,FALSE)</f>
        <v>MAINTENANCE ENERGIE</v>
      </c>
      <c r="E276" t="str">
        <f>VLOOKUP(A276,'Base traitement'!A:BG,4,FALSE)</f>
        <v> INSTALLATION RELAIS CONTROLE PHASES ET TENSION POUR LES CONDENSEURS ADP-TANA</v>
      </c>
      <c r="F276" s="16">
        <v>2030.9428130434781</v>
      </c>
      <c r="K276" s="16">
        <f>F276-G276</f>
        <v>2030.9428130434781</v>
      </c>
      <c r="L276" s="12">
        <f>VLOOKUP(A276,'Base traitement'!A:BG,15,FALSE)</f>
        <v>46218</v>
      </c>
      <c r="M276" s="9" t="str">
        <f>VLOOKUP(A276,'Base traitement'!A:BG,16,FALSE)</f>
        <v>2026-07-15</v>
      </c>
      <c r="N276" s="9" t="str">
        <f>VLOOKUP(A276,'Base traitement'!A:BG,17,FALSE)</f>
        <v>E</v>
      </c>
      <c r="O276" s="9" t="str">
        <f>VLOOKUP(A276,'Base traitement'!A:BG,18,FALSE)</f>
        <v>E</v>
      </c>
      <c r="P276">
        <f>VLOOKUP(A276,'Base traitement'!A:BG,20,FALSE)</f>
        <v>138983</v>
      </c>
      <c r="Q276" s="12">
        <f>VLOOKUP(P276,Assemb_DA!A:H,7,FALSE)</f>
        <v>46216</v>
      </c>
      <c r="R276" s="9" t="str">
        <f>VLOOKUP(P276,Assemb_DA!A:H,8,FALSE)</f>
        <v>2026-07-13</v>
      </c>
      <c r="S276" s="9" t="str">
        <f>VLOOKUP(P276,Assemb_DA!A:I,9,FALSE)</f>
        <v>2026-07-14</v>
      </c>
      <c r="T276" s="22">
        <f>S276-Q276</f>
        <v>1</v>
      </c>
      <c r="U276" t="str">
        <f>VLOOKUP(A276,'Base traitement'!A:BG,23,FALSE)</f>
        <v>DTG</v>
      </c>
      <c r="V276" t="str">
        <f>VLOOKUP(A276,'Base traitement'!A:BG,24,FALSE)</f>
        <v>ELIE3</v>
      </c>
      <c r="W276">
        <f>VLOOKUP(A276,'Base traitement'!A:BG,57,FALSE)</f>
        <v>1175</v>
      </c>
    </row>
    <row r="277" spans="1:23">
      <c r="A277" s="9">
        <v>135769</v>
      </c>
      <c r="B277" t="str">
        <f>VLOOKUP(A277,'Base traitement'!A:BG,2,FALSE)</f>
        <v>SOKA HOLDING OU S H</v>
      </c>
      <c r="C277" t="s">
        <v>8790</v>
      </c>
      <c r="D277" t="str">
        <f>VLOOKUP(A277,'Base traitement'!A:BG,3,FALSE)</f>
        <v>PRESTATION DE SERVICE</v>
      </c>
      <c r="E277" t="str">
        <f>VLOOKUP(A277,'Base traitement'!A:BG,4,FALSE)</f>
        <v>DA SOKA HOLDING direction et pilotage de projet juillet 2026# FACTURE N° 2026-0017 DU 13/07/2026</v>
      </c>
      <c r="F277" s="16">
        <v>11290.836521739131</v>
      </c>
      <c r="K277" s="16">
        <f>F277-G277</f>
        <v>11290.836521739131</v>
      </c>
      <c r="L277" s="12">
        <f>VLOOKUP(A277,'Base traitement'!A:BG,15,FALSE)</f>
        <v>46218</v>
      </c>
      <c r="M277" s="9" t="str">
        <f>VLOOKUP(A277,'Base traitement'!A:BG,16,FALSE)</f>
        <v>0000-00-00</v>
      </c>
      <c r="N277" s="9" t="str">
        <f>VLOOKUP(A277,'Base traitement'!A:BG,17,FALSE)</f>
        <v>A</v>
      </c>
      <c r="O277" s="9" t="str">
        <f>VLOOKUP(A277,'Base traitement'!A:BG,18,FALSE)</f>
        <v>A</v>
      </c>
      <c r="P277">
        <f>VLOOKUP(A277,'Base traitement'!A:BG,20,FALSE)</f>
        <v>139031</v>
      </c>
      <c r="Q277" s="12">
        <f>VLOOKUP(P277,Assemb_DA!A:H,7,FALSE)</f>
        <v>46218</v>
      </c>
      <c r="R277" s="9" t="str">
        <f>VLOOKUP(P277,Assemb_DA!A:H,8,FALSE)</f>
        <v>2026-07-15</v>
      </c>
      <c r="S277" s="9" t="str">
        <f>VLOOKUP(P277,Assemb_DA!A:I,9,FALSE)</f>
        <v>2026-07-15</v>
      </c>
      <c r="T277" s="22">
        <f>S277-Q277</f>
        <v>0</v>
      </c>
      <c r="U277" t="str">
        <f>VLOOKUP(A277,'Base traitement'!A:BG,23,FALSE)</f>
        <v>DG</v>
      </c>
      <c r="V277" t="str">
        <f>VLOOKUP(A277,'Base traitement'!A:BG,24,FALSE)</f>
        <v>NADIA7</v>
      </c>
      <c r="W277">
        <f>VLOOKUP(A277,'Base traitement'!A:BG,57,FALSE)</f>
        <v>6376</v>
      </c>
    </row>
    <row r="278" spans="1:23">
      <c r="A278" s="9">
        <v>135770</v>
      </c>
      <c r="B278" t="str">
        <f>VLOOKUP(A278,'Base traitement'!A:BG,2,FALSE)</f>
        <v>SOKA AFRICA</v>
      </c>
      <c r="C278" t="s">
        <v>8791</v>
      </c>
      <c r="D278" t="str">
        <f>VLOOKUP(A278,'Base traitement'!A:BG,3,FALSE)</f>
        <v>PRESTATION DE SERVICE</v>
      </c>
      <c r="E278" t="str">
        <f>VLOOKUP(A278,'Base traitement'!A:BG,4,FALSE)</f>
        <v>DA SOKA AFRIKA direction et pilotage de projet jullet 2026# FACTURE N° FA_2026-017 DU 13/07/2026</v>
      </c>
      <c r="F278" s="16">
        <v>10530</v>
      </c>
      <c r="K278" s="16">
        <f>F278-G278</f>
        <v>10530</v>
      </c>
      <c r="L278" s="12">
        <f>VLOOKUP(A278,'Base traitement'!A:BG,15,FALSE)</f>
        <v>46218</v>
      </c>
      <c r="M278" s="9" t="str">
        <f>VLOOKUP(A278,'Base traitement'!A:BG,16,FALSE)</f>
        <v>0000-00-00</v>
      </c>
      <c r="N278" s="9" t="str">
        <f>VLOOKUP(A278,'Base traitement'!A:BG,17,FALSE)</f>
        <v>A</v>
      </c>
      <c r="O278" s="9" t="str">
        <f>VLOOKUP(A278,'Base traitement'!A:BG,18,FALSE)</f>
        <v>A</v>
      </c>
      <c r="P278">
        <f>VLOOKUP(A278,'Base traitement'!A:BG,20,FALSE)</f>
        <v>139032</v>
      </c>
      <c r="Q278" s="12">
        <f>VLOOKUP(P278,Assemb_DA!A:H,7,FALSE)</f>
        <v>46218</v>
      </c>
      <c r="R278" s="9" t="str">
        <f>VLOOKUP(P278,Assemb_DA!A:H,8,FALSE)</f>
        <v>2026-07-15</v>
      </c>
      <c r="S278" s="9" t="str">
        <f>VLOOKUP(P278,Assemb_DA!A:I,9,FALSE)</f>
        <v>2026-07-15</v>
      </c>
      <c r="T278" s="22">
        <f>S278-Q278</f>
        <v>0</v>
      </c>
      <c r="U278" t="str">
        <f>VLOOKUP(A278,'Base traitement'!A:BG,23,FALSE)</f>
        <v>DG</v>
      </c>
      <c r="V278" t="str">
        <f>VLOOKUP(A278,'Base traitement'!A:BG,24,FALSE)</f>
        <v>NADIA7</v>
      </c>
      <c r="W278">
        <f>VLOOKUP(A278,'Base traitement'!A:BG,57,FALSE)</f>
        <v>6162</v>
      </c>
    </row>
    <row r="279" spans="1:23">
      <c r="A279" s="9">
        <v>135771</v>
      </c>
      <c r="B279" t="str">
        <f>VLOOKUP(A279,'Base traitement'!A:BG,2,FALSE)</f>
        <v>LCS CONSULTING</v>
      </c>
      <c r="C279" t="s">
        <v>8266</v>
      </c>
      <c r="D279" t="str">
        <f>VLOOKUP(A279,'Base traitement'!A:BG,3,FALSE)</f>
        <v>PRESTATION DE SERVICE</v>
      </c>
      <c r="E279" t="str">
        <f>VLOOKUP(A279,'Base traitement'!A:BG,4,FALSE)</f>
        <v>Prestation intérimaire: PERDIEM Suivi routier - Fitahiana,Dwio,Thierry, Tahiry# FACTURE PROFORMA N°294-A/FP/TELMA/2026 DU 12/06/2026</v>
      </c>
      <c r="F279" s="16">
        <v>2152.6739130434785</v>
      </c>
      <c r="K279" s="16">
        <f>F279-G279</f>
        <v>2152.6739130434785</v>
      </c>
      <c r="L279" s="12">
        <f>VLOOKUP(A279,'Base traitement'!A:BG,15,FALSE)</f>
        <v>46218</v>
      </c>
      <c r="M279" s="9" t="str">
        <f>VLOOKUP(A279,'Base traitement'!A:BG,16,FALSE)</f>
        <v>2026-07-15</v>
      </c>
      <c r="N279" s="9" t="str">
        <f>VLOOKUP(A279,'Base traitement'!A:BG,17,FALSE)</f>
        <v>E</v>
      </c>
      <c r="O279" s="9" t="str">
        <f>VLOOKUP(A279,'Base traitement'!A:BG,18,FALSE)</f>
        <v>E</v>
      </c>
      <c r="P279">
        <f>VLOOKUP(A279,'Base traitement'!A:BG,20,FALSE)</f>
        <v>138451</v>
      </c>
      <c r="Q279" s="12">
        <f>VLOOKUP(P279,Assemb_DA!A:H,7,FALSE)</f>
        <v>46188</v>
      </c>
      <c r="R279" s="9" t="str">
        <f>VLOOKUP(P279,Assemb_DA!A:H,8,FALSE)</f>
        <v>2026-06-15</v>
      </c>
      <c r="S279" s="9" t="str">
        <f>VLOOKUP(P279,Assemb_DA!A:I,9,FALSE)</f>
        <v>2026-07-15</v>
      </c>
      <c r="T279" s="22">
        <f>S279-Q279</f>
        <v>30</v>
      </c>
      <c r="U279" t="str">
        <f>VLOOKUP(A279,'Base traitement'!A:BG,23,FALSE)</f>
        <v>DTG</v>
      </c>
      <c r="V279" t="str">
        <f>VLOOKUP(A279,'Base traitement'!A:BG,24,FALSE)</f>
        <v>NADIA7</v>
      </c>
      <c r="W279">
        <f>VLOOKUP(A279,'Base traitement'!A:BG,57,FALSE)</f>
        <v>2490</v>
      </c>
    </row>
    <row r="280" spans="1:23">
      <c r="A280" s="9">
        <v>135772</v>
      </c>
      <c r="B280" t="str">
        <f>VLOOKUP(A280,'Base traitement'!A:BG,2,FALSE)</f>
        <v>LCS CONSULTING</v>
      </c>
      <c r="C280" t="s">
        <v>8390</v>
      </c>
      <c r="D280" t="str">
        <f>VLOOKUP(A280,'Base traitement'!A:BG,3,FALSE)</f>
        <v>PRESTATION DE SERVICE</v>
      </c>
      <c r="E280" t="str">
        <f>VLOOKUP(A280,'Base traitement'!A:BG,4,FALSE)</f>
        <v>Prestation intérimaire: PERDIEM Suivi routier - Eric mois d'Avril 26# FACTURE PROFORMA N°304-A/FP/TELMA/2026 DU 18/06/2026</v>
      </c>
      <c r="F280" s="16">
        <v>341.95652173913044</v>
      </c>
      <c r="K280" s="16">
        <f>F280-G280</f>
        <v>341.95652173913044</v>
      </c>
      <c r="L280" s="12">
        <f>VLOOKUP(A280,'Base traitement'!A:BG,15,FALSE)</f>
        <v>46218</v>
      </c>
      <c r="M280" s="9" t="str">
        <f>VLOOKUP(A280,'Base traitement'!A:BG,16,FALSE)</f>
        <v>2026-07-15</v>
      </c>
      <c r="N280" s="9" t="str">
        <f>VLOOKUP(A280,'Base traitement'!A:BG,17,FALSE)</f>
        <v>E</v>
      </c>
      <c r="O280" s="9" t="str">
        <f>VLOOKUP(A280,'Base traitement'!A:BG,18,FALSE)</f>
        <v>E</v>
      </c>
      <c r="P280">
        <f>VLOOKUP(A280,'Base traitement'!A:BG,20,FALSE)</f>
        <v>138558</v>
      </c>
      <c r="Q280" s="12">
        <f>VLOOKUP(P280,Assemb_DA!A:H,7,FALSE)</f>
        <v>46191</v>
      </c>
      <c r="R280" s="9" t="str">
        <f>VLOOKUP(P280,Assemb_DA!A:H,8,FALSE)</f>
        <v>2026-06-18</v>
      </c>
      <c r="S280" s="9" t="str">
        <f>VLOOKUP(P280,Assemb_DA!A:I,9,FALSE)</f>
        <v>2026-07-15</v>
      </c>
      <c r="T280" s="22">
        <f>S280-Q280</f>
        <v>27</v>
      </c>
      <c r="U280" t="str">
        <f>VLOOKUP(A280,'Base traitement'!A:BG,23,FALSE)</f>
        <v>DTG</v>
      </c>
      <c r="V280" t="str">
        <f>VLOOKUP(A280,'Base traitement'!A:BG,24,FALSE)</f>
        <v>NADIA7</v>
      </c>
      <c r="W280">
        <f>VLOOKUP(A280,'Base traitement'!A:BG,57,FALSE)</f>
        <v>2490</v>
      </c>
    </row>
    <row r="281" spans="1:23">
      <c r="A281" s="9">
        <v>135773</v>
      </c>
      <c r="B281" t="str">
        <f>VLOOKUP(A281,'Base traitement'!A:BG,2,FALSE)</f>
        <v>THE UNIVERSITY OF WARWICK</v>
      </c>
      <c r="C281" t="s">
        <v>8423</v>
      </c>
      <c r="D281" t="str">
        <f>VLOOKUP(A281,'Base traitement'!A:BG,3,FALSE)</f>
        <v>FORMATION</v>
      </c>
      <c r="E281" t="str">
        <f>VLOOKUP(A281,'Base traitement'!A:BG,4,FALSE)</f>
        <v>Formation Rianja - MBA# Invoice reference: 2467894-7 DU 18/06/2026</v>
      </c>
      <c r="F281" s="16">
        <v>8522.5500000000011</v>
      </c>
      <c r="K281" s="16">
        <f>F281-G281</f>
        <v>8522.5500000000011</v>
      </c>
      <c r="L281" s="12">
        <f>VLOOKUP(A281,'Base traitement'!A:BG,15,FALSE)</f>
        <v>46218</v>
      </c>
      <c r="M281" s="9" t="str">
        <f>VLOOKUP(A281,'Base traitement'!A:BG,16,FALSE)</f>
        <v>2026-07-21</v>
      </c>
      <c r="N281" s="9" t="str">
        <f>VLOOKUP(A281,'Base traitement'!A:BG,17,FALSE)</f>
        <v>E</v>
      </c>
      <c r="O281" s="9" t="str">
        <f>VLOOKUP(A281,'Base traitement'!A:BG,18,FALSE)</f>
        <v>E</v>
      </c>
      <c r="P281">
        <f>VLOOKUP(A281,'Base traitement'!A:BG,20,FALSE)</f>
        <v>138587</v>
      </c>
      <c r="Q281" s="12">
        <f>VLOOKUP(P281,Assemb_DA!A:H,7,FALSE)</f>
        <v>46192</v>
      </c>
      <c r="R281" s="9" t="str">
        <f>VLOOKUP(P281,Assemb_DA!A:H,8,FALSE)</f>
        <v>2026-06-19</v>
      </c>
      <c r="S281" s="9" t="str">
        <f>VLOOKUP(P281,Assemb_DA!A:I,9,FALSE)</f>
        <v>2026-07-15</v>
      </c>
      <c r="T281" s="22">
        <f>S281-Q281</f>
        <v>26</v>
      </c>
      <c r="U281" t="str">
        <f>VLOOKUP(A281,'Base traitement'!A:BG,23,FALSE)</f>
        <v>DRH</v>
      </c>
      <c r="V281" t="str">
        <f>VLOOKUP(A281,'Base traitement'!A:BG,24,FALSE)</f>
        <v>NADIA7</v>
      </c>
      <c r="W281">
        <f>VLOOKUP(A281,'Base traitement'!A:BG,57,FALSE)</f>
        <v>6316</v>
      </c>
    </row>
    <row r="282" spans="1:23">
      <c r="A282" s="9">
        <v>135774</v>
      </c>
      <c r="B282" t="str">
        <f>VLOOKUP(A282,'Base traitement'!A:BG,2,FALSE)</f>
        <v>LCS CONSULTING</v>
      </c>
      <c r="C282" t="s">
        <v>8447</v>
      </c>
      <c r="D282" t="str">
        <f>VLOOKUP(A282,'Base traitement'!A:BG,3,FALSE)</f>
        <v>PRESTATION DE SERVICE</v>
      </c>
      <c r="E282" t="str">
        <f>VLOOKUP(A282,'Base traitement'!A:BG,4,FALSE)</f>
        <v>Prestation intérimaire: PERDIEM Suivi routier - Steev mois de juin 26# FACTURE PROFORMA N°306-A/FP/TELMA/2026 DU 22/06/2026</v>
      </c>
      <c r="F282" s="16">
        <v>341.95652173913044</v>
      </c>
      <c r="K282" s="16">
        <f>F282-G282</f>
        <v>341.95652173913044</v>
      </c>
      <c r="L282" s="12">
        <f>VLOOKUP(A282,'Base traitement'!A:BG,15,FALSE)</f>
        <v>46218</v>
      </c>
      <c r="M282" s="9" t="str">
        <f>VLOOKUP(A282,'Base traitement'!A:BG,16,FALSE)</f>
        <v>2026-07-15</v>
      </c>
      <c r="N282" s="9" t="str">
        <f>VLOOKUP(A282,'Base traitement'!A:BG,17,FALSE)</f>
        <v>E</v>
      </c>
      <c r="O282" s="9" t="str">
        <f>VLOOKUP(A282,'Base traitement'!A:BG,18,FALSE)</f>
        <v>E</v>
      </c>
      <c r="P282">
        <f>VLOOKUP(A282,'Base traitement'!A:BG,20,FALSE)</f>
        <v>138614</v>
      </c>
      <c r="Q282" s="12">
        <f>VLOOKUP(P282,Assemb_DA!A:H,7,FALSE)</f>
        <v>46195</v>
      </c>
      <c r="R282" s="9" t="str">
        <f>VLOOKUP(P282,Assemb_DA!A:H,8,FALSE)</f>
        <v>2026-06-22</v>
      </c>
      <c r="S282" s="9" t="str">
        <f>VLOOKUP(P282,Assemb_DA!A:I,9,FALSE)</f>
        <v>2026-07-15</v>
      </c>
      <c r="T282" s="22">
        <f>S282-Q282</f>
        <v>23</v>
      </c>
      <c r="U282" t="str">
        <f>VLOOKUP(A282,'Base traitement'!A:BG,23,FALSE)</f>
        <v>DTG</v>
      </c>
      <c r="V282" t="str">
        <f>VLOOKUP(A282,'Base traitement'!A:BG,24,FALSE)</f>
        <v>NADIA7</v>
      </c>
      <c r="W282">
        <f>VLOOKUP(A282,'Base traitement'!A:BG,57,FALSE)</f>
        <v>2490</v>
      </c>
    </row>
    <row r="283" spans="1:23">
      <c r="A283" s="9">
        <v>135775</v>
      </c>
      <c r="B283" t="str">
        <f>VLOOKUP(A283,'Base traitement'!A:BG,2,FALSE)</f>
        <v>LCS CONSULTING</v>
      </c>
      <c r="C283" t="s">
        <v>8397</v>
      </c>
      <c r="D283" t="str">
        <f>VLOOKUP(A283,'Base traitement'!A:BG,3,FALSE)</f>
        <v>PRESTATION DE SERVICE</v>
      </c>
      <c r="E283" t="str">
        <f>VLOOKUP(A283,'Base traitement'!A:BG,4,FALSE)</f>
        <v>Prestation intérimaire: PERDIEM Mission - Steev mois de juin 26# FACTURE PROFORMA N°305-A/FP/TELMA/2026 du 18/06/2026</v>
      </c>
      <c r="F283" s="16">
        <v>30.434782608695652</v>
      </c>
      <c r="K283" s="16">
        <f>F283-G283</f>
        <v>30.434782608695652</v>
      </c>
      <c r="L283" s="12">
        <f>VLOOKUP(A283,'Base traitement'!A:BG,15,FALSE)</f>
        <v>46218</v>
      </c>
      <c r="M283" s="9" t="str">
        <f>VLOOKUP(A283,'Base traitement'!A:BG,16,FALSE)</f>
        <v>2026-07-15</v>
      </c>
      <c r="N283" s="9" t="str">
        <f>VLOOKUP(A283,'Base traitement'!A:BG,17,FALSE)</f>
        <v>E</v>
      </c>
      <c r="O283" s="9" t="str">
        <f>VLOOKUP(A283,'Base traitement'!A:BG,18,FALSE)</f>
        <v>E</v>
      </c>
      <c r="P283">
        <f>VLOOKUP(A283,'Base traitement'!A:BG,20,FALSE)</f>
        <v>138565</v>
      </c>
      <c r="Q283" s="12">
        <f>VLOOKUP(P283,Assemb_DA!A:H,7,FALSE)</f>
        <v>46191</v>
      </c>
      <c r="R283" s="9" t="str">
        <f>VLOOKUP(P283,Assemb_DA!A:H,8,FALSE)</f>
        <v>2026-06-18</v>
      </c>
      <c r="S283" s="9" t="str">
        <f>VLOOKUP(P283,Assemb_DA!A:I,9,FALSE)</f>
        <v>2026-07-15</v>
      </c>
      <c r="T283" s="22">
        <f>S283-Q283</f>
        <v>27</v>
      </c>
      <c r="U283" t="str">
        <f>VLOOKUP(A283,'Base traitement'!A:BG,23,FALSE)</f>
        <v>DTG</v>
      </c>
      <c r="V283" t="str">
        <f>VLOOKUP(A283,'Base traitement'!A:BG,24,FALSE)</f>
        <v>NADIA7</v>
      </c>
      <c r="W283">
        <f>VLOOKUP(A283,'Base traitement'!A:BG,57,FALSE)</f>
        <v>2490</v>
      </c>
    </row>
    <row r="284" spans="1:23">
      <c r="A284" s="9">
        <v>135776</v>
      </c>
      <c r="B284" t="str">
        <f>VLOOKUP(A284,'Base traitement'!A:BG,2,FALSE)</f>
        <v>BUROZOOM</v>
      </c>
      <c r="C284" t="s">
        <v>8414</v>
      </c>
      <c r="D284" t="str">
        <f>VLOOKUP(A284,'Base traitement'!A:BG,3,FALSE)</f>
        <v>CACHET</v>
      </c>
      <c r="E284" t="str">
        <f>VLOOKUP(A284,'Base traitement'!A:BG,4,FALSE)</f>
        <v>Demande 01 Cachet Com bleu RH YAS MADAGASCAR# PROFORMA CACHET RH N° 897/06/2026 du 17/06/2026</v>
      </c>
      <c r="F284" s="16">
        <v>15.413043478260869</v>
      </c>
      <c r="K284" s="16">
        <f>F284-G284</f>
        <v>15.413043478260869</v>
      </c>
      <c r="L284" s="12">
        <f>VLOOKUP(A284,'Base traitement'!A:BG,15,FALSE)</f>
        <v>46218</v>
      </c>
      <c r="M284" s="9" t="str">
        <f>VLOOKUP(A284,'Base traitement'!A:BG,16,FALSE)</f>
        <v>2026-07-15</v>
      </c>
      <c r="N284" s="9" t="str">
        <f>VLOOKUP(A284,'Base traitement'!A:BG,17,FALSE)</f>
        <v>E</v>
      </c>
      <c r="O284" s="9" t="str">
        <f>VLOOKUP(A284,'Base traitement'!A:BG,18,FALSE)</f>
        <v>E</v>
      </c>
      <c r="P284">
        <f>VLOOKUP(A284,'Base traitement'!A:BG,20,FALSE)</f>
        <v>138580</v>
      </c>
      <c r="Q284" s="12">
        <f>VLOOKUP(P284,Assemb_DA!A:H,7,FALSE)</f>
        <v>46192</v>
      </c>
      <c r="R284" s="9" t="str">
        <f>VLOOKUP(P284,Assemb_DA!A:H,8,FALSE)</f>
        <v>2026-06-19</v>
      </c>
      <c r="S284" s="9" t="str">
        <f>VLOOKUP(P284,Assemb_DA!A:I,9,FALSE)</f>
        <v>2026-07-15</v>
      </c>
      <c r="T284" s="22">
        <f>S284-Q284</f>
        <v>26</v>
      </c>
      <c r="U284" t="str">
        <f>VLOOKUP(A284,'Base traitement'!A:BG,23,FALSE)</f>
        <v>DRH</v>
      </c>
      <c r="V284" t="str">
        <f>VLOOKUP(A284,'Base traitement'!A:BG,24,FALSE)</f>
        <v>NADIA7</v>
      </c>
      <c r="W284">
        <f>VLOOKUP(A284,'Base traitement'!A:BG,57,FALSE)</f>
        <v>4680</v>
      </c>
    </row>
    <row r="285" spans="1:23">
      <c r="A285" s="9">
        <v>135777</v>
      </c>
      <c r="B285" t="str">
        <f>VLOOKUP(A285,'Base traitement'!A:BG,2,FALSE)</f>
        <v>LCS CONSULTING</v>
      </c>
      <c r="C285" t="s">
        <v>8473</v>
      </c>
      <c r="D285" t="str">
        <f>VLOOKUP(A285,'Base traitement'!A:BG,3,FALSE)</f>
        <v>PRESTATION DE SERVICE</v>
      </c>
      <c r="E285" t="str">
        <f>VLOOKUP(A285,'Base traitement'!A:BG,4,FALSE)</f>
        <v>Prestation intérimaire: PERDIEM Michael Formateur Jun#FACTURE PROFORMA N°307-A/FP/TELMA/2026 du 22/06/2026</v>
      </c>
      <c r="F285" s="16">
        <v>108.69565217391305</v>
      </c>
      <c r="K285" s="16">
        <f>F285-G285</f>
        <v>108.69565217391305</v>
      </c>
      <c r="L285" s="12">
        <f>VLOOKUP(A285,'Base traitement'!A:BG,15,FALSE)</f>
        <v>46218</v>
      </c>
      <c r="M285" s="9" t="str">
        <f>VLOOKUP(A285,'Base traitement'!A:BG,16,FALSE)</f>
        <v>2026-07-15</v>
      </c>
      <c r="N285" s="9" t="str">
        <f>VLOOKUP(A285,'Base traitement'!A:BG,17,FALSE)</f>
        <v>E</v>
      </c>
      <c r="O285" s="9" t="str">
        <f>VLOOKUP(A285,'Base traitement'!A:BG,18,FALSE)</f>
        <v>E</v>
      </c>
      <c r="P285">
        <f>VLOOKUP(A285,'Base traitement'!A:BG,20,FALSE)</f>
        <v>138638</v>
      </c>
      <c r="Q285" s="12">
        <f>VLOOKUP(P285,Assemb_DA!A:H,7,FALSE)</f>
        <v>46196</v>
      </c>
      <c r="R285" s="9" t="str">
        <f>VLOOKUP(P285,Assemb_DA!A:H,8,FALSE)</f>
        <v>2026-06-23</v>
      </c>
      <c r="S285" s="9" t="str">
        <f>VLOOKUP(P285,Assemb_DA!A:I,9,FALSE)</f>
        <v>2026-07-15</v>
      </c>
      <c r="T285" s="22">
        <f>S285-Q285</f>
        <v>22</v>
      </c>
      <c r="U285" t="str">
        <f>VLOOKUP(A285,'Base traitement'!A:BG,23,FALSE)</f>
        <v>DCG</v>
      </c>
      <c r="V285" t="str">
        <f>VLOOKUP(A285,'Base traitement'!A:BG,24,FALSE)</f>
        <v>NADIA7</v>
      </c>
      <c r="W285">
        <f>VLOOKUP(A285,'Base traitement'!A:BG,57,FALSE)</f>
        <v>2490</v>
      </c>
    </row>
    <row r="286" spans="1:23">
      <c r="A286" s="9">
        <v>135778</v>
      </c>
      <c r="B286" t="str">
        <f>VLOOKUP(A286,'Base traitement'!A:BG,2,FALSE)</f>
        <v>LCS CONSULTING</v>
      </c>
      <c r="C286" t="s">
        <v>8484</v>
      </c>
      <c r="D286" t="str">
        <f>VLOOKUP(A286,'Base traitement'!A:BG,3,FALSE)</f>
        <v>PRESTATION DE SERVICE</v>
      </c>
      <c r="E286" t="str">
        <f>VLOOKUP(A286,'Base traitement'!A:BG,4,FALSE)</f>
        <v>Prestation intérimaire: Logement 22 Tech Pol pour 1 mois# FACTURE PROFORMA N°312-A/FP/TELMA/2026 du 24/06/2026</v>
      </c>
      <c r="F286" s="16">
        <v>413.5</v>
      </c>
      <c r="K286" s="16">
        <f>F286-G286</f>
        <v>413.5</v>
      </c>
      <c r="L286" s="12">
        <f>VLOOKUP(A286,'Base traitement'!A:BG,15,FALSE)</f>
        <v>46218</v>
      </c>
      <c r="M286" s="9" t="str">
        <f>VLOOKUP(A286,'Base traitement'!A:BG,16,FALSE)</f>
        <v>2026-07-15</v>
      </c>
      <c r="N286" s="9" t="str">
        <f>VLOOKUP(A286,'Base traitement'!A:BG,17,FALSE)</f>
        <v>E</v>
      </c>
      <c r="O286" s="9" t="str">
        <f>VLOOKUP(A286,'Base traitement'!A:BG,18,FALSE)</f>
        <v>E</v>
      </c>
      <c r="P286">
        <f>VLOOKUP(A286,'Base traitement'!A:BG,20,FALSE)</f>
        <v>138648</v>
      </c>
      <c r="Q286" s="12">
        <f>VLOOKUP(P286,Assemb_DA!A:H,7,FALSE)</f>
        <v>46197</v>
      </c>
      <c r="R286" s="9" t="str">
        <f>VLOOKUP(P286,Assemb_DA!A:H,8,FALSE)</f>
        <v>2026-06-24</v>
      </c>
      <c r="S286" s="9" t="str">
        <f>VLOOKUP(P286,Assemb_DA!A:I,9,FALSE)</f>
        <v>2026-07-15</v>
      </c>
      <c r="T286" s="22">
        <f>S286-Q286</f>
        <v>21</v>
      </c>
      <c r="U286" t="str">
        <f>VLOOKUP(A286,'Base traitement'!A:BG,23,FALSE)</f>
        <v>DTG</v>
      </c>
      <c r="V286" t="str">
        <f>VLOOKUP(A286,'Base traitement'!A:BG,24,FALSE)</f>
        <v>NADIA7</v>
      </c>
      <c r="W286">
        <f>VLOOKUP(A286,'Base traitement'!A:BG,57,FALSE)</f>
        <v>2490</v>
      </c>
    </row>
    <row r="287" spans="1:23">
      <c r="A287" s="9">
        <v>135779</v>
      </c>
      <c r="B287" t="str">
        <f>VLOOKUP(A287,'Base traitement'!A:BG,2,FALSE)</f>
        <v>ANDRIAMBOLOLONARISOA HAINGO(4 TIA)</v>
      </c>
      <c r="C287" t="str">
        <f>VLOOKUP(A287,'Base traitement'!A:BG,45,FALSE)</f>
        <v>RSE - Action Fête Nationale - Distribution PPN Fkt Andraharo</v>
      </c>
      <c r="D287" t="str">
        <f>VLOOKUP(A287,'Base traitement'!A:BG,3,FALSE)</f>
        <v>RIZ</v>
      </c>
      <c r="E287" t="str">
        <f>VLOOKUP(A287,'Base traitement'!A:BG,4,FALSE)</f>
        <v>RSE - Achat Riz - Distribution PPN Fkt Andraharo - 4Tia# DEVIS N°4260624028 DU 24/06/2026</v>
      </c>
      <c r="F287" s="16">
        <v>309.2</v>
      </c>
      <c r="K287" s="16">
        <f>F287-G287</f>
        <v>309.2</v>
      </c>
      <c r="L287" s="12">
        <f>VLOOKUP(A287,'Base traitement'!A:BG,15,FALSE)</f>
        <v>46218</v>
      </c>
      <c r="M287" s="9" t="str">
        <f>VLOOKUP(A287,'Base traitement'!A:BG,16,FALSE)</f>
        <v>2026-07-15</v>
      </c>
      <c r="N287" s="9" t="str">
        <f>VLOOKUP(A287,'Base traitement'!A:BG,17,FALSE)</f>
        <v>E</v>
      </c>
      <c r="O287" s="9" t="str">
        <f>VLOOKUP(A287,'Base traitement'!A:BG,18,FALSE)</f>
        <v>E</v>
      </c>
      <c r="P287">
        <f>VLOOKUP(A287,'Base traitement'!A:BG,20,FALSE)</f>
        <v>138668</v>
      </c>
      <c r="Q287" s="12">
        <f>VLOOKUP(P287,Assemb_DA!A:H,7,FALSE)</f>
        <v>46197</v>
      </c>
      <c r="R287" s="9" t="str">
        <f>VLOOKUP(P287,Assemb_DA!A:H,8,FALSE)</f>
        <v>2026-06-24</v>
      </c>
      <c r="S287" s="9" t="str">
        <f>VLOOKUP(P287,Assemb_DA!A:I,9,FALSE)</f>
        <v>2026-07-15</v>
      </c>
      <c r="T287" s="22">
        <f>S287-Q287</f>
        <v>21</v>
      </c>
      <c r="U287" t="str">
        <f>VLOOKUP(A287,'Base traitement'!A:BG,23,FALSE)</f>
        <v>DRH</v>
      </c>
      <c r="V287" t="str">
        <f>VLOOKUP(A287,'Base traitement'!A:BG,24,FALSE)</f>
        <v>NADIA7</v>
      </c>
      <c r="W287">
        <f>VLOOKUP(A287,'Base traitement'!A:BG,57,FALSE)</f>
        <v>7092</v>
      </c>
    </row>
    <row r="288" spans="1:23">
      <c r="A288" s="9">
        <v>135780</v>
      </c>
      <c r="B288" t="str">
        <f>VLOOKUP(A288,'Base traitement'!A:BG,2,FALSE)</f>
        <v>SOCIETE DE GESTION ET EXPLOITATION DE M/CAR</v>
      </c>
      <c r="C288" t="str">
        <f>VLOOKUP(A288,'Base traitement'!A:BG,45,FALSE)</f>
        <v>QVT - Atelier Sport Q2 2026</v>
      </c>
      <c r="D288" t="str">
        <f>VLOOKUP(A288,'Base traitement'!A:BG,3,FALSE)</f>
        <v>Ateliers et workshops QVT</v>
      </c>
      <c r="E288" t="str">
        <f>VLOOKUP(A288,'Base traitement'!A:BG,4,FALSE)</f>
        <v>QVT - Atelier Sport Avril - Mai - Juin 2026 - Park Life# FACTURE N°0252/PRESTA/PRKL/2026 DU 24/06/2026</v>
      </c>
      <c r="F288" s="16">
        <v>380.43478260869563</v>
      </c>
      <c r="K288" s="16">
        <f>F288-G288</f>
        <v>380.43478260869563</v>
      </c>
      <c r="L288" s="12">
        <f>VLOOKUP(A288,'Base traitement'!A:BG,15,FALSE)</f>
        <v>46218</v>
      </c>
      <c r="M288" s="9" t="str">
        <f>VLOOKUP(A288,'Base traitement'!A:BG,16,FALSE)</f>
        <v>2026-07-15</v>
      </c>
      <c r="N288" s="9" t="str">
        <f>VLOOKUP(A288,'Base traitement'!A:BG,17,FALSE)</f>
        <v>E</v>
      </c>
      <c r="O288" s="9" t="str">
        <f>VLOOKUP(A288,'Base traitement'!A:BG,18,FALSE)</f>
        <v>E</v>
      </c>
      <c r="P288">
        <f>VLOOKUP(A288,'Base traitement'!A:BG,20,FALSE)</f>
        <v>138666</v>
      </c>
      <c r="Q288" s="12">
        <f>VLOOKUP(P288,Assemb_DA!A:H,7,FALSE)</f>
        <v>46197</v>
      </c>
      <c r="R288" s="9" t="str">
        <f>VLOOKUP(P288,Assemb_DA!A:H,8,FALSE)</f>
        <v>2026-06-24</v>
      </c>
      <c r="S288" s="9" t="str">
        <f>VLOOKUP(P288,Assemb_DA!A:I,9,FALSE)</f>
        <v>2026-07-15</v>
      </c>
      <c r="T288" s="22">
        <f>S288-Q288</f>
        <v>21</v>
      </c>
      <c r="U288" t="str">
        <f>VLOOKUP(A288,'Base traitement'!A:BG,23,FALSE)</f>
        <v>DRH</v>
      </c>
      <c r="V288" t="str">
        <f>VLOOKUP(A288,'Base traitement'!A:BG,24,FALSE)</f>
        <v>NADIA7</v>
      </c>
      <c r="W288">
        <f>VLOOKUP(A288,'Base traitement'!A:BG,57,FALSE)</f>
        <v>119</v>
      </c>
    </row>
    <row r="289" spans="1:23">
      <c r="A289" s="9">
        <v>135781</v>
      </c>
      <c r="B289" t="str">
        <f>VLOOKUP(A289,'Base traitement'!A:BG,2,FALSE)</f>
        <v>ANDRIAMBOLOLONARISOA HAINGO(4 TIA)</v>
      </c>
      <c r="C289" t="str">
        <f>VLOOKUP(A289,'Base traitement'!A:BG,45,FALSE)</f>
        <v>RSE - Transport distribution PPN vers bénéficiaires</v>
      </c>
      <c r="D289" t="str">
        <f>VLOOKUP(A289,'Base traitement'!A:BG,3,FALSE)</f>
        <v>TRANSPORT</v>
      </c>
      <c r="E289" t="str">
        <f>VLOOKUP(A289,'Base traitement'!A:BG,4,FALSE)</f>
        <v>RSE - Transport distribution PPN vers bénéficiaires CUA et commune Ambohimanarina - 4Tia# DEVIS N°4260622025 du 22/06/2026</v>
      </c>
      <c r="F289" s="16">
        <v>86.956521739130437</v>
      </c>
      <c r="K289" s="16">
        <f>F289-G289</f>
        <v>86.956521739130437</v>
      </c>
      <c r="L289" s="12">
        <f>VLOOKUP(A289,'Base traitement'!A:BG,15,FALSE)</f>
        <v>46218</v>
      </c>
      <c r="M289" s="9" t="str">
        <f>VLOOKUP(A289,'Base traitement'!A:BG,16,FALSE)</f>
        <v>2026-07-15</v>
      </c>
      <c r="N289" s="9" t="str">
        <f>VLOOKUP(A289,'Base traitement'!A:BG,17,FALSE)</f>
        <v>E</v>
      </c>
      <c r="O289" s="9" t="str">
        <f>VLOOKUP(A289,'Base traitement'!A:BG,18,FALSE)</f>
        <v>E</v>
      </c>
      <c r="P289">
        <f>VLOOKUP(A289,'Base traitement'!A:BG,20,FALSE)</f>
        <v>138620</v>
      </c>
      <c r="Q289" s="12">
        <f>VLOOKUP(P289,Assemb_DA!A:H,7,FALSE)</f>
        <v>46195</v>
      </c>
      <c r="R289" s="9" t="str">
        <f>VLOOKUP(P289,Assemb_DA!A:H,8,FALSE)</f>
        <v>2026-06-22</v>
      </c>
      <c r="S289" s="9" t="str">
        <f>VLOOKUP(P289,Assemb_DA!A:I,9,FALSE)</f>
        <v>2026-07-15</v>
      </c>
      <c r="T289" s="22">
        <f>S289-Q289</f>
        <v>23</v>
      </c>
      <c r="U289" t="str">
        <f>VLOOKUP(A289,'Base traitement'!A:BG,23,FALSE)</f>
        <v>DRH</v>
      </c>
      <c r="V289" t="str">
        <f>VLOOKUP(A289,'Base traitement'!A:BG,24,FALSE)</f>
        <v>NADIA7</v>
      </c>
      <c r="W289">
        <f>VLOOKUP(A289,'Base traitement'!A:BG,57,FALSE)</f>
        <v>7092</v>
      </c>
    </row>
    <row r="290" spans="1:23">
      <c r="A290" s="9">
        <v>135782</v>
      </c>
      <c r="B290" t="str">
        <f>VLOOKUP(A290,'Base traitement'!A:BG,2,FALSE)</f>
        <v>RAMPARISON ANDRIAMIHAJA HANITRI (TOP LINK)</v>
      </c>
      <c r="C290" t="str">
        <f>VLOOKUP(A290,'Base traitement'!A:BG,45,FALSE)</f>
        <v>RSE - Transport collaborateurs distribution PPN NOC</v>
      </c>
      <c r="D290" t="str">
        <f>VLOOKUP(A290,'Base traitement'!A:BG,3,FALSE)</f>
        <v>TRANSPORT</v>
      </c>
      <c r="E290" t="str">
        <f>VLOOKUP(A290,'Base traitement'!A:BG,4,FALSE)</f>
        <v>RSE - Transport collaborateurs distribution PPN NOC - TOP LINK# FACTURE PROFORMA: 5790626  du 22/06/2026</v>
      </c>
      <c r="F290" s="16">
        <v>41.304347826086953</v>
      </c>
      <c r="K290" s="16">
        <f>F290-G290</f>
        <v>41.304347826086953</v>
      </c>
      <c r="L290" s="12">
        <f>VLOOKUP(A290,'Base traitement'!A:BG,15,FALSE)</f>
        <v>46218</v>
      </c>
      <c r="M290" s="9" t="str">
        <f>VLOOKUP(A290,'Base traitement'!A:BG,16,FALSE)</f>
        <v>2026-07-15</v>
      </c>
      <c r="N290" s="9" t="str">
        <f>VLOOKUP(A290,'Base traitement'!A:BG,17,FALSE)</f>
        <v>E</v>
      </c>
      <c r="O290" s="9" t="str">
        <f>VLOOKUP(A290,'Base traitement'!A:BG,18,FALSE)</f>
        <v>E</v>
      </c>
      <c r="P290">
        <f>VLOOKUP(A290,'Base traitement'!A:BG,20,FALSE)</f>
        <v>138626</v>
      </c>
      <c r="Q290" s="12">
        <f>VLOOKUP(P290,Assemb_DA!A:H,7,FALSE)</f>
        <v>46195</v>
      </c>
      <c r="R290" s="9" t="str">
        <f>VLOOKUP(P290,Assemb_DA!A:H,8,FALSE)</f>
        <v>2026-06-22</v>
      </c>
      <c r="S290" s="9" t="str">
        <f>VLOOKUP(P290,Assemb_DA!A:I,9,FALSE)</f>
        <v>2026-07-15</v>
      </c>
      <c r="T290" s="22">
        <f>S290-Q290</f>
        <v>23</v>
      </c>
      <c r="U290" t="str">
        <f>VLOOKUP(A290,'Base traitement'!A:BG,23,FALSE)</f>
        <v>DRH</v>
      </c>
      <c r="V290" t="str">
        <f>VLOOKUP(A290,'Base traitement'!A:BG,24,FALSE)</f>
        <v>NADIA7</v>
      </c>
      <c r="W290">
        <f>VLOOKUP(A290,'Base traitement'!A:BG,57,FALSE)</f>
        <v>1104</v>
      </c>
    </row>
    <row r="291" spans="1:23">
      <c r="A291" s="9">
        <v>135783</v>
      </c>
      <c r="B291" t="str">
        <f>VLOOKUP(A291,'Base traitement'!A:BG,2,FALSE)</f>
        <v>RAMPARISON ANDRIAMIHAJA HANITRI (TOP LINK)</v>
      </c>
      <c r="C291" t="str">
        <f>VLOOKUP(A291,'Base traitement'!A:BG,45,FALSE)</f>
        <v>RSE - Transport collaborateurs distribution PPN Galaxy</v>
      </c>
      <c r="D291" t="str">
        <f>VLOOKUP(A291,'Base traitement'!A:BG,3,FALSE)</f>
        <v>TRANSPORT</v>
      </c>
      <c r="E291" t="str">
        <f>VLOOKUP(A291,'Base traitement'!A:BG,4,FALSE)</f>
        <v>RSE - Transport collaborateurs distribution PPN Galaxy - TOP LINK# FACTURE PROFORMA : 5780626 du 12/06/2026</v>
      </c>
      <c r="F291" s="16">
        <v>43.478260869565219</v>
      </c>
      <c r="K291" s="16">
        <f>F291-G291</f>
        <v>43.478260869565219</v>
      </c>
      <c r="L291" s="12">
        <f>VLOOKUP(A291,'Base traitement'!A:BG,15,FALSE)</f>
        <v>46218</v>
      </c>
      <c r="M291" s="9" t="str">
        <f>VLOOKUP(A291,'Base traitement'!A:BG,16,FALSE)</f>
        <v>2026-07-15</v>
      </c>
      <c r="N291" s="9" t="str">
        <f>VLOOKUP(A291,'Base traitement'!A:BG,17,FALSE)</f>
        <v>E</v>
      </c>
      <c r="O291" s="9" t="str">
        <f>VLOOKUP(A291,'Base traitement'!A:BG,18,FALSE)</f>
        <v>E</v>
      </c>
      <c r="P291">
        <f>VLOOKUP(A291,'Base traitement'!A:BG,20,FALSE)</f>
        <v>138622</v>
      </c>
      <c r="Q291" s="12">
        <f>VLOOKUP(P291,Assemb_DA!A:H,7,FALSE)</f>
        <v>46195</v>
      </c>
      <c r="R291" s="9" t="str">
        <f>VLOOKUP(P291,Assemb_DA!A:H,8,FALSE)</f>
        <v>2026-06-22</v>
      </c>
      <c r="S291" s="9" t="str">
        <f>VLOOKUP(P291,Assemb_DA!A:I,9,FALSE)</f>
        <v>2026-07-15</v>
      </c>
      <c r="T291" s="22">
        <f>S291-Q291</f>
        <v>23</v>
      </c>
      <c r="U291" t="str">
        <f>VLOOKUP(A291,'Base traitement'!A:BG,23,FALSE)</f>
        <v>DRH</v>
      </c>
      <c r="V291" t="str">
        <f>VLOOKUP(A291,'Base traitement'!A:BG,24,FALSE)</f>
        <v>NADIA7</v>
      </c>
      <c r="W291">
        <f>VLOOKUP(A291,'Base traitement'!A:BG,57,FALSE)</f>
        <v>1104</v>
      </c>
    </row>
    <row r="292" spans="1:23">
      <c r="A292" s="9">
        <v>135784</v>
      </c>
      <c r="B292" t="str">
        <f>VLOOKUP(A292,'Base traitement'!A:BG,2,FALSE)</f>
        <v>MADAJOB</v>
      </c>
      <c r="C292" t="s">
        <v>8506</v>
      </c>
      <c r="D292" t="str">
        <f>VLOOKUP(A292,'Base traitement'!A:BG,3,FALSE)</f>
        <v>PRESTATION DE SERVICE</v>
      </c>
      <c r="E292" t="str">
        <f>VLOOKUP(A292,'Base traitement'!A:BG,4,FALSE)</f>
        <v>Prestation intérimaire: PERDIEM ADV Xavier du 250626 au 190726# DEVIS N° 002867 DU 24/06/2026</v>
      </c>
      <c r="F292" s="16">
        <v>375.76086956521738</v>
      </c>
      <c r="K292" s="16">
        <f>F292-G292</f>
        <v>375.76086956521738</v>
      </c>
      <c r="L292" s="12">
        <f>VLOOKUP(A292,'Base traitement'!A:BG,15,FALSE)</f>
        <v>46218</v>
      </c>
      <c r="M292" s="9" t="str">
        <f>VLOOKUP(A292,'Base traitement'!A:BG,16,FALSE)</f>
        <v>2026-07-15</v>
      </c>
      <c r="N292" s="9" t="str">
        <f>VLOOKUP(A292,'Base traitement'!A:BG,17,FALSE)</f>
        <v>E</v>
      </c>
      <c r="O292" s="9" t="str">
        <f>VLOOKUP(A292,'Base traitement'!A:BG,18,FALSE)</f>
        <v>E</v>
      </c>
      <c r="P292">
        <f>VLOOKUP(A292,'Base traitement'!A:BG,20,FALSE)</f>
        <v>138669</v>
      </c>
      <c r="Q292" s="12">
        <f>VLOOKUP(P292,Assemb_DA!A:H,7,FALSE)</f>
        <v>46197</v>
      </c>
      <c r="R292" s="9" t="str">
        <f>VLOOKUP(P292,Assemb_DA!A:H,8,FALSE)</f>
        <v>2026-06-24</v>
      </c>
      <c r="S292" s="9" t="str">
        <f>VLOOKUP(P292,Assemb_DA!A:I,9,FALSE)</f>
        <v>2026-07-15</v>
      </c>
      <c r="T292" s="22">
        <f>S292-Q292</f>
        <v>21</v>
      </c>
      <c r="U292" t="str">
        <f>VLOOKUP(A292,'Base traitement'!A:BG,23,FALSE)</f>
        <v>DFG</v>
      </c>
      <c r="V292" t="str">
        <f>VLOOKUP(A292,'Base traitement'!A:BG,24,FALSE)</f>
        <v>NADIA7</v>
      </c>
      <c r="W292">
        <f>VLOOKUP(A292,'Base traitement'!A:BG,57,FALSE)</f>
        <v>723</v>
      </c>
    </row>
    <row r="293" spans="1:23">
      <c r="A293" s="9">
        <v>135785</v>
      </c>
      <c r="B293" t="str">
        <f>VLOOKUP(A293,'Base traitement'!A:BG,2,FALSE)</f>
        <v>LCS CONSULTING</v>
      </c>
      <c r="C293" t="s">
        <v>8539</v>
      </c>
      <c r="D293" t="str">
        <f>VLOOKUP(A293,'Base traitement'!A:BG,3,FALSE)</f>
        <v>PRESTATION DE SERVICE</v>
      </c>
      <c r="E293" t="str">
        <f>VLOOKUP(A293,'Base traitement'!A:BG,4,FALSE)</f>
        <v>Prestation intérimaire: PERDIEM Suivi routier - Joacin, Manambina, Ryan, Joely juin 26# FACTURE PROFORMA N°313-A/FP/TELMA/2026 du 25/06/2026</v>
      </c>
      <c r="F293" s="16">
        <v>3955.7391304347825</v>
      </c>
      <c r="K293" s="16">
        <f>F293-G293</f>
        <v>3955.7391304347825</v>
      </c>
      <c r="L293" s="12">
        <f>VLOOKUP(A293,'Base traitement'!A:BG,15,FALSE)</f>
        <v>46218</v>
      </c>
      <c r="M293" s="9" t="str">
        <f>VLOOKUP(A293,'Base traitement'!A:BG,16,FALSE)</f>
        <v>2026-07-15</v>
      </c>
      <c r="N293" s="9" t="str">
        <f>VLOOKUP(A293,'Base traitement'!A:BG,17,FALSE)</f>
        <v>E</v>
      </c>
      <c r="O293" s="9" t="str">
        <f>VLOOKUP(A293,'Base traitement'!A:BG,18,FALSE)</f>
        <v>E</v>
      </c>
      <c r="P293">
        <f>VLOOKUP(A293,'Base traitement'!A:BG,20,FALSE)</f>
        <v>138707</v>
      </c>
      <c r="Q293" s="12">
        <f>VLOOKUP(P293,Assemb_DA!A:H,7,FALSE)</f>
        <v>46202</v>
      </c>
      <c r="R293" s="9" t="str">
        <f>VLOOKUP(P293,Assemb_DA!A:H,8,FALSE)</f>
        <v>2026-06-29</v>
      </c>
      <c r="S293" s="9" t="str">
        <f>VLOOKUP(P293,Assemb_DA!A:I,9,FALSE)</f>
        <v>2026-07-15</v>
      </c>
      <c r="T293" s="22">
        <f>S293-Q293</f>
        <v>16</v>
      </c>
      <c r="U293" t="str">
        <f>VLOOKUP(A293,'Base traitement'!A:BG,23,FALSE)</f>
        <v>DTG</v>
      </c>
      <c r="V293" t="str">
        <f>VLOOKUP(A293,'Base traitement'!A:BG,24,FALSE)</f>
        <v>NADIA7</v>
      </c>
      <c r="W293">
        <f>VLOOKUP(A293,'Base traitement'!A:BG,57,FALSE)</f>
        <v>2490</v>
      </c>
    </row>
    <row r="294" spans="1:23">
      <c r="A294" s="9">
        <v>135786</v>
      </c>
      <c r="B294" t="str">
        <f>VLOOKUP(A294,'Base traitement'!A:BG,2,FALSE)</f>
        <v>LCS CONSULTING</v>
      </c>
      <c r="C294" t="s">
        <v>8551</v>
      </c>
      <c r="D294" t="str">
        <f>VLOOKUP(A294,'Base traitement'!A:BG,3,FALSE)</f>
        <v>PRESTATION DE SERVICE</v>
      </c>
      <c r="E294" t="str">
        <f>VLOOKUP(A294,'Base traitement'!A:BG,4,FALSE)</f>
        <v>Prestation intérimaire: PERDIEM Suivi routier - Chris,Haj,Moib,Rija, Alph juillet 26# FACTURE PROFORMA N°315-A/FP/TELMA/2026 du 29/06/2026</v>
      </c>
      <c r="F294" s="16">
        <v>1722.8260869565217</v>
      </c>
      <c r="K294" s="16">
        <f>F294-G294</f>
        <v>1722.8260869565217</v>
      </c>
      <c r="L294" s="12">
        <f>VLOOKUP(A294,'Base traitement'!A:BG,15,FALSE)</f>
        <v>46218</v>
      </c>
      <c r="M294" s="9" t="str">
        <f>VLOOKUP(A294,'Base traitement'!A:BG,16,FALSE)</f>
        <v>2026-07-15</v>
      </c>
      <c r="N294" s="9" t="str">
        <f>VLOOKUP(A294,'Base traitement'!A:BG,17,FALSE)</f>
        <v>E</v>
      </c>
      <c r="O294" s="9" t="str">
        <f>VLOOKUP(A294,'Base traitement'!A:BG,18,FALSE)</f>
        <v>E</v>
      </c>
      <c r="P294">
        <f>VLOOKUP(A294,'Base traitement'!A:BG,20,FALSE)</f>
        <v>138721</v>
      </c>
      <c r="Q294" s="12">
        <f>VLOOKUP(P294,Assemb_DA!A:H,7,FALSE)</f>
        <v>46202</v>
      </c>
      <c r="R294" s="9" t="str">
        <f>VLOOKUP(P294,Assemb_DA!A:H,8,FALSE)</f>
        <v>2026-06-29</v>
      </c>
      <c r="S294" s="9" t="str">
        <f>VLOOKUP(P294,Assemb_DA!A:I,9,FALSE)</f>
        <v>2026-07-15</v>
      </c>
      <c r="T294" s="22">
        <f>S294-Q294</f>
        <v>16</v>
      </c>
      <c r="U294" t="str">
        <f>VLOOKUP(A294,'Base traitement'!A:BG,23,FALSE)</f>
        <v>DTG</v>
      </c>
      <c r="V294" t="str">
        <f>VLOOKUP(A294,'Base traitement'!A:BG,24,FALSE)</f>
        <v>NADIA7</v>
      </c>
      <c r="W294">
        <f>VLOOKUP(A294,'Base traitement'!A:BG,57,FALSE)</f>
        <v>2490</v>
      </c>
    </row>
    <row r="295" spans="1:23">
      <c r="A295" s="9">
        <v>135788</v>
      </c>
      <c r="B295" t="str">
        <f>VLOOKUP(A295,'Base traitement'!A:BG,2,FALSE)</f>
        <v>RAMANGATAHIANA NOMENA MAMMY</v>
      </c>
      <c r="C295" t="s">
        <v>8559</v>
      </c>
      <c r="D295" t="str">
        <f>VLOOKUP(A295,'Base traitement'!A:BG,3,FALSE)</f>
        <v>PRESTATION DE SERVICE</v>
      </c>
      <c r="E295" t="str">
        <f>VLOOKUP(A295,'Base traitement'!A:BG,4,FALSE)</f>
        <v>Transport bagages FARAH suite prise de poste# DEVIS DU 01 juin 2026</v>
      </c>
      <c r="F295" s="16">
        <v>391.30434782608694</v>
      </c>
      <c r="K295" s="16">
        <f>F295-G295</f>
        <v>391.30434782608694</v>
      </c>
      <c r="L295" s="12">
        <f>VLOOKUP(A295,'Base traitement'!A:BG,15,FALSE)</f>
        <v>46218</v>
      </c>
      <c r="M295" s="9" t="str">
        <f>VLOOKUP(A295,'Base traitement'!A:BG,16,FALSE)</f>
        <v>2026-07-15</v>
      </c>
      <c r="N295" s="9" t="str">
        <f>VLOOKUP(A295,'Base traitement'!A:BG,17,FALSE)</f>
        <v>E</v>
      </c>
      <c r="O295" s="9" t="str">
        <f>VLOOKUP(A295,'Base traitement'!A:BG,18,FALSE)</f>
        <v>E</v>
      </c>
      <c r="P295">
        <f>VLOOKUP(A295,'Base traitement'!A:BG,20,FALSE)</f>
        <v>138731</v>
      </c>
      <c r="Q295" s="12">
        <f>VLOOKUP(P295,Assemb_DA!A:H,7,FALSE)</f>
        <v>46203</v>
      </c>
      <c r="R295" s="9" t="str">
        <f>VLOOKUP(P295,Assemb_DA!A:H,8,FALSE)</f>
        <v>2026-06-30</v>
      </c>
      <c r="S295" s="9" t="str">
        <f>VLOOKUP(P295,Assemb_DA!A:I,9,FALSE)</f>
        <v>2026-07-15</v>
      </c>
      <c r="T295" s="22">
        <f>S295-Q295</f>
        <v>15</v>
      </c>
      <c r="U295" t="str">
        <f>VLOOKUP(A295,'Base traitement'!A:BG,23,FALSE)</f>
        <v>DCG</v>
      </c>
      <c r="V295" t="str">
        <f>VLOOKUP(A295,'Base traitement'!A:BG,24,FALSE)</f>
        <v>NADIA7</v>
      </c>
      <c r="W295">
        <f>VLOOKUP(A295,'Base traitement'!A:BG,57,FALSE)</f>
        <v>6497</v>
      </c>
    </row>
    <row r="296" spans="1:23">
      <c r="A296" s="9">
        <v>135789</v>
      </c>
      <c r="B296" t="str">
        <f>VLOOKUP(A296,'Base traitement'!A:BG,2,FALSE)</f>
        <v>RANDRIAMBOLOLONA HARINAVALONA (RAITRA)</v>
      </c>
      <c r="C296" t="str">
        <f>VLOOKUP(A296,'Base traitement'!A:BG,45,FALSE)</f>
        <v>RSE - Repeinte mur et changement plaque Maison du Numérique</v>
      </c>
      <c r="D296" t="str">
        <f>VLOOKUP(A296,'Base traitement'!A:BG,3,FALSE)</f>
        <v>MAIN D'OEUVRE</v>
      </c>
      <c r="E296" t="str">
        <f>VLOOKUP(A296,'Base traitement'!A:BG,4,FALSE)</f>
        <v>RSE - Repeinte mur et changement plaque Maison du Numérique - RAITRA ROYAL
Main d'uvre personne et matériel</v>
      </c>
      <c r="F296" s="16">
        <v>92.382608695652181</v>
      </c>
      <c r="K296" s="16">
        <f>F296-G296</f>
        <v>92.382608695652181</v>
      </c>
      <c r="L296" s="12">
        <f>VLOOKUP(A296,'Base traitement'!A:BG,15,FALSE)</f>
        <v>46218</v>
      </c>
      <c r="M296" s="9" t="str">
        <f>VLOOKUP(A296,'Base traitement'!A:BG,16,FALSE)</f>
        <v>2026-07-15</v>
      </c>
      <c r="N296" s="9" t="str">
        <f>VLOOKUP(A296,'Base traitement'!A:BG,17,FALSE)</f>
        <v>E</v>
      </c>
      <c r="O296" s="9" t="str">
        <f>VLOOKUP(A296,'Base traitement'!A:BG,18,FALSE)</f>
        <v>E</v>
      </c>
      <c r="P296">
        <f>VLOOKUP(A296,'Base traitement'!A:BG,20,FALSE)</f>
        <v>138741</v>
      </c>
      <c r="Q296" s="12">
        <f>VLOOKUP(P296,Assemb_DA!A:H,7,FALSE)</f>
        <v>46203</v>
      </c>
      <c r="R296" s="9" t="str">
        <f>VLOOKUP(P296,Assemb_DA!A:H,8,FALSE)</f>
        <v>2026-06-30</v>
      </c>
      <c r="S296" s="9" t="str">
        <f>VLOOKUP(P296,Assemb_DA!A:I,9,FALSE)</f>
        <v>2026-07-15</v>
      </c>
      <c r="T296" s="22">
        <f>S296-Q296</f>
        <v>15</v>
      </c>
      <c r="U296" t="str">
        <f>VLOOKUP(A296,'Base traitement'!A:BG,23,FALSE)</f>
        <v>DRH</v>
      </c>
      <c r="V296" t="str">
        <f>VLOOKUP(A296,'Base traitement'!A:BG,24,FALSE)</f>
        <v>NADIA7</v>
      </c>
      <c r="W296">
        <f>VLOOKUP(A296,'Base traitement'!A:BG,57,FALSE)</f>
        <v>3501</v>
      </c>
    </row>
    <row r="297" spans="1:23">
      <c r="A297" s="9">
        <v>135790</v>
      </c>
      <c r="B297" t="str">
        <f>VLOOKUP(A297,'Base traitement'!A:BG,2,FALSE)</f>
        <v>MAMY SOA</v>
      </c>
      <c r="C297" t="s">
        <v>8584</v>
      </c>
      <c r="D297" t="str">
        <f>VLOOKUP(A297,'Base traitement'!A:BG,3,FALSE)</f>
        <v>PRESTATION DE SERVICE</v>
      </c>
      <c r="E297" t="str">
        <f>VLOOKUP(A297,'Base traitement'!A:BG,4,FALSE)</f>
        <v>Transport bagages ALIX suite affectation# DEVIS DU 22/06/2026</v>
      </c>
      <c r="F297" s="16">
        <v>652.17391304347825</v>
      </c>
      <c r="K297" s="16">
        <f>F297-G297</f>
        <v>652.17391304347825</v>
      </c>
      <c r="L297" s="12">
        <f>VLOOKUP(A297,'Base traitement'!A:BG,15,FALSE)</f>
        <v>46218</v>
      </c>
      <c r="M297" s="9" t="str">
        <f>VLOOKUP(A297,'Base traitement'!A:BG,16,FALSE)</f>
        <v>2026-07-15</v>
      </c>
      <c r="N297" s="9" t="str">
        <f>VLOOKUP(A297,'Base traitement'!A:BG,17,FALSE)</f>
        <v>E</v>
      </c>
      <c r="O297" s="9" t="str">
        <f>VLOOKUP(A297,'Base traitement'!A:BG,18,FALSE)</f>
        <v>E</v>
      </c>
      <c r="P297">
        <f>VLOOKUP(A297,'Base traitement'!A:BG,20,FALSE)</f>
        <v>138774</v>
      </c>
      <c r="Q297" s="12">
        <f>VLOOKUP(P297,Assemb_DA!A:H,7,FALSE)</f>
        <v>46204</v>
      </c>
      <c r="R297" s="9" t="str">
        <f>VLOOKUP(P297,Assemb_DA!A:H,8,FALSE)</f>
        <v>2026-07-01</v>
      </c>
      <c r="S297" s="9" t="str">
        <f>VLOOKUP(P297,Assemb_DA!A:I,9,FALSE)</f>
        <v>2026-07-15</v>
      </c>
      <c r="T297" s="22">
        <f>S297-Q297</f>
        <v>14</v>
      </c>
      <c r="U297" t="str">
        <f>VLOOKUP(A297,'Base traitement'!A:BG,23,FALSE)</f>
        <v>DTG</v>
      </c>
      <c r="V297" t="str">
        <f>VLOOKUP(A297,'Base traitement'!A:BG,24,FALSE)</f>
        <v>NADIA7</v>
      </c>
      <c r="W297">
        <f>VLOOKUP(A297,'Base traitement'!A:BG,57,FALSE)</f>
        <v>7075</v>
      </c>
    </row>
    <row r="298" spans="1:23">
      <c r="A298" s="9">
        <v>135791</v>
      </c>
      <c r="B298" t="str">
        <f>VLOOKUP(A298,'Base traitement'!A:BG,2,FALSE)</f>
        <v>LCS CONSULTING</v>
      </c>
      <c r="C298" t="s">
        <v>8589</v>
      </c>
      <c r="D298" t="str">
        <f>VLOOKUP(A298,'Base traitement'!A:BG,3,FALSE)</f>
        <v>PRESTATION DE SERVICE</v>
      </c>
      <c r="E298" t="str">
        <f>VLOOKUP(A298,'Base traitement'!A:BG,4,FALSE)</f>
        <v>Prestation intérimaire: PERDIEM Mission - Alphonse, Rija, Tojo mai et juin 26# FACTURE PROFORMA N°320-A/FP/TELMA/2026 du 01/07/2026</v>
      </c>
      <c r="F298" s="16">
        <v>333.26086956521738</v>
      </c>
      <c r="K298" s="16">
        <f>F298-G298</f>
        <v>333.26086956521738</v>
      </c>
      <c r="L298" s="12">
        <f>VLOOKUP(A298,'Base traitement'!A:BG,15,FALSE)</f>
        <v>46218</v>
      </c>
      <c r="M298" s="9" t="str">
        <f>VLOOKUP(A298,'Base traitement'!A:BG,16,FALSE)</f>
        <v>2026-07-15</v>
      </c>
      <c r="N298" s="9" t="str">
        <f>VLOOKUP(A298,'Base traitement'!A:BG,17,FALSE)</f>
        <v>E</v>
      </c>
      <c r="O298" s="9" t="str">
        <f>VLOOKUP(A298,'Base traitement'!A:BG,18,FALSE)</f>
        <v>E</v>
      </c>
      <c r="P298">
        <f>VLOOKUP(A298,'Base traitement'!A:BG,20,FALSE)</f>
        <v>138779</v>
      </c>
      <c r="Q298" s="12">
        <f>VLOOKUP(P298,Assemb_DA!A:H,7,FALSE)</f>
        <v>46204</v>
      </c>
      <c r="R298" s="9" t="str">
        <f>VLOOKUP(P298,Assemb_DA!A:H,8,FALSE)</f>
        <v>2026-07-01</v>
      </c>
      <c r="S298" s="9" t="str">
        <f>VLOOKUP(P298,Assemb_DA!A:I,9,FALSE)</f>
        <v>2026-07-15</v>
      </c>
      <c r="T298" s="22">
        <f>S298-Q298</f>
        <v>14</v>
      </c>
      <c r="U298" t="str">
        <f>VLOOKUP(A298,'Base traitement'!A:BG,23,FALSE)</f>
        <v>DTG</v>
      </c>
      <c r="V298" t="str">
        <f>VLOOKUP(A298,'Base traitement'!A:BG,24,FALSE)</f>
        <v>NADIA7</v>
      </c>
      <c r="W298">
        <f>VLOOKUP(A298,'Base traitement'!A:BG,57,FALSE)</f>
        <v>2490</v>
      </c>
    </row>
    <row r="299" spans="1:23">
      <c r="A299" s="9">
        <v>135792</v>
      </c>
      <c r="B299" t="str">
        <f>VLOOKUP(A299,'Base traitement'!A:BG,2,FALSE)</f>
        <v>LCS CONSULTING</v>
      </c>
      <c r="C299" t="s">
        <v>8617</v>
      </c>
      <c r="D299" t="str">
        <f>VLOOKUP(A299,'Base traitement'!A:BG,3,FALSE)</f>
        <v>PRESTATION DE SERVICE</v>
      </c>
      <c r="E299" t="str">
        <f>VLOOKUP(A299,'Base traitement'!A:BG,4,FALSE)</f>
        <v>Prestation intérimaire: 01 RYS HC Tanà pour 3 mois# FACTURE PROFORMA N°323-A/FP/TELMA/2026 du 03/07/2026</v>
      </c>
      <c r="F299" s="16">
        <v>366.68478260869563</v>
      </c>
      <c r="K299" s="16">
        <f>F299-G299</f>
        <v>366.68478260869563</v>
      </c>
      <c r="L299" s="12">
        <f>VLOOKUP(A299,'Base traitement'!A:BG,15,FALSE)</f>
        <v>46218</v>
      </c>
      <c r="M299" s="9" t="str">
        <f>VLOOKUP(A299,'Base traitement'!A:BG,16,FALSE)</f>
        <v>2026-07-15</v>
      </c>
      <c r="N299" s="9" t="str">
        <f>VLOOKUP(A299,'Base traitement'!A:BG,17,FALSE)</f>
        <v>E</v>
      </c>
      <c r="O299" s="9" t="str">
        <f>VLOOKUP(A299,'Base traitement'!A:BG,18,FALSE)</f>
        <v>E</v>
      </c>
      <c r="P299">
        <f>VLOOKUP(A299,'Base traitement'!A:BG,20,FALSE)</f>
        <v>138825</v>
      </c>
      <c r="Q299" s="12">
        <f>VLOOKUP(P299,Assemb_DA!A:H,7,FALSE)</f>
        <v>46209</v>
      </c>
      <c r="R299" s="9" t="str">
        <f>VLOOKUP(P299,Assemb_DA!A:H,8,FALSE)</f>
        <v>2026-07-06</v>
      </c>
      <c r="S299" s="9" t="str">
        <f>VLOOKUP(P299,Assemb_DA!A:I,9,FALSE)</f>
        <v>2026-07-15</v>
      </c>
      <c r="T299" s="22">
        <f>S299-Q299</f>
        <v>9</v>
      </c>
      <c r="U299" t="str">
        <f>VLOOKUP(A299,'Base traitement'!A:BG,23,FALSE)</f>
        <v>DCG</v>
      </c>
      <c r="V299" t="str">
        <f>VLOOKUP(A299,'Base traitement'!A:BG,24,FALSE)</f>
        <v>NADIA7</v>
      </c>
      <c r="W299">
        <f>VLOOKUP(A299,'Base traitement'!A:BG,57,FALSE)</f>
        <v>2490</v>
      </c>
    </row>
    <row r="300" spans="1:23">
      <c r="A300" s="9">
        <v>135793</v>
      </c>
      <c r="B300" t="str">
        <f>VLOOKUP(A300,'Base traitement'!A:BG,2,FALSE)</f>
        <v>SOCIETE DE GESTION ET EXPLOITATION DE M/CAR</v>
      </c>
      <c r="C300" t="s">
        <v>836</v>
      </c>
      <c r="D300" t="str">
        <f>VLOOKUP(A300,'Base traitement'!A:BG,3,FALSE)</f>
        <v>COLLATION</v>
      </c>
      <c r="E300" t="str">
        <f>VLOOKUP(A300,'Base traitement'!A:BG,4,FALSE)</f>
        <v>Collation intégration Yas le 7 juillet 2026 // 11 personnes, Parklife# FACTURE PROFORMA/EVENT/PRKL/2026 du 06/07/2026</v>
      </c>
      <c r="F300" s="16">
        <v>59.782608695652172</v>
      </c>
      <c r="K300" s="16">
        <f>F300-G300</f>
        <v>59.782608695652172</v>
      </c>
      <c r="L300" s="12">
        <f>VLOOKUP(A300,'Base traitement'!A:BG,15,FALSE)</f>
        <v>46218</v>
      </c>
      <c r="M300" s="9" t="str">
        <f>VLOOKUP(A300,'Base traitement'!A:BG,16,FALSE)</f>
        <v>2026-07-15</v>
      </c>
      <c r="N300" s="9" t="str">
        <f>VLOOKUP(A300,'Base traitement'!A:BG,17,FALSE)</f>
        <v>E</v>
      </c>
      <c r="O300" s="9" t="str">
        <f>VLOOKUP(A300,'Base traitement'!A:BG,18,FALSE)</f>
        <v>E</v>
      </c>
      <c r="P300">
        <f>VLOOKUP(A300,'Base traitement'!A:BG,20,FALSE)</f>
        <v>138857</v>
      </c>
      <c r="Q300" s="12">
        <f>VLOOKUP(P300,Assemb_DA!A:H,7,FALSE)</f>
        <v>46209</v>
      </c>
      <c r="R300" s="9" t="str">
        <f>VLOOKUP(P300,Assemb_DA!A:H,8,FALSE)</f>
        <v>2026-07-06</v>
      </c>
      <c r="S300" s="9" t="str">
        <f>VLOOKUP(P300,Assemb_DA!A:I,9,FALSE)</f>
        <v>2026-07-15</v>
      </c>
      <c r="T300" s="22">
        <f>S300-Q300</f>
        <v>9</v>
      </c>
      <c r="U300" t="str">
        <f>VLOOKUP(A300,'Base traitement'!A:BG,23,FALSE)</f>
        <v>DRH</v>
      </c>
      <c r="V300" t="str">
        <f>VLOOKUP(A300,'Base traitement'!A:BG,24,FALSE)</f>
        <v>NADIA7</v>
      </c>
      <c r="W300">
        <f>VLOOKUP(A300,'Base traitement'!A:BG,57,FALSE)</f>
        <v>119</v>
      </c>
    </row>
    <row r="301" spans="1:23">
      <c r="A301" s="9">
        <v>135794</v>
      </c>
      <c r="B301" t="str">
        <f>VLOOKUP(A301,'Base traitement'!A:BG,2,FALSE)</f>
        <v>LCS CONSULTING</v>
      </c>
      <c r="C301" t="s">
        <v>8625</v>
      </c>
      <c r="D301" t="str">
        <f>VLOOKUP(A301,'Base traitement'!A:BG,3,FALSE)</f>
        <v>PRESTATION DE SERVICE</v>
      </c>
      <c r="E301" t="str">
        <f>VLOOKUP(A301,'Base traitement'!A:BG,4,FALSE)</f>
        <v>Prestation intérimaire: 01 NOC Spécialist HC pour 4 mois# DEVIS N°2873 DU 03/07/2026</v>
      </c>
      <c r="F301" s="16">
        <v>573.28260869565213</v>
      </c>
      <c r="K301" s="16">
        <f>F301-G301</f>
        <v>573.28260869565213</v>
      </c>
      <c r="L301" s="12">
        <f>VLOOKUP(A301,'Base traitement'!A:BG,15,FALSE)</f>
        <v>46218</v>
      </c>
      <c r="M301" s="9" t="str">
        <f>VLOOKUP(A301,'Base traitement'!A:BG,16,FALSE)</f>
        <v>2026-07-15</v>
      </c>
      <c r="N301" s="9" t="str">
        <f>VLOOKUP(A301,'Base traitement'!A:BG,17,FALSE)</f>
        <v>E</v>
      </c>
      <c r="O301" s="9" t="str">
        <f>VLOOKUP(A301,'Base traitement'!A:BG,18,FALSE)</f>
        <v>E</v>
      </c>
      <c r="P301">
        <f>VLOOKUP(A301,'Base traitement'!A:BG,20,FALSE)</f>
        <v>138838</v>
      </c>
      <c r="Q301" s="12">
        <f>VLOOKUP(P301,Assemb_DA!A:H,7,FALSE)</f>
        <v>46209</v>
      </c>
      <c r="R301" s="9" t="str">
        <f>VLOOKUP(P301,Assemb_DA!A:H,8,FALSE)</f>
        <v>2026-07-06</v>
      </c>
      <c r="S301" s="9" t="str">
        <f>VLOOKUP(P301,Assemb_DA!A:I,9,FALSE)</f>
        <v>2026-07-15</v>
      </c>
      <c r="T301" s="22">
        <f>S301-Q301</f>
        <v>9</v>
      </c>
      <c r="U301" t="str">
        <f>VLOOKUP(A301,'Base traitement'!A:BG,23,FALSE)</f>
        <v>DTG</v>
      </c>
      <c r="V301" t="str">
        <f>VLOOKUP(A301,'Base traitement'!A:BG,24,FALSE)</f>
        <v>NADIA7</v>
      </c>
      <c r="W301">
        <f>VLOOKUP(A301,'Base traitement'!A:BG,57,FALSE)</f>
        <v>2490</v>
      </c>
    </row>
    <row r="302" spans="1:23">
      <c r="A302" s="9">
        <v>135795</v>
      </c>
      <c r="B302" t="str">
        <f>VLOOKUP(A302,'Base traitement'!A:BG,2,FALSE)</f>
        <v>AUTO TRACTOR TULEAR</v>
      </c>
      <c r="C302" t="str">
        <f>VLOOKUP(A302,'Base traitement'!A:BG,45,FALSE)</f>
        <v>ENTRETIEN MOTO - TULEAR</v>
      </c>
      <c r="D302" t="str">
        <f>VLOOKUP(A302,'Base traitement'!A:BG,3,FALSE)</f>
        <v>ENTRETIEN ET REPARATION VEHICULE  Y COMPRIS PIECES DE RECHAN</v>
      </c>
      <c r="E302" t="str">
        <f>VLOOKUP(A302,'Base traitement'!A:BG,4,FALSE)</f>
        <v>ENTRETIEN MOTO - 7614WWT - TULEAR # DEVIS N°004881/AT/2026</v>
      </c>
      <c r="F302" s="16">
        <v>1844.0579717391306</v>
      </c>
      <c r="K302" s="16">
        <f>F302-G302</f>
        <v>1844.0579717391306</v>
      </c>
      <c r="L302" s="12">
        <f>VLOOKUP(A302,'Base traitement'!A:BG,15,FALSE)</f>
        <v>46218</v>
      </c>
      <c r="M302" s="9" t="str">
        <f>VLOOKUP(A302,'Base traitement'!A:BG,16,FALSE)</f>
        <v>2026-07-16</v>
      </c>
      <c r="N302" s="9" t="str">
        <f>VLOOKUP(A302,'Base traitement'!A:BG,17,FALSE)</f>
        <v>E</v>
      </c>
      <c r="O302" s="9" t="str">
        <f>VLOOKUP(A302,'Base traitement'!A:BG,18,FALSE)</f>
        <v>E</v>
      </c>
      <c r="P302">
        <f>VLOOKUP(A302,'Base traitement'!A:BG,20,FALSE)</f>
        <v>138633</v>
      </c>
      <c r="Q302" s="12">
        <f>VLOOKUP(P302,Assemb_DA!A:H,7,FALSE)</f>
        <v>46196</v>
      </c>
      <c r="R302" s="9" t="str">
        <f>VLOOKUP(P302,Assemb_DA!A:H,8,FALSE)</f>
        <v>2026-06-23</v>
      </c>
      <c r="S302" s="9" t="str">
        <f>VLOOKUP(P302,Assemb_DA!A:I,9,FALSE)</f>
        <v>2026-07-06</v>
      </c>
      <c r="T302" s="22">
        <f>S302-Q302</f>
        <v>13</v>
      </c>
      <c r="U302" t="str">
        <f>VLOOKUP(A302,'Base traitement'!A:BG,23,FALSE)</f>
        <v>DCG</v>
      </c>
      <c r="V302" t="str">
        <f>VLOOKUP(A302,'Base traitement'!A:BG,24,FALSE)</f>
        <v>FELANA13</v>
      </c>
      <c r="W302">
        <f>VLOOKUP(A302,'Base traitement'!A:BG,57,FALSE)</f>
        <v>4701</v>
      </c>
    </row>
    <row r="303" spans="1:23">
      <c r="A303" s="9">
        <v>135796</v>
      </c>
      <c r="B303" t="str">
        <f>VLOOKUP(A303,'Base traitement'!A:BG,2,FALSE)</f>
        <v>MADAGASCAR AUTOMOBILE</v>
      </c>
      <c r="C303" t="str">
        <f>VLOOKUP(A303,'Base traitement'!A:BG,45,FALSE)</f>
        <v>REPARATION MOTO 21982WWT</v>
      </c>
      <c r="D303" t="str">
        <f>VLOOKUP(A303,'Base traitement'!A:BG,3,FALSE)</f>
        <v>REPARATION VEHICULE</v>
      </c>
      <c r="E303" t="str">
        <f>VLOOKUP(A303,'Base traitement'!A:BG,4,FALSE)</f>
        <v>MOTO HONDA  ACE XL125 LEKE 4SA - TANA 21982WWT # DEVIS N°1DE247699 DU 09/07/2026</v>
      </c>
      <c r="F303" s="16">
        <v>326.47826086956519</v>
      </c>
      <c r="K303" s="16">
        <f>F303-G303</f>
        <v>326.47826086956519</v>
      </c>
      <c r="L303" s="12">
        <f>VLOOKUP(A303,'Base traitement'!A:BG,15,FALSE)</f>
        <v>46218</v>
      </c>
      <c r="M303" s="9" t="str">
        <f>VLOOKUP(A303,'Base traitement'!A:BG,16,FALSE)</f>
        <v>2026-07-15</v>
      </c>
      <c r="N303" s="9" t="str">
        <f>VLOOKUP(A303,'Base traitement'!A:BG,17,FALSE)</f>
        <v>E</v>
      </c>
      <c r="O303" s="9" t="str">
        <f>VLOOKUP(A303,'Base traitement'!A:BG,18,FALSE)</f>
        <v>E</v>
      </c>
      <c r="P303">
        <f>VLOOKUP(A303,'Base traitement'!A:BG,20,FALSE)</f>
        <v>138948</v>
      </c>
      <c r="Q303" s="12">
        <f>VLOOKUP(P303,Assemb_DA!A:H,7,FALSE)</f>
        <v>46213</v>
      </c>
      <c r="R303" s="9" t="str">
        <f>VLOOKUP(P303,Assemb_DA!A:H,8,FALSE)</f>
        <v>2026-07-10</v>
      </c>
      <c r="S303" s="9" t="str">
        <f>VLOOKUP(P303,Assemb_DA!A:I,9,FALSE)</f>
        <v>2026-07-13</v>
      </c>
      <c r="T303" s="22">
        <f>S303-Q303</f>
        <v>3</v>
      </c>
      <c r="U303" t="str">
        <f>VLOOKUP(A303,'Base traitement'!A:BG,23,FALSE)</f>
        <v>DCG</v>
      </c>
      <c r="V303" t="str">
        <f>VLOOKUP(A303,'Base traitement'!A:BG,24,FALSE)</f>
        <v>FELANA13</v>
      </c>
      <c r="W303">
        <f>VLOOKUP(A303,'Base traitement'!A:BG,57,FALSE)</f>
        <v>1184</v>
      </c>
    </row>
    <row r="304" spans="1:23">
      <c r="A304" s="9">
        <v>135797</v>
      </c>
      <c r="B304" t="str">
        <f>VLOOKUP(A304,'Base traitement'!A:BG,2,FALSE)</f>
        <v>RAVELOMANANONY DELPHIN</v>
      </c>
      <c r="C304" t="str">
        <f>VLOOKUP(A304,'Base traitement'!A:BG,45,FALSE)</f>
        <v>REPARATION MOTO 21297WWT</v>
      </c>
      <c r="D304" t="str">
        <f>VLOOKUP(A304,'Base traitement'!A:BG,3,FALSE)</f>
        <v>REPARATION VEHICULE</v>
      </c>
      <c r="E304" t="str">
        <f>VLOOKUP(A304,'Base traitement'!A:BG,4,FALSE)</f>
        <v>ENTRETIEN MOTO - MORONDAVA - 21297WWT # FACTURE N°06</v>
      </c>
      <c r="F304" s="16">
        <v>138.91304347826087</v>
      </c>
      <c r="K304" s="16">
        <f>F304-G304</f>
        <v>138.91304347826087</v>
      </c>
      <c r="L304" s="12">
        <f>VLOOKUP(A304,'Base traitement'!A:BG,15,FALSE)</f>
        <v>46218</v>
      </c>
      <c r="M304" s="9" t="str">
        <f>VLOOKUP(A304,'Base traitement'!A:BG,16,FALSE)</f>
        <v>2026-07-15</v>
      </c>
      <c r="N304" s="9" t="str">
        <f>VLOOKUP(A304,'Base traitement'!A:BG,17,FALSE)</f>
        <v>E</v>
      </c>
      <c r="O304" s="9" t="str">
        <f>VLOOKUP(A304,'Base traitement'!A:BG,18,FALSE)</f>
        <v>E</v>
      </c>
      <c r="P304">
        <f>VLOOKUP(A304,'Base traitement'!A:BG,20,FALSE)</f>
        <v>138942</v>
      </c>
      <c r="Q304" s="12">
        <f>VLOOKUP(P304,Assemb_DA!A:H,7,FALSE)</f>
        <v>46213</v>
      </c>
      <c r="R304" s="9" t="str">
        <f>VLOOKUP(P304,Assemb_DA!A:H,8,FALSE)</f>
        <v>2026-07-10</v>
      </c>
      <c r="S304" s="9" t="str">
        <f>VLOOKUP(P304,Assemb_DA!A:I,9,FALSE)</f>
        <v>2026-07-13</v>
      </c>
      <c r="T304" s="22">
        <f>S304-Q304</f>
        <v>3</v>
      </c>
      <c r="U304" t="str">
        <f>VLOOKUP(A304,'Base traitement'!A:BG,23,FALSE)</f>
        <v>DCG</v>
      </c>
      <c r="V304" t="str">
        <f>VLOOKUP(A304,'Base traitement'!A:BG,24,FALSE)</f>
        <v>FELANA13</v>
      </c>
      <c r="W304">
        <f>VLOOKUP(A304,'Base traitement'!A:BG,57,FALSE)</f>
        <v>7160</v>
      </c>
    </row>
    <row r="305" spans="1:23">
      <c r="A305" s="9">
        <v>135798</v>
      </c>
      <c r="B305" t="str">
        <f>VLOOKUP(A305,'Base traitement'!A:BG,2,FALSE)</f>
        <v>OCEAN TRADE CO</v>
      </c>
      <c r="C305" t="str">
        <f>VLOOKUP(A305,'Base traitement'!A:BG,45,FALSE)</f>
        <v>RALLONGE LOCATION VOITURE DCG</v>
      </c>
      <c r="D305" t="str">
        <f>VLOOKUP(A305,'Base traitement'!A:BG,3,FALSE)</f>
        <v>PRESTATION CHAUFFEUR</v>
      </c>
      <c r="E305" t="str">
        <f>VLOOKUP(A305,'Base traitement'!A:BG,4,FALSE)</f>
        <v>PRESTATION CHAUFFEUR - 18270 WWT - 22/12/2025 AU 08/04/2026</v>
      </c>
      <c r="F305" s="16">
        <v>3431.5212217391309</v>
      </c>
      <c r="K305" s="16">
        <f>F305-G305</f>
        <v>3431.5212217391309</v>
      </c>
      <c r="L305" s="12">
        <f>VLOOKUP(A305,'Base traitement'!A:BG,15,FALSE)</f>
        <v>46218</v>
      </c>
      <c r="M305" s="9" t="str">
        <f>VLOOKUP(A305,'Base traitement'!A:BG,16,FALSE)</f>
        <v>2026-07-15</v>
      </c>
      <c r="N305" s="9" t="str">
        <f>VLOOKUP(A305,'Base traitement'!A:BG,17,FALSE)</f>
        <v>E</v>
      </c>
      <c r="O305" s="9" t="str">
        <f>VLOOKUP(A305,'Base traitement'!A:BG,18,FALSE)</f>
        <v>E</v>
      </c>
      <c r="P305">
        <f>VLOOKUP(A305,'Base traitement'!A:BG,20,FALSE)</f>
        <v>138861</v>
      </c>
      <c r="Q305" s="12">
        <f>VLOOKUP(P305,Assemb_DA!A:H,7,FALSE)</f>
        <v>46210</v>
      </c>
      <c r="R305" s="9" t="str">
        <f>VLOOKUP(P305,Assemb_DA!A:H,8,FALSE)</f>
        <v>2026-07-07</v>
      </c>
      <c r="S305" s="9" t="str">
        <f>VLOOKUP(P305,Assemb_DA!A:I,9,FALSE)</f>
        <v>2026-07-13</v>
      </c>
      <c r="T305" s="22">
        <f>S305-Q305</f>
        <v>6</v>
      </c>
      <c r="U305" t="str">
        <f>VLOOKUP(A305,'Base traitement'!A:BG,23,FALSE)</f>
        <v>DCG</v>
      </c>
      <c r="V305" t="str">
        <f>VLOOKUP(A305,'Base traitement'!A:BG,24,FALSE)</f>
        <v>FELANA13</v>
      </c>
      <c r="W305">
        <f>VLOOKUP(A305,'Base traitement'!A:BG,57,FALSE)</f>
        <v>102</v>
      </c>
    </row>
    <row r="306" spans="1:23">
      <c r="A306" s="9">
        <v>135799</v>
      </c>
      <c r="B306" t="str">
        <f>VLOOKUP(A306,'Base traitement'!A:BG,2,FALSE)</f>
        <v>OCEAN TRADE CO</v>
      </c>
      <c r="C306" t="str">
        <f>VLOOKUP(A306,'Base traitement'!A:BG,45,FALSE)</f>
        <v>ROLL COVER VOITURE COACH RORO</v>
      </c>
      <c r="D306" t="str">
        <f>VLOOKUP(A306,'Base traitement'!A:BG,3,FALSE)</f>
        <v>ROLLER UP POUR DMAXX XRIDER</v>
      </c>
      <c r="E306" t="str">
        <f>VLOOKUP(A306,'Base traitement'!A:BG,4,FALSE)</f>
        <v>ROLLER UP POUR ISUZU DMAXX XRIDER - VOITURE COACH RORO # DEVIS N°V.26.22385 DU 22/06/2026</v>
      </c>
      <c r="F306" s="16">
        <v>989.13043478260875</v>
      </c>
      <c r="K306" s="16">
        <f>F306-G306</f>
        <v>989.13043478260875</v>
      </c>
      <c r="L306" s="12">
        <f>VLOOKUP(A306,'Base traitement'!A:BG,15,FALSE)</f>
        <v>46218</v>
      </c>
      <c r="M306" s="9" t="str">
        <f>VLOOKUP(A306,'Base traitement'!A:BG,16,FALSE)</f>
        <v>2026-07-15</v>
      </c>
      <c r="N306" s="9" t="str">
        <f>VLOOKUP(A306,'Base traitement'!A:BG,17,FALSE)</f>
        <v>E</v>
      </c>
      <c r="O306" s="9" t="str">
        <f>VLOOKUP(A306,'Base traitement'!A:BG,18,FALSE)</f>
        <v>E</v>
      </c>
      <c r="P306">
        <f>VLOOKUP(A306,'Base traitement'!A:BG,20,FALSE)</f>
        <v>138859</v>
      </c>
      <c r="Q306" s="12">
        <f>VLOOKUP(P306,Assemb_DA!A:H,7,FALSE)</f>
        <v>46210</v>
      </c>
      <c r="R306" s="9" t="str">
        <f>VLOOKUP(P306,Assemb_DA!A:H,8,FALSE)</f>
        <v>2026-07-07</v>
      </c>
      <c r="S306" s="9" t="str">
        <f>VLOOKUP(P306,Assemb_DA!A:I,9,FALSE)</f>
        <v>2026-07-14</v>
      </c>
      <c r="T306" s="22">
        <f>S306-Q306</f>
        <v>7</v>
      </c>
      <c r="U306" t="str">
        <f>VLOOKUP(A306,'Base traitement'!A:BG,23,FALSE)</f>
        <v>DCG</v>
      </c>
      <c r="V306" t="str">
        <f>VLOOKUP(A306,'Base traitement'!A:BG,24,FALSE)</f>
        <v>FELANA13</v>
      </c>
      <c r="W306">
        <f>VLOOKUP(A306,'Base traitement'!A:BG,57,FALSE)</f>
        <v>102</v>
      </c>
    </row>
    <row r="307" spans="1:23">
      <c r="A307" s="9">
        <v>135800</v>
      </c>
      <c r="B307" t="str">
        <f>VLOOKUP(A307,'Base traitement'!A:BG,2,FALSE)</f>
        <v>OCEAN TRADE CO</v>
      </c>
      <c r="C307" t="str">
        <f>VLOOKUP(A307,'Base traitement'!A:BG,45,FALSE)</f>
        <v>RALLONGE D'UTILISATION ENRANGER AVEC CHAUFFEUR</v>
      </c>
      <c r="D307" t="str">
        <f>VLOOKUP(A307,'Base traitement'!A:BG,3,FALSE)</f>
        <v>PRESTATION CHAUFFEUR</v>
      </c>
      <c r="E307" t="str">
        <f>VLOOKUP(A307,'Base traitement'!A:BG,4,FALSE)</f>
        <v>PRESTATION CHAUFFEUR - 18268WWT - 18267WWT - 18268 WWT - 22/12/2025 AU 01/04/2026</v>
      </c>
      <c r="F307" s="16">
        <v>4501.0860782608697</v>
      </c>
      <c r="K307" s="16">
        <f>F307-G307</f>
        <v>4501.0860782608697</v>
      </c>
      <c r="L307" s="12">
        <f>VLOOKUP(A307,'Base traitement'!A:BG,15,FALSE)</f>
        <v>46218</v>
      </c>
      <c r="M307" s="9" t="str">
        <f>VLOOKUP(A307,'Base traitement'!A:BG,16,FALSE)</f>
        <v>2026-07-15</v>
      </c>
      <c r="N307" s="9" t="str">
        <f>VLOOKUP(A307,'Base traitement'!A:BG,17,FALSE)</f>
        <v>E</v>
      </c>
      <c r="O307" s="9" t="str">
        <f>VLOOKUP(A307,'Base traitement'!A:BG,18,FALSE)</f>
        <v>E</v>
      </c>
      <c r="P307">
        <f>VLOOKUP(A307,'Base traitement'!A:BG,20,FALSE)</f>
        <v>138840</v>
      </c>
      <c r="Q307" s="12">
        <f>VLOOKUP(P307,Assemb_DA!A:H,7,FALSE)</f>
        <v>46209</v>
      </c>
      <c r="R307" s="9" t="str">
        <f>VLOOKUP(P307,Assemb_DA!A:H,8,FALSE)</f>
        <v>2026-07-06</v>
      </c>
      <c r="S307" s="9" t="str">
        <f>VLOOKUP(P307,Assemb_DA!A:I,9,FALSE)</f>
        <v>2026-07-13</v>
      </c>
      <c r="T307" s="22">
        <f>S307-Q307</f>
        <v>7</v>
      </c>
      <c r="U307" t="str">
        <f>VLOOKUP(A307,'Base traitement'!A:BG,23,FALSE)</f>
        <v>DCG</v>
      </c>
      <c r="V307" t="str">
        <f>VLOOKUP(A307,'Base traitement'!A:BG,24,FALSE)</f>
        <v>FELANA13</v>
      </c>
      <c r="W307">
        <f>VLOOKUP(A307,'Base traitement'!A:BG,57,FALSE)</f>
        <v>102</v>
      </c>
    </row>
    <row r="308" spans="1:23">
      <c r="A308" s="9">
        <v>135801</v>
      </c>
      <c r="B308" t="str">
        <f>VLOOKUP(A308,'Base traitement'!A:BG,2,FALSE)</f>
        <v>RAVAOHARISOLO Mirana Nirina</v>
      </c>
      <c r="C308" t="str">
        <f>VLOOKUP(A308,'Base traitement'!A:BG,45,FALSE)</f>
        <v>RSE - Rénovation EPP Garbit Antsirabe</v>
      </c>
      <c r="D308" t="str">
        <f>VLOOKUP(A308,'Base traitement'!A:BG,3,FALSE)</f>
        <v>Travaux de réhabilitation</v>
      </c>
      <c r="E308" t="str">
        <f>VLOOKUP(A308,'Base traitement'!A:BG,4,FALSE)</f>
        <v>RSE - Rénovation EPP Garbit Antsirabe_Maison du Numérique - SOA ENTREPRISE# DEVIS N°01/YAS/2026 DU 08/07/2026</v>
      </c>
      <c r="F308" s="16">
        <v>2544.728260869565</v>
      </c>
      <c r="K308" s="16">
        <f>F308-G308</f>
        <v>2544.728260869565</v>
      </c>
      <c r="L308" s="12">
        <f>VLOOKUP(A308,'Base traitement'!A:BG,15,FALSE)</f>
        <v>46218</v>
      </c>
      <c r="M308" s="9" t="str">
        <f>VLOOKUP(A308,'Base traitement'!A:BG,16,FALSE)</f>
        <v>2026-07-15</v>
      </c>
      <c r="N308" s="9" t="str">
        <f>VLOOKUP(A308,'Base traitement'!A:BG,17,FALSE)</f>
        <v>E</v>
      </c>
      <c r="O308" s="9" t="str">
        <f>VLOOKUP(A308,'Base traitement'!A:BG,18,FALSE)</f>
        <v>E</v>
      </c>
      <c r="P308">
        <f>VLOOKUP(A308,'Base traitement'!A:BG,20,FALSE)</f>
        <v>138926</v>
      </c>
      <c r="Q308" s="12">
        <f>VLOOKUP(P308,Assemb_DA!A:H,7,FALSE)</f>
        <v>46212</v>
      </c>
      <c r="R308" s="9" t="str">
        <f>VLOOKUP(P308,Assemb_DA!A:H,8,FALSE)</f>
        <v>2026-07-09</v>
      </c>
      <c r="S308" s="9" t="str">
        <f>VLOOKUP(P308,Assemb_DA!A:I,9,FALSE)</f>
        <v>2026-07-15</v>
      </c>
      <c r="T308" s="22">
        <f>S308-Q308</f>
        <v>6</v>
      </c>
      <c r="U308" t="str">
        <f>VLOOKUP(A308,'Base traitement'!A:BG,23,FALSE)</f>
        <v>DRH</v>
      </c>
      <c r="V308" t="str">
        <f>VLOOKUP(A308,'Base traitement'!A:BG,24,FALSE)</f>
        <v>NADIA7</v>
      </c>
      <c r="W308">
        <f>VLOOKUP(A308,'Base traitement'!A:BG,57,FALSE)</f>
        <v>7167</v>
      </c>
    </row>
    <row r="309" spans="1:23">
      <c r="A309" s="9">
        <v>135802</v>
      </c>
      <c r="B309" t="str">
        <f>VLOOKUP(A309,'Base traitement'!A:BG,2,FALSE)</f>
        <v>OCEAN TRADE CO</v>
      </c>
      <c r="C309" t="str">
        <f>VLOOKUP(A309,'Base traitement'!A:BG,45,FALSE)</f>
        <v>LLD COACH RORO</v>
      </c>
      <c r="D309" t="str">
        <f>VLOOKUP(A309,'Base traitement'!A:BG,3,FALSE)</f>
        <v>LOCATION VEHICULE LLD</v>
      </c>
      <c r="E309" t="str">
        <f>VLOOKUP(A309,'Base traitement'!A:BG,4,FALSE)</f>
        <v>LLD ISUZU DMAXX - 60 MOIS - COACH RORO # DEVIS N°V.26.16909 DU 12/05/2026</v>
      </c>
      <c r="F309" s="16">
        <v>46839.130434782608</v>
      </c>
      <c r="K309" s="16">
        <f>F309-G309</f>
        <v>46839.130434782608</v>
      </c>
      <c r="L309" s="12">
        <f>VLOOKUP(A309,'Base traitement'!A:BG,15,FALSE)</f>
        <v>46218</v>
      </c>
      <c r="M309" s="9" t="str">
        <f>VLOOKUP(A309,'Base traitement'!A:BG,16,FALSE)</f>
        <v>2026-07-15</v>
      </c>
      <c r="N309" s="9" t="str">
        <f>VLOOKUP(A309,'Base traitement'!A:BG,17,FALSE)</f>
        <v>E</v>
      </c>
      <c r="O309" s="9" t="str">
        <f>VLOOKUP(A309,'Base traitement'!A:BG,18,FALSE)</f>
        <v>E</v>
      </c>
      <c r="P309">
        <f>VLOOKUP(A309,'Base traitement'!A:BG,20,FALSE)</f>
        <v>138836</v>
      </c>
      <c r="Q309" s="12">
        <f>VLOOKUP(P309,Assemb_DA!A:H,7,FALSE)</f>
        <v>46209</v>
      </c>
      <c r="R309" s="9" t="str">
        <f>VLOOKUP(P309,Assemb_DA!A:H,8,FALSE)</f>
        <v>2026-07-06</v>
      </c>
      <c r="S309" s="9" t="str">
        <f>VLOOKUP(P309,Assemb_DA!A:I,9,FALSE)</f>
        <v>2026-07-14</v>
      </c>
      <c r="T309" s="22">
        <f>S309-Q309</f>
        <v>8</v>
      </c>
      <c r="U309" t="str">
        <f>VLOOKUP(A309,'Base traitement'!A:BG,23,FALSE)</f>
        <v>DCG</v>
      </c>
      <c r="V309" t="str">
        <f>VLOOKUP(A309,'Base traitement'!A:BG,24,FALSE)</f>
        <v>FELANA13</v>
      </c>
      <c r="W309">
        <f>VLOOKUP(A309,'Base traitement'!A:BG,57,FALSE)</f>
        <v>102</v>
      </c>
    </row>
    <row r="310" spans="1:23">
      <c r="A310" s="9">
        <v>135803</v>
      </c>
      <c r="B310" t="str">
        <f>VLOOKUP(A310,'Base traitement'!A:BG,2,FALSE)</f>
        <v>SECUR PRO</v>
      </c>
      <c r="C310" t="str">
        <f>VLOOKUP(A310,'Base traitement'!A:BG,45,FALSE)</f>
        <v>Complément devis - Sécurisation - Foire de la fibre Tuléar</v>
      </c>
      <c r="D310" t="str">
        <f>VLOOKUP(A310,'Base traitement'!A:BG,3,FALSE)</f>
        <v>PRESTATION DE SERVICE</v>
      </c>
      <c r="E310" t="str">
        <f>VLOOKUP(A310,'Base traitement'!A:BG,4,FALSE)</f>
        <v>Complément devis prestation de sécurité « FOIRE DE LA FIBRE » à Tuléar - PROFORMA N° 0256323202/26</v>
      </c>
      <c r="F310" s="16">
        <v>146.7391304347826</v>
      </c>
      <c r="K310" s="16">
        <f>F310-G310</f>
        <v>146.7391304347826</v>
      </c>
      <c r="L310" s="12">
        <f>VLOOKUP(A310,'Base traitement'!A:BG,15,FALSE)</f>
        <v>46218</v>
      </c>
      <c r="M310" s="9" t="str">
        <f>VLOOKUP(A310,'Base traitement'!A:BG,16,FALSE)</f>
        <v>2026-07-15</v>
      </c>
      <c r="N310" s="9" t="str">
        <f>VLOOKUP(A310,'Base traitement'!A:BG,17,FALSE)</f>
        <v>E</v>
      </c>
      <c r="O310" s="9" t="str">
        <f>VLOOKUP(A310,'Base traitement'!A:BG,18,FALSE)</f>
        <v>E</v>
      </c>
      <c r="P310">
        <f>VLOOKUP(A310,'Base traitement'!A:BG,20,FALSE)</f>
        <v>138832</v>
      </c>
      <c r="Q310" s="12">
        <f>VLOOKUP(P310,Assemb_DA!A:H,7,FALSE)</f>
        <v>46209</v>
      </c>
      <c r="R310" s="9" t="str">
        <f>VLOOKUP(P310,Assemb_DA!A:H,8,FALSE)</f>
        <v>2026-07-06</v>
      </c>
      <c r="S310" s="9" t="str">
        <f>VLOOKUP(P310,Assemb_DA!A:I,9,FALSE)</f>
        <v>2026-07-10</v>
      </c>
      <c r="T310" s="22">
        <f>S310-Q310</f>
        <v>4</v>
      </c>
      <c r="U310" t="str">
        <f>VLOOKUP(A310,'Base traitement'!A:BG,23,FALSE)</f>
        <v>DCG</v>
      </c>
      <c r="V310" t="str">
        <f>VLOOKUP(A310,'Base traitement'!A:BG,24,FALSE)</f>
        <v>FELANA13</v>
      </c>
      <c r="W310">
        <f>VLOOKUP(A310,'Base traitement'!A:BG,57,FALSE)</f>
        <v>2145</v>
      </c>
    </row>
    <row r="311" spans="1:23">
      <c r="A311" s="9">
        <v>135804</v>
      </c>
      <c r="B311" t="str">
        <f>VLOOKUP(A311,'Base traitement'!A:BG,2,FALSE)</f>
        <v>MAJUNGA RUNNING</v>
      </c>
      <c r="C311" t="str">
        <f>VLOOKUP(A311,'Base traitement'!A:BG,45,FALSE)</f>
        <v>Sponsoring Janga TRAIL</v>
      </c>
      <c r="D311" t="str">
        <f>VLOOKUP(A311,'Base traitement'!A:BG,3,FALSE)</f>
        <v>SPONSORING</v>
      </c>
      <c r="E311" t="str">
        <f>VLOOKUP(A311,'Base traitement'!A:BG,4,FALSE)</f>
        <v>Sponsoring 1ère Edition du Janga Trail - FA n°001/2026 DU 04/07/2026</v>
      </c>
      <c r="F311" s="16">
        <v>170.43478260869566</v>
      </c>
      <c r="K311" s="16">
        <f>F311-G311</f>
        <v>170.43478260869566</v>
      </c>
      <c r="L311" s="12">
        <f>VLOOKUP(A311,'Base traitement'!A:BG,15,FALSE)</f>
        <v>46218</v>
      </c>
      <c r="M311" s="9" t="str">
        <f>VLOOKUP(A311,'Base traitement'!A:BG,16,FALSE)</f>
        <v>2026-07-15</v>
      </c>
      <c r="N311" s="9" t="str">
        <f>VLOOKUP(A311,'Base traitement'!A:BG,17,FALSE)</f>
        <v>Z</v>
      </c>
      <c r="O311" s="9" t="str">
        <f>VLOOKUP(A311,'Base traitement'!A:BG,18,FALSE)</f>
        <v>Z</v>
      </c>
      <c r="P311">
        <f>VLOOKUP(A311,'Base traitement'!A:BG,20,FALSE)</f>
        <v>138928</v>
      </c>
      <c r="Q311" s="12">
        <f>VLOOKUP(P311,Assemb_DA!A:H,7,FALSE)</f>
        <v>46212</v>
      </c>
      <c r="R311" s="9" t="str">
        <f>VLOOKUP(P311,Assemb_DA!A:H,8,FALSE)</f>
        <v>2026-07-09</v>
      </c>
      <c r="S311" s="9" t="str">
        <f>VLOOKUP(P311,Assemb_DA!A:I,9,FALSE)</f>
        <v>2026-07-13</v>
      </c>
      <c r="T311" s="22">
        <f>S311-Q311</f>
        <v>4</v>
      </c>
      <c r="U311" t="str">
        <f>VLOOKUP(A311,'Base traitement'!A:BG,23,FALSE)</f>
        <v>DCG</v>
      </c>
      <c r="V311" t="str">
        <f>VLOOKUP(A311,'Base traitement'!A:BG,24,FALSE)</f>
        <v>FELANA13</v>
      </c>
      <c r="W311">
        <f>VLOOKUP(A311,'Base traitement'!A:BG,57,FALSE)</f>
        <v>7170</v>
      </c>
    </row>
    <row r="312" spans="1:23">
      <c r="A312" s="9">
        <v>135805</v>
      </c>
      <c r="B312" t="str">
        <f>VLOOKUP(A312,'Base traitement'!A:BG,2,FALSE)</f>
        <v>Association SFM</v>
      </c>
      <c r="C312" t="str">
        <f>VLOOKUP(A312,'Base traitement'!A:BG,45,FALSE)</f>
        <v>Partenariat Commune Moramanga</v>
      </c>
      <c r="D312" t="str">
        <f>VLOOKUP(A312,'Base traitement'!A:BG,3,FALSE)</f>
        <v>SPONSORING</v>
      </c>
      <c r="E312" t="str">
        <f>VLOOKUP(A312,'Base traitement'!A:BG,4,FALSE)</f>
        <v>Travaux d'habillage du parvis de l'hotel de Ville de la Commune Urbaine de Moramanga # FACTURE DU 3/06/2026</v>
      </c>
      <c r="F312" s="16">
        <v>2717.391304347826</v>
      </c>
      <c r="K312" s="16">
        <f>F312-G312</f>
        <v>2717.391304347826</v>
      </c>
      <c r="L312" s="12">
        <f>VLOOKUP(A312,'Base traitement'!A:BG,15,FALSE)</f>
        <v>46218</v>
      </c>
      <c r="M312" s="9" t="str">
        <f>VLOOKUP(A312,'Base traitement'!A:BG,16,FALSE)</f>
        <v>2026-07-15</v>
      </c>
      <c r="N312" s="9" t="str">
        <f>VLOOKUP(A312,'Base traitement'!A:BG,17,FALSE)</f>
        <v>E</v>
      </c>
      <c r="O312" s="9" t="str">
        <f>VLOOKUP(A312,'Base traitement'!A:BG,18,FALSE)</f>
        <v>E</v>
      </c>
      <c r="P312">
        <f>VLOOKUP(A312,'Base traitement'!A:BG,20,FALSE)</f>
        <v>138925</v>
      </c>
      <c r="Q312" s="12">
        <f>VLOOKUP(P312,Assemb_DA!A:H,7,FALSE)</f>
        <v>46212</v>
      </c>
      <c r="R312" s="9" t="str">
        <f>VLOOKUP(P312,Assemb_DA!A:H,8,FALSE)</f>
        <v>2026-07-09</v>
      </c>
      <c r="S312" s="9" t="str">
        <f>VLOOKUP(P312,Assemb_DA!A:I,9,FALSE)</f>
        <v>2026-07-14</v>
      </c>
      <c r="T312" s="22">
        <f>S312-Q312</f>
        <v>5</v>
      </c>
      <c r="U312" t="str">
        <f>VLOOKUP(A312,'Base traitement'!A:BG,23,FALSE)</f>
        <v>DCG</v>
      </c>
      <c r="V312" t="str">
        <f>VLOOKUP(A312,'Base traitement'!A:BG,24,FALSE)</f>
        <v>FELANA13</v>
      </c>
      <c r="W312">
        <f>VLOOKUP(A312,'Base traitement'!A:BG,57,FALSE)</f>
        <v>7169</v>
      </c>
    </row>
    <row r="313" spans="1:23">
      <c r="A313" s="9">
        <v>135806</v>
      </c>
      <c r="B313" t="str">
        <f>VLOOKUP(A313,'Base traitement'!A:BG,2,FALSE)</f>
        <v>CHAMBRE DE COMMERCE ET D'INDUSTRIE D'ANTSIRAN</v>
      </c>
      <c r="C313" t="str">
        <f>VLOOKUP(A313,'Base traitement'!A:BG,45,FALSE)</f>
        <v>Partenariat - Foire Meva 2026</v>
      </c>
      <c r="D313" t="str">
        <f>VLOOKUP(A313,'Base traitement'!A:BG,3,FALSE)</f>
        <v>SPONSORING</v>
      </c>
      <c r="E313" t="str">
        <f>VLOOKUP(A313,'Base traitement'!A:BG,4,FALSE)</f>
        <v>Participation Partenaire GOLD à la foire MEVA 2026 # FACTURE PROFORMA : N" o4luEvA2026/CctD</v>
      </c>
      <c r="F313" s="16">
        <v>1086.9565217391305</v>
      </c>
      <c r="K313" s="16">
        <f>F313-G313</f>
        <v>1086.9565217391305</v>
      </c>
      <c r="L313" s="12">
        <f>VLOOKUP(A313,'Base traitement'!A:BG,15,FALSE)</f>
        <v>46218</v>
      </c>
      <c r="M313" s="9" t="str">
        <f>VLOOKUP(A313,'Base traitement'!A:BG,16,FALSE)</f>
        <v>2026-07-15</v>
      </c>
      <c r="N313" s="9" t="str">
        <f>VLOOKUP(A313,'Base traitement'!A:BG,17,FALSE)</f>
        <v>E</v>
      </c>
      <c r="O313" s="9" t="str">
        <f>VLOOKUP(A313,'Base traitement'!A:BG,18,FALSE)</f>
        <v>E</v>
      </c>
      <c r="P313">
        <f>VLOOKUP(A313,'Base traitement'!A:BG,20,FALSE)</f>
        <v>138921</v>
      </c>
      <c r="Q313" s="12">
        <f>VLOOKUP(P313,Assemb_DA!A:H,7,FALSE)</f>
        <v>46212</v>
      </c>
      <c r="R313" s="9" t="str">
        <f>VLOOKUP(P313,Assemb_DA!A:H,8,FALSE)</f>
        <v>2026-07-09</v>
      </c>
      <c r="S313" s="9" t="str">
        <f>VLOOKUP(P313,Assemb_DA!A:I,9,FALSE)</f>
        <v>2026-07-14</v>
      </c>
      <c r="T313" s="22">
        <f>S313-Q313</f>
        <v>5</v>
      </c>
      <c r="U313" t="str">
        <f>VLOOKUP(A313,'Base traitement'!A:BG,23,FALSE)</f>
        <v>DCG</v>
      </c>
      <c r="V313" t="str">
        <f>VLOOKUP(A313,'Base traitement'!A:BG,24,FALSE)</f>
        <v>FELANA13</v>
      </c>
      <c r="W313">
        <f>VLOOKUP(A313,'Base traitement'!A:BG,57,FALSE)</f>
        <v>5514</v>
      </c>
    </row>
    <row r="314" spans="1:23">
      <c r="A314" s="9">
        <v>135807</v>
      </c>
      <c r="B314" t="str">
        <f>VLOOKUP(A314,'Base traitement'!A:BG,2,FALSE)</f>
        <v>REAL TV 94 FM</v>
      </c>
      <c r="C314" t="str">
        <f>VLOOKUP(A314,'Base traitement'!A:BG,45,FALSE)</f>
        <v>Rajout Campagnes Real TV 2026</v>
      </c>
      <c r="D314" t="str">
        <f>VLOOKUP(A314,'Base traitement'!A:BG,3,FALSE)</f>
        <v>PUBLICITE ET ANNONCE</v>
      </c>
      <c r="E314" t="str">
        <f>VLOOKUP(A314,'Base traitement'!A:BG,4,FALSE)</f>
        <v>Campagne Launch (45s)</v>
      </c>
      <c r="F314" s="16">
        <v>2822.6086956521735</v>
      </c>
      <c r="K314" s="16">
        <f>F314-G314</f>
        <v>2822.6086956521735</v>
      </c>
      <c r="L314" s="12">
        <f>VLOOKUP(A314,'Base traitement'!A:BG,15,FALSE)</f>
        <v>46218</v>
      </c>
      <c r="M314" s="9" t="str">
        <f>VLOOKUP(A314,'Base traitement'!A:BG,16,FALSE)</f>
        <v>2026-07-15</v>
      </c>
      <c r="N314" s="9" t="str">
        <f>VLOOKUP(A314,'Base traitement'!A:BG,17,FALSE)</f>
        <v>E</v>
      </c>
      <c r="O314" s="9" t="str">
        <f>VLOOKUP(A314,'Base traitement'!A:BG,18,FALSE)</f>
        <v>E</v>
      </c>
      <c r="P314">
        <f>VLOOKUP(A314,'Base traitement'!A:BG,20,FALSE)</f>
        <v>138919</v>
      </c>
      <c r="Q314" s="12">
        <f>VLOOKUP(P314,Assemb_DA!A:H,7,FALSE)</f>
        <v>46212</v>
      </c>
      <c r="R314" s="9" t="str">
        <f>VLOOKUP(P314,Assemb_DA!A:H,8,FALSE)</f>
        <v>2026-07-09</v>
      </c>
      <c r="S314" s="9" t="str">
        <f>VLOOKUP(P314,Assemb_DA!A:I,9,FALSE)</f>
        <v>2026-07-14</v>
      </c>
      <c r="T314" s="22">
        <f>S314-Q314</f>
        <v>5</v>
      </c>
      <c r="U314" t="str">
        <f>VLOOKUP(A314,'Base traitement'!A:BG,23,FALSE)</f>
        <v>DCG</v>
      </c>
      <c r="V314" t="str">
        <f>VLOOKUP(A314,'Base traitement'!A:BG,24,FALSE)</f>
        <v>FELANA13</v>
      </c>
      <c r="W314">
        <f>VLOOKUP(A314,'Base traitement'!A:BG,57,FALSE)</f>
        <v>2703</v>
      </c>
    </row>
    <row r="315" spans="1:23">
      <c r="A315" s="9">
        <v>135808</v>
      </c>
      <c r="B315" t="str">
        <f>VLOOKUP(A315,'Base traitement'!A:BG,2,FALSE)</f>
        <v>RAVAOHARISOLO Mirana Nirina</v>
      </c>
      <c r="C315" t="str">
        <f>VLOOKUP(A315,'Base traitement'!A:BG,45,FALSE)</f>
        <v>RSE  Installation Electrique EPP Garbit Antsirabe_MDN</v>
      </c>
      <c r="D315" t="str">
        <f>VLOOKUP(A315,'Base traitement'!A:BG,3,FALSE)</f>
        <v>Travaux de réhabilitation</v>
      </c>
      <c r="E315" t="str">
        <f>VLOOKUP(A315,'Base traitement'!A:BG,4,FALSE)</f>
        <v>RSE  Réhabilitation Installation Electrique EPP Garbit Antsirabe_Maison du Numérique - SOA ENTREPRISE# DEVIS N° 02/YAS/2026 DU 08/07/2026</v>
      </c>
      <c r="F315" s="16">
        <v>150.65217391304347</v>
      </c>
      <c r="K315" s="16">
        <f>F315-G315</f>
        <v>150.65217391304347</v>
      </c>
      <c r="L315" s="12">
        <f>VLOOKUP(A315,'Base traitement'!A:BG,15,FALSE)</f>
        <v>46218</v>
      </c>
      <c r="M315" s="9" t="str">
        <f>VLOOKUP(A315,'Base traitement'!A:BG,16,FALSE)</f>
        <v>2026-07-15</v>
      </c>
      <c r="N315" s="9" t="str">
        <f>VLOOKUP(A315,'Base traitement'!A:BG,17,FALSE)</f>
        <v>E</v>
      </c>
      <c r="O315" s="9" t="str">
        <f>VLOOKUP(A315,'Base traitement'!A:BG,18,FALSE)</f>
        <v>E</v>
      </c>
      <c r="P315">
        <f>VLOOKUP(A315,'Base traitement'!A:BG,20,FALSE)</f>
        <v>139030</v>
      </c>
      <c r="Q315" s="12">
        <f>VLOOKUP(P315,Assemb_DA!A:H,7,FALSE)</f>
        <v>46218</v>
      </c>
      <c r="R315" s="9" t="str">
        <f>VLOOKUP(P315,Assemb_DA!A:H,8,FALSE)</f>
        <v>2026-07-15</v>
      </c>
      <c r="S315" s="9" t="str">
        <f>VLOOKUP(P315,Assemb_DA!A:I,9,FALSE)</f>
        <v>2026-07-15</v>
      </c>
      <c r="T315" s="22">
        <f>S315-Q315</f>
        <v>0</v>
      </c>
      <c r="U315" t="str">
        <f>VLOOKUP(A315,'Base traitement'!A:BG,23,FALSE)</f>
        <v>DRH</v>
      </c>
      <c r="V315" t="str">
        <f>VLOOKUP(A315,'Base traitement'!A:BG,24,FALSE)</f>
        <v>NADIA7</v>
      </c>
      <c r="W315">
        <f>VLOOKUP(A315,'Base traitement'!A:BG,57,FALSE)</f>
        <v>7167</v>
      </c>
    </row>
    <row r="316" spans="1:23">
      <c r="A316" s="9">
        <v>135809</v>
      </c>
      <c r="B316" t="str">
        <f>VLOOKUP(A316,'Base traitement'!A:BG,2,FALSE)</f>
        <v>INJET</v>
      </c>
      <c r="C316" t="str">
        <f>VLOOKUP(A316,'Base traitement'!A:BG,45,FALSE)</f>
        <v>RSE - Chèque Cadeau - Concours de projet AEPM - INJET</v>
      </c>
      <c r="D316" t="str">
        <f>VLOOKUP(A316,'Base traitement'!A:BG,3,FALSE)</f>
        <v>CHEQUE CADEAU - RSE - JUIN 2026</v>
      </c>
      <c r="E316" t="str">
        <f>VLOOKUP(A316,'Base traitement'!A:BG,4,FALSE)</f>
        <v>RSE - Chèque Cadeau - Concours de projet AEPM - INJET#Devis # 01998PUB26 DU 15/06/2026</v>
      </c>
      <c r="F316" s="16">
        <v>38.730434782608697</v>
      </c>
      <c r="K316" s="16">
        <f>F316-G316</f>
        <v>38.730434782608697</v>
      </c>
      <c r="L316" s="12">
        <f>VLOOKUP(A316,'Base traitement'!A:BG,15,FALSE)</f>
        <v>46218</v>
      </c>
      <c r="M316" s="9" t="str">
        <f>VLOOKUP(A316,'Base traitement'!A:BG,16,FALSE)</f>
        <v>2026-07-15</v>
      </c>
      <c r="N316" s="9" t="str">
        <f>VLOOKUP(A316,'Base traitement'!A:BG,17,FALSE)</f>
        <v>E</v>
      </c>
      <c r="O316" s="9" t="str">
        <f>VLOOKUP(A316,'Base traitement'!A:BG,18,FALSE)</f>
        <v>E</v>
      </c>
      <c r="P316">
        <f>VLOOKUP(A316,'Base traitement'!A:BG,20,FALSE)</f>
        <v>139022</v>
      </c>
      <c r="Q316" s="12">
        <f>VLOOKUP(P316,Assemb_DA!A:H,7,FALSE)</f>
        <v>46218</v>
      </c>
      <c r="R316" s="9" t="str">
        <f>VLOOKUP(P316,Assemb_DA!A:H,8,FALSE)</f>
        <v>2026-07-15</v>
      </c>
      <c r="S316" s="9" t="str">
        <f>VLOOKUP(P316,Assemb_DA!A:I,9,FALSE)</f>
        <v>2026-07-15</v>
      </c>
      <c r="T316" s="22">
        <f>S316-Q316</f>
        <v>0</v>
      </c>
      <c r="U316" t="str">
        <f>VLOOKUP(A316,'Base traitement'!A:BG,23,FALSE)</f>
        <v>DRH</v>
      </c>
      <c r="V316" t="str">
        <f>VLOOKUP(A316,'Base traitement'!A:BG,24,FALSE)</f>
        <v>NADIA7</v>
      </c>
      <c r="W316">
        <f>VLOOKUP(A316,'Base traitement'!A:BG,57,FALSE)</f>
        <v>1133</v>
      </c>
    </row>
    <row r="317" spans="1:23">
      <c r="A317" s="9">
        <v>135810</v>
      </c>
      <c r="B317" t="str">
        <f>VLOOKUP(A317,'Base traitement'!A:BG,2,FALSE)</f>
        <v>PRAMIAN</v>
      </c>
      <c r="C317" t="str">
        <f>VLOOKUP(A317,'Base traitement'!A:BG,45,FALSE)</f>
        <v>Installation Kits Mbalik - Pramian</v>
      </c>
      <c r="D317" t="str">
        <f>VLOOKUP(A317,'Base traitement'!A:BG,3,FALSE)</f>
        <v>PRESTATION DE SERVICE</v>
      </c>
      <c r="E317" t="str">
        <f>VLOOKUP(A317,'Base traitement'!A:BG,4,FALSE)</f>
        <v>INSTALLATION DE POWERPLAY SUR ANALAMANGA - MR MAHERINIAINA TOKY NAMONTANA - Devis EN 0508</v>
      </c>
      <c r="F317" s="16">
        <v>945.65217391304373</v>
      </c>
      <c r="K317" s="16">
        <f>F317-G317</f>
        <v>945.65217391304373</v>
      </c>
      <c r="L317" s="12">
        <f>VLOOKUP(A317,'Base traitement'!A:BG,15,FALSE)</f>
        <v>46218</v>
      </c>
      <c r="M317" s="9" t="str">
        <f>VLOOKUP(A317,'Base traitement'!A:BG,16,FALSE)</f>
        <v>2026-07-16</v>
      </c>
      <c r="N317" s="9" t="str">
        <f>VLOOKUP(A317,'Base traitement'!A:BG,17,FALSE)</f>
        <v>E</v>
      </c>
      <c r="O317" s="9" t="str">
        <f>VLOOKUP(A317,'Base traitement'!A:BG,18,FALSE)</f>
        <v>E</v>
      </c>
      <c r="P317">
        <f>VLOOKUP(A317,'Base traitement'!A:BG,20,FALSE)</f>
        <v>138903</v>
      </c>
      <c r="Q317" s="12">
        <f>VLOOKUP(P317,Assemb_DA!A:H,7,FALSE)</f>
        <v>46212</v>
      </c>
      <c r="R317" s="9" t="str">
        <f>VLOOKUP(P317,Assemb_DA!A:H,8,FALSE)</f>
        <v>2026-07-09</v>
      </c>
      <c r="S317" s="9" t="str">
        <f>VLOOKUP(P317,Assemb_DA!A:I,9,FALSE)</f>
        <v>2026-07-13</v>
      </c>
      <c r="T317" s="22">
        <f>S317-Q317</f>
        <v>4</v>
      </c>
      <c r="U317" t="str">
        <f>VLOOKUP(A317,'Base traitement'!A:BG,23,FALSE)</f>
        <v>DCG</v>
      </c>
      <c r="V317" t="str">
        <f>VLOOKUP(A317,'Base traitement'!A:BG,24,FALSE)</f>
        <v>FELANA13</v>
      </c>
      <c r="W317">
        <f>VLOOKUP(A317,'Base traitement'!A:BG,57,FALSE)</f>
        <v>2630</v>
      </c>
    </row>
    <row r="318" spans="1:23">
      <c r="A318" s="9">
        <v>135811</v>
      </c>
      <c r="B318" t="str">
        <f>VLOOKUP(A318,'Base traitement'!A:BG,2,FALSE)</f>
        <v>ONG STEM FOR GOOD</v>
      </c>
      <c r="C318" t="str">
        <f>VLOOKUP(A318,'Base traitement'!A:BG,45,FALSE)</f>
        <v>RSE- Formation Ampela Online_5 - 6 et  7 ème vague</v>
      </c>
      <c r="D318" t="str">
        <f>VLOOKUP(A318,'Base traitement'!A:BG,3,FALSE)</f>
        <v>FORMATION</v>
      </c>
      <c r="E318" t="str">
        <f>VLOOKUP(A318,'Base traitement'!A:BG,4,FALSE)</f>
        <v>RSE- Formation Ampela Online 2026_ 5 - 6 et  7 ème vague - STEM FOR GOOD# FACTURE 2026-0502</v>
      </c>
      <c r="F318" s="16">
        <v>8152.173913043478</v>
      </c>
      <c r="K318" s="16">
        <f>F318-G318</f>
        <v>8152.173913043478</v>
      </c>
      <c r="L318" s="12">
        <f>VLOOKUP(A318,'Base traitement'!A:BG,15,FALSE)</f>
        <v>46218</v>
      </c>
      <c r="M318" s="9" t="str">
        <f>VLOOKUP(A318,'Base traitement'!A:BG,16,FALSE)</f>
        <v>2026-07-15</v>
      </c>
      <c r="N318" s="9" t="str">
        <f>VLOOKUP(A318,'Base traitement'!A:BG,17,FALSE)</f>
        <v>S</v>
      </c>
      <c r="O318" s="9" t="str">
        <f>VLOOKUP(A318,'Base traitement'!A:BG,18,FALSE)</f>
        <v>S</v>
      </c>
      <c r="P318">
        <f>VLOOKUP(A318,'Base traitement'!A:BG,20,FALSE)</f>
        <v>138771</v>
      </c>
      <c r="Q318" s="12">
        <f>VLOOKUP(P318,Assemb_DA!A:H,7,FALSE)</f>
        <v>46204</v>
      </c>
      <c r="R318" s="9" t="str">
        <f>VLOOKUP(P318,Assemb_DA!A:H,8,FALSE)</f>
        <v>2026-07-01</v>
      </c>
      <c r="S318" s="9" t="str">
        <f>VLOOKUP(P318,Assemb_DA!A:I,9,FALSE)</f>
        <v>2026-07-15</v>
      </c>
      <c r="T318" s="22">
        <f>S318-Q318</f>
        <v>14</v>
      </c>
      <c r="U318" t="str">
        <f>VLOOKUP(A318,'Base traitement'!A:BG,23,FALSE)</f>
        <v>DRH</v>
      </c>
      <c r="V318" t="str">
        <f>VLOOKUP(A318,'Base traitement'!A:BG,24,FALSE)</f>
        <v>NADIA7</v>
      </c>
      <c r="W318">
        <f>VLOOKUP(A318,'Base traitement'!A:BG,57,FALSE)</f>
        <v>5461</v>
      </c>
    </row>
    <row r="319" spans="1:23">
      <c r="A319" s="9">
        <v>135812</v>
      </c>
      <c r="B319" t="str">
        <f>VLOOKUP(A319,'Base traitement'!A:BG,2,FALSE)</f>
        <v>MADAJOB</v>
      </c>
      <c r="C319" t="s">
        <v>8284</v>
      </c>
      <c r="D319" t="str">
        <f>VLOOKUP(A319,'Base traitement'!A:BG,3,FALSE)</f>
        <v>PRESTATION DE SERVICE</v>
      </c>
      <c r="E319" t="str">
        <f>VLOOKUP(A319,'Base traitement'!A:BG,4,FALSE)</f>
        <v>Prestation intérimaire: Complément du BC de couverture 04 Coordinateur Sales Outsourcing  HC# DEVIS N°2866 DU 03/06/2026</v>
      </c>
      <c r="F319" s="16">
        <v>1136.8695652173913</v>
      </c>
      <c r="K319" s="16">
        <f>F319-G319</f>
        <v>1136.8695652173913</v>
      </c>
      <c r="L319" s="12">
        <f>VLOOKUP(A319,'Base traitement'!A:BG,15,FALSE)</f>
        <v>46218</v>
      </c>
      <c r="M319" s="9" t="str">
        <f>VLOOKUP(A319,'Base traitement'!A:BG,16,FALSE)</f>
        <v>2026-07-15</v>
      </c>
      <c r="N319" s="9" t="str">
        <f>VLOOKUP(A319,'Base traitement'!A:BG,17,FALSE)</f>
        <v>E</v>
      </c>
      <c r="O319" s="9" t="str">
        <f>VLOOKUP(A319,'Base traitement'!A:BG,18,FALSE)</f>
        <v>E</v>
      </c>
      <c r="P319">
        <f>VLOOKUP(A319,'Base traitement'!A:BG,20,FALSE)</f>
        <v>138469</v>
      </c>
      <c r="Q319" s="12">
        <f>VLOOKUP(P319,Assemb_DA!A:H,7,FALSE)</f>
        <v>46188</v>
      </c>
      <c r="R319" s="9" t="str">
        <f>VLOOKUP(P319,Assemb_DA!A:H,8,FALSE)</f>
        <v>2026-06-15</v>
      </c>
      <c r="S319" s="9" t="str">
        <f>VLOOKUP(P319,Assemb_DA!A:I,9,FALSE)</f>
        <v>2026-07-15</v>
      </c>
      <c r="T319" s="22">
        <f>S319-Q319</f>
        <v>30</v>
      </c>
      <c r="U319" t="str">
        <f>VLOOKUP(A319,'Base traitement'!A:BG,23,FALSE)</f>
        <v>DCG</v>
      </c>
      <c r="V319" t="str">
        <f>VLOOKUP(A319,'Base traitement'!A:BG,24,FALSE)</f>
        <v>NADIA7</v>
      </c>
      <c r="W319">
        <f>VLOOKUP(A319,'Base traitement'!A:BG,57,FALSE)</f>
        <v>723</v>
      </c>
    </row>
    <row r="320" spans="1:23">
      <c r="A320" s="9">
        <v>135813</v>
      </c>
      <c r="B320" t="str">
        <f>VLOOKUP(A320,'Base traitement'!A:BG,2,FALSE)</f>
        <v>ANDRIAMBELO HOLIARISOA HASINA (HHENIKA )</v>
      </c>
      <c r="C320" t="str">
        <f>VLOOKUP(A320,'Base traitement'!A:BG,45,FALSE)</f>
        <v>QVT - Atelier Massage</v>
      </c>
      <c r="D320" t="str">
        <f>VLOOKUP(A320,'Base traitement'!A:BG,3,FALSE)</f>
        <v>PRESTATION DE SERVICE</v>
      </c>
      <c r="E320" t="str">
        <f>VLOOKUP(A320,'Base traitement'!A:BG,4,FALSE)</f>
        <v>QVT - Semaine QVT - Atelier Massage et Coffret Cadeau - Abishag Institute# FACTURE N°FA-2026-0601-R2 DU 26/06/2026</v>
      </c>
      <c r="F320" s="16">
        <v>1567.391304347826</v>
      </c>
      <c r="K320" s="16">
        <f>F320-G320</f>
        <v>1567.391304347826</v>
      </c>
      <c r="L320" s="12">
        <f>VLOOKUP(A320,'Base traitement'!A:BG,15,FALSE)</f>
        <v>46218</v>
      </c>
      <c r="M320" s="9" t="str">
        <f>VLOOKUP(A320,'Base traitement'!A:BG,16,FALSE)</f>
        <v>2026-07-15</v>
      </c>
      <c r="N320" s="9" t="str">
        <f>VLOOKUP(A320,'Base traitement'!A:BG,17,FALSE)</f>
        <v>E</v>
      </c>
      <c r="O320" s="9" t="str">
        <f>VLOOKUP(A320,'Base traitement'!A:BG,18,FALSE)</f>
        <v>E</v>
      </c>
      <c r="P320">
        <f>VLOOKUP(A320,'Base traitement'!A:BG,20,FALSE)</f>
        <v>138699</v>
      </c>
      <c r="Q320" s="12">
        <f>VLOOKUP(P320,Assemb_DA!A:H,7,FALSE)</f>
        <v>46202</v>
      </c>
      <c r="R320" s="9" t="str">
        <f>VLOOKUP(P320,Assemb_DA!A:H,8,FALSE)</f>
        <v>2026-06-29</v>
      </c>
      <c r="S320" s="9" t="str">
        <f>VLOOKUP(P320,Assemb_DA!A:I,9,FALSE)</f>
        <v>2026-07-15</v>
      </c>
      <c r="T320" s="22">
        <f>S320-Q320</f>
        <v>16</v>
      </c>
      <c r="U320" t="str">
        <f>VLOOKUP(A320,'Base traitement'!A:BG,23,FALSE)</f>
        <v>DRH</v>
      </c>
      <c r="V320" t="str">
        <f>VLOOKUP(A320,'Base traitement'!A:BG,24,FALSE)</f>
        <v>NADIA7</v>
      </c>
      <c r="W320">
        <f>VLOOKUP(A320,'Base traitement'!A:BG,57,FALSE)</f>
        <v>7042</v>
      </c>
    </row>
    <row r="321" spans="1:23">
      <c r="A321" s="9">
        <v>135814</v>
      </c>
      <c r="B321" t="str">
        <f>VLOOKUP(A321,'Base traitement'!A:BG,2,FALSE)</f>
        <v>SOCIETE DE GESTION ET EXPLOITATION DE M/CAR</v>
      </c>
      <c r="C321" t="str">
        <f>VLOOKUP(A321,'Base traitement'!A:BG,45,FALSE)</f>
        <v>Validation DG le 27/07/2026</v>
      </c>
      <c r="D321" t="str">
        <f>VLOOKUP(A321,'Base traitement'!A:BG,3,FALSE)</f>
        <v>PRESTATION DE SERVICE</v>
      </c>
      <c r="E321" t="str">
        <f>VLOOKUP(A321,'Base traitement'!A:BG,4,FALSE)</f>
        <v>COMINTERNE // Repas pique nique gasigasy fête nationale pour les collaborateurs du NOC et de CAMPUS# FACTURE PROFORMA/EVENT/PRKL/2026 DU 04/06/2026</v>
      </c>
      <c r="F321" s="16">
        <v>8414.1304347826081</v>
      </c>
      <c r="K321" s="16">
        <f>F321-G321</f>
        <v>8414.1304347826081</v>
      </c>
      <c r="L321" s="12">
        <f>VLOOKUP(A321,'Base traitement'!A:BG,15,FALSE)</f>
        <v>46218</v>
      </c>
      <c r="M321" s="9" t="str">
        <f>VLOOKUP(A321,'Base traitement'!A:BG,16,FALSE)</f>
        <v>2026-07-27</v>
      </c>
      <c r="N321" s="9" t="str">
        <f>VLOOKUP(A321,'Base traitement'!A:BG,17,FALSE)</f>
        <v>E</v>
      </c>
      <c r="O321" s="9" t="str">
        <f>VLOOKUP(A321,'Base traitement'!A:BG,18,FALSE)</f>
        <v>E</v>
      </c>
      <c r="P321">
        <f>VLOOKUP(A321,'Base traitement'!A:BG,20,FALSE)</f>
        <v>138715</v>
      </c>
      <c r="Q321" s="12">
        <f>VLOOKUP(P321,Assemb_DA!A:H,7,FALSE)</f>
        <v>46202</v>
      </c>
      <c r="R321" s="9" t="str">
        <f>VLOOKUP(P321,Assemb_DA!A:H,8,FALSE)</f>
        <v>2026-06-29</v>
      </c>
      <c r="S321" s="9" t="str">
        <f>VLOOKUP(P321,Assemb_DA!A:I,9,FALSE)</f>
        <v>2026-07-15</v>
      </c>
      <c r="T321" s="22">
        <f>S321-Q321</f>
        <v>16</v>
      </c>
      <c r="U321" t="str">
        <f>VLOOKUP(A321,'Base traitement'!A:BG,23,FALSE)</f>
        <v>DRH</v>
      </c>
      <c r="V321" t="str">
        <f>VLOOKUP(A321,'Base traitement'!A:BG,24,FALSE)</f>
        <v>NADIA7</v>
      </c>
      <c r="W321">
        <f>VLOOKUP(A321,'Base traitement'!A:BG,57,FALSE)</f>
        <v>119</v>
      </c>
    </row>
    <row r="322" spans="1:23">
      <c r="A322" s="9">
        <v>135815</v>
      </c>
      <c r="B322" t="str">
        <f>VLOOKUP(A322,'Base traitement'!A:BG,2,FALSE)</f>
        <v>MOUSSA IRCHAD ABDEL ANZIZ</v>
      </c>
      <c r="C322" t="s">
        <v>8541</v>
      </c>
      <c r="D322" t="str">
        <f>VLOOKUP(A322,'Base traitement'!A:BG,3,FALSE)</f>
        <v>PRESTATION DE SERVICE</v>
      </c>
      <c r="E322" t="str">
        <f>VLOOKUP(A322,'Base traitement'!A:BG,4,FALSE)</f>
        <v>Transport bagages ELODIE suite affectation# FACTURE DU 19/06/2026</v>
      </c>
      <c r="F322" s="16">
        <v>347.82608695652175</v>
      </c>
      <c r="K322" s="16">
        <f>F322-G322</f>
        <v>347.82608695652175</v>
      </c>
      <c r="L322" s="12">
        <f>VLOOKUP(A322,'Base traitement'!A:BG,15,FALSE)</f>
        <v>46218</v>
      </c>
      <c r="M322" s="9" t="str">
        <f>VLOOKUP(A322,'Base traitement'!A:BG,16,FALSE)</f>
        <v>2026-07-15</v>
      </c>
      <c r="N322" s="9" t="str">
        <f>VLOOKUP(A322,'Base traitement'!A:BG,17,FALSE)</f>
        <v>E</v>
      </c>
      <c r="O322" s="9" t="str">
        <f>VLOOKUP(A322,'Base traitement'!A:BG,18,FALSE)</f>
        <v>E</v>
      </c>
      <c r="P322">
        <f>VLOOKUP(A322,'Base traitement'!A:BG,20,FALSE)</f>
        <v>138709</v>
      </c>
      <c r="Q322" s="12">
        <f>VLOOKUP(P322,Assemb_DA!A:H,7,FALSE)</f>
        <v>46202</v>
      </c>
      <c r="R322" s="9" t="str">
        <f>VLOOKUP(P322,Assemb_DA!A:H,8,FALSE)</f>
        <v>2026-06-29</v>
      </c>
      <c r="S322" s="9" t="str">
        <f>VLOOKUP(P322,Assemb_DA!A:I,9,FALSE)</f>
        <v>2026-07-15</v>
      </c>
      <c r="T322" s="22">
        <f>S322-Q322</f>
        <v>16</v>
      </c>
      <c r="U322" t="str">
        <f>VLOOKUP(A322,'Base traitement'!A:BG,23,FALSE)</f>
        <v>DCG</v>
      </c>
      <c r="V322" t="str">
        <f>VLOOKUP(A322,'Base traitement'!A:BG,24,FALSE)</f>
        <v>NADIA7</v>
      </c>
      <c r="W322">
        <f>VLOOKUP(A322,'Base traitement'!A:BG,57,FALSE)</f>
        <v>7143</v>
      </c>
    </row>
    <row r="323" spans="1:23">
      <c r="A323" s="9">
        <v>135816</v>
      </c>
      <c r="B323" t="str">
        <f>VLOOKUP(A323,'Base traitement'!A:BG,2,FALSE)</f>
        <v>ANDRIAMBOLOLONARISOA HAINGO(4 TIA)</v>
      </c>
      <c r="C323" t="s">
        <v>880</v>
      </c>
      <c r="D323" t="str">
        <f>VLOOKUP(A323,'Base traitement'!A:BG,3,FALSE)</f>
        <v>TSIHY 150x80cm</v>
      </c>
      <c r="E323" t="str">
        <f>VLOOKUP(A323,'Base traitement'!A:BG,4,FALSE)</f>
        <v>COMINTERNE // Achats de tsihy pour le pique nique fete nationale des collaborateurs de Campus et du Noc# DEVIS N°4260619023 du 19/06/2026</v>
      </c>
      <c r="F323" s="16">
        <v>407.6119565217391</v>
      </c>
      <c r="K323" s="16">
        <f>F323-G323</f>
        <v>407.6119565217391</v>
      </c>
      <c r="L323" s="12">
        <f>VLOOKUP(A323,'Base traitement'!A:BG,15,FALSE)</f>
        <v>46218</v>
      </c>
      <c r="M323" s="9" t="str">
        <f>VLOOKUP(A323,'Base traitement'!A:BG,16,FALSE)</f>
        <v>2026-07-15</v>
      </c>
      <c r="N323" s="9" t="str">
        <f>VLOOKUP(A323,'Base traitement'!A:BG,17,FALSE)</f>
        <v>E</v>
      </c>
      <c r="O323" s="9" t="str">
        <f>VLOOKUP(A323,'Base traitement'!A:BG,18,FALSE)</f>
        <v>E</v>
      </c>
      <c r="P323">
        <f>VLOOKUP(A323,'Base traitement'!A:BG,20,FALSE)</f>
        <v>138783</v>
      </c>
      <c r="Q323" s="12">
        <f>VLOOKUP(P323,Assemb_DA!A:H,7,FALSE)</f>
        <v>46204</v>
      </c>
      <c r="R323" s="9" t="str">
        <f>VLOOKUP(P323,Assemb_DA!A:H,8,FALSE)</f>
        <v>2026-07-01</v>
      </c>
      <c r="S323" s="9" t="str">
        <f>VLOOKUP(P323,Assemb_DA!A:I,9,FALSE)</f>
        <v>2026-07-15</v>
      </c>
      <c r="T323" s="22">
        <f>S323-Q323</f>
        <v>14</v>
      </c>
      <c r="U323" t="str">
        <f>VLOOKUP(A323,'Base traitement'!A:BG,23,FALSE)</f>
        <v>DRH</v>
      </c>
      <c r="V323" t="str">
        <f>VLOOKUP(A323,'Base traitement'!A:BG,24,FALSE)</f>
        <v>NADIA7</v>
      </c>
      <c r="W323">
        <f>VLOOKUP(A323,'Base traitement'!A:BG,57,FALSE)</f>
        <v>7092</v>
      </c>
    </row>
    <row r="324" spans="1:23">
      <c r="A324" s="9">
        <v>135818</v>
      </c>
      <c r="B324" t="str">
        <f>VLOOKUP(A324,'Base traitement'!A:BG,2,FALSE)</f>
        <v>OCEAN TRADE CO</v>
      </c>
      <c r="C324" t="str">
        <f>VLOOKUP(A324,'Base traitement'!A:BG,45,FALSE)</f>
        <v>DEVIS V.26.24622 VEHICULE LEON - IT FINANCE DFG</v>
      </c>
      <c r="D324" t="str">
        <f>VLOOKUP(A324,'Base traitement'!A:BG,3,FALSE)</f>
        <v>LOCATION VEHICULE LLD</v>
      </c>
      <c r="E324" t="str">
        <f>VLOOKUP(A324,'Base traitement'!A:BG,4,FALSE)</f>
        <v>LLD 60 MOIS/75 000KM- MAZDA CX-30 HYBRIDE PROPLUS 165CV 6AT-SERVICE SANS CHAUFFEUR
LOYER MENSUEL : 2 990 000Ar TTC - Valeur de rachat : 44 800 000ar# DEVIS N° V.26.24622 DU 09/07/2026</v>
      </c>
      <c r="F324" s="16">
        <v>39000</v>
      </c>
      <c r="K324" s="16">
        <f>F324-G324</f>
        <v>39000</v>
      </c>
      <c r="L324" s="12">
        <f>VLOOKUP(A324,'Base traitement'!A:BG,15,FALSE)</f>
        <v>46219</v>
      </c>
      <c r="M324" s="9" t="str">
        <f>VLOOKUP(A324,'Base traitement'!A:BG,16,FALSE)</f>
        <v>2026-07-16</v>
      </c>
      <c r="N324" s="9" t="str">
        <f>VLOOKUP(A324,'Base traitement'!A:BG,17,FALSE)</f>
        <v>E</v>
      </c>
      <c r="O324" s="9" t="str">
        <f>VLOOKUP(A324,'Base traitement'!A:BG,18,FALSE)</f>
        <v>E</v>
      </c>
      <c r="P324">
        <f>VLOOKUP(A324,'Base traitement'!A:BG,20,FALSE)</f>
        <v>139013</v>
      </c>
      <c r="Q324" s="12">
        <f>VLOOKUP(P324,Assemb_DA!A:H,7,FALSE)</f>
        <v>46217</v>
      </c>
      <c r="R324" s="9" t="str">
        <f>VLOOKUP(P324,Assemb_DA!A:H,8,FALSE)</f>
        <v>2026-07-14</v>
      </c>
      <c r="S324" s="9" t="str">
        <f>VLOOKUP(P324,Assemb_DA!A:I,9,FALSE)</f>
        <v>2026-07-16</v>
      </c>
      <c r="T324" s="22">
        <f>S324-Q324</f>
        <v>2</v>
      </c>
      <c r="U324" t="str">
        <f>VLOOKUP(A324,'Base traitement'!A:BG,23,FALSE)</f>
        <v>DFG</v>
      </c>
      <c r="V324" t="str">
        <f>VLOOKUP(A324,'Base traitement'!A:BG,24,FALSE)</f>
        <v>NADIA7</v>
      </c>
      <c r="W324">
        <f>VLOOKUP(A324,'Base traitement'!A:BG,57,FALSE)</f>
        <v>102</v>
      </c>
    </row>
    <row r="325" spans="1:23">
      <c r="A325" s="9">
        <v>135820</v>
      </c>
      <c r="B325" t="str">
        <f>VLOOKUP(A325,'Base traitement'!A:BG,2,FALSE)</f>
        <v>GRANDE DISTRIBUTION SERVICE</v>
      </c>
      <c r="C325" t="str">
        <f>VLOOKUP(A325,'Base traitement'!A:BG,45,FALSE)</f>
        <v>COMMANDES GDS - VALIDE LE 15/07/2026</v>
      </c>
      <c r="D325" t="str">
        <f>VLOOKUP(A325,'Base traitement'!A:BG,3,FALSE)</f>
        <v>BAGUE TELEPHONE - DRB - JUIN 2025</v>
      </c>
      <c r="E325" t="str">
        <f>VLOOKUP(A325,'Base traitement'!A:BG,4,FALSE)</f>
        <v>POP SOCKET YAS # devis # F/P072600081 - LIVRAISON LE 03/08/2026</v>
      </c>
      <c r="F325" s="16">
        <v>22445.652173913044</v>
      </c>
      <c r="K325" s="16">
        <f>F325-G325</f>
        <v>22445.652173913044</v>
      </c>
      <c r="L325" s="12">
        <f>VLOOKUP(A325,'Base traitement'!A:BG,15,FALSE)</f>
        <v>46219</v>
      </c>
      <c r="M325" s="9" t="str">
        <f>VLOOKUP(A325,'Base traitement'!A:BG,16,FALSE)</f>
        <v>2026-07-16</v>
      </c>
      <c r="N325" s="9" t="str">
        <f>VLOOKUP(A325,'Base traitement'!A:BG,17,FALSE)</f>
        <v>E</v>
      </c>
      <c r="O325" s="9" t="str">
        <f>VLOOKUP(A325,'Base traitement'!A:BG,18,FALSE)</f>
        <v>E</v>
      </c>
      <c r="P325">
        <f>VLOOKUP(A325,'Base traitement'!A:BG,20,FALSE)</f>
        <v>139036</v>
      </c>
      <c r="Q325" s="12">
        <f>VLOOKUP(P325,Assemb_DA!A:H,7,FALSE)</f>
        <v>46218</v>
      </c>
      <c r="R325" s="9" t="str">
        <f>VLOOKUP(P325,Assemb_DA!A:H,8,FALSE)</f>
        <v>2026-07-15</v>
      </c>
      <c r="S325" s="9" t="str">
        <f>VLOOKUP(P325,Assemb_DA!A:I,9,FALSE)</f>
        <v>2026-07-16</v>
      </c>
      <c r="T325" s="22">
        <f>S325-Q325</f>
        <v>1</v>
      </c>
      <c r="U325" t="str">
        <f>VLOOKUP(A325,'Base traitement'!A:BG,23,FALSE)</f>
        <v>DCG</v>
      </c>
      <c r="V325" t="str">
        <f>VLOOKUP(A325,'Base traitement'!A:BG,24,FALSE)</f>
        <v>FELANA13</v>
      </c>
      <c r="W325">
        <f>VLOOKUP(A325,'Base traitement'!A:BG,57,FALSE)</f>
        <v>820</v>
      </c>
    </row>
    <row r="326" spans="1:23">
      <c r="A326" s="9">
        <v>135821</v>
      </c>
      <c r="B326" t="str">
        <f>VLOOKUP(A326,'Base traitement'!A:BG,2,FALSE)</f>
        <v>AUGIAS MADAGASCAR</v>
      </c>
      <c r="C326" t="str">
        <f>VLOOKUP(A326,'Base traitement'!A:BG,45,FALSE)</f>
        <v>DESINSECTISATION ET DERATISATION JANVIER 10 DATA CENTER</v>
      </c>
      <c r="D326" t="str">
        <f>VLOOKUP(A326,'Base traitement'!A:BG,3,FALSE)</f>
        <v>DESINFECTION SITE</v>
      </c>
      <c r="E326" t="str">
        <f>VLOOKUP(A326,'Base traitement'!A:BG,4,FALSE)</f>
        <v>DESINSECTISATION ET DERATISATION MOIS D'AVRIL - MAI - JUIN 2026 10 DATA CENTER TANA# FACTURE N° TUR/2026/04 DU 10/04/2026</v>
      </c>
      <c r="F326" s="16">
        <v>1043.4782608695652</v>
      </c>
      <c r="K326" s="16">
        <f>F326-G326</f>
        <v>1043.4782608695652</v>
      </c>
      <c r="L326" s="12">
        <f>VLOOKUP(A326,'Base traitement'!A:BG,15,FALSE)</f>
        <v>46219</v>
      </c>
      <c r="M326" s="9" t="str">
        <f>VLOOKUP(A326,'Base traitement'!A:BG,16,FALSE)</f>
        <v>2026-07-16</v>
      </c>
      <c r="N326" s="9" t="str">
        <f>VLOOKUP(A326,'Base traitement'!A:BG,17,FALSE)</f>
        <v>E</v>
      </c>
      <c r="O326" s="9" t="str">
        <f>VLOOKUP(A326,'Base traitement'!A:BG,18,FALSE)</f>
        <v>E</v>
      </c>
      <c r="P326">
        <f>VLOOKUP(A326,'Base traitement'!A:BG,20,FALSE)</f>
        <v>138999</v>
      </c>
      <c r="Q326" s="12">
        <f>VLOOKUP(P326,Assemb_DA!A:H,7,FALSE)</f>
        <v>46217</v>
      </c>
      <c r="R326" s="9" t="str">
        <f>VLOOKUP(P326,Assemb_DA!A:H,8,FALSE)</f>
        <v>2026-07-14</v>
      </c>
      <c r="S326" s="9" t="str">
        <f>VLOOKUP(P326,Assemb_DA!A:I,9,FALSE)</f>
        <v>2026-07-15</v>
      </c>
      <c r="T326" s="22">
        <f>S326-Q326</f>
        <v>1</v>
      </c>
      <c r="U326" t="str">
        <f>VLOOKUP(A326,'Base traitement'!A:BG,23,FALSE)</f>
        <v>DFG</v>
      </c>
      <c r="V326" t="str">
        <f>VLOOKUP(A326,'Base traitement'!A:BG,24,FALSE)</f>
        <v>NADIA7</v>
      </c>
      <c r="W326">
        <f>VLOOKUP(A326,'Base traitement'!A:BG,57,FALSE)</f>
        <v>14</v>
      </c>
    </row>
    <row r="327" spans="1:23">
      <c r="A327" s="9">
        <v>135822</v>
      </c>
      <c r="B327" t="str">
        <f>VLOOKUP(A327,'Base traitement'!A:BG,2,FALSE)</f>
        <v>KIBO SARLU</v>
      </c>
      <c r="C327" t="str">
        <f>VLOOKUP(A327,'Base traitement'!A:BG,45,FALSE)</f>
        <v>ACHAT SAC à POUBELLE POUR NOC ET ADN</v>
      </c>
      <c r="D327" t="str">
        <f>VLOOKUP(A327,'Base traitement'!A:BG,3,FALSE)</f>
        <v>SAC POUBELLE</v>
      </c>
      <c r="E327" t="str">
        <f>VLOOKUP(A327,'Base traitement'!A:BG,4,FALSE)</f>
        <v>30L 20 sacs ALBA NET</v>
      </c>
      <c r="F327" s="16">
        <v>61.775369565217396</v>
      </c>
      <c r="K327" s="16">
        <f>F327-G327</f>
        <v>61.775369565217396</v>
      </c>
      <c r="L327" s="12">
        <f>VLOOKUP(A327,'Base traitement'!A:BG,15,FALSE)</f>
        <v>46219</v>
      </c>
      <c r="M327" s="9" t="str">
        <f>VLOOKUP(A327,'Base traitement'!A:BG,16,FALSE)</f>
        <v>2026-07-16</v>
      </c>
      <c r="N327" s="9" t="str">
        <f>VLOOKUP(A327,'Base traitement'!A:BG,17,FALSE)</f>
        <v>E</v>
      </c>
      <c r="O327" s="9" t="str">
        <f>VLOOKUP(A327,'Base traitement'!A:BG,18,FALSE)</f>
        <v>E</v>
      </c>
      <c r="P327">
        <f>VLOOKUP(A327,'Base traitement'!A:BG,20,FALSE)</f>
        <v>139029</v>
      </c>
      <c r="Q327" s="12">
        <f>VLOOKUP(P327,Assemb_DA!A:H,7,FALSE)</f>
        <v>46218</v>
      </c>
      <c r="R327" s="9" t="str">
        <f>VLOOKUP(P327,Assemb_DA!A:H,8,FALSE)</f>
        <v>2026-07-15</v>
      </c>
      <c r="S327" s="9" t="str">
        <f>VLOOKUP(P327,Assemb_DA!A:I,9,FALSE)</f>
        <v>2026-07-15</v>
      </c>
      <c r="T327" s="22">
        <f>S327-Q327</f>
        <v>0</v>
      </c>
      <c r="U327" t="str">
        <f>VLOOKUP(A327,'Base traitement'!A:BG,23,FALSE)</f>
        <v>DFG</v>
      </c>
      <c r="V327" t="str">
        <f>VLOOKUP(A327,'Base traitement'!A:BG,24,FALSE)</f>
        <v>NADIA7</v>
      </c>
      <c r="W327">
        <f>VLOOKUP(A327,'Base traitement'!A:BG,57,FALSE)</f>
        <v>2142</v>
      </c>
    </row>
    <row r="328" spans="1:23">
      <c r="A328" s="9">
        <v>135823</v>
      </c>
      <c r="B328" t="str">
        <f>VLOOKUP(A328,'Base traitement'!A:BG,2,FALSE)</f>
        <v>MADAJOB</v>
      </c>
      <c r="C328" t="str">
        <f>VLOOKUP(A328,'Base traitement'!A:BG,45,FALSE)</f>
        <v>Salaires Animateurs Mbalik Juillet 2026</v>
      </c>
      <c r="D328" t="str">
        <f>VLOOKUP(A328,'Base traitement'!A:BG,3,FALSE)</f>
        <v>PRESTATION EXTERNE</v>
      </c>
      <c r="E328" t="str">
        <f>VLOOKUP(A328,'Base traitement'!A:BG,4,FALSE)</f>
        <v>Salaires Animateurs Mbalik Juillet 2026 - Proforma n°002871</v>
      </c>
      <c r="F328" s="16">
        <v>1381.0608695652174</v>
      </c>
      <c r="K328" s="16">
        <f>F328-G328</f>
        <v>1381.0608695652174</v>
      </c>
      <c r="L328" s="12">
        <f>VLOOKUP(A328,'Base traitement'!A:BG,15,FALSE)</f>
        <v>46219</v>
      </c>
      <c r="M328" s="9" t="str">
        <f>VLOOKUP(A328,'Base traitement'!A:BG,16,FALSE)</f>
        <v>2026-07-16</v>
      </c>
      <c r="N328" s="9" t="str">
        <f>VLOOKUP(A328,'Base traitement'!A:BG,17,FALSE)</f>
        <v>E</v>
      </c>
      <c r="O328" s="9" t="str">
        <f>VLOOKUP(A328,'Base traitement'!A:BG,18,FALSE)</f>
        <v>E</v>
      </c>
      <c r="P328">
        <f>VLOOKUP(A328,'Base traitement'!A:BG,20,FALSE)</f>
        <v>138852</v>
      </c>
      <c r="Q328" s="12">
        <f>VLOOKUP(P328,Assemb_DA!A:H,7,FALSE)</f>
        <v>46209</v>
      </c>
      <c r="R328" s="9" t="str">
        <f>VLOOKUP(P328,Assemb_DA!A:H,8,FALSE)</f>
        <v>2026-07-06</v>
      </c>
      <c r="S328" s="9" t="str">
        <f>VLOOKUP(P328,Assemb_DA!A:I,9,FALSE)</f>
        <v>2026-07-08</v>
      </c>
      <c r="T328" s="22">
        <f>S328-Q328</f>
        <v>2</v>
      </c>
      <c r="U328" t="str">
        <f>VLOOKUP(A328,'Base traitement'!A:BG,23,FALSE)</f>
        <v>DCG</v>
      </c>
      <c r="V328" t="str">
        <f>VLOOKUP(A328,'Base traitement'!A:BG,24,FALSE)</f>
        <v>FELANA13</v>
      </c>
      <c r="W328">
        <f>VLOOKUP(A328,'Base traitement'!A:BG,57,FALSE)</f>
        <v>723</v>
      </c>
    </row>
    <row r="329" spans="1:23">
      <c r="A329" s="9">
        <v>135824</v>
      </c>
      <c r="B329" t="str">
        <f>VLOOKUP(A329,'Base traitement'!A:BG,2,FALSE)</f>
        <v>AUGIAS MADAGASCAR</v>
      </c>
      <c r="C329" t="str">
        <f>VLOOKUP(A329,'Base traitement'!A:BG,45,FALSE)</f>
        <v>Nettoyage BUREAUX YAS TANA ET ZONE NORD 9 mois</v>
      </c>
      <c r="D329" t="str">
        <f>VLOOKUP(A329,'Base traitement'!A:BG,3,FALSE)</f>
        <v>PRESTATION NETTOYAGE</v>
      </c>
      <c r="E329" t="str">
        <f>VLOOKUP(A329,'Base traitement'!A:BG,4,FALSE)</f>
        <v>COUVERTURE - 09 mois   AVRIL AU DECEMBBRE 2026 PRESTATION de nettoyage BUREAUX YAS -DATA CENTER -YAS STORE TANA ET ZONE NORD# FACTURE N° TEM/2026/04 DU 10/04/2026</v>
      </c>
      <c r="F329" s="16">
        <v>75864.130434782608</v>
      </c>
      <c r="K329" s="16">
        <f>F329-G329</f>
        <v>75864.130434782608</v>
      </c>
      <c r="L329" s="12">
        <f>VLOOKUP(A329,'Base traitement'!A:BG,15,FALSE)</f>
        <v>46219</v>
      </c>
      <c r="M329" s="9" t="str">
        <f>VLOOKUP(A329,'Base traitement'!A:BG,16,FALSE)</f>
        <v>2026-08-11</v>
      </c>
      <c r="N329" s="9" t="str">
        <f>VLOOKUP(A329,'Base traitement'!A:BG,17,FALSE)</f>
        <v>E</v>
      </c>
      <c r="O329" s="9" t="str">
        <f>VLOOKUP(A329,'Base traitement'!A:BG,18,FALSE)</f>
        <v>E</v>
      </c>
      <c r="P329">
        <f>VLOOKUP(A329,'Base traitement'!A:BG,20,FALSE)</f>
        <v>138994</v>
      </c>
      <c r="Q329" s="12">
        <f>VLOOKUP(P329,Assemb_DA!A:H,7,FALSE)</f>
        <v>46217</v>
      </c>
      <c r="R329" s="9" t="str">
        <f>VLOOKUP(P329,Assemb_DA!A:H,8,FALSE)</f>
        <v>2026-07-14</v>
      </c>
      <c r="S329" s="9" t="str">
        <f>VLOOKUP(P329,Assemb_DA!A:I,9,FALSE)</f>
        <v>2026-07-15</v>
      </c>
      <c r="T329" s="22">
        <f>S329-Q329</f>
        <v>1</v>
      </c>
      <c r="U329" t="str">
        <f>VLOOKUP(A329,'Base traitement'!A:BG,23,FALSE)</f>
        <v>DFG</v>
      </c>
      <c r="V329" t="str">
        <f>VLOOKUP(A329,'Base traitement'!A:BG,24,FALSE)</f>
        <v>NADIA7</v>
      </c>
      <c r="W329">
        <f>VLOOKUP(A329,'Base traitement'!A:BG,57,FALSE)</f>
        <v>14</v>
      </c>
    </row>
    <row r="330" spans="1:23">
      <c r="A330" s="9">
        <v>135826</v>
      </c>
      <c r="B330" t="str">
        <f>VLOOKUP(A330,'Base traitement'!A:BG,2,FALSE)</f>
        <v>AUGIAS MADAGASCAR</v>
      </c>
      <c r="C330" t="str">
        <f>VLOOKUP(A330,'Base traitement'!A:BG,45,FALSE)</f>
        <v>Dératisation désinsectisations pendant 4 MOIS</v>
      </c>
      <c r="D330" t="str">
        <f>VLOOKUP(A330,'Base traitement'!A:BG,3,FALSE)</f>
        <v>DESINFECTION SITE</v>
      </c>
      <c r="E330" t="str">
        <f>VLOOKUP(A330,'Base traitement'!A:BG,4,FALSE)</f>
        <v>Dératisation désinsectisations -DEPOT DFG-GALAXY-MSC2 GALAXY- -data center 2
AVRIL- MAI- JUIN ET JUILLET 2026# FACTURE N° TED/2026/04 DU 10/04/2026</v>
      </c>
      <c r="F330" s="16">
        <v>818.78260869565213</v>
      </c>
      <c r="K330" s="16">
        <f>F330-G330</f>
        <v>818.78260869565213</v>
      </c>
      <c r="L330" s="12">
        <f>VLOOKUP(A330,'Base traitement'!A:BG,15,FALSE)</f>
        <v>46219</v>
      </c>
      <c r="M330" s="9" t="str">
        <f>VLOOKUP(A330,'Base traitement'!A:BG,16,FALSE)</f>
        <v>2026-07-16</v>
      </c>
      <c r="N330" s="9" t="str">
        <f>VLOOKUP(A330,'Base traitement'!A:BG,17,FALSE)</f>
        <v>E</v>
      </c>
      <c r="O330" s="9" t="str">
        <f>VLOOKUP(A330,'Base traitement'!A:BG,18,FALSE)</f>
        <v>E</v>
      </c>
      <c r="P330">
        <f>VLOOKUP(A330,'Base traitement'!A:BG,20,FALSE)</f>
        <v>138997</v>
      </c>
      <c r="Q330" s="12">
        <f>VLOOKUP(P330,Assemb_DA!A:H,7,FALSE)</f>
        <v>46217</v>
      </c>
      <c r="R330" s="9" t="str">
        <f>VLOOKUP(P330,Assemb_DA!A:H,8,FALSE)</f>
        <v>2026-07-14</v>
      </c>
      <c r="S330" s="9" t="str">
        <f>VLOOKUP(P330,Assemb_DA!A:I,9,FALSE)</f>
        <v>2026-07-15</v>
      </c>
      <c r="T330" s="22">
        <f>S330-Q330</f>
        <v>1</v>
      </c>
      <c r="U330" t="str">
        <f>VLOOKUP(A330,'Base traitement'!A:BG,23,FALSE)</f>
        <v>DFG</v>
      </c>
      <c r="V330" t="str">
        <f>VLOOKUP(A330,'Base traitement'!A:BG,24,FALSE)</f>
        <v>NADIA7</v>
      </c>
      <c r="W330">
        <f>VLOOKUP(A330,'Base traitement'!A:BG,57,FALSE)</f>
        <v>14</v>
      </c>
    </row>
    <row r="331" spans="1:23">
      <c r="A331" s="9">
        <v>135827</v>
      </c>
      <c r="B331" t="str">
        <f>VLOOKUP(A331,'Base traitement'!A:BG,2,FALSE)</f>
        <v>RALALA ANDRIAMANALINA TANTELY NY HASINA</v>
      </c>
      <c r="C331" t="str">
        <f>VLOOKUP(A331,'Base traitement'!A:BG,45,FALSE)</f>
        <v>Nettoyage 2026  data center et store dans la zone SUD</v>
      </c>
      <c r="D331" t="str">
        <f>VLOOKUP(A331,'Base traitement'!A:BG,3,FALSE)</f>
        <v>PRESTATION NETTOYAGE</v>
      </c>
      <c r="E331" t="str">
        <f>VLOOKUP(A331,'Base traitement'!A:BG,4,FALSE)</f>
        <v>couverture janvier 2026 au décembre 2026 
Nettoyage zone data center et store dans la zone SUD</v>
      </c>
      <c r="F331" s="16">
        <v>33273.913043478256</v>
      </c>
      <c r="K331" s="16">
        <f>F331-G331</f>
        <v>33273.913043478256</v>
      </c>
      <c r="L331" s="12">
        <f>VLOOKUP(A331,'Base traitement'!A:BG,15,FALSE)</f>
        <v>46219</v>
      </c>
      <c r="M331" s="9" t="str">
        <f>VLOOKUP(A331,'Base traitement'!A:BG,16,FALSE)</f>
        <v>2026-07-16</v>
      </c>
      <c r="N331" s="9" t="str">
        <f>VLOOKUP(A331,'Base traitement'!A:BG,17,FALSE)</f>
        <v>E</v>
      </c>
      <c r="O331" s="9" t="str">
        <f>VLOOKUP(A331,'Base traitement'!A:BG,18,FALSE)</f>
        <v>E</v>
      </c>
      <c r="P331">
        <f>VLOOKUP(A331,'Base traitement'!A:BG,20,FALSE)</f>
        <v>138970</v>
      </c>
      <c r="Q331" s="12">
        <f>VLOOKUP(P331,Assemb_DA!A:H,7,FALSE)</f>
        <v>46216</v>
      </c>
      <c r="R331" s="9" t="str">
        <f>VLOOKUP(P331,Assemb_DA!A:H,8,FALSE)</f>
        <v>2026-07-13</v>
      </c>
      <c r="S331" s="9" t="str">
        <f>VLOOKUP(P331,Assemb_DA!A:I,9,FALSE)</f>
        <v>2026-07-15</v>
      </c>
      <c r="T331" s="22">
        <f>S331-Q331</f>
        <v>2</v>
      </c>
      <c r="U331" t="str">
        <f>VLOOKUP(A331,'Base traitement'!A:BG,23,FALSE)</f>
        <v>DFG</v>
      </c>
      <c r="V331" t="str">
        <f>VLOOKUP(A331,'Base traitement'!A:BG,24,FALSE)</f>
        <v>NADIA7</v>
      </c>
      <c r="W331">
        <f>VLOOKUP(A331,'Base traitement'!A:BG,57,FALSE)</f>
        <v>5623</v>
      </c>
    </row>
    <row r="332" spans="1:23">
      <c r="A332" s="9">
        <v>135828</v>
      </c>
      <c r="B332" t="str">
        <f>VLOOKUP(A332,'Base traitement'!A:BG,2,FALSE)</f>
        <v>RALALA ANDRIAMANALINA TANTELY NY HASINA</v>
      </c>
      <c r="C332" t="str">
        <f>VLOOKUP(A332,'Base traitement'!A:BG,45,FALSE)</f>
        <v>COUVERTURE 12 MOIS NETTOYAGE 3 DATA CENTER ZONE NORD</v>
      </c>
      <c r="D332" t="str">
        <f>VLOOKUP(A332,'Base traitement'!A:BG,3,FALSE)</f>
        <v>PRESTATION NETTOYAGE</v>
      </c>
      <c r="E332" t="str">
        <f>VLOOKUP(A332,'Base traitement'!A:BG,4,FALSE)</f>
        <v>NETTOYAGE EXTERIEUR 03 DATA CENTER ZONE NORD BC DE COUVERTURE
JANVIER 2026 AU DECEMBRE 2026</v>
      </c>
      <c r="F332" s="16">
        <v>4043.478260869565</v>
      </c>
      <c r="K332" s="16">
        <f>F332-G332</f>
        <v>4043.478260869565</v>
      </c>
      <c r="L332" s="12">
        <f>VLOOKUP(A332,'Base traitement'!A:BG,15,FALSE)</f>
        <v>46219</v>
      </c>
      <c r="M332" s="9" t="str">
        <f>VLOOKUP(A332,'Base traitement'!A:BG,16,FALSE)</f>
        <v>2026-07-29</v>
      </c>
      <c r="N332" s="9" t="str">
        <f>VLOOKUP(A332,'Base traitement'!A:BG,17,FALSE)</f>
        <v>E</v>
      </c>
      <c r="O332" s="9" t="str">
        <f>VLOOKUP(A332,'Base traitement'!A:BG,18,FALSE)</f>
        <v>E</v>
      </c>
      <c r="P332">
        <f>VLOOKUP(A332,'Base traitement'!A:BG,20,FALSE)</f>
        <v>138973</v>
      </c>
      <c r="Q332" s="12">
        <f>VLOOKUP(P332,Assemb_DA!A:H,7,FALSE)</f>
        <v>46216</v>
      </c>
      <c r="R332" s="9" t="str">
        <f>VLOOKUP(P332,Assemb_DA!A:H,8,FALSE)</f>
        <v>2026-07-13</v>
      </c>
      <c r="S332" s="9" t="str">
        <f>VLOOKUP(P332,Assemb_DA!A:I,9,FALSE)</f>
        <v>2026-07-15</v>
      </c>
      <c r="T332" s="22">
        <f>S332-Q332</f>
        <v>2</v>
      </c>
      <c r="U332" t="str">
        <f>VLOOKUP(A332,'Base traitement'!A:BG,23,FALSE)</f>
        <v>DFG</v>
      </c>
      <c r="V332" t="str">
        <f>VLOOKUP(A332,'Base traitement'!A:BG,24,FALSE)</f>
        <v>NADIA7</v>
      </c>
      <c r="W332">
        <f>VLOOKUP(A332,'Base traitement'!A:BG,57,FALSE)</f>
        <v>5623</v>
      </c>
    </row>
    <row r="333" spans="1:23">
      <c r="A333" s="9">
        <v>135829</v>
      </c>
      <c r="B333" t="str">
        <f>VLOOKUP(A333,'Base traitement'!A:BG,2,FALSE)</f>
        <v>HK SERVICES</v>
      </c>
      <c r="C333" t="str">
        <f>VLOOKUP(A333,'Base traitement'!A:BG,45,FALSE)</f>
        <v>Manutentionnaires pour rangement poteaux - AMBOHIMANGAKELY</v>
      </c>
      <c r="D333" t="str">
        <f>VLOOKUP(A333,'Base traitement'!A:BG,3,FALSE)</f>
        <v>PRESTATION MANUTENTIONNAIRES</v>
      </c>
      <c r="E333" t="str">
        <f>VLOOKUP(A333,'Base traitement'!A:BG,4,FALSE)</f>
        <v>	12 manutentionnaires
	Rangement poteaux - AMBOHIMANGAKELY
	Date : 11 et 12 juin 2026# DEVIS N° S00582 DU 09/06/2026</v>
      </c>
      <c r="F333" s="16">
        <v>125.69480071304349</v>
      </c>
      <c r="K333" s="16">
        <f>F333-G333</f>
        <v>125.69480071304349</v>
      </c>
      <c r="L333" s="12">
        <f>VLOOKUP(A333,'Base traitement'!A:BG,15,FALSE)</f>
        <v>46219</v>
      </c>
      <c r="M333" s="9" t="str">
        <f>VLOOKUP(A333,'Base traitement'!A:BG,16,FALSE)</f>
        <v>2026-07-16</v>
      </c>
      <c r="N333" s="9" t="str">
        <f>VLOOKUP(A333,'Base traitement'!A:BG,17,FALSE)</f>
        <v>E</v>
      </c>
      <c r="O333" s="9" t="str">
        <f>VLOOKUP(A333,'Base traitement'!A:BG,18,FALSE)</f>
        <v>E</v>
      </c>
      <c r="P333">
        <f>VLOOKUP(A333,'Base traitement'!A:BG,20,FALSE)</f>
        <v>139035</v>
      </c>
      <c r="Q333" s="12">
        <f>VLOOKUP(P333,Assemb_DA!A:H,7,FALSE)</f>
        <v>46218</v>
      </c>
      <c r="R333" s="9" t="str">
        <f>VLOOKUP(P333,Assemb_DA!A:H,8,FALSE)</f>
        <v>2026-07-15</v>
      </c>
      <c r="S333" s="9" t="str">
        <f>VLOOKUP(P333,Assemb_DA!A:I,9,FALSE)</f>
        <v>2026-07-16</v>
      </c>
      <c r="T333" s="22">
        <f>S333-Q333</f>
        <v>1</v>
      </c>
      <c r="U333" t="str">
        <f>VLOOKUP(A333,'Base traitement'!A:BG,23,FALSE)</f>
        <v>DFG</v>
      </c>
      <c r="V333" t="str">
        <f>VLOOKUP(A333,'Base traitement'!A:BG,24,FALSE)</f>
        <v>NADIA7</v>
      </c>
      <c r="W333">
        <f>VLOOKUP(A333,'Base traitement'!A:BG,57,FALSE)</f>
        <v>2426</v>
      </c>
    </row>
    <row r="334" spans="1:23">
      <c r="A334" s="9">
        <v>135830</v>
      </c>
      <c r="B334" t="str">
        <f>VLOOKUP(A334,'Base traitement'!A:BG,2,FALSE)</f>
        <v>SOCIETE PRONET SARLU</v>
      </c>
      <c r="C334" t="str">
        <f>VLOOKUP(A334,'Base traitement'!A:BG,45,FALSE)</f>
        <v>DESHERBAGE SITE YAS ALA011 ANKASAVOLA AMBATONDRAZAKA</v>
      </c>
      <c r="D334" t="str">
        <f>VLOOKUP(A334,'Base traitement'!A:BG,3,FALSE)</f>
        <v>PRESTATION NETTOYAGE</v>
      </c>
      <c r="E334" t="str">
        <f>VLOOKUP(A334,'Base traitement'!A:BG,4,FALSE)</f>
        <v>DESHERBAGE SITE YAS ALA011 ANKASAVOLA AMBATONDRAZAKA# DEVIS N° 190/26-MH DU 03/07/2026</v>
      </c>
      <c r="F334" s="16">
        <v>907.17391304347825</v>
      </c>
      <c r="K334" s="16">
        <f>F334-G334</f>
        <v>907.17391304347825</v>
      </c>
      <c r="L334" s="12">
        <f>VLOOKUP(A334,'Base traitement'!A:BG,15,FALSE)</f>
        <v>46219</v>
      </c>
      <c r="M334" s="9" t="str">
        <f>VLOOKUP(A334,'Base traitement'!A:BG,16,FALSE)</f>
        <v>2026-07-16</v>
      </c>
      <c r="N334" s="9" t="str">
        <f>VLOOKUP(A334,'Base traitement'!A:BG,17,FALSE)</f>
        <v>E</v>
      </c>
      <c r="O334" s="9" t="str">
        <f>VLOOKUP(A334,'Base traitement'!A:BG,18,FALSE)</f>
        <v>E</v>
      </c>
      <c r="P334">
        <f>VLOOKUP(A334,'Base traitement'!A:BG,20,FALSE)</f>
        <v>139033</v>
      </c>
      <c r="Q334" s="12">
        <f>VLOOKUP(P334,Assemb_DA!A:H,7,FALSE)</f>
        <v>46218</v>
      </c>
      <c r="R334" s="9" t="str">
        <f>VLOOKUP(P334,Assemb_DA!A:H,8,FALSE)</f>
        <v>2026-07-15</v>
      </c>
      <c r="S334" s="9" t="str">
        <f>VLOOKUP(P334,Assemb_DA!A:I,9,FALSE)</f>
        <v>2026-07-16</v>
      </c>
      <c r="T334" s="22">
        <f>S334-Q334</f>
        <v>1</v>
      </c>
      <c r="U334" t="str">
        <f>VLOOKUP(A334,'Base traitement'!A:BG,23,FALSE)</f>
        <v>DFG</v>
      </c>
      <c r="V334" t="str">
        <f>VLOOKUP(A334,'Base traitement'!A:BG,24,FALSE)</f>
        <v>NADIA7</v>
      </c>
      <c r="W334">
        <f>VLOOKUP(A334,'Base traitement'!A:BG,57,FALSE)</f>
        <v>4740</v>
      </c>
    </row>
    <row r="335" spans="1:23">
      <c r="A335" s="9">
        <v>135831</v>
      </c>
      <c r="B335" t="str">
        <f>VLOOKUP(A335,'Base traitement'!A:BG,2,FALSE)</f>
        <v>CONNECTEO SARLU</v>
      </c>
      <c r="C335" t="str">
        <f>VLOOKUP(A335,'Base traitement'!A:BG,45,FALSE)</f>
        <v>REFACTURATION NOMBRE D'APPEL 24 OCT au 16 DEC 2026</v>
      </c>
      <c r="D335" t="str">
        <f>VLOOKUP(A335,'Base traitement'!A:BG,3,FALSE)</f>
        <v>FRAIS DE COMMUNICATION  TELEGESTION</v>
      </c>
      <c r="E335" t="str">
        <f>VLOOKUP(A335,'Base traitement'!A:BG,4,FALSE)</f>
        <v>REFACTURATION NOMBRE D'APPEL 
OBSERVATION: du 24 OCT au 16 DEC 2025# FACTURE N° FC Con002137 DU 12/05/2026</v>
      </c>
      <c r="F335" s="16">
        <v>1694.8076086956521</v>
      </c>
      <c r="K335" s="16">
        <f>F335-G335</f>
        <v>1694.8076086956521</v>
      </c>
      <c r="L335" s="12">
        <f>VLOOKUP(A335,'Base traitement'!A:BG,15,FALSE)</f>
        <v>46219</v>
      </c>
      <c r="M335" s="9" t="str">
        <f>VLOOKUP(A335,'Base traitement'!A:BG,16,FALSE)</f>
        <v>2026-07-16</v>
      </c>
      <c r="N335" s="9" t="str">
        <f>VLOOKUP(A335,'Base traitement'!A:BG,17,FALSE)</f>
        <v>E</v>
      </c>
      <c r="O335" s="9" t="str">
        <f>VLOOKUP(A335,'Base traitement'!A:BG,18,FALSE)</f>
        <v>E</v>
      </c>
      <c r="P335">
        <f>VLOOKUP(A335,'Base traitement'!A:BG,20,FALSE)</f>
        <v>139011</v>
      </c>
      <c r="Q335" s="12">
        <f>VLOOKUP(P335,Assemb_DA!A:H,7,FALSE)</f>
        <v>46217</v>
      </c>
      <c r="R335" s="9" t="str">
        <f>VLOOKUP(P335,Assemb_DA!A:H,8,FALSE)</f>
        <v>2026-07-14</v>
      </c>
      <c r="S335" s="9" t="str">
        <f>VLOOKUP(P335,Assemb_DA!A:I,9,FALSE)</f>
        <v>2026-07-16</v>
      </c>
      <c r="T335" s="22">
        <f>S335-Q335</f>
        <v>2</v>
      </c>
      <c r="U335" t="str">
        <f>VLOOKUP(A335,'Base traitement'!A:BG,23,FALSE)</f>
        <v>DFG</v>
      </c>
      <c r="V335" t="str">
        <f>VLOOKUP(A335,'Base traitement'!A:BG,24,FALSE)</f>
        <v>NADIA7</v>
      </c>
      <c r="W335">
        <f>VLOOKUP(A335,'Base traitement'!A:BG,57,FALSE)</f>
        <v>1994</v>
      </c>
    </row>
    <row r="336" spans="1:23">
      <c r="A336" s="9">
        <v>135832</v>
      </c>
      <c r="B336" t="str">
        <f>VLOOKUP(A336,'Base traitement'!A:BG,2,FALSE)</f>
        <v>SOCIETE DE GESTION ET EXPLOITATION DE M/CAR</v>
      </c>
      <c r="C336" t="str">
        <f>VLOOKUP(A336,'Base traitement'!A:BG,45,FALSE)</f>
        <v>VISA GIANNI WORKSHOP DUBAI 26 07 au 01 08 2026</v>
      </c>
      <c r="D336" t="str">
        <f>VLOOKUP(A336,'Base traitement'!A:BG,3,FALSE)</f>
        <v>DOCUMENTATION</v>
      </c>
      <c r="E336" t="str">
        <f>VLOOKUP(A336,'Base traitement'!A:BG,4,FALSE)</f>
        <v>VISA DE SEJOUR GIANNI RAZAFIMANDIMBY
WORKSHOP DUBAI DU 26 JUILLET au 1er Août 2026# FACTURE N° 0289/PRESTA/PRKL/2026 du 14/07/2026</v>
      </c>
      <c r="F336" s="16">
        <v>235.50724565217394</v>
      </c>
      <c r="K336" s="16">
        <f>F336-G336</f>
        <v>235.50724565217394</v>
      </c>
      <c r="L336" s="12">
        <f>VLOOKUP(A336,'Base traitement'!A:BG,15,FALSE)</f>
        <v>46219</v>
      </c>
      <c r="M336" s="9" t="str">
        <f>VLOOKUP(A336,'Base traitement'!A:BG,16,FALSE)</f>
        <v>2026-07-16</v>
      </c>
      <c r="N336" s="9" t="str">
        <f>VLOOKUP(A336,'Base traitement'!A:BG,17,FALSE)</f>
        <v>E</v>
      </c>
      <c r="O336" s="9" t="str">
        <f>VLOOKUP(A336,'Base traitement'!A:BG,18,FALSE)</f>
        <v>E</v>
      </c>
      <c r="P336">
        <f>VLOOKUP(A336,'Base traitement'!A:BG,20,FALSE)</f>
        <v>139009</v>
      </c>
      <c r="Q336" s="12">
        <f>VLOOKUP(P336,Assemb_DA!A:H,7,FALSE)</f>
        <v>46217</v>
      </c>
      <c r="R336" s="9" t="str">
        <f>VLOOKUP(P336,Assemb_DA!A:H,8,FALSE)</f>
        <v>2026-07-14</v>
      </c>
      <c r="S336" s="9" t="str">
        <f>VLOOKUP(P336,Assemb_DA!A:I,9,FALSE)</f>
        <v>2026-07-16</v>
      </c>
      <c r="T336" s="22">
        <f>S336-Q336</f>
        <v>2</v>
      </c>
      <c r="U336" t="str">
        <f>VLOOKUP(A336,'Base traitement'!A:BG,23,FALSE)</f>
        <v>DFG</v>
      </c>
      <c r="V336" t="str">
        <f>VLOOKUP(A336,'Base traitement'!A:BG,24,FALSE)</f>
        <v>NADIA7</v>
      </c>
      <c r="W336">
        <f>VLOOKUP(A336,'Base traitement'!A:BG,57,FALSE)</f>
        <v>119</v>
      </c>
    </row>
    <row r="337" spans="1:23">
      <c r="A337" s="9">
        <v>135833</v>
      </c>
      <c r="B337" t="str">
        <f>VLOOKUP(A337,'Base traitement'!A:BG,2,FALSE)</f>
        <v>RASOAMAMONJY MARIE ESTHER</v>
      </c>
      <c r="C337" t="s">
        <v>8806</v>
      </c>
      <c r="D337" t="str">
        <f>VLOOKUP(A337,'Base traitement'!A:BG,3,FALSE)</f>
        <v>PRESTATION DE SERVICE</v>
      </c>
      <c r="E337" t="str">
        <f>VLOOKUP(A337,'Base traitement'!A:BG,4,FALSE)</f>
        <v>DA MARIE ESTHER RASOAMAMONJY Community Manangement SOKA juillet 2026# FACTURE N°054 DU 13/07/2026</v>
      </c>
      <c r="F337" s="16">
        <v>695.6521739130435</v>
      </c>
      <c r="K337" s="16">
        <f>F337-G337</f>
        <v>695.6521739130435</v>
      </c>
      <c r="L337" s="12">
        <f>VLOOKUP(A337,'Base traitement'!A:BG,15,FALSE)</f>
        <v>46219</v>
      </c>
      <c r="M337" s="9" t="str">
        <f>VLOOKUP(A337,'Base traitement'!A:BG,16,FALSE)</f>
        <v>2026-07-16</v>
      </c>
      <c r="N337" s="9" t="str">
        <f>VLOOKUP(A337,'Base traitement'!A:BG,17,FALSE)</f>
        <v>E</v>
      </c>
      <c r="O337" s="9" t="str">
        <f>VLOOKUP(A337,'Base traitement'!A:BG,18,FALSE)</f>
        <v>E</v>
      </c>
      <c r="P337">
        <f>VLOOKUP(A337,'Base traitement'!A:BG,20,FALSE)</f>
        <v>139044</v>
      </c>
      <c r="Q337" s="12">
        <f>VLOOKUP(P337,Assemb_DA!A:H,7,FALSE)</f>
        <v>46219</v>
      </c>
      <c r="R337" s="9" t="str">
        <f>VLOOKUP(P337,Assemb_DA!A:H,8,FALSE)</f>
        <v>2026-07-16</v>
      </c>
      <c r="S337" s="9" t="str">
        <f>VLOOKUP(P337,Assemb_DA!A:I,9,FALSE)</f>
        <v>2026-07-16</v>
      </c>
      <c r="T337" s="22">
        <f>S337-Q337</f>
        <v>0</v>
      </c>
      <c r="U337" t="str">
        <f>VLOOKUP(A337,'Base traitement'!A:BG,23,FALSE)</f>
        <v>DG</v>
      </c>
      <c r="V337" t="str">
        <f>VLOOKUP(A337,'Base traitement'!A:BG,24,FALSE)</f>
        <v>NADIA7</v>
      </c>
      <c r="W337">
        <f>VLOOKUP(A337,'Base traitement'!A:BG,57,FALSE)</f>
        <v>6555</v>
      </c>
    </row>
    <row r="338" spans="1:23">
      <c r="A338" s="9">
        <v>135834</v>
      </c>
      <c r="B338" t="str">
        <f>VLOOKUP(A338,'Base traitement'!A:BG,2,FALSE)</f>
        <v>ARNO TRIGALLEZ EI</v>
      </c>
      <c r="C338" t="s">
        <v>8808</v>
      </c>
      <c r="D338" t="str">
        <f>VLOOKUP(A338,'Base traitement'!A:BG,3,FALSE)</f>
        <v>PRESTATION DE SERVICE</v>
      </c>
      <c r="E338" t="str">
        <f>VLOOKUP(A338,'Base traitement'!A:BG,4,FALSE)</f>
        <v>DA ARNO TRIGALLEZ EI Fractional CTO pour SOKA prestation juillet  2026# FACTURE N° F-07-2026-82 DU 13/07/2026</v>
      </c>
      <c r="F338" s="16">
        <v>2457</v>
      </c>
      <c r="K338" s="16">
        <f>F338-G338</f>
        <v>2457</v>
      </c>
      <c r="L338" s="12">
        <f>VLOOKUP(A338,'Base traitement'!A:BG,15,FALSE)</f>
        <v>46219</v>
      </c>
      <c r="M338" s="9" t="str">
        <f>VLOOKUP(A338,'Base traitement'!A:BG,16,FALSE)</f>
        <v>2026-07-16</v>
      </c>
      <c r="N338" s="9" t="str">
        <f>VLOOKUP(A338,'Base traitement'!A:BG,17,FALSE)</f>
        <v>E</v>
      </c>
      <c r="O338" s="9" t="str">
        <f>VLOOKUP(A338,'Base traitement'!A:BG,18,FALSE)</f>
        <v>E</v>
      </c>
      <c r="P338">
        <f>VLOOKUP(A338,'Base traitement'!A:BG,20,FALSE)</f>
        <v>139046</v>
      </c>
      <c r="Q338" s="12">
        <f>VLOOKUP(P338,Assemb_DA!A:H,7,FALSE)</f>
        <v>46219</v>
      </c>
      <c r="R338" s="9" t="str">
        <f>VLOOKUP(P338,Assemb_DA!A:H,8,FALSE)</f>
        <v>2026-07-16</v>
      </c>
      <c r="S338" s="9" t="str">
        <f>VLOOKUP(P338,Assemb_DA!A:I,9,FALSE)</f>
        <v>2026-07-16</v>
      </c>
      <c r="T338" s="22">
        <f>S338-Q338</f>
        <v>0</v>
      </c>
      <c r="U338" t="str">
        <f>VLOOKUP(A338,'Base traitement'!A:BG,23,FALSE)</f>
        <v>DG</v>
      </c>
      <c r="V338" t="str">
        <f>VLOOKUP(A338,'Base traitement'!A:BG,24,FALSE)</f>
        <v>NADIA7</v>
      </c>
      <c r="W338">
        <f>VLOOKUP(A338,'Base traitement'!A:BG,57,FALSE)</f>
        <v>6527</v>
      </c>
    </row>
    <row r="339" spans="1:23">
      <c r="A339" s="9">
        <v>135835</v>
      </c>
      <c r="B339" t="str">
        <f>VLOOKUP(A339,'Base traitement'!A:BG,2,FALSE)</f>
        <v>ANDRINIRINA ERICK</v>
      </c>
      <c r="C339" t="s">
        <v>8809</v>
      </c>
      <c r="D339" t="str">
        <f>VLOOKUP(A339,'Base traitement'!A:BG,3,FALSE)</f>
        <v>PRESTATION DE SERVICE</v>
      </c>
      <c r="E339" t="str">
        <f>VLOOKUP(A339,'Base traitement'!A:BG,4,FALSE)</f>
        <v>DA Erick ANDRINIRINA Develppeur fullstack SOKA  juillet  2026# FACTURE N° F2600007 DU 13/07/2026</v>
      </c>
      <c r="F339" s="16">
        <v>1675.9652173913043</v>
      </c>
      <c r="K339" s="16">
        <f>F339-G339</f>
        <v>1675.9652173913043</v>
      </c>
      <c r="L339" s="12">
        <f>VLOOKUP(A339,'Base traitement'!A:BG,15,FALSE)</f>
        <v>46219</v>
      </c>
      <c r="M339" s="9" t="str">
        <f>VLOOKUP(A339,'Base traitement'!A:BG,16,FALSE)</f>
        <v>2026-07-16</v>
      </c>
      <c r="N339" s="9" t="str">
        <f>VLOOKUP(A339,'Base traitement'!A:BG,17,FALSE)</f>
        <v>E</v>
      </c>
      <c r="O339" s="9" t="str">
        <f>VLOOKUP(A339,'Base traitement'!A:BG,18,FALSE)</f>
        <v>E</v>
      </c>
      <c r="P339">
        <f>VLOOKUP(A339,'Base traitement'!A:BG,20,FALSE)</f>
        <v>139047</v>
      </c>
      <c r="Q339" s="12">
        <f>VLOOKUP(P339,Assemb_DA!A:H,7,FALSE)</f>
        <v>46219</v>
      </c>
      <c r="R339" s="9" t="str">
        <f>VLOOKUP(P339,Assemb_DA!A:H,8,FALSE)</f>
        <v>2026-07-16</v>
      </c>
      <c r="S339" s="9" t="str">
        <f>VLOOKUP(P339,Assemb_DA!A:I,9,FALSE)</f>
        <v>2026-07-16</v>
      </c>
      <c r="T339" s="22">
        <f>S339-Q339</f>
        <v>0</v>
      </c>
      <c r="U339" t="str">
        <f>VLOOKUP(A339,'Base traitement'!A:BG,23,FALSE)</f>
        <v>DG</v>
      </c>
      <c r="V339" t="str">
        <f>VLOOKUP(A339,'Base traitement'!A:BG,24,FALSE)</f>
        <v>NADIA7</v>
      </c>
      <c r="W339">
        <f>VLOOKUP(A339,'Base traitement'!A:BG,57,FALSE)</f>
        <v>6519</v>
      </c>
    </row>
    <row r="340" spans="1:23">
      <c r="A340" s="9">
        <v>135836</v>
      </c>
      <c r="B340" t="str">
        <f>VLOOKUP(A340,'Base traitement'!A:BG,2,FALSE)</f>
        <v>ASSOCIATION INVIKTUS CORP</v>
      </c>
      <c r="C340" t="s">
        <v>8810</v>
      </c>
      <c r="D340" t="str">
        <f>VLOOKUP(A340,'Base traitement'!A:BG,3,FALSE)</f>
        <v>PRESTATION DE SERVICE</v>
      </c>
      <c r="E340" t="str">
        <f>VLOOKUP(A340,'Base traitement'!A:BG,4,FALSE)</f>
        <v>DA INVIKTUS CORP monthly pack ferox &amp;Soka juillet  2026# FACTURE N° 260701 DU 13/07/2026</v>
      </c>
      <c r="F340" s="16">
        <v>1760.8695652173913</v>
      </c>
      <c r="K340" s="16">
        <f>F340-G340</f>
        <v>1760.8695652173913</v>
      </c>
      <c r="L340" s="12">
        <f>VLOOKUP(A340,'Base traitement'!A:BG,15,FALSE)</f>
        <v>46219</v>
      </c>
      <c r="M340" s="9" t="str">
        <f>VLOOKUP(A340,'Base traitement'!A:BG,16,FALSE)</f>
        <v>2026-07-16</v>
      </c>
      <c r="N340" s="9" t="str">
        <f>VLOOKUP(A340,'Base traitement'!A:BG,17,FALSE)</f>
        <v>E</v>
      </c>
      <c r="O340" s="9" t="str">
        <f>VLOOKUP(A340,'Base traitement'!A:BG,18,FALSE)</f>
        <v>E</v>
      </c>
      <c r="P340">
        <f>VLOOKUP(A340,'Base traitement'!A:BG,20,FALSE)</f>
        <v>139048</v>
      </c>
      <c r="Q340" s="12">
        <f>VLOOKUP(P340,Assemb_DA!A:H,7,FALSE)</f>
        <v>46219</v>
      </c>
      <c r="R340" s="9" t="str">
        <f>VLOOKUP(P340,Assemb_DA!A:H,8,FALSE)</f>
        <v>2026-07-16</v>
      </c>
      <c r="S340" s="9" t="str">
        <f>VLOOKUP(P340,Assemb_DA!A:I,9,FALSE)</f>
        <v>2026-07-16</v>
      </c>
      <c r="T340" s="22">
        <f>S340-Q340</f>
        <v>0</v>
      </c>
      <c r="U340" t="str">
        <f>VLOOKUP(A340,'Base traitement'!A:BG,23,FALSE)</f>
        <v>DG</v>
      </c>
      <c r="V340" t="str">
        <f>VLOOKUP(A340,'Base traitement'!A:BG,24,FALSE)</f>
        <v>NADIA7</v>
      </c>
      <c r="W340">
        <f>VLOOKUP(A340,'Base traitement'!A:BG,57,FALSE)</f>
        <v>6477</v>
      </c>
    </row>
    <row r="341" spans="1:23">
      <c r="A341" s="9">
        <v>135837</v>
      </c>
      <c r="B341" t="str">
        <f>VLOOKUP(A341,'Base traitement'!A:BG,2,FALSE)</f>
        <v>LUCKKY COMPANY</v>
      </c>
      <c r="C341" t="str">
        <f>VLOOKUP(A341,'Base traitement'!A:BG,45,FALSE)</f>
        <v>Cofinancement 2026 - expéditions vague 3</v>
      </c>
      <c r="D341" t="str">
        <f>VLOOKUP(A341,'Base traitement'!A:BG,3,FALSE)</f>
        <v>TRANSPORT</v>
      </c>
      <c r="E341" t="str">
        <f>VLOOKUP(A341,'Base traitement'!A:BG,4,FALSE)</f>
        <v>Expédition MOTOS - Cofinancement 2026 - expéditions vague 3 - N° PF YAS N°163-07/LC/2026</v>
      </c>
      <c r="F341" s="16">
        <v>1008.75</v>
      </c>
      <c r="K341" s="16">
        <f>F341-G341</f>
        <v>1008.75</v>
      </c>
      <c r="L341" s="12">
        <f>VLOOKUP(A341,'Base traitement'!A:BG,15,FALSE)</f>
        <v>46219</v>
      </c>
      <c r="M341" s="9" t="str">
        <f>VLOOKUP(A341,'Base traitement'!A:BG,16,FALSE)</f>
        <v>2026-07-16</v>
      </c>
      <c r="N341" s="9" t="str">
        <f>VLOOKUP(A341,'Base traitement'!A:BG,17,FALSE)</f>
        <v>S</v>
      </c>
      <c r="O341" s="9" t="str">
        <f>VLOOKUP(A341,'Base traitement'!A:BG,18,FALSE)</f>
        <v>S</v>
      </c>
      <c r="P341">
        <f>VLOOKUP(A341,'Base traitement'!A:BG,20,FALSE)</f>
        <v>139020</v>
      </c>
      <c r="Q341" s="12">
        <f>VLOOKUP(P341,Assemb_DA!A:H,7,FALSE)</f>
        <v>46217</v>
      </c>
      <c r="R341" s="9" t="str">
        <f>VLOOKUP(P341,Assemb_DA!A:H,8,FALSE)</f>
        <v>2026-07-14</v>
      </c>
      <c r="S341" s="9" t="str">
        <f>VLOOKUP(P341,Assemb_DA!A:I,9,FALSE)</f>
        <v>2026-07-16</v>
      </c>
      <c r="T341" s="22">
        <f>S341-Q341</f>
        <v>2</v>
      </c>
      <c r="U341" t="str">
        <f>VLOOKUP(A341,'Base traitement'!A:BG,23,FALSE)</f>
        <v>DCG</v>
      </c>
      <c r="V341" t="str">
        <f>VLOOKUP(A341,'Base traitement'!A:BG,24,FALSE)</f>
        <v>FELANA13</v>
      </c>
      <c r="W341">
        <f>VLOOKUP(A341,'Base traitement'!A:BG,57,FALSE)</f>
        <v>3726</v>
      </c>
    </row>
    <row r="342" spans="1:23">
      <c r="A342" s="9">
        <v>135838</v>
      </c>
      <c r="B342" t="str">
        <f>VLOOKUP(A342,'Base traitement'!A:BG,2,FALSE)</f>
        <v>VOYAGES BOURDON</v>
      </c>
      <c r="C342" t="str">
        <f>VLOOKUP(A342,'Base traitement'!A:BG,45,FALSE)</f>
        <v>BILLET D'AVION - MAMY RAHARINJATOVO</v>
      </c>
      <c r="D342" t="str">
        <f>VLOOKUP(A342,'Base traitement'!A:BG,3,FALSE)</f>
        <v>BILLET D'AVION</v>
      </c>
      <c r="E342" t="str">
        <f>VLOOKUP(A342,'Base traitement'!A:BG,4,FALSE)</f>
        <v>BILLET D'AVION - MAMY RAHARINJATOVO - TNR/TLE/TNR</v>
      </c>
      <c r="F342" s="16">
        <v>475.89130434782606</v>
      </c>
      <c r="K342" s="16">
        <f>F342-G342</f>
        <v>475.89130434782606</v>
      </c>
      <c r="L342" s="12">
        <f>VLOOKUP(A342,'Base traitement'!A:BG,15,FALSE)</f>
        <v>46219</v>
      </c>
      <c r="M342" s="9" t="str">
        <f>VLOOKUP(A342,'Base traitement'!A:BG,16,FALSE)</f>
        <v>2026-07-16</v>
      </c>
      <c r="N342" s="9" t="str">
        <f>VLOOKUP(A342,'Base traitement'!A:BG,17,FALSE)</f>
        <v>S</v>
      </c>
      <c r="O342" s="9" t="str">
        <f>VLOOKUP(A342,'Base traitement'!A:BG,18,FALSE)</f>
        <v>S</v>
      </c>
      <c r="P342">
        <f>VLOOKUP(A342,'Base traitement'!A:BG,20,FALSE)</f>
        <v>139052</v>
      </c>
      <c r="Q342" s="12">
        <f>VLOOKUP(P342,Assemb_DA!A:H,7,FALSE)</f>
        <v>46219</v>
      </c>
      <c r="R342" s="9" t="str">
        <f>VLOOKUP(P342,Assemb_DA!A:H,8,FALSE)</f>
        <v>2026-07-16</v>
      </c>
      <c r="S342" s="9" t="str">
        <f>VLOOKUP(P342,Assemb_DA!A:I,9,FALSE)</f>
        <v>2026-07-16</v>
      </c>
      <c r="T342" s="22">
        <f>S342-Q342</f>
        <v>0</v>
      </c>
      <c r="U342" t="str">
        <f>VLOOKUP(A342,'Base traitement'!A:BG,23,FALSE)</f>
        <v>DCG</v>
      </c>
      <c r="V342" t="str">
        <f>VLOOKUP(A342,'Base traitement'!A:BG,24,FALSE)</f>
        <v>FELANA13</v>
      </c>
      <c r="W342">
        <f>VLOOKUP(A342,'Base traitement'!A:BG,57,FALSE)</f>
        <v>2886</v>
      </c>
    </row>
    <row r="343" spans="1:23">
      <c r="A343" s="9">
        <v>135839</v>
      </c>
      <c r="B343" t="str">
        <f>VLOOKUP(A343,'Base traitement'!A:BG,2,FALSE)</f>
        <v>VOYAGES BOURDON</v>
      </c>
      <c r="C343" t="str">
        <f>VLOOKUP(A343,'Base traitement'!A:BG,45,FALSE)</f>
        <v>BILLET D'AVION - CHAN KENG FOY PHILIPPE</v>
      </c>
      <c r="D343" t="str">
        <f>VLOOKUP(A343,'Base traitement'!A:BG,3,FALSE)</f>
        <v>BILLET D'AVION</v>
      </c>
      <c r="E343" t="str">
        <f>VLOOKUP(A343,'Base traitement'!A:BG,4,FALSE)</f>
        <v>BILLET D'AVION - CHAN KENG FOY PHILIPPE - TNR/TLE/TNR</v>
      </c>
      <c r="F343" s="16">
        <v>546.43478260869563</v>
      </c>
      <c r="K343" s="16">
        <f>F343-G343</f>
        <v>546.43478260869563</v>
      </c>
      <c r="L343" s="12">
        <f>VLOOKUP(A343,'Base traitement'!A:BG,15,FALSE)</f>
        <v>46220</v>
      </c>
      <c r="M343" s="9" t="str">
        <f>VLOOKUP(A343,'Base traitement'!A:BG,16,FALSE)</f>
        <v>2026-07-17</v>
      </c>
      <c r="N343" s="9" t="str">
        <f>VLOOKUP(A343,'Base traitement'!A:BG,17,FALSE)</f>
        <v>S</v>
      </c>
      <c r="O343" s="9" t="str">
        <f>VLOOKUP(A343,'Base traitement'!A:BG,18,FALSE)</f>
        <v>S</v>
      </c>
      <c r="P343">
        <f>VLOOKUP(A343,'Base traitement'!A:BG,20,FALSE)</f>
        <v>139050</v>
      </c>
      <c r="Q343" s="12">
        <f>VLOOKUP(P343,Assemb_DA!A:H,7,FALSE)</f>
        <v>46219</v>
      </c>
      <c r="R343" s="9" t="str">
        <f>VLOOKUP(P343,Assemb_DA!A:H,8,FALSE)</f>
        <v>2026-07-16</v>
      </c>
      <c r="S343" s="9" t="str">
        <f>VLOOKUP(P343,Assemb_DA!A:I,9,FALSE)</f>
        <v>2026-07-16</v>
      </c>
      <c r="T343" s="22">
        <f>S343-Q343</f>
        <v>0</v>
      </c>
      <c r="U343" t="str">
        <f>VLOOKUP(A343,'Base traitement'!A:BG,23,FALSE)</f>
        <v>DCG</v>
      </c>
      <c r="V343" t="str">
        <f>VLOOKUP(A343,'Base traitement'!A:BG,24,FALSE)</f>
        <v>FELANA13</v>
      </c>
      <c r="W343">
        <f>VLOOKUP(A343,'Base traitement'!A:BG,57,FALSE)</f>
        <v>2886</v>
      </c>
    </row>
    <row r="344" spans="1:23">
      <c r="A344" s="9">
        <v>135840</v>
      </c>
      <c r="B344" t="str">
        <f>VLOOKUP(A344,'Base traitement'!A:BG,2,FALSE)</f>
        <v>RELAIS DES PLATEAUX</v>
      </c>
      <c r="C344" t="str">
        <f>VLOOKUP(A344,'Base traitement'!A:BG,45,FALSE)</f>
        <v>Staff Meeting  ALOG 17 /07/ 2026</v>
      </c>
      <c r="D344" t="str">
        <f>VLOOKUP(A344,'Base traitement'!A:BG,3,FALSE)</f>
        <v>PRESTATION DE SERVICES EXTERNE</v>
      </c>
      <c r="E344" t="str">
        <f>VLOOKUP(A344,'Base traitement'!A:BG,4,FALSE)</f>
        <v>COCKTAIL FINGER FOOD 30 PAX# DEVIS N° RDP160726.04 DU 16/07/2026</v>
      </c>
      <c r="F344" s="16">
        <v>438.405797826087</v>
      </c>
      <c r="K344" s="16">
        <f>F344-G344</f>
        <v>438.405797826087</v>
      </c>
      <c r="L344" s="12">
        <f>VLOOKUP(A344,'Base traitement'!A:BG,15,FALSE)</f>
        <v>46220</v>
      </c>
      <c r="M344" s="9" t="str">
        <f>VLOOKUP(A344,'Base traitement'!A:BG,16,FALSE)</f>
        <v>2026-07-17</v>
      </c>
      <c r="N344" s="9" t="str">
        <f>VLOOKUP(A344,'Base traitement'!A:BG,17,FALSE)</f>
        <v>E</v>
      </c>
      <c r="O344" s="9" t="str">
        <f>VLOOKUP(A344,'Base traitement'!A:BG,18,FALSE)</f>
        <v>E</v>
      </c>
      <c r="P344">
        <f>VLOOKUP(A344,'Base traitement'!A:BG,20,FALSE)</f>
        <v>139059</v>
      </c>
      <c r="Q344" s="12">
        <f>VLOOKUP(P344,Assemb_DA!A:H,7,FALSE)</f>
        <v>46219</v>
      </c>
      <c r="R344" s="9" t="str">
        <f>VLOOKUP(P344,Assemb_DA!A:H,8,FALSE)</f>
        <v>2026-07-16</v>
      </c>
      <c r="S344" s="9" t="str">
        <f>VLOOKUP(P344,Assemb_DA!A:I,9,FALSE)</f>
        <v>2026-07-17</v>
      </c>
      <c r="T344" s="22">
        <f>S344-Q344</f>
        <v>1</v>
      </c>
      <c r="U344" t="str">
        <f>VLOOKUP(A344,'Base traitement'!A:BG,23,FALSE)</f>
        <v>DFG</v>
      </c>
      <c r="V344" t="str">
        <f>VLOOKUP(A344,'Base traitement'!A:BG,24,FALSE)</f>
        <v>NADIA7</v>
      </c>
      <c r="W344">
        <f>VLOOKUP(A344,'Base traitement'!A:BG,57,FALSE)</f>
        <v>2707</v>
      </c>
    </row>
    <row r="345" spans="1:23">
      <c r="A345" s="9">
        <v>135841</v>
      </c>
      <c r="B345" t="str">
        <f>VLOOKUP(A345,'Base traitement'!A:BG,2,FALSE)</f>
        <v>SOCIETE DE TRI COMPACTAGE ET VALORISATION</v>
      </c>
      <c r="C345" t="str">
        <f>VLOOKUP(A345,'Base traitement'!A:BG,45,FALSE)</f>
        <v>Collecte ponctuelle des dechets Antsakaviro</v>
      </c>
      <c r="D345" t="str">
        <f>VLOOKUP(A345,'Base traitement'!A:BG,3,FALSE)</f>
        <v>COLLECTE ET TRAITEMENT DE DECHETS</v>
      </c>
      <c r="E345" t="str">
        <f>VLOOKUP(A345,'Base traitement'!A:BG,4,FALSE)</f>
        <v>Enlevement des dechets à Antsakaviro le 08/05/26# 
Devis D-2026-0061 du 08/05/2026</v>
      </c>
      <c r="F345" s="16">
        <v>178.6232608695652</v>
      </c>
      <c r="K345" s="16">
        <f>F345-G345</f>
        <v>178.6232608695652</v>
      </c>
      <c r="L345" s="12">
        <f>VLOOKUP(A345,'Base traitement'!A:BG,15,FALSE)</f>
        <v>46220</v>
      </c>
      <c r="M345" s="9" t="str">
        <f>VLOOKUP(A345,'Base traitement'!A:BG,16,FALSE)</f>
        <v>2026-07-21</v>
      </c>
      <c r="N345" s="9" t="str">
        <f>VLOOKUP(A345,'Base traitement'!A:BG,17,FALSE)</f>
        <v>E</v>
      </c>
      <c r="O345" s="9" t="str">
        <f>VLOOKUP(A345,'Base traitement'!A:BG,18,FALSE)</f>
        <v>E</v>
      </c>
      <c r="P345">
        <f>VLOOKUP(A345,'Base traitement'!A:BG,20,FALSE)</f>
        <v>139088</v>
      </c>
      <c r="Q345" s="12">
        <f>VLOOKUP(P345,Assemb_DA!A:H,7,FALSE)</f>
        <v>46220</v>
      </c>
      <c r="R345" s="9" t="str">
        <f>VLOOKUP(P345,Assemb_DA!A:H,8,FALSE)</f>
        <v>2026-07-17</v>
      </c>
      <c r="S345" s="9" t="str">
        <f>VLOOKUP(P345,Assemb_DA!A:I,9,FALSE)</f>
        <v>2026-07-17</v>
      </c>
      <c r="T345" s="22">
        <f>S345-Q345</f>
        <v>0</v>
      </c>
      <c r="U345" t="str">
        <f>VLOOKUP(A345,'Base traitement'!A:BG,23,FALSE)</f>
        <v>HSSES</v>
      </c>
      <c r="V345" t="str">
        <f>VLOOKUP(A345,'Base traitement'!A:BG,24,FALSE)</f>
        <v>NADIA7</v>
      </c>
      <c r="W345">
        <f>VLOOKUP(A345,'Base traitement'!A:BG,57,FALSE)</f>
        <v>4442</v>
      </c>
    </row>
    <row r="346" spans="1:23">
      <c r="A346" s="9">
        <v>135842</v>
      </c>
      <c r="B346" t="str">
        <f>VLOOKUP(A346,'Base traitement'!A:BG,2,FALSE)</f>
        <v>VOYAGES BOURDON</v>
      </c>
      <c r="C346" t="str">
        <f>VLOOKUP(A346,'Base traitement'!A:BG,45,FALSE)</f>
        <v>BILLET D'AVION - AINA RAJAOZANDRY</v>
      </c>
      <c r="D346" t="str">
        <f>VLOOKUP(A346,'Base traitement'!A:BG,3,FALSE)</f>
        <v>BILLET D'AVION</v>
      </c>
      <c r="E346" t="str">
        <f>VLOOKUP(A346,'Base traitement'!A:BG,4,FALSE)</f>
        <v>BILLET D'AVION - AINA RAJAOZANDRY - TNR/NOS/TNR</v>
      </c>
      <c r="F346" s="16">
        <v>462.97826086956519</v>
      </c>
      <c r="K346" s="16">
        <f>F346-G346</f>
        <v>462.97826086956519</v>
      </c>
      <c r="L346" s="12">
        <f>VLOOKUP(A346,'Base traitement'!A:BG,15,FALSE)</f>
        <v>46220</v>
      </c>
      <c r="M346" s="9" t="str">
        <f>VLOOKUP(A346,'Base traitement'!A:BG,16,FALSE)</f>
        <v>2026-07-17</v>
      </c>
      <c r="N346" s="9" t="str">
        <f>VLOOKUP(A346,'Base traitement'!A:BG,17,FALSE)</f>
        <v>S</v>
      </c>
      <c r="O346" s="9" t="str">
        <f>VLOOKUP(A346,'Base traitement'!A:BG,18,FALSE)</f>
        <v>S</v>
      </c>
      <c r="P346">
        <f>VLOOKUP(A346,'Base traitement'!A:BG,20,FALSE)</f>
        <v>139086</v>
      </c>
      <c r="Q346" s="12">
        <f>VLOOKUP(P346,Assemb_DA!A:H,7,FALSE)</f>
        <v>46220</v>
      </c>
      <c r="R346" s="9" t="str">
        <f>VLOOKUP(P346,Assemb_DA!A:H,8,FALSE)</f>
        <v>2026-07-17</v>
      </c>
      <c r="S346" s="9" t="str">
        <f>VLOOKUP(P346,Assemb_DA!A:I,9,FALSE)</f>
        <v>2026-07-17</v>
      </c>
      <c r="T346" s="22">
        <f>S346-Q346</f>
        <v>0</v>
      </c>
      <c r="U346" t="str">
        <f>VLOOKUP(A346,'Base traitement'!A:BG,23,FALSE)</f>
        <v>DCG</v>
      </c>
      <c r="V346" t="str">
        <f>VLOOKUP(A346,'Base traitement'!A:BG,24,FALSE)</f>
        <v>FELANA13</v>
      </c>
      <c r="W346">
        <f>VLOOKUP(A346,'Base traitement'!A:BG,57,FALSE)</f>
        <v>2886</v>
      </c>
    </row>
    <row r="347" spans="1:23">
      <c r="A347" s="9">
        <v>135843</v>
      </c>
      <c r="B347" t="str">
        <f>VLOOKUP(A347,'Base traitement'!A:BG,2,FALSE)</f>
        <v>BAKAO SERVICES</v>
      </c>
      <c r="C347" t="str">
        <f>VLOOKUP(A347,'Base traitement'!A:BG,45,FALSE)</f>
        <v>PROJETS VI - GENESYS V.2 et JOLINGA</v>
      </c>
      <c r="D347" t="str">
        <f>VLOOKUP(A347,'Base traitement'!A:BG,3,FALSE)</f>
        <v>LOCATION</v>
      </c>
      <c r="E347" t="str">
        <f>VLOOKUP(A347,'Base traitement'!A:BG,4,FALSE)</f>
        <v>LOCATION SPRINTER AUTO TRAJET 2 ET 3</v>
      </c>
      <c r="F347" s="16">
        <v>2608.695652173913</v>
      </c>
      <c r="K347" s="16">
        <f>F347-G347</f>
        <v>2608.695652173913</v>
      </c>
      <c r="L347" s="12">
        <f>VLOOKUP(A347,'Base traitement'!A:BG,15,FALSE)</f>
        <v>46220</v>
      </c>
      <c r="M347" s="9" t="str">
        <f>VLOOKUP(A347,'Base traitement'!A:BG,16,FALSE)</f>
        <v>2026-07-17</v>
      </c>
      <c r="N347" s="9" t="str">
        <f>VLOOKUP(A347,'Base traitement'!A:BG,17,FALSE)</f>
        <v>E</v>
      </c>
      <c r="O347" s="9" t="str">
        <f>VLOOKUP(A347,'Base traitement'!A:BG,18,FALSE)</f>
        <v>E</v>
      </c>
      <c r="P347">
        <f>VLOOKUP(A347,'Base traitement'!A:BG,20,FALSE)</f>
        <v>139075</v>
      </c>
      <c r="Q347" s="12">
        <f>VLOOKUP(P347,Assemb_DA!A:H,7,FALSE)</f>
        <v>46220</v>
      </c>
      <c r="R347" s="9" t="str">
        <f>VLOOKUP(P347,Assemb_DA!A:H,8,FALSE)</f>
        <v>2026-07-17</v>
      </c>
      <c r="S347" s="9" t="str">
        <f>VLOOKUP(P347,Assemb_DA!A:I,9,FALSE)</f>
        <v>2026-07-17</v>
      </c>
      <c r="T347" s="22">
        <f>S347-Q347</f>
        <v>0</v>
      </c>
      <c r="U347" t="str">
        <f>VLOOKUP(A347,'Base traitement'!A:BG,23,FALSE)</f>
        <v>DCG</v>
      </c>
      <c r="V347" t="str">
        <f>VLOOKUP(A347,'Base traitement'!A:BG,24,FALSE)</f>
        <v>FELANA13</v>
      </c>
      <c r="W347">
        <f>VLOOKUP(A347,'Base traitement'!A:BG,57,FALSE)</f>
        <v>3278</v>
      </c>
    </row>
    <row r="348" spans="1:23">
      <c r="A348" s="9">
        <v>135844</v>
      </c>
      <c r="B348" t="str">
        <f>VLOOKUP(A348,'Base traitement'!A:BG,2,FALSE)</f>
        <v>ADVANCED TECHNOLOGY APPLICATION</v>
      </c>
      <c r="C348" t="str">
        <f>VLOOKUP(A348,'Base traitement'!A:BG,45,FALSE)</f>
        <v>BC ATEA - Tx STARLINK sur DIA161-BON063-VAK125__TG</v>
      </c>
      <c r="D348" t="str">
        <f>VLOOKUP(A348,'Base traitement'!A:BG,3,FALSE)</f>
        <v>PRESTATION DE SERVICE</v>
      </c>
      <c r="E348" t="str">
        <f>VLOOKUP(A348,'Base traitement'!A:BG,4,FALSE)</f>
        <v>Lancement BC ATEA - Tx STARLINK sur 03 sites__DIA161-BON063-VAK125__Top Gun</v>
      </c>
      <c r="F348" s="16">
        <v>4804.347826086957</v>
      </c>
      <c r="K348" s="16">
        <f>F348-G348</f>
        <v>4804.347826086957</v>
      </c>
      <c r="L348" s="12">
        <f>VLOOKUP(A348,'Base traitement'!A:BG,15,FALSE)</f>
        <v>46220</v>
      </c>
      <c r="M348" s="9" t="str">
        <f>VLOOKUP(A348,'Base traitement'!A:BG,16,FALSE)</f>
        <v>2026-07-17</v>
      </c>
      <c r="N348" s="9" t="str">
        <f>VLOOKUP(A348,'Base traitement'!A:BG,17,FALSE)</f>
        <v>E</v>
      </c>
      <c r="O348" s="9" t="str">
        <f>VLOOKUP(A348,'Base traitement'!A:BG,18,FALSE)</f>
        <v>E</v>
      </c>
      <c r="P348">
        <f>VLOOKUP(A348,'Base traitement'!A:BG,20,FALSE)</f>
        <v>138911</v>
      </c>
      <c r="Q348" s="12">
        <f>VLOOKUP(P348,Assemb_DA!A:H,7,FALSE)</f>
        <v>46212</v>
      </c>
      <c r="R348" s="9" t="str">
        <f>VLOOKUP(P348,Assemb_DA!A:H,8,FALSE)</f>
        <v>2026-07-09</v>
      </c>
      <c r="S348" s="9" t="str">
        <f>VLOOKUP(P348,Assemb_DA!A:I,9,FALSE)</f>
        <v>2026-07-13</v>
      </c>
      <c r="T348" s="22">
        <f>S348-Q348</f>
        <v>4</v>
      </c>
      <c r="U348" t="str">
        <f>VLOOKUP(A348,'Base traitement'!A:BG,23,FALSE)</f>
        <v>DTG</v>
      </c>
      <c r="V348" t="str">
        <f>VLOOKUP(A348,'Base traitement'!A:BG,24,FALSE)</f>
        <v>ELIE3</v>
      </c>
      <c r="W348">
        <f>VLOOKUP(A348,'Base traitement'!A:BG,57,FALSE)</f>
        <v>2025</v>
      </c>
    </row>
    <row r="349" spans="1:23">
      <c r="A349" s="9">
        <v>135845</v>
      </c>
      <c r="B349" t="str">
        <f>VLOOKUP(A349,'Base traitement'!A:BG,2,FALSE)</f>
        <v>NETWORK GENERAL SERVICE</v>
      </c>
      <c r="C349" t="str">
        <f>VLOOKUP(A349,'Base traitement'!A:BG,45,FALSE)</f>
        <v>BC NGS - Tx VSAT sur 03 sites ALA150-MEL077-MEL078_Top Gun</v>
      </c>
      <c r="D349" t="str">
        <f>VLOOKUP(A349,'Base traitement'!A:BG,3,FALSE)</f>
        <v>PRESTATION DE SERVICE</v>
      </c>
      <c r="E349" t="str">
        <f>VLOOKUP(A349,'Base traitement'!A:BG,4,FALSE)</f>
        <v>Lancement BC NGS - Tx VSAT sur 03 sites ALA150-MEL077-MEL078_Top Gun</v>
      </c>
      <c r="F349" s="16">
        <v>8315.217391304348</v>
      </c>
      <c r="K349" s="16">
        <f>F349-G349</f>
        <v>8315.217391304348</v>
      </c>
      <c r="L349" s="12">
        <f>VLOOKUP(A349,'Base traitement'!A:BG,15,FALSE)</f>
        <v>46220</v>
      </c>
      <c r="M349" s="9" t="str">
        <f>VLOOKUP(A349,'Base traitement'!A:BG,16,FALSE)</f>
        <v>2026-07-17</v>
      </c>
      <c r="N349" s="9" t="str">
        <f>VLOOKUP(A349,'Base traitement'!A:BG,17,FALSE)</f>
        <v>E</v>
      </c>
      <c r="O349" s="9" t="str">
        <f>VLOOKUP(A349,'Base traitement'!A:BG,18,FALSE)</f>
        <v>E</v>
      </c>
      <c r="P349">
        <f>VLOOKUP(A349,'Base traitement'!A:BG,20,FALSE)</f>
        <v>138892</v>
      </c>
      <c r="Q349" s="12">
        <f>VLOOKUP(P349,Assemb_DA!A:H,7,FALSE)</f>
        <v>46211</v>
      </c>
      <c r="R349" s="9" t="str">
        <f>VLOOKUP(P349,Assemb_DA!A:H,8,FALSE)</f>
        <v>2026-07-08</v>
      </c>
      <c r="S349" s="9" t="str">
        <f>VLOOKUP(P349,Assemb_DA!A:I,9,FALSE)</f>
        <v>2026-07-13</v>
      </c>
      <c r="T349" s="22">
        <f>S349-Q349</f>
        <v>5</v>
      </c>
      <c r="U349" t="str">
        <f>VLOOKUP(A349,'Base traitement'!A:BG,23,FALSE)</f>
        <v>DTG</v>
      </c>
      <c r="V349" t="str">
        <f>VLOOKUP(A349,'Base traitement'!A:BG,24,FALSE)</f>
        <v>ELIE3</v>
      </c>
      <c r="W349">
        <f>VLOOKUP(A349,'Base traitement'!A:BG,57,FALSE)</f>
        <v>2599</v>
      </c>
    </row>
    <row r="350" spans="1:23">
      <c r="A350" s="9">
        <v>135846</v>
      </c>
      <c r="B350" t="str">
        <f>VLOOKUP(A350,'Base traitement'!A:BG,2,FALSE)</f>
        <v>ALL TRADE SARLU</v>
      </c>
      <c r="C350" t="str">
        <f>VLOOKUP(A350,'Base traitement'!A:BG,45,FALSE)</f>
        <v>Talky walky</v>
      </c>
      <c r="D350" t="str">
        <f>VLOOKUP(A350,'Base traitement'!A:BG,3,FALSE)</f>
        <v>Talky Walky</v>
      </c>
      <c r="E350" t="str">
        <f>VLOOKUP(A350,'Base traitement'!A:BG,4,FALSE)</f>
        <v>Paire de talky walky avec selelcteur de canal# Devis # V/2026/07/11514 du 06/07/2026</v>
      </c>
      <c r="F350" s="16">
        <v>1358.695696826087</v>
      </c>
      <c r="K350" s="16">
        <f>F350-G350</f>
        <v>1358.695696826087</v>
      </c>
      <c r="L350" s="12">
        <f>VLOOKUP(A350,'Base traitement'!A:BG,15,FALSE)</f>
        <v>46220</v>
      </c>
      <c r="M350" s="9" t="str">
        <f>VLOOKUP(A350,'Base traitement'!A:BG,16,FALSE)</f>
        <v>2026-07-17</v>
      </c>
      <c r="N350" s="9" t="str">
        <f>VLOOKUP(A350,'Base traitement'!A:BG,17,FALSE)</f>
        <v>E</v>
      </c>
      <c r="O350" s="9" t="str">
        <f>VLOOKUP(A350,'Base traitement'!A:BG,18,FALSE)</f>
        <v>E</v>
      </c>
      <c r="P350">
        <f>VLOOKUP(A350,'Base traitement'!A:BG,20,FALSE)</f>
        <v>138753</v>
      </c>
      <c r="Q350" s="12">
        <f>VLOOKUP(P350,Assemb_DA!A:H,7,FALSE)</f>
        <v>46203</v>
      </c>
      <c r="R350" s="9" t="str">
        <f>VLOOKUP(P350,Assemb_DA!A:H,8,FALSE)</f>
        <v>2026-06-30</v>
      </c>
      <c r="S350" s="9" t="str">
        <f>VLOOKUP(P350,Assemb_DA!A:I,9,FALSE)</f>
        <v>2026-07-06</v>
      </c>
      <c r="T350" s="22">
        <f>S350-Q350</f>
        <v>6</v>
      </c>
      <c r="U350" t="str">
        <f>VLOOKUP(A350,'Base traitement'!A:BG,23,FALSE)</f>
        <v>HSSES</v>
      </c>
      <c r="V350" t="str">
        <f>VLOOKUP(A350,'Base traitement'!A:BG,24,FALSE)</f>
        <v>NADIA7</v>
      </c>
      <c r="W350">
        <f>VLOOKUP(A350,'Base traitement'!A:BG,57,FALSE)</f>
        <v>5085</v>
      </c>
    </row>
    <row r="351" spans="1:23">
      <c r="A351" s="9">
        <v>135847</v>
      </c>
      <c r="B351" t="str">
        <f>VLOOKUP(A351,'Base traitement'!A:BG,2,FALSE)</f>
        <v>RANAIVOSOA ANDRIANANTENAINA</v>
      </c>
      <c r="C351" t="str">
        <f>VLOOKUP(A351,'Base traitement'!A:BG,45,FALSE)</f>
        <v>PROJETS VI - GENESYS V.2 et JOLINGA</v>
      </c>
      <c r="D351" t="str">
        <f>VLOOKUP(A351,'Base traitement'!A:BG,3,FALSE)</f>
        <v>TRANSPORT</v>
      </c>
      <c r="E351" t="str">
        <f>VLOOKUP(A351,'Base traitement'!A:BG,4,FALSE)</f>
        <v>Offre de prestation pour transport journalier  - suivant proforma N° PF260701-001</v>
      </c>
      <c r="F351" s="16">
        <v>2478.2608695652175</v>
      </c>
      <c r="K351" s="16">
        <f>F351-G351</f>
        <v>2478.2608695652175</v>
      </c>
      <c r="L351" s="12">
        <f>VLOOKUP(A351,'Base traitement'!A:BG,15,FALSE)</f>
        <v>46220</v>
      </c>
      <c r="M351" s="9" t="str">
        <f>VLOOKUP(A351,'Base traitement'!A:BG,16,FALSE)</f>
        <v>2026-07-17</v>
      </c>
      <c r="N351" s="9" t="str">
        <f>VLOOKUP(A351,'Base traitement'!A:BG,17,FALSE)</f>
        <v>E</v>
      </c>
      <c r="O351" s="9" t="str">
        <f>VLOOKUP(A351,'Base traitement'!A:BG,18,FALSE)</f>
        <v>E</v>
      </c>
      <c r="P351">
        <f>VLOOKUP(A351,'Base traitement'!A:BG,20,FALSE)</f>
        <v>139074</v>
      </c>
      <c r="Q351" s="12">
        <f>VLOOKUP(P351,Assemb_DA!A:H,7,FALSE)</f>
        <v>46220</v>
      </c>
      <c r="R351" s="9" t="str">
        <f>VLOOKUP(P351,Assemb_DA!A:H,8,FALSE)</f>
        <v>2026-07-17</v>
      </c>
      <c r="S351" s="9" t="str">
        <f>VLOOKUP(P351,Assemb_DA!A:I,9,FALSE)</f>
        <v>2026-07-17</v>
      </c>
      <c r="T351" s="22">
        <f>S351-Q351</f>
        <v>0</v>
      </c>
      <c r="U351" t="str">
        <f>VLOOKUP(A351,'Base traitement'!A:BG,23,FALSE)</f>
        <v>DCG</v>
      </c>
      <c r="V351" t="str">
        <f>VLOOKUP(A351,'Base traitement'!A:BG,24,FALSE)</f>
        <v>FELANA13</v>
      </c>
      <c r="W351">
        <f>VLOOKUP(A351,'Base traitement'!A:BG,57,FALSE)</f>
        <v>7188</v>
      </c>
    </row>
    <row r="352" spans="1:23">
      <c r="A352" s="9">
        <v>135848</v>
      </c>
      <c r="B352" t="str">
        <f>VLOOKUP(A352,'Base traitement'!A:BG,2,FALSE)</f>
        <v>GDS LTD</v>
      </c>
      <c r="C352" t="str">
        <f>VLOOKUP(A352,'Base traitement'!A:BG,45,FALSE)</f>
        <v>CONSO26 - YAS + YAS BUSINESS PARTENARIAT</v>
      </c>
      <c r="D352" t="str">
        <f>VLOOKUP(A352,'Base traitement'!A:BG,3,FALSE)</f>
        <v>PLASTIC BALL PEN - JUILLET 2026</v>
      </c>
      <c r="E352" t="str">
        <f>VLOOKUP(A352,'Base traitement'!A:BG,4,FALSE)</f>
        <v>PLASTIC BALL PEN - JUILLET 2026 -  PROFORMA F/P072600035</v>
      </c>
      <c r="F352" s="16">
        <v>1523408.8200000003</v>
      </c>
      <c r="K352" s="16">
        <f>F352-G352</f>
        <v>1523408.8200000003</v>
      </c>
      <c r="L352" s="12">
        <f>VLOOKUP(A352,'Base traitement'!A:BG,15,FALSE)</f>
        <v>46223</v>
      </c>
      <c r="M352" s="9" t="str">
        <f>VLOOKUP(A352,'Base traitement'!A:BG,16,FALSE)</f>
        <v>2026-07-21</v>
      </c>
      <c r="N352" s="9" t="str">
        <f>VLOOKUP(A352,'Base traitement'!A:BG,17,FALSE)</f>
        <v>E</v>
      </c>
      <c r="O352" s="9" t="str">
        <f>VLOOKUP(A352,'Base traitement'!A:BG,18,FALSE)</f>
        <v>E</v>
      </c>
      <c r="P352">
        <f>VLOOKUP(A352,'Base traitement'!A:BG,20,FALSE)</f>
        <v>139080</v>
      </c>
      <c r="Q352" s="12">
        <f>VLOOKUP(P352,Assemb_DA!A:H,7,FALSE)</f>
        <v>46220</v>
      </c>
      <c r="R352" s="9" t="str">
        <f>VLOOKUP(P352,Assemb_DA!A:H,8,FALSE)</f>
        <v>2026-07-17</v>
      </c>
      <c r="S352" s="9" t="str">
        <f>VLOOKUP(P352,Assemb_DA!A:I,9,FALSE)</f>
        <v>2026-07-20</v>
      </c>
      <c r="T352" s="22">
        <f>S352-Q352</f>
        <v>3</v>
      </c>
      <c r="U352" t="str">
        <f>VLOOKUP(A352,'Base traitement'!A:BG,23,FALSE)</f>
        <v>DCG</v>
      </c>
      <c r="V352" t="str">
        <f>VLOOKUP(A352,'Base traitement'!A:BG,24,FALSE)</f>
        <v>FELANA13</v>
      </c>
      <c r="W352">
        <f>VLOOKUP(A352,'Base traitement'!A:BG,57,FALSE)</f>
        <v>5176</v>
      </c>
    </row>
    <row r="353" spans="1:23">
      <c r="A353" s="9">
        <v>135849</v>
      </c>
      <c r="B353" t="str">
        <f>VLOOKUP(A353,'Base traitement'!A:BG,2,FALSE)</f>
        <v>AEROPUB</v>
      </c>
      <c r="C353" t="str">
        <f>VLOOKUP(A353,'Base traitement'!A:BG,45,FALSE)</f>
        <v>COUPE DU MONDE 2026</v>
      </c>
      <c r="D353" t="str">
        <f>VLOOKUP(A353,'Base traitement'!A:BG,3,FALSE)</f>
        <v>SPONSORING</v>
      </c>
      <c r="E353" t="str">
        <f>VLOOKUP(A353,'Base traitement'!A:BG,4,FALSE)</f>
        <v>FINALE COUPE DU MONDE 2026 - SPONSORS GOLD  -FA n°FA000268 DU 14/07/2026</v>
      </c>
      <c r="F353" s="16">
        <v>2717.391304347826</v>
      </c>
      <c r="K353" s="16">
        <f>F353-G353</f>
        <v>2717.391304347826</v>
      </c>
      <c r="L353" s="12">
        <f>VLOOKUP(A353,'Base traitement'!A:BG,15,FALSE)</f>
        <v>46223</v>
      </c>
      <c r="M353" s="9" t="str">
        <f>VLOOKUP(A353,'Base traitement'!A:BG,16,FALSE)</f>
        <v>2026-07-20</v>
      </c>
      <c r="N353" s="9" t="str">
        <f>VLOOKUP(A353,'Base traitement'!A:BG,17,FALSE)</f>
        <v>E</v>
      </c>
      <c r="O353" s="9" t="str">
        <f>VLOOKUP(A353,'Base traitement'!A:BG,18,FALSE)</f>
        <v>E</v>
      </c>
      <c r="P353">
        <f>VLOOKUP(A353,'Base traitement'!A:BG,20,FALSE)</f>
        <v>139070</v>
      </c>
      <c r="Q353" s="12">
        <f>VLOOKUP(P353,Assemb_DA!A:H,7,FALSE)</f>
        <v>46220</v>
      </c>
      <c r="R353" s="9" t="str">
        <f>VLOOKUP(P353,Assemb_DA!A:H,8,FALSE)</f>
        <v>2026-07-17</v>
      </c>
      <c r="S353" s="9" t="str">
        <f>VLOOKUP(P353,Assemb_DA!A:I,9,FALSE)</f>
        <v>2026-07-17</v>
      </c>
      <c r="T353" s="22">
        <f>S353-Q353</f>
        <v>0</v>
      </c>
      <c r="U353" t="str">
        <f>VLOOKUP(A353,'Base traitement'!A:BG,23,FALSE)</f>
        <v>DCG</v>
      </c>
      <c r="V353" t="str">
        <f>VLOOKUP(A353,'Base traitement'!A:BG,24,FALSE)</f>
        <v>FELANA13</v>
      </c>
      <c r="W353">
        <f>VLOOKUP(A353,'Base traitement'!A:BG,57,FALSE)</f>
        <v>4115</v>
      </c>
    </row>
    <row r="354" spans="1:23">
      <c r="A354" s="9">
        <v>135850</v>
      </c>
      <c r="B354" t="str">
        <f>VLOOKUP(A354,'Base traitement'!A:BG,2,FALSE)</f>
        <v>MADA KITE BROS</v>
      </c>
      <c r="C354" t="str">
        <f>VLOOKUP(A354,'Base traitement'!A:BG,45,FALSE)</f>
        <v>Sponsoring Festikite 2026</v>
      </c>
      <c r="D354" t="str">
        <f>VLOOKUP(A354,'Base traitement'!A:BG,3,FALSE)</f>
        <v>SPONSORING</v>
      </c>
      <c r="E354" t="str">
        <f>VLOOKUP(A354,'Base traitement'!A:BG,4,FALSE)</f>
        <v>Sponsoring Festikite 5ème edition - FA N° FACFESTI2026-0013 du 14/07/2026</v>
      </c>
      <c r="F354" s="16">
        <v>10869.565217391304</v>
      </c>
      <c r="K354" s="16">
        <f>F354-G354</f>
        <v>10869.565217391304</v>
      </c>
      <c r="L354" s="12">
        <f>VLOOKUP(A354,'Base traitement'!A:BG,15,FALSE)</f>
        <v>46223</v>
      </c>
      <c r="M354" s="9" t="str">
        <f>VLOOKUP(A354,'Base traitement'!A:BG,16,FALSE)</f>
        <v>2026-07-20</v>
      </c>
      <c r="N354" s="9" t="str">
        <f>VLOOKUP(A354,'Base traitement'!A:BG,17,FALSE)</f>
        <v>E</v>
      </c>
      <c r="O354" s="9" t="str">
        <f>VLOOKUP(A354,'Base traitement'!A:BG,18,FALSE)</f>
        <v>E</v>
      </c>
      <c r="P354">
        <f>VLOOKUP(A354,'Base traitement'!A:BG,20,FALSE)</f>
        <v>139012</v>
      </c>
      <c r="Q354" s="12">
        <f>VLOOKUP(P354,Assemb_DA!A:H,7,FALSE)</f>
        <v>46217</v>
      </c>
      <c r="R354" s="9" t="str">
        <f>VLOOKUP(P354,Assemb_DA!A:H,8,FALSE)</f>
        <v>2026-07-14</v>
      </c>
      <c r="S354" s="9" t="str">
        <f>VLOOKUP(P354,Assemb_DA!A:I,9,FALSE)</f>
        <v>2026-07-17</v>
      </c>
      <c r="T354" s="22">
        <f>S354-Q354</f>
        <v>3</v>
      </c>
      <c r="U354" t="str">
        <f>VLOOKUP(A354,'Base traitement'!A:BG,23,FALSE)</f>
        <v>DCG</v>
      </c>
      <c r="V354" t="str">
        <f>VLOOKUP(A354,'Base traitement'!A:BG,24,FALSE)</f>
        <v>FELANA13</v>
      </c>
      <c r="W354">
        <f>VLOOKUP(A354,'Base traitement'!A:BG,57,FALSE)</f>
        <v>4549</v>
      </c>
    </row>
    <row r="355" spans="1:23">
      <c r="A355" s="9">
        <v>135851</v>
      </c>
      <c r="B355" t="str">
        <f>VLOOKUP(A355,'Base traitement'!A:BG,2,FALSE)</f>
        <v>GRANDE DISTRIBUTION SERVICE</v>
      </c>
      <c r="C355" t="str">
        <f>VLOOKUP(A355,'Base traitement'!A:BG,45,FALSE)</f>
        <v>Tshirt Dona Be</v>
      </c>
      <c r="D355" t="str">
        <f>VLOOKUP(A355,'Base traitement'!A:BG,3,FALSE)</f>
        <v>TSHIRT DONA BE NOIR - JUILLET 2026</v>
      </c>
      <c r="E355" t="str">
        <f>VLOOKUP(A355,'Base traitement'!A:BG,4,FALSE)</f>
        <v>Tshirt Noir - suivant Proforma n°F/P072600005</v>
      </c>
      <c r="F355" s="16">
        <v>1521.7391304347825</v>
      </c>
      <c r="K355" s="16">
        <f>F355-G355</f>
        <v>1521.7391304347825</v>
      </c>
      <c r="L355" s="12">
        <f>VLOOKUP(A355,'Base traitement'!A:BG,15,FALSE)</f>
        <v>46223</v>
      </c>
      <c r="M355" s="9" t="str">
        <f>VLOOKUP(A355,'Base traitement'!A:BG,16,FALSE)</f>
        <v>2026-07-20</v>
      </c>
      <c r="N355" s="9" t="str">
        <f>VLOOKUP(A355,'Base traitement'!A:BG,17,FALSE)</f>
        <v>E</v>
      </c>
      <c r="O355" s="9" t="str">
        <f>VLOOKUP(A355,'Base traitement'!A:BG,18,FALSE)</f>
        <v>E</v>
      </c>
      <c r="P355">
        <f>VLOOKUP(A355,'Base traitement'!A:BG,20,FALSE)</f>
        <v>139008</v>
      </c>
      <c r="Q355" s="12">
        <f>VLOOKUP(P355,Assemb_DA!A:H,7,FALSE)</f>
        <v>46217</v>
      </c>
      <c r="R355" s="9" t="str">
        <f>VLOOKUP(P355,Assemb_DA!A:H,8,FALSE)</f>
        <v>2026-07-14</v>
      </c>
      <c r="S355" s="9" t="str">
        <f>VLOOKUP(P355,Assemb_DA!A:I,9,FALSE)</f>
        <v>2026-07-17</v>
      </c>
      <c r="T355" s="22">
        <f>S355-Q355</f>
        <v>3</v>
      </c>
      <c r="U355" t="str">
        <f>VLOOKUP(A355,'Base traitement'!A:BG,23,FALSE)</f>
        <v>DCG</v>
      </c>
      <c r="V355" t="str">
        <f>VLOOKUP(A355,'Base traitement'!A:BG,24,FALSE)</f>
        <v>FELANA13</v>
      </c>
      <c r="W355">
        <f>VLOOKUP(A355,'Base traitement'!A:BG,57,FALSE)</f>
        <v>820</v>
      </c>
    </row>
    <row r="356" spans="1:23">
      <c r="A356" s="9">
        <v>135852</v>
      </c>
      <c r="B356" t="str">
        <f>VLOOKUP(A356,'Base traitement'!A:BG,2,FALSE)</f>
        <v>ANTONIS</v>
      </c>
      <c r="C356" t="str">
        <f>VLOOKUP(A356,'Base traitement'!A:BG,45,FALSE)</f>
        <v>Influenceur Antonis</v>
      </c>
      <c r="D356" t="str">
        <f>VLOOKUP(A356,'Base traitement'!A:BG,3,FALSE)</f>
        <v>PRESTATION DE SERVICE</v>
      </c>
      <c r="E356" t="str">
        <f>VLOOKUP(A356,'Base traitement'!A:BG,4,FALSE)</f>
        <v>Prestation Influenceur Antonis - Avril au Juin 2026 et Bonus - FA n°02 DU 05/07/2026</v>
      </c>
      <c r="F356" s="16">
        <v>500</v>
      </c>
      <c r="K356" s="16">
        <f>F356-G356</f>
        <v>500</v>
      </c>
      <c r="L356" s="12">
        <f>VLOOKUP(A356,'Base traitement'!A:BG,15,FALSE)</f>
        <v>46223</v>
      </c>
      <c r="M356" s="9" t="str">
        <f>VLOOKUP(A356,'Base traitement'!A:BG,16,FALSE)</f>
        <v>2026-07-20</v>
      </c>
      <c r="N356" s="9" t="str">
        <f>VLOOKUP(A356,'Base traitement'!A:BG,17,FALSE)</f>
        <v>E</v>
      </c>
      <c r="O356" s="9" t="str">
        <f>VLOOKUP(A356,'Base traitement'!A:BG,18,FALSE)</f>
        <v>E</v>
      </c>
      <c r="P356">
        <f>VLOOKUP(A356,'Base traitement'!A:BG,20,FALSE)</f>
        <v>138957</v>
      </c>
      <c r="Q356" s="12">
        <f>VLOOKUP(P356,Assemb_DA!A:H,7,FALSE)</f>
        <v>46216</v>
      </c>
      <c r="R356" s="9" t="str">
        <f>VLOOKUP(P356,Assemb_DA!A:H,8,FALSE)</f>
        <v>2026-07-13</v>
      </c>
      <c r="S356" s="9" t="str">
        <f>VLOOKUP(P356,Assemb_DA!A:I,9,FALSE)</f>
        <v>2026-07-14</v>
      </c>
      <c r="T356" s="22">
        <f>S356-Q356</f>
        <v>1</v>
      </c>
      <c r="U356" t="str">
        <f>VLOOKUP(A356,'Base traitement'!A:BG,23,FALSE)</f>
        <v>DCG</v>
      </c>
      <c r="V356" t="str">
        <f>VLOOKUP(A356,'Base traitement'!A:BG,24,FALSE)</f>
        <v>FELANA13</v>
      </c>
      <c r="W356">
        <f>VLOOKUP(A356,'Base traitement'!A:BG,57,FALSE)</f>
        <v>5874</v>
      </c>
    </row>
    <row r="357" spans="1:23">
      <c r="A357" s="9">
        <v>135853</v>
      </c>
      <c r="B357" t="str">
        <f>VLOOKUP(A357,'Base traitement'!A:BG,2,FALSE)</f>
        <v>MINISTERAN'NY FOLOALINDAHY</v>
      </c>
      <c r="C357" t="str">
        <f>VLOOKUP(A357,'Base traitement'!A:BG,45,FALSE)</f>
        <v>Partenariat - Célébration de la fête de l'Indépendance</v>
      </c>
      <c r="D357" t="str">
        <f>VLOOKUP(A357,'Base traitement'!A:BG,3,FALSE)</f>
        <v>SPONSORING</v>
      </c>
      <c r="E357" t="str">
        <f>VLOOKUP(A357,'Base traitement'!A:BG,4,FALSE)</f>
        <v>Partenaire OR : célébration de la fête de  lindépendance pour un apport numéraire - Facture n°02 / CTNO 2026</v>
      </c>
      <c r="F357" s="16">
        <v>1521.7391304347825</v>
      </c>
      <c r="K357" s="16">
        <f>F357-G357</f>
        <v>1521.7391304347825</v>
      </c>
      <c r="L357" s="12">
        <f>VLOOKUP(A357,'Base traitement'!A:BG,15,FALSE)</f>
        <v>46223</v>
      </c>
      <c r="M357" s="9" t="str">
        <f>VLOOKUP(A357,'Base traitement'!A:BG,16,FALSE)</f>
        <v>2026-07-20</v>
      </c>
      <c r="N357" s="9" t="str">
        <f>VLOOKUP(A357,'Base traitement'!A:BG,17,FALSE)</f>
        <v>E</v>
      </c>
      <c r="O357" s="9" t="str">
        <f>VLOOKUP(A357,'Base traitement'!A:BG,18,FALSE)</f>
        <v>E</v>
      </c>
      <c r="P357">
        <f>VLOOKUP(A357,'Base traitement'!A:BG,20,FALSE)</f>
        <v>138944</v>
      </c>
      <c r="Q357" s="12">
        <f>VLOOKUP(P357,Assemb_DA!A:H,7,FALSE)</f>
        <v>46213</v>
      </c>
      <c r="R357" s="9" t="str">
        <f>VLOOKUP(P357,Assemb_DA!A:H,8,FALSE)</f>
        <v>2026-07-10</v>
      </c>
      <c r="S357" s="9" t="str">
        <f>VLOOKUP(P357,Assemb_DA!A:I,9,FALSE)</f>
        <v>2026-07-14</v>
      </c>
      <c r="T357" s="22">
        <f>S357-Q357</f>
        <v>4</v>
      </c>
      <c r="U357" t="str">
        <f>VLOOKUP(A357,'Base traitement'!A:BG,23,FALSE)</f>
        <v>DCG</v>
      </c>
      <c r="V357" t="str">
        <f>VLOOKUP(A357,'Base traitement'!A:BG,24,FALSE)</f>
        <v>FELANA13</v>
      </c>
      <c r="W357">
        <f>VLOOKUP(A357,'Base traitement'!A:BG,57,FALSE)</f>
        <v>7172</v>
      </c>
    </row>
    <row r="358" spans="1:23">
      <c r="A358" s="9">
        <v>135854</v>
      </c>
      <c r="B358" t="str">
        <f>VLOOKUP(A358,'Base traitement'!A:BG,2,FALSE)</f>
        <v>REAL TV 94 FM</v>
      </c>
      <c r="C358" t="str">
        <f>VLOOKUP(A358,'Base traitement'!A:BG,45,FALSE)</f>
        <v>Couverture Réseau RP - Real TV</v>
      </c>
      <c r="D358" t="str">
        <f>VLOOKUP(A358,'Base traitement'!A:BG,3,FALSE)</f>
        <v>PUBLICITE ET ANNONCE</v>
      </c>
      <c r="E358" t="str">
        <f>VLOOKUP(A358,'Base traitement'!A:BG,4,FALSE)</f>
        <v>Publi reportage le 07/04/2026 - PROFORMA N° REAL/2026/093 DU 15/05/2026</v>
      </c>
      <c r="F358" s="16">
        <v>108.69565217391305</v>
      </c>
      <c r="K358" s="16">
        <f>F358-G358</f>
        <v>108.69565217391305</v>
      </c>
      <c r="L358" s="12">
        <f>VLOOKUP(A358,'Base traitement'!A:BG,15,FALSE)</f>
        <v>46223</v>
      </c>
      <c r="M358" s="9" t="str">
        <f>VLOOKUP(A358,'Base traitement'!A:BG,16,FALSE)</f>
        <v>2026-07-20</v>
      </c>
      <c r="N358" s="9" t="str">
        <f>VLOOKUP(A358,'Base traitement'!A:BG,17,FALSE)</f>
        <v>E</v>
      </c>
      <c r="O358" s="9" t="str">
        <f>VLOOKUP(A358,'Base traitement'!A:BG,18,FALSE)</f>
        <v>E</v>
      </c>
      <c r="P358">
        <f>VLOOKUP(A358,'Base traitement'!A:BG,20,FALSE)</f>
        <v>138940</v>
      </c>
      <c r="Q358" s="12">
        <f>VLOOKUP(P358,Assemb_DA!A:H,7,FALSE)</f>
        <v>46213</v>
      </c>
      <c r="R358" s="9" t="str">
        <f>VLOOKUP(P358,Assemb_DA!A:H,8,FALSE)</f>
        <v>2026-07-10</v>
      </c>
      <c r="S358" s="9" t="str">
        <f>VLOOKUP(P358,Assemb_DA!A:I,9,FALSE)</f>
        <v>2026-07-14</v>
      </c>
      <c r="T358" s="22">
        <f>S358-Q358</f>
        <v>4</v>
      </c>
      <c r="U358" t="str">
        <f>VLOOKUP(A358,'Base traitement'!A:BG,23,FALSE)</f>
        <v>DCG</v>
      </c>
      <c r="V358" t="str">
        <f>VLOOKUP(A358,'Base traitement'!A:BG,24,FALSE)</f>
        <v>FELANA13</v>
      </c>
      <c r="W358">
        <f>VLOOKUP(A358,'Base traitement'!A:BG,57,FALSE)</f>
        <v>2703</v>
      </c>
    </row>
    <row r="359" spans="1:23">
      <c r="A359" s="9">
        <v>135855</v>
      </c>
      <c r="B359" t="str">
        <f>VLOOKUP(A359,'Base traitement'!A:BG,2,FALSE)</f>
        <v>L EXPRESS DE MADAGASCAR</v>
      </c>
      <c r="C359" t="str">
        <f>VLOOKUP(A359,'Base traitement'!A:BG,45,FALSE)</f>
        <v>Insertions Publicitaires - Express</v>
      </c>
      <c r="D359" t="str">
        <f>VLOOKUP(A359,'Base traitement'!A:BG,3,FALSE)</f>
        <v>INSERTION PRESSE</v>
      </c>
      <c r="E359" t="str">
        <f>VLOOKUP(A359,'Base traitement'!A:BG,4,FALSE)</f>
        <v>Insertions Publicitaires - Express - PROFORMA N° PRO013495 DU 25/03/2026</v>
      </c>
      <c r="F359" s="16">
        <v>44.869565217391305</v>
      </c>
      <c r="K359" s="16">
        <f>F359-G359</f>
        <v>44.869565217391305</v>
      </c>
      <c r="L359" s="12">
        <f>VLOOKUP(A359,'Base traitement'!A:BG,15,FALSE)</f>
        <v>46223</v>
      </c>
      <c r="M359" s="9" t="str">
        <f>VLOOKUP(A359,'Base traitement'!A:BG,16,FALSE)</f>
        <v>2026-07-20</v>
      </c>
      <c r="N359" s="9" t="str">
        <f>VLOOKUP(A359,'Base traitement'!A:BG,17,FALSE)</f>
        <v>E</v>
      </c>
      <c r="O359" s="9" t="str">
        <f>VLOOKUP(A359,'Base traitement'!A:BG,18,FALSE)</f>
        <v>E</v>
      </c>
      <c r="P359">
        <f>VLOOKUP(A359,'Base traitement'!A:BG,20,FALSE)</f>
        <v>138938</v>
      </c>
      <c r="Q359" s="12">
        <f>VLOOKUP(P359,Assemb_DA!A:H,7,FALSE)</f>
        <v>46213</v>
      </c>
      <c r="R359" s="9" t="str">
        <f>VLOOKUP(P359,Assemb_DA!A:H,8,FALSE)</f>
        <v>2026-07-10</v>
      </c>
      <c r="S359" s="9" t="str">
        <f>VLOOKUP(P359,Assemb_DA!A:I,9,FALSE)</f>
        <v>2026-07-14</v>
      </c>
      <c r="T359" s="22">
        <f>S359-Q359</f>
        <v>4</v>
      </c>
      <c r="U359" t="str">
        <f>VLOOKUP(A359,'Base traitement'!A:BG,23,FALSE)</f>
        <v>DCG</v>
      </c>
      <c r="V359" t="str">
        <f>VLOOKUP(A359,'Base traitement'!A:BG,24,FALSE)</f>
        <v>FELANA13</v>
      </c>
      <c r="W359">
        <f>VLOOKUP(A359,'Base traitement'!A:BG,57,FALSE)</f>
        <v>39</v>
      </c>
    </row>
    <row r="360" spans="1:23">
      <c r="A360" s="9">
        <v>135856</v>
      </c>
      <c r="B360" t="str">
        <f>VLOOKUP(A360,'Base traitement'!A:BG,2,FALSE)</f>
        <v>SOCIETE DE GESTION ET EXPLOITATION DE M/CAR</v>
      </c>
      <c r="C360" t="str">
        <f>VLOOKUP(A360,'Base traitement'!A:BG,45,FALSE)</f>
        <v>Collation - Conférene</v>
      </c>
      <c r="D360" t="str">
        <f>VLOOKUP(A360,'Base traitement'!A:BG,3,FALSE)</f>
        <v>COLLATION</v>
      </c>
      <c r="E360" t="str">
        <f>VLOOKUP(A360,'Base traitement'!A:BG,4,FALSE)</f>
        <v>Collation - Conférence de presse Yas Coupe le 06 juillet 2026 - FACTURE PROFORMA/EVENT/PRKL/2026 du  03/07/2026</v>
      </c>
      <c r="F360" s="16">
        <v>923.91304347826087</v>
      </c>
      <c r="K360" s="16">
        <f>F360-G360</f>
        <v>923.91304347826087</v>
      </c>
      <c r="L360" s="12">
        <f>VLOOKUP(A360,'Base traitement'!A:BG,15,FALSE)</f>
        <v>46223</v>
      </c>
      <c r="M360" s="9" t="str">
        <f>VLOOKUP(A360,'Base traitement'!A:BG,16,FALSE)</f>
        <v>2026-07-20</v>
      </c>
      <c r="N360" s="9" t="str">
        <f>VLOOKUP(A360,'Base traitement'!A:BG,17,FALSE)</f>
        <v>E</v>
      </c>
      <c r="O360" s="9" t="str">
        <f>VLOOKUP(A360,'Base traitement'!A:BG,18,FALSE)</f>
        <v>E</v>
      </c>
      <c r="P360">
        <f>VLOOKUP(A360,'Base traitement'!A:BG,20,FALSE)</f>
        <v>138899</v>
      </c>
      <c r="Q360" s="12">
        <f>VLOOKUP(P360,Assemb_DA!A:H,7,FALSE)</f>
        <v>46211</v>
      </c>
      <c r="R360" s="9" t="str">
        <f>VLOOKUP(P360,Assemb_DA!A:H,8,FALSE)</f>
        <v>2026-07-08</v>
      </c>
      <c r="S360" s="9" t="str">
        <f>VLOOKUP(P360,Assemb_DA!A:I,9,FALSE)</f>
        <v>2026-07-14</v>
      </c>
      <c r="T360" s="22">
        <f>S360-Q360</f>
        <v>6</v>
      </c>
      <c r="U360" t="str">
        <f>VLOOKUP(A360,'Base traitement'!A:BG,23,FALSE)</f>
        <v>DCG</v>
      </c>
      <c r="V360" t="str">
        <f>VLOOKUP(A360,'Base traitement'!A:BG,24,FALSE)</f>
        <v>FELANA13</v>
      </c>
      <c r="W360">
        <f>VLOOKUP(A360,'Base traitement'!A:BG,57,FALSE)</f>
        <v>119</v>
      </c>
    </row>
    <row r="361" spans="1:23">
      <c r="A361" s="9">
        <v>135857</v>
      </c>
      <c r="B361" t="str">
        <f>VLOOKUP(A361,'Base traitement'!A:BG,2,FALSE)</f>
        <v>UNITE DE DISTRIBUTION TECHNOLOGIQUE - UDITEC</v>
      </c>
      <c r="C361" t="str">
        <f>VLOOKUP(A361,'Base traitement'!A:BG,45,FALSE)</f>
        <v>Cofi 2026 - VTT - Grs ERRA Distribution</v>
      </c>
      <c r="D361" t="str">
        <f>VLOOKUP(A361,'Base traitement'!A:BG,3,FALSE)</f>
        <v>VTT 26" 21V SPORTSMAX AMORTISSEUR SPMAX-01ST CKD</v>
      </c>
      <c r="E361" t="str">
        <f>VLOOKUP(A361,'Base traitement'!A:BG,4,FALSE)</f>
        <v>COFI 2026 - FUNMAX 26"VTT FNMAX-2601-PL  - GRS ERRA DISTRIBUTION - Proforma n°SQ26-0008790 du 23/06/26</v>
      </c>
      <c r="F361" s="16">
        <v>56.902173913043477</v>
      </c>
      <c r="K361" s="16">
        <f>F361-G361</f>
        <v>56.902173913043477</v>
      </c>
      <c r="L361" s="12">
        <f>VLOOKUP(A361,'Base traitement'!A:BG,15,FALSE)</f>
        <v>46223</v>
      </c>
      <c r="M361" s="9" t="str">
        <f>VLOOKUP(A361,'Base traitement'!A:BG,16,FALSE)</f>
        <v>2026-07-20</v>
      </c>
      <c r="N361" s="9" t="str">
        <f>VLOOKUP(A361,'Base traitement'!A:BG,17,FALSE)</f>
        <v>E</v>
      </c>
      <c r="O361" s="9" t="str">
        <f>VLOOKUP(A361,'Base traitement'!A:BG,18,FALSE)</f>
        <v>E</v>
      </c>
      <c r="P361">
        <f>VLOOKUP(A361,'Base traitement'!A:BG,20,FALSE)</f>
        <v>138974</v>
      </c>
      <c r="Q361" s="12">
        <f>VLOOKUP(P361,Assemb_DA!A:H,7,FALSE)</f>
        <v>46216</v>
      </c>
      <c r="R361" s="9" t="str">
        <f>VLOOKUP(P361,Assemb_DA!A:H,8,FALSE)</f>
        <v>2026-07-13</v>
      </c>
      <c r="S361" s="9" t="str">
        <f>VLOOKUP(P361,Assemb_DA!A:I,9,FALSE)</f>
        <v>2026-07-13</v>
      </c>
      <c r="T361" s="22">
        <f>S361-Q361</f>
        <v>0</v>
      </c>
      <c r="U361" t="str">
        <f>VLOOKUP(A361,'Base traitement'!A:BG,23,FALSE)</f>
        <v>DCG</v>
      </c>
      <c r="V361" t="str">
        <f>VLOOKUP(A361,'Base traitement'!A:BG,24,FALSE)</f>
        <v>FELANA13</v>
      </c>
      <c r="W361">
        <f>VLOOKUP(A361,'Base traitement'!A:BG,57,FALSE)</f>
        <v>717</v>
      </c>
    </row>
    <row r="362" spans="1:23">
      <c r="A362" s="9">
        <v>135858</v>
      </c>
      <c r="B362" t="str">
        <f>VLOOKUP(A362,'Base traitement'!A:BG,2,FALSE)</f>
        <v>HRM SARLU</v>
      </c>
      <c r="C362" t="str">
        <f>VLOOKUP(A362,'Base traitement'!A:BG,45,FALSE)</f>
        <v>Couverture Photos - Festival des Baleines Ste Marie 2026</v>
      </c>
      <c r="D362" t="str">
        <f>VLOOKUP(A362,'Base traitement'!A:BG,3,FALSE)</f>
        <v>PRESTATION DE SERVICE</v>
      </c>
      <c r="E362" t="str">
        <f>VLOOKUP(A362,'Base traitement'!A:BG,4,FALSE)</f>
        <v>Prestation de Couverture Photos du 11-19/07/2026 à Ste Marie - Proforma n°05/26 EF</v>
      </c>
      <c r="F362" s="16">
        <v>936.95652173913038</v>
      </c>
      <c r="K362" s="16">
        <f>F362-G362</f>
        <v>936.95652173913038</v>
      </c>
      <c r="L362" s="12">
        <f>VLOOKUP(A362,'Base traitement'!A:BG,15,FALSE)</f>
        <v>46223</v>
      </c>
      <c r="M362" s="9" t="str">
        <f>VLOOKUP(A362,'Base traitement'!A:BG,16,FALSE)</f>
        <v>2026-07-20</v>
      </c>
      <c r="N362" s="9" t="str">
        <f>VLOOKUP(A362,'Base traitement'!A:BG,17,FALSE)</f>
        <v>E</v>
      </c>
      <c r="O362" s="9" t="str">
        <f>VLOOKUP(A362,'Base traitement'!A:BG,18,FALSE)</f>
        <v>E</v>
      </c>
      <c r="P362">
        <f>VLOOKUP(A362,'Base traitement'!A:BG,20,FALSE)</f>
        <v>138971</v>
      </c>
      <c r="Q362" s="12">
        <f>VLOOKUP(P362,Assemb_DA!A:H,7,FALSE)</f>
        <v>46216</v>
      </c>
      <c r="R362" s="9" t="str">
        <f>VLOOKUP(P362,Assemb_DA!A:H,8,FALSE)</f>
        <v>2026-07-13</v>
      </c>
      <c r="S362" s="9" t="str">
        <f>VLOOKUP(P362,Assemb_DA!A:I,9,FALSE)</f>
        <v>2026-07-14</v>
      </c>
      <c r="T362" s="22">
        <f>S362-Q362</f>
        <v>1</v>
      </c>
      <c r="U362" t="str">
        <f>VLOOKUP(A362,'Base traitement'!A:BG,23,FALSE)</f>
        <v>DCG</v>
      </c>
      <c r="V362" t="str">
        <f>VLOOKUP(A362,'Base traitement'!A:BG,24,FALSE)</f>
        <v>FELANA13</v>
      </c>
      <c r="W362">
        <f>VLOOKUP(A362,'Base traitement'!A:BG,57,FALSE)</f>
        <v>2436</v>
      </c>
    </row>
    <row r="363" spans="1:23">
      <c r="A363" s="9">
        <v>135859</v>
      </c>
      <c r="B363" t="str">
        <f>VLOOKUP(A363,'Base traitement'!A:BG,2,FALSE)</f>
        <v>SOCIETE DE GESTION ET EXPLOITATION DE M/CAR</v>
      </c>
      <c r="C363" t="str">
        <f>VLOOKUP(A363,'Base traitement'!A:BG,45,FALSE)</f>
        <v>Collation - Conférence de Presse - Festival Somaroho</v>
      </c>
      <c r="D363" t="str">
        <f>VLOOKUP(A363,'Base traitement'!A:BG,3,FALSE)</f>
        <v>COLLATION</v>
      </c>
      <c r="E363" t="str">
        <f>VLOOKUP(A363,'Base traitement'!A:BG,4,FALSE)</f>
        <v>Collation Conférence de Presse - FESTIVAL SOMAROHO LE 14 JUILLET 2026 -  PROFORMA/EVENT/PRKL/2026 du  10/07/2026</v>
      </c>
      <c r="F363" s="16">
        <v>271.73913043478262</v>
      </c>
      <c r="K363" s="16">
        <f>F363-G363</f>
        <v>271.73913043478262</v>
      </c>
      <c r="L363" s="12">
        <f>VLOOKUP(A363,'Base traitement'!A:BG,15,FALSE)</f>
        <v>46223</v>
      </c>
      <c r="M363" s="9" t="str">
        <f>VLOOKUP(A363,'Base traitement'!A:BG,16,FALSE)</f>
        <v>2026-07-20</v>
      </c>
      <c r="N363" s="9" t="str">
        <f>VLOOKUP(A363,'Base traitement'!A:BG,17,FALSE)</f>
        <v>E</v>
      </c>
      <c r="O363" s="9" t="str">
        <f>VLOOKUP(A363,'Base traitement'!A:BG,18,FALSE)</f>
        <v>E</v>
      </c>
      <c r="P363">
        <f>VLOOKUP(A363,'Base traitement'!A:BG,20,FALSE)</f>
        <v>138969</v>
      </c>
      <c r="Q363" s="12">
        <f>VLOOKUP(P363,Assemb_DA!A:H,7,FALSE)</f>
        <v>46216</v>
      </c>
      <c r="R363" s="9" t="str">
        <f>VLOOKUP(P363,Assemb_DA!A:H,8,FALSE)</f>
        <v>2026-07-13</v>
      </c>
      <c r="S363" s="9" t="str">
        <f>VLOOKUP(P363,Assemb_DA!A:I,9,FALSE)</f>
        <v>2026-07-14</v>
      </c>
      <c r="T363" s="22">
        <f>S363-Q363</f>
        <v>1</v>
      </c>
      <c r="U363" t="str">
        <f>VLOOKUP(A363,'Base traitement'!A:BG,23,FALSE)</f>
        <v>DCG</v>
      </c>
      <c r="V363" t="str">
        <f>VLOOKUP(A363,'Base traitement'!A:BG,24,FALSE)</f>
        <v>FELANA13</v>
      </c>
      <c r="W363">
        <f>VLOOKUP(A363,'Base traitement'!A:BG,57,FALSE)</f>
        <v>119</v>
      </c>
    </row>
    <row r="364" spans="1:23">
      <c r="A364" s="9">
        <v>135860</v>
      </c>
      <c r="B364" t="str">
        <f>VLOOKUP(A364,'Base traitement'!A:BG,2,FALSE)</f>
        <v>RAKOTO AINA ERICKA</v>
      </c>
      <c r="C364" t="str">
        <f>VLOOKUP(A364,'Base traitement'!A:BG,45,FALSE)</f>
        <v>Prestation Influenceur Let's See the Next</v>
      </c>
      <c r="D364" t="str">
        <f>VLOOKUP(A364,'Base traitement'!A:BG,3,FALSE)</f>
        <v>PRESTATION DE SERVICE</v>
      </c>
      <c r="E364" t="str">
        <f>VLOOKUP(A364,'Base traitement'!A:BG,4,FALSE)</f>
        <v>Prestation Influenceur Let's See the Next Plan - Avril au Juin 2026 + Bonus</v>
      </c>
      <c r="F364" s="16">
        <v>543.47826086956525</v>
      </c>
      <c r="K364" s="16">
        <f>F364-G364</f>
        <v>543.47826086956525</v>
      </c>
      <c r="L364" s="12">
        <f>VLOOKUP(A364,'Base traitement'!A:BG,15,FALSE)</f>
        <v>46223</v>
      </c>
      <c r="M364" s="9" t="str">
        <f>VLOOKUP(A364,'Base traitement'!A:BG,16,FALSE)</f>
        <v>2026-07-20</v>
      </c>
      <c r="N364" s="9" t="str">
        <f>VLOOKUP(A364,'Base traitement'!A:BG,17,FALSE)</f>
        <v>E</v>
      </c>
      <c r="O364" s="9" t="str">
        <f>VLOOKUP(A364,'Base traitement'!A:BG,18,FALSE)</f>
        <v>E</v>
      </c>
      <c r="P364">
        <f>VLOOKUP(A364,'Base traitement'!A:BG,20,FALSE)</f>
        <v>138959</v>
      </c>
      <c r="Q364" s="12">
        <f>VLOOKUP(P364,Assemb_DA!A:H,7,FALSE)</f>
        <v>46216</v>
      </c>
      <c r="R364" s="9" t="str">
        <f>VLOOKUP(P364,Assemb_DA!A:H,8,FALSE)</f>
        <v>2026-07-13</v>
      </c>
      <c r="S364" s="9" t="str">
        <f>VLOOKUP(P364,Assemb_DA!A:I,9,FALSE)</f>
        <v>2026-07-14</v>
      </c>
      <c r="T364" s="22">
        <f>S364-Q364</f>
        <v>1</v>
      </c>
      <c r="U364" t="str">
        <f>VLOOKUP(A364,'Base traitement'!A:BG,23,FALSE)</f>
        <v>DCG</v>
      </c>
      <c r="V364" t="str">
        <f>VLOOKUP(A364,'Base traitement'!A:BG,24,FALSE)</f>
        <v>FELANA13</v>
      </c>
      <c r="W364">
        <f>VLOOKUP(A364,'Base traitement'!A:BG,57,FALSE)</f>
        <v>5387</v>
      </c>
    </row>
    <row r="365" spans="1:23">
      <c r="A365" s="9">
        <v>135861</v>
      </c>
      <c r="B365" t="str">
        <f>VLOOKUP(A365,'Base traitement'!A:BG,2,FALSE)</f>
        <v>WILLY FLEURIAN HAINGONIRINA</v>
      </c>
      <c r="C365" t="str">
        <f>VLOOKUP(A365,'Base traitement'!A:BG,45,FALSE)</f>
        <v>Influenceur Willinay</v>
      </c>
      <c r="D365" t="str">
        <f>VLOOKUP(A365,'Base traitement'!A:BG,3,FALSE)</f>
        <v>PRESTATION DE SERVICE</v>
      </c>
      <c r="E365" t="str">
        <f>VLOOKUP(A365,'Base traitement'!A:BG,4,FALSE)</f>
        <v>Prestation Influenceur Willinay - Avril au Juin 2026 + Bonus Trimestriel</v>
      </c>
      <c r="F365" s="16">
        <v>1065.2173913043478</v>
      </c>
      <c r="K365" s="16">
        <f>F365-G365</f>
        <v>1065.2173913043478</v>
      </c>
      <c r="L365" s="12">
        <f>VLOOKUP(A365,'Base traitement'!A:BG,15,FALSE)</f>
        <v>46223</v>
      </c>
      <c r="M365" s="9" t="str">
        <f>VLOOKUP(A365,'Base traitement'!A:BG,16,FALSE)</f>
        <v>2026-07-20</v>
      </c>
      <c r="N365" s="9" t="str">
        <f>VLOOKUP(A365,'Base traitement'!A:BG,17,FALSE)</f>
        <v>E</v>
      </c>
      <c r="O365" s="9" t="str">
        <f>VLOOKUP(A365,'Base traitement'!A:BG,18,FALSE)</f>
        <v>E</v>
      </c>
      <c r="P365">
        <f>VLOOKUP(A365,'Base traitement'!A:BG,20,FALSE)</f>
        <v>138958</v>
      </c>
      <c r="Q365" s="12">
        <f>VLOOKUP(P365,Assemb_DA!A:H,7,FALSE)</f>
        <v>46216</v>
      </c>
      <c r="R365" s="9" t="str">
        <f>VLOOKUP(P365,Assemb_DA!A:H,8,FALSE)</f>
        <v>2026-07-13</v>
      </c>
      <c r="S365" s="9" t="str">
        <f>VLOOKUP(P365,Assemb_DA!A:I,9,FALSE)</f>
        <v>2026-07-14</v>
      </c>
      <c r="T365" s="22">
        <f>S365-Q365</f>
        <v>1</v>
      </c>
      <c r="U365" t="str">
        <f>VLOOKUP(A365,'Base traitement'!A:BG,23,FALSE)</f>
        <v>DCG</v>
      </c>
      <c r="V365" t="str">
        <f>VLOOKUP(A365,'Base traitement'!A:BG,24,FALSE)</f>
        <v>FELANA13</v>
      </c>
      <c r="W365">
        <f>VLOOKUP(A365,'Base traitement'!A:BG,57,FALSE)</f>
        <v>5267</v>
      </c>
    </row>
    <row r="366" spans="1:23">
      <c r="A366" s="9">
        <v>135862</v>
      </c>
      <c r="B366" t="str">
        <f>VLOOKUP(A366,'Base traitement'!A:BG,2,FALSE)</f>
        <v>RTA</v>
      </c>
      <c r="C366" t="str">
        <f>VLOOKUP(A366,'Base traitement'!A:BG,45,FALSE)</f>
        <v>Régularisation des Campagnes de Diffusion RTA</v>
      </c>
      <c r="D366" t="str">
        <f>VLOOKUP(A366,'Base traitement'!A:BG,3,FALSE)</f>
        <v>PUBLICITE ET ANNONCE</v>
      </c>
      <c r="E366" t="str">
        <f>VLOOKUP(A366,'Base traitement'!A:BG,4,FALSE)</f>
        <v>Lancement Easy Freeze - Campagne Entretien - FA n°4827_26AC/RTA</v>
      </c>
      <c r="F366" s="16">
        <v>583.695652173913</v>
      </c>
      <c r="K366" s="16">
        <f>F366-G366</f>
        <v>583.695652173913</v>
      </c>
      <c r="L366" s="12">
        <f>VLOOKUP(A366,'Base traitement'!A:BG,15,FALSE)</f>
        <v>46223</v>
      </c>
      <c r="M366" s="9" t="str">
        <f>VLOOKUP(A366,'Base traitement'!A:BG,16,FALSE)</f>
        <v>2026-07-20</v>
      </c>
      <c r="N366" s="9" t="str">
        <f>VLOOKUP(A366,'Base traitement'!A:BG,17,FALSE)</f>
        <v>E</v>
      </c>
      <c r="O366" s="9" t="str">
        <f>VLOOKUP(A366,'Base traitement'!A:BG,18,FALSE)</f>
        <v>E</v>
      </c>
      <c r="P366">
        <f>VLOOKUP(A366,'Base traitement'!A:BG,20,FALSE)</f>
        <v>138990</v>
      </c>
      <c r="Q366" s="12">
        <f>VLOOKUP(P366,Assemb_DA!A:H,7,FALSE)</f>
        <v>46217</v>
      </c>
      <c r="R366" s="9" t="str">
        <f>VLOOKUP(P366,Assemb_DA!A:H,8,FALSE)</f>
        <v>2026-07-14</v>
      </c>
      <c r="S366" s="9" t="str">
        <f>VLOOKUP(P366,Assemb_DA!A:I,9,FALSE)</f>
        <v>2026-07-16</v>
      </c>
      <c r="T366" s="22">
        <f>S366-Q366</f>
        <v>2</v>
      </c>
      <c r="U366" t="str">
        <f>VLOOKUP(A366,'Base traitement'!A:BG,23,FALSE)</f>
        <v>DCG</v>
      </c>
      <c r="V366" t="str">
        <f>VLOOKUP(A366,'Base traitement'!A:BG,24,FALSE)</f>
        <v>FELANA13</v>
      </c>
      <c r="W366">
        <f>VLOOKUP(A366,'Base traitement'!A:BG,57,FALSE)</f>
        <v>2727</v>
      </c>
    </row>
    <row r="367" spans="1:23">
      <c r="A367" s="9">
        <v>135863</v>
      </c>
      <c r="B367" t="str">
        <f>VLOOKUP(A367,'Base traitement'!A:BG,2,FALSE)</f>
        <v>GRANDE DISTRIBUTION SERVICE</v>
      </c>
      <c r="C367" t="str">
        <f>VLOOKUP(A367,'Base traitement'!A:BG,45,FALSE)</f>
        <v>Equipements DVIOT</v>
      </c>
      <c r="D367" t="str">
        <f>VLOOKUP(A367,'Base traitement'!A:BG,3,FALSE)</f>
        <v>CLE USB 64GO - DVIOT</v>
      </c>
      <c r="E367" t="str">
        <f>VLOOKUP(A367,'Base traitement'!A:BG,4,FALSE)</f>
        <v>Clé USB 64go - PROFORMA n°F/P062600221</v>
      </c>
      <c r="F367" s="16">
        <v>14381.195652173912</v>
      </c>
      <c r="K367" s="16">
        <f>F367-G367</f>
        <v>14381.195652173912</v>
      </c>
      <c r="L367" s="12">
        <f>VLOOKUP(A367,'Base traitement'!A:BG,15,FALSE)</f>
        <v>46223</v>
      </c>
      <c r="M367" s="9" t="str">
        <f>VLOOKUP(A367,'Base traitement'!A:BG,16,FALSE)</f>
        <v>2026-07-20</v>
      </c>
      <c r="N367" s="9" t="str">
        <f>VLOOKUP(A367,'Base traitement'!A:BG,17,FALSE)</f>
        <v>E</v>
      </c>
      <c r="O367" s="9" t="str">
        <f>VLOOKUP(A367,'Base traitement'!A:BG,18,FALSE)</f>
        <v>E</v>
      </c>
      <c r="P367">
        <f>VLOOKUP(A367,'Base traitement'!A:BG,20,FALSE)</f>
        <v>139016</v>
      </c>
      <c r="Q367" s="12">
        <f>VLOOKUP(P367,Assemb_DA!A:H,7,FALSE)</f>
        <v>46217</v>
      </c>
      <c r="R367" s="9" t="str">
        <f>VLOOKUP(P367,Assemb_DA!A:H,8,FALSE)</f>
        <v>2026-07-14</v>
      </c>
      <c r="S367" s="9" t="str">
        <f>VLOOKUP(P367,Assemb_DA!A:I,9,FALSE)</f>
        <v>2026-07-16</v>
      </c>
      <c r="T367" s="22">
        <f>S367-Q367</f>
        <v>2</v>
      </c>
      <c r="U367" t="str">
        <f>VLOOKUP(A367,'Base traitement'!A:BG,23,FALSE)</f>
        <v>DCG</v>
      </c>
      <c r="V367" t="str">
        <f>VLOOKUP(A367,'Base traitement'!A:BG,24,FALSE)</f>
        <v>FELANA13</v>
      </c>
      <c r="W367">
        <f>VLOOKUP(A367,'Base traitement'!A:BG,57,FALSE)</f>
        <v>820</v>
      </c>
    </row>
    <row r="368" spans="1:23">
      <c r="A368" s="9">
        <v>135864</v>
      </c>
      <c r="B368" t="str">
        <f>VLOOKUP(A368,'Base traitement'!A:BG,2,FALSE)</f>
        <v>JOCKER GRAPHICS</v>
      </c>
      <c r="C368" t="str">
        <f>VLOOKUP(A368,'Base traitement'!A:BG,45,FALSE)</f>
        <v>Production billet CINE YAS</v>
      </c>
      <c r="D368" t="str">
        <f>VLOOKUP(A368,'Base traitement'!A:BG,3,FALSE)</f>
        <v>BILLET CINE YAS - 5,5 X 14CM - JUILLET 2026</v>
      </c>
      <c r="E368" t="str">
        <f>VLOOKUP(A368,'Base traitement'!A:BG,4,FALSE)</f>
        <v>Production billet CINE YAS - Devis n°DEV01719 du 19/06/2026 - Livraison Campus Galaxy</v>
      </c>
      <c r="F368" s="16">
        <v>1578.782608695652</v>
      </c>
      <c r="K368" s="16">
        <f>F368-G368</f>
        <v>1578.782608695652</v>
      </c>
      <c r="L368" s="12">
        <f>VLOOKUP(A368,'Base traitement'!A:BG,15,FALSE)</f>
        <v>46223</v>
      </c>
      <c r="M368" s="9" t="str">
        <f>VLOOKUP(A368,'Base traitement'!A:BG,16,FALSE)</f>
        <v>2026-07-23</v>
      </c>
      <c r="N368" s="9" t="str">
        <f>VLOOKUP(A368,'Base traitement'!A:BG,17,FALSE)</f>
        <v>E</v>
      </c>
      <c r="O368" s="9" t="str">
        <f>VLOOKUP(A368,'Base traitement'!A:BG,18,FALSE)</f>
        <v>E</v>
      </c>
      <c r="P368">
        <f>VLOOKUP(A368,'Base traitement'!A:BG,20,FALSE)</f>
        <v>139015</v>
      </c>
      <c r="Q368" s="12">
        <f>VLOOKUP(P368,Assemb_DA!A:H,7,FALSE)</f>
        <v>46217</v>
      </c>
      <c r="R368" s="9" t="str">
        <f>VLOOKUP(P368,Assemb_DA!A:H,8,FALSE)</f>
        <v>2026-07-14</v>
      </c>
      <c r="S368" s="9" t="str">
        <f>VLOOKUP(P368,Assemb_DA!A:I,9,FALSE)</f>
        <v>2026-07-16</v>
      </c>
      <c r="T368" s="22">
        <f>S368-Q368</f>
        <v>2</v>
      </c>
      <c r="U368" t="str">
        <f>VLOOKUP(A368,'Base traitement'!A:BG,23,FALSE)</f>
        <v>DCG</v>
      </c>
      <c r="V368" t="str">
        <f>VLOOKUP(A368,'Base traitement'!A:BG,24,FALSE)</f>
        <v>FELANA13</v>
      </c>
      <c r="W368">
        <f>VLOOKUP(A368,'Base traitement'!A:BG,57,FALSE)</f>
        <v>1645</v>
      </c>
    </row>
    <row r="369" spans="1:23">
      <c r="A369" s="9">
        <v>135865</v>
      </c>
      <c r="B369" t="str">
        <f>VLOOKUP(A369,'Base traitement'!A:BG,2,FALSE)</f>
        <v>FIRST IMMO SA</v>
      </c>
      <c r="C369" t="str">
        <f>VLOOKUP(A369,'Base traitement'!A:BG,45,FALSE)</f>
        <v>Assistance à la Maitrise d'Ouvrage - Yas Mock Up</v>
      </c>
      <c r="D369" t="str">
        <f>VLOOKUP(A369,'Base traitement'!A:BG,3,FALSE)</f>
        <v>AMENAGEMENT</v>
      </c>
      <c r="E369" t="str">
        <f>VLOOKUP(A369,'Base traitement'!A:BG,4,FALSE)</f>
        <v>Assistance à la maîtrise d'ouvrage - Yas Mock up - REF:   FI/008/26/DEVIS</v>
      </c>
      <c r="F369" s="16">
        <v>62848.616739130433</v>
      </c>
      <c r="K369" s="16">
        <f>F369-G369</f>
        <v>62848.616739130433</v>
      </c>
      <c r="L369" s="12">
        <f>VLOOKUP(A369,'Base traitement'!A:BG,15,FALSE)</f>
        <v>46223</v>
      </c>
      <c r="M369" s="9" t="str">
        <f>VLOOKUP(A369,'Base traitement'!A:BG,16,FALSE)</f>
        <v>2026-07-20</v>
      </c>
      <c r="N369" s="9" t="str">
        <f>VLOOKUP(A369,'Base traitement'!A:BG,17,FALSE)</f>
        <v>E</v>
      </c>
      <c r="O369" s="9" t="str">
        <f>VLOOKUP(A369,'Base traitement'!A:BG,18,FALSE)</f>
        <v>E</v>
      </c>
      <c r="P369">
        <f>VLOOKUP(A369,'Base traitement'!A:BG,20,FALSE)</f>
        <v>139014</v>
      </c>
      <c r="Q369" s="12">
        <f>VLOOKUP(P369,Assemb_DA!A:H,7,FALSE)</f>
        <v>46217</v>
      </c>
      <c r="R369" s="9" t="str">
        <f>VLOOKUP(P369,Assemb_DA!A:H,8,FALSE)</f>
        <v>2026-07-14</v>
      </c>
      <c r="S369" s="9" t="str">
        <f>VLOOKUP(P369,Assemb_DA!A:I,9,FALSE)</f>
        <v>2026-07-14</v>
      </c>
      <c r="T369" s="22">
        <f>S369-Q369</f>
        <v>0</v>
      </c>
      <c r="U369" t="str">
        <f>VLOOKUP(A369,'Base traitement'!A:BG,23,FALSE)</f>
        <v>DCG</v>
      </c>
      <c r="V369" t="str">
        <f>VLOOKUP(A369,'Base traitement'!A:BG,24,FALSE)</f>
        <v>FELANA13</v>
      </c>
      <c r="W369">
        <f>VLOOKUP(A369,'Base traitement'!A:BG,57,FALSE)</f>
        <v>41</v>
      </c>
    </row>
    <row r="370" spans="1:23">
      <c r="A370" s="9">
        <v>135866</v>
      </c>
      <c r="B370" t="str">
        <f>VLOOKUP(A370,'Base traitement'!A:BG,2,FALSE)</f>
        <v>TECHNOALARME</v>
      </c>
      <c r="C370" t="str">
        <f>VLOOKUP(A370,'Base traitement'!A:BG,45,FALSE)</f>
        <v>Remplacement cable camera NOC Analakely</v>
      </c>
      <c r="D370" t="str">
        <f>VLOOKUP(A370,'Base traitement'!A:BG,3,FALSE)</f>
        <v>CAMERA DE SURVEILLANCE</v>
      </c>
      <c r="E370" t="str">
        <f>VLOOKUP(A370,'Base traitement'!A:BG,4,FALSE)</f>
        <v>YAS NOC Analakely
Maintenance : Remplacement câble caméra# DEVIS N° PR2606-10045 DU 22/06/2026</v>
      </c>
      <c r="F370" s="16">
        <v>152.55217391304348</v>
      </c>
      <c r="G370" s="16">
        <f>F370-K370</f>
        <v>22.882826086956527</v>
      </c>
      <c r="H370" s="20">
        <v>0.15</v>
      </c>
      <c r="I370" s="19">
        <v>15</v>
      </c>
      <c r="J370" s="19">
        <f>(100-I370)/100</f>
        <v>0.85</v>
      </c>
      <c r="K370" s="16">
        <v>129.66934782608695</v>
      </c>
      <c r="L370" s="12">
        <f>VLOOKUP(A370,'Base traitement'!A:BG,15,FALSE)</f>
        <v>46223</v>
      </c>
      <c r="M370" s="9" t="str">
        <f>VLOOKUP(A370,'Base traitement'!A:BG,16,FALSE)</f>
        <v>2026-07-20</v>
      </c>
      <c r="N370" s="9" t="str">
        <f>VLOOKUP(A370,'Base traitement'!A:BG,17,FALSE)</f>
        <v>E</v>
      </c>
      <c r="O370" s="9" t="str">
        <f>VLOOKUP(A370,'Base traitement'!A:BG,18,FALSE)</f>
        <v>E</v>
      </c>
      <c r="P370">
        <f>VLOOKUP(A370,'Base traitement'!A:BG,20,FALSE)</f>
        <v>139094</v>
      </c>
      <c r="Q370" s="12">
        <f>VLOOKUP(P370,Assemb_DA!A:H,7,FALSE)</f>
        <v>46220</v>
      </c>
      <c r="R370" s="9" t="str">
        <f>VLOOKUP(P370,Assemb_DA!A:H,8,FALSE)</f>
        <v>2026-07-17</v>
      </c>
      <c r="S370" s="9" t="str">
        <f>VLOOKUP(P370,Assemb_DA!A:I,9,FALSE)</f>
        <v>2026-07-20</v>
      </c>
      <c r="T370" s="22">
        <f>S370-Q370</f>
        <v>3</v>
      </c>
      <c r="U370" t="str">
        <f>VLOOKUP(A370,'Base traitement'!A:BG,23,FALSE)</f>
        <v>HSSES</v>
      </c>
      <c r="V370" t="str">
        <f>VLOOKUP(A370,'Base traitement'!A:BG,24,FALSE)</f>
        <v>NADIA7</v>
      </c>
      <c r="W370">
        <f>VLOOKUP(A370,'Base traitement'!A:BG,57,FALSE)</f>
        <v>132</v>
      </c>
    </row>
    <row r="371" spans="1:23">
      <c r="A371" s="9">
        <v>135867</v>
      </c>
      <c r="B371" t="str">
        <f>VLOOKUP(A371,'Base traitement'!A:BG,2,FALSE)</f>
        <v>GRANDE DISTRIBUTION SERVICE</v>
      </c>
      <c r="C371" t="str">
        <f>VLOOKUP(A371,'Base traitement'!A:BG,45,FALSE)</f>
        <v>NEW CONCEPT STORES - GOODIES</v>
      </c>
      <c r="D371" t="str">
        <f>VLOOKUP(A371,'Base traitement'!A:BG,3,FALSE)</f>
        <v>POP SOCKET 1 - DRB - JUILLET 2026</v>
      </c>
      <c r="E371" t="str">
        <f>VLOOKUP(A371,'Base traitement'!A:BG,4,FALSE)</f>
        <v>POP SOCKET - PROFORMA N° F/P072600105</v>
      </c>
      <c r="F371" s="16">
        <v>48858.695652173912</v>
      </c>
      <c r="K371" s="16">
        <f>F371-G371</f>
        <v>48858.695652173912</v>
      </c>
      <c r="L371" s="12">
        <f>VLOOKUP(A371,'Base traitement'!A:BG,15,FALSE)</f>
        <v>46223</v>
      </c>
      <c r="M371" s="9" t="str">
        <f>VLOOKUP(A371,'Base traitement'!A:BG,16,FALSE)</f>
        <v>2026-07-20</v>
      </c>
      <c r="N371" s="9" t="str">
        <f>VLOOKUP(A371,'Base traitement'!A:BG,17,FALSE)</f>
        <v>E</v>
      </c>
      <c r="O371" s="9" t="str">
        <f>VLOOKUP(A371,'Base traitement'!A:BG,18,FALSE)</f>
        <v>E</v>
      </c>
      <c r="P371">
        <f>VLOOKUP(A371,'Base traitement'!A:BG,20,FALSE)</f>
        <v>139112</v>
      </c>
      <c r="Q371" s="12">
        <f>VLOOKUP(P371,Assemb_DA!A:H,7,FALSE)</f>
        <v>46223</v>
      </c>
      <c r="R371" s="9" t="str">
        <f>VLOOKUP(P371,Assemb_DA!A:H,8,FALSE)</f>
        <v>2026-07-20</v>
      </c>
      <c r="S371" s="9" t="str">
        <f>VLOOKUP(P371,Assemb_DA!A:I,9,FALSE)</f>
        <v>2026-07-20</v>
      </c>
      <c r="T371" s="22">
        <f>S371-Q371</f>
        <v>0</v>
      </c>
      <c r="U371" t="str">
        <f>VLOOKUP(A371,'Base traitement'!A:BG,23,FALSE)</f>
        <v>DCG</v>
      </c>
      <c r="V371" t="str">
        <f>VLOOKUP(A371,'Base traitement'!A:BG,24,FALSE)</f>
        <v>FELANA13</v>
      </c>
      <c r="W371">
        <f>VLOOKUP(A371,'Base traitement'!A:BG,57,FALSE)</f>
        <v>820</v>
      </c>
    </row>
    <row r="372" spans="1:23">
      <c r="A372" s="9">
        <v>135868</v>
      </c>
      <c r="B372" t="str">
        <f>VLOOKUP(A372,'Base traitement'!A:BG,2,FALSE)</f>
        <v>KEVIN &amp; CO</v>
      </c>
      <c r="C372" t="str">
        <f>VLOOKUP(A372,'Base traitement'!A:BG,45,FALSE)</f>
        <v>Prestation Influenceur Kevin &amp; CO</v>
      </c>
      <c r="D372" t="str">
        <f>VLOOKUP(A372,'Base traitement'!A:BG,3,FALSE)</f>
        <v>PRESTATION DE SERVICE</v>
      </c>
      <c r="E372" t="str">
        <f>VLOOKUP(A372,'Base traitement'!A:BG,4,FALSE)</f>
        <v>Prestation Influenceur Kevin &amp; CO - FA 2026-06-57 du 10/07/2026</v>
      </c>
      <c r="F372" s="16">
        <v>184.56521739130434</v>
      </c>
      <c r="K372" s="16">
        <f>F372-G372</f>
        <v>184.56521739130434</v>
      </c>
      <c r="L372" s="12">
        <f>VLOOKUP(A372,'Base traitement'!A:BG,15,FALSE)</f>
        <v>46223</v>
      </c>
      <c r="M372" s="9" t="str">
        <f>VLOOKUP(A372,'Base traitement'!A:BG,16,FALSE)</f>
        <v>2026-07-20</v>
      </c>
      <c r="N372" s="9" t="str">
        <f>VLOOKUP(A372,'Base traitement'!A:BG,17,FALSE)</f>
        <v>E</v>
      </c>
      <c r="O372" s="9" t="str">
        <f>VLOOKUP(A372,'Base traitement'!A:BG,18,FALSE)</f>
        <v>E</v>
      </c>
      <c r="P372">
        <f>VLOOKUP(A372,'Base traitement'!A:BG,20,FALSE)</f>
        <v>139000</v>
      </c>
      <c r="Q372" s="12">
        <f>VLOOKUP(P372,Assemb_DA!A:H,7,FALSE)</f>
        <v>46217</v>
      </c>
      <c r="R372" s="9" t="str">
        <f>VLOOKUP(P372,Assemb_DA!A:H,8,FALSE)</f>
        <v>2026-07-14</v>
      </c>
      <c r="S372" s="9" t="str">
        <f>VLOOKUP(P372,Assemb_DA!A:I,9,FALSE)</f>
        <v>2026-07-16</v>
      </c>
      <c r="T372" s="22">
        <f>S372-Q372</f>
        <v>2</v>
      </c>
      <c r="U372" t="str">
        <f>VLOOKUP(A372,'Base traitement'!A:BG,23,FALSE)</f>
        <v>DCG</v>
      </c>
      <c r="V372" t="str">
        <f>VLOOKUP(A372,'Base traitement'!A:BG,24,FALSE)</f>
        <v>FELANA13</v>
      </c>
      <c r="W372">
        <f>VLOOKUP(A372,'Base traitement'!A:BG,57,FALSE)</f>
        <v>5310</v>
      </c>
    </row>
    <row r="373" spans="1:23">
      <c r="A373" s="9">
        <v>135869</v>
      </c>
      <c r="B373" t="str">
        <f>VLOOKUP(A373,'Base traitement'!A:BG,2,FALSE)</f>
        <v>FIRST IMMO SA</v>
      </c>
      <c r="C373" t="str">
        <f>VLOOKUP(A373,'Base traitement'!A:BG,45,FALSE)</f>
        <v>REPARATION PLAFOND -SALLE FOURNITURE ET DSI DEPOT GALAXY</v>
      </c>
      <c r="D373" t="str">
        <f>VLOOKUP(A373,'Base traitement'!A:BG,3,FALSE)</f>
        <v>PRESTATION DE SERVICES EXTERNE</v>
      </c>
      <c r="E373" t="str">
        <f>VLOOKUP(A373,'Base traitement'!A:BG,4,FALSE)</f>
        <v>REPARATION PLAFOND BATIMENT ISI (entrepôt YSA GALAXY AGL) -SALLE FOURNITURE ET DSI# DEVIS N° FI/010/26/DEVIS</v>
      </c>
      <c r="F373" s="16">
        <v>141.30434782608697</v>
      </c>
      <c r="K373" s="16">
        <f>F373-G373</f>
        <v>141.30434782608697</v>
      </c>
      <c r="L373" s="12">
        <f>VLOOKUP(A373,'Base traitement'!A:BG,15,FALSE)</f>
        <v>46223</v>
      </c>
      <c r="M373" s="9" t="str">
        <f>VLOOKUP(A373,'Base traitement'!A:BG,16,FALSE)</f>
        <v>2026-07-20</v>
      </c>
      <c r="N373" s="9" t="str">
        <f>VLOOKUP(A373,'Base traitement'!A:BG,17,FALSE)</f>
        <v>E</v>
      </c>
      <c r="O373" s="9" t="str">
        <f>VLOOKUP(A373,'Base traitement'!A:BG,18,FALSE)</f>
        <v>E</v>
      </c>
      <c r="P373">
        <f>VLOOKUP(A373,'Base traitement'!A:BG,20,FALSE)</f>
        <v>139124</v>
      </c>
      <c r="Q373" s="12">
        <f>VLOOKUP(P373,Assemb_DA!A:H,7,FALSE)</f>
        <v>46223</v>
      </c>
      <c r="R373" s="9" t="str">
        <f>VLOOKUP(P373,Assemb_DA!A:H,8,FALSE)</f>
        <v>2026-07-20</v>
      </c>
      <c r="S373" s="9" t="str">
        <f>VLOOKUP(P373,Assemb_DA!A:I,9,FALSE)</f>
        <v>2026-07-20</v>
      </c>
      <c r="T373" s="22">
        <f>S373-Q373</f>
        <v>0</v>
      </c>
      <c r="U373" t="str">
        <f>VLOOKUP(A373,'Base traitement'!A:BG,23,FALSE)</f>
        <v>DFG</v>
      </c>
      <c r="V373" t="str">
        <f>VLOOKUP(A373,'Base traitement'!A:BG,24,FALSE)</f>
        <v>NADIA7</v>
      </c>
      <c r="W373">
        <f>VLOOKUP(A373,'Base traitement'!A:BG,57,FALSE)</f>
        <v>41</v>
      </c>
    </row>
    <row r="374" spans="1:23">
      <c r="A374" s="9">
        <v>135870</v>
      </c>
      <c r="B374" t="str">
        <f>VLOOKUP(A374,'Base traitement'!A:BG,2,FALSE)</f>
        <v>ANDRIAMIFIDISOA SYLVAIN(SOCIETE ANDRY)</v>
      </c>
      <c r="C374" t="str">
        <f>VLOOKUP(A374,'Base traitement'!A:BG,45,FALSE)</f>
        <v>Paiement facture Société ANDRY - Mai 2026 TANA et PROV</v>
      </c>
      <c r="D374" t="str">
        <f>VLOOKUP(A374,'Base traitement'!A:BG,3,FALSE)</f>
        <v>PRESTATION DE SERVICES EXTERNE</v>
      </c>
      <c r="E374" t="str">
        <f>VLOOKUP(A374,'Base traitement'!A:BG,4,FALSE)</f>
        <v>TANA/05/26: Distribution par unité de facture TANA - Mai 2026# FACTURE N° TANA/05/26 DU 11/06/2026</v>
      </c>
      <c r="F374" s="16">
        <v>290.73913043478262</v>
      </c>
      <c r="K374" s="16">
        <f>F374-G374</f>
        <v>290.73913043478262</v>
      </c>
      <c r="L374" s="12">
        <f>VLOOKUP(A374,'Base traitement'!A:BG,15,FALSE)</f>
        <v>46224</v>
      </c>
      <c r="M374" s="9" t="str">
        <f>VLOOKUP(A374,'Base traitement'!A:BG,16,FALSE)</f>
        <v>2026-07-21</v>
      </c>
      <c r="N374" s="9" t="str">
        <f>VLOOKUP(A374,'Base traitement'!A:BG,17,FALSE)</f>
        <v>E</v>
      </c>
      <c r="O374" s="9" t="str">
        <f>VLOOKUP(A374,'Base traitement'!A:BG,18,FALSE)</f>
        <v>E</v>
      </c>
      <c r="P374">
        <f>VLOOKUP(A374,'Base traitement'!A:BG,20,FALSE)</f>
        <v>139049</v>
      </c>
      <c r="Q374" s="12">
        <f>VLOOKUP(P374,Assemb_DA!A:H,7,FALSE)</f>
        <v>46219</v>
      </c>
      <c r="R374" s="9" t="str">
        <f>VLOOKUP(P374,Assemb_DA!A:H,8,FALSE)</f>
        <v>2026-07-16</v>
      </c>
      <c r="S374" s="9" t="str">
        <f>VLOOKUP(P374,Assemb_DA!A:I,9,FALSE)</f>
        <v>2026-07-21</v>
      </c>
      <c r="T374" s="22">
        <f>S374-Q374</f>
        <v>5</v>
      </c>
      <c r="U374" t="str">
        <f>VLOOKUP(A374,'Base traitement'!A:BG,23,FALSE)</f>
        <v>DSI</v>
      </c>
      <c r="V374" t="str">
        <f>VLOOKUP(A374,'Base traitement'!A:BG,24,FALSE)</f>
        <v>NADIA7</v>
      </c>
      <c r="W374">
        <f>VLOOKUP(A374,'Base traitement'!A:BG,57,FALSE)</f>
        <v>3953</v>
      </c>
    </row>
    <row r="375" spans="1:23">
      <c r="A375" s="9">
        <v>135871</v>
      </c>
      <c r="B375" t="str">
        <f>VLOOKUP(A375,'Base traitement'!A:BG,2,FALSE)</f>
        <v>FIRST TECHNOLOGY (PTY) LTD</v>
      </c>
      <c r="C375" t="str">
        <f>VLOOKUP(A375,'Base traitement'!A:BG,45,FALSE)</f>
        <v>8 licences Entra ID P2 - équipe Secu,Ciso et Tafita (7 mois)</v>
      </c>
      <c r="D375" t="str">
        <f>VLOOKUP(A375,'Base traitement'!A:BG,3,FALSE)</f>
        <v>LICENCE</v>
      </c>
      <c r="E375" t="str">
        <f>VLOOKUP(A375,'Base traitement'!A:BG,4,FALSE)</f>
        <v>Entra ID P2 Sub Per User (7 months)#Contract Term: 01 February 2026 - 31 January 2029</v>
      </c>
      <c r="F375" s="16">
        <v>377.44</v>
      </c>
      <c r="K375" s="16">
        <f>F375-G375</f>
        <v>377.44</v>
      </c>
      <c r="L375" s="12">
        <f>VLOOKUP(A375,'Base traitement'!A:BG,15,FALSE)</f>
        <v>46224</v>
      </c>
      <c r="M375" s="9" t="str">
        <f>VLOOKUP(A375,'Base traitement'!A:BG,16,FALSE)</f>
        <v>2026-07-21</v>
      </c>
      <c r="N375" s="9" t="str">
        <f>VLOOKUP(A375,'Base traitement'!A:BG,17,FALSE)</f>
        <v>E</v>
      </c>
      <c r="O375" s="9" t="str">
        <f>VLOOKUP(A375,'Base traitement'!A:BG,18,FALSE)</f>
        <v>E</v>
      </c>
      <c r="P375">
        <f>VLOOKUP(A375,'Base traitement'!A:BG,20,FALSE)</f>
        <v>139025</v>
      </c>
      <c r="Q375" s="12">
        <f>VLOOKUP(P375,Assemb_DA!A:H,7,FALSE)</f>
        <v>46218</v>
      </c>
      <c r="R375" s="9" t="str">
        <f>VLOOKUP(P375,Assemb_DA!A:H,8,FALSE)</f>
        <v>2026-07-15</v>
      </c>
      <c r="S375" s="9" t="str">
        <f>VLOOKUP(P375,Assemb_DA!A:I,9,FALSE)</f>
        <v>2026-07-21</v>
      </c>
      <c r="T375" s="22">
        <f>S375-Q375</f>
        <v>6</v>
      </c>
      <c r="U375" t="str">
        <f>VLOOKUP(A375,'Base traitement'!A:BG,23,FALSE)</f>
        <v>DSI</v>
      </c>
      <c r="V375" t="str">
        <f>VLOOKUP(A375,'Base traitement'!A:BG,24,FALSE)</f>
        <v>NADIA7</v>
      </c>
      <c r="W375">
        <f>VLOOKUP(A375,'Base traitement'!A:BG,57,FALSE)</f>
        <v>6895</v>
      </c>
    </row>
    <row r="376" spans="1:23">
      <c r="A376" s="9">
        <v>135872</v>
      </c>
      <c r="B376" t="str">
        <f>VLOOKUP(A376,'Base traitement'!A:BG,2,FALSE)</f>
        <v>PULSE</v>
      </c>
      <c r="C376" t="str">
        <f>VLOOKUP(A376,'Base traitement'!A:BG,45,FALSE)</f>
        <v>Renew licence SAGE BI FRP1000 03/07/2026 au 02/07/2027</v>
      </c>
      <c r="D376" t="str">
        <f>VLOOKUP(A376,'Base traitement'!A:BG,3,FALSE)</f>
        <v>Renouvellement Licences</v>
      </c>
      <c r="E376" t="str">
        <f>VLOOKUP(A376,'Base traitement'!A:BG,4,FALSE)</f>
        <v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v>
      </c>
      <c r="F376" s="16">
        <v>10301.162960869564</v>
      </c>
      <c r="K376" s="16">
        <f>F376-G376</f>
        <v>10301.162960869564</v>
      </c>
      <c r="L376" s="12">
        <f>VLOOKUP(A376,'Base traitement'!A:BG,15,FALSE)</f>
        <v>46224</v>
      </c>
      <c r="M376" s="9" t="str">
        <f>VLOOKUP(A376,'Base traitement'!A:BG,16,FALSE)</f>
        <v>2026-08-28</v>
      </c>
      <c r="N376" s="9" t="str">
        <f>VLOOKUP(A376,'Base traitement'!A:BG,17,FALSE)</f>
        <v>E</v>
      </c>
      <c r="O376" s="9" t="str">
        <f>VLOOKUP(A376,'Base traitement'!A:BG,18,FALSE)</f>
        <v>E</v>
      </c>
      <c r="P376">
        <f>VLOOKUP(A376,'Base traitement'!A:BG,20,FALSE)</f>
        <v>139034</v>
      </c>
      <c r="Q376" s="12">
        <f>VLOOKUP(P376,Assemb_DA!A:H,7,FALSE)</f>
        <v>46218</v>
      </c>
      <c r="R376" s="9" t="str">
        <f>VLOOKUP(P376,Assemb_DA!A:H,8,FALSE)</f>
        <v>2026-07-15</v>
      </c>
      <c r="S376" s="9" t="str">
        <f>VLOOKUP(P376,Assemb_DA!A:I,9,FALSE)</f>
        <v>2026-07-21</v>
      </c>
      <c r="T376" s="22">
        <f>S376-Q376</f>
        <v>6</v>
      </c>
      <c r="U376" t="str">
        <f>VLOOKUP(A376,'Base traitement'!A:BG,23,FALSE)</f>
        <v>DSI</v>
      </c>
      <c r="V376" t="str">
        <f>VLOOKUP(A376,'Base traitement'!A:BG,24,FALSE)</f>
        <v>NADIA7</v>
      </c>
      <c r="W376">
        <f>VLOOKUP(A376,'Base traitement'!A:BG,57,FALSE)</f>
        <v>4</v>
      </c>
    </row>
    <row r="377" spans="1:23">
      <c r="A377" s="9">
        <v>135873</v>
      </c>
      <c r="B377" t="str">
        <f>VLOOKUP(A377,'Base traitement'!A:BG,2,FALSE)</f>
        <v>STELLAR - IX SA</v>
      </c>
      <c r="C377" t="str">
        <f>VLOOKUP(A377,'Base traitement'!A:BG,45,FALSE)</f>
        <v>Achat 250 AIO et 100 Laptops et accessoires Lenovo v5</v>
      </c>
      <c r="D377" t="str">
        <f>VLOOKUP(A377,'Base traitement'!A:BG,3,FALSE)</f>
        <v>MICE_BO Lenovo Essential USB Mouse</v>
      </c>
      <c r="E377" t="str">
        <f>VLOOKUP(A377,'Base traitement'!A:BG,4,FALSE)</f>
        <v>Lenovo Essential USB Mouse</v>
      </c>
      <c r="F377" s="16">
        <v>586461.65899999999</v>
      </c>
      <c r="K377" s="16">
        <f>F377-G377</f>
        <v>586461.65899999999</v>
      </c>
      <c r="L377" s="12">
        <f>VLOOKUP(A377,'Base traitement'!A:BG,15,FALSE)</f>
        <v>46224</v>
      </c>
      <c r="M377" s="9" t="str">
        <f>VLOOKUP(A377,'Base traitement'!A:BG,16,FALSE)</f>
        <v>2026-07-22</v>
      </c>
      <c r="N377" s="9" t="str">
        <f>VLOOKUP(A377,'Base traitement'!A:BG,17,FALSE)</f>
        <v>E</v>
      </c>
      <c r="O377" s="9" t="str">
        <f>VLOOKUP(A377,'Base traitement'!A:BG,18,FALSE)</f>
        <v>E</v>
      </c>
      <c r="P377">
        <f>VLOOKUP(A377,'Base traitement'!A:BG,20,FALSE)</f>
        <v>139026</v>
      </c>
      <c r="Q377" s="12">
        <f>VLOOKUP(P377,Assemb_DA!A:H,7,FALSE)</f>
        <v>46218</v>
      </c>
      <c r="R377" s="9" t="str">
        <f>VLOOKUP(P377,Assemb_DA!A:H,8,FALSE)</f>
        <v>2026-07-15</v>
      </c>
      <c r="S377" s="9" t="str">
        <f>VLOOKUP(P377,Assemb_DA!A:I,9,FALSE)</f>
        <v>2026-07-21</v>
      </c>
      <c r="T377" s="22">
        <f>S377-Q377</f>
        <v>6</v>
      </c>
      <c r="U377" t="str">
        <f>VLOOKUP(A377,'Base traitement'!A:BG,23,FALSE)</f>
        <v>DSI</v>
      </c>
      <c r="V377" t="str">
        <f>VLOOKUP(A377,'Base traitement'!A:BG,24,FALSE)</f>
        <v>NADIA7</v>
      </c>
      <c r="W377">
        <f>VLOOKUP(A377,'Base traitement'!A:BG,57,FALSE)</f>
        <v>3098</v>
      </c>
    </row>
    <row r="378" spans="1:23">
      <c r="A378" s="9">
        <v>135874</v>
      </c>
      <c r="B378" t="str">
        <f>VLOOKUP(A378,'Base traitement'!A:BG,2,FALSE)</f>
        <v>SOCIETE DE GESTION ET EXPLOITATION DE M/CAR</v>
      </c>
      <c r="C378" t="str">
        <f>VLOOKUP(A378,'Base traitement'!A:BG,45,FALSE)</f>
        <v>Frais de Visa Manitra</v>
      </c>
      <c r="D378" t="str">
        <f>VLOOKUP(A378,'Base traitement'!A:BG,3,FALSE)</f>
        <v>PRESTATION DE SERVICES EXTERNE</v>
      </c>
      <c r="E378" t="str">
        <f>VLOOKUP(A378,'Base traitement'!A:BG,4,FALSE)</f>
        <v>VISA DUBAI - MANITRA HERIZO RAZAFIMAMONJ# FACTURE N° 0285/PRESTA/PRKL/2026 du 08/07/2026</v>
      </c>
      <c r="F378" s="16">
        <v>235.50724565217394</v>
      </c>
      <c r="K378" s="16">
        <f>F378-G378</f>
        <v>235.50724565217394</v>
      </c>
      <c r="L378" s="12">
        <f>VLOOKUP(A378,'Base traitement'!A:BG,15,FALSE)</f>
        <v>46224</v>
      </c>
      <c r="M378" s="9" t="str">
        <f>VLOOKUP(A378,'Base traitement'!A:BG,16,FALSE)</f>
        <v>2026-07-21</v>
      </c>
      <c r="N378" s="9" t="str">
        <f>VLOOKUP(A378,'Base traitement'!A:BG,17,FALSE)</f>
        <v>E</v>
      </c>
      <c r="O378" s="9" t="str">
        <f>VLOOKUP(A378,'Base traitement'!A:BG,18,FALSE)</f>
        <v>E</v>
      </c>
      <c r="P378">
        <f>VLOOKUP(A378,'Base traitement'!A:BG,20,FALSE)</f>
        <v>139010</v>
      </c>
      <c r="Q378" s="12">
        <f>VLOOKUP(P378,Assemb_DA!A:H,7,FALSE)</f>
        <v>46217</v>
      </c>
      <c r="R378" s="9" t="str">
        <f>VLOOKUP(P378,Assemb_DA!A:H,8,FALSE)</f>
        <v>2026-07-14</v>
      </c>
      <c r="S378" s="9" t="str">
        <f>VLOOKUP(P378,Assemb_DA!A:I,9,FALSE)</f>
        <v>2026-07-21</v>
      </c>
      <c r="T378" s="22">
        <f>S378-Q378</f>
        <v>7</v>
      </c>
      <c r="U378" t="str">
        <f>VLOOKUP(A378,'Base traitement'!A:BG,23,FALSE)</f>
        <v>DSI</v>
      </c>
      <c r="V378" t="str">
        <f>VLOOKUP(A378,'Base traitement'!A:BG,24,FALSE)</f>
        <v>NADIA7</v>
      </c>
      <c r="W378">
        <f>VLOOKUP(A378,'Base traitement'!A:BG,57,FALSE)</f>
        <v>119</v>
      </c>
    </row>
    <row r="379" spans="1:23">
      <c r="A379" s="9">
        <v>135875</v>
      </c>
      <c r="B379" t="str">
        <f>VLOOKUP(A379,'Base traitement'!A:BG,2,FALSE)</f>
        <v>AUGIAS MADAGASCAR</v>
      </c>
      <c r="C379" t="str">
        <f>VLOOKUP(A379,'Base traitement'!A:BG,45,FALSE)</f>
        <v>DESINFECTION - CAMPUS</v>
      </c>
      <c r="D379" t="str">
        <f>VLOOKUP(A379,'Base traitement'!A:BG,3,FALSE)</f>
        <v>DESINFECTION SITE</v>
      </c>
      <c r="E379" t="str">
        <f>VLOOKUP(A379,'Base traitement'!A:BG,4,FALSE)</f>
        <v>DESINFECTION - CAMPUS -CAS MPOX# CD/2026/203 DU 20/06/2026</v>
      </c>
      <c r="F379" s="16">
        <v>108.69565217391305</v>
      </c>
      <c r="K379" s="16">
        <f>F379-G379</f>
        <v>108.69565217391305</v>
      </c>
      <c r="L379" s="12">
        <f>VLOOKUP(A379,'Base traitement'!A:BG,15,FALSE)</f>
        <v>46224</v>
      </c>
      <c r="M379" s="9" t="str">
        <f>VLOOKUP(A379,'Base traitement'!A:BG,16,FALSE)</f>
        <v>2026-07-21</v>
      </c>
      <c r="N379" s="9" t="str">
        <f>VLOOKUP(A379,'Base traitement'!A:BG,17,FALSE)</f>
        <v>E</v>
      </c>
      <c r="O379" s="9" t="str">
        <f>VLOOKUP(A379,'Base traitement'!A:BG,18,FALSE)</f>
        <v>E</v>
      </c>
      <c r="P379">
        <f>VLOOKUP(A379,'Base traitement'!A:BG,20,FALSE)</f>
        <v>139128</v>
      </c>
      <c r="Q379" s="12">
        <f>VLOOKUP(P379,Assemb_DA!A:H,7,FALSE)</f>
        <v>46223</v>
      </c>
      <c r="R379" s="9" t="str">
        <f>VLOOKUP(P379,Assemb_DA!A:H,8,FALSE)</f>
        <v>2026-07-20</v>
      </c>
      <c r="S379" s="9" t="str">
        <f>VLOOKUP(P379,Assemb_DA!A:I,9,FALSE)</f>
        <v>2026-07-20</v>
      </c>
      <c r="T379" s="22">
        <f>S379-Q379</f>
        <v>0</v>
      </c>
      <c r="U379" t="str">
        <f>VLOOKUP(A379,'Base traitement'!A:BG,23,FALSE)</f>
        <v>DFG</v>
      </c>
      <c r="V379" t="str">
        <f>VLOOKUP(A379,'Base traitement'!A:BG,24,FALSE)</f>
        <v>NADIA7</v>
      </c>
      <c r="W379">
        <f>VLOOKUP(A379,'Base traitement'!A:BG,57,FALSE)</f>
        <v>14</v>
      </c>
    </row>
    <row r="380" spans="1:23">
      <c r="A380" s="9">
        <v>135876</v>
      </c>
      <c r="B380" t="str">
        <f>VLOOKUP(A380,'Base traitement'!A:BG,2,FALSE)</f>
        <v>KIBO SARLU</v>
      </c>
      <c r="C380" t="str">
        <f>VLOOKUP(A380,'Base traitement'!A:BG,45,FALSE)</f>
        <v>ACHAT SAC à POUBELLE POUR NOC ET ADN</v>
      </c>
      <c r="D380" t="str">
        <f>VLOOKUP(A380,'Base traitement'!A:BG,3,FALSE)</f>
        <v>SAC POUBELLE</v>
      </c>
      <c r="E380" t="str">
        <f>VLOOKUP(A380,'Base traitement'!A:BG,4,FALSE)</f>
        <v>SACS POUBELLE 30L  20 SACS 
ALBA NET</v>
      </c>
      <c r="F380" s="16">
        <v>48.369586956521744</v>
      </c>
      <c r="K380" s="16">
        <f>F380-G380</f>
        <v>48.369586956521744</v>
      </c>
      <c r="L380" s="12">
        <f>VLOOKUP(A380,'Base traitement'!A:BG,15,FALSE)</f>
        <v>46224</v>
      </c>
      <c r="M380" s="9" t="str">
        <f>VLOOKUP(A380,'Base traitement'!A:BG,16,FALSE)</f>
        <v>2026-07-21</v>
      </c>
      <c r="N380" s="9" t="str">
        <f>VLOOKUP(A380,'Base traitement'!A:BG,17,FALSE)</f>
        <v>E</v>
      </c>
      <c r="O380" s="9" t="str">
        <f>VLOOKUP(A380,'Base traitement'!A:BG,18,FALSE)</f>
        <v>E</v>
      </c>
      <c r="P380">
        <f>VLOOKUP(A380,'Base traitement'!A:BG,20,FALSE)</f>
        <v>139131</v>
      </c>
      <c r="Q380" s="12">
        <f>VLOOKUP(P380,Assemb_DA!A:H,7,FALSE)</f>
        <v>46223</v>
      </c>
      <c r="R380" s="9" t="str">
        <f>VLOOKUP(P380,Assemb_DA!A:H,8,FALSE)</f>
        <v>2026-07-20</v>
      </c>
      <c r="S380" s="9" t="str">
        <f>VLOOKUP(P380,Assemb_DA!A:I,9,FALSE)</f>
        <v>2026-07-20</v>
      </c>
      <c r="T380" s="22">
        <f>S380-Q380</f>
        <v>0</v>
      </c>
      <c r="U380" t="str">
        <f>VLOOKUP(A380,'Base traitement'!A:BG,23,FALSE)</f>
        <v>DFG</v>
      </c>
      <c r="V380" t="str">
        <f>VLOOKUP(A380,'Base traitement'!A:BG,24,FALSE)</f>
        <v>NADIA7</v>
      </c>
      <c r="W380">
        <f>VLOOKUP(A380,'Base traitement'!A:BG,57,FALSE)</f>
        <v>2142</v>
      </c>
    </row>
    <row r="381" spans="1:23">
      <c r="A381" s="9">
        <v>135877</v>
      </c>
      <c r="B381" t="str">
        <f>VLOOKUP(A381,'Base traitement'!A:BG,2,FALSE)</f>
        <v>AMDOCS</v>
      </c>
      <c r="C381" t="str">
        <f>VLOOKUP(A381,'Base traitement'!A:BG,45,FALSE)</f>
        <v>Renouvellement Support AMC pour 49M Aout 2026-Juillet 2027</v>
      </c>
      <c r="D381" t="str">
        <f>VLOOKUP(A381,'Base traitement'!A:BG,3,FALSE)</f>
        <v>Renouvellement Support</v>
      </c>
      <c r="E381" t="str">
        <f>VLOOKUP(A381,'Base traitement'!A:BG,4,FALSE)</f>
        <v>As per Transfer agreement for 49Mn TPM AMC for the period (August 2026-July 27)# devis du 25-06-2026</v>
      </c>
      <c r="F381" s="16">
        <v>121875.39</v>
      </c>
      <c r="K381" s="16">
        <f>F381-G381</f>
        <v>121875.39</v>
      </c>
      <c r="L381" s="12">
        <f>VLOOKUP(A381,'Base traitement'!A:BG,15,FALSE)</f>
        <v>46224</v>
      </c>
      <c r="M381" s="9" t="str">
        <f>VLOOKUP(A381,'Base traitement'!A:BG,16,FALSE)</f>
        <v>2026-07-21</v>
      </c>
      <c r="N381" s="9" t="str">
        <f>VLOOKUP(A381,'Base traitement'!A:BG,17,FALSE)</f>
        <v>E</v>
      </c>
      <c r="O381" s="9" t="str">
        <f>VLOOKUP(A381,'Base traitement'!A:BG,18,FALSE)</f>
        <v>E</v>
      </c>
      <c r="P381">
        <f>VLOOKUP(A381,'Base traitement'!A:BG,20,FALSE)</f>
        <v>139028</v>
      </c>
      <c r="Q381" s="12">
        <f>VLOOKUP(P381,Assemb_DA!A:H,7,FALSE)</f>
        <v>46218</v>
      </c>
      <c r="R381" s="9" t="str">
        <f>VLOOKUP(P381,Assemb_DA!A:H,8,FALSE)</f>
        <v>2026-07-15</v>
      </c>
      <c r="S381" s="9" t="str">
        <f>VLOOKUP(P381,Assemb_DA!A:I,9,FALSE)</f>
        <v>2026-07-21</v>
      </c>
      <c r="T381" s="22">
        <f>S381-Q381</f>
        <v>6</v>
      </c>
      <c r="U381" t="str">
        <f>VLOOKUP(A381,'Base traitement'!A:BG,23,FALSE)</f>
        <v>DSI</v>
      </c>
      <c r="V381" t="str">
        <f>VLOOKUP(A381,'Base traitement'!A:BG,24,FALSE)</f>
        <v>NADIA7</v>
      </c>
      <c r="W381">
        <f>VLOOKUP(A381,'Base traitement'!A:BG,57,FALSE)</f>
        <v>2184</v>
      </c>
    </row>
    <row r="382" spans="1:23">
      <c r="A382" s="9">
        <v>135878</v>
      </c>
      <c r="B382" t="str">
        <f>VLOOKUP(A382,'Base traitement'!A:BG,2,FALSE)</f>
        <v>LUCKKY COMPANY</v>
      </c>
      <c r="C382" t="str">
        <f>VLOOKUP(A382,'Base traitement'!A:BG,45,FALSE)</f>
        <v>Transport de 15 antennes ILAFY vers GALAXY</v>
      </c>
      <c r="D382" t="str">
        <f>VLOOKUP(A382,'Base traitement'!A:BG,3,FALSE)</f>
        <v>LOCATION DE VOITURE COURTE DUREE</v>
      </c>
      <c r="E382" t="str">
        <f>VLOOKUP(A382,'Base traitement'!A:BG,4,FALSE)</f>
        <v>Location de camion pour transport de 15 antennes ILAFY vers GALAXY
Avec manutention# DEVIS N°PF YAS N°171-07/LC/2026 DU 09/07/2026</v>
      </c>
      <c r="F382" s="16">
        <v>97.826086956521735</v>
      </c>
      <c r="K382" s="16">
        <f>F382-G382</f>
        <v>97.826086956521735</v>
      </c>
      <c r="L382" s="12">
        <f>VLOOKUP(A382,'Base traitement'!A:BG,15,FALSE)</f>
        <v>46224</v>
      </c>
      <c r="M382" s="9" t="str">
        <f>VLOOKUP(A382,'Base traitement'!A:BG,16,FALSE)</f>
        <v>2026-07-21</v>
      </c>
      <c r="N382" s="9" t="str">
        <f>VLOOKUP(A382,'Base traitement'!A:BG,17,FALSE)</f>
        <v>S</v>
      </c>
      <c r="O382" s="9" t="str">
        <f>VLOOKUP(A382,'Base traitement'!A:BG,18,FALSE)</f>
        <v>S</v>
      </c>
      <c r="P382">
        <f>VLOOKUP(A382,'Base traitement'!A:BG,20,FALSE)</f>
        <v>139129</v>
      </c>
      <c r="Q382" s="12">
        <f>VLOOKUP(P382,Assemb_DA!A:H,7,FALSE)</f>
        <v>46223</v>
      </c>
      <c r="R382" s="9" t="str">
        <f>VLOOKUP(P382,Assemb_DA!A:H,8,FALSE)</f>
        <v>2026-07-20</v>
      </c>
      <c r="S382" s="9" t="str">
        <f>VLOOKUP(P382,Assemb_DA!A:I,9,FALSE)</f>
        <v>2026-07-21</v>
      </c>
      <c r="T382" s="22">
        <f>S382-Q382</f>
        <v>1</v>
      </c>
      <c r="U382" t="str">
        <f>VLOOKUP(A382,'Base traitement'!A:BG,23,FALSE)</f>
        <v>DFG</v>
      </c>
      <c r="V382" t="str">
        <f>VLOOKUP(A382,'Base traitement'!A:BG,24,FALSE)</f>
        <v>NADIA7</v>
      </c>
      <c r="W382">
        <f>VLOOKUP(A382,'Base traitement'!A:BG,57,FALSE)</f>
        <v>3726</v>
      </c>
    </row>
    <row r="383" spans="1:23">
      <c r="A383" s="9">
        <v>135879</v>
      </c>
      <c r="B383" t="str">
        <f>VLOOKUP(A383,'Base traitement'!A:BG,2,FALSE)</f>
        <v>SACLEAN SARLU</v>
      </c>
      <c r="C383" t="str">
        <f>VLOOKUP(A383,'Base traitement'!A:BG,45,FALSE)</f>
        <v>Désherbage Terrain YAS AMBOANARA pendant 11 mois</v>
      </c>
      <c r="D383" t="str">
        <f>VLOOKUP(A383,'Base traitement'!A:BG,3,FALSE)</f>
        <v>PRESTATION NETTOYAGE</v>
      </c>
      <c r="E383" t="str">
        <f>VLOOKUP(A383,'Base traitement'!A:BG,4,FALSE)</f>
        <v>Nettoyage - désherbage Terrain YAS AMBOANARA et nettoyage MAGASIN 
COUVERTURE 11 mois mai 2026 au mars 2027# DEVIS N° 24155 DU 07/04/2026</v>
      </c>
      <c r="F383" s="16">
        <v>8847.826086956522</v>
      </c>
      <c r="K383" s="16">
        <f>F383-G383</f>
        <v>8847.826086956522</v>
      </c>
      <c r="L383" s="12">
        <f>VLOOKUP(A383,'Base traitement'!A:BG,15,FALSE)</f>
        <v>46224</v>
      </c>
      <c r="M383" s="9" t="str">
        <f>VLOOKUP(A383,'Base traitement'!A:BG,16,FALSE)</f>
        <v>2026-07-21</v>
      </c>
      <c r="N383" s="9" t="str">
        <f>VLOOKUP(A383,'Base traitement'!A:BG,17,FALSE)</f>
        <v>E</v>
      </c>
      <c r="O383" s="9" t="str">
        <f>VLOOKUP(A383,'Base traitement'!A:BG,18,FALSE)</f>
        <v>E</v>
      </c>
      <c r="P383">
        <f>VLOOKUP(A383,'Base traitement'!A:BG,20,FALSE)</f>
        <v>138900</v>
      </c>
      <c r="Q383" s="12">
        <f>VLOOKUP(P383,Assemb_DA!A:H,7,FALSE)</f>
        <v>46223</v>
      </c>
      <c r="R383" s="9" t="str">
        <f>VLOOKUP(P383,Assemb_DA!A:H,8,FALSE)</f>
        <v>2026-07-20</v>
      </c>
      <c r="S383" s="9" t="str">
        <f>VLOOKUP(P383,Assemb_DA!A:I,9,FALSE)</f>
        <v>2026-07-21</v>
      </c>
      <c r="T383" s="22">
        <f>S383-Q383</f>
        <v>1</v>
      </c>
      <c r="U383" t="str">
        <f>VLOOKUP(A383,'Base traitement'!A:BG,23,FALSE)</f>
        <v>DFG</v>
      </c>
      <c r="V383" t="str">
        <f>VLOOKUP(A383,'Base traitement'!A:BG,24,FALSE)</f>
        <v>NADIA7</v>
      </c>
      <c r="W383">
        <f>VLOOKUP(A383,'Base traitement'!A:BG,57,FALSE)</f>
        <v>5955</v>
      </c>
    </row>
    <row r="384" spans="1:23">
      <c r="A384" s="9">
        <v>135880</v>
      </c>
      <c r="B384" t="str">
        <f>VLOOKUP(A384,'Base traitement'!A:BG,2,FALSE)</f>
        <v>CHRONO COLIS</v>
      </c>
      <c r="C384" t="str">
        <f>VLOOKUP(A384,'Base traitement'!A:BG,45,FALSE)</f>
        <v>Rapatriement matériels HS sur sites(BOE037-AAN064)vers Ilafy</v>
      </c>
      <c r="D384" t="str">
        <f>VLOOKUP(A384,'Base traitement'!A:BG,3,FALSE)</f>
        <v>Transport des matériels techniques</v>
      </c>
      <c r="E384" t="str">
        <f>VLOOKUP(A384,'Base traitement'!A:BG,4,FALSE)</f>
        <v>Transport  Antennes GSM hors service de TAAN064_BEAHITSE(TOLIARY) vers Ilafy+Manutention+Forfait Assurance</v>
      </c>
      <c r="F384" s="16">
        <v>2173.913043478261</v>
      </c>
      <c r="K384" s="16">
        <f>F384-G384</f>
        <v>2173.913043478261</v>
      </c>
      <c r="L384" s="12">
        <f>VLOOKUP(A384,'Base traitement'!A:BG,15,FALSE)</f>
        <v>46224</v>
      </c>
      <c r="M384" s="9" t="str">
        <f>VLOOKUP(A384,'Base traitement'!A:BG,16,FALSE)</f>
        <v>2026-07-21</v>
      </c>
      <c r="N384" s="9" t="str">
        <f>VLOOKUP(A384,'Base traitement'!A:BG,17,FALSE)</f>
        <v>E</v>
      </c>
      <c r="O384" s="9" t="str">
        <f>VLOOKUP(A384,'Base traitement'!A:BG,18,FALSE)</f>
        <v>E</v>
      </c>
      <c r="P384">
        <f>VLOOKUP(A384,'Base traitement'!A:BG,20,FALSE)</f>
        <v>139051</v>
      </c>
      <c r="Q384" s="12">
        <f>VLOOKUP(P384,Assemb_DA!A:H,7,FALSE)</f>
        <v>46219</v>
      </c>
      <c r="R384" s="9" t="str">
        <f>VLOOKUP(P384,Assemb_DA!A:H,8,FALSE)</f>
        <v>2026-07-16</v>
      </c>
      <c r="S384" s="9" t="str">
        <f>VLOOKUP(P384,Assemb_DA!A:I,9,FALSE)</f>
        <v>2026-07-20</v>
      </c>
      <c r="T384" s="22">
        <f>S384-Q384</f>
        <v>4</v>
      </c>
      <c r="U384" t="str">
        <f>VLOOKUP(A384,'Base traitement'!A:BG,23,FALSE)</f>
        <v>DTG</v>
      </c>
      <c r="V384" t="str">
        <f>VLOOKUP(A384,'Base traitement'!A:BG,24,FALSE)</f>
        <v>ELIE3</v>
      </c>
      <c r="W384">
        <f>VLOOKUP(A384,'Base traitement'!A:BG,57,FALSE)</f>
        <v>3042</v>
      </c>
    </row>
    <row r="385" spans="1:23">
      <c r="A385" s="9">
        <v>135881</v>
      </c>
      <c r="B385" t="str">
        <f>VLOOKUP(A385,'Base traitement'!A:BG,2,FALSE)</f>
        <v>LUCKKY COMPANY</v>
      </c>
      <c r="C385" t="str">
        <f>VLOOKUP(A385,'Base traitement'!A:BG,45,FALSE)</f>
        <v>Rapatriement matériels HS(SOF027-TALA059...)vers Ilafy</v>
      </c>
      <c r="D385" t="str">
        <f>VLOOKUP(A385,'Base traitement'!A:BG,3,FALSE)</f>
        <v>Transport des matériels techniques</v>
      </c>
      <c r="E385" t="str">
        <f>VLOOKUP(A385,'Base traitement'!A:BG,4,FALSE)</f>
        <v>Transport des matériels HS  de TITA005_SOAVINANDRIANA (TSIROANOMANDIDY ) vers Ilafy</v>
      </c>
      <c r="F385" s="16">
        <v>3315.217391304348</v>
      </c>
      <c r="K385" s="16">
        <f>F385-G385</f>
        <v>3315.217391304348</v>
      </c>
      <c r="L385" s="12">
        <f>VLOOKUP(A385,'Base traitement'!A:BG,15,FALSE)</f>
        <v>46224</v>
      </c>
      <c r="M385" s="9" t="str">
        <f>VLOOKUP(A385,'Base traitement'!A:BG,16,FALSE)</f>
        <v>2026-07-21</v>
      </c>
      <c r="N385" s="9" t="str">
        <f>VLOOKUP(A385,'Base traitement'!A:BG,17,FALSE)</f>
        <v>L</v>
      </c>
      <c r="O385" s="9" t="str">
        <f>VLOOKUP(A385,'Base traitement'!A:BG,18,FALSE)</f>
        <v>S</v>
      </c>
      <c r="P385">
        <f>VLOOKUP(A385,'Base traitement'!A:BG,20,FALSE)</f>
        <v>139055</v>
      </c>
      <c r="Q385" s="12">
        <f>VLOOKUP(P385,Assemb_DA!A:H,7,FALSE)</f>
        <v>46219</v>
      </c>
      <c r="R385" s="9" t="str">
        <f>VLOOKUP(P385,Assemb_DA!A:H,8,FALSE)</f>
        <v>2026-07-16</v>
      </c>
      <c r="S385" s="9" t="str">
        <f>VLOOKUP(P385,Assemb_DA!A:I,9,FALSE)</f>
        <v>2026-07-20</v>
      </c>
      <c r="T385" s="22">
        <f>S385-Q385</f>
        <v>4</v>
      </c>
      <c r="U385" t="str">
        <f>VLOOKUP(A385,'Base traitement'!A:BG,23,FALSE)</f>
        <v>DTG</v>
      </c>
      <c r="V385" t="str">
        <f>VLOOKUP(A385,'Base traitement'!A:BG,24,FALSE)</f>
        <v>ELIE3</v>
      </c>
      <c r="W385">
        <f>VLOOKUP(A385,'Base traitement'!A:BG,57,FALSE)</f>
        <v>3726</v>
      </c>
    </row>
    <row r="386" spans="1:23">
      <c r="A386" s="9">
        <v>135882</v>
      </c>
      <c r="B386" t="str">
        <f>VLOOKUP(A386,'Base traitement'!A:BG,2,FALSE)</f>
        <v>OCEAN TRADE CO</v>
      </c>
      <c r="C386" t="str">
        <f>VLOOKUP(A386,'Base traitement'!A:BG,45,FALSE)</f>
        <v>Rallonge utilisation véhicule 22685WWT(16/01/26 au 29/04/26)</v>
      </c>
      <c r="D386" t="str">
        <f>VLOOKUP(A386,'Base traitement'!A:BG,3,FALSE)</f>
        <v>PRESTATION CHAUFFEUR</v>
      </c>
      <c r="E386" t="str">
        <f>VLOOKUP(A386,'Base traitement'!A:BG,4,FALSE)</f>
        <v>Prestation chauffeur  (16/01/26 au 29/04/26) # Devis: V.26.20838</v>
      </c>
      <c r="F386" s="16">
        <v>1733.3331826086958</v>
      </c>
      <c r="K386" s="16">
        <f>F386-G386</f>
        <v>1733.3331826086958</v>
      </c>
      <c r="L386" s="12">
        <f>VLOOKUP(A386,'Base traitement'!A:BG,15,FALSE)</f>
        <v>46224</v>
      </c>
      <c r="M386" s="9" t="str">
        <f>VLOOKUP(A386,'Base traitement'!A:BG,16,FALSE)</f>
        <v>2026-07-21</v>
      </c>
      <c r="N386" s="9" t="str">
        <f>VLOOKUP(A386,'Base traitement'!A:BG,17,FALSE)</f>
        <v>E</v>
      </c>
      <c r="O386" s="9" t="str">
        <f>VLOOKUP(A386,'Base traitement'!A:BG,18,FALSE)</f>
        <v>E</v>
      </c>
      <c r="P386">
        <f>VLOOKUP(A386,'Base traitement'!A:BG,20,FALSE)</f>
        <v>139024</v>
      </c>
      <c r="Q386" s="12">
        <f>VLOOKUP(P386,Assemb_DA!A:H,7,FALSE)</f>
        <v>46218</v>
      </c>
      <c r="R386" s="9" t="str">
        <f>VLOOKUP(P386,Assemb_DA!A:H,8,FALSE)</f>
        <v>2026-07-15</v>
      </c>
      <c r="S386" s="9" t="str">
        <f>VLOOKUP(P386,Assemb_DA!A:I,9,FALSE)</f>
        <v>2026-07-20</v>
      </c>
      <c r="T386" s="22">
        <f>S386-Q386</f>
        <v>5</v>
      </c>
      <c r="U386" t="str">
        <f>VLOOKUP(A386,'Base traitement'!A:BG,23,FALSE)</f>
        <v>DTG</v>
      </c>
      <c r="V386" t="str">
        <f>VLOOKUP(A386,'Base traitement'!A:BG,24,FALSE)</f>
        <v>ELIE3</v>
      </c>
      <c r="W386">
        <f>VLOOKUP(A386,'Base traitement'!A:BG,57,FALSE)</f>
        <v>102</v>
      </c>
    </row>
    <row r="387" spans="1:23">
      <c r="A387" s="9">
        <v>135883</v>
      </c>
      <c r="B387" t="str">
        <f>VLOOKUP(A387,'Base traitement'!A:BG,2,FALSE)</f>
        <v>ICHTUS SERVICE</v>
      </c>
      <c r="C387" t="str">
        <f>VLOOKUP(A387,'Base traitement'!A:BG,45,FALSE)</f>
        <v>Impression consigne de sécurité DC régions</v>
      </c>
      <c r="D387" t="str">
        <f>VLOOKUP(A387,'Base traitement'!A:BG,3,FALSE)</f>
        <v>IMPRESSIONS DIVERSES</v>
      </c>
      <c r="E387" t="str">
        <f>VLOOKUP(A387,'Base traitement'!A:BG,4,FALSE)</f>
        <v>Consigne de sécurité pour les Data Center en régions
Format A1 en PVC# Devis # 26071294 du 16/07/2026</v>
      </c>
      <c r="F387" s="16">
        <v>440.21739130434781</v>
      </c>
      <c r="K387" s="16">
        <f>F387-G387</f>
        <v>440.21739130434781</v>
      </c>
      <c r="L387" s="12">
        <f>VLOOKUP(A387,'Base traitement'!A:BG,15,FALSE)</f>
        <v>46224</v>
      </c>
      <c r="M387" s="9" t="str">
        <f>VLOOKUP(A387,'Base traitement'!A:BG,16,FALSE)</f>
        <v>2026-07-21</v>
      </c>
      <c r="N387" s="9" t="str">
        <f>VLOOKUP(A387,'Base traitement'!A:BG,17,FALSE)</f>
        <v>E</v>
      </c>
      <c r="O387" s="9" t="str">
        <f>VLOOKUP(A387,'Base traitement'!A:BG,18,FALSE)</f>
        <v>E</v>
      </c>
      <c r="P387">
        <f>VLOOKUP(A387,'Base traitement'!A:BG,20,FALSE)</f>
        <v>137080</v>
      </c>
      <c r="Q387" s="12">
        <f>VLOOKUP(P387,Assemb_DA!A:H,7,FALSE)</f>
        <v>46114</v>
      </c>
      <c r="R387" s="9" t="str">
        <f>VLOOKUP(P387,Assemb_DA!A:H,8,FALSE)</f>
        <v>2026-04-02</v>
      </c>
      <c r="S387" s="9" t="str">
        <f>VLOOKUP(P387,Assemb_DA!A:I,9,FALSE)</f>
        <v>2026-04-02</v>
      </c>
      <c r="T387" s="22">
        <f>S387-Q387</f>
        <v>0</v>
      </c>
      <c r="U387" t="str">
        <f>VLOOKUP(A387,'Base traitement'!A:BG,23,FALSE)</f>
        <v>HSSES</v>
      </c>
      <c r="V387" t="str">
        <f>VLOOKUP(A387,'Base traitement'!A:BG,24,FALSE)</f>
        <v>NADIA7</v>
      </c>
      <c r="W387">
        <f>VLOOKUP(A387,'Base traitement'!A:BG,57,FALSE)</f>
        <v>6102</v>
      </c>
    </row>
    <row r="388" spans="1:23">
      <c r="A388" s="9">
        <v>135884</v>
      </c>
      <c r="B388" t="str">
        <f>VLOOKUP(A388,'Base traitement'!A:BG,2,FALSE)</f>
        <v>MOHAMED AKIL SHAMIR</v>
      </c>
      <c r="C388" t="str">
        <f>VLOOKUP(A388,'Base traitement'!A:BG,45,FALSE)</f>
        <v>Iphone 16 pro max</v>
      </c>
      <c r="D388" t="str">
        <f>VLOOKUP(A388,'Base traitement'!A:BG,3,FALSE)</f>
        <v>IPhone 16 Pro Max 256GB</v>
      </c>
      <c r="E388" t="str">
        <f>VLOOKUP(A388,'Base traitement'!A:BG,4,FALSE)</f>
        <v>IPhone 16 Pro Max 256GB  - Couleur Titane Sable # devis du 13/07/2026</v>
      </c>
      <c r="F388" s="16">
        <v>7500</v>
      </c>
      <c r="K388" s="16">
        <f>F388-G388</f>
        <v>7500</v>
      </c>
      <c r="L388" s="12">
        <f>VLOOKUP(A388,'Base traitement'!A:BG,15,FALSE)</f>
        <v>46224</v>
      </c>
      <c r="M388" s="9" t="str">
        <f>VLOOKUP(A388,'Base traitement'!A:BG,16,FALSE)</f>
        <v>2026-07-21</v>
      </c>
      <c r="N388" s="9" t="str">
        <f>VLOOKUP(A388,'Base traitement'!A:BG,17,FALSE)</f>
        <v>E</v>
      </c>
      <c r="O388" s="9" t="str">
        <f>VLOOKUP(A388,'Base traitement'!A:BG,18,FALSE)</f>
        <v>E</v>
      </c>
      <c r="P388">
        <f>VLOOKUP(A388,'Base traitement'!A:BG,20,FALSE)</f>
        <v>139042</v>
      </c>
      <c r="Q388" s="12">
        <f>VLOOKUP(P388,Assemb_DA!A:H,7,FALSE)</f>
        <v>46219</v>
      </c>
      <c r="R388" s="9" t="str">
        <f>VLOOKUP(P388,Assemb_DA!A:H,8,FALSE)</f>
        <v>2026-07-16</v>
      </c>
      <c r="S388" s="9" t="str">
        <f>VLOOKUP(P388,Assemb_DA!A:I,9,FALSE)</f>
        <v>2026-07-17</v>
      </c>
      <c r="T388" s="22">
        <f>S388-Q388</f>
        <v>1</v>
      </c>
      <c r="U388" t="str">
        <f>VLOOKUP(A388,'Base traitement'!A:BG,23,FALSE)</f>
        <v>DCG</v>
      </c>
      <c r="V388" t="str">
        <f>VLOOKUP(A388,'Base traitement'!A:BG,24,FALSE)</f>
        <v>FELANA13</v>
      </c>
      <c r="W388">
        <f>VLOOKUP(A388,'Base traitement'!A:BG,57,FALSE)</f>
        <v>6762</v>
      </c>
    </row>
    <row r="389" spans="1:23">
      <c r="A389" s="9">
        <v>135885</v>
      </c>
      <c r="B389" t="str">
        <f>VLOOKUP(A389,'Base traitement'!A:BG,2,FALSE)</f>
        <v>RABENANAHARY Tahiry Trimosoa</v>
      </c>
      <c r="C389" t="s">
        <v>8631</v>
      </c>
      <c r="D389" t="str">
        <f>VLOOKUP(A389,'Base traitement'!A:BG,3,FALSE)</f>
        <v>PRESTATION DE SERVICE</v>
      </c>
      <c r="E389" t="str">
        <f>VLOOKUP(A389,'Base traitement'!A:BG,4,FALSE)</f>
        <v>Paiement Jeton de présence Avantages Asdministrateur YAS Mr Tahiry Trimosoa RABENANAHARY pour l'année 2026# REF: NS-DJUR-006/26</v>
      </c>
      <c r="F389" s="16">
        <v>1304.3478260869565</v>
      </c>
      <c r="K389" s="16">
        <f>F389-G389</f>
        <v>1304.3478260869565</v>
      </c>
      <c r="L389" s="12">
        <f>VLOOKUP(A389,'Base traitement'!A:BG,15,FALSE)</f>
        <v>46224</v>
      </c>
      <c r="M389" s="9" t="str">
        <f>VLOOKUP(A389,'Base traitement'!A:BG,16,FALSE)</f>
        <v>2026-07-21</v>
      </c>
      <c r="N389" s="9" t="str">
        <f>VLOOKUP(A389,'Base traitement'!A:BG,17,FALSE)</f>
        <v>E</v>
      </c>
      <c r="O389" s="9" t="str">
        <f>VLOOKUP(A389,'Base traitement'!A:BG,18,FALSE)</f>
        <v>E</v>
      </c>
      <c r="P389">
        <f>VLOOKUP(A389,'Base traitement'!A:BG,20,FALSE)</f>
        <v>138843</v>
      </c>
      <c r="Q389" s="12">
        <f>VLOOKUP(P389,Assemb_DA!A:H,7,FALSE)</f>
        <v>46209</v>
      </c>
      <c r="R389" s="9" t="str">
        <f>VLOOKUP(P389,Assemb_DA!A:H,8,FALSE)</f>
        <v>2026-07-06</v>
      </c>
      <c r="S389" s="9" t="str">
        <f>VLOOKUP(P389,Assemb_DA!A:I,9,FALSE)</f>
        <v>2026-07-06</v>
      </c>
      <c r="T389" s="22">
        <f>S389-Q389</f>
        <v>0</v>
      </c>
      <c r="U389" t="str">
        <f>VLOOKUP(A389,'Base traitement'!A:BG,23,FALSE)</f>
        <v>DG</v>
      </c>
      <c r="V389" t="str">
        <f>VLOOKUP(A389,'Base traitement'!A:BG,24,FALSE)</f>
        <v>NADIA7</v>
      </c>
      <c r="W389">
        <f>VLOOKUP(A389,'Base traitement'!A:BG,57,FALSE)</f>
        <v>7209</v>
      </c>
    </row>
    <row r="390" spans="1:23">
      <c r="A390" s="9">
        <v>135886</v>
      </c>
      <c r="B390" t="str">
        <f>VLOOKUP(A390,'Base traitement'!A:BG,2,FALSE)</f>
        <v>EXTREND CONSULTING SARLU</v>
      </c>
      <c r="C390" t="str">
        <f>VLOOKUP(A390,'Base traitement'!A:BG,45,FALSE)</f>
        <v>Accompagnement mise en place ISO 9001</v>
      </c>
      <c r="D390" t="str">
        <f>VLOOKUP(A390,'Base traitement'!A:BG,3,FALSE)</f>
        <v>PRESTATION DE SERVICES EXTERNE</v>
      </c>
      <c r="E390" t="str">
        <f>VLOOKUP(A390,'Base traitement'!A:BG,4,FALSE)</f>
        <v>Accompagnement mise en place ISO9001# DEVIS N°PRO-2026-017 du 21/07/2026</v>
      </c>
      <c r="F390" s="16">
        <v>5426.086956521739</v>
      </c>
      <c r="K390" s="16">
        <f>F390-G390</f>
        <v>5426.086956521739</v>
      </c>
      <c r="L390" s="12">
        <f>VLOOKUP(A390,'Base traitement'!A:BG,15,FALSE)</f>
        <v>46224</v>
      </c>
      <c r="M390" s="9" t="str">
        <f>VLOOKUP(A390,'Base traitement'!A:BG,16,FALSE)</f>
        <v>2026-07-21</v>
      </c>
      <c r="N390" s="9" t="str">
        <f>VLOOKUP(A390,'Base traitement'!A:BG,17,FALSE)</f>
        <v>E</v>
      </c>
      <c r="O390" s="9" t="str">
        <f>VLOOKUP(A390,'Base traitement'!A:BG,18,FALSE)</f>
        <v>E</v>
      </c>
      <c r="P390">
        <f>VLOOKUP(A390,'Base traitement'!A:BG,20,FALSE)</f>
        <v>136910</v>
      </c>
      <c r="Q390" s="12">
        <f>VLOOKUP(P390,Assemb_DA!A:H,7,FALSE)</f>
        <v>46106</v>
      </c>
      <c r="R390" s="9" t="str">
        <f>VLOOKUP(P390,Assemb_DA!A:H,8,FALSE)</f>
        <v>2026-03-25</v>
      </c>
      <c r="S390" s="9" t="str">
        <f>VLOOKUP(P390,Assemb_DA!A:I,9,FALSE)</f>
        <v>2026-03-26</v>
      </c>
      <c r="T390" s="22">
        <f>S390-Q390</f>
        <v>1</v>
      </c>
      <c r="U390" t="str">
        <f>VLOOKUP(A390,'Base traitement'!A:BG,23,FALSE)</f>
        <v>HSSES</v>
      </c>
      <c r="V390" t="str">
        <f>VLOOKUP(A390,'Base traitement'!A:BG,24,FALSE)</f>
        <v>NADIA7</v>
      </c>
      <c r="W390">
        <f>VLOOKUP(A390,'Base traitement'!A:BG,57,FALSE)</f>
        <v>3405</v>
      </c>
    </row>
    <row r="391" spans="1:23">
      <c r="A391" s="9">
        <v>135887</v>
      </c>
      <c r="B391" t="str">
        <f>VLOOKUP(A391,'Base traitement'!A:BG,2,FALSE)</f>
        <v>VANIALA SARL</v>
      </c>
      <c r="C391" t="str">
        <f>VLOOKUP(A391,'Base traitement'!A:BG,45,FALSE)</f>
        <v>Solution hydroalcoolique 500ML</v>
      </c>
      <c r="D391" t="str">
        <f>VLOOKUP(A391,'Base traitement'!A:BG,3,FALSE)</f>
        <v>Solution hydroalcoolique 500ML</v>
      </c>
      <c r="E391" t="str">
        <f>VLOOKUP(A391,'Base traitement'!A:BG,4,FALSE)</f>
        <v>Solution hydroalcoolique 500ML# DEVIS N° # S19376 DU 14/07/2026</v>
      </c>
      <c r="F391" s="16">
        <v>1881.2717391304348</v>
      </c>
      <c r="K391" s="16">
        <f>F391-G391</f>
        <v>1881.2717391304348</v>
      </c>
      <c r="L391" s="12">
        <f>VLOOKUP(A391,'Base traitement'!A:BG,15,FALSE)</f>
        <v>46224</v>
      </c>
      <c r="M391" s="9" t="str">
        <f>VLOOKUP(A391,'Base traitement'!A:BG,16,FALSE)</f>
        <v>2026-07-21</v>
      </c>
      <c r="N391" s="9" t="str">
        <f>VLOOKUP(A391,'Base traitement'!A:BG,17,FALSE)</f>
        <v>E</v>
      </c>
      <c r="O391" s="9" t="str">
        <f>VLOOKUP(A391,'Base traitement'!A:BG,18,FALSE)</f>
        <v>E</v>
      </c>
      <c r="P391">
        <f>VLOOKUP(A391,'Base traitement'!A:BG,20,FALSE)</f>
        <v>138952</v>
      </c>
      <c r="Q391" s="12">
        <f>VLOOKUP(P391,Assemb_DA!A:H,7,FALSE)</f>
        <v>46213</v>
      </c>
      <c r="R391" s="9" t="str">
        <f>VLOOKUP(P391,Assemb_DA!A:H,8,FALSE)</f>
        <v>2026-07-10</v>
      </c>
      <c r="S391" s="9" t="str">
        <f>VLOOKUP(P391,Assemb_DA!A:I,9,FALSE)</f>
        <v>2026-07-13</v>
      </c>
      <c r="T391" s="22">
        <f>S391-Q391</f>
        <v>3</v>
      </c>
      <c r="U391" t="str">
        <f>VLOOKUP(A391,'Base traitement'!A:BG,23,FALSE)</f>
        <v>HSSES</v>
      </c>
      <c r="V391" t="str">
        <f>VLOOKUP(A391,'Base traitement'!A:BG,24,FALSE)</f>
        <v>NADIA7</v>
      </c>
      <c r="W391">
        <f>VLOOKUP(A391,'Base traitement'!A:BG,57,FALSE)</f>
        <v>2876</v>
      </c>
    </row>
    <row r="392" spans="1:23">
      <c r="A392" s="9">
        <v>135888</v>
      </c>
      <c r="B392" t="str">
        <f>VLOOKUP(A392,'Base traitement'!A:BG,2,FALSE)</f>
        <v>COLIS EXPRESS</v>
      </c>
      <c r="C392" t="str">
        <f>VLOOKUP(A392,'Base traitement'!A:BG,45,FALSE)</f>
        <v>Rapatriement matériels HS(SOF007-AAN002-SAV071)vers Ilafy</v>
      </c>
      <c r="D392" t="str">
        <f>VLOOKUP(A392,'Base traitement'!A:BG,3,FALSE)</f>
        <v>Transport des matériels techniques</v>
      </c>
      <c r="E392" t="str">
        <f>VLOOKUP(A392,'Base traitement'!A:BG,4,FALSE)</f>
        <v>Transport matériel HS de TSAV071_SAMBAVA 3  vers Ilafy</v>
      </c>
      <c r="F392" s="16">
        <v>1479.8695652173913</v>
      </c>
      <c r="K392" s="16">
        <f>F392-G392</f>
        <v>1479.8695652173913</v>
      </c>
      <c r="L392" s="12">
        <f>VLOOKUP(A392,'Base traitement'!A:BG,15,FALSE)</f>
        <v>46224</v>
      </c>
      <c r="M392" s="9" t="str">
        <f>VLOOKUP(A392,'Base traitement'!A:BG,16,FALSE)</f>
        <v>2026-07-21</v>
      </c>
      <c r="N392" s="9" t="str">
        <f>VLOOKUP(A392,'Base traitement'!A:BG,17,FALSE)</f>
        <v>E</v>
      </c>
      <c r="O392" s="9" t="str">
        <f>VLOOKUP(A392,'Base traitement'!A:BG,18,FALSE)</f>
        <v>E</v>
      </c>
      <c r="P392">
        <f>VLOOKUP(A392,'Base traitement'!A:BG,20,FALSE)</f>
        <v>139054</v>
      </c>
      <c r="Q392" s="12">
        <f>VLOOKUP(P392,Assemb_DA!A:H,7,FALSE)</f>
        <v>46219</v>
      </c>
      <c r="R392" s="9" t="str">
        <f>VLOOKUP(P392,Assemb_DA!A:H,8,FALSE)</f>
        <v>2026-07-16</v>
      </c>
      <c r="S392" s="9" t="str">
        <f>VLOOKUP(P392,Assemb_DA!A:I,9,FALSE)</f>
        <v>2026-07-20</v>
      </c>
      <c r="T392" s="22">
        <f>S392-Q392</f>
        <v>4</v>
      </c>
      <c r="U392" t="str">
        <f>VLOOKUP(A392,'Base traitement'!A:BG,23,FALSE)</f>
        <v>DTG</v>
      </c>
      <c r="V392" t="str">
        <f>VLOOKUP(A392,'Base traitement'!A:BG,24,FALSE)</f>
        <v>ELIE3</v>
      </c>
      <c r="W392">
        <f>VLOOKUP(A392,'Base traitement'!A:BG,57,FALSE)</f>
        <v>30</v>
      </c>
    </row>
    <row r="393" spans="1:23">
      <c r="A393" s="9">
        <v>135889</v>
      </c>
      <c r="B393" t="str">
        <f>VLOOKUP(A393,'Base traitement'!A:BG,2,FALSE)</f>
        <v>OCEAN TRADE CO</v>
      </c>
      <c r="C393" t="str">
        <f>VLOOKUP(A393,'Base traitement'!A:BG,45,FALSE)</f>
        <v>Rallonge utilisation véhicule 22684WWT(16/01/26 au 28/04/26)</v>
      </c>
      <c r="D393" t="str">
        <f>VLOOKUP(A393,'Base traitement'!A:BG,3,FALSE)</f>
        <v>PRESTATION CHAUFFEUR</v>
      </c>
      <c r="E393" t="str">
        <f>VLOOKUP(A393,'Base traitement'!A:BG,4,FALSE)</f>
        <v>Prestation chauffeur LLD (16/01/26 au 28/04/26) # Devis: V.26.20840</v>
      </c>
      <c r="F393" s="16">
        <v>1716.6665173913043</v>
      </c>
      <c r="K393" s="16">
        <f>F393-G393</f>
        <v>1716.6665173913043</v>
      </c>
      <c r="L393" s="12">
        <f>VLOOKUP(A393,'Base traitement'!A:BG,15,FALSE)</f>
        <v>46224</v>
      </c>
      <c r="M393" s="9" t="str">
        <f>VLOOKUP(A393,'Base traitement'!A:BG,16,FALSE)</f>
        <v>2026-07-21</v>
      </c>
      <c r="N393" s="9" t="str">
        <f>VLOOKUP(A393,'Base traitement'!A:BG,17,FALSE)</f>
        <v>E</v>
      </c>
      <c r="O393" s="9" t="str">
        <f>VLOOKUP(A393,'Base traitement'!A:BG,18,FALSE)</f>
        <v>E</v>
      </c>
      <c r="P393">
        <f>VLOOKUP(A393,'Base traitement'!A:BG,20,FALSE)</f>
        <v>139060</v>
      </c>
      <c r="Q393" s="12">
        <f>VLOOKUP(P393,Assemb_DA!A:H,7,FALSE)</f>
        <v>46219</v>
      </c>
      <c r="R393" s="9" t="str">
        <f>VLOOKUP(P393,Assemb_DA!A:H,8,FALSE)</f>
        <v>2026-07-16</v>
      </c>
      <c r="S393" s="9" t="str">
        <f>VLOOKUP(P393,Assemb_DA!A:I,9,FALSE)</f>
        <v>2026-07-20</v>
      </c>
      <c r="T393" s="22">
        <f>S393-Q393</f>
        <v>4</v>
      </c>
      <c r="U393" t="str">
        <f>VLOOKUP(A393,'Base traitement'!A:BG,23,FALSE)</f>
        <v>DTG</v>
      </c>
      <c r="V393" t="str">
        <f>VLOOKUP(A393,'Base traitement'!A:BG,24,FALSE)</f>
        <v>ELIE3</v>
      </c>
      <c r="W393">
        <f>VLOOKUP(A393,'Base traitement'!A:BG,57,FALSE)</f>
        <v>102</v>
      </c>
    </row>
    <row r="394" spans="1:23">
      <c r="A394" s="9">
        <v>135890</v>
      </c>
      <c r="B394" t="str">
        <f>VLOOKUP(A394,'Base traitement'!A:BG,2,FALSE)</f>
        <v>VOYAGEXPERT</v>
      </c>
      <c r="C394" t="str">
        <f>VLOOKUP(A394,'Base traitement'!A:BG,45,FALSE)</f>
        <v>Régul FA(F-068 0047105)JUIN26 -équipe DTG</v>
      </c>
      <c r="D394" t="str">
        <f>VLOOKUP(A394,'Base traitement'!A:BG,3,FALSE)</f>
        <v>PRESTATION DIVERS</v>
      </c>
      <c r="E394" t="str">
        <f>VLOOKUP(A394,'Base traitement'!A:BG,4,FALSE)</f>
        <v>régul- F-068 0047105( Emission APPEL 210246 LE 01MAY A 2017 BOARDING PASS)-MR RANDRIAMANANTENA Rija</v>
      </c>
      <c r="F394" s="16">
        <v>46.8</v>
      </c>
      <c r="K394" s="16">
        <f>F394-G394</f>
        <v>46.8</v>
      </c>
      <c r="L394" s="12">
        <f>VLOOKUP(A394,'Base traitement'!A:BG,15,FALSE)</f>
        <v>46224</v>
      </c>
      <c r="M394" s="9" t="str">
        <f>VLOOKUP(A394,'Base traitement'!A:BG,16,FALSE)</f>
        <v>2026-07-21</v>
      </c>
      <c r="N394" s="9" t="str">
        <f>VLOOKUP(A394,'Base traitement'!A:BG,17,FALSE)</f>
        <v>S</v>
      </c>
      <c r="O394" s="9" t="str">
        <f>VLOOKUP(A394,'Base traitement'!A:BG,18,FALSE)</f>
        <v>S</v>
      </c>
      <c r="P394">
        <f>VLOOKUP(A394,'Base traitement'!A:BG,20,FALSE)</f>
        <v>139023</v>
      </c>
      <c r="Q394" s="12">
        <f>VLOOKUP(P394,Assemb_DA!A:H,7,FALSE)</f>
        <v>46218</v>
      </c>
      <c r="R394" s="9" t="str">
        <f>VLOOKUP(P394,Assemb_DA!A:H,8,FALSE)</f>
        <v>2026-07-15</v>
      </c>
      <c r="S394" s="9" t="str">
        <f>VLOOKUP(P394,Assemb_DA!A:I,9,FALSE)</f>
        <v>2026-07-20</v>
      </c>
      <c r="T394" s="22">
        <f>S394-Q394</f>
        <v>5</v>
      </c>
      <c r="U394" t="str">
        <f>VLOOKUP(A394,'Base traitement'!A:BG,23,FALSE)</f>
        <v>DTG</v>
      </c>
      <c r="V394" t="str">
        <f>VLOOKUP(A394,'Base traitement'!A:BG,24,FALSE)</f>
        <v>ELIE3</v>
      </c>
      <c r="W394">
        <f>VLOOKUP(A394,'Base traitement'!A:BG,57,FALSE)</f>
        <v>6711</v>
      </c>
    </row>
    <row r="395" spans="1:23">
      <c r="A395" s="9">
        <v>135891</v>
      </c>
      <c r="B395" t="str">
        <f>VLOOKUP(A395,'Base traitement'!A:BG,2,FALSE)</f>
        <v>SOCIETE DE GESTION ET EXPLOITATION DE M/CAR</v>
      </c>
      <c r="C395" t="str">
        <f>VLOOKUP(A395,'Base traitement'!A:BG,45,FALSE)</f>
        <v>BC de Couverture Loyer Shop Wello SGEM</v>
      </c>
      <c r="D395" t="str">
        <f>VLOOKUP(A395,'Base traitement'!A:BG,3,FALSE)</f>
        <v>LOYER SHOP</v>
      </c>
      <c r="E395" t="str">
        <f>VLOOKUP(A395,'Base traitement'!A:BG,4,FALSE)</f>
        <v>BC de Couverture Loyer - WELLO MORAMANGA BOUTIQUE 4- Juillet au Décembre 2026</v>
      </c>
      <c r="F395" s="16">
        <v>17378.827925869566</v>
      </c>
      <c r="K395" s="16">
        <f>F395-G395</f>
        <v>17378.827925869566</v>
      </c>
      <c r="L395" s="12">
        <f>VLOOKUP(A395,'Base traitement'!A:BG,15,FALSE)</f>
        <v>46224</v>
      </c>
      <c r="M395" s="9" t="str">
        <f>VLOOKUP(A395,'Base traitement'!A:BG,16,FALSE)</f>
        <v>2026-07-22</v>
      </c>
      <c r="N395" s="9" t="str">
        <f>VLOOKUP(A395,'Base traitement'!A:BG,17,FALSE)</f>
        <v>E</v>
      </c>
      <c r="O395" s="9" t="str">
        <f>VLOOKUP(A395,'Base traitement'!A:BG,18,FALSE)</f>
        <v>E</v>
      </c>
      <c r="P395">
        <f>VLOOKUP(A395,'Base traitement'!A:BG,20,FALSE)</f>
        <v>139109</v>
      </c>
      <c r="Q395" s="12">
        <f>VLOOKUP(P395,Assemb_DA!A:H,7,FALSE)</f>
        <v>46220</v>
      </c>
      <c r="R395" s="9" t="str">
        <f>VLOOKUP(P395,Assemb_DA!A:H,8,FALSE)</f>
        <v>2026-07-17</v>
      </c>
      <c r="S395" s="9" t="str">
        <f>VLOOKUP(P395,Assemb_DA!A:I,9,FALSE)</f>
        <v>2026-07-20</v>
      </c>
      <c r="T395" s="22">
        <f>S395-Q395</f>
        <v>3</v>
      </c>
      <c r="U395" t="str">
        <f>VLOOKUP(A395,'Base traitement'!A:BG,23,FALSE)</f>
        <v>DCG</v>
      </c>
      <c r="V395" t="str">
        <f>VLOOKUP(A395,'Base traitement'!A:BG,24,FALSE)</f>
        <v>FELANA13</v>
      </c>
      <c r="W395">
        <f>VLOOKUP(A395,'Base traitement'!A:BG,57,FALSE)</f>
        <v>119</v>
      </c>
    </row>
    <row r="396" spans="1:23">
      <c r="A396" s="9">
        <v>135892</v>
      </c>
      <c r="B396" t="str">
        <f>VLOOKUP(A396,'Base traitement'!A:BG,2,FALSE)</f>
        <v>GRANDE DISTRIBUTION SERVICE</v>
      </c>
      <c r="C396" t="str">
        <f>VLOOKUP(A396,'Base traitement'!A:BG,45,FALSE)</f>
        <v>CONSOLIDATION YAS 2026</v>
      </c>
      <c r="D396" t="str">
        <f>VLOOKUP(A396,'Base traitement'!A:BG,3,FALSE)</f>
        <v>GILET - JUILLET 2026</v>
      </c>
      <c r="E396" t="str">
        <f>VLOOKUP(A396,'Base traitement'!A:BG,4,FALSE)</f>
        <v>GILET - JUILLET 2026 # DEVIS  #F/P062600105 DU 10/06/2026</v>
      </c>
      <c r="F396" s="16">
        <v>9478.2608695652161</v>
      </c>
      <c r="K396" s="16">
        <f>F396-G396</f>
        <v>9478.2608695652161</v>
      </c>
      <c r="L396" s="12">
        <f>VLOOKUP(A396,'Base traitement'!A:BG,15,FALSE)</f>
        <v>46225</v>
      </c>
      <c r="M396" s="9" t="str">
        <f>VLOOKUP(A396,'Base traitement'!A:BG,16,FALSE)</f>
        <v>2026-07-22</v>
      </c>
      <c r="N396" s="9" t="str">
        <f>VLOOKUP(A396,'Base traitement'!A:BG,17,FALSE)</f>
        <v>E</v>
      </c>
      <c r="O396" s="9" t="str">
        <f>VLOOKUP(A396,'Base traitement'!A:BG,18,FALSE)</f>
        <v>E</v>
      </c>
      <c r="P396">
        <f>VLOOKUP(A396,'Base traitement'!A:BG,20,FALSE)</f>
        <v>139058</v>
      </c>
      <c r="Q396" s="12">
        <f>VLOOKUP(P396,Assemb_DA!A:H,7,FALSE)</f>
        <v>46219</v>
      </c>
      <c r="R396" s="9" t="str">
        <f>VLOOKUP(P396,Assemb_DA!A:H,8,FALSE)</f>
        <v>2026-07-16</v>
      </c>
      <c r="S396" s="9" t="str">
        <f>VLOOKUP(P396,Assemb_DA!A:I,9,FALSE)</f>
        <v>2026-07-17</v>
      </c>
      <c r="T396" s="22">
        <f>S396-Q396</f>
        <v>1</v>
      </c>
      <c r="U396" t="str">
        <f>VLOOKUP(A396,'Base traitement'!A:BG,23,FALSE)</f>
        <v>DCG</v>
      </c>
      <c r="V396" t="str">
        <f>VLOOKUP(A396,'Base traitement'!A:BG,24,FALSE)</f>
        <v>FELANA13</v>
      </c>
      <c r="W396">
        <f>VLOOKUP(A396,'Base traitement'!A:BG,57,FALSE)</f>
        <v>820</v>
      </c>
    </row>
    <row r="397" spans="1:23">
      <c r="A397" s="9">
        <v>135893</v>
      </c>
      <c r="B397" t="str">
        <f>VLOOKUP(A397,'Base traitement'!A:BG,2,FALSE)</f>
        <v>AVRA BTP</v>
      </c>
      <c r="C397" t="str">
        <f>VLOOKUP(A397,'Base traitement'!A:BG,45,FALSE)</f>
        <v>YS TOAMASINA AVENUE</v>
      </c>
      <c r="D397" t="str">
        <f>VLOOKUP(A397,'Base traitement'!A:BG,3,FALSE)</f>
        <v>ENTRETIEN REPARATION BATIMENT NON TECHNIQUE</v>
      </c>
      <c r="E397" t="str">
        <f>VLOOKUP(A397,'Base traitement'!A:BG,4,FALSE)</f>
        <v>TRAVAUX SUPLLEMENTAIRES DU LOCAL YAS STORE AVENUE TAMATAVE - suivant Devis N°DV0132/26 DU 22/06/2026</v>
      </c>
      <c r="F397" s="16">
        <v>254.34782608695653</v>
      </c>
      <c r="K397" s="16">
        <f>F397-G397</f>
        <v>254.34782608695653</v>
      </c>
      <c r="L397" s="12">
        <f>VLOOKUP(A397,'Base traitement'!A:BG,15,FALSE)</f>
        <v>46225</v>
      </c>
      <c r="M397" s="9" t="str">
        <f>VLOOKUP(A397,'Base traitement'!A:BG,16,FALSE)</f>
        <v>2026-07-22</v>
      </c>
      <c r="N397" s="9" t="str">
        <f>VLOOKUP(A397,'Base traitement'!A:BG,17,FALSE)</f>
        <v>E</v>
      </c>
      <c r="O397" s="9" t="str">
        <f>VLOOKUP(A397,'Base traitement'!A:BG,18,FALSE)</f>
        <v>E</v>
      </c>
      <c r="P397">
        <f>VLOOKUP(A397,'Base traitement'!A:BG,20,FALSE)</f>
        <v>139083</v>
      </c>
      <c r="Q397" s="12">
        <f>VLOOKUP(P397,Assemb_DA!A:H,7,FALSE)</f>
        <v>46220</v>
      </c>
      <c r="R397" s="9" t="str">
        <f>VLOOKUP(P397,Assemb_DA!A:H,8,FALSE)</f>
        <v>2026-07-17</v>
      </c>
      <c r="S397" s="9" t="str">
        <f>VLOOKUP(P397,Assemb_DA!A:I,9,FALSE)</f>
        <v>2026-07-17</v>
      </c>
      <c r="T397" s="22">
        <f>S397-Q397</f>
        <v>0</v>
      </c>
      <c r="U397" t="str">
        <f>VLOOKUP(A397,'Base traitement'!A:BG,23,FALSE)</f>
        <v>DCG</v>
      </c>
      <c r="V397" t="str">
        <f>VLOOKUP(A397,'Base traitement'!A:BG,24,FALSE)</f>
        <v>FELANA13</v>
      </c>
      <c r="W397">
        <f>VLOOKUP(A397,'Base traitement'!A:BG,57,FALSE)</f>
        <v>4038</v>
      </c>
    </row>
    <row r="398" spans="1:23">
      <c r="A398" s="9">
        <v>135894</v>
      </c>
      <c r="B398" t="str">
        <f>VLOOKUP(A398,'Base traitement'!A:BG,2,FALSE)</f>
        <v>FEDERATION MALAGASY DE BASKET BALL</v>
      </c>
      <c r="C398" t="str">
        <f>VLOOKUP(A398,'Base traitement'!A:BG,45,FALSE)</f>
        <v>Consommation Internet et Flotte - FMBB</v>
      </c>
      <c r="D398" t="str">
        <f>VLOOKUP(A398,'Base traitement'!A:BG,3,FALSE)</f>
        <v>CONVENTION DE PARTENARIAT</v>
      </c>
      <c r="E398" t="str">
        <f>VLOOKUP(A398,'Base traitement'!A:BG,4,FALSE)</f>
        <v>CONSOMMATION INTERNET ET FLOTTE - JUIN 2026 - FACTURE N°006/TELMA/FMBB/2026</v>
      </c>
      <c r="F398" s="16">
        <v>1132.4370869565216</v>
      </c>
      <c r="K398" s="16">
        <f>F398-G398</f>
        <v>1132.4370869565216</v>
      </c>
      <c r="L398" s="12">
        <f>VLOOKUP(A398,'Base traitement'!A:BG,15,FALSE)</f>
        <v>46225</v>
      </c>
      <c r="M398" s="9" t="str">
        <f>VLOOKUP(A398,'Base traitement'!A:BG,16,FALSE)</f>
        <v>2026-07-22</v>
      </c>
      <c r="N398" s="9" t="str">
        <f>VLOOKUP(A398,'Base traitement'!A:BG,17,FALSE)</f>
        <v>S</v>
      </c>
      <c r="O398" s="9" t="str">
        <f>VLOOKUP(A398,'Base traitement'!A:BG,18,FALSE)</f>
        <v>S</v>
      </c>
      <c r="P398">
        <f>VLOOKUP(A398,'Base traitement'!A:BG,20,FALSE)</f>
        <v>139071</v>
      </c>
      <c r="Q398" s="12">
        <f>VLOOKUP(P398,Assemb_DA!A:H,7,FALSE)</f>
        <v>46220</v>
      </c>
      <c r="R398" s="9" t="str">
        <f>VLOOKUP(P398,Assemb_DA!A:H,8,FALSE)</f>
        <v>2026-07-17</v>
      </c>
      <c r="S398" s="9" t="str">
        <f>VLOOKUP(P398,Assemb_DA!A:I,9,FALSE)</f>
        <v>2026-07-17</v>
      </c>
      <c r="T398" s="22">
        <f>S398-Q398</f>
        <v>0</v>
      </c>
      <c r="U398" t="str">
        <f>VLOOKUP(A398,'Base traitement'!A:BG,23,FALSE)</f>
        <v>DCG</v>
      </c>
      <c r="V398" t="str">
        <f>VLOOKUP(A398,'Base traitement'!A:BG,24,FALSE)</f>
        <v>FELANA13</v>
      </c>
      <c r="W398">
        <f>VLOOKUP(A398,'Base traitement'!A:BG,57,FALSE)</f>
        <v>2368</v>
      </c>
    </row>
    <row r="399" spans="1:23">
      <c r="A399" s="9">
        <v>135895</v>
      </c>
      <c r="B399" t="str">
        <f>VLOOKUP(A399,'Base traitement'!A:BG,2,FALSE)</f>
        <v>DAMA PAUL RALISON CHRISTIAN</v>
      </c>
      <c r="C399" t="str">
        <f>VLOOKUP(A399,'Base traitement'!A:BG,45,FALSE)</f>
        <v>PARTENARIAT VILLE MANANJARY</v>
      </c>
      <c r="D399" t="str">
        <f>VLOOKUP(A399,'Base traitement'!A:BG,3,FALSE)</f>
        <v>LOCATION</v>
      </c>
      <c r="E399" t="str">
        <f>VLOOKUP(A399,'Base traitement'!A:BG,4,FALSE)</f>
        <v>Location Estrade &amp; Chapiteaux &amp; Sono - suivant proforma N°087/07/Mnj</v>
      </c>
      <c r="F399" s="16">
        <v>434.78260869565219</v>
      </c>
      <c r="K399" s="16">
        <f>F399-G399</f>
        <v>434.78260869565219</v>
      </c>
      <c r="L399" s="12">
        <f>VLOOKUP(A399,'Base traitement'!A:BG,15,FALSE)</f>
        <v>46225</v>
      </c>
      <c r="M399" s="9" t="str">
        <f>VLOOKUP(A399,'Base traitement'!A:BG,16,FALSE)</f>
        <v>2026-07-22</v>
      </c>
      <c r="N399" s="9" t="str">
        <f>VLOOKUP(A399,'Base traitement'!A:BG,17,FALSE)</f>
        <v>E</v>
      </c>
      <c r="O399" s="9" t="str">
        <f>VLOOKUP(A399,'Base traitement'!A:BG,18,FALSE)</f>
        <v>E</v>
      </c>
      <c r="P399">
        <f>VLOOKUP(A399,'Base traitement'!A:BG,20,FALSE)</f>
        <v>139041</v>
      </c>
      <c r="Q399" s="12">
        <f>VLOOKUP(P399,Assemb_DA!A:H,7,FALSE)</f>
        <v>46219</v>
      </c>
      <c r="R399" s="9" t="str">
        <f>VLOOKUP(P399,Assemb_DA!A:H,8,FALSE)</f>
        <v>2026-07-16</v>
      </c>
      <c r="S399" s="9" t="str">
        <f>VLOOKUP(P399,Assemb_DA!A:I,9,FALSE)</f>
        <v>2026-07-17</v>
      </c>
      <c r="T399" s="22">
        <f>S399-Q399</f>
        <v>1</v>
      </c>
      <c r="U399" t="str">
        <f>VLOOKUP(A399,'Base traitement'!A:BG,23,FALSE)</f>
        <v>DCG</v>
      </c>
      <c r="V399" t="str">
        <f>VLOOKUP(A399,'Base traitement'!A:BG,24,FALSE)</f>
        <v>FELANA13</v>
      </c>
      <c r="W399">
        <f>VLOOKUP(A399,'Base traitement'!A:BG,57,FALSE)</f>
        <v>7193</v>
      </c>
    </row>
    <row r="400" spans="1:23">
      <c r="A400" s="9">
        <v>135896</v>
      </c>
      <c r="B400" t="str">
        <f>VLOOKUP(A400,'Base traitement'!A:BG,2,FALSE)</f>
        <v>PRO BIKE</v>
      </c>
      <c r="C400" t="str">
        <f>VLOOKUP(A400,'Base traitement'!A:BG,45,FALSE)</f>
        <v>COFI 2026 - MOTO PIACHI DEFENDER - GRS ERRA DISTRIBUTION</v>
      </c>
      <c r="D400" t="str">
        <f>VLOOKUP(A400,'Base traitement'!A:BG,3,FALSE)</f>
        <v>MOTO</v>
      </c>
      <c r="E400" t="str">
        <f>VLOOKUP(A400,'Base traitement'!A:BG,4,FALSE)</f>
        <v>COFI 2026 - MOTO PIACHI DEFENDER 250CC - GRS ERRA DISTRIBUTION - suivant Devis V/26/14774</v>
      </c>
      <c r="F400" s="16">
        <v>1304.3478260869565</v>
      </c>
      <c r="K400" s="16">
        <f>F400-G400</f>
        <v>1304.3478260869565</v>
      </c>
      <c r="L400" s="12">
        <f>VLOOKUP(A400,'Base traitement'!A:BG,15,FALSE)</f>
        <v>46225</v>
      </c>
      <c r="M400" s="9" t="str">
        <f>VLOOKUP(A400,'Base traitement'!A:BG,16,FALSE)</f>
        <v>2026-07-22</v>
      </c>
      <c r="N400" s="9" t="str">
        <f>VLOOKUP(A400,'Base traitement'!A:BG,17,FALSE)</f>
        <v>E</v>
      </c>
      <c r="O400" s="9" t="str">
        <f>VLOOKUP(A400,'Base traitement'!A:BG,18,FALSE)</f>
        <v>E</v>
      </c>
      <c r="P400">
        <f>VLOOKUP(A400,'Base traitement'!A:BG,20,FALSE)</f>
        <v>139040</v>
      </c>
      <c r="Q400" s="12">
        <f>VLOOKUP(P400,Assemb_DA!A:H,7,FALSE)</f>
        <v>46219</v>
      </c>
      <c r="R400" s="9" t="str">
        <f>VLOOKUP(P400,Assemb_DA!A:H,8,FALSE)</f>
        <v>2026-07-16</v>
      </c>
      <c r="S400" s="9" t="str">
        <f>VLOOKUP(P400,Assemb_DA!A:I,9,FALSE)</f>
        <v>2026-07-16</v>
      </c>
      <c r="T400" s="22">
        <f>S400-Q400</f>
        <v>0</v>
      </c>
      <c r="U400" t="str">
        <f>VLOOKUP(A400,'Base traitement'!A:BG,23,FALSE)</f>
        <v>DCG</v>
      </c>
      <c r="V400" t="str">
        <f>VLOOKUP(A400,'Base traitement'!A:BG,24,FALSE)</f>
        <v>FELANA13</v>
      </c>
      <c r="W400">
        <f>VLOOKUP(A400,'Base traitement'!A:BG,57,FALSE)</f>
        <v>4932</v>
      </c>
    </row>
    <row r="401" spans="1:23">
      <c r="A401" s="9">
        <v>135897</v>
      </c>
      <c r="B401" t="str">
        <f>VLOOKUP(A401,'Base traitement'!A:BG,2,FALSE)</f>
        <v>GLOBAL CONSTRUCTION MADAGASCAR</v>
      </c>
      <c r="C401" t="str">
        <f>VLOOKUP(A401,'Base traitement'!A:BG,45,FALSE)</f>
        <v>YS ANTSIRABE</v>
      </c>
      <c r="D401" t="str">
        <f>VLOOKUP(A401,'Base traitement'!A:BG,3,FALSE)</f>
        <v>PRESTATION MAINTENANCE</v>
      </c>
      <c r="E401" t="str">
        <f>VLOOKUP(A401,'Base traitement'!A:BG,4,FALSE)</f>
        <v>TRAVAUX DE MAINTENANCE E DU LOCAL YAS STORE ANTSIRABE CUA # devis du 15/06/2026</v>
      </c>
      <c r="F401" s="16">
        <v>481.48913043478262</v>
      </c>
      <c r="K401" s="16">
        <f>F401-G401</f>
        <v>481.48913043478262</v>
      </c>
      <c r="L401" s="12">
        <f>VLOOKUP(A401,'Base traitement'!A:BG,15,FALSE)</f>
        <v>46225</v>
      </c>
      <c r="M401" s="9" t="str">
        <f>VLOOKUP(A401,'Base traitement'!A:BG,16,FALSE)</f>
        <v>2026-07-22</v>
      </c>
      <c r="N401" s="9" t="str">
        <f>VLOOKUP(A401,'Base traitement'!A:BG,17,FALSE)</f>
        <v>E</v>
      </c>
      <c r="O401" s="9" t="str">
        <f>VLOOKUP(A401,'Base traitement'!A:BG,18,FALSE)</f>
        <v>E</v>
      </c>
      <c r="P401">
        <f>VLOOKUP(A401,'Base traitement'!A:BG,20,FALSE)</f>
        <v>139039</v>
      </c>
      <c r="Q401" s="12">
        <f>VLOOKUP(P401,Assemb_DA!A:H,7,FALSE)</f>
        <v>46219</v>
      </c>
      <c r="R401" s="9" t="str">
        <f>VLOOKUP(P401,Assemb_DA!A:H,8,FALSE)</f>
        <v>2026-07-16</v>
      </c>
      <c r="S401" s="9" t="str">
        <f>VLOOKUP(P401,Assemb_DA!A:I,9,FALSE)</f>
        <v>2026-07-17</v>
      </c>
      <c r="T401" s="22">
        <f>S401-Q401</f>
        <v>1</v>
      </c>
      <c r="U401" t="str">
        <f>VLOOKUP(A401,'Base traitement'!A:BG,23,FALSE)</f>
        <v>DCG</v>
      </c>
      <c r="V401" t="str">
        <f>VLOOKUP(A401,'Base traitement'!A:BG,24,FALSE)</f>
        <v>FELANA13</v>
      </c>
      <c r="W401">
        <f>VLOOKUP(A401,'Base traitement'!A:BG,57,FALSE)</f>
        <v>2404</v>
      </c>
    </row>
    <row r="402" spans="1:23">
      <c r="A402" s="9">
        <v>135898</v>
      </c>
      <c r="B402" t="str">
        <f>VLOOKUP(A402,'Base traitement'!A:BG,2,FALSE)</f>
        <v>RAMANAMBONONA LALANIRIANA HANITRINIAINA</v>
      </c>
      <c r="C402" t="str">
        <f>VLOOKUP(A402,'Base traitement'!A:BG,45,FALSE)</f>
        <v>ENTRETIEN MOTO - MORONDAVA</v>
      </c>
      <c r="D402" t="str">
        <f>VLOOKUP(A402,'Base traitement'!A:BG,3,FALSE)</f>
        <v>ENTRETIEN ET REPARATION VEHICULE  Y COMPRIS PIECES DE RECHAN</v>
      </c>
      <c r="E402" t="str">
        <f>VLOOKUP(A402,'Base traitement'!A:BG,4,FALSE)</f>
        <v>ENTRETIEN MOTO - 7606WWT - MORONDAVA # devis n°110 du 17/07/2026</v>
      </c>
      <c r="F402" s="16">
        <v>361.30434782608694</v>
      </c>
      <c r="K402" s="16">
        <f>F402-G402</f>
        <v>361.30434782608694</v>
      </c>
      <c r="L402" s="12">
        <f>VLOOKUP(A402,'Base traitement'!A:BG,15,FALSE)</f>
        <v>46225</v>
      </c>
      <c r="M402" s="9" t="str">
        <f>VLOOKUP(A402,'Base traitement'!A:BG,16,FALSE)</f>
        <v>2026-07-22</v>
      </c>
      <c r="N402" s="9" t="str">
        <f>VLOOKUP(A402,'Base traitement'!A:BG,17,FALSE)</f>
        <v>E</v>
      </c>
      <c r="O402" s="9" t="str">
        <f>VLOOKUP(A402,'Base traitement'!A:BG,18,FALSE)</f>
        <v>E</v>
      </c>
      <c r="P402">
        <f>VLOOKUP(A402,'Base traitement'!A:BG,20,FALSE)</f>
        <v>139122</v>
      </c>
      <c r="Q402" s="12">
        <f>VLOOKUP(P402,Assemb_DA!A:H,7,FALSE)</f>
        <v>46223</v>
      </c>
      <c r="R402" s="9" t="str">
        <f>VLOOKUP(P402,Assemb_DA!A:H,8,FALSE)</f>
        <v>2026-07-20</v>
      </c>
      <c r="S402" s="9" t="str">
        <f>VLOOKUP(P402,Assemb_DA!A:I,9,FALSE)</f>
        <v>2026-07-20</v>
      </c>
      <c r="T402" s="22">
        <f>S402-Q402</f>
        <v>0</v>
      </c>
      <c r="U402" t="str">
        <f>VLOOKUP(A402,'Base traitement'!A:BG,23,FALSE)</f>
        <v>DCG</v>
      </c>
      <c r="V402" t="str">
        <f>VLOOKUP(A402,'Base traitement'!A:BG,24,FALSE)</f>
        <v>FELANA13</v>
      </c>
      <c r="W402">
        <f>VLOOKUP(A402,'Base traitement'!A:BG,57,FALSE)</f>
        <v>6740</v>
      </c>
    </row>
    <row r="403" spans="1:23">
      <c r="A403" s="9">
        <v>135899</v>
      </c>
      <c r="B403" t="str">
        <f>VLOOKUP(A403,'Base traitement'!A:BG,2,FALSE)</f>
        <v>TSARA MARIE ANGELA</v>
      </c>
      <c r="C403" t="str">
        <f>VLOOKUP(A403,'Base traitement'!A:BG,45,FALSE)</f>
        <v>PROJETS VI - GENESYS V.2 et JOLINGA</v>
      </c>
      <c r="D403" t="str">
        <f>VLOOKUP(A403,'Base traitement'!A:BG,3,FALSE)</f>
        <v>FRAIS DIVERS</v>
      </c>
      <c r="E403" t="str">
        <f>VLOOKUP(A403,'Base traitement'!A:BG,4,FALSE)</f>
        <v>Frais de gardiennage (J-1 et J)</v>
      </c>
      <c r="F403" s="16">
        <v>1978.2608695652175</v>
      </c>
      <c r="K403" s="16">
        <f>F403-G403</f>
        <v>1978.2608695652175</v>
      </c>
      <c r="L403" s="12">
        <f>VLOOKUP(A403,'Base traitement'!A:BG,15,FALSE)</f>
        <v>46225</v>
      </c>
      <c r="M403" s="9" t="str">
        <f>VLOOKUP(A403,'Base traitement'!A:BG,16,FALSE)</f>
        <v>2026-07-22</v>
      </c>
      <c r="N403" s="9" t="str">
        <f>VLOOKUP(A403,'Base traitement'!A:BG,17,FALSE)</f>
        <v>E</v>
      </c>
      <c r="O403" s="9" t="str">
        <f>VLOOKUP(A403,'Base traitement'!A:BG,18,FALSE)</f>
        <v>E</v>
      </c>
      <c r="P403">
        <f>VLOOKUP(A403,'Base traitement'!A:BG,20,FALSE)</f>
        <v>139118</v>
      </c>
      <c r="Q403" s="12">
        <f>VLOOKUP(P403,Assemb_DA!A:H,7,FALSE)</f>
        <v>46223</v>
      </c>
      <c r="R403" s="9" t="str">
        <f>VLOOKUP(P403,Assemb_DA!A:H,8,FALSE)</f>
        <v>2026-07-20</v>
      </c>
      <c r="S403" s="9" t="str">
        <f>VLOOKUP(P403,Assemb_DA!A:I,9,FALSE)</f>
        <v>2026-07-20</v>
      </c>
      <c r="T403" s="22">
        <f>S403-Q403</f>
        <v>0</v>
      </c>
      <c r="U403" t="str">
        <f>VLOOKUP(A403,'Base traitement'!A:BG,23,FALSE)</f>
        <v>DCG</v>
      </c>
      <c r="V403" t="str">
        <f>VLOOKUP(A403,'Base traitement'!A:BG,24,FALSE)</f>
        <v>FELANA13</v>
      </c>
      <c r="W403">
        <f>VLOOKUP(A403,'Base traitement'!A:BG,57,FALSE)</f>
        <v>6902</v>
      </c>
    </row>
    <row r="404" spans="1:23">
      <c r="A404" s="9">
        <v>135900</v>
      </c>
      <c r="B404" t="str">
        <f>VLOOKUP(A404,'Base traitement'!A:BG,2,FALSE)</f>
        <v>LCS CONSULTING</v>
      </c>
      <c r="C404" t="str">
        <f>VLOOKUP(A404,'Base traitement'!A:BG,45,FALSE)</f>
        <v>ANIMATEURS ROADSHOW Mois de Juillet 2026</v>
      </c>
      <c r="D404" t="str">
        <f>VLOOKUP(A404,'Base traitement'!A:BG,3,FALSE)</f>
        <v>INDEMNITE</v>
      </c>
      <c r="E404" t="str">
        <f>VLOOKUP(A404,'Base traitement'!A:BG,4,FALSE)</f>
        <v>IM ars roadshow yas tour (AMBANJA: 50 ET ANTALAHA:34) mois de juillet 2026 - suivant proforma N°N°327-A/FP/TELMA/2026</v>
      </c>
      <c r="F404" s="16">
        <v>14028</v>
      </c>
      <c r="K404" s="16">
        <f>F404-G404</f>
        <v>14028</v>
      </c>
      <c r="L404" s="12">
        <f>VLOOKUP(A404,'Base traitement'!A:BG,15,FALSE)</f>
        <v>46225</v>
      </c>
      <c r="M404" s="9" t="str">
        <f>VLOOKUP(A404,'Base traitement'!A:BG,16,FALSE)</f>
        <v>2026-07-22</v>
      </c>
      <c r="N404" s="9" t="str">
        <f>VLOOKUP(A404,'Base traitement'!A:BG,17,FALSE)</f>
        <v>E</v>
      </c>
      <c r="O404" s="9" t="str">
        <f>VLOOKUP(A404,'Base traitement'!A:BG,18,FALSE)</f>
        <v>E</v>
      </c>
      <c r="P404">
        <f>VLOOKUP(A404,'Base traitement'!A:BG,20,FALSE)</f>
        <v>139114</v>
      </c>
      <c r="Q404" s="12">
        <f>VLOOKUP(P404,Assemb_DA!A:H,7,FALSE)</f>
        <v>46223</v>
      </c>
      <c r="R404" s="9" t="str">
        <f>VLOOKUP(P404,Assemb_DA!A:H,8,FALSE)</f>
        <v>2026-07-20</v>
      </c>
      <c r="S404" s="9" t="str">
        <f>VLOOKUP(P404,Assemb_DA!A:I,9,FALSE)</f>
        <v>2026-07-20</v>
      </c>
      <c r="T404" s="22">
        <f>S404-Q404</f>
        <v>0</v>
      </c>
      <c r="U404" t="str">
        <f>VLOOKUP(A404,'Base traitement'!A:BG,23,FALSE)</f>
        <v>DCG</v>
      </c>
      <c r="V404" t="str">
        <f>VLOOKUP(A404,'Base traitement'!A:BG,24,FALSE)</f>
        <v>FELANA13</v>
      </c>
      <c r="W404">
        <f>VLOOKUP(A404,'Base traitement'!A:BG,57,FALSE)</f>
        <v>2490</v>
      </c>
    </row>
    <row r="405" spans="1:23">
      <c r="A405" s="9">
        <v>135901</v>
      </c>
      <c r="B405" t="str">
        <f>VLOOKUP(A405,'Base traitement'!A:BG,2,FALSE)</f>
        <v>MADAGASCAR AUTOMOBILE</v>
      </c>
      <c r="C405" t="str">
        <f>VLOOKUP(A405,'Base traitement'!A:BG,45,FALSE)</f>
        <v>COFI 2026 - MOTO GRS FENOFATRA MBOLATIANA</v>
      </c>
      <c r="D405" t="str">
        <f>VLOOKUP(A405,'Base traitement'!A:BG,3,FALSE)</f>
        <v>MOTO</v>
      </c>
      <c r="E405" t="str">
        <f>VLOOKUP(A405,'Base traitement'!A:BG,4,FALSE)</f>
        <v>COFI 2026 - MOTO HONDA  ACE 125 TFH tuf - GRS FENOFATRA MBOLATIANA</v>
      </c>
      <c r="F405" s="16">
        <v>1826.0869565217392</v>
      </c>
      <c r="K405" s="16">
        <f>F405-G405</f>
        <v>1826.0869565217392</v>
      </c>
      <c r="L405" s="12">
        <f>VLOOKUP(A405,'Base traitement'!A:BG,15,FALSE)</f>
        <v>46225</v>
      </c>
      <c r="M405" s="9" t="str">
        <f>VLOOKUP(A405,'Base traitement'!A:BG,16,FALSE)</f>
        <v>2026-07-22</v>
      </c>
      <c r="N405" s="9" t="str">
        <f>VLOOKUP(A405,'Base traitement'!A:BG,17,FALSE)</f>
        <v>E</v>
      </c>
      <c r="O405" s="9" t="str">
        <f>VLOOKUP(A405,'Base traitement'!A:BG,18,FALSE)</f>
        <v>E</v>
      </c>
      <c r="P405">
        <f>VLOOKUP(A405,'Base traitement'!A:BG,20,FALSE)</f>
        <v>139155</v>
      </c>
      <c r="Q405" s="12">
        <f>VLOOKUP(P405,Assemb_DA!A:H,7,FALSE)</f>
        <v>46224</v>
      </c>
      <c r="R405" s="9" t="str">
        <f>VLOOKUP(P405,Assemb_DA!A:H,8,FALSE)</f>
        <v>2026-07-21</v>
      </c>
      <c r="S405" s="9" t="str">
        <f>VLOOKUP(P405,Assemb_DA!A:I,9,FALSE)</f>
        <v>2026-07-21</v>
      </c>
      <c r="T405" s="22">
        <f>S405-Q405</f>
        <v>0</v>
      </c>
      <c r="U405" t="str">
        <f>VLOOKUP(A405,'Base traitement'!A:BG,23,FALSE)</f>
        <v>DCG</v>
      </c>
      <c r="V405" t="str">
        <f>VLOOKUP(A405,'Base traitement'!A:BG,24,FALSE)</f>
        <v>FELANA13</v>
      </c>
      <c r="W405">
        <f>VLOOKUP(A405,'Base traitement'!A:BG,57,FALSE)</f>
        <v>1184</v>
      </c>
    </row>
    <row r="406" spans="1:23">
      <c r="A406" s="9">
        <v>135902</v>
      </c>
      <c r="B406" t="str">
        <f>VLOOKUP(A406,'Base traitement'!A:BG,2,FALSE)</f>
        <v>OCEAN TRADE CO</v>
      </c>
      <c r="C406" t="str">
        <f>VLOOKUP(A406,'Base traitement'!A:BG,45,FALSE)</f>
        <v>COFI 2026 - MOTO GRS MANAMBINA</v>
      </c>
      <c r="D406" t="str">
        <f>VLOOKUP(A406,'Base traitement'!A:BG,3,FALSE)</f>
        <v>MOTO</v>
      </c>
      <c r="E406" t="str">
        <f>VLOOKUP(A406,'Base traitement'!A:BG,4,FALSE)</f>
        <v>COFI 2026 - MOTO RK150E WHITE - GRS MANAMBINA - DEVIS V.26.24142 DU 06/07/2026</v>
      </c>
      <c r="F406" s="16">
        <v>1743.2608695652175</v>
      </c>
      <c r="K406" s="16">
        <f>F406-G406</f>
        <v>1743.2608695652175</v>
      </c>
      <c r="L406" s="12">
        <f>VLOOKUP(A406,'Base traitement'!A:BG,15,FALSE)</f>
        <v>46225</v>
      </c>
      <c r="M406" s="9" t="str">
        <f>VLOOKUP(A406,'Base traitement'!A:BG,16,FALSE)</f>
        <v>2026-07-22</v>
      </c>
      <c r="N406" s="9" t="str">
        <f>VLOOKUP(A406,'Base traitement'!A:BG,17,FALSE)</f>
        <v>E</v>
      </c>
      <c r="O406" s="9" t="str">
        <f>VLOOKUP(A406,'Base traitement'!A:BG,18,FALSE)</f>
        <v>E</v>
      </c>
      <c r="P406">
        <f>VLOOKUP(A406,'Base traitement'!A:BG,20,FALSE)</f>
        <v>139150</v>
      </c>
      <c r="Q406" s="12">
        <f>VLOOKUP(P406,Assemb_DA!A:H,7,FALSE)</f>
        <v>46224</v>
      </c>
      <c r="R406" s="9" t="str">
        <f>VLOOKUP(P406,Assemb_DA!A:H,8,FALSE)</f>
        <v>2026-07-21</v>
      </c>
      <c r="S406" s="9" t="str">
        <f>VLOOKUP(P406,Assemb_DA!A:I,9,FALSE)</f>
        <v>2026-07-21</v>
      </c>
      <c r="T406" s="22">
        <f>S406-Q406</f>
        <v>0</v>
      </c>
      <c r="U406" t="str">
        <f>VLOOKUP(A406,'Base traitement'!A:BG,23,FALSE)</f>
        <v>DCG</v>
      </c>
      <c r="V406" t="str">
        <f>VLOOKUP(A406,'Base traitement'!A:BG,24,FALSE)</f>
        <v>FELANA13</v>
      </c>
      <c r="W406">
        <f>VLOOKUP(A406,'Base traitement'!A:BG,57,FALSE)</f>
        <v>102</v>
      </c>
    </row>
    <row r="407" spans="1:23">
      <c r="A407" s="9">
        <v>135903</v>
      </c>
      <c r="B407" t="str">
        <f>VLOOKUP(A407,'Base traitement'!A:BG,2,FALSE)</f>
        <v>OCEAN TRADE CO</v>
      </c>
      <c r="C407" t="str">
        <f>VLOOKUP(A407,'Base traitement'!A:BG,45,FALSE)</f>
        <v>COFI 2026 - MOTO GRS R-SERGE FABRICE</v>
      </c>
      <c r="D407" t="str">
        <f>VLOOKUP(A407,'Base traitement'!A:BG,3,FALSE)</f>
        <v>MOTO</v>
      </c>
      <c r="E407" t="str">
        <f>VLOOKUP(A407,'Base traitement'!A:BG,4,FALSE)</f>
        <v>COFI 2026 - MOTO CROSS TORNADO200 - GRS R-SERGE FABRICE - DEVIS V.26.21859 DU 17/06/2026</v>
      </c>
      <c r="F407" s="16">
        <v>1127.7391304347825</v>
      </c>
      <c r="K407" s="16">
        <f>F407-G407</f>
        <v>1127.7391304347825</v>
      </c>
      <c r="L407" s="12">
        <f>VLOOKUP(A407,'Base traitement'!A:BG,15,FALSE)</f>
        <v>46225</v>
      </c>
      <c r="M407" s="9" t="str">
        <f>VLOOKUP(A407,'Base traitement'!A:BG,16,FALSE)</f>
        <v>2026-07-22</v>
      </c>
      <c r="N407" s="9" t="str">
        <f>VLOOKUP(A407,'Base traitement'!A:BG,17,FALSE)</f>
        <v>E</v>
      </c>
      <c r="O407" s="9" t="str">
        <f>VLOOKUP(A407,'Base traitement'!A:BG,18,FALSE)</f>
        <v>E</v>
      </c>
      <c r="P407">
        <f>VLOOKUP(A407,'Base traitement'!A:BG,20,FALSE)</f>
        <v>139148</v>
      </c>
      <c r="Q407" s="12">
        <f>VLOOKUP(P407,Assemb_DA!A:H,7,FALSE)</f>
        <v>46224</v>
      </c>
      <c r="R407" s="9" t="str">
        <f>VLOOKUP(P407,Assemb_DA!A:H,8,FALSE)</f>
        <v>2026-07-21</v>
      </c>
      <c r="S407" s="9" t="str">
        <f>VLOOKUP(P407,Assemb_DA!A:I,9,FALSE)</f>
        <v>2026-07-21</v>
      </c>
      <c r="T407" s="22">
        <f>S407-Q407</f>
        <v>0</v>
      </c>
      <c r="U407" t="str">
        <f>VLOOKUP(A407,'Base traitement'!A:BG,23,FALSE)</f>
        <v>DCG</v>
      </c>
      <c r="V407" t="str">
        <f>VLOOKUP(A407,'Base traitement'!A:BG,24,FALSE)</f>
        <v>FELANA13</v>
      </c>
      <c r="W407">
        <f>VLOOKUP(A407,'Base traitement'!A:BG,57,FALSE)</f>
        <v>102</v>
      </c>
    </row>
    <row r="408" spans="1:23">
      <c r="A408" s="9">
        <v>135904</v>
      </c>
      <c r="B408" t="str">
        <f>VLOOKUP(A408,'Base traitement'!A:BG,2,FALSE)</f>
        <v>TSIARO</v>
      </c>
      <c r="C408" t="str">
        <f>VLOOKUP(A408,'Base traitement'!A:BG,45,FALSE)</f>
        <v>Influenceur Tsiaro</v>
      </c>
      <c r="D408" t="str">
        <f>VLOOKUP(A408,'Base traitement'!A:BG,3,FALSE)</f>
        <v>PRESTATION DE SERVICE</v>
      </c>
      <c r="E408" t="str">
        <f>VLOOKUP(A408,'Base traitement'!A:BG,4,FALSE)</f>
        <v>Prestation Influenceur Tsiaro - Avril &amp; Juin + Bonus</v>
      </c>
      <c r="F408" s="16">
        <v>538.04347826086962</v>
      </c>
      <c r="K408" s="16">
        <f>F408-G408</f>
        <v>538.04347826086962</v>
      </c>
      <c r="L408" s="12">
        <f>VLOOKUP(A408,'Base traitement'!A:BG,15,FALSE)</f>
        <v>46225</v>
      </c>
      <c r="M408" s="9" t="str">
        <f>VLOOKUP(A408,'Base traitement'!A:BG,16,FALSE)</f>
        <v>2026-07-22</v>
      </c>
      <c r="N408" s="9" t="str">
        <f>VLOOKUP(A408,'Base traitement'!A:BG,17,FALSE)</f>
        <v>E</v>
      </c>
      <c r="O408" s="9" t="str">
        <f>VLOOKUP(A408,'Base traitement'!A:BG,18,FALSE)</f>
        <v>E</v>
      </c>
      <c r="P408">
        <f>VLOOKUP(A408,'Base traitement'!A:BG,20,FALSE)</f>
        <v>139001</v>
      </c>
      <c r="Q408" s="12">
        <f>VLOOKUP(P408,Assemb_DA!A:H,7,FALSE)</f>
        <v>46217</v>
      </c>
      <c r="R408" s="9" t="str">
        <f>VLOOKUP(P408,Assemb_DA!A:H,8,FALSE)</f>
        <v>2026-07-14</v>
      </c>
      <c r="S408" s="9" t="str">
        <f>VLOOKUP(P408,Assemb_DA!A:I,9,FALSE)</f>
        <v>2026-07-16</v>
      </c>
      <c r="T408" s="22">
        <f>S408-Q408</f>
        <v>2</v>
      </c>
      <c r="U408" t="str">
        <f>VLOOKUP(A408,'Base traitement'!A:BG,23,FALSE)</f>
        <v>DCG</v>
      </c>
      <c r="V408" t="str">
        <f>VLOOKUP(A408,'Base traitement'!A:BG,24,FALSE)</f>
        <v>FELANA13</v>
      </c>
      <c r="W408">
        <f>VLOOKUP(A408,'Base traitement'!A:BG,57,FALSE)</f>
        <v>5906</v>
      </c>
    </row>
    <row r="409" spans="1:23">
      <c r="A409" s="9">
        <v>135905</v>
      </c>
      <c r="B409" t="str">
        <f>VLOOKUP(A409,'Base traitement'!A:BG,2,FALSE)</f>
        <v>RASOLOJAONA TAHIANA HARIFETRA (JAYAUDIO/RDJ)</v>
      </c>
      <c r="C409" t="str">
        <f>VLOOKUP(A409,'Base traitement'!A:BG,45,FALSE)</f>
        <v>Régularisation RDJ</v>
      </c>
      <c r="D409" t="str">
        <f>VLOOKUP(A409,'Base traitement'!A:BG,3,FALSE)</f>
        <v>PUBLICITE ET ANNONCE</v>
      </c>
      <c r="E409" t="str">
        <f>VLOOKUP(A409,'Base traitement'!A:BG,4,FALSE)</f>
        <v>Diffusion de Spot Publicitaire 30s sur RDJ du 19 au 31/01/2026 - FA N°FACT008810</v>
      </c>
      <c r="F409" s="16">
        <v>497.21739130434781</v>
      </c>
      <c r="K409" s="16">
        <f>F409-G409</f>
        <v>497.21739130434781</v>
      </c>
      <c r="L409" s="12">
        <f>VLOOKUP(A409,'Base traitement'!A:BG,15,FALSE)</f>
        <v>46225</v>
      </c>
      <c r="M409" s="9" t="str">
        <f>VLOOKUP(A409,'Base traitement'!A:BG,16,FALSE)</f>
        <v>2026-07-22</v>
      </c>
      <c r="N409" s="9" t="str">
        <f>VLOOKUP(A409,'Base traitement'!A:BG,17,FALSE)</f>
        <v>E</v>
      </c>
      <c r="O409" s="9" t="str">
        <f>VLOOKUP(A409,'Base traitement'!A:BG,18,FALSE)</f>
        <v>E</v>
      </c>
      <c r="P409">
        <f>VLOOKUP(A409,'Base traitement'!A:BG,20,FALSE)</f>
        <v>138987</v>
      </c>
      <c r="Q409" s="12">
        <f>VLOOKUP(P409,Assemb_DA!A:H,7,FALSE)</f>
        <v>46217</v>
      </c>
      <c r="R409" s="9" t="str">
        <f>VLOOKUP(P409,Assemb_DA!A:H,8,FALSE)</f>
        <v>2026-07-14</v>
      </c>
      <c r="S409" s="9" t="str">
        <f>VLOOKUP(P409,Assemb_DA!A:I,9,FALSE)</f>
        <v>2026-07-16</v>
      </c>
      <c r="T409" s="22">
        <f>S409-Q409</f>
        <v>2</v>
      </c>
      <c r="U409" t="str">
        <f>VLOOKUP(A409,'Base traitement'!A:BG,23,FALSE)</f>
        <v>DCG</v>
      </c>
      <c r="V409" t="str">
        <f>VLOOKUP(A409,'Base traitement'!A:BG,24,FALSE)</f>
        <v>FELANA13</v>
      </c>
      <c r="W409">
        <f>VLOOKUP(A409,'Base traitement'!A:BG,57,FALSE)</f>
        <v>950</v>
      </c>
    </row>
    <row r="410" spans="1:23">
      <c r="A410" s="9">
        <v>135906</v>
      </c>
      <c r="B410" t="str">
        <f>VLOOKUP(A410,'Base traitement'!A:BG,2,FALSE)</f>
        <v>LUCKKY COMPANY</v>
      </c>
      <c r="C410" t="str">
        <f>VLOOKUP(A410,'Base traitement'!A:BG,45,FALSE)</f>
        <v>Transport - Hoopfest Inter Universitaire 2026</v>
      </c>
      <c r="D410" t="str">
        <f>VLOOKUP(A410,'Base traitement'!A:BG,3,FALSE)</f>
        <v>PRESTATION DE SERVICE</v>
      </c>
      <c r="E410" t="str">
        <f>VLOOKUP(A410,'Base traitement'!A:BG,4,FALSE)</f>
        <v>Transport - Hoopfest Inter Universitaire 2026 - Proforma n°FA YAS N° 176-07/LC/2026</v>
      </c>
      <c r="F410" s="16">
        <v>119.56521739130434</v>
      </c>
      <c r="K410" s="16">
        <f>F410-G410</f>
        <v>119.56521739130434</v>
      </c>
      <c r="L410" s="12">
        <f>VLOOKUP(A410,'Base traitement'!A:BG,15,FALSE)</f>
        <v>46225</v>
      </c>
      <c r="M410" s="9" t="str">
        <f>VLOOKUP(A410,'Base traitement'!A:BG,16,FALSE)</f>
        <v>2026-07-22</v>
      </c>
      <c r="N410" s="9" t="str">
        <f>VLOOKUP(A410,'Base traitement'!A:BG,17,FALSE)</f>
        <v>S</v>
      </c>
      <c r="O410" s="9" t="str">
        <f>VLOOKUP(A410,'Base traitement'!A:BG,18,FALSE)</f>
        <v>S</v>
      </c>
      <c r="P410">
        <f>VLOOKUP(A410,'Base traitement'!A:BG,20,FALSE)</f>
        <v>138980</v>
      </c>
      <c r="Q410" s="12">
        <f>VLOOKUP(P410,Assemb_DA!A:H,7,FALSE)</f>
        <v>46216</v>
      </c>
      <c r="R410" s="9" t="str">
        <f>VLOOKUP(P410,Assemb_DA!A:H,8,FALSE)</f>
        <v>2026-07-13</v>
      </c>
      <c r="S410" s="9" t="str">
        <f>VLOOKUP(P410,Assemb_DA!A:I,9,FALSE)</f>
        <v>2026-07-15</v>
      </c>
      <c r="T410" s="22">
        <f>S410-Q410</f>
        <v>2</v>
      </c>
      <c r="U410" t="str">
        <f>VLOOKUP(A410,'Base traitement'!A:BG,23,FALSE)</f>
        <v>DCG</v>
      </c>
      <c r="V410" t="str">
        <f>VLOOKUP(A410,'Base traitement'!A:BG,24,FALSE)</f>
        <v>FELANA13</v>
      </c>
      <c r="W410">
        <f>VLOOKUP(A410,'Base traitement'!A:BG,57,FALSE)</f>
        <v>3726</v>
      </c>
    </row>
    <row r="411" spans="1:23">
      <c r="A411" s="9">
        <v>135907</v>
      </c>
      <c r="B411" t="str">
        <f>VLOOKUP(A411,'Base traitement'!A:BG,2,FALSE)</f>
        <v>MAGASIN JL</v>
      </c>
      <c r="C411" t="str">
        <f>VLOOKUP(A411,'Base traitement'!A:BG,45,FALSE)</f>
        <v>Réparation Moto 7641WWT</v>
      </c>
      <c r="D411" t="str">
        <f>VLOOKUP(A411,'Base traitement'!A:BG,3,FALSE)</f>
        <v>ENTRETIEN ET REPARATION VEHICULE  Y COMPRIS PIECES DE RECHAN</v>
      </c>
      <c r="E411" t="str">
        <f>VLOOKUP(A411,'Base traitement'!A:BG,4,FALSE)</f>
        <v>Entretien Moto 7641WWT</v>
      </c>
      <c r="F411" s="16">
        <v>34.782608695652172</v>
      </c>
      <c r="K411" s="16">
        <f>F411-G411</f>
        <v>34.782608695652172</v>
      </c>
      <c r="L411" s="12">
        <f>VLOOKUP(A411,'Base traitement'!A:BG,15,FALSE)</f>
        <v>46225</v>
      </c>
      <c r="M411" s="9" t="str">
        <f>VLOOKUP(A411,'Base traitement'!A:BG,16,FALSE)</f>
        <v>2026-07-22</v>
      </c>
      <c r="N411" s="9" t="str">
        <f>VLOOKUP(A411,'Base traitement'!A:BG,17,FALSE)</f>
        <v>E</v>
      </c>
      <c r="O411" s="9" t="str">
        <f>VLOOKUP(A411,'Base traitement'!A:BG,18,FALSE)</f>
        <v>E</v>
      </c>
      <c r="P411">
        <f>VLOOKUP(A411,'Base traitement'!A:BG,20,FALSE)</f>
        <v>138977</v>
      </c>
      <c r="Q411" s="12">
        <f>VLOOKUP(P411,Assemb_DA!A:H,7,FALSE)</f>
        <v>46216</v>
      </c>
      <c r="R411" s="9" t="str">
        <f>VLOOKUP(P411,Assemb_DA!A:H,8,FALSE)</f>
        <v>2026-07-13</v>
      </c>
      <c r="S411" s="9" t="str">
        <f>VLOOKUP(P411,Assemb_DA!A:I,9,FALSE)</f>
        <v>2026-07-13</v>
      </c>
      <c r="T411" s="22">
        <f>S411-Q411</f>
        <v>0</v>
      </c>
      <c r="U411" t="str">
        <f>VLOOKUP(A411,'Base traitement'!A:BG,23,FALSE)</f>
        <v>DCG</v>
      </c>
      <c r="V411" t="str">
        <f>VLOOKUP(A411,'Base traitement'!A:BG,24,FALSE)</f>
        <v>FELANA13</v>
      </c>
      <c r="W411">
        <f>VLOOKUP(A411,'Base traitement'!A:BG,57,FALSE)</f>
        <v>6345</v>
      </c>
    </row>
    <row r="412" spans="1:23">
      <c r="A412" s="9">
        <v>135908</v>
      </c>
      <c r="B412" t="str">
        <f>VLOOKUP(A412,'Base traitement'!A:BG,2,FALSE)</f>
        <v>MADAGASCAR AUTOMOBILE</v>
      </c>
      <c r="C412" t="str">
        <f>VLOOKUP(A412,'Base traitement'!A:BG,45,FALSE)</f>
        <v>Cofi 2026 - GRS Equipe Com</v>
      </c>
      <c r="D412" t="str">
        <f>VLOOKUP(A412,'Base traitement'!A:BG,3,FALSE)</f>
        <v>MOTO</v>
      </c>
      <c r="E412" t="str">
        <f>VLOOKUP(A412,'Base traitement'!A:BG,4,FALSE)</f>
        <v>Cofi 2026 - Moto HONDA - GRS EQUIPECOM # DEVIS DU 18/5/2026</v>
      </c>
      <c r="F412" s="16">
        <v>3257.2465217391305</v>
      </c>
      <c r="K412" s="16">
        <f>F412-G412</f>
        <v>3257.2465217391305</v>
      </c>
      <c r="L412" s="12">
        <f>VLOOKUP(A412,'Base traitement'!A:BG,15,FALSE)</f>
        <v>46225</v>
      </c>
      <c r="M412" s="9" t="str">
        <f>VLOOKUP(A412,'Base traitement'!A:BG,16,FALSE)</f>
        <v>2026-07-22</v>
      </c>
      <c r="N412" s="9" t="str">
        <f>VLOOKUP(A412,'Base traitement'!A:BG,17,FALSE)</f>
        <v>E</v>
      </c>
      <c r="O412" s="9" t="str">
        <f>VLOOKUP(A412,'Base traitement'!A:BG,18,FALSE)</f>
        <v>E</v>
      </c>
      <c r="P412">
        <f>VLOOKUP(A412,'Base traitement'!A:BG,20,FALSE)</f>
        <v>138975</v>
      </c>
      <c r="Q412" s="12">
        <f>VLOOKUP(P412,Assemb_DA!A:H,7,FALSE)</f>
        <v>46216</v>
      </c>
      <c r="R412" s="9" t="str">
        <f>VLOOKUP(P412,Assemb_DA!A:H,8,FALSE)</f>
        <v>2026-07-13</v>
      </c>
      <c r="S412" s="9" t="str">
        <f>VLOOKUP(P412,Assemb_DA!A:I,9,FALSE)</f>
        <v>2026-07-13</v>
      </c>
      <c r="T412" s="22">
        <f>S412-Q412</f>
        <v>0</v>
      </c>
      <c r="U412" t="str">
        <f>VLOOKUP(A412,'Base traitement'!A:BG,23,FALSE)</f>
        <v>DCG</v>
      </c>
      <c r="V412" t="str">
        <f>VLOOKUP(A412,'Base traitement'!A:BG,24,FALSE)</f>
        <v>FELANA13</v>
      </c>
      <c r="W412">
        <f>VLOOKUP(A412,'Base traitement'!A:BG,57,FALSE)</f>
        <v>1184</v>
      </c>
    </row>
    <row r="413" spans="1:23">
      <c r="A413" s="9">
        <v>135909</v>
      </c>
      <c r="B413" t="str">
        <f>VLOOKUP(A413,'Base traitement'!A:BG,2,FALSE)</f>
        <v>CFAO MOBILITY MADAGASCAR</v>
      </c>
      <c r="C413" t="str">
        <f>VLOOKUP(A413,'Base traitement'!A:BG,45,FALSE)</f>
        <v>Cofi 2026 - Moto - Grs MISAINA</v>
      </c>
      <c r="D413" t="str">
        <f>VLOOKUP(A413,'Base traitement'!A:BG,3,FALSE)</f>
        <v>MOTO</v>
      </c>
      <c r="E413" t="str">
        <f>VLOOKUP(A413,'Base traitement'!A:BG,4,FALSE)</f>
        <v>COFI 2026 - GRS MISAINA - YAMAHA MOTORCYCLE CRUX
REV DELUXE - Proforma PRVNANKA0019313 - AFF0061424 du 15/06/2026</v>
      </c>
      <c r="F413" s="16">
        <v>5797.1014492717395</v>
      </c>
      <c r="K413" s="16">
        <f>F413-G413</f>
        <v>5797.1014492717395</v>
      </c>
      <c r="L413" s="12">
        <f>VLOOKUP(A413,'Base traitement'!A:BG,15,FALSE)</f>
        <v>46225</v>
      </c>
      <c r="M413" s="9" t="str">
        <f>VLOOKUP(A413,'Base traitement'!A:BG,16,FALSE)</f>
        <v>2026-07-22</v>
      </c>
      <c r="N413" s="9" t="str">
        <f>VLOOKUP(A413,'Base traitement'!A:BG,17,FALSE)</f>
        <v>E</v>
      </c>
      <c r="O413" s="9" t="str">
        <f>VLOOKUP(A413,'Base traitement'!A:BG,18,FALSE)</f>
        <v>E</v>
      </c>
      <c r="P413">
        <f>VLOOKUP(A413,'Base traitement'!A:BG,20,FALSE)</f>
        <v>139021</v>
      </c>
      <c r="Q413" s="12">
        <f>VLOOKUP(P413,Assemb_DA!A:H,7,FALSE)</f>
        <v>46217</v>
      </c>
      <c r="R413" s="9" t="str">
        <f>VLOOKUP(P413,Assemb_DA!A:H,8,FALSE)</f>
        <v>2026-07-14</v>
      </c>
      <c r="S413" s="9" t="str">
        <f>VLOOKUP(P413,Assemb_DA!A:I,9,FALSE)</f>
        <v>2026-07-16</v>
      </c>
      <c r="T413" s="22">
        <f>S413-Q413</f>
        <v>2</v>
      </c>
      <c r="U413" t="str">
        <f>VLOOKUP(A413,'Base traitement'!A:BG,23,FALSE)</f>
        <v>DCG</v>
      </c>
      <c r="V413" t="str">
        <f>VLOOKUP(A413,'Base traitement'!A:BG,24,FALSE)</f>
        <v>FELANA13</v>
      </c>
      <c r="W413">
        <f>VLOOKUP(A413,'Base traitement'!A:BG,57,FALSE)</f>
        <v>123</v>
      </c>
    </row>
    <row r="414" spans="1:23">
      <c r="A414" s="9">
        <v>135910</v>
      </c>
      <c r="B414" t="str">
        <f>VLOOKUP(A414,'Base traitement'!A:BG,2,FALSE)</f>
        <v>LUCKKY COMPANY</v>
      </c>
      <c r="C414" t="str">
        <f>VLOOKUP(A414,'Base traitement'!A:BG,45,FALSE)</f>
        <v>Expédition Moto</v>
      </c>
      <c r="D414" t="str">
        <f>VLOOKUP(A414,'Base traitement'!A:BG,3,FALSE)</f>
        <v>TRANSPORT</v>
      </c>
      <c r="E414" t="str">
        <f>VLOOKUP(A414,'Base traitement'!A:BG,4,FALSE)</f>
        <v>Expédition moto Genesis - N° PF YAS N°172 BIS-07/LC/2026 du 9/7/2026</v>
      </c>
      <c r="F414" s="16">
        <v>217.39130434782609</v>
      </c>
      <c r="K414" s="16">
        <f>F414-G414</f>
        <v>217.39130434782609</v>
      </c>
      <c r="L414" s="12">
        <f>VLOOKUP(A414,'Base traitement'!A:BG,15,FALSE)</f>
        <v>46225</v>
      </c>
      <c r="M414" s="9" t="str">
        <f>VLOOKUP(A414,'Base traitement'!A:BG,16,FALSE)</f>
        <v>2026-07-22</v>
      </c>
      <c r="N414" s="9" t="str">
        <f>VLOOKUP(A414,'Base traitement'!A:BG,17,FALSE)</f>
        <v>S</v>
      </c>
      <c r="O414" s="9" t="str">
        <f>VLOOKUP(A414,'Base traitement'!A:BG,18,FALSE)</f>
        <v>S</v>
      </c>
      <c r="P414">
        <f>VLOOKUP(A414,'Base traitement'!A:BG,20,FALSE)</f>
        <v>139018</v>
      </c>
      <c r="Q414" s="12">
        <f>VLOOKUP(P414,Assemb_DA!A:H,7,FALSE)</f>
        <v>46217</v>
      </c>
      <c r="R414" s="9" t="str">
        <f>VLOOKUP(P414,Assemb_DA!A:H,8,FALSE)</f>
        <v>2026-07-14</v>
      </c>
      <c r="S414" s="9" t="str">
        <f>VLOOKUP(P414,Assemb_DA!A:I,9,FALSE)</f>
        <v>2026-07-16</v>
      </c>
      <c r="T414" s="22">
        <f>S414-Q414</f>
        <v>2</v>
      </c>
      <c r="U414" t="str">
        <f>VLOOKUP(A414,'Base traitement'!A:BG,23,FALSE)</f>
        <v>DCG</v>
      </c>
      <c r="V414" t="str">
        <f>VLOOKUP(A414,'Base traitement'!A:BG,24,FALSE)</f>
        <v>FELANA13</v>
      </c>
      <c r="W414">
        <f>VLOOKUP(A414,'Base traitement'!A:BG,57,FALSE)</f>
        <v>3726</v>
      </c>
    </row>
    <row r="415" spans="1:23">
      <c r="A415" s="9">
        <v>135911</v>
      </c>
      <c r="B415" t="str">
        <f>VLOOKUP(A415,'Base traitement'!A:BG,2,FALSE)</f>
        <v>TV PLUS MADAGASCAR</v>
      </c>
      <c r="C415" t="str">
        <f>VLOOKUP(A415,'Base traitement'!A:BG,45,FALSE)</f>
        <v>Diffusion Spot RADIO et TV - TV PLUS</v>
      </c>
      <c r="D415" t="str">
        <f>VLOOKUP(A415,'Base traitement'!A:BG,3,FALSE)</f>
        <v>PUBLICITE ET ANNONCE</v>
      </c>
      <c r="E415" t="str">
        <f>VLOOKUP(A415,'Base traitement'!A:BG,4,FALSE)</f>
        <v>Diffusion de Spot TV suivant FA n°FA260084/TV PLUS 2026</v>
      </c>
      <c r="F415" s="16">
        <v>1890.5026086956523</v>
      </c>
      <c r="K415" s="16">
        <f>F415-G415</f>
        <v>1890.5026086956523</v>
      </c>
      <c r="L415" s="12">
        <f>VLOOKUP(A415,'Base traitement'!A:BG,15,FALSE)</f>
        <v>46225</v>
      </c>
      <c r="M415" s="9" t="str">
        <f>VLOOKUP(A415,'Base traitement'!A:BG,16,FALSE)</f>
        <v>2026-07-22</v>
      </c>
      <c r="N415" s="9" t="str">
        <f>VLOOKUP(A415,'Base traitement'!A:BG,17,FALSE)</f>
        <v>E</v>
      </c>
      <c r="O415" s="9" t="str">
        <f>VLOOKUP(A415,'Base traitement'!A:BG,18,FALSE)</f>
        <v>E</v>
      </c>
      <c r="P415">
        <f>VLOOKUP(A415,'Base traitement'!A:BG,20,FALSE)</f>
        <v>139017</v>
      </c>
      <c r="Q415" s="12">
        <f>VLOOKUP(P415,Assemb_DA!A:H,7,FALSE)</f>
        <v>46217</v>
      </c>
      <c r="R415" s="9" t="str">
        <f>VLOOKUP(P415,Assemb_DA!A:H,8,FALSE)</f>
        <v>2026-07-14</v>
      </c>
      <c r="S415" s="9" t="str">
        <f>VLOOKUP(P415,Assemb_DA!A:I,9,FALSE)</f>
        <v>2026-07-17</v>
      </c>
      <c r="T415" s="22">
        <f>S415-Q415</f>
        <v>3</v>
      </c>
      <c r="U415" t="str">
        <f>VLOOKUP(A415,'Base traitement'!A:BG,23,FALSE)</f>
        <v>DCG</v>
      </c>
      <c r="V415" t="str">
        <f>VLOOKUP(A415,'Base traitement'!A:BG,24,FALSE)</f>
        <v>FELANA13</v>
      </c>
      <c r="W415">
        <f>VLOOKUP(A415,'Base traitement'!A:BG,57,FALSE)</f>
        <v>2865</v>
      </c>
    </row>
    <row r="416" spans="1:23">
      <c r="A416" s="9">
        <v>135912</v>
      </c>
      <c r="B416" t="str">
        <f>VLOOKUP(A416,'Base traitement'!A:BG,2,FALSE)</f>
        <v>PALOMA &amp; SCOTT</v>
      </c>
      <c r="C416" t="str">
        <f>VLOOKUP(A416,'Base traitement'!A:BG,45,FALSE)</f>
        <v>Prestation Influenceur Paloma &amp; Scott</v>
      </c>
      <c r="D416" t="str">
        <f>VLOOKUP(A416,'Base traitement'!A:BG,3,FALSE)</f>
        <v>PRESTATION DE SERVICE</v>
      </c>
      <c r="E416" t="str">
        <f>VLOOKUP(A416,'Base traitement'!A:BG,4,FALSE)</f>
        <v>Prestation Influenceur - Avril au Juin 2026 + Bonus - FA n°0002</v>
      </c>
      <c r="F416" s="16">
        <v>206.52173913043478</v>
      </c>
      <c r="K416" s="16">
        <f>F416-G416</f>
        <v>206.52173913043478</v>
      </c>
      <c r="L416" s="12">
        <f>VLOOKUP(A416,'Base traitement'!A:BG,15,FALSE)</f>
        <v>46225</v>
      </c>
      <c r="M416" s="9" t="str">
        <f>VLOOKUP(A416,'Base traitement'!A:BG,16,FALSE)</f>
        <v>2026-07-22</v>
      </c>
      <c r="N416" s="9" t="str">
        <f>VLOOKUP(A416,'Base traitement'!A:BG,17,FALSE)</f>
        <v>E</v>
      </c>
      <c r="O416" s="9" t="str">
        <f>VLOOKUP(A416,'Base traitement'!A:BG,18,FALSE)</f>
        <v>E</v>
      </c>
      <c r="P416">
        <f>VLOOKUP(A416,'Base traitement'!A:BG,20,FALSE)</f>
        <v>139003</v>
      </c>
      <c r="Q416" s="12">
        <f>VLOOKUP(P416,Assemb_DA!A:H,7,FALSE)</f>
        <v>46217</v>
      </c>
      <c r="R416" s="9" t="str">
        <f>VLOOKUP(P416,Assemb_DA!A:H,8,FALSE)</f>
        <v>2026-07-14</v>
      </c>
      <c r="S416" s="9" t="str">
        <f>VLOOKUP(P416,Assemb_DA!A:I,9,FALSE)</f>
        <v>2026-07-16</v>
      </c>
      <c r="T416" s="22">
        <f>S416-Q416</f>
        <v>2</v>
      </c>
      <c r="U416" t="str">
        <f>VLOOKUP(A416,'Base traitement'!A:BG,23,FALSE)</f>
        <v>DCG</v>
      </c>
      <c r="V416" t="str">
        <f>VLOOKUP(A416,'Base traitement'!A:BG,24,FALSE)</f>
        <v>FELANA13</v>
      </c>
      <c r="W416">
        <f>VLOOKUP(A416,'Base traitement'!A:BG,57,FALSE)</f>
        <v>5329</v>
      </c>
    </row>
    <row r="417" spans="1:23">
      <c r="A417" s="9">
        <v>135913</v>
      </c>
      <c r="B417" t="str">
        <f>VLOOKUP(A417,'Base traitement'!A:BG,2,FALSE)</f>
        <v>ANDRIANTSOA JULIANNA</v>
      </c>
      <c r="C417" t="str">
        <f>VLOOKUP(A417,'Base traitement'!A:BG,45,FALSE)</f>
        <v>Influenceur JuJu</v>
      </c>
      <c r="D417" t="str">
        <f>VLOOKUP(A417,'Base traitement'!A:BG,3,FALSE)</f>
        <v>PRESTATION DE SERVICE</v>
      </c>
      <c r="E417" t="str">
        <f>VLOOKUP(A417,'Base traitement'!A:BG,4,FALSE)</f>
        <v>Prestation Influenceur Julianna - FA N-1</v>
      </c>
      <c r="F417" s="16">
        <v>65.217391304347828</v>
      </c>
      <c r="K417" s="16">
        <f>F417-G417</f>
        <v>65.217391304347828</v>
      </c>
      <c r="L417" s="12">
        <f>VLOOKUP(A417,'Base traitement'!A:BG,15,FALSE)</f>
        <v>46225</v>
      </c>
      <c r="M417" s="9" t="str">
        <f>VLOOKUP(A417,'Base traitement'!A:BG,16,FALSE)</f>
        <v>2026-07-22</v>
      </c>
      <c r="N417" s="9" t="str">
        <f>VLOOKUP(A417,'Base traitement'!A:BG,17,FALSE)</f>
        <v>E</v>
      </c>
      <c r="O417" s="9" t="str">
        <f>VLOOKUP(A417,'Base traitement'!A:BG,18,FALSE)</f>
        <v>E</v>
      </c>
      <c r="P417">
        <f>VLOOKUP(A417,'Base traitement'!A:BG,20,FALSE)</f>
        <v>139002</v>
      </c>
      <c r="Q417" s="12">
        <f>VLOOKUP(P417,Assemb_DA!A:H,7,FALSE)</f>
        <v>46217</v>
      </c>
      <c r="R417" s="9" t="str">
        <f>VLOOKUP(P417,Assemb_DA!A:H,8,FALSE)</f>
        <v>2026-07-14</v>
      </c>
      <c r="S417" s="9" t="str">
        <f>VLOOKUP(P417,Assemb_DA!A:I,9,FALSE)</f>
        <v>2026-07-16</v>
      </c>
      <c r="T417" s="22">
        <f>S417-Q417</f>
        <v>2</v>
      </c>
      <c r="U417" t="str">
        <f>VLOOKUP(A417,'Base traitement'!A:BG,23,FALSE)</f>
        <v>DCG</v>
      </c>
      <c r="V417" t="str">
        <f>VLOOKUP(A417,'Base traitement'!A:BG,24,FALSE)</f>
        <v>FELANA13</v>
      </c>
      <c r="W417">
        <f>VLOOKUP(A417,'Base traitement'!A:BG,57,FALSE)</f>
        <v>5256</v>
      </c>
    </row>
    <row r="418" spans="1:23">
      <c r="A418" s="9">
        <v>135914</v>
      </c>
      <c r="B418" t="str">
        <f>VLOOKUP(A418,'Base traitement'!A:BG,2,FALSE)</f>
        <v>MADISCO</v>
      </c>
      <c r="C418" t="str">
        <f>VLOOKUP(A418,'Base traitement'!A:BG,45,FALSE)</f>
        <v>Mobilier Bureau Store</v>
      </c>
      <c r="D418" t="str">
        <f>VLOOKUP(A418,'Base traitement'!A:BG,3,FALSE)</f>
        <v>MEUBLE DE BUREAU</v>
      </c>
      <c r="E418" t="str">
        <f>VLOOKUP(A418,'Base traitement'!A:BG,4,FALSE)</f>
        <v>BUREAU 1M*0.50*0.75 MARRON - Proforma n°DVT602355 du  08/06/26</v>
      </c>
      <c r="F418" s="16">
        <v>74.275363043478251</v>
      </c>
      <c r="K418" s="16">
        <f>F418-G418</f>
        <v>74.275363043478251</v>
      </c>
      <c r="L418" s="12">
        <f>VLOOKUP(A418,'Base traitement'!A:BG,15,FALSE)</f>
        <v>46225</v>
      </c>
      <c r="M418" s="9" t="str">
        <f>VLOOKUP(A418,'Base traitement'!A:BG,16,FALSE)</f>
        <v>2026-07-22</v>
      </c>
      <c r="N418" s="9" t="str">
        <f>VLOOKUP(A418,'Base traitement'!A:BG,17,FALSE)</f>
        <v>E</v>
      </c>
      <c r="O418" s="9" t="str">
        <f>VLOOKUP(A418,'Base traitement'!A:BG,18,FALSE)</f>
        <v>E</v>
      </c>
      <c r="P418">
        <f>VLOOKUP(A418,'Base traitement'!A:BG,20,FALSE)</f>
        <v>139106</v>
      </c>
      <c r="Q418" s="12">
        <f>VLOOKUP(P418,Assemb_DA!A:H,7,FALSE)</f>
        <v>46220</v>
      </c>
      <c r="R418" s="9" t="str">
        <f>VLOOKUP(P418,Assemb_DA!A:H,8,FALSE)</f>
        <v>2026-07-17</v>
      </c>
      <c r="S418" s="9" t="str">
        <f>VLOOKUP(P418,Assemb_DA!A:I,9,FALSE)</f>
        <v>2026-07-20</v>
      </c>
      <c r="T418" s="22">
        <f>S418-Q418</f>
        <v>3</v>
      </c>
      <c r="U418" t="str">
        <f>VLOOKUP(A418,'Base traitement'!A:BG,23,FALSE)</f>
        <v>DCG</v>
      </c>
      <c r="V418" t="str">
        <f>VLOOKUP(A418,'Base traitement'!A:BG,24,FALSE)</f>
        <v>FELANA13</v>
      </c>
      <c r="W418">
        <f>VLOOKUP(A418,'Base traitement'!A:BG,57,FALSE)</f>
        <v>2520</v>
      </c>
    </row>
    <row r="419" spans="1:23">
      <c r="A419" s="9">
        <v>135915</v>
      </c>
      <c r="B419" t="str">
        <f>VLOOKUP(A419,'Base traitement'!A:BG,2,FALSE)</f>
        <v>RAHARINIRINA NY AINATINA</v>
      </c>
      <c r="C419" t="str">
        <f>VLOOKUP(A419,'Base traitement'!A:BG,45,FALSE)</f>
        <v>Remboursement Kit Vitogaz</v>
      </c>
      <c r="D419" t="str">
        <f>VLOOKUP(A419,'Base traitement'!A:BG,3,FALSE)</f>
        <v>PRESTATION DIVERS</v>
      </c>
      <c r="E419" t="str">
        <f>VLOOKUP(A419,'Base traitement'!A:BG,4,FALSE)</f>
        <v>Remboursement Kit Fatapera B04kg Vitogaz - FA 00001</v>
      </c>
      <c r="F419" s="16">
        <v>886.95652173913038</v>
      </c>
      <c r="K419" s="16">
        <f>F419-G419</f>
        <v>886.95652173913038</v>
      </c>
      <c r="L419" s="12">
        <f>VLOOKUP(A419,'Base traitement'!A:BG,15,FALSE)</f>
        <v>46225</v>
      </c>
      <c r="M419" s="9" t="str">
        <f>VLOOKUP(A419,'Base traitement'!A:BG,16,FALSE)</f>
        <v>2026-07-22</v>
      </c>
      <c r="N419" s="9" t="str">
        <f>VLOOKUP(A419,'Base traitement'!A:BG,17,FALSE)</f>
        <v>S</v>
      </c>
      <c r="O419" s="9" t="str">
        <f>VLOOKUP(A419,'Base traitement'!A:BG,18,FALSE)</f>
        <v>S</v>
      </c>
      <c r="P419">
        <f>VLOOKUP(A419,'Base traitement'!A:BG,20,FALSE)</f>
        <v>139099</v>
      </c>
      <c r="Q419" s="12">
        <f>VLOOKUP(P419,Assemb_DA!A:H,7,FALSE)</f>
        <v>46220</v>
      </c>
      <c r="R419" s="9" t="str">
        <f>VLOOKUP(P419,Assemb_DA!A:H,8,FALSE)</f>
        <v>2026-07-17</v>
      </c>
      <c r="S419" s="9" t="str">
        <f>VLOOKUP(P419,Assemb_DA!A:I,9,FALSE)</f>
        <v>2026-07-20</v>
      </c>
      <c r="T419" s="22">
        <f>S419-Q419</f>
        <v>3</v>
      </c>
      <c r="U419" t="str">
        <f>VLOOKUP(A419,'Base traitement'!A:BG,23,FALSE)</f>
        <v>DCG</v>
      </c>
      <c r="V419" t="str">
        <f>VLOOKUP(A419,'Base traitement'!A:BG,24,FALSE)</f>
        <v>FELANA13</v>
      </c>
      <c r="W419">
        <f>VLOOKUP(A419,'Base traitement'!A:BG,57,FALSE)</f>
        <v>7194</v>
      </c>
    </row>
    <row r="420" spans="1:23">
      <c r="A420" s="9">
        <v>135916</v>
      </c>
      <c r="B420" t="str">
        <f>VLOOKUP(A420,'Base traitement'!A:BG,2,FALSE)</f>
        <v>TORA INDUSTRIES</v>
      </c>
      <c r="C420" t="s">
        <v>8884</v>
      </c>
      <c r="D420" t="str">
        <f>VLOOKUP(A420,'Base traitement'!A:BG,3,FALSE)</f>
        <v>PRESTATION DIVERS</v>
      </c>
      <c r="E420" t="str">
        <f>VLOOKUP(A420,'Base traitement'!A:BG,4,FALSE)</f>
        <v>DA Paiement frais de branding véhicule ambassadeur YAS# FACTURE N° 0272 DU 21/07/2026</v>
      </c>
      <c r="F420" s="16">
        <v>489.13043478260869</v>
      </c>
      <c r="K420" s="16">
        <f>F420-G420</f>
        <v>489.13043478260869</v>
      </c>
      <c r="L420" s="12">
        <f>VLOOKUP(A420,'Base traitement'!A:BG,15,FALSE)</f>
        <v>46225</v>
      </c>
      <c r="M420" s="9" t="str">
        <f>VLOOKUP(A420,'Base traitement'!A:BG,16,FALSE)</f>
        <v>2026-07-22</v>
      </c>
      <c r="N420" s="9" t="str">
        <f>VLOOKUP(A420,'Base traitement'!A:BG,17,FALSE)</f>
        <v>S</v>
      </c>
      <c r="O420" s="9" t="str">
        <f>VLOOKUP(A420,'Base traitement'!A:BG,18,FALSE)</f>
        <v>S</v>
      </c>
      <c r="P420">
        <f>VLOOKUP(A420,'Base traitement'!A:BG,20,FALSE)</f>
        <v>139144</v>
      </c>
      <c r="Q420" s="12">
        <f>VLOOKUP(P420,Assemb_DA!A:H,7,FALSE)</f>
        <v>46224</v>
      </c>
      <c r="R420" s="9" t="str">
        <f>VLOOKUP(P420,Assemb_DA!A:H,8,FALSE)</f>
        <v>2026-07-21</v>
      </c>
      <c r="S420" s="9" t="str">
        <f>VLOOKUP(P420,Assemb_DA!A:I,9,FALSE)</f>
        <v>2026-07-21</v>
      </c>
      <c r="T420" s="22">
        <f>S420-Q420</f>
        <v>0</v>
      </c>
      <c r="U420" t="str">
        <f>VLOOKUP(A420,'Base traitement'!A:BG,23,FALSE)</f>
        <v>DG</v>
      </c>
      <c r="V420" t="str">
        <f>VLOOKUP(A420,'Base traitement'!A:BG,24,FALSE)</f>
        <v>NADIA7</v>
      </c>
      <c r="W420">
        <f>VLOOKUP(A420,'Base traitement'!A:BG,57,FALSE)</f>
        <v>7214</v>
      </c>
    </row>
    <row r="421" spans="1:23">
      <c r="A421" s="9">
        <v>135917</v>
      </c>
      <c r="B421" t="str">
        <f>VLOOKUP(A421,'Base traitement'!A:BG,2,FALSE)</f>
        <v>LUCKKY COMPANY</v>
      </c>
      <c r="C421" t="str">
        <f>VLOOKUP(A421,'Base traitement'!A:BG,45,FALSE)</f>
        <v>DPDI-Cluster1-Transport Eqp DWDM (19sites)</v>
      </c>
      <c r="D421" t="str">
        <f>VLOOKUP(A421,'Base traitement'!A:BG,3,FALSE)</f>
        <v>TRANSPORT SUR SITE  TRANSPORT DE BIENS</v>
      </c>
      <c r="E421" t="str">
        <f>VLOOKUP(A421,'Base traitement'!A:BG,4,FALSE)</f>
        <v>Cluster1: Livraison équipements DWDM sur sites (19 sites) # PROFORMA N° 048-03-LC-26</v>
      </c>
      <c r="F421" s="16">
        <v>8579.347826086956</v>
      </c>
      <c r="K421" s="16">
        <f>F421-G421</f>
        <v>8579.347826086956</v>
      </c>
      <c r="L421" s="12">
        <f>VLOOKUP(A421,'Base traitement'!A:BG,15,FALSE)</f>
        <v>46225</v>
      </c>
      <c r="M421" s="9" t="str">
        <f>VLOOKUP(A421,'Base traitement'!A:BG,16,FALSE)</f>
        <v>2026-07-22</v>
      </c>
      <c r="N421" s="9" t="str">
        <f>VLOOKUP(A421,'Base traitement'!A:BG,17,FALSE)</f>
        <v>E</v>
      </c>
      <c r="O421" s="9" t="str">
        <f>VLOOKUP(A421,'Base traitement'!A:BG,18,FALSE)</f>
        <v>E</v>
      </c>
      <c r="P421">
        <f>VLOOKUP(A421,'Base traitement'!A:BG,20,FALSE)</f>
        <v>139084</v>
      </c>
      <c r="Q421" s="12">
        <f>VLOOKUP(P421,Assemb_DA!A:H,7,FALSE)</f>
        <v>46220</v>
      </c>
      <c r="R421" s="9" t="str">
        <f>VLOOKUP(P421,Assemb_DA!A:H,8,FALSE)</f>
        <v>2026-07-17</v>
      </c>
      <c r="S421" s="9" t="str">
        <f>VLOOKUP(P421,Assemb_DA!A:I,9,FALSE)</f>
        <v>2026-07-20</v>
      </c>
      <c r="T421" s="22">
        <f>S421-Q421</f>
        <v>3</v>
      </c>
      <c r="U421" t="str">
        <f>VLOOKUP(A421,'Base traitement'!A:BG,23,FALSE)</f>
        <v>DTG</v>
      </c>
      <c r="V421" t="str">
        <f>VLOOKUP(A421,'Base traitement'!A:BG,24,FALSE)</f>
        <v>ELIE3</v>
      </c>
      <c r="W421">
        <f>VLOOKUP(A421,'Base traitement'!A:BG,57,FALSE)</f>
        <v>3726</v>
      </c>
    </row>
    <row r="422" spans="1:23">
      <c r="A422" s="9">
        <v>135918</v>
      </c>
      <c r="B422" t="str">
        <f>VLOOKUP(A422,'Base traitement'!A:BG,2,FALSE)</f>
        <v>HENRI FRAISE FILS ET CIE</v>
      </c>
      <c r="C422" t="str">
        <f>VLOOKUP(A422,'Base traitement'!A:BG,45,FALSE)</f>
        <v>ACHAT INVERSEUR DE SOURCE AUTOMATIQUE ATI 63A</v>
      </c>
      <c r="D422" t="str">
        <f>VLOOKUP(A422,'Base traitement'!A:BG,3,FALSE)</f>
        <v>REMISE</v>
      </c>
      <c r="E422" t="str">
        <f>VLOOKUP(A422,'Base traitement'!A:BG,4,FALSE)</f>
        <v>REMISE EXCEPTIONNELLE</v>
      </c>
      <c r="F422" s="16">
        <v>3448.0663043478262</v>
      </c>
      <c r="G422" s="16">
        <v>164.19369565217391</v>
      </c>
      <c r="H422" s="20">
        <v>4.761906563256469E-2</v>
      </c>
      <c r="I422" s="19">
        <f>G422/F422</f>
        <v>4.761906563256469E-2</v>
      </c>
      <c r="J422" s="19"/>
      <c r="K422" s="16">
        <f>F422-G422</f>
        <v>3283.8726086956522</v>
      </c>
      <c r="L422" s="12">
        <f>VLOOKUP(A422,'Base traitement'!A:BG,15,FALSE)</f>
        <v>46225</v>
      </c>
      <c r="M422" s="9" t="str">
        <f>VLOOKUP(A422,'Base traitement'!A:BG,16,FALSE)</f>
        <v>2026-07-22</v>
      </c>
      <c r="N422" s="9" t="str">
        <f>VLOOKUP(A422,'Base traitement'!A:BG,17,FALSE)</f>
        <v>E</v>
      </c>
      <c r="O422" s="9" t="str">
        <f>VLOOKUP(A422,'Base traitement'!A:BG,18,FALSE)</f>
        <v>E</v>
      </c>
      <c r="P422">
        <f>VLOOKUP(A422,'Base traitement'!A:BG,20,FALSE)</f>
        <v>139061</v>
      </c>
      <c r="Q422" s="12">
        <f>VLOOKUP(P422,Assemb_DA!A:H,7,FALSE)</f>
        <v>46219</v>
      </c>
      <c r="R422" s="9" t="str">
        <f>VLOOKUP(P422,Assemb_DA!A:H,8,FALSE)</f>
        <v>2026-07-16</v>
      </c>
      <c r="S422" s="9" t="str">
        <f>VLOOKUP(P422,Assemb_DA!A:I,9,FALSE)</f>
        <v>2026-07-20</v>
      </c>
      <c r="T422" s="22">
        <f>S422-Q422</f>
        <v>4</v>
      </c>
      <c r="U422" t="str">
        <f>VLOOKUP(A422,'Base traitement'!A:BG,23,FALSE)</f>
        <v>DTG</v>
      </c>
      <c r="V422" t="str">
        <f>VLOOKUP(A422,'Base traitement'!A:BG,24,FALSE)</f>
        <v>ELIE3</v>
      </c>
      <c r="W422">
        <f>VLOOKUP(A422,'Base traitement'!A:BG,57,FALSE)</f>
        <v>703</v>
      </c>
    </row>
    <row r="423" spans="1:23">
      <c r="A423" s="9">
        <v>135919</v>
      </c>
      <c r="B423" t="str">
        <f>VLOOKUP(A423,'Base traitement'!A:BG,2,FALSE)</f>
        <v>ADVANCED TECHNOLOGY APPLICATION</v>
      </c>
      <c r="C423" t="str">
        <f>VLOOKUP(A423,'Base traitement'!A:BG,45,FALSE)</f>
        <v>BC ATEA__Tx trans sur 03 sites__AND057-MAT148-SOF226</v>
      </c>
      <c r="D423" t="str">
        <f>VLOOKUP(A423,'Base traitement'!A:BG,3,FALSE)</f>
        <v>PRESTATION DE SERVICE</v>
      </c>
      <c r="E423" t="str">
        <f>VLOOKUP(A423,'Base traitement'!A:BG,4,FALSE)</f>
        <v>Lancement BC pour ATEA__Tx trans sur 03 sites__AND057-MAT148-SOF226</v>
      </c>
      <c r="F423" s="16">
        <v>5015.217391304348</v>
      </c>
      <c r="K423" s="16">
        <f>F423-G423</f>
        <v>5015.217391304348</v>
      </c>
      <c r="L423" s="12">
        <f>VLOOKUP(A423,'Base traitement'!A:BG,15,FALSE)</f>
        <v>46225</v>
      </c>
      <c r="M423" s="9" t="str">
        <f>VLOOKUP(A423,'Base traitement'!A:BG,16,FALSE)</f>
        <v>2026-07-22</v>
      </c>
      <c r="N423" s="9" t="str">
        <f>VLOOKUP(A423,'Base traitement'!A:BG,17,FALSE)</f>
        <v>E</v>
      </c>
      <c r="O423" s="9" t="str">
        <f>VLOOKUP(A423,'Base traitement'!A:BG,18,FALSE)</f>
        <v>E</v>
      </c>
      <c r="P423">
        <f>VLOOKUP(A423,'Base traitement'!A:BG,20,FALSE)</f>
        <v>139045</v>
      </c>
      <c r="Q423" s="12">
        <f>VLOOKUP(P423,Assemb_DA!A:H,7,FALSE)</f>
        <v>46219</v>
      </c>
      <c r="R423" s="9" t="str">
        <f>VLOOKUP(P423,Assemb_DA!A:H,8,FALSE)</f>
        <v>2026-07-16</v>
      </c>
      <c r="S423" s="9" t="str">
        <f>VLOOKUP(P423,Assemb_DA!A:I,9,FALSE)</f>
        <v>2026-07-20</v>
      </c>
      <c r="T423" s="22">
        <f>S423-Q423</f>
        <v>4</v>
      </c>
      <c r="U423" t="str">
        <f>VLOOKUP(A423,'Base traitement'!A:BG,23,FALSE)</f>
        <v>DTG</v>
      </c>
      <c r="V423" t="str">
        <f>VLOOKUP(A423,'Base traitement'!A:BG,24,FALSE)</f>
        <v>ELIE3</v>
      </c>
      <c r="W423">
        <f>VLOOKUP(A423,'Base traitement'!A:BG,57,FALSE)</f>
        <v>2025</v>
      </c>
    </row>
    <row r="424" spans="1:23">
      <c r="A424" s="9">
        <v>135920</v>
      </c>
      <c r="B424" t="str">
        <f>VLOOKUP(A424,'Base traitement'!A:BG,2,FALSE)</f>
        <v>LUCKKY COMPANY</v>
      </c>
      <c r="C424" t="str">
        <f>VLOOKUP(A424,'Base traitement'!A:BG,45,FALSE)</f>
        <v>DPDI-Cluster2-Transport Eqp DWDM (5sites)</v>
      </c>
      <c r="D424" t="str">
        <f>VLOOKUP(A424,'Base traitement'!A:BG,3,FALSE)</f>
        <v>TRANSPORT SUR SITE  TRANSPORT DE BIENS</v>
      </c>
      <c r="E424" t="str">
        <f>VLOOKUP(A424,'Base traitement'!A:BG,4,FALSE)</f>
        <v>Cluster2: Livraison équipements DWDM sur sites (5 sites) # PROFORMA N° 049-03-LC-26</v>
      </c>
      <c r="F424" s="16">
        <v>1195.6521739130435</v>
      </c>
      <c r="K424" s="16">
        <f>F424-G424</f>
        <v>1195.6521739130435</v>
      </c>
      <c r="L424" s="12">
        <f>VLOOKUP(A424,'Base traitement'!A:BG,15,FALSE)</f>
        <v>46225</v>
      </c>
      <c r="M424" s="9" t="str">
        <f>VLOOKUP(A424,'Base traitement'!A:BG,16,FALSE)</f>
        <v>2026-07-22</v>
      </c>
      <c r="N424" s="9" t="str">
        <f>VLOOKUP(A424,'Base traitement'!A:BG,17,FALSE)</f>
        <v>E</v>
      </c>
      <c r="O424" s="9" t="str">
        <f>VLOOKUP(A424,'Base traitement'!A:BG,18,FALSE)</f>
        <v>E</v>
      </c>
      <c r="P424">
        <f>VLOOKUP(A424,'Base traitement'!A:BG,20,FALSE)</f>
        <v>139087</v>
      </c>
      <c r="Q424" s="12">
        <f>VLOOKUP(P424,Assemb_DA!A:H,7,FALSE)</f>
        <v>46220</v>
      </c>
      <c r="R424" s="9" t="str">
        <f>VLOOKUP(P424,Assemb_DA!A:H,8,FALSE)</f>
        <v>2026-07-17</v>
      </c>
      <c r="S424" s="9" t="str">
        <f>VLOOKUP(P424,Assemb_DA!A:I,9,FALSE)</f>
        <v>2026-07-20</v>
      </c>
      <c r="T424" s="22">
        <f>S424-Q424</f>
        <v>3</v>
      </c>
      <c r="U424" t="str">
        <f>VLOOKUP(A424,'Base traitement'!A:BG,23,FALSE)</f>
        <v>DTG</v>
      </c>
      <c r="V424" t="str">
        <f>VLOOKUP(A424,'Base traitement'!A:BG,24,FALSE)</f>
        <v>ELIE3</v>
      </c>
      <c r="W424">
        <f>VLOOKUP(A424,'Base traitement'!A:BG,57,FALSE)</f>
        <v>3726</v>
      </c>
    </row>
    <row r="425" spans="1:23">
      <c r="A425" s="9">
        <v>135921</v>
      </c>
      <c r="B425" t="str">
        <f>VLOOKUP(A425,'Base traitement'!A:BG,2,FALSE)</f>
        <v>PRIMA CE SARLU</v>
      </c>
      <c r="C425" t="str">
        <f>VLOOKUP(A425,'Base traitement'!A:BG,45,FALSE)</f>
        <v>TS-TX sécurisation BKB sur ponts : Ambatosarotra..</v>
      </c>
      <c r="D425" t="str">
        <f>VLOOKUP(A425,'Base traitement'!A:BG,3,FALSE)</f>
        <v>REMISE</v>
      </c>
      <c r="E425" t="str">
        <f>VLOOKUP(A425,'Base traitement'!A:BG,4,FALSE)</f>
        <v>Remise1 30%+ Remise2 (3 998 000 MGA)</v>
      </c>
      <c r="F425" s="16">
        <v>19843.478260869564</v>
      </c>
      <c r="G425" s="16">
        <v>5247.826086956522</v>
      </c>
      <c r="H425" s="20">
        <v>0.26446099912357585</v>
      </c>
      <c r="I425" s="19">
        <f>G425/F425</f>
        <v>0.26446099912357585</v>
      </c>
      <c r="J425" s="19"/>
      <c r="K425" s="16">
        <f>F425-G425</f>
        <v>14595.652173913042</v>
      </c>
      <c r="L425" s="12">
        <f>VLOOKUP(A425,'Base traitement'!A:BG,15,FALSE)</f>
        <v>46225</v>
      </c>
      <c r="M425" s="9" t="str">
        <f>VLOOKUP(A425,'Base traitement'!A:BG,16,FALSE)</f>
        <v>2026-08-05</v>
      </c>
      <c r="N425" s="9" t="str">
        <f>VLOOKUP(A425,'Base traitement'!A:BG,17,FALSE)</f>
        <v>E</v>
      </c>
      <c r="O425" s="9" t="str">
        <f>VLOOKUP(A425,'Base traitement'!A:BG,18,FALSE)</f>
        <v>E</v>
      </c>
      <c r="P425">
        <f>VLOOKUP(A425,'Base traitement'!A:BG,20,FALSE)</f>
        <v>139043</v>
      </c>
      <c r="Q425" s="12">
        <f>VLOOKUP(P425,Assemb_DA!A:H,7,FALSE)</f>
        <v>46219</v>
      </c>
      <c r="R425" s="9" t="str">
        <f>VLOOKUP(P425,Assemb_DA!A:H,8,FALSE)</f>
        <v>2026-07-16</v>
      </c>
      <c r="S425" s="9" t="str">
        <f>VLOOKUP(P425,Assemb_DA!A:I,9,FALSE)</f>
        <v>2026-07-20</v>
      </c>
      <c r="T425" s="22">
        <f>S425-Q425</f>
        <v>4</v>
      </c>
      <c r="U425" t="str">
        <f>VLOOKUP(A425,'Base traitement'!A:BG,23,FALSE)</f>
        <v>DTG</v>
      </c>
      <c r="V425" t="str">
        <f>VLOOKUP(A425,'Base traitement'!A:BG,24,FALSE)</f>
        <v>ELIE3</v>
      </c>
      <c r="W425">
        <f>VLOOKUP(A425,'Base traitement'!A:BG,57,FALSE)</f>
        <v>2633</v>
      </c>
    </row>
    <row r="426" spans="1:23">
      <c r="A426" s="9">
        <v>135922</v>
      </c>
      <c r="B426" t="str">
        <f>VLOOKUP(A426,'Base traitement'!A:BG,2,FALSE)</f>
        <v>LUCKKY COMPANY</v>
      </c>
      <c r="C426" t="str">
        <f>VLOOKUP(A426,'Base traitement'!A:BG,45,FALSE)</f>
        <v>DPDI-Cluster3-Transport Eqp DWDM (13sites)</v>
      </c>
      <c r="D426" t="str">
        <f>VLOOKUP(A426,'Base traitement'!A:BG,3,FALSE)</f>
        <v>TRANSPORT SUR SITE  TRANSPORT DE BIENS</v>
      </c>
      <c r="E426" t="str">
        <f>VLOOKUP(A426,'Base traitement'!A:BG,4,FALSE)</f>
        <v>DPDI-Cluster3-Transport Eqp DWDM (13sites) # PROFORMA N° 050-03-LC-26</v>
      </c>
      <c r="F426" s="16">
        <v>8876.0869565217399</v>
      </c>
      <c r="K426" s="16">
        <f>F426-G426</f>
        <v>8876.0869565217399</v>
      </c>
      <c r="L426" s="12">
        <f>VLOOKUP(A426,'Base traitement'!A:BG,15,FALSE)</f>
        <v>46225</v>
      </c>
      <c r="M426" s="9" t="str">
        <f>VLOOKUP(A426,'Base traitement'!A:BG,16,FALSE)</f>
        <v>2026-07-22</v>
      </c>
      <c r="N426" s="9" t="str">
        <f>VLOOKUP(A426,'Base traitement'!A:BG,17,FALSE)</f>
        <v>E</v>
      </c>
      <c r="O426" s="9" t="str">
        <f>VLOOKUP(A426,'Base traitement'!A:BG,18,FALSE)</f>
        <v>E</v>
      </c>
      <c r="P426">
        <f>VLOOKUP(A426,'Base traitement'!A:BG,20,FALSE)</f>
        <v>139097</v>
      </c>
      <c r="Q426" s="12">
        <f>VLOOKUP(P426,Assemb_DA!A:H,7,FALSE)</f>
        <v>46220</v>
      </c>
      <c r="R426" s="9" t="str">
        <f>VLOOKUP(P426,Assemb_DA!A:H,8,FALSE)</f>
        <v>2026-07-17</v>
      </c>
      <c r="S426" s="9" t="str">
        <f>VLOOKUP(P426,Assemb_DA!A:I,9,FALSE)</f>
        <v>2026-07-20</v>
      </c>
      <c r="T426" s="22">
        <f>S426-Q426</f>
        <v>3</v>
      </c>
      <c r="U426" t="str">
        <f>VLOOKUP(A426,'Base traitement'!A:BG,23,FALSE)</f>
        <v>DTG</v>
      </c>
      <c r="V426" t="str">
        <f>VLOOKUP(A426,'Base traitement'!A:BG,24,FALSE)</f>
        <v>ELIE3</v>
      </c>
      <c r="W426">
        <f>VLOOKUP(A426,'Base traitement'!A:BG,57,FALSE)</f>
        <v>3726</v>
      </c>
    </row>
    <row r="427" spans="1:23">
      <c r="A427" s="9">
        <v>135923</v>
      </c>
      <c r="B427" t="str">
        <f>VLOOKUP(A427,'Base traitement'!A:BG,2,FALSE)</f>
        <v>GRANDE DISTRIBUTION SERVICE</v>
      </c>
      <c r="C427" t="str">
        <f>VLOOKUP(A427,'Base traitement'!A:BG,45,FALSE)</f>
        <v>OUVERTURE NEW CONCEPT STORE</v>
      </c>
      <c r="D427" t="str">
        <f>VLOOKUP(A427,'Base traitement'!A:BG,3,FALSE)</f>
        <v>CHEMISE BLANCHE MILIEU PLECTRUM - ML - JUILLET 2025</v>
      </c>
      <c r="E427" t="str">
        <f>VLOOKUP(A427,'Base traitement'!A:BG,4,FALSE)</f>
        <v>CHEMISE YAS BLANCHE AVEC PLECTRUM COL MAO BLEU - suivant proforma N°F/P072600227</v>
      </c>
      <c r="F427" s="16">
        <v>9184.782608695652</v>
      </c>
      <c r="K427" s="16">
        <f>F427-G427</f>
        <v>9184.782608695652</v>
      </c>
      <c r="L427" s="12">
        <f>VLOOKUP(A427,'Base traitement'!A:BG,15,FALSE)</f>
        <v>46225</v>
      </c>
      <c r="M427" s="9" t="str">
        <f>VLOOKUP(A427,'Base traitement'!A:BG,16,FALSE)</f>
        <v>2026-07-22</v>
      </c>
      <c r="N427" s="9" t="str">
        <f>VLOOKUP(A427,'Base traitement'!A:BG,17,FALSE)</f>
        <v>E</v>
      </c>
      <c r="O427" s="9" t="str">
        <f>VLOOKUP(A427,'Base traitement'!A:BG,18,FALSE)</f>
        <v>E</v>
      </c>
      <c r="P427">
        <f>VLOOKUP(A427,'Base traitement'!A:BG,20,FALSE)</f>
        <v>139164</v>
      </c>
      <c r="Q427" s="12">
        <f>VLOOKUP(P427,Assemb_DA!A:H,7,FALSE)</f>
        <v>46225</v>
      </c>
      <c r="R427" s="9" t="str">
        <f>VLOOKUP(P427,Assemb_DA!A:H,8,FALSE)</f>
        <v>2026-07-22</v>
      </c>
      <c r="S427" s="9" t="str">
        <f>VLOOKUP(P427,Assemb_DA!A:I,9,FALSE)</f>
        <v>2026-07-22</v>
      </c>
      <c r="T427" s="22">
        <f>S427-Q427</f>
        <v>0</v>
      </c>
      <c r="U427" t="str">
        <f>VLOOKUP(A427,'Base traitement'!A:BG,23,FALSE)</f>
        <v>DCG</v>
      </c>
      <c r="V427" t="str">
        <f>VLOOKUP(A427,'Base traitement'!A:BG,24,FALSE)</f>
        <v>FELANA13</v>
      </c>
      <c r="W427">
        <f>VLOOKUP(A427,'Base traitement'!A:BG,57,FALSE)</f>
        <v>820</v>
      </c>
    </row>
    <row r="428" spans="1:23">
      <c r="A428" s="9">
        <v>135924</v>
      </c>
      <c r="B428" t="str">
        <f>VLOOKUP(A428,'Base traitement'!A:BG,2,FALSE)</f>
        <v>BESSADARA ORLANDO</v>
      </c>
      <c r="C428" t="str">
        <f>VLOOKUP(A428,'Base traitement'!A:BG,45,FALSE)</f>
        <v>travaux de rehaussement 01 Chambre L2T à Antsohihy</v>
      </c>
      <c r="D428" t="str">
        <f>VLOOKUP(A428,'Base traitement'!A:BG,3,FALSE)</f>
        <v>Travaux GC filaire</v>
      </c>
      <c r="E428" t="str">
        <f>VLOOKUP(A428,'Base traitement'!A:BG,4,FALSE)</f>
        <v>DTG/DOM: travaux de rehaussement 01 Chambre L2T à Antsohihy</v>
      </c>
      <c r="F428" s="16">
        <v>141.30434782608697</v>
      </c>
      <c r="K428" s="16">
        <f>F428-G428</f>
        <v>141.30434782608697</v>
      </c>
      <c r="L428" s="12">
        <f>VLOOKUP(A428,'Base traitement'!A:BG,15,FALSE)</f>
        <v>46225</v>
      </c>
      <c r="M428" s="9" t="str">
        <f>VLOOKUP(A428,'Base traitement'!A:BG,16,FALSE)</f>
        <v>2026-07-22</v>
      </c>
      <c r="N428" s="9" t="str">
        <f>VLOOKUP(A428,'Base traitement'!A:BG,17,FALSE)</f>
        <v>S</v>
      </c>
      <c r="O428" s="9" t="str">
        <f>VLOOKUP(A428,'Base traitement'!A:BG,18,FALSE)</f>
        <v>S</v>
      </c>
      <c r="P428">
        <f>VLOOKUP(A428,'Base traitement'!A:BG,20,FALSE)</f>
        <v>139062</v>
      </c>
      <c r="Q428" s="12">
        <f>VLOOKUP(P428,Assemb_DA!A:H,7,FALSE)</f>
        <v>46220</v>
      </c>
      <c r="R428" s="9" t="str">
        <f>VLOOKUP(P428,Assemb_DA!A:H,8,FALSE)</f>
        <v>2026-07-17</v>
      </c>
      <c r="S428" s="9" t="str">
        <f>VLOOKUP(P428,Assemb_DA!A:I,9,FALSE)</f>
        <v>2026-07-22</v>
      </c>
      <c r="T428" s="22">
        <f>S428-Q428</f>
        <v>5</v>
      </c>
      <c r="U428" t="str">
        <f>VLOOKUP(A428,'Base traitement'!A:BG,23,FALSE)</f>
        <v>DTG</v>
      </c>
      <c r="V428" t="str">
        <f>VLOOKUP(A428,'Base traitement'!A:BG,24,FALSE)</f>
        <v>ELIE3</v>
      </c>
      <c r="W428">
        <f>VLOOKUP(A428,'Base traitement'!A:BG,57,FALSE)</f>
        <v>5337</v>
      </c>
    </row>
    <row r="429" spans="1:23">
      <c r="A429" s="9">
        <v>135925</v>
      </c>
      <c r="B429" t="str">
        <f>VLOOKUP(A429,'Base traitement'!A:BG,2,FALSE)</f>
        <v>X-FACTOR Toliara</v>
      </c>
      <c r="C429" t="str">
        <f>VLOOKUP(A429,'Base traitement'!A:BG,45,FALSE)</f>
        <v>Assainissement Toliara, DTG-212056 Tsianaloka Axe Murex</v>
      </c>
      <c r="D429" t="str">
        <f>VLOOKUP(A429,'Base traitement'!A:BG,3,FALSE)</f>
        <v>Travaux filaire</v>
      </c>
      <c r="E429" t="str">
        <f>VLOOKUP(A429,'Base traitement'!A:BG,4,FALSE)</f>
        <v>DTG/DOM: Assainissement réseau filaire YAS Toliara, DTG-212056 Tsianaloka Axe Murex (Entre SR03 DP7-DP40) 
DP20)</v>
      </c>
      <c r="F429" s="16">
        <v>397.41304347826087</v>
      </c>
      <c r="K429" s="16">
        <f>F429-G429</f>
        <v>397.41304347826087</v>
      </c>
      <c r="L429" s="12">
        <f>VLOOKUP(A429,'Base traitement'!A:BG,15,FALSE)</f>
        <v>46225</v>
      </c>
      <c r="M429" s="9" t="str">
        <f>VLOOKUP(A429,'Base traitement'!A:BG,16,FALSE)</f>
        <v>2026-07-22</v>
      </c>
      <c r="N429" s="9" t="str">
        <f>VLOOKUP(A429,'Base traitement'!A:BG,17,FALSE)</f>
        <v>E</v>
      </c>
      <c r="O429" s="9" t="str">
        <f>VLOOKUP(A429,'Base traitement'!A:BG,18,FALSE)</f>
        <v>E</v>
      </c>
      <c r="P429">
        <f>VLOOKUP(A429,'Base traitement'!A:BG,20,FALSE)</f>
        <v>138867</v>
      </c>
      <c r="Q429" s="12">
        <f>VLOOKUP(P429,Assemb_DA!A:H,7,FALSE)</f>
        <v>46210</v>
      </c>
      <c r="R429" s="9" t="str">
        <f>VLOOKUP(P429,Assemb_DA!A:H,8,FALSE)</f>
        <v>2026-07-07</v>
      </c>
      <c r="S429" s="9" t="str">
        <f>VLOOKUP(P429,Assemb_DA!A:I,9,FALSE)</f>
        <v>2026-07-22</v>
      </c>
      <c r="T429" s="22">
        <f>S429-Q429</f>
        <v>15</v>
      </c>
      <c r="U429" t="str">
        <f>VLOOKUP(A429,'Base traitement'!A:BG,23,FALSE)</f>
        <v>DTG</v>
      </c>
      <c r="V429" t="str">
        <f>VLOOKUP(A429,'Base traitement'!A:BG,24,FALSE)</f>
        <v>ELIE3</v>
      </c>
      <c r="W429">
        <f>VLOOKUP(A429,'Base traitement'!A:BG,57,FALSE)</f>
        <v>4824</v>
      </c>
    </row>
    <row r="430" spans="1:23">
      <c r="A430" s="9">
        <v>135926</v>
      </c>
      <c r="B430" t="str">
        <f>VLOOKUP(A430,'Base traitement'!A:BG,2,FALSE)</f>
        <v>VOYAGES BOURDON</v>
      </c>
      <c r="C430" t="str">
        <f>VLOOKUP(A430,'Base traitement'!A:BG,45,FALSE)</f>
        <v>BILLET D'AVION - JACQUIA &amp; VALTER &amp; PPH</v>
      </c>
      <c r="D430" t="str">
        <f>VLOOKUP(A430,'Base traitement'!A:BG,3,FALSE)</f>
        <v>BILLET D'AVION</v>
      </c>
      <c r="E430" t="str">
        <f>VLOOKUP(A430,'Base traitement'!A:BG,4,FALSE)</f>
        <v>BILLET D'AVION - Patrick Pisal-Hamida - TNR/DIE/TNR</v>
      </c>
      <c r="F430" s="16">
        <v>2433.913043478261</v>
      </c>
      <c r="K430" s="16">
        <f>F430-G430</f>
        <v>2433.913043478261</v>
      </c>
      <c r="L430" s="12">
        <f>VLOOKUP(A430,'Base traitement'!A:BG,15,FALSE)</f>
        <v>46226</v>
      </c>
      <c r="M430" s="9" t="str">
        <f>VLOOKUP(A430,'Base traitement'!A:BG,16,FALSE)</f>
        <v>2026-07-23</v>
      </c>
      <c r="N430" s="9" t="str">
        <f>VLOOKUP(A430,'Base traitement'!A:BG,17,FALSE)</f>
        <v>S</v>
      </c>
      <c r="O430" s="9" t="str">
        <f>VLOOKUP(A430,'Base traitement'!A:BG,18,FALSE)</f>
        <v>S</v>
      </c>
      <c r="P430">
        <f>VLOOKUP(A430,'Base traitement'!A:BG,20,FALSE)</f>
        <v>139204</v>
      </c>
      <c r="Q430" s="12">
        <f>VLOOKUP(P430,Assemb_DA!A:H,7,FALSE)</f>
        <v>46225</v>
      </c>
      <c r="R430" s="9" t="str">
        <f>VLOOKUP(P430,Assemb_DA!A:H,8,FALSE)</f>
        <v>2026-07-22</v>
      </c>
      <c r="S430" s="9" t="str">
        <f>VLOOKUP(P430,Assemb_DA!A:I,9,FALSE)</f>
        <v>2026-07-22</v>
      </c>
      <c r="T430" s="22">
        <f>S430-Q430</f>
        <v>0</v>
      </c>
      <c r="U430" t="str">
        <f>VLOOKUP(A430,'Base traitement'!A:BG,23,FALSE)</f>
        <v>DCG</v>
      </c>
      <c r="V430" t="str">
        <f>VLOOKUP(A430,'Base traitement'!A:BG,24,FALSE)</f>
        <v>FELANA13</v>
      </c>
      <c r="W430">
        <f>VLOOKUP(A430,'Base traitement'!A:BG,57,FALSE)</f>
        <v>2886</v>
      </c>
    </row>
    <row r="431" spans="1:23">
      <c r="A431" s="9">
        <v>135927</v>
      </c>
      <c r="B431" t="str">
        <f>VLOOKUP(A431,'Base traitement'!A:BG,2,FALSE)</f>
        <v>THOMANN GMBH</v>
      </c>
      <c r="C431" t="str">
        <f>VLOOKUP(A431,'Base traitement'!A:BG,45,FALSE)</f>
        <v>Equipements ADN - THOMANN</v>
      </c>
      <c r="D431" t="str">
        <f>VLOOKUP(A431,'Base traitement'!A:BG,3,FALSE)</f>
        <v>FRAIS DE GESTION ET DE PORT</v>
      </c>
      <c r="E431" t="str">
        <f>VLOOKUP(A431,'Base traitement'!A:BG,4,FALSE)</f>
        <v>Frais de port et d'emballage - Offre n° 940286</v>
      </c>
      <c r="F431" s="16">
        <v>1046.2724999999998</v>
      </c>
      <c r="K431" s="16">
        <f>F431-G431</f>
        <v>1046.2724999999998</v>
      </c>
      <c r="L431" s="12">
        <f>VLOOKUP(A431,'Base traitement'!A:BG,15,FALSE)</f>
        <v>46226</v>
      </c>
      <c r="M431" s="9" t="str">
        <f>VLOOKUP(A431,'Base traitement'!A:BG,16,FALSE)</f>
        <v>2026-07-23</v>
      </c>
      <c r="N431" s="9" t="str">
        <f>VLOOKUP(A431,'Base traitement'!A:BG,17,FALSE)</f>
        <v>E</v>
      </c>
      <c r="O431" s="9" t="str">
        <f>VLOOKUP(A431,'Base traitement'!A:BG,18,FALSE)</f>
        <v>E</v>
      </c>
      <c r="P431">
        <f>VLOOKUP(A431,'Base traitement'!A:BG,20,FALSE)</f>
        <v>138992</v>
      </c>
      <c r="Q431" s="12">
        <f>VLOOKUP(P431,Assemb_DA!A:H,7,FALSE)</f>
        <v>46217</v>
      </c>
      <c r="R431" s="9" t="str">
        <f>VLOOKUP(P431,Assemb_DA!A:H,8,FALSE)</f>
        <v>2026-07-14</v>
      </c>
      <c r="S431" s="9" t="str">
        <f>VLOOKUP(P431,Assemb_DA!A:I,9,FALSE)</f>
        <v>2026-07-16</v>
      </c>
      <c r="T431" s="22">
        <f>S431-Q431</f>
        <v>2</v>
      </c>
      <c r="U431" t="str">
        <f>VLOOKUP(A431,'Base traitement'!A:BG,23,FALSE)</f>
        <v>DCG</v>
      </c>
      <c r="V431" t="str">
        <f>VLOOKUP(A431,'Base traitement'!A:BG,24,FALSE)</f>
        <v>FELANA13</v>
      </c>
      <c r="W431">
        <f>VLOOKUP(A431,'Base traitement'!A:BG,57,FALSE)</f>
        <v>3562</v>
      </c>
    </row>
    <row r="432" spans="1:23">
      <c r="A432" s="9">
        <v>135928</v>
      </c>
      <c r="B432" t="str">
        <f>VLOOKUP(A432,'Base traitement'!A:BG,2,FALSE)</f>
        <v>MANAJ SARL</v>
      </c>
      <c r="C432" t="str">
        <f>VLOOKUP(A432,'Base traitement'!A:BG,45,FALSE)</f>
        <v>Entretien YS Bezanozano Moramanga</v>
      </c>
      <c r="D432" t="str">
        <f>VLOOKUP(A432,'Base traitement'!A:BG,3,FALSE)</f>
        <v>ENTRETIEN REPARATION BATIMENT NON TECHNIQUE</v>
      </c>
      <c r="E432" t="str">
        <f>VLOOKUP(A432,'Base traitement'!A:BG,4,FALSE)</f>
        <v>Remise en Etat Mur/YS Bezanozano Moramanga - DEVIS N° MNJ2607-104</v>
      </c>
      <c r="F432" s="16">
        <v>456.52173913043481</v>
      </c>
      <c r="K432" s="16">
        <f>F432-G432</f>
        <v>456.52173913043481</v>
      </c>
      <c r="L432" s="12">
        <f>VLOOKUP(A432,'Base traitement'!A:BG,15,FALSE)</f>
        <v>46226</v>
      </c>
      <c r="M432" s="9" t="str">
        <f>VLOOKUP(A432,'Base traitement'!A:BG,16,FALSE)</f>
        <v>2026-07-23</v>
      </c>
      <c r="N432" s="9" t="str">
        <f>VLOOKUP(A432,'Base traitement'!A:BG,17,FALSE)</f>
        <v>E</v>
      </c>
      <c r="O432" s="9" t="str">
        <f>VLOOKUP(A432,'Base traitement'!A:BG,18,FALSE)</f>
        <v>E</v>
      </c>
      <c r="P432">
        <f>VLOOKUP(A432,'Base traitement'!A:BG,20,FALSE)</f>
        <v>139162</v>
      </c>
      <c r="Q432" s="12">
        <f>VLOOKUP(P432,Assemb_DA!A:H,7,FALSE)</f>
        <v>46224</v>
      </c>
      <c r="R432" s="9" t="str">
        <f>VLOOKUP(P432,Assemb_DA!A:H,8,FALSE)</f>
        <v>2026-07-21</v>
      </c>
      <c r="S432" s="9" t="str">
        <f>VLOOKUP(P432,Assemb_DA!A:I,9,FALSE)</f>
        <v>2026-07-22</v>
      </c>
      <c r="T432" s="22">
        <f>S432-Q432</f>
        <v>1</v>
      </c>
      <c r="U432" t="str">
        <f>VLOOKUP(A432,'Base traitement'!A:BG,23,FALSE)</f>
        <v>DCG</v>
      </c>
      <c r="V432" t="str">
        <f>VLOOKUP(A432,'Base traitement'!A:BG,24,FALSE)</f>
        <v>FELANA13</v>
      </c>
      <c r="W432">
        <f>VLOOKUP(A432,'Base traitement'!A:BG,57,FALSE)</f>
        <v>2536</v>
      </c>
    </row>
    <row r="433" spans="1:23">
      <c r="A433" s="9">
        <v>135929</v>
      </c>
      <c r="B433" t="str">
        <f>VLOOKUP(A433,'Base traitement'!A:BG,2,FALSE)</f>
        <v>SIGN</v>
      </c>
      <c r="C433" t="str">
        <f>VLOOKUP(A433,'Base traitement'!A:BG,45,FALSE)</f>
        <v>Roll Up  Mbalika</v>
      </c>
      <c r="D433" t="str">
        <f>VLOOKUP(A433,'Base traitement'!A:BG,3,FALSE)</f>
        <v>ROLL UP MBALIK - MARS 2026</v>
      </c>
      <c r="E433" t="str">
        <f>VLOOKUP(A433,'Base traitement'!A:BG,4,FALSE)</f>
        <v>Roll Up - 80 x 200 cm - Devis n°FP05228</v>
      </c>
      <c r="F433" s="16">
        <v>104.34782608695652</v>
      </c>
      <c r="K433" s="16">
        <f>F433-G433</f>
        <v>104.34782608695652</v>
      </c>
      <c r="L433" s="12">
        <f>VLOOKUP(A433,'Base traitement'!A:BG,15,FALSE)</f>
        <v>46226</v>
      </c>
      <c r="M433" s="9" t="str">
        <f>VLOOKUP(A433,'Base traitement'!A:BG,16,FALSE)</f>
        <v>2026-07-23</v>
      </c>
      <c r="N433" s="9" t="str">
        <f>VLOOKUP(A433,'Base traitement'!A:BG,17,FALSE)</f>
        <v>E</v>
      </c>
      <c r="O433" s="9" t="str">
        <f>VLOOKUP(A433,'Base traitement'!A:BG,18,FALSE)</f>
        <v>E</v>
      </c>
      <c r="P433">
        <f>VLOOKUP(A433,'Base traitement'!A:BG,20,FALSE)</f>
        <v>139152</v>
      </c>
      <c r="Q433" s="12">
        <f>VLOOKUP(P433,Assemb_DA!A:H,7,FALSE)</f>
        <v>46224</v>
      </c>
      <c r="R433" s="9" t="str">
        <f>VLOOKUP(P433,Assemb_DA!A:H,8,FALSE)</f>
        <v>2026-07-21</v>
      </c>
      <c r="S433" s="9" t="str">
        <f>VLOOKUP(P433,Assemb_DA!A:I,9,FALSE)</f>
        <v>2026-07-21</v>
      </c>
      <c r="T433" s="22">
        <f>S433-Q433</f>
        <v>0</v>
      </c>
      <c r="U433" t="str">
        <f>VLOOKUP(A433,'Base traitement'!A:BG,23,FALSE)</f>
        <v>DCG</v>
      </c>
      <c r="V433" t="str">
        <f>VLOOKUP(A433,'Base traitement'!A:BG,24,FALSE)</f>
        <v>FELANA13</v>
      </c>
      <c r="W433">
        <f>VLOOKUP(A433,'Base traitement'!A:BG,57,FALSE)</f>
        <v>1089</v>
      </c>
    </row>
    <row r="434" spans="1:23">
      <c r="A434" s="9">
        <v>135930</v>
      </c>
      <c r="B434" t="str">
        <f>VLOOKUP(A434,'Base traitement'!A:BG,2,FALSE)</f>
        <v>X-FACTOR Toliara</v>
      </c>
      <c r="C434" t="str">
        <f>VLOOKUP(A434,'Base traitement'!A:BG,45,FALSE)</f>
        <v>Assainissement Toliara, DTG-212057 Tsianengea CNAPS - CEG</v>
      </c>
      <c r="D434" t="str">
        <f>VLOOKUP(A434,'Base traitement'!A:BG,3,FALSE)</f>
        <v>Travaux filaire</v>
      </c>
      <c r="E434" t="str">
        <f>VLOOKUP(A434,'Base traitement'!A:BG,4,FALSE)</f>
        <v>DTG/DOM: Assainissement réseau filaire YAS Toliara, DTG-212057 Tsianengea CNAPS - CEG Centre (Entre D00 DP150-55) 
DP20)</v>
      </c>
      <c r="F434" s="16">
        <v>394.3478260869565</v>
      </c>
      <c r="K434" s="16">
        <f>F434-G434</f>
        <v>394.3478260869565</v>
      </c>
      <c r="L434" s="12">
        <f>VLOOKUP(A434,'Base traitement'!A:BG,15,FALSE)</f>
        <v>46226</v>
      </c>
      <c r="M434" s="9" t="str">
        <f>VLOOKUP(A434,'Base traitement'!A:BG,16,FALSE)</f>
        <v>2026-07-23</v>
      </c>
      <c r="N434" s="9" t="str">
        <f>VLOOKUP(A434,'Base traitement'!A:BG,17,FALSE)</f>
        <v>E</v>
      </c>
      <c r="O434" s="9" t="str">
        <f>VLOOKUP(A434,'Base traitement'!A:BG,18,FALSE)</f>
        <v>E</v>
      </c>
      <c r="P434">
        <f>VLOOKUP(A434,'Base traitement'!A:BG,20,FALSE)</f>
        <v>138865</v>
      </c>
      <c r="Q434" s="12">
        <f>VLOOKUP(P434,Assemb_DA!A:H,7,FALSE)</f>
        <v>46210</v>
      </c>
      <c r="R434" s="9" t="str">
        <f>VLOOKUP(P434,Assemb_DA!A:H,8,FALSE)</f>
        <v>2026-07-07</v>
      </c>
      <c r="S434" s="9" t="str">
        <f>VLOOKUP(P434,Assemb_DA!A:I,9,FALSE)</f>
        <v>2026-07-22</v>
      </c>
      <c r="T434" s="22">
        <f>S434-Q434</f>
        <v>15</v>
      </c>
      <c r="U434" t="str">
        <f>VLOOKUP(A434,'Base traitement'!A:BG,23,FALSE)</f>
        <v>DTG</v>
      </c>
      <c r="V434" t="str">
        <f>VLOOKUP(A434,'Base traitement'!A:BG,24,FALSE)</f>
        <v>ELIE3</v>
      </c>
      <c r="W434">
        <f>VLOOKUP(A434,'Base traitement'!A:BG,57,FALSE)</f>
        <v>4824</v>
      </c>
    </row>
    <row r="435" spans="1:23">
      <c r="A435" s="9">
        <v>135931</v>
      </c>
      <c r="B435" t="str">
        <f>VLOOKUP(A435,'Base traitement'!A:BG,2,FALSE)</f>
        <v>MINISTERE DE LA SECURITE PUBLIQUE</v>
      </c>
      <c r="C435" t="str">
        <f>VLOOKUP(A435,'Base traitement'!A:BG,45,FALSE)</f>
        <v>Tirages au sort GENESIS V2</v>
      </c>
      <c r="D435" t="str">
        <f>VLOOKUP(A435,'Base traitement'!A:BG,3,FALSE)</f>
        <v>PRESTATION DE SERVICE</v>
      </c>
      <c r="E435" t="str">
        <f>VLOOKUP(A435,'Base traitement'!A:BG,4,FALSE)</f>
        <v>Police des jeux - Tirages au sort GENESIS V2 # Facture du 14/07/2026</v>
      </c>
      <c r="F435" s="16">
        <v>1543.4782608695652</v>
      </c>
      <c r="K435" s="16">
        <f>F435-G435</f>
        <v>1543.4782608695652</v>
      </c>
      <c r="L435" s="12">
        <f>VLOOKUP(A435,'Base traitement'!A:BG,15,FALSE)</f>
        <v>46226</v>
      </c>
      <c r="M435" s="9" t="str">
        <f>VLOOKUP(A435,'Base traitement'!A:BG,16,FALSE)</f>
        <v>2026-07-23</v>
      </c>
      <c r="N435" s="9" t="str">
        <f>VLOOKUP(A435,'Base traitement'!A:BG,17,FALSE)</f>
        <v>E</v>
      </c>
      <c r="O435" s="9" t="str">
        <f>VLOOKUP(A435,'Base traitement'!A:BG,18,FALSE)</f>
        <v>E</v>
      </c>
      <c r="P435">
        <f>VLOOKUP(A435,'Base traitement'!A:BG,20,FALSE)</f>
        <v>139146</v>
      </c>
      <c r="Q435" s="12">
        <f>VLOOKUP(P435,Assemb_DA!A:H,7,FALSE)</f>
        <v>46224</v>
      </c>
      <c r="R435" s="9" t="str">
        <f>VLOOKUP(P435,Assemb_DA!A:H,8,FALSE)</f>
        <v>2026-07-21</v>
      </c>
      <c r="S435" s="9" t="str">
        <f>VLOOKUP(P435,Assemb_DA!A:I,9,FALSE)</f>
        <v>2026-07-22</v>
      </c>
      <c r="T435" s="22">
        <f>S435-Q435</f>
        <v>1</v>
      </c>
      <c r="U435" t="str">
        <f>VLOOKUP(A435,'Base traitement'!A:BG,23,FALSE)</f>
        <v>DCG</v>
      </c>
      <c r="V435" t="str">
        <f>VLOOKUP(A435,'Base traitement'!A:BG,24,FALSE)</f>
        <v>FELANA13</v>
      </c>
      <c r="W435">
        <f>VLOOKUP(A435,'Base traitement'!A:BG,57,FALSE)</f>
        <v>6023</v>
      </c>
    </row>
    <row r="436" spans="1:23">
      <c r="A436" s="9">
        <v>135932</v>
      </c>
      <c r="B436" t="str">
        <f>VLOOKUP(A436,'Base traitement'!A:BG,2,FALSE)</f>
        <v>MINISTERE DE L'ECONOMIE ET DES FINANCES</v>
      </c>
      <c r="C436" t="str">
        <f>VLOOKUP(A436,'Base traitement'!A:BG,45,FALSE)</f>
        <v>Sponsoring Tréso Public</v>
      </c>
      <c r="D436" t="str">
        <f>VLOOKUP(A436,'Base traitement'!A:BG,3,FALSE)</f>
        <v>SPONSORING</v>
      </c>
      <c r="E436" t="str">
        <f>VLOOKUP(A436,'Base traitement'!A:BG,4,FALSE)</f>
        <v>Sponsoring TRESOR PUBLIC # Facture n°01 du 20/07/2026</v>
      </c>
      <c r="F436" s="16">
        <v>649.56521739130437</v>
      </c>
      <c r="K436" s="16">
        <f>F436-G436</f>
        <v>649.56521739130437</v>
      </c>
      <c r="L436" s="12">
        <f>VLOOKUP(A436,'Base traitement'!A:BG,15,FALSE)</f>
        <v>46226</v>
      </c>
      <c r="M436" s="9" t="str">
        <f>VLOOKUP(A436,'Base traitement'!A:BG,16,FALSE)</f>
        <v>2026-07-23</v>
      </c>
      <c r="N436" s="9" t="str">
        <f>VLOOKUP(A436,'Base traitement'!A:BG,17,FALSE)</f>
        <v>E</v>
      </c>
      <c r="O436" s="9" t="str">
        <f>VLOOKUP(A436,'Base traitement'!A:BG,18,FALSE)</f>
        <v>E</v>
      </c>
      <c r="P436">
        <f>VLOOKUP(A436,'Base traitement'!A:BG,20,FALSE)</f>
        <v>139142</v>
      </c>
      <c r="Q436" s="12">
        <f>VLOOKUP(P436,Assemb_DA!A:H,7,FALSE)</f>
        <v>46223</v>
      </c>
      <c r="R436" s="9" t="str">
        <f>VLOOKUP(P436,Assemb_DA!A:H,8,FALSE)</f>
        <v>2026-07-20</v>
      </c>
      <c r="S436" s="9" t="str">
        <f>VLOOKUP(P436,Assemb_DA!A:I,9,FALSE)</f>
        <v>2026-07-22</v>
      </c>
      <c r="T436" s="22">
        <f>S436-Q436</f>
        <v>2</v>
      </c>
      <c r="U436" t="str">
        <f>VLOOKUP(A436,'Base traitement'!A:BG,23,FALSE)</f>
        <v>DCG</v>
      </c>
      <c r="V436" t="str">
        <f>VLOOKUP(A436,'Base traitement'!A:BG,24,FALSE)</f>
        <v>FELANA13</v>
      </c>
      <c r="W436">
        <f>VLOOKUP(A436,'Base traitement'!A:BG,57,FALSE)</f>
        <v>7202</v>
      </c>
    </row>
    <row r="437" spans="1:23">
      <c r="A437" s="9">
        <v>135933</v>
      </c>
      <c r="B437" t="str">
        <f>VLOOKUP(A437,'Base traitement'!A:BG,2,FALSE)</f>
        <v>UNITE DE DISTRIBUTION TECHNOLOGIQUE - UDITEC</v>
      </c>
      <c r="C437" t="str">
        <f>VLOOKUP(A437,'Base traitement'!A:BG,45,FALSE)</f>
        <v>COFI 2026 - VTT- GRS MATEL</v>
      </c>
      <c r="D437" t="str">
        <f>VLOOKUP(A437,'Base traitement'!A:BG,3,FALSE)</f>
        <v>VTT 26 SPORTSMAX 18V SPMAXPM1CT/4</v>
      </c>
      <c r="E437" t="str">
        <f>VLOOKUP(A437,'Base traitement'!A:BG,4,FALSE)</f>
        <v>COFI 2026 - GRS MATEL - FUNMAX 26"VTT FNMAX-2601-PL - Proforma n°SQ26-0009721</v>
      </c>
      <c r="F437" s="16">
        <v>569.02173260869563</v>
      </c>
      <c r="K437" s="16">
        <f>F437-G437</f>
        <v>569.02173260869563</v>
      </c>
      <c r="L437" s="12">
        <f>VLOOKUP(A437,'Base traitement'!A:BG,15,FALSE)</f>
        <v>46226</v>
      </c>
      <c r="M437" s="9" t="str">
        <f>VLOOKUP(A437,'Base traitement'!A:BG,16,FALSE)</f>
        <v>2026-07-23</v>
      </c>
      <c r="N437" s="9" t="str">
        <f>VLOOKUP(A437,'Base traitement'!A:BG,17,FALSE)</f>
        <v>E</v>
      </c>
      <c r="O437" s="9" t="str">
        <f>VLOOKUP(A437,'Base traitement'!A:BG,18,FALSE)</f>
        <v>E</v>
      </c>
      <c r="P437">
        <f>VLOOKUP(A437,'Base traitement'!A:BG,20,FALSE)</f>
        <v>139140</v>
      </c>
      <c r="Q437" s="12">
        <f>VLOOKUP(P437,Assemb_DA!A:H,7,FALSE)</f>
        <v>46223</v>
      </c>
      <c r="R437" s="9" t="str">
        <f>VLOOKUP(P437,Assemb_DA!A:H,8,FALSE)</f>
        <v>2026-07-20</v>
      </c>
      <c r="S437" s="9" t="str">
        <f>VLOOKUP(P437,Assemb_DA!A:I,9,FALSE)</f>
        <v>2026-07-21</v>
      </c>
      <c r="T437" s="22">
        <f>S437-Q437</f>
        <v>1</v>
      </c>
      <c r="U437" t="str">
        <f>VLOOKUP(A437,'Base traitement'!A:BG,23,FALSE)</f>
        <v>DCG</v>
      </c>
      <c r="V437" t="str">
        <f>VLOOKUP(A437,'Base traitement'!A:BG,24,FALSE)</f>
        <v>FELANA13</v>
      </c>
      <c r="W437">
        <f>VLOOKUP(A437,'Base traitement'!A:BG,57,FALSE)</f>
        <v>717</v>
      </c>
    </row>
    <row r="438" spans="1:23">
      <c r="A438" s="9">
        <v>135934</v>
      </c>
      <c r="B438" t="str">
        <f>VLOOKUP(A438,'Base traitement'!A:BG,2,FALSE)</f>
        <v>MADAGASCAR AUTOMOBILE</v>
      </c>
      <c r="C438" t="str">
        <f>VLOOKUP(A438,'Base traitement'!A:BG,45,FALSE)</f>
        <v>Cofi 2026 - GRS Matel - Moto HONDA</v>
      </c>
      <c r="D438" t="str">
        <f>VLOOKUP(A438,'Base traitement'!A:BG,3,FALSE)</f>
        <v>MOTO</v>
      </c>
      <c r="E438" t="str">
        <f>VLOOKUP(A438,'Base traitement'!A:BG,4,FALSE)</f>
        <v>COFI 2026 - GRS MATEL - Moto HONDA  ACE  125  - SHH 6DK # DEVIS DU 8/7/2026</v>
      </c>
      <c r="F438" s="16">
        <v>1628.6232608695652</v>
      </c>
      <c r="K438" s="16">
        <f>F438-G438</f>
        <v>1628.6232608695652</v>
      </c>
      <c r="L438" s="12">
        <f>VLOOKUP(A438,'Base traitement'!A:BG,15,FALSE)</f>
        <v>46226</v>
      </c>
      <c r="M438" s="9" t="str">
        <f>VLOOKUP(A438,'Base traitement'!A:BG,16,FALSE)</f>
        <v>2026-07-23</v>
      </c>
      <c r="N438" s="9" t="str">
        <f>VLOOKUP(A438,'Base traitement'!A:BG,17,FALSE)</f>
        <v>E</v>
      </c>
      <c r="O438" s="9" t="str">
        <f>VLOOKUP(A438,'Base traitement'!A:BG,18,FALSE)</f>
        <v>E</v>
      </c>
      <c r="P438">
        <f>VLOOKUP(A438,'Base traitement'!A:BG,20,FALSE)</f>
        <v>139139</v>
      </c>
      <c r="Q438" s="12">
        <f>VLOOKUP(P438,Assemb_DA!A:H,7,FALSE)</f>
        <v>46223</v>
      </c>
      <c r="R438" s="9" t="str">
        <f>VLOOKUP(P438,Assemb_DA!A:H,8,FALSE)</f>
        <v>2026-07-20</v>
      </c>
      <c r="S438" s="9" t="str">
        <f>VLOOKUP(P438,Assemb_DA!A:I,9,FALSE)</f>
        <v>2026-07-21</v>
      </c>
      <c r="T438" s="22">
        <f>S438-Q438</f>
        <v>1</v>
      </c>
      <c r="U438" t="str">
        <f>VLOOKUP(A438,'Base traitement'!A:BG,23,FALSE)</f>
        <v>DCG</v>
      </c>
      <c r="V438" t="str">
        <f>VLOOKUP(A438,'Base traitement'!A:BG,24,FALSE)</f>
        <v>FELANA13</v>
      </c>
      <c r="W438">
        <f>VLOOKUP(A438,'Base traitement'!A:BG,57,FALSE)</f>
        <v>1184</v>
      </c>
    </row>
    <row r="439" spans="1:23">
      <c r="A439" s="9">
        <v>135935</v>
      </c>
      <c r="B439" t="str">
        <f>VLOOKUP(A439,'Base traitement'!A:BG,2,FALSE)</f>
        <v>CFAO MOBILITY MADAGASCAR</v>
      </c>
      <c r="C439" t="str">
        <f>VLOOKUP(A439,'Base traitement'!A:BG,45,FALSE)</f>
        <v>COFI 2026 - GRS MATEL - MOTO YAMAHA</v>
      </c>
      <c r="D439" t="str">
        <f>VLOOKUP(A439,'Base traitement'!A:BG,3,FALSE)</f>
        <v>MOTO</v>
      </c>
      <c r="E439" t="str">
        <f>VLOOKUP(A439,'Base traitement'!A:BG,4,FALSE)</f>
        <v>COFI 2026 GRS MATEL - YAMAHA MOTORCYCLE CRUX
REV DELUXE - PROFORMA N° PRVNANKA0019589 - AFF0062476</v>
      </c>
      <c r="F439" s="16">
        <v>4637.6811594173914</v>
      </c>
      <c r="K439" s="16">
        <f>F439-G439</f>
        <v>4637.6811594173914</v>
      </c>
      <c r="L439" s="12">
        <f>VLOOKUP(A439,'Base traitement'!A:BG,15,FALSE)</f>
        <v>46226</v>
      </c>
      <c r="M439" s="9" t="str">
        <f>VLOOKUP(A439,'Base traitement'!A:BG,16,FALSE)</f>
        <v>2026-07-23</v>
      </c>
      <c r="N439" s="9" t="str">
        <f>VLOOKUP(A439,'Base traitement'!A:BG,17,FALSE)</f>
        <v>E</v>
      </c>
      <c r="O439" s="9" t="str">
        <f>VLOOKUP(A439,'Base traitement'!A:BG,18,FALSE)</f>
        <v>E</v>
      </c>
      <c r="P439">
        <f>VLOOKUP(A439,'Base traitement'!A:BG,20,FALSE)</f>
        <v>139138</v>
      </c>
      <c r="Q439" s="12">
        <f>VLOOKUP(P439,Assemb_DA!A:H,7,FALSE)</f>
        <v>46223</v>
      </c>
      <c r="R439" s="9" t="str">
        <f>VLOOKUP(P439,Assemb_DA!A:H,8,FALSE)</f>
        <v>2026-07-20</v>
      </c>
      <c r="S439" s="9" t="str">
        <f>VLOOKUP(P439,Assemb_DA!A:I,9,FALSE)</f>
        <v>2026-07-21</v>
      </c>
      <c r="T439" s="22">
        <f>S439-Q439</f>
        <v>1</v>
      </c>
      <c r="U439" t="str">
        <f>VLOOKUP(A439,'Base traitement'!A:BG,23,FALSE)</f>
        <v>DCG</v>
      </c>
      <c r="V439" t="str">
        <f>VLOOKUP(A439,'Base traitement'!A:BG,24,FALSE)</f>
        <v>FELANA13</v>
      </c>
      <c r="W439">
        <f>VLOOKUP(A439,'Base traitement'!A:BG,57,FALSE)</f>
        <v>123</v>
      </c>
    </row>
    <row r="440" spans="1:23">
      <c r="A440" s="9">
        <v>135936</v>
      </c>
      <c r="B440" t="str">
        <f>VLOOKUP(A440,'Base traitement'!A:BG,2,FALSE)</f>
        <v>MADAJOB</v>
      </c>
      <c r="C440" t="str">
        <f>VLOOKUP(A440,'Base traitement'!A:BG,45,FALSE)</f>
        <v>IM coordinateur EST</v>
      </c>
      <c r="D440" t="str">
        <f>VLOOKUP(A440,'Base traitement'!A:BG,3,FALSE)</f>
        <v>PRESTATION EXTERNE</v>
      </c>
      <c r="E440" t="str">
        <f>VLOOKUP(A440,'Base traitement'!A:BG,4,FALSE)</f>
        <v>IM coordinateur EST - TAMATAVE-STE MARIE  TAMATAVE - FA N°INV-13088</v>
      </c>
      <c r="F440" s="16">
        <v>196.08695652173913</v>
      </c>
      <c r="K440" s="16">
        <f>F440-G440</f>
        <v>196.08695652173913</v>
      </c>
      <c r="L440" s="12">
        <f>VLOOKUP(A440,'Base traitement'!A:BG,15,FALSE)</f>
        <v>46226</v>
      </c>
      <c r="M440" s="9" t="str">
        <f>VLOOKUP(A440,'Base traitement'!A:BG,16,FALSE)</f>
        <v>2026-07-23</v>
      </c>
      <c r="N440" s="9" t="str">
        <f>VLOOKUP(A440,'Base traitement'!A:BG,17,FALSE)</f>
        <v>E</v>
      </c>
      <c r="O440" s="9" t="str">
        <f>VLOOKUP(A440,'Base traitement'!A:BG,18,FALSE)</f>
        <v>E</v>
      </c>
      <c r="P440">
        <f>VLOOKUP(A440,'Base traitement'!A:BG,20,FALSE)</f>
        <v>139101</v>
      </c>
      <c r="Q440" s="12">
        <f>VLOOKUP(P440,Assemb_DA!A:H,7,FALSE)</f>
        <v>46220</v>
      </c>
      <c r="R440" s="9" t="str">
        <f>VLOOKUP(P440,Assemb_DA!A:H,8,FALSE)</f>
        <v>2026-07-17</v>
      </c>
      <c r="S440" s="9" t="str">
        <f>VLOOKUP(P440,Assemb_DA!A:I,9,FALSE)</f>
        <v>2026-07-20</v>
      </c>
      <c r="T440" s="22">
        <f>S440-Q440</f>
        <v>3</v>
      </c>
      <c r="U440" t="str">
        <f>VLOOKUP(A440,'Base traitement'!A:BG,23,FALSE)</f>
        <v>DCG</v>
      </c>
      <c r="V440" t="str">
        <f>VLOOKUP(A440,'Base traitement'!A:BG,24,FALSE)</f>
        <v>FELANA13</v>
      </c>
      <c r="W440">
        <f>VLOOKUP(A440,'Base traitement'!A:BG,57,FALSE)</f>
        <v>723</v>
      </c>
    </row>
    <row r="441" spans="1:23">
      <c r="A441" s="9">
        <v>135937</v>
      </c>
      <c r="B441" t="str">
        <f>VLOOKUP(A441,'Base traitement'!A:BG,2,FALSE)</f>
        <v>MANAJ SARL</v>
      </c>
      <c r="C441" t="str">
        <f>VLOOKUP(A441,'Base traitement'!A:BG,45,FALSE)</f>
        <v>Mise en place de manivelle de secours - YAS STORE MORONDAVA</v>
      </c>
      <c r="D441" t="str">
        <f>VLOOKUP(A441,'Base traitement'!A:BG,3,FALSE)</f>
        <v>PRESTATION DE SERVICE</v>
      </c>
      <c r="E441" t="str">
        <f>VLOOKUP(A441,'Base traitement'!A:BG,4,FALSE)</f>
        <v>TRAVAUX D'ENTRETIEN - YAS STORE MORONDAVA - devis n° MNJ2607-106</v>
      </c>
      <c r="F441" s="16">
        <v>158.69565217391303</v>
      </c>
      <c r="K441" s="16">
        <f>F441-G441</f>
        <v>158.69565217391303</v>
      </c>
      <c r="L441" s="12">
        <f>VLOOKUP(A441,'Base traitement'!A:BG,15,FALSE)</f>
        <v>46226</v>
      </c>
      <c r="M441" s="9" t="str">
        <f>VLOOKUP(A441,'Base traitement'!A:BG,16,FALSE)</f>
        <v>2026-07-23</v>
      </c>
      <c r="N441" s="9" t="str">
        <f>VLOOKUP(A441,'Base traitement'!A:BG,17,FALSE)</f>
        <v>E</v>
      </c>
      <c r="O441" s="9" t="str">
        <f>VLOOKUP(A441,'Base traitement'!A:BG,18,FALSE)</f>
        <v>E</v>
      </c>
      <c r="P441">
        <f>VLOOKUP(A441,'Base traitement'!A:BG,20,FALSE)</f>
        <v>139096</v>
      </c>
      <c r="Q441" s="12">
        <f>VLOOKUP(P441,Assemb_DA!A:H,7,FALSE)</f>
        <v>46220</v>
      </c>
      <c r="R441" s="9" t="str">
        <f>VLOOKUP(P441,Assemb_DA!A:H,8,FALSE)</f>
        <v>2026-07-17</v>
      </c>
      <c r="S441" s="9" t="str">
        <f>VLOOKUP(P441,Assemb_DA!A:I,9,FALSE)</f>
        <v>2026-07-17</v>
      </c>
      <c r="T441" s="22">
        <f>S441-Q441</f>
        <v>0</v>
      </c>
      <c r="U441" t="str">
        <f>VLOOKUP(A441,'Base traitement'!A:BG,23,FALSE)</f>
        <v>DCG</v>
      </c>
      <c r="V441" t="str">
        <f>VLOOKUP(A441,'Base traitement'!A:BG,24,FALSE)</f>
        <v>FELANA13</v>
      </c>
      <c r="W441">
        <f>VLOOKUP(A441,'Base traitement'!A:BG,57,FALSE)</f>
        <v>2536</v>
      </c>
    </row>
    <row r="442" spans="1:23">
      <c r="A442" s="9">
        <v>135938</v>
      </c>
      <c r="B442" t="str">
        <f>VLOOKUP(A442,'Base traitement'!A:BG,2,FALSE)</f>
        <v>PRAMIAN</v>
      </c>
      <c r="C442" t="str">
        <f>VLOOKUP(A442,'Base traitement'!A:BG,45,FALSE)</f>
        <v>Prestation PRAMIAN</v>
      </c>
      <c r="D442" t="str">
        <f>VLOOKUP(A442,'Base traitement'!A:BG,3,FALSE)</f>
        <v>PRESTATION DE SERVICE</v>
      </c>
      <c r="E442" t="str">
        <f>VLOOKUP(A442,'Base traitement'!A:BG,4,FALSE)</f>
        <v>Prestation d'installation Produit Mbalika - MME LOUISE ANNIE ANKILAHILA - EN 0529</v>
      </c>
      <c r="F442" s="16">
        <v>2809.782608695652</v>
      </c>
      <c r="K442" s="16">
        <f>F442-G442</f>
        <v>2809.782608695652</v>
      </c>
      <c r="L442" s="12">
        <f>VLOOKUP(A442,'Base traitement'!A:BG,15,FALSE)</f>
        <v>46226</v>
      </c>
      <c r="M442" s="9" t="str">
        <f>VLOOKUP(A442,'Base traitement'!A:BG,16,FALSE)</f>
        <v>2026-07-23</v>
      </c>
      <c r="N442" s="9" t="str">
        <f>VLOOKUP(A442,'Base traitement'!A:BG,17,FALSE)</f>
        <v>E</v>
      </c>
      <c r="O442" s="9" t="str">
        <f>VLOOKUP(A442,'Base traitement'!A:BG,18,FALSE)</f>
        <v>E</v>
      </c>
      <c r="P442">
        <f>VLOOKUP(A442,'Base traitement'!A:BG,20,FALSE)</f>
        <v>139091</v>
      </c>
      <c r="Q442" s="12">
        <f>VLOOKUP(P442,Assemb_DA!A:H,7,FALSE)</f>
        <v>46220</v>
      </c>
      <c r="R442" s="9" t="str">
        <f>VLOOKUP(P442,Assemb_DA!A:H,8,FALSE)</f>
        <v>2026-07-17</v>
      </c>
      <c r="S442" s="9" t="str">
        <f>VLOOKUP(P442,Assemb_DA!A:I,9,FALSE)</f>
        <v>2026-07-20</v>
      </c>
      <c r="T442" s="22">
        <f>S442-Q442</f>
        <v>3</v>
      </c>
      <c r="U442" t="str">
        <f>VLOOKUP(A442,'Base traitement'!A:BG,23,FALSE)</f>
        <v>DCG</v>
      </c>
      <c r="V442" t="str">
        <f>VLOOKUP(A442,'Base traitement'!A:BG,24,FALSE)</f>
        <v>FELANA13</v>
      </c>
      <c r="W442">
        <f>VLOOKUP(A442,'Base traitement'!A:BG,57,FALSE)</f>
        <v>2630</v>
      </c>
    </row>
    <row r="443" spans="1:23">
      <c r="A443" s="9">
        <v>135939</v>
      </c>
      <c r="B443" t="str">
        <f>VLOOKUP(A443,'Base traitement'!A:BG,2,FALSE)</f>
        <v>CFAO MOBILITY MADAGASCAR</v>
      </c>
      <c r="C443" t="str">
        <f>VLOOKUP(A443,'Base traitement'!A:BG,45,FALSE)</f>
        <v>COFI 2026 - MOTO GRS ZENITH</v>
      </c>
      <c r="D443" t="str">
        <f>VLOOKUP(A443,'Base traitement'!A:BG,3,FALSE)</f>
        <v>MOTO</v>
      </c>
      <c r="E443" t="str">
        <f>VLOOKUP(A443,'Base traitement'!A:BG,4,FALSE)</f>
        <v>COFI 2026 - MOTO YAMAHA MOTORCYCLE CRUX REV DELUXE - GRS ZENITH - PROFORMA PRVNANKA0019536 - AFF0062287 DU 06/07/2026</v>
      </c>
      <c r="F443" s="16">
        <v>5797.1014492717395</v>
      </c>
      <c r="K443" s="16">
        <f>F443-G443</f>
        <v>5797.1014492717395</v>
      </c>
      <c r="L443" s="12">
        <f>VLOOKUP(A443,'Base traitement'!A:BG,15,FALSE)</f>
        <v>46226</v>
      </c>
      <c r="M443" s="9" t="str">
        <f>VLOOKUP(A443,'Base traitement'!A:BG,16,FALSE)</f>
        <v>2026-07-23</v>
      </c>
      <c r="N443" s="9" t="str">
        <f>VLOOKUP(A443,'Base traitement'!A:BG,17,FALSE)</f>
        <v>E</v>
      </c>
      <c r="O443" s="9" t="str">
        <f>VLOOKUP(A443,'Base traitement'!A:BG,18,FALSE)</f>
        <v>E</v>
      </c>
      <c r="P443">
        <f>VLOOKUP(A443,'Base traitement'!A:BG,20,FALSE)</f>
        <v>139208</v>
      </c>
      <c r="Q443" s="12">
        <f>VLOOKUP(P443,Assemb_DA!A:H,7,FALSE)</f>
        <v>46225</v>
      </c>
      <c r="R443" s="9" t="str">
        <f>VLOOKUP(P443,Assemb_DA!A:H,8,FALSE)</f>
        <v>2026-07-22</v>
      </c>
      <c r="S443" s="9" t="str">
        <f>VLOOKUP(P443,Assemb_DA!A:I,9,FALSE)</f>
        <v>2026-07-22</v>
      </c>
      <c r="T443" s="22">
        <f>S443-Q443</f>
        <v>0</v>
      </c>
      <c r="U443" t="str">
        <f>VLOOKUP(A443,'Base traitement'!A:BG,23,FALSE)</f>
        <v>DCG</v>
      </c>
      <c r="V443" t="str">
        <f>VLOOKUP(A443,'Base traitement'!A:BG,24,FALSE)</f>
        <v>FELANA13</v>
      </c>
      <c r="W443">
        <f>VLOOKUP(A443,'Base traitement'!A:BG,57,FALSE)</f>
        <v>123</v>
      </c>
    </row>
    <row r="444" spans="1:23">
      <c r="A444" s="9">
        <v>135940</v>
      </c>
      <c r="B444" t="str">
        <f>VLOOKUP(A444,'Base traitement'!A:BG,2,FALSE)</f>
        <v>DELOITTE CÔTE D'IVOIRE</v>
      </c>
      <c r="C444" t="str">
        <f>VLOOKUP(A444,'Base traitement'!A:BG,45,FALSE)</f>
        <v>Validé par DG le 16/07/2026</v>
      </c>
      <c r="D444" t="str">
        <f>VLOOKUP(A444,'Base traitement'!A:BG,3,FALSE)</f>
        <v>SYSTEME DE SECURITE</v>
      </c>
      <c r="E444" t="str">
        <f>VLOOKUP(A444,'Base traitement'!A:BG,4,FALSE)</f>
        <v>Phase 1: Scoping the mission
Phase 2: Threat and Vulnerability Assessment
Phase 3: Risk Assessment
Phase 4: Mission Closure</v>
      </c>
      <c r="F444" s="16">
        <v>7726.2002999999995</v>
      </c>
      <c r="K444" s="16">
        <f>F444-G444</f>
        <v>7726.2002999999995</v>
      </c>
      <c r="L444" s="12">
        <f>VLOOKUP(A444,'Base traitement'!A:BG,15,FALSE)</f>
        <v>46226</v>
      </c>
      <c r="M444" s="9" t="str">
        <f>VLOOKUP(A444,'Base traitement'!A:BG,16,FALSE)</f>
        <v>2026-07-23</v>
      </c>
      <c r="N444" s="9" t="str">
        <f>VLOOKUP(A444,'Base traitement'!A:BG,17,FALSE)</f>
        <v>E</v>
      </c>
      <c r="O444" s="9" t="str">
        <f>VLOOKUP(A444,'Base traitement'!A:BG,18,FALSE)</f>
        <v>E</v>
      </c>
      <c r="P444">
        <f>VLOOKUP(A444,'Base traitement'!A:BG,20,FALSE)</f>
        <v>139057</v>
      </c>
      <c r="Q444" s="12">
        <f>VLOOKUP(P444,Assemb_DA!A:H,7,FALSE)</f>
        <v>46219</v>
      </c>
      <c r="R444" s="9" t="str">
        <f>VLOOKUP(P444,Assemb_DA!A:H,8,FALSE)</f>
        <v>2026-07-16</v>
      </c>
      <c r="S444" s="9" t="str">
        <f>VLOOKUP(P444,Assemb_DA!A:I,9,FALSE)</f>
        <v>2026-07-21</v>
      </c>
      <c r="T444" s="22">
        <f>S444-Q444</f>
        <v>5</v>
      </c>
      <c r="U444" t="str">
        <f>VLOOKUP(A444,'Base traitement'!A:BG,23,FALSE)</f>
        <v>DG</v>
      </c>
      <c r="V444" t="str">
        <f>VLOOKUP(A444,'Base traitement'!A:BG,24,FALSE)</f>
        <v>NADIA7</v>
      </c>
      <c r="W444">
        <f>VLOOKUP(A444,'Base traitement'!A:BG,57,FALSE)</f>
        <v>6541</v>
      </c>
    </row>
    <row r="445" spans="1:23">
      <c r="A445" s="9">
        <v>135941</v>
      </c>
      <c r="B445" t="str">
        <f>VLOOKUP(A445,'Base traitement'!A:BG,2,FALSE)</f>
        <v>CFAO MOBILITY MADAGASCAR</v>
      </c>
      <c r="C445" t="str">
        <f>VLOOKUP(A445,'Base traitement'!A:BG,45,FALSE)</f>
        <v>COFI 2026 - VOITURE GRS DEFIMICRO</v>
      </c>
      <c r="D445" t="str">
        <f>VLOOKUP(A445,'Base traitement'!A:BG,3,FALSE)</f>
        <v>VOITURE</v>
      </c>
      <c r="E445" t="str">
        <f>VLOOKUP(A445,'Base traitement'!A:BG,4,FALSE)</f>
        <v>COFI 2026 - VOITURE TOYOTA HILUX 2.4GD Active Double Cab 6-MT 4x4 - GRS DEFIMICRO - PROFORMA PRVNANKA0019193 - AFF0055412 DU 05/06/2026</v>
      </c>
      <c r="F445" s="16">
        <v>32608.695652173912</v>
      </c>
      <c r="K445" s="16">
        <f>F445-G445</f>
        <v>32608.695652173912</v>
      </c>
      <c r="L445" s="12">
        <f>VLOOKUP(A445,'Base traitement'!A:BG,15,FALSE)</f>
        <v>46226</v>
      </c>
      <c r="M445" s="9" t="str">
        <f>VLOOKUP(A445,'Base traitement'!A:BG,16,FALSE)</f>
        <v>2026-07-27</v>
      </c>
      <c r="N445" s="9" t="str">
        <f>VLOOKUP(A445,'Base traitement'!A:BG,17,FALSE)</f>
        <v>E</v>
      </c>
      <c r="O445" s="9" t="str">
        <f>VLOOKUP(A445,'Base traitement'!A:BG,18,FALSE)</f>
        <v>E</v>
      </c>
      <c r="P445">
        <f>VLOOKUP(A445,'Base traitement'!A:BG,20,FALSE)</f>
        <v>139175</v>
      </c>
      <c r="Q445" s="12">
        <f>VLOOKUP(P445,Assemb_DA!A:H,7,FALSE)</f>
        <v>46225</v>
      </c>
      <c r="R445" s="9" t="str">
        <f>VLOOKUP(P445,Assemb_DA!A:H,8,FALSE)</f>
        <v>2026-07-22</v>
      </c>
      <c r="S445" s="9" t="str">
        <f>VLOOKUP(P445,Assemb_DA!A:I,9,FALSE)</f>
        <v>2026-07-22</v>
      </c>
      <c r="T445" s="22">
        <f>S445-Q445</f>
        <v>0</v>
      </c>
      <c r="U445" t="str">
        <f>VLOOKUP(A445,'Base traitement'!A:BG,23,FALSE)</f>
        <v>DCG</v>
      </c>
      <c r="V445" t="str">
        <f>VLOOKUP(A445,'Base traitement'!A:BG,24,FALSE)</f>
        <v>FELANA13</v>
      </c>
      <c r="W445">
        <f>VLOOKUP(A445,'Base traitement'!A:BG,57,FALSE)</f>
        <v>123</v>
      </c>
    </row>
    <row r="446" spans="1:23">
      <c r="A446" s="9">
        <v>135942</v>
      </c>
      <c r="B446" t="str">
        <f>VLOOKUP(A446,'Base traitement'!A:BG,2,FALSE)</f>
        <v>CFAO MOBILITY MADAGASCAR</v>
      </c>
      <c r="C446" t="str">
        <f>VLOOKUP(A446,'Base traitement'!A:BG,45,FALSE)</f>
        <v>COFI 2026 - VOITURE GRS CHALLENGER</v>
      </c>
      <c r="D446" t="str">
        <f>VLOOKUP(A446,'Base traitement'!A:BG,3,FALSE)</f>
        <v>VOITURE</v>
      </c>
      <c r="E446" t="str">
        <f>VLOOKUP(A446,'Base traitement'!A:BG,4,FALSE)</f>
        <v>COFI 2026 - VOITURE TOYOTA HILUX 2.4GD Country Double Cab 6-MT 4x4 - GRS CHALLENGER - PROFORMA PRVNANKA0019164 - AFF0055412 DU 05/06/2026</v>
      </c>
      <c r="F446" s="16">
        <v>24456.521739130436</v>
      </c>
      <c r="K446" s="16">
        <f>F446-G446</f>
        <v>24456.521739130436</v>
      </c>
      <c r="L446" s="12">
        <f>VLOOKUP(A446,'Base traitement'!A:BG,15,FALSE)</f>
        <v>46226</v>
      </c>
      <c r="M446" s="9" t="str">
        <f>VLOOKUP(A446,'Base traitement'!A:BG,16,FALSE)</f>
        <v>2026-07-27</v>
      </c>
      <c r="N446" s="9" t="str">
        <f>VLOOKUP(A446,'Base traitement'!A:BG,17,FALSE)</f>
        <v>E</v>
      </c>
      <c r="O446" s="9" t="str">
        <f>VLOOKUP(A446,'Base traitement'!A:BG,18,FALSE)</f>
        <v>E</v>
      </c>
      <c r="P446">
        <f>VLOOKUP(A446,'Base traitement'!A:BG,20,FALSE)</f>
        <v>139172</v>
      </c>
      <c r="Q446" s="12">
        <f>VLOOKUP(P446,Assemb_DA!A:H,7,FALSE)</f>
        <v>46225</v>
      </c>
      <c r="R446" s="9" t="str">
        <f>VLOOKUP(P446,Assemb_DA!A:H,8,FALSE)</f>
        <v>2026-07-22</v>
      </c>
      <c r="S446" s="9" t="str">
        <f>VLOOKUP(P446,Assemb_DA!A:I,9,FALSE)</f>
        <v>2026-07-22</v>
      </c>
      <c r="T446" s="22">
        <f>S446-Q446</f>
        <v>0</v>
      </c>
      <c r="U446" t="str">
        <f>VLOOKUP(A446,'Base traitement'!A:BG,23,FALSE)</f>
        <v>DCG</v>
      </c>
      <c r="V446" t="str">
        <f>VLOOKUP(A446,'Base traitement'!A:BG,24,FALSE)</f>
        <v>FELANA13</v>
      </c>
      <c r="W446">
        <f>VLOOKUP(A446,'Base traitement'!A:BG,57,FALSE)</f>
        <v>123</v>
      </c>
    </row>
    <row r="447" spans="1:23">
      <c r="A447" s="9">
        <v>135943</v>
      </c>
      <c r="B447" t="str">
        <f>VLOOKUP(A447,'Base traitement'!A:BG,2,FALSE)</f>
        <v>CFAO MOBILITY MADAGASCAR</v>
      </c>
      <c r="C447" t="str">
        <f>VLOOKUP(A447,'Base traitement'!A:BG,45,FALSE)</f>
        <v>COFI 2026 - VOITURE GRS CLAURODIEN</v>
      </c>
      <c r="D447" t="str">
        <f>VLOOKUP(A447,'Base traitement'!A:BG,3,FALSE)</f>
        <v>VOITURE</v>
      </c>
      <c r="E447" t="str">
        <f>VLOOKUP(A447,'Base traitement'!A:BG,4,FALSE)</f>
        <v>COFI 2026 - VOITURE TOYOTA HILUX 2.4GD Country Double Cab 6-MT 4x4 - GRS CLAURODIEN - PROFORMA PRVNANKA0019194 - AFF0055412 DU 05/06/2026</v>
      </c>
      <c r="F447" s="16">
        <v>24456.521739130436</v>
      </c>
      <c r="K447" s="16">
        <f>F447-G447</f>
        <v>24456.521739130436</v>
      </c>
      <c r="L447" s="12">
        <f>VLOOKUP(A447,'Base traitement'!A:BG,15,FALSE)</f>
        <v>46226</v>
      </c>
      <c r="M447" s="9" t="str">
        <f>VLOOKUP(A447,'Base traitement'!A:BG,16,FALSE)</f>
        <v>2026-07-27</v>
      </c>
      <c r="N447" s="9" t="str">
        <f>VLOOKUP(A447,'Base traitement'!A:BG,17,FALSE)</f>
        <v>E</v>
      </c>
      <c r="O447" s="9" t="str">
        <f>VLOOKUP(A447,'Base traitement'!A:BG,18,FALSE)</f>
        <v>E</v>
      </c>
      <c r="P447">
        <f>VLOOKUP(A447,'Base traitement'!A:BG,20,FALSE)</f>
        <v>139170</v>
      </c>
      <c r="Q447" s="12">
        <f>VLOOKUP(P447,Assemb_DA!A:H,7,FALSE)</f>
        <v>46225</v>
      </c>
      <c r="R447" s="9" t="str">
        <f>VLOOKUP(P447,Assemb_DA!A:H,8,FALSE)</f>
        <v>2026-07-22</v>
      </c>
      <c r="S447" s="9" t="str">
        <f>VLOOKUP(P447,Assemb_DA!A:I,9,FALSE)</f>
        <v>2026-07-22</v>
      </c>
      <c r="T447" s="22">
        <f>S447-Q447</f>
        <v>0</v>
      </c>
      <c r="U447" t="str">
        <f>VLOOKUP(A447,'Base traitement'!A:BG,23,FALSE)</f>
        <v>DCG</v>
      </c>
      <c r="V447" t="str">
        <f>VLOOKUP(A447,'Base traitement'!A:BG,24,FALSE)</f>
        <v>FELANA13</v>
      </c>
      <c r="W447">
        <f>VLOOKUP(A447,'Base traitement'!A:BG,57,FALSE)</f>
        <v>123</v>
      </c>
    </row>
    <row r="448" spans="1:23">
      <c r="A448" s="9">
        <v>135944</v>
      </c>
      <c r="B448" t="str">
        <f>VLOOKUP(A448,'Base traitement'!A:BG,2,FALSE)</f>
        <v>STELLAR - IX SA</v>
      </c>
      <c r="C448" t="str">
        <f>VLOOKUP(A448,'Base traitement'!A:BG,45,FALSE)</f>
        <v>Nom de domaine - 1 an</v>
      </c>
      <c r="D448" t="str">
        <f>VLOOKUP(A448,'Base traitement'!A:BG,3,FALSE)</f>
        <v>LICENCE</v>
      </c>
      <c r="E448" t="str">
        <f>VLOOKUP(A448,'Base traitement'!A:BG,4,FALSE)</f>
        <v>Création du nom de domaine bepaarchitectes.com sur 12 mois - suivant devis N°DEVIS_YAS_20072026</v>
      </c>
      <c r="F448" s="16">
        <v>12.456521739130435</v>
      </c>
      <c r="K448" s="16">
        <f>F448-G448</f>
        <v>12.456521739130435</v>
      </c>
      <c r="L448" s="12">
        <f>VLOOKUP(A448,'Base traitement'!A:BG,15,FALSE)</f>
        <v>46226</v>
      </c>
      <c r="M448" s="9" t="str">
        <f>VLOOKUP(A448,'Base traitement'!A:BG,16,FALSE)</f>
        <v>2026-07-23</v>
      </c>
      <c r="N448" s="9" t="str">
        <f>VLOOKUP(A448,'Base traitement'!A:BG,17,FALSE)</f>
        <v>E</v>
      </c>
      <c r="O448" s="9" t="str">
        <f>VLOOKUP(A448,'Base traitement'!A:BG,18,FALSE)</f>
        <v>E</v>
      </c>
      <c r="P448">
        <f>VLOOKUP(A448,'Base traitement'!A:BG,20,FALSE)</f>
        <v>139167</v>
      </c>
      <c r="Q448" s="12">
        <f>VLOOKUP(P448,Assemb_DA!A:H,7,FALSE)</f>
        <v>46225</v>
      </c>
      <c r="R448" s="9" t="str">
        <f>VLOOKUP(P448,Assemb_DA!A:H,8,FALSE)</f>
        <v>2026-07-22</v>
      </c>
      <c r="S448" s="9" t="str">
        <f>VLOOKUP(P448,Assemb_DA!A:I,9,FALSE)</f>
        <v>2026-07-22</v>
      </c>
      <c r="T448" s="22">
        <f>S448-Q448</f>
        <v>0</v>
      </c>
      <c r="U448" t="str">
        <f>VLOOKUP(A448,'Base traitement'!A:BG,23,FALSE)</f>
        <v>DCG</v>
      </c>
      <c r="V448" t="str">
        <f>VLOOKUP(A448,'Base traitement'!A:BG,24,FALSE)</f>
        <v>FELANA13</v>
      </c>
      <c r="W448">
        <f>VLOOKUP(A448,'Base traitement'!A:BG,57,FALSE)</f>
        <v>3098</v>
      </c>
    </row>
    <row r="449" spans="1:23">
      <c r="A449" s="9">
        <v>135945</v>
      </c>
      <c r="B449" t="str">
        <f>VLOOKUP(A449,'Base traitement'!A:BG,2,FALSE)</f>
        <v>STELLAR - IX SA</v>
      </c>
      <c r="C449" t="str">
        <f>VLOOKUP(A449,'Base traitement'!A:BG,45,FALSE)</f>
        <v>Nom de domaine - 1 an</v>
      </c>
      <c r="D449" t="str">
        <f>VLOOKUP(A449,'Base traitement'!A:BG,3,FALSE)</f>
        <v>LICENCE</v>
      </c>
      <c r="E449" t="str">
        <f>VLOOKUP(A449,'Base traitement'!A:BG,4,FALSE)</f>
        <v>Création du nom de domaine dgimpots.mg sur 12 mois - suivant devis N° DEVIS_STX_13072026</v>
      </c>
      <c r="F449" s="16">
        <v>28.826478260869564</v>
      </c>
      <c r="K449" s="16">
        <f>F449-G449</f>
        <v>28.826478260869564</v>
      </c>
      <c r="L449" s="12">
        <f>VLOOKUP(A449,'Base traitement'!A:BG,15,FALSE)</f>
        <v>46226</v>
      </c>
      <c r="M449" s="9" t="str">
        <f>VLOOKUP(A449,'Base traitement'!A:BG,16,FALSE)</f>
        <v>2026-07-23</v>
      </c>
      <c r="N449" s="9" t="str">
        <f>VLOOKUP(A449,'Base traitement'!A:BG,17,FALSE)</f>
        <v>E</v>
      </c>
      <c r="O449" s="9" t="str">
        <f>VLOOKUP(A449,'Base traitement'!A:BG,18,FALSE)</f>
        <v>E</v>
      </c>
      <c r="P449">
        <f>VLOOKUP(A449,'Base traitement'!A:BG,20,FALSE)</f>
        <v>139166</v>
      </c>
      <c r="Q449" s="12">
        <f>VLOOKUP(P449,Assemb_DA!A:H,7,FALSE)</f>
        <v>46225</v>
      </c>
      <c r="R449" s="9" t="str">
        <f>VLOOKUP(P449,Assemb_DA!A:H,8,FALSE)</f>
        <v>2026-07-22</v>
      </c>
      <c r="S449" s="9" t="str">
        <f>VLOOKUP(P449,Assemb_DA!A:I,9,FALSE)</f>
        <v>2026-07-22</v>
      </c>
      <c r="T449" s="22">
        <f>S449-Q449</f>
        <v>0</v>
      </c>
      <c r="U449" t="str">
        <f>VLOOKUP(A449,'Base traitement'!A:BG,23,FALSE)</f>
        <v>DCG</v>
      </c>
      <c r="V449" t="str">
        <f>VLOOKUP(A449,'Base traitement'!A:BG,24,FALSE)</f>
        <v>FELANA13</v>
      </c>
      <c r="W449">
        <f>VLOOKUP(A449,'Base traitement'!A:BG,57,FALSE)</f>
        <v>3098</v>
      </c>
    </row>
    <row r="450" spans="1:23">
      <c r="A450" s="9">
        <v>135946</v>
      </c>
      <c r="B450" t="str">
        <f>VLOOKUP(A450,'Base traitement'!A:BG,2,FALSE)</f>
        <v>OCEAN TRADE CO</v>
      </c>
      <c r="C450" t="str">
        <f>VLOOKUP(A450,'Base traitement'!A:BG,45,FALSE)</f>
        <v>COFI 2026 - MOTO GRS ZENITH</v>
      </c>
      <c r="D450" t="str">
        <f>VLOOKUP(A450,'Base traitement'!A:BG,3,FALSE)</f>
        <v>MOTO</v>
      </c>
      <c r="E450" t="str">
        <f>VLOOKUP(A450,'Base traitement'!A:BG,4,FALSE)</f>
        <v>COFI 2026 - CARGO 250 - GRS ZENITH - DEVIS V.26.24141 DU 06/07/2026</v>
      </c>
      <c r="F450" s="16">
        <v>2379.913043478261</v>
      </c>
      <c r="K450" s="16">
        <f>F450-G450</f>
        <v>2379.913043478261</v>
      </c>
      <c r="L450" s="12">
        <f>VLOOKUP(A450,'Base traitement'!A:BG,15,FALSE)</f>
        <v>46226</v>
      </c>
      <c r="M450" s="9" t="str">
        <f>VLOOKUP(A450,'Base traitement'!A:BG,16,FALSE)</f>
        <v>2026-07-23</v>
      </c>
      <c r="N450" s="9" t="str">
        <f>VLOOKUP(A450,'Base traitement'!A:BG,17,FALSE)</f>
        <v>E</v>
      </c>
      <c r="O450" s="9" t="str">
        <f>VLOOKUP(A450,'Base traitement'!A:BG,18,FALSE)</f>
        <v>E</v>
      </c>
      <c r="P450">
        <f>VLOOKUP(A450,'Base traitement'!A:BG,20,FALSE)</f>
        <v>139207</v>
      </c>
      <c r="Q450" s="12">
        <f>VLOOKUP(P450,Assemb_DA!A:H,7,FALSE)</f>
        <v>46225</v>
      </c>
      <c r="R450" s="9" t="str">
        <f>VLOOKUP(P450,Assemb_DA!A:H,8,FALSE)</f>
        <v>2026-07-22</v>
      </c>
      <c r="S450" s="9" t="str">
        <f>VLOOKUP(P450,Assemb_DA!A:I,9,FALSE)</f>
        <v>2026-07-22</v>
      </c>
      <c r="T450" s="22">
        <f>S450-Q450</f>
        <v>0</v>
      </c>
      <c r="U450" t="str">
        <f>VLOOKUP(A450,'Base traitement'!A:BG,23,FALSE)</f>
        <v>DCG</v>
      </c>
      <c r="V450" t="str">
        <f>VLOOKUP(A450,'Base traitement'!A:BG,24,FALSE)</f>
        <v>FELANA13</v>
      </c>
      <c r="W450">
        <f>VLOOKUP(A450,'Base traitement'!A:BG,57,FALSE)</f>
        <v>102</v>
      </c>
    </row>
    <row r="451" spans="1:23">
      <c r="A451" s="9">
        <v>135947</v>
      </c>
      <c r="B451" t="str">
        <f>VLOOKUP(A451,'Base traitement'!A:BG,2,FALSE)</f>
        <v>UNITE DE DISTRIBUTION TECHNOLOGIQUE - UDITEC</v>
      </c>
      <c r="C451" t="str">
        <f>VLOOKUP(A451,'Base traitement'!A:BG,45,FALSE)</f>
        <v>PROJETS VI - GENESYS V.2</v>
      </c>
      <c r="D451" t="str">
        <f>VLOOKUP(A451,'Base traitement'!A:BG,3,FALSE)</f>
        <v>TRICYCLE</v>
      </c>
      <c r="E451" t="str">
        <f>VLOOKUP(A451,'Base traitement'!A:BG,4,FALSE)</f>
        <v>ATUL RIK (1+3) TUK TUK TRICYCLE - suivant proforma N°SQ26-0009830 - LIVRAISON DIEGO</v>
      </c>
      <c r="F451" s="16">
        <v>5435.1086934782606</v>
      </c>
      <c r="K451" s="16">
        <f>F451-G451</f>
        <v>5435.1086934782606</v>
      </c>
      <c r="L451" s="12">
        <f>VLOOKUP(A451,'Base traitement'!A:BG,15,FALSE)</f>
        <v>46226</v>
      </c>
      <c r="M451" s="9" t="str">
        <f>VLOOKUP(A451,'Base traitement'!A:BG,16,FALSE)</f>
        <v>2026-07-23</v>
      </c>
      <c r="N451" s="9" t="str">
        <f>VLOOKUP(A451,'Base traitement'!A:BG,17,FALSE)</f>
        <v>E</v>
      </c>
      <c r="O451" s="9" t="str">
        <f>VLOOKUP(A451,'Base traitement'!A:BG,18,FALSE)</f>
        <v>E</v>
      </c>
      <c r="P451">
        <f>VLOOKUP(A451,'Base traitement'!A:BG,20,FALSE)</f>
        <v>139199</v>
      </c>
      <c r="Q451" s="12">
        <f>VLOOKUP(P451,Assemb_DA!A:H,7,FALSE)</f>
        <v>46225</v>
      </c>
      <c r="R451" s="9" t="str">
        <f>VLOOKUP(P451,Assemb_DA!A:H,8,FALSE)</f>
        <v>2026-07-22</v>
      </c>
      <c r="S451" s="9" t="str">
        <f>VLOOKUP(P451,Assemb_DA!A:I,9,FALSE)</f>
        <v>2026-07-22</v>
      </c>
      <c r="T451" s="22">
        <f>S451-Q451</f>
        <v>0</v>
      </c>
      <c r="U451" t="str">
        <f>VLOOKUP(A451,'Base traitement'!A:BG,23,FALSE)</f>
        <v>DCG</v>
      </c>
      <c r="V451" t="str">
        <f>VLOOKUP(A451,'Base traitement'!A:BG,24,FALSE)</f>
        <v>FELANA13</v>
      </c>
      <c r="W451">
        <f>VLOOKUP(A451,'Base traitement'!A:BG,57,FALSE)</f>
        <v>717</v>
      </c>
    </row>
    <row r="452" spans="1:23">
      <c r="A452" s="9">
        <v>135948</v>
      </c>
      <c r="B452" t="str">
        <f>VLOOKUP(A452,'Base traitement'!A:BG,2,FALSE)</f>
        <v>X-FACTOR Toliara</v>
      </c>
      <c r="C452" t="str">
        <f>VLOOKUP(A452,'Base traitement'!A:BG,45,FALSE)</f>
        <v>Toliara, Andabizy Hôtel Victory- Bureau UNICEF</v>
      </c>
      <c r="D452" t="str">
        <f>VLOOKUP(A452,'Base traitement'!A:BG,3,FALSE)</f>
        <v>Travaux filaire</v>
      </c>
      <c r="E452" t="str">
        <f>VLOOKUP(A452,'Base traitement'!A:BG,4,FALSE)</f>
        <v>DTG/DOM: Assainissement réseau filaire YAS Toliara, Andabizy Hôtel Victory- Bureau UNICEF (Entre BPEO3_SR02_T2BDP_ST et SR02 
DP20)</v>
      </c>
      <c r="F452" s="16">
        <v>355.39130434782606</v>
      </c>
      <c r="K452" s="16">
        <f>F452-G452</f>
        <v>355.39130434782606</v>
      </c>
      <c r="L452" s="12">
        <f>VLOOKUP(A452,'Base traitement'!A:BG,15,FALSE)</f>
        <v>46226</v>
      </c>
      <c r="M452" s="9" t="str">
        <f>VLOOKUP(A452,'Base traitement'!A:BG,16,FALSE)</f>
        <v>2026-07-23</v>
      </c>
      <c r="N452" s="9" t="str">
        <f>VLOOKUP(A452,'Base traitement'!A:BG,17,FALSE)</f>
        <v>E</v>
      </c>
      <c r="O452" s="9" t="str">
        <f>VLOOKUP(A452,'Base traitement'!A:BG,18,FALSE)</f>
        <v>E</v>
      </c>
      <c r="P452">
        <f>VLOOKUP(A452,'Base traitement'!A:BG,20,FALSE)</f>
        <v>138860</v>
      </c>
      <c r="Q452" s="12">
        <f>VLOOKUP(P452,Assemb_DA!A:H,7,FALSE)</f>
        <v>46210</v>
      </c>
      <c r="R452" s="9" t="str">
        <f>VLOOKUP(P452,Assemb_DA!A:H,8,FALSE)</f>
        <v>2026-07-07</v>
      </c>
      <c r="S452" s="9" t="str">
        <f>VLOOKUP(P452,Assemb_DA!A:I,9,FALSE)</f>
        <v>2026-07-22</v>
      </c>
      <c r="T452" s="22">
        <f>S452-Q452</f>
        <v>15</v>
      </c>
      <c r="U452" t="str">
        <f>VLOOKUP(A452,'Base traitement'!A:BG,23,FALSE)</f>
        <v>DTG</v>
      </c>
      <c r="V452" t="str">
        <f>VLOOKUP(A452,'Base traitement'!A:BG,24,FALSE)</f>
        <v>ELIE3</v>
      </c>
      <c r="W452">
        <f>VLOOKUP(A452,'Base traitement'!A:BG,57,FALSE)</f>
        <v>4824</v>
      </c>
    </row>
    <row r="453" spans="1:23">
      <c r="A453" s="9">
        <v>135949</v>
      </c>
      <c r="B453" t="str">
        <f>VLOOKUP(A453,'Base traitement'!A:BG,2,FALSE)</f>
        <v>X-FACTOR Toliara</v>
      </c>
      <c r="C453" t="str">
        <f>VLOOKUP(A453,'Base traitement'!A:BG,45,FALSE)</f>
        <v>Assainissement Toliara, Bazar Be Jenty Bijoux - Magasin Remi</v>
      </c>
      <c r="D453" t="str">
        <f>VLOOKUP(A453,'Base traitement'!A:BG,3,FALSE)</f>
        <v>Travaux filaire</v>
      </c>
      <c r="E453" t="str">
        <f>VLOOKUP(A453,'Base traitement'!A:BG,4,FALSE)</f>
        <v>DTG/DOM: Assainissement réseau filaire YAS Toliara, DTG-212055 Bazar Be Jenty Bijoux - Magasin Remi (Entre D00 DP140-141-139-138)</v>
      </c>
      <c r="F453" s="16">
        <v>284.04347826086956</v>
      </c>
      <c r="K453" s="16">
        <f>F453-G453</f>
        <v>284.04347826086956</v>
      </c>
      <c r="L453" s="12">
        <f>VLOOKUP(A453,'Base traitement'!A:BG,15,FALSE)</f>
        <v>46226</v>
      </c>
      <c r="M453" s="9" t="str">
        <f>VLOOKUP(A453,'Base traitement'!A:BG,16,FALSE)</f>
        <v>2026-07-23</v>
      </c>
      <c r="N453" s="9" t="str">
        <f>VLOOKUP(A453,'Base traitement'!A:BG,17,FALSE)</f>
        <v>E</v>
      </c>
      <c r="O453" s="9" t="str">
        <f>VLOOKUP(A453,'Base traitement'!A:BG,18,FALSE)</f>
        <v>E</v>
      </c>
      <c r="P453">
        <f>VLOOKUP(A453,'Base traitement'!A:BG,20,FALSE)</f>
        <v>138869</v>
      </c>
      <c r="Q453" s="12">
        <f>VLOOKUP(P453,Assemb_DA!A:H,7,FALSE)</f>
        <v>46210</v>
      </c>
      <c r="R453" s="9" t="str">
        <f>VLOOKUP(P453,Assemb_DA!A:H,8,FALSE)</f>
        <v>2026-07-07</v>
      </c>
      <c r="S453" s="9" t="str">
        <f>VLOOKUP(P453,Assemb_DA!A:I,9,FALSE)</f>
        <v>2026-07-22</v>
      </c>
      <c r="T453" s="22">
        <f>S453-Q453</f>
        <v>15</v>
      </c>
      <c r="U453" t="str">
        <f>VLOOKUP(A453,'Base traitement'!A:BG,23,FALSE)</f>
        <v>DTG</v>
      </c>
      <c r="V453" t="str">
        <f>VLOOKUP(A453,'Base traitement'!A:BG,24,FALSE)</f>
        <v>ELIE3</v>
      </c>
      <c r="W453">
        <f>VLOOKUP(A453,'Base traitement'!A:BG,57,FALSE)</f>
        <v>4824</v>
      </c>
    </row>
    <row r="454" spans="1:23">
      <c r="A454" s="9">
        <v>135950</v>
      </c>
      <c r="B454" t="str">
        <f>VLOOKUP(A454,'Base traitement'!A:BG,2,FALSE)</f>
        <v>X-FACTOR Toliara</v>
      </c>
      <c r="C454" t="str">
        <f>VLOOKUP(A454,'Base traitement'!A:BG,45,FALSE)</f>
        <v>Assainissement, DTG-212058 Tsongobory-Antaninarenina</v>
      </c>
      <c r="D454" t="str">
        <f>VLOOKUP(A454,'Base traitement'!A:BG,3,FALSE)</f>
        <v>Travaux filaire</v>
      </c>
      <c r="E454" t="str">
        <f>VLOOKUP(A454,'Base traitement'!A:BG,4,FALSE)</f>
        <v>DTG/DOM: Assainissement réseau filaire YAS Toliara, DTG-212058 Tsongobory-Antaninarenina (Entre SR04 DP33-DP25)
DP20)</v>
      </c>
      <c r="F454" s="16">
        <v>942.78260869565213</v>
      </c>
      <c r="K454" s="16">
        <f>F454-G454</f>
        <v>942.78260869565213</v>
      </c>
      <c r="L454" s="12">
        <f>VLOOKUP(A454,'Base traitement'!A:BG,15,FALSE)</f>
        <v>46226</v>
      </c>
      <c r="M454" s="9" t="str">
        <f>VLOOKUP(A454,'Base traitement'!A:BG,16,FALSE)</f>
        <v>2026-07-23</v>
      </c>
      <c r="N454" s="9" t="str">
        <f>VLOOKUP(A454,'Base traitement'!A:BG,17,FALSE)</f>
        <v>E</v>
      </c>
      <c r="O454" s="9" t="str">
        <f>VLOOKUP(A454,'Base traitement'!A:BG,18,FALSE)</f>
        <v>E</v>
      </c>
      <c r="P454">
        <f>VLOOKUP(A454,'Base traitement'!A:BG,20,FALSE)</f>
        <v>138863</v>
      </c>
      <c r="Q454" s="12">
        <f>VLOOKUP(P454,Assemb_DA!A:H,7,FALSE)</f>
        <v>46210</v>
      </c>
      <c r="R454" s="9" t="str">
        <f>VLOOKUP(P454,Assemb_DA!A:H,8,FALSE)</f>
        <v>2026-07-07</v>
      </c>
      <c r="S454" s="9" t="str">
        <f>VLOOKUP(P454,Assemb_DA!A:I,9,FALSE)</f>
        <v>2026-07-22</v>
      </c>
      <c r="T454" s="22">
        <f>S454-Q454</f>
        <v>15</v>
      </c>
      <c r="U454" t="str">
        <f>VLOOKUP(A454,'Base traitement'!A:BG,23,FALSE)</f>
        <v>DTG</v>
      </c>
      <c r="V454" t="str">
        <f>VLOOKUP(A454,'Base traitement'!A:BG,24,FALSE)</f>
        <v>ELIE3</v>
      </c>
      <c r="W454">
        <f>VLOOKUP(A454,'Base traitement'!A:BG,57,FALSE)</f>
        <v>4824</v>
      </c>
    </row>
    <row r="455" spans="1:23">
      <c r="A455" s="9">
        <v>135951</v>
      </c>
      <c r="B455" t="str">
        <f>VLOOKUP(A455,'Base traitement'!A:BG,2,FALSE)</f>
        <v>ANDRISOLONIAINA Landry Victorien</v>
      </c>
      <c r="C455" t="str">
        <f>VLOOKUP(A455,'Base traitement'!A:BG,45,FALSE)</f>
        <v>Implantation de 50 poteaux 08ML à DIEGO (BC Global 22e V)</v>
      </c>
      <c r="D455" t="str">
        <f>VLOOKUP(A455,'Base traitement'!A:BG,3,FALSE)</f>
        <v>Travaux GC filaire</v>
      </c>
      <c r="E455" t="str">
        <f>VLOOKUP(A455,'Base traitement'!A:BG,4,FALSE)</f>
        <v>DTG/DOM: Implantation de 50 poteaux 08ML à DIEGO (BC Global 22e Vague)</v>
      </c>
      <c r="F455" s="16">
        <v>981.52173913043475</v>
      </c>
      <c r="K455" s="16">
        <f>F455-G455</f>
        <v>981.52173913043475</v>
      </c>
      <c r="L455" s="12">
        <f>VLOOKUP(A455,'Base traitement'!A:BG,15,FALSE)</f>
        <v>46226</v>
      </c>
      <c r="M455" s="9" t="str">
        <f>VLOOKUP(A455,'Base traitement'!A:BG,16,FALSE)</f>
        <v>2026-07-23</v>
      </c>
      <c r="N455" s="9" t="str">
        <f>VLOOKUP(A455,'Base traitement'!A:BG,17,FALSE)</f>
        <v>E</v>
      </c>
      <c r="O455" s="9" t="str">
        <f>VLOOKUP(A455,'Base traitement'!A:BG,18,FALSE)</f>
        <v>E</v>
      </c>
      <c r="P455">
        <f>VLOOKUP(A455,'Base traitement'!A:BG,20,FALSE)</f>
        <v>139064</v>
      </c>
      <c r="Q455" s="12">
        <f>VLOOKUP(P455,Assemb_DA!A:H,7,FALSE)</f>
        <v>46220</v>
      </c>
      <c r="R455" s="9" t="str">
        <f>VLOOKUP(P455,Assemb_DA!A:H,8,FALSE)</f>
        <v>2026-07-17</v>
      </c>
      <c r="S455" s="9" t="str">
        <f>VLOOKUP(P455,Assemb_DA!A:I,9,FALSE)</f>
        <v>2026-07-22</v>
      </c>
      <c r="T455" s="22">
        <f>S455-Q455</f>
        <v>5</v>
      </c>
      <c r="U455" t="str">
        <f>VLOOKUP(A455,'Base traitement'!A:BG,23,FALSE)</f>
        <v>DTG</v>
      </c>
      <c r="V455" t="str">
        <f>VLOOKUP(A455,'Base traitement'!A:BG,24,FALSE)</f>
        <v>ELIE3</v>
      </c>
      <c r="W455">
        <f>VLOOKUP(A455,'Base traitement'!A:BG,57,FALSE)</f>
        <v>3221</v>
      </c>
    </row>
    <row r="456" spans="1:23">
      <c r="A456" s="9">
        <v>135952</v>
      </c>
      <c r="B456" t="str">
        <f>VLOOKUP(A456,'Base traitement'!A:BG,2,FALSE)</f>
        <v>FENO LAZA SYLVESTRE (IELS)</v>
      </c>
      <c r="C456" t="str">
        <f>VLOOKUP(A456,'Base traitement'!A:BG,45,FALSE)</f>
        <v>Tirage Last Mile _REGION SAVA Vague 13</v>
      </c>
      <c r="D456" t="str">
        <f>VLOOKUP(A456,'Base traitement'!A:BG,3,FALSE)</f>
        <v>Travaux filaire</v>
      </c>
      <c r="E456" t="str">
        <f>VLOOKUP(A456,'Base traitement'!A:BG,4,FALSE)</f>
        <v>DTG/DOM: Tirage Last Mile _REGION SAVA Vague 13 # Facture No.369</v>
      </c>
      <c r="F456" s="16">
        <v>1463.4782608695652</v>
      </c>
      <c r="K456" s="16">
        <f>F456-G456</f>
        <v>1463.4782608695652</v>
      </c>
      <c r="L456" s="12">
        <f>VLOOKUP(A456,'Base traitement'!A:BG,15,FALSE)</f>
        <v>46226</v>
      </c>
      <c r="M456" s="9" t="str">
        <f>VLOOKUP(A456,'Base traitement'!A:BG,16,FALSE)</f>
        <v>2026-07-23</v>
      </c>
      <c r="N456" s="9" t="str">
        <f>VLOOKUP(A456,'Base traitement'!A:BG,17,FALSE)</f>
        <v>E</v>
      </c>
      <c r="O456" s="9" t="str">
        <f>VLOOKUP(A456,'Base traitement'!A:BG,18,FALSE)</f>
        <v>E</v>
      </c>
      <c r="P456">
        <f>VLOOKUP(A456,'Base traitement'!A:BG,20,FALSE)</f>
        <v>139063</v>
      </c>
      <c r="Q456" s="12">
        <f>VLOOKUP(P456,Assemb_DA!A:H,7,FALSE)</f>
        <v>46220</v>
      </c>
      <c r="R456" s="9" t="str">
        <f>VLOOKUP(P456,Assemb_DA!A:H,8,FALSE)</f>
        <v>2026-07-17</v>
      </c>
      <c r="S456" s="9" t="str">
        <f>VLOOKUP(P456,Assemb_DA!A:I,9,FALSE)</f>
        <v>2026-07-22</v>
      </c>
      <c r="T456" s="22">
        <f>S456-Q456</f>
        <v>5</v>
      </c>
      <c r="U456" t="str">
        <f>VLOOKUP(A456,'Base traitement'!A:BG,23,FALSE)</f>
        <v>DTG</v>
      </c>
      <c r="V456" t="str">
        <f>VLOOKUP(A456,'Base traitement'!A:BG,24,FALSE)</f>
        <v>ELIE3</v>
      </c>
      <c r="W456">
        <f>VLOOKUP(A456,'Base traitement'!A:BG,57,FALSE)</f>
        <v>3463</v>
      </c>
    </row>
    <row r="457" spans="1:23">
      <c r="A457" s="9">
        <v>135953</v>
      </c>
      <c r="B457" t="str">
        <f>VLOOKUP(A457,'Base traitement'!A:BG,2,FALSE)</f>
        <v>X-FACTOR Toliara</v>
      </c>
      <c r="C457" t="str">
        <f>VLOOKUP(A457,'Base traitement'!A:BG,45,FALSE)</f>
        <v>Implantation de 30 poteaux à TOLIARA (BC Global 19e Vague)</v>
      </c>
      <c r="D457" t="str">
        <f>VLOOKUP(A457,'Base traitement'!A:BG,3,FALSE)</f>
        <v>Travaux GC filaire</v>
      </c>
      <c r="E457" t="str">
        <f>VLOOKUP(A457,'Base traitement'!A:BG,4,FALSE)</f>
        <v>DTG/DOM: Implantation de 30 poteaux à TOLIARA (BC Global 19e Vague) # PF-03YAS_07-2026</v>
      </c>
      <c r="F457" s="16">
        <v>1059.7826086956522</v>
      </c>
      <c r="K457" s="16">
        <f>F457-G457</f>
        <v>1059.7826086956522</v>
      </c>
      <c r="L457" s="12">
        <f>VLOOKUP(A457,'Base traitement'!A:BG,15,FALSE)</f>
        <v>46226</v>
      </c>
      <c r="M457" s="9" t="str">
        <f>VLOOKUP(A457,'Base traitement'!A:BG,16,FALSE)</f>
        <v>2026-07-23</v>
      </c>
      <c r="N457" s="9" t="str">
        <f>VLOOKUP(A457,'Base traitement'!A:BG,17,FALSE)</f>
        <v>E</v>
      </c>
      <c r="O457" s="9" t="str">
        <f>VLOOKUP(A457,'Base traitement'!A:BG,18,FALSE)</f>
        <v>E</v>
      </c>
      <c r="P457">
        <f>VLOOKUP(A457,'Base traitement'!A:BG,20,FALSE)</f>
        <v>139068</v>
      </c>
      <c r="Q457" s="12">
        <f>VLOOKUP(P457,Assemb_DA!A:H,7,FALSE)</f>
        <v>46220</v>
      </c>
      <c r="R457" s="9" t="str">
        <f>VLOOKUP(P457,Assemb_DA!A:H,8,FALSE)</f>
        <v>2026-07-17</v>
      </c>
      <c r="S457" s="9" t="str">
        <f>VLOOKUP(P457,Assemb_DA!A:I,9,FALSE)</f>
        <v>2026-07-22</v>
      </c>
      <c r="T457" s="22">
        <f>S457-Q457</f>
        <v>5</v>
      </c>
      <c r="U457" t="str">
        <f>VLOOKUP(A457,'Base traitement'!A:BG,23,FALSE)</f>
        <v>DTG</v>
      </c>
      <c r="V457" t="str">
        <f>VLOOKUP(A457,'Base traitement'!A:BG,24,FALSE)</f>
        <v>ELIE3</v>
      </c>
      <c r="W457">
        <f>VLOOKUP(A457,'Base traitement'!A:BG,57,FALSE)</f>
        <v>4824</v>
      </c>
    </row>
    <row r="458" spans="1:23">
      <c r="A458" s="9">
        <v>135954</v>
      </c>
      <c r="B458" t="str">
        <f>VLOOKUP(A458,'Base traitement'!A:BG,2,FALSE)</f>
        <v>ENTREPRISE RAFIA</v>
      </c>
      <c r="C458" t="str">
        <f>VLOOKUP(A458,'Base traitement'!A:BG,45,FALSE)</f>
        <v>Implantation de 30 poteaux à FIANARANTSOA (BC Global 25e V)</v>
      </c>
      <c r="D458" t="str">
        <f>VLOOKUP(A458,'Base traitement'!A:BG,3,FALSE)</f>
        <v>Travaux GC filaire</v>
      </c>
      <c r="E458" t="str">
        <f>VLOOKUP(A458,'Base traitement'!A:BG,4,FALSE)</f>
        <v>DTG/DOM: Implantation de 30 poteaux à FIANARANTSOA (BC Global 25e Vague)</v>
      </c>
      <c r="F458" s="16">
        <v>1108.695652173913</v>
      </c>
      <c r="K458" s="16">
        <f>F458-G458</f>
        <v>1108.695652173913</v>
      </c>
      <c r="L458" s="12">
        <f>VLOOKUP(A458,'Base traitement'!A:BG,15,FALSE)</f>
        <v>46226</v>
      </c>
      <c r="M458" s="9" t="str">
        <f>VLOOKUP(A458,'Base traitement'!A:BG,16,FALSE)</f>
        <v>2026-07-23</v>
      </c>
      <c r="N458" s="9" t="str">
        <f>VLOOKUP(A458,'Base traitement'!A:BG,17,FALSE)</f>
        <v>E</v>
      </c>
      <c r="O458" s="9" t="str">
        <f>VLOOKUP(A458,'Base traitement'!A:BG,18,FALSE)</f>
        <v>E</v>
      </c>
      <c r="P458">
        <f>VLOOKUP(A458,'Base traitement'!A:BG,20,FALSE)</f>
        <v>139065</v>
      </c>
      <c r="Q458" s="12">
        <f>VLOOKUP(P458,Assemb_DA!A:H,7,FALSE)</f>
        <v>46220</v>
      </c>
      <c r="R458" s="9" t="str">
        <f>VLOOKUP(P458,Assemb_DA!A:H,8,FALSE)</f>
        <v>2026-07-17</v>
      </c>
      <c r="S458" s="9" t="str">
        <f>VLOOKUP(P458,Assemb_DA!A:I,9,FALSE)</f>
        <v>2026-07-22</v>
      </c>
      <c r="T458" s="22">
        <f>S458-Q458</f>
        <v>5</v>
      </c>
      <c r="U458" t="str">
        <f>VLOOKUP(A458,'Base traitement'!A:BG,23,FALSE)</f>
        <v>DTG</v>
      </c>
      <c r="V458" t="str">
        <f>VLOOKUP(A458,'Base traitement'!A:BG,24,FALSE)</f>
        <v>ELIE3</v>
      </c>
      <c r="W458">
        <f>VLOOKUP(A458,'Base traitement'!A:BG,57,FALSE)</f>
        <v>2328</v>
      </c>
    </row>
    <row r="459" spans="1:23">
      <c r="A459" s="9">
        <v>135955</v>
      </c>
      <c r="B459" t="str">
        <f>VLOOKUP(A459,'Base traitement'!A:BG,2,FALSE)</f>
        <v>BESSADARA ORLANDO</v>
      </c>
      <c r="C459" t="str">
        <f>VLOOKUP(A459,'Base traitement'!A:BG,45,FALSE)</f>
        <v>Implantation de 40 poteaux à AMBANJA (BC Global 7e Vague)</v>
      </c>
      <c r="D459" t="str">
        <f>VLOOKUP(A459,'Base traitement'!A:BG,3,FALSE)</f>
        <v>Travaux GC filaire</v>
      </c>
      <c r="E459" t="str">
        <f>VLOOKUP(A459,'Base traitement'!A:BG,4,FALSE)</f>
        <v>DTG/DOM: Implantation de 40 poteaux à AMBANJA (BC Global 7e Vague)</v>
      </c>
      <c r="F459" s="16">
        <v>869.56521739130437</v>
      </c>
      <c r="K459" s="16">
        <f>F459-G459</f>
        <v>869.56521739130437</v>
      </c>
      <c r="L459" s="12">
        <f>VLOOKUP(A459,'Base traitement'!A:BG,15,FALSE)</f>
        <v>46226</v>
      </c>
      <c r="M459" s="9" t="str">
        <f>VLOOKUP(A459,'Base traitement'!A:BG,16,FALSE)</f>
        <v>2026-07-23</v>
      </c>
      <c r="N459" s="9" t="str">
        <f>VLOOKUP(A459,'Base traitement'!A:BG,17,FALSE)</f>
        <v>E</v>
      </c>
      <c r="O459" s="9" t="str">
        <f>VLOOKUP(A459,'Base traitement'!A:BG,18,FALSE)</f>
        <v>E</v>
      </c>
      <c r="P459">
        <f>VLOOKUP(A459,'Base traitement'!A:BG,20,FALSE)</f>
        <v>139069</v>
      </c>
      <c r="Q459" s="12">
        <f>VLOOKUP(P459,Assemb_DA!A:H,7,FALSE)</f>
        <v>46220</v>
      </c>
      <c r="R459" s="9" t="str">
        <f>VLOOKUP(P459,Assemb_DA!A:H,8,FALSE)</f>
        <v>2026-07-17</v>
      </c>
      <c r="S459" s="9" t="str">
        <f>VLOOKUP(P459,Assemb_DA!A:I,9,FALSE)</f>
        <v>2026-07-22</v>
      </c>
      <c r="T459" s="22">
        <f>S459-Q459</f>
        <v>5</v>
      </c>
      <c r="U459" t="str">
        <f>VLOOKUP(A459,'Base traitement'!A:BG,23,FALSE)</f>
        <v>DTG</v>
      </c>
      <c r="V459" t="str">
        <f>VLOOKUP(A459,'Base traitement'!A:BG,24,FALSE)</f>
        <v>ELIE3</v>
      </c>
      <c r="W459">
        <f>VLOOKUP(A459,'Base traitement'!A:BG,57,FALSE)</f>
        <v>5337</v>
      </c>
    </row>
    <row r="460" spans="1:23">
      <c r="A460" s="9">
        <v>135956</v>
      </c>
      <c r="B460" t="str">
        <f>VLOOKUP(A460,'Base traitement'!A:BG,2,FALSE)</f>
        <v>X-FACTOR Toliara</v>
      </c>
      <c r="C460" t="str">
        <f>VLOOKUP(A460,'Base traitement'!A:BG,45,FALSE)</f>
        <v>Implantation de 30 poteaux à TOLIARA (BC Global 18e Vague)</v>
      </c>
      <c r="D460" t="str">
        <f>VLOOKUP(A460,'Base traitement'!A:BG,3,FALSE)</f>
        <v>Travaux GC filaire</v>
      </c>
      <c r="E460" t="str">
        <f>VLOOKUP(A460,'Base traitement'!A:BG,4,FALSE)</f>
        <v>DTG/DOM: Implantation de 30 poteaux à TOLIARA (BC Global 18e Vague) #  PF-02YAS_07-2026</v>
      </c>
      <c r="F460" s="16">
        <v>1059.7826086956522</v>
      </c>
      <c r="K460" s="16">
        <f>F460-G460</f>
        <v>1059.7826086956522</v>
      </c>
      <c r="L460" s="12">
        <f>VLOOKUP(A460,'Base traitement'!A:BG,15,FALSE)</f>
        <v>46226</v>
      </c>
      <c r="M460" s="9" t="str">
        <f>VLOOKUP(A460,'Base traitement'!A:BG,16,FALSE)</f>
        <v>2026-07-23</v>
      </c>
      <c r="N460" s="9" t="str">
        <f>VLOOKUP(A460,'Base traitement'!A:BG,17,FALSE)</f>
        <v>E</v>
      </c>
      <c r="O460" s="9" t="str">
        <f>VLOOKUP(A460,'Base traitement'!A:BG,18,FALSE)</f>
        <v>E</v>
      </c>
      <c r="P460">
        <f>VLOOKUP(A460,'Base traitement'!A:BG,20,FALSE)</f>
        <v>139067</v>
      </c>
      <c r="Q460" s="12">
        <f>VLOOKUP(P460,Assemb_DA!A:H,7,FALSE)</f>
        <v>46220</v>
      </c>
      <c r="R460" s="9" t="str">
        <f>VLOOKUP(P460,Assemb_DA!A:H,8,FALSE)</f>
        <v>2026-07-17</v>
      </c>
      <c r="S460" s="9" t="str">
        <f>VLOOKUP(P460,Assemb_DA!A:I,9,FALSE)</f>
        <v>2026-07-22</v>
      </c>
      <c r="T460" s="22">
        <f>S460-Q460</f>
        <v>5</v>
      </c>
      <c r="U460" t="str">
        <f>VLOOKUP(A460,'Base traitement'!A:BG,23,FALSE)</f>
        <v>DTG</v>
      </c>
      <c r="V460" t="str">
        <f>VLOOKUP(A460,'Base traitement'!A:BG,24,FALSE)</f>
        <v>ELIE3</v>
      </c>
      <c r="W460">
        <f>VLOOKUP(A460,'Base traitement'!A:BG,57,FALSE)</f>
        <v>4824</v>
      </c>
    </row>
    <row r="461" spans="1:23">
      <c r="A461" s="9">
        <v>135957</v>
      </c>
      <c r="B461" t="str">
        <f>VLOOKUP(A461,'Base traitement'!A:BG,2,FALSE)</f>
        <v>X-FACTOR Toliara</v>
      </c>
      <c r="C461" t="str">
        <f>VLOOKUP(A461,'Base traitement'!A:BG,45,FALSE)</f>
        <v>Implantation de 30 poteaux à TOLIARA (BC Global 17e Vague)</v>
      </c>
      <c r="D461" t="str">
        <f>VLOOKUP(A461,'Base traitement'!A:BG,3,FALSE)</f>
        <v>Travaux GC filaire</v>
      </c>
      <c r="E461" t="str">
        <f>VLOOKUP(A461,'Base traitement'!A:BG,4,FALSE)</f>
        <v>DTG/DOM: Implantation de 30 poteaux à TOLIARA (BC Global 17e Vague) # PF-01YAS_07-2026</v>
      </c>
      <c r="F461" s="16">
        <v>1059.7826086956522</v>
      </c>
      <c r="K461" s="16">
        <f>F461-G461</f>
        <v>1059.7826086956522</v>
      </c>
      <c r="L461" s="12">
        <f>VLOOKUP(A461,'Base traitement'!A:BG,15,FALSE)</f>
        <v>46226</v>
      </c>
      <c r="M461" s="9" t="str">
        <f>VLOOKUP(A461,'Base traitement'!A:BG,16,FALSE)</f>
        <v>2026-07-23</v>
      </c>
      <c r="N461" s="9" t="str">
        <f>VLOOKUP(A461,'Base traitement'!A:BG,17,FALSE)</f>
        <v>E</v>
      </c>
      <c r="O461" s="9" t="str">
        <f>VLOOKUP(A461,'Base traitement'!A:BG,18,FALSE)</f>
        <v>E</v>
      </c>
      <c r="P461">
        <f>VLOOKUP(A461,'Base traitement'!A:BG,20,FALSE)</f>
        <v>139066</v>
      </c>
      <c r="Q461" s="12">
        <f>VLOOKUP(P461,Assemb_DA!A:H,7,FALSE)</f>
        <v>46220</v>
      </c>
      <c r="R461" s="9" t="str">
        <f>VLOOKUP(P461,Assemb_DA!A:H,8,FALSE)</f>
        <v>2026-07-17</v>
      </c>
      <c r="S461" s="9" t="str">
        <f>VLOOKUP(P461,Assemb_DA!A:I,9,FALSE)</f>
        <v>2026-07-22</v>
      </c>
      <c r="T461" s="22">
        <f>S461-Q461</f>
        <v>5</v>
      </c>
      <c r="U461" t="str">
        <f>VLOOKUP(A461,'Base traitement'!A:BG,23,FALSE)</f>
        <v>DTG</v>
      </c>
      <c r="V461" t="str">
        <f>VLOOKUP(A461,'Base traitement'!A:BG,24,FALSE)</f>
        <v>ELIE3</v>
      </c>
      <c r="W461">
        <f>VLOOKUP(A461,'Base traitement'!A:BG,57,FALSE)</f>
        <v>4824</v>
      </c>
    </row>
    <row r="462" spans="1:23">
      <c r="A462" s="9">
        <v>135958</v>
      </c>
      <c r="B462" t="str">
        <f>VLOOKUP(A462,'Base traitement'!A:BG,2,FALSE)</f>
        <v>PRIMA CE SARLU</v>
      </c>
      <c r="C462" t="str">
        <f>VLOOKUP(A462,'Base traitement'!A:BG,45,FALSE)</f>
        <v>Travaux GC DAET DE LA LIAISON FO CLIENT TAMATAVE LOT N°75.</v>
      </c>
      <c r="D462" t="str">
        <f>VLOOKUP(A462,'Base traitement'!A:BG,3,FALSE)</f>
        <v>Travaux GC filaire</v>
      </c>
      <c r="E462" t="str">
        <f>VLOOKUP(A462,'Base traitement'!A:BG,4,FALSE)</f>
        <v>DTG/DOM: Travaux GC DAET DE LA LIAISON FO CLIENT TAMATAVE LOT N°75.</v>
      </c>
      <c r="F462" s="16">
        <v>1374.3478260869565</v>
      </c>
      <c r="K462" s="16">
        <f>F462-G462</f>
        <v>1374.3478260869565</v>
      </c>
      <c r="L462" s="12">
        <f>VLOOKUP(A462,'Base traitement'!A:BG,15,FALSE)</f>
        <v>46226</v>
      </c>
      <c r="M462" s="9" t="str">
        <f>VLOOKUP(A462,'Base traitement'!A:BG,16,FALSE)</f>
        <v>2026-07-23</v>
      </c>
      <c r="N462" s="9" t="str">
        <f>VLOOKUP(A462,'Base traitement'!A:BG,17,FALSE)</f>
        <v>E</v>
      </c>
      <c r="O462" s="9" t="str">
        <f>VLOOKUP(A462,'Base traitement'!A:BG,18,FALSE)</f>
        <v>E</v>
      </c>
      <c r="P462">
        <f>VLOOKUP(A462,'Base traitement'!A:BG,20,FALSE)</f>
        <v>139072</v>
      </c>
      <c r="Q462" s="12">
        <f>VLOOKUP(P462,Assemb_DA!A:H,7,FALSE)</f>
        <v>46220</v>
      </c>
      <c r="R462" s="9" t="str">
        <f>VLOOKUP(P462,Assemb_DA!A:H,8,FALSE)</f>
        <v>2026-07-17</v>
      </c>
      <c r="S462" s="9" t="str">
        <f>VLOOKUP(P462,Assemb_DA!A:I,9,FALSE)</f>
        <v>2026-07-22</v>
      </c>
      <c r="T462" s="22">
        <f>S462-Q462</f>
        <v>5</v>
      </c>
      <c r="U462" t="str">
        <f>VLOOKUP(A462,'Base traitement'!A:BG,23,FALSE)</f>
        <v>DTG</v>
      </c>
      <c r="V462" t="str">
        <f>VLOOKUP(A462,'Base traitement'!A:BG,24,FALSE)</f>
        <v>ELIE3</v>
      </c>
      <c r="W462">
        <f>VLOOKUP(A462,'Base traitement'!A:BG,57,FALSE)</f>
        <v>2633</v>
      </c>
    </row>
    <row r="463" spans="1:23">
      <c r="A463" s="9">
        <v>135959</v>
      </c>
      <c r="B463" t="str">
        <f>VLOOKUP(A463,'Base traitement'!A:BG,2,FALSE)</f>
        <v>PRIMA CE SARLU</v>
      </c>
      <c r="C463" t="str">
        <f>VLOOKUP(A463,'Base traitement'!A:BG,45,FALSE)</f>
        <v>Travaux GC DAET DE LA LIAISON FO CLIENT TAMATAVE LOT N°76</v>
      </c>
      <c r="D463" t="str">
        <f>VLOOKUP(A463,'Base traitement'!A:BG,3,FALSE)</f>
        <v>Travaux GC filaire</v>
      </c>
      <c r="E463" t="str">
        <f>VLOOKUP(A463,'Base traitement'!A:BG,4,FALSE)</f>
        <v>DTG/DOM: Travaux GC DAET DE LA LIAISON FO CLIENT TAMATAVE LOT N°76</v>
      </c>
      <c r="F463" s="16">
        <v>1433.4782608695652</v>
      </c>
      <c r="K463" s="16">
        <f>F463-G463</f>
        <v>1433.4782608695652</v>
      </c>
      <c r="L463" s="12">
        <f>VLOOKUP(A463,'Base traitement'!A:BG,15,FALSE)</f>
        <v>46226</v>
      </c>
      <c r="M463" s="9" t="str">
        <f>VLOOKUP(A463,'Base traitement'!A:BG,16,FALSE)</f>
        <v>2026-07-23</v>
      </c>
      <c r="N463" s="9" t="str">
        <f>VLOOKUP(A463,'Base traitement'!A:BG,17,FALSE)</f>
        <v>E</v>
      </c>
      <c r="O463" s="9" t="str">
        <f>VLOOKUP(A463,'Base traitement'!A:BG,18,FALSE)</f>
        <v>E</v>
      </c>
      <c r="P463">
        <f>VLOOKUP(A463,'Base traitement'!A:BG,20,FALSE)</f>
        <v>139073</v>
      </c>
      <c r="Q463" s="12">
        <f>VLOOKUP(P463,Assemb_DA!A:H,7,FALSE)</f>
        <v>46220</v>
      </c>
      <c r="R463" s="9" t="str">
        <f>VLOOKUP(P463,Assemb_DA!A:H,8,FALSE)</f>
        <v>2026-07-17</v>
      </c>
      <c r="S463" s="9" t="str">
        <f>VLOOKUP(P463,Assemb_DA!A:I,9,FALSE)</f>
        <v>2026-07-22</v>
      </c>
      <c r="T463" s="22">
        <f>S463-Q463</f>
        <v>5</v>
      </c>
      <c r="U463" t="str">
        <f>VLOOKUP(A463,'Base traitement'!A:BG,23,FALSE)</f>
        <v>DTG</v>
      </c>
      <c r="V463" t="str">
        <f>VLOOKUP(A463,'Base traitement'!A:BG,24,FALSE)</f>
        <v>ELIE3</v>
      </c>
      <c r="W463">
        <f>VLOOKUP(A463,'Base traitement'!A:BG,57,FALSE)</f>
        <v>2633</v>
      </c>
    </row>
    <row r="464" spans="1:23">
      <c r="A464" s="9">
        <v>135960</v>
      </c>
      <c r="B464" t="str">
        <f>VLOOKUP(A464,'Base traitement'!A:BG,2,FALSE)</f>
        <v>EASY NETCOM</v>
      </c>
      <c r="C464" t="str">
        <f>VLOOKUP(A464,'Base traitement'!A:BG,45,FALSE)</f>
        <v>TX interventio ANM630 AMPANGABE et IPRAN ANM026</v>
      </c>
      <c r="D464" t="str">
        <f>VLOOKUP(A464,'Base traitement'!A:BG,3,FALSE)</f>
        <v>Travaux filaire</v>
      </c>
      <c r="E464" t="str">
        <f>VLOOKUP(A464,'Base traitement'!A:BG,4,FALSE)</f>
        <v>Tirage de 1 jusqu'à 144FO en aérien -ANM630 AMPANGABE - TT-1550075 # Devis: 026/05530/ENC-HR</v>
      </c>
      <c r="F464" s="16">
        <v>119.02173913043478</v>
      </c>
      <c r="K464" s="16">
        <f>F464-G464</f>
        <v>119.02173913043478</v>
      </c>
      <c r="L464" s="12">
        <f>VLOOKUP(A464,'Base traitement'!A:BG,15,FALSE)</f>
        <v>46226</v>
      </c>
      <c r="M464" s="9" t="str">
        <f>VLOOKUP(A464,'Base traitement'!A:BG,16,FALSE)</f>
        <v>2026-07-23</v>
      </c>
      <c r="N464" s="9" t="str">
        <f>VLOOKUP(A464,'Base traitement'!A:BG,17,FALSE)</f>
        <v>L</v>
      </c>
      <c r="O464" s="9" t="str">
        <f>VLOOKUP(A464,'Base traitement'!A:BG,18,FALSE)</f>
        <v>E</v>
      </c>
      <c r="P464">
        <f>VLOOKUP(A464,'Base traitement'!A:BG,20,FALSE)</f>
        <v>139113</v>
      </c>
      <c r="Q464" s="12">
        <f>VLOOKUP(P464,Assemb_DA!A:H,7,FALSE)</f>
        <v>46223</v>
      </c>
      <c r="R464" s="9" t="str">
        <f>VLOOKUP(P464,Assemb_DA!A:H,8,FALSE)</f>
        <v>2026-07-20</v>
      </c>
      <c r="S464" s="9" t="str">
        <f>VLOOKUP(P464,Assemb_DA!A:I,9,FALSE)</f>
        <v>2026-07-22</v>
      </c>
      <c r="T464" s="22">
        <f>S464-Q464</f>
        <v>2</v>
      </c>
      <c r="U464" t="str">
        <f>VLOOKUP(A464,'Base traitement'!A:BG,23,FALSE)</f>
        <v>DTG</v>
      </c>
      <c r="V464" t="str">
        <f>VLOOKUP(A464,'Base traitement'!A:BG,24,FALSE)</f>
        <v>ELIE3</v>
      </c>
      <c r="W464">
        <f>VLOOKUP(A464,'Base traitement'!A:BG,57,FALSE)</f>
        <v>2053</v>
      </c>
    </row>
    <row r="465" spans="1:23">
      <c r="A465" s="9">
        <v>135961</v>
      </c>
      <c r="B465" t="str">
        <f>VLOOKUP(A465,'Base traitement'!A:BG,2,FALSE)</f>
        <v>RANDRIANASOLO HANTA BEBY</v>
      </c>
      <c r="C465" t="str">
        <f>VLOOKUP(A465,'Base traitement'!A:BG,45,FALSE)</f>
        <v>TX sécurisation fibre backauling BOE010_BOE018</v>
      </c>
      <c r="D465" t="str">
        <f>VLOOKUP(A465,'Base traitement'!A:BG,3,FALSE)</f>
        <v>Travaux de sécurisation Backbone</v>
      </c>
      <c r="E465" t="str">
        <f>VLOOKUP(A465,'Base traitement'!A:BG,4,FALSE)</f>
        <v>Travaux sécurisation fibre backauling BOE010 -BOE018 à Ambondromamy # réf: 17/26-EHM</v>
      </c>
      <c r="F465" s="16">
        <v>673.91304347826087</v>
      </c>
      <c r="K465" s="16">
        <f>F465-G465</f>
        <v>673.91304347826087</v>
      </c>
      <c r="L465" s="12">
        <f>VLOOKUP(A465,'Base traitement'!A:BG,15,FALSE)</f>
        <v>46226</v>
      </c>
      <c r="M465" s="9" t="str">
        <f>VLOOKUP(A465,'Base traitement'!A:BG,16,FALSE)</f>
        <v>2026-07-23</v>
      </c>
      <c r="N465" s="9" t="str">
        <f>VLOOKUP(A465,'Base traitement'!A:BG,17,FALSE)</f>
        <v>E</v>
      </c>
      <c r="O465" s="9" t="str">
        <f>VLOOKUP(A465,'Base traitement'!A:BG,18,FALSE)</f>
        <v>E</v>
      </c>
      <c r="P465">
        <f>VLOOKUP(A465,'Base traitement'!A:BG,20,FALSE)</f>
        <v>139115</v>
      </c>
      <c r="Q465" s="12">
        <f>VLOOKUP(P465,Assemb_DA!A:H,7,FALSE)</f>
        <v>46223</v>
      </c>
      <c r="R465" s="9" t="str">
        <f>VLOOKUP(P465,Assemb_DA!A:H,8,FALSE)</f>
        <v>2026-07-20</v>
      </c>
      <c r="S465" s="9" t="str">
        <f>VLOOKUP(P465,Assemb_DA!A:I,9,FALSE)</f>
        <v>2026-07-22</v>
      </c>
      <c r="T465" s="22">
        <f>S465-Q465</f>
        <v>2</v>
      </c>
      <c r="U465" t="str">
        <f>VLOOKUP(A465,'Base traitement'!A:BG,23,FALSE)</f>
        <v>DTG</v>
      </c>
      <c r="V465" t="str">
        <f>VLOOKUP(A465,'Base traitement'!A:BG,24,FALSE)</f>
        <v>ELIE3</v>
      </c>
      <c r="W465">
        <f>VLOOKUP(A465,'Base traitement'!A:BG,57,FALSE)</f>
        <v>2322</v>
      </c>
    </row>
    <row r="466" spans="1:23">
      <c r="A466" s="9">
        <v>135962</v>
      </c>
      <c r="B466" t="str">
        <f>VLOOKUP(A466,'Base traitement'!A:BG,2,FALSE)</f>
        <v>EASY NETCOM</v>
      </c>
      <c r="C466" t="str">
        <f>VLOOKUP(A466,'Base traitement'!A:BG,45,FALSE)</f>
        <v>Traitement anomalie axe Vavatenina Andasibe Est</v>
      </c>
      <c r="D466" t="str">
        <f>VLOOKUP(A466,'Base traitement'!A:BG,3,FALSE)</f>
        <v>Travaux de sécurisation Backbone</v>
      </c>
      <c r="E466" t="str">
        <f>VLOOKUP(A466,'Base traitement'!A:BG,4,FALSE)</f>
        <v>Travaux anomalie n°01 de la surveillance backbone S36- DTG-188978 à 12km de Vavatenina vers Anjahambe</v>
      </c>
      <c r="F466" s="16">
        <v>510.86956521739131</v>
      </c>
      <c r="K466" s="16">
        <f>F466-G466</f>
        <v>510.86956521739131</v>
      </c>
      <c r="L466" s="12">
        <f>VLOOKUP(A466,'Base traitement'!A:BG,15,FALSE)</f>
        <v>46226</v>
      </c>
      <c r="M466" s="9" t="str">
        <f>VLOOKUP(A466,'Base traitement'!A:BG,16,FALSE)</f>
        <v>2026-07-23</v>
      </c>
      <c r="N466" s="9" t="str">
        <f>VLOOKUP(A466,'Base traitement'!A:BG,17,FALSE)</f>
        <v>E</v>
      </c>
      <c r="O466" s="9" t="str">
        <f>VLOOKUP(A466,'Base traitement'!A:BG,18,FALSE)</f>
        <v>E</v>
      </c>
      <c r="P466">
        <f>VLOOKUP(A466,'Base traitement'!A:BG,20,FALSE)</f>
        <v>139116</v>
      </c>
      <c r="Q466" s="12">
        <f>VLOOKUP(P466,Assemb_DA!A:H,7,FALSE)</f>
        <v>46223</v>
      </c>
      <c r="R466" s="9" t="str">
        <f>VLOOKUP(P466,Assemb_DA!A:H,8,FALSE)</f>
        <v>2026-07-20</v>
      </c>
      <c r="S466" s="9" t="str">
        <f>VLOOKUP(P466,Assemb_DA!A:I,9,FALSE)</f>
        <v>2026-07-22</v>
      </c>
      <c r="T466" s="22">
        <f>S466-Q466</f>
        <v>2</v>
      </c>
      <c r="U466" t="str">
        <f>VLOOKUP(A466,'Base traitement'!A:BG,23,FALSE)</f>
        <v>DTG</v>
      </c>
      <c r="V466" t="str">
        <f>VLOOKUP(A466,'Base traitement'!A:BG,24,FALSE)</f>
        <v>ELIE3</v>
      </c>
      <c r="W466">
        <f>VLOOKUP(A466,'Base traitement'!A:BG,57,FALSE)</f>
        <v>2053</v>
      </c>
    </row>
    <row r="467" spans="1:23">
      <c r="A467" s="9">
        <v>135963</v>
      </c>
      <c r="B467" t="str">
        <f>VLOOKUP(A467,'Base traitement'!A:BG,2,FALSE)</f>
        <v>GDS LTD</v>
      </c>
      <c r="C467" t="str">
        <f>VLOOKUP(A467,'Base traitement'!A:BG,45,FALSE)</f>
        <v>Price Adjustment for Goods - Ecrans LRMO</v>
      </c>
      <c r="D467" t="str">
        <f>VLOOKUP(A467,'Base traitement'!A:BG,3,FALSE)</f>
        <v>ECRANS LRMO3,9 - COM - MARS 2026</v>
      </c>
      <c r="E467" t="str">
        <f>VLOOKUP(A467,'Base traitement'!A:BG,4,FALSE)</f>
        <v>Price adjustment for goods - ECRANS LRMO3.9 OPTION CURVE - Proforma n° F/P062600053</v>
      </c>
      <c r="F467" s="16">
        <v>1032</v>
      </c>
      <c r="K467" s="16">
        <f>F467-G467</f>
        <v>1032</v>
      </c>
      <c r="L467" s="12">
        <f>VLOOKUP(A467,'Base traitement'!A:BG,15,FALSE)</f>
        <v>46226</v>
      </c>
      <c r="M467" s="9" t="str">
        <f>VLOOKUP(A467,'Base traitement'!A:BG,16,FALSE)</f>
        <v>2026-07-23</v>
      </c>
      <c r="N467" s="9" t="str">
        <f>VLOOKUP(A467,'Base traitement'!A:BG,17,FALSE)</f>
        <v>E</v>
      </c>
      <c r="O467" s="9" t="str">
        <f>VLOOKUP(A467,'Base traitement'!A:BG,18,FALSE)</f>
        <v>E</v>
      </c>
      <c r="P467">
        <f>VLOOKUP(A467,'Base traitement'!A:BG,20,FALSE)</f>
        <v>139133</v>
      </c>
      <c r="Q467" s="12">
        <f>VLOOKUP(P467,Assemb_DA!A:H,7,FALSE)</f>
        <v>46223</v>
      </c>
      <c r="R467" s="9" t="str">
        <f>VLOOKUP(P467,Assemb_DA!A:H,8,FALSE)</f>
        <v>2026-07-20</v>
      </c>
      <c r="S467" s="9" t="str">
        <f>VLOOKUP(P467,Assemb_DA!A:I,9,FALSE)</f>
        <v>2026-07-23</v>
      </c>
      <c r="T467" s="22">
        <f>S467-Q467</f>
        <v>3</v>
      </c>
      <c r="U467" t="str">
        <f>VLOOKUP(A467,'Base traitement'!A:BG,23,FALSE)</f>
        <v>DCG</v>
      </c>
      <c r="V467" t="str">
        <f>VLOOKUP(A467,'Base traitement'!A:BG,24,FALSE)</f>
        <v>FELANA13</v>
      </c>
      <c r="W467">
        <f>VLOOKUP(A467,'Base traitement'!A:BG,57,FALSE)</f>
        <v>5176</v>
      </c>
    </row>
    <row r="468" spans="1:23">
      <c r="A468" s="9">
        <v>135964</v>
      </c>
      <c r="B468" t="str">
        <f>VLOOKUP(A468,'Base traitement'!A:BG,2,FALSE)</f>
        <v>MIDI PUBLICITE</v>
      </c>
      <c r="C468" t="str">
        <f>VLOOKUP(A468,'Base traitement'!A:BG,45,FALSE)</f>
        <v>Gazetiko &amp; Midi</v>
      </c>
      <c r="D468" t="str">
        <f>VLOOKUP(A468,'Base traitement'!A:BG,3,FALSE)</f>
        <v>PUBLICITE ET ANNONCE</v>
      </c>
      <c r="E468" t="str">
        <f>VLOOKUP(A468,'Base traitement'!A:BG,4,FALSE)</f>
        <v>Gazetiko 1/8 page Quadrichromie - FA N° FAC/2026/2332</v>
      </c>
      <c r="F468" s="16">
        <v>15762.439634782606</v>
      </c>
      <c r="K468" s="16">
        <f>F468-G468</f>
        <v>15762.439634782606</v>
      </c>
      <c r="L468" s="12">
        <f>VLOOKUP(A468,'Base traitement'!A:BG,15,FALSE)</f>
        <v>46226</v>
      </c>
      <c r="M468" s="9" t="str">
        <f>VLOOKUP(A468,'Base traitement'!A:BG,16,FALSE)</f>
        <v>2026-07-28</v>
      </c>
      <c r="N468" s="9" t="str">
        <f>VLOOKUP(A468,'Base traitement'!A:BG,17,FALSE)</f>
        <v>V</v>
      </c>
      <c r="O468" s="9" t="str">
        <f>VLOOKUP(A468,'Base traitement'!A:BG,18,FALSE)</f>
        <v>A</v>
      </c>
      <c r="P468">
        <f>VLOOKUP(A468,'Base traitement'!A:BG,20,FALSE)</f>
        <v>139119</v>
      </c>
      <c r="Q468" s="12">
        <f>VLOOKUP(P468,Assemb_DA!A:H,7,FALSE)</f>
        <v>46223</v>
      </c>
      <c r="R468" s="9" t="str">
        <f>VLOOKUP(P468,Assemb_DA!A:H,8,FALSE)</f>
        <v>2026-07-20</v>
      </c>
      <c r="S468" s="9" t="str">
        <f>VLOOKUP(P468,Assemb_DA!A:I,9,FALSE)</f>
        <v>2026-07-23</v>
      </c>
      <c r="T468" s="22">
        <f>S468-Q468</f>
        <v>3</v>
      </c>
      <c r="U468" t="str">
        <f>VLOOKUP(A468,'Base traitement'!A:BG,23,FALSE)</f>
        <v>DCG</v>
      </c>
      <c r="V468" t="str">
        <f>VLOOKUP(A468,'Base traitement'!A:BG,24,FALSE)</f>
        <v>FELANA13</v>
      </c>
      <c r="W468">
        <f>VLOOKUP(A468,'Base traitement'!A:BG,57,FALSE)</f>
        <v>2566</v>
      </c>
    </row>
    <row r="469" spans="1:23">
      <c r="A469" s="9">
        <v>135965</v>
      </c>
      <c r="B469" t="str">
        <f>VLOOKUP(A469,'Base traitement'!A:BG,2,FALSE)</f>
        <v>NuEra Technologies LTD</v>
      </c>
      <c r="C469" t="str">
        <f>VLOOKUP(A469,'Base traitement'!A:BG,45,FALSE)</f>
        <v>Achat de disque dure pour le NMS</v>
      </c>
      <c r="D469" t="str">
        <f>VLOOKUP(A469,'Base traitement'!A:BG,3,FALSE)</f>
        <v>TRANSPORT / FRET</v>
      </c>
      <c r="E469" t="str">
        <f>VLOOKUP(A469,'Base traitement'!A:BG,4,FALSE)</f>
        <v>Shipment</v>
      </c>
      <c r="F469" s="16">
        <v>3393</v>
      </c>
      <c r="K469" s="16">
        <f>F469-G469</f>
        <v>3393</v>
      </c>
      <c r="L469" s="12">
        <f>VLOOKUP(A469,'Base traitement'!A:BG,15,FALSE)</f>
        <v>46226</v>
      </c>
      <c r="M469" s="9" t="str">
        <f>VLOOKUP(A469,'Base traitement'!A:BG,16,FALSE)</f>
        <v>2026-07-23</v>
      </c>
      <c r="N469" s="9" t="str">
        <f>VLOOKUP(A469,'Base traitement'!A:BG,17,FALSE)</f>
        <v>E</v>
      </c>
      <c r="O469" s="9" t="str">
        <f>VLOOKUP(A469,'Base traitement'!A:BG,18,FALSE)</f>
        <v>E</v>
      </c>
      <c r="P469">
        <f>VLOOKUP(A469,'Base traitement'!A:BG,20,FALSE)</f>
        <v>139110</v>
      </c>
      <c r="Q469" s="12">
        <f>VLOOKUP(P469,Assemb_DA!A:H,7,FALSE)</f>
        <v>46220</v>
      </c>
      <c r="R469" s="9" t="str">
        <f>VLOOKUP(P469,Assemb_DA!A:H,8,FALSE)</f>
        <v>2026-07-17</v>
      </c>
      <c r="S469" s="9" t="str">
        <f>VLOOKUP(P469,Assemb_DA!A:I,9,FALSE)</f>
        <v>2026-07-22</v>
      </c>
      <c r="T469" s="22">
        <f>S469-Q469</f>
        <v>5</v>
      </c>
      <c r="U469" t="str">
        <f>VLOOKUP(A469,'Base traitement'!A:BG,23,FALSE)</f>
        <v>DTG</v>
      </c>
      <c r="V469" t="str">
        <f>VLOOKUP(A469,'Base traitement'!A:BG,24,FALSE)</f>
        <v>ELIE3</v>
      </c>
      <c r="W469">
        <f>VLOOKUP(A469,'Base traitement'!A:BG,57,FALSE)</f>
        <v>4989</v>
      </c>
    </row>
    <row r="470" spans="1:23">
      <c r="A470" s="9">
        <v>135966</v>
      </c>
      <c r="B470" t="str">
        <f>VLOOKUP(A470,'Base traitement'!A:BG,2,FALSE)</f>
        <v>RANDRIANASOLO HANTA BEBY</v>
      </c>
      <c r="C470" t="str">
        <f>VLOOKUP(A470,'Base traitement'!A:BG,45,FALSE)</f>
        <v>Sécurisation fibre en aérien aux PK502 et PK505 RN4</v>
      </c>
      <c r="D470" t="str">
        <f>VLOOKUP(A470,'Base traitement'!A:BG,3,FALSE)</f>
        <v>Travaux de sécurisation Backbone</v>
      </c>
      <c r="E470" t="str">
        <f>VLOOKUP(A470,'Base traitement'!A:BG,4,FALSE)</f>
        <v>BASCULEMENT FIBRE EN AERIEN PK 502 ANTANAMBAO ANDRANOLAVA ET PK5O5 MANGAPAIKA RN4</v>
      </c>
      <c r="F470" s="16">
        <v>556.52173913043475</v>
      </c>
      <c r="K470" s="16">
        <f>F470-G470</f>
        <v>556.52173913043475</v>
      </c>
      <c r="L470" s="12">
        <f>VLOOKUP(A470,'Base traitement'!A:BG,15,FALSE)</f>
        <v>46226</v>
      </c>
      <c r="M470" s="9" t="str">
        <f>VLOOKUP(A470,'Base traitement'!A:BG,16,FALSE)</f>
        <v>2026-07-23</v>
      </c>
      <c r="N470" s="9" t="str">
        <f>VLOOKUP(A470,'Base traitement'!A:BG,17,FALSE)</f>
        <v>E</v>
      </c>
      <c r="O470" s="9" t="str">
        <f>VLOOKUP(A470,'Base traitement'!A:BG,18,FALSE)</f>
        <v>E</v>
      </c>
      <c r="P470">
        <f>VLOOKUP(A470,'Base traitement'!A:BG,20,FALSE)</f>
        <v>139123</v>
      </c>
      <c r="Q470" s="12">
        <f>VLOOKUP(P470,Assemb_DA!A:H,7,FALSE)</f>
        <v>46223</v>
      </c>
      <c r="R470" s="9" t="str">
        <f>VLOOKUP(P470,Assemb_DA!A:H,8,FALSE)</f>
        <v>2026-07-20</v>
      </c>
      <c r="S470" s="9" t="str">
        <f>VLOOKUP(P470,Assemb_DA!A:I,9,FALSE)</f>
        <v>2026-07-22</v>
      </c>
      <c r="T470" s="22">
        <f>S470-Q470</f>
        <v>2</v>
      </c>
      <c r="U470" t="str">
        <f>VLOOKUP(A470,'Base traitement'!A:BG,23,FALSE)</f>
        <v>DTG</v>
      </c>
      <c r="V470" t="str">
        <f>VLOOKUP(A470,'Base traitement'!A:BG,24,FALSE)</f>
        <v>ELIE3</v>
      </c>
      <c r="W470">
        <f>VLOOKUP(A470,'Base traitement'!A:BG,57,FALSE)</f>
        <v>2322</v>
      </c>
    </row>
    <row r="471" spans="1:23">
      <c r="A471" s="9">
        <v>135967</v>
      </c>
      <c r="B471" t="str">
        <f>VLOOKUP(A471,'Base traitement'!A:BG,2,FALSE)</f>
        <v>LUCKKY COMPANY</v>
      </c>
      <c r="C471" t="str">
        <f>VLOOKUP(A471,'Base traitement'!A:BG,45,FALSE)</f>
        <v>Transport 58 rlx PEHD (500m/rlx)Tanà vers Mandritsara</v>
      </c>
      <c r="D471" t="str">
        <f>VLOOKUP(A471,'Base traitement'!A:BG,3,FALSE)</f>
        <v>TRANSPORT</v>
      </c>
      <c r="E471" t="str">
        <f>VLOOKUP(A471,'Base traitement'!A:BG,4,FALSE)</f>
        <v>Transport des 58 rouleaux PEHD (500m/rlx)TANA  vers MANDRITSARA # PF YAS N° 147-06/LC/2026</v>
      </c>
      <c r="F471" s="16">
        <v>2608.695652173913</v>
      </c>
      <c r="K471" s="16">
        <f>F471-G471</f>
        <v>2608.695652173913</v>
      </c>
      <c r="L471" s="12">
        <f>VLOOKUP(A471,'Base traitement'!A:BG,15,FALSE)</f>
        <v>46226</v>
      </c>
      <c r="M471" s="9" t="str">
        <f>VLOOKUP(A471,'Base traitement'!A:BG,16,FALSE)</f>
        <v>2026-07-23</v>
      </c>
      <c r="N471" s="9" t="str">
        <f>VLOOKUP(A471,'Base traitement'!A:BG,17,FALSE)</f>
        <v>E</v>
      </c>
      <c r="O471" s="9" t="str">
        <f>VLOOKUP(A471,'Base traitement'!A:BG,18,FALSE)</f>
        <v>E</v>
      </c>
      <c r="P471">
        <f>VLOOKUP(A471,'Base traitement'!A:BG,20,FALSE)</f>
        <v>139121</v>
      </c>
      <c r="Q471" s="12">
        <f>VLOOKUP(P471,Assemb_DA!A:H,7,FALSE)</f>
        <v>46223</v>
      </c>
      <c r="R471" s="9" t="str">
        <f>VLOOKUP(P471,Assemb_DA!A:H,8,FALSE)</f>
        <v>2026-07-20</v>
      </c>
      <c r="S471" s="9" t="str">
        <f>VLOOKUP(P471,Assemb_DA!A:I,9,FALSE)</f>
        <v>2026-07-22</v>
      </c>
      <c r="T471" s="22">
        <f>S471-Q471</f>
        <v>2</v>
      </c>
      <c r="U471" t="str">
        <f>VLOOKUP(A471,'Base traitement'!A:BG,23,FALSE)</f>
        <v>DTG</v>
      </c>
      <c r="V471" t="str">
        <f>VLOOKUP(A471,'Base traitement'!A:BG,24,FALSE)</f>
        <v>ELIE3</v>
      </c>
      <c r="W471">
        <f>VLOOKUP(A471,'Base traitement'!A:BG,57,FALSE)</f>
        <v>3726</v>
      </c>
    </row>
    <row r="472" spans="1:23">
      <c r="A472" s="9">
        <v>135968</v>
      </c>
      <c r="B472" t="str">
        <f>VLOOKUP(A472,'Base traitement'!A:BG,2,FALSE)</f>
        <v>PRIMA CE SARLU</v>
      </c>
      <c r="C472" t="str">
        <f>VLOOKUP(A472,'Base traitement'!A:BG,45,FALSE)</f>
        <v>TX GC FO sur SOF225 ANALAMISONDROTRA</v>
      </c>
      <c r="D472" t="str">
        <f>VLOOKUP(A472,'Base traitement'!A:BG,3,FALSE)</f>
        <v>REMISE</v>
      </c>
      <c r="E472" t="str">
        <f>VLOOKUP(A472,'Base traitement'!A:BG,4,FALSE)</f>
        <v>Remise 15%</v>
      </c>
      <c r="F472" s="16">
        <v>5456.5</v>
      </c>
      <c r="G472" s="16">
        <v>711.71739130434787</v>
      </c>
      <c r="H472" s="20">
        <v>0.13043478260869565</v>
      </c>
      <c r="I472" s="19">
        <f>G472/F472</f>
        <v>0.13043478260869565</v>
      </c>
      <c r="J472" s="19"/>
      <c r="K472" s="16">
        <f>F472-G472</f>
        <v>4744.782608695652</v>
      </c>
      <c r="L472" s="12">
        <f>VLOOKUP(A472,'Base traitement'!A:BG,15,FALSE)</f>
        <v>46226</v>
      </c>
      <c r="M472" s="9" t="str">
        <f>VLOOKUP(A472,'Base traitement'!A:BG,16,FALSE)</f>
        <v>2026-07-23</v>
      </c>
      <c r="N472" s="9" t="str">
        <f>VLOOKUP(A472,'Base traitement'!A:BG,17,FALSE)</f>
        <v>L</v>
      </c>
      <c r="O472" s="9" t="str">
        <f>VLOOKUP(A472,'Base traitement'!A:BG,18,FALSE)</f>
        <v>S</v>
      </c>
      <c r="P472">
        <f>VLOOKUP(A472,'Base traitement'!A:BG,20,FALSE)</f>
        <v>139132</v>
      </c>
      <c r="Q472" s="12">
        <f>VLOOKUP(P472,Assemb_DA!A:H,7,FALSE)</f>
        <v>46223</v>
      </c>
      <c r="R472" s="9" t="str">
        <f>VLOOKUP(P472,Assemb_DA!A:H,8,FALSE)</f>
        <v>2026-07-20</v>
      </c>
      <c r="S472" s="9" t="str">
        <f>VLOOKUP(P472,Assemb_DA!A:I,9,FALSE)</f>
        <v>2026-07-22</v>
      </c>
      <c r="T472" s="22">
        <f>S472-Q472</f>
        <v>2</v>
      </c>
      <c r="U472" t="str">
        <f>VLOOKUP(A472,'Base traitement'!A:BG,23,FALSE)</f>
        <v>DTG</v>
      </c>
      <c r="V472" t="str">
        <f>VLOOKUP(A472,'Base traitement'!A:BG,24,FALSE)</f>
        <v>ELIE3</v>
      </c>
      <c r="W472">
        <f>VLOOKUP(A472,'Base traitement'!A:BG,57,FALSE)</f>
        <v>2633</v>
      </c>
    </row>
    <row r="473" spans="1:23">
      <c r="A473" s="9">
        <v>135969</v>
      </c>
      <c r="B473" t="str">
        <f>VLOOKUP(A473,'Base traitement'!A:BG,2,FALSE)</f>
        <v>CHRONO COLIS</v>
      </c>
      <c r="C473" t="str">
        <f>VLOOKUP(A473,'Base traitement'!A:BG,45,FALSE)</f>
        <v>Transport PEHD de Tanà vers MANANARA NORD et  MAROANTSETRA</v>
      </c>
      <c r="D473" t="str">
        <f>VLOOKUP(A473,'Base traitement'!A:BG,3,FALSE)</f>
        <v>TRANSPORT</v>
      </c>
      <c r="E473" t="str">
        <f>VLOOKUP(A473,'Base traitement'!A:BG,4,FALSE)</f>
        <v>Transport des 14 rouleaux PEHD (500m/rlx)GALXY vers MAROANTSETRA +Manutention+Forfait Assurances</v>
      </c>
      <c r="F473" s="16">
        <v>2166.086956521739</v>
      </c>
      <c r="K473" s="16">
        <f>F473-G473</f>
        <v>2166.086956521739</v>
      </c>
      <c r="L473" s="12">
        <f>VLOOKUP(A473,'Base traitement'!A:BG,15,FALSE)</f>
        <v>46226</v>
      </c>
      <c r="M473" s="9" t="str">
        <f>VLOOKUP(A473,'Base traitement'!A:BG,16,FALSE)</f>
        <v>2026-07-23</v>
      </c>
      <c r="N473" s="9" t="str">
        <f>VLOOKUP(A473,'Base traitement'!A:BG,17,FALSE)</f>
        <v>E</v>
      </c>
      <c r="O473" s="9" t="str">
        <f>VLOOKUP(A473,'Base traitement'!A:BG,18,FALSE)</f>
        <v>E</v>
      </c>
      <c r="P473">
        <f>VLOOKUP(A473,'Base traitement'!A:BG,20,FALSE)</f>
        <v>139120</v>
      </c>
      <c r="Q473" s="12">
        <f>VLOOKUP(P473,Assemb_DA!A:H,7,FALSE)</f>
        <v>46223</v>
      </c>
      <c r="R473" s="9" t="str">
        <f>VLOOKUP(P473,Assemb_DA!A:H,8,FALSE)</f>
        <v>2026-07-20</v>
      </c>
      <c r="S473" s="9" t="str">
        <f>VLOOKUP(P473,Assemb_DA!A:I,9,FALSE)</f>
        <v>2026-07-22</v>
      </c>
      <c r="T473" s="22">
        <f>S473-Q473</f>
        <v>2</v>
      </c>
      <c r="U473" t="str">
        <f>VLOOKUP(A473,'Base traitement'!A:BG,23,FALSE)</f>
        <v>DTG</v>
      </c>
      <c r="V473" t="str">
        <f>VLOOKUP(A473,'Base traitement'!A:BG,24,FALSE)</f>
        <v>ELIE3</v>
      </c>
      <c r="W473">
        <f>VLOOKUP(A473,'Base traitement'!A:BG,57,FALSE)</f>
        <v>3042</v>
      </c>
    </row>
    <row r="474" spans="1:23">
      <c r="A474" s="9">
        <v>135970</v>
      </c>
      <c r="B474" t="str">
        <f>VLOOKUP(A474,'Base traitement'!A:BG,2,FALSE)</f>
        <v>EASY NETCOM</v>
      </c>
      <c r="C474" t="str">
        <f>VLOOKUP(A474,'Base traitement'!A:BG,45,FALSE)</f>
        <v>TX GC FO sur VAK134 ANJOMA RAMARTINA 2</v>
      </c>
      <c r="D474" t="str">
        <f>VLOOKUP(A474,'Base traitement'!A:BG,3,FALSE)</f>
        <v>REMISE</v>
      </c>
      <c r="E474" t="str">
        <f>VLOOKUP(A474,'Base traitement'!A:BG,4,FALSE)</f>
        <v>Remise 15%</v>
      </c>
      <c r="F474" s="16">
        <v>10350.943043478261</v>
      </c>
      <c r="G474" s="16">
        <v>1350.1230434782608</v>
      </c>
      <c r="H474" s="20">
        <v>0.13043478626123081</v>
      </c>
      <c r="I474" s="19">
        <f>G474/F474</f>
        <v>0.13043478626123081</v>
      </c>
      <c r="J474" s="19"/>
      <c r="K474" s="16">
        <f>F474-G474</f>
        <v>9000.82</v>
      </c>
      <c r="L474" s="12">
        <f>VLOOKUP(A474,'Base traitement'!A:BG,15,FALSE)</f>
        <v>46226</v>
      </c>
      <c r="M474" s="9" t="str">
        <f>VLOOKUP(A474,'Base traitement'!A:BG,16,FALSE)</f>
        <v>2026-07-23</v>
      </c>
      <c r="N474" s="9" t="str">
        <f>VLOOKUP(A474,'Base traitement'!A:BG,17,FALSE)</f>
        <v>L</v>
      </c>
      <c r="O474" s="9" t="str">
        <f>VLOOKUP(A474,'Base traitement'!A:BG,18,FALSE)</f>
        <v>S</v>
      </c>
      <c r="P474">
        <f>VLOOKUP(A474,'Base traitement'!A:BG,20,FALSE)</f>
        <v>139141</v>
      </c>
      <c r="Q474" s="12">
        <f>VLOOKUP(P474,Assemb_DA!A:H,7,FALSE)</f>
        <v>46223</v>
      </c>
      <c r="R474" s="9" t="str">
        <f>VLOOKUP(P474,Assemb_DA!A:H,8,FALSE)</f>
        <v>2026-07-20</v>
      </c>
      <c r="S474" s="9" t="str">
        <f>VLOOKUP(P474,Assemb_DA!A:I,9,FALSE)</f>
        <v>2026-07-22</v>
      </c>
      <c r="T474" s="22">
        <f>S474-Q474</f>
        <v>2</v>
      </c>
      <c r="U474" t="str">
        <f>VLOOKUP(A474,'Base traitement'!A:BG,23,FALSE)</f>
        <v>DTG</v>
      </c>
      <c r="V474" t="str">
        <f>VLOOKUP(A474,'Base traitement'!A:BG,24,FALSE)</f>
        <v>ELIE3</v>
      </c>
      <c r="W474">
        <f>VLOOKUP(A474,'Base traitement'!A:BG,57,FALSE)</f>
        <v>2053</v>
      </c>
    </row>
    <row r="475" spans="1:23">
      <c r="A475" s="9">
        <v>135971</v>
      </c>
      <c r="B475" t="str">
        <f>VLOOKUP(A475,'Base traitement'!A:BG,2,FALSE)</f>
        <v>MADAJOB</v>
      </c>
      <c r="C475" t="str">
        <f>VLOOKUP(A475,'Base traitement'!A:BG,45,FALSE)</f>
        <v>Prestation manutentionnaire(JUILL26 au JUIN27)(Couverture)</v>
      </c>
      <c r="D475" t="str">
        <f>VLOOKUP(A475,'Base traitement'!A:BG,3,FALSE)</f>
        <v>PRESTATION MANUTENTIONNAIRES</v>
      </c>
      <c r="E475" t="str">
        <f>VLOOKUP(A475,'Base traitement'!A:BG,4,FALSE)</f>
        <v>Prestation (01) manutentionnaire (Juillet 26 au Juin27) # PF 002778</v>
      </c>
      <c r="F475" s="16">
        <v>1434.6962608695653</v>
      </c>
      <c r="K475" s="16">
        <f>F475-G475</f>
        <v>1434.6962608695653</v>
      </c>
      <c r="L475" s="12">
        <f>VLOOKUP(A475,'Base traitement'!A:BG,15,FALSE)</f>
        <v>46226</v>
      </c>
      <c r="M475" s="9" t="str">
        <f>VLOOKUP(A475,'Base traitement'!A:BG,16,FALSE)</f>
        <v>2026-07-23</v>
      </c>
      <c r="N475" s="9" t="str">
        <f>VLOOKUP(A475,'Base traitement'!A:BG,17,FALSE)</f>
        <v>E</v>
      </c>
      <c r="O475" s="9" t="str">
        <f>VLOOKUP(A475,'Base traitement'!A:BG,18,FALSE)</f>
        <v>E</v>
      </c>
      <c r="P475">
        <f>VLOOKUP(A475,'Base traitement'!A:BG,20,FALSE)</f>
        <v>139157</v>
      </c>
      <c r="Q475" s="12">
        <f>VLOOKUP(P475,Assemb_DA!A:H,7,FALSE)</f>
        <v>46224</v>
      </c>
      <c r="R475" s="9" t="str">
        <f>VLOOKUP(P475,Assemb_DA!A:H,8,FALSE)</f>
        <v>2026-07-21</v>
      </c>
      <c r="S475" s="9" t="str">
        <f>VLOOKUP(P475,Assemb_DA!A:I,9,FALSE)</f>
        <v>2026-07-22</v>
      </c>
      <c r="T475" s="22">
        <f>S475-Q475</f>
        <v>1</v>
      </c>
      <c r="U475" t="str">
        <f>VLOOKUP(A475,'Base traitement'!A:BG,23,FALSE)</f>
        <v>DTG</v>
      </c>
      <c r="V475" t="str">
        <f>VLOOKUP(A475,'Base traitement'!A:BG,24,FALSE)</f>
        <v>ELIE3</v>
      </c>
      <c r="W475">
        <f>VLOOKUP(A475,'Base traitement'!A:BG,57,FALSE)</f>
        <v>723</v>
      </c>
    </row>
    <row r="476" spans="1:23">
      <c r="A476" s="9">
        <v>135972</v>
      </c>
      <c r="B476" t="str">
        <f>VLOOKUP(A476,'Base traitement'!A:BG,2,FALSE)</f>
        <v>SOCIETE DE GESTION ET EXPLOITATION DE M/CAR</v>
      </c>
      <c r="C476" t="str">
        <f>VLOOKUP(A476,'Base traitement'!A:BG,45,FALSE)</f>
        <v>COLLATION LE 23 ET 24 JUILLET 2026</v>
      </c>
      <c r="D476" t="str">
        <f>VLOOKUP(A476,'Base traitement'!A:BG,3,FALSE)</f>
        <v>COLLATION</v>
      </c>
      <c r="E476" t="str">
        <f>VLOOKUP(A476,'Base traitement'!A:BG,4,FALSE)</f>
        <v>CONFERENCE DE PRESSE LE 23 ET 24 JUILLET 2026 : TEKKEN</v>
      </c>
      <c r="F476" s="16">
        <v>728.26086956521749</v>
      </c>
      <c r="K476" s="16">
        <f>F476-G476</f>
        <v>728.26086956521749</v>
      </c>
      <c r="L476" s="12">
        <f>VLOOKUP(A476,'Base traitement'!A:BG,15,FALSE)</f>
        <v>46230</v>
      </c>
      <c r="M476" s="9" t="str">
        <f>VLOOKUP(A476,'Base traitement'!A:BG,16,FALSE)</f>
        <v>2026-07-27</v>
      </c>
      <c r="N476" s="9" t="str">
        <f>VLOOKUP(A476,'Base traitement'!A:BG,17,FALSE)</f>
        <v>E</v>
      </c>
      <c r="O476" s="9" t="str">
        <f>VLOOKUP(A476,'Base traitement'!A:BG,18,FALSE)</f>
        <v>E</v>
      </c>
      <c r="P476">
        <f>VLOOKUP(A476,'Base traitement'!A:BG,20,FALSE)</f>
        <v>139156</v>
      </c>
      <c r="Q476" s="12">
        <f>VLOOKUP(P476,Assemb_DA!A:H,7,FALSE)</f>
        <v>46224</v>
      </c>
      <c r="R476" s="9" t="str">
        <f>VLOOKUP(P476,Assemb_DA!A:H,8,FALSE)</f>
        <v>2026-07-21</v>
      </c>
      <c r="S476" s="9" t="str">
        <f>VLOOKUP(P476,Assemb_DA!A:I,9,FALSE)</f>
        <v>2026-07-23</v>
      </c>
      <c r="T476" s="22">
        <f>S476-Q476</f>
        <v>2</v>
      </c>
      <c r="U476" t="str">
        <f>VLOOKUP(A476,'Base traitement'!A:BG,23,FALSE)</f>
        <v>DCG</v>
      </c>
      <c r="V476" t="str">
        <f>VLOOKUP(A476,'Base traitement'!A:BG,24,FALSE)</f>
        <v>FELANA13</v>
      </c>
      <c r="W476">
        <f>VLOOKUP(A476,'Base traitement'!A:BG,57,FALSE)</f>
        <v>119</v>
      </c>
    </row>
    <row r="477" spans="1:23">
      <c r="A477" s="9">
        <v>135973</v>
      </c>
      <c r="B477" t="str">
        <f>VLOOKUP(A477,'Base traitement'!A:BG,2,FALSE)</f>
        <v>GRANDE DISTRIBUTION SERVICE</v>
      </c>
      <c r="C477" t="str">
        <f>VLOOKUP(A477,'Base traitement'!A:BG,45,FALSE)</f>
        <v>SOMAROHO 2026</v>
      </c>
      <c r="D477" t="str">
        <f>VLOOKUP(A477,'Base traitement'!A:BG,3,FALSE)</f>
        <v>CONFECTION DIVERSE</v>
      </c>
      <c r="E477" t="str">
        <f>VLOOKUP(A477,'Base traitement'!A:BG,4,FALSE)</f>
        <v>TSHIRT SOMAROHO - suivant proforma N°F/P072600091</v>
      </c>
      <c r="F477" s="16">
        <v>3668.478260869565</v>
      </c>
      <c r="K477" s="16">
        <f>F477-G477</f>
        <v>3668.478260869565</v>
      </c>
      <c r="L477" s="12">
        <f>VLOOKUP(A477,'Base traitement'!A:BG,15,FALSE)</f>
        <v>46230</v>
      </c>
      <c r="M477" s="9" t="str">
        <f>VLOOKUP(A477,'Base traitement'!A:BG,16,FALSE)</f>
        <v>2026-07-27</v>
      </c>
      <c r="N477" s="9" t="str">
        <f>VLOOKUP(A477,'Base traitement'!A:BG,17,FALSE)</f>
        <v>E</v>
      </c>
      <c r="O477" s="9" t="str">
        <f>VLOOKUP(A477,'Base traitement'!A:BG,18,FALSE)</f>
        <v>E</v>
      </c>
      <c r="P477">
        <f>VLOOKUP(A477,'Base traitement'!A:BG,20,FALSE)</f>
        <v>139126</v>
      </c>
      <c r="Q477" s="12">
        <f>VLOOKUP(P477,Assemb_DA!A:H,7,FALSE)</f>
        <v>46223</v>
      </c>
      <c r="R477" s="9" t="str">
        <f>VLOOKUP(P477,Assemb_DA!A:H,8,FALSE)</f>
        <v>2026-07-20</v>
      </c>
      <c r="S477" s="9" t="str">
        <f>VLOOKUP(P477,Assemb_DA!A:I,9,FALSE)</f>
        <v>2026-07-23</v>
      </c>
      <c r="T477" s="22">
        <f>S477-Q477</f>
        <v>3</v>
      </c>
      <c r="U477" t="str">
        <f>VLOOKUP(A477,'Base traitement'!A:BG,23,FALSE)</f>
        <v>DCG</v>
      </c>
      <c r="V477" t="str">
        <f>VLOOKUP(A477,'Base traitement'!A:BG,24,FALSE)</f>
        <v>FELANA13</v>
      </c>
      <c r="W477">
        <f>VLOOKUP(A477,'Base traitement'!A:BG,57,FALSE)</f>
        <v>820</v>
      </c>
    </row>
    <row r="478" spans="1:23">
      <c r="A478" s="9">
        <v>135974</v>
      </c>
      <c r="B478" t="str">
        <f>VLOOKUP(A478,'Base traitement'!A:BG,2,FALSE)</f>
        <v>RANDRIAMANDIMBIHARIJAONA Aina Michael</v>
      </c>
      <c r="C478" t="str">
        <f>VLOOKUP(A478,'Base traitement'!A:BG,45,FALSE)</f>
        <v>FOIRE BE SATRANA 2026</v>
      </c>
      <c r="D478" t="str">
        <f>VLOOKUP(A478,'Base traitement'!A:BG,3,FALSE)</f>
        <v>SPONSORING</v>
      </c>
      <c r="E478" t="str">
        <f>VLOOKUP(A478,'Base traitement'!A:BG,4,FALSE)</f>
        <v>SPONSOR OFFICIEL DU FOIRE BE SATRANA MAJUNGA - FACTURE N°440612</v>
      </c>
      <c r="F478" s="16">
        <v>1086.9565217391305</v>
      </c>
      <c r="K478" s="16">
        <f>F478-G478</f>
        <v>1086.9565217391305</v>
      </c>
      <c r="L478" s="12">
        <f>VLOOKUP(A478,'Base traitement'!A:BG,15,FALSE)</f>
        <v>46230</v>
      </c>
      <c r="M478" s="9" t="str">
        <f>VLOOKUP(A478,'Base traitement'!A:BG,16,FALSE)</f>
        <v>2026-07-27</v>
      </c>
      <c r="N478" s="9" t="str">
        <f>VLOOKUP(A478,'Base traitement'!A:BG,17,FALSE)</f>
        <v>E</v>
      </c>
      <c r="O478" s="9" t="str">
        <f>VLOOKUP(A478,'Base traitement'!A:BG,18,FALSE)</f>
        <v>E</v>
      </c>
      <c r="P478">
        <f>VLOOKUP(A478,'Base traitement'!A:BG,20,FALSE)</f>
        <v>139224</v>
      </c>
      <c r="Q478" s="12">
        <f>VLOOKUP(P478,Assemb_DA!A:H,7,FALSE)</f>
        <v>46226</v>
      </c>
      <c r="R478" s="9" t="str">
        <f>VLOOKUP(P478,Assemb_DA!A:H,8,FALSE)</f>
        <v>2026-07-23</v>
      </c>
      <c r="S478" s="9" t="str">
        <f>VLOOKUP(P478,Assemb_DA!A:I,9,FALSE)</f>
        <v>2026-07-25</v>
      </c>
      <c r="T478" s="22">
        <f>S478-Q478</f>
        <v>2</v>
      </c>
      <c r="U478" t="str">
        <f>VLOOKUP(A478,'Base traitement'!A:BG,23,FALSE)</f>
        <v>DCG</v>
      </c>
      <c r="V478" t="str">
        <f>VLOOKUP(A478,'Base traitement'!A:BG,24,FALSE)</f>
        <v>FELANA13</v>
      </c>
      <c r="W478">
        <f>VLOOKUP(A478,'Base traitement'!A:BG,57,FALSE)</f>
        <v>7218</v>
      </c>
    </row>
    <row r="479" spans="1:23">
      <c r="A479" s="9">
        <v>135975</v>
      </c>
      <c r="B479" t="str">
        <f>VLOOKUP(A479,'Base traitement'!A:BG,2,FALSE)</f>
        <v>KOEZY COMPANY SARLU</v>
      </c>
      <c r="C479" t="str">
        <f>VLOOKUP(A479,'Base traitement'!A:BG,45,FALSE)</f>
        <v>SOOKANY TROPHY</v>
      </c>
      <c r="D479" t="str">
        <f>VLOOKUP(A479,'Base traitement'!A:BG,3,FALSE)</f>
        <v>SPONSORING</v>
      </c>
      <c r="E479" t="str">
        <f>VLOOKUP(A479,'Base traitement'!A:BG,4,FALSE)</f>
        <v>PACK PLATINIUM POUR SOOKANY TROPHY - suivant proforma N°KZ023/26</v>
      </c>
      <c r="F479" s="16">
        <v>869.56521739130437</v>
      </c>
      <c r="K479" s="16">
        <f>F479-G479</f>
        <v>869.56521739130437</v>
      </c>
      <c r="L479" s="12">
        <f>VLOOKUP(A479,'Base traitement'!A:BG,15,FALSE)</f>
        <v>46230</v>
      </c>
      <c r="M479" s="9" t="str">
        <f>VLOOKUP(A479,'Base traitement'!A:BG,16,FALSE)</f>
        <v>2026-07-27</v>
      </c>
      <c r="N479" s="9" t="str">
        <f>VLOOKUP(A479,'Base traitement'!A:BG,17,FALSE)</f>
        <v>E</v>
      </c>
      <c r="O479" s="9" t="str">
        <f>VLOOKUP(A479,'Base traitement'!A:BG,18,FALSE)</f>
        <v>E</v>
      </c>
      <c r="P479">
        <f>VLOOKUP(A479,'Base traitement'!A:BG,20,FALSE)</f>
        <v>139117</v>
      </c>
      <c r="Q479" s="12">
        <f>VLOOKUP(P479,Assemb_DA!A:H,7,FALSE)</f>
        <v>46223</v>
      </c>
      <c r="R479" s="9" t="str">
        <f>VLOOKUP(P479,Assemb_DA!A:H,8,FALSE)</f>
        <v>2026-07-20</v>
      </c>
      <c r="S479" s="9" t="str">
        <f>VLOOKUP(P479,Assemb_DA!A:I,9,FALSE)</f>
        <v>2026-07-23</v>
      </c>
      <c r="T479" s="22">
        <f>S479-Q479</f>
        <v>3</v>
      </c>
      <c r="U479" t="str">
        <f>VLOOKUP(A479,'Base traitement'!A:BG,23,FALSE)</f>
        <v>DCG</v>
      </c>
      <c r="V479" t="str">
        <f>VLOOKUP(A479,'Base traitement'!A:BG,24,FALSE)</f>
        <v>FELANA13</v>
      </c>
      <c r="W479">
        <f>VLOOKUP(A479,'Base traitement'!A:BG,57,FALSE)</f>
        <v>6480</v>
      </c>
    </row>
    <row r="480" spans="1:23">
      <c r="A480" s="9">
        <v>135976</v>
      </c>
      <c r="B480" t="str">
        <f>VLOOKUP(A480,'Base traitement'!A:BG,2,FALSE)</f>
        <v>IVENCO</v>
      </c>
      <c r="C480" t="str">
        <f>VLOOKUP(A480,'Base traitement'!A:BG,45,FALSE)</f>
        <v>FINALE YAS COUPE DE MADAGASCAR 2026</v>
      </c>
      <c r="D480" t="str">
        <f>VLOOKUP(A480,'Base traitement'!A:BG,3,FALSE)</f>
        <v>LOCATION</v>
      </c>
      <c r="E480" t="str">
        <f>VLOOKUP(A480,'Base traitement'!A:BG,4,FALSE)</f>
        <v>Location mobilière - suivant proforma N°SO2584</v>
      </c>
      <c r="F480" s="16">
        <v>119.56521739130434</v>
      </c>
      <c r="K480" s="16">
        <f>F480-G480</f>
        <v>119.56521739130434</v>
      </c>
      <c r="L480" s="12">
        <f>VLOOKUP(A480,'Base traitement'!A:BG,15,FALSE)</f>
        <v>46230</v>
      </c>
      <c r="M480" s="9" t="str">
        <f>VLOOKUP(A480,'Base traitement'!A:BG,16,FALSE)</f>
        <v>2026-07-27</v>
      </c>
      <c r="N480" s="9" t="str">
        <f>VLOOKUP(A480,'Base traitement'!A:BG,17,FALSE)</f>
        <v>E</v>
      </c>
      <c r="O480" s="9" t="str">
        <f>VLOOKUP(A480,'Base traitement'!A:BG,18,FALSE)</f>
        <v>E</v>
      </c>
      <c r="P480">
        <f>VLOOKUP(A480,'Base traitement'!A:BG,20,FALSE)</f>
        <v>139108</v>
      </c>
      <c r="Q480" s="12">
        <f>VLOOKUP(P480,Assemb_DA!A:H,7,FALSE)</f>
        <v>46220</v>
      </c>
      <c r="R480" s="9" t="str">
        <f>VLOOKUP(P480,Assemb_DA!A:H,8,FALSE)</f>
        <v>2026-07-17</v>
      </c>
      <c r="S480" s="9" t="str">
        <f>VLOOKUP(P480,Assemb_DA!A:I,9,FALSE)</f>
        <v>2026-07-23</v>
      </c>
      <c r="T480" s="22">
        <f>S480-Q480</f>
        <v>6</v>
      </c>
      <c r="U480" t="str">
        <f>VLOOKUP(A480,'Base traitement'!A:BG,23,FALSE)</f>
        <v>DCG</v>
      </c>
      <c r="V480" t="str">
        <f>VLOOKUP(A480,'Base traitement'!A:BG,24,FALSE)</f>
        <v>FELANA13</v>
      </c>
      <c r="W480">
        <f>VLOOKUP(A480,'Base traitement'!A:BG,57,FALSE)</f>
        <v>2467</v>
      </c>
    </row>
    <row r="481" spans="1:23">
      <c r="A481" s="9">
        <v>135977</v>
      </c>
      <c r="B481" t="str">
        <f>VLOOKUP(A481,'Base traitement'!A:BG,2,FALSE)</f>
        <v>JOCKER GRAPHICS</v>
      </c>
      <c r="C481" t="str">
        <f>VLOOKUP(A481,'Base traitement'!A:BG,45,FALSE)</f>
        <v>FESTIVAL DONA BE</v>
      </c>
      <c r="D481" t="str">
        <f>VLOOKUP(A481,'Base traitement'!A:BG,3,FALSE)</f>
        <v>CHEQUE CADEAU - PARTENARIAT - AOUT 2024</v>
      </c>
      <c r="E481" t="str">
        <f>VLOOKUP(A481,'Base traitement'!A:BG,4,FALSE)</f>
        <v>CHEQUE GEANT GRAND FORMAT FESTIVAL DONA BE
Dim:1,20m x 0,60m - DEVIS N°DEV01817 DU 20/07/2026</v>
      </c>
      <c r="F481" s="16">
        <v>46.296195652173914</v>
      </c>
      <c r="K481" s="16">
        <f>F481-G481</f>
        <v>46.296195652173914</v>
      </c>
      <c r="L481" s="12">
        <f>VLOOKUP(A481,'Base traitement'!A:BG,15,FALSE)</f>
        <v>46230</v>
      </c>
      <c r="M481" s="9" t="str">
        <f>VLOOKUP(A481,'Base traitement'!A:BG,16,FALSE)</f>
        <v>2026-07-27</v>
      </c>
      <c r="N481" s="9" t="str">
        <f>VLOOKUP(A481,'Base traitement'!A:BG,17,FALSE)</f>
        <v>E</v>
      </c>
      <c r="O481" s="9" t="str">
        <f>VLOOKUP(A481,'Base traitement'!A:BG,18,FALSE)</f>
        <v>E</v>
      </c>
      <c r="P481">
        <f>VLOOKUP(A481,'Base traitement'!A:BG,20,FALSE)</f>
        <v>139107</v>
      </c>
      <c r="Q481" s="12">
        <f>VLOOKUP(P481,Assemb_DA!A:H,7,FALSE)</f>
        <v>46223</v>
      </c>
      <c r="R481" s="9" t="str">
        <f>VLOOKUP(P481,Assemb_DA!A:H,8,FALSE)</f>
        <v>2026-07-20</v>
      </c>
      <c r="S481" s="9" t="str">
        <f>VLOOKUP(P481,Assemb_DA!A:I,9,FALSE)</f>
        <v>2026-07-23</v>
      </c>
      <c r="T481" s="22">
        <f>S481-Q481</f>
        <v>3</v>
      </c>
      <c r="U481" t="str">
        <f>VLOOKUP(A481,'Base traitement'!A:BG,23,FALSE)</f>
        <v>DCG</v>
      </c>
      <c r="V481" t="str">
        <f>VLOOKUP(A481,'Base traitement'!A:BG,24,FALSE)</f>
        <v>FELANA13</v>
      </c>
      <c r="W481">
        <f>VLOOKUP(A481,'Base traitement'!A:BG,57,FALSE)</f>
        <v>1645</v>
      </c>
    </row>
    <row r="482" spans="1:23">
      <c r="A482" s="9">
        <v>135978</v>
      </c>
      <c r="B482" t="str">
        <f>VLOOKUP(A482,'Base traitement'!A:BG,2,FALSE)</f>
        <v>GRANDE DISTRIBUTION SERVICE</v>
      </c>
      <c r="C482" t="str">
        <f>VLOOKUP(A482,'Base traitement'!A:BG,45,FALSE)</f>
        <v>FINALE YAS COUPE MADAGASCAR 2026</v>
      </c>
      <c r="D482" t="str">
        <f>VLOOKUP(A482,'Base traitement'!A:BG,3,FALSE)</f>
        <v>CONFECTION DIVERSE</v>
      </c>
      <c r="E482" t="str">
        <f>VLOOKUP(A482,'Base traitement'!A:BG,4,FALSE)</f>
        <v>TSHIRT CHAMPION - suivant proforma N°F/P062600251</v>
      </c>
      <c r="F482" s="16">
        <v>652.17391304347825</v>
      </c>
      <c r="K482" s="16">
        <f>F482-G482</f>
        <v>652.17391304347825</v>
      </c>
      <c r="L482" s="12">
        <f>VLOOKUP(A482,'Base traitement'!A:BG,15,FALSE)</f>
        <v>46230</v>
      </c>
      <c r="M482" s="9" t="str">
        <f>VLOOKUP(A482,'Base traitement'!A:BG,16,FALSE)</f>
        <v>2026-07-28</v>
      </c>
      <c r="N482" s="9" t="str">
        <f>VLOOKUP(A482,'Base traitement'!A:BG,17,FALSE)</f>
        <v>E</v>
      </c>
      <c r="O482" s="9" t="str">
        <f>VLOOKUP(A482,'Base traitement'!A:BG,18,FALSE)</f>
        <v>E</v>
      </c>
      <c r="P482">
        <f>VLOOKUP(A482,'Base traitement'!A:BG,20,FALSE)</f>
        <v>139095</v>
      </c>
      <c r="Q482" s="12">
        <f>VLOOKUP(P482,Assemb_DA!A:H,7,FALSE)</f>
        <v>46220</v>
      </c>
      <c r="R482" s="9" t="str">
        <f>VLOOKUP(P482,Assemb_DA!A:H,8,FALSE)</f>
        <v>2026-07-17</v>
      </c>
      <c r="S482" s="9" t="str">
        <f>VLOOKUP(P482,Assemb_DA!A:I,9,FALSE)</f>
        <v>2026-07-23</v>
      </c>
      <c r="T482" s="22">
        <f>S482-Q482</f>
        <v>6</v>
      </c>
      <c r="U482" t="str">
        <f>VLOOKUP(A482,'Base traitement'!A:BG,23,FALSE)</f>
        <v>DCG</v>
      </c>
      <c r="V482" t="str">
        <f>VLOOKUP(A482,'Base traitement'!A:BG,24,FALSE)</f>
        <v>FELANA13</v>
      </c>
      <c r="W482">
        <f>VLOOKUP(A482,'Base traitement'!A:BG,57,FALSE)</f>
        <v>820</v>
      </c>
    </row>
    <row r="483" spans="1:23">
      <c r="A483" s="9">
        <v>135979</v>
      </c>
      <c r="B483" t="str">
        <f>VLOOKUP(A483,'Base traitement'!A:BG,2,FALSE)</f>
        <v>TSGV</v>
      </c>
      <c r="C483" t="str">
        <f>VLOOKUP(A483,'Base traitement'!A:BG,45,FALSE)</f>
        <v>Prestation de Sécurisation - Hoopfest InterU</v>
      </c>
      <c r="D483" t="str">
        <f>VLOOKUP(A483,'Base traitement'!A:BG,3,FALSE)</f>
        <v>PRESTATION DE SERVICE</v>
      </c>
      <c r="E483" t="str">
        <f>VLOOKUP(A483,'Base traitement'!A:BG,4,FALSE)</f>
        <v>Prestation de sécurisation - devis n°OC020807 DU 08/07/2026</v>
      </c>
      <c r="F483" s="16">
        <v>156.52173913043478</v>
      </c>
      <c r="K483" s="16">
        <f>F483-G483</f>
        <v>156.52173913043478</v>
      </c>
      <c r="L483" s="12">
        <f>VLOOKUP(A483,'Base traitement'!A:BG,15,FALSE)</f>
        <v>46230</v>
      </c>
      <c r="M483" s="9" t="str">
        <f>VLOOKUP(A483,'Base traitement'!A:BG,16,FALSE)</f>
        <v>2026-07-27</v>
      </c>
      <c r="N483" s="9" t="str">
        <f>VLOOKUP(A483,'Base traitement'!A:BG,17,FALSE)</f>
        <v>E</v>
      </c>
      <c r="O483" s="9" t="str">
        <f>VLOOKUP(A483,'Base traitement'!A:BG,18,FALSE)</f>
        <v>E</v>
      </c>
      <c r="P483">
        <f>VLOOKUP(A483,'Base traitement'!A:BG,20,FALSE)</f>
        <v>139105</v>
      </c>
      <c r="Q483" s="12">
        <f>VLOOKUP(P483,Assemb_DA!A:H,7,FALSE)</f>
        <v>46220</v>
      </c>
      <c r="R483" s="9" t="str">
        <f>VLOOKUP(P483,Assemb_DA!A:H,8,FALSE)</f>
        <v>2026-07-17</v>
      </c>
      <c r="S483" s="9" t="str">
        <f>VLOOKUP(P483,Assemb_DA!A:I,9,FALSE)</f>
        <v>2026-07-23</v>
      </c>
      <c r="T483" s="22">
        <f>S483-Q483</f>
        <v>6</v>
      </c>
      <c r="U483" t="str">
        <f>VLOOKUP(A483,'Base traitement'!A:BG,23,FALSE)</f>
        <v>DCG</v>
      </c>
      <c r="V483" t="str">
        <f>VLOOKUP(A483,'Base traitement'!A:BG,24,FALSE)</f>
        <v>FELANA13</v>
      </c>
      <c r="W483">
        <f>VLOOKUP(A483,'Base traitement'!A:BG,57,FALSE)</f>
        <v>6362</v>
      </c>
    </row>
    <row r="484" spans="1:23">
      <c r="A484" s="9">
        <v>135980</v>
      </c>
      <c r="B484" t="str">
        <f>VLOOKUP(A484,'Base traitement'!A:BG,2,FALSE)</f>
        <v>RAMIARAMALALA MEVASOA FITIAVANA SAROBIDY OLIV</v>
      </c>
      <c r="C484" t="str">
        <f>VLOOKUP(A484,'Base traitement'!A:BG,45,FALSE)</f>
        <v>Prestation Influenceur Mevakely</v>
      </c>
      <c r="D484" t="str">
        <f>VLOOKUP(A484,'Base traitement'!A:BG,3,FALSE)</f>
        <v>PRESTATION DE SERVICE</v>
      </c>
      <c r="E484" t="str">
        <f>VLOOKUP(A484,'Base traitement'!A:BG,4,FALSE)</f>
        <v>Prestation Influenceur Mevakely - Avril au Juin 2026 et Bonus Mensuel # Facture n°0002</v>
      </c>
      <c r="F484" s="16">
        <v>413.04347826086956</v>
      </c>
      <c r="K484" s="16">
        <f>F484-G484</f>
        <v>413.04347826086956</v>
      </c>
      <c r="L484" s="12">
        <f>VLOOKUP(A484,'Base traitement'!A:BG,15,FALSE)</f>
        <v>46230</v>
      </c>
      <c r="M484" s="9" t="str">
        <f>VLOOKUP(A484,'Base traitement'!A:BG,16,FALSE)</f>
        <v>2026-07-27</v>
      </c>
      <c r="N484" s="9" t="str">
        <f>VLOOKUP(A484,'Base traitement'!A:BG,17,FALSE)</f>
        <v>S</v>
      </c>
      <c r="O484" s="9" t="str">
        <f>VLOOKUP(A484,'Base traitement'!A:BG,18,FALSE)</f>
        <v>S</v>
      </c>
      <c r="P484">
        <f>VLOOKUP(A484,'Base traitement'!A:BG,20,FALSE)</f>
        <v>139136</v>
      </c>
      <c r="Q484" s="12">
        <f>VLOOKUP(P484,Assemb_DA!A:H,7,FALSE)</f>
        <v>46223</v>
      </c>
      <c r="R484" s="9" t="str">
        <f>VLOOKUP(P484,Assemb_DA!A:H,8,FALSE)</f>
        <v>2026-07-20</v>
      </c>
      <c r="S484" s="9" t="str">
        <f>VLOOKUP(P484,Assemb_DA!A:I,9,FALSE)</f>
        <v>2026-07-23</v>
      </c>
      <c r="T484" s="22">
        <f>S484-Q484</f>
        <v>3</v>
      </c>
      <c r="U484" t="str">
        <f>VLOOKUP(A484,'Base traitement'!A:BG,23,FALSE)</f>
        <v>DCG</v>
      </c>
      <c r="V484" t="str">
        <f>VLOOKUP(A484,'Base traitement'!A:BG,24,FALSE)</f>
        <v>FELANA13</v>
      </c>
      <c r="W484">
        <f>VLOOKUP(A484,'Base traitement'!A:BG,57,FALSE)</f>
        <v>5255</v>
      </c>
    </row>
    <row r="485" spans="1:23">
      <c r="A485" s="9">
        <v>135981</v>
      </c>
      <c r="B485" t="str">
        <f>VLOOKUP(A485,'Base traitement'!A:BG,2,FALSE)</f>
        <v>RANDRIANAIVORAVELONA  ALVIN LOVANIAINA</v>
      </c>
      <c r="C485" t="str">
        <f>VLOOKUP(A485,'Base traitement'!A:BG,45,FALSE)</f>
        <v>Influenceur ALVIN - Avril au Juin 2026</v>
      </c>
      <c r="D485" t="str">
        <f>VLOOKUP(A485,'Base traitement'!A:BG,3,FALSE)</f>
        <v>PRESTATION DE SERVICE</v>
      </c>
      <c r="E485" t="str">
        <f>VLOOKUP(A485,'Base traitement'!A:BG,4,FALSE)</f>
        <v>Prestation Influenceur - Avril au Juin 2026 # Facture du 10/07/2026</v>
      </c>
      <c r="F485" s="16">
        <v>1086.9565217391305</v>
      </c>
      <c r="K485" s="16">
        <f>F485-G485</f>
        <v>1086.9565217391305</v>
      </c>
      <c r="L485" s="12">
        <f>VLOOKUP(A485,'Base traitement'!A:BG,15,FALSE)</f>
        <v>46230</v>
      </c>
      <c r="M485" s="9" t="str">
        <f>VLOOKUP(A485,'Base traitement'!A:BG,16,FALSE)</f>
        <v>2026-07-27</v>
      </c>
      <c r="N485" s="9" t="str">
        <f>VLOOKUP(A485,'Base traitement'!A:BG,17,FALSE)</f>
        <v>E</v>
      </c>
      <c r="O485" s="9" t="str">
        <f>VLOOKUP(A485,'Base traitement'!A:BG,18,FALSE)</f>
        <v>E</v>
      </c>
      <c r="P485">
        <f>VLOOKUP(A485,'Base traitement'!A:BG,20,FALSE)</f>
        <v>139135</v>
      </c>
      <c r="Q485" s="12">
        <f>VLOOKUP(P485,Assemb_DA!A:H,7,FALSE)</f>
        <v>46223</v>
      </c>
      <c r="R485" s="9" t="str">
        <f>VLOOKUP(P485,Assemb_DA!A:H,8,FALSE)</f>
        <v>2026-07-20</v>
      </c>
      <c r="S485" s="9" t="str">
        <f>VLOOKUP(P485,Assemb_DA!A:I,9,FALSE)</f>
        <v>2026-07-23</v>
      </c>
      <c r="T485" s="22">
        <f>S485-Q485</f>
        <v>3</v>
      </c>
      <c r="U485" t="str">
        <f>VLOOKUP(A485,'Base traitement'!A:BG,23,FALSE)</f>
        <v>DCG</v>
      </c>
      <c r="V485" t="str">
        <f>VLOOKUP(A485,'Base traitement'!A:BG,24,FALSE)</f>
        <v>FELANA13</v>
      </c>
      <c r="W485">
        <f>VLOOKUP(A485,'Base traitement'!A:BG,57,FALSE)</f>
        <v>5268</v>
      </c>
    </row>
    <row r="486" spans="1:23">
      <c r="A486" s="9">
        <v>135983</v>
      </c>
      <c r="B486" t="str">
        <f>VLOOKUP(A486,'Base traitement'!A:BG,2,FALSE)</f>
        <v>TV PLUS MADAGASCAR</v>
      </c>
      <c r="C486" t="str">
        <f>VLOOKUP(A486,'Base traitement'!A:BG,45,FALSE)</f>
        <v>Diffusion Spots Publicitaires - TV PLUS</v>
      </c>
      <c r="D486" t="str">
        <f>VLOOKUP(A486,'Base traitement'!A:BG,3,FALSE)</f>
        <v>PUBLICITE ET ANNONCE</v>
      </c>
      <c r="E486" t="str">
        <f>VLOOKUP(A486,'Base traitement'!A:BG,4,FALSE)</f>
        <v>Diffusion de Spot Radio - FA N°FA260143/TV PLUS 2026</v>
      </c>
      <c r="F486" s="16">
        <v>2045.4608695652173</v>
      </c>
      <c r="K486" s="16">
        <f>F486-G486</f>
        <v>2045.4608695652173</v>
      </c>
      <c r="L486" s="12">
        <f>VLOOKUP(A486,'Base traitement'!A:BG,15,FALSE)</f>
        <v>46230</v>
      </c>
      <c r="M486" s="9" t="str">
        <f>VLOOKUP(A486,'Base traitement'!A:BG,16,FALSE)</f>
        <v>2026-07-27</v>
      </c>
      <c r="N486" s="9" t="str">
        <f>VLOOKUP(A486,'Base traitement'!A:BG,17,FALSE)</f>
        <v>E</v>
      </c>
      <c r="O486" s="9" t="str">
        <f>VLOOKUP(A486,'Base traitement'!A:BG,18,FALSE)</f>
        <v>E</v>
      </c>
      <c r="P486">
        <f>VLOOKUP(A486,'Base traitement'!A:BG,20,FALSE)</f>
        <v>139159</v>
      </c>
      <c r="Q486" s="12">
        <f>VLOOKUP(P486,Assemb_DA!A:H,7,FALSE)</f>
        <v>46224</v>
      </c>
      <c r="R486" s="9" t="str">
        <f>VLOOKUP(P486,Assemb_DA!A:H,8,FALSE)</f>
        <v>2026-07-21</v>
      </c>
      <c r="S486" s="9" t="str">
        <f>VLOOKUP(P486,Assemb_DA!A:I,9,FALSE)</f>
        <v>2026-07-23</v>
      </c>
      <c r="T486" s="22">
        <f>S486-Q486</f>
        <v>2</v>
      </c>
      <c r="U486" t="str">
        <f>VLOOKUP(A486,'Base traitement'!A:BG,23,FALSE)</f>
        <v>DCG</v>
      </c>
      <c r="V486" t="str">
        <f>VLOOKUP(A486,'Base traitement'!A:BG,24,FALSE)</f>
        <v>FELANA13</v>
      </c>
      <c r="W486">
        <f>VLOOKUP(A486,'Base traitement'!A:BG,57,FALSE)</f>
        <v>2865</v>
      </c>
    </row>
    <row r="487" spans="1:23">
      <c r="A487" s="9">
        <v>135984</v>
      </c>
      <c r="B487" t="str">
        <f>VLOOKUP(A487,'Base traitement'!A:BG,2,FALSE)</f>
        <v>DREAM ON RADIO SARL</v>
      </c>
      <c r="C487" t="str">
        <f>VLOOKUP(A487,'Base traitement'!A:BG,45,FALSE)</f>
        <v>Spots Publicitaires - Dream On</v>
      </c>
      <c r="D487" t="str">
        <f>VLOOKUP(A487,'Base traitement'!A:BG,3,FALSE)</f>
        <v>PUBLICITE ET ANNONCE</v>
      </c>
      <c r="E487" t="str">
        <f>VLOOKUP(A487,'Base traitement'!A:BG,4,FALSE)</f>
        <v>Spot Publicitaire - FA n°6 444/FA</v>
      </c>
      <c r="F487" s="16">
        <v>1172.0347826086954</v>
      </c>
      <c r="K487" s="16">
        <f>F487-G487</f>
        <v>1172.0347826086954</v>
      </c>
      <c r="L487" s="12">
        <f>VLOOKUP(A487,'Base traitement'!A:BG,15,FALSE)</f>
        <v>46230</v>
      </c>
      <c r="M487" s="9" t="str">
        <f>VLOOKUP(A487,'Base traitement'!A:BG,16,FALSE)</f>
        <v>2026-07-28</v>
      </c>
      <c r="N487" s="9" t="str">
        <f>VLOOKUP(A487,'Base traitement'!A:BG,17,FALSE)</f>
        <v>E</v>
      </c>
      <c r="O487" s="9" t="str">
        <f>VLOOKUP(A487,'Base traitement'!A:BG,18,FALSE)</f>
        <v>E</v>
      </c>
      <c r="P487">
        <f>VLOOKUP(A487,'Base traitement'!A:BG,20,FALSE)</f>
        <v>139158</v>
      </c>
      <c r="Q487" s="12">
        <f>VLOOKUP(P487,Assemb_DA!A:H,7,FALSE)</f>
        <v>46224</v>
      </c>
      <c r="R487" s="9" t="str">
        <f>VLOOKUP(P487,Assemb_DA!A:H,8,FALSE)</f>
        <v>2026-07-21</v>
      </c>
      <c r="S487" s="9" t="str">
        <f>VLOOKUP(P487,Assemb_DA!A:I,9,FALSE)</f>
        <v>2026-07-23</v>
      </c>
      <c r="T487" s="22">
        <f>S487-Q487</f>
        <v>2</v>
      </c>
      <c r="U487" t="str">
        <f>VLOOKUP(A487,'Base traitement'!A:BG,23,FALSE)</f>
        <v>DCG</v>
      </c>
      <c r="V487" t="str">
        <f>VLOOKUP(A487,'Base traitement'!A:BG,24,FALSE)</f>
        <v>FELANA13</v>
      </c>
      <c r="W487">
        <f>VLOOKUP(A487,'Base traitement'!A:BG,57,FALSE)</f>
        <v>6201</v>
      </c>
    </row>
    <row r="488" spans="1:23">
      <c r="A488" s="9">
        <v>135985</v>
      </c>
      <c r="B488" t="str">
        <f>VLOOKUP(A488,'Base traitement'!A:BG,2,FALSE)</f>
        <v>RANDRIAMAHALEO Elisoa Nampoina</v>
      </c>
      <c r="C488" t="str">
        <f>VLOOKUP(A488,'Base traitement'!A:BG,45,FALSE)</f>
        <v>Influenceur Diary</v>
      </c>
      <c r="D488" t="str">
        <f>VLOOKUP(A488,'Base traitement'!A:BG,3,FALSE)</f>
        <v>PRESTATION DE SERVICE</v>
      </c>
      <c r="E488" t="str">
        <f>VLOOKUP(A488,'Base traitement'!A:BG,4,FALSE)</f>
        <v>Prestation Influenceur Diary - Avril au Juillet 2026 + Bonus - FACTURE N°CLT-N1/26</v>
      </c>
      <c r="F488" s="16">
        <v>369.56521739130437</v>
      </c>
      <c r="K488" s="16">
        <f>F488-G488</f>
        <v>369.56521739130437</v>
      </c>
      <c r="L488" s="12">
        <f>VLOOKUP(A488,'Base traitement'!A:BG,15,FALSE)</f>
        <v>46230</v>
      </c>
      <c r="M488" s="9" t="str">
        <f>VLOOKUP(A488,'Base traitement'!A:BG,16,FALSE)</f>
        <v>2026-07-27</v>
      </c>
      <c r="N488" s="9" t="str">
        <f>VLOOKUP(A488,'Base traitement'!A:BG,17,FALSE)</f>
        <v>E</v>
      </c>
      <c r="O488" s="9" t="str">
        <f>VLOOKUP(A488,'Base traitement'!A:BG,18,FALSE)</f>
        <v>E</v>
      </c>
      <c r="P488">
        <f>VLOOKUP(A488,'Base traitement'!A:BG,20,FALSE)</f>
        <v>139154</v>
      </c>
      <c r="Q488" s="12">
        <f>VLOOKUP(P488,Assemb_DA!A:H,7,FALSE)</f>
        <v>46224</v>
      </c>
      <c r="R488" s="9" t="str">
        <f>VLOOKUP(P488,Assemb_DA!A:H,8,FALSE)</f>
        <v>2026-07-21</v>
      </c>
      <c r="S488" s="9" t="str">
        <f>VLOOKUP(P488,Assemb_DA!A:I,9,FALSE)</f>
        <v>2026-07-23</v>
      </c>
      <c r="T488" s="22">
        <f>S488-Q488</f>
        <v>2</v>
      </c>
      <c r="U488" t="str">
        <f>VLOOKUP(A488,'Base traitement'!A:BG,23,FALSE)</f>
        <v>DCG</v>
      </c>
      <c r="V488" t="str">
        <f>VLOOKUP(A488,'Base traitement'!A:BG,24,FALSE)</f>
        <v>FELANA13</v>
      </c>
      <c r="W488">
        <f>VLOOKUP(A488,'Base traitement'!A:BG,57,FALSE)</f>
        <v>7210</v>
      </c>
    </row>
    <row r="489" spans="1:23">
      <c r="A489" s="9">
        <v>135986</v>
      </c>
      <c r="B489" t="str">
        <f>VLOOKUP(A489,'Base traitement'!A:BG,2,FALSE)</f>
        <v>ETS ARINJAKA</v>
      </c>
      <c r="C489" t="str">
        <f>VLOOKUP(A489,'Base traitement'!A:BG,45,FALSE)</f>
        <v>Diffusion spot Top Horaire et animation RNA</v>
      </c>
      <c r="D489" t="str">
        <f>VLOOKUP(A489,'Base traitement'!A:BG,3,FALSE)</f>
        <v>PUBLICITE ET ANNONCE</v>
      </c>
      <c r="E489" t="str">
        <f>VLOOKUP(A489,'Base traitement'!A:BG,4,FALSE)</f>
        <v>Diffusion spot Top Horaire et animation à la RNA ANTANANARIVO - FACTURE N° 03983</v>
      </c>
      <c r="F489" s="16">
        <v>1391.304347826087</v>
      </c>
      <c r="K489" s="16">
        <f>F489-G489</f>
        <v>1391.304347826087</v>
      </c>
      <c r="L489" s="12">
        <f>VLOOKUP(A489,'Base traitement'!A:BG,15,FALSE)</f>
        <v>46230</v>
      </c>
      <c r="M489" s="9" t="str">
        <f>VLOOKUP(A489,'Base traitement'!A:BG,16,FALSE)</f>
        <v>2026-07-27</v>
      </c>
      <c r="N489" s="9" t="str">
        <f>VLOOKUP(A489,'Base traitement'!A:BG,17,FALSE)</f>
        <v>E</v>
      </c>
      <c r="O489" s="9" t="str">
        <f>VLOOKUP(A489,'Base traitement'!A:BG,18,FALSE)</f>
        <v>E</v>
      </c>
      <c r="P489">
        <f>VLOOKUP(A489,'Base traitement'!A:BG,20,FALSE)</f>
        <v>139151</v>
      </c>
      <c r="Q489" s="12">
        <f>VLOOKUP(P489,Assemb_DA!A:H,7,FALSE)</f>
        <v>46224</v>
      </c>
      <c r="R489" s="9" t="str">
        <f>VLOOKUP(P489,Assemb_DA!A:H,8,FALSE)</f>
        <v>2026-07-21</v>
      </c>
      <c r="S489" s="9" t="str">
        <f>VLOOKUP(P489,Assemb_DA!A:I,9,FALSE)</f>
        <v>2026-07-23</v>
      </c>
      <c r="T489" s="22">
        <f>S489-Q489</f>
        <v>2</v>
      </c>
      <c r="U489" t="str">
        <f>VLOOKUP(A489,'Base traitement'!A:BG,23,FALSE)</f>
        <v>DCG</v>
      </c>
      <c r="V489" t="str">
        <f>VLOOKUP(A489,'Base traitement'!A:BG,24,FALSE)</f>
        <v>FELANA13</v>
      </c>
      <c r="W489">
        <f>VLOOKUP(A489,'Base traitement'!A:BG,57,FALSE)</f>
        <v>2720</v>
      </c>
    </row>
    <row r="490" spans="1:23">
      <c r="A490" s="9">
        <v>135987</v>
      </c>
      <c r="B490" t="str">
        <f>VLOOKUP(A490,'Base traitement'!A:BG,2,FALSE)</f>
        <v>TSIMA'S ART</v>
      </c>
      <c r="C490" t="str">
        <f>VLOOKUP(A490,'Base traitement'!A:BG,45,FALSE)</f>
        <v>Prise Photos - le 23 au 26 juillet 2026</v>
      </c>
      <c r="D490" t="str">
        <f>VLOOKUP(A490,'Base traitement'!A:BG,3,FALSE)</f>
        <v>PRESTATION DE SERVICE</v>
      </c>
      <c r="E490" t="str">
        <f>VLOOKUP(A490,'Base traitement'!A:BG,4,FALSE)</f>
        <v>Prise Photo Evénement YAS Madagascar - le 23 au 26/07/2026 - PROFORMA DU 17/07/2026</v>
      </c>
      <c r="F490" s="16">
        <v>523.91304347826087</v>
      </c>
      <c r="K490" s="16">
        <f>F490-G490</f>
        <v>523.91304347826087</v>
      </c>
      <c r="L490" s="12">
        <f>VLOOKUP(A490,'Base traitement'!A:BG,15,FALSE)</f>
        <v>46230</v>
      </c>
      <c r="M490" s="9" t="str">
        <f>VLOOKUP(A490,'Base traitement'!A:BG,16,FALSE)</f>
        <v>2026-07-27</v>
      </c>
      <c r="N490" s="9" t="str">
        <f>VLOOKUP(A490,'Base traitement'!A:BG,17,FALSE)</f>
        <v>E</v>
      </c>
      <c r="O490" s="9" t="str">
        <f>VLOOKUP(A490,'Base traitement'!A:BG,18,FALSE)</f>
        <v>E</v>
      </c>
      <c r="P490">
        <f>VLOOKUP(A490,'Base traitement'!A:BG,20,FALSE)</f>
        <v>139147</v>
      </c>
      <c r="Q490" s="12">
        <f>VLOOKUP(P490,Assemb_DA!A:H,7,FALSE)</f>
        <v>46224</v>
      </c>
      <c r="R490" s="9" t="str">
        <f>VLOOKUP(P490,Assemb_DA!A:H,8,FALSE)</f>
        <v>2026-07-21</v>
      </c>
      <c r="S490" s="9" t="str">
        <f>VLOOKUP(P490,Assemb_DA!A:I,9,FALSE)</f>
        <v>2026-07-23</v>
      </c>
      <c r="T490" s="22">
        <f>S490-Q490</f>
        <v>2</v>
      </c>
      <c r="U490" t="str">
        <f>VLOOKUP(A490,'Base traitement'!A:BG,23,FALSE)</f>
        <v>DCG</v>
      </c>
      <c r="V490" t="str">
        <f>VLOOKUP(A490,'Base traitement'!A:BG,24,FALSE)</f>
        <v>FELANA13</v>
      </c>
      <c r="W490">
        <f>VLOOKUP(A490,'Base traitement'!A:BG,57,FALSE)</f>
        <v>6409</v>
      </c>
    </row>
    <row r="491" spans="1:23">
      <c r="A491" s="9">
        <v>135988</v>
      </c>
      <c r="B491" t="str">
        <f>VLOOKUP(A491,'Base traitement'!A:BG,2,FALSE)</f>
        <v>CYBERNAPTICS MADAGASCAR SARLU</v>
      </c>
      <c r="C491" t="s">
        <v>9781</v>
      </c>
      <c r="D491" t="str">
        <f>VLOOKUP(A491,'Base traitement'!A:BG,3,FALSE)</f>
        <v>ACCESSOIRES</v>
      </c>
      <c r="E491" t="str">
        <f>VLOOKUP(A491,'Base traitement'!A:BG,4,FALSE)</f>
        <v>InfoCase Adjustable Hand Strap for the Zebra# DEVIS N°PROFORMA2585 DU 02/07/2026</v>
      </c>
      <c r="F491" s="16">
        <v>349.45652173913049</v>
      </c>
      <c r="K491" s="16">
        <f>F491-G491</f>
        <v>349.45652173913049</v>
      </c>
      <c r="L491" s="12">
        <f>VLOOKUP(A491,'Base traitement'!A:BG,15,FALSE)</f>
        <v>46230</v>
      </c>
      <c r="M491" s="9" t="str">
        <f>VLOOKUP(A491,'Base traitement'!A:BG,16,FALSE)</f>
        <v>2026-07-27</v>
      </c>
      <c r="N491" s="9" t="str">
        <f>VLOOKUP(A491,'Base traitement'!A:BG,17,FALSE)</f>
        <v>E</v>
      </c>
      <c r="O491" s="9" t="str">
        <f>VLOOKUP(A491,'Base traitement'!A:BG,18,FALSE)</f>
        <v>E</v>
      </c>
      <c r="P491">
        <f>VLOOKUP(A491,'Base traitement'!A:BG,20,FALSE)</f>
        <v>138986</v>
      </c>
      <c r="Q491" s="12">
        <f>VLOOKUP(P491,Assemb_DA!A:H,7,FALSE)</f>
        <v>46216</v>
      </c>
      <c r="R491" s="9" t="str">
        <f>VLOOKUP(P491,Assemb_DA!A:H,8,FALSE)</f>
        <v>2026-07-13</v>
      </c>
      <c r="S491" s="9" t="str">
        <f>VLOOKUP(P491,Assemb_DA!A:I,9,FALSE)</f>
        <v>2026-07-27</v>
      </c>
      <c r="T491" s="22">
        <f>S491-Q491</f>
        <v>14</v>
      </c>
      <c r="U491" t="str">
        <f>VLOOKUP(A491,'Base traitement'!A:BG,23,FALSE)</f>
        <v>DFG</v>
      </c>
      <c r="V491" t="str">
        <f>VLOOKUP(A491,'Base traitement'!A:BG,24,FALSE)</f>
        <v>NADIA7</v>
      </c>
      <c r="W491">
        <f>VLOOKUP(A491,'Base traitement'!A:BG,57,FALSE)</f>
        <v>6998</v>
      </c>
    </row>
    <row r="492" spans="1:23">
      <c r="A492" s="9">
        <v>135989</v>
      </c>
      <c r="B492" t="str">
        <f>VLOOKUP(A492,'Base traitement'!A:BG,2,FALSE)</f>
        <v>ICHTUS SERVICE</v>
      </c>
      <c r="C492" t="str">
        <f>VLOOKUP(A492,'Base traitement'!A:BG,45,FALSE)</f>
        <v>Validation HJ le 15/07/2026</v>
      </c>
      <c r="D492" t="str">
        <f>VLOOKUP(A492,'Base traitement'!A:BG,3,FALSE)</f>
        <v>RACK</v>
      </c>
      <c r="E492" t="str">
        <f>VLOOKUP(A492,'Base traitement'!A:BG,4,FALSE)</f>
        <v>CONFECTION RACK METALLIQUE (Plaque)# Devis # 26061290 du 30/07/2026</v>
      </c>
      <c r="F492" s="16">
        <v>33344.34782608696</v>
      </c>
      <c r="G492" s="16">
        <f>F492-K492</f>
        <v>4334.7652173913048</v>
      </c>
      <c r="H492" s="20">
        <v>0.13</v>
      </c>
      <c r="I492" s="19">
        <v>13</v>
      </c>
      <c r="J492" s="19">
        <f>(100-I492)/100</f>
        <v>0.87</v>
      </c>
      <c r="K492" s="16">
        <v>29009.582608695655</v>
      </c>
      <c r="L492" s="12">
        <f>VLOOKUP(A492,'Base traitement'!A:BG,15,FALSE)</f>
        <v>46230</v>
      </c>
      <c r="M492" s="9" t="str">
        <f>VLOOKUP(A492,'Base traitement'!A:BG,16,FALSE)</f>
        <v>2026-07-27</v>
      </c>
      <c r="N492" s="9" t="str">
        <f>VLOOKUP(A492,'Base traitement'!A:BG,17,FALSE)</f>
        <v>E</v>
      </c>
      <c r="O492" s="9" t="str">
        <f>VLOOKUP(A492,'Base traitement'!A:BG,18,FALSE)</f>
        <v>E</v>
      </c>
      <c r="P492">
        <f>VLOOKUP(A492,'Base traitement'!A:BG,20,FALSE)</f>
        <v>139111</v>
      </c>
      <c r="Q492" s="12">
        <f>VLOOKUP(P492,Assemb_DA!A:H,7,FALSE)</f>
        <v>46223</v>
      </c>
      <c r="R492" s="9" t="str">
        <f>VLOOKUP(P492,Assemb_DA!A:H,8,FALSE)</f>
        <v>2026-07-20</v>
      </c>
      <c r="S492" s="9" t="str">
        <f>VLOOKUP(P492,Assemb_DA!A:I,9,FALSE)</f>
        <v>2026-07-27</v>
      </c>
      <c r="T492" s="22">
        <f>S492-Q492</f>
        <v>7</v>
      </c>
      <c r="U492" t="str">
        <f>VLOOKUP(A492,'Base traitement'!A:BG,23,FALSE)</f>
        <v>DFG</v>
      </c>
      <c r="V492" t="str">
        <f>VLOOKUP(A492,'Base traitement'!A:BG,24,FALSE)</f>
        <v>NADIA7</v>
      </c>
      <c r="W492">
        <f>VLOOKUP(A492,'Base traitement'!A:BG,57,FALSE)</f>
        <v>6102</v>
      </c>
    </row>
    <row r="493" spans="1:23">
      <c r="A493" s="9">
        <v>135990</v>
      </c>
      <c r="B493" t="str">
        <f>VLOOKUP(A493,'Base traitement'!A:BG,2,FALSE)</f>
        <v>VOYAGES BOURDON</v>
      </c>
      <c r="C493" t="str">
        <f>VLOOKUP(A493,'Base traitement'!A:BG,45,FALSE)</f>
        <v>BILLET D'AVION - EQUIPE COM</v>
      </c>
      <c r="D493" t="str">
        <f>VLOOKUP(A493,'Base traitement'!A:BG,3,FALSE)</f>
        <v>BILLET D'AVION</v>
      </c>
      <c r="E493" t="str">
        <f>VLOOKUP(A493,'Base traitement'!A:BG,4,FALSE)</f>
        <v>BILLET D'AVION - RAMANGALAHY RANTO - DIE/TNR</v>
      </c>
      <c r="F493" s="16">
        <v>1788.586956521739</v>
      </c>
      <c r="K493" s="16">
        <f>F493-G493</f>
        <v>1788.586956521739</v>
      </c>
      <c r="L493" s="12">
        <f>VLOOKUP(A493,'Base traitement'!A:BG,15,FALSE)</f>
        <v>46230</v>
      </c>
      <c r="M493" s="9" t="str">
        <f>VLOOKUP(A493,'Base traitement'!A:BG,16,FALSE)</f>
        <v>2026-07-27</v>
      </c>
      <c r="N493" s="9" t="str">
        <f>VLOOKUP(A493,'Base traitement'!A:BG,17,FALSE)</f>
        <v>S</v>
      </c>
      <c r="O493" s="9" t="str">
        <f>VLOOKUP(A493,'Base traitement'!A:BG,18,FALSE)</f>
        <v>S</v>
      </c>
      <c r="P493">
        <f>VLOOKUP(A493,'Base traitement'!A:BG,20,FALSE)</f>
        <v>139221</v>
      </c>
      <c r="Q493" s="12">
        <f>VLOOKUP(P493,Assemb_DA!A:H,7,FALSE)</f>
        <v>46226</v>
      </c>
      <c r="R493" s="9" t="str">
        <f>VLOOKUP(P493,Assemb_DA!A:H,8,FALSE)</f>
        <v>2026-07-23</v>
      </c>
      <c r="S493" s="9" t="str">
        <f>VLOOKUP(P493,Assemb_DA!A:I,9,FALSE)</f>
        <v>2026-07-25</v>
      </c>
      <c r="T493" s="22">
        <f>S493-Q493</f>
        <v>2</v>
      </c>
      <c r="U493" t="str">
        <f>VLOOKUP(A493,'Base traitement'!A:BG,23,FALSE)</f>
        <v>DCG</v>
      </c>
      <c r="V493" t="str">
        <f>VLOOKUP(A493,'Base traitement'!A:BG,24,FALSE)</f>
        <v>FELANA13</v>
      </c>
      <c r="W493">
        <f>VLOOKUP(A493,'Base traitement'!A:BG,57,FALSE)</f>
        <v>2886</v>
      </c>
    </row>
    <row r="494" spans="1:23">
      <c r="A494" s="9">
        <v>135991</v>
      </c>
      <c r="B494" t="str">
        <f>VLOOKUP(A494,'Base traitement'!A:BG,2,FALSE)</f>
        <v>Khipu Networks (Pty) Ltd</v>
      </c>
      <c r="C494" t="str">
        <f>VLOOKUP(A494,'Base traitement'!A:BG,45,FALSE)</f>
        <v>Validaton HJ le</v>
      </c>
      <c r="D494" t="str">
        <f>VLOOKUP(A494,'Base traitement'!A:BG,3,FALSE)</f>
        <v>SYSTEME DE SECURITE</v>
      </c>
      <c r="E494" t="str">
        <f>VLOOKUP(A494,'Base traitement'!A:BG,4,FALSE)</f>
        <v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v>
      </c>
      <c r="F494" s="16">
        <v>276344</v>
      </c>
      <c r="K494" s="16">
        <f>F494-G494</f>
        <v>276344</v>
      </c>
      <c r="L494" s="12">
        <f>VLOOKUP(A494,'Base traitement'!A:BG,15,FALSE)</f>
        <v>46230</v>
      </c>
      <c r="M494" s="9" t="str">
        <f>VLOOKUP(A494,'Base traitement'!A:BG,16,FALSE)</f>
        <v>2026-07-28</v>
      </c>
      <c r="N494" s="9" t="str">
        <f>VLOOKUP(A494,'Base traitement'!A:BG,17,FALSE)</f>
        <v>E</v>
      </c>
      <c r="O494" s="9" t="str">
        <f>VLOOKUP(A494,'Base traitement'!A:BG,18,FALSE)</f>
        <v>E</v>
      </c>
      <c r="P494">
        <f>VLOOKUP(A494,'Base traitement'!A:BG,20,FALSE)</f>
        <v>139235</v>
      </c>
      <c r="Q494" s="12">
        <f>VLOOKUP(P494,Assemb_DA!A:H,7,FALSE)</f>
        <v>46230</v>
      </c>
      <c r="R494" s="9" t="str">
        <f>VLOOKUP(P494,Assemb_DA!A:H,8,FALSE)</f>
        <v>2026-07-27</v>
      </c>
      <c r="S494" s="9" t="str">
        <f>VLOOKUP(P494,Assemb_DA!A:I,9,FALSE)</f>
        <v>2026-07-27</v>
      </c>
      <c r="T494" s="22">
        <f>S494-Q494</f>
        <v>0</v>
      </c>
      <c r="U494" t="str">
        <f>VLOOKUP(A494,'Base traitement'!A:BG,23,FALSE)</f>
        <v>DG</v>
      </c>
      <c r="V494" t="str">
        <f>VLOOKUP(A494,'Base traitement'!A:BG,24,FALSE)</f>
        <v>NADIA7</v>
      </c>
      <c r="W494">
        <f>VLOOKUP(A494,'Base traitement'!A:BG,57,FALSE)</f>
        <v>6502</v>
      </c>
    </row>
    <row r="495" spans="1:23">
      <c r="A495" s="9">
        <v>135992</v>
      </c>
      <c r="B495" t="str">
        <f>VLOOKUP(A495,'Base traitement'!A:BG,2,FALSE)</f>
        <v>INSTN</v>
      </c>
      <c r="C495" t="str">
        <f>VLOOKUP(A495,'Base traitement'!A:BG,45,FALSE)</f>
        <v>Analyse qualité de l'air data center Tana</v>
      </c>
      <c r="D495" t="str">
        <f>VLOOKUP(A495,'Base traitement'!A:BG,3,FALSE)</f>
        <v>PRESTATION DE SERVICE</v>
      </c>
      <c r="E495" t="str">
        <f>VLOOKUP(A495,'Base traitement'!A:BG,4,FALSE)</f>
        <v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v>
      </c>
      <c r="F495" s="16">
        <v>2545.6521739130435</v>
      </c>
      <c r="K495" s="16">
        <f>F495-G495</f>
        <v>2545.6521739130435</v>
      </c>
      <c r="L495" s="12">
        <f>VLOOKUP(A495,'Base traitement'!A:BG,15,FALSE)</f>
        <v>46231</v>
      </c>
      <c r="M495" s="9" t="str">
        <f>VLOOKUP(A495,'Base traitement'!A:BG,16,FALSE)</f>
        <v>2026-07-28</v>
      </c>
      <c r="N495" s="9" t="str">
        <f>VLOOKUP(A495,'Base traitement'!A:BG,17,FALSE)</f>
        <v>E</v>
      </c>
      <c r="O495" s="9" t="str">
        <f>VLOOKUP(A495,'Base traitement'!A:BG,18,FALSE)</f>
        <v>E</v>
      </c>
      <c r="P495">
        <f>VLOOKUP(A495,'Base traitement'!A:BG,20,FALSE)</f>
        <v>138810</v>
      </c>
      <c r="Q495" s="12">
        <f>VLOOKUP(P495,Assemb_DA!A:H,7,FALSE)</f>
        <v>46206</v>
      </c>
      <c r="R495" s="9" t="str">
        <f>VLOOKUP(P495,Assemb_DA!A:H,8,FALSE)</f>
        <v>2026-07-03</v>
      </c>
      <c r="S495" s="9" t="str">
        <f>VLOOKUP(P495,Assemb_DA!A:I,9,FALSE)</f>
        <v>2026-07-06</v>
      </c>
      <c r="T495" s="22">
        <f>S495-Q495</f>
        <v>3</v>
      </c>
      <c r="U495" t="str">
        <f>VLOOKUP(A495,'Base traitement'!A:BG,23,FALSE)</f>
        <v>HSSES</v>
      </c>
      <c r="V495" t="str">
        <f>VLOOKUP(A495,'Base traitement'!A:BG,24,FALSE)</f>
        <v>NADIA7</v>
      </c>
      <c r="W495">
        <f>VLOOKUP(A495,'Base traitement'!A:BG,57,FALSE)</f>
        <v>7227</v>
      </c>
    </row>
    <row r="496" spans="1:23">
      <c r="A496" s="9">
        <v>135993</v>
      </c>
      <c r="B496" t="str">
        <f>VLOOKUP(A496,'Base traitement'!A:BG,2,FALSE)</f>
        <v>VOYAGES BOURDON</v>
      </c>
      <c r="C496" t="str">
        <f>VLOOKUP(A496,'Base traitement'!A:BG,45,FALSE)</f>
        <v>BILLET D'AVION - ANDRIATOAVINA EMMANUEL</v>
      </c>
      <c r="D496" t="str">
        <f>VLOOKUP(A496,'Base traitement'!A:BG,3,FALSE)</f>
        <v>BILLET D'AVION</v>
      </c>
      <c r="E496" t="str">
        <f>VLOOKUP(A496,'Base traitement'!A:BG,4,FALSE)</f>
        <v>BILLET D'AVION - ANDRIATOAVINA EMMANUEL - NOS/TNR</v>
      </c>
      <c r="F496" s="16">
        <v>241.67391304347825</v>
      </c>
      <c r="K496" s="16">
        <f>F496-G496</f>
        <v>241.67391304347825</v>
      </c>
      <c r="L496" s="12">
        <f>VLOOKUP(A496,'Base traitement'!A:BG,15,FALSE)</f>
        <v>46231</v>
      </c>
      <c r="M496" s="9" t="str">
        <f>VLOOKUP(A496,'Base traitement'!A:BG,16,FALSE)</f>
        <v>2026-07-28</v>
      </c>
      <c r="N496" s="9" t="str">
        <f>VLOOKUP(A496,'Base traitement'!A:BG,17,FALSE)</f>
        <v>S</v>
      </c>
      <c r="O496" s="9" t="str">
        <f>VLOOKUP(A496,'Base traitement'!A:BG,18,FALSE)</f>
        <v>S</v>
      </c>
      <c r="P496">
        <f>VLOOKUP(A496,'Base traitement'!A:BG,20,FALSE)</f>
        <v>139248</v>
      </c>
      <c r="Q496" s="12">
        <f>VLOOKUP(P496,Assemb_DA!A:H,7,FALSE)</f>
        <v>46231</v>
      </c>
      <c r="R496" s="9" t="str">
        <f>VLOOKUP(P496,Assemb_DA!A:H,8,FALSE)</f>
        <v>2026-07-28</v>
      </c>
      <c r="S496" s="9" t="str">
        <f>VLOOKUP(P496,Assemb_DA!A:I,9,FALSE)</f>
        <v>2026-07-28</v>
      </c>
      <c r="T496" s="22">
        <f>S496-Q496</f>
        <v>0</v>
      </c>
      <c r="U496" t="str">
        <f>VLOOKUP(A496,'Base traitement'!A:BG,23,FALSE)</f>
        <v>DCG</v>
      </c>
      <c r="V496" t="str">
        <f>VLOOKUP(A496,'Base traitement'!A:BG,24,FALSE)</f>
        <v>FELANA13</v>
      </c>
      <c r="W496">
        <f>VLOOKUP(A496,'Base traitement'!A:BG,57,FALSE)</f>
        <v>2886</v>
      </c>
    </row>
    <row r="497" spans="1:23">
      <c r="A497" s="9">
        <v>135994</v>
      </c>
      <c r="B497" t="str">
        <f>VLOOKUP(A497,'Base traitement'!A:BG,2,FALSE)</f>
        <v>AVIAVY</v>
      </c>
      <c r="C497" t="str">
        <f>VLOOKUP(A497,'Base traitement'!A:BG,45,FALSE)</f>
        <v>DEJEUNER TEAM BUILDING COMPTA - 31 JUILLET 2026</v>
      </c>
      <c r="D497" t="str">
        <f>VLOOKUP(A497,'Base traitement'!A:BG,3,FALSE)</f>
        <v>DEJEUNER</v>
      </c>
      <c r="E497" t="str">
        <f>VLOOKUP(A497,'Base traitement'!A:BG,4,FALSE)</f>
        <v>BUFFET BUSINESS N1
TEAM BUILDING POUR COHESION EQUIPE COMPTA- DFG# DEVIS N°130_RECEP_2026</v>
      </c>
      <c r="F497" s="16">
        <v>1066.9565217391305</v>
      </c>
      <c r="K497" s="16">
        <f>F497-G497</f>
        <v>1066.9565217391305</v>
      </c>
      <c r="L497" s="12">
        <f>VLOOKUP(A497,'Base traitement'!A:BG,15,FALSE)</f>
        <v>46232</v>
      </c>
      <c r="M497" s="9" t="str">
        <f>VLOOKUP(A497,'Base traitement'!A:BG,16,FALSE)</f>
        <v>2026-07-29</v>
      </c>
      <c r="N497" s="9" t="str">
        <f>VLOOKUP(A497,'Base traitement'!A:BG,17,FALSE)</f>
        <v>E</v>
      </c>
      <c r="O497" s="9" t="str">
        <f>VLOOKUP(A497,'Base traitement'!A:BG,18,FALSE)</f>
        <v>E</v>
      </c>
      <c r="P497">
        <f>VLOOKUP(A497,'Base traitement'!A:BG,20,FALSE)</f>
        <v>139292</v>
      </c>
      <c r="Q497" s="12">
        <f>VLOOKUP(P497,Assemb_DA!A:H,7,FALSE)</f>
        <v>46231</v>
      </c>
      <c r="R497" s="9" t="str">
        <f>VLOOKUP(P497,Assemb_DA!A:H,8,FALSE)</f>
        <v>2026-07-28</v>
      </c>
      <c r="S497" s="9" t="str">
        <f>VLOOKUP(P497,Assemb_DA!A:I,9,FALSE)</f>
        <v>2026-07-28</v>
      </c>
      <c r="T497" s="22">
        <f>S497-Q497</f>
        <v>0</v>
      </c>
      <c r="U497" t="str">
        <f>VLOOKUP(A497,'Base traitement'!A:BG,23,FALSE)</f>
        <v>DFG</v>
      </c>
      <c r="V497" t="str">
        <f>VLOOKUP(A497,'Base traitement'!A:BG,24,FALSE)</f>
        <v>NADIA7</v>
      </c>
      <c r="W497">
        <f>VLOOKUP(A497,'Base traitement'!A:BG,57,FALSE)</f>
        <v>4967</v>
      </c>
    </row>
    <row r="498" spans="1:23">
      <c r="A498" s="9">
        <v>135995</v>
      </c>
      <c r="B498" t="str">
        <f>VLOOKUP(A498,'Base traitement'!A:BG,2,FALSE)</f>
        <v>ANDREMANISA Fanjanirina Fabienne</v>
      </c>
      <c r="C498" t="s">
        <v>1279</v>
      </c>
      <c r="D498" t="str">
        <f>VLOOKUP(A498,'Base traitement'!A:BG,3,FALSE)</f>
        <v>PUBLICITE ET ANNONCE</v>
      </c>
      <c r="E498" t="str">
        <f>VLOOKUP(A498,'Base traitement'!A:BG,4,FALSE)</f>
        <v>Location Appartement du consultant Mr Papa - Septembre 2026 au Novembre 2026</v>
      </c>
      <c r="F498" s="16">
        <v>1956.5217391304348</v>
      </c>
      <c r="K498" s="16">
        <f>F498-G498</f>
        <v>1956.5217391304348</v>
      </c>
      <c r="L498" s="12">
        <f>VLOOKUP(A498,'Base traitement'!A:BG,15,FALSE)</f>
        <v>46232</v>
      </c>
      <c r="M498" s="9" t="str">
        <f>VLOOKUP(A498,'Base traitement'!A:BG,16,FALSE)</f>
        <v>2026-07-29</v>
      </c>
      <c r="N498" s="9" t="str">
        <f>VLOOKUP(A498,'Base traitement'!A:BG,17,FALSE)</f>
        <v>E</v>
      </c>
      <c r="O498" s="9" t="str">
        <f>VLOOKUP(A498,'Base traitement'!A:BG,18,FALSE)</f>
        <v>E</v>
      </c>
      <c r="P498">
        <f>VLOOKUP(A498,'Base traitement'!A:BG,20,FALSE)</f>
        <v>139228</v>
      </c>
      <c r="Q498" s="12">
        <f>VLOOKUP(P498,Assemb_DA!A:H,7,FALSE)</f>
        <v>46230</v>
      </c>
      <c r="R498" s="9" t="str">
        <f>VLOOKUP(P498,Assemb_DA!A:H,8,FALSE)</f>
        <v>2026-07-27</v>
      </c>
      <c r="S498" s="9" t="str">
        <f>VLOOKUP(P498,Assemb_DA!A:I,9,FALSE)</f>
        <v>2026-07-28</v>
      </c>
      <c r="T498" s="22">
        <f>S498-Q498</f>
        <v>1</v>
      </c>
      <c r="U498" t="str">
        <f>VLOOKUP(A498,'Base traitement'!A:BG,23,FALSE)</f>
        <v>DCG</v>
      </c>
      <c r="V498" t="str">
        <f>VLOOKUP(A498,'Base traitement'!A:BG,24,FALSE)</f>
        <v>FELANA13</v>
      </c>
      <c r="W498">
        <f>VLOOKUP(A498,'Base traitement'!A:BG,57,FALSE)</f>
        <v>6853</v>
      </c>
    </row>
    <row r="499" spans="1:23">
      <c r="A499" s="9">
        <v>135996</v>
      </c>
      <c r="B499" t="str">
        <f>VLOOKUP(A499,'Base traitement'!A:BG,2,FALSE)</f>
        <v>SMGI</v>
      </c>
      <c r="C499" t="str">
        <f>VLOOKUP(A499,'Base traitement'!A:BG,45,FALSE)</f>
        <v>Aménagement salle transfo Anamakely ANM002</v>
      </c>
      <c r="D499" t="str">
        <f>VLOOKUP(A499,'Base traitement'!A:BG,3,FALSE)</f>
        <v>TRAVAUX D ENERGIE</v>
      </c>
      <c r="E499" t="str">
        <f>VLOOKUP(A499,'Base traitement'!A:BG,4,FALSE)</f>
        <v>Travaux Energie lié au projet Upgrad transfo 1000KVA ANM002 Analakely : Aménagement salle transfo ( prérasage , maçonnerie et ouvrage métallique)</v>
      </c>
      <c r="F499" s="16">
        <v>1299.641304347826</v>
      </c>
      <c r="K499" s="16">
        <f>F499-G499</f>
        <v>1299.641304347826</v>
      </c>
      <c r="L499" s="12">
        <f>VLOOKUP(A499,'Base traitement'!A:BG,15,FALSE)</f>
        <v>46232</v>
      </c>
      <c r="M499" s="9" t="str">
        <f>VLOOKUP(A499,'Base traitement'!A:BG,16,FALSE)</f>
        <v>2026-07-29</v>
      </c>
      <c r="N499" s="9" t="str">
        <f>VLOOKUP(A499,'Base traitement'!A:BG,17,FALSE)</f>
        <v>E</v>
      </c>
      <c r="O499" s="9" t="str">
        <f>VLOOKUP(A499,'Base traitement'!A:BG,18,FALSE)</f>
        <v>E</v>
      </c>
      <c r="P499">
        <f>VLOOKUP(A499,'Base traitement'!A:BG,20,FALSE)</f>
        <v>139201</v>
      </c>
      <c r="Q499" s="12">
        <f>VLOOKUP(P499,Assemb_DA!A:H,7,FALSE)</f>
        <v>46225</v>
      </c>
      <c r="R499" s="9" t="str">
        <f>VLOOKUP(P499,Assemb_DA!A:H,8,FALSE)</f>
        <v>2026-07-22</v>
      </c>
      <c r="S499" s="9" t="str">
        <f>VLOOKUP(P499,Assemb_DA!A:I,9,FALSE)</f>
        <v>2026-07-27</v>
      </c>
      <c r="T499" s="22">
        <f>S499-Q499</f>
        <v>5</v>
      </c>
      <c r="U499" t="str">
        <f>VLOOKUP(A499,'Base traitement'!A:BG,23,FALSE)</f>
        <v>DTG</v>
      </c>
      <c r="V499" t="str">
        <f>VLOOKUP(A499,'Base traitement'!A:BG,24,FALSE)</f>
        <v>ELIE3</v>
      </c>
      <c r="W499">
        <f>VLOOKUP(A499,'Base traitement'!A:BG,57,FALSE)</f>
        <v>2760</v>
      </c>
    </row>
    <row r="500" spans="1:23">
      <c r="A500" s="9">
        <v>135997</v>
      </c>
      <c r="B500" t="str">
        <f>VLOOKUP(A500,'Base traitement'!A:BG,2,FALSE)</f>
        <v>RELAIS DES PLATEAUX</v>
      </c>
      <c r="C500" t="str">
        <f>VLOOKUP(A500,'Base traitement'!A:BG,45,FALSE)</f>
        <v>DEJEUNER 31/07/2026</v>
      </c>
      <c r="D500" t="str">
        <f>VLOOKUP(A500,'Base traitement'!A:BG,3,FALSE)</f>
        <v>COLLATION</v>
      </c>
      <c r="E500" t="str">
        <f>VLOOKUP(A500,'Base traitement'!A:BG,4,FALSE)</f>
        <v>BUFFET DEJEUNATOIRE</v>
      </c>
      <c r="F500" s="16">
        <v>855.97829347826087</v>
      </c>
      <c r="K500" s="16">
        <f>F500-G500</f>
        <v>855.97829347826087</v>
      </c>
      <c r="L500" s="12">
        <f>VLOOKUP(A500,'Base traitement'!A:BG,15,FALSE)</f>
        <v>46232</v>
      </c>
      <c r="M500" s="9" t="str">
        <f>VLOOKUP(A500,'Base traitement'!A:BG,16,FALSE)</f>
        <v>2026-07-29</v>
      </c>
      <c r="N500" s="9" t="str">
        <f>VLOOKUP(A500,'Base traitement'!A:BG,17,FALSE)</f>
        <v>E</v>
      </c>
      <c r="O500" s="9" t="str">
        <f>VLOOKUP(A500,'Base traitement'!A:BG,18,FALSE)</f>
        <v>E</v>
      </c>
      <c r="P500">
        <f>VLOOKUP(A500,'Base traitement'!A:BG,20,FALSE)</f>
        <v>139287</v>
      </c>
      <c r="Q500" s="12">
        <f>VLOOKUP(P500,Assemb_DA!A:H,7,FALSE)</f>
        <v>46231</v>
      </c>
      <c r="R500" s="9" t="str">
        <f>VLOOKUP(P500,Assemb_DA!A:H,8,FALSE)</f>
        <v>2026-07-28</v>
      </c>
      <c r="S500" s="9" t="str">
        <f>VLOOKUP(P500,Assemb_DA!A:I,9,FALSE)</f>
        <v>2026-07-28</v>
      </c>
      <c r="T500" s="22">
        <f>S500-Q500</f>
        <v>0</v>
      </c>
      <c r="U500" t="str">
        <f>VLOOKUP(A500,'Base traitement'!A:BG,23,FALSE)</f>
        <v>DCG</v>
      </c>
      <c r="V500" t="str">
        <f>VLOOKUP(A500,'Base traitement'!A:BG,24,FALSE)</f>
        <v>FELANA13</v>
      </c>
      <c r="W500">
        <f>VLOOKUP(A500,'Base traitement'!A:BG,57,FALSE)</f>
        <v>2707</v>
      </c>
    </row>
    <row r="501" spans="1:23">
      <c r="A501" s="9">
        <v>135998</v>
      </c>
      <c r="B501" t="str">
        <f>VLOOKUP(A501,'Base traitement'!A:BG,2,FALSE)</f>
        <v>CAY SOLUTIONS</v>
      </c>
      <c r="C501" t="str">
        <f>VLOOKUP(A501,'Base traitement'!A:BG,45,FALSE)</f>
        <v>Achat trousse de secours -motards TANA</v>
      </c>
      <c r="D501" t="str">
        <f>VLOOKUP(A501,'Base traitement'!A:BG,3,FALSE)</f>
        <v>TROUSSE DE PREMIERS SECOURS</v>
      </c>
      <c r="E501" t="str">
        <f>VLOOKUP(A501,'Base traitement'!A:BG,4,FALSE)</f>
        <v>Trousse de secours(lampe de poche,couverture urgence..) # PF CS-COM-40426 243</v>
      </c>
      <c r="F501" s="16">
        <v>41.956521739130437</v>
      </c>
      <c r="K501" s="16">
        <f>F501-G501</f>
        <v>41.956521739130437</v>
      </c>
      <c r="L501" s="12">
        <f>VLOOKUP(A501,'Base traitement'!A:BG,15,FALSE)</f>
        <v>46232</v>
      </c>
      <c r="M501" s="9" t="str">
        <f>VLOOKUP(A501,'Base traitement'!A:BG,16,FALSE)</f>
        <v>2026-07-29</v>
      </c>
      <c r="N501" s="9" t="str">
        <f>VLOOKUP(A501,'Base traitement'!A:BG,17,FALSE)</f>
        <v>E</v>
      </c>
      <c r="O501" s="9" t="str">
        <f>VLOOKUP(A501,'Base traitement'!A:BG,18,FALSE)</f>
        <v>E</v>
      </c>
      <c r="P501">
        <f>VLOOKUP(A501,'Base traitement'!A:BG,20,FALSE)</f>
        <v>139196</v>
      </c>
      <c r="Q501" s="12">
        <f>VLOOKUP(P501,Assemb_DA!A:H,7,FALSE)</f>
        <v>46225</v>
      </c>
      <c r="R501" s="9" t="str">
        <f>VLOOKUP(P501,Assemb_DA!A:H,8,FALSE)</f>
        <v>2026-07-22</v>
      </c>
      <c r="S501" s="9" t="str">
        <f>VLOOKUP(P501,Assemb_DA!A:I,9,FALSE)</f>
        <v>2026-07-27</v>
      </c>
      <c r="T501" s="22">
        <f>S501-Q501</f>
        <v>5</v>
      </c>
      <c r="U501" t="str">
        <f>VLOOKUP(A501,'Base traitement'!A:BG,23,FALSE)</f>
        <v>DTG</v>
      </c>
      <c r="V501" t="str">
        <f>VLOOKUP(A501,'Base traitement'!A:BG,24,FALSE)</f>
        <v>ELIE3</v>
      </c>
      <c r="W501">
        <f>VLOOKUP(A501,'Base traitement'!A:BG,57,FALSE)</f>
        <v>4053</v>
      </c>
    </row>
    <row r="502" spans="1:23">
      <c r="A502" s="9">
        <v>135999</v>
      </c>
      <c r="B502" t="str">
        <f>VLOOKUP(A502,'Base traitement'!A:BG,2,FALSE)</f>
        <v>FOLAN</v>
      </c>
      <c r="C502" t="str">
        <f>VLOOKUP(A502,'Base traitement'!A:BG,45,FALSE)</f>
        <v>Accessoires-maintenance BKB- AT-YMG-DTG-20260224-013</v>
      </c>
      <c r="D502" t="str">
        <f>VLOOKUP(A502,'Base traitement'!A:BG,3,FALSE)</f>
        <v>PinceAncrage ADSS FourPlastiq Court 60m O6-8mmL300mmFOLAN</v>
      </c>
      <c r="E502" t="str">
        <f>VLOOKUP(A502,'Base traitement'!A:BG,4,FALSE)</f>
        <v>Pince dAncrage Câble ADSS  Fourreau Plastique  Courte Portée &lt; 60m  Ø6-8mm  L300mm FOLAN</v>
      </c>
      <c r="F502" s="16">
        <v>51059.267999999996</v>
      </c>
      <c r="K502" s="16">
        <f>F502-G502</f>
        <v>51059.267999999996</v>
      </c>
      <c r="L502" s="12">
        <f>VLOOKUP(A502,'Base traitement'!A:BG,15,FALSE)</f>
        <v>46232</v>
      </c>
      <c r="M502" s="9" t="str">
        <f>VLOOKUP(A502,'Base traitement'!A:BG,16,FALSE)</f>
        <v>2026-07-29</v>
      </c>
      <c r="N502" s="9" t="str">
        <f>VLOOKUP(A502,'Base traitement'!A:BG,17,FALSE)</f>
        <v>E</v>
      </c>
      <c r="O502" s="9" t="str">
        <f>VLOOKUP(A502,'Base traitement'!A:BG,18,FALSE)</f>
        <v>E</v>
      </c>
      <c r="P502">
        <f>VLOOKUP(A502,'Base traitement'!A:BG,20,FALSE)</f>
        <v>139160</v>
      </c>
      <c r="Q502" s="12">
        <f>VLOOKUP(P502,Assemb_DA!A:H,7,FALSE)</f>
        <v>46224</v>
      </c>
      <c r="R502" s="9" t="str">
        <f>VLOOKUP(P502,Assemb_DA!A:H,8,FALSE)</f>
        <v>2026-07-21</v>
      </c>
      <c r="S502" s="9" t="str">
        <f>VLOOKUP(P502,Assemb_DA!A:I,9,FALSE)</f>
        <v>2026-07-27</v>
      </c>
      <c r="T502" s="22">
        <f>S502-Q502</f>
        <v>6</v>
      </c>
      <c r="U502" t="str">
        <f>VLOOKUP(A502,'Base traitement'!A:BG,23,FALSE)</f>
        <v>DTG</v>
      </c>
      <c r="V502" t="str">
        <f>VLOOKUP(A502,'Base traitement'!A:BG,24,FALSE)</f>
        <v>ELIE3</v>
      </c>
      <c r="W502">
        <f>VLOOKUP(A502,'Base traitement'!A:BG,57,FALSE)</f>
        <v>2370</v>
      </c>
    </row>
    <row r="503" spans="1:23">
      <c r="A503" s="9">
        <v>136000</v>
      </c>
      <c r="B503" t="str">
        <f>VLOOKUP(A503,'Base traitement'!A:BG,2,FALSE)</f>
        <v>UNITE DE DISTRIBUTION TECHNOLOGIQUE - UDITEC</v>
      </c>
      <c r="C503" t="str">
        <f>VLOOKUP(A503,'Base traitement'!A:BG,45,FALSE)</f>
        <v>Achat 4 onduleurs pour Data Center Nosy Be</v>
      </c>
      <c r="D503" t="str">
        <f>VLOOKUP(A503,'Base traitement'!A:BG,3,FALSE)</f>
        <v>REMISE</v>
      </c>
      <c r="E503" t="str">
        <f>VLOOKUP(A503,'Base traitement'!A:BG,4,FALSE)</f>
        <v>Remise</v>
      </c>
      <c r="F503" s="16">
        <v>368.26086956521738</v>
      </c>
      <c r="G503" s="16">
        <v>33.478260869565219</v>
      </c>
      <c r="H503" s="20">
        <v>9.0909090909090912E-2</v>
      </c>
      <c r="I503" s="19">
        <f>G503/F503</f>
        <v>9.0909090909090912E-2</v>
      </c>
      <c r="J503" s="19"/>
      <c r="K503" s="16">
        <f>F503-G503</f>
        <v>334.78260869565213</v>
      </c>
      <c r="L503" s="12">
        <f>VLOOKUP(A503,'Base traitement'!A:BG,15,FALSE)</f>
        <v>46232</v>
      </c>
      <c r="M503" s="9" t="str">
        <f>VLOOKUP(A503,'Base traitement'!A:BG,16,FALSE)</f>
        <v>2026-07-29</v>
      </c>
      <c r="N503" s="9" t="str">
        <f>VLOOKUP(A503,'Base traitement'!A:BG,17,FALSE)</f>
        <v>E</v>
      </c>
      <c r="O503" s="9" t="str">
        <f>VLOOKUP(A503,'Base traitement'!A:BG,18,FALSE)</f>
        <v>E</v>
      </c>
      <c r="P503">
        <f>VLOOKUP(A503,'Base traitement'!A:BG,20,FALSE)</f>
        <v>139275</v>
      </c>
      <c r="Q503" s="12">
        <f>VLOOKUP(P503,Assemb_DA!A:H,7,FALSE)</f>
        <v>46231</v>
      </c>
      <c r="R503" s="9" t="str">
        <f>VLOOKUP(P503,Assemb_DA!A:H,8,FALSE)</f>
        <v>2026-07-28</v>
      </c>
      <c r="S503" s="9" t="str">
        <f>VLOOKUP(P503,Assemb_DA!A:I,9,FALSE)</f>
        <v>2026-07-29</v>
      </c>
      <c r="T503" s="22">
        <f>S503-Q503</f>
        <v>1</v>
      </c>
      <c r="U503" t="str">
        <f>VLOOKUP(A503,'Base traitement'!A:BG,23,FALSE)</f>
        <v>DTG</v>
      </c>
      <c r="V503" t="str">
        <f>VLOOKUP(A503,'Base traitement'!A:BG,24,FALSE)</f>
        <v>ELIE3</v>
      </c>
      <c r="W503">
        <f>VLOOKUP(A503,'Base traitement'!A:BG,57,FALSE)</f>
        <v>717</v>
      </c>
    </row>
    <row r="504" spans="1:23">
      <c r="A504" s="9">
        <v>136001</v>
      </c>
      <c r="B504" t="str">
        <f>VLOOKUP(A504,'Base traitement'!A:BG,2,FALSE)</f>
        <v>BATIMAX</v>
      </c>
      <c r="C504" t="str">
        <f>VLOOKUP(A504,'Base traitement'!A:BG,45,FALSE)</f>
        <v>Achat chaussures de sécurité-motards TANA</v>
      </c>
      <c r="D504" t="str">
        <f>VLOOKUP(A504,'Base traitement'!A:BG,3,FALSE)</f>
        <v>REMISE</v>
      </c>
      <c r="E504" t="str">
        <f>VLOOKUP(A504,'Base traitement'!A:BG,4,FALSE)</f>
        <v>Remise</v>
      </c>
      <c r="F504" s="16">
        <v>556.9746205434783</v>
      </c>
      <c r="G504" s="16">
        <v>38.858694456521739</v>
      </c>
      <c r="H504" s="20">
        <v>6.9767441860465115E-2</v>
      </c>
      <c r="I504" s="19">
        <f>G504/F504</f>
        <v>6.9767441860465115E-2</v>
      </c>
      <c r="J504" s="19"/>
      <c r="K504" s="16">
        <f>F504-G504</f>
        <v>518.11592608695651</v>
      </c>
      <c r="L504" s="12">
        <f>VLOOKUP(A504,'Base traitement'!A:BG,15,FALSE)</f>
        <v>46232</v>
      </c>
      <c r="M504" s="9" t="str">
        <f>VLOOKUP(A504,'Base traitement'!A:BG,16,FALSE)</f>
        <v>2026-07-29</v>
      </c>
      <c r="N504" s="9" t="str">
        <f>VLOOKUP(A504,'Base traitement'!A:BG,17,FALSE)</f>
        <v>E</v>
      </c>
      <c r="O504" s="9" t="str">
        <f>VLOOKUP(A504,'Base traitement'!A:BG,18,FALSE)</f>
        <v>E</v>
      </c>
      <c r="P504">
        <f>VLOOKUP(A504,'Base traitement'!A:BG,20,FALSE)</f>
        <v>139168</v>
      </c>
      <c r="Q504" s="12">
        <f>VLOOKUP(P504,Assemb_DA!A:H,7,FALSE)</f>
        <v>46225</v>
      </c>
      <c r="R504" s="9" t="str">
        <f>VLOOKUP(P504,Assemb_DA!A:H,8,FALSE)</f>
        <v>2026-07-22</v>
      </c>
      <c r="S504" s="9" t="str">
        <f>VLOOKUP(P504,Assemb_DA!A:I,9,FALSE)</f>
        <v>2026-07-27</v>
      </c>
      <c r="T504" s="22">
        <f>S504-Q504</f>
        <v>5</v>
      </c>
      <c r="U504" t="str">
        <f>VLOOKUP(A504,'Base traitement'!A:BG,23,FALSE)</f>
        <v>DTG</v>
      </c>
      <c r="V504" t="str">
        <f>VLOOKUP(A504,'Base traitement'!A:BG,24,FALSE)</f>
        <v>ELIE3</v>
      </c>
      <c r="W504">
        <f>VLOOKUP(A504,'Base traitement'!A:BG,57,FALSE)</f>
        <v>16</v>
      </c>
    </row>
    <row r="505" spans="1:23">
      <c r="A505" s="9">
        <v>136002</v>
      </c>
      <c r="B505" t="str">
        <f>VLOOKUP(A505,'Base traitement'!A:BG,2,FALSE)</f>
        <v>GEKA TELECOM</v>
      </c>
      <c r="C505" t="str">
        <f>VLOOKUP(A505,'Base traitement'!A:BG,45,FALSE)</f>
        <v>Achat étiqueteuses et étiquète-field2026</v>
      </c>
      <c r="D505" t="str">
        <f>VLOOKUP(A505,'Base traitement'!A:BG,3,FALSE)</f>
        <v>Ruban 9mmx7m Noir Blanc Compatible Dymo D1</v>
      </c>
      <c r="E505" t="str">
        <f>VLOOKUP(A505,'Base traitement'!A:BG,4,FALSE)</f>
        <v>[5236] Ruban 9mmx7m, Compatible avec Dymo D1 Ruban 9mm Noir sur Blanc, Recharge D1 9mm Compatible avec Dymo LabelManager 280</v>
      </c>
      <c r="F505" s="16">
        <v>3501.8099999999995</v>
      </c>
      <c r="K505" s="16">
        <f>F505-G505</f>
        <v>3501.8099999999995</v>
      </c>
      <c r="L505" s="12">
        <f>VLOOKUP(A505,'Base traitement'!A:BG,15,FALSE)</f>
        <v>46232</v>
      </c>
      <c r="M505" s="9" t="str">
        <f>VLOOKUP(A505,'Base traitement'!A:BG,16,FALSE)</f>
        <v>2026-07-29</v>
      </c>
      <c r="N505" s="9" t="str">
        <f>VLOOKUP(A505,'Base traitement'!A:BG,17,FALSE)</f>
        <v>E</v>
      </c>
      <c r="O505" s="9" t="str">
        <f>VLOOKUP(A505,'Base traitement'!A:BG,18,FALSE)</f>
        <v>E</v>
      </c>
      <c r="P505">
        <f>VLOOKUP(A505,'Base traitement'!A:BG,20,FALSE)</f>
        <v>139165</v>
      </c>
      <c r="Q505" s="12">
        <f>VLOOKUP(P505,Assemb_DA!A:H,7,FALSE)</f>
        <v>46225</v>
      </c>
      <c r="R505" s="9" t="str">
        <f>VLOOKUP(P505,Assemb_DA!A:H,8,FALSE)</f>
        <v>2026-07-22</v>
      </c>
      <c r="S505" s="9" t="str">
        <f>VLOOKUP(P505,Assemb_DA!A:I,9,FALSE)</f>
        <v>2026-07-29</v>
      </c>
      <c r="T505" s="22">
        <f>S505-Q505</f>
        <v>7</v>
      </c>
      <c r="U505" t="str">
        <f>VLOOKUP(A505,'Base traitement'!A:BG,23,FALSE)</f>
        <v>DTG</v>
      </c>
      <c r="V505" t="str">
        <f>VLOOKUP(A505,'Base traitement'!A:BG,24,FALSE)</f>
        <v>ELIE3</v>
      </c>
      <c r="W505">
        <f>VLOOKUP(A505,'Base traitement'!A:BG,57,FALSE)</f>
        <v>2397</v>
      </c>
    </row>
    <row r="506" spans="1:23">
      <c r="A506" s="9">
        <v>136003</v>
      </c>
      <c r="B506" t="str">
        <f>VLOOKUP(A506,'Base traitement'!A:BG,2,FALSE)</f>
        <v>PRIMA CE SARLU</v>
      </c>
      <c r="C506" t="str">
        <f>VLOOKUP(A506,'Base traitement'!A:BG,45,FALSE)</f>
        <v>Travaux GC FO sur IHO058 AMBINANY(COHAB HELIOS)</v>
      </c>
      <c r="D506" t="str">
        <f>VLOOKUP(A506,'Base traitement'!A:BG,3,FALSE)</f>
        <v>REMISE</v>
      </c>
      <c r="E506" t="str">
        <f>VLOOKUP(A506,'Base traitement'!A:BG,4,FALSE)</f>
        <v>Remise 7%</v>
      </c>
      <c r="F506" s="16">
        <v>5811.8445652173914</v>
      </c>
      <c r="G506" s="16">
        <v>380.21413043478259</v>
      </c>
      <c r="H506" s="20">
        <v>6.5420560747663545E-2</v>
      </c>
      <c r="I506" s="19">
        <f>G506/F506</f>
        <v>6.5420560747663545E-2</v>
      </c>
      <c r="J506" s="19"/>
      <c r="K506" s="16">
        <f>F506-G506</f>
        <v>5431.630434782609</v>
      </c>
      <c r="L506" s="12">
        <f>VLOOKUP(A506,'Base traitement'!A:BG,15,FALSE)</f>
        <v>46232</v>
      </c>
      <c r="M506" s="9" t="str">
        <f>VLOOKUP(A506,'Base traitement'!A:BG,16,FALSE)</f>
        <v>2026-07-29</v>
      </c>
      <c r="N506" s="9" t="str">
        <f>VLOOKUP(A506,'Base traitement'!A:BG,17,FALSE)</f>
        <v>L</v>
      </c>
      <c r="O506" s="9" t="str">
        <f>VLOOKUP(A506,'Base traitement'!A:BG,18,FALSE)</f>
        <v>S</v>
      </c>
      <c r="P506">
        <f>VLOOKUP(A506,'Base traitement'!A:BG,20,FALSE)</f>
        <v>139211</v>
      </c>
      <c r="Q506" s="12">
        <f>VLOOKUP(P506,Assemb_DA!A:H,7,FALSE)</f>
        <v>46225</v>
      </c>
      <c r="R506" s="9" t="str">
        <f>VLOOKUP(P506,Assemb_DA!A:H,8,FALSE)</f>
        <v>2026-07-22</v>
      </c>
      <c r="S506" s="9" t="str">
        <f>VLOOKUP(P506,Assemb_DA!A:I,9,FALSE)</f>
        <v>2026-07-29</v>
      </c>
      <c r="T506" s="22">
        <f>S506-Q506</f>
        <v>7</v>
      </c>
      <c r="U506" t="str">
        <f>VLOOKUP(A506,'Base traitement'!A:BG,23,FALSE)</f>
        <v>DTG</v>
      </c>
      <c r="V506" t="str">
        <f>VLOOKUP(A506,'Base traitement'!A:BG,24,FALSE)</f>
        <v>ELIE3</v>
      </c>
      <c r="W506">
        <f>VLOOKUP(A506,'Base traitement'!A:BG,57,FALSE)</f>
        <v>2633</v>
      </c>
    </row>
    <row r="507" spans="1:23">
      <c r="A507" s="9">
        <v>136005</v>
      </c>
      <c r="B507" t="str">
        <f>VLOOKUP(A507,'Base traitement'!A:BG,2,FALSE)</f>
        <v>VOYAGES BOURDON</v>
      </c>
      <c r="C507" t="s">
        <v>1292</v>
      </c>
      <c r="D507" t="str">
        <f>VLOOKUP(A507,'Base traitement'!A:BG,3,FALSE)</f>
        <v>BILLET D'AVION</v>
      </c>
      <c r="E507" t="str">
        <f>VLOOKUP(A507,'Base traitement'!A:BG,4,FALSE)</f>
        <v>Achat billet d'avion suite mission RSE - NOSY BE</v>
      </c>
      <c r="F507" s="16">
        <v>611.28260869565213</v>
      </c>
      <c r="K507" s="16">
        <f>F507-G507</f>
        <v>611.28260869565213</v>
      </c>
      <c r="L507" s="12">
        <f>VLOOKUP(A507,'Base traitement'!A:BG,15,FALSE)</f>
        <v>46232</v>
      </c>
      <c r="M507" s="9" t="str">
        <f>VLOOKUP(A507,'Base traitement'!A:BG,16,FALSE)</f>
        <v>2026-07-29</v>
      </c>
      <c r="N507" s="9" t="str">
        <f>VLOOKUP(A507,'Base traitement'!A:BG,17,FALSE)</f>
        <v>S</v>
      </c>
      <c r="O507" s="9" t="str">
        <f>VLOOKUP(A507,'Base traitement'!A:BG,18,FALSE)</f>
        <v>S</v>
      </c>
      <c r="P507">
        <f>VLOOKUP(A507,'Base traitement'!A:BG,20,FALSE)</f>
        <v>139282</v>
      </c>
      <c r="Q507" s="12">
        <f>VLOOKUP(P507,Assemb_DA!A:H,7,FALSE)</f>
        <v>46231</v>
      </c>
      <c r="R507" s="9" t="str">
        <f>VLOOKUP(P507,Assemb_DA!A:H,8,FALSE)</f>
        <v>2026-07-28</v>
      </c>
      <c r="S507" s="9" t="str">
        <f>VLOOKUP(P507,Assemb_DA!A:I,9,FALSE)</f>
        <v>2026-07-29</v>
      </c>
      <c r="T507" s="22">
        <f>S507-Q507</f>
        <v>1</v>
      </c>
      <c r="U507" t="str">
        <f>VLOOKUP(A507,'Base traitement'!A:BG,23,FALSE)</f>
        <v>DRH</v>
      </c>
      <c r="V507" t="str">
        <f>VLOOKUP(A507,'Base traitement'!A:BG,24,FALSE)</f>
        <v>NADIA7</v>
      </c>
      <c r="W507">
        <f>VLOOKUP(A507,'Base traitement'!A:BG,57,FALSE)</f>
        <v>2886</v>
      </c>
    </row>
    <row r="508" spans="1:23">
      <c r="A508" s="9">
        <v>136006</v>
      </c>
      <c r="B508" t="str">
        <f>VLOOKUP(A508,'Base traitement'!A:BG,2,FALSE)</f>
        <v>KAJY PARTNERS</v>
      </c>
      <c r="C508" t="str">
        <f>VLOOKUP(A508,'Base traitement'!A:BG,45,FALSE)</f>
        <v>Sponsoring -  Excel Esports Madagascar 2026</v>
      </c>
      <c r="D508" t="str">
        <f>VLOOKUP(A508,'Base traitement'!A:BG,3,FALSE)</f>
        <v>SPONSORING</v>
      </c>
      <c r="E508" t="str">
        <f>VLOOKUP(A508,'Base traitement'!A:BG,4,FALSE)</f>
        <v>Sponsoring Diamond YAS Excel Esports Madagascar 2026 - FA n°2026-04-059</v>
      </c>
      <c r="F508" s="16">
        <v>1086.9565217391305</v>
      </c>
      <c r="K508" s="16">
        <f>F508-G508</f>
        <v>1086.9565217391305</v>
      </c>
      <c r="L508" s="12">
        <f>VLOOKUP(A508,'Base traitement'!A:BG,15,FALSE)</f>
        <v>46232</v>
      </c>
      <c r="M508" s="9" t="str">
        <f>VLOOKUP(A508,'Base traitement'!A:BG,16,FALSE)</f>
        <v>2026-07-29</v>
      </c>
      <c r="N508" s="9" t="str">
        <f>VLOOKUP(A508,'Base traitement'!A:BG,17,FALSE)</f>
        <v>E</v>
      </c>
      <c r="O508" s="9" t="str">
        <f>VLOOKUP(A508,'Base traitement'!A:BG,18,FALSE)</f>
        <v>E</v>
      </c>
      <c r="P508">
        <f>VLOOKUP(A508,'Base traitement'!A:BG,20,FALSE)</f>
        <v>139232</v>
      </c>
      <c r="Q508" s="12">
        <f>VLOOKUP(P508,Assemb_DA!A:H,7,FALSE)</f>
        <v>46230</v>
      </c>
      <c r="R508" s="9" t="str">
        <f>VLOOKUP(P508,Assemb_DA!A:H,8,FALSE)</f>
        <v>2026-07-27</v>
      </c>
      <c r="S508" s="9" t="str">
        <f>VLOOKUP(P508,Assemb_DA!A:I,9,FALSE)</f>
        <v>2026-07-28</v>
      </c>
      <c r="T508" s="22">
        <f>S508-Q508</f>
        <v>1</v>
      </c>
      <c r="U508" t="str">
        <f>VLOOKUP(A508,'Base traitement'!A:BG,23,FALSE)</f>
        <v>DCG</v>
      </c>
      <c r="V508" t="str">
        <f>VLOOKUP(A508,'Base traitement'!A:BG,24,FALSE)</f>
        <v>FELANA13</v>
      </c>
      <c r="W508">
        <f>VLOOKUP(A508,'Base traitement'!A:BG,57,FALSE)</f>
        <v>4306</v>
      </c>
    </row>
    <row r="509" spans="1:23">
      <c r="A509" s="9">
        <v>136007</v>
      </c>
      <c r="B509" t="str">
        <f>VLOOKUP(A509,'Base traitement'!A:BG,2,FALSE)</f>
        <v>MALAGASY PRO TOUR</v>
      </c>
      <c r="C509" t="str">
        <f>VLOOKUP(A509,'Base traitement'!A:BG,45,FALSE)</f>
        <v>PACK PARTENAIRE MAJEUR 2026</v>
      </c>
      <c r="D509" t="str">
        <f>VLOOKUP(A509,'Base traitement'!A:BG,3,FALSE)</f>
        <v>SPONSORING</v>
      </c>
      <c r="E509" t="str">
        <f>VLOOKUP(A509,'Base traitement'!A:BG,4,FALSE)</f>
        <v>CIRCUIT MPPTOUR : PACK PARTENAIRE MAJEUR 2026 25% -FA n°MPT-2026/04-10-02 du 15/juin/2026</v>
      </c>
      <c r="F509" s="16">
        <v>5434.782608695652</v>
      </c>
      <c r="K509" s="16">
        <f>F509-G509</f>
        <v>5434.782608695652</v>
      </c>
      <c r="L509" s="12">
        <f>VLOOKUP(A509,'Base traitement'!A:BG,15,FALSE)</f>
        <v>46232</v>
      </c>
      <c r="M509" s="9" t="str">
        <f>VLOOKUP(A509,'Base traitement'!A:BG,16,FALSE)</f>
        <v>2026-07-29</v>
      </c>
      <c r="N509" s="9" t="str">
        <f>VLOOKUP(A509,'Base traitement'!A:BG,17,FALSE)</f>
        <v>E</v>
      </c>
      <c r="O509" s="9" t="str">
        <f>VLOOKUP(A509,'Base traitement'!A:BG,18,FALSE)</f>
        <v>E</v>
      </c>
      <c r="P509">
        <f>VLOOKUP(A509,'Base traitement'!A:BG,20,FALSE)</f>
        <v>139244</v>
      </c>
      <c r="Q509" s="12">
        <f>VLOOKUP(P509,Assemb_DA!A:H,7,FALSE)</f>
        <v>46230</v>
      </c>
      <c r="R509" s="9" t="str">
        <f>VLOOKUP(P509,Assemb_DA!A:H,8,FALSE)</f>
        <v>2026-07-27</v>
      </c>
      <c r="S509" s="9" t="str">
        <f>VLOOKUP(P509,Assemb_DA!A:I,9,FALSE)</f>
        <v>2026-07-28</v>
      </c>
      <c r="T509" s="22">
        <f>S509-Q509</f>
        <v>1</v>
      </c>
      <c r="U509" t="str">
        <f>VLOOKUP(A509,'Base traitement'!A:BG,23,FALSE)</f>
        <v>DCG</v>
      </c>
      <c r="V509" t="str">
        <f>VLOOKUP(A509,'Base traitement'!A:BG,24,FALSE)</f>
        <v>FELANA13</v>
      </c>
      <c r="W509">
        <f>VLOOKUP(A509,'Base traitement'!A:BG,57,FALSE)</f>
        <v>6991</v>
      </c>
    </row>
    <row r="510" spans="1:23">
      <c r="A510" s="9">
        <v>136008</v>
      </c>
      <c r="B510" t="str">
        <f>VLOOKUP(A510,'Base traitement'!A:BG,2,FALSE)</f>
        <v>UNITE DE DISTRIBUTION TECHNOLOGIQUE - UDITEC</v>
      </c>
      <c r="C510" t="str">
        <f>VLOOKUP(A510,'Base traitement'!A:BG,45,FALSE)</f>
        <v>SAMSUNG S25+ 12+256GO NAVY</v>
      </c>
      <c r="D510" t="str">
        <f>VLOOKUP(A510,'Base traitement'!A:BG,3,FALSE)</f>
        <v>SAMSUNG GALAXY S25 ULTRA 12+256GB</v>
      </c>
      <c r="E510" t="str">
        <f>VLOOKUP(A510,'Base traitement'!A:BG,4,FALSE)</f>
        <v>SAMSUNG S25+ 12+256GO NAVY - Proforma n°SQ26-0010013 du 13/07/26</v>
      </c>
      <c r="F510" s="16">
        <v>724.63768043478262</v>
      </c>
      <c r="K510" s="16">
        <f>F510-G510</f>
        <v>724.63768043478262</v>
      </c>
      <c r="L510" s="12">
        <f>VLOOKUP(A510,'Base traitement'!A:BG,15,FALSE)</f>
        <v>46232</v>
      </c>
      <c r="M510" s="9" t="str">
        <f>VLOOKUP(A510,'Base traitement'!A:BG,16,FALSE)</f>
        <v>2026-07-30</v>
      </c>
      <c r="N510" s="9" t="str">
        <f>VLOOKUP(A510,'Base traitement'!A:BG,17,FALSE)</f>
        <v>E</v>
      </c>
      <c r="O510" s="9" t="str">
        <f>VLOOKUP(A510,'Base traitement'!A:BG,18,FALSE)</f>
        <v>E</v>
      </c>
      <c r="P510">
        <f>VLOOKUP(A510,'Base traitement'!A:BG,20,FALSE)</f>
        <v>139243</v>
      </c>
      <c r="Q510" s="12">
        <f>VLOOKUP(P510,Assemb_DA!A:H,7,FALSE)</f>
        <v>46230</v>
      </c>
      <c r="R510" s="9" t="str">
        <f>VLOOKUP(P510,Assemb_DA!A:H,8,FALSE)</f>
        <v>2026-07-27</v>
      </c>
      <c r="S510" s="9" t="str">
        <f>VLOOKUP(P510,Assemb_DA!A:I,9,FALSE)</f>
        <v>2026-07-28</v>
      </c>
      <c r="T510" s="22">
        <f>S510-Q510</f>
        <v>1</v>
      </c>
      <c r="U510" t="str">
        <f>VLOOKUP(A510,'Base traitement'!A:BG,23,FALSE)</f>
        <v>DCG</v>
      </c>
      <c r="V510" t="str">
        <f>VLOOKUP(A510,'Base traitement'!A:BG,24,FALSE)</f>
        <v>FELANA13</v>
      </c>
      <c r="W510">
        <f>VLOOKUP(A510,'Base traitement'!A:BG,57,FALSE)</f>
        <v>717</v>
      </c>
    </row>
    <row r="511" spans="1:23">
      <c r="A511" s="9">
        <v>136009</v>
      </c>
      <c r="B511" t="str">
        <f>VLOOKUP(A511,'Base traitement'!A:BG,2,FALSE)</f>
        <v>PRO BIKE</v>
      </c>
      <c r="C511" t="str">
        <f>VLOOKUP(A511,'Base traitement'!A:BG,45,FALSE)</f>
        <v>Entretien Moto 55402WWT</v>
      </c>
      <c r="D511" t="str">
        <f>VLOOKUP(A511,'Base traitement'!A:BG,3,FALSE)</f>
        <v>ENTRETIEN ET REPARATION VEHICULE  Y COMPRIS PIECES DE RECHAN</v>
      </c>
      <c r="E511" t="str">
        <f>VLOOKUP(A511,'Base traitement'!A:BG,4,FALSE)</f>
        <v>Entretien Moto 55402WWT - Devis n°V/26/15825</v>
      </c>
      <c r="F511" s="16">
        <v>256.71606086956518</v>
      </c>
      <c r="K511" s="16">
        <f>F511-G511</f>
        <v>256.71606086956518</v>
      </c>
      <c r="L511" s="12">
        <f>VLOOKUP(A511,'Base traitement'!A:BG,15,FALSE)</f>
        <v>46232</v>
      </c>
      <c r="M511" s="9" t="str">
        <f>VLOOKUP(A511,'Base traitement'!A:BG,16,FALSE)</f>
        <v>2026-07-29</v>
      </c>
      <c r="N511" s="9" t="str">
        <f>VLOOKUP(A511,'Base traitement'!A:BG,17,FALSE)</f>
        <v>E</v>
      </c>
      <c r="O511" s="9" t="str">
        <f>VLOOKUP(A511,'Base traitement'!A:BG,18,FALSE)</f>
        <v>E</v>
      </c>
      <c r="P511">
        <f>VLOOKUP(A511,'Base traitement'!A:BG,20,FALSE)</f>
        <v>139240</v>
      </c>
      <c r="Q511" s="12">
        <f>VLOOKUP(P511,Assemb_DA!A:H,7,FALSE)</f>
        <v>46230</v>
      </c>
      <c r="R511" s="9" t="str">
        <f>VLOOKUP(P511,Assemb_DA!A:H,8,FALSE)</f>
        <v>2026-07-27</v>
      </c>
      <c r="S511" s="9" t="str">
        <f>VLOOKUP(P511,Assemb_DA!A:I,9,FALSE)</f>
        <v>2026-07-28</v>
      </c>
      <c r="T511" s="22">
        <f>S511-Q511</f>
        <v>1</v>
      </c>
      <c r="U511" t="str">
        <f>VLOOKUP(A511,'Base traitement'!A:BG,23,FALSE)</f>
        <v>DCG</v>
      </c>
      <c r="V511" t="str">
        <f>VLOOKUP(A511,'Base traitement'!A:BG,24,FALSE)</f>
        <v>FELANA13</v>
      </c>
      <c r="W511">
        <f>VLOOKUP(A511,'Base traitement'!A:BG,57,FALSE)</f>
        <v>4932</v>
      </c>
    </row>
    <row r="512" spans="1:23">
      <c r="A512" s="9">
        <v>136010</v>
      </c>
      <c r="B512" t="str">
        <f>VLOOKUP(A512,'Base traitement'!A:BG,2,FALSE)</f>
        <v>LUCKKY COMPANY</v>
      </c>
      <c r="C512" t="str">
        <f>VLOOKUP(A512,'Base traitement'!A:BG,45,FALSE)</f>
        <v>Transport et manutention(Câble-Caniveau)-Tanà vers Mananara</v>
      </c>
      <c r="D512" t="str">
        <f>VLOOKUP(A512,'Base traitement'!A:BG,3,FALSE)</f>
        <v>Transport des matériels techniques</v>
      </c>
      <c r="E512" t="str">
        <f>VLOOKUP(A512,'Base traitement'!A:BG,4,FALSE)</f>
        <v>Transport et manutention des matériels  ( Câble et Caniveau) de Tanà vers Mananara # N°PF YAS 174-07/LC-26</v>
      </c>
      <c r="F512" s="16">
        <v>2282.608695652174</v>
      </c>
      <c r="K512" s="16">
        <f>F512-G512</f>
        <v>2282.608695652174</v>
      </c>
      <c r="L512" s="12">
        <f>VLOOKUP(A512,'Base traitement'!A:BG,15,FALSE)</f>
        <v>46232</v>
      </c>
      <c r="M512" s="9" t="str">
        <f>VLOOKUP(A512,'Base traitement'!A:BG,16,FALSE)</f>
        <v>2026-07-29</v>
      </c>
      <c r="N512" s="9" t="str">
        <f>VLOOKUP(A512,'Base traitement'!A:BG,17,FALSE)</f>
        <v>E</v>
      </c>
      <c r="O512" s="9" t="str">
        <f>VLOOKUP(A512,'Base traitement'!A:BG,18,FALSE)</f>
        <v>E</v>
      </c>
      <c r="P512">
        <f>VLOOKUP(A512,'Base traitement'!A:BG,20,FALSE)</f>
        <v>139216</v>
      </c>
      <c r="Q512" s="12">
        <f>VLOOKUP(P512,Assemb_DA!A:H,7,FALSE)</f>
        <v>46226</v>
      </c>
      <c r="R512" s="9" t="str">
        <f>VLOOKUP(P512,Assemb_DA!A:H,8,FALSE)</f>
        <v>2026-07-23</v>
      </c>
      <c r="S512" s="9" t="str">
        <f>VLOOKUP(P512,Assemb_DA!A:I,9,FALSE)</f>
        <v>2026-07-29</v>
      </c>
      <c r="T512" s="22">
        <f>S512-Q512</f>
        <v>6</v>
      </c>
      <c r="U512" t="str">
        <f>VLOOKUP(A512,'Base traitement'!A:BG,23,FALSE)</f>
        <v>DTG</v>
      </c>
      <c r="V512" t="str">
        <f>VLOOKUP(A512,'Base traitement'!A:BG,24,FALSE)</f>
        <v>ELIE3</v>
      </c>
      <c r="W512">
        <f>VLOOKUP(A512,'Base traitement'!A:BG,57,FALSE)</f>
        <v>3726</v>
      </c>
    </row>
    <row r="513" spans="1:23">
      <c r="A513" s="9">
        <v>136011</v>
      </c>
      <c r="B513" t="str">
        <f>VLOOKUP(A513,'Base traitement'!A:BG,2,FALSE)</f>
        <v>PRIMA CE SARLU</v>
      </c>
      <c r="C513" t="str">
        <f>VLOOKUP(A513,'Base traitement'!A:BG,45,FALSE)</f>
        <v>TX GC FO sur SOF229 Ambodiampana</v>
      </c>
      <c r="D513" t="str">
        <f>VLOOKUP(A513,'Base traitement'!A:BG,3,FALSE)</f>
        <v>REMISE</v>
      </c>
      <c r="E513" t="str">
        <f>VLOOKUP(A513,'Base traitement'!A:BG,4,FALSE)</f>
        <v>Remise 15%</v>
      </c>
      <c r="F513" s="16">
        <v>10416.875</v>
      </c>
      <c r="G513" s="16">
        <v>1358.7228260869565</v>
      </c>
      <c r="H513" s="20">
        <v>0.13043478260869565</v>
      </c>
      <c r="I513" s="19">
        <f>G513/F513</f>
        <v>0.13043478260869565</v>
      </c>
      <c r="J513" s="19"/>
      <c r="K513" s="16">
        <f>F513-G513</f>
        <v>9058.152173913044</v>
      </c>
      <c r="L513" s="12">
        <f>VLOOKUP(A513,'Base traitement'!A:BG,15,FALSE)</f>
        <v>46232</v>
      </c>
      <c r="M513" s="9" t="str">
        <f>VLOOKUP(A513,'Base traitement'!A:BG,16,FALSE)</f>
        <v>2026-07-29</v>
      </c>
      <c r="N513" s="9" t="str">
        <f>VLOOKUP(A513,'Base traitement'!A:BG,17,FALSE)</f>
        <v>L</v>
      </c>
      <c r="O513" s="9" t="str">
        <f>VLOOKUP(A513,'Base traitement'!A:BG,18,FALSE)</f>
        <v>S</v>
      </c>
      <c r="P513">
        <f>VLOOKUP(A513,'Base traitement'!A:BG,20,FALSE)</f>
        <v>139210</v>
      </c>
      <c r="Q513" s="12">
        <f>VLOOKUP(P513,Assemb_DA!A:H,7,FALSE)</f>
        <v>46225</v>
      </c>
      <c r="R513" s="9" t="str">
        <f>VLOOKUP(P513,Assemb_DA!A:H,8,FALSE)</f>
        <v>2026-07-22</v>
      </c>
      <c r="S513" s="9" t="str">
        <f>VLOOKUP(P513,Assemb_DA!A:I,9,FALSE)</f>
        <v>2026-07-29</v>
      </c>
      <c r="T513" s="22">
        <f>S513-Q513</f>
        <v>7</v>
      </c>
      <c r="U513" t="str">
        <f>VLOOKUP(A513,'Base traitement'!A:BG,23,FALSE)</f>
        <v>DTG</v>
      </c>
      <c r="V513" t="str">
        <f>VLOOKUP(A513,'Base traitement'!A:BG,24,FALSE)</f>
        <v>ELIE3</v>
      </c>
      <c r="W513">
        <f>VLOOKUP(A513,'Base traitement'!A:BG,57,FALSE)</f>
        <v>2633</v>
      </c>
    </row>
    <row r="514" spans="1:23">
      <c r="A514" s="9">
        <v>136012</v>
      </c>
      <c r="B514" t="str">
        <f>VLOOKUP(A514,'Base traitement'!A:BG,2,FALSE)</f>
        <v>LUCKKY COMPANY</v>
      </c>
      <c r="C514" t="str">
        <f>VLOOKUP(A514,'Base traitement'!A:BG,45,FALSE)</f>
        <v>Transport manutention(Câble-Caniveau)-Tanà vers Mandritsara</v>
      </c>
      <c r="D514" t="str">
        <f>VLOOKUP(A514,'Base traitement'!A:BG,3,FALSE)</f>
        <v>Transport des matériels techniques</v>
      </c>
      <c r="E514" t="str">
        <f>VLOOKUP(A514,'Base traitement'!A:BG,4,FALSE)</f>
        <v>Transport et manutention des matériels  ( Câble et Caniveau) de Tanà vers Mandritsara " N°PF YAS 173BIS-07/LC-26</v>
      </c>
      <c r="F514" s="16">
        <v>2717.391304347826</v>
      </c>
      <c r="K514" s="16">
        <f>F514-G514</f>
        <v>2717.391304347826</v>
      </c>
      <c r="L514" s="12">
        <f>VLOOKUP(A514,'Base traitement'!A:BG,15,FALSE)</f>
        <v>46232</v>
      </c>
      <c r="M514" s="9" t="str">
        <f>VLOOKUP(A514,'Base traitement'!A:BG,16,FALSE)</f>
        <v>2026-07-29</v>
      </c>
      <c r="N514" s="9" t="str">
        <f>VLOOKUP(A514,'Base traitement'!A:BG,17,FALSE)</f>
        <v>E</v>
      </c>
      <c r="O514" s="9" t="str">
        <f>VLOOKUP(A514,'Base traitement'!A:BG,18,FALSE)</f>
        <v>E</v>
      </c>
      <c r="P514">
        <f>VLOOKUP(A514,'Base traitement'!A:BG,20,FALSE)</f>
        <v>139218</v>
      </c>
      <c r="Q514" s="12">
        <f>VLOOKUP(P514,Assemb_DA!A:H,7,FALSE)</f>
        <v>46226</v>
      </c>
      <c r="R514" s="9" t="str">
        <f>VLOOKUP(P514,Assemb_DA!A:H,8,FALSE)</f>
        <v>2026-07-23</v>
      </c>
      <c r="S514" s="9" t="str">
        <f>VLOOKUP(P514,Assemb_DA!A:I,9,FALSE)</f>
        <v>2026-07-29</v>
      </c>
      <c r="T514" s="22">
        <f>S514-Q514</f>
        <v>6</v>
      </c>
      <c r="U514" t="str">
        <f>VLOOKUP(A514,'Base traitement'!A:BG,23,FALSE)</f>
        <v>DTG</v>
      </c>
      <c r="V514" t="str">
        <f>VLOOKUP(A514,'Base traitement'!A:BG,24,FALSE)</f>
        <v>ELIE3</v>
      </c>
      <c r="W514">
        <f>VLOOKUP(A514,'Base traitement'!A:BG,57,FALSE)</f>
        <v>3726</v>
      </c>
    </row>
    <row r="515" spans="1:23">
      <c r="A515" s="9">
        <v>136013</v>
      </c>
      <c r="B515" t="str">
        <f>VLOOKUP(A515,'Base traitement'!A:BG,2,FALSE)</f>
        <v>HASSANALY CHAHICK (LUXOR)</v>
      </c>
      <c r="C515" t="str">
        <f>VLOOKUP(A515,'Base traitement'!A:BG,45,FALSE)</f>
        <v>Achat Vestiaire métal 2 étage-Fort Dauphin et les BV</v>
      </c>
      <c r="D515" t="str">
        <f>VLOOKUP(A515,'Base traitement'!A:BG,3,FALSE)</f>
        <v>REMISE</v>
      </c>
      <c r="E515" t="str">
        <f>VLOOKUP(A515,'Base traitement'!A:BG,4,FALSE)</f>
        <v>Remise 15%</v>
      </c>
      <c r="F515" s="16">
        <v>928.125</v>
      </c>
      <c r="G515" s="16">
        <v>121.05978260869566</v>
      </c>
      <c r="H515" s="20">
        <v>0.13043478260869565</v>
      </c>
      <c r="I515" s="19">
        <f>G515/F515</f>
        <v>0.13043478260869565</v>
      </c>
      <c r="J515" s="19"/>
      <c r="K515" s="16">
        <f>F515-G515</f>
        <v>807.06521739130437</v>
      </c>
      <c r="L515" s="12">
        <f>VLOOKUP(A515,'Base traitement'!A:BG,15,FALSE)</f>
        <v>46232</v>
      </c>
      <c r="M515" s="9" t="str">
        <f>VLOOKUP(A515,'Base traitement'!A:BG,16,FALSE)</f>
        <v>2026-07-29</v>
      </c>
      <c r="N515" s="9" t="str">
        <f>VLOOKUP(A515,'Base traitement'!A:BG,17,FALSE)</f>
        <v>E</v>
      </c>
      <c r="O515" s="9" t="str">
        <f>VLOOKUP(A515,'Base traitement'!A:BG,18,FALSE)</f>
        <v>E</v>
      </c>
      <c r="P515">
        <f>VLOOKUP(A515,'Base traitement'!A:BG,20,FALSE)</f>
        <v>139223</v>
      </c>
      <c r="Q515" s="12">
        <f>VLOOKUP(P515,Assemb_DA!A:H,7,FALSE)</f>
        <v>46226</v>
      </c>
      <c r="R515" s="9" t="str">
        <f>VLOOKUP(P515,Assemb_DA!A:H,8,FALSE)</f>
        <v>2026-07-23</v>
      </c>
      <c r="S515" s="9" t="str">
        <f>VLOOKUP(P515,Assemb_DA!A:I,9,FALSE)</f>
        <v>2026-07-29</v>
      </c>
      <c r="T515" s="22">
        <f>S515-Q515</f>
        <v>6</v>
      </c>
      <c r="U515" t="str">
        <f>VLOOKUP(A515,'Base traitement'!A:BG,23,FALSE)</f>
        <v>DTG</v>
      </c>
      <c r="V515" t="str">
        <f>VLOOKUP(A515,'Base traitement'!A:BG,24,FALSE)</f>
        <v>ELIE3</v>
      </c>
      <c r="W515">
        <f>VLOOKUP(A515,'Base traitement'!A:BG,57,FALSE)</f>
        <v>75</v>
      </c>
    </row>
    <row r="516" spans="1:23">
      <c r="A516" s="9">
        <v>136014</v>
      </c>
      <c r="B516" t="str">
        <f>VLOOKUP(A516,'Base traitement'!A:BG,2,FALSE)</f>
        <v>RANDRIANASOLO HANTA BEBY</v>
      </c>
      <c r="C516" t="str">
        <f>VLOOKUP(A516,'Base traitement'!A:BG,45,FALSE)</f>
        <v>Sécurisation fibre _Ville Mahajanga BOE090 TSARARANO</v>
      </c>
      <c r="D516" t="str">
        <f>VLOOKUP(A516,'Base traitement'!A:BG,3,FALSE)</f>
        <v>Travaux de sécurisation Backbone</v>
      </c>
      <c r="E516" t="str">
        <f>VLOOKUP(A516,'Base traitement'!A:BG,4,FALSE)</f>
        <v>Travaux de sécurisation ville Mahajanga # PF 60/26-EHM</v>
      </c>
      <c r="F516" s="16">
        <v>250</v>
      </c>
      <c r="K516" s="16">
        <f>F516-G516</f>
        <v>250</v>
      </c>
      <c r="L516" s="12">
        <f>VLOOKUP(A516,'Base traitement'!A:BG,15,FALSE)</f>
        <v>46232</v>
      </c>
      <c r="M516" s="9" t="str">
        <f>VLOOKUP(A516,'Base traitement'!A:BG,16,FALSE)</f>
        <v>2026-07-29</v>
      </c>
      <c r="N516" s="9" t="str">
        <f>VLOOKUP(A516,'Base traitement'!A:BG,17,FALSE)</f>
        <v>E</v>
      </c>
      <c r="O516" s="9" t="str">
        <f>VLOOKUP(A516,'Base traitement'!A:BG,18,FALSE)</f>
        <v>E</v>
      </c>
      <c r="P516">
        <f>VLOOKUP(A516,'Base traitement'!A:BG,20,FALSE)</f>
        <v>139219</v>
      </c>
      <c r="Q516" s="12">
        <f>VLOOKUP(P516,Assemb_DA!A:H,7,FALSE)</f>
        <v>46226</v>
      </c>
      <c r="R516" s="9" t="str">
        <f>VLOOKUP(P516,Assemb_DA!A:H,8,FALSE)</f>
        <v>2026-07-23</v>
      </c>
      <c r="S516" s="9" t="str">
        <f>VLOOKUP(P516,Assemb_DA!A:I,9,FALSE)</f>
        <v>2026-07-29</v>
      </c>
      <c r="T516" s="22">
        <f>S516-Q516</f>
        <v>6</v>
      </c>
      <c r="U516" t="str">
        <f>VLOOKUP(A516,'Base traitement'!A:BG,23,FALSE)</f>
        <v>DTG</v>
      </c>
      <c r="V516" t="str">
        <f>VLOOKUP(A516,'Base traitement'!A:BG,24,FALSE)</f>
        <v>ELIE3</v>
      </c>
      <c r="W516">
        <f>VLOOKUP(A516,'Base traitement'!A:BG,57,FALSE)</f>
        <v>2322</v>
      </c>
    </row>
    <row r="517" spans="1:23">
      <c r="A517" s="9">
        <v>136015</v>
      </c>
      <c r="B517" t="str">
        <f>VLOOKUP(A517,'Base traitement'!A:BG,2,FALSE)</f>
        <v>HK SERVICES</v>
      </c>
      <c r="C517" t="str">
        <f>VLOOKUP(A517,'Base traitement'!A:BG,45,FALSE)</f>
        <v>Manutention équipements HS sur Talatamaty et Ambohimanarina</v>
      </c>
      <c r="D517" t="str">
        <f>VLOOKUP(A517,'Base traitement'!A:BG,3,FALSE)</f>
        <v>PRESTATION MANUTENTIONNAIRES</v>
      </c>
      <c r="E517" t="str">
        <f>VLOOKUP(A517,'Base traitement'!A:BG,4,FALSE)</f>
        <v>Dotation 25 manutentionnaires (équipements HS sur DC Talatamaty et Ambohimanarina-ANM005/ANM022)</v>
      </c>
      <c r="F517" s="16">
        <v>140.89646739130436</v>
      </c>
      <c r="K517" s="16">
        <f>F517-G517</f>
        <v>140.89646739130436</v>
      </c>
      <c r="L517" s="12">
        <f>VLOOKUP(A517,'Base traitement'!A:BG,15,FALSE)</f>
        <v>46232</v>
      </c>
      <c r="M517" s="9" t="str">
        <f>VLOOKUP(A517,'Base traitement'!A:BG,16,FALSE)</f>
        <v>2026-07-29</v>
      </c>
      <c r="N517" s="9" t="str">
        <f>VLOOKUP(A517,'Base traitement'!A:BG,17,FALSE)</f>
        <v>E</v>
      </c>
      <c r="O517" s="9" t="str">
        <f>VLOOKUP(A517,'Base traitement'!A:BG,18,FALSE)</f>
        <v>E</v>
      </c>
      <c r="P517">
        <f>VLOOKUP(A517,'Base traitement'!A:BG,20,FALSE)</f>
        <v>139236</v>
      </c>
      <c r="Q517" s="12">
        <f>VLOOKUP(P517,Assemb_DA!A:H,7,FALSE)</f>
        <v>46230</v>
      </c>
      <c r="R517" s="9" t="str">
        <f>VLOOKUP(P517,Assemb_DA!A:H,8,FALSE)</f>
        <v>2026-07-27</v>
      </c>
      <c r="S517" s="9" t="str">
        <f>VLOOKUP(P517,Assemb_DA!A:I,9,FALSE)</f>
        <v>2026-07-29</v>
      </c>
      <c r="T517" s="22">
        <f>S517-Q517</f>
        <v>2</v>
      </c>
      <c r="U517" t="str">
        <f>VLOOKUP(A517,'Base traitement'!A:BG,23,FALSE)</f>
        <v>DTG</v>
      </c>
      <c r="V517" t="str">
        <f>VLOOKUP(A517,'Base traitement'!A:BG,24,FALSE)</f>
        <v>ELIE3</v>
      </c>
      <c r="W517">
        <f>VLOOKUP(A517,'Base traitement'!A:BG,57,FALSE)</f>
        <v>2426</v>
      </c>
    </row>
    <row r="518" spans="1:23">
      <c r="A518" s="9">
        <v>136016</v>
      </c>
      <c r="B518" t="str">
        <f>VLOOKUP(A518,'Base traitement'!A:BG,2,FALSE)</f>
        <v>CT MOTORS</v>
      </c>
      <c r="C518" t="str">
        <f>VLOOKUP(A518,'Base traitement'!A:BG,45,FALSE)</f>
        <v>Achat Gant Street Black (22 paires)-motards Tanà</v>
      </c>
      <c r="D518" t="str">
        <f>VLOOKUP(A518,'Base traitement'!A:BG,3,FALSE)</f>
        <v>REMISE</v>
      </c>
      <c r="E518" t="str">
        <f>VLOOKUP(A518,'Base traitement'!A:BG,4,FALSE)</f>
        <v>Remise 5%</v>
      </c>
      <c r="F518" s="16">
        <v>334.78262543478257</v>
      </c>
      <c r="G518" s="16">
        <v>15.942029782608696</v>
      </c>
      <c r="H518" s="20">
        <v>4.7619047619047623E-2</v>
      </c>
      <c r="I518" s="19">
        <f>G518/F518</f>
        <v>4.7619047619047623E-2</v>
      </c>
      <c r="J518" s="19"/>
      <c r="K518" s="16">
        <f>F518-G518</f>
        <v>318.84059565217387</v>
      </c>
      <c r="L518" s="12">
        <f>VLOOKUP(A518,'Base traitement'!A:BG,15,FALSE)</f>
        <v>46232</v>
      </c>
      <c r="M518" s="9" t="str">
        <f>VLOOKUP(A518,'Base traitement'!A:BG,16,FALSE)</f>
        <v>2026-07-29</v>
      </c>
      <c r="N518" s="9" t="str">
        <f>VLOOKUP(A518,'Base traitement'!A:BG,17,FALSE)</f>
        <v>E</v>
      </c>
      <c r="O518" s="9" t="str">
        <f>VLOOKUP(A518,'Base traitement'!A:BG,18,FALSE)</f>
        <v>E</v>
      </c>
      <c r="P518">
        <f>VLOOKUP(A518,'Base traitement'!A:BG,20,FALSE)</f>
        <v>139280</v>
      </c>
      <c r="Q518" s="12">
        <f>VLOOKUP(P518,Assemb_DA!A:H,7,FALSE)</f>
        <v>46231</v>
      </c>
      <c r="R518" s="9" t="str">
        <f>VLOOKUP(P518,Assemb_DA!A:H,8,FALSE)</f>
        <v>2026-07-28</v>
      </c>
      <c r="S518" s="9" t="str">
        <f>VLOOKUP(P518,Assemb_DA!A:I,9,FALSE)</f>
        <v>2026-07-29</v>
      </c>
      <c r="T518" s="22">
        <f>S518-Q518</f>
        <v>1</v>
      </c>
      <c r="U518" t="str">
        <f>VLOOKUP(A518,'Base traitement'!A:BG,23,FALSE)</f>
        <v>DTG</v>
      </c>
      <c r="V518" t="str">
        <f>VLOOKUP(A518,'Base traitement'!A:BG,24,FALSE)</f>
        <v>ELIE3</v>
      </c>
      <c r="W518">
        <f>VLOOKUP(A518,'Base traitement'!A:BG,57,FALSE)</f>
        <v>664</v>
      </c>
    </row>
    <row r="519" spans="1:23">
      <c r="A519" s="9">
        <v>136017</v>
      </c>
      <c r="B519" t="str">
        <f>VLOOKUP(A519,'Base traitement'!A:BG,2,FALSE)</f>
        <v>DAMA PAUL RALISON CHRISTIAN</v>
      </c>
      <c r="C519" t="str">
        <f>VLOOKUP(A519,'Base traitement'!A:BG,45,FALSE)</f>
        <v>Partenariat Ville Mananjary 2026</v>
      </c>
      <c r="D519" t="str">
        <f>VLOOKUP(A519,'Base traitement'!A:BG,3,FALSE)</f>
        <v>SPONSORING</v>
      </c>
      <c r="E519" t="str">
        <f>VLOOKUP(A519,'Base traitement'!A:BG,4,FALSE)</f>
        <v>Travaux de peinture de 130 m2- Habillage YAS d'infrastructure de la Commune urbaine de Mananjary - FA n°2026/21</v>
      </c>
      <c r="F519" s="16">
        <v>861.95652173913038</v>
      </c>
      <c r="K519" s="16">
        <f>F519-G519</f>
        <v>861.95652173913038</v>
      </c>
      <c r="L519" s="12">
        <f>VLOOKUP(A519,'Base traitement'!A:BG,15,FALSE)</f>
        <v>46233</v>
      </c>
      <c r="M519" s="9" t="str">
        <f>VLOOKUP(A519,'Base traitement'!A:BG,16,FALSE)</f>
        <v>2026-07-30</v>
      </c>
      <c r="N519" s="9" t="str">
        <f>VLOOKUP(A519,'Base traitement'!A:BG,17,FALSE)</f>
        <v>E</v>
      </c>
      <c r="O519" s="9" t="str">
        <f>VLOOKUP(A519,'Base traitement'!A:BG,18,FALSE)</f>
        <v>E</v>
      </c>
      <c r="P519">
        <f>VLOOKUP(A519,'Base traitement'!A:BG,20,FALSE)</f>
        <v>139234</v>
      </c>
      <c r="Q519" s="12">
        <f>VLOOKUP(P519,Assemb_DA!A:H,7,FALSE)</f>
        <v>46230</v>
      </c>
      <c r="R519" s="9" t="str">
        <f>VLOOKUP(P519,Assemb_DA!A:H,8,FALSE)</f>
        <v>2026-07-27</v>
      </c>
      <c r="S519" s="9" t="str">
        <f>VLOOKUP(P519,Assemb_DA!A:I,9,FALSE)</f>
        <v>2026-07-27</v>
      </c>
      <c r="T519" s="22">
        <f>S519-Q519</f>
        <v>0</v>
      </c>
      <c r="U519" t="str">
        <f>VLOOKUP(A519,'Base traitement'!A:BG,23,FALSE)</f>
        <v>DCG</v>
      </c>
      <c r="V519" t="str">
        <f>VLOOKUP(A519,'Base traitement'!A:BG,24,FALSE)</f>
        <v>FELANA13</v>
      </c>
      <c r="W519">
        <f>VLOOKUP(A519,'Base traitement'!A:BG,57,FALSE)</f>
        <v>7193</v>
      </c>
    </row>
    <row r="520" spans="1:23">
      <c r="A520" s="9">
        <v>136019</v>
      </c>
      <c r="B520" t="str">
        <f>VLOOKUP(A520,'Base traitement'!A:BG,2,FALSE)</f>
        <v>RATSIMBAZAFY Rija Lanto Niaina Yves</v>
      </c>
      <c r="C520" t="str">
        <f>VLOOKUP(A520,'Base traitement'!A:BG,45,FALSE)</f>
        <v>Sponsoring coca cola Yas Ultimate Soccer</v>
      </c>
      <c r="D520" t="str">
        <f>VLOOKUP(A520,'Base traitement'!A:BG,3,FALSE)</f>
        <v>SPONSORING</v>
      </c>
      <c r="E520" t="str">
        <f>VLOOKUP(A520,'Base traitement'!A:BG,4,FALSE)</f>
        <v>Sponsor de coca cola Yas Ultimate Soccer - FA n°13FA2k26</v>
      </c>
      <c r="F520" s="16">
        <v>3260.8695652173915</v>
      </c>
      <c r="K520" s="16">
        <f>F520-G520</f>
        <v>3260.8695652173915</v>
      </c>
      <c r="L520" s="12">
        <f>VLOOKUP(A520,'Base traitement'!A:BG,15,FALSE)</f>
        <v>46233</v>
      </c>
      <c r="M520" s="9" t="str">
        <f>VLOOKUP(A520,'Base traitement'!A:BG,16,FALSE)</f>
        <v>2026-07-30</v>
      </c>
      <c r="N520" s="9" t="str">
        <f>VLOOKUP(A520,'Base traitement'!A:BG,17,FALSE)</f>
        <v>E</v>
      </c>
      <c r="O520" s="9" t="str">
        <f>VLOOKUP(A520,'Base traitement'!A:BG,18,FALSE)</f>
        <v>E</v>
      </c>
      <c r="P520">
        <f>VLOOKUP(A520,'Base traitement'!A:BG,20,FALSE)</f>
        <v>139233</v>
      </c>
      <c r="Q520" s="12">
        <f>VLOOKUP(P520,Assemb_DA!A:H,7,FALSE)</f>
        <v>46230</v>
      </c>
      <c r="R520" s="9" t="str">
        <f>VLOOKUP(P520,Assemb_DA!A:H,8,FALSE)</f>
        <v>2026-07-27</v>
      </c>
      <c r="S520" s="9" t="str">
        <f>VLOOKUP(P520,Assemb_DA!A:I,9,FALSE)</f>
        <v>2026-07-28</v>
      </c>
      <c r="T520" s="22">
        <f>S520-Q520</f>
        <v>1</v>
      </c>
      <c r="U520" t="str">
        <f>VLOOKUP(A520,'Base traitement'!A:BG,23,FALSE)</f>
        <v>DCG</v>
      </c>
      <c r="V520" t="str">
        <f>VLOOKUP(A520,'Base traitement'!A:BG,24,FALSE)</f>
        <v>FELANA13</v>
      </c>
      <c r="W520">
        <f>VLOOKUP(A520,'Base traitement'!A:BG,57,FALSE)</f>
        <v>7211</v>
      </c>
    </row>
    <row r="521" spans="1:23">
      <c r="A521" s="9">
        <v>136020</v>
      </c>
      <c r="B521" t="str">
        <f>VLOOKUP(A521,'Base traitement'!A:BG,2,FALSE)</f>
        <v>ANDRIANTIANA JACQUES ULRICH</v>
      </c>
      <c r="C521" t="str">
        <f>VLOOKUP(A521,'Base traitement'!A:BG,45,FALSE)</f>
        <v>BC de Couverture RADIO UNIC NOSY BE</v>
      </c>
      <c r="D521" t="str">
        <f>VLOOKUP(A521,'Base traitement'!A:BG,3,FALSE)</f>
        <v>PUBLICITE ET ANNONCE</v>
      </c>
      <c r="E521" t="str">
        <f>VLOOKUP(A521,'Base traitement'!A:BG,4,FALSE)</f>
        <v>BC de Couverture - RADIO UNIC NOSY BE - Juillet 2026 au Juin 2027</v>
      </c>
      <c r="F521" s="16">
        <v>1826.086956521739</v>
      </c>
      <c r="K521" s="16">
        <f>F521-G521</f>
        <v>1826.086956521739</v>
      </c>
      <c r="L521" s="12">
        <f>VLOOKUP(A521,'Base traitement'!A:BG,15,FALSE)</f>
        <v>46233</v>
      </c>
      <c r="M521" s="9" t="str">
        <f>VLOOKUP(A521,'Base traitement'!A:BG,16,FALSE)</f>
        <v>2026-07-30</v>
      </c>
      <c r="N521" s="9" t="str">
        <f>VLOOKUP(A521,'Base traitement'!A:BG,17,FALSE)</f>
        <v>E</v>
      </c>
      <c r="O521" s="9" t="str">
        <f>VLOOKUP(A521,'Base traitement'!A:BG,18,FALSE)</f>
        <v>E</v>
      </c>
      <c r="P521">
        <f>VLOOKUP(A521,'Base traitement'!A:BG,20,FALSE)</f>
        <v>139229</v>
      </c>
      <c r="Q521" s="12">
        <f>VLOOKUP(P521,Assemb_DA!A:H,7,FALSE)</f>
        <v>46230</v>
      </c>
      <c r="R521" s="9" t="str">
        <f>VLOOKUP(P521,Assemb_DA!A:H,8,FALSE)</f>
        <v>2026-07-27</v>
      </c>
      <c r="S521" s="9" t="str">
        <f>VLOOKUP(P521,Assemb_DA!A:I,9,FALSE)</f>
        <v>2026-07-27</v>
      </c>
      <c r="T521" s="22">
        <f>S521-Q521</f>
        <v>0</v>
      </c>
      <c r="U521" t="str">
        <f>VLOOKUP(A521,'Base traitement'!A:BG,23,FALSE)</f>
        <v>DCG</v>
      </c>
      <c r="V521" t="str">
        <f>VLOOKUP(A521,'Base traitement'!A:BG,24,FALSE)</f>
        <v>FELANA13</v>
      </c>
      <c r="W521">
        <f>VLOOKUP(A521,'Base traitement'!A:BG,57,FALSE)</f>
        <v>6394</v>
      </c>
    </row>
    <row r="522" spans="1:23">
      <c r="A522" s="9">
        <v>136021</v>
      </c>
      <c r="B522" t="str">
        <f>VLOOKUP(A522,'Base traitement'!A:BG,2,FALSE)</f>
        <v>SOCIETE DE DISTRIBUTION DE MAD (SODIM SARLU)</v>
      </c>
      <c r="C522" t="str">
        <f>VLOOKUP(A522,'Base traitement'!A:BG,45,FALSE)</f>
        <v>FOURNITURE DE BUREAU Q3 2026 - Validation DG le 27/07/2026</v>
      </c>
      <c r="D522" t="str">
        <f>VLOOKUP(A522,'Base traitement'!A:BG,3,FALSE)</f>
        <v>Encre tampon bleu</v>
      </c>
      <c r="E522">
        <f>VLOOKUP(A522,'Base traitement'!A:BG,4,FALSE)</f>
        <v>0</v>
      </c>
      <c r="F522" s="16">
        <v>3863.9119934782611</v>
      </c>
      <c r="K522" s="16">
        <f>F522-G522</f>
        <v>3863.9119934782611</v>
      </c>
      <c r="L522" s="12">
        <f>VLOOKUP(A522,'Base traitement'!A:BG,15,FALSE)</f>
        <v>46233</v>
      </c>
      <c r="M522" s="9" t="str">
        <f>VLOOKUP(A522,'Base traitement'!A:BG,16,FALSE)</f>
        <v>2026-07-30</v>
      </c>
      <c r="N522" s="9" t="str">
        <f>VLOOKUP(A522,'Base traitement'!A:BG,17,FALSE)</f>
        <v>E</v>
      </c>
      <c r="O522" s="9" t="str">
        <f>VLOOKUP(A522,'Base traitement'!A:BG,18,FALSE)</f>
        <v>E</v>
      </c>
      <c r="P522">
        <f>VLOOKUP(A522,'Base traitement'!A:BG,20,FALSE)</f>
        <v>139306</v>
      </c>
      <c r="Q522" s="12">
        <f>VLOOKUP(P522,Assemb_DA!A:H,7,FALSE)</f>
        <v>46232</v>
      </c>
      <c r="R522" s="9" t="str">
        <f>VLOOKUP(P522,Assemb_DA!A:H,8,FALSE)</f>
        <v>2026-07-29</v>
      </c>
      <c r="S522" s="9" t="str">
        <f>VLOOKUP(P522,Assemb_DA!A:I,9,FALSE)</f>
        <v>2026-07-29</v>
      </c>
      <c r="T522" s="22">
        <f>S522-Q522</f>
        <v>0</v>
      </c>
      <c r="U522" t="str">
        <f>VLOOKUP(A522,'Base traitement'!A:BG,23,FALSE)</f>
        <v>DFG</v>
      </c>
      <c r="V522" t="str">
        <f>VLOOKUP(A522,'Base traitement'!A:BG,24,FALSE)</f>
        <v>NADIA7</v>
      </c>
      <c r="W522">
        <f>VLOOKUP(A522,'Base traitement'!A:BG,57,FALSE)</f>
        <v>127</v>
      </c>
    </row>
    <row r="523" spans="1:23">
      <c r="A523" s="9">
        <v>136022</v>
      </c>
      <c r="B523" t="str">
        <f>VLOOKUP(A523,'Base traitement'!A:BG,2,FALSE)</f>
        <v>L EXPRESS DE MADAGASCAR</v>
      </c>
      <c r="C523" t="str">
        <f>VLOOKUP(A523,'Base traitement'!A:BG,45,FALSE)</f>
        <v>Insertions Publicitaires - EXPRESS</v>
      </c>
      <c r="D523" t="str">
        <f>VLOOKUP(A523,'Base traitement'!A:BG,3,FALSE)</f>
        <v>PUBLICITE ET ANNONCE</v>
      </c>
      <c r="E523" t="str">
        <f>VLOOKUP(A523,'Base traitement'!A:BG,4,FALSE)</f>
        <v>Insertions Publicitaires - Ao Raha - Facture cpta N° A326904</v>
      </c>
      <c r="F523" s="16">
        <v>1527.391304347826</v>
      </c>
      <c r="K523" s="16">
        <f>F523-G523</f>
        <v>1527.391304347826</v>
      </c>
      <c r="L523" s="12">
        <f>VLOOKUP(A523,'Base traitement'!A:BG,15,FALSE)</f>
        <v>46233</v>
      </c>
      <c r="M523" s="9" t="str">
        <f>VLOOKUP(A523,'Base traitement'!A:BG,16,FALSE)</f>
        <v>2026-07-30</v>
      </c>
      <c r="N523" s="9" t="str">
        <f>VLOOKUP(A523,'Base traitement'!A:BG,17,FALSE)</f>
        <v>E</v>
      </c>
      <c r="O523" s="9" t="str">
        <f>VLOOKUP(A523,'Base traitement'!A:BG,18,FALSE)</f>
        <v>E</v>
      </c>
      <c r="P523">
        <f>VLOOKUP(A523,'Base traitement'!A:BG,20,FALSE)</f>
        <v>139226</v>
      </c>
      <c r="Q523" s="12">
        <f>VLOOKUP(P523,Assemb_DA!A:H,7,FALSE)</f>
        <v>46230</v>
      </c>
      <c r="R523" s="9" t="str">
        <f>VLOOKUP(P523,Assemb_DA!A:H,8,FALSE)</f>
        <v>2026-07-27</v>
      </c>
      <c r="S523" s="9" t="str">
        <f>VLOOKUP(P523,Assemb_DA!A:I,9,FALSE)</f>
        <v>2026-07-27</v>
      </c>
      <c r="T523" s="22">
        <f>S523-Q523</f>
        <v>0</v>
      </c>
      <c r="U523" t="str">
        <f>VLOOKUP(A523,'Base traitement'!A:BG,23,FALSE)</f>
        <v>DCG</v>
      </c>
      <c r="V523" t="str">
        <f>VLOOKUP(A523,'Base traitement'!A:BG,24,FALSE)</f>
        <v>FELANA13</v>
      </c>
      <c r="W523">
        <f>VLOOKUP(A523,'Base traitement'!A:BG,57,FALSE)</f>
        <v>39</v>
      </c>
    </row>
    <row r="524" spans="1:23">
      <c r="A524" s="9">
        <v>136023</v>
      </c>
      <c r="B524" t="str">
        <f>VLOOKUP(A524,'Base traitement'!A:BG,2,FALSE)</f>
        <v>ZETES S.A</v>
      </c>
      <c r="C524" t="str">
        <f>VLOOKUP(A524,'Base traitement'!A:BG,45,FALSE)</f>
        <v>LICENCE BIOMETRIQUE/MSA</v>
      </c>
      <c r="D524" t="str">
        <f>VLOOKUP(A524,'Base traitement'!A:BG,3,FALSE)</f>
        <v>LICENCE</v>
      </c>
      <c r="E524" t="str">
        <f>VLOOKUP(A524,'Base traitement'!A:BG,4,FALSE)</f>
        <v>LICENCE BIOMETRIQUE/MSA -  Proforma Invoice 132924</v>
      </c>
      <c r="F524" s="16">
        <v>5850</v>
      </c>
      <c r="K524" s="16">
        <f>F524-G524</f>
        <v>5850</v>
      </c>
      <c r="L524" s="12">
        <f>VLOOKUP(A524,'Base traitement'!A:BG,15,FALSE)</f>
        <v>46233</v>
      </c>
      <c r="M524" s="9" t="str">
        <f>VLOOKUP(A524,'Base traitement'!A:BG,16,FALSE)</f>
        <v>2026-08-03</v>
      </c>
      <c r="N524" s="9" t="str">
        <f>VLOOKUP(A524,'Base traitement'!A:BG,17,FALSE)</f>
        <v>E</v>
      </c>
      <c r="O524" s="9" t="str">
        <f>VLOOKUP(A524,'Base traitement'!A:BG,18,FALSE)</f>
        <v>E</v>
      </c>
      <c r="P524">
        <f>VLOOKUP(A524,'Base traitement'!A:BG,20,FALSE)</f>
        <v>139153</v>
      </c>
      <c r="Q524" s="12">
        <f>VLOOKUP(P524,Assemb_DA!A:H,7,FALSE)</f>
        <v>46224</v>
      </c>
      <c r="R524" s="9" t="str">
        <f>VLOOKUP(P524,Assemb_DA!A:H,8,FALSE)</f>
        <v>2026-07-21</v>
      </c>
      <c r="S524" s="9" t="str">
        <f>VLOOKUP(P524,Assemb_DA!A:I,9,FALSE)</f>
        <v>2026-07-28</v>
      </c>
      <c r="T524" s="22">
        <f>S524-Q524</f>
        <v>7</v>
      </c>
      <c r="U524" t="str">
        <f>VLOOKUP(A524,'Base traitement'!A:BG,23,FALSE)</f>
        <v>DCG</v>
      </c>
      <c r="V524" t="str">
        <f>VLOOKUP(A524,'Base traitement'!A:BG,24,FALSE)</f>
        <v>FELANA13</v>
      </c>
      <c r="W524">
        <f>VLOOKUP(A524,'Base traitement'!A:BG,57,FALSE)</f>
        <v>7206</v>
      </c>
    </row>
    <row r="525" spans="1:23">
      <c r="A525" s="9">
        <v>136024</v>
      </c>
      <c r="B525" t="str">
        <f>VLOOKUP(A525,'Base traitement'!A:BG,2,FALSE)</f>
        <v>STELLAR - IX SA</v>
      </c>
      <c r="C525" t="str">
        <f>VLOOKUP(A525,'Base traitement'!A:BG,45,FALSE)</f>
        <v>Adresse Mail - 1 an</v>
      </c>
      <c r="D525" t="str">
        <f>VLOOKUP(A525,'Base traitement'!A:BG,3,FALSE)</f>
        <v>LICENCE</v>
      </c>
      <c r="E525" t="str">
        <f>VLOOKUP(A525,'Base traitement'!A:BG,4,FALSE)</f>
        <v>Rajout d'un pack d'adresses mail à 1Go de stockage</v>
      </c>
      <c r="F525" s="16">
        <v>99.238695652173902</v>
      </c>
      <c r="K525" s="16">
        <f>F525-G525</f>
        <v>99.238695652173902</v>
      </c>
      <c r="L525" s="12">
        <f>VLOOKUP(A525,'Base traitement'!A:BG,15,FALSE)</f>
        <v>46233</v>
      </c>
      <c r="M525" s="9" t="str">
        <f>VLOOKUP(A525,'Base traitement'!A:BG,16,FALSE)</f>
        <v>2026-08-10</v>
      </c>
      <c r="N525" s="9" t="str">
        <f>VLOOKUP(A525,'Base traitement'!A:BG,17,FALSE)</f>
        <v>E</v>
      </c>
      <c r="O525" s="9" t="str">
        <f>VLOOKUP(A525,'Base traitement'!A:BG,18,FALSE)</f>
        <v>E</v>
      </c>
      <c r="P525">
        <f>VLOOKUP(A525,'Base traitement'!A:BG,20,FALSE)</f>
        <v>139308</v>
      </c>
      <c r="Q525" s="12">
        <f>VLOOKUP(P525,Assemb_DA!A:H,7,FALSE)</f>
        <v>46232</v>
      </c>
      <c r="R525" s="9" t="str">
        <f>VLOOKUP(P525,Assemb_DA!A:H,8,FALSE)</f>
        <v>2026-07-29</v>
      </c>
      <c r="S525" s="9" t="str">
        <f>VLOOKUP(P525,Assemb_DA!A:I,9,FALSE)</f>
        <v>2026-07-29</v>
      </c>
      <c r="T525" s="22">
        <f>S525-Q525</f>
        <v>0</v>
      </c>
      <c r="U525" t="str">
        <f>VLOOKUP(A525,'Base traitement'!A:BG,23,FALSE)</f>
        <v>DCG</v>
      </c>
      <c r="V525" t="str">
        <f>VLOOKUP(A525,'Base traitement'!A:BG,24,FALSE)</f>
        <v>FELANA13</v>
      </c>
      <c r="W525">
        <f>VLOOKUP(A525,'Base traitement'!A:BG,57,FALSE)</f>
        <v>3098</v>
      </c>
    </row>
    <row r="526" spans="1:23">
      <c r="A526" s="9">
        <v>136025</v>
      </c>
      <c r="B526" t="str">
        <f>VLOOKUP(A526,'Base traitement'!A:BG,2,FALSE)</f>
        <v>AVRA BTP</v>
      </c>
      <c r="C526" t="str">
        <f>VLOOKUP(A526,'Base traitement'!A:BG,45,FALSE)</f>
        <v>YS AMBATOBE</v>
      </c>
      <c r="D526" t="str">
        <f>VLOOKUP(A526,'Base traitement'!A:BG,3,FALSE)</f>
        <v>ENSEIGNE LUMINEUSE SIMPLE FACE  1950X450X195MM  OCTOBRE</v>
      </c>
      <c r="E526" t="str">
        <f>VLOOKUP(A526,'Base traitement'!A:BG,4,FALSE)</f>
        <v>Remise en fonctionnement l'enseigne Lumineux et TOTEM YAS STORE AMBATOBE - suivant Devis N°DV0135/26</v>
      </c>
      <c r="F526" s="16">
        <v>617.5</v>
      </c>
      <c r="K526" s="16">
        <f>F526-G526</f>
        <v>617.5</v>
      </c>
      <c r="L526" s="12">
        <f>VLOOKUP(A526,'Base traitement'!A:BG,15,FALSE)</f>
        <v>46233</v>
      </c>
      <c r="M526" s="9" t="str">
        <f>VLOOKUP(A526,'Base traitement'!A:BG,16,FALSE)</f>
        <v>2026-07-30</v>
      </c>
      <c r="N526" s="9" t="str">
        <f>VLOOKUP(A526,'Base traitement'!A:BG,17,FALSE)</f>
        <v>E</v>
      </c>
      <c r="O526" s="9" t="str">
        <f>VLOOKUP(A526,'Base traitement'!A:BG,18,FALSE)</f>
        <v>E</v>
      </c>
      <c r="P526">
        <f>VLOOKUP(A526,'Base traitement'!A:BG,20,FALSE)</f>
        <v>139298</v>
      </c>
      <c r="Q526" s="12">
        <f>VLOOKUP(P526,Assemb_DA!A:H,7,FALSE)</f>
        <v>46232</v>
      </c>
      <c r="R526" s="9" t="str">
        <f>VLOOKUP(P526,Assemb_DA!A:H,8,FALSE)</f>
        <v>2026-07-29</v>
      </c>
      <c r="S526" s="9" t="str">
        <f>VLOOKUP(P526,Assemb_DA!A:I,9,FALSE)</f>
        <v>2026-07-29</v>
      </c>
      <c r="T526" s="22">
        <f>S526-Q526</f>
        <v>0</v>
      </c>
      <c r="U526" t="str">
        <f>VLOOKUP(A526,'Base traitement'!A:BG,23,FALSE)</f>
        <v>DCG</v>
      </c>
      <c r="V526" t="str">
        <f>VLOOKUP(A526,'Base traitement'!A:BG,24,FALSE)</f>
        <v>FELANA13</v>
      </c>
      <c r="W526">
        <f>VLOOKUP(A526,'Base traitement'!A:BG,57,FALSE)</f>
        <v>4038</v>
      </c>
    </row>
    <row r="527" spans="1:23">
      <c r="A527" s="9">
        <v>136026</v>
      </c>
      <c r="B527" t="str">
        <f>VLOOKUP(A527,'Base traitement'!A:BG,2,FALSE)</f>
        <v>MALT COMMUNITY</v>
      </c>
      <c r="C527" t="str">
        <f>VLOOKUP(A527,'Base traitement'!A:BG,45,FALSE)</f>
        <v>Analytics &amp; Data Specialist (Telco / CVM) Africa</v>
      </c>
      <c r="D527" t="str">
        <f>VLOOKUP(A527,'Base traitement'!A:BG,3,FALSE)</f>
        <v>PRESTATION DE SERVICES EXTERNE</v>
      </c>
      <c r="E527" t="str">
        <f>VLOOKUP(A527,'Base traitement'!A:BG,4,FALSE)</f>
        <v>Renewal Analytics &amp; Data Specialist (Telco / CVM) Africa - 13 Jul 2026 to 13 Jul 2026 - N°FRIM260000033987</v>
      </c>
      <c r="F527" s="16">
        <v>15211.345499999998</v>
      </c>
      <c r="K527" s="16">
        <f>F527-G527</f>
        <v>15211.345499999998</v>
      </c>
      <c r="L527" s="12">
        <f>VLOOKUP(A527,'Base traitement'!A:BG,15,FALSE)</f>
        <v>46233</v>
      </c>
      <c r="M527" s="9" t="str">
        <f>VLOOKUP(A527,'Base traitement'!A:BG,16,FALSE)</f>
        <v>2026-07-30</v>
      </c>
      <c r="N527" s="9" t="str">
        <f>VLOOKUP(A527,'Base traitement'!A:BG,17,FALSE)</f>
        <v>E</v>
      </c>
      <c r="O527" s="9" t="str">
        <f>VLOOKUP(A527,'Base traitement'!A:BG,18,FALSE)</f>
        <v>E</v>
      </c>
      <c r="P527">
        <f>VLOOKUP(A527,'Base traitement'!A:BG,20,FALSE)</f>
        <v>139296</v>
      </c>
      <c r="Q527" s="12">
        <f>VLOOKUP(P527,Assemb_DA!A:H,7,FALSE)</f>
        <v>46231</v>
      </c>
      <c r="R527" s="9" t="str">
        <f>VLOOKUP(P527,Assemb_DA!A:H,8,FALSE)</f>
        <v>2026-07-28</v>
      </c>
      <c r="S527" s="9" t="str">
        <f>VLOOKUP(P527,Assemb_DA!A:I,9,FALSE)</f>
        <v>2026-07-28</v>
      </c>
      <c r="T527" s="22">
        <f>S527-Q527</f>
        <v>0</v>
      </c>
      <c r="U527" t="str">
        <f>VLOOKUP(A527,'Base traitement'!A:BG,23,FALSE)</f>
        <v>DCG</v>
      </c>
      <c r="V527" t="str">
        <f>VLOOKUP(A527,'Base traitement'!A:BG,24,FALSE)</f>
        <v>FELANA13</v>
      </c>
      <c r="W527">
        <f>VLOOKUP(A527,'Base traitement'!A:BG,57,FALSE)</f>
        <v>7046</v>
      </c>
    </row>
    <row r="528" spans="1:23">
      <c r="A528" s="9">
        <v>136027</v>
      </c>
      <c r="B528" t="str">
        <f>VLOOKUP(A528,'Base traitement'!A:BG,2,FALSE)</f>
        <v>CT MOTORS</v>
      </c>
      <c r="C528" t="str">
        <f>VLOOKUP(A528,'Base traitement'!A:BG,45,FALSE)</f>
        <v>COFI 2026 - PIAGGIO GRS MYA</v>
      </c>
      <c r="D528" t="str">
        <f>VLOOKUP(A528,'Base traitement'!A:BG,3,FALSE)</f>
        <v>MOTO</v>
      </c>
      <c r="E528" t="str">
        <f>VLOOKUP(A528,'Base traitement'!A:BG,4,FALSE)</f>
        <v>COFI 2026 - PIAGGIO APE 3 WHEELER MODEL - GRS MYA - DEVIS N° DVISIE0226-002522 DU 21/07/2026</v>
      </c>
      <c r="F528" s="16">
        <v>2880.4347826086955</v>
      </c>
      <c r="K528" s="16">
        <f>F528-G528</f>
        <v>2880.4347826086955</v>
      </c>
      <c r="L528" s="12">
        <f>VLOOKUP(A528,'Base traitement'!A:BG,15,FALSE)</f>
        <v>46233</v>
      </c>
      <c r="M528" s="9" t="str">
        <f>VLOOKUP(A528,'Base traitement'!A:BG,16,FALSE)</f>
        <v>2026-07-30</v>
      </c>
      <c r="N528" s="9" t="str">
        <f>VLOOKUP(A528,'Base traitement'!A:BG,17,FALSE)</f>
        <v>E</v>
      </c>
      <c r="O528" s="9" t="str">
        <f>VLOOKUP(A528,'Base traitement'!A:BG,18,FALSE)</f>
        <v>E</v>
      </c>
      <c r="P528">
        <f>VLOOKUP(A528,'Base traitement'!A:BG,20,FALSE)</f>
        <v>139290</v>
      </c>
      <c r="Q528" s="12">
        <f>VLOOKUP(P528,Assemb_DA!A:H,7,FALSE)</f>
        <v>46231</v>
      </c>
      <c r="R528" s="9" t="str">
        <f>VLOOKUP(P528,Assemb_DA!A:H,8,FALSE)</f>
        <v>2026-07-28</v>
      </c>
      <c r="S528" s="9" t="str">
        <f>VLOOKUP(P528,Assemb_DA!A:I,9,FALSE)</f>
        <v>2026-07-28</v>
      </c>
      <c r="T528" s="22">
        <f>S528-Q528</f>
        <v>0</v>
      </c>
      <c r="U528" t="str">
        <f>VLOOKUP(A528,'Base traitement'!A:BG,23,FALSE)</f>
        <v>DCG</v>
      </c>
      <c r="V528" t="str">
        <f>VLOOKUP(A528,'Base traitement'!A:BG,24,FALSE)</f>
        <v>FELANA13</v>
      </c>
      <c r="W528">
        <f>VLOOKUP(A528,'Base traitement'!A:BG,57,FALSE)</f>
        <v>664</v>
      </c>
    </row>
    <row r="529" spans="1:23">
      <c r="A529" s="9">
        <v>136028</v>
      </c>
      <c r="B529" t="str">
        <f>VLOOKUP(A529,'Base traitement'!A:BG,2,FALSE)</f>
        <v>CT MOTORS</v>
      </c>
      <c r="C529" t="str">
        <f>VLOOKUP(A529,'Base traitement'!A:BG,45,FALSE)</f>
        <v>COFI 2026 - PIAGGIO GRS ZENITH</v>
      </c>
      <c r="D529" t="str">
        <f>VLOOKUP(A529,'Base traitement'!A:BG,3,FALSE)</f>
        <v>MOTO</v>
      </c>
      <c r="E529" t="str">
        <f>VLOOKUP(A529,'Base traitement'!A:BG,4,FALSE)</f>
        <v>COFI 2026 - PIAGGIO APE 3 WHEELER MODEL - GRS ZENITH - DEVIS N° DVISIE0226-002304 DU 07/07/2026</v>
      </c>
      <c r="F529" s="16">
        <v>5760.869565217391</v>
      </c>
      <c r="K529" s="16">
        <f>F529-G529</f>
        <v>5760.869565217391</v>
      </c>
      <c r="L529" s="12">
        <f>VLOOKUP(A529,'Base traitement'!A:BG,15,FALSE)</f>
        <v>46233</v>
      </c>
      <c r="M529" s="9" t="str">
        <f>VLOOKUP(A529,'Base traitement'!A:BG,16,FALSE)</f>
        <v>2026-07-30</v>
      </c>
      <c r="N529" s="9" t="str">
        <f>VLOOKUP(A529,'Base traitement'!A:BG,17,FALSE)</f>
        <v>E</v>
      </c>
      <c r="O529" s="9" t="str">
        <f>VLOOKUP(A529,'Base traitement'!A:BG,18,FALSE)</f>
        <v>E</v>
      </c>
      <c r="P529">
        <f>VLOOKUP(A529,'Base traitement'!A:BG,20,FALSE)</f>
        <v>139289</v>
      </c>
      <c r="Q529" s="12">
        <f>VLOOKUP(P529,Assemb_DA!A:H,7,FALSE)</f>
        <v>46231</v>
      </c>
      <c r="R529" s="9" t="str">
        <f>VLOOKUP(P529,Assemb_DA!A:H,8,FALSE)</f>
        <v>2026-07-28</v>
      </c>
      <c r="S529" s="9" t="str">
        <f>VLOOKUP(P529,Assemb_DA!A:I,9,FALSE)</f>
        <v>2026-07-28</v>
      </c>
      <c r="T529" s="22">
        <f>S529-Q529</f>
        <v>0</v>
      </c>
      <c r="U529" t="str">
        <f>VLOOKUP(A529,'Base traitement'!A:BG,23,FALSE)</f>
        <v>DCG</v>
      </c>
      <c r="V529" t="str">
        <f>VLOOKUP(A529,'Base traitement'!A:BG,24,FALSE)</f>
        <v>FELANA13</v>
      </c>
      <c r="W529">
        <f>VLOOKUP(A529,'Base traitement'!A:BG,57,FALSE)</f>
        <v>664</v>
      </c>
    </row>
    <row r="530" spans="1:23">
      <c r="A530" s="9">
        <v>136029</v>
      </c>
      <c r="B530" t="str">
        <f>VLOOKUP(A530,'Base traitement'!A:BG,2,FALSE)</f>
        <v>UNITE DE DISTRIBUTION TECHNOLOGIQUE - UDITEC</v>
      </c>
      <c r="C530" t="str">
        <f>VLOOKUP(A530,'Base traitement'!A:BG,45,FALSE)</f>
        <v>COFI 2026 - VTT GRS MYA</v>
      </c>
      <c r="D530" t="str">
        <f>VLOOKUP(A530,'Base traitement'!A:BG,3,FALSE)</f>
        <v>VTT 26 SPORTSMAX 18V SPMAXPM1CT/4</v>
      </c>
      <c r="E530" t="str">
        <f>VLOOKUP(A530,'Base traitement'!A:BG,4,FALSE)</f>
        <v>COFI 2026 - FUNMAX 26"VTT FNMAX-2601-PL - GRS MYA - DEVIS N° SQ26-0010576 DU 22/07/2026</v>
      </c>
      <c r="F530" s="16">
        <v>113.80434565217391</v>
      </c>
      <c r="K530" s="16">
        <f>F530-G530</f>
        <v>113.80434565217391</v>
      </c>
      <c r="L530" s="12">
        <f>VLOOKUP(A530,'Base traitement'!A:BG,15,FALSE)</f>
        <v>46233</v>
      </c>
      <c r="M530" s="9" t="str">
        <f>VLOOKUP(A530,'Base traitement'!A:BG,16,FALSE)</f>
        <v>2026-07-30</v>
      </c>
      <c r="N530" s="9" t="str">
        <f>VLOOKUP(A530,'Base traitement'!A:BG,17,FALSE)</f>
        <v>E</v>
      </c>
      <c r="O530" s="9" t="str">
        <f>VLOOKUP(A530,'Base traitement'!A:BG,18,FALSE)</f>
        <v>E</v>
      </c>
      <c r="P530">
        <f>VLOOKUP(A530,'Base traitement'!A:BG,20,FALSE)</f>
        <v>139285</v>
      </c>
      <c r="Q530" s="12">
        <f>VLOOKUP(P530,Assemb_DA!A:H,7,FALSE)</f>
        <v>46231</v>
      </c>
      <c r="R530" s="9" t="str">
        <f>VLOOKUP(P530,Assemb_DA!A:H,8,FALSE)</f>
        <v>2026-07-28</v>
      </c>
      <c r="S530" s="9" t="str">
        <f>VLOOKUP(P530,Assemb_DA!A:I,9,FALSE)</f>
        <v>2026-07-28</v>
      </c>
      <c r="T530" s="22">
        <f>S530-Q530</f>
        <v>0</v>
      </c>
      <c r="U530" t="str">
        <f>VLOOKUP(A530,'Base traitement'!A:BG,23,FALSE)</f>
        <v>DCG</v>
      </c>
      <c r="V530" t="str">
        <f>VLOOKUP(A530,'Base traitement'!A:BG,24,FALSE)</f>
        <v>FELANA13</v>
      </c>
      <c r="W530">
        <f>VLOOKUP(A530,'Base traitement'!A:BG,57,FALSE)</f>
        <v>717</v>
      </c>
    </row>
    <row r="531" spans="1:23">
      <c r="A531" s="9">
        <v>136030</v>
      </c>
      <c r="B531" t="str">
        <f>VLOOKUP(A531,'Base traitement'!A:BG,2,FALSE)</f>
        <v>COMPUTEK TECHNOLOGY SARL</v>
      </c>
      <c r="C531" t="str">
        <f>VLOOKUP(A531,'Base traitement'!A:BG,45,FALSE)</f>
        <v>FOURNITURE DE BUREAU Q3 2026 - Validation DG le 27/07/2026</v>
      </c>
      <c r="D531" t="str">
        <f>VLOOKUP(A531,'Base traitement'!A:BG,3,FALSE)</f>
        <v>REGLE 20CM</v>
      </c>
      <c r="E531" t="str">
        <f>VLOOKUP(A531,'Base traitement'!A:BG,4,FALSE)</f>
        <v>Regle 20cm</v>
      </c>
      <c r="F531" s="16">
        <v>6180.3335195652171</v>
      </c>
      <c r="K531" s="16">
        <f>F531-G531</f>
        <v>6180.3335195652171</v>
      </c>
      <c r="L531" s="12">
        <f>VLOOKUP(A531,'Base traitement'!A:BG,15,FALSE)</f>
        <v>46233</v>
      </c>
      <c r="M531" s="9" t="str">
        <f>VLOOKUP(A531,'Base traitement'!A:BG,16,FALSE)</f>
        <v>2026-07-30</v>
      </c>
      <c r="N531" s="9" t="str">
        <f>VLOOKUP(A531,'Base traitement'!A:BG,17,FALSE)</f>
        <v>E</v>
      </c>
      <c r="O531" s="9" t="str">
        <f>VLOOKUP(A531,'Base traitement'!A:BG,18,FALSE)</f>
        <v>E</v>
      </c>
      <c r="P531">
        <f>VLOOKUP(A531,'Base traitement'!A:BG,20,FALSE)</f>
        <v>139316</v>
      </c>
      <c r="Q531" s="12">
        <f>VLOOKUP(P531,Assemb_DA!A:H,7,FALSE)</f>
        <v>46232</v>
      </c>
      <c r="R531" s="9" t="str">
        <f>VLOOKUP(P531,Assemb_DA!A:H,8,FALSE)</f>
        <v>2026-07-29</v>
      </c>
      <c r="S531" s="9" t="str">
        <f>VLOOKUP(P531,Assemb_DA!A:I,9,FALSE)</f>
        <v>2026-07-30</v>
      </c>
      <c r="T531" s="22">
        <f>S531-Q531</f>
        <v>1</v>
      </c>
      <c r="U531" t="str">
        <f>VLOOKUP(A531,'Base traitement'!A:BG,23,FALSE)</f>
        <v>DFG</v>
      </c>
      <c r="V531" t="str">
        <f>VLOOKUP(A531,'Base traitement'!A:BG,24,FALSE)</f>
        <v>NADIA7</v>
      </c>
      <c r="W531">
        <f>VLOOKUP(A531,'Base traitement'!A:BG,57,FALSE)</f>
        <v>1101</v>
      </c>
    </row>
    <row r="532" spans="1:23">
      <c r="A532" s="9">
        <v>136031</v>
      </c>
      <c r="B532" t="str">
        <f>VLOOKUP(A532,'Base traitement'!A:BG,2,FALSE)</f>
        <v>SOCIETE QUBETA IMPORT-EXPORT SARLU</v>
      </c>
      <c r="C532" t="str">
        <f>VLOOKUP(A532,'Base traitement'!A:BG,45,FALSE)</f>
        <v>FOURNITURE DE BUREAU Q3 2026 - Validation DG le 27/07/2026</v>
      </c>
      <c r="D532" t="str">
        <f>VLOOKUP(A532,'Base traitement'!A:BG,3,FALSE)</f>
        <v>Taille crayon metallique</v>
      </c>
      <c r="E532" t="str">
        <f>VLOOKUP(A532,'Base traitement'!A:BG,4,FALSE)</f>
        <v>Taille Crayon</v>
      </c>
      <c r="F532" s="16">
        <v>4793.1088878695664</v>
      </c>
      <c r="K532" s="16">
        <f>F532-G532</f>
        <v>4793.1088878695664</v>
      </c>
      <c r="L532" s="12">
        <f>VLOOKUP(A532,'Base traitement'!A:BG,15,FALSE)</f>
        <v>46233</v>
      </c>
      <c r="M532" s="9" t="str">
        <f>VLOOKUP(A532,'Base traitement'!A:BG,16,FALSE)</f>
        <v>2026-07-30</v>
      </c>
      <c r="N532" s="9" t="str">
        <f>VLOOKUP(A532,'Base traitement'!A:BG,17,FALSE)</f>
        <v>E</v>
      </c>
      <c r="O532" s="9" t="str">
        <f>VLOOKUP(A532,'Base traitement'!A:BG,18,FALSE)</f>
        <v>E</v>
      </c>
      <c r="P532">
        <f>VLOOKUP(A532,'Base traitement'!A:BG,20,FALSE)</f>
        <v>139312</v>
      </c>
      <c r="Q532" s="12">
        <f>VLOOKUP(P532,Assemb_DA!A:H,7,FALSE)</f>
        <v>46232</v>
      </c>
      <c r="R532" s="9" t="str">
        <f>VLOOKUP(P532,Assemb_DA!A:H,8,FALSE)</f>
        <v>2026-07-29</v>
      </c>
      <c r="S532" s="9" t="str">
        <f>VLOOKUP(P532,Assemb_DA!A:I,9,FALSE)</f>
        <v>2026-07-30</v>
      </c>
      <c r="T532" s="22">
        <f>S532-Q532</f>
        <v>1</v>
      </c>
      <c r="U532" t="str">
        <f>VLOOKUP(A532,'Base traitement'!A:BG,23,FALSE)</f>
        <v>DFG</v>
      </c>
      <c r="V532" t="str">
        <f>VLOOKUP(A532,'Base traitement'!A:BG,24,FALSE)</f>
        <v>NADIA7</v>
      </c>
      <c r="W532">
        <f>VLOOKUP(A532,'Base traitement'!A:BG,57,FALSE)</f>
        <v>3052</v>
      </c>
    </row>
    <row r="533" spans="1:23">
      <c r="A533" s="9">
        <v>136032</v>
      </c>
      <c r="B533" t="str">
        <f>VLOOKUP(A533,'Base traitement'!A:BG,2,FALSE)</f>
        <v>SOCIETE DE METALLURGIE DE L OCEAN INDIEN (ABC</v>
      </c>
      <c r="C533" t="str">
        <f>VLOOKUP(A533,'Base traitement'!A:BG,45,FALSE)</f>
        <v>Achat Rack 19"//42U Indoor(Normalisation-Rack-DataCenter)</v>
      </c>
      <c r="D533" t="str">
        <f>VLOOKUP(A533,'Base traitement'!A:BG,3,FALSE)</f>
        <v>REMISE</v>
      </c>
      <c r="E533" t="str">
        <f>VLOOKUP(A533,'Base traitement'!A:BG,4,FALSE)</f>
        <v>Remise</v>
      </c>
      <c r="F533" s="16">
        <v>1875</v>
      </c>
      <c r="G533" s="16">
        <v>244.56521739130434</v>
      </c>
      <c r="H533" s="20">
        <v>0.13043478260869565</v>
      </c>
      <c r="I533" s="19">
        <f>G533/F533</f>
        <v>0.13043478260869565</v>
      </c>
      <c r="J533" s="19"/>
      <c r="K533" s="16">
        <f>F533-G533</f>
        <v>1630.4347826086957</v>
      </c>
      <c r="L533" s="12">
        <f>VLOOKUP(A533,'Base traitement'!A:BG,15,FALSE)</f>
        <v>46233</v>
      </c>
      <c r="M533" s="9" t="str">
        <f>VLOOKUP(A533,'Base traitement'!A:BG,16,FALSE)</f>
        <v>2026-07-30</v>
      </c>
      <c r="N533" s="9" t="str">
        <f>VLOOKUP(A533,'Base traitement'!A:BG,17,FALSE)</f>
        <v>E</v>
      </c>
      <c r="O533" s="9" t="str">
        <f>VLOOKUP(A533,'Base traitement'!A:BG,18,FALSE)</f>
        <v>E</v>
      </c>
      <c r="P533">
        <f>VLOOKUP(A533,'Base traitement'!A:BG,20,FALSE)</f>
        <v>139230</v>
      </c>
      <c r="Q533" s="12">
        <f>VLOOKUP(P533,Assemb_DA!A:H,7,FALSE)</f>
        <v>46230</v>
      </c>
      <c r="R533" s="9" t="str">
        <f>VLOOKUP(P533,Assemb_DA!A:H,8,FALSE)</f>
        <v>2026-07-27</v>
      </c>
      <c r="S533" s="9" t="str">
        <f>VLOOKUP(P533,Assemb_DA!A:I,9,FALSE)</f>
        <v>2026-07-29</v>
      </c>
      <c r="T533" s="22">
        <f>S533-Q533</f>
        <v>2</v>
      </c>
      <c r="U533" t="str">
        <f>VLOOKUP(A533,'Base traitement'!A:BG,23,FALSE)</f>
        <v>DTG</v>
      </c>
      <c r="V533" t="str">
        <f>VLOOKUP(A533,'Base traitement'!A:BG,24,FALSE)</f>
        <v>ELIE3</v>
      </c>
      <c r="W533">
        <f>VLOOKUP(A533,'Base traitement'!A:BG,57,FALSE)</f>
        <v>1</v>
      </c>
    </row>
    <row r="534" spans="1:23">
      <c r="A534" s="9">
        <v>136033</v>
      </c>
      <c r="B534" t="str">
        <f>VLOOKUP(A534,'Base traitement'!A:BG,2,FALSE)</f>
        <v>PRIMA CE SARLU</v>
      </c>
      <c r="C534" t="str">
        <f>VLOOKUP(A534,'Base traitement'!A:BG,45,FALSE)</f>
        <v>TX GC FO AAT066 AMPOROFORO</v>
      </c>
      <c r="D534" t="str">
        <f>VLOOKUP(A534,'Base traitement'!A:BG,3,FALSE)</f>
        <v>REMISE</v>
      </c>
      <c r="E534" t="str">
        <f>VLOOKUP(A534,'Base traitement'!A:BG,4,FALSE)</f>
        <v>Remise 7%</v>
      </c>
      <c r="F534" s="16">
        <v>1432.8695652173913</v>
      </c>
      <c r="G534" s="16">
        <v>93.739130434782609</v>
      </c>
      <c r="H534" s="20">
        <v>6.5420560747663559E-2</v>
      </c>
      <c r="I534" s="19">
        <f>G534/F534</f>
        <v>6.5420560747663559E-2</v>
      </c>
      <c r="J534" s="19"/>
      <c r="K534" s="16">
        <f>F534-G534</f>
        <v>1339.1304347826087</v>
      </c>
      <c r="L534" s="12">
        <f>VLOOKUP(A534,'Base traitement'!A:BG,15,FALSE)</f>
        <v>46233</v>
      </c>
      <c r="M534" s="9" t="str">
        <f>VLOOKUP(A534,'Base traitement'!A:BG,16,FALSE)</f>
        <v>2026-07-30</v>
      </c>
      <c r="N534" s="9" t="str">
        <f>VLOOKUP(A534,'Base traitement'!A:BG,17,FALSE)</f>
        <v>E</v>
      </c>
      <c r="O534" s="9" t="str">
        <f>VLOOKUP(A534,'Base traitement'!A:BG,18,FALSE)</f>
        <v>E</v>
      </c>
      <c r="P534">
        <f>VLOOKUP(A534,'Base traitement'!A:BG,20,FALSE)</f>
        <v>139245</v>
      </c>
      <c r="Q534" s="12">
        <f>VLOOKUP(P534,Assemb_DA!A:H,7,FALSE)</f>
        <v>46230</v>
      </c>
      <c r="R534" s="9" t="str">
        <f>VLOOKUP(P534,Assemb_DA!A:H,8,FALSE)</f>
        <v>2026-07-27</v>
      </c>
      <c r="S534" s="9" t="str">
        <f>VLOOKUP(P534,Assemb_DA!A:I,9,FALSE)</f>
        <v>2026-07-29</v>
      </c>
      <c r="T534" s="22">
        <f>S534-Q534</f>
        <v>2</v>
      </c>
      <c r="U534" t="str">
        <f>VLOOKUP(A534,'Base traitement'!A:BG,23,FALSE)</f>
        <v>DTG</v>
      </c>
      <c r="V534" t="str">
        <f>VLOOKUP(A534,'Base traitement'!A:BG,24,FALSE)</f>
        <v>ELIE3</v>
      </c>
      <c r="W534">
        <f>VLOOKUP(A534,'Base traitement'!A:BG,57,FALSE)</f>
        <v>2633</v>
      </c>
    </row>
    <row r="535" spans="1:23">
      <c r="A535" s="9">
        <v>136034</v>
      </c>
      <c r="B535" t="str">
        <f>VLOOKUP(A535,'Base traitement'!A:BG,2,FALSE)</f>
        <v>MASS IN SARL</v>
      </c>
      <c r="C535" t="s">
        <v>1361</v>
      </c>
      <c r="D535" t="str">
        <f>VLOOKUP(A535,'Base traitement'!A:BG,3,FALSE)</f>
        <v>Starlink Mini Kit</v>
      </c>
      <c r="E535" t="str">
        <f>VLOOKUP(A535,'Base traitement'!A:BG,4,FALSE)</f>
        <v>Starlink Mini Kit# DEVIS N° DE140343 du 22/07/2026</v>
      </c>
      <c r="F535" s="16">
        <v>316.8478260869565</v>
      </c>
      <c r="K535" s="16">
        <f>F535-G535</f>
        <v>316.8478260869565</v>
      </c>
      <c r="L535" s="12">
        <f>VLOOKUP(A535,'Base traitement'!A:BG,15,FALSE)</f>
        <v>46233</v>
      </c>
      <c r="M535" s="9" t="str">
        <f>VLOOKUP(A535,'Base traitement'!A:BG,16,FALSE)</f>
        <v>2026-09-14</v>
      </c>
      <c r="N535" s="9" t="str">
        <f>VLOOKUP(A535,'Base traitement'!A:BG,17,FALSE)</f>
        <v>E</v>
      </c>
      <c r="O535" s="9" t="str">
        <f>VLOOKUP(A535,'Base traitement'!A:BG,18,FALSE)</f>
        <v>E</v>
      </c>
      <c r="P535">
        <f>VLOOKUP(A535,'Base traitement'!A:BG,20,FALSE)</f>
        <v>139302</v>
      </c>
      <c r="Q535" s="12">
        <f>VLOOKUP(P535,Assemb_DA!A:H,7,FALSE)</f>
        <v>46232</v>
      </c>
      <c r="R535" s="9" t="str">
        <f>VLOOKUP(P535,Assemb_DA!A:H,8,FALSE)</f>
        <v>2026-07-29</v>
      </c>
      <c r="S535" s="9" t="str">
        <f>VLOOKUP(P535,Assemb_DA!A:I,9,FALSE)</f>
        <v>2026-07-30</v>
      </c>
      <c r="T535" s="22">
        <f>S535-Q535</f>
        <v>1</v>
      </c>
      <c r="U535" t="str">
        <f>VLOOKUP(A535,'Base traitement'!A:BG,23,FALSE)</f>
        <v>DG</v>
      </c>
      <c r="V535" t="str">
        <f>VLOOKUP(A535,'Base traitement'!A:BG,24,FALSE)</f>
        <v>NADIA7</v>
      </c>
      <c r="W535">
        <f>VLOOKUP(A535,'Base traitement'!A:BG,57,FALSE)</f>
        <v>2544</v>
      </c>
    </row>
    <row r="536" spans="1:23">
      <c r="A536" s="9">
        <v>136035</v>
      </c>
      <c r="B536" t="str">
        <f>VLOOKUP(A536,'Base traitement'!A:BG,2,FALSE)</f>
        <v>LUCKKY COMPANY</v>
      </c>
      <c r="C536" t="str">
        <f>VLOOKUP(A536,'Base traitement'!A:BG,45,FALSE)</f>
        <v>Transport manutention(Câble-Caniveau)-Tanà vers Maroantsetra</v>
      </c>
      <c r="D536" t="str">
        <f>VLOOKUP(A536,'Base traitement'!A:BG,3,FALSE)</f>
        <v>Transport des matériels techniques</v>
      </c>
      <c r="E536" t="str">
        <f>VLOOKUP(A536,'Base traitement'!A:BG,4,FALSE)</f>
        <v>Transport et manutention des matériels  ( Câble et Caniveau) de Tanà vers Maroantsetra # N°PF YAS 175-07/LC-26</v>
      </c>
      <c r="F536" s="16">
        <v>1521.7391304347825</v>
      </c>
      <c r="K536" s="16">
        <f>F536-G536</f>
        <v>1521.7391304347825</v>
      </c>
      <c r="L536" s="12">
        <f>VLOOKUP(A536,'Base traitement'!A:BG,15,FALSE)</f>
        <v>46233</v>
      </c>
      <c r="M536" s="9" t="str">
        <f>VLOOKUP(A536,'Base traitement'!A:BG,16,FALSE)</f>
        <v>2026-07-30</v>
      </c>
      <c r="N536" s="9" t="str">
        <f>VLOOKUP(A536,'Base traitement'!A:BG,17,FALSE)</f>
        <v>E</v>
      </c>
      <c r="O536" s="9" t="str">
        <f>VLOOKUP(A536,'Base traitement'!A:BG,18,FALSE)</f>
        <v>E</v>
      </c>
      <c r="P536">
        <f>VLOOKUP(A536,'Base traitement'!A:BG,20,FALSE)</f>
        <v>139217</v>
      </c>
      <c r="Q536" s="12">
        <f>VLOOKUP(P536,Assemb_DA!A:H,7,FALSE)</f>
        <v>46226</v>
      </c>
      <c r="R536" s="9" t="str">
        <f>VLOOKUP(P536,Assemb_DA!A:H,8,FALSE)</f>
        <v>2026-07-23</v>
      </c>
      <c r="S536" s="9" t="str">
        <f>VLOOKUP(P536,Assemb_DA!A:I,9,FALSE)</f>
        <v>2026-07-29</v>
      </c>
      <c r="T536" s="22">
        <f>S536-Q536</f>
        <v>6</v>
      </c>
      <c r="U536" t="str">
        <f>VLOOKUP(A536,'Base traitement'!A:BG,23,FALSE)</f>
        <v>DTG</v>
      </c>
      <c r="V536" t="str">
        <f>VLOOKUP(A536,'Base traitement'!A:BG,24,FALSE)</f>
        <v>ELIE3</v>
      </c>
      <c r="W536">
        <f>VLOOKUP(A536,'Base traitement'!A:BG,57,FALSE)</f>
        <v>3726</v>
      </c>
    </row>
    <row r="537" spans="1:23">
      <c r="A537" s="9">
        <v>136036</v>
      </c>
      <c r="B537" t="str">
        <f>VLOOKUP(A537,'Base traitement'!A:BG,2,FALSE)</f>
        <v>JOCKER GRAPHICS</v>
      </c>
      <c r="C537" t="str">
        <f>VLOOKUP(A537,'Base traitement'!A:BG,45,FALSE)</f>
        <v>HABILLAGE STORE MANDRITSARA</v>
      </c>
      <c r="D537" t="str">
        <f>VLOOKUP(A537,'Base traitement'!A:BG,3,FALSE)</f>
        <v>HABILLAGE DIVERSE</v>
      </c>
      <c r="E537" t="str">
        <f>VLOOKUP(A537,'Base traitement'!A:BG,4,FALSE)</f>
        <v>LIGHTBOX &amp; HABILLAGE NOUVEAU STORE MANDRITSARA - suivant devis DEV0160</v>
      </c>
      <c r="F537" s="16">
        <v>2934.9259239130433</v>
      </c>
      <c r="K537" s="16">
        <f>F537-G537</f>
        <v>2934.9259239130433</v>
      </c>
      <c r="L537" s="12">
        <f>VLOOKUP(A537,'Base traitement'!A:BG,15,FALSE)</f>
        <v>46233</v>
      </c>
      <c r="M537" s="9" t="str">
        <f>VLOOKUP(A537,'Base traitement'!A:BG,16,FALSE)</f>
        <v>2026-07-30</v>
      </c>
      <c r="N537" s="9" t="str">
        <f>VLOOKUP(A537,'Base traitement'!A:BG,17,FALSE)</f>
        <v>E</v>
      </c>
      <c r="O537" s="9" t="str">
        <f>VLOOKUP(A537,'Base traitement'!A:BG,18,FALSE)</f>
        <v>E</v>
      </c>
      <c r="P537">
        <f>VLOOKUP(A537,'Base traitement'!A:BG,20,FALSE)</f>
        <v>139222</v>
      </c>
      <c r="Q537" s="12">
        <f>VLOOKUP(P537,Assemb_DA!A:H,7,FALSE)</f>
        <v>46226</v>
      </c>
      <c r="R537" s="9" t="str">
        <f>VLOOKUP(P537,Assemb_DA!A:H,8,FALSE)</f>
        <v>2026-07-23</v>
      </c>
      <c r="S537" s="9" t="str">
        <f>VLOOKUP(P537,Assemb_DA!A:I,9,FALSE)</f>
        <v>2026-07-27</v>
      </c>
      <c r="T537" s="22">
        <f>S537-Q537</f>
        <v>4</v>
      </c>
      <c r="U537" t="str">
        <f>VLOOKUP(A537,'Base traitement'!A:BG,23,FALSE)</f>
        <v>DCG</v>
      </c>
      <c r="V537" t="str">
        <f>VLOOKUP(A537,'Base traitement'!A:BG,24,FALSE)</f>
        <v>FELANA13</v>
      </c>
      <c r="W537">
        <f>VLOOKUP(A537,'Base traitement'!A:BG,57,FALSE)</f>
        <v>1645</v>
      </c>
    </row>
    <row r="538" spans="1:23">
      <c r="A538" s="9">
        <v>136037</v>
      </c>
      <c r="B538" t="str">
        <f>VLOOKUP(A538,'Base traitement'!A:BG,2,FALSE)</f>
        <v>LUCKKY COMPANY</v>
      </c>
      <c r="C538" t="str">
        <f>VLOOKUP(A538,'Base traitement'!A:BG,45,FALSE)</f>
        <v>DPDI-Projet DWDM Nord -Transport équipements sur site</v>
      </c>
      <c r="D538" t="str">
        <f>VLOOKUP(A538,'Base traitement'!A:BG,3,FALSE)</f>
        <v>TRANSPORT SUR SITE  TRANSPORT DE BIENS</v>
      </c>
      <c r="E538" t="str">
        <f>VLOOKUP(A538,'Base traitement'!A:BG,4,FALSE)</f>
        <v>TRANSPORT EQUIPEMENT DWDM SUR SITE (Nord) # PROFORMA N° 162-07-LC-26</v>
      </c>
      <c r="F538" s="16">
        <v>2065.217391304348</v>
      </c>
      <c r="K538" s="16">
        <f>F538-G538</f>
        <v>2065.217391304348</v>
      </c>
      <c r="L538" s="12">
        <f>VLOOKUP(A538,'Base traitement'!A:BG,15,FALSE)</f>
        <v>46233</v>
      </c>
      <c r="M538" s="9" t="str">
        <f>VLOOKUP(A538,'Base traitement'!A:BG,16,FALSE)</f>
        <v>2026-07-30</v>
      </c>
      <c r="N538" s="9" t="str">
        <f>VLOOKUP(A538,'Base traitement'!A:BG,17,FALSE)</f>
        <v>E</v>
      </c>
      <c r="O538" s="9" t="str">
        <f>VLOOKUP(A538,'Base traitement'!A:BG,18,FALSE)</f>
        <v>E</v>
      </c>
      <c r="P538">
        <f>VLOOKUP(A538,'Base traitement'!A:BG,20,FALSE)</f>
        <v>139251</v>
      </c>
      <c r="Q538" s="12">
        <f>VLOOKUP(P538,Assemb_DA!A:H,7,FALSE)</f>
        <v>46231</v>
      </c>
      <c r="R538" s="9" t="str">
        <f>VLOOKUP(P538,Assemb_DA!A:H,8,FALSE)</f>
        <v>2026-07-28</v>
      </c>
      <c r="S538" s="9" t="str">
        <f>VLOOKUP(P538,Assemb_DA!A:I,9,FALSE)</f>
        <v>2026-07-30</v>
      </c>
      <c r="T538" s="22">
        <f>S538-Q538</f>
        <v>2</v>
      </c>
      <c r="U538" t="str">
        <f>VLOOKUP(A538,'Base traitement'!A:BG,23,FALSE)</f>
        <v>DTG</v>
      </c>
      <c r="V538" t="str">
        <f>VLOOKUP(A538,'Base traitement'!A:BG,24,FALSE)</f>
        <v>ELIE3</v>
      </c>
      <c r="W538">
        <f>VLOOKUP(A538,'Base traitement'!A:BG,57,FALSE)</f>
        <v>3726</v>
      </c>
    </row>
    <row r="539" spans="1:23">
      <c r="A539" s="9">
        <v>136038</v>
      </c>
      <c r="B539" t="str">
        <f>VLOOKUP(A539,'Base traitement'!A:BG,2,FALSE)</f>
        <v>RAZAFIMAHATRATRA ANDRIATSITOHAINA</v>
      </c>
      <c r="C539" t="str">
        <f>VLOOKUP(A539,'Base traitement'!A:BG,45,FALSE)</f>
        <v>désinstallation des câbles sur SR01 DTG-208604</v>
      </c>
      <c r="D539" t="str">
        <f>VLOOKUP(A539,'Base traitement'!A:BG,3,FALSE)</f>
        <v>Travaux filaire</v>
      </c>
      <c r="E539" t="str">
        <f>VLOOKUP(A539,'Base traitement'!A:BG,4,FALSE)</f>
        <v>DTG/DOM: Survey et inventaire avant désinstallation des câbles sur SR01 DTG-208604 # PF N° : 012/ART/2026</v>
      </c>
      <c r="F539" s="16">
        <v>280.43478260869563</v>
      </c>
      <c r="K539" s="16">
        <f>F539-G539</f>
        <v>280.43478260869563</v>
      </c>
      <c r="L539" s="12">
        <f>VLOOKUP(A539,'Base traitement'!A:BG,15,FALSE)</f>
        <v>46233</v>
      </c>
      <c r="M539" s="9" t="str">
        <f>VLOOKUP(A539,'Base traitement'!A:BG,16,FALSE)</f>
        <v>2026-07-30</v>
      </c>
      <c r="N539" s="9" t="str">
        <f>VLOOKUP(A539,'Base traitement'!A:BG,17,FALSE)</f>
        <v>E</v>
      </c>
      <c r="O539" s="9" t="str">
        <f>VLOOKUP(A539,'Base traitement'!A:BG,18,FALSE)</f>
        <v>E</v>
      </c>
      <c r="P539">
        <f>VLOOKUP(A539,'Base traitement'!A:BG,20,FALSE)</f>
        <v>139320</v>
      </c>
      <c r="Q539" s="12">
        <f>VLOOKUP(P539,Assemb_DA!A:H,7,FALSE)</f>
        <v>46232</v>
      </c>
      <c r="R539" s="9" t="str">
        <f>VLOOKUP(P539,Assemb_DA!A:H,8,FALSE)</f>
        <v>2026-07-29</v>
      </c>
      <c r="S539" s="9" t="str">
        <f>VLOOKUP(P539,Assemb_DA!A:I,9,FALSE)</f>
        <v>2026-07-30</v>
      </c>
      <c r="T539" s="22">
        <f>S539-Q539</f>
        <v>1</v>
      </c>
      <c r="U539" t="str">
        <f>VLOOKUP(A539,'Base traitement'!A:BG,23,FALSE)</f>
        <v>DTG</v>
      </c>
      <c r="V539" t="str">
        <f>VLOOKUP(A539,'Base traitement'!A:BG,24,FALSE)</f>
        <v>ELIE3</v>
      </c>
      <c r="W539">
        <f>VLOOKUP(A539,'Base traitement'!A:BG,57,FALSE)</f>
        <v>3129</v>
      </c>
    </row>
    <row r="540" spans="1:23">
      <c r="A540" s="9">
        <v>136039</v>
      </c>
      <c r="B540" t="str">
        <f>VLOOKUP(A540,'Base traitement'!A:BG,2,FALSE)</f>
        <v>EASY NETCOM</v>
      </c>
      <c r="C540" t="str">
        <f>VLOOKUP(A540,'Base traitement'!A:BG,45,FALSE)</f>
        <v>TX GC FO ANO005_MARILLAC</v>
      </c>
      <c r="D540" t="str">
        <f>VLOOKUP(A540,'Base traitement'!A:BG,3,FALSE)</f>
        <v>REMISE</v>
      </c>
      <c r="E540" t="str">
        <f>VLOOKUP(A540,'Base traitement'!A:BG,4,FALSE)</f>
        <v>Remise 12%</v>
      </c>
      <c r="F540" s="16">
        <v>9199.7867391304353</v>
      </c>
      <c r="G540" s="16">
        <v>985.69152173913039</v>
      </c>
      <c r="H540" s="20">
        <v>0.1071428664260861</v>
      </c>
      <c r="I540" s="19">
        <f>G540/F540</f>
        <v>0.1071428664260861</v>
      </c>
      <c r="J540" s="19"/>
      <c r="K540" s="16">
        <f>F540-G540</f>
        <v>8214.0952173913047</v>
      </c>
      <c r="L540" s="12">
        <f>VLOOKUP(A540,'Base traitement'!A:BG,15,FALSE)</f>
        <v>46233</v>
      </c>
      <c r="M540" s="9" t="str">
        <f>VLOOKUP(A540,'Base traitement'!A:BG,16,FALSE)</f>
        <v>2026-07-30</v>
      </c>
      <c r="N540" s="9" t="str">
        <f>VLOOKUP(A540,'Base traitement'!A:BG,17,FALSE)</f>
        <v>E</v>
      </c>
      <c r="O540" s="9" t="str">
        <f>VLOOKUP(A540,'Base traitement'!A:BG,18,FALSE)</f>
        <v>E</v>
      </c>
      <c r="P540">
        <f>VLOOKUP(A540,'Base traitement'!A:BG,20,FALSE)</f>
        <v>139301</v>
      </c>
      <c r="Q540" s="12">
        <f>VLOOKUP(P540,Assemb_DA!A:H,7,FALSE)</f>
        <v>46232</v>
      </c>
      <c r="R540" s="9" t="str">
        <f>VLOOKUP(P540,Assemb_DA!A:H,8,FALSE)</f>
        <v>2026-07-29</v>
      </c>
      <c r="S540" s="9" t="str">
        <f>VLOOKUP(P540,Assemb_DA!A:I,9,FALSE)</f>
        <v>2026-07-30</v>
      </c>
      <c r="T540" s="22">
        <f>S540-Q540</f>
        <v>1</v>
      </c>
      <c r="U540" t="str">
        <f>VLOOKUP(A540,'Base traitement'!A:BG,23,FALSE)</f>
        <v>DTG</v>
      </c>
      <c r="V540" t="str">
        <f>VLOOKUP(A540,'Base traitement'!A:BG,24,FALSE)</f>
        <v>ELIE3</v>
      </c>
      <c r="W540">
        <f>VLOOKUP(A540,'Base traitement'!A:BG,57,FALSE)</f>
        <v>2053</v>
      </c>
    </row>
    <row r="541" spans="1:23">
      <c r="A541" s="9">
        <v>136040</v>
      </c>
      <c r="B541" t="str">
        <f>VLOOKUP(A541,'Base traitement'!A:BG,2,FALSE)</f>
        <v>ECO FUSION</v>
      </c>
      <c r="C541" t="str">
        <f>VLOOKUP(A541,'Base traitement'!A:BG,45,FALSE)</f>
        <v>HABILLAGE VITRE PORTE</v>
      </c>
      <c r="D541" t="str">
        <f>VLOOKUP(A541,'Base traitement'!A:BG,3,FALSE)</f>
        <v>Habillages batiments</v>
      </c>
      <c r="E541" t="str">
        <f>VLOOKUP(A541,'Base traitement'!A:BG,4,FALSE)</f>
        <v>HABILLAGE VITRE PORTE# DEVIS N°142/07/E/26 DU 22/07/2026</v>
      </c>
      <c r="F541" s="16">
        <v>110.32608695652175</v>
      </c>
      <c r="K541" s="16">
        <f>F541-G541</f>
        <v>110.32608695652175</v>
      </c>
      <c r="L541" s="12">
        <f>VLOOKUP(A541,'Base traitement'!A:BG,15,FALSE)</f>
        <v>46233</v>
      </c>
      <c r="M541" s="9" t="str">
        <f>VLOOKUP(A541,'Base traitement'!A:BG,16,FALSE)</f>
        <v>2026-07-30</v>
      </c>
      <c r="N541" s="9" t="str">
        <f>VLOOKUP(A541,'Base traitement'!A:BG,17,FALSE)</f>
        <v>E</v>
      </c>
      <c r="O541" s="9" t="str">
        <f>VLOOKUP(A541,'Base traitement'!A:BG,18,FALSE)</f>
        <v>E</v>
      </c>
      <c r="P541">
        <f>VLOOKUP(A541,'Base traitement'!A:BG,20,FALSE)</f>
        <v>139342</v>
      </c>
      <c r="Q541" s="12">
        <f>VLOOKUP(P541,Assemb_DA!A:H,7,FALSE)</f>
        <v>46233</v>
      </c>
      <c r="R541" s="9" t="str">
        <f>VLOOKUP(P541,Assemb_DA!A:H,8,FALSE)</f>
        <v>2026-07-30</v>
      </c>
      <c r="S541" s="9" t="str">
        <f>VLOOKUP(P541,Assemb_DA!A:I,9,FALSE)</f>
        <v>2026-07-30</v>
      </c>
      <c r="T541" s="22">
        <f>S541-Q541</f>
        <v>0</v>
      </c>
      <c r="U541" t="str">
        <f>VLOOKUP(A541,'Base traitement'!A:BG,23,FALSE)</f>
        <v>DG</v>
      </c>
      <c r="V541" t="str">
        <f>VLOOKUP(A541,'Base traitement'!A:BG,24,FALSE)</f>
        <v>NADIA7</v>
      </c>
      <c r="W541">
        <f>VLOOKUP(A541,'Base traitement'!A:BG,57,FALSE)</f>
        <v>1136</v>
      </c>
    </row>
    <row r="542" spans="1:23">
      <c r="A542" s="9">
        <v>136041</v>
      </c>
      <c r="B542" t="str">
        <f>VLOOKUP(A542,'Base traitement'!A:BG,2,FALSE)</f>
        <v>RAZAFIMAHATRATRA ANDRIATSITOHAINA</v>
      </c>
      <c r="C542" t="str">
        <f>VLOOKUP(A542,'Base traitement'!A:BG,45,FALSE)</f>
        <v>désinstallation des câbles sur D00 DTG-208603</v>
      </c>
      <c r="D542" t="str">
        <f>VLOOKUP(A542,'Base traitement'!A:BG,3,FALSE)</f>
        <v>Travaux filaire</v>
      </c>
      <c r="E542" t="str">
        <f>VLOOKUP(A542,'Base traitement'!A:BG,4,FALSE)</f>
        <v>DTG/DOM: Survey et inventaire avant désinstallation des câbles sur D00 DTG-208603 # PF N° : 011/ART/2026</v>
      </c>
      <c r="F542" s="16">
        <v>906.63043478260875</v>
      </c>
      <c r="K542" s="16">
        <f>F542-G542</f>
        <v>906.63043478260875</v>
      </c>
      <c r="L542" s="12">
        <f>VLOOKUP(A542,'Base traitement'!A:BG,15,FALSE)</f>
        <v>46233</v>
      </c>
      <c r="M542" s="9" t="str">
        <f>VLOOKUP(A542,'Base traitement'!A:BG,16,FALSE)</f>
        <v>2026-07-30</v>
      </c>
      <c r="N542" s="9" t="str">
        <f>VLOOKUP(A542,'Base traitement'!A:BG,17,FALSE)</f>
        <v>E</v>
      </c>
      <c r="O542" s="9" t="str">
        <f>VLOOKUP(A542,'Base traitement'!A:BG,18,FALSE)</f>
        <v>E</v>
      </c>
      <c r="P542">
        <f>VLOOKUP(A542,'Base traitement'!A:BG,20,FALSE)</f>
        <v>139319</v>
      </c>
      <c r="Q542" s="12">
        <f>VLOOKUP(P542,Assemb_DA!A:H,7,FALSE)</f>
        <v>46232</v>
      </c>
      <c r="R542" s="9" t="str">
        <f>VLOOKUP(P542,Assemb_DA!A:H,8,FALSE)</f>
        <v>2026-07-29</v>
      </c>
      <c r="S542" s="9" t="str">
        <f>VLOOKUP(P542,Assemb_DA!A:I,9,FALSE)</f>
        <v>2026-07-30</v>
      </c>
      <c r="T542" s="22">
        <f>S542-Q542</f>
        <v>1</v>
      </c>
      <c r="U542" t="str">
        <f>VLOOKUP(A542,'Base traitement'!A:BG,23,FALSE)</f>
        <v>DTG</v>
      </c>
      <c r="V542" t="str">
        <f>VLOOKUP(A542,'Base traitement'!A:BG,24,FALSE)</f>
        <v>ELIE3</v>
      </c>
      <c r="W542">
        <f>VLOOKUP(A542,'Base traitement'!A:BG,57,FALSE)</f>
        <v>3129</v>
      </c>
    </row>
    <row r="543" spans="1:23">
      <c r="A543" s="9">
        <v>136042</v>
      </c>
      <c r="B543" t="str">
        <f>VLOOKUP(A543,'Base traitement'!A:BG,2,FALSE)</f>
        <v>GLOBAL CONSTRUCTION MADAGASCAR</v>
      </c>
      <c r="C543" t="str">
        <f>VLOOKUP(A543,'Base traitement'!A:BG,45,FALSE)</f>
        <v>Remplacement vitrage Data Center DIA013 Nosy Be</v>
      </c>
      <c r="D543" t="str">
        <f>VLOOKUP(A543,'Base traitement'!A:BG,3,FALSE)</f>
        <v>Travaux de réhabilitation</v>
      </c>
      <c r="E543" t="str">
        <f>VLOOKUP(A543,'Base traitement'!A:BG,4,FALSE)</f>
        <v>Fourniture et pose vitre clair ep:6mm y compris remplacements serrures, remise en état du chassis en alu et toutes sujétions de mises en ouvres(Porte principale)-Data Center Nosy Be</v>
      </c>
      <c r="F543" s="16">
        <v>201.41304347826087</v>
      </c>
      <c r="K543" s="16">
        <f>F543-G543</f>
        <v>201.41304347826087</v>
      </c>
      <c r="L543" s="12">
        <f>VLOOKUP(A543,'Base traitement'!A:BG,15,FALSE)</f>
        <v>46233</v>
      </c>
      <c r="M543" s="9" t="str">
        <f>VLOOKUP(A543,'Base traitement'!A:BG,16,FALSE)</f>
        <v>2026-07-30</v>
      </c>
      <c r="N543" s="9" t="str">
        <f>VLOOKUP(A543,'Base traitement'!A:BG,17,FALSE)</f>
        <v>E</v>
      </c>
      <c r="O543" s="9" t="str">
        <f>VLOOKUP(A543,'Base traitement'!A:BG,18,FALSE)</f>
        <v>E</v>
      </c>
      <c r="P543">
        <f>VLOOKUP(A543,'Base traitement'!A:BG,20,FALSE)</f>
        <v>139293</v>
      </c>
      <c r="Q543" s="12">
        <f>VLOOKUP(P543,Assemb_DA!A:H,7,FALSE)</f>
        <v>46231</v>
      </c>
      <c r="R543" s="9" t="str">
        <f>VLOOKUP(P543,Assemb_DA!A:H,8,FALSE)</f>
        <v>2026-07-28</v>
      </c>
      <c r="S543" s="9" t="str">
        <f>VLOOKUP(P543,Assemb_DA!A:I,9,FALSE)</f>
        <v>2026-07-30</v>
      </c>
      <c r="T543" s="22">
        <f>S543-Q543</f>
        <v>2</v>
      </c>
      <c r="U543" t="str">
        <f>VLOOKUP(A543,'Base traitement'!A:BG,23,FALSE)</f>
        <v>DTG</v>
      </c>
      <c r="V543" t="str">
        <f>VLOOKUP(A543,'Base traitement'!A:BG,24,FALSE)</f>
        <v>ELIE3</v>
      </c>
      <c r="W543">
        <f>VLOOKUP(A543,'Base traitement'!A:BG,57,FALSE)</f>
        <v>2404</v>
      </c>
    </row>
    <row r="544" spans="1:23">
      <c r="A544" s="9">
        <v>136043</v>
      </c>
      <c r="B544" t="str">
        <f>VLOOKUP(A544,'Base traitement'!A:BG,2,FALSE)</f>
        <v>NOTION</v>
      </c>
      <c r="C544" t="str">
        <f>VLOOKUP(A544,'Base traitement'!A:BG,45,FALSE)</f>
        <v>BOXNOTION 4G - VALIDEE LE 30/07/2026</v>
      </c>
      <c r="D544" t="str">
        <f>VLOOKUP(A544,'Base traitement'!A:BG,3,FALSE)</f>
        <v>FREIGHT</v>
      </c>
      <c r="E544" t="str">
        <f>VLOOKUP(A544,'Base traitement'!A:BG,4,FALSE)</f>
        <v>SEA FREIGHT</v>
      </c>
      <c r="F544" s="16">
        <v>79500</v>
      </c>
      <c r="K544" s="16">
        <f>F544-G544</f>
        <v>79500</v>
      </c>
      <c r="L544" s="12">
        <f>VLOOKUP(A544,'Base traitement'!A:BG,15,FALSE)</f>
        <v>46233</v>
      </c>
      <c r="M544" s="9" t="str">
        <f>VLOOKUP(A544,'Base traitement'!A:BG,16,FALSE)</f>
        <v>2026-07-30</v>
      </c>
      <c r="N544" s="9" t="str">
        <f>VLOOKUP(A544,'Base traitement'!A:BG,17,FALSE)</f>
        <v>E</v>
      </c>
      <c r="O544" s="9" t="str">
        <f>VLOOKUP(A544,'Base traitement'!A:BG,18,FALSE)</f>
        <v>E</v>
      </c>
      <c r="P544">
        <f>VLOOKUP(A544,'Base traitement'!A:BG,20,FALSE)</f>
        <v>139339</v>
      </c>
      <c r="Q544" s="12">
        <f>VLOOKUP(P544,Assemb_DA!A:H,7,FALSE)</f>
        <v>46233</v>
      </c>
      <c r="R544" s="9" t="str">
        <f>VLOOKUP(P544,Assemb_DA!A:H,8,FALSE)</f>
        <v>2026-07-30</v>
      </c>
      <c r="S544" s="9" t="str">
        <f>VLOOKUP(P544,Assemb_DA!A:I,9,FALSE)</f>
        <v>2026-07-30</v>
      </c>
      <c r="T544" s="22">
        <f>S544-Q544</f>
        <v>0</v>
      </c>
      <c r="U544" t="str">
        <f>VLOOKUP(A544,'Base traitement'!A:BG,23,FALSE)</f>
        <v>DCG</v>
      </c>
      <c r="V544" t="str">
        <f>VLOOKUP(A544,'Base traitement'!A:BG,24,FALSE)</f>
        <v>FELANA13</v>
      </c>
      <c r="W544">
        <f>VLOOKUP(A544,'Base traitement'!A:BG,57,FALSE)</f>
        <v>4083</v>
      </c>
    </row>
    <row r="545" spans="1:23">
      <c r="A545" s="9">
        <v>136044</v>
      </c>
      <c r="B545" t="str">
        <f>VLOOKUP(A545,'Base traitement'!A:BG,2,FALSE)</f>
        <v>NOTION</v>
      </c>
      <c r="C545" t="str">
        <f>VLOOKUP(A545,'Base traitement'!A:BG,45,FALSE)</f>
        <v>COMMANDE BOXNOTION 4G - VALIDEE LE 30/07/2026</v>
      </c>
      <c r="D545" t="str">
        <f>VLOOKUP(A545,'Base traitement'!A:BG,3,FALSE)</f>
        <v>FREIGHT</v>
      </c>
      <c r="E545" t="str">
        <f>VLOOKUP(A545,'Base traitement'!A:BG,4,FALSE)</f>
        <v>AIR FREIGHT</v>
      </c>
      <c r="F545" s="16">
        <v>59280</v>
      </c>
      <c r="K545" s="16">
        <f>F545-G545</f>
        <v>59280</v>
      </c>
      <c r="L545" s="12">
        <f>VLOOKUP(A545,'Base traitement'!A:BG,15,FALSE)</f>
        <v>46233</v>
      </c>
      <c r="M545" s="9" t="str">
        <f>VLOOKUP(A545,'Base traitement'!A:BG,16,FALSE)</f>
        <v>2026-07-30</v>
      </c>
      <c r="N545" s="9" t="str">
        <f>VLOOKUP(A545,'Base traitement'!A:BG,17,FALSE)</f>
        <v>E</v>
      </c>
      <c r="O545" s="9" t="str">
        <f>VLOOKUP(A545,'Base traitement'!A:BG,18,FALSE)</f>
        <v>E</v>
      </c>
      <c r="P545">
        <f>VLOOKUP(A545,'Base traitement'!A:BG,20,FALSE)</f>
        <v>139338</v>
      </c>
      <c r="Q545" s="12">
        <f>VLOOKUP(P545,Assemb_DA!A:H,7,FALSE)</f>
        <v>46233</v>
      </c>
      <c r="R545" s="9" t="str">
        <f>VLOOKUP(P545,Assemb_DA!A:H,8,FALSE)</f>
        <v>2026-07-30</v>
      </c>
      <c r="S545" s="9" t="str">
        <f>VLOOKUP(P545,Assemb_DA!A:I,9,FALSE)</f>
        <v>2026-07-30</v>
      </c>
      <c r="T545" s="22">
        <f>S545-Q545</f>
        <v>0</v>
      </c>
      <c r="U545" t="str">
        <f>VLOOKUP(A545,'Base traitement'!A:BG,23,FALSE)</f>
        <v>DCG</v>
      </c>
      <c r="V545" t="str">
        <f>VLOOKUP(A545,'Base traitement'!A:BG,24,FALSE)</f>
        <v>FELANA13</v>
      </c>
      <c r="W545">
        <f>VLOOKUP(A545,'Base traitement'!A:BG,57,FALSE)</f>
        <v>4083</v>
      </c>
    </row>
    <row r="546" spans="1:23">
      <c r="A546" s="9">
        <v>136045</v>
      </c>
      <c r="B546" t="str">
        <f>VLOOKUP(A546,'Base traitement'!A:BG,2,FALSE)</f>
        <v>CHANDARANA   CIE</v>
      </c>
      <c r="C546" t="str">
        <f>VLOOKUP(A546,'Base traitement'!A:BG,45,FALSE)</f>
        <v>FOURNITURE DE BUREAU Q3 2026 - Validation DG le 27/07/2026</v>
      </c>
      <c r="D546" t="str">
        <f>VLOOKUP(A546,'Base traitement'!A:BG,3,FALSE)</f>
        <v>BOITE COLLE</v>
      </c>
      <c r="E546" t="str">
        <f>VLOOKUP(A546,'Base traitement'!A:BG,4,FALSE)</f>
        <v>Colle de bureau</v>
      </c>
      <c r="F546" s="16">
        <v>7002.4450881304347</v>
      </c>
      <c r="K546" s="16">
        <f>F546-G546</f>
        <v>7002.4450881304347</v>
      </c>
      <c r="L546" s="12">
        <f>VLOOKUP(A546,'Base traitement'!A:BG,15,FALSE)</f>
        <v>46233</v>
      </c>
      <c r="M546" s="9" t="str">
        <f>VLOOKUP(A546,'Base traitement'!A:BG,16,FALSE)</f>
        <v>2026-07-30</v>
      </c>
      <c r="N546" s="9" t="str">
        <f>VLOOKUP(A546,'Base traitement'!A:BG,17,FALSE)</f>
        <v>E</v>
      </c>
      <c r="O546" s="9" t="str">
        <f>VLOOKUP(A546,'Base traitement'!A:BG,18,FALSE)</f>
        <v>E</v>
      </c>
      <c r="P546">
        <f>VLOOKUP(A546,'Base traitement'!A:BG,20,FALSE)</f>
        <v>139291</v>
      </c>
      <c r="Q546" s="12">
        <f>VLOOKUP(P546,Assemb_DA!A:H,7,FALSE)</f>
        <v>46233</v>
      </c>
      <c r="R546" s="9" t="str">
        <f>VLOOKUP(P546,Assemb_DA!A:H,8,FALSE)</f>
        <v>2026-07-30</v>
      </c>
      <c r="S546" s="9" t="str">
        <f>VLOOKUP(P546,Assemb_DA!A:I,9,FALSE)</f>
        <v>2026-07-30</v>
      </c>
      <c r="T546" s="22">
        <f>S546-Q546</f>
        <v>0</v>
      </c>
      <c r="U546" t="str">
        <f>VLOOKUP(A546,'Base traitement'!A:BG,23,FALSE)</f>
        <v>DFG</v>
      </c>
      <c r="V546" t="str">
        <f>VLOOKUP(A546,'Base traitement'!A:BG,24,FALSE)</f>
        <v>NADIA7</v>
      </c>
      <c r="W546">
        <f>VLOOKUP(A546,'Base traitement'!A:BG,57,FALSE)</f>
        <v>1074</v>
      </c>
    </row>
    <row r="547" spans="1:23">
      <c r="A547" s="9">
        <v>136046</v>
      </c>
      <c r="B547" t="str">
        <f>VLOOKUP(A547,'Base traitement'!A:BG,2,FALSE)</f>
        <v>SOCIETE PRONET SARLU</v>
      </c>
      <c r="C547" t="str">
        <f>VLOOKUP(A547,'Base traitement'!A:BG,45,FALSE)</f>
        <v>NETTOYAGE DESHERBAGE ET ENLEVEMENT DE DECHET 3 SITES</v>
      </c>
      <c r="D547" t="str">
        <f>VLOOKUP(A547,'Base traitement'!A:BG,3,FALSE)</f>
        <v>PRESTATION NETTOYAGE</v>
      </c>
      <c r="E547" t="str">
        <f>VLOOKUP(A547,'Base traitement'!A:BG,4,FALSE)</f>
        <v>NETTOYAGE DESHERBAGE ET ENLEVEMENT DE DECHET - EXTERIEUR DATA CENTER ATS001# DEVIS N° 217/26-MH DU 22/07/2026</v>
      </c>
      <c r="F547" s="16">
        <v>207.11557970869566</v>
      </c>
      <c r="K547" s="16">
        <f>F547-G547</f>
        <v>207.11557970869566</v>
      </c>
      <c r="L547" s="12">
        <f>VLOOKUP(A547,'Base traitement'!A:BG,15,FALSE)</f>
        <v>46233</v>
      </c>
      <c r="M547" s="9" t="str">
        <f>VLOOKUP(A547,'Base traitement'!A:BG,16,FALSE)</f>
        <v>2026-07-30</v>
      </c>
      <c r="N547" s="9" t="str">
        <f>VLOOKUP(A547,'Base traitement'!A:BG,17,FALSE)</f>
        <v>E</v>
      </c>
      <c r="O547" s="9" t="str">
        <f>VLOOKUP(A547,'Base traitement'!A:BG,18,FALSE)</f>
        <v>E</v>
      </c>
      <c r="P547">
        <f>VLOOKUP(A547,'Base traitement'!A:BG,20,FALSE)</f>
        <v>139335</v>
      </c>
      <c r="Q547" s="12">
        <f>VLOOKUP(P547,Assemb_DA!A:H,7,FALSE)</f>
        <v>46233</v>
      </c>
      <c r="R547" s="9" t="str">
        <f>VLOOKUP(P547,Assemb_DA!A:H,8,FALSE)</f>
        <v>2026-07-30</v>
      </c>
      <c r="S547" s="9" t="str">
        <f>VLOOKUP(P547,Assemb_DA!A:I,9,FALSE)</f>
        <v>2026-07-30</v>
      </c>
      <c r="T547" s="22">
        <f>S547-Q547</f>
        <v>0</v>
      </c>
      <c r="U547" t="str">
        <f>VLOOKUP(A547,'Base traitement'!A:BG,23,FALSE)</f>
        <v>DFG</v>
      </c>
      <c r="V547" t="str">
        <f>VLOOKUP(A547,'Base traitement'!A:BG,24,FALSE)</f>
        <v>NADIA7</v>
      </c>
      <c r="W547">
        <f>VLOOKUP(A547,'Base traitement'!A:BG,57,FALSE)</f>
        <v>4740</v>
      </c>
    </row>
    <row r="548" spans="1:23">
      <c r="A548" s="9">
        <v>136047</v>
      </c>
      <c r="B548" t="str">
        <f>VLOOKUP(A548,'Base traitement'!A:BG,2,FALSE)</f>
        <v>VOYAGES BOURDON</v>
      </c>
      <c r="C548" t="str">
        <f>VLOOKUP(A548,'Base traitement'!A:BG,45,FALSE)</f>
        <v>Voyage - Transfo</v>
      </c>
      <c r="D548" t="str">
        <f>VLOOKUP(A548,'Base traitement'!A:BG,3,FALSE)</f>
        <v>BILLET D 'AVION</v>
      </c>
      <c r="E548" t="str">
        <f>VLOOKUP(A548,'Base traitement'!A:BG,4,FALSE)</f>
        <v>Voyage - Transfo</v>
      </c>
      <c r="F548" s="16">
        <v>3193.3260869565215</v>
      </c>
      <c r="K548" s="16">
        <f>F548-G548</f>
        <v>3193.3260869565215</v>
      </c>
      <c r="L548" s="12">
        <f>VLOOKUP(A548,'Base traitement'!A:BG,15,FALSE)</f>
        <v>46233</v>
      </c>
      <c r="M548" s="9" t="str">
        <f>VLOOKUP(A548,'Base traitement'!A:BG,16,FALSE)</f>
        <v>2026-07-30</v>
      </c>
      <c r="N548" s="9" t="str">
        <f>VLOOKUP(A548,'Base traitement'!A:BG,17,FALSE)</f>
        <v>S</v>
      </c>
      <c r="O548" s="9" t="str">
        <f>VLOOKUP(A548,'Base traitement'!A:BG,18,FALSE)</f>
        <v>S</v>
      </c>
      <c r="P548">
        <f>VLOOKUP(A548,'Base traitement'!A:BG,20,FALSE)</f>
        <v>139344</v>
      </c>
      <c r="Q548" s="12">
        <f>VLOOKUP(P548,Assemb_DA!A:H,7,FALSE)</f>
        <v>46233</v>
      </c>
      <c r="R548" s="9" t="str">
        <f>VLOOKUP(P548,Assemb_DA!A:H,8,FALSE)</f>
        <v>2026-07-30</v>
      </c>
      <c r="S548" s="9" t="str">
        <f>VLOOKUP(P548,Assemb_DA!A:I,9,FALSE)</f>
        <v>2026-07-30</v>
      </c>
      <c r="T548" s="22">
        <f>S548-Q548</f>
        <v>0</v>
      </c>
      <c r="U548" t="str">
        <f>VLOOKUP(A548,'Base traitement'!A:BG,23,FALSE)</f>
        <v>DG</v>
      </c>
      <c r="V548" t="str">
        <f>VLOOKUP(A548,'Base traitement'!A:BG,24,FALSE)</f>
        <v>NADIA7</v>
      </c>
      <c r="W548">
        <f>VLOOKUP(A548,'Base traitement'!A:BG,57,FALSE)</f>
        <v>2886</v>
      </c>
    </row>
    <row r="549" spans="1:23">
      <c r="A549" s="9">
        <v>136048</v>
      </c>
      <c r="B549" t="str">
        <f>VLOOKUP(A549,'Base traitement'!A:BG,2,FALSE)</f>
        <v>GREENLIGHT PLANET</v>
      </c>
      <c r="C549" t="str">
        <f>VLOOKUP(A549,'Base traitement'!A:BG,45,FALSE)</f>
        <v>Sun King Kenya Order</v>
      </c>
      <c r="D549" t="str">
        <f>VLOOKUP(A549,'Base traitement'!A:BG,3,FALSE)</f>
        <v>HOME PLUS MAX WITH PANELS</v>
      </c>
      <c r="E549" t="str">
        <f>VLOOKUP(A549,'Base traitement'!A:BG,4,FALSE)</f>
        <v>SK-525 Home Plus Max with Panels - PI n°010726-01</v>
      </c>
      <c r="F549" s="16">
        <v>122144.9964</v>
      </c>
      <c r="K549" s="16">
        <f>F549-G549</f>
        <v>122144.9964</v>
      </c>
      <c r="L549" s="12">
        <f>VLOOKUP(A549,'Base traitement'!A:BG,15,FALSE)</f>
        <v>46234</v>
      </c>
      <c r="M549" s="9" t="str">
        <f>VLOOKUP(A549,'Base traitement'!A:BG,16,FALSE)</f>
        <v>2026-07-31</v>
      </c>
      <c r="N549" s="9" t="str">
        <f>VLOOKUP(A549,'Base traitement'!A:BG,17,FALSE)</f>
        <v>E</v>
      </c>
      <c r="O549" s="9" t="str">
        <f>VLOOKUP(A549,'Base traitement'!A:BG,18,FALSE)</f>
        <v>E</v>
      </c>
      <c r="P549">
        <f>VLOOKUP(A549,'Base traitement'!A:BG,20,FALSE)</f>
        <v>139163</v>
      </c>
      <c r="Q549" s="12">
        <f>VLOOKUP(P549,Assemb_DA!A:H,7,FALSE)</f>
        <v>46224</v>
      </c>
      <c r="R549" s="9" t="str">
        <f>VLOOKUP(P549,Assemb_DA!A:H,8,FALSE)</f>
        <v>2026-07-21</v>
      </c>
      <c r="S549" s="9" t="str">
        <f>VLOOKUP(P549,Assemb_DA!A:I,9,FALSE)</f>
        <v>2026-07-30</v>
      </c>
      <c r="T549" s="22">
        <f>S549-Q549</f>
        <v>9</v>
      </c>
      <c r="U549" t="str">
        <f>VLOOKUP(A549,'Base traitement'!A:BG,23,FALSE)</f>
        <v>DCG</v>
      </c>
      <c r="V549" t="str">
        <f>VLOOKUP(A549,'Base traitement'!A:BG,24,FALSE)</f>
        <v>FELANA13</v>
      </c>
      <c r="W549">
        <f>VLOOKUP(A549,'Base traitement'!A:BG,57,FALSE)</f>
        <v>2411</v>
      </c>
    </row>
    <row r="550" spans="1:23">
      <c r="A550" s="9">
        <v>136049</v>
      </c>
      <c r="B550" t="str">
        <f>VLOOKUP(A550,'Base traitement'!A:BG,2,FALSE)</f>
        <v>SIDEF</v>
      </c>
      <c r="C550" t="str">
        <f>VLOOKUP(A550,'Base traitement'!A:BG,45,FALSE)</f>
        <v>MACHINE A CAFE</v>
      </c>
      <c r="D550" t="str">
        <f>VLOOKUP(A550,'Base traitement'!A:BG,3,FALSE)</f>
        <v>MACHINE A CAFE</v>
      </c>
      <c r="E550" t="str">
        <f>VLOOKUP(A550,'Base traitement'!A:BG,4,FALSE)</f>
        <v>MACHINE A CAFE 4en1 COMPATIBLE NESPRESSO DOLCE GUSTO 1400W 20BARS TAU - DEVIS DT1057625 DU 27/07/26 - A contacter pour la livraison Fanja 0340017302</v>
      </c>
      <c r="F550" s="16">
        <v>141.98369565217391</v>
      </c>
      <c r="K550" s="16">
        <f>F550-G550</f>
        <v>141.98369565217391</v>
      </c>
      <c r="L550" s="12">
        <f>VLOOKUP(A550,'Base traitement'!A:BG,15,FALSE)</f>
        <v>46234</v>
      </c>
      <c r="M550" s="9" t="str">
        <f>VLOOKUP(A550,'Base traitement'!A:BG,16,FALSE)</f>
        <v>2026-07-31</v>
      </c>
      <c r="N550" s="9" t="str">
        <f>VLOOKUP(A550,'Base traitement'!A:BG,17,FALSE)</f>
        <v>E</v>
      </c>
      <c r="O550" s="9" t="str">
        <f>VLOOKUP(A550,'Base traitement'!A:BG,18,FALSE)</f>
        <v>E</v>
      </c>
      <c r="P550">
        <f>VLOOKUP(A550,'Base traitement'!A:BG,20,FALSE)</f>
        <v>139317</v>
      </c>
      <c r="Q550" s="12">
        <f>VLOOKUP(P550,Assemb_DA!A:H,7,FALSE)</f>
        <v>46232</v>
      </c>
      <c r="R550" s="9" t="str">
        <f>VLOOKUP(P550,Assemb_DA!A:H,8,FALSE)</f>
        <v>2026-07-29</v>
      </c>
      <c r="S550" s="9" t="str">
        <f>VLOOKUP(P550,Assemb_DA!A:I,9,FALSE)</f>
        <v>2026-07-30</v>
      </c>
      <c r="T550" s="22">
        <f>S550-Q550</f>
        <v>1</v>
      </c>
      <c r="U550" t="str">
        <f>VLOOKUP(A550,'Base traitement'!A:BG,23,FALSE)</f>
        <v>DCG</v>
      </c>
      <c r="V550" t="str">
        <f>VLOOKUP(A550,'Base traitement'!A:BG,24,FALSE)</f>
        <v>FELANA13</v>
      </c>
      <c r="W550">
        <f>VLOOKUP(A550,'Base traitement'!A:BG,57,FALSE)</f>
        <v>752</v>
      </c>
    </row>
    <row r="551" spans="1:23">
      <c r="A551" s="9">
        <v>136050</v>
      </c>
      <c r="B551" t="str">
        <f>VLOOKUP(A551,'Base traitement'!A:BG,2,FALSE)</f>
        <v>VOYAGES BOURDON</v>
      </c>
      <c r="C551" t="s">
        <v>1405</v>
      </c>
      <c r="D551" t="str">
        <f>VLOOKUP(A551,'Base traitement'!A:BG,3,FALSE)</f>
        <v>BILLET D'AVION</v>
      </c>
      <c r="E551" t="str">
        <f>VLOOKUP(A551,'Base traitement'!A:BG,4,FALSE)</f>
        <v>Achat billet d'avion TANJONA Tech Pol et sa famille suite affectation</v>
      </c>
      <c r="F551" s="16">
        <v>938.04347826086962</v>
      </c>
      <c r="K551" s="16">
        <f>F551-G551</f>
        <v>938.04347826086962</v>
      </c>
      <c r="L551" s="12">
        <f>VLOOKUP(A551,'Base traitement'!A:BG,15,FALSE)</f>
        <v>46234</v>
      </c>
      <c r="M551" s="9" t="str">
        <f>VLOOKUP(A551,'Base traitement'!A:BG,16,FALSE)</f>
        <v>2026-07-31</v>
      </c>
      <c r="N551" s="9" t="str">
        <f>VLOOKUP(A551,'Base traitement'!A:BG,17,FALSE)</f>
        <v>S</v>
      </c>
      <c r="O551" s="9" t="str">
        <f>VLOOKUP(A551,'Base traitement'!A:BG,18,FALSE)</f>
        <v>S</v>
      </c>
      <c r="P551">
        <f>VLOOKUP(A551,'Base traitement'!A:BG,20,FALSE)</f>
        <v>139347</v>
      </c>
      <c r="Q551" s="12">
        <f>VLOOKUP(P551,Assemb_DA!A:H,7,FALSE)</f>
        <v>46233</v>
      </c>
      <c r="R551" s="9" t="str">
        <f>VLOOKUP(P551,Assemb_DA!A:H,8,FALSE)</f>
        <v>2026-07-30</v>
      </c>
      <c r="S551" s="9" t="str">
        <f>VLOOKUP(P551,Assemb_DA!A:I,9,FALSE)</f>
        <v>2026-07-31</v>
      </c>
      <c r="T551" s="22">
        <f>S551-Q551</f>
        <v>1</v>
      </c>
      <c r="U551" t="str">
        <f>VLOOKUP(A551,'Base traitement'!A:BG,23,FALSE)</f>
        <v>DRH</v>
      </c>
      <c r="V551" t="str">
        <f>VLOOKUP(A551,'Base traitement'!A:BG,24,FALSE)</f>
        <v>FELANA13</v>
      </c>
      <c r="W551">
        <f>VLOOKUP(A551,'Base traitement'!A:BG,57,FALSE)</f>
        <v>2886</v>
      </c>
    </row>
    <row r="552" spans="1:23">
      <c r="A552" s="9">
        <v>136051</v>
      </c>
      <c r="B552" t="str">
        <f>VLOOKUP(A552,'Base traitement'!A:BG,2,FALSE)</f>
        <v>TSARAVOLA VOLOLONANDRASANA AMBININTSOA</v>
      </c>
      <c r="C552" t="s">
        <v>9085</v>
      </c>
      <c r="D552" t="str">
        <f>VLOOKUP(A552,'Base traitement'!A:BG,3,FALSE)</f>
        <v>LOCATION BUREAU</v>
      </c>
      <c r="E552" t="str">
        <f>VLOOKUP(A552,'Base traitement'!A:BG,4,FALSE)</f>
        <v>Location salle de réunion à Manakara du 270726 au 310726 - Facture du 23/7/2026</v>
      </c>
      <c r="F552" s="16">
        <v>163.04347826086956</v>
      </c>
      <c r="K552" s="16">
        <f>F552-G552</f>
        <v>163.04347826086956</v>
      </c>
      <c r="L552" s="12">
        <f>VLOOKUP(A552,'Base traitement'!A:BG,15,FALSE)</f>
        <v>46234</v>
      </c>
      <c r="M552" s="9" t="str">
        <f>VLOOKUP(A552,'Base traitement'!A:BG,16,FALSE)</f>
        <v>2026-07-31</v>
      </c>
      <c r="N552" s="9" t="str">
        <f>VLOOKUP(A552,'Base traitement'!A:BG,17,FALSE)</f>
        <v>E</v>
      </c>
      <c r="O552" s="9" t="str">
        <f>VLOOKUP(A552,'Base traitement'!A:BG,18,FALSE)</f>
        <v>E</v>
      </c>
      <c r="P552">
        <f>VLOOKUP(A552,'Base traitement'!A:BG,20,FALSE)</f>
        <v>139353</v>
      </c>
      <c r="Q552" s="12">
        <f>VLOOKUP(P552,Assemb_DA!A:H,7,FALSE)</f>
        <v>46234</v>
      </c>
      <c r="R552" s="9" t="str">
        <f>VLOOKUP(P552,Assemb_DA!A:H,8,FALSE)</f>
        <v>2026-07-31</v>
      </c>
      <c r="S552" s="9" t="str">
        <f>VLOOKUP(P552,Assemb_DA!A:I,9,FALSE)</f>
        <v>2026-07-31</v>
      </c>
      <c r="T552" s="22">
        <f>S552-Q552</f>
        <v>0</v>
      </c>
      <c r="U552" t="str">
        <f>VLOOKUP(A552,'Base traitement'!A:BG,23,FALSE)</f>
        <v>DRH</v>
      </c>
      <c r="V552" t="str">
        <f>VLOOKUP(A552,'Base traitement'!A:BG,24,FALSE)</f>
        <v>FELANA13</v>
      </c>
      <c r="W552">
        <f>VLOOKUP(A552,'Base traitement'!A:BG,57,FALSE)</f>
        <v>7235</v>
      </c>
    </row>
    <row r="553" spans="1:23">
      <c r="A553" s="9">
        <v>136052</v>
      </c>
      <c r="B553" t="str">
        <f>VLOOKUP(A553,'Base traitement'!A:BG,2,FALSE)</f>
        <v>NEA MADAGASCAR SA</v>
      </c>
      <c r="C553" t="str">
        <f>VLOOKUP(A553,'Base traitement'!A:BG,45,FALSE)</f>
        <v>Installation GE et Inverseur Site ALA002 Amparafaravola</v>
      </c>
      <c r="D553" t="str">
        <f>VLOOKUP(A553,'Base traitement'!A:BG,3,FALSE)</f>
        <v>TRAVAUX D ENERGIE</v>
      </c>
      <c r="E553" t="str">
        <f>VLOOKUP(A553,'Base traitement'!A:BG,4,FALSE)</f>
        <v>Travaux Energie Lié au projet Swap GE fin de vie 2026: Installation GE 33KVA et Inverseur CTI63</v>
      </c>
      <c r="F553" s="16">
        <v>12734.813313043478</v>
      </c>
      <c r="K553" s="16">
        <f>F553-G553</f>
        <v>12734.813313043478</v>
      </c>
      <c r="L553" s="12">
        <f>VLOOKUP(A553,'Base traitement'!A:BG,15,FALSE)</f>
        <v>46234</v>
      </c>
      <c r="M553" s="9" t="str">
        <f>VLOOKUP(A553,'Base traitement'!A:BG,16,FALSE)</f>
        <v>2026-08-04</v>
      </c>
      <c r="N553" s="9" t="str">
        <f>VLOOKUP(A553,'Base traitement'!A:BG,17,FALSE)</f>
        <v>E</v>
      </c>
      <c r="O553" s="9" t="str">
        <f>VLOOKUP(A553,'Base traitement'!A:BG,18,FALSE)</f>
        <v>E</v>
      </c>
      <c r="P553">
        <f>VLOOKUP(A553,'Base traitement'!A:BG,20,FALSE)</f>
        <v>139330</v>
      </c>
      <c r="Q553" s="12">
        <f>VLOOKUP(P553,Assemb_DA!A:H,7,FALSE)</f>
        <v>46233</v>
      </c>
      <c r="R553" s="9" t="str">
        <f>VLOOKUP(P553,Assemb_DA!A:H,8,FALSE)</f>
        <v>2026-07-30</v>
      </c>
      <c r="S553" s="9" t="str">
        <f>VLOOKUP(P553,Assemb_DA!A:I,9,FALSE)</f>
        <v>2026-07-30</v>
      </c>
      <c r="T553" s="22">
        <f>S553-Q553</f>
        <v>0</v>
      </c>
      <c r="U553" t="str">
        <f>VLOOKUP(A553,'Base traitement'!A:BG,23,FALSE)</f>
        <v>DTG</v>
      </c>
      <c r="V553" t="str">
        <f>VLOOKUP(A553,'Base traitement'!A:BG,24,FALSE)</f>
        <v>ELIE3</v>
      </c>
      <c r="W553">
        <f>VLOOKUP(A553,'Base traitement'!A:BG,57,FALSE)</f>
        <v>36</v>
      </c>
    </row>
    <row r="554" spans="1:23">
      <c r="A554" s="9">
        <v>136053</v>
      </c>
      <c r="B554" t="str">
        <f>VLOOKUP(A554,'Base traitement'!A:BG,2,FALSE)</f>
        <v>ADVANCED TECHNOLOGY APPLICATION</v>
      </c>
      <c r="C554" t="str">
        <f>VLOOKUP(A554,'Base traitement'!A:BG,45,FALSE)</f>
        <v>BC ATEA - Tx VSAT sur BET068 - Top Gun</v>
      </c>
      <c r="D554" t="str">
        <f>VLOOKUP(A554,'Base traitement'!A:BG,3,FALSE)</f>
        <v>PRESTATION DE SERVICE</v>
      </c>
      <c r="E554" t="str">
        <f>VLOOKUP(A554,'Base traitement'!A:BG,4,FALSE)</f>
        <v>Lancement BC ATEA - Tx trans sur BET068 - Top Gun # PF257/26</v>
      </c>
      <c r="F554" s="16">
        <v>2163.0434782608695</v>
      </c>
      <c r="K554" s="16">
        <f>F554-G554</f>
        <v>2163.0434782608695</v>
      </c>
      <c r="L554" s="12">
        <f>VLOOKUP(A554,'Base traitement'!A:BG,15,FALSE)</f>
        <v>46234</v>
      </c>
      <c r="M554" s="9" t="str">
        <f>VLOOKUP(A554,'Base traitement'!A:BG,16,FALSE)</f>
        <v>2026-07-31</v>
      </c>
      <c r="N554" s="9" t="str">
        <f>VLOOKUP(A554,'Base traitement'!A:BG,17,FALSE)</f>
        <v>E</v>
      </c>
      <c r="O554" s="9" t="str">
        <f>VLOOKUP(A554,'Base traitement'!A:BG,18,FALSE)</f>
        <v>E</v>
      </c>
      <c r="P554">
        <f>VLOOKUP(A554,'Base traitement'!A:BG,20,FALSE)</f>
        <v>139311</v>
      </c>
      <c r="Q554" s="12">
        <f>VLOOKUP(P554,Assemb_DA!A:H,7,FALSE)</f>
        <v>46232</v>
      </c>
      <c r="R554" s="9" t="str">
        <f>VLOOKUP(P554,Assemb_DA!A:H,8,FALSE)</f>
        <v>2026-07-29</v>
      </c>
      <c r="S554" s="9" t="str">
        <f>VLOOKUP(P554,Assemb_DA!A:I,9,FALSE)</f>
        <v>2026-07-31</v>
      </c>
      <c r="T554" s="22">
        <f>S554-Q554</f>
        <v>2</v>
      </c>
      <c r="U554" t="str">
        <f>VLOOKUP(A554,'Base traitement'!A:BG,23,FALSE)</f>
        <v>DTG</v>
      </c>
      <c r="V554" t="str">
        <f>VLOOKUP(A554,'Base traitement'!A:BG,24,FALSE)</f>
        <v>ELIE3</v>
      </c>
      <c r="W554">
        <f>VLOOKUP(A554,'Base traitement'!A:BG,57,FALSE)</f>
        <v>2025</v>
      </c>
    </row>
    <row r="555" spans="1:23">
      <c r="A555" s="9">
        <v>136054</v>
      </c>
      <c r="B555" t="str">
        <f>VLOOKUP(A555,'Base traitement'!A:BG,2,FALSE)</f>
        <v>VOYAGES BOURDON</v>
      </c>
      <c r="C555" t="str">
        <f>VLOOKUP(A555,'Base traitement'!A:BG,45,FALSE)</f>
        <v>BILLET D'AVION - RANDRIAMIALY DAVID</v>
      </c>
      <c r="D555" t="str">
        <f>VLOOKUP(A555,'Base traitement'!A:BG,3,FALSE)</f>
        <v>BILLET D'AVION</v>
      </c>
      <c r="E555" t="str">
        <f>VLOOKUP(A555,'Base traitement'!A:BG,4,FALSE)</f>
        <v>BILLET D'AVION - RANDRIAMIALY DAVID - NOS/TNR</v>
      </c>
      <c r="F555" s="16">
        <v>216.06521739130434</v>
      </c>
      <c r="K555" s="16">
        <f>F555-G555</f>
        <v>216.06521739130434</v>
      </c>
      <c r="L555" s="12">
        <f>VLOOKUP(A555,'Base traitement'!A:BG,15,FALSE)</f>
        <v>46234</v>
      </c>
      <c r="M555" s="9" t="str">
        <f>VLOOKUP(A555,'Base traitement'!A:BG,16,FALSE)</f>
        <v>2026-07-31</v>
      </c>
      <c r="N555" s="9" t="str">
        <f>VLOOKUP(A555,'Base traitement'!A:BG,17,FALSE)</f>
        <v>S</v>
      </c>
      <c r="O555" s="9" t="str">
        <f>VLOOKUP(A555,'Base traitement'!A:BG,18,FALSE)</f>
        <v>S</v>
      </c>
      <c r="P555">
        <f>VLOOKUP(A555,'Base traitement'!A:BG,20,FALSE)</f>
        <v>139297</v>
      </c>
      <c r="Q555" s="12">
        <f>VLOOKUP(P555,Assemb_DA!A:H,7,FALSE)</f>
        <v>46231</v>
      </c>
      <c r="R555" s="9" t="str">
        <f>VLOOKUP(P555,Assemb_DA!A:H,8,FALSE)</f>
        <v>2026-07-28</v>
      </c>
      <c r="S555" s="9" t="str">
        <f>VLOOKUP(P555,Assemb_DA!A:I,9,FALSE)</f>
        <v>2026-07-31</v>
      </c>
      <c r="T555" s="22">
        <f>S555-Q555</f>
        <v>3</v>
      </c>
      <c r="U555" t="str">
        <f>VLOOKUP(A555,'Base traitement'!A:BG,23,FALSE)</f>
        <v>DCG</v>
      </c>
      <c r="V555" t="str">
        <f>VLOOKUP(A555,'Base traitement'!A:BG,24,FALSE)</f>
        <v>FELANA13</v>
      </c>
      <c r="W555">
        <f>VLOOKUP(A555,'Base traitement'!A:BG,57,FALSE)</f>
        <v>2886</v>
      </c>
    </row>
    <row r="556" spans="1:23">
      <c r="A556" s="9">
        <v>136055</v>
      </c>
      <c r="B556" t="str">
        <f>VLOOKUP(A556,'Base traitement'!A:BG,2,FALSE)</f>
        <v>GRANDE DISTRIBUTION SERVICE</v>
      </c>
      <c r="C556" t="str">
        <f>VLOOKUP(A556,'Base traitement'!A:BG,45,FALSE)</f>
        <v>NEW CONCEPT STORES - GOODIES</v>
      </c>
      <c r="D556" t="str">
        <f>VLOOKUP(A556,'Base traitement'!A:BG,3,FALSE)</f>
        <v>SPEAKER NANO - DRB - JUILLET 2026</v>
      </c>
      <c r="E556" t="str">
        <f>VLOOKUP(A556,'Base traitement'!A:BG,4,FALSE)</f>
        <v>SPEAKER NANO - DRB - JUILLET 2026 - PROFORMA F/P072600287</v>
      </c>
      <c r="F556" s="16">
        <v>11304.347826086956</v>
      </c>
      <c r="K556" s="16">
        <f>F556-G556</f>
        <v>11304.347826086956</v>
      </c>
      <c r="L556" s="12">
        <f>VLOOKUP(A556,'Base traitement'!A:BG,15,FALSE)</f>
        <v>46234</v>
      </c>
      <c r="M556" s="9" t="str">
        <f>VLOOKUP(A556,'Base traitement'!A:BG,16,FALSE)</f>
        <v>2026-07-31</v>
      </c>
      <c r="N556" s="9" t="str">
        <f>VLOOKUP(A556,'Base traitement'!A:BG,17,FALSE)</f>
        <v>E</v>
      </c>
      <c r="O556" s="9" t="str">
        <f>VLOOKUP(A556,'Base traitement'!A:BG,18,FALSE)</f>
        <v>E</v>
      </c>
      <c r="P556">
        <f>VLOOKUP(A556,'Base traitement'!A:BG,20,FALSE)</f>
        <v>139325</v>
      </c>
      <c r="Q556" s="12">
        <f>VLOOKUP(P556,Assemb_DA!A:H,7,FALSE)</f>
        <v>46233</v>
      </c>
      <c r="R556" s="9" t="str">
        <f>VLOOKUP(P556,Assemb_DA!A:H,8,FALSE)</f>
        <v>2026-07-30</v>
      </c>
      <c r="S556" s="9" t="str">
        <f>VLOOKUP(P556,Assemb_DA!A:I,9,FALSE)</f>
        <v>2026-07-30</v>
      </c>
      <c r="T556" s="22">
        <f>S556-Q556</f>
        <v>0</v>
      </c>
      <c r="U556" t="str">
        <f>VLOOKUP(A556,'Base traitement'!A:BG,23,FALSE)</f>
        <v>DCG</v>
      </c>
      <c r="V556" t="str">
        <f>VLOOKUP(A556,'Base traitement'!A:BG,24,FALSE)</f>
        <v>FELANA13</v>
      </c>
      <c r="W556">
        <f>VLOOKUP(A556,'Base traitement'!A:BG,57,FALSE)</f>
        <v>820</v>
      </c>
    </row>
    <row r="557" spans="1:23">
      <c r="A557" s="9">
        <v>136056</v>
      </c>
      <c r="B557" t="str">
        <f>VLOOKUP(A557,'Base traitement'!A:BG,2,FALSE)</f>
        <v>SIGN</v>
      </c>
      <c r="C557" t="str">
        <f>VLOOKUP(A557,'Base traitement'!A:BG,45,FALSE)</f>
        <v>STICKERS MBALIK</v>
      </c>
      <c r="D557" t="str">
        <f>VLOOKUP(A557,'Base traitement'!A:BG,3,FALSE)</f>
        <v>STICKERS AUTOCOLLANT - MBALIK - JUILLET 2025</v>
      </c>
      <c r="E557" t="str">
        <f>VLOOKUP(A557,'Base traitement'!A:BG,4,FALSE)</f>
        <v>Stickers Home Plus Max Produit 1 - 3,5 cm x 1 cm- suivant proforma N°FP05185</v>
      </c>
      <c r="F557" s="16">
        <v>610.19238913043478</v>
      </c>
      <c r="K557" s="16">
        <f>F557-G557</f>
        <v>610.19238913043478</v>
      </c>
      <c r="L557" s="12">
        <f>VLOOKUP(A557,'Base traitement'!A:BG,15,FALSE)</f>
        <v>46234</v>
      </c>
      <c r="M557" s="9" t="str">
        <f>VLOOKUP(A557,'Base traitement'!A:BG,16,FALSE)</f>
        <v>2026-07-31</v>
      </c>
      <c r="N557" s="9" t="str">
        <f>VLOOKUP(A557,'Base traitement'!A:BG,17,FALSE)</f>
        <v>E</v>
      </c>
      <c r="O557" s="9" t="str">
        <f>VLOOKUP(A557,'Base traitement'!A:BG,18,FALSE)</f>
        <v>E</v>
      </c>
      <c r="P557">
        <f>VLOOKUP(A557,'Base traitement'!A:BG,20,FALSE)</f>
        <v>139300</v>
      </c>
      <c r="Q557" s="12">
        <f>VLOOKUP(P557,Assemb_DA!A:H,7,FALSE)</f>
        <v>46232</v>
      </c>
      <c r="R557" s="9" t="str">
        <f>VLOOKUP(P557,Assemb_DA!A:H,8,FALSE)</f>
        <v>2026-07-29</v>
      </c>
      <c r="S557" s="9" t="str">
        <f>VLOOKUP(P557,Assemb_DA!A:I,9,FALSE)</f>
        <v>2026-07-30</v>
      </c>
      <c r="T557" s="22">
        <f>S557-Q557</f>
        <v>1</v>
      </c>
      <c r="U557" t="str">
        <f>VLOOKUP(A557,'Base traitement'!A:BG,23,FALSE)</f>
        <v>DCG</v>
      </c>
      <c r="V557" t="str">
        <f>VLOOKUP(A557,'Base traitement'!A:BG,24,FALSE)</f>
        <v>FELANA13</v>
      </c>
      <c r="W557">
        <f>VLOOKUP(A557,'Base traitement'!A:BG,57,FALSE)</f>
        <v>1089</v>
      </c>
    </row>
    <row r="558" spans="1:23">
      <c r="A558" s="9">
        <v>136057</v>
      </c>
      <c r="B558" t="str">
        <f>VLOOKUP(A558,'Base traitement'!A:BG,2,FALSE)</f>
        <v>CLICK UP</v>
      </c>
      <c r="C558" t="str">
        <f>VLOOKUP(A558,'Base traitement'!A:BG,45,FALSE)</f>
        <v>ClickUp Enterprise Plan Seats</v>
      </c>
      <c r="D558" t="str">
        <f>VLOOKUP(A558,'Base traitement'!A:BG,3,FALSE)</f>
        <v>AUTRES LICENCES</v>
      </c>
      <c r="E558" t="str">
        <f>VLOOKUP(A558,'Base traitement'!A:BG,4,FALSE)</f>
        <v>ClickUp Enterprise Plan Seats - 6/28/2026 au 12/27/2026 - suivant devis N°INV67574</v>
      </c>
      <c r="F558" s="16">
        <v>20374.2</v>
      </c>
      <c r="K558" s="16">
        <f>F558-G558</f>
        <v>20374.2</v>
      </c>
      <c r="L558" s="12">
        <f>VLOOKUP(A558,'Base traitement'!A:BG,15,FALSE)</f>
        <v>46234</v>
      </c>
      <c r="M558" s="9" t="str">
        <f>VLOOKUP(A558,'Base traitement'!A:BG,16,FALSE)</f>
        <v>2026-07-31</v>
      </c>
      <c r="N558" s="9" t="str">
        <f>VLOOKUP(A558,'Base traitement'!A:BG,17,FALSE)</f>
        <v>E</v>
      </c>
      <c r="O558" s="9" t="str">
        <f>VLOOKUP(A558,'Base traitement'!A:BG,18,FALSE)</f>
        <v>E</v>
      </c>
      <c r="P558">
        <f>VLOOKUP(A558,'Base traitement'!A:BG,20,FALSE)</f>
        <v>139272</v>
      </c>
      <c r="Q558" s="12">
        <f>VLOOKUP(P558,Assemb_DA!A:H,7,FALSE)</f>
        <v>46231</v>
      </c>
      <c r="R558" s="9" t="str">
        <f>VLOOKUP(P558,Assemb_DA!A:H,8,FALSE)</f>
        <v>2026-07-28</v>
      </c>
      <c r="S558" s="9" t="str">
        <f>VLOOKUP(P558,Assemb_DA!A:I,9,FALSE)</f>
        <v>2026-07-29</v>
      </c>
      <c r="T558" s="22">
        <f>S558-Q558</f>
        <v>1</v>
      </c>
      <c r="U558" t="str">
        <f>VLOOKUP(A558,'Base traitement'!A:BG,23,FALSE)</f>
        <v>DCG</v>
      </c>
      <c r="V558" t="str">
        <f>VLOOKUP(A558,'Base traitement'!A:BG,24,FALSE)</f>
        <v>FELANA13</v>
      </c>
      <c r="W558">
        <f>VLOOKUP(A558,'Base traitement'!A:BG,57,FALSE)</f>
        <v>3319</v>
      </c>
    </row>
    <row r="561" spans="19:20" ht="15">
      <c r="S561" s="42" t="s">
        <v>9824</v>
      </c>
      <c r="T561" s="34">
        <f>MAX(T2:T558)</f>
        <v>30</v>
      </c>
    </row>
  </sheetData>
  <autoFilter ref="A1:W558" xr:uid="{1BFC89F7-C7FA-4C37-8C60-E502B19BB5E1}">
    <sortState xmlns:xlrd2="http://schemas.microsoft.com/office/spreadsheetml/2017/richdata2" ref="A2:W558">
      <sortCondition ref="A1:A55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5D4A-1978-4EBE-B8EC-E70C1997CEAF}">
  <dimension ref="D4:H21"/>
  <sheetViews>
    <sheetView workbookViewId="0">
      <selection activeCell="O22" sqref="O22"/>
    </sheetView>
  </sheetViews>
  <sheetFormatPr baseColWidth="10" defaultRowHeight="14.25"/>
  <cols>
    <col min="4" max="4" width="18.75" bestFit="1" customWidth="1"/>
    <col min="5" max="5" width="15" style="20" bestFit="1" customWidth="1"/>
    <col min="7" max="7" width="16.875" bestFit="1" customWidth="1"/>
    <col min="8" max="8" width="22.875" style="16" bestFit="1" customWidth="1"/>
  </cols>
  <sheetData>
    <row r="4" spans="4:8">
      <c r="D4" s="35" t="s">
        <v>9822</v>
      </c>
      <c r="G4" s="35" t="s">
        <v>9823</v>
      </c>
    </row>
    <row r="6" spans="4:8" ht="15">
      <c r="D6" s="25" t="s">
        <v>9821</v>
      </c>
      <c r="E6" s="28" t="s">
        <v>9822</v>
      </c>
      <c r="G6" s="25" t="s">
        <v>9821</v>
      </c>
      <c r="H6" s="31" t="s">
        <v>9823</v>
      </c>
    </row>
    <row r="7" spans="4:8">
      <c r="D7" s="24" t="s">
        <v>2464</v>
      </c>
      <c r="E7" s="29">
        <v>0.48653500897666069</v>
      </c>
      <c r="G7" s="24" t="s">
        <v>2464</v>
      </c>
      <c r="H7" s="32">
        <v>2814537.6711753649</v>
      </c>
    </row>
    <row r="8" spans="4:8">
      <c r="D8" s="24" t="s">
        <v>2466</v>
      </c>
      <c r="E8" s="29">
        <v>6.283662477558348E-2</v>
      </c>
      <c r="G8" s="24" t="s">
        <v>2466</v>
      </c>
      <c r="H8" s="32">
        <v>414800.34399618272</v>
      </c>
    </row>
    <row r="9" spans="4:8">
      <c r="D9" s="24" t="s">
        <v>2468</v>
      </c>
      <c r="E9" s="29">
        <v>4.66786355475763E-2</v>
      </c>
      <c r="G9" s="24" t="s">
        <v>2468</v>
      </c>
      <c r="H9" s="32">
        <v>525666.43283615005</v>
      </c>
    </row>
    <row r="10" spans="4:8">
      <c r="D10" s="24" t="s">
        <v>2469</v>
      </c>
      <c r="E10" s="29">
        <v>3.5906642728904849E-2</v>
      </c>
      <c r="G10" s="24" t="s">
        <v>2469</v>
      </c>
      <c r="H10" s="32">
        <v>34417.551086956526</v>
      </c>
    </row>
    <row r="11" spans="4:8">
      <c r="D11" s="24" t="s">
        <v>2467</v>
      </c>
      <c r="E11" s="29">
        <v>4.1292639138240578E-2</v>
      </c>
      <c r="G11" s="24" t="s">
        <v>2467</v>
      </c>
      <c r="H11" s="32">
        <v>1051787.0906586954</v>
      </c>
    </row>
    <row r="12" spans="4:8">
      <c r="D12" s="24" t="s">
        <v>2465</v>
      </c>
      <c r="E12" s="29">
        <v>0.29802513464991021</v>
      </c>
      <c r="G12" s="24" t="s">
        <v>2465</v>
      </c>
      <c r="H12" s="32">
        <v>918240.5038675</v>
      </c>
    </row>
    <row r="13" spans="4:8">
      <c r="D13" s="24" t="s">
        <v>1233</v>
      </c>
      <c r="E13" s="29">
        <v>2.8725314183123879E-2</v>
      </c>
      <c r="G13" s="24" t="s">
        <v>1233</v>
      </c>
      <c r="H13" s="32">
        <v>17558.475343532606</v>
      </c>
    </row>
    <row r="14" spans="4:8" ht="15">
      <c r="D14" s="27" t="s">
        <v>4651</v>
      </c>
      <c r="E14" s="30">
        <v>1</v>
      </c>
      <c r="G14" s="26" t="s">
        <v>4651</v>
      </c>
      <c r="H14" s="33">
        <v>5777008.0689643826</v>
      </c>
    </row>
    <row r="17" spans="4:8" ht="15">
      <c r="D17" s="25" t="s">
        <v>19</v>
      </c>
      <c r="E17" s="28" t="s">
        <v>9822</v>
      </c>
      <c r="G17" s="25" t="s">
        <v>19</v>
      </c>
      <c r="H17" s="31" t="s">
        <v>9823</v>
      </c>
    </row>
    <row r="18" spans="4:8">
      <c r="D18" s="24" t="s">
        <v>3109</v>
      </c>
      <c r="E18" s="29">
        <v>0.28007181328545783</v>
      </c>
      <c r="G18" s="24" t="s">
        <v>3109</v>
      </c>
      <c r="H18" s="32">
        <v>909353.22283706535</v>
      </c>
    </row>
    <row r="19" spans="4:8">
      <c r="D19" s="24" t="s">
        <v>3108</v>
      </c>
      <c r="E19" s="29">
        <v>0.47576301615798922</v>
      </c>
      <c r="G19" s="24" t="s">
        <v>3108</v>
      </c>
      <c r="H19" s="32">
        <v>2810460.3362638536</v>
      </c>
    </row>
    <row r="20" spans="4:8">
      <c r="D20" s="24" t="s">
        <v>3110</v>
      </c>
      <c r="E20" s="29">
        <v>0.24416517055655296</v>
      </c>
      <c r="G20" s="24" t="s">
        <v>3110</v>
      </c>
      <c r="H20" s="32">
        <v>2057194.5098634621</v>
      </c>
    </row>
    <row r="21" spans="4:8" ht="15">
      <c r="D21" s="27" t="s">
        <v>4651</v>
      </c>
      <c r="E21" s="30">
        <v>1</v>
      </c>
      <c r="G21" s="26" t="s">
        <v>4651</v>
      </c>
      <c r="H21" s="33">
        <v>5777008.0689643808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3B9D-EF30-4906-BDB5-AAAE21359313}">
  <dimension ref="A1:S11"/>
  <sheetViews>
    <sheetView workbookViewId="0">
      <selection activeCell="G26" sqref="G26"/>
    </sheetView>
  </sheetViews>
  <sheetFormatPr baseColWidth="10" defaultRowHeight="14.25"/>
  <cols>
    <col min="19" max="19" width="15.375" bestFit="1" customWidth="1"/>
  </cols>
  <sheetData>
    <row r="1" spans="1:19" ht="15">
      <c r="A1" s="4" t="s">
        <v>4655</v>
      </c>
      <c r="B1" s="4" t="s">
        <v>40</v>
      </c>
      <c r="C1" s="4" t="s">
        <v>9801</v>
      </c>
      <c r="D1" s="4" t="s">
        <v>0</v>
      </c>
      <c r="E1" s="4" t="s">
        <v>4643</v>
      </c>
      <c r="F1" s="4" t="s">
        <v>4649</v>
      </c>
      <c r="G1" s="4" t="s">
        <v>9623</v>
      </c>
      <c r="H1" s="4" t="s">
        <v>4656</v>
      </c>
      <c r="I1" s="4" t="s">
        <v>9618</v>
      </c>
      <c r="J1" s="4" t="s">
        <v>9619</v>
      </c>
      <c r="K1" s="4" t="s">
        <v>37</v>
      </c>
      <c r="L1" s="4" t="s">
        <v>38</v>
      </c>
      <c r="M1" s="4" t="s">
        <v>4657</v>
      </c>
      <c r="N1" s="4" t="s">
        <v>4646</v>
      </c>
      <c r="O1" s="4" t="s">
        <v>9816</v>
      </c>
      <c r="P1" s="4" t="s">
        <v>9817</v>
      </c>
      <c r="Q1" s="4" t="s">
        <v>10</v>
      </c>
      <c r="R1" s="4" t="s">
        <v>19</v>
      </c>
      <c r="S1" s="4" t="s">
        <v>49</v>
      </c>
    </row>
    <row r="2" spans="1:19">
      <c r="A2">
        <v>135575</v>
      </c>
      <c r="B2" t="s">
        <v>4020</v>
      </c>
      <c r="C2" t="e">
        <v>#N/A</v>
      </c>
      <c r="D2">
        <v>0</v>
      </c>
      <c r="E2">
        <v>5893.8827826086954</v>
      </c>
      <c r="F2">
        <v>1425.2022608695654</v>
      </c>
      <c r="G2">
        <v>0.24181041826535202</v>
      </c>
      <c r="H2">
        <v>4468.6805217391302</v>
      </c>
      <c r="I2">
        <v>46209</v>
      </c>
      <c r="J2" t="s">
        <v>3402</v>
      </c>
      <c r="K2" t="s">
        <v>3952</v>
      </c>
      <c r="L2" t="s">
        <v>3952</v>
      </c>
      <c r="M2">
        <v>0</v>
      </c>
      <c r="N2" t="e">
        <v>#N/A</v>
      </c>
      <c r="O2" t="e">
        <v>#N/A</v>
      </c>
      <c r="P2" t="e">
        <v>#N/A</v>
      </c>
      <c r="Q2" t="s">
        <v>2466</v>
      </c>
      <c r="R2" t="s">
        <v>3110</v>
      </c>
      <c r="S2">
        <v>4038</v>
      </c>
    </row>
    <row r="3" spans="1:19">
      <c r="A3">
        <v>135657</v>
      </c>
      <c r="B3" t="s">
        <v>4025</v>
      </c>
      <c r="C3" t="s">
        <v>3584</v>
      </c>
      <c r="D3" t="s">
        <v>630</v>
      </c>
      <c r="E3">
        <v>1230.9028260869566</v>
      </c>
      <c r="H3">
        <v>1230.9028260869566</v>
      </c>
      <c r="I3">
        <v>46211</v>
      </c>
      <c r="J3" t="s">
        <v>3410</v>
      </c>
      <c r="K3" t="s">
        <v>3952</v>
      </c>
      <c r="L3" t="s">
        <v>3952</v>
      </c>
      <c r="M3">
        <v>0</v>
      </c>
      <c r="N3" t="e">
        <v>#N/A</v>
      </c>
      <c r="O3" t="e">
        <v>#N/A</v>
      </c>
      <c r="P3" t="e">
        <v>#N/A</v>
      </c>
      <c r="Q3" t="s">
        <v>2465</v>
      </c>
      <c r="R3" t="s">
        <v>3111</v>
      </c>
      <c r="S3">
        <v>3098</v>
      </c>
    </row>
    <row r="4" spans="1:19">
      <c r="A4">
        <v>135668</v>
      </c>
      <c r="B4" t="s">
        <v>4057</v>
      </c>
      <c r="C4" t="s">
        <v>3594</v>
      </c>
      <c r="D4" t="s">
        <v>662</v>
      </c>
      <c r="E4">
        <v>238.16521739130431</v>
      </c>
      <c r="H4">
        <v>238.16521739130431</v>
      </c>
      <c r="I4">
        <v>46212</v>
      </c>
      <c r="J4" t="s">
        <v>3410</v>
      </c>
      <c r="K4" t="s">
        <v>3952</v>
      </c>
      <c r="L4" t="s">
        <v>3952</v>
      </c>
      <c r="M4">
        <v>0</v>
      </c>
      <c r="N4" t="e">
        <v>#N/A</v>
      </c>
      <c r="O4" t="e">
        <v>#N/A</v>
      </c>
      <c r="P4" t="e">
        <v>#N/A</v>
      </c>
      <c r="Q4" t="s">
        <v>1233</v>
      </c>
      <c r="R4" t="s">
        <v>3110</v>
      </c>
      <c r="S4">
        <v>5947</v>
      </c>
    </row>
    <row r="5" spans="1:19">
      <c r="A5">
        <v>135787</v>
      </c>
      <c r="B5" t="s">
        <v>3999</v>
      </c>
      <c r="C5" t="e">
        <v>#N/A</v>
      </c>
      <c r="D5">
        <v>0</v>
      </c>
      <c r="E5">
        <v>468.31521739130437</v>
      </c>
      <c r="F5">
        <v>71.114130434782609</v>
      </c>
      <c r="G5">
        <v>0.15185099222467216</v>
      </c>
      <c r="H5">
        <v>397.20108695652175</v>
      </c>
      <c r="I5">
        <v>46218</v>
      </c>
      <c r="J5" t="s">
        <v>3413</v>
      </c>
      <c r="K5" t="s">
        <v>3952</v>
      </c>
      <c r="L5" t="s">
        <v>3952</v>
      </c>
      <c r="M5">
        <v>0</v>
      </c>
      <c r="N5" t="e">
        <v>#N/A</v>
      </c>
      <c r="O5" t="e">
        <v>#N/A</v>
      </c>
      <c r="P5" t="e">
        <v>#N/A</v>
      </c>
      <c r="Q5" t="s">
        <v>2464</v>
      </c>
      <c r="R5" t="s">
        <v>3110</v>
      </c>
      <c r="S5">
        <v>30</v>
      </c>
    </row>
    <row r="6" spans="1:19">
      <c r="A6">
        <v>135817</v>
      </c>
      <c r="B6" t="s">
        <v>3972</v>
      </c>
      <c r="C6" t="s">
        <v>3715</v>
      </c>
      <c r="D6">
        <v>0</v>
      </c>
      <c r="E6">
        <v>1550.7243478260871</v>
      </c>
      <c r="H6">
        <v>1550.7243478260871</v>
      </c>
      <c r="I6">
        <v>46219</v>
      </c>
      <c r="J6" t="s">
        <v>3415</v>
      </c>
      <c r="K6" t="s">
        <v>3952</v>
      </c>
      <c r="L6" t="s">
        <v>3952</v>
      </c>
      <c r="M6">
        <v>0</v>
      </c>
      <c r="N6" t="e">
        <v>#N/A</v>
      </c>
      <c r="O6" t="e">
        <v>#N/A</v>
      </c>
      <c r="P6" t="e">
        <v>#N/A</v>
      </c>
      <c r="Q6" t="s">
        <v>2466</v>
      </c>
      <c r="R6" t="s">
        <v>3110</v>
      </c>
      <c r="S6">
        <v>102</v>
      </c>
    </row>
    <row r="7" spans="1:19">
      <c r="A7">
        <v>135819</v>
      </c>
      <c r="B7" t="s">
        <v>4126</v>
      </c>
      <c r="C7" t="s">
        <v>3717</v>
      </c>
      <c r="D7" t="s">
        <v>885</v>
      </c>
      <c r="E7">
        <v>28173.913043478264</v>
      </c>
      <c r="H7">
        <v>28173.913043478264</v>
      </c>
      <c r="I7">
        <v>46219</v>
      </c>
      <c r="J7" t="s">
        <v>3415</v>
      </c>
      <c r="K7" t="s">
        <v>3952</v>
      </c>
      <c r="L7" t="s">
        <v>3952</v>
      </c>
      <c r="M7">
        <v>0</v>
      </c>
      <c r="N7" t="e">
        <v>#N/A</v>
      </c>
      <c r="O7" t="e">
        <v>#N/A</v>
      </c>
      <c r="P7" t="e">
        <v>#N/A</v>
      </c>
      <c r="Q7" t="s">
        <v>2466</v>
      </c>
      <c r="R7" t="s">
        <v>3110</v>
      </c>
      <c r="S7">
        <v>5623</v>
      </c>
    </row>
    <row r="8" spans="1:19">
      <c r="A8">
        <v>135825</v>
      </c>
      <c r="B8" t="s">
        <v>4053</v>
      </c>
      <c r="C8" t="s">
        <v>3723</v>
      </c>
      <c r="D8" t="s">
        <v>897</v>
      </c>
      <c r="E8">
        <v>60.369565217391305</v>
      </c>
      <c r="H8">
        <v>60.369565217391305</v>
      </c>
      <c r="I8">
        <v>46219</v>
      </c>
      <c r="J8" t="s">
        <v>3415</v>
      </c>
      <c r="K8" t="s">
        <v>3952</v>
      </c>
      <c r="L8" t="s">
        <v>3952</v>
      </c>
      <c r="M8">
        <v>0</v>
      </c>
      <c r="N8" t="e">
        <v>#N/A</v>
      </c>
      <c r="O8" t="e">
        <v>#N/A</v>
      </c>
      <c r="P8" t="e">
        <v>#N/A</v>
      </c>
      <c r="Q8" t="s">
        <v>2466</v>
      </c>
      <c r="R8" t="s">
        <v>3110</v>
      </c>
      <c r="S8">
        <v>1817</v>
      </c>
    </row>
    <row r="9" spans="1:19">
      <c r="A9">
        <v>135982</v>
      </c>
      <c r="B9" t="s">
        <v>4182</v>
      </c>
      <c r="C9" t="s">
        <v>3869</v>
      </c>
      <c r="D9">
        <v>0</v>
      </c>
      <c r="E9">
        <v>369.56521739130437</v>
      </c>
      <c r="F9">
        <v>108.69565217391305</v>
      </c>
      <c r="G9">
        <v>0.29411764705882354</v>
      </c>
      <c r="H9">
        <v>260.86956521739131</v>
      </c>
      <c r="I9">
        <v>46230</v>
      </c>
      <c r="J9" t="s">
        <v>3425</v>
      </c>
      <c r="K9" t="s">
        <v>3952</v>
      </c>
      <c r="L9" t="s">
        <v>3952</v>
      </c>
      <c r="M9">
        <v>0</v>
      </c>
      <c r="N9" t="e">
        <v>#N/A</v>
      </c>
      <c r="O9" t="e">
        <v>#N/A</v>
      </c>
      <c r="P9" t="e">
        <v>#N/A</v>
      </c>
      <c r="Q9" t="s">
        <v>2464</v>
      </c>
      <c r="R9" t="s">
        <v>3108</v>
      </c>
      <c r="S9">
        <v>5633</v>
      </c>
    </row>
    <row r="10" spans="1:19">
      <c r="A10">
        <v>136004</v>
      </c>
      <c r="B10" t="s">
        <v>4194</v>
      </c>
      <c r="C10" t="s">
        <v>1291</v>
      </c>
      <c r="D10" t="s">
        <v>1291</v>
      </c>
      <c r="E10">
        <v>16304.347826086956</v>
      </c>
      <c r="H10">
        <v>16304.347826086956</v>
      </c>
      <c r="I10">
        <v>46232</v>
      </c>
      <c r="J10" t="s">
        <v>3419</v>
      </c>
      <c r="K10" t="s">
        <v>3952</v>
      </c>
      <c r="L10" t="s">
        <v>3952</v>
      </c>
      <c r="M10">
        <v>0</v>
      </c>
      <c r="N10" t="e">
        <v>#N/A</v>
      </c>
      <c r="O10" t="e">
        <v>#N/A</v>
      </c>
      <c r="P10" t="e">
        <v>#N/A</v>
      </c>
      <c r="Q10" t="s">
        <v>2469</v>
      </c>
      <c r="R10" t="s">
        <v>3110</v>
      </c>
      <c r="S10">
        <v>1123</v>
      </c>
    </row>
    <row r="11" spans="1:19">
      <c r="A11">
        <v>136018</v>
      </c>
      <c r="B11" t="s">
        <v>4198</v>
      </c>
      <c r="C11" t="s">
        <v>3901</v>
      </c>
      <c r="D11">
        <v>0</v>
      </c>
      <c r="E11">
        <v>254.78260869565216</v>
      </c>
      <c r="F11">
        <v>12.173913043478262</v>
      </c>
      <c r="G11">
        <v>4.778156996587031E-2</v>
      </c>
      <c r="H11">
        <v>242.60869565217391</v>
      </c>
      <c r="I11">
        <v>46233</v>
      </c>
      <c r="J11" t="s">
        <v>3426</v>
      </c>
      <c r="K11" t="s">
        <v>3952</v>
      </c>
      <c r="L11" t="s">
        <v>3952</v>
      </c>
      <c r="M11">
        <v>0</v>
      </c>
      <c r="N11" t="e">
        <v>#N/A</v>
      </c>
      <c r="O11" t="e">
        <v>#N/A</v>
      </c>
      <c r="P11" t="e">
        <v>#N/A</v>
      </c>
      <c r="Q11" t="s">
        <v>2466</v>
      </c>
      <c r="R11" t="s">
        <v>3110</v>
      </c>
      <c r="S11">
        <v>2079</v>
      </c>
    </row>
  </sheetData>
  <autoFilter ref="A1:S1" xr:uid="{B26E3B9D-EF30-4906-BDB5-AAAE2135931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8E5B-E770-4220-8958-27236E665240}">
  <dimension ref="A1:I4421"/>
  <sheetViews>
    <sheetView workbookViewId="0">
      <selection activeCell="E33" sqref="E33"/>
    </sheetView>
  </sheetViews>
  <sheetFormatPr baseColWidth="10" defaultRowHeight="14.25"/>
  <cols>
    <col min="2" max="2" width="13.625" bestFit="1" customWidth="1"/>
    <col min="3" max="4" width="22.625" customWidth="1"/>
    <col min="7" max="7" width="18.75" style="3" bestFit="1" customWidth="1"/>
    <col min="8" max="8" width="20.25" bestFit="1" customWidth="1"/>
    <col min="9" max="9" width="14.625" bestFit="1" customWidth="1"/>
  </cols>
  <sheetData>
    <row r="1" spans="1:9" ht="15">
      <c r="A1" s="4" t="s">
        <v>4657</v>
      </c>
      <c r="B1" s="4" t="s">
        <v>4658</v>
      </c>
      <c r="C1" s="4" t="s">
        <v>4660</v>
      </c>
      <c r="D1" s="4" t="s">
        <v>9627</v>
      </c>
      <c r="E1" s="4" t="s">
        <v>9624</v>
      </c>
      <c r="F1" s="4" t="s">
        <v>9625</v>
      </c>
      <c r="G1" s="21" t="s">
        <v>4646</v>
      </c>
      <c r="H1" s="4" t="s">
        <v>4647</v>
      </c>
      <c r="I1" s="4" t="s">
        <v>9802</v>
      </c>
    </row>
    <row r="2" spans="1:9">
      <c r="A2">
        <v>134061</v>
      </c>
      <c r="B2" t="s">
        <v>4663</v>
      </c>
      <c r="C2">
        <v>0</v>
      </c>
      <c r="D2">
        <v>0</v>
      </c>
      <c r="E2">
        <v>9450000</v>
      </c>
      <c r="F2">
        <v>11340000</v>
      </c>
      <c r="G2" s="3">
        <v>46045</v>
      </c>
      <c r="H2" t="s">
        <v>4665</v>
      </c>
      <c r="I2" t="s">
        <v>4665</v>
      </c>
    </row>
    <row r="3" spans="1:9">
      <c r="A3">
        <v>134063</v>
      </c>
      <c r="B3" t="s">
        <v>4666</v>
      </c>
      <c r="C3">
        <v>0</v>
      </c>
      <c r="D3">
        <v>0</v>
      </c>
      <c r="E3">
        <v>20430000</v>
      </c>
      <c r="F3">
        <v>24516000</v>
      </c>
      <c r="G3" s="3">
        <v>46048</v>
      </c>
      <c r="H3" t="s">
        <v>4667</v>
      </c>
      <c r="I3" t="s">
        <v>4667</v>
      </c>
    </row>
    <row r="4" spans="1:9">
      <c r="A4">
        <v>134070</v>
      </c>
      <c r="B4" t="s">
        <v>4668</v>
      </c>
      <c r="C4">
        <v>0</v>
      </c>
      <c r="D4">
        <v>0</v>
      </c>
      <c r="E4">
        <v>2082500</v>
      </c>
      <c r="F4">
        <v>2499000</v>
      </c>
      <c r="G4" s="3">
        <v>46049</v>
      </c>
      <c r="H4" t="s">
        <v>4669</v>
      </c>
      <c r="I4" t="s">
        <v>5266</v>
      </c>
    </row>
    <row r="5" spans="1:9">
      <c r="A5">
        <v>135249</v>
      </c>
      <c r="B5" t="s">
        <v>4670</v>
      </c>
      <c r="C5" t="s">
        <v>4672</v>
      </c>
      <c r="D5">
        <v>0</v>
      </c>
      <c r="E5">
        <v>200000</v>
      </c>
      <c r="F5">
        <v>200000</v>
      </c>
      <c r="G5" s="3">
        <v>46093</v>
      </c>
      <c r="H5" t="s">
        <v>4673</v>
      </c>
      <c r="I5" t="s">
        <v>6308</v>
      </c>
    </row>
    <row r="6" spans="1:9">
      <c r="A6">
        <v>135452</v>
      </c>
      <c r="B6" t="s">
        <v>4674</v>
      </c>
      <c r="C6" t="s">
        <v>4676</v>
      </c>
      <c r="D6">
        <v>0</v>
      </c>
      <c r="E6">
        <v>116383.33</v>
      </c>
      <c r="F6">
        <v>139660</v>
      </c>
      <c r="G6" s="3">
        <v>46027</v>
      </c>
      <c r="H6" t="s">
        <v>4677</v>
      </c>
      <c r="I6" t="s">
        <v>4691</v>
      </c>
    </row>
    <row r="7" spans="1:9">
      <c r="A7">
        <v>135453</v>
      </c>
      <c r="B7" t="s">
        <v>4674</v>
      </c>
      <c r="C7" t="s">
        <v>4678</v>
      </c>
      <c r="D7">
        <v>0</v>
      </c>
      <c r="E7">
        <v>460733.33</v>
      </c>
      <c r="F7">
        <v>552880</v>
      </c>
      <c r="G7" s="3">
        <v>46027</v>
      </c>
      <c r="H7" t="s">
        <v>4677</v>
      </c>
      <c r="I7" t="s">
        <v>4691</v>
      </c>
    </row>
    <row r="8" spans="1:9">
      <c r="A8">
        <v>135454</v>
      </c>
      <c r="B8" t="s">
        <v>4679</v>
      </c>
      <c r="C8">
        <v>0</v>
      </c>
      <c r="D8">
        <v>0</v>
      </c>
      <c r="E8">
        <v>900000</v>
      </c>
      <c r="F8">
        <v>900000</v>
      </c>
      <c r="G8" s="3">
        <v>46027</v>
      </c>
      <c r="H8" t="s">
        <v>4677</v>
      </c>
      <c r="I8" t="s">
        <v>4865</v>
      </c>
    </row>
    <row r="9" spans="1:9">
      <c r="A9">
        <v>135455</v>
      </c>
      <c r="B9" t="s">
        <v>4681</v>
      </c>
      <c r="C9">
        <v>0</v>
      </c>
      <c r="D9">
        <v>0</v>
      </c>
      <c r="E9">
        <v>3000000</v>
      </c>
      <c r="F9">
        <v>3600000</v>
      </c>
      <c r="G9" s="3">
        <v>46027</v>
      </c>
      <c r="H9" t="s">
        <v>4677</v>
      </c>
      <c r="I9" t="s">
        <v>4712</v>
      </c>
    </row>
    <row r="10" spans="1:9">
      <c r="A10">
        <v>135456</v>
      </c>
      <c r="B10">
        <v>0</v>
      </c>
      <c r="C10">
        <v>0</v>
      </c>
      <c r="D10">
        <v>0</v>
      </c>
      <c r="E10">
        <v>240833.32</v>
      </c>
      <c r="F10">
        <v>288999.98</v>
      </c>
      <c r="G10" s="3">
        <v>46027</v>
      </c>
      <c r="H10" t="s">
        <v>4677</v>
      </c>
      <c r="I10" t="s">
        <v>4712</v>
      </c>
    </row>
    <row r="11" spans="1:9">
      <c r="A11">
        <v>135457</v>
      </c>
      <c r="B11">
        <v>0</v>
      </c>
      <c r="C11" t="s">
        <v>4682</v>
      </c>
      <c r="D11" t="s">
        <v>4682</v>
      </c>
      <c r="E11">
        <v>14250000</v>
      </c>
      <c r="F11">
        <v>14250000</v>
      </c>
      <c r="G11" s="3">
        <v>46027</v>
      </c>
      <c r="H11" t="s">
        <v>4677</v>
      </c>
      <c r="I11" t="s">
        <v>5266</v>
      </c>
    </row>
    <row r="12" spans="1:9">
      <c r="A12">
        <v>135458</v>
      </c>
      <c r="B12">
        <v>0</v>
      </c>
      <c r="C12">
        <v>0</v>
      </c>
      <c r="D12">
        <v>0</v>
      </c>
      <c r="E12">
        <v>685000</v>
      </c>
      <c r="F12">
        <v>822000</v>
      </c>
      <c r="G12" s="3">
        <v>46027</v>
      </c>
      <c r="H12" t="s">
        <v>4677</v>
      </c>
      <c r="I12" t="s">
        <v>4712</v>
      </c>
    </row>
    <row r="13" spans="1:9">
      <c r="A13">
        <v>135459</v>
      </c>
      <c r="B13">
        <v>0</v>
      </c>
      <c r="C13">
        <v>0</v>
      </c>
      <c r="D13">
        <v>0</v>
      </c>
      <c r="E13">
        <v>8653840</v>
      </c>
      <c r="F13">
        <v>0</v>
      </c>
      <c r="G13" s="3">
        <v>46027</v>
      </c>
      <c r="H13" t="s">
        <v>4677</v>
      </c>
      <c r="I13" t="s">
        <v>4712</v>
      </c>
    </row>
    <row r="14" spans="1:9">
      <c r="A14">
        <v>135460</v>
      </c>
      <c r="B14">
        <v>0</v>
      </c>
      <c r="C14">
        <v>0</v>
      </c>
      <c r="D14">
        <v>0</v>
      </c>
      <c r="E14">
        <v>0</v>
      </c>
      <c r="F14">
        <v>0</v>
      </c>
      <c r="G14" s="3">
        <v>46027</v>
      </c>
      <c r="H14" t="s">
        <v>4677</v>
      </c>
      <c r="I14" t="s">
        <v>4712</v>
      </c>
    </row>
    <row r="15" spans="1:9">
      <c r="A15">
        <v>135461</v>
      </c>
      <c r="B15" t="s">
        <v>4683</v>
      </c>
      <c r="C15" t="s">
        <v>4685</v>
      </c>
      <c r="D15">
        <v>0</v>
      </c>
      <c r="E15">
        <v>440000</v>
      </c>
      <c r="F15">
        <v>440000</v>
      </c>
      <c r="G15" s="3">
        <v>46027</v>
      </c>
      <c r="H15" t="s">
        <v>4677</v>
      </c>
      <c r="I15" t="s">
        <v>4870</v>
      </c>
    </row>
    <row r="16" spans="1:9">
      <c r="A16">
        <v>135462</v>
      </c>
      <c r="B16" t="s">
        <v>4686</v>
      </c>
      <c r="C16">
        <v>0</v>
      </c>
      <c r="D16">
        <v>0</v>
      </c>
      <c r="E16">
        <v>249882564</v>
      </c>
      <c r="F16">
        <v>299859076.80000001</v>
      </c>
      <c r="G16" s="3">
        <v>46027</v>
      </c>
      <c r="H16" t="s">
        <v>4677</v>
      </c>
      <c r="I16" t="s">
        <v>4677</v>
      </c>
    </row>
    <row r="17" spans="1:9">
      <c r="A17">
        <v>135463</v>
      </c>
      <c r="B17" t="s">
        <v>4688</v>
      </c>
      <c r="C17">
        <v>0</v>
      </c>
      <c r="D17">
        <v>0</v>
      </c>
      <c r="E17">
        <v>8114140</v>
      </c>
      <c r="F17">
        <v>9736968</v>
      </c>
      <c r="G17" s="3">
        <v>46027</v>
      </c>
      <c r="H17" t="s">
        <v>4677</v>
      </c>
      <c r="I17" t="s">
        <v>5005</v>
      </c>
    </row>
    <row r="18" spans="1:9">
      <c r="A18">
        <v>135464</v>
      </c>
      <c r="B18" t="s">
        <v>4689</v>
      </c>
      <c r="C18" t="s">
        <v>4690</v>
      </c>
      <c r="D18" t="s">
        <v>4690</v>
      </c>
      <c r="E18">
        <v>792800</v>
      </c>
      <c r="F18">
        <v>951360</v>
      </c>
      <c r="G18" s="3">
        <v>46028</v>
      </c>
      <c r="H18" t="s">
        <v>4691</v>
      </c>
      <c r="I18" t="s">
        <v>4865</v>
      </c>
    </row>
    <row r="19" spans="1:9">
      <c r="A19">
        <v>135465</v>
      </c>
      <c r="B19" t="s">
        <v>4689</v>
      </c>
      <c r="C19" t="s">
        <v>4690</v>
      </c>
      <c r="D19" t="s">
        <v>4690</v>
      </c>
      <c r="E19">
        <v>1248400</v>
      </c>
      <c r="F19">
        <v>1498080</v>
      </c>
      <c r="G19" s="3">
        <v>46028</v>
      </c>
      <c r="H19" t="s">
        <v>4691</v>
      </c>
      <c r="I19" t="s">
        <v>4865</v>
      </c>
    </row>
    <row r="20" spans="1:9">
      <c r="A20">
        <v>135466</v>
      </c>
      <c r="B20" t="s">
        <v>4689</v>
      </c>
      <c r="C20" t="s">
        <v>4692</v>
      </c>
      <c r="D20" t="s">
        <v>4692</v>
      </c>
      <c r="E20">
        <v>2256600</v>
      </c>
      <c r="F20">
        <v>2707920</v>
      </c>
      <c r="G20" s="3">
        <v>46028</v>
      </c>
      <c r="H20" t="s">
        <v>4691</v>
      </c>
      <c r="I20" t="s">
        <v>4865</v>
      </c>
    </row>
    <row r="21" spans="1:9">
      <c r="A21">
        <v>135467</v>
      </c>
      <c r="B21" t="s">
        <v>4693</v>
      </c>
      <c r="C21" t="s">
        <v>4694</v>
      </c>
      <c r="D21">
        <v>0</v>
      </c>
      <c r="E21">
        <v>5100000</v>
      </c>
      <c r="F21">
        <v>6120000</v>
      </c>
      <c r="G21" s="3">
        <v>46028</v>
      </c>
      <c r="H21" t="s">
        <v>4691</v>
      </c>
      <c r="I21" t="s">
        <v>4712</v>
      </c>
    </row>
    <row r="22" spans="1:9">
      <c r="A22">
        <v>135468</v>
      </c>
      <c r="B22" t="s">
        <v>4695</v>
      </c>
      <c r="C22" t="s">
        <v>4696</v>
      </c>
      <c r="D22">
        <v>0</v>
      </c>
      <c r="E22">
        <v>27944500</v>
      </c>
      <c r="F22">
        <v>27944500</v>
      </c>
      <c r="G22" s="3">
        <v>46028</v>
      </c>
      <c r="H22" t="s">
        <v>4691</v>
      </c>
      <c r="I22" t="s">
        <v>4691</v>
      </c>
    </row>
    <row r="23" spans="1:9">
      <c r="A23">
        <v>135469</v>
      </c>
      <c r="B23" t="s">
        <v>4697</v>
      </c>
      <c r="C23">
        <v>0</v>
      </c>
      <c r="D23">
        <v>0</v>
      </c>
      <c r="E23">
        <v>35659000</v>
      </c>
      <c r="F23">
        <v>35659000</v>
      </c>
      <c r="G23" s="3">
        <v>46028</v>
      </c>
      <c r="H23" t="s">
        <v>4691</v>
      </c>
      <c r="I23" t="s">
        <v>4691</v>
      </c>
    </row>
    <row r="24" spans="1:9">
      <c r="A24">
        <v>135470</v>
      </c>
      <c r="B24" t="s">
        <v>4689</v>
      </c>
      <c r="C24">
        <v>0</v>
      </c>
      <c r="D24">
        <v>0</v>
      </c>
      <c r="E24">
        <v>2285500</v>
      </c>
      <c r="F24">
        <v>2285500</v>
      </c>
      <c r="G24" s="3">
        <v>46028</v>
      </c>
      <c r="H24" t="s">
        <v>4691</v>
      </c>
      <c r="I24" t="s">
        <v>4691</v>
      </c>
    </row>
    <row r="25" spans="1:9">
      <c r="A25">
        <v>135471</v>
      </c>
      <c r="B25" t="s">
        <v>4697</v>
      </c>
      <c r="C25" t="s">
        <v>4698</v>
      </c>
      <c r="D25" t="s">
        <v>4698</v>
      </c>
      <c r="E25">
        <v>814150</v>
      </c>
      <c r="F25">
        <v>976980</v>
      </c>
      <c r="G25" s="3">
        <v>46028</v>
      </c>
      <c r="H25" t="s">
        <v>4691</v>
      </c>
      <c r="I25" t="s">
        <v>4865</v>
      </c>
    </row>
    <row r="26" spans="1:9">
      <c r="A26">
        <v>135472</v>
      </c>
      <c r="B26" t="s">
        <v>4697</v>
      </c>
      <c r="C26" t="s">
        <v>4699</v>
      </c>
      <c r="D26" t="s">
        <v>4699</v>
      </c>
      <c r="E26">
        <v>342650</v>
      </c>
      <c r="F26">
        <v>411180</v>
      </c>
      <c r="G26" s="3">
        <v>46028</v>
      </c>
      <c r="H26" t="s">
        <v>4691</v>
      </c>
      <c r="I26" t="s">
        <v>4865</v>
      </c>
    </row>
    <row r="27" spans="1:9">
      <c r="A27">
        <v>135473</v>
      </c>
      <c r="B27" t="s">
        <v>4700</v>
      </c>
      <c r="C27">
        <v>0</v>
      </c>
      <c r="D27">
        <v>0</v>
      </c>
      <c r="E27">
        <v>1900000</v>
      </c>
      <c r="F27">
        <v>1900000</v>
      </c>
      <c r="G27" s="3">
        <v>46028</v>
      </c>
      <c r="H27" t="s">
        <v>4691</v>
      </c>
      <c r="I27" t="s">
        <v>4865</v>
      </c>
    </row>
    <row r="28" spans="1:9">
      <c r="A28">
        <v>135474</v>
      </c>
      <c r="B28" t="s">
        <v>4695</v>
      </c>
      <c r="C28" t="s">
        <v>4702</v>
      </c>
      <c r="D28" t="s">
        <v>4702</v>
      </c>
      <c r="E28">
        <v>2682200</v>
      </c>
      <c r="F28">
        <v>3218640</v>
      </c>
      <c r="G28" s="3">
        <v>46028</v>
      </c>
      <c r="H28" t="s">
        <v>4691</v>
      </c>
      <c r="I28" t="s">
        <v>4691</v>
      </c>
    </row>
    <row r="29" spans="1:9">
      <c r="A29">
        <v>135475</v>
      </c>
      <c r="B29" t="s">
        <v>4703</v>
      </c>
      <c r="C29">
        <v>0</v>
      </c>
      <c r="D29">
        <v>0</v>
      </c>
      <c r="E29">
        <v>1000000</v>
      </c>
      <c r="F29">
        <v>1000000</v>
      </c>
      <c r="G29" s="3">
        <v>46028</v>
      </c>
      <c r="H29" t="s">
        <v>4691</v>
      </c>
      <c r="I29" t="s">
        <v>4691</v>
      </c>
    </row>
    <row r="30" spans="1:9">
      <c r="A30">
        <v>135476</v>
      </c>
      <c r="B30" t="s">
        <v>4697</v>
      </c>
      <c r="C30" t="s">
        <v>4705</v>
      </c>
      <c r="D30" t="s">
        <v>4705</v>
      </c>
      <c r="E30">
        <v>313150</v>
      </c>
      <c r="F30">
        <v>375780</v>
      </c>
      <c r="G30" s="3">
        <v>46028</v>
      </c>
      <c r="H30" t="s">
        <v>4691</v>
      </c>
      <c r="I30" t="s">
        <v>4865</v>
      </c>
    </row>
    <row r="31" spans="1:9">
      <c r="A31">
        <v>135477</v>
      </c>
      <c r="B31" t="s">
        <v>4706</v>
      </c>
      <c r="C31">
        <v>0</v>
      </c>
      <c r="D31">
        <v>0</v>
      </c>
      <c r="E31">
        <v>11000000</v>
      </c>
      <c r="F31">
        <v>11000000</v>
      </c>
      <c r="G31" s="3">
        <v>46028</v>
      </c>
      <c r="H31" t="s">
        <v>4691</v>
      </c>
      <c r="I31" t="s">
        <v>4691</v>
      </c>
    </row>
    <row r="32" spans="1:9">
      <c r="A32">
        <v>135478</v>
      </c>
      <c r="B32" t="s">
        <v>4706</v>
      </c>
      <c r="C32">
        <v>0</v>
      </c>
      <c r="D32">
        <v>0</v>
      </c>
      <c r="E32">
        <v>11900000</v>
      </c>
      <c r="F32">
        <v>11900000</v>
      </c>
      <c r="G32" s="3">
        <v>46028</v>
      </c>
      <c r="H32" t="s">
        <v>4691</v>
      </c>
      <c r="I32" t="s">
        <v>4691</v>
      </c>
    </row>
    <row r="33" spans="1:9">
      <c r="A33">
        <v>135479</v>
      </c>
      <c r="B33" t="s">
        <v>4707</v>
      </c>
      <c r="C33" t="s">
        <v>4709</v>
      </c>
      <c r="D33">
        <v>0</v>
      </c>
      <c r="E33">
        <v>45300</v>
      </c>
      <c r="F33">
        <v>45300</v>
      </c>
      <c r="G33" s="3">
        <v>46028</v>
      </c>
      <c r="H33" t="s">
        <v>4691</v>
      </c>
      <c r="I33" t="s">
        <v>3416</v>
      </c>
    </row>
    <row r="34" spans="1:9">
      <c r="A34">
        <v>135480</v>
      </c>
      <c r="B34" t="s">
        <v>4695</v>
      </c>
      <c r="C34" t="s">
        <v>4710</v>
      </c>
      <c r="D34">
        <v>0</v>
      </c>
      <c r="E34">
        <v>835100</v>
      </c>
      <c r="F34">
        <v>1002120</v>
      </c>
      <c r="G34" s="3">
        <v>46028</v>
      </c>
      <c r="H34" t="s">
        <v>4691</v>
      </c>
      <c r="I34" t="s">
        <v>4691</v>
      </c>
    </row>
    <row r="35" spans="1:9">
      <c r="A35">
        <v>135481</v>
      </c>
      <c r="B35">
        <v>0</v>
      </c>
      <c r="C35" t="s">
        <v>4711</v>
      </c>
      <c r="D35">
        <v>0</v>
      </c>
      <c r="E35">
        <v>2101653120</v>
      </c>
      <c r="F35">
        <v>2521983744</v>
      </c>
      <c r="G35" s="3">
        <v>46029</v>
      </c>
      <c r="H35" t="s">
        <v>4712</v>
      </c>
      <c r="I35" t="s">
        <v>4712</v>
      </c>
    </row>
    <row r="36" spans="1:9">
      <c r="A36">
        <v>135482</v>
      </c>
      <c r="B36" t="s">
        <v>4713</v>
      </c>
      <c r="C36" t="s">
        <v>4715</v>
      </c>
      <c r="D36">
        <v>0</v>
      </c>
      <c r="E36">
        <v>119612</v>
      </c>
      <c r="F36">
        <v>119612</v>
      </c>
      <c r="G36" s="3">
        <v>46029</v>
      </c>
      <c r="H36" t="s">
        <v>4712</v>
      </c>
      <c r="I36" t="s">
        <v>4712</v>
      </c>
    </row>
    <row r="37" spans="1:9">
      <c r="A37">
        <v>135483</v>
      </c>
      <c r="B37" t="s">
        <v>4716</v>
      </c>
      <c r="C37" t="s">
        <v>4718</v>
      </c>
      <c r="D37">
        <v>0</v>
      </c>
      <c r="E37">
        <v>47342.84</v>
      </c>
      <c r="F37">
        <v>47342.84</v>
      </c>
      <c r="G37" s="3">
        <v>46029</v>
      </c>
      <c r="H37" t="s">
        <v>4712</v>
      </c>
      <c r="I37" t="s">
        <v>3416</v>
      </c>
    </row>
    <row r="38" spans="1:9">
      <c r="A38">
        <v>135484</v>
      </c>
      <c r="B38" t="s">
        <v>4719</v>
      </c>
      <c r="C38" t="s">
        <v>4721</v>
      </c>
      <c r="D38">
        <v>0</v>
      </c>
      <c r="E38">
        <v>38635.9</v>
      </c>
      <c r="F38">
        <v>38635.9</v>
      </c>
      <c r="G38" s="3">
        <v>46029</v>
      </c>
      <c r="H38" t="s">
        <v>4712</v>
      </c>
      <c r="I38" t="s">
        <v>4712</v>
      </c>
    </row>
    <row r="39" spans="1:9">
      <c r="A39">
        <v>135485</v>
      </c>
      <c r="B39" t="s">
        <v>4719</v>
      </c>
      <c r="C39" t="s">
        <v>4722</v>
      </c>
      <c r="D39">
        <v>0</v>
      </c>
      <c r="E39">
        <v>7110</v>
      </c>
      <c r="F39">
        <v>7110</v>
      </c>
      <c r="G39" s="3">
        <v>46029</v>
      </c>
      <c r="H39" t="s">
        <v>4712</v>
      </c>
      <c r="I39" t="s">
        <v>4712</v>
      </c>
    </row>
    <row r="40" spans="1:9">
      <c r="A40">
        <v>135486</v>
      </c>
      <c r="B40">
        <v>0</v>
      </c>
      <c r="C40" t="s">
        <v>4723</v>
      </c>
      <c r="D40">
        <v>0</v>
      </c>
      <c r="E40">
        <v>0</v>
      </c>
      <c r="F40">
        <v>0</v>
      </c>
      <c r="G40" s="3">
        <v>46029</v>
      </c>
      <c r="H40" t="s">
        <v>4712</v>
      </c>
      <c r="I40" t="s">
        <v>4712</v>
      </c>
    </row>
    <row r="41" spans="1:9">
      <c r="A41">
        <v>135487</v>
      </c>
      <c r="B41" t="s">
        <v>4724</v>
      </c>
      <c r="C41">
        <v>0</v>
      </c>
      <c r="D41">
        <v>0</v>
      </c>
      <c r="E41">
        <v>8100000</v>
      </c>
      <c r="F41">
        <v>9720000</v>
      </c>
      <c r="G41" s="3">
        <v>46029</v>
      </c>
      <c r="H41" t="s">
        <v>4712</v>
      </c>
      <c r="I41" t="s">
        <v>4870</v>
      </c>
    </row>
    <row r="42" spans="1:9">
      <c r="A42">
        <v>135488</v>
      </c>
      <c r="B42" t="s">
        <v>4725</v>
      </c>
      <c r="C42">
        <v>0</v>
      </c>
      <c r="D42">
        <v>0</v>
      </c>
      <c r="E42">
        <v>9600000</v>
      </c>
      <c r="F42">
        <v>9600000</v>
      </c>
      <c r="G42" s="3">
        <v>46029</v>
      </c>
      <c r="H42" t="s">
        <v>4712</v>
      </c>
      <c r="I42" t="s">
        <v>4870</v>
      </c>
    </row>
    <row r="43" spans="1:9">
      <c r="A43">
        <v>135489</v>
      </c>
      <c r="B43" t="s">
        <v>4726</v>
      </c>
      <c r="C43">
        <v>0</v>
      </c>
      <c r="D43">
        <v>0</v>
      </c>
      <c r="E43">
        <v>10800000</v>
      </c>
      <c r="F43">
        <v>12960000</v>
      </c>
      <c r="G43" s="3">
        <v>46029</v>
      </c>
      <c r="H43" t="s">
        <v>4712</v>
      </c>
      <c r="I43" t="s">
        <v>4870</v>
      </c>
    </row>
    <row r="44" spans="1:9">
      <c r="A44">
        <v>135490</v>
      </c>
      <c r="B44" t="s">
        <v>4727</v>
      </c>
      <c r="C44">
        <v>0</v>
      </c>
      <c r="D44">
        <v>0</v>
      </c>
      <c r="E44">
        <v>14400000</v>
      </c>
      <c r="F44">
        <v>17280000</v>
      </c>
      <c r="G44" s="3">
        <v>46029</v>
      </c>
      <c r="H44" t="s">
        <v>4712</v>
      </c>
      <c r="I44" t="s">
        <v>4870</v>
      </c>
    </row>
    <row r="45" spans="1:9">
      <c r="A45">
        <v>135491</v>
      </c>
      <c r="B45" t="s">
        <v>4729</v>
      </c>
      <c r="C45">
        <v>0</v>
      </c>
      <c r="D45">
        <v>0</v>
      </c>
      <c r="E45">
        <v>6457500</v>
      </c>
      <c r="F45">
        <v>7749000</v>
      </c>
      <c r="G45" s="3">
        <v>46029</v>
      </c>
      <c r="H45" t="s">
        <v>4712</v>
      </c>
      <c r="I45" t="s">
        <v>4712</v>
      </c>
    </row>
    <row r="46" spans="1:9">
      <c r="A46">
        <v>135492</v>
      </c>
      <c r="B46" t="s">
        <v>4707</v>
      </c>
      <c r="C46" t="s">
        <v>4730</v>
      </c>
      <c r="D46">
        <v>0</v>
      </c>
      <c r="E46">
        <v>45300</v>
      </c>
      <c r="F46">
        <v>45300</v>
      </c>
      <c r="G46" s="3">
        <v>46029</v>
      </c>
      <c r="H46" t="s">
        <v>4712</v>
      </c>
      <c r="I46" t="s">
        <v>4712</v>
      </c>
    </row>
    <row r="47" spans="1:9">
      <c r="A47">
        <v>135493</v>
      </c>
      <c r="B47" t="s">
        <v>4716</v>
      </c>
      <c r="C47" t="s">
        <v>4731</v>
      </c>
      <c r="D47">
        <v>0</v>
      </c>
      <c r="E47">
        <v>47342.84</v>
      </c>
      <c r="F47">
        <v>47342.84</v>
      </c>
      <c r="G47" s="3">
        <v>46029</v>
      </c>
      <c r="H47" t="s">
        <v>4712</v>
      </c>
      <c r="I47" t="s">
        <v>4629</v>
      </c>
    </row>
    <row r="48" spans="1:9">
      <c r="A48">
        <v>135494</v>
      </c>
      <c r="B48" t="s">
        <v>4732</v>
      </c>
      <c r="C48">
        <v>0</v>
      </c>
      <c r="D48" t="s">
        <v>9628</v>
      </c>
      <c r="E48">
        <v>8613600</v>
      </c>
      <c r="F48">
        <v>8613600</v>
      </c>
      <c r="G48" s="3">
        <v>46029</v>
      </c>
      <c r="H48" t="s">
        <v>4712</v>
      </c>
      <c r="I48" t="s">
        <v>4762</v>
      </c>
    </row>
    <row r="49" spans="1:9">
      <c r="A49">
        <v>135495</v>
      </c>
      <c r="B49">
        <v>0</v>
      </c>
      <c r="C49" t="s">
        <v>4733</v>
      </c>
      <c r="D49">
        <v>0</v>
      </c>
      <c r="E49">
        <v>15105814</v>
      </c>
      <c r="F49">
        <v>18126976.800000001</v>
      </c>
      <c r="G49" s="3">
        <v>46092</v>
      </c>
      <c r="H49" t="s">
        <v>4734</v>
      </c>
      <c r="I49" t="s">
        <v>6308</v>
      </c>
    </row>
    <row r="50" spans="1:9">
      <c r="A50">
        <v>135496</v>
      </c>
      <c r="B50" t="s">
        <v>4735</v>
      </c>
      <c r="C50">
        <v>0</v>
      </c>
      <c r="D50">
        <v>0</v>
      </c>
      <c r="E50">
        <v>8400000</v>
      </c>
      <c r="F50">
        <v>8400000</v>
      </c>
      <c r="G50" s="3">
        <v>46029</v>
      </c>
      <c r="H50" t="s">
        <v>4712</v>
      </c>
      <c r="I50" t="s">
        <v>4712</v>
      </c>
    </row>
    <row r="51" spans="1:9">
      <c r="A51">
        <v>135497</v>
      </c>
      <c r="B51" t="s">
        <v>4737</v>
      </c>
      <c r="C51">
        <v>0</v>
      </c>
      <c r="D51">
        <v>0</v>
      </c>
      <c r="E51">
        <v>1850000</v>
      </c>
      <c r="F51">
        <v>1850000</v>
      </c>
      <c r="G51" s="3">
        <v>46029</v>
      </c>
      <c r="H51" t="s">
        <v>4712</v>
      </c>
      <c r="I51" t="s">
        <v>4712</v>
      </c>
    </row>
    <row r="52" spans="1:9">
      <c r="A52">
        <v>135498</v>
      </c>
      <c r="B52" t="s">
        <v>4674</v>
      </c>
      <c r="C52" t="s">
        <v>4739</v>
      </c>
      <c r="D52">
        <v>0</v>
      </c>
      <c r="E52">
        <v>60833.33</v>
      </c>
      <c r="F52">
        <v>73000</v>
      </c>
      <c r="G52" s="3">
        <v>46029</v>
      </c>
      <c r="H52" t="s">
        <v>4712</v>
      </c>
      <c r="I52" t="s">
        <v>4629</v>
      </c>
    </row>
    <row r="53" spans="1:9">
      <c r="A53">
        <v>135499</v>
      </c>
      <c r="B53" t="s">
        <v>4740</v>
      </c>
      <c r="C53" t="s">
        <v>4742</v>
      </c>
      <c r="D53" t="s">
        <v>4742</v>
      </c>
      <c r="E53">
        <v>3600000</v>
      </c>
      <c r="F53">
        <v>4320000</v>
      </c>
      <c r="G53" s="3">
        <v>46029</v>
      </c>
      <c r="H53" t="s">
        <v>4712</v>
      </c>
      <c r="I53" t="s">
        <v>4712</v>
      </c>
    </row>
    <row r="54" spans="1:9">
      <c r="A54">
        <v>135500</v>
      </c>
      <c r="B54" t="s">
        <v>4743</v>
      </c>
      <c r="C54" t="s">
        <v>4745</v>
      </c>
      <c r="D54" t="s">
        <v>4745</v>
      </c>
      <c r="E54">
        <v>3600000</v>
      </c>
      <c r="F54">
        <v>4320000</v>
      </c>
      <c r="G54" s="3">
        <v>46029</v>
      </c>
      <c r="H54" t="s">
        <v>4712</v>
      </c>
      <c r="I54" t="s">
        <v>4712</v>
      </c>
    </row>
    <row r="55" spans="1:9">
      <c r="A55">
        <v>135501</v>
      </c>
      <c r="B55" t="s">
        <v>4746</v>
      </c>
      <c r="C55" t="s">
        <v>4748</v>
      </c>
      <c r="D55" t="s">
        <v>4748</v>
      </c>
      <c r="E55">
        <v>3600000</v>
      </c>
      <c r="F55">
        <v>4320000</v>
      </c>
      <c r="G55" s="3">
        <v>46029</v>
      </c>
      <c r="H55" t="s">
        <v>4712</v>
      </c>
      <c r="I55" t="s">
        <v>4712</v>
      </c>
    </row>
    <row r="56" spans="1:9">
      <c r="A56">
        <v>135502</v>
      </c>
      <c r="B56" t="s">
        <v>4749</v>
      </c>
      <c r="C56" t="s">
        <v>4751</v>
      </c>
      <c r="D56">
        <v>0</v>
      </c>
      <c r="E56">
        <v>80000000</v>
      </c>
      <c r="F56">
        <v>96000000</v>
      </c>
      <c r="G56" s="3">
        <v>46147</v>
      </c>
      <c r="H56" t="s">
        <v>4752</v>
      </c>
      <c r="I56" t="s">
        <v>3416</v>
      </c>
    </row>
    <row r="57" spans="1:9">
      <c r="A57">
        <v>135503</v>
      </c>
      <c r="B57" t="s">
        <v>4753</v>
      </c>
      <c r="C57" t="s">
        <v>4755</v>
      </c>
      <c r="D57" t="s">
        <v>4755</v>
      </c>
      <c r="E57">
        <v>2358500</v>
      </c>
      <c r="F57">
        <v>2358500</v>
      </c>
      <c r="G57" s="3">
        <v>46029</v>
      </c>
      <c r="H57" t="s">
        <v>4712</v>
      </c>
      <c r="I57" t="s">
        <v>5266</v>
      </c>
    </row>
    <row r="58" spans="1:9">
      <c r="A58">
        <v>135504</v>
      </c>
      <c r="B58" t="s">
        <v>4756</v>
      </c>
      <c r="C58" t="s">
        <v>4758</v>
      </c>
      <c r="D58" t="s">
        <v>4758</v>
      </c>
      <c r="E58">
        <v>1600000</v>
      </c>
      <c r="F58">
        <v>1600000</v>
      </c>
      <c r="G58" s="3">
        <v>46029</v>
      </c>
      <c r="H58" t="s">
        <v>4712</v>
      </c>
      <c r="I58" t="s">
        <v>5266</v>
      </c>
    </row>
    <row r="59" spans="1:9">
      <c r="A59">
        <v>135505</v>
      </c>
      <c r="B59" t="s">
        <v>4695</v>
      </c>
      <c r="C59" t="s">
        <v>4759</v>
      </c>
      <c r="D59">
        <v>0</v>
      </c>
      <c r="E59">
        <v>750000</v>
      </c>
      <c r="F59">
        <v>900000</v>
      </c>
      <c r="G59" s="3">
        <v>46029</v>
      </c>
      <c r="H59" t="s">
        <v>4712</v>
      </c>
      <c r="I59" t="s">
        <v>4712</v>
      </c>
    </row>
    <row r="60" spans="1:9">
      <c r="A60">
        <v>135506</v>
      </c>
      <c r="B60" t="s">
        <v>4760</v>
      </c>
      <c r="C60" t="s">
        <v>4761</v>
      </c>
      <c r="D60" t="s">
        <v>4761</v>
      </c>
      <c r="E60">
        <v>1709920</v>
      </c>
      <c r="F60">
        <v>2051904</v>
      </c>
      <c r="G60" s="3">
        <v>46030</v>
      </c>
      <c r="H60" t="s">
        <v>4762</v>
      </c>
      <c r="I60" t="s">
        <v>5266</v>
      </c>
    </row>
    <row r="61" spans="1:9">
      <c r="A61">
        <v>135507</v>
      </c>
      <c r="B61" t="s">
        <v>4763</v>
      </c>
      <c r="C61">
        <v>0</v>
      </c>
      <c r="D61">
        <v>0</v>
      </c>
      <c r="E61">
        <v>2853594.5</v>
      </c>
      <c r="F61">
        <v>3424313.4</v>
      </c>
      <c r="G61" s="3">
        <v>46030</v>
      </c>
      <c r="H61" t="s">
        <v>4762</v>
      </c>
      <c r="I61" t="s">
        <v>4629</v>
      </c>
    </row>
    <row r="62" spans="1:9">
      <c r="A62">
        <v>135508</v>
      </c>
      <c r="B62" t="s">
        <v>4764</v>
      </c>
      <c r="C62">
        <v>0</v>
      </c>
      <c r="D62" t="s">
        <v>9629</v>
      </c>
      <c r="E62">
        <v>4691666.6500000004</v>
      </c>
      <c r="F62">
        <v>5629999.9800000004</v>
      </c>
      <c r="G62" s="3">
        <v>46030</v>
      </c>
      <c r="H62" t="s">
        <v>4762</v>
      </c>
      <c r="I62" t="s">
        <v>4762</v>
      </c>
    </row>
    <row r="63" spans="1:9">
      <c r="A63">
        <v>135509</v>
      </c>
      <c r="B63" t="s">
        <v>4765</v>
      </c>
      <c r="C63" t="s">
        <v>4767</v>
      </c>
      <c r="D63">
        <v>0</v>
      </c>
      <c r="E63">
        <v>3000000</v>
      </c>
      <c r="F63">
        <v>3600000</v>
      </c>
      <c r="G63" s="3">
        <v>46030</v>
      </c>
      <c r="H63" t="s">
        <v>4762</v>
      </c>
      <c r="I63" t="s">
        <v>4920</v>
      </c>
    </row>
    <row r="64" spans="1:9">
      <c r="A64">
        <v>135510</v>
      </c>
      <c r="B64" t="s">
        <v>4768</v>
      </c>
      <c r="C64">
        <v>0</v>
      </c>
      <c r="D64" t="s">
        <v>9630</v>
      </c>
      <c r="E64">
        <v>2330450</v>
      </c>
      <c r="F64">
        <v>2330450</v>
      </c>
      <c r="G64" s="3">
        <v>46030</v>
      </c>
      <c r="H64" t="s">
        <v>4762</v>
      </c>
      <c r="I64" t="s">
        <v>4762</v>
      </c>
    </row>
    <row r="65" spans="1:9">
      <c r="A65">
        <v>135511</v>
      </c>
      <c r="B65" t="s">
        <v>4769</v>
      </c>
      <c r="C65">
        <v>0</v>
      </c>
      <c r="D65">
        <v>0</v>
      </c>
      <c r="E65">
        <v>6000000</v>
      </c>
      <c r="F65">
        <v>6000000</v>
      </c>
      <c r="G65" s="3">
        <v>46030</v>
      </c>
      <c r="H65" t="s">
        <v>4762</v>
      </c>
      <c r="I65" t="s">
        <v>5005</v>
      </c>
    </row>
    <row r="66" spans="1:9">
      <c r="A66">
        <v>135512</v>
      </c>
      <c r="B66" t="s">
        <v>4771</v>
      </c>
      <c r="C66" t="s">
        <v>4773</v>
      </c>
      <c r="D66" t="s">
        <v>4773</v>
      </c>
      <c r="E66">
        <v>294000</v>
      </c>
      <c r="F66">
        <v>352800</v>
      </c>
      <c r="G66" s="3">
        <v>46030</v>
      </c>
      <c r="H66" t="s">
        <v>4762</v>
      </c>
      <c r="I66" t="s">
        <v>4762</v>
      </c>
    </row>
    <row r="67" spans="1:9">
      <c r="A67">
        <v>135513</v>
      </c>
      <c r="B67" t="s">
        <v>4774</v>
      </c>
      <c r="C67">
        <v>0</v>
      </c>
      <c r="D67">
        <v>0</v>
      </c>
      <c r="E67">
        <v>2750000</v>
      </c>
      <c r="F67">
        <v>3300000</v>
      </c>
      <c r="G67" s="3">
        <v>46030</v>
      </c>
      <c r="H67" t="s">
        <v>4762</v>
      </c>
      <c r="I67" t="s">
        <v>4870</v>
      </c>
    </row>
    <row r="68" spans="1:9">
      <c r="A68">
        <v>135514</v>
      </c>
      <c r="B68" t="s">
        <v>4775</v>
      </c>
      <c r="C68" t="s">
        <v>4776</v>
      </c>
      <c r="D68" t="s">
        <v>4776</v>
      </c>
      <c r="E68">
        <v>1900000</v>
      </c>
      <c r="F68">
        <v>2280000</v>
      </c>
      <c r="G68" s="3">
        <v>46030</v>
      </c>
      <c r="H68" t="s">
        <v>4762</v>
      </c>
      <c r="I68" t="s">
        <v>4667</v>
      </c>
    </row>
    <row r="69" spans="1:9">
      <c r="A69">
        <v>135515</v>
      </c>
      <c r="B69" t="s">
        <v>4777</v>
      </c>
      <c r="C69" t="s">
        <v>4778</v>
      </c>
      <c r="D69" t="s">
        <v>4778</v>
      </c>
      <c r="E69">
        <v>545650</v>
      </c>
      <c r="F69">
        <v>654780</v>
      </c>
      <c r="G69" s="3">
        <v>46030</v>
      </c>
      <c r="H69" t="s">
        <v>4762</v>
      </c>
      <c r="I69" t="s">
        <v>4762</v>
      </c>
    </row>
    <row r="70" spans="1:9">
      <c r="A70">
        <v>135516</v>
      </c>
      <c r="B70" t="s">
        <v>4695</v>
      </c>
      <c r="C70" t="s">
        <v>4779</v>
      </c>
      <c r="D70" t="s">
        <v>4779</v>
      </c>
      <c r="E70">
        <v>2202700</v>
      </c>
      <c r="F70">
        <v>2202700</v>
      </c>
      <c r="G70" s="3">
        <v>46030</v>
      </c>
      <c r="H70" t="s">
        <v>4762</v>
      </c>
      <c r="I70" t="s">
        <v>4762</v>
      </c>
    </row>
    <row r="71" spans="1:9">
      <c r="A71">
        <v>135517</v>
      </c>
      <c r="B71" t="s">
        <v>4697</v>
      </c>
      <c r="C71">
        <v>0</v>
      </c>
      <c r="D71">
        <v>0</v>
      </c>
      <c r="E71">
        <v>4846100</v>
      </c>
      <c r="F71">
        <v>4846100</v>
      </c>
      <c r="G71" s="3">
        <v>46030</v>
      </c>
      <c r="H71" t="s">
        <v>4762</v>
      </c>
      <c r="I71" t="s">
        <v>4762</v>
      </c>
    </row>
    <row r="72" spans="1:9">
      <c r="A72">
        <v>135518</v>
      </c>
      <c r="B72" t="s">
        <v>4780</v>
      </c>
      <c r="C72" t="s">
        <v>4781</v>
      </c>
      <c r="D72">
        <v>0</v>
      </c>
      <c r="E72">
        <v>990000</v>
      </c>
      <c r="F72">
        <v>1188000</v>
      </c>
      <c r="G72" s="3">
        <v>46030</v>
      </c>
      <c r="H72" t="s">
        <v>4762</v>
      </c>
      <c r="I72" t="s">
        <v>4629</v>
      </c>
    </row>
    <row r="73" spans="1:9">
      <c r="A73">
        <v>135519</v>
      </c>
      <c r="B73" t="s">
        <v>4782</v>
      </c>
      <c r="C73" t="s">
        <v>4783</v>
      </c>
      <c r="D73">
        <v>0</v>
      </c>
      <c r="E73">
        <v>4000000</v>
      </c>
      <c r="F73">
        <v>4800000</v>
      </c>
      <c r="G73" s="3">
        <v>46030</v>
      </c>
      <c r="H73" t="s">
        <v>4762</v>
      </c>
      <c r="I73" t="s">
        <v>4629</v>
      </c>
    </row>
    <row r="74" spans="1:9">
      <c r="A74">
        <v>135520</v>
      </c>
      <c r="B74" t="s">
        <v>4782</v>
      </c>
      <c r="C74" t="s">
        <v>4784</v>
      </c>
      <c r="D74">
        <v>0</v>
      </c>
      <c r="E74">
        <v>4000000</v>
      </c>
      <c r="F74">
        <v>4800000</v>
      </c>
      <c r="G74" s="3">
        <v>46030</v>
      </c>
      <c r="H74" t="s">
        <v>4762</v>
      </c>
      <c r="I74" t="s">
        <v>4629</v>
      </c>
    </row>
    <row r="75" spans="1:9">
      <c r="A75">
        <v>135521</v>
      </c>
      <c r="B75" t="s">
        <v>4782</v>
      </c>
      <c r="C75" t="s">
        <v>4785</v>
      </c>
      <c r="D75">
        <v>0</v>
      </c>
      <c r="E75">
        <v>500000</v>
      </c>
      <c r="F75">
        <v>600000</v>
      </c>
      <c r="G75" s="3">
        <v>46030</v>
      </c>
      <c r="H75" t="s">
        <v>4762</v>
      </c>
      <c r="I75" t="s">
        <v>4629</v>
      </c>
    </row>
    <row r="76" spans="1:9">
      <c r="A76">
        <v>135522</v>
      </c>
      <c r="B76" t="s">
        <v>4786</v>
      </c>
      <c r="C76" t="s">
        <v>4787</v>
      </c>
      <c r="D76">
        <v>0</v>
      </c>
      <c r="E76">
        <v>4631250</v>
      </c>
      <c r="F76">
        <v>5557500</v>
      </c>
      <c r="G76" s="3">
        <v>46030</v>
      </c>
      <c r="H76" t="s">
        <v>4762</v>
      </c>
      <c r="I76" t="s">
        <v>4629</v>
      </c>
    </row>
    <row r="77" spans="1:9">
      <c r="A77">
        <v>135523</v>
      </c>
      <c r="B77">
        <v>0</v>
      </c>
      <c r="C77" t="s">
        <v>4788</v>
      </c>
      <c r="D77">
        <v>0</v>
      </c>
      <c r="E77">
        <v>0</v>
      </c>
      <c r="F77">
        <v>0</v>
      </c>
      <c r="G77" s="3">
        <v>46030</v>
      </c>
      <c r="H77" t="s">
        <v>4762</v>
      </c>
      <c r="I77" t="s">
        <v>4629</v>
      </c>
    </row>
    <row r="78" spans="1:9">
      <c r="A78">
        <v>135524</v>
      </c>
      <c r="B78">
        <v>0</v>
      </c>
      <c r="C78" t="s">
        <v>4789</v>
      </c>
      <c r="D78">
        <v>0</v>
      </c>
      <c r="E78">
        <v>0</v>
      </c>
      <c r="F78">
        <v>0</v>
      </c>
      <c r="G78" s="3">
        <v>46030</v>
      </c>
      <c r="H78" t="s">
        <v>4762</v>
      </c>
      <c r="I78" t="s">
        <v>4629</v>
      </c>
    </row>
    <row r="79" spans="1:9">
      <c r="A79">
        <v>135525</v>
      </c>
      <c r="B79" t="s">
        <v>4697</v>
      </c>
      <c r="C79" t="s">
        <v>4790</v>
      </c>
      <c r="D79" t="s">
        <v>4790</v>
      </c>
      <c r="E79">
        <v>53690</v>
      </c>
      <c r="F79">
        <v>64428</v>
      </c>
      <c r="G79" s="3">
        <v>46030</v>
      </c>
      <c r="H79" t="s">
        <v>4762</v>
      </c>
      <c r="I79" t="s">
        <v>3416</v>
      </c>
    </row>
    <row r="80" spans="1:9">
      <c r="A80">
        <v>135526</v>
      </c>
      <c r="B80">
        <v>0</v>
      </c>
      <c r="C80">
        <v>0</v>
      </c>
      <c r="D80">
        <v>0</v>
      </c>
      <c r="E80">
        <v>0</v>
      </c>
      <c r="F80">
        <v>0</v>
      </c>
      <c r="G80" s="3">
        <v>46031</v>
      </c>
      <c r="H80" t="s">
        <v>4629</v>
      </c>
      <c r="I80" t="s">
        <v>4629</v>
      </c>
    </row>
    <row r="81" spans="1:9">
      <c r="A81">
        <v>135527</v>
      </c>
      <c r="B81">
        <v>0</v>
      </c>
      <c r="C81">
        <v>0</v>
      </c>
      <c r="D81">
        <v>0</v>
      </c>
      <c r="E81">
        <v>0</v>
      </c>
      <c r="F81">
        <v>0</v>
      </c>
      <c r="G81" s="3">
        <v>46031</v>
      </c>
      <c r="H81" t="s">
        <v>4629</v>
      </c>
      <c r="I81" t="s">
        <v>4629</v>
      </c>
    </row>
    <row r="82" spans="1:9">
      <c r="A82">
        <v>135528</v>
      </c>
      <c r="B82" t="s">
        <v>4791</v>
      </c>
      <c r="C82" t="s">
        <v>4792</v>
      </c>
      <c r="D82">
        <v>0</v>
      </c>
      <c r="E82">
        <v>1100000</v>
      </c>
      <c r="F82">
        <v>1320000</v>
      </c>
      <c r="G82" s="3">
        <v>46031</v>
      </c>
      <c r="H82" t="s">
        <v>4629</v>
      </c>
      <c r="I82" t="s">
        <v>4629</v>
      </c>
    </row>
    <row r="83" spans="1:9">
      <c r="A83">
        <v>135529</v>
      </c>
      <c r="B83" t="s">
        <v>4674</v>
      </c>
      <c r="C83" t="s">
        <v>4793</v>
      </c>
      <c r="D83">
        <v>0</v>
      </c>
      <c r="E83">
        <v>42000</v>
      </c>
      <c r="F83">
        <v>50400</v>
      </c>
      <c r="G83" s="3">
        <v>46031</v>
      </c>
      <c r="H83" t="s">
        <v>4629</v>
      </c>
      <c r="I83" t="s">
        <v>4829</v>
      </c>
    </row>
    <row r="84" spans="1:9">
      <c r="A84">
        <v>135530</v>
      </c>
      <c r="B84" t="s">
        <v>4794</v>
      </c>
      <c r="C84" t="s">
        <v>4795</v>
      </c>
      <c r="D84">
        <v>0</v>
      </c>
      <c r="E84">
        <v>1314</v>
      </c>
      <c r="F84">
        <v>1576.8</v>
      </c>
      <c r="G84" s="3">
        <v>46031</v>
      </c>
      <c r="H84" t="s">
        <v>4629</v>
      </c>
      <c r="I84" t="s">
        <v>4829</v>
      </c>
    </row>
    <row r="85" spans="1:9">
      <c r="A85">
        <v>135531</v>
      </c>
      <c r="B85" t="s">
        <v>4794</v>
      </c>
      <c r="C85" t="s">
        <v>4796</v>
      </c>
      <c r="D85">
        <v>0</v>
      </c>
      <c r="E85">
        <v>120</v>
      </c>
      <c r="F85">
        <v>144</v>
      </c>
      <c r="G85" s="3">
        <v>46031</v>
      </c>
      <c r="H85" t="s">
        <v>4629</v>
      </c>
      <c r="I85" t="s">
        <v>4829</v>
      </c>
    </row>
    <row r="86" spans="1:9">
      <c r="A86">
        <v>135532</v>
      </c>
      <c r="B86" t="s">
        <v>4768</v>
      </c>
      <c r="C86">
        <v>0</v>
      </c>
      <c r="D86">
        <v>0</v>
      </c>
      <c r="E86">
        <v>2311166</v>
      </c>
      <c r="F86">
        <v>2311166</v>
      </c>
      <c r="G86" s="3">
        <v>46031</v>
      </c>
      <c r="H86" t="s">
        <v>4629</v>
      </c>
      <c r="I86" t="s">
        <v>4629</v>
      </c>
    </row>
    <row r="87" spans="1:9">
      <c r="A87">
        <v>135533</v>
      </c>
      <c r="B87" t="s">
        <v>4768</v>
      </c>
      <c r="C87">
        <v>0</v>
      </c>
      <c r="D87">
        <v>0</v>
      </c>
      <c r="E87">
        <v>967846</v>
      </c>
      <c r="F87">
        <v>967846</v>
      </c>
      <c r="G87" s="3">
        <v>46031</v>
      </c>
      <c r="H87" t="s">
        <v>4629</v>
      </c>
      <c r="I87" t="s">
        <v>4629</v>
      </c>
    </row>
    <row r="88" spans="1:9">
      <c r="A88">
        <v>135534</v>
      </c>
      <c r="B88" t="s">
        <v>4797</v>
      </c>
      <c r="C88" t="s">
        <v>4798</v>
      </c>
      <c r="D88">
        <v>0</v>
      </c>
      <c r="E88">
        <v>720000000</v>
      </c>
      <c r="F88">
        <v>864000000</v>
      </c>
      <c r="G88" s="3">
        <v>46031</v>
      </c>
      <c r="H88" t="s">
        <v>4629</v>
      </c>
      <c r="I88" t="s">
        <v>4829</v>
      </c>
    </row>
    <row r="89" spans="1:9">
      <c r="A89">
        <v>135535</v>
      </c>
      <c r="B89" t="s">
        <v>4797</v>
      </c>
      <c r="C89" t="s">
        <v>4799</v>
      </c>
      <c r="D89">
        <v>0</v>
      </c>
      <c r="E89">
        <v>1080000000</v>
      </c>
      <c r="F89">
        <v>1296000000</v>
      </c>
      <c r="G89" s="3">
        <v>46031</v>
      </c>
      <c r="H89" t="s">
        <v>4629</v>
      </c>
      <c r="I89" t="s">
        <v>3416</v>
      </c>
    </row>
    <row r="90" spans="1:9">
      <c r="A90">
        <v>135536</v>
      </c>
      <c r="B90" t="s">
        <v>4800</v>
      </c>
      <c r="C90" t="s">
        <v>4801</v>
      </c>
      <c r="D90">
        <v>0</v>
      </c>
      <c r="E90">
        <v>990000</v>
      </c>
      <c r="F90">
        <v>1188000</v>
      </c>
      <c r="G90" s="3">
        <v>46031</v>
      </c>
      <c r="H90" t="s">
        <v>4629</v>
      </c>
      <c r="I90" t="s">
        <v>4829</v>
      </c>
    </row>
    <row r="91" spans="1:9">
      <c r="A91">
        <v>135537</v>
      </c>
      <c r="B91" t="s">
        <v>4791</v>
      </c>
      <c r="C91" t="s">
        <v>4802</v>
      </c>
      <c r="D91">
        <v>0</v>
      </c>
      <c r="E91">
        <v>30000000</v>
      </c>
      <c r="F91">
        <v>36000000</v>
      </c>
      <c r="G91" s="3">
        <v>46031</v>
      </c>
      <c r="H91" t="s">
        <v>4629</v>
      </c>
      <c r="I91" t="s">
        <v>4629</v>
      </c>
    </row>
    <row r="92" spans="1:9">
      <c r="A92">
        <v>135538</v>
      </c>
      <c r="B92" t="s">
        <v>4803</v>
      </c>
      <c r="C92" t="s">
        <v>4804</v>
      </c>
      <c r="D92">
        <v>0</v>
      </c>
      <c r="E92">
        <v>2568428836.3600001</v>
      </c>
      <c r="F92">
        <v>3082114603.6300001</v>
      </c>
      <c r="G92" s="3">
        <v>46031</v>
      </c>
      <c r="H92" t="s">
        <v>4629</v>
      </c>
      <c r="I92" t="s">
        <v>4629</v>
      </c>
    </row>
    <row r="93" spans="1:9">
      <c r="A93">
        <v>135539</v>
      </c>
      <c r="B93" t="s">
        <v>4791</v>
      </c>
      <c r="C93" t="s">
        <v>4805</v>
      </c>
      <c r="D93" t="s">
        <v>4805</v>
      </c>
      <c r="E93">
        <v>8640000</v>
      </c>
      <c r="F93">
        <v>10368000</v>
      </c>
      <c r="G93" s="3">
        <v>46031</v>
      </c>
      <c r="H93" t="s">
        <v>4629</v>
      </c>
      <c r="I93" t="s">
        <v>4870</v>
      </c>
    </row>
    <row r="94" spans="1:9">
      <c r="A94">
        <v>135540</v>
      </c>
      <c r="B94">
        <v>0</v>
      </c>
      <c r="C94" t="s">
        <v>4806</v>
      </c>
      <c r="D94">
        <v>0</v>
      </c>
      <c r="E94">
        <v>1760400000</v>
      </c>
      <c r="F94">
        <v>2112480000</v>
      </c>
      <c r="G94" s="3">
        <v>46031</v>
      </c>
      <c r="H94" t="s">
        <v>4629</v>
      </c>
      <c r="I94" t="s">
        <v>4829</v>
      </c>
    </row>
    <row r="95" spans="1:9">
      <c r="A95">
        <v>135541</v>
      </c>
      <c r="B95" t="s">
        <v>4807</v>
      </c>
      <c r="C95" t="s">
        <v>4808</v>
      </c>
      <c r="D95">
        <v>0</v>
      </c>
      <c r="E95">
        <v>1886400000</v>
      </c>
      <c r="F95">
        <v>2263680000</v>
      </c>
      <c r="G95" s="3">
        <v>46031</v>
      </c>
      <c r="H95" t="s">
        <v>4629</v>
      </c>
      <c r="I95" t="s">
        <v>4829</v>
      </c>
    </row>
    <row r="96" spans="1:9">
      <c r="A96">
        <v>135542</v>
      </c>
      <c r="B96" t="s">
        <v>4809</v>
      </c>
      <c r="C96" t="s">
        <v>4810</v>
      </c>
      <c r="D96">
        <v>0</v>
      </c>
      <c r="E96">
        <v>6000000</v>
      </c>
      <c r="F96">
        <v>6000000</v>
      </c>
      <c r="G96" s="3">
        <v>46031</v>
      </c>
      <c r="H96" t="s">
        <v>4629</v>
      </c>
      <c r="I96" t="s">
        <v>4870</v>
      </c>
    </row>
    <row r="97" spans="1:9">
      <c r="A97">
        <v>135543</v>
      </c>
      <c r="B97">
        <v>0</v>
      </c>
      <c r="C97" t="s">
        <v>4811</v>
      </c>
      <c r="D97">
        <v>0</v>
      </c>
      <c r="E97">
        <v>14000000</v>
      </c>
      <c r="F97">
        <v>16800000</v>
      </c>
      <c r="G97" s="3">
        <v>46031</v>
      </c>
      <c r="H97" t="s">
        <v>4629</v>
      </c>
      <c r="I97" t="s">
        <v>4829</v>
      </c>
    </row>
    <row r="98" spans="1:9">
      <c r="A98">
        <v>135544</v>
      </c>
      <c r="B98" t="s">
        <v>4807</v>
      </c>
      <c r="C98" t="s">
        <v>4812</v>
      </c>
      <c r="D98">
        <v>0</v>
      </c>
      <c r="E98">
        <v>14000000</v>
      </c>
      <c r="F98">
        <v>16800000</v>
      </c>
      <c r="G98" s="3">
        <v>46031</v>
      </c>
      <c r="H98" t="s">
        <v>4629</v>
      </c>
      <c r="I98" t="s">
        <v>4829</v>
      </c>
    </row>
    <row r="99" spans="1:9">
      <c r="A99">
        <v>135545</v>
      </c>
      <c r="B99" t="s">
        <v>4813</v>
      </c>
      <c r="C99" t="s">
        <v>4815</v>
      </c>
      <c r="D99">
        <v>0</v>
      </c>
      <c r="E99">
        <v>425000</v>
      </c>
      <c r="F99">
        <v>510000</v>
      </c>
      <c r="G99" s="3">
        <v>46031</v>
      </c>
      <c r="H99" t="s">
        <v>4629</v>
      </c>
      <c r="I99" t="s">
        <v>4629</v>
      </c>
    </row>
    <row r="100" spans="1:9">
      <c r="A100">
        <v>135546</v>
      </c>
      <c r="B100" t="s">
        <v>4807</v>
      </c>
      <c r="C100" t="s">
        <v>4816</v>
      </c>
      <c r="D100">
        <v>0</v>
      </c>
      <c r="E100">
        <v>14000000</v>
      </c>
      <c r="F100">
        <v>16800000</v>
      </c>
      <c r="G100" s="3">
        <v>46031</v>
      </c>
      <c r="H100" t="s">
        <v>4629</v>
      </c>
      <c r="I100" t="s">
        <v>4829</v>
      </c>
    </row>
    <row r="101" spans="1:9">
      <c r="A101">
        <v>135547</v>
      </c>
      <c r="B101" t="s">
        <v>4817</v>
      </c>
      <c r="C101" t="s">
        <v>4818</v>
      </c>
      <c r="D101">
        <v>0</v>
      </c>
      <c r="E101">
        <v>8271077.5</v>
      </c>
      <c r="F101">
        <v>9925293</v>
      </c>
      <c r="G101" s="3">
        <v>46031</v>
      </c>
      <c r="H101" t="s">
        <v>4629</v>
      </c>
      <c r="I101" t="s">
        <v>5005</v>
      </c>
    </row>
    <row r="102" spans="1:9">
      <c r="A102">
        <v>135548</v>
      </c>
      <c r="B102" t="s">
        <v>4797</v>
      </c>
      <c r="C102" t="s">
        <v>4819</v>
      </c>
      <c r="D102">
        <v>0</v>
      </c>
      <c r="E102">
        <v>14000000</v>
      </c>
      <c r="F102">
        <v>16800000</v>
      </c>
      <c r="G102" s="3">
        <v>46031</v>
      </c>
      <c r="H102" t="s">
        <v>4629</v>
      </c>
      <c r="I102" t="s">
        <v>4829</v>
      </c>
    </row>
    <row r="103" spans="1:9">
      <c r="A103">
        <v>135549</v>
      </c>
      <c r="B103" t="s">
        <v>4791</v>
      </c>
      <c r="C103" t="s">
        <v>4820</v>
      </c>
      <c r="D103">
        <v>0</v>
      </c>
      <c r="E103">
        <v>7800000</v>
      </c>
      <c r="F103">
        <v>9360000</v>
      </c>
      <c r="G103" s="3">
        <v>46031</v>
      </c>
      <c r="H103" t="s">
        <v>4629</v>
      </c>
      <c r="I103" t="s">
        <v>4920</v>
      </c>
    </row>
    <row r="104" spans="1:9">
      <c r="A104">
        <v>135550</v>
      </c>
      <c r="B104" t="s">
        <v>4674</v>
      </c>
      <c r="C104" t="s">
        <v>4821</v>
      </c>
      <c r="D104">
        <v>0</v>
      </c>
      <c r="E104">
        <v>450833.33</v>
      </c>
      <c r="F104">
        <v>541000</v>
      </c>
      <c r="G104" s="3">
        <v>46031</v>
      </c>
      <c r="H104" t="s">
        <v>4629</v>
      </c>
      <c r="I104" t="s">
        <v>4829</v>
      </c>
    </row>
    <row r="105" spans="1:9">
      <c r="A105">
        <v>135551</v>
      </c>
      <c r="B105" t="s">
        <v>4695</v>
      </c>
      <c r="C105" t="s">
        <v>4822</v>
      </c>
      <c r="D105">
        <v>0</v>
      </c>
      <c r="E105">
        <v>2246250</v>
      </c>
      <c r="F105">
        <v>2695500</v>
      </c>
      <c r="G105" s="3">
        <v>46031</v>
      </c>
      <c r="H105" t="s">
        <v>4629</v>
      </c>
      <c r="I105" t="s">
        <v>4629</v>
      </c>
    </row>
    <row r="106" spans="1:9">
      <c r="A106">
        <v>135552</v>
      </c>
      <c r="B106" t="s">
        <v>4760</v>
      </c>
      <c r="C106" t="s">
        <v>4823</v>
      </c>
      <c r="D106" t="s">
        <v>4823</v>
      </c>
      <c r="E106">
        <v>727568</v>
      </c>
      <c r="F106">
        <v>873081.6</v>
      </c>
      <c r="G106" s="3">
        <v>46031</v>
      </c>
      <c r="H106" t="s">
        <v>4629</v>
      </c>
      <c r="I106" t="s">
        <v>5266</v>
      </c>
    </row>
    <row r="107" spans="1:9">
      <c r="A107">
        <v>135553</v>
      </c>
      <c r="B107" t="s">
        <v>4824</v>
      </c>
      <c r="C107" t="s">
        <v>4826</v>
      </c>
      <c r="D107">
        <v>0</v>
      </c>
      <c r="E107">
        <v>2725</v>
      </c>
      <c r="F107">
        <v>2725</v>
      </c>
      <c r="G107" s="3">
        <v>46031</v>
      </c>
      <c r="H107" t="s">
        <v>4629</v>
      </c>
      <c r="I107" t="s">
        <v>4920</v>
      </c>
    </row>
    <row r="108" spans="1:9">
      <c r="A108">
        <v>135554</v>
      </c>
      <c r="B108" t="s">
        <v>4827</v>
      </c>
      <c r="C108" t="s">
        <v>4828</v>
      </c>
      <c r="D108">
        <v>0</v>
      </c>
      <c r="E108">
        <v>1805000</v>
      </c>
      <c r="F108">
        <v>1805000</v>
      </c>
      <c r="G108" s="3">
        <v>46034</v>
      </c>
      <c r="H108" t="s">
        <v>4829</v>
      </c>
      <c r="I108" t="s">
        <v>4870</v>
      </c>
    </row>
    <row r="109" spans="1:9">
      <c r="A109">
        <v>135555</v>
      </c>
      <c r="B109" t="s">
        <v>4830</v>
      </c>
      <c r="C109" t="s">
        <v>4831</v>
      </c>
      <c r="D109">
        <v>0</v>
      </c>
      <c r="E109">
        <v>1425000</v>
      </c>
      <c r="F109">
        <v>1425000</v>
      </c>
      <c r="G109" s="3">
        <v>46034</v>
      </c>
      <c r="H109" t="s">
        <v>4829</v>
      </c>
      <c r="I109" t="s">
        <v>4870</v>
      </c>
    </row>
    <row r="110" spans="1:9">
      <c r="A110">
        <v>135556</v>
      </c>
      <c r="B110" t="s">
        <v>4832</v>
      </c>
      <c r="C110" t="s">
        <v>4833</v>
      </c>
      <c r="D110">
        <v>0</v>
      </c>
      <c r="E110">
        <v>190000</v>
      </c>
      <c r="F110">
        <v>190000</v>
      </c>
      <c r="G110" s="3">
        <v>46034</v>
      </c>
      <c r="H110" t="s">
        <v>4829</v>
      </c>
      <c r="I110" t="s">
        <v>4865</v>
      </c>
    </row>
    <row r="111" spans="1:9">
      <c r="A111">
        <v>135557</v>
      </c>
      <c r="B111" t="s">
        <v>4834</v>
      </c>
      <c r="C111" t="s">
        <v>4835</v>
      </c>
      <c r="D111">
        <v>0</v>
      </c>
      <c r="E111">
        <v>997500</v>
      </c>
      <c r="F111">
        <v>997500</v>
      </c>
      <c r="G111" s="3">
        <v>46034</v>
      </c>
      <c r="H111" t="s">
        <v>4829</v>
      </c>
      <c r="I111" t="s">
        <v>4870</v>
      </c>
    </row>
    <row r="112" spans="1:9">
      <c r="A112">
        <v>135558</v>
      </c>
      <c r="B112" t="s">
        <v>4797</v>
      </c>
      <c r="C112" t="s">
        <v>4836</v>
      </c>
      <c r="D112">
        <v>0</v>
      </c>
      <c r="E112">
        <v>195294574.08000001</v>
      </c>
      <c r="F112">
        <v>234353488.90000001</v>
      </c>
      <c r="G112" s="3">
        <v>46034</v>
      </c>
      <c r="H112" t="s">
        <v>4829</v>
      </c>
      <c r="I112" t="s">
        <v>4829</v>
      </c>
    </row>
    <row r="113" spans="1:9">
      <c r="A113">
        <v>135559</v>
      </c>
      <c r="B113" t="s">
        <v>4837</v>
      </c>
      <c r="C113" t="s">
        <v>4838</v>
      </c>
      <c r="D113">
        <v>0</v>
      </c>
      <c r="E113">
        <v>1140000</v>
      </c>
      <c r="F113">
        <v>1140000</v>
      </c>
      <c r="G113" s="3">
        <v>46034</v>
      </c>
      <c r="H113" t="s">
        <v>4829</v>
      </c>
      <c r="I113" t="s">
        <v>4870</v>
      </c>
    </row>
    <row r="114" spans="1:9">
      <c r="A114">
        <v>135560</v>
      </c>
      <c r="B114" t="s">
        <v>4839</v>
      </c>
      <c r="C114" t="s">
        <v>4841</v>
      </c>
      <c r="D114">
        <v>0</v>
      </c>
      <c r="E114">
        <v>2820</v>
      </c>
      <c r="F114">
        <v>2820</v>
      </c>
      <c r="G114" s="3">
        <v>46034</v>
      </c>
      <c r="H114" t="s">
        <v>4829</v>
      </c>
      <c r="I114" t="s">
        <v>4829</v>
      </c>
    </row>
    <row r="115" spans="1:9">
      <c r="A115">
        <v>135561</v>
      </c>
      <c r="B115" t="s">
        <v>4760</v>
      </c>
      <c r="C115">
        <v>0</v>
      </c>
      <c r="D115">
        <v>0</v>
      </c>
      <c r="E115">
        <v>76000</v>
      </c>
      <c r="F115">
        <v>91200</v>
      </c>
      <c r="G115" s="3">
        <v>46034</v>
      </c>
      <c r="H115" t="s">
        <v>4829</v>
      </c>
      <c r="I115" t="s">
        <v>4865</v>
      </c>
    </row>
    <row r="116" spans="1:9">
      <c r="A116">
        <v>135562</v>
      </c>
      <c r="B116" t="s">
        <v>4842</v>
      </c>
      <c r="C116">
        <v>0</v>
      </c>
      <c r="D116">
        <v>0</v>
      </c>
      <c r="E116">
        <v>5467870.9900000002</v>
      </c>
      <c r="F116">
        <v>5467870.9900000002</v>
      </c>
      <c r="G116" s="3">
        <v>46034</v>
      </c>
      <c r="H116" t="s">
        <v>4829</v>
      </c>
      <c r="I116" t="s">
        <v>4870</v>
      </c>
    </row>
    <row r="117" spans="1:9">
      <c r="A117">
        <v>135563</v>
      </c>
      <c r="B117" t="s">
        <v>4732</v>
      </c>
      <c r="C117">
        <v>0</v>
      </c>
      <c r="D117">
        <v>0</v>
      </c>
      <c r="E117">
        <v>247350000</v>
      </c>
      <c r="F117">
        <v>247350000</v>
      </c>
      <c r="G117" s="3">
        <v>46034</v>
      </c>
      <c r="H117" t="s">
        <v>4829</v>
      </c>
      <c r="I117" t="s">
        <v>4870</v>
      </c>
    </row>
    <row r="118" spans="1:9">
      <c r="A118">
        <v>135564</v>
      </c>
      <c r="B118" t="s">
        <v>4843</v>
      </c>
      <c r="C118" t="s">
        <v>4844</v>
      </c>
      <c r="D118">
        <v>0</v>
      </c>
      <c r="E118">
        <v>1662500</v>
      </c>
      <c r="F118">
        <v>1662500</v>
      </c>
      <c r="G118" s="3">
        <v>46034</v>
      </c>
      <c r="H118" t="s">
        <v>4829</v>
      </c>
      <c r="I118" t="s">
        <v>4865</v>
      </c>
    </row>
    <row r="119" spans="1:9">
      <c r="A119">
        <v>135565</v>
      </c>
      <c r="B119" t="s">
        <v>4845</v>
      </c>
      <c r="C119" t="s">
        <v>4846</v>
      </c>
      <c r="D119">
        <v>0</v>
      </c>
      <c r="E119">
        <v>237500</v>
      </c>
      <c r="F119">
        <v>237500</v>
      </c>
      <c r="G119" s="3">
        <v>46034</v>
      </c>
      <c r="H119" t="s">
        <v>4829</v>
      </c>
      <c r="I119" t="s">
        <v>4865</v>
      </c>
    </row>
    <row r="120" spans="1:9">
      <c r="A120">
        <v>135566</v>
      </c>
      <c r="B120">
        <v>0</v>
      </c>
      <c r="C120" t="s">
        <v>4847</v>
      </c>
      <c r="D120">
        <v>0</v>
      </c>
      <c r="E120">
        <v>1</v>
      </c>
      <c r="F120">
        <v>1.2</v>
      </c>
      <c r="G120" s="3">
        <v>46034</v>
      </c>
      <c r="H120" t="s">
        <v>4829</v>
      </c>
      <c r="I120" t="s">
        <v>4865</v>
      </c>
    </row>
    <row r="121" spans="1:9">
      <c r="A121">
        <v>135567</v>
      </c>
      <c r="B121" t="s">
        <v>4807</v>
      </c>
      <c r="C121" t="s">
        <v>4848</v>
      </c>
      <c r="D121">
        <v>0</v>
      </c>
      <c r="E121">
        <v>9576000</v>
      </c>
      <c r="F121">
        <v>11491200</v>
      </c>
      <c r="G121" s="3">
        <v>46034</v>
      </c>
      <c r="H121" t="s">
        <v>4829</v>
      </c>
      <c r="I121" t="s">
        <v>3416</v>
      </c>
    </row>
    <row r="122" spans="1:9">
      <c r="A122">
        <v>135568</v>
      </c>
      <c r="B122" t="s">
        <v>4849</v>
      </c>
      <c r="C122" t="s">
        <v>4850</v>
      </c>
      <c r="D122">
        <v>0</v>
      </c>
      <c r="E122">
        <v>1186550</v>
      </c>
      <c r="F122">
        <v>1186550</v>
      </c>
      <c r="G122" s="3">
        <v>46034</v>
      </c>
      <c r="H122" t="s">
        <v>4829</v>
      </c>
      <c r="I122" t="s">
        <v>4865</v>
      </c>
    </row>
    <row r="123" spans="1:9">
      <c r="A123">
        <v>135569</v>
      </c>
      <c r="B123" t="s">
        <v>4807</v>
      </c>
      <c r="C123" t="s">
        <v>4851</v>
      </c>
      <c r="D123">
        <v>0</v>
      </c>
      <c r="E123">
        <v>45964800</v>
      </c>
      <c r="F123">
        <v>55157760</v>
      </c>
      <c r="G123" s="3">
        <v>46034</v>
      </c>
      <c r="H123" t="s">
        <v>4829</v>
      </c>
      <c r="I123" t="s">
        <v>3416</v>
      </c>
    </row>
    <row r="124" spans="1:9">
      <c r="A124">
        <v>135570</v>
      </c>
      <c r="B124" t="s">
        <v>4807</v>
      </c>
      <c r="C124" t="s">
        <v>4852</v>
      </c>
      <c r="D124">
        <v>0</v>
      </c>
      <c r="E124">
        <v>9576000</v>
      </c>
      <c r="F124">
        <v>11491200</v>
      </c>
      <c r="G124" s="3">
        <v>46034</v>
      </c>
      <c r="H124" t="s">
        <v>4829</v>
      </c>
      <c r="I124" t="s">
        <v>5005</v>
      </c>
    </row>
    <row r="125" spans="1:9">
      <c r="A125">
        <v>135571</v>
      </c>
      <c r="B125" t="s">
        <v>4807</v>
      </c>
      <c r="C125" t="s">
        <v>4851</v>
      </c>
      <c r="D125">
        <v>0</v>
      </c>
      <c r="E125">
        <v>45964800</v>
      </c>
      <c r="F125">
        <v>55157760</v>
      </c>
      <c r="G125" s="3">
        <v>46034</v>
      </c>
      <c r="H125" t="s">
        <v>4829</v>
      </c>
      <c r="I125" t="s">
        <v>5005</v>
      </c>
    </row>
    <row r="126" spans="1:9">
      <c r="A126">
        <v>135572</v>
      </c>
      <c r="B126" t="s">
        <v>4853</v>
      </c>
      <c r="C126" t="s">
        <v>4854</v>
      </c>
      <c r="D126">
        <v>0</v>
      </c>
      <c r="E126">
        <v>2071460</v>
      </c>
      <c r="F126">
        <v>2485752</v>
      </c>
      <c r="G126" s="3">
        <v>46048</v>
      </c>
      <c r="H126" t="s">
        <v>4667</v>
      </c>
      <c r="I126" t="s">
        <v>4667</v>
      </c>
    </row>
    <row r="127" spans="1:9">
      <c r="A127">
        <v>135573</v>
      </c>
      <c r="B127" t="s">
        <v>4775</v>
      </c>
      <c r="C127">
        <v>0</v>
      </c>
      <c r="D127">
        <v>0</v>
      </c>
      <c r="E127">
        <v>1400000</v>
      </c>
      <c r="F127">
        <v>1680000</v>
      </c>
      <c r="G127" s="3">
        <v>46034</v>
      </c>
      <c r="H127" t="s">
        <v>4829</v>
      </c>
      <c r="I127" t="s">
        <v>4865</v>
      </c>
    </row>
    <row r="128" spans="1:9">
      <c r="A128">
        <v>135574</v>
      </c>
      <c r="B128">
        <v>0</v>
      </c>
      <c r="C128" t="s">
        <v>4855</v>
      </c>
      <c r="D128">
        <v>0</v>
      </c>
      <c r="E128">
        <v>0</v>
      </c>
      <c r="F128">
        <v>0</v>
      </c>
      <c r="G128" s="3">
        <v>46034</v>
      </c>
      <c r="H128" t="s">
        <v>4829</v>
      </c>
      <c r="I128" t="s">
        <v>4865</v>
      </c>
    </row>
    <row r="129" spans="1:9">
      <c r="A129">
        <v>135575</v>
      </c>
      <c r="B129" t="s">
        <v>4856</v>
      </c>
      <c r="C129" t="s">
        <v>4857</v>
      </c>
      <c r="D129" t="s">
        <v>4857</v>
      </c>
      <c r="E129">
        <v>11000000</v>
      </c>
      <c r="F129">
        <v>13200000</v>
      </c>
      <c r="G129" s="3">
        <v>46034</v>
      </c>
      <c r="H129" t="s">
        <v>4829</v>
      </c>
      <c r="I129" t="s">
        <v>4870</v>
      </c>
    </row>
    <row r="130" spans="1:9">
      <c r="A130">
        <v>135576</v>
      </c>
      <c r="B130" t="s">
        <v>4858</v>
      </c>
      <c r="C130" t="s">
        <v>4859</v>
      </c>
      <c r="D130">
        <v>0</v>
      </c>
      <c r="E130">
        <v>127500000</v>
      </c>
      <c r="F130">
        <v>153000000</v>
      </c>
      <c r="G130" s="3">
        <v>46034</v>
      </c>
      <c r="H130" t="s">
        <v>4829</v>
      </c>
      <c r="I130" t="s">
        <v>4920</v>
      </c>
    </row>
    <row r="131" spans="1:9">
      <c r="A131">
        <v>135577</v>
      </c>
      <c r="B131" t="s">
        <v>4860</v>
      </c>
      <c r="C131" t="s">
        <v>4862</v>
      </c>
      <c r="D131">
        <v>0</v>
      </c>
      <c r="E131">
        <v>120000000</v>
      </c>
      <c r="F131">
        <v>144000000</v>
      </c>
      <c r="G131" s="3">
        <v>46034</v>
      </c>
      <c r="H131" t="s">
        <v>4829</v>
      </c>
      <c r="I131" t="s">
        <v>4920</v>
      </c>
    </row>
    <row r="132" spans="1:9">
      <c r="A132">
        <v>135578</v>
      </c>
      <c r="B132" t="s">
        <v>4863</v>
      </c>
      <c r="C132" t="s">
        <v>4864</v>
      </c>
      <c r="D132">
        <v>0</v>
      </c>
      <c r="E132">
        <v>120758850</v>
      </c>
      <c r="F132">
        <v>144910620</v>
      </c>
      <c r="G132" s="3">
        <v>46034</v>
      </c>
      <c r="H132" t="s">
        <v>4829</v>
      </c>
      <c r="I132" t="s">
        <v>4920</v>
      </c>
    </row>
    <row r="133" spans="1:9">
      <c r="A133">
        <v>135579</v>
      </c>
      <c r="B133" t="s">
        <v>4695</v>
      </c>
      <c r="C133">
        <v>0</v>
      </c>
      <c r="D133">
        <v>0</v>
      </c>
      <c r="E133">
        <v>6009900</v>
      </c>
      <c r="F133">
        <v>6009900</v>
      </c>
      <c r="G133" s="3">
        <v>46034</v>
      </c>
      <c r="H133" t="s">
        <v>4829</v>
      </c>
      <c r="I133" t="s">
        <v>4865</v>
      </c>
    </row>
    <row r="134" spans="1:9">
      <c r="A134">
        <v>135580</v>
      </c>
      <c r="B134">
        <v>0</v>
      </c>
      <c r="C134">
        <v>0</v>
      </c>
      <c r="D134" t="s">
        <v>9631</v>
      </c>
      <c r="E134">
        <v>0</v>
      </c>
      <c r="F134">
        <v>0</v>
      </c>
      <c r="G134" s="3">
        <v>46035</v>
      </c>
      <c r="H134" t="s">
        <v>4865</v>
      </c>
      <c r="I134" t="s">
        <v>4870</v>
      </c>
    </row>
    <row r="135" spans="1:9">
      <c r="A135">
        <v>135581</v>
      </c>
      <c r="B135" t="s">
        <v>4866</v>
      </c>
      <c r="C135">
        <v>0</v>
      </c>
      <c r="D135">
        <v>0</v>
      </c>
      <c r="E135">
        <v>380000</v>
      </c>
      <c r="F135">
        <v>380000</v>
      </c>
      <c r="G135" s="3">
        <v>46035</v>
      </c>
      <c r="H135" t="s">
        <v>4865</v>
      </c>
      <c r="I135" t="s">
        <v>5005</v>
      </c>
    </row>
    <row r="136" spans="1:9">
      <c r="A136">
        <v>135582</v>
      </c>
      <c r="B136" t="s">
        <v>4803</v>
      </c>
      <c r="C136" t="s">
        <v>4867</v>
      </c>
      <c r="D136">
        <v>0</v>
      </c>
      <c r="E136">
        <v>45954000</v>
      </c>
      <c r="F136">
        <v>55144800</v>
      </c>
      <c r="G136" s="3">
        <v>46035</v>
      </c>
      <c r="H136" t="s">
        <v>4865</v>
      </c>
      <c r="I136" t="s">
        <v>4920</v>
      </c>
    </row>
    <row r="137" spans="1:9">
      <c r="A137">
        <v>135583</v>
      </c>
      <c r="B137" t="s">
        <v>4868</v>
      </c>
      <c r="C137">
        <v>0</v>
      </c>
      <c r="D137">
        <v>0</v>
      </c>
      <c r="E137">
        <v>15450000</v>
      </c>
      <c r="F137">
        <v>18540000</v>
      </c>
      <c r="G137" s="3">
        <v>46036</v>
      </c>
      <c r="H137" t="s">
        <v>4870</v>
      </c>
      <c r="I137" t="s">
        <v>4870</v>
      </c>
    </row>
    <row r="138" spans="1:9">
      <c r="A138">
        <v>135584</v>
      </c>
      <c r="B138" t="s">
        <v>4797</v>
      </c>
      <c r="C138" t="s">
        <v>4871</v>
      </c>
      <c r="D138">
        <v>0</v>
      </c>
      <c r="E138">
        <v>2060500</v>
      </c>
      <c r="F138">
        <v>2472600</v>
      </c>
      <c r="G138" s="3">
        <v>46035</v>
      </c>
      <c r="H138" t="s">
        <v>4865</v>
      </c>
      <c r="I138" t="s">
        <v>4665</v>
      </c>
    </row>
    <row r="139" spans="1:9">
      <c r="A139">
        <v>135585</v>
      </c>
      <c r="B139" t="s">
        <v>4797</v>
      </c>
      <c r="C139" t="s">
        <v>4872</v>
      </c>
      <c r="D139">
        <v>0</v>
      </c>
      <c r="E139">
        <v>10308300</v>
      </c>
      <c r="F139">
        <v>12369960</v>
      </c>
      <c r="G139" s="3">
        <v>46035</v>
      </c>
      <c r="H139" t="s">
        <v>4865</v>
      </c>
      <c r="I139" t="s">
        <v>4665</v>
      </c>
    </row>
    <row r="140" spans="1:9">
      <c r="A140">
        <v>135586</v>
      </c>
      <c r="B140" t="s">
        <v>4873</v>
      </c>
      <c r="C140">
        <v>0</v>
      </c>
      <c r="D140">
        <v>0</v>
      </c>
      <c r="E140">
        <v>27000000</v>
      </c>
      <c r="F140">
        <v>27000000</v>
      </c>
      <c r="G140" s="3">
        <v>46035</v>
      </c>
      <c r="H140" t="s">
        <v>4865</v>
      </c>
      <c r="I140" t="s">
        <v>4870</v>
      </c>
    </row>
    <row r="141" spans="1:9">
      <c r="A141">
        <v>135587</v>
      </c>
      <c r="B141" t="s">
        <v>4875</v>
      </c>
      <c r="C141" t="s">
        <v>4876</v>
      </c>
      <c r="D141">
        <v>0</v>
      </c>
      <c r="E141">
        <v>1005120000</v>
      </c>
      <c r="F141">
        <v>1206144000</v>
      </c>
      <c r="G141" s="3">
        <v>46035</v>
      </c>
      <c r="H141" t="s">
        <v>4865</v>
      </c>
      <c r="I141" t="s">
        <v>4669</v>
      </c>
    </row>
    <row r="142" spans="1:9">
      <c r="A142">
        <v>135588</v>
      </c>
      <c r="B142" t="s">
        <v>4875</v>
      </c>
      <c r="C142" t="s">
        <v>4877</v>
      </c>
      <c r="D142">
        <v>0</v>
      </c>
      <c r="E142">
        <v>187200000</v>
      </c>
      <c r="F142">
        <v>224640000</v>
      </c>
      <c r="G142" s="3">
        <v>46035</v>
      </c>
      <c r="H142" t="s">
        <v>4865</v>
      </c>
      <c r="I142" t="s">
        <v>5005</v>
      </c>
    </row>
    <row r="143" spans="1:9">
      <c r="A143">
        <v>135589</v>
      </c>
      <c r="B143">
        <v>0</v>
      </c>
      <c r="C143" t="s">
        <v>4878</v>
      </c>
      <c r="D143">
        <v>0</v>
      </c>
      <c r="E143">
        <v>6755000</v>
      </c>
      <c r="F143">
        <v>8106000</v>
      </c>
      <c r="G143" s="3">
        <v>46035</v>
      </c>
      <c r="H143" t="s">
        <v>4865</v>
      </c>
      <c r="I143" t="s">
        <v>4665</v>
      </c>
    </row>
    <row r="144" spans="1:9">
      <c r="A144">
        <v>135590</v>
      </c>
      <c r="B144" t="s">
        <v>4807</v>
      </c>
      <c r="C144" t="s">
        <v>4879</v>
      </c>
      <c r="D144">
        <v>0</v>
      </c>
      <c r="E144">
        <v>6393200</v>
      </c>
      <c r="F144">
        <v>7671840</v>
      </c>
      <c r="G144" s="3">
        <v>46035</v>
      </c>
      <c r="H144" t="s">
        <v>4865</v>
      </c>
      <c r="I144" t="s">
        <v>4665</v>
      </c>
    </row>
    <row r="145" spans="1:9">
      <c r="A145">
        <v>135591</v>
      </c>
      <c r="B145" t="s">
        <v>4695</v>
      </c>
      <c r="C145">
        <v>0</v>
      </c>
      <c r="D145">
        <v>0</v>
      </c>
      <c r="E145">
        <v>1286500</v>
      </c>
      <c r="F145">
        <v>1286500</v>
      </c>
      <c r="G145" s="3">
        <v>46035</v>
      </c>
      <c r="H145" t="s">
        <v>4865</v>
      </c>
      <c r="I145" t="s">
        <v>4870</v>
      </c>
    </row>
    <row r="146" spans="1:9">
      <c r="A146">
        <v>135592</v>
      </c>
      <c r="B146" t="s">
        <v>4880</v>
      </c>
      <c r="C146">
        <v>0</v>
      </c>
      <c r="D146">
        <v>0</v>
      </c>
      <c r="E146">
        <v>332500</v>
      </c>
      <c r="F146">
        <v>332500</v>
      </c>
      <c r="G146" s="3">
        <v>46035</v>
      </c>
      <c r="H146" t="s">
        <v>4865</v>
      </c>
      <c r="I146" t="s">
        <v>5005</v>
      </c>
    </row>
    <row r="147" spans="1:9">
      <c r="A147">
        <v>135593</v>
      </c>
      <c r="B147" t="s">
        <v>4881</v>
      </c>
      <c r="C147">
        <v>0</v>
      </c>
      <c r="D147">
        <v>0</v>
      </c>
      <c r="E147">
        <v>4000000</v>
      </c>
      <c r="F147">
        <v>4000000</v>
      </c>
      <c r="G147" s="3">
        <v>46035</v>
      </c>
      <c r="H147" t="s">
        <v>4865</v>
      </c>
      <c r="I147" t="s">
        <v>5005</v>
      </c>
    </row>
    <row r="148" spans="1:9">
      <c r="A148">
        <v>135594</v>
      </c>
      <c r="B148" t="s">
        <v>4695</v>
      </c>
      <c r="C148" t="s">
        <v>4883</v>
      </c>
      <c r="D148" t="s">
        <v>4883</v>
      </c>
      <c r="E148">
        <v>1857400</v>
      </c>
      <c r="F148">
        <v>1857400</v>
      </c>
      <c r="G148" s="3">
        <v>46035</v>
      </c>
      <c r="H148" t="s">
        <v>4865</v>
      </c>
      <c r="I148" t="s">
        <v>4865</v>
      </c>
    </row>
    <row r="149" spans="1:9">
      <c r="A149">
        <v>135595</v>
      </c>
      <c r="B149" t="s">
        <v>4884</v>
      </c>
      <c r="C149">
        <v>0</v>
      </c>
      <c r="D149">
        <v>0</v>
      </c>
      <c r="E149">
        <v>1050000</v>
      </c>
      <c r="F149">
        <v>1050000</v>
      </c>
      <c r="G149" s="3">
        <v>46036</v>
      </c>
      <c r="H149" t="s">
        <v>4870</v>
      </c>
      <c r="I149" t="s">
        <v>4870</v>
      </c>
    </row>
    <row r="150" spans="1:9">
      <c r="A150">
        <v>135596</v>
      </c>
      <c r="B150" t="s">
        <v>4713</v>
      </c>
      <c r="C150" t="s">
        <v>4886</v>
      </c>
      <c r="D150">
        <v>0</v>
      </c>
      <c r="E150">
        <v>2550</v>
      </c>
      <c r="F150">
        <v>2550</v>
      </c>
      <c r="G150" s="3">
        <v>46035</v>
      </c>
      <c r="H150" t="s">
        <v>4865</v>
      </c>
      <c r="I150" t="s">
        <v>4953</v>
      </c>
    </row>
    <row r="151" spans="1:9">
      <c r="A151">
        <v>135597</v>
      </c>
      <c r="B151" t="s">
        <v>4791</v>
      </c>
      <c r="C151" t="s">
        <v>4887</v>
      </c>
      <c r="D151">
        <v>0</v>
      </c>
      <c r="E151">
        <v>356054919.94</v>
      </c>
      <c r="F151">
        <v>427265903.93000001</v>
      </c>
      <c r="G151" s="3">
        <v>46036</v>
      </c>
      <c r="H151" t="s">
        <v>4870</v>
      </c>
      <c r="I151" t="s">
        <v>4870</v>
      </c>
    </row>
    <row r="152" spans="1:9">
      <c r="A152">
        <v>135598</v>
      </c>
      <c r="B152" t="s">
        <v>4674</v>
      </c>
      <c r="C152" t="s">
        <v>4888</v>
      </c>
      <c r="D152">
        <v>0</v>
      </c>
      <c r="E152">
        <v>322166.65999999997</v>
      </c>
      <c r="F152">
        <v>386599.99</v>
      </c>
      <c r="G152" s="3">
        <v>46036</v>
      </c>
      <c r="H152" t="s">
        <v>4870</v>
      </c>
      <c r="I152" t="s">
        <v>4953</v>
      </c>
    </row>
    <row r="153" spans="1:9">
      <c r="A153">
        <v>135599</v>
      </c>
      <c r="B153" t="s">
        <v>4889</v>
      </c>
      <c r="C153" t="s">
        <v>4890</v>
      </c>
      <c r="D153">
        <v>0</v>
      </c>
      <c r="E153">
        <v>1211500</v>
      </c>
      <c r="F153">
        <v>1453800</v>
      </c>
      <c r="G153" s="3">
        <v>46036</v>
      </c>
      <c r="H153" t="s">
        <v>4870</v>
      </c>
      <c r="I153" t="s">
        <v>4953</v>
      </c>
    </row>
    <row r="154" spans="1:9">
      <c r="A154">
        <v>135600</v>
      </c>
      <c r="B154" t="s">
        <v>4891</v>
      </c>
      <c r="C154" t="s">
        <v>4893</v>
      </c>
      <c r="D154">
        <v>0</v>
      </c>
      <c r="E154">
        <v>5000000</v>
      </c>
      <c r="F154">
        <v>6000000</v>
      </c>
      <c r="G154" s="3">
        <v>46036</v>
      </c>
      <c r="H154" t="s">
        <v>4870</v>
      </c>
      <c r="I154" t="s">
        <v>4953</v>
      </c>
    </row>
    <row r="155" spans="1:9">
      <c r="A155">
        <v>135601</v>
      </c>
      <c r="B155" t="s">
        <v>4894</v>
      </c>
      <c r="C155" t="s">
        <v>4895</v>
      </c>
      <c r="D155">
        <v>0</v>
      </c>
      <c r="E155">
        <v>4100000</v>
      </c>
      <c r="F155">
        <v>4920000</v>
      </c>
      <c r="G155" s="3">
        <v>46036</v>
      </c>
      <c r="H155" t="s">
        <v>4870</v>
      </c>
      <c r="I155" t="s">
        <v>4953</v>
      </c>
    </row>
    <row r="156" spans="1:9">
      <c r="A156">
        <v>135602</v>
      </c>
      <c r="B156" t="s">
        <v>4896</v>
      </c>
      <c r="C156">
        <v>0</v>
      </c>
      <c r="D156">
        <v>0</v>
      </c>
      <c r="E156">
        <v>1900000</v>
      </c>
      <c r="F156">
        <v>1900000</v>
      </c>
      <c r="G156" s="3">
        <v>46036</v>
      </c>
      <c r="H156" t="s">
        <v>4870</v>
      </c>
      <c r="I156" t="s">
        <v>4870</v>
      </c>
    </row>
    <row r="157" spans="1:9">
      <c r="A157">
        <v>135603</v>
      </c>
      <c r="B157" t="s">
        <v>4894</v>
      </c>
      <c r="C157" t="s">
        <v>4898</v>
      </c>
      <c r="D157">
        <v>0</v>
      </c>
      <c r="E157">
        <v>4100000</v>
      </c>
      <c r="F157">
        <v>4920000</v>
      </c>
      <c r="G157" s="3">
        <v>46036</v>
      </c>
      <c r="H157" t="s">
        <v>4870</v>
      </c>
      <c r="I157" t="s">
        <v>4953</v>
      </c>
    </row>
    <row r="158" spans="1:9">
      <c r="A158">
        <v>135604</v>
      </c>
      <c r="B158" t="s">
        <v>4768</v>
      </c>
      <c r="C158">
        <v>0</v>
      </c>
      <c r="D158" t="s">
        <v>9632</v>
      </c>
      <c r="E158">
        <v>5937910</v>
      </c>
      <c r="F158">
        <v>5937910</v>
      </c>
      <c r="G158" s="3">
        <v>46036</v>
      </c>
      <c r="H158" t="s">
        <v>4870</v>
      </c>
      <c r="I158" t="s">
        <v>4920</v>
      </c>
    </row>
    <row r="159" spans="1:9">
      <c r="A159">
        <v>135605</v>
      </c>
      <c r="B159" t="s">
        <v>4899</v>
      </c>
      <c r="C159">
        <v>0</v>
      </c>
      <c r="D159">
        <v>0</v>
      </c>
      <c r="E159">
        <v>30500000</v>
      </c>
      <c r="F159">
        <v>30500000</v>
      </c>
      <c r="G159" s="3">
        <v>46036</v>
      </c>
      <c r="H159" t="s">
        <v>4870</v>
      </c>
      <c r="I159" t="s">
        <v>4870</v>
      </c>
    </row>
    <row r="160" spans="1:9">
      <c r="A160">
        <v>135606</v>
      </c>
      <c r="B160" t="s">
        <v>4894</v>
      </c>
      <c r="C160" t="s">
        <v>4901</v>
      </c>
      <c r="D160">
        <v>0</v>
      </c>
      <c r="E160">
        <v>4100000</v>
      </c>
      <c r="F160">
        <v>4920000</v>
      </c>
      <c r="G160" s="3">
        <v>46036</v>
      </c>
      <c r="H160" t="s">
        <v>4870</v>
      </c>
      <c r="I160" t="s">
        <v>4953</v>
      </c>
    </row>
    <row r="161" spans="1:9">
      <c r="A161">
        <v>135607</v>
      </c>
      <c r="B161" t="s">
        <v>4894</v>
      </c>
      <c r="C161" t="s">
        <v>4902</v>
      </c>
      <c r="D161">
        <v>0</v>
      </c>
      <c r="E161">
        <v>4100000</v>
      </c>
      <c r="F161">
        <v>4920000</v>
      </c>
      <c r="G161" s="3">
        <v>46036</v>
      </c>
      <c r="H161" t="s">
        <v>4870</v>
      </c>
      <c r="I161" t="s">
        <v>4953</v>
      </c>
    </row>
    <row r="162" spans="1:9">
      <c r="A162">
        <v>135608</v>
      </c>
      <c r="B162" t="s">
        <v>4894</v>
      </c>
      <c r="C162" t="s">
        <v>4903</v>
      </c>
      <c r="D162">
        <v>0</v>
      </c>
      <c r="E162">
        <v>4100000</v>
      </c>
      <c r="F162">
        <v>4920000</v>
      </c>
      <c r="G162" s="3">
        <v>46036</v>
      </c>
      <c r="H162" t="s">
        <v>4870</v>
      </c>
      <c r="I162" t="s">
        <v>4953</v>
      </c>
    </row>
    <row r="163" spans="1:9">
      <c r="A163">
        <v>135609</v>
      </c>
      <c r="B163" t="s">
        <v>4894</v>
      </c>
      <c r="C163" t="s">
        <v>4904</v>
      </c>
      <c r="D163">
        <v>0</v>
      </c>
      <c r="E163">
        <v>4100000</v>
      </c>
      <c r="F163">
        <v>4920000</v>
      </c>
      <c r="G163" s="3">
        <v>46036</v>
      </c>
      <c r="H163" t="s">
        <v>4870</v>
      </c>
      <c r="I163" t="s">
        <v>4953</v>
      </c>
    </row>
    <row r="164" spans="1:9">
      <c r="A164">
        <v>135610</v>
      </c>
      <c r="B164" t="s">
        <v>4894</v>
      </c>
      <c r="C164" t="s">
        <v>4905</v>
      </c>
      <c r="D164">
        <v>0</v>
      </c>
      <c r="E164">
        <v>4100000</v>
      </c>
      <c r="F164">
        <v>4920000</v>
      </c>
      <c r="G164" s="3">
        <v>46036</v>
      </c>
      <c r="H164" t="s">
        <v>4870</v>
      </c>
      <c r="I164" t="s">
        <v>4953</v>
      </c>
    </row>
    <row r="165" spans="1:9">
      <c r="A165">
        <v>135611</v>
      </c>
      <c r="B165" t="s">
        <v>4695</v>
      </c>
      <c r="C165" t="s">
        <v>3572</v>
      </c>
      <c r="D165">
        <v>0</v>
      </c>
      <c r="E165">
        <v>13007800</v>
      </c>
      <c r="F165">
        <v>13007800</v>
      </c>
      <c r="G165" s="3">
        <v>46036</v>
      </c>
      <c r="H165" t="s">
        <v>4870</v>
      </c>
      <c r="I165" t="s">
        <v>4920</v>
      </c>
    </row>
    <row r="166" spans="1:9">
      <c r="A166">
        <v>135612</v>
      </c>
      <c r="B166" t="s">
        <v>4894</v>
      </c>
      <c r="C166" t="s">
        <v>4906</v>
      </c>
      <c r="D166">
        <v>0</v>
      </c>
      <c r="E166">
        <v>10550000</v>
      </c>
      <c r="F166">
        <v>12660000</v>
      </c>
      <c r="G166" s="3">
        <v>46036</v>
      </c>
      <c r="H166" t="s">
        <v>4870</v>
      </c>
      <c r="I166" t="s">
        <v>4953</v>
      </c>
    </row>
    <row r="167" spans="1:9">
      <c r="A167">
        <v>135613</v>
      </c>
      <c r="B167" t="s">
        <v>4695</v>
      </c>
      <c r="C167" t="s">
        <v>3572</v>
      </c>
      <c r="D167">
        <v>0</v>
      </c>
      <c r="E167">
        <v>5993200</v>
      </c>
      <c r="F167">
        <v>6292860</v>
      </c>
      <c r="G167" s="3">
        <v>46036</v>
      </c>
      <c r="H167" t="s">
        <v>4870</v>
      </c>
      <c r="I167" t="s">
        <v>4870</v>
      </c>
    </row>
    <row r="168" spans="1:9">
      <c r="A168">
        <v>135614</v>
      </c>
      <c r="B168" t="s">
        <v>4894</v>
      </c>
      <c r="C168" t="s">
        <v>4907</v>
      </c>
      <c r="D168">
        <v>0</v>
      </c>
      <c r="E168">
        <v>5050000</v>
      </c>
      <c r="F168">
        <v>6060000</v>
      </c>
      <c r="G168" s="3">
        <v>46036</v>
      </c>
      <c r="H168" t="s">
        <v>4870</v>
      </c>
      <c r="I168" t="s">
        <v>4953</v>
      </c>
    </row>
    <row r="169" spans="1:9">
      <c r="A169">
        <v>135615</v>
      </c>
      <c r="B169" t="s">
        <v>4894</v>
      </c>
      <c r="C169" t="s">
        <v>4908</v>
      </c>
      <c r="D169">
        <v>0</v>
      </c>
      <c r="E169">
        <v>7650000</v>
      </c>
      <c r="F169">
        <v>9180000</v>
      </c>
      <c r="G169" s="3">
        <v>46036</v>
      </c>
      <c r="H169" t="s">
        <v>4870</v>
      </c>
      <c r="I169" t="s">
        <v>4953</v>
      </c>
    </row>
    <row r="170" spans="1:9">
      <c r="A170">
        <v>135616</v>
      </c>
      <c r="B170" t="s">
        <v>4894</v>
      </c>
      <c r="C170" t="s">
        <v>4909</v>
      </c>
      <c r="D170">
        <v>0</v>
      </c>
      <c r="E170">
        <v>3550000</v>
      </c>
      <c r="F170">
        <v>4260000</v>
      </c>
      <c r="G170" s="3">
        <v>46036</v>
      </c>
      <c r="H170" t="s">
        <v>4870</v>
      </c>
      <c r="I170" t="s">
        <v>4953</v>
      </c>
    </row>
    <row r="171" spans="1:9">
      <c r="A171">
        <v>135617</v>
      </c>
      <c r="B171" t="s">
        <v>4910</v>
      </c>
      <c r="C171" t="s">
        <v>4911</v>
      </c>
      <c r="D171">
        <v>0</v>
      </c>
      <c r="E171">
        <v>8052000</v>
      </c>
      <c r="F171">
        <v>9662400</v>
      </c>
      <c r="G171" s="3">
        <v>46036</v>
      </c>
      <c r="H171" t="s">
        <v>4870</v>
      </c>
      <c r="I171" t="s">
        <v>4953</v>
      </c>
    </row>
    <row r="172" spans="1:9">
      <c r="A172">
        <v>135618</v>
      </c>
      <c r="B172" t="s">
        <v>4894</v>
      </c>
      <c r="C172" t="s">
        <v>4912</v>
      </c>
      <c r="D172">
        <v>0</v>
      </c>
      <c r="E172">
        <v>920000</v>
      </c>
      <c r="F172">
        <v>1104000</v>
      </c>
      <c r="G172" s="3">
        <v>46036</v>
      </c>
      <c r="H172" t="s">
        <v>4870</v>
      </c>
      <c r="I172" t="s">
        <v>4953</v>
      </c>
    </row>
    <row r="173" spans="1:9">
      <c r="A173">
        <v>135619</v>
      </c>
      <c r="B173" t="s">
        <v>4800</v>
      </c>
      <c r="C173" t="s">
        <v>4913</v>
      </c>
      <c r="D173">
        <v>0</v>
      </c>
      <c r="E173">
        <v>4000000</v>
      </c>
      <c r="F173">
        <v>4800000</v>
      </c>
      <c r="G173" s="3">
        <v>46036</v>
      </c>
      <c r="H173" t="s">
        <v>4870</v>
      </c>
      <c r="I173" t="s">
        <v>4953</v>
      </c>
    </row>
    <row r="174" spans="1:9">
      <c r="A174">
        <v>135620</v>
      </c>
      <c r="B174" t="s">
        <v>4693</v>
      </c>
      <c r="C174" t="s">
        <v>4914</v>
      </c>
      <c r="D174">
        <v>0</v>
      </c>
      <c r="E174">
        <v>6000000</v>
      </c>
      <c r="F174">
        <v>7200000</v>
      </c>
      <c r="G174" s="3">
        <v>46036</v>
      </c>
      <c r="H174" t="s">
        <v>4870</v>
      </c>
      <c r="I174" t="s">
        <v>4953</v>
      </c>
    </row>
    <row r="175" spans="1:9">
      <c r="A175">
        <v>135621</v>
      </c>
      <c r="B175" t="s">
        <v>4771</v>
      </c>
      <c r="C175" t="s">
        <v>4915</v>
      </c>
      <c r="D175" t="s">
        <v>4915</v>
      </c>
      <c r="E175">
        <v>50752800</v>
      </c>
      <c r="F175">
        <v>60903360</v>
      </c>
      <c r="G175" s="3">
        <v>46036</v>
      </c>
      <c r="H175" t="s">
        <v>4870</v>
      </c>
      <c r="I175" t="s">
        <v>4870</v>
      </c>
    </row>
    <row r="176" spans="1:9">
      <c r="A176">
        <v>135622</v>
      </c>
      <c r="B176" t="s">
        <v>4875</v>
      </c>
      <c r="C176">
        <v>0</v>
      </c>
      <c r="D176">
        <v>0</v>
      </c>
      <c r="E176">
        <v>169920000</v>
      </c>
      <c r="F176">
        <v>203904000</v>
      </c>
      <c r="G176" s="3">
        <v>46036</v>
      </c>
      <c r="H176" t="s">
        <v>4870</v>
      </c>
      <c r="I176" t="s">
        <v>4870</v>
      </c>
    </row>
    <row r="177" spans="1:9">
      <c r="A177">
        <v>135623</v>
      </c>
      <c r="B177" t="s">
        <v>4916</v>
      </c>
      <c r="C177">
        <v>0</v>
      </c>
      <c r="D177">
        <v>0</v>
      </c>
      <c r="E177">
        <v>44402100</v>
      </c>
      <c r="F177">
        <v>53282520</v>
      </c>
      <c r="G177" s="3">
        <v>46036</v>
      </c>
      <c r="H177" t="s">
        <v>4870</v>
      </c>
      <c r="I177" t="s">
        <v>4870</v>
      </c>
    </row>
    <row r="178" spans="1:9">
      <c r="A178">
        <v>135624</v>
      </c>
      <c r="B178" t="s">
        <v>4918</v>
      </c>
      <c r="C178">
        <v>0</v>
      </c>
      <c r="D178">
        <v>0</v>
      </c>
      <c r="E178">
        <v>2500000</v>
      </c>
      <c r="F178">
        <v>2500000</v>
      </c>
      <c r="G178" s="3">
        <v>46036</v>
      </c>
      <c r="H178" t="s">
        <v>4870</v>
      </c>
      <c r="I178" t="s">
        <v>4870</v>
      </c>
    </row>
    <row r="179" spans="1:9">
      <c r="A179">
        <v>135625</v>
      </c>
      <c r="B179" t="s">
        <v>4732</v>
      </c>
      <c r="C179">
        <v>0</v>
      </c>
      <c r="D179">
        <v>0</v>
      </c>
      <c r="E179">
        <v>7830000</v>
      </c>
      <c r="F179">
        <v>7830000</v>
      </c>
      <c r="G179" s="3">
        <v>46036</v>
      </c>
      <c r="H179" t="s">
        <v>4920</v>
      </c>
      <c r="I179" t="s">
        <v>5005</v>
      </c>
    </row>
    <row r="180" spans="1:9">
      <c r="A180">
        <v>135626</v>
      </c>
      <c r="B180" t="s">
        <v>4697</v>
      </c>
      <c r="C180">
        <v>0</v>
      </c>
      <c r="D180">
        <v>0</v>
      </c>
      <c r="E180">
        <v>2628800</v>
      </c>
      <c r="F180">
        <v>3154560</v>
      </c>
      <c r="G180" s="3">
        <v>46036</v>
      </c>
      <c r="H180" t="s">
        <v>4870</v>
      </c>
      <c r="I180" t="s">
        <v>4920</v>
      </c>
    </row>
    <row r="181" spans="1:9">
      <c r="A181">
        <v>135627</v>
      </c>
      <c r="B181" t="s">
        <v>4697</v>
      </c>
      <c r="C181">
        <v>0</v>
      </c>
      <c r="D181">
        <v>0</v>
      </c>
      <c r="E181">
        <v>3143450</v>
      </c>
      <c r="F181">
        <v>3143450</v>
      </c>
      <c r="G181" s="3">
        <v>46036</v>
      </c>
      <c r="H181" t="s">
        <v>4870</v>
      </c>
      <c r="I181" t="s">
        <v>4920</v>
      </c>
    </row>
    <row r="182" spans="1:9">
      <c r="A182">
        <v>135628</v>
      </c>
      <c r="B182" t="s">
        <v>4921</v>
      </c>
      <c r="C182">
        <v>0</v>
      </c>
      <c r="D182">
        <v>0</v>
      </c>
      <c r="E182">
        <v>20850000</v>
      </c>
      <c r="F182">
        <v>20850000</v>
      </c>
      <c r="G182" s="3">
        <v>46036</v>
      </c>
      <c r="H182" t="s">
        <v>4870</v>
      </c>
      <c r="I182" t="s">
        <v>4920</v>
      </c>
    </row>
    <row r="183" spans="1:9">
      <c r="A183">
        <v>135629</v>
      </c>
      <c r="B183" t="s">
        <v>4923</v>
      </c>
      <c r="C183" t="s">
        <v>4924</v>
      </c>
      <c r="D183" t="s">
        <v>9633</v>
      </c>
      <c r="E183">
        <v>18000000</v>
      </c>
      <c r="F183">
        <v>21600000</v>
      </c>
      <c r="G183" s="3">
        <v>46036</v>
      </c>
      <c r="H183" t="s">
        <v>4870</v>
      </c>
      <c r="I183" t="s">
        <v>5005</v>
      </c>
    </row>
    <row r="184" spans="1:9">
      <c r="A184">
        <v>135630</v>
      </c>
      <c r="B184" t="s">
        <v>4925</v>
      </c>
      <c r="C184">
        <v>0</v>
      </c>
      <c r="D184">
        <v>0</v>
      </c>
      <c r="E184">
        <v>2201700</v>
      </c>
      <c r="F184">
        <v>2642040</v>
      </c>
      <c r="G184" s="3">
        <v>46036</v>
      </c>
      <c r="H184" t="s">
        <v>4870</v>
      </c>
      <c r="I184" t="s">
        <v>4920</v>
      </c>
    </row>
    <row r="185" spans="1:9">
      <c r="A185">
        <v>135631</v>
      </c>
      <c r="B185" t="s">
        <v>4927</v>
      </c>
      <c r="C185" t="s">
        <v>4928</v>
      </c>
      <c r="D185" t="s">
        <v>9634</v>
      </c>
      <c r="E185">
        <v>8820000</v>
      </c>
      <c r="F185">
        <v>10584000</v>
      </c>
      <c r="G185" s="3">
        <v>46036</v>
      </c>
      <c r="H185" t="s">
        <v>4870</v>
      </c>
      <c r="I185" t="s">
        <v>5005</v>
      </c>
    </row>
    <row r="186" spans="1:9">
      <c r="A186">
        <v>135632</v>
      </c>
      <c r="B186" t="s">
        <v>4863</v>
      </c>
      <c r="C186" t="s">
        <v>4929</v>
      </c>
      <c r="D186" t="s">
        <v>9635</v>
      </c>
      <c r="E186">
        <v>7539000</v>
      </c>
      <c r="F186">
        <v>9046800</v>
      </c>
      <c r="G186" s="3">
        <v>46036</v>
      </c>
      <c r="H186" t="s">
        <v>4870</v>
      </c>
      <c r="I186" t="s">
        <v>5005</v>
      </c>
    </row>
    <row r="187" spans="1:9">
      <c r="A187">
        <v>135633</v>
      </c>
      <c r="B187" t="s">
        <v>4860</v>
      </c>
      <c r="C187" t="s">
        <v>4930</v>
      </c>
      <c r="D187" t="s">
        <v>9636</v>
      </c>
      <c r="E187">
        <v>3000000</v>
      </c>
      <c r="F187">
        <v>3600000</v>
      </c>
      <c r="G187" s="3">
        <v>46036</v>
      </c>
      <c r="H187" t="s">
        <v>4870</v>
      </c>
      <c r="I187" t="s">
        <v>5005</v>
      </c>
    </row>
    <row r="188" spans="1:9">
      <c r="A188">
        <v>135634</v>
      </c>
      <c r="B188" t="s">
        <v>4791</v>
      </c>
      <c r="C188">
        <v>0</v>
      </c>
      <c r="D188">
        <v>0</v>
      </c>
      <c r="E188">
        <v>110358720.91</v>
      </c>
      <c r="F188">
        <v>132430465.09</v>
      </c>
      <c r="G188" s="3">
        <v>46037</v>
      </c>
      <c r="H188" t="s">
        <v>4920</v>
      </c>
      <c r="I188" t="s">
        <v>5005</v>
      </c>
    </row>
    <row r="189" spans="1:9">
      <c r="A189">
        <v>135635</v>
      </c>
      <c r="B189">
        <v>0</v>
      </c>
      <c r="C189" t="s">
        <v>4931</v>
      </c>
      <c r="D189">
        <v>0</v>
      </c>
      <c r="E189">
        <v>6999450.2000000002</v>
      </c>
      <c r="F189">
        <v>8399340.2400000002</v>
      </c>
      <c r="G189" s="3">
        <v>46037</v>
      </c>
      <c r="H189" t="s">
        <v>4920</v>
      </c>
      <c r="I189" t="s">
        <v>4953</v>
      </c>
    </row>
    <row r="190" spans="1:9">
      <c r="A190">
        <v>135636</v>
      </c>
      <c r="B190" t="s">
        <v>4760</v>
      </c>
      <c r="C190" t="s">
        <v>4932</v>
      </c>
      <c r="D190">
        <v>0</v>
      </c>
      <c r="E190">
        <v>4631581.1399999997</v>
      </c>
      <c r="F190">
        <v>5557897.3700000001</v>
      </c>
      <c r="G190" s="3">
        <v>46037</v>
      </c>
      <c r="H190" t="s">
        <v>4920</v>
      </c>
      <c r="I190" t="s">
        <v>5005</v>
      </c>
    </row>
    <row r="191" spans="1:9">
      <c r="A191">
        <v>135637</v>
      </c>
      <c r="B191">
        <v>0</v>
      </c>
      <c r="C191">
        <v>0</v>
      </c>
      <c r="D191">
        <v>0</v>
      </c>
      <c r="E191">
        <v>3083000</v>
      </c>
      <c r="F191">
        <v>0</v>
      </c>
      <c r="G191" s="3">
        <v>46037</v>
      </c>
      <c r="H191" t="s">
        <v>4920</v>
      </c>
      <c r="I191" t="s">
        <v>4920</v>
      </c>
    </row>
    <row r="192" spans="1:9">
      <c r="A192">
        <v>135638</v>
      </c>
      <c r="B192" t="s">
        <v>4760</v>
      </c>
      <c r="C192" t="s">
        <v>4933</v>
      </c>
      <c r="D192" t="s">
        <v>4933</v>
      </c>
      <c r="E192">
        <v>1430000</v>
      </c>
      <c r="F192">
        <v>1716000</v>
      </c>
      <c r="G192" s="3">
        <v>46037</v>
      </c>
      <c r="H192" t="s">
        <v>4920</v>
      </c>
      <c r="I192" t="s">
        <v>5266</v>
      </c>
    </row>
    <row r="193" spans="1:9">
      <c r="A193">
        <v>135639</v>
      </c>
      <c r="B193" t="s">
        <v>4934</v>
      </c>
      <c r="C193">
        <v>0</v>
      </c>
      <c r="D193">
        <v>0</v>
      </c>
      <c r="E193">
        <v>4604000</v>
      </c>
      <c r="F193">
        <v>4604000</v>
      </c>
      <c r="G193" s="3">
        <v>46037</v>
      </c>
      <c r="H193" t="s">
        <v>4920</v>
      </c>
      <c r="I193" t="s">
        <v>4965</v>
      </c>
    </row>
    <row r="194" spans="1:9">
      <c r="A194">
        <v>135640</v>
      </c>
      <c r="B194" t="s">
        <v>4724</v>
      </c>
      <c r="C194">
        <v>0</v>
      </c>
      <c r="D194">
        <v>0</v>
      </c>
      <c r="E194">
        <v>326646</v>
      </c>
      <c r="F194">
        <v>391975.2</v>
      </c>
      <c r="G194" s="3">
        <v>46037</v>
      </c>
      <c r="H194" t="s">
        <v>4920</v>
      </c>
      <c r="I194" t="s">
        <v>4965</v>
      </c>
    </row>
    <row r="195" spans="1:9">
      <c r="A195">
        <v>135641</v>
      </c>
      <c r="B195" t="s">
        <v>4936</v>
      </c>
      <c r="C195">
        <v>0</v>
      </c>
      <c r="D195">
        <v>0</v>
      </c>
      <c r="E195">
        <v>44584550</v>
      </c>
      <c r="F195">
        <v>53501460</v>
      </c>
      <c r="G195" s="3">
        <v>46037</v>
      </c>
      <c r="H195" t="s">
        <v>4920</v>
      </c>
      <c r="I195" t="s">
        <v>5030</v>
      </c>
    </row>
    <row r="196" spans="1:9">
      <c r="A196">
        <v>135642</v>
      </c>
      <c r="B196" t="s">
        <v>4938</v>
      </c>
      <c r="C196">
        <v>0</v>
      </c>
      <c r="D196">
        <v>0</v>
      </c>
      <c r="E196">
        <v>234240000</v>
      </c>
      <c r="F196">
        <v>281088000</v>
      </c>
      <c r="G196" s="3">
        <v>46037</v>
      </c>
      <c r="H196" t="s">
        <v>4920</v>
      </c>
      <c r="I196" t="s">
        <v>4920</v>
      </c>
    </row>
    <row r="197" spans="1:9">
      <c r="A197">
        <v>135643</v>
      </c>
      <c r="B197" t="s">
        <v>4939</v>
      </c>
      <c r="C197" t="s">
        <v>4940</v>
      </c>
      <c r="D197" t="s">
        <v>9637</v>
      </c>
      <c r="E197">
        <v>200201.28</v>
      </c>
      <c r="F197">
        <v>240241.54</v>
      </c>
      <c r="G197" s="3">
        <v>46037</v>
      </c>
      <c r="H197" t="s">
        <v>4920</v>
      </c>
      <c r="I197" t="s">
        <v>4953</v>
      </c>
    </row>
    <row r="198" spans="1:9">
      <c r="A198">
        <v>135644</v>
      </c>
      <c r="B198" t="s">
        <v>4938</v>
      </c>
      <c r="C198">
        <v>0</v>
      </c>
      <c r="D198">
        <v>0</v>
      </c>
      <c r="E198">
        <v>351360000</v>
      </c>
      <c r="F198">
        <v>421632000</v>
      </c>
      <c r="G198" s="3">
        <v>46037</v>
      </c>
      <c r="H198" t="s">
        <v>4920</v>
      </c>
      <c r="I198" t="s">
        <v>4920</v>
      </c>
    </row>
    <row r="199" spans="1:9">
      <c r="A199">
        <v>135645</v>
      </c>
      <c r="B199" t="s">
        <v>4941</v>
      </c>
      <c r="C199">
        <v>0</v>
      </c>
      <c r="D199">
        <v>0</v>
      </c>
      <c r="E199">
        <v>2319139.5499999998</v>
      </c>
      <c r="F199">
        <v>2319139.5499999998</v>
      </c>
      <c r="G199" s="3">
        <v>46037</v>
      </c>
      <c r="H199" t="s">
        <v>4920</v>
      </c>
      <c r="I199" t="s">
        <v>4920</v>
      </c>
    </row>
    <row r="200" spans="1:9">
      <c r="A200">
        <v>135646</v>
      </c>
      <c r="B200" t="s">
        <v>4943</v>
      </c>
      <c r="C200" t="s">
        <v>4945</v>
      </c>
      <c r="D200" t="s">
        <v>4945</v>
      </c>
      <c r="E200">
        <v>490000</v>
      </c>
      <c r="F200">
        <v>490000</v>
      </c>
      <c r="G200" s="3">
        <v>46037</v>
      </c>
      <c r="H200" t="s">
        <v>4920</v>
      </c>
      <c r="I200" t="s">
        <v>4667</v>
      </c>
    </row>
    <row r="201" spans="1:9">
      <c r="A201">
        <v>135647</v>
      </c>
      <c r="B201" t="s">
        <v>4946</v>
      </c>
      <c r="C201" t="s">
        <v>4948</v>
      </c>
      <c r="D201">
        <v>0</v>
      </c>
      <c r="E201">
        <v>57900000</v>
      </c>
      <c r="F201">
        <v>57900000</v>
      </c>
      <c r="G201" s="3">
        <v>46037</v>
      </c>
      <c r="H201" t="s">
        <v>4920</v>
      </c>
      <c r="I201" t="s">
        <v>5030</v>
      </c>
    </row>
    <row r="202" spans="1:9">
      <c r="A202">
        <v>135648</v>
      </c>
      <c r="B202">
        <v>0</v>
      </c>
      <c r="C202" t="s">
        <v>4949</v>
      </c>
      <c r="D202">
        <v>0</v>
      </c>
      <c r="E202">
        <v>0</v>
      </c>
      <c r="F202">
        <v>0</v>
      </c>
      <c r="G202" s="3">
        <v>46037</v>
      </c>
      <c r="H202" t="s">
        <v>4920</v>
      </c>
      <c r="I202" t="s">
        <v>5005</v>
      </c>
    </row>
    <row r="203" spans="1:9">
      <c r="A203">
        <v>135649</v>
      </c>
      <c r="B203" t="s">
        <v>4950</v>
      </c>
      <c r="C203" t="s">
        <v>4951</v>
      </c>
      <c r="D203" t="s">
        <v>4951</v>
      </c>
      <c r="E203">
        <v>12500000</v>
      </c>
      <c r="F203">
        <v>12500000</v>
      </c>
      <c r="G203" s="3">
        <v>46037</v>
      </c>
      <c r="H203" t="s">
        <v>4920</v>
      </c>
      <c r="I203" t="s">
        <v>5266</v>
      </c>
    </row>
    <row r="204" spans="1:9">
      <c r="A204">
        <v>135650</v>
      </c>
      <c r="B204" t="s">
        <v>4952</v>
      </c>
      <c r="C204">
        <v>0</v>
      </c>
      <c r="D204">
        <v>0</v>
      </c>
      <c r="E204">
        <v>4000000</v>
      </c>
      <c r="F204">
        <v>4000000</v>
      </c>
      <c r="G204" s="3">
        <v>46038</v>
      </c>
      <c r="H204" t="s">
        <v>4953</v>
      </c>
      <c r="I204" t="s">
        <v>4965</v>
      </c>
    </row>
    <row r="205" spans="1:9">
      <c r="A205">
        <v>135651</v>
      </c>
      <c r="B205" t="s">
        <v>4860</v>
      </c>
      <c r="C205" t="s">
        <v>4954</v>
      </c>
      <c r="D205">
        <v>0</v>
      </c>
      <c r="E205">
        <v>0</v>
      </c>
      <c r="F205">
        <v>0</v>
      </c>
      <c r="G205" s="3">
        <v>46038</v>
      </c>
      <c r="H205" t="s">
        <v>4953</v>
      </c>
      <c r="I205" t="s">
        <v>5005</v>
      </c>
    </row>
    <row r="206" spans="1:9">
      <c r="A206">
        <v>135652</v>
      </c>
      <c r="B206" t="s">
        <v>4697</v>
      </c>
      <c r="C206">
        <v>0</v>
      </c>
      <c r="D206">
        <v>0</v>
      </c>
      <c r="E206">
        <v>373000</v>
      </c>
      <c r="F206">
        <v>373000</v>
      </c>
      <c r="G206" s="3">
        <v>46038</v>
      </c>
      <c r="H206" t="s">
        <v>4953</v>
      </c>
      <c r="I206" t="s">
        <v>5005</v>
      </c>
    </row>
    <row r="207" spans="1:9">
      <c r="A207">
        <v>135653</v>
      </c>
      <c r="B207" t="s">
        <v>4697</v>
      </c>
      <c r="C207">
        <v>0</v>
      </c>
      <c r="D207">
        <v>0</v>
      </c>
      <c r="E207">
        <v>946000</v>
      </c>
      <c r="F207">
        <v>946000</v>
      </c>
      <c r="G207" s="3">
        <v>46038</v>
      </c>
      <c r="H207" t="s">
        <v>4953</v>
      </c>
      <c r="I207" t="s">
        <v>5005</v>
      </c>
    </row>
    <row r="208" spans="1:9">
      <c r="A208">
        <v>135654</v>
      </c>
      <c r="B208">
        <v>0</v>
      </c>
      <c r="C208" t="s">
        <v>4955</v>
      </c>
      <c r="D208">
        <v>0</v>
      </c>
      <c r="E208">
        <v>10920000</v>
      </c>
      <c r="F208">
        <v>13104000</v>
      </c>
      <c r="G208" s="3">
        <v>46038</v>
      </c>
      <c r="H208" t="s">
        <v>4953</v>
      </c>
      <c r="I208" t="s">
        <v>5005</v>
      </c>
    </row>
    <row r="209" spans="1:9">
      <c r="A209">
        <v>135655</v>
      </c>
      <c r="B209" t="s">
        <v>4956</v>
      </c>
      <c r="C209" t="s">
        <v>4958</v>
      </c>
      <c r="D209" t="s">
        <v>4958</v>
      </c>
      <c r="E209">
        <v>2916666.67</v>
      </c>
      <c r="F209">
        <v>3500000</v>
      </c>
      <c r="G209" s="3">
        <v>46038</v>
      </c>
      <c r="H209" t="s">
        <v>4953</v>
      </c>
      <c r="I209" t="s">
        <v>5224</v>
      </c>
    </row>
    <row r="210" spans="1:9">
      <c r="A210">
        <v>135656</v>
      </c>
      <c r="B210" t="s">
        <v>4695</v>
      </c>
      <c r="C210">
        <v>0</v>
      </c>
      <c r="D210">
        <v>0</v>
      </c>
      <c r="E210">
        <v>1513200</v>
      </c>
      <c r="F210">
        <v>1513200</v>
      </c>
      <c r="G210" s="3">
        <v>46038</v>
      </c>
      <c r="H210" t="s">
        <v>4953</v>
      </c>
      <c r="I210" t="s">
        <v>4953</v>
      </c>
    </row>
    <row r="211" spans="1:9">
      <c r="A211">
        <v>135657</v>
      </c>
      <c r="B211">
        <v>0</v>
      </c>
      <c r="C211">
        <v>0</v>
      </c>
      <c r="D211">
        <v>0</v>
      </c>
      <c r="E211">
        <v>4166670</v>
      </c>
      <c r="F211">
        <v>0</v>
      </c>
      <c r="G211" s="3">
        <v>46038</v>
      </c>
      <c r="H211" t="s">
        <v>4953</v>
      </c>
      <c r="I211" t="s">
        <v>4965</v>
      </c>
    </row>
    <row r="212" spans="1:9">
      <c r="A212">
        <v>135658</v>
      </c>
      <c r="B212">
        <v>0</v>
      </c>
      <c r="C212">
        <v>0</v>
      </c>
      <c r="D212">
        <v>0</v>
      </c>
      <c r="E212">
        <v>0</v>
      </c>
      <c r="F212">
        <v>0</v>
      </c>
      <c r="G212" s="3">
        <v>46038</v>
      </c>
      <c r="H212" t="s">
        <v>4953</v>
      </c>
      <c r="I212" t="s">
        <v>4965</v>
      </c>
    </row>
    <row r="213" spans="1:9">
      <c r="A213">
        <v>135659</v>
      </c>
      <c r="B213" t="s">
        <v>4959</v>
      </c>
      <c r="C213" t="s">
        <v>4960</v>
      </c>
      <c r="D213">
        <v>0</v>
      </c>
      <c r="E213">
        <v>943258277</v>
      </c>
      <c r="F213">
        <v>1131909932.4000001</v>
      </c>
      <c r="G213" s="3">
        <v>46038</v>
      </c>
      <c r="H213" t="s">
        <v>4953</v>
      </c>
      <c r="I213" t="s">
        <v>5075</v>
      </c>
    </row>
    <row r="214" spans="1:9">
      <c r="A214">
        <v>135660</v>
      </c>
      <c r="B214" t="s">
        <v>4688</v>
      </c>
      <c r="C214" t="s">
        <v>4961</v>
      </c>
      <c r="D214">
        <v>0</v>
      </c>
      <c r="E214">
        <v>1544046</v>
      </c>
      <c r="F214">
        <v>1852855.2</v>
      </c>
      <c r="G214" s="3">
        <v>46038</v>
      </c>
      <c r="H214" t="s">
        <v>4953</v>
      </c>
      <c r="I214" t="s">
        <v>5005</v>
      </c>
    </row>
    <row r="215" spans="1:9">
      <c r="A215">
        <v>135661</v>
      </c>
      <c r="B215" t="s">
        <v>4764</v>
      </c>
      <c r="C215">
        <v>0</v>
      </c>
      <c r="D215">
        <v>0</v>
      </c>
      <c r="E215">
        <v>233399072</v>
      </c>
      <c r="F215">
        <v>280078886.39999998</v>
      </c>
      <c r="G215" s="3">
        <v>46038</v>
      </c>
      <c r="H215" t="s">
        <v>4953</v>
      </c>
      <c r="I215" t="s">
        <v>5030</v>
      </c>
    </row>
    <row r="216" spans="1:9">
      <c r="A216">
        <v>135662</v>
      </c>
      <c r="B216" t="s">
        <v>4791</v>
      </c>
      <c r="C216" t="s">
        <v>4962</v>
      </c>
      <c r="D216">
        <v>0</v>
      </c>
      <c r="E216">
        <v>1000000</v>
      </c>
      <c r="F216">
        <v>1200000</v>
      </c>
      <c r="G216" s="3">
        <v>46038</v>
      </c>
      <c r="H216" t="s">
        <v>4953</v>
      </c>
      <c r="I216" t="s">
        <v>4953</v>
      </c>
    </row>
    <row r="217" spans="1:9">
      <c r="A217">
        <v>135663</v>
      </c>
      <c r="B217" t="s">
        <v>4729</v>
      </c>
      <c r="C217">
        <v>0</v>
      </c>
      <c r="D217">
        <v>0</v>
      </c>
      <c r="E217">
        <v>8829000</v>
      </c>
      <c r="F217">
        <v>10594800</v>
      </c>
      <c r="G217" s="3">
        <v>46040</v>
      </c>
      <c r="H217" t="s">
        <v>4963</v>
      </c>
      <c r="I217" t="s">
        <v>4665</v>
      </c>
    </row>
    <row r="218" spans="1:9">
      <c r="A218">
        <v>135664</v>
      </c>
      <c r="B218" t="s">
        <v>4729</v>
      </c>
      <c r="C218">
        <v>0</v>
      </c>
      <c r="D218">
        <v>0</v>
      </c>
      <c r="E218">
        <v>2567000</v>
      </c>
      <c r="F218">
        <v>3080400</v>
      </c>
      <c r="G218" s="3">
        <v>46040</v>
      </c>
      <c r="H218" t="s">
        <v>4963</v>
      </c>
      <c r="I218" t="s">
        <v>4965</v>
      </c>
    </row>
    <row r="219" spans="1:9">
      <c r="A219">
        <v>135665</v>
      </c>
      <c r="B219" t="s">
        <v>4813</v>
      </c>
      <c r="C219" t="s">
        <v>4964</v>
      </c>
      <c r="D219">
        <v>0</v>
      </c>
      <c r="E219">
        <v>2435000</v>
      </c>
      <c r="F219">
        <v>2435000</v>
      </c>
      <c r="G219" s="3">
        <v>46041</v>
      </c>
      <c r="H219" t="s">
        <v>4965</v>
      </c>
      <c r="I219" t="s">
        <v>4667</v>
      </c>
    </row>
    <row r="220" spans="1:9">
      <c r="A220">
        <v>135666</v>
      </c>
      <c r="B220">
        <v>0</v>
      </c>
      <c r="C220" t="s">
        <v>4966</v>
      </c>
      <c r="D220">
        <v>0</v>
      </c>
      <c r="E220">
        <v>1</v>
      </c>
      <c r="F220">
        <v>1.2</v>
      </c>
      <c r="G220" s="3">
        <v>46041</v>
      </c>
      <c r="H220" t="s">
        <v>4965</v>
      </c>
      <c r="I220" t="s">
        <v>4669</v>
      </c>
    </row>
    <row r="221" spans="1:9">
      <c r="A221">
        <v>135667</v>
      </c>
      <c r="B221">
        <v>0</v>
      </c>
      <c r="C221" t="s">
        <v>4967</v>
      </c>
      <c r="D221">
        <v>0</v>
      </c>
      <c r="E221">
        <v>0</v>
      </c>
      <c r="F221">
        <v>0</v>
      </c>
      <c r="G221" s="3">
        <v>46041</v>
      </c>
      <c r="H221" t="s">
        <v>4965</v>
      </c>
      <c r="I221" t="s">
        <v>4965</v>
      </c>
    </row>
    <row r="222" spans="1:9">
      <c r="A222">
        <v>135668</v>
      </c>
      <c r="B222" t="s">
        <v>4938</v>
      </c>
      <c r="C222" t="s">
        <v>4968</v>
      </c>
      <c r="D222">
        <v>0</v>
      </c>
      <c r="E222">
        <v>117120000</v>
      </c>
      <c r="F222">
        <v>140544000</v>
      </c>
      <c r="G222" s="3">
        <v>46041</v>
      </c>
      <c r="H222" t="s">
        <v>4965</v>
      </c>
      <c r="I222" t="s">
        <v>5075</v>
      </c>
    </row>
    <row r="223" spans="1:9">
      <c r="A223">
        <v>135669</v>
      </c>
      <c r="B223" t="s">
        <v>4969</v>
      </c>
      <c r="C223" t="s">
        <v>4970</v>
      </c>
      <c r="D223">
        <v>0</v>
      </c>
      <c r="E223">
        <v>3325000</v>
      </c>
      <c r="F223">
        <v>3325000</v>
      </c>
      <c r="G223" s="3">
        <v>46041</v>
      </c>
      <c r="H223" t="s">
        <v>4965</v>
      </c>
      <c r="I223" t="s">
        <v>5030</v>
      </c>
    </row>
    <row r="224" spans="1:9">
      <c r="A224">
        <v>135670</v>
      </c>
      <c r="B224" t="s">
        <v>4875</v>
      </c>
      <c r="C224" t="s">
        <v>4971</v>
      </c>
      <c r="D224">
        <v>0</v>
      </c>
      <c r="E224">
        <v>349440000</v>
      </c>
      <c r="F224">
        <v>419328000</v>
      </c>
      <c r="G224" s="3">
        <v>46041</v>
      </c>
      <c r="H224" t="s">
        <v>4965</v>
      </c>
      <c r="I224" t="s">
        <v>4965</v>
      </c>
    </row>
    <row r="225" spans="1:9">
      <c r="A225">
        <v>135671</v>
      </c>
      <c r="B225" t="s">
        <v>4972</v>
      </c>
      <c r="C225">
        <v>0</v>
      </c>
      <c r="D225">
        <v>0</v>
      </c>
      <c r="E225">
        <v>522500</v>
      </c>
      <c r="F225">
        <v>522500</v>
      </c>
      <c r="G225" s="3">
        <v>46041</v>
      </c>
      <c r="H225" t="s">
        <v>4965</v>
      </c>
      <c r="I225" t="s">
        <v>5030</v>
      </c>
    </row>
    <row r="226" spans="1:9">
      <c r="A226">
        <v>135672</v>
      </c>
      <c r="B226" t="s">
        <v>4973</v>
      </c>
      <c r="C226" t="s">
        <v>4975</v>
      </c>
      <c r="D226">
        <v>0</v>
      </c>
      <c r="E226">
        <v>29500000</v>
      </c>
      <c r="F226">
        <v>35400000</v>
      </c>
      <c r="G226" s="3">
        <v>46041</v>
      </c>
      <c r="H226" t="s">
        <v>4965</v>
      </c>
      <c r="I226" t="s">
        <v>5005</v>
      </c>
    </row>
    <row r="227" spans="1:9">
      <c r="A227">
        <v>135673</v>
      </c>
      <c r="B227" t="s">
        <v>4768</v>
      </c>
      <c r="C227">
        <v>0</v>
      </c>
      <c r="D227">
        <v>0</v>
      </c>
      <c r="E227">
        <v>4614500</v>
      </c>
      <c r="F227">
        <v>4614500</v>
      </c>
      <c r="G227" s="3">
        <v>46041</v>
      </c>
      <c r="H227" t="s">
        <v>4965</v>
      </c>
      <c r="I227" t="s">
        <v>5005</v>
      </c>
    </row>
    <row r="228" spans="1:9">
      <c r="A228">
        <v>135674</v>
      </c>
      <c r="B228">
        <v>0</v>
      </c>
      <c r="C228" t="s">
        <v>4976</v>
      </c>
      <c r="D228">
        <v>0</v>
      </c>
      <c r="E228">
        <v>1174000</v>
      </c>
      <c r="F228">
        <v>1408800</v>
      </c>
      <c r="G228" s="3">
        <v>46041</v>
      </c>
      <c r="H228" t="s">
        <v>4965</v>
      </c>
      <c r="I228" t="s">
        <v>4665</v>
      </c>
    </row>
    <row r="229" spans="1:9">
      <c r="A229">
        <v>135675</v>
      </c>
      <c r="B229" t="s">
        <v>4686</v>
      </c>
      <c r="C229" t="s">
        <v>4977</v>
      </c>
      <c r="D229">
        <v>0</v>
      </c>
      <c r="E229">
        <v>725000</v>
      </c>
      <c r="F229">
        <v>870000</v>
      </c>
      <c r="G229" s="3">
        <v>46041</v>
      </c>
      <c r="H229" t="s">
        <v>4965</v>
      </c>
      <c r="I229" t="s">
        <v>5005</v>
      </c>
    </row>
    <row r="230" spans="1:9">
      <c r="A230">
        <v>135676</v>
      </c>
      <c r="B230" t="s">
        <v>4978</v>
      </c>
      <c r="C230">
        <v>0</v>
      </c>
      <c r="D230" t="s">
        <v>9638</v>
      </c>
      <c r="E230">
        <v>780499.96</v>
      </c>
      <c r="F230">
        <v>936599.97</v>
      </c>
      <c r="G230" s="3">
        <v>46041</v>
      </c>
      <c r="H230" t="s">
        <v>4965</v>
      </c>
      <c r="I230" t="s">
        <v>4965</v>
      </c>
    </row>
    <row r="231" spans="1:9">
      <c r="A231">
        <v>135677</v>
      </c>
      <c r="B231" t="s">
        <v>4695</v>
      </c>
      <c r="C231" t="s">
        <v>4979</v>
      </c>
      <c r="D231">
        <v>0</v>
      </c>
      <c r="E231">
        <v>2354500</v>
      </c>
      <c r="F231">
        <v>2354500</v>
      </c>
      <c r="G231" s="3">
        <v>46041</v>
      </c>
      <c r="H231" t="s">
        <v>4965</v>
      </c>
      <c r="I231" t="s">
        <v>5030</v>
      </c>
    </row>
    <row r="232" spans="1:9">
      <c r="A232">
        <v>135678</v>
      </c>
      <c r="B232" t="s">
        <v>4791</v>
      </c>
      <c r="C232" t="s">
        <v>4980</v>
      </c>
      <c r="D232">
        <v>0</v>
      </c>
      <c r="E232">
        <v>1068164759.8200001</v>
      </c>
      <c r="F232">
        <v>1281797711.78</v>
      </c>
      <c r="G232" s="3">
        <v>46041</v>
      </c>
      <c r="H232" t="s">
        <v>4965</v>
      </c>
      <c r="I232" t="s">
        <v>5005</v>
      </c>
    </row>
    <row r="233" spans="1:9">
      <c r="A233">
        <v>135679</v>
      </c>
      <c r="B233" t="s">
        <v>4952</v>
      </c>
      <c r="C233">
        <v>0</v>
      </c>
      <c r="D233">
        <v>0</v>
      </c>
      <c r="E233">
        <v>3500000</v>
      </c>
      <c r="F233">
        <v>3500000</v>
      </c>
      <c r="G233" s="3">
        <v>46041</v>
      </c>
      <c r="H233" t="s">
        <v>4965</v>
      </c>
      <c r="I233" t="s">
        <v>5005</v>
      </c>
    </row>
    <row r="234" spans="1:9">
      <c r="A234">
        <v>135680</v>
      </c>
      <c r="B234" t="s">
        <v>4981</v>
      </c>
      <c r="C234">
        <v>0</v>
      </c>
      <c r="D234">
        <v>0</v>
      </c>
      <c r="E234">
        <v>2916667</v>
      </c>
      <c r="F234">
        <v>3500000.4</v>
      </c>
      <c r="G234" s="3">
        <v>46041</v>
      </c>
      <c r="H234" t="s">
        <v>4965</v>
      </c>
      <c r="I234" t="s">
        <v>5005</v>
      </c>
    </row>
    <row r="235" spans="1:9">
      <c r="A235">
        <v>135681</v>
      </c>
      <c r="B235" t="s">
        <v>4813</v>
      </c>
      <c r="C235" t="s">
        <v>4983</v>
      </c>
      <c r="D235" t="s">
        <v>4983</v>
      </c>
      <c r="E235">
        <v>736000</v>
      </c>
      <c r="F235">
        <v>883200</v>
      </c>
      <c r="G235" s="3">
        <v>46041</v>
      </c>
      <c r="H235" t="s">
        <v>4965</v>
      </c>
      <c r="I235" t="s">
        <v>5005</v>
      </c>
    </row>
    <row r="236" spans="1:9">
      <c r="A236">
        <v>135682</v>
      </c>
      <c r="B236" t="s">
        <v>4984</v>
      </c>
      <c r="C236" t="s">
        <v>4977</v>
      </c>
      <c r="D236">
        <v>0</v>
      </c>
      <c r="E236">
        <v>6000000</v>
      </c>
      <c r="F236">
        <v>7200000</v>
      </c>
      <c r="G236" s="3">
        <v>46041</v>
      </c>
      <c r="H236" t="s">
        <v>4965</v>
      </c>
      <c r="I236" t="s">
        <v>5005</v>
      </c>
    </row>
    <row r="237" spans="1:9">
      <c r="A237">
        <v>135683</v>
      </c>
      <c r="B237">
        <v>0</v>
      </c>
      <c r="C237" t="s">
        <v>4986</v>
      </c>
      <c r="D237" t="s">
        <v>4986</v>
      </c>
      <c r="E237">
        <v>0</v>
      </c>
      <c r="F237">
        <v>0</v>
      </c>
      <c r="G237" s="3">
        <v>46041</v>
      </c>
      <c r="H237" t="s">
        <v>4965</v>
      </c>
      <c r="I237" t="s">
        <v>5266</v>
      </c>
    </row>
    <row r="238" spans="1:9">
      <c r="A238">
        <v>135684</v>
      </c>
      <c r="B238">
        <v>0</v>
      </c>
      <c r="C238" t="s">
        <v>4987</v>
      </c>
      <c r="D238" t="s">
        <v>9639</v>
      </c>
      <c r="E238">
        <v>0</v>
      </c>
      <c r="F238">
        <v>0</v>
      </c>
      <c r="G238" s="3">
        <v>46041</v>
      </c>
      <c r="H238" t="s">
        <v>4965</v>
      </c>
      <c r="I238" t="s">
        <v>5005</v>
      </c>
    </row>
    <row r="239" spans="1:9">
      <c r="A239">
        <v>135685</v>
      </c>
      <c r="B239" t="s">
        <v>4988</v>
      </c>
      <c r="C239" t="s">
        <v>4990</v>
      </c>
      <c r="D239">
        <v>0</v>
      </c>
      <c r="E239">
        <v>8000000</v>
      </c>
      <c r="F239">
        <v>10664000</v>
      </c>
      <c r="G239" s="3">
        <v>46041</v>
      </c>
      <c r="H239" t="s">
        <v>4965</v>
      </c>
      <c r="I239" t="s">
        <v>5005</v>
      </c>
    </row>
    <row r="240" spans="1:9">
      <c r="A240">
        <v>135686</v>
      </c>
      <c r="B240">
        <v>0</v>
      </c>
      <c r="C240" t="s">
        <v>4991</v>
      </c>
      <c r="D240">
        <v>0</v>
      </c>
      <c r="E240">
        <v>0</v>
      </c>
      <c r="F240">
        <v>0</v>
      </c>
      <c r="G240" s="3">
        <v>46041</v>
      </c>
      <c r="H240" t="s">
        <v>4965</v>
      </c>
      <c r="I240" t="s">
        <v>4665</v>
      </c>
    </row>
    <row r="241" spans="1:9">
      <c r="A241">
        <v>135687</v>
      </c>
      <c r="B241">
        <v>0</v>
      </c>
      <c r="C241" t="s">
        <v>4992</v>
      </c>
      <c r="D241" t="s">
        <v>9640</v>
      </c>
      <c r="E241">
        <v>0</v>
      </c>
      <c r="F241">
        <v>0</v>
      </c>
      <c r="G241" s="3">
        <v>46041</v>
      </c>
      <c r="H241" t="s">
        <v>4965</v>
      </c>
      <c r="I241" t="s">
        <v>4665</v>
      </c>
    </row>
    <row r="242" spans="1:9">
      <c r="A242">
        <v>135688</v>
      </c>
      <c r="B242">
        <v>0</v>
      </c>
      <c r="C242" t="s">
        <v>4993</v>
      </c>
      <c r="D242" t="s">
        <v>9641</v>
      </c>
      <c r="E242">
        <v>0</v>
      </c>
      <c r="F242">
        <v>0</v>
      </c>
      <c r="G242" s="3">
        <v>46041</v>
      </c>
      <c r="H242" t="s">
        <v>4965</v>
      </c>
      <c r="I242" t="s">
        <v>4665</v>
      </c>
    </row>
    <row r="243" spans="1:9">
      <c r="A243">
        <v>135689</v>
      </c>
      <c r="B243" t="s">
        <v>4994</v>
      </c>
      <c r="C243" t="s">
        <v>4995</v>
      </c>
      <c r="D243">
        <v>0</v>
      </c>
      <c r="E243">
        <v>11200000</v>
      </c>
      <c r="F243">
        <v>11200000</v>
      </c>
      <c r="G243" s="3">
        <v>46041</v>
      </c>
      <c r="H243" t="s">
        <v>4965</v>
      </c>
      <c r="I243" t="s">
        <v>4667</v>
      </c>
    </row>
    <row r="244" spans="1:9">
      <c r="A244">
        <v>135690</v>
      </c>
      <c r="B244">
        <v>0</v>
      </c>
      <c r="C244" t="s">
        <v>4996</v>
      </c>
      <c r="D244" t="s">
        <v>9642</v>
      </c>
      <c r="E244">
        <v>0</v>
      </c>
      <c r="F244">
        <v>0</v>
      </c>
      <c r="G244" s="3">
        <v>46041</v>
      </c>
      <c r="H244" t="s">
        <v>4965</v>
      </c>
      <c r="I244" t="s">
        <v>4665</v>
      </c>
    </row>
    <row r="245" spans="1:9">
      <c r="A245">
        <v>135691</v>
      </c>
      <c r="B245">
        <v>0</v>
      </c>
      <c r="C245" t="s">
        <v>4997</v>
      </c>
      <c r="D245">
        <v>0</v>
      </c>
      <c r="E245">
        <v>0</v>
      </c>
      <c r="F245">
        <v>0</v>
      </c>
      <c r="G245" s="3">
        <v>46041</v>
      </c>
      <c r="H245" t="s">
        <v>4965</v>
      </c>
      <c r="I245" t="s">
        <v>5075</v>
      </c>
    </row>
    <row r="246" spans="1:9">
      <c r="A246">
        <v>135692</v>
      </c>
      <c r="B246">
        <v>0</v>
      </c>
      <c r="C246" t="s">
        <v>4998</v>
      </c>
      <c r="D246" t="s">
        <v>9642</v>
      </c>
      <c r="E246">
        <v>0</v>
      </c>
      <c r="F246">
        <v>0</v>
      </c>
      <c r="G246" s="3">
        <v>46041</v>
      </c>
      <c r="H246" t="s">
        <v>4965</v>
      </c>
      <c r="I246" t="s">
        <v>4665</v>
      </c>
    </row>
    <row r="247" spans="1:9">
      <c r="A247">
        <v>135693</v>
      </c>
      <c r="B247">
        <v>0</v>
      </c>
      <c r="C247" t="s">
        <v>4999</v>
      </c>
      <c r="D247" t="s">
        <v>9643</v>
      </c>
      <c r="E247">
        <v>0</v>
      </c>
      <c r="F247">
        <v>0</v>
      </c>
      <c r="G247" s="3">
        <v>46041</v>
      </c>
      <c r="H247" t="s">
        <v>4965</v>
      </c>
      <c r="I247" t="s">
        <v>4665</v>
      </c>
    </row>
    <row r="248" spans="1:9">
      <c r="A248">
        <v>135694</v>
      </c>
      <c r="B248" t="s">
        <v>5000</v>
      </c>
      <c r="C248" t="s">
        <v>5002</v>
      </c>
      <c r="D248">
        <v>0</v>
      </c>
      <c r="E248">
        <v>6200000</v>
      </c>
      <c r="F248">
        <v>6200000</v>
      </c>
      <c r="G248" s="3">
        <v>46041</v>
      </c>
      <c r="H248" t="s">
        <v>4965</v>
      </c>
      <c r="I248" t="s">
        <v>4667</v>
      </c>
    </row>
    <row r="249" spans="1:9">
      <c r="A249">
        <v>135695</v>
      </c>
      <c r="B249">
        <v>0</v>
      </c>
      <c r="C249" t="s">
        <v>5003</v>
      </c>
      <c r="D249" t="s">
        <v>9643</v>
      </c>
      <c r="E249">
        <v>0</v>
      </c>
      <c r="F249">
        <v>0</v>
      </c>
      <c r="G249" s="3">
        <v>46041</v>
      </c>
      <c r="H249" t="s">
        <v>4965</v>
      </c>
      <c r="I249" t="s">
        <v>4665</v>
      </c>
    </row>
    <row r="250" spans="1:9">
      <c r="A250">
        <v>135696</v>
      </c>
      <c r="B250" t="s">
        <v>4695</v>
      </c>
      <c r="C250" t="s">
        <v>5004</v>
      </c>
      <c r="D250" t="s">
        <v>5004</v>
      </c>
      <c r="E250">
        <v>295600</v>
      </c>
      <c r="F250">
        <v>354720</v>
      </c>
      <c r="G250" s="3">
        <v>46041</v>
      </c>
      <c r="H250" t="s">
        <v>4965</v>
      </c>
      <c r="I250" t="s">
        <v>5005</v>
      </c>
    </row>
    <row r="251" spans="1:9">
      <c r="A251">
        <v>135697</v>
      </c>
      <c r="B251" t="s">
        <v>4794</v>
      </c>
      <c r="C251">
        <v>0</v>
      </c>
      <c r="D251">
        <v>0</v>
      </c>
      <c r="E251">
        <v>6338099</v>
      </c>
      <c r="F251">
        <v>6338099</v>
      </c>
      <c r="G251" s="3">
        <v>46042</v>
      </c>
      <c r="H251" t="s">
        <v>5005</v>
      </c>
      <c r="I251" t="s">
        <v>5030</v>
      </c>
    </row>
    <row r="252" spans="1:9">
      <c r="A252">
        <v>135698</v>
      </c>
      <c r="B252" t="s">
        <v>5006</v>
      </c>
      <c r="C252" t="s">
        <v>5007</v>
      </c>
      <c r="D252">
        <v>0</v>
      </c>
      <c r="E252">
        <v>9400000</v>
      </c>
      <c r="F252">
        <v>11280000</v>
      </c>
      <c r="G252" s="3">
        <v>46042</v>
      </c>
      <c r="H252" t="s">
        <v>5005</v>
      </c>
      <c r="I252" t="s">
        <v>4665</v>
      </c>
    </row>
    <row r="253" spans="1:9">
      <c r="A253">
        <v>135699</v>
      </c>
      <c r="B253" t="s">
        <v>4697</v>
      </c>
      <c r="C253" t="s">
        <v>5008</v>
      </c>
      <c r="D253">
        <v>0</v>
      </c>
      <c r="E253">
        <v>8515829</v>
      </c>
      <c r="F253">
        <v>8515829</v>
      </c>
      <c r="G253" s="3">
        <v>46042</v>
      </c>
      <c r="H253" t="s">
        <v>5005</v>
      </c>
      <c r="I253" t="s">
        <v>5005</v>
      </c>
    </row>
    <row r="254" spans="1:9">
      <c r="A254">
        <v>135700</v>
      </c>
      <c r="B254" t="s">
        <v>4794</v>
      </c>
      <c r="C254" t="s">
        <v>5009</v>
      </c>
      <c r="D254">
        <v>0</v>
      </c>
      <c r="E254">
        <v>6442186.9199999999</v>
      </c>
      <c r="F254">
        <v>7730624.2999999998</v>
      </c>
      <c r="G254" s="3">
        <v>46042</v>
      </c>
      <c r="H254" t="s">
        <v>5005</v>
      </c>
      <c r="I254" t="s">
        <v>5005</v>
      </c>
    </row>
    <row r="255" spans="1:9">
      <c r="A255">
        <v>135701</v>
      </c>
      <c r="B255">
        <v>0</v>
      </c>
      <c r="C255" t="s">
        <v>5010</v>
      </c>
      <c r="D255">
        <v>0</v>
      </c>
      <c r="E255">
        <v>8020164349.6800003</v>
      </c>
      <c r="F255">
        <v>9624197219.6200008</v>
      </c>
      <c r="G255" s="3">
        <v>46042</v>
      </c>
      <c r="H255" t="s">
        <v>5005</v>
      </c>
      <c r="I255" t="s">
        <v>3416</v>
      </c>
    </row>
    <row r="256" spans="1:9">
      <c r="A256">
        <v>135702</v>
      </c>
      <c r="B256">
        <v>0</v>
      </c>
      <c r="C256" t="s">
        <v>5011</v>
      </c>
      <c r="D256">
        <v>0</v>
      </c>
      <c r="E256">
        <v>0</v>
      </c>
      <c r="F256">
        <v>0</v>
      </c>
      <c r="G256" s="3">
        <v>46042</v>
      </c>
      <c r="H256" t="s">
        <v>5005</v>
      </c>
      <c r="I256" t="s">
        <v>5005</v>
      </c>
    </row>
    <row r="257" spans="1:9">
      <c r="A257">
        <v>135703</v>
      </c>
      <c r="B257" t="s">
        <v>4853</v>
      </c>
      <c r="C257" t="s">
        <v>4977</v>
      </c>
      <c r="D257">
        <v>0</v>
      </c>
      <c r="E257">
        <v>56000</v>
      </c>
      <c r="F257">
        <v>67200</v>
      </c>
      <c r="G257" s="3">
        <v>46042</v>
      </c>
      <c r="H257" t="s">
        <v>5005</v>
      </c>
      <c r="I257" t="s">
        <v>3416</v>
      </c>
    </row>
    <row r="258" spans="1:9">
      <c r="A258">
        <v>135704</v>
      </c>
      <c r="B258" t="s">
        <v>5012</v>
      </c>
      <c r="C258">
        <v>0</v>
      </c>
      <c r="D258">
        <v>0</v>
      </c>
      <c r="E258">
        <v>191232</v>
      </c>
      <c r="F258">
        <v>229478.39999999999</v>
      </c>
      <c r="G258" s="3">
        <v>46042</v>
      </c>
      <c r="H258" t="s">
        <v>5005</v>
      </c>
      <c r="I258" t="s">
        <v>5266</v>
      </c>
    </row>
    <row r="259" spans="1:9">
      <c r="A259">
        <v>135705</v>
      </c>
      <c r="B259" t="s">
        <v>5014</v>
      </c>
      <c r="C259">
        <v>0</v>
      </c>
      <c r="D259" t="s">
        <v>9644</v>
      </c>
      <c r="E259">
        <v>750</v>
      </c>
      <c r="F259">
        <v>750</v>
      </c>
      <c r="G259" s="3">
        <v>46042</v>
      </c>
      <c r="H259" t="s">
        <v>5005</v>
      </c>
      <c r="I259" t="s">
        <v>5005</v>
      </c>
    </row>
    <row r="260" spans="1:9">
      <c r="A260">
        <v>135706</v>
      </c>
      <c r="B260" t="s">
        <v>5014</v>
      </c>
      <c r="C260">
        <v>0</v>
      </c>
      <c r="D260" t="s">
        <v>9645</v>
      </c>
      <c r="E260">
        <v>226540</v>
      </c>
      <c r="F260">
        <v>226540</v>
      </c>
      <c r="G260" s="3">
        <v>46042</v>
      </c>
      <c r="H260" t="s">
        <v>5005</v>
      </c>
      <c r="I260" t="s">
        <v>5005</v>
      </c>
    </row>
    <row r="261" spans="1:9">
      <c r="A261">
        <v>135707</v>
      </c>
      <c r="B261" t="s">
        <v>4697</v>
      </c>
      <c r="C261">
        <v>0</v>
      </c>
      <c r="D261">
        <v>0</v>
      </c>
      <c r="E261">
        <v>3971000</v>
      </c>
      <c r="F261">
        <v>3971000</v>
      </c>
      <c r="G261" s="3">
        <v>46042</v>
      </c>
      <c r="H261" t="s">
        <v>5005</v>
      </c>
      <c r="I261" t="s">
        <v>5030</v>
      </c>
    </row>
    <row r="262" spans="1:9">
      <c r="A262">
        <v>135708</v>
      </c>
      <c r="B262" t="s">
        <v>5016</v>
      </c>
      <c r="C262" t="s">
        <v>5017</v>
      </c>
      <c r="D262" t="s">
        <v>5017</v>
      </c>
      <c r="E262">
        <v>489312960</v>
      </c>
      <c r="F262">
        <v>587175552</v>
      </c>
      <c r="G262" s="3">
        <v>46042</v>
      </c>
      <c r="H262" t="s">
        <v>5005</v>
      </c>
      <c r="I262" t="s">
        <v>5005</v>
      </c>
    </row>
    <row r="263" spans="1:9">
      <c r="A263">
        <v>135709</v>
      </c>
      <c r="B263" t="s">
        <v>4807</v>
      </c>
      <c r="C263" t="s">
        <v>5018</v>
      </c>
      <c r="D263">
        <v>0</v>
      </c>
      <c r="E263">
        <v>960000</v>
      </c>
      <c r="F263">
        <v>1152000</v>
      </c>
      <c r="G263" s="3">
        <v>46042</v>
      </c>
      <c r="H263" t="s">
        <v>5005</v>
      </c>
      <c r="I263" t="s">
        <v>5266</v>
      </c>
    </row>
    <row r="264" spans="1:9">
      <c r="A264">
        <v>135710</v>
      </c>
      <c r="B264" t="s">
        <v>4695</v>
      </c>
      <c r="C264" t="s">
        <v>5019</v>
      </c>
      <c r="D264">
        <v>0</v>
      </c>
      <c r="E264">
        <v>4539400</v>
      </c>
      <c r="F264">
        <v>4539400</v>
      </c>
      <c r="G264" s="3">
        <v>46042</v>
      </c>
      <c r="H264" t="s">
        <v>5005</v>
      </c>
      <c r="I264" t="s">
        <v>5030</v>
      </c>
    </row>
    <row r="265" spans="1:9">
      <c r="A265">
        <v>135711</v>
      </c>
      <c r="B265" t="s">
        <v>5020</v>
      </c>
      <c r="C265" t="s">
        <v>5022</v>
      </c>
      <c r="D265">
        <v>0</v>
      </c>
      <c r="E265">
        <v>906500</v>
      </c>
      <c r="F265">
        <v>906500</v>
      </c>
      <c r="G265" s="3">
        <v>46042</v>
      </c>
      <c r="H265" t="s">
        <v>5005</v>
      </c>
      <c r="I265" t="s">
        <v>5030</v>
      </c>
    </row>
    <row r="266" spans="1:9">
      <c r="A266">
        <v>135712</v>
      </c>
      <c r="B266" t="s">
        <v>4797</v>
      </c>
      <c r="C266" t="s">
        <v>5023</v>
      </c>
      <c r="D266">
        <v>0</v>
      </c>
      <c r="E266">
        <v>1248800</v>
      </c>
      <c r="F266">
        <v>1498560</v>
      </c>
      <c r="G266" s="3">
        <v>46042</v>
      </c>
      <c r="H266" t="s">
        <v>5005</v>
      </c>
      <c r="I266" t="s">
        <v>5266</v>
      </c>
    </row>
    <row r="267" spans="1:9">
      <c r="A267">
        <v>135713</v>
      </c>
      <c r="B267" t="s">
        <v>5024</v>
      </c>
      <c r="C267" t="s">
        <v>5025</v>
      </c>
      <c r="D267" t="s">
        <v>9646</v>
      </c>
      <c r="E267">
        <v>9292004.0399999991</v>
      </c>
      <c r="F267">
        <v>11150404.85</v>
      </c>
      <c r="G267" s="3">
        <v>46042</v>
      </c>
      <c r="H267" t="s">
        <v>5005</v>
      </c>
      <c r="I267" t="s">
        <v>5005</v>
      </c>
    </row>
    <row r="268" spans="1:9">
      <c r="A268">
        <v>135714</v>
      </c>
      <c r="B268" t="s">
        <v>4952</v>
      </c>
      <c r="C268" t="s">
        <v>5026</v>
      </c>
      <c r="D268" t="s">
        <v>9647</v>
      </c>
      <c r="E268">
        <v>1200000</v>
      </c>
      <c r="F268">
        <v>1440000</v>
      </c>
      <c r="G268" s="3">
        <v>46042</v>
      </c>
      <c r="H268" t="s">
        <v>5005</v>
      </c>
      <c r="I268" t="s">
        <v>5005</v>
      </c>
    </row>
    <row r="269" spans="1:9">
      <c r="A269">
        <v>135715</v>
      </c>
      <c r="B269" t="s">
        <v>5027</v>
      </c>
      <c r="C269" t="s">
        <v>5029</v>
      </c>
      <c r="D269" t="s">
        <v>5029</v>
      </c>
      <c r="E269">
        <v>300000</v>
      </c>
      <c r="F269">
        <v>300000</v>
      </c>
      <c r="G269" s="3">
        <v>46043</v>
      </c>
      <c r="H269" t="s">
        <v>5030</v>
      </c>
      <c r="I269" t="s">
        <v>5266</v>
      </c>
    </row>
    <row r="270" spans="1:9">
      <c r="A270">
        <v>135716</v>
      </c>
      <c r="B270" t="s">
        <v>4938</v>
      </c>
      <c r="C270" t="s">
        <v>5031</v>
      </c>
      <c r="D270">
        <v>0</v>
      </c>
      <c r="E270">
        <v>12300000</v>
      </c>
      <c r="F270">
        <v>14760000</v>
      </c>
      <c r="G270" s="3">
        <v>46043</v>
      </c>
      <c r="H270" t="s">
        <v>5030</v>
      </c>
      <c r="I270" t="s">
        <v>5075</v>
      </c>
    </row>
    <row r="271" spans="1:9">
      <c r="A271">
        <v>135717</v>
      </c>
      <c r="B271" t="s">
        <v>5032</v>
      </c>
      <c r="C271" t="s">
        <v>5033</v>
      </c>
      <c r="D271" t="s">
        <v>5033</v>
      </c>
      <c r="E271">
        <v>484800</v>
      </c>
      <c r="F271">
        <v>581760</v>
      </c>
      <c r="G271" s="3">
        <v>46043</v>
      </c>
      <c r="H271" t="s">
        <v>5030</v>
      </c>
      <c r="I271" t="s">
        <v>5266</v>
      </c>
    </row>
    <row r="272" spans="1:9">
      <c r="A272">
        <v>135718</v>
      </c>
      <c r="B272" t="s">
        <v>4763</v>
      </c>
      <c r="C272">
        <v>0</v>
      </c>
      <c r="D272" t="s">
        <v>9648</v>
      </c>
      <c r="E272">
        <v>528000</v>
      </c>
      <c r="F272">
        <v>633600</v>
      </c>
      <c r="G272" s="3">
        <v>46043</v>
      </c>
      <c r="H272" t="s">
        <v>5030</v>
      </c>
      <c r="I272" t="s">
        <v>5030</v>
      </c>
    </row>
    <row r="273" spans="1:9">
      <c r="A273">
        <v>135719</v>
      </c>
      <c r="B273" t="s">
        <v>5032</v>
      </c>
      <c r="C273" t="s">
        <v>5034</v>
      </c>
      <c r="D273" t="s">
        <v>5034</v>
      </c>
      <c r="E273">
        <v>609000</v>
      </c>
      <c r="F273">
        <v>730800</v>
      </c>
      <c r="G273" s="3">
        <v>46043</v>
      </c>
      <c r="H273" t="s">
        <v>5030</v>
      </c>
      <c r="I273" t="s">
        <v>5266</v>
      </c>
    </row>
    <row r="274" spans="1:9">
      <c r="A274">
        <v>135720</v>
      </c>
      <c r="B274">
        <v>0</v>
      </c>
      <c r="C274" t="s">
        <v>5035</v>
      </c>
      <c r="D274">
        <v>0</v>
      </c>
      <c r="E274">
        <v>8995000</v>
      </c>
      <c r="F274">
        <v>10794000</v>
      </c>
      <c r="G274" s="3">
        <v>46043</v>
      </c>
      <c r="H274" t="s">
        <v>5030</v>
      </c>
      <c r="I274" t="s">
        <v>5266</v>
      </c>
    </row>
    <row r="275" spans="1:9">
      <c r="A275">
        <v>135721</v>
      </c>
      <c r="B275" t="s">
        <v>5036</v>
      </c>
      <c r="C275" t="s">
        <v>5037</v>
      </c>
      <c r="D275" t="s">
        <v>9649</v>
      </c>
      <c r="E275">
        <v>38038000</v>
      </c>
      <c r="F275">
        <v>45645600</v>
      </c>
      <c r="G275" s="3">
        <v>46043</v>
      </c>
      <c r="H275" t="s">
        <v>5030</v>
      </c>
      <c r="I275" t="s">
        <v>4667</v>
      </c>
    </row>
    <row r="276" spans="1:9">
      <c r="A276">
        <v>135722</v>
      </c>
      <c r="B276" t="s">
        <v>4697</v>
      </c>
      <c r="C276">
        <v>0</v>
      </c>
      <c r="D276">
        <v>0</v>
      </c>
      <c r="E276">
        <v>9614907</v>
      </c>
      <c r="F276">
        <v>9614907</v>
      </c>
      <c r="G276" s="3">
        <v>46043</v>
      </c>
      <c r="H276" t="s">
        <v>5030</v>
      </c>
      <c r="I276" t="s">
        <v>5030</v>
      </c>
    </row>
    <row r="277" spans="1:9">
      <c r="A277">
        <v>135723</v>
      </c>
      <c r="B277">
        <v>0</v>
      </c>
      <c r="C277" t="s">
        <v>5038</v>
      </c>
      <c r="D277">
        <v>0</v>
      </c>
      <c r="E277">
        <v>0</v>
      </c>
      <c r="F277">
        <v>0</v>
      </c>
      <c r="G277" s="3">
        <v>46043</v>
      </c>
      <c r="H277" t="s">
        <v>5030</v>
      </c>
      <c r="I277" t="s">
        <v>4665</v>
      </c>
    </row>
    <row r="278" spans="1:9">
      <c r="A278">
        <v>135724</v>
      </c>
      <c r="B278" t="s">
        <v>5039</v>
      </c>
      <c r="C278" t="s">
        <v>5041</v>
      </c>
      <c r="D278">
        <v>0</v>
      </c>
      <c r="E278">
        <v>1000000</v>
      </c>
      <c r="F278">
        <v>1000000</v>
      </c>
      <c r="G278" s="3">
        <v>46043</v>
      </c>
      <c r="H278" t="s">
        <v>5030</v>
      </c>
      <c r="I278" t="s">
        <v>5030</v>
      </c>
    </row>
    <row r="279" spans="1:9">
      <c r="A279">
        <v>135725</v>
      </c>
      <c r="B279" t="s">
        <v>4856</v>
      </c>
      <c r="C279" t="s">
        <v>5042</v>
      </c>
      <c r="D279" t="s">
        <v>5042</v>
      </c>
      <c r="E279">
        <v>132000000</v>
      </c>
      <c r="F279">
        <v>158400000</v>
      </c>
      <c r="G279" s="3">
        <v>46043</v>
      </c>
      <c r="H279" t="s">
        <v>5030</v>
      </c>
      <c r="I279" t="s">
        <v>5030</v>
      </c>
    </row>
    <row r="280" spans="1:9">
      <c r="A280">
        <v>135726</v>
      </c>
      <c r="B280" t="s">
        <v>5043</v>
      </c>
      <c r="C280" t="s">
        <v>5044</v>
      </c>
      <c r="D280" t="s">
        <v>5044</v>
      </c>
      <c r="E280">
        <v>363000</v>
      </c>
      <c r="F280">
        <v>435600</v>
      </c>
      <c r="G280" s="3">
        <v>46043</v>
      </c>
      <c r="H280" t="s">
        <v>5030</v>
      </c>
      <c r="I280" t="s">
        <v>5030</v>
      </c>
    </row>
    <row r="281" spans="1:9">
      <c r="A281">
        <v>135727</v>
      </c>
      <c r="B281" t="s">
        <v>4853</v>
      </c>
      <c r="C281">
        <v>0</v>
      </c>
      <c r="D281">
        <v>0</v>
      </c>
      <c r="E281">
        <v>112000</v>
      </c>
      <c r="F281">
        <v>134400</v>
      </c>
      <c r="G281" s="3">
        <v>46043</v>
      </c>
      <c r="H281" t="s">
        <v>5030</v>
      </c>
      <c r="I281" t="s">
        <v>5075</v>
      </c>
    </row>
    <row r="282" spans="1:9">
      <c r="A282">
        <v>135728</v>
      </c>
      <c r="B282" t="s">
        <v>5045</v>
      </c>
      <c r="C282" t="s">
        <v>5047</v>
      </c>
      <c r="D282">
        <v>0</v>
      </c>
      <c r="E282">
        <v>2440000</v>
      </c>
      <c r="F282">
        <v>2440000</v>
      </c>
      <c r="G282" s="3">
        <v>46043</v>
      </c>
      <c r="H282" t="s">
        <v>5030</v>
      </c>
      <c r="I282" t="s">
        <v>5075</v>
      </c>
    </row>
    <row r="283" spans="1:9">
      <c r="A283">
        <v>135729</v>
      </c>
      <c r="B283" t="s">
        <v>4853</v>
      </c>
      <c r="C283" t="s">
        <v>5048</v>
      </c>
      <c r="D283">
        <v>0</v>
      </c>
      <c r="E283">
        <v>4643900</v>
      </c>
      <c r="F283">
        <v>5572680</v>
      </c>
      <c r="G283" s="3">
        <v>46043</v>
      </c>
      <c r="H283" t="s">
        <v>5030</v>
      </c>
      <c r="I283" t="s">
        <v>5030</v>
      </c>
    </row>
    <row r="284" spans="1:9">
      <c r="A284">
        <v>135730</v>
      </c>
      <c r="B284" t="s">
        <v>5049</v>
      </c>
      <c r="C284" t="s">
        <v>5050</v>
      </c>
      <c r="D284" t="s">
        <v>5050</v>
      </c>
      <c r="E284">
        <v>1600000</v>
      </c>
      <c r="F284">
        <v>1600000</v>
      </c>
      <c r="G284" s="3">
        <v>46043</v>
      </c>
      <c r="H284" t="s">
        <v>5030</v>
      </c>
      <c r="I284" t="s">
        <v>5266</v>
      </c>
    </row>
    <row r="285" spans="1:9">
      <c r="A285">
        <v>135731</v>
      </c>
      <c r="B285" t="s">
        <v>4981</v>
      </c>
      <c r="C285">
        <v>0</v>
      </c>
      <c r="D285">
        <v>0</v>
      </c>
      <c r="E285">
        <v>861618</v>
      </c>
      <c r="F285">
        <v>861618</v>
      </c>
      <c r="G285" s="3">
        <v>46043</v>
      </c>
      <c r="H285" t="s">
        <v>5030</v>
      </c>
      <c r="I285" t="s">
        <v>5075</v>
      </c>
    </row>
    <row r="286" spans="1:9">
      <c r="A286">
        <v>135732</v>
      </c>
      <c r="B286">
        <v>0</v>
      </c>
      <c r="C286" t="s">
        <v>5051</v>
      </c>
      <c r="D286">
        <v>0</v>
      </c>
      <c r="E286">
        <v>0</v>
      </c>
      <c r="F286">
        <v>0</v>
      </c>
      <c r="G286" s="3">
        <v>46043</v>
      </c>
      <c r="H286" t="s">
        <v>5030</v>
      </c>
      <c r="I286" t="s">
        <v>4665</v>
      </c>
    </row>
    <row r="287" spans="1:9">
      <c r="A287">
        <v>135733</v>
      </c>
      <c r="B287">
        <v>0</v>
      </c>
      <c r="C287" t="s">
        <v>5052</v>
      </c>
      <c r="D287">
        <v>0</v>
      </c>
      <c r="E287">
        <v>8900000</v>
      </c>
      <c r="F287">
        <v>10680000</v>
      </c>
      <c r="G287" s="3">
        <v>46043</v>
      </c>
      <c r="H287" t="s">
        <v>5030</v>
      </c>
      <c r="I287" t="s">
        <v>5266</v>
      </c>
    </row>
    <row r="288" spans="1:9">
      <c r="A288">
        <v>135734</v>
      </c>
      <c r="B288" t="s">
        <v>5053</v>
      </c>
      <c r="C288" t="s">
        <v>5054</v>
      </c>
      <c r="D288">
        <v>0</v>
      </c>
      <c r="E288">
        <v>1912083.33</v>
      </c>
      <c r="F288">
        <v>2294500</v>
      </c>
      <c r="G288" s="3">
        <v>46043</v>
      </c>
      <c r="H288" t="s">
        <v>5030</v>
      </c>
      <c r="I288" t="s">
        <v>5030</v>
      </c>
    </row>
    <row r="289" spans="1:9">
      <c r="A289">
        <v>135735</v>
      </c>
      <c r="B289" t="s">
        <v>4674</v>
      </c>
      <c r="C289" t="s">
        <v>5055</v>
      </c>
      <c r="D289">
        <v>0</v>
      </c>
      <c r="E289">
        <v>3852233.33</v>
      </c>
      <c r="F289">
        <v>4622680</v>
      </c>
      <c r="G289" s="3">
        <v>46043</v>
      </c>
      <c r="H289" t="s">
        <v>5030</v>
      </c>
      <c r="I289" t="s">
        <v>4665</v>
      </c>
    </row>
    <row r="290" spans="1:9">
      <c r="A290">
        <v>135736</v>
      </c>
      <c r="B290" t="s">
        <v>4952</v>
      </c>
      <c r="C290" t="s">
        <v>5056</v>
      </c>
      <c r="D290">
        <v>0</v>
      </c>
      <c r="E290">
        <v>1685000</v>
      </c>
      <c r="F290">
        <v>1685000</v>
      </c>
      <c r="G290" s="3">
        <v>46043</v>
      </c>
      <c r="H290" t="s">
        <v>5030</v>
      </c>
      <c r="I290" t="s">
        <v>5030</v>
      </c>
    </row>
    <row r="291" spans="1:9">
      <c r="A291">
        <v>135737</v>
      </c>
      <c r="B291" t="s">
        <v>5057</v>
      </c>
      <c r="C291" t="s">
        <v>5058</v>
      </c>
      <c r="D291">
        <v>0</v>
      </c>
      <c r="E291">
        <v>3231800</v>
      </c>
      <c r="F291">
        <v>3878160</v>
      </c>
      <c r="G291" s="3">
        <v>46043</v>
      </c>
      <c r="H291" t="s">
        <v>5030</v>
      </c>
      <c r="I291" t="s">
        <v>5030</v>
      </c>
    </row>
    <row r="292" spans="1:9">
      <c r="A292">
        <v>135738</v>
      </c>
      <c r="B292" t="s">
        <v>5057</v>
      </c>
      <c r="C292" t="s">
        <v>5059</v>
      </c>
      <c r="D292">
        <v>0</v>
      </c>
      <c r="E292">
        <v>500000</v>
      </c>
      <c r="F292">
        <v>600000</v>
      </c>
      <c r="G292" s="3">
        <v>46043</v>
      </c>
      <c r="H292" t="s">
        <v>5030</v>
      </c>
      <c r="I292" t="s">
        <v>4665</v>
      </c>
    </row>
    <row r="293" spans="1:9">
      <c r="A293">
        <v>135739</v>
      </c>
      <c r="B293" t="s">
        <v>5060</v>
      </c>
      <c r="C293" t="s">
        <v>5062</v>
      </c>
      <c r="D293" t="s">
        <v>5062</v>
      </c>
      <c r="E293">
        <v>1848000</v>
      </c>
      <c r="F293">
        <v>1848000</v>
      </c>
      <c r="G293" s="3">
        <v>46043</v>
      </c>
      <c r="H293" t="s">
        <v>5030</v>
      </c>
      <c r="I293" t="s">
        <v>5474</v>
      </c>
    </row>
    <row r="294" spans="1:9">
      <c r="A294">
        <v>135740</v>
      </c>
      <c r="B294" t="s">
        <v>5063</v>
      </c>
      <c r="C294" t="s">
        <v>5065</v>
      </c>
      <c r="D294">
        <v>0</v>
      </c>
      <c r="E294">
        <v>1635000</v>
      </c>
      <c r="F294">
        <v>1962000</v>
      </c>
      <c r="G294" s="3">
        <v>46043</v>
      </c>
      <c r="H294" t="s">
        <v>5030</v>
      </c>
      <c r="I294" t="s">
        <v>4665</v>
      </c>
    </row>
    <row r="295" spans="1:9">
      <c r="A295">
        <v>135741</v>
      </c>
      <c r="B295" t="s">
        <v>4817</v>
      </c>
      <c r="C295" t="s">
        <v>5066</v>
      </c>
      <c r="D295">
        <v>0</v>
      </c>
      <c r="E295">
        <v>11144299.99</v>
      </c>
      <c r="F295">
        <v>13373159.99</v>
      </c>
      <c r="G295" s="3">
        <v>46043</v>
      </c>
      <c r="H295" t="s">
        <v>5030</v>
      </c>
      <c r="I295" t="s">
        <v>4667</v>
      </c>
    </row>
    <row r="296" spans="1:9">
      <c r="A296">
        <v>135742</v>
      </c>
      <c r="B296" t="s">
        <v>4732</v>
      </c>
      <c r="C296">
        <v>0</v>
      </c>
      <c r="D296" t="s">
        <v>9650</v>
      </c>
      <c r="E296">
        <v>660000</v>
      </c>
      <c r="F296">
        <v>660000</v>
      </c>
      <c r="G296" s="3">
        <v>46043</v>
      </c>
      <c r="H296" t="s">
        <v>5030</v>
      </c>
      <c r="I296" t="s">
        <v>5030</v>
      </c>
    </row>
    <row r="297" spans="1:9">
      <c r="A297">
        <v>135743</v>
      </c>
      <c r="B297" t="s">
        <v>5067</v>
      </c>
      <c r="C297">
        <v>0</v>
      </c>
      <c r="D297">
        <v>0</v>
      </c>
      <c r="E297">
        <v>1875000</v>
      </c>
      <c r="F297">
        <v>2250000</v>
      </c>
      <c r="G297" s="3">
        <v>46043</v>
      </c>
      <c r="H297" t="s">
        <v>5030</v>
      </c>
      <c r="I297" t="s">
        <v>5075</v>
      </c>
    </row>
    <row r="298" spans="1:9">
      <c r="A298">
        <v>135744</v>
      </c>
      <c r="B298" t="s">
        <v>5069</v>
      </c>
      <c r="C298" t="s">
        <v>5070</v>
      </c>
      <c r="D298">
        <v>0</v>
      </c>
      <c r="E298">
        <v>2000000</v>
      </c>
      <c r="F298">
        <v>2400000</v>
      </c>
      <c r="G298" s="3">
        <v>46043</v>
      </c>
      <c r="H298" t="s">
        <v>5030</v>
      </c>
      <c r="I298" t="s">
        <v>5075</v>
      </c>
    </row>
    <row r="299" spans="1:9">
      <c r="A299">
        <v>135745</v>
      </c>
      <c r="B299" t="s">
        <v>4794</v>
      </c>
      <c r="C299">
        <v>0</v>
      </c>
      <c r="D299">
        <v>0</v>
      </c>
      <c r="E299">
        <v>528</v>
      </c>
      <c r="F299">
        <v>528</v>
      </c>
      <c r="G299" s="3">
        <v>46043</v>
      </c>
      <c r="H299" t="s">
        <v>5030</v>
      </c>
      <c r="I299" t="s">
        <v>5030</v>
      </c>
    </row>
    <row r="300" spans="1:9">
      <c r="A300">
        <v>135746</v>
      </c>
      <c r="B300" t="s">
        <v>5071</v>
      </c>
      <c r="C300" t="s">
        <v>5072</v>
      </c>
      <c r="D300">
        <v>0</v>
      </c>
      <c r="E300">
        <v>40811500</v>
      </c>
      <c r="F300">
        <v>40811500</v>
      </c>
      <c r="G300" s="3">
        <v>46043</v>
      </c>
      <c r="H300" t="s">
        <v>5030</v>
      </c>
      <c r="I300" t="s">
        <v>5415</v>
      </c>
    </row>
    <row r="301" spans="1:9">
      <c r="A301">
        <v>135747</v>
      </c>
      <c r="B301" t="s">
        <v>5073</v>
      </c>
      <c r="C301">
        <v>0</v>
      </c>
      <c r="D301">
        <v>0</v>
      </c>
      <c r="E301">
        <v>39937500</v>
      </c>
      <c r="F301">
        <v>39937500</v>
      </c>
      <c r="G301" s="3">
        <v>46043</v>
      </c>
      <c r="H301" t="s">
        <v>5030</v>
      </c>
      <c r="I301" t="s">
        <v>5266</v>
      </c>
    </row>
    <row r="302" spans="1:9">
      <c r="A302">
        <v>135748</v>
      </c>
      <c r="B302" t="s">
        <v>4981</v>
      </c>
      <c r="C302" t="s">
        <v>5074</v>
      </c>
      <c r="D302">
        <v>0</v>
      </c>
      <c r="E302">
        <v>22291667</v>
      </c>
      <c r="F302">
        <v>26750000.399999999</v>
      </c>
      <c r="G302" s="3">
        <v>46044</v>
      </c>
      <c r="H302" t="s">
        <v>5075</v>
      </c>
      <c r="I302" t="s">
        <v>5075</v>
      </c>
    </row>
    <row r="303" spans="1:9">
      <c r="A303">
        <v>135749</v>
      </c>
      <c r="B303" t="s">
        <v>4921</v>
      </c>
      <c r="C303" t="s">
        <v>5076</v>
      </c>
      <c r="D303">
        <v>0</v>
      </c>
      <c r="E303">
        <v>2900000</v>
      </c>
      <c r="F303">
        <v>2900000</v>
      </c>
      <c r="G303" s="3">
        <v>46044</v>
      </c>
      <c r="H303" t="s">
        <v>5075</v>
      </c>
      <c r="I303" t="s">
        <v>4667</v>
      </c>
    </row>
    <row r="304" spans="1:9">
      <c r="A304">
        <v>135750</v>
      </c>
      <c r="B304" t="s">
        <v>4697</v>
      </c>
      <c r="C304" t="s">
        <v>5077</v>
      </c>
      <c r="D304">
        <v>0</v>
      </c>
      <c r="E304">
        <v>6667775</v>
      </c>
      <c r="F304">
        <v>7193535</v>
      </c>
      <c r="G304" s="3">
        <v>46044</v>
      </c>
      <c r="H304" t="s">
        <v>5075</v>
      </c>
      <c r="I304" t="s">
        <v>5075</v>
      </c>
    </row>
    <row r="305" spans="1:9">
      <c r="A305">
        <v>135751</v>
      </c>
      <c r="B305">
        <v>0</v>
      </c>
      <c r="C305" t="s">
        <v>5078</v>
      </c>
      <c r="D305">
        <v>0</v>
      </c>
      <c r="E305">
        <v>0</v>
      </c>
      <c r="F305">
        <v>0</v>
      </c>
      <c r="G305" s="3">
        <v>46044</v>
      </c>
      <c r="H305" t="s">
        <v>5075</v>
      </c>
      <c r="I305" t="s">
        <v>5191</v>
      </c>
    </row>
    <row r="306" spans="1:9">
      <c r="A306">
        <v>135752</v>
      </c>
      <c r="B306">
        <v>0</v>
      </c>
      <c r="C306" t="s">
        <v>5079</v>
      </c>
      <c r="D306" t="s">
        <v>9651</v>
      </c>
      <c r="E306">
        <v>0</v>
      </c>
      <c r="F306">
        <v>0</v>
      </c>
      <c r="G306" s="3">
        <v>46044</v>
      </c>
      <c r="H306" t="s">
        <v>5075</v>
      </c>
      <c r="I306" t="s">
        <v>5191</v>
      </c>
    </row>
    <row r="307" spans="1:9">
      <c r="A307">
        <v>135753</v>
      </c>
      <c r="B307" t="s">
        <v>4697</v>
      </c>
      <c r="C307" t="s">
        <v>5080</v>
      </c>
      <c r="D307">
        <v>0</v>
      </c>
      <c r="E307">
        <v>1810600</v>
      </c>
      <c r="F307">
        <v>1810600</v>
      </c>
      <c r="G307" s="3">
        <v>46044</v>
      </c>
      <c r="H307" t="s">
        <v>5075</v>
      </c>
      <c r="I307" t="s">
        <v>5075</v>
      </c>
    </row>
    <row r="308" spans="1:9">
      <c r="A308">
        <v>135754</v>
      </c>
      <c r="B308">
        <v>0</v>
      </c>
      <c r="C308" t="s">
        <v>5081</v>
      </c>
      <c r="D308">
        <v>0</v>
      </c>
      <c r="E308">
        <v>0</v>
      </c>
      <c r="F308">
        <v>0</v>
      </c>
      <c r="G308" s="3">
        <v>46044</v>
      </c>
      <c r="H308" t="s">
        <v>5075</v>
      </c>
      <c r="I308" t="s">
        <v>5191</v>
      </c>
    </row>
    <row r="309" spans="1:9">
      <c r="A309">
        <v>135755</v>
      </c>
      <c r="B309" t="s">
        <v>5082</v>
      </c>
      <c r="C309">
        <v>0</v>
      </c>
      <c r="D309">
        <v>0</v>
      </c>
      <c r="E309">
        <v>3135.89</v>
      </c>
      <c r="F309">
        <v>3135.89</v>
      </c>
      <c r="G309" s="3">
        <v>46044</v>
      </c>
      <c r="H309" t="s">
        <v>5075</v>
      </c>
      <c r="I309" t="s">
        <v>5075</v>
      </c>
    </row>
    <row r="310" spans="1:9">
      <c r="A310">
        <v>135756</v>
      </c>
      <c r="B310">
        <v>0</v>
      </c>
      <c r="C310" t="s">
        <v>5084</v>
      </c>
      <c r="D310">
        <v>0</v>
      </c>
      <c r="E310">
        <v>0</v>
      </c>
      <c r="F310">
        <v>0</v>
      </c>
      <c r="G310" s="3">
        <v>46044</v>
      </c>
      <c r="H310" t="s">
        <v>5075</v>
      </c>
      <c r="I310" t="s">
        <v>5191</v>
      </c>
    </row>
    <row r="311" spans="1:9">
      <c r="A311">
        <v>135757</v>
      </c>
      <c r="B311">
        <v>0</v>
      </c>
      <c r="C311" t="s">
        <v>5085</v>
      </c>
      <c r="D311">
        <v>0</v>
      </c>
      <c r="E311">
        <v>0</v>
      </c>
      <c r="F311">
        <v>0</v>
      </c>
      <c r="G311" s="3">
        <v>46044</v>
      </c>
      <c r="H311" t="s">
        <v>5075</v>
      </c>
      <c r="I311" t="s">
        <v>5191</v>
      </c>
    </row>
    <row r="312" spans="1:9">
      <c r="A312">
        <v>135758</v>
      </c>
      <c r="B312">
        <v>0</v>
      </c>
      <c r="C312" t="s">
        <v>5086</v>
      </c>
      <c r="D312">
        <v>0</v>
      </c>
      <c r="E312">
        <v>0</v>
      </c>
      <c r="F312">
        <v>0</v>
      </c>
      <c r="G312" s="3">
        <v>46044</v>
      </c>
      <c r="H312" t="s">
        <v>5075</v>
      </c>
      <c r="I312" t="s">
        <v>5191</v>
      </c>
    </row>
    <row r="313" spans="1:9">
      <c r="A313">
        <v>135759</v>
      </c>
      <c r="B313" t="s">
        <v>5087</v>
      </c>
      <c r="C313" t="s">
        <v>5089</v>
      </c>
      <c r="D313">
        <v>0</v>
      </c>
      <c r="E313">
        <v>53850000</v>
      </c>
      <c r="F313">
        <v>56170000</v>
      </c>
      <c r="G313" s="3">
        <v>46044</v>
      </c>
      <c r="H313" t="s">
        <v>5075</v>
      </c>
      <c r="I313" t="s">
        <v>5075</v>
      </c>
    </row>
    <row r="314" spans="1:9">
      <c r="A314">
        <v>135760</v>
      </c>
      <c r="B314" t="s">
        <v>5090</v>
      </c>
      <c r="C314">
        <v>0</v>
      </c>
      <c r="D314">
        <v>0</v>
      </c>
      <c r="E314">
        <v>24208.6</v>
      </c>
      <c r="F314">
        <v>24208.6</v>
      </c>
      <c r="G314" s="3">
        <v>46044</v>
      </c>
      <c r="H314" t="s">
        <v>5075</v>
      </c>
      <c r="I314" t="s">
        <v>5075</v>
      </c>
    </row>
    <row r="315" spans="1:9">
      <c r="A315">
        <v>135761</v>
      </c>
      <c r="B315" t="s">
        <v>5090</v>
      </c>
      <c r="C315">
        <v>0</v>
      </c>
      <c r="D315">
        <v>0</v>
      </c>
      <c r="E315">
        <v>19055</v>
      </c>
      <c r="F315">
        <v>19055</v>
      </c>
      <c r="G315" s="3">
        <v>46044</v>
      </c>
      <c r="H315" t="s">
        <v>5075</v>
      </c>
      <c r="I315" t="s">
        <v>5075</v>
      </c>
    </row>
    <row r="316" spans="1:9">
      <c r="A316">
        <v>135762</v>
      </c>
      <c r="B316" t="s">
        <v>5090</v>
      </c>
      <c r="C316">
        <v>0</v>
      </c>
      <c r="D316">
        <v>0</v>
      </c>
      <c r="E316">
        <v>19055</v>
      </c>
      <c r="F316">
        <v>19055</v>
      </c>
      <c r="G316" s="3">
        <v>46044</v>
      </c>
      <c r="H316" t="s">
        <v>5075</v>
      </c>
      <c r="I316" t="s">
        <v>3416</v>
      </c>
    </row>
    <row r="317" spans="1:9">
      <c r="A317">
        <v>135763</v>
      </c>
      <c r="B317" t="s">
        <v>4695</v>
      </c>
      <c r="C317" t="s">
        <v>5092</v>
      </c>
      <c r="D317">
        <v>0</v>
      </c>
      <c r="E317">
        <v>658300</v>
      </c>
      <c r="F317">
        <v>658300</v>
      </c>
      <c r="G317" s="3">
        <v>46044</v>
      </c>
      <c r="H317" t="s">
        <v>5075</v>
      </c>
      <c r="I317" t="s">
        <v>5075</v>
      </c>
    </row>
    <row r="318" spans="1:9">
      <c r="A318">
        <v>135764</v>
      </c>
      <c r="B318" t="s">
        <v>5057</v>
      </c>
      <c r="C318" t="s">
        <v>5093</v>
      </c>
      <c r="D318">
        <v>0</v>
      </c>
      <c r="E318">
        <v>106750</v>
      </c>
      <c r="F318">
        <v>128100</v>
      </c>
      <c r="G318" s="3">
        <v>46044</v>
      </c>
      <c r="H318" t="s">
        <v>5075</v>
      </c>
      <c r="I318" t="s">
        <v>4665</v>
      </c>
    </row>
    <row r="319" spans="1:9">
      <c r="A319">
        <v>135765</v>
      </c>
      <c r="B319">
        <v>0</v>
      </c>
      <c r="C319" t="s">
        <v>5094</v>
      </c>
      <c r="D319">
        <v>0</v>
      </c>
      <c r="E319">
        <v>0</v>
      </c>
      <c r="F319">
        <v>0</v>
      </c>
      <c r="G319" s="3">
        <v>46044</v>
      </c>
      <c r="H319" t="s">
        <v>5075</v>
      </c>
      <c r="I319" t="s">
        <v>5191</v>
      </c>
    </row>
    <row r="320" spans="1:9">
      <c r="A320">
        <v>135766</v>
      </c>
      <c r="B320">
        <v>0</v>
      </c>
      <c r="C320" t="s">
        <v>5095</v>
      </c>
      <c r="D320">
        <v>0</v>
      </c>
      <c r="E320">
        <v>0</v>
      </c>
      <c r="F320">
        <v>0</v>
      </c>
      <c r="G320" s="3">
        <v>46044</v>
      </c>
      <c r="H320" t="s">
        <v>5075</v>
      </c>
      <c r="I320" t="s">
        <v>5191</v>
      </c>
    </row>
    <row r="321" spans="1:9">
      <c r="A321">
        <v>135767</v>
      </c>
      <c r="B321">
        <v>0</v>
      </c>
      <c r="C321" t="s">
        <v>5096</v>
      </c>
      <c r="D321">
        <v>0</v>
      </c>
      <c r="E321">
        <v>0</v>
      </c>
      <c r="F321">
        <v>0</v>
      </c>
      <c r="G321" s="3">
        <v>46044</v>
      </c>
      <c r="H321" t="s">
        <v>5075</v>
      </c>
      <c r="I321" t="s">
        <v>5191</v>
      </c>
    </row>
    <row r="322" spans="1:9">
      <c r="A322">
        <v>135768</v>
      </c>
      <c r="B322">
        <v>0</v>
      </c>
      <c r="C322" t="s">
        <v>5097</v>
      </c>
      <c r="D322">
        <v>0</v>
      </c>
      <c r="E322">
        <v>0</v>
      </c>
      <c r="F322">
        <v>0</v>
      </c>
      <c r="G322" s="3">
        <v>46044</v>
      </c>
      <c r="H322" t="s">
        <v>5075</v>
      </c>
      <c r="I322" t="s">
        <v>5191</v>
      </c>
    </row>
    <row r="323" spans="1:9">
      <c r="A323">
        <v>135769</v>
      </c>
      <c r="B323">
        <v>0</v>
      </c>
      <c r="C323" t="s">
        <v>5098</v>
      </c>
      <c r="D323">
        <v>0</v>
      </c>
      <c r="E323">
        <v>0</v>
      </c>
      <c r="F323">
        <v>0</v>
      </c>
      <c r="G323" s="3">
        <v>46044</v>
      </c>
      <c r="H323" t="s">
        <v>5075</v>
      </c>
      <c r="I323" t="s">
        <v>5191</v>
      </c>
    </row>
    <row r="324" spans="1:9">
      <c r="A324">
        <v>135770</v>
      </c>
      <c r="B324" t="s">
        <v>5099</v>
      </c>
      <c r="C324" t="s">
        <v>5100</v>
      </c>
      <c r="D324">
        <v>0</v>
      </c>
      <c r="E324">
        <v>40000000</v>
      </c>
      <c r="F324">
        <v>48000000</v>
      </c>
      <c r="G324" s="3">
        <v>46044</v>
      </c>
      <c r="H324" t="s">
        <v>5075</v>
      </c>
      <c r="I324" t="s">
        <v>4665</v>
      </c>
    </row>
    <row r="325" spans="1:9">
      <c r="A325">
        <v>135771</v>
      </c>
      <c r="B325" t="s">
        <v>4668</v>
      </c>
      <c r="C325" t="s">
        <v>5101</v>
      </c>
      <c r="D325">
        <v>0</v>
      </c>
      <c r="E325">
        <v>5749999.9800000004</v>
      </c>
      <c r="F325">
        <v>6899999.9800000004</v>
      </c>
      <c r="G325" s="3">
        <v>46044</v>
      </c>
      <c r="H325" t="s">
        <v>5075</v>
      </c>
      <c r="I325" t="s">
        <v>5075</v>
      </c>
    </row>
    <row r="326" spans="1:9">
      <c r="A326">
        <v>135772</v>
      </c>
      <c r="B326">
        <v>0</v>
      </c>
      <c r="C326" t="s">
        <v>5102</v>
      </c>
      <c r="D326">
        <v>0</v>
      </c>
      <c r="E326">
        <v>0</v>
      </c>
      <c r="F326">
        <v>0</v>
      </c>
      <c r="G326" s="3">
        <v>46044</v>
      </c>
      <c r="H326" t="s">
        <v>5075</v>
      </c>
      <c r="I326" t="s">
        <v>5191</v>
      </c>
    </row>
    <row r="327" spans="1:9">
      <c r="A327">
        <v>135773</v>
      </c>
      <c r="B327">
        <v>0</v>
      </c>
      <c r="C327">
        <v>0</v>
      </c>
      <c r="D327">
        <v>0</v>
      </c>
      <c r="E327">
        <v>0</v>
      </c>
      <c r="F327">
        <v>0</v>
      </c>
      <c r="G327" s="3">
        <v>46044</v>
      </c>
      <c r="H327" t="s">
        <v>5075</v>
      </c>
      <c r="I327" t="s">
        <v>4665</v>
      </c>
    </row>
    <row r="328" spans="1:9">
      <c r="A328">
        <v>135774</v>
      </c>
      <c r="B328" t="s">
        <v>5103</v>
      </c>
      <c r="C328" t="s">
        <v>5104</v>
      </c>
      <c r="D328">
        <v>0</v>
      </c>
      <c r="E328">
        <v>672471333.33000004</v>
      </c>
      <c r="F328">
        <v>806965600</v>
      </c>
      <c r="G328" s="3">
        <v>46044</v>
      </c>
      <c r="H328" t="s">
        <v>5075</v>
      </c>
      <c r="I328" t="s">
        <v>4667</v>
      </c>
    </row>
    <row r="329" spans="1:9">
      <c r="A329">
        <v>135775</v>
      </c>
      <c r="B329" t="s">
        <v>4803</v>
      </c>
      <c r="C329" t="s">
        <v>5105</v>
      </c>
      <c r="D329">
        <v>0</v>
      </c>
      <c r="E329">
        <v>210859206</v>
      </c>
      <c r="F329">
        <v>253031047.19999999</v>
      </c>
      <c r="G329" s="3">
        <v>46044</v>
      </c>
      <c r="H329" t="s">
        <v>5075</v>
      </c>
      <c r="I329" t="s">
        <v>4667</v>
      </c>
    </row>
    <row r="330" spans="1:9">
      <c r="A330">
        <v>135776</v>
      </c>
      <c r="B330" t="s">
        <v>4803</v>
      </c>
      <c r="C330" t="s">
        <v>5106</v>
      </c>
      <c r="D330">
        <v>0</v>
      </c>
      <c r="E330">
        <v>3936248.6</v>
      </c>
      <c r="F330">
        <v>4723498.32</v>
      </c>
      <c r="G330" s="3">
        <v>46044</v>
      </c>
      <c r="H330" t="s">
        <v>5075</v>
      </c>
      <c r="I330" t="s">
        <v>4667</v>
      </c>
    </row>
    <row r="331" spans="1:9">
      <c r="A331">
        <v>135777</v>
      </c>
      <c r="B331" t="s">
        <v>4925</v>
      </c>
      <c r="C331" t="s">
        <v>4977</v>
      </c>
      <c r="D331">
        <v>0</v>
      </c>
      <c r="E331">
        <v>160140</v>
      </c>
      <c r="F331">
        <v>192168</v>
      </c>
      <c r="G331" s="3">
        <v>46044</v>
      </c>
      <c r="H331" t="s">
        <v>5075</v>
      </c>
      <c r="I331" t="s">
        <v>4667</v>
      </c>
    </row>
    <row r="332" spans="1:9">
      <c r="A332">
        <v>135778</v>
      </c>
      <c r="B332" t="s">
        <v>4803</v>
      </c>
      <c r="C332" t="s">
        <v>5107</v>
      </c>
      <c r="D332">
        <v>0</v>
      </c>
      <c r="E332">
        <v>107273505.63</v>
      </c>
      <c r="F332">
        <v>128728206.76000001</v>
      </c>
      <c r="G332" s="3">
        <v>46044</v>
      </c>
      <c r="H332" t="s">
        <v>5075</v>
      </c>
      <c r="I332" t="s">
        <v>4667</v>
      </c>
    </row>
    <row r="333" spans="1:9">
      <c r="A333">
        <v>135779</v>
      </c>
      <c r="B333" t="s">
        <v>5108</v>
      </c>
      <c r="C333">
        <v>0</v>
      </c>
      <c r="D333">
        <v>0</v>
      </c>
      <c r="E333">
        <v>1250000</v>
      </c>
      <c r="F333">
        <v>1250000</v>
      </c>
      <c r="G333" s="3">
        <v>46044</v>
      </c>
      <c r="H333" t="s">
        <v>5075</v>
      </c>
      <c r="I333" t="s">
        <v>4665</v>
      </c>
    </row>
    <row r="334" spans="1:9">
      <c r="A334">
        <v>135780</v>
      </c>
      <c r="B334" t="s">
        <v>5109</v>
      </c>
      <c r="C334" t="s">
        <v>4977</v>
      </c>
      <c r="D334">
        <v>0</v>
      </c>
      <c r="E334">
        <v>512230</v>
      </c>
      <c r="F334">
        <v>614676</v>
      </c>
      <c r="G334" s="3">
        <v>46044</v>
      </c>
      <c r="H334" t="s">
        <v>5075</v>
      </c>
      <c r="I334" t="s">
        <v>4667</v>
      </c>
    </row>
    <row r="335" spans="1:9">
      <c r="A335">
        <v>135781</v>
      </c>
      <c r="B335" t="s">
        <v>5108</v>
      </c>
      <c r="C335">
        <v>0</v>
      </c>
      <c r="D335">
        <v>0</v>
      </c>
      <c r="E335">
        <v>89200</v>
      </c>
      <c r="F335">
        <v>89200</v>
      </c>
      <c r="G335" s="3">
        <v>46044</v>
      </c>
      <c r="H335" t="s">
        <v>5075</v>
      </c>
      <c r="I335" t="s">
        <v>4665</v>
      </c>
    </row>
    <row r="336" spans="1:9">
      <c r="A336">
        <v>135782</v>
      </c>
      <c r="B336" t="s">
        <v>4732</v>
      </c>
      <c r="C336" t="s">
        <v>4977</v>
      </c>
      <c r="D336">
        <v>0</v>
      </c>
      <c r="E336">
        <v>58000</v>
      </c>
      <c r="F336">
        <v>58000</v>
      </c>
      <c r="G336" s="3">
        <v>46044</v>
      </c>
      <c r="H336" t="s">
        <v>5075</v>
      </c>
      <c r="I336" t="s">
        <v>4667</v>
      </c>
    </row>
    <row r="337" spans="1:9">
      <c r="A337">
        <v>135783</v>
      </c>
      <c r="B337" t="s">
        <v>4803</v>
      </c>
      <c r="C337" t="s">
        <v>5110</v>
      </c>
      <c r="D337">
        <v>0</v>
      </c>
      <c r="E337">
        <v>7986721.0300000003</v>
      </c>
      <c r="F337">
        <v>9584065.2400000002</v>
      </c>
      <c r="G337" s="3">
        <v>46044</v>
      </c>
      <c r="H337" t="s">
        <v>5075</v>
      </c>
      <c r="I337" t="s">
        <v>4667</v>
      </c>
    </row>
    <row r="338" spans="1:9">
      <c r="A338">
        <v>135784</v>
      </c>
      <c r="B338" t="s">
        <v>5111</v>
      </c>
      <c r="C338" t="s">
        <v>5112</v>
      </c>
      <c r="D338">
        <v>0</v>
      </c>
      <c r="E338">
        <v>943350</v>
      </c>
      <c r="F338">
        <v>943350</v>
      </c>
      <c r="G338" s="3">
        <v>46044</v>
      </c>
      <c r="H338" t="s">
        <v>5075</v>
      </c>
      <c r="I338" t="s">
        <v>4667</v>
      </c>
    </row>
    <row r="339" spans="1:9">
      <c r="A339">
        <v>135785</v>
      </c>
      <c r="B339" t="s">
        <v>4858</v>
      </c>
      <c r="C339">
        <v>0</v>
      </c>
      <c r="D339">
        <v>0</v>
      </c>
      <c r="E339">
        <v>6000000</v>
      </c>
      <c r="F339">
        <v>7200000</v>
      </c>
      <c r="G339" s="3">
        <v>46045</v>
      </c>
      <c r="H339" t="s">
        <v>4665</v>
      </c>
      <c r="I339" t="s">
        <v>4665</v>
      </c>
    </row>
    <row r="340" spans="1:9">
      <c r="A340">
        <v>135786</v>
      </c>
      <c r="B340" t="s">
        <v>5113</v>
      </c>
      <c r="C340" t="s">
        <v>5115</v>
      </c>
      <c r="D340">
        <v>0</v>
      </c>
      <c r="E340">
        <v>7473333</v>
      </c>
      <c r="F340">
        <v>8967999.5999999996</v>
      </c>
      <c r="G340" s="3">
        <v>46045</v>
      </c>
      <c r="H340" t="s">
        <v>4665</v>
      </c>
      <c r="I340" t="s">
        <v>4667</v>
      </c>
    </row>
    <row r="341" spans="1:9">
      <c r="A341">
        <v>135787</v>
      </c>
      <c r="B341" t="s">
        <v>5116</v>
      </c>
      <c r="C341">
        <v>0</v>
      </c>
      <c r="D341">
        <v>0</v>
      </c>
      <c r="E341">
        <v>499083.33</v>
      </c>
      <c r="F341">
        <v>598900</v>
      </c>
      <c r="G341" s="3">
        <v>46045</v>
      </c>
      <c r="H341" t="s">
        <v>4665</v>
      </c>
      <c r="I341" t="s">
        <v>4667</v>
      </c>
    </row>
    <row r="342" spans="1:9">
      <c r="A342">
        <v>135788</v>
      </c>
      <c r="B342" t="s">
        <v>5117</v>
      </c>
      <c r="C342" t="s">
        <v>4977</v>
      </c>
      <c r="D342">
        <v>0</v>
      </c>
      <c r="E342">
        <v>200000</v>
      </c>
      <c r="F342">
        <v>200000</v>
      </c>
      <c r="G342" s="3">
        <v>46045</v>
      </c>
      <c r="H342" t="s">
        <v>4665</v>
      </c>
      <c r="I342" t="s">
        <v>4667</v>
      </c>
    </row>
    <row r="343" spans="1:9">
      <c r="A343">
        <v>135789</v>
      </c>
      <c r="B343" t="s">
        <v>5119</v>
      </c>
      <c r="C343" t="s">
        <v>4977</v>
      </c>
      <c r="D343">
        <v>0</v>
      </c>
      <c r="E343">
        <v>1320000</v>
      </c>
      <c r="F343">
        <v>1320000</v>
      </c>
      <c r="G343" s="3">
        <v>46045</v>
      </c>
      <c r="H343" t="s">
        <v>4665</v>
      </c>
      <c r="I343" t="s">
        <v>4667</v>
      </c>
    </row>
    <row r="344" spans="1:9">
      <c r="A344">
        <v>135790</v>
      </c>
      <c r="B344" t="s">
        <v>4973</v>
      </c>
      <c r="C344" t="s">
        <v>5121</v>
      </c>
      <c r="D344">
        <v>0</v>
      </c>
      <c r="E344">
        <v>475000</v>
      </c>
      <c r="F344">
        <v>570000</v>
      </c>
      <c r="G344" s="3">
        <v>46045</v>
      </c>
      <c r="H344" t="s">
        <v>4665</v>
      </c>
      <c r="I344" t="s">
        <v>4667</v>
      </c>
    </row>
    <row r="345" spans="1:9">
      <c r="A345">
        <v>135791</v>
      </c>
      <c r="B345">
        <v>0</v>
      </c>
      <c r="C345" t="s">
        <v>5122</v>
      </c>
      <c r="D345">
        <v>0</v>
      </c>
      <c r="E345">
        <v>1</v>
      </c>
      <c r="F345">
        <v>1.2</v>
      </c>
      <c r="G345" s="3">
        <v>46045</v>
      </c>
      <c r="H345" t="s">
        <v>4665</v>
      </c>
      <c r="I345" t="s">
        <v>4669</v>
      </c>
    </row>
    <row r="346" spans="1:9">
      <c r="A346">
        <v>135792</v>
      </c>
      <c r="B346">
        <v>0</v>
      </c>
      <c r="C346" t="s">
        <v>5123</v>
      </c>
      <c r="D346">
        <v>0</v>
      </c>
      <c r="E346">
        <v>1</v>
      </c>
      <c r="F346">
        <v>1.2</v>
      </c>
      <c r="G346" s="3">
        <v>46045</v>
      </c>
      <c r="H346" t="s">
        <v>4665</v>
      </c>
      <c r="I346" t="s">
        <v>4669</v>
      </c>
    </row>
    <row r="347" spans="1:9">
      <c r="A347">
        <v>135793</v>
      </c>
      <c r="B347">
        <v>0</v>
      </c>
      <c r="C347" t="s">
        <v>5124</v>
      </c>
      <c r="D347">
        <v>0</v>
      </c>
      <c r="E347">
        <v>1</v>
      </c>
      <c r="F347">
        <v>1.2</v>
      </c>
      <c r="G347" s="3">
        <v>46045</v>
      </c>
      <c r="H347" t="s">
        <v>4665</v>
      </c>
      <c r="I347" t="s">
        <v>4669</v>
      </c>
    </row>
    <row r="348" spans="1:9">
      <c r="A348">
        <v>135794</v>
      </c>
      <c r="B348" t="s">
        <v>4791</v>
      </c>
      <c r="C348">
        <v>0</v>
      </c>
      <c r="D348">
        <v>0</v>
      </c>
      <c r="E348">
        <v>425000</v>
      </c>
      <c r="F348">
        <v>510000</v>
      </c>
      <c r="G348" s="3">
        <v>46045</v>
      </c>
      <c r="H348" t="s">
        <v>4665</v>
      </c>
      <c r="I348" t="s">
        <v>5266</v>
      </c>
    </row>
    <row r="349" spans="1:9">
      <c r="A349">
        <v>135795</v>
      </c>
      <c r="B349" t="s">
        <v>4807</v>
      </c>
      <c r="C349" t="s">
        <v>5125</v>
      </c>
      <c r="D349">
        <v>0</v>
      </c>
      <c r="E349">
        <v>1325000</v>
      </c>
      <c r="F349">
        <v>1325000</v>
      </c>
      <c r="G349" s="3">
        <v>46045</v>
      </c>
      <c r="H349" t="s">
        <v>4665</v>
      </c>
      <c r="I349" t="s">
        <v>4667</v>
      </c>
    </row>
    <row r="350" spans="1:9">
      <c r="A350">
        <v>135796</v>
      </c>
      <c r="B350">
        <v>0</v>
      </c>
      <c r="C350" t="s">
        <v>5126</v>
      </c>
      <c r="D350">
        <v>0</v>
      </c>
      <c r="E350">
        <v>0</v>
      </c>
      <c r="F350">
        <v>0</v>
      </c>
      <c r="G350" s="3">
        <v>46045</v>
      </c>
      <c r="H350" t="s">
        <v>4665</v>
      </c>
      <c r="I350" t="s">
        <v>5191</v>
      </c>
    </row>
    <row r="351" spans="1:9">
      <c r="A351">
        <v>135797</v>
      </c>
      <c r="B351">
        <v>0</v>
      </c>
      <c r="C351" t="s">
        <v>5127</v>
      </c>
      <c r="D351" t="s">
        <v>9652</v>
      </c>
      <c r="E351">
        <v>0</v>
      </c>
      <c r="F351">
        <v>0</v>
      </c>
      <c r="G351" s="3">
        <v>46045</v>
      </c>
      <c r="H351" t="s">
        <v>4665</v>
      </c>
      <c r="I351" t="s">
        <v>5191</v>
      </c>
    </row>
    <row r="352" spans="1:9">
      <c r="A352">
        <v>135798</v>
      </c>
      <c r="B352" t="s">
        <v>4732</v>
      </c>
      <c r="C352" t="s">
        <v>5128</v>
      </c>
      <c r="D352">
        <v>0</v>
      </c>
      <c r="E352">
        <v>390150000</v>
      </c>
      <c r="F352">
        <v>468180000</v>
      </c>
      <c r="G352" s="3">
        <v>46045</v>
      </c>
      <c r="H352" t="s">
        <v>4665</v>
      </c>
      <c r="I352" t="s">
        <v>4669</v>
      </c>
    </row>
    <row r="353" spans="1:9">
      <c r="A353">
        <v>135799</v>
      </c>
      <c r="B353" t="s">
        <v>5129</v>
      </c>
      <c r="C353">
        <v>0</v>
      </c>
      <c r="D353">
        <v>0</v>
      </c>
      <c r="E353">
        <v>6667</v>
      </c>
      <c r="F353">
        <v>6667</v>
      </c>
      <c r="G353" s="3">
        <v>46045</v>
      </c>
      <c r="H353" t="s">
        <v>4665</v>
      </c>
      <c r="I353" t="s">
        <v>4665</v>
      </c>
    </row>
    <row r="354" spans="1:9">
      <c r="A354">
        <v>135800</v>
      </c>
      <c r="B354">
        <v>0</v>
      </c>
      <c r="C354" t="s">
        <v>5131</v>
      </c>
      <c r="D354" t="s">
        <v>9653</v>
      </c>
      <c r="E354">
        <v>0</v>
      </c>
      <c r="F354">
        <v>0</v>
      </c>
      <c r="G354" s="3">
        <v>46045</v>
      </c>
      <c r="H354" t="s">
        <v>4665</v>
      </c>
      <c r="I354" t="s">
        <v>5191</v>
      </c>
    </row>
    <row r="355" spans="1:9">
      <c r="A355">
        <v>135801</v>
      </c>
      <c r="B355" t="s">
        <v>4686</v>
      </c>
      <c r="C355" t="s">
        <v>4977</v>
      </c>
      <c r="D355">
        <v>0</v>
      </c>
      <c r="E355">
        <v>4241719</v>
      </c>
      <c r="F355">
        <v>5090062.8</v>
      </c>
      <c r="G355" s="3">
        <v>46045</v>
      </c>
      <c r="H355" t="s">
        <v>4665</v>
      </c>
      <c r="I355" t="s">
        <v>4667</v>
      </c>
    </row>
    <row r="356" spans="1:9">
      <c r="A356">
        <v>135802</v>
      </c>
      <c r="B356" t="s">
        <v>5116</v>
      </c>
      <c r="C356" t="s">
        <v>5132</v>
      </c>
      <c r="D356">
        <v>0</v>
      </c>
      <c r="E356">
        <v>388066.7</v>
      </c>
      <c r="F356">
        <v>465680.04</v>
      </c>
      <c r="G356" s="3">
        <v>46045</v>
      </c>
      <c r="H356" t="s">
        <v>4665</v>
      </c>
      <c r="I356" t="s">
        <v>4667</v>
      </c>
    </row>
    <row r="357" spans="1:9">
      <c r="A357">
        <v>135803</v>
      </c>
      <c r="B357" t="s">
        <v>4686</v>
      </c>
      <c r="C357">
        <v>0</v>
      </c>
      <c r="D357">
        <v>0</v>
      </c>
      <c r="E357">
        <v>2500000</v>
      </c>
      <c r="F357">
        <v>3000000</v>
      </c>
      <c r="G357" s="3">
        <v>46045</v>
      </c>
      <c r="H357" t="s">
        <v>4665</v>
      </c>
      <c r="I357" t="s">
        <v>4667</v>
      </c>
    </row>
    <row r="358" spans="1:9">
      <c r="A358">
        <v>135804</v>
      </c>
      <c r="B358" t="s">
        <v>4791</v>
      </c>
      <c r="C358" t="s">
        <v>5133</v>
      </c>
      <c r="D358">
        <v>0</v>
      </c>
      <c r="E358">
        <v>67165293.840000004</v>
      </c>
      <c r="F358">
        <v>80598352.609999999</v>
      </c>
      <c r="G358" s="3">
        <v>46045</v>
      </c>
      <c r="H358" t="s">
        <v>4665</v>
      </c>
      <c r="I358" t="s">
        <v>4667</v>
      </c>
    </row>
    <row r="359" spans="1:9">
      <c r="A359">
        <v>135805</v>
      </c>
      <c r="B359" t="s">
        <v>4791</v>
      </c>
      <c r="C359" t="s">
        <v>5134</v>
      </c>
      <c r="D359">
        <v>0</v>
      </c>
      <c r="E359">
        <v>43193427.270000003</v>
      </c>
      <c r="F359">
        <v>51832112.719999999</v>
      </c>
      <c r="G359" s="3">
        <v>46045</v>
      </c>
      <c r="H359" t="s">
        <v>4665</v>
      </c>
      <c r="I359" t="s">
        <v>4667</v>
      </c>
    </row>
    <row r="360" spans="1:9">
      <c r="A360">
        <v>135806</v>
      </c>
      <c r="B360" t="s">
        <v>5103</v>
      </c>
      <c r="C360" t="s">
        <v>5135</v>
      </c>
      <c r="D360">
        <v>0</v>
      </c>
      <c r="E360">
        <v>104729000</v>
      </c>
      <c r="F360">
        <v>125674800</v>
      </c>
      <c r="G360" s="3">
        <v>46048</v>
      </c>
      <c r="H360" t="s">
        <v>4667</v>
      </c>
      <c r="I360" t="s">
        <v>4667</v>
      </c>
    </row>
    <row r="361" spans="1:9">
      <c r="A361">
        <v>135807</v>
      </c>
      <c r="B361" t="s">
        <v>5136</v>
      </c>
      <c r="C361">
        <v>0</v>
      </c>
      <c r="D361">
        <v>0</v>
      </c>
      <c r="E361">
        <v>14440000</v>
      </c>
      <c r="F361">
        <v>14440000</v>
      </c>
      <c r="G361" s="3">
        <v>46048</v>
      </c>
      <c r="H361" t="s">
        <v>4667</v>
      </c>
      <c r="I361" t="s">
        <v>5415</v>
      </c>
    </row>
    <row r="362" spans="1:9">
      <c r="A362">
        <v>135808</v>
      </c>
      <c r="B362" t="s">
        <v>5137</v>
      </c>
      <c r="C362" t="s">
        <v>5139</v>
      </c>
      <c r="D362" t="s">
        <v>5139</v>
      </c>
      <c r="E362">
        <v>360000</v>
      </c>
      <c r="F362">
        <v>432000</v>
      </c>
      <c r="G362" s="3">
        <v>46048</v>
      </c>
      <c r="H362" t="s">
        <v>4667</v>
      </c>
      <c r="I362" t="s">
        <v>4667</v>
      </c>
    </row>
    <row r="363" spans="1:9">
      <c r="A363">
        <v>135809</v>
      </c>
      <c r="B363" t="s">
        <v>5140</v>
      </c>
      <c r="C363" t="s">
        <v>5141</v>
      </c>
      <c r="D363">
        <v>0</v>
      </c>
      <c r="E363">
        <v>10779739.77</v>
      </c>
      <c r="F363">
        <v>10779739.77</v>
      </c>
      <c r="G363" s="3">
        <v>46048</v>
      </c>
      <c r="H363" t="s">
        <v>4667</v>
      </c>
      <c r="I363" t="s">
        <v>5415</v>
      </c>
    </row>
    <row r="364" spans="1:9">
      <c r="A364">
        <v>135810</v>
      </c>
      <c r="B364" t="s">
        <v>5142</v>
      </c>
      <c r="C364" t="s">
        <v>5144</v>
      </c>
      <c r="D364" t="s">
        <v>5144</v>
      </c>
      <c r="E364">
        <v>289717</v>
      </c>
      <c r="F364">
        <v>347660.4</v>
      </c>
      <c r="G364" s="3">
        <v>46048</v>
      </c>
      <c r="H364" t="s">
        <v>4667</v>
      </c>
      <c r="I364" t="s">
        <v>4667</v>
      </c>
    </row>
    <row r="365" spans="1:9">
      <c r="A365">
        <v>135811</v>
      </c>
      <c r="B365">
        <v>0</v>
      </c>
      <c r="C365" t="s">
        <v>5145</v>
      </c>
      <c r="D365">
        <v>0</v>
      </c>
      <c r="E365">
        <v>0</v>
      </c>
      <c r="F365">
        <v>0</v>
      </c>
      <c r="G365" s="3">
        <v>46048</v>
      </c>
      <c r="H365" t="s">
        <v>4667</v>
      </c>
      <c r="I365" t="s">
        <v>4667</v>
      </c>
    </row>
    <row r="366" spans="1:9">
      <c r="A366">
        <v>135812</v>
      </c>
      <c r="B366" t="s">
        <v>4697</v>
      </c>
      <c r="C366" t="s">
        <v>5146</v>
      </c>
      <c r="D366" t="s">
        <v>5146</v>
      </c>
      <c r="E366">
        <v>9438000</v>
      </c>
      <c r="F366">
        <v>9438000</v>
      </c>
      <c r="G366" s="3">
        <v>46048</v>
      </c>
      <c r="H366" t="s">
        <v>4667</v>
      </c>
      <c r="I366" t="s">
        <v>5376</v>
      </c>
    </row>
    <row r="367" spans="1:9">
      <c r="A367">
        <v>135813</v>
      </c>
      <c r="B367" t="s">
        <v>4697</v>
      </c>
      <c r="C367" t="s">
        <v>5147</v>
      </c>
      <c r="D367" t="s">
        <v>5147</v>
      </c>
      <c r="E367">
        <v>1603000</v>
      </c>
      <c r="F367">
        <v>1603000</v>
      </c>
      <c r="G367" s="3">
        <v>46048</v>
      </c>
      <c r="H367" t="s">
        <v>4667</v>
      </c>
      <c r="I367" t="s">
        <v>5415</v>
      </c>
    </row>
    <row r="368" spans="1:9">
      <c r="A368">
        <v>135814</v>
      </c>
      <c r="B368" t="s">
        <v>5148</v>
      </c>
      <c r="C368" t="s">
        <v>5150</v>
      </c>
      <c r="D368">
        <v>0</v>
      </c>
      <c r="E368">
        <v>1715580000</v>
      </c>
      <c r="F368">
        <v>2058696000</v>
      </c>
      <c r="G368" s="3">
        <v>46048</v>
      </c>
      <c r="H368" t="s">
        <v>4667</v>
      </c>
      <c r="I368" t="s">
        <v>5266</v>
      </c>
    </row>
    <row r="369" spans="1:9">
      <c r="A369">
        <v>135815</v>
      </c>
      <c r="B369" t="s">
        <v>5151</v>
      </c>
      <c r="C369" t="s">
        <v>5152</v>
      </c>
      <c r="D369">
        <v>0</v>
      </c>
      <c r="E369">
        <v>712800000</v>
      </c>
      <c r="F369">
        <v>855360000</v>
      </c>
      <c r="G369" s="3">
        <v>46048</v>
      </c>
      <c r="H369" t="s">
        <v>4667</v>
      </c>
      <c r="I369" t="s">
        <v>5266</v>
      </c>
    </row>
    <row r="370" spans="1:9">
      <c r="A370">
        <v>135816</v>
      </c>
      <c r="B370" t="s">
        <v>5045</v>
      </c>
      <c r="C370" t="s">
        <v>5153</v>
      </c>
      <c r="D370">
        <v>0</v>
      </c>
      <c r="E370">
        <v>366000</v>
      </c>
      <c r="F370">
        <v>366000</v>
      </c>
      <c r="G370" s="3">
        <v>46048</v>
      </c>
      <c r="H370" t="s">
        <v>4667</v>
      </c>
      <c r="I370" t="s">
        <v>4669</v>
      </c>
    </row>
    <row r="371" spans="1:9">
      <c r="A371">
        <v>135817</v>
      </c>
      <c r="B371" t="s">
        <v>5109</v>
      </c>
      <c r="C371" t="s">
        <v>5154</v>
      </c>
      <c r="D371">
        <v>0</v>
      </c>
      <c r="E371">
        <v>202345</v>
      </c>
      <c r="F371">
        <v>242814</v>
      </c>
      <c r="G371" s="3">
        <v>46048</v>
      </c>
      <c r="H371" t="s">
        <v>4667</v>
      </c>
      <c r="I371" t="s">
        <v>4669</v>
      </c>
    </row>
    <row r="372" spans="1:9">
      <c r="A372">
        <v>135818</v>
      </c>
      <c r="B372" t="s">
        <v>5155</v>
      </c>
      <c r="C372" t="s">
        <v>5157</v>
      </c>
      <c r="D372" t="s">
        <v>5157</v>
      </c>
      <c r="E372">
        <v>3000000</v>
      </c>
      <c r="F372">
        <v>3000000</v>
      </c>
      <c r="G372" s="3">
        <v>46048</v>
      </c>
      <c r="H372" t="s">
        <v>4667</v>
      </c>
      <c r="I372" t="s">
        <v>5474</v>
      </c>
    </row>
    <row r="373" spans="1:9">
      <c r="A373">
        <v>135819</v>
      </c>
      <c r="B373" t="s">
        <v>5158</v>
      </c>
      <c r="C373" t="s">
        <v>5160</v>
      </c>
      <c r="D373" t="s">
        <v>5160</v>
      </c>
      <c r="E373">
        <v>3000000</v>
      </c>
      <c r="F373">
        <v>3000000</v>
      </c>
      <c r="G373" s="3">
        <v>46048</v>
      </c>
      <c r="H373" t="s">
        <v>4667</v>
      </c>
      <c r="I373" t="s">
        <v>5474</v>
      </c>
    </row>
    <row r="374" spans="1:9">
      <c r="A374">
        <v>135820</v>
      </c>
      <c r="B374">
        <v>0</v>
      </c>
      <c r="C374" t="s">
        <v>5161</v>
      </c>
      <c r="D374">
        <v>0</v>
      </c>
      <c r="E374">
        <v>0</v>
      </c>
      <c r="F374">
        <v>0</v>
      </c>
      <c r="G374" s="3">
        <v>46048</v>
      </c>
      <c r="H374" t="s">
        <v>4667</v>
      </c>
      <c r="I374" t="s">
        <v>5191</v>
      </c>
    </row>
    <row r="375" spans="1:9">
      <c r="A375">
        <v>135821</v>
      </c>
      <c r="B375" t="s">
        <v>5162</v>
      </c>
      <c r="C375" t="s">
        <v>5164</v>
      </c>
      <c r="D375" t="s">
        <v>5164</v>
      </c>
      <c r="E375">
        <v>19500000</v>
      </c>
      <c r="F375">
        <v>23400000</v>
      </c>
      <c r="G375" s="3">
        <v>46048</v>
      </c>
      <c r="H375" t="s">
        <v>4667</v>
      </c>
      <c r="I375" t="s">
        <v>3416</v>
      </c>
    </row>
    <row r="376" spans="1:9">
      <c r="A376">
        <v>135822</v>
      </c>
      <c r="B376" t="s">
        <v>5165</v>
      </c>
      <c r="C376" t="s">
        <v>5166</v>
      </c>
      <c r="D376" t="s">
        <v>5166</v>
      </c>
      <c r="E376">
        <v>41667600</v>
      </c>
      <c r="F376">
        <v>50001120</v>
      </c>
      <c r="G376" s="3">
        <v>46049</v>
      </c>
      <c r="H376" t="s">
        <v>4669</v>
      </c>
      <c r="I376" t="s">
        <v>4669</v>
      </c>
    </row>
    <row r="377" spans="1:9">
      <c r="A377">
        <v>135823</v>
      </c>
      <c r="B377" t="s">
        <v>4735</v>
      </c>
      <c r="C377" t="s">
        <v>5167</v>
      </c>
      <c r="D377">
        <v>0</v>
      </c>
      <c r="E377">
        <v>3000000</v>
      </c>
      <c r="F377">
        <v>3000000</v>
      </c>
      <c r="G377" s="3">
        <v>46049</v>
      </c>
      <c r="H377" t="s">
        <v>4669</v>
      </c>
      <c r="I377" t="s">
        <v>4669</v>
      </c>
    </row>
    <row r="378" spans="1:9">
      <c r="A378">
        <v>135824</v>
      </c>
      <c r="B378" t="s">
        <v>5168</v>
      </c>
      <c r="C378" t="s">
        <v>5170</v>
      </c>
      <c r="D378">
        <v>0</v>
      </c>
      <c r="E378">
        <v>79300000</v>
      </c>
      <c r="F378">
        <v>95160000</v>
      </c>
      <c r="G378" s="3">
        <v>46049</v>
      </c>
      <c r="H378" t="s">
        <v>4669</v>
      </c>
      <c r="I378" t="s">
        <v>4669</v>
      </c>
    </row>
    <row r="379" spans="1:9">
      <c r="A379">
        <v>135825</v>
      </c>
      <c r="B379" t="s">
        <v>5171</v>
      </c>
      <c r="C379" t="s">
        <v>5172</v>
      </c>
      <c r="D379" t="s">
        <v>5172</v>
      </c>
      <c r="E379">
        <v>46876050</v>
      </c>
      <c r="F379">
        <v>56251260</v>
      </c>
      <c r="G379" s="3">
        <v>46049</v>
      </c>
      <c r="H379" t="s">
        <v>4669</v>
      </c>
      <c r="I379" t="s">
        <v>4669</v>
      </c>
    </row>
    <row r="380" spans="1:9">
      <c r="A380">
        <v>135826</v>
      </c>
      <c r="B380" t="s">
        <v>5057</v>
      </c>
      <c r="C380" t="s">
        <v>5173</v>
      </c>
      <c r="D380">
        <v>0</v>
      </c>
      <c r="E380">
        <v>2842600</v>
      </c>
      <c r="F380">
        <v>3411120</v>
      </c>
      <c r="G380" s="3">
        <v>46049</v>
      </c>
      <c r="H380" t="s">
        <v>4669</v>
      </c>
      <c r="I380" t="s">
        <v>4669</v>
      </c>
    </row>
    <row r="381" spans="1:9">
      <c r="A381">
        <v>135827</v>
      </c>
      <c r="B381" t="s">
        <v>5053</v>
      </c>
      <c r="C381" t="s">
        <v>5174</v>
      </c>
      <c r="D381">
        <v>0</v>
      </c>
      <c r="E381">
        <v>1896435.57</v>
      </c>
      <c r="F381">
        <v>2275722.6800000002</v>
      </c>
      <c r="G381" s="3">
        <v>46049</v>
      </c>
      <c r="H381" t="s">
        <v>4669</v>
      </c>
      <c r="I381" t="s">
        <v>4669</v>
      </c>
    </row>
    <row r="382" spans="1:9">
      <c r="A382">
        <v>135828</v>
      </c>
      <c r="B382" t="s">
        <v>5175</v>
      </c>
      <c r="C382" t="s">
        <v>5176</v>
      </c>
      <c r="D382" t="s">
        <v>5176</v>
      </c>
      <c r="E382">
        <v>3100000</v>
      </c>
      <c r="F382">
        <v>3720000</v>
      </c>
      <c r="G382" s="3">
        <v>46049</v>
      </c>
      <c r="H382" t="s">
        <v>4669</v>
      </c>
      <c r="I382" t="s">
        <v>4669</v>
      </c>
    </row>
    <row r="383" spans="1:9">
      <c r="A383">
        <v>135829</v>
      </c>
      <c r="B383" t="s">
        <v>5177</v>
      </c>
      <c r="C383" t="s">
        <v>5178</v>
      </c>
      <c r="D383">
        <v>0</v>
      </c>
      <c r="E383">
        <v>29150000</v>
      </c>
      <c r="F383">
        <v>34980000</v>
      </c>
      <c r="G383" s="3">
        <v>46049</v>
      </c>
      <c r="H383" t="s">
        <v>4669</v>
      </c>
      <c r="I383" t="s">
        <v>5191</v>
      </c>
    </row>
    <row r="384" spans="1:9">
      <c r="A384">
        <v>135830</v>
      </c>
      <c r="B384" t="s">
        <v>5179</v>
      </c>
      <c r="C384" t="s">
        <v>5180</v>
      </c>
      <c r="D384" t="s">
        <v>5180</v>
      </c>
      <c r="E384">
        <v>2100</v>
      </c>
      <c r="F384">
        <v>2100</v>
      </c>
      <c r="G384" s="3">
        <v>46049</v>
      </c>
      <c r="H384" t="s">
        <v>4669</v>
      </c>
      <c r="I384" t="s">
        <v>4669</v>
      </c>
    </row>
    <row r="385" spans="1:9">
      <c r="A385">
        <v>135831</v>
      </c>
      <c r="B385" t="s">
        <v>5057</v>
      </c>
      <c r="C385" t="s">
        <v>5181</v>
      </c>
      <c r="D385">
        <v>0</v>
      </c>
      <c r="E385">
        <v>631400</v>
      </c>
      <c r="F385">
        <v>757680</v>
      </c>
      <c r="G385" s="3">
        <v>46049</v>
      </c>
      <c r="H385" t="s">
        <v>4669</v>
      </c>
      <c r="I385" t="s">
        <v>4669</v>
      </c>
    </row>
    <row r="386" spans="1:9">
      <c r="A386">
        <v>135832</v>
      </c>
      <c r="B386">
        <v>0</v>
      </c>
      <c r="C386" t="s">
        <v>5182</v>
      </c>
      <c r="D386">
        <v>0</v>
      </c>
      <c r="E386">
        <v>0</v>
      </c>
      <c r="F386">
        <v>0</v>
      </c>
      <c r="G386" s="3">
        <v>46049</v>
      </c>
      <c r="H386" t="s">
        <v>4669</v>
      </c>
      <c r="I386" t="s">
        <v>5191</v>
      </c>
    </row>
    <row r="387" spans="1:9">
      <c r="A387">
        <v>135833</v>
      </c>
      <c r="B387" t="s">
        <v>4797</v>
      </c>
      <c r="C387" t="s">
        <v>5183</v>
      </c>
      <c r="D387">
        <v>0</v>
      </c>
      <c r="E387">
        <v>752500</v>
      </c>
      <c r="F387">
        <v>903000</v>
      </c>
      <c r="G387" s="3">
        <v>46049</v>
      </c>
      <c r="H387" t="s">
        <v>4669</v>
      </c>
      <c r="I387" t="s">
        <v>5266</v>
      </c>
    </row>
    <row r="388" spans="1:9">
      <c r="A388">
        <v>135834</v>
      </c>
      <c r="B388">
        <v>0</v>
      </c>
      <c r="C388" t="s">
        <v>5184</v>
      </c>
      <c r="D388">
        <v>0</v>
      </c>
      <c r="E388">
        <v>0</v>
      </c>
      <c r="F388">
        <v>0</v>
      </c>
      <c r="G388" s="3">
        <v>46049</v>
      </c>
      <c r="H388" t="s">
        <v>4669</v>
      </c>
      <c r="I388" t="s">
        <v>5191</v>
      </c>
    </row>
    <row r="389" spans="1:9">
      <c r="A389">
        <v>135835</v>
      </c>
      <c r="B389" t="s">
        <v>5185</v>
      </c>
      <c r="C389" t="s">
        <v>5186</v>
      </c>
      <c r="D389" t="s">
        <v>5186</v>
      </c>
      <c r="E389">
        <v>8559000</v>
      </c>
      <c r="F389">
        <v>10270800</v>
      </c>
      <c r="G389" s="3">
        <v>46049</v>
      </c>
      <c r="H389" t="s">
        <v>4669</v>
      </c>
      <c r="I389" t="s">
        <v>4669</v>
      </c>
    </row>
    <row r="390" spans="1:9">
      <c r="A390">
        <v>135836</v>
      </c>
      <c r="B390" t="s">
        <v>4797</v>
      </c>
      <c r="C390" t="s">
        <v>5187</v>
      </c>
      <c r="D390">
        <v>0</v>
      </c>
      <c r="E390">
        <v>2617500</v>
      </c>
      <c r="F390">
        <v>3141000</v>
      </c>
      <c r="G390" s="3">
        <v>46049</v>
      </c>
      <c r="H390" t="s">
        <v>4669</v>
      </c>
      <c r="I390" t="s">
        <v>5266</v>
      </c>
    </row>
    <row r="391" spans="1:9">
      <c r="A391">
        <v>135837</v>
      </c>
      <c r="B391" t="s">
        <v>5090</v>
      </c>
      <c r="C391" t="s">
        <v>5188</v>
      </c>
      <c r="D391">
        <v>0</v>
      </c>
      <c r="E391">
        <v>11360.06</v>
      </c>
      <c r="F391">
        <v>11360.06</v>
      </c>
      <c r="G391" s="3">
        <v>46049</v>
      </c>
      <c r="H391" t="s">
        <v>4669</v>
      </c>
      <c r="I391" t="s">
        <v>4669</v>
      </c>
    </row>
    <row r="392" spans="1:9">
      <c r="A392">
        <v>135838</v>
      </c>
      <c r="B392" t="s">
        <v>5090</v>
      </c>
      <c r="C392" t="s">
        <v>5189</v>
      </c>
      <c r="D392">
        <v>0</v>
      </c>
      <c r="E392">
        <v>12848.54</v>
      </c>
      <c r="F392">
        <v>12848.54</v>
      </c>
      <c r="G392" s="3">
        <v>46049</v>
      </c>
      <c r="H392" t="s">
        <v>4669</v>
      </c>
      <c r="I392" t="s">
        <v>4669</v>
      </c>
    </row>
    <row r="393" spans="1:9">
      <c r="A393">
        <v>135839</v>
      </c>
      <c r="B393" t="s">
        <v>4668</v>
      </c>
      <c r="C393">
        <v>0</v>
      </c>
      <c r="D393">
        <v>0</v>
      </c>
      <c r="E393">
        <v>2999249</v>
      </c>
      <c r="F393">
        <v>3599098.8</v>
      </c>
      <c r="G393" s="3">
        <v>46049</v>
      </c>
      <c r="H393" t="s">
        <v>4669</v>
      </c>
      <c r="I393" t="s">
        <v>5474</v>
      </c>
    </row>
    <row r="394" spans="1:9">
      <c r="A394">
        <v>135840</v>
      </c>
      <c r="B394" t="s">
        <v>4797</v>
      </c>
      <c r="C394" t="s">
        <v>5190</v>
      </c>
      <c r="D394">
        <v>0</v>
      </c>
      <c r="E394">
        <v>2340500</v>
      </c>
      <c r="F394">
        <v>2808600</v>
      </c>
      <c r="G394" s="3">
        <v>46049</v>
      </c>
      <c r="H394" t="s">
        <v>4669</v>
      </c>
      <c r="I394" t="s">
        <v>5266</v>
      </c>
    </row>
    <row r="395" spans="1:9">
      <c r="A395">
        <v>135841</v>
      </c>
      <c r="B395" t="s">
        <v>4791</v>
      </c>
      <c r="C395">
        <v>0</v>
      </c>
      <c r="D395">
        <v>0</v>
      </c>
      <c r="E395">
        <v>1750000</v>
      </c>
      <c r="F395">
        <v>2100000</v>
      </c>
      <c r="G395" s="3">
        <v>46050</v>
      </c>
      <c r="H395" t="s">
        <v>5191</v>
      </c>
      <c r="I395" t="s">
        <v>5224</v>
      </c>
    </row>
    <row r="396" spans="1:9">
      <c r="A396">
        <v>135842</v>
      </c>
      <c r="B396">
        <v>0</v>
      </c>
      <c r="C396" t="s">
        <v>5192</v>
      </c>
      <c r="D396">
        <v>0</v>
      </c>
      <c r="E396">
        <v>0</v>
      </c>
      <c r="F396">
        <v>0</v>
      </c>
      <c r="G396" s="3">
        <v>46049</v>
      </c>
      <c r="H396" t="s">
        <v>4669</v>
      </c>
      <c r="I396" t="s">
        <v>5266</v>
      </c>
    </row>
    <row r="397" spans="1:9">
      <c r="A397">
        <v>135843</v>
      </c>
      <c r="B397" t="s">
        <v>4797</v>
      </c>
      <c r="C397" t="s">
        <v>5193</v>
      </c>
      <c r="D397">
        <v>0</v>
      </c>
      <c r="E397">
        <v>3206000</v>
      </c>
      <c r="F397">
        <v>3847200</v>
      </c>
      <c r="G397" s="3">
        <v>46049</v>
      </c>
      <c r="H397" t="s">
        <v>4669</v>
      </c>
      <c r="I397" t="s">
        <v>5266</v>
      </c>
    </row>
    <row r="398" spans="1:9">
      <c r="A398">
        <v>135844</v>
      </c>
      <c r="B398" t="s">
        <v>5032</v>
      </c>
      <c r="C398">
        <v>0</v>
      </c>
      <c r="D398">
        <v>0</v>
      </c>
      <c r="E398">
        <v>108500</v>
      </c>
      <c r="F398">
        <v>108500</v>
      </c>
      <c r="G398" s="3">
        <v>46050</v>
      </c>
      <c r="H398" t="s">
        <v>5191</v>
      </c>
      <c r="I398" t="s">
        <v>5224</v>
      </c>
    </row>
    <row r="399" spans="1:9">
      <c r="A399">
        <v>135845</v>
      </c>
      <c r="B399" t="s">
        <v>5116</v>
      </c>
      <c r="C399">
        <v>0</v>
      </c>
      <c r="D399">
        <v>0</v>
      </c>
      <c r="E399">
        <v>631500.01</v>
      </c>
      <c r="F399">
        <v>757800</v>
      </c>
      <c r="G399" s="3">
        <v>46049</v>
      </c>
      <c r="H399" t="s">
        <v>4669</v>
      </c>
      <c r="I399" t="s">
        <v>4669</v>
      </c>
    </row>
    <row r="400" spans="1:9">
      <c r="A400">
        <v>135846</v>
      </c>
      <c r="B400" t="s">
        <v>5194</v>
      </c>
      <c r="C400" t="s">
        <v>5196</v>
      </c>
      <c r="D400">
        <v>0</v>
      </c>
      <c r="E400">
        <v>9630000</v>
      </c>
      <c r="F400">
        <v>11556000</v>
      </c>
      <c r="G400" s="3">
        <v>46049</v>
      </c>
      <c r="H400" t="s">
        <v>4669</v>
      </c>
      <c r="I400" t="s">
        <v>5235</v>
      </c>
    </row>
    <row r="401" spans="1:9">
      <c r="A401">
        <v>135847</v>
      </c>
      <c r="B401" t="s">
        <v>4729</v>
      </c>
      <c r="C401">
        <v>0</v>
      </c>
      <c r="D401">
        <v>0</v>
      </c>
      <c r="E401">
        <v>5180000</v>
      </c>
      <c r="F401">
        <v>6216000</v>
      </c>
      <c r="G401" s="3">
        <v>46049</v>
      </c>
      <c r="H401" t="s">
        <v>4669</v>
      </c>
      <c r="I401" t="s">
        <v>5266</v>
      </c>
    </row>
    <row r="402" spans="1:9">
      <c r="A402">
        <v>135848</v>
      </c>
      <c r="B402" t="s">
        <v>4794</v>
      </c>
      <c r="C402" t="s">
        <v>5197</v>
      </c>
      <c r="D402">
        <v>0</v>
      </c>
      <c r="E402">
        <v>211921.32</v>
      </c>
      <c r="F402">
        <v>211921.32</v>
      </c>
      <c r="G402" s="3">
        <v>46049</v>
      </c>
      <c r="H402" t="s">
        <v>4669</v>
      </c>
      <c r="I402" t="s">
        <v>5191</v>
      </c>
    </row>
    <row r="403" spans="1:9">
      <c r="A403">
        <v>135849</v>
      </c>
      <c r="B403" t="s">
        <v>4794</v>
      </c>
      <c r="C403" t="s">
        <v>5197</v>
      </c>
      <c r="D403">
        <v>0</v>
      </c>
      <c r="E403">
        <v>148581.96</v>
      </c>
      <c r="F403">
        <v>148581.96</v>
      </c>
      <c r="G403" s="3">
        <v>46049</v>
      </c>
      <c r="H403" t="s">
        <v>4669</v>
      </c>
      <c r="I403" t="s">
        <v>5191</v>
      </c>
    </row>
    <row r="404" spans="1:9">
      <c r="A404">
        <v>135850</v>
      </c>
      <c r="B404" t="s">
        <v>4668</v>
      </c>
      <c r="C404" t="s">
        <v>5198</v>
      </c>
      <c r="D404">
        <v>0</v>
      </c>
      <c r="E404">
        <v>19305000</v>
      </c>
      <c r="F404">
        <v>23166000</v>
      </c>
      <c r="G404" s="3">
        <v>46049</v>
      </c>
      <c r="H404" t="s">
        <v>4669</v>
      </c>
      <c r="I404" t="s">
        <v>5235</v>
      </c>
    </row>
    <row r="405" spans="1:9">
      <c r="A405">
        <v>135851</v>
      </c>
      <c r="B405" t="s">
        <v>4794</v>
      </c>
      <c r="C405" t="s">
        <v>5197</v>
      </c>
      <c r="D405">
        <v>0</v>
      </c>
      <c r="E405">
        <v>27747.599999999999</v>
      </c>
      <c r="F405">
        <v>27747.599999999999</v>
      </c>
      <c r="G405" s="3">
        <v>46049</v>
      </c>
      <c r="H405" t="s">
        <v>4669</v>
      </c>
      <c r="I405" t="s">
        <v>5191</v>
      </c>
    </row>
    <row r="406" spans="1:9">
      <c r="A406">
        <v>135852</v>
      </c>
      <c r="B406" t="s">
        <v>5199</v>
      </c>
      <c r="C406" t="s">
        <v>5200</v>
      </c>
      <c r="D406">
        <v>0</v>
      </c>
      <c r="E406">
        <v>5045760</v>
      </c>
      <c r="F406">
        <v>6054912</v>
      </c>
      <c r="G406" s="3">
        <v>46049</v>
      </c>
      <c r="H406" t="s">
        <v>4669</v>
      </c>
      <c r="I406" t="s">
        <v>5191</v>
      </c>
    </row>
    <row r="407" spans="1:9">
      <c r="A407">
        <v>135853</v>
      </c>
      <c r="B407" t="s">
        <v>5027</v>
      </c>
      <c r="C407" t="s">
        <v>5201</v>
      </c>
      <c r="D407" t="s">
        <v>5201</v>
      </c>
      <c r="E407">
        <v>200000</v>
      </c>
      <c r="F407">
        <v>200000</v>
      </c>
      <c r="G407" s="3">
        <v>46049</v>
      </c>
      <c r="H407" t="s">
        <v>4669</v>
      </c>
      <c r="I407" t="s">
        <v>5474</v>
      </c>
    </row>
    <row r="408" spans="1:9">
      <c r="A408">
        <v>135854</v>
      </c>
      <c r="B408" t="s">
        <v>4683</v>
      </c>
      <c r="C408" t="s">
        <v>5202</v>
      </c>
      <c r="D408" t="s">
        <v>9654</v>
      </c>
      <c r="E408">
        <v>200000</v>
      </c>
      <c r="F408">
        <v>240000</v>
      </c>
      <c r="G408" s="3">
        <v>46049</v>
      </c>
      <c r="H408" t="s">
        <v>4669</v>
      </c>
      <c r="I408" t="s">
        <v>5191</v>
      </c>
    </row>
    <row r="409" spans="1:9">
      <c r="A409">
        <v>135855</v>
      </c>
      <c r="B409">
        <v>0</v>
      </c>
      <c r="C409" t="s">
        <v>5203</v>
      </c>
      <c r="D409">
        <v>0</v>
      </c>
      <c r="E409">
        <v>0</v>
      </c>
      <c r="F409">
        <v>0</v>
      </c>
      <c r="G409" s="3">
        <v>46049</v>
      </c>
      <c r="H409" t="s">
        <v>4669</v>
      </c>
      <c r="I409" t="s">
        <v>5191</v>
      </c>
    </row>
    <row r="410" spans="1:9">
      <c r="A410">
        <v>135856</v>
      </c>
      <c r="B410" t="s">
        <v>4695</v>
      </c>
      <c r="C410" t="s">
        <v>5204</v>
      </c>
      <c r="D410">
        <v>0</v>
      </c>
      <c r="E410">
        <v>22248200</v>
      </c>
      <c r="F410">
        <v>22248200</v>
      </c>
      <c r="G410" s="3">
        <v>46050</v>
      </c>
      <c r="H410" t="s">
        <v>5191</v>
      </c>
      <c r="I410" t="s">
        <v>5191</v>
      </c>
    </row>
    <row r="411" spans="1:9">
      <c r="A411">
        <v>135857</v>
      </c>
      <c r="B411">
        <v>0</v>
      </c>
      <c r="C411" t="s">
        <v>5205</v>
      </c>
      <c r="D411">
        <v>0</v>
      </c>
      <c r="E411">
        <v>47361900</v>
      </c>
      <c r="F411">
        <v>56834280</v>
      </c>
      <c r="G411" s="3">
        <v>46050</v>
      </c>
      <c r="H411" t="s">
        <v>5191</v>
      </c>
      <c r="I411" t="s">
        <v>5266</v>
      </c>
    </row>
    <row r="412" spans="1:9">
      <c r="A412">
        <v>135858</v>
      </c>
      <c r="B412" t="s">
        <v>4938</v>
      </c>
      <c r="C412" t="s">
        <v>5206</v>
      </c>
      <c r="D412">
        <v>0</v>
      </c>
      <c r="E412">
        <v>12600000</v>
      </c>
      <c r="F412">
        <v>15120000</v>
      </c>
      <c r="G412" s="3">
        <v>46050</v>
      </c>
      <c r="H412" t="s">
        <v>5191</v>
      </c>
      <c r="I412" t="s">
        <v>5266</v>
      </c>
    </row>
    <row r="413" spans="1:9">
      <c r="A413">
        <v>135859</v>
      </c>
      <c r="B413" t="s">
        <v>5207</v>
      </c>
      <c r="C413" t="s">
        <v>5208</v>
      </c>
      <c r="D413" t="s">
        <v>5208</v>
      </c>
      <c r="E413">
        <v>8100000</v>
      </c>
      <c r="F413">
        <v>9720000</v>
      </c>
      <c r="G413" s="3">
        <v>46050</v>
      </c>
      <c r="H413" t="s">
        <v>5191</v>
      </c>
      <c r="I413" t="s">
        <v>5191</v>
      </c>
    </row>
    <row r="414" spans="1:9">
      <c r="A414">
        <v>135860</v>
      </c>
      <c r="B414" t="s">
        <v>4768</v>
      </c>
      <c r="C414" t="s">
        <v>5209</v>
      </c>
      <c r="D414">
        <v>0</v>
      </c>
      <c r="E414">
        <v>40811129.109999999</v>
      </c>
      <c r="F414">
        <v>40811129.109999999</v>
      </c>
      <c r="G414" s="3">
        <v>46050</v>
      </c>
      <c r="H414" t="s">
        <v>5191</v>
      </c>
      <c r="I414" t="s">
        <v>5191</v>
      </c>
    </row>
    <row r="415" spans="1:9">
      <c r="A415">
        <v>135861</v>
      </c>
      <c r="B415" t="s">
        <v>4695</v>
      </c>
      <c r="C415" t="s">
        <v>5210</v>
      </c>
      <c r="D415">
        <v>0</v>
      </c>
      <c r="E415">
        <v>3957000</v>
      </c>
      <c r="F415">
        <v>3957000</v>
      </c>
      <c r="G415" s="3">
        <v>46050</v>
      </c>
      <c r="H415" t="s">
        <v>5191</v>
      </c>
      <c r="I415" t="s">
        <v>5235</v>
      </c>
    </row>
    <row r="416" spans="1:9">
      <c r="A416">
        <v>135862</v>
      </c>
      <c r="B416">
        <v>0</v>
      </c>
      <c r="C416" t="s">
        <v>5211</v>
      </c>
      <c r="D416">
        <v>0</v>
      </c>
      <c r="E416">
        <v>0</v>
      </c>
      <c r="F416">
        <v>0</v>
      </c>
      <c r="G416" s="3">
        <v>46050</v>
      </c>
      <c r="H416" t="s">
        <v>5191</v>
      </c>
      <c r="I416" t="s">
        <v>5376</v>
      </c>
    </row>
    <row r="417" spans="1:9">
      <c r="A417">
        <v>135863</v>
      </c>
      <c r="B417">
        <v>0</v>
      </c>
      <c r="C417" t="s">
        <v>5212</v>
      </c>
      <c r="D417">
        <v>0</v>
      </c>
      <c r="E417">
        <v>0</v>
      </c>
      <c r="F417">
        <v>0</v>
      </c>
      <c r="G417" s="3">
        <v>46050</v>
      </c>
      <c r="H417" t="s">
        <v>5191</v>
      </c>
      <c r="I417" t="s">
        <v>5376</v>
      </c>
    </row>
    <row r="418" spans="1:9">
      <c r="A418">
        <v>135864</v>
      </c>
      <c r="B418" t="s">
        <v>4797</v>
      </c>
      <c r="C418" t="s">
        <v>5213</v>
      </c>
      <c r="D418">
        <v>0</v>
      </c>
      <c r="E418">
        <v>15000000</v>
      </c>
      <c r="F418">
        <v>18000000</v>
      </c>
      <c r="G418" s="3">
        <v>46050</v>
      </c>
      <c r="H418" t="s">
        <v>5191</v>
      </c>
      <c r="I418" t="s">
        <v>5266</v>
      </c>
    </row>
    <row r="419" spans="1:9">
      <c r="A419">
        <v>135865</v>
      </c>
      <c r="B419" t="s">
        <v>4807</v>
      </c>
      <c r="C419" t="s">
        <v>5214</v>
      </c>
      <c r="D419">
        <v>0</v>
      </c>
      <c r="E419">
        <v>15000000</v>
      </c>
      <c r="F419">
        <v>18000000</v>
      </c>
      <c r="G419" s="3">
        <v>46050</v>
      </c>
      <c r="H419" t="s">
        <v>5191</v>
      </c>
      <c r="I419" t="s">
        <v>5266</v>
      </c>
    </row>
    <row r="420" spans="1:9">
      <c r="A420">
        <v>135866</v>
      </c>
      <c r="B420" t="s">
        <v>5215</v>
      </c>
      <c r="C420">
        <v>0</v>
      </c>
      <c r="D420">
        <v>0</v>
      </c>
      <c r="E420">
        <v>183496720.69</v>
      </c>
      <c r="F420">
        <v>220196064.83000001</v>
      </c>
      <c r="G420" s="3">
        <v>46050</v>
      </c>
      <c r="H420" t="s">
        <v>5191</v>
      </c>
      <c r="I420" t="s">
        <v>5224</v>
      </c>
    </row>
    <row r="421" spans="1:9">
      <c r="A421">
        <v>135867</v>
      </c>
      <c r="B421" t="s">
        <v>4697</v>
      </c>
      <c r="C421" t="s">
        <v>3501</v>
      </c>
      <c r="D421">
        <v>0</v>
      </c>
      <c r="E421">
        <v>720000</v>
      </c>
      <c r="F421">
        <v>720000</v>
      </c>
      <c r="G421" s="3">
        <v>46050</v>
      </c>
      <c r="H421" t="s">
        <v>5191</v>
      </c>
      <c r="I421" t="s">
        <v>5235</v>
      </c>
    </row>
    <row r="422" spans="1:9">
      <c r="A422">
        <v>135868</v>
      </c>
      <c r="B422" t="s">
        <v>4729</v>
      </c>
      <c r="C422">
        <v>0</v>
      </c>
      <c r="D422">
        <v>0</v>
      </c>
      <c r="E422">
        <v>11351000</v>
      </c>
      <c r="F422">
        <v>13621200</v>
      </c>
      <c r="G422" s="3">
        <v>46050</v>
      </c>
      <c r="H422" t="s">
        <v>5191</v>
      </c>
      <c r="I422" t="s">
        <v>5266</v>
      </c>
    </row>
    <row r="423" spans="1:9">
      <c r="A423">
        <v>135869</v>
      </c>
      <c r="B423" t="s">
        <v>4981</v>
      </c>
      <c r="C423" t="s">
        <v>5216</v>
      </c>
      <c r="D423">
        <v>0</v>
      </c>
      <c r="E423">
        <v>21125000</v>
      </c>
      <c r="F423">
        <v>25350000</v>
      </c>
      <c r="G423" s="3">
        <v>46050</v>
      </c>
      <c r="H423" t="s">
        <v>5191</v>
      </c>
      <c r="I423" t="s">
        <v>5235</v>
      </c>
    </row>
    <row r="424" spans="1:9">
      <c r="A424">
        <v>135870</v>
      </c>
      <c r="B424" t="s">
        <v>5116</v>
      </c>
      <c r="C424" t="s">
        <v>5217</v>
      </c>
      <c r="D424">
        <v>0</v>
      </c>
      <c r="E424">
        <v>644999.85</v>
      </c>
      <c r="F424">
        <v>773999.82</v>
      </c>
      <c r="G424" s="3">
        <v>46050</v>
      </c>
      <c r="H424" t="s">
        <v>5191</v>
      </c>
      <c r="I424" t="s">
        <v>5235</v>
      </c>
    </row>
    <row r="425" spans="1:9">
      <c r="A425">
        <v>135871</v>
      </c>
      <c r="B425" t="s">
        <v>5218</v>
      </c>
      <c r="C425" t="s">
        <v>5220</v>
      </c>
      <c r="D425">
        <v>0</v>
      </c>
      <c r="E425">
        <v>12492144</v>
      </c>
      <c r="F425">
        <v>12492144</v>
      </c>
      <c r="G425" s="3">
        <v>46050</v>
      </c>
      <c r="H425" t="s">
        <v>5191</v>
      </c>
      <c r="I425" t="s">
        <v>5415</v>
      </c>
    </row>
    <row r="426" spans="1:9">
      <c r="A426">
        <v>135872</v>
      </c>
      <c r="B426" t="s">
        <v>5221</v>
      </c>
      <c r="C426">
        <v>0</v>
      </c>
      <c r="D426">
        <v>0</v>
      </c>
      <c r="E426">
        <v>250000</v>
      </c>
      <c r="F426">
        <v>250000</v>
      </c>
      <c r="G426" s="3">
        <v>46050</v>
      </c>
      <c r="H426" t="s">
        <v>5191</v>
      </c>
      <c r="I426" t="s">
        <v>5266</v>
      </c>
    </row>
    <row r="427" spans="1:9">
      <c r="A427">
        <v>135873</v>
      </c>
      <c r="B427" t="s">
        <v>5194</v>
      </c>
      <c r="C427" t="s">
        <v>5223</v>
      </c>
      <c r="D427">
        <v>0</v>
      </c>
      <c r="E427">
        <v>20000000</v>
      </c>
      <c r="F427">
        <v>24000000</v>
      </c>
      <c r="G427" s="3">
        <v>46051</v>
      </c>
      <c r="H427" t="s">
        <v>5224</v>
      </c>
      <c r="I427" t="s">
        <v>5224</v>
      </c>
    </row>
    <row r="428" spans="1:9">
      <c r="A428">
        <v>135874</v>
      </c>
      <c r="B428" t="s">
        <v>4791</v>
      </c>
      <c r="C428" t="s">
        <v>5225</v>
      </c>
      <c r="D428">
        <v>0</v>
      </c>
      <c r="E428">
        <v>1750000</v>
      </c>
      <c r="F428">
        <v>2100000</v>
      </c>
      <c r="G428" s="3">
        <v>46051</v>
      </c>
      <c r="H428" t="s">
        <v>5224</v>
      </c>
      <c r="I428" t="s">
        <v>5415</v>
      </c>
    </row>
    <row r="429" spans="1:9">
      <c r="A429">
        <v>135875</v>
      </c>
      <c r="B429" t="s">
        <v>4791</v>
      </c>
      <c r="C429" t="s">
        <v>5226</v>
      </c>
      <c r="D429" t="s">
        <v>5226</v>
      </c>
      <c r="E429">
        <v>187500</v>
      </c>
      <c r="F429">
        <v>225000</v>
      </c>
      <c r="G429" s="3">
        <v>46051</v>
      </c>
      <c r="H429" t="s">
        <v>5224</v>
      </c>
      <c r="I429" t="s">
        <v>5266</v>
      </c>
    </row>
    <row r="430" spans="1:9">
      <c r="A430">
        <v>135876</v>
      </c>
      <c r="B430" t="s">
        <v>4794</v>
      </c>
      <c r="C430" t="s">
        <v>5227</v>
      </c>
      <c r="D430">
        <v>0</v>
      </c>
      <c r="E430">
        <v>7933516.5</v>
      </c>
      <c r="F430">
        <v>9386716.5</v>
      </c>
      <c r="G430" s="3">
        <v>46051</v>
      </c>
      <c r="H430" t="s">
        <v>5224</v>
      </c>
      <c r="I430" t="s">
        <v>5224</v>
      </c>
    </row>
    <row r="431" spans="1:9">
      <c r="A431">
        <v>135877</v>
      </c>
      <c r="B431" t="s">
        <v>4794</v>
      </c>
      <c r="C431" t="s">
        <v>5228</v>
      </c>
      <c r="D431">
        <v>0</v>
      </c>
      <c r="E431">
        <v>479916</v>
      </c>
      <c r="F431">
        <v>479916</v>
      </c>
      <c r="G431" s="3">
        <v>46051</v>
      </c>
      <c r="H431" t="s">
        <v>5224</v>
      </c>
      <c r="I431" t="s">
        <v>5224</v>
      </c>
    </row>
    <row r="432" spans="1:9">
      <c r="A432">
        <v>135878</v>
      </c>
      <c r="B432">
        <v>0</v>
      </c>
      <c r="C432" t="s">
        <v>5229</v>
      </c>
      <c r="D432">
        <v>0</v>
      </c>
      <c r="E432">
        <v>2801500</v>
      </c>
      <c r="F432">
        <v>2801500</v>
      </c>
      <c r="G432" s="3">
        <v>46051</v>
      </c>
      <c r="H432" t="s">
        <v>5224</v>
      </c>
      <c r="I432" t="s">
        <v>5266</v>
      </c>
    </row>
    <row r="433" spans="1:9">
      <c r="A433">
        <v>135879</v>
      </c>
      <c r="B433" t="s">
        <v>4689</v>
      </c>
      <c r="C433">
        <v>0</v>
      </c>
      <c r="D433">
        <v>0</v>
      </c>
      <c r="E433">
        <v>456600</v>
      </c>
      <c r="F433">
        <v>456600</v>
      </c>
      <c r="G433" s="3">
        <v>46051</v>
      </c>
      <c r="H433" t="s">
        <v>5224</v>
      </c>
      <c r="I433" t="s">
        <v>5235</v>
      </c>
    </row>
    <row r="434" spans="1:9">
      <c r="A434">
        <v>135880</v>
      </c>
      <c r="B434" t="s">
        <v>4794</v>
      </c>
      <c r="C434" t="s">
        <v>5228</v>
      </c>
      <c r="D434">
        <v>0</v>
      </c>
      <c r="E434">
        <v>435719</v>
      </c>
      <c r="F434">
        <v>435719</v>
      </c>
      <c r="G434" s="3">
        <v>46051</v>
      </c>
      <c r="H434" t="s">
        <v>5224</v>
      </c>
      <c r="I434" t="s">
        <v>5224</v>
      </c>
    </row>
    <row r="435" spans="1:9">
      <c r="A435">
        <v>135881</v>
      </c>
      <c r="B435" t="s">
        <v>4666</v>
      </c>
      <c r="C435" t="s">
        <v>5230</v>
      </c>
      <c r="D435">
        <v>0</v>
      </c>
      <c r="E435">
        <v>313500</v>
      </c>
      <c r="F435">
        <v>313500</v>
      </c>
      <c r="G435" s="3">
        <v>46051</v>
      </c>
      <c r="H435" t="s">
        <v>5224</v>
      </c>
      <c r="I435" t="s">
        <v>5266</v>
      </c>
    </row>
    <row r="436" spans="1:9">
      <c r="A436">
        <v>135882</v>
      </c>
      <c r="B436" t="s">
        <v>4794</v>
      </c>
      <c r="C436" t="s">
        <v>5228</v>
      </c>
      <c r="D436">
        <v>0</v>
      </c>
      <c r="E436">
        <v>61657.75</v>
      </c>
      <c r="F436">
        <v>61657.75</v>
      </c>
      <c r="G436" s="3">
        <v>46051</v>
      </c>
      <c r="H436" t="s">
        <v>5224</v>
      </c>
      <c r="I436" t="s">
        <v>5266</v>
      </c>
    </row>
    <row r="437" spans="1:9">
      <c r="A437">
        <v>135883</v>
      </c>
      <c r="B437" t="s">
        <v>5168</v>
      </c>
      <c r="C437" t="s">
        <v>5170</v>
      </c>
      <c r="D437">
        <v>0</v>
      </c>
      <c r="E437">
        <v>67200000</v>
      </c>
      <c r="F437">
        <v>80640000</v>
      </c>
      <c r="G437" s="3">
        <v>46051</v>
      </c>
      <c r="H437" t="s">
        <v>5224</v>
      </c>
      <c r="I437" t="s">
        <v>3416</v>
      </c>
    </row>
    <row r="438" spans="1:9">
      <c r="A438">
        <v>135884</v>
      </c>
      <c r="B438" t="s">
        <v>4927</v>
      </c>
      <c r="C438" t="s">
        <v>5231</v>
      </c>
      <c r="D438" t="s">
        <v>9655</v>
      </c>
      <c r="E438">
        <v>3555000</v>
      </c>
      <c r="F438">
        <v>4266000</v>
      </c>
      <c r="G438" s="3">
        <v>46051</v>
      </c>
      <c r="H438" t="s">
        <v>5224</v>
      </c>
      <c r="I438" t="s">
        <v>5281</v>
      </c>
    </row>
    <row r="439" spans="1:9">
      <c r="A439">
        <v>135885</v>
      </c>
      <c r="B439" t="s">
        <v>5232</v>
      </c>
      <c r="C439" t="s">
        <v>5234</v>
      </c>
      <c r="D439">
        <v>0</v>
      </c>
      <c r="E439">
        <v>947.04</v>
      </c>
      <c r="F439">
        <v>947.04</v>
      </c>
      <c r="G439" s="3">
        <v>46052</v>
      </c>
      <c r="H439" t="s">
        <v>5235</v>
      </c>
      <c r="I439" t="s">
        <v>5281</v>
      </c>
    </row>
    <row r="440" spans="1:9">
      <c r="A440">
        <v>135886</v>
      </c>
      <c r="B440" t="s">
        <v>4775</v>
      </c>
      <c r="C440" t="s">
        <v>5236</v>
      </c>
      <c r="D440">
        <v>0</v>
      </c>
      <c r="E440">
        <v>2880000</v>
      </c>
      <c r="F440">
        <v>3456000</v>
      </c>
      <c r="G440" s="3">
        <v>46052</v>
      </c>
      <c r="H440" t="s">
        <v>5235</v>
      </c>
      <c r="I440" t="s">
        <v>5281</v>
      </c>
    </row>
    <row r="441" spans="1:9">
      <c r="A441">
        <v>135887</v>
      </c>
      <c r="B441" t="s">
        <v>5168</v>
      </c>
      <c r="C441" t="s">
        <v>5237</v>
      </c>
      <c r="D441">
        <v>0</v>
      </c>
      <c r="E441">
        <v>37900000</v>
      </c>
      <c r="F441">
        <v>45480000</v>
      </c>
      <c r="G441" s="3">
        <v>46052</v>
      </c>
      <c r="H441" t="s">
        <v>5235</v>
      </c>
      <c r="I441" t="s">
        <v>5266</v>
      </c>
    </row>
    <row r="442" spans="1:9">
      <c r="A442">
        <v>135888</v>
      </c>
      <c r="B442" t="s">
        <v>5238</v>
      </c>
      <c r="C442" t="s">
        <v>5240</v>
      </c>
      <c r="D442">
        <v>0</v>
      </c>
      <c r="E442">
        <v>4500000</v>
      </c>
      <c r="F442">
        <v>5400000</v>
      </c>
      <c r="G442" s="3">
        <v>46052</v>
      </c>
      <c r="H442" t="s">
        <v>5235</v>
      </c>
      <c r="I442" t="s">
        <v>5281</v>
      </c>
    </row>
    <row r="443" spans="1:9">
      <c r="A443">
        <v>135889</v>
      </c>
      <c r="B443" t="s">
        <v>5238</v>
      </c>
      <c r="C443" t="s">
        <v>5241</v>
      </c>
      <c r="D443">
        <v>0</v>
      </c>
      <c r="E443">
        <v>4500000</v>
      </c>
      <c r="F443">
        <v>5400000</v>
      </c>
      <c r="G443" s="3">
        <v>46052</v>
      </c>
      <c r="H443" t="s">
        <v>5235</v>
      </c>
      <c r="I443" t="s">
        <v>5281</v>
      </c>
    </row>
    <row r="444" spans="1:9">
      <c r="A444">
        <v>135890</v>
      </c>
      <c r="B444" t="s">
        <v>4800</v>
      </c>
      <c r="C444" t="s">
        <v>5242</v>
      </c>
      <c r="D444">
        <v>0</v>
      </c>
      <c r="E444">
        <v>3300000</v>
      </c>
      <c r="F444">
        <v>3960000</v>
      </c>
      <c r="G444" s="3">
        <v>46052</v>
      </c>
      <c r="H444" t="s">
        <v>5235</v>
      </c>
      <c r="I444" t="s">
        <v>5281</v>
      </c>
    </row>
    <row r="445" spans="1:9">
      <c r="A445">
        <v>135891</v>
      </c>
      <c r="B445" t="s">
        <v>4800</v>
      </c>
      <c r="C445" t="s">
        <v>5243</v>
      </c>
      <c r="D445">
        <v>0</v>
      </c>
      <c r="E445">
        <v>1620000</v>
      </c>
      <c r="F445">
        <v>1944000</v>
      </c>
      <c r="G445" s="3">
        <v>46052</v>
      </c>
      <c r="H445" t="s">
        <v>5235</v>
      </c>
      <c r="I445" t="s">
        <v>5281</v>
      </c>
    </row>
    <row r="446" spans="1:9">
      <c r="A446">
        <v>135892</v>
      </c>
      <c r="B446" t="s">
        <v>5244</v>
      </c>
      <c r="C446" t="s">
        <v>5246</v>
      </c>
      <c r="D446">
        <v>0</v>
      </c>
      <c r="E446">
        <v>2700000</v>
      </c>
      <c r="F446">
        <v>3240000</v>
      </c>
      <c r="G446" s="3">
        <v>46052</v>
      </c>
      <c r="H446" t="s">
        <v>5235</v>
      </c>
      <c r="I446" t="s">
        <v>5281</v>
      </c>
    </row>
    <row r="447" spans="1:9">
      <c r="A447">
        <v>135893</v>
      </c>
      <c r="B447" t="s">
        <v>4952</v>
      </c>
      <c r="C447" t="s">
        <v>5247</v>
      </c>
      <c r="D447">
        <v>0</v>
      </c>
      <c r="E447">
        <v>6000000</v>
      </c>
      <c r="F447">
        <v>7200000</v>
      </c>
      <c r="G447" s="3">
        <v>46052</v>
      </c>
      <c r="H447" t="s">
        <v>5235</v>
      </c>
      <c r="I447" t="s">
        <v>5281</v>
      </c>
    </row>
    <row r="448" spans="1:9">
      <c r="A448">
        <v>135894</v>
      </c>
      <c r="B448">
        <v>0</v>
      </c>
      <c r="C448" t="s">
        <v>5248</v>
      </c>
      <c r="D448">
        <v>0</v>
      </c>
      <c r="E448">
        <v>327888</v>
      </c>
      <c r="F448">
        <v>393465.59999999998</v>
      </c>
      <c r="G448" s="3">
        <v>46052</v>
      </c>
      <c r="H448" t="s">
        <v>5235</v>
      </c>
      <c r="I448" t="s">
        <v>3416</v>
      </c>
    </row>
    <row r="449" spans="1:9">
      <c r="A449">
        <v>135895</v>
      </c>
      <c r="B449" t="s">
        <v>5244</v>
      </c>
      <c r="C449" t="s">
        <v>5249</v>
      </c>
      <c r="D449">
        <v>0</v>
      </c>
      <c r="E449">
        <v>2300000</v>
      </c>
      <c r="F449">
        <v>2760000</v>
      </c>
      <c r="G449" s="3">
        <v>46052</v>
      </c>
      <c r="H449" t="s">
        <v>5235</v>
      </c>
      <c r="I449" t="s">
        <v>5281</v>
      </c>
    </row>
    <row r="450" spans="1:9">
      <c r="A450">
        <v>135896</v>
      </c>
      <c r="B450" t="s">
        <v>4780</v>
      </c>
      <c r="C450" t="s">
        <v>5250</v>
      </c>
      <c r="D450">
        <v>0</v>
      </c>
      <c r="E450">
        <v>1350000</v>
      </c>
      <c r="F450">
        <v>1620000</v>
      </c>
      <c r="G450" s="3">
        <v>46052</v>
      </c>
      <c r="H450" t="s">
        <v>5235</v>
      </c>
      <c r="I450" t="s">
        <v>5281</v>
      </c>
    </row>
    <row r="451" spans="1:9">
      <c r="A451">
        <v>135897</v>
      </c>
      <c r="B451">
        <v>0</v>
      </c>
      <c r="C451" t="s">
        <v>5251</v>
      </c>
      <c r="D451">
        <v>0</v>
      </c>
      <c r="E451">
        <v>327888</v>
      </c>
      <c r="F451">
        <v>393465.59999999998</v>
      </c>
      <c r="G451" s="3">
        <v>46052</v>
      </c>
      <c r="H451" t="s">
        <v>5235</v>
      </c>
      <c r="I451" t="s">
        <v>5281</v>
      </c>
    </row>
    <row r="452" spans="1:9">
      <c r="A452">
        <v>135898</v>
      </c>
      <c r="B452" t="s">
        <v>4695</v>
      </c>
      <c r="C452">
        <v>0</v>
      </c>
      <c r="D452">
        <v>0</v>
      </c>
      <c r="E452">
        <v>5398250</v>
      </c>
      <c r="F452">
        <v>6477900</v>
      </c>
      <c r="G452" s="3">
        <v>46052</v>
      </c>
      <c r="H452" t="s">
        <v>5235</v>
      </c>
      <c r="I452" t="s">
        <v>5235</v>
      </c>
    </row>
    <row r="453" spans="1:9">
      <c r="A453">
        <v>135899</v>
      </c>
      <c r="B453" t="s">
        <v>5252</v>
      </c>
      <c r="C453" t="s">
        <v>5254</v>
      </c>
      <c r="D453">
        <v>0</v>
      </c>
      <c r="E453">
        <v>10125000</v>
      </c>
      <c r="F453">
        <v>10125000</v>
      </c>
      <c r="G453" s="3">
        <v>46052</v>
      </c>
      <c r="H453" t="s">
        <v>5235</v>
      </c>
      <c r="I453" t="s">
        <v>5281</v>
      </c>
    </row>
    <row r="454" spans="1:9">
      <c r="A454">
        <v>135900</v>
      </c>
      <c r="B454">
        <v>0</v>
      </c>
      <c r="C454" t="s">
        <v>5255</v>
      </c>
      <c r="D454">
        <v>0</v>
      </c>
      <c r="E454">
        <v>0</v>
      </c>
      <c r="F454">
        <v>0</v>
      </c>
      <c r="G454" s="3">
        <v>46052</v>
      </c>
      <c r="H454" t="s">
        <v>5235</v>
      </c>
      <c r="I454" t="s">
        <v>5281</v>
      </c>
    </row>
    <row r="455" spans="1:9">
      <c r="A455">
        <v>135901</v>
      </c>
      <c r="B455">
        <v>0</v>
      </c>
      <c r="C455" t="s">
        <v>5256</v>
      </c>
      <c r="D455">
        <v>0</v>
      </c>
      <c r="E455">
        <v>0</v>
      </c>
      <c r="F455">
        <v>0</v>
      </c>
      <c r="G455" s="3">
        <v>46052</v>
      </c>
      <c r="H455" t="s">
        <v>5235</v>
      </c>
      <c r="I455" t="s">
        <v>5281</v>
      </c>
    </row>
    <row r="456" spans="1:9">
      <c r="A456">
        <v>135902</v>
      </c>
      <c r="B456">
        <v>0</v>
      </c>
      <c r="C456" t="s">
        <v>5257</v>
      </c>
      <c r="D456">
        <v>0</v>
      </c>
      <c r="E456">
        <v>0</v>
      </c>
      <c r="F456">
        <v>0</v>
      </c>
      <c r="G456" s="3">
        <v>46052</v>
      </c>
      <c r="H456" t="s">
        <v>5235</v>
      </c>
      <c r="I456" t="s">
        <v>5281</v>
      </c>
    </row>
    <row r="457" spans="1:9">
      <c r="A457">
        <v>135903</v>
      </c>
      <c r="B457" t="s">
        <v>4697</v>
      </c>
      <c r="C457" t="s">
        <v>5258</v>
      </c>
      <c r="D457" t="s">
        <v>5258</v>
      </c>
      <c r="E457">
        <v>0</v>
      </c>
      <c r="F457">
        <v>0</v>
      </c>
      <c r="G457" s="3">
        <v>46052</v>
      </c>
      <c r="H457" t="s">
        <v>5235</v>
      </c>
      <c r="I457" t="s">
        <v>5266</v>
      </c>
    </row>
    <row r="458" spans="1:9">
      <c r="A458">
        <v>135904</v>
      </c>
      <c r="B458">
        <v>0</v>
      </c>
      <c r="C458" t="s">
        <v>5259</v>
      </c>
      <c r="D458">
        <v>0</v>
      </c>
      <c r="E458">
        <v>0</v>
      </c>
      <c r="F458">
        <v>0</v>
      </c>
      <c r="G458" s="3">
        <v>46052</v>
      </c>
      <c r="H458" t="s">
        <v>5235</v>
      </c>
      <c r="I458" t="s">
        <v>5281</v>
      </c>
    </row>
    <row r="459" spans="1:9">
      <c r="A459">
        <v>135905</v>
      </c>
      <c r="B459">
        <v>0</v>
      </c>
      <c r="C459" t="s">
        <v>5260</v>
      </c>
      <c r="D459">
        <v>0</v>
      </c>
      <c r="E459">
        <v>0</v>
      </c>
      <c r="F459">
        <v>0</v>
      </c>
      <c r="G459" s="3">
        <v>46052</v>
      </c>
      <c r="H459" t="s">
        <v>5235</v>
      </c>
      <c r="I459" t="s">
        <v>5281</v>
      </c>
    </row>
    <row r="460" spans="1:9">
      <c r="A460">
        <v>135906</v>
      </c>
      <c r="B460">
        <v>0</v>
      </c>
      <c r="C460" t="s">
        <v>5261</v>
      </c>
      <c r="D460">
        <v>0</v>
      </c>
      <c r="E460">
        <v>0</v>
      </c>
      <c r="F460">
        <v>0</v>
      </c>
      <c r="G460" s="3">
        <v>46052</v>
      </c>
      <c r="H460" t="s">
        <v>5235</v>
      </c>
      <c r="I460" t="s">
        <v>5281</v>
      </c>
    </row>
    <row r="461" spans="1:9">
      <c r="A461">
        <v>135907</v>
      </c>
      <c r="B461">
        <v>0</v>
      </c>
      <c r="C461" t="s">
        <v>5262</v>
      </c>
      <c r="D461">
        <v>0</v>
      </c>
      <c r="E461">
        <v>0</v>
      </c>
      <c r="F461">
        <v>0</v>
      </c>
      <c r="G461" s="3">
        <v>46052</v>
      </c>
      <c r="H461" t="s">
        <v>5235</v>
      </c>
      <c r="I461" t="s">
        <v>5281</v>
      </c>
    </row>
    <row r="462" spans="1:9">
      <c r="A462">
        <v>135908</v>
      </c>
      <c r="B462">
        <v>0</v>
      </c>
      <c r="C462" t="s">
        <v>5263</v>
      </c>
      <c r="D462">
        <v>0</v>
      </c>
      <c r="E462">
        <v>0</v>
      </c>
      <c r="F462">
        <v>0</v>
      </c>
      <c r="G462" s="3">
        <v>46052</v>
      </c>
      <c r="H462" t="s">
        <v>5235</v>
      </c>
      <c r="I462" t="s">
        <v>5281</v>
      </c>
    </row>
    <row r="463" spans="1:9">
      <c r="A463">
        <v>135909</v>
      </c>
      <c r="B463" t="s">
        <v>5264</v>
      </c>
      <c r="C463" t="s">
        <v>5265</v>
      </c>
      <c r="D463">
        <v>0</v>
      </c>
      <c r="E463">
        <v>12640000</v>
      </c>
      <c r="F463">
        <v>12640000</v>
      </c>
      <c r="G463" s="3">
        <v>46055</v>
      </c>
      <c r="H463" t="s">
        <v>5266</v>
      </c>
      <c r="I463" t="s">
        <v>5299</v>
      </c>
    </row>
    <row r="464" spans="1:9">
      <c r="A464">
        <v>135910</v>
      </c>
      <c r="B464">
        <v>0</v>
      </c>
      <c r="C464" t="s">
        <v>5267</v>
      </c>
      <c r="D464">
        <v>0</v>
      </c>
      <c r="E464">
        <v>0</v>
      </c>
      <c r="F464">
        <v>0</v>
      </c>
      <c r="G464" s="3">
        <v>46055</v>
      </c>
      <c r="H464" t="s">
        <v>5266</v>
      </c>
      <c r="I464" t="s">
        <v>5281</v>
      </c>
    </row>
    <row r="465" spans="1:9">
      <c r="A465">
        <v>135911</v>
      </c>
      <c r="B465">
        <v>0</v>
      </c>
      <c r="C465" t="s">
        <v>5268</v>
      </c>
      <c r="D465">
        <v>0</v>
      </c>
      <c r="E465">
        <v>0</v>
      </c>
      <c r="F465">
        <v>0</v>
      </c>
      <c r="G465" s="3">
        <v>46055</v>
      </c>
      <c r="H465" t="s">
        <v>5266</v>
      </c>
      <c r="I465" t="s">
        <v>5281</v>
      </c>
    </row>
    <row r="466" spans="1:9">
      <c r="A466">
        <v>135912</v>
      </c>
      <c r="B466">
        <v>0</v>
      </c>
      <c r="C466">
        <v>0</v>
      </c>
      <c r="D466">
        <v>0</v>
      </c>
      <c r="E466">
        <v>0</v>
      </c>
      <c r="F466">
        <v>0</v>
      </c>
      <c r="G466" s="3">
        <v>46055</v>
      </c>
      <c r="H466" t="s">
        <v>5266</v>
      </c>
      <c r="I466" t="s">
        <v>5266</v>
      </c>
    </row>
    <row r="467" spans="1:9">
      <c r="A467">
        <v>135913</v>
      </c>
      <c r="B467">
        <v>0</v>
      </c>
      <c r="C467" t="s">
        <v>5269</v>
      </c>
      <c r="D467">
        <v>0</v>
      </c>
      <c r="E467">
        <v>0</v>
      </c>
      <c r="F467">
        <v>0</v>
      </c>
      <c r="G467" s="3">
        <v>46055</v>
      </c>
      <c r="H467" t="s">
        <v>5266</v>
      </c>
      <c r="I467" t="s">
        <v>5281</v>
      </c>
    </row>
    <row r="468" spans="1:9">
      <c r="A468">
        <v>135914</v>
      </c>
      <c r="B468">
        <v>0</v>
      </c>
      <c r="C468" t="s">
        <v>5270</v>
      </c>
      <c r="D468">
        <v>0</v>
      </c>
      <c r="E468">
        <v>0</v>
      </c>
      <c r="F468">
        <v>0</v>
      </c>
      <c r="G468" s="3">
        <v>46055</v>
      </c>
      <c r="H468" t="s">
        <v>5266</v>
      </c>
      <c r="I468" t="s">
        <v>5281</v>
      </c>
    </row>
    <row r="469" spans="1:9">
      <c r="A469">
        <v>135915</v>
      </c>
      <c r="B469">
        <v>0</v>
      </c>
      <c r="C469" t="s">
        <v>5271</v>
      </c>
      <c r="D469">
        <v>0</v>
      </c>
      <c r="E469">
        <v>0</v>
      </c>
      <c r="F469">
        <v>0</v>
      </c>
      <c r="G469" s="3">
        <v>46055</v>
      </c>
      <c r="H469" t="s">
        <v>5266</v>
      </c>
      <c r="I469" t="s">
        <v>5281</v>
      </c>
    </row>
    <row r="470" spans="1:9">
      <c r="A470">
        <v>135916</v>
      </c>
      <c r="B470" t="s">
        <v>5272</v>
      </c>
      <c r="C470">
        <v>0</v>
      </c>
      <c r="D470">
        <v>0</v>
      </c>
      <c r="E470">
        <v>359333839.44</v>
      </c>
      <c r="F470">
        <v>431200607.32999998</v>
      </c>
      <c r="G470" s="3">
        <v>46055</v>
      </c>
      <c r="H470" t="s">
        <v>5266</v>
      </c>
      <c r="I470" t="s">
        <v>5299</v>
      </c>
    </row>
    <row r="471" spans="1:9">
      <c r="A471">
        <v>135917</v>
      </c>
      <c r="B471" t="s">
        <v>5103</v>
      </c>
      <c r="C471" t="s">
        <v>5274</v>
      </c>
      <c r="D471">
        <v>0</v>
      </c>
      <c r="E471">
        <v>2775000</v>
      </c>
      <c r="F471">
        <v>3330000</v>
      </c>
      <c r="G471" s="3">
        <v>46055</v>
      </c>
      <c r="H471" t="s">
        <v>5266</v>
      </c>
      <c r="I471" t="s">
        <v>5376</v>
      </c>
    </row>
    <row r="472" spans="1:9">
      <c r="A472">
        <v>135918</v>
      </c>
      <c r="B472">
        <v>0</v>
      </c>
      <c r="C472" t="s">
        <v>5010</v>
      </c>
      <c r="D472">
        <v>0</v>
      </c>
      <c r="E472">
        <v>8020164349.1999998</v>
      </c>
      <c r="F472">
        <v>9624197219.0400009</v>
      </c>
      <c r="G472" s="3">
        <v>46055</v>
      </c>
      <c r="H472" t="s">
        <v>5266</v>
      </c>
      <c r="I472" t="s">
        <v>5299</v>
      </c>
    </row>
    <row r="473" spans="1:9">
      <c r="A473">
        <v>135919</v>
      </c>
      <c r="B473" t="s">
        <v>5275</v>
      </c>
      <c r="C473" t="s">
        <v>5277</v>
      </c>
      <c r="D473">
        <v>0</v>
      </c>
      <c r="E473">
        <v>175000</v>
      </c>
      <c r="F473">
        <v>210000</v>
      </c>
      <c r="G473" s="3">
        <v>46055</v>
      </c>
      <c r="H473" t="s">
        <v>5266</v>
      </c>
      <c r="I473" t="s">
        <v>5299</v>
      </c>
    </row>
    <row r="474" spans="1:9">
      <c r="A474">
        <v>135920</v>
      </c>
      <c r="B474" t="s">
        <v>5116</v>
      </c>
      <c r="C474">
        <v>0</v>
      </c>
      <c r="D474">
        <v>0</v>
      </c>
      <c r="E474">
        <v>664990.5</v>
      </c>
      <c r="F474">
        <v>797988.6</v>
      </c>
      <c r="G474" s="3">
        <v>46055</v>
      </c>
      <c r="H474" t="s">
        <v>5266</v>
      </c>
      <c r="I474" t="s">
        <v>5299</v>
      </c>
    </row>
    <row r="475" spans="1:9">
      <c r="A475">
        <v>135921</v>
      </c>
      <c r="B475" t="s">
        <v>5278</v>
      </c>
      <c r="C475" t="s">
        <v>5280</v>
      </c>
      <c r="D475">
        <v>0</v>
      </c>
      <c r="E475">
        <v>57600000</v>
      </c>
      <c r="F475">
        <v>69120000</v>
      </c>
      <c r="G475" s="3">
        <v>46057</v>
      </c>
      <c r="H475" t="s">
        <v>5281</v>
      </c>
      <c r="I475" t="s">
        <v>5281</v>
      </c>
    </row>
    <row r="476" spans="1:9">
      <c r="A476">
        <v>135922</v>
      </c>
      <c r="B476" t="s">
        <v>5282</v>
      </c>
      <c r="C476" t="s">
        <v>5283</v>
      </c>
      <c r="D476">
        <v>0</v>
      </c>
      <c r="E476">
        <v>14762816.640000001</v>
      </c>
      <c r="F476">
        <v>17715379.969999999</v>
      </c>
      <c r="G476" s="3">
        <v>46055</v>
      </c>
      <c r="H476" t="s">
        <v>5266</v>
      </c>
      <c r="I476" t="s">
        <v>5376</v>
      </c>
    </row>
    <row r="477" spans="1:9">
      <c r="A477">
        <v>135923</v>
      </c>
      <c r="B477" t="s">
        <v>5284</v>
      </c>
      <c r="C477" t="s">
        <v>5286</v>
      </c>
      <c r="D477">
        <v>0</v>
      </c>
      <c r="E477">
        <v>30103</v>
      </c>
      <c r="F477">
        <v>30103</v>
      </c>
      <c r="G477" s="3">
        <v>46055</v>
      </c>
      <c r="H477" t="s">
        <v>5266</v>
      </c>
      <c r="I477" t="s">
        <v>5281</v>
      </c>
    </row>
    <row r="478" spans="1:9">
      <c r="A478">
        <v>135924</v>
      </c>
      <c r="B478" t="s">
        <v>5287</v>
      </c>
      <c r="C478" t="s">
        <v>5288</v>
      </c>
      <c r="D478">
        <v>0</v>
      </c>
      <c r="E478">
        <v>321750</v>
      </c>
      <c r="F478">
        <v>386100</v>
      </c>
      <c r="G478" s="3">
        <v>46055</v>
      </c>
      <c r="H478" t="s">
        <v>5266</v>
      </c>
      <c r="I478" t="s">
        <v>3416</v>
      </c>
    </row>
    <row r="479" spans="1:9">
      <c r="A479">
        <v>135925</v>
      </c>
      <c r="B479">
        <v>0</v>
      </c>
      <c r="C479" t="s">
        <v>5289</v>
      </c>
      <c r="D479">
        <v>0</v>
      </c>
      <c r="E479">
        <v>0</v>
      </c>
      <c r="F479">
        <v>0</v>
      </c>
      <c r="G479" s="3">
        <v>46055</v>
      </c>
      <c r="H479" t="s">
        <v>5266</v>
      </c>
      <c r="I479" t="s">
        <v>5281</v>
      </c>
    </row>
    <row r="480" spans="1:9">
      <c r="A480">
        <v>135926</v>
      </c>
      <c r="B480" t="s">
        <v>4817</v>
      </c>
      <c r="C480" t="s">
        <v>5290</v>
      </c>
      <c r="D480">
        <v>0</v>
      </c>
      <c r="E480">
        <v>7572230</v>
      </c>
      <c r="F480">
        <v>9086676</v>
      </c>
      <c r="G480" s="3">
        <v>46055</v>
      </c>
      <c r="H480" t="s">
        <v>5266</v>
      </c>
      <c r="I480" t="s">
        <v>5299</v>
      </c>
    </row>
    <row r="481" spans="1:9">
      <c r="A481">
        <v>135927</v>
      </c>
      <c r="B481">
        <v>0</v>
      </c>
      <c r="C481" t="s">
        <v>5291</v>
      </c>
      <c r="D481">
        <v>0</v>
      </c>
      <c r="E481">
        <v>0</v>
      </c>
      <c r="F481">
        <v>0</v>
      </c>
      <c r="G481" s="3">
        <v>46055</v>
      </c>
      <c r="H481" t="s">
        <v>5266</v>
      </c>
      <c r="I481" t="s">
        <v>5281</v>
      </c>
    </row>
    <row r="482" spans="1:9">
      <c r="A482">
        <v>135928</v>
      </c>
      <c r="B482" t="s">
        <v>5103</v>
      </c>
      <c r="C482" t="s">
        <v>5292</v>
      </c>
      <c r="D482">
        <v>0</v>
      </c>
      <c r="E482">
        <v>5650000</v>
      </c>
      <c r="F482">
        <v>6780000</v>
      </c>
      <c r="G482" s="3">
        <v>46055</v>
      </c>
      <c r="H482" t="s">
        <v>5266</v>
      </c>
      <c r="I482" t="s">
        <v>5376</v>
      </c>
    </row>
    <row r="483" spans="1:9">
      <c r="A483">
        <v>135929</v>
      </c>
      <c r="B483" t="s">
        <v>5218</v>
      </c>
      <c r="C483" t="s">
        <v>5293</v>
      </c>
      <c r="D483">
        <v>0</v>
      </c>
      <c r="E483">
        <v>6323000</v>
      </c>
      <c r="F483">
        <v>6323000</v>
      </c>
      <c r="G483" s="3">
        <v>46055</v>
      </c>
      <c r="H483" t="s">
        <v>5266</v>
      </c>
      <c r="I483" t="s">
        <v>5415</v>
      </c>
    </row>
    <row r="484" spans="1:9">
      <c r="A484">
        <v>135930</v>
      </c>
      <c r="B484" t="s">
        <v>4695</v>
      </c>
      <c r="C484" t="s">
        <v>5294</v>
      </c>
      <c r="D484">
        <v>0</v>
      </c>
      <c r="E484">
        <v>4872300</v>
      </c>
      <c r="F484">
        <v>4872300</v>
      </c>
      <c r="G484" s="3">
        <v>46055</v>
      </c>
      <c r="H484" t="s">
        <v>5266</v>
      </c>
      <c r="I484" t="s">
        <v>5299</v>
      </c>
    </row>
    <row r="485" spans="1:9">
      <c r="A485">
        <v>135931</v>
      </c>
      <c r="B485" t="s">
        <v>5295</v>
      </c>
      <c r="C485" t="s">
        <v>5296</v>
      </c>
      <c r="D485" t="s">
        <v>9656</v>
      </c>
      <c r="E485">
        <v>2200000</v>
      </c>
      <c r="F485">
        <v>2640000</v>
      </c>
      <c r="G485" s="3">
        <v>46055</v>
      </c>
      <c r="H485" t="s">
        <v>5266</v>
      </c>
      <c r="I485" t="s">
        <v>5299</v>
      </c>
    </row>
    <row r="486" spans="1:9">
      <c r="A486">
        <v>135932</v>
      </c>
      <c r="B486" t="s">
        <v>4697</v>
      </c>
      <c r="C486" t="s">
        <v>5297</v>
      </c>
      <c r="D486">
        <v>0</v>
      </c>
      <c r="E486">
        <v>3291000</v>
      </c>
      <c r="F486">
        <v>3291000</v>
      </c>
      <c r="G486" s="3">
        <v>46055</v>
      </c>
      <c r="H486" t="s">
        <v>5266</v>
      </c>
      <c r="I486" t="s">
        <v>5299</v>
      </c>
    </row>
    <row r="487" spans="1:9">
      <c r="A487">
        <v>135933</v>
      </c>
      <c r="B487" t="s">
        <v>4716</v>
      </c>
      <c r="C487" t="s">
        <v>5298</v>
      </c>
      <c r="D487">
        <v>0</v>
      </c>
      <c r="E487">
        <v>1963.81</v>
      </c>
      <c r="F487">
        <v>1963.81</v>
      </c>
      <c r="G487" s="3">
        <v>46056</v>
      </c>
      <c r="H487" t="s">
        <v>5299</v>
      </c>
      <c r="I487" t="s">
        <v>5281</v>
      </c>
    </row>
    <row r="488" spans="1:9">
      <c r="A488">
        <v>135934</v>
      </c>
      <c r="B488" t="s">
        <v>5300</v>
      </c>
      <c r="C488" t="s">
        <v>5302</v>
      </c>
      <c r="D488" t="s">
        <v>5302</v>
      </c>
      <c r="E488">
        <v>8895833.3300000001</v>
      </c>
      <c r="F488">
        <v>10675000</v>
      </c>
      <c r="G488" s="3">
        <v>46056</v>
      </c>
      <c r="H488" t="s">
        <v>5299</v>
      </c>
      <c r="I488" t="s">
        <v>5474</v>
      </c>
    </row>
    <row r="489" spans="1:9">
      <c r="A489">
        <v>135935</v>
      </c>
      <c r="B489" t="s">
        <v>5232</v>
      </c>
      <c r="C489" t="s">
        <v>5303</v>
      </c>
      <c r="D489">
        <v>0</v>
      </c>
      <c r="E489">
        <v>144</v>
      </c>
      <c r="F489">
        <v>144</v>
      </c>
      <c r="G489" s="3">
        <v>46056</v>
      </c>
      <c r="H489" t="s">
        <v>5299</v>
      </c>
      <c r="I489" t="s">
        <v>5281</v>
      </c>
    </row>
    <row r="490" spans="1:9">
      <c r="A490">
        <v>135936</v>
      </c>
      <c r="B490" t="s">
        <v>4732</v>
      </c>
      <c r="C490" t="s">
        <v>5304</v>
      </c>
      <c r="D490">
        <v>0</v>
      </c>
      <c r="E490">
        <v>20000000</v>
      </c>
      <c r="F490">
        <v>20000000</v>
      </c>
      <c r="G490" s="3">
        <v>46056</v>
      </c>
      <c r="H490" t="s">
        <v>5299</v>
      </c>
      <c r="I490" t="s">
        <v>5299</v>
      </c>
    </row>
    <row r="491" spans="1:9">
      <c r="A491">
        <v>135937</v>
      </c>
      <c r="B491" t="s">
        <v>5305</v>
      </c>
      <c r="C491" t="s">
        <v>5307</v>
      </c>
      <c r="D491">
        <v>0</v>
      </c>
      <c r="E491">
        <v>2750000</v>
      </c>
      <c r="F491">
        <v>2750000</v>
      </c>
      <c r="G491" s="3">
        <v>46056</v>
      </c>
      <c r="H491" t="s">
        <v>5299</v>
      </c>
      <c r="I491" t="s">
        <v>5299</v>
      </c>
    </row>
    <row r="492" spans="1:9">
      <c r="A492">
        <v>135938</v>
      </c>
      <c r="B492" t="s">
        <v>5308</v>
      </c>
      <c r="C492" t="s">
        <v>5309</v>
      </c>
      <c r="D492">
        <v>0</v>
      </c>
      <c r="E492">
        <v>20000000</v>
      </c>
      <c r="F492">
        <v>24000000</v>
      </c>
      <c r="G492" s="3">
        <v>46056</v>
      </c>
      <c r="H492" t="s">
        <v>5299</v>
      </c>
      <c r="I492" t="s">
        <v>5281</v>
      </c>
    </row>
    <row r="493" spans="1:9">
      <c r="A493">
        <v>135939</v>
      </c>
      <c r="B493" t="s">
        <v>5310</v>
      </c>
      <c r="C493" t="s">
        <v>5311</v>
      </c>
      <c r="D493">
        <v>0</v>
      </c>
      <c r="E493">
        <v>20833333.300000001</v>
      </c>
      <c r="F493">
        <v>24999999.960000001</v>
      </c>
      <c r="G493" s="3">
        <v>46056</v>
      </c>
      <c r="H493" t="s">
        <v>5299</v>
      </c>
      <c r="I493" t="s">
        <v>5299</v>
      </c>
    </row>
    <row r="494" spans="1:9">
      <c r="A494">
        <v>135940</v>
      </c>
      <c r="B494" t="s">
        <v>5312</v>
      </c>
      <c r="C494">
        <v>0</v>
      </c>
      <c r="D494">
        <v>0</v>
      </c>
      <c r="E494">
        <v>5000000</v>
      </c>
      <c r="F494">
        <v>5000000</v>
      </c>
      <c r="G494" s="3">
        <v>46056</v>
      </c>
      <c r="H494" t="s">
        <v>5299</v>
      </c>
      <c r="I494" t="s">
        <v>5299</v>
      </c>
    </row>
    <row r="495" spans="1:9">
      <c r="A495">
        <v>135941</v>
      </c>
      <c r="B495" t="s">
        <v>5312</v>
      </c>
      <c r="C495">
        <v>0</v>
      </c>
      <c r="D495">
        <v>0</v>
      </c>
      <c r="E495">
        <v>160000</v>
      </c>
      <c r="F495">
        <v>160000</v>
      </c>
      <c r="G495" s="3">
        <v>46056</v>
      </c>
      <c r="H495" t="s">
        <v>5299</v>
      </c>
      <c r="I495" t="s">
        <v>5299</v>
      </c>
    </row>
    <row r="496" spans="1:9">
      <c r="A496">
        <v>135942</v>
      </c>
      <c r="B496" t="s">
        <v>5312</v>
      </c>
      <c r="C496">
        <v>0</v>
      </c>
      <c r="D496">
        <v>0</v>
      </c>
      <c r="E496">
        <v>300000</v>
      </c>
      <c r="F496">
        <v>300000</v>
      </c>
      <c r="G496" s="3">
        <v>46056</v>
      </c>
      <c r="H496" t="s">
        <v>5299</v>
      </c>
      <c r="I496" t="s">
        <v>5299</v>
      </c>
    </row>
    <row r="497" spans="1:9">
      <c r="A497">
        <v>135943</v>
      </c>
      <c r="B497" t="s">
        <v>5312</v>
      </c>
      <c r="C497">
        <v>0</v>
      </c>
      <c r="D497">
        <v>0</v>
      </c>
      <c r="E497">
        <v>1500000</v>
      </c>
      <c r="F497">
        <v>1500000</v>
      </c>
      <c r="G497" s="3">
        <v>46056</v>
      </c>
      <c r="H497" t="s">
        <v>5299</v>
      </c>
      <c r="I497" t="s">
        <v>5299</v>
      </c>
    </row>
    <row r="498" spans="1:9">
      <c r="A498">
        <v>135944</v>
      </c>
      <c r="B498" t="s">
        <v>5312</v>
      </c>
      <c r="C498">
        <v>0</v>
      </c>
      <c r="D498">
        <v>0</v>
      </c>
      <c r="E498">
        <v>1250000</v>
      </c>
      <c r="F498">
        <v>1250000</v>
      </c>
      <c r="G498" s="3">
        <v>46056</v>
      </c>
      <c r="H498" t="s">
        <v>5299</v>
      </c>
      <c r="I498" t="s">
        <v>5299</v>
      </c>
    </row>
    <row r="499" spans="1:9">
      <c r="A499">
        <v>135945</v>
      </c>
      <c r="B499" t="s">
        <v>5314</v>
      </c>
      <c r="C499" t="s">
        <v>5315</v>
      </c>
      <c r="D499">
        <v>0</v>
      </c>
      <c r="E499">
        <v>397685.76000000001</v>
      </c>
      <c r="F499">
        <v>477222.91</v>
      </c>
      <c r="G499" s="3">
        <v>46056</v>
      </c>
      <c r="H499" t="s">
        <v>5299</v>
      </c>
      <c r="I499" t="s">
        <v>5299</v>
      </c>
    </row>
    <row r="500" spans="1:9">
      <c r="A500">
        <v>135946</v>
      </c>
      <c r="B500" t="s">
        <v>5316</v>
      </c>
      <c r="C500" t="s">
        <v>5317</v>
      </c>
      <c r="D500">
        <v>0</v>
      </c>
      <c r="E500">
        <v>400400</v>
      </c>
      <c r="F500">
        <v>480480</v>
      </c>
      <c r="G500" s="3">
        <v>46056</v>
      </c>
      <c r="H500" t="s">
        <v>5299</v>
      </c>
      <c r="I500" t="s">
        <v>5299</v>
      </c>
    </row>
    <row r="501" spans="1:9">
      <c r="A501">
        <v>135947</v>
      </c>
      <c r="B501" t="s">
        <v>5318</v>
      </c>
      <c r="C501" t="s">
        <v>5320</v>
      </c>
      <c r="D501">
        <v>0</v>
      </c>
      <c r="E501">
        <v>865000</v>
      </c>
      <c r="F501">
        <v>865000</v>
      </c>
      <c r="G501" s="3">
        <v>46056</v>
      </c>
      <c r="H501" t="s">
        <v>5299</v>
      </c>
      <c r="I501" t="s">
        <v>5415</v>
      </c>
    </row>
    <row r="502" spans="1:9">
      <c r="A502">
        <v>135948</v>
      </c>
      <c r="B502">
        <v>0</v>
      </c>
      <c r="C502" t="s">
        <v>5321</v>
      </c>
      <c r="D502">
        <v>0</v>
      </c>
      <c r="E502">
        <v>0</v>
      </c>
      <c r="F502">
        <v>0</v>
      </c>
      <c r="G502" s="3">
        <v>46056</v>
      </c>
      <c r="H502" t="s">
        <v>5299</v>
      </c>
      <c r="I502" t="s">
        <v>5281</v>
      </c>
    </row>
    <row r="503" spans="1:9">
      <c r="A503">
        <v>135949</v>
      </c>
      <c r="B503" t="s">
        <v>5322</v>
      </c>
      <c r="C503" t="s">
        <v>5324</v>
      </c>
      <c r="D503" t="s">
        <v>9657</v>
      </c>
      <c r="E503">
        <v>14000000</v>
      </c>
      <c r="F503">
        <v>14000000</v>
      </c>
      <c r="G503" s="3">
        <v>46056</v>
      </c>
      <c r="H503" t="s">
        <v>5299</v>
      </c>
      <c r="I503" t="s">
        <v>5281</v>
      </c>
    </row>
    <row r="504" spans="1:9">
      <c r="A504">
        <v>135950</v>
      </c>
      <c r="B504">
        <v>0</v>
      </c>
      <c r="C504" t="s">
        <v>5325</v>
      </c>
      <c r="D504">
        <v>0</v>
      </c>
      <c r="E504">
        <v>0</v>
      </c>
      <c r="F504">
        <v>0</v>
      </c>
      <c r="G504" s="3">
        <v>46057</v>
      </c>
      <c r="H504" t="s">
        <v>5281</v>
      </c>
      <c r="I504" t="s">
        <v>5376</v>
      </c>
    </row>
    <row r="505" spans="1:9">
      <c r="A505">
        <v>135951</v>
      </c>
      <c r="B505" t="s">
        <v>4952</v>
      </c>
      <c r="C505" t="s">
        <v>5326</v>
      </c>
      <c r="D505">
        <v>0</v>
      </c>
      <c r="E505">
        <v>3950000</v>
      </c>
      <c r="F505">
        <v>3950000</v>
      </c>
      <c r="G505" s="3">
        <v>46057</v>
      </c>
      <c r="H505" t="s">
        <v>5281</v>
      </c>
      <c r="I505" t="s">
        <v>5281</v>
      </c>
    </row>
    <row r="506" spans="1:9">
      <c r="A506">
        <v>135952</v>
      </c>
      <c r="B506" t="s">
        <v>4674</v>
      </c>
      <c r="C506" t="s">
        <v>5327</v>
      </c>
      <c r="D506">
        <v>0</v>
      </c>
      <c r="E506">
        <v>200833.33</v>
      </c>
      <c r="F506">
        <v>241000</v>
      </c>
      <c r="G506" s="3">
        <v>46057</v>
      </c>
      <c r="H506" t="s">
        <v>5281</v>
      </c>
      <c r="I506" t="s">
        <v>5281</v>
      </c>
    </row>
    <row r="507" spans="1:9">
      <c r="A507">
        <v>135953</v>
      </c>
      <c r="B507" t="s">
        <v>4695</v>
      </c>
      <c r="C507" t="s">
        <v>5328</v>
      </c>
      <c r="D507">
        <v>0</v>
      </c>
      <c r="E507">
        <v>19101416.66</v>
      </c>
      <c r="F507">
        <v>22921699.989999998</v>
      </c>
      <c r="G507" s="3">
        <v>46057</v>
      </c>
      <c r="H507" t="s">
        <v>5281</v>
      </c>
      <c r="I507" t="s">
        <v>5281</v>
      </c>
    </row>
    <row r="508" spans="1:9">
      <c r="A508">
        <v>135954</v>
      </c>
      <c r="B508" t="s">
        <v>4674</v>
      </c>
      <c r="C508" t="s">
        <v>5329</v>
      </c>
      <c r="D508">
        <v>0</v>
      </c>
      <c r="E508">
        <v>116666.67</v>
      </c>
      <c r="F508">
        <v>140000</v>
      </c>
      <c r="G508" s="3">
        <v>46057</v>
      </c>
      <c r="H508" t="s">
        <v>5281</v>
      </c>
      <c r="I508" t="s">
        <v>5281</v>
      </c>
    </row>
    <row r="509" spans="1:9">
      <c r="A509">
        <v>135955</v>
      </c>
      <c r="B509" t="s">
        <v>5330</v>
      </c>
      <c r="C509" t="s">
        <v>5332</v>
      </c>
      <c r="D509">
        <v>0</v>
      </c>
      <c r="E509">
        <v>7186.2</v>
      </c>
      <c r="F509">
        <v>7186.2</v>
      </c>
      <c r="G509" s="3">
        <v>46057</v>
      </c>
      <c r="H509" t="s">
        <v>5281</v>
      </c>
      <c r="I509" t="s">
        <v>5281</v>
      </c>
    </row>
    <row r="510" spans="1:9">
      <c r="A510">
        <v>135956</v>
      </c>
      <c r="B510" t="s">
        <v>5057</v>
      </c>
      <c r="C510" t="s">
        <v>5333</v>
      </c>
      <c r="D510">
        <v>0</v>
      </c>
      <c r="E510">
        <v>1300727</v>
      </c>
      <c r="F510">
        <v>1560872.4</v>
      </c>
      <c r="G510" s="3">
        <v>46057</v>
      </c>
      <c r="H510" t="s">
        <v>5281</v>
      </c>
      <c r="I510" t="s">
        <v>5281</v>
      </c>
    </row>
    <row r="511" spans="1:9">
      <c r="A511">
        <v>135957</v>
      </c>
      <c r="B511" t="s">
        <v>5334</v>
      </c>
      <c r="C511" t="s">
        <v>5336</v>
      </c>
      <c r="D511" t="s">
        <v>5336</v>
      </c>
      <c r="E511">
        <v>2000000</v>
      </c>
      <c r="F511">
        <v>2000000</v>
      </c>
      <c r="G511" s="3">
        <v>46057</v>
      </c>
      <c r="H511" t="s">
        <v>5281</v>
      </c>
      <c r="I511" t="s">
        <v>5474</v>
      </c>
    </row>
    <row r="512" spans="1:9">
      <c r="A512">
        <v>135958</v>
      </c>
      <c r="B512" t="s">
        <v>4858</v>
      </c>
      <c r="C512" t="s">
        <v>5337</v>
      </c>
      <c r="D512">
        <v>0</v>
      </c>
      <c r="E512">
        <v>39711218</v>
      </c>
      <c r="F512">
        <v>47653461.600000001</v>
      </c>
      <c r="G512" s="3">
        <v>46057</v>
      </c>
      <c r="H512" t="s">
        <v>5281</v>
      </c>
      <c r="I512" t="s">
        <v>5281</v>
      </c>
    </row>
    <row r="513" spans="1:9">
      <c r="A513">
        <v>135959</v>
      </c>
      <c r="B513">
        <v>0</v>
      </c>
      <c r="C513">
        <v>0</v>
      </c>
      <c r="D513">
        <v>0</v>
      </c>
      <c r="E513">
        <v>0</v>
      </c>
      <c r="F513">
        <v>0</v>
      </c>
      <c r="G513" s="3">
        <v>46057</v>
      </c>
      <c r="H513" t="s">
        <v>5281</v>
      </c>
      <c r="I513" t="s">
        <v>5349</v>
      </c>
    </row>
    <row r="514" spans="1:9">
      <c r="A514">
        <v>135960</v>
      </c>
      <c r="B514">
        <v>0</v>
      </c>
      <c r="C514" t="s">
        <v>5338</v>
      </c>
      <c r="D514" t="s">
        <v>9658</v>
      </c>
      <c r="E514">
        <v>1</v>
      </c>
      <c r="F514">
        <v>1.2</v>
      </c>
      <c r="G514" s="3">
        <v>46057</v>
      </c>
      <c r="H514" t="s">
        <v>5281</v>
      </c>
      <c r="I514" t="s">
        <v>5281</v>
      </c>
    </row>
    <row r="515" spans="1:9">
      <c r="A515">
        <v>135961</v>
      </c>
      <c r="B515" t="s">
        <v>4697</v>
      </c>
      <c r="C515" t="s">
        <v>5339</v>
      </c>
      <c r="D515" t="s">
        <v>5339</v>
      </c>
      <c r="E515">
        <v>2814150</v>
      </c>
      <c r="F515">
        <v>3376980</v>
      </c>
      <c r="G515" s="3">
        <v>46057</v>
      </c>
      <c r="H515" t="s">
        <v>5281</v>
      </c>
      <c r="I515" t="s">
        <v>5474</v>
      </c>
    </row>
    <row r="516" spans="1:9">
      <c r="A516">
        <v>135962</v>
      </c>
      <c r="B516" t="s">
        <v>4697</v>
      </c>
      <c r="C516" t="s">
        <v>5340</v>
      </c>
      <c r="D516" t="s">
        <v>5340</v>
      </c>
      <c r="E516">
        <v>6132700</v>
      </c>
      <c r="F516">
        <v>7359240</v>
      </c>
      <c r="G516" s="3">
        <v>46057</v>
      </c>
      <c r="H516" t="s">
        <v>5281</v>
      </c>
      <c r="I516" t="s">
        <v>5474</v>
      </c>
    </row>
    <row r="517" spans="1:9">
      <c r="A517">
        <v>135963</v>
      </c>
      <c r="B517" t="s">
        <v>4697</v>
      </c>
      <c r="C517" t="s">
        <v>5341</v>
      </c>
      <c r="D517" t="s">
        <v>5341</v>
      </c>
      <c r="E517">
        <v>5628300</v>
      </c>
      <c r="F517">
        <v>6753960</v>
      </c>
      <c r="G517" s="3">
        <v>46057</v>
      </c>
      <c r="H517" t="s">
        <v>5281</v>
      </c>
      <c r="I517" t="s">
        <v>5474</v>
      </c>
    </row>
    <row r="518" spans="1:9">
      <c r="A518">
        <v>135964</v>
      </c>
      <c r="B518" t="s">
        <v>5342</v>
      </c>
      <c r="C518" t="s">
        <v>5344</v>
      </c>
      <c r="D518">
        <v>0</v>
      </c>
      <c r="E518">
        <v>15024700</v>
      </c>
      <c r="F518">
        <v>15024700</v>
      </c>
      <c r="G518" s="3">
        <v>46057</v>
      </c>
      <c r="H518" t="s">
        <v>5281</v>
      </c>
      <c r="I518" t="s">
        <v>5281</v>
      </c>
    </row>
    <row r="519" spans="1:9">
      <c r="A519">
        <v>135965</v>
      </c>
      <c r="B519" t="s">
        <v>5345</v>
      </c>
      <c r="C519" t="s">
        <v>5346</v>
      </c>
      <c r="D519">
        <v>0</v>
      </c>
      <c r="E519">
        <v>9292000</v>
      </c>
      <c r="F519">
        <v>11150400</v>
      </c>
      <c r="G519" s="3">
        <v>46057</v>
      </c>
      <c r="H519" t="s">
        <v>5281</v>
      </c>
      <c r="I519" t="s">
        <v>5281</v>
      </c>
    </row>
    <row r="520" spans="1:9">
      <c r="A520">
        <v>135966</v>
      </c>
      <c r="B520">
        <v>0</v>
      </c>
      <c r="C520" t="s">
        <v>5347</v>
      </c>
      <c r="D520">
        <v>0</v>
      </c>
      <c r="E520">
        <v>19635600</v>
      </c>
      <c r="F520">
        <v>19635600</v>
      </c>
      <c r="G520" s="3">
        <v>46057</v>
      </c>
      <c r="H520" t="s">
        <v>5281</v>
      </c>
      <c r="I520" t="s">
        <v>5281</v>
      </c>
    </row>
    <row r="521" spans="1:9">
      <c r="A521">
        <v>135967</v>
      </c>
      <c r="B521" t="s">
        <v>4695</v>
      </c>
      <c r="C521" t="s">
        <v>5348</v>
      </c>
      <c r="D521">
        <v>0</v>
      </c>
      <c r="E521">
        <v>2441100</v>
      </c>
      <c r="F521">
        <v>2441100</v>
      </c>
      <c r="G521" s="3">
        <v>46058</v>
      </c>
      <c r="H521" t="s">
        <v>5349</v>
      </c>
      <c r="I521" t="s">
        <v>5349</v>
      </c>
    </row>
    <row r="522" spans="1:9">
      <c r="A522">
        <v>135968</v>
      </c>
      <c r="B522">
        <v>0</v>
      </c>
      <c r="C522" t="s">
        <v>5350</v>
      </c>
      <c r="D522">
        <v>0</v>
      </c>
      <c r="E522">
        <v>2928400</v>
      </c>
      <c r="F522">
        <v>2928400</v>
      </c>
      <c r="G522" s="3">
        <v>46058</v>
      </c>
      <c r="H522" t="s">
        <v>5349</v>
      </c>
      <c r="I522" t="s">
        <v>5349</v>
      </c>
    </row>
    <row r="523" spans="1:9">
      <c r="A523">
        <v>135969</v>
      </c>
      <c r="B523" t="s">
        <v>4791</v>
      </c>
      <c r="C523" t="s">
        <v>5351</v>
      </c>
      <c r="D523" t="s">
        <v>5351</v>
      </c>
      <c r="E523">
        <v>120000</v>
      </c>
      <c r="F523">
        <v>144000</v>
      </c>
      <c r="G523" s="3">
        <v>46058</v>
      </c>
      <c r="H523" t="s">
        <v>5349</v>
      </c>
      <c r="I523" t="s">
        <v>5474</v>
      </c>
    </row>
    <row r="524" spans="1:9">
      <c r="A524">
        <v>135970</v>
      </c>
      <c r="B524" t="s">
        <v>5119</v>
      </c>
      <c r="C524" t="s">
        <v>5352</v>
      </c>
      <c r="D524" t="s">
        <v>5352</v>
      </c>
      <c r="E524">
        <v>2000000</v>
      </c>
      <c r="F524">
        <v>2000000</v>
      </c>
      <c r="G524" s="3">
        <v>46058</v>
      </c>
      <c r="H524" t="s">
        <v>5349</v>
      </c>
      <c r="I524" t="s">
        <v>5474</v>
      </c>
    </row>
    <row r="525" spans="1:9">
      <c r="A525">
        <v>135971</v>
      </c>
      <c r="B525" t="s">
        <v>4910</v>
      </c>
      <c r="C525" t="s">
        <v>5353</v>
      </c>
      <c r="D525">
        <v>0</v>
      </c>
      <c r="E525">
        <v>9852000</v>
      </c>
      <c r="F525">
        <v>11822400</v>
      </c>
      <c r="G525" s="3">
        <v>46058</v>
      </c>
      <c r="H525" t="s">
        <v>5349</v>
      </c>
      <c r="I525" t="s">
        <v>5376</v>
      </c>
    </row>
    <row r="526" spans="1:9">
      <c r="A526">
        <v>135972</v>
      </c>
      <c r="B526" t="s">
        <v>4775</v>
      </c>
      <c r="C526" t="s">
        <v>5354</v>
      </c>
      <c r="D526">
        <v>0</v>
      </c>
      <c r="E526">
        <v>2200000</v>
      </c>
      <c r="F526">
        <v>2640000</v>
      </c>
      <c r="G526" s="3">
        <v>46058</v>
      </c>
      <c r="H526" t="s">
        <v>5349</v>
      </c>
      <c r="I526" t="s">
        <v>5376</v>
      </c>
    </row>
    <row r="527" spans="1:9">
      <c r="A527">
        <v>135973</v>
      </c>
      <c r="B527" t="s">
        <v>4777</v>
      </c>
      <c r="C527" t="s">
        <v>5355</v>
      </c>
      <c r="D527" t="s">
        <v>5355</v>
      </c>
      <c r="E527">
        <v>418750</v>
      </c>
      <c r="F527">
        <v>502500</v>
      </c>
      <c r="G527" s="3">
        <v>46058</v>
      </c>
      <c r="H527" t="s">
        <v>5349</v>
      </c>
      <c r="I527" t="s">
        <v>5349</v>
      </c>
    </row>
    <row r="528" spans="1:9">
      <c r="A528">
        <v>135974</v>
      </c>
      <c r="B528" t="s">
        <v>4775</v>
      </c>
      <c r="C528" t="s">
        <v>5356</v>
      </c>
      <c r="D528">
        <v>0</v>
      </c>
      <c r="E528">
        <v>1900000</v>
      </c>
      <c r="F528">
        <v>2280000</v>
      </c>
      <c r="G528" s="3">
        <v>46058</v>
      </c>
      <c r="H528" t="s">
        <v>5349</v>
      </c>
      <c r="I528" t="s">
        <v>5376</v>
      </c>
    </row>
    <row r="529" spans="1:9">
      <c r="A529">
        <v>135975</v>
      </c>
      <c r="B529" t="s">
        <v>4775</v>
      </c>
      <c r="C529" t="s">
        <v>5357</v>
      </c>
      <c r="D529">
        <v>0</v>
      </c>
      <c r="E529">
        <v>1200000</v>
      </c>
      <c r="F529">
        <v>1440000</v>
      </c>
      <c r="G529" s="3">
        <v>46058</v>
      </c>
      <c r="H529" t="s">
        <v>5349</v>
      </c>
      <c r="I529" t="s">
        <v>5376</v>
      </c>
    </row>
    <row r="530" spans="1:9">
      <c r="A530">
        <v>135976</v>
      </c>
      <c r="B530" t="s">
        <v>4775</v>
      </c>
      <c r="C530" t="s">
        <v>5358</v>
      </c>
      <c r="D530">
        <v>0</v>
      </c>
      <c r="E530">
        <v>1400000</v>
      </c>
      <c r="F530">
        <v>1680000</v>
      </c>
      <c r="G530" s="3">
        <v>46058</v>
      </c>
      <c r="H530" t="s">
        <v>5349</v>
      </c>
      <c r="I530" t="s">
        <v>5376</v>
      </c>
    </row>
    <row r="531" spans="1:9">
      <c r="A531">
        <v>135977</v>
      </c>
      <c r="B531" t="s">
        <v>5359</v>
      </c>
      <c r="C531" t="s">
        <v>5361</v>
      </c>
      <c r="D531">
        <v>0</v>
      </c>
      <c r="E531">
        <v>10000000</v>
      </c>
      <c r="F531">
        <v>10000000</v>
      </c>
      <c r="G531" s="3">
        <v>46058</v>
      </c>
      <c r="H531" t="s">
        <v>5349</v>
      </c>
      <c r="I531" t="s">
        <v>5415</v>
      </c>
    </row>
    <row r="532" spans="1:9">
      <c r="A532">
        <v>135978</v>
      </c>
      <c r="B532" t="s">
        <v>4800</v>
      </c>
      <c r="C532" t="s">
        <v>5362</v>
      </c>
      <c r="D532">
        <v>0</v>
      </c>
      <c r="E532">
        <v>3550000</v>
      </c>
      <c r="F532">
        <v>4260000</v>
      </c>
      <c r="G532" s="3">
        <v>46058</v>
      </c>
      <c r="H532" t="s">
        <v>5349</v>
      </c>
      <c r="I532" t="s">
        <v>5376</v>
      </c>
    </row>
    <row r="533" spans="1:9">
      <c r="A533">
        <v>135979</v>
      </c>
      <c r="B533" t="s">
        <v>4875</v>
      </c>
      <c r="C533" t="s">
        <v>5363</v>
      </c>
      <c r="D533">
        <v>0</v>
      </c>
      <c r="E533">
        <v>430200000</v>
      </c>
      <c r="F533">
        <v>516240000</v>
      </c>
      <c r="G533" s="3">
        <v>46058</v>
      </c>
      <c r="H533" t="s">
        <v>5349</v>
      </c>
      <c r="I533" t="s">
        <v>5579</v>
      </c>
    </row>
    <row r="534" spans="1:9">
      <c r="A534">
        <v>135980</v>
      </c>
      <c r="B534" t="s">
        <v>5364</v>
      </c>
      <c r="C534" t="s">
        <v>5366</v>
      </c>
      <c r="D534" t="s">
        <v>5366</v>
      </c>
      <c r="E534">
        <v>147504594</v>
      </c>
      <c r="F534">
        <v>147504594</v>
      </c>
      <c r="G534" s="3">
        <v>46058</v>
      </c>
      <c r="H534" t="s">
        <v>5349</v>
      </c>
      <c r="I534" t="s">
        <v>5415</v>
      </c>
    </row>
    <row r="535" spans="1:9">
      <c r="A535">
        <v>135981</v>
      </c>
      <c r="B535" t="s">
        <v>5367</v>
      </c>
      <c r="C535">
        <v>0</v>
      </c>
      <c r="D535" t="s">
        <v>9659</v>
      </c>
      <c r="E535">
        <v>1400000</v>
      </c>
      <c r="F535">
        <v>1680000</v>
      </c>
      <c r="G535" s="3">
        <v>46058</v>
      </c>
      <c r="H535" t="s">
        <v>5349</v>
      </c>
      <c r="I535" t="s">
        <v>5415</v>
      </c>
    </row>
    <row r="536" spans="1:9">
      <c r="A536">
        <v>135982</v>
      </c>
      <c r="B536" t="s">
        <v>5369</v>
      </c>
      <c r="C536">
        <v>0</v>
      </c>
      <c r="D536" t="s">
        <v>9660</v>
      </c>
      <c r="E536">
        <v>1808333.3</v>
      </c>
      <c r="F536">
        <v>2169999.96</v>
      </c>
      <c r="G536" s="3">
        <v>46058</v>
      </c>
      <c r="H536" t="s">
        <v>5349</v>
      </c>
      <c r="I536" t="s">
        <v>5415</v>
      </c>
    </row>
    <row r="537" spans="1:9">
      <c r="A537">
        <v>135983</v>
      </c>
      <c r="B537" t="s">
        <v>5370</v>
      </c>
      <c r="C537" t="s">
        <v>5371</v>
      </c>
      <c r="D537">
        <v>0</v>
      </c>
      <c r="E537">
        <v>3225000</v>
      </c>
      <c r="F537">
        <v>3870000</v>
      </c>
      <c r="G537" s="3">
        <v>46058</v>
      </c>
      <c r="H537" t="s">
        <v>5349</v>
      </c>
      <c r="I537" t="s">
        <v>5376</v>
      </c>
    </row>
    <row r="538" spans="1:9">
      <c r="A538">
        <v>135984</v>
      </c>
      <c r="B538" t="s">
        <v>4706</v>
      </c>
      <c r="C538" t="s">
        <v>5372</v>
      </c>
      <c r="D538">
        <v>0</v>
      </c>
      <c r="E538">
        <v>350000</v>
      </c>
      <c r="F538">
        <v>350000</v>
      </c>
      <c r="G538" s="3">
        <v>46058</v>
      </c>
      <c r="H538" t="s">
        <v>5349</v>
      </c>
      <c r="I538" t="s">
        <v>5376</v>
      </c>
    </row>
    <row r="539" spans="1:9">
      <c r="A539">
        <v>135985</v>
      </c>
      <c r="B539" t="s">
        <v>4763</v>
      </c>
      <c r="C539">
        <v>0</v>
      </c>
      <c r="D539">
        <v>0</v>
      </c>
      <c r="E539">
        <v>3156016</v>
      </c>
      <c r="F539">
        <v>3787219.2</v>
      </c>
      <c r="G539" s="3">
        <v>46058</v>
      </c>
      <c r="H539" t="s">
        <v>5349</v>
      </c>
      <c r="I539" t="s">
        <v>5415</v>
      </c>
    </row>
    <row r="540" spans="1:9">
      <c r="A540">
        <v>135986</v>
      </c>
      <c r="B540">
        <v>0</v>
      </c>
      <c r="C540" t="s">
        <v>5373</v>
      </c>
      <c r="D540">
        <v>0</v>
      </c>
      <c r="E540">
        <v>1763200</v>
      </c>
      <c r="F540">
        <v>1763200</v>
      </c>
      <c r="G540" s="3">
        <v>46058</v>
      </c>
      <c r="H540" t="s">
        <v>5349</v>
      </c>
      <c r="I540" t="s">
        <v>5376</v>
      </c>
    </row>
    <row r="541" spans="1:9">
      <c r="A541">
        <v>135987</v>
      </c>
      <c r="B541" t="s">
        <v>4817</v>
      </c>
      <c r="C541" t="s">
        <v>5374</v>
      </c>
      <c r="D541">
        <v>0</v>
      </c>
      <c r="E541">
        <v>6307254.29</v>
      </c>
      <c r="F541">
        <v>7568705.1500000004</v>
      </c>
      <c r="G541" s="3">
        <v>46058</v>
      </c>
      <c r="H541" t="s">
        <v>5349</v>
      </c>
      <c r="I541" t="s">
        <v>5376</v>
      </c>
    </row>
    <row r="542" spans="1:9">
      <c r="A542">
        <v>135988</v>
      </c>
      <c r="B542" t="s">
        <v>4689</v>
      </c>
      <c r="C542" t="s">
        <v>5375</v>
      </c>
      <c r="D542" t="s">
        <v>5375</v>
      </c>
      <c r="E542">
        <v>3148680</v>
      </c>
      <c r="F542">
        <v>3778416</v>
      </c>
      <c r="G542" s="3">
        <v>46059</v>
      </c>
      <c r="H542" t="s">
        <v>5376</v>
      </c>
      <c r="I542" t="s">
        <v>5474</v>
      </c>
    </row>
    <row r="543" spans="1:9">
      <c r="A543">
        <v>135989</v>
      </c>
      <c r="B543" t="s">
        <v>5218</v>
      </c>
      <c r="C543" t="s">
        <v>5377</v>
      </c>
      <c r="D543">
        <v>0</v>
      </c>
      <c r="E543">
        <v>4000000</v>
      </c>
      <c r="F543">
        <v>4000000</v>
      </c>
      <c r="G543" s="3">
        <v>46059</v>
      </c>
      <c r="H543" t="s">
        <v>5376</v>
      </c>
      <c r="I543" t="s">
        <v>5415</v>
      </c>
    </row>
    <row r="544" spans="1:9">
      <c r="A544">
        <v>135990</v>
      </c>
      <c r="B544" t="s">
        <v>4925</v>
      </c>
      <c r="C544" t="s">
        <v>5378</v>
      </c>
      <c r="D544">
        <v>0</v>
      </c>
      <c r="E544">
        <v>337500</v>
      </c>
      <c r="F544">
        <v>405000</v>
      </c>
      <c r="G544" s="3">
        <v>46059</v>
      </c>
      <c r="H544" t="s">
        <v>5376</v>
      </c>
      <c r="I544" t="s">
        <v>5376</v>
      </c>
    </row>
    <row r="545" spans="1:9">
      <c r="A545">
        <v>135991</v>
      </c>
      <c r="B545">
        <v>0</v>
      </c>
      <c r="C545" t="s">
        <v>5379</v>
      </c>
      <c r="D545" t="s">
        <v>5379</v>
      </c>
      <c r="E545">
        <v>0</v>
      </c>
      <c r="F545">
        <v>0</v>
      </c>
      <c r="G545" s="3">
        <v>46059</v>
      </c>
      <c r="H545" t="s">
        <v>5376</v>
      </c>
      <c r="I545" t="s">
        <v>5474</v>
      </c>
    </row>
    <row r="546" spans="1:9">
      <c r="A546">
        <v>135992</v>
      </c>
      <c r="B546" t="s">
        <v>5109</v>
      </c>
      <c r="C546" t="s">
        <v>5380</v>
      </c>
      <c r="D546">
        <v>0</v>
      </c>
      <c r="E546">
        <v>74068100</v>
      </c>
      <c r="F546">
        <v>86685720</v>
      </c>
      <c r="G546" s="3">
        <v>46059</v>
      </c>
      <c r="H546" t="s">
        <v>5376</v>
      </c>
      <c r="I546" t="s">
        <v>5415</v>
      </c>
    </row>
    <row r="547" spans="1:9">
      <c r="A547">
        <v>135993</v>
      </c>
      <c r="B547" t="s">
        <v>5381</v>
      </c>
      <c r="C547" t="s">
        <v>5382</v>
      </c>
      <c r="D547">
        <v>0</v>
      </c>
      <c r="E547">
        <v>71380000.019999996</v>
      </c>
      <c r="F547">
        <v>85656000.019999996</v>
      </c>
      <c r="G547" s="3">
        <v>46059</v>
      </c>
      <c r="H547" t="s">
        <v>5376</v>
      </c>
      <c r="I547" t="s">
        <v>5415</v>
      </c>
    </row>
    <row r="548" spans="1:9">
      <c r="A548">
        <v>135994</v>
      </c>
      <c r="B548" t="s">
        <v>5383</v>
      </c>
      <c r="C548" t="s">
        <v>5384</v>
      </c>
      <c r="D548">
        <v>0</v>
      </c>
      <c r="E548">
        <v>10889.56</v>
      </c>
      <c r="F548">
        <v>10889.56</v>
      </c>
      <c r="G548" s="3">
        <v>46059</v>
      </c>
      <c r="H548" t="s">
        <v>5376</v>
      </c>
      <c r="I548" t="s">
        <v>5415</v>
      </c>
    </row>
    <row r="549" spans="1:9">
      <c r="A549">
        <v>135995</v>
      </c>
      <c r="B549" t="s">
        <v>5385</v>
      </c>
      <c r="C549" t="s">
        <v>5387</v>
      </c>
      <c r="D549">
        <v>0</v>
      </c>
      <c r="E549">
        <v>51811100</v>
      </c>
      <c r="F549">
        <v>61741320</v>
      </c>
      <c r="G549" s="3">
        <v>46059</v>
      </c>
      <c r="H549" t="s">
        <v>5376</v>
      </c>
      <c r="I549" t="s">
        <v>5415</v>
      </c>
    </row>
    <row r="550" spans="1:9">
      <c r="A550">
        <v>135996</v>
      </c>
      <c r="B550" t="s">
        <v>4791</v>
      </c>
      <c r="C550" t="s">
        <v>5388</v>
      </c>
      <c r="D550">
        <v>0</v>
      </c>
      <c r="E550">
        <v>1750000</v>
      </c>
      <c r="F550">
        <v>2100000</v>
      </c>
      <c r="G550" s="3">
        <v>46059</v>
      </c>
      <c r="H550" t="s">
        <v>5376</v>
      </c>
      <c r="I550" t="s">
        <v>5415</v>
      </c>
    </row>
    <row r="551" spans="1:9">
      <c r="A551">
        <v>135997</v>
      </c>
      <c r="B551" t="s">
        <v>4938</v>
      </c>
      <c r="C551" t="s">
        <v>5389</v>
      </c>
      <c r="D551" t="s">
        <v>5389</v>
      </c>
      <c r="E551">
        <v>428512.4</v>
      </c>
      <c r="F551">
        <v>514214.88</v>
      </c>
      <c r="G551" s="3">
        <v>46059</v>
      </c>
      <c r="H551" t="s">
        <v>5376</v>
      </c>
      <c r="I551" t="s">
        <v>5376</v>
      </c>
    </row>
    <row r="552" spans="1:9">
      <c r="A552">
        <v>135998</v>
      </c>
      <c r="B552" t="s">
        <v>4797</v>
      </c>
      <c r="C552" t="s">
        <v>5390</v>
      </c>
      <c r="D552">
        <v>0</v>
      </c>
      <c r="E552">
        <v>1995500</v>
      </c>
      <c r="F552">
        <v>2394600</v>
      </c>
      <c r="G552" s="3">
        <v>46059</v>
      </c>
      <c r="H552" t="s">
        <v>5376</v>
      </c>
      <c r="I552" t="s">
        <v>4673</v>
      </c>
    </row>
    <row r="553" spans="1:9">
      <c r="A553">
        <v>135999</v>
      </c>
      <c r="B553" t="s">
        <v>5318</v>
      </c>
      <c r="C553" t="s">
        <v>5391</v>
      </c>
      <c r="D553">
        <v>0</v>
      </c>
      <c r="E553">
        <v>857000</v>
      </c>
      <c r="F553">
        <v>857000</v>
      </c>
      <c r="G553" s="3">
        <v>46059</v>
      </c>
      <c r="H553" t="s">
        <v>5376</v>
      </c>
      <c r="I553" t="s">
        <v>5415</v>
      </c>
    </row>
    <row r="554" spans="1:9">
      <c r="A554">
        <v>136000</v>
      </c>
      <c r="B554" t="s">
        <v>5057</v>
      </c>
      <c r="C554" t="s">
        <v>5333</v>
      </c>
      <c r="D554">
        <v>0</v>
      </c>
      <c r="E554">
        <v>1270500</v>
      </c>
      <c r="F554">
        <v>1524600</v>
      </c>
      <c r="G554" s="3">
        <v>46059</v>
      </c>
      <c r="H554" t="s">
        <v>5376</v>
      </c>
      <c r="I554" t="s">
        <v>5376</v>
      </c>
    </row>
    <row r="555" spans="1:9">
      <c r="A555">
        <v>136001</v>
      </c>
      <c r="B555" t="s">
        <v>5392</v>
      </c>
      <c r="C555" t="s">
        <v>5393</v>
      </c>
      <c r="D555">
        <v>0</v>
      </c>
      <c r="E555">
        <v>1600000</v>
      </c>
      <c r="F555">
        <v>1920000</v>
      </c>
      <c r="G555" s="3">
        <v>46059</v>
      </c>
      <c r="H555" t="s">
        <v>5376</v>
      </c>
      <c r="I555" t="s">
        <v>5474</v>
      </c>
    </row>
    <row r="556" spans="1:9">
      <c r="A556">
        <v>136002</v>
      </c>
      <c r="B556" t="s">
        <v>4686</v>
      </c>
      <c r="C556" t="s">
        <v>5394</v>
      </c>
      <c r="D556" t="s">
        <v>9661</v>
      </c>
      <c r="E556">
        <v>3251281</v>
      </c>
      <c r="F556">
        <v>3901537.2</v>
      </c>
      <c r="G556" s="3">
        <v>46059</v>
      </c>
      <c r="H556" t="s">
        <v>5376</v>
      </c>
      <c r="I556" t="s">
        <v>5438</v>
      </c>
    </row>
    <row r="557" spans="1:9">
      <c r="A557">
        <v>136003</v>
      </c>
      <c r="B557" t="s">
        <v>5395</v>
      </c>
      <c r="C557" t="s">
        <v>5397</v>
      </c>
      <c r="D557">
        <v>0</v>
      </c>
      <c r="E557">
        <v>73920000</v>
      </c>
      <c r="F557">
        <v>73920000</v>
      </c>
      <c r="G557" s="3">
        <v>46059</v>
      </c>
      <c r="H557" t="s">
        <v>5376</v>
      </c>
      <c r="I557" t="s">
        <v>5415</v>
      </c>
    </row>
    <row r="558" spans="1:9">
      <c r="A558">
        <v>136004</v>
      </c>
      <c r="B558" t="s">
        <v>5381</v>
      </c>
      <c r="C558" t="s">
        <v>5398</v>
      </c>
      <c r="D558">
        <v>0</v>
      </c>
      <c r="E558">
        <v>230400000</v>
      </c>
      <c r="F558">
        <v>271872000</v>
      </c>
      <c r="G558" s="3">
        <v>46059</v>
      </c>
      <c r="H558" t="s">
        <v>5376</v>
      </c>
      <c r="I558" t="s">
        <v>5415</v>
      </c>
    </row>
    <row r="559" spans="1:9">
      <c r="A559">
        <v>136005</v>
      </c>
      <c r="B559" t="s">
        <v>5053</v>
      </c>
      <c r="C559" t="s">
        <v>5399</v>
      </c>
      <c r="D559">
        <v>0</v>
      </c>
      <c r="E559">
        <v>1338935.55</v>
      </c>
      <c r="F559">
        <v>1606722.66</v>
      </c>
      <c r="G559" s="3">
        <v>46059</v>
      </c>
      <c r="H559" t="s">
        <v>5376</v>
      </c>
      <c r="I559" t="s">
        <v>5415</v>
      </c>
    </row>
    <row r="560" spans="1:9">
      <c r="A560">
        <v>136006</v>
      </c>
      <c r="B560" t="s">
        <v>5400</v>
      </c>
      <c r="C560" t="s">
        <v>5402</v>
      </c>
      <c r="D560" t="s">
        <v>5402</v>
      </c>
      <c r="E560">
        <v>1900000</v>
      </c>
      <c r="F560">
        <v>1900000</v>
      </c>
      <c r="G560" s="3">
        <v>46059</v>
      </c>
      <c r="H560" t="s">
        <v>5376</v>
      </c>
      <c r="I560" t="s">
        <v>5474</v>
      </c>
    </row>
    <row r="561" spans="1:9">
      <c r="A561">
        <v>136007</v>
      </c>
      <c r="B561" t="s">
        <v>4797</v>
      </c>
      <c r="C561" t="s">
        <v>5403</v>
      </c>
      <c r="D561">
        <v>0</v>
      </c>
      <c r="E561">
        <v>5231000</v>
      </c>
      <c r="F561">
        <v>6277200</v>
      </c>
      <c r="G561" s="3">
        <v>46059</v>
      </c>
      <c r="H561" t="s">
        <v>5376</v>
      </c>
      <c r="I561" t="s">
        <v>4673</v>
      </c>
    </row>
    <row r="562" spans="1:9">
      <c r="A562">
        <v>136008</v>
      </c>
      <c r="B562">
        <v>0</v>
      </c>
      <c r="C562" t="s">
        <v>5404</v>
      </c>
      <c r="D562" t="s">
        <v>9662</v>
      </c>
      <c r="E562">
        <v>1</v>
      </c>
      <c r="F562">
        <v>1.2</v>
      </c>
      <c r="G562" s="3">
        <v>46059</v>
      </c>
      <c r="H562" t="s">
        <v>5376</v>
      </c>
      <c r="I562" t="s">
        <v>5474</v>
      </c>
    </row>
    <row r="563" spans="1:9">
      <c r="A563">
        <v>136009</v>
      </c>
      <c r="B563" t="s">
        <v>4807</v>
      </c>
      <c r="C563" t="s">
        <v>5405</v>
      </c>
      <c r="D563">
        <v>0</v>
      </c>
      <c r="E563">
        <v>13984425</v>
      </c>
      <c r="F563">
        <v>16781310</v>
      </c>
      <c r="G563" s="3">
        <v>46059</v>
      </c>
      <c r="H563" t="s">
        <v>5376</v>
      </c>
      <c r="I563" t="s">
        <v>4673</v>
      </c>
    </row>
    <row r="564" spans="1:9">
      <c r="A564">
        <v>136010</v>
      </c>
      <c r="B564" t="s">
        <v>4807</v>
      </c>
      <c r="C564" t="s">
        <v>5406</v>
      </c>
      <c r="D564">
        <v>0</v>
      </c>
      <c r="E564">
        <v>1963700</v>
      </c>
      <c r="F564">
        <v>2356440</v>
      </c>
      <c r="G564" s="3">
        <v>46059</v>
      </c>
      <c r="H564" t="s">
        <v>5376</v>
      </c>
      <c r="I564" t="s">
        <v>4673</v>
      </c>
    </row>
    <row r="565" spans="1:9">
      <c r="A565">
        <v>136011</v>
      </c>
      <c r="B565" t="s">
        <v>4925</v>
      </c>
      <c r="C565" t="s">
        <v>5407</v>
      </c>
      <c r="D565">
        <v>0</v>
      </c>
      <c r="E565">
        <v>93000</v>
      </c>
      <c r="F565">
        <v>111600</v>
      </c>
      <c r="G565" s="3">
        <v>46066</v>
      </c>
      <c r="H565" t="s">
        <v>5408</v>
      </c>
      <c r="I565" t="s">
        <v>5408</v>
      </c>
    </row>
    <row r="566" spans="1:9">
      <c r="A566">
        <v>136012</v>
      </c>
      <c r="B566" t="s">
        <v>4791</v>
      </c>
      <c r="C566">
        <v>0</v>
      </c>
      <c r="D566">
        <v>0</v>
      </c>
      <c r="E566">
        <v>1200000</v>
      </c>
      <c r="F566">
        <v>1440000</v>
      </c>
      <c r="G566" s="3">
        <v>46059</v>
      </c>
      <c r="H566" t="s">
        <v>5376</v>
      </c>
      <c r="I566" t="s">
        <v>5474</v>
      </c>
    </row>
    <row r="567" spans="1:9">
      <c r="A567">
        <v>136013</v>
      </c>
      <c r="B567" t="s">
        <v>4791</v>
      </c>
      <c r="C567" t="s">
        <v>5409</v>
      </c>
      <c r="D567" t="s">
        <v>5409</v>
      </c>
      <c r="E567">
        <v>2490000</v>
      </c>
      <c r="F567">
        <v>2988000</v>
      </c>
      <c r="G567" s="3">
        <v>46059</v>
      </c>
      <c r="H567" t="s">
        <v>5376</v>
      </c>
      <c r="I567" t="s">
        <v>5474</v>
      </c>
    </row>
    <row r="568" spans="1:9">
      <c r="A568">
        <v>136014</v>
      </c>
      <c r="B568">
        <v>0</v>
      </c>
      <c r="C568" t="s">
        <v>5410</v>
      </c>
      <c r="D568">
        <v>0</v>
      </c>
      <c r="E568">
        <v>1</v>
      </c>
      <c r="F568">
        <v>1.2</v>
      </c>
      <c r="G568" s="3">
        <v>46059</v>
      </c>
      <c r="H568" t="s">
        <v>5376</v>
      </c>
      <c r="I568" t="s">
        <v>5415</v>
      </c>
    </row>
    <row r="569" spans="1:9">
      <c r="A569">
        <v>136015</v>
      </c>
      <c r="B569">
        <v>0</v>
      </c>
      <c r="C569" t="s">
        <v>5411</v>
      </c>
      <c r="D569">
        <v>0</v>
      </c>
      <c r="E569">
        <v>1</v>
      </c>
      <c r="F569">
        <v>1.2</v>
      </c>
      <c r="G569" s="3">
        <v>46059</v>
      </c>
      <c r="H569" t="s">
        <v>5376</v>
      </c>
      <c r="I569" t="s">
        <v>5415</v>
      </c>
    </row>
    <row r="570" spans="1:9">
      <c r="A570">
        <v>136016</v>
      </c>
      <c r="B570" t="s">
        <v>5412</v>
      </c>
      <c r="C570" t="s">
        <v>5414</v>
      </c>
      <c r="D570">
        <v>0</v>
      </c>
      <c r="E570">
        <v>7200000</v>
      </c>
      <c r="F570">
        <v>8640000</v>
      </c>
      <c r="G570" s="3">
        <v>46062</v>
      </c>
      <c r="H570" t="s">
        <v>5415</v>
      </c>
      <c r="I570" t="s">
        <v>5579</v>
      </c>
    </row>
    <row r="571" spans="1:9">
      <c r="A571">
        <v>136017</v>
      </c>
      <c r="B571" t="s">
        <v>5215</v>
      </c>
      <c r="C571">
        <v>0</v>
      </c>
      <c r="D571">
        <v>0</v>
      </c>
      <c r="E571">
        <v>74170257.689999998</v>
      </c>
      <c r="F571">
        <v>89004309.230000004</v>
      </c>
      <c r="G571" s="3">
        <v>46062</v>
      </c>
      <c r="H571" t="s">
        <v>5415</v>
      </c>
      <c r="I571" t="s">
        <v>5415</v>
      </c>
    </row>
    <row r="572" spans="1:9">
      <c r="A572">
        <v>136018</v>
      </c>
      <c r="B572" t="s">
        <v>5215</v>
      </c>
      <c r="C572">
        <v>0</v>
      </c>
      <c r="D572">
        <v>0</v>
      </c>
      <c r="E572">
        <v>33856571.659999996</v>
      </c>
      <c r="F572">
        <v>40627886</v>
      </c>
      <c r="G572" s="3">
        <v>46062</v>
      </c>
      <c r="H572" t="s">
        <v>5415</v>
      </c>
      <c r="I572" t="s">
        <v>5415</v>
      </c>
    </row>
    <row r="573" spans="1:9">
      <c r="A573">
        <v>136019</v>
      </c>
      <c r="B573">
        <v>0</v>
      </c>
      <c r="C573" t="s">
        <v>5416</v>
      </c>
      <c r="D573">
        <v>0</v>
      </c>
      <c r="E573">
        <v>0</v>
      </c>
      <c r="F573">
        <v>0</v>
      </c>
      <c r="G573" s="3">
        <v>46062</v>
      </c>
      <c r="H573" t="s">
        <v>5415</v>
      </c>
      <c r="I573" t="s">
        <v>5474</v>
      </c>
    </row>
    <row r="574" spans="1:9">
      <c r="A574">
        <v>136020</v>
      </c>
      <c r="B574" t="s">
        <v>5417</v>
      </c>
      <c r="C574" t="s">
        <v>5419</v>
      </c>
      <c r="D574">
        <v>0</v>
      </c>
      <c r="E574">
        <v>9980000</v>
      </c>
      <c r="F574">
        <v>9980000</v>
      </c>
      <c r="G574" s="3">
        <v>46062</v>
      </c>
      <c r="H574" t="s">
        <v>5415</v>
      </c>
      <c r="I574" t="s">
        <v>5415</v>
      </c>
    </row>
    <row r="575" spans="1:9">
      <c r="A575">
        <v>136021</v>
      </c>
      <c r="B575" t="s">
        <v>4791</v>
      </c>
      <c r="C575" t="s">
        <v>5420</v>
      </c>
      <c r="D575">
        <v>0</v>
      </c>
      <c r="E575">
        <v>870000</v>
      </c>
      <c r="F575">
        <v>1044000</v>
      </c>
      <c r="G575" s="3">
        <v>46062</v>
      </c>
      <c r="H575" t="s">
        <v>5415</v>
      </c>
      <c r="I575" t="s">
        <v>5415</v>
      </c>
    </row>
    <row r="576" spans="1:9">
      <c r="A576">
        <v>136022</v>
      </c>
      <c r="B576">
        <v>0</v>
      </c>
      <c r="C576">
        <v>0</v>
      </c>
      <c r="D576">
        <v>0</v>
      </c>
      <c r="E576">
        <v>57600</v>
      </c>
      <c r="F576">
        <v>0</v>
      </c>
      <c r="G576" s="3">
        <v>46062</v>
      </c>
      <c r="H576" t="s">
        <v>5415</v>
      </c>
      <c r="I576" t="s">
        <v>5415</v>
      </c>
    </row>
    <row r="577" spans="1:9">
      <c r="A577">
        <v>136023</v>
      </c>
      <c r="B577" t="s">
        <v>5421</v>
      </c>
      <c r="C577" t="s">
        <v>5423</v>
      </c>
      <c r="D577">
        <v>0</v>
      </c>
      <c r="E577">
        <v>756000</v>
      </c>
      <c r="F577">
        <v>907200</v>
      </c>
      <c r="G577" s="3">
        <v>46062</v>
      </c>
      <c r="H577" t="s">
        <v>5415</v>
      </c>
      <c r="I577" t="s">
        <v>5579</v>
      </c>
    </row>
    <row r="578" spans="1:9">
      <c r="A578">
        <v>136024</v>
      </c>
      <c r="B578" t="s">
        <v>4791</v>
      </c>
      <c r="C578" t="s">
        <v>5424</v>
      </c>
      <c r="D578" t="s">
        <v>5424</v>
      </c>
      <c r="E578">
        <v>2250000</v>
      </c>
      <c r="F578">
        <v>2700000</v>
      </c>
      <c r="G578" s="3">
        <v>46062</v>
      </c>
      <c r="H578" t="s">
        <v>5415</v>
      </c>
      <c r="I578" t="s">
        <v>5474</v>
      </c>
    </row>
    <row r="579" spans="1:9">
      <c r="A579">
        <v>136025</v>
      </c>
      <c r="B579" t="s">
        <v>5275</v>
      </c>
      <c r="C579" t="s">
        <v>5425</v>
      </c>
      <c r="D579">
        <v>0</v>
      </c>
      <c r="E579">
        <v>17600000</v>
      </c>
      <c r="F579">
        <v>21120000</v>
      </c>
      <c r="G579" s="3">
        <v>46062</v>
      </c>
      <c r="H579" t="s">
        <v>5415</v>
      </c>
      <c r="I579" t="s">
        <v>5415</v>
      </c>
    </row>
    <row r="580" spans="1:9">
      <c r="A580">
        <v>136026</v>
      </c>
      <c r="B580" t="s">
        <v>5369</v>
      </c>
      <c r="C580" t="s">
        <v>5426</v>
      </c>
      <c r="D580">
        <v>0</v>
      </c>
      <c r="E580">
        <v>172500</v>
      </c>
      <c r="F580">
        <v>207000</v>
      </c>
      <c r="G580" s="3">
        <v>46062</v>
      </c>
      <c r="H580" t="s">
        <v>5415</v>
      </c>
      <c r="I580" t="s">
        <v>5474</v>
      </c>
    </row>
    <row r="581" spans="1:9">
      <c r="A581">
        <v>136027</v>
      </c>
      <c r="B581" t="s">
        <v>4791</v>
      </c>
      <c r="C581">
        <v>0</v>
      </c>
      <c r="D581">
        <v>0</v>
      </c>
      <c r="E581">
        <v>3000000</v>
      </c>
      <c r="F581">
        <v>3600000</v>
      </c>
      <c r="G581" s="3">
        <v>46062</v>
      </c>
      <c r="H581" t="s">
        <v>5415</v>
      </c>
      <c r="I581" t="s">
        <v>5474</v>
      </c>
    </row>
    <row r="582" spans="1:9">
      <c r="A582">
        <v>136028</v>
      </c>
      <c r="B582" t="s">
        <v>4697</v>
      </c>
      <c r="C582" t="s">
        <v>5427</v>
      </c>
      <c r="D582" t="s">
        <v>5427</v>
      </c>
      <c r="E582">
        <v>2843000</v>
      </c>
      <c r="F582">
        <v>2843000</v>
      </c>
      <c r="G582" s="3">
        <v>46062</v>
      </c>
      <c r="H582" t="s">
        <v>5415</v>
      </c>
      <c r="I582" t="s">
        <v>3416</v>
      </c>
    </row>
    <row r="583" spans="1:9">
      <c r="A583">
        <v>136029</v>
      </c>
      <c r="B583" t="s">
        <v>4697</v>
      </c>
      <c r="C583" t="s">
        <v>5428</v>
      </c>
      <c r="D583" t="s">
        <v>5428</v>
      </c>
      <c r="E583">
        <v>4015600</v>
      </c>
      <c r="F583">
        <v>4015600</v>
      </c>
      <c r="G583" s="3">
        <v>46062</v>
      </c>
      <c r="H583" t="s">
        <v>5415</v>
      </c>
      <c r="I583" t="s">
        <v>5474</v>
      </c>
    </row>
    <row r="584" spans="1:9">
      <c r="A584">
        <v>136030</v>
      </c>
      <c r="B584">
        <v>0</v>
      </c>
      <c r="C584" t="s">
        <v>5429</v>
      </c>
      <c r="D584">
        <v>0</v>
      </c>
      <c r="E584">
        <v>0</v>
      </c>
      <c r="F584">
        <v>0</v>
      </c>
      <c r="G584" s="3">
        <v>46062</v>
      </c>
      <c r="H584" t="s">
        <v>5415</v>
      </c>
      <c r="I584" t="s">
        <v>5474</v>
      </c>
    </row>
    <row r="585" spans="1:9">
      <c r="A585">
        <v>136031</v>
      </c>
      <c r="B585">
        <v>0</v>
      </c>
      <c r="C585" t="s">
        <v>5430</v>
      </c>
      <c r="D585">
        <v>0</v>
      </c>
      <c r="E585">
        <v>0</v>
      </c>
      <c r="F585">
        <v>0</v>
      </c>
      <c r="G585" s="3">
        <v>46062</v>
      </c>
      <c r="H585" t="s">
        <v>5415</v>
      </c>
      <c r="I585" t="s">
        <v>5474</v>
      </c>
    </row>
    <row r="586" spans="1:9">
      <c r="A586">
        <v>136032</v>
      </c>
      <c r="B586">
        <v>0</v>
      </c>
      <c r="C586" t="s">
        <v>5431</v>
      </c>
      <c r="D586">
        <v>0</v>
      </c>
      <c r="E586">
        <v>0</v>
      </c>
      <c r="F586">
        <v>0</v>
      </c>
      <c r="G586" s="3">
        <v>46062</v>
      </c>
      <c r="H586" t="s">
        <v>5415</v>
      </c>
      <c r="I586" t="s">
        <v>5474</v>
      </c>
    </row>
    <row r="587" spans="1:9">
      <c r="A587">
        <v>136033</v>
      </c>
      <c r="B587" t="s">
        <v>5432</v>
      </c>
      <c r="C587" t="s">
        <v>5434</v>
      </c>
      <c r="D587" t="s">
        <v>5434</v>
      </c>
      <c r="E587">
        <v>232000000</v>
      </c>
      <c r="F587">
        <v>278400000</v>
      </c>
      <c r="G587" s="3">
        <v>46062</v>
      </c>
      <c r="H587" t="s">
        <v>5415</v>
      </c>
      <c r="I587" t="s">
        <v>5438</v>
      </c>
    </row>
    <row r="588" spans="1:9">
      <c r="A588">
        <v>136034</v>
      </c>
      <c r="B588">
        <v>0</v>
      </c>
      <c r="C588" t="s">
        <v>5435</v>
      </c>
      <c r="D588">
        <v>0</v>
      </c>
      <c r="E588">
        <v>0</v>
      </c>
      <c r="F588">
        <v>0</v>
      </c>
      <c r="G588" s="3">
        <v>46062</v>
      </c>
      <c r="H588" t="s">
        <v>5415</v>
      </c>
      <c r="I588" t="s">
        <v>5474</v>
      </c>
    </row>
    <row r="589" spans="1:9">
      <c r="A589">
        <v>136035</v>
      </c>
      <c r="B589">
        <v>0</v>
      </c>
      <c r="C589" t="s">
        <v>5436</v>
      </c>
      <c r="D589">
        <v>0</v>
      </c>
      <c r="E589">
        <v>0</v>
      </c>
      <c r="F589">
        <v>0</v>
      </c>
      <c r="G589" s="3">
        <v>46062</v>
      </c>
      <c r="H589" t="s">
        <v>5415</v>
      </c>
      <c r="I589" t="s">
        <v>5474</v>
      </c>
    </row>
    <row r="590" spans="1:9">
      <c r="A590">
        <v>136036</v>
      </c>
      <c r="B590">
        <v>0</v>
      </c>
      <c r="C590" t="s">
        <v>5437</v>
      </c>
      <c r="D590">
        <v>0</v>
      </c>
      <c r="E590">
        <v>0</v>
      </c>
      <c r="F590">
        <v>0</v>
      </c>
      <c r="G590" s="3">
        <v>46063</v>
      </c>
      <c r="H590" t="s">
        <v>5438</v>
      </c>
      <c r="I590" t="s">
        <v>5474</v>
      </c>
    </row>
    <row r="591" spans="1:9">
      <c r="A591">
        <v>136037</v>
      </c>
      <c r="B591" t="s">
        <v>4697</v>
      </c>
      <c r="C591" t="s">
        <v>5427</v>
      </c>
      <c r="D591" t="s">
        <v>5427</v>
      </c>
      <c r="E591">
        <v>2843000</v>
      </c>
      <c r="F591">
        <v>2843000</v>
      </c>
      <c r="G591" s="3">
        <v>46063</v>
      </c>
      <c r="H591" t="s">
        <v>5438</v>
      </c>
      <c r="I591" t="s">
        <v>5474</v>
      </c>
    </row>
    <row r="592" spans="1:9">
      <c r="A592">
        <v>136038</v>
      </c>
      <c r="B592" t="s">
        <v>5370</v>
      </c>
      <c r="C592" t="s">
        <v>5439</v>
      </c>
      <c r="D592">
        <v>0</v>
      </c>
      <c r="E592">
        <v>1920000</v>
      </c>
      <c r="F592">
        <v>2304000</v>
      </c>
      <c r="G592" s="3">
        <v>46063</v>
      </c>
      <c r="H592" t="s">
        <v>5438</v>
      </c>
      <c r="I592" t="s">
        <v>5438</v>
      </c>
    </row>
    <row r="593" spans="1:9">
      <c r="A593">
        <v>136039</v>
      </c>
      <c r="B593" t="s">
        <v>5440</v>
      </c>
      <c r="C593" t="s">
        <v>5441</v>
      </c>
      <c r="D593" t="s">
        <v>5441</v>
      </c>
      <c r="E593">
        <v>3075000</v>
      </c>
      <c r="F593">
        <v>3690000</v>
      </c>
      <c r="G593" s="3">
        <v>46063</v>
      </c>
      <c r="H593" t="s">
        <v>5438</v>
      </c>
      <c r="I593" t="s">
        <v>5474</v>
      </c>
    </row>
    <row r="594" spans="1:9">
      <c r="A594">
        <v>136040</v>
      </c>
      <c r="B594" t="s">
        <v>4697</v>
      </c>
      <c r="C594" t="s">
        <v>5442</v>
      </c>
      <c r="D594">
        <v>0</v>
      </c>
      <c r="E594">
        <v>733000</v>
      </c>
      <c r="F594">
        <v>733000</v>
      </c>
      <c r="G594" s="3">
        <v>46063</v>
      </c>
      <c r="H594" t="s">
        <v>5438</v>
      </c>
      <c r="I594" t="s">
        <v>5438</v>
      </c>
    </row>
    <row r="595" spans="1:9">
      <c r="A595">
        <v>136041</v>
      </c>
      <c r="B595" t="s">
        <v>4797</v>
      </c>
      <c r="C595" t="s">
        <v>5443</v>
      </c>
      <c r="D595">
        <v>0</v>
      </c>
      <c r="E595">
        <v>49349300</v>
      </c>
      <c r="F595">
        <v>59219160</v>
      </c>
      <c r="G595" s="3">
        <v>46063</v>
      </c>
      <c r="H595" t="s">
        <v>5438</v>
      </c>
      <c r="I595" t="s">
        <v>5579</v>
      </c>
    </row>
    <row r="596" spans="1:9">
      <c r="A596">
        <v>136042</v>
      </c>
      <c r="B596" t="s">
        <v>5444</v>
      </c>
      <c r="C596" t="s">
        <v>5446</v>
      </c>
      <c r="D596">
        <v>0</v>
      </c>
      <c r="E596">
        <v>11550000</v>
      </c>
      <c r="F596">
        <v>11940000</v>
      </c>
      <c r="G596" s="3">
        <v>46063</v>
      </c>
      <c r="H596" t="s">
        <v>5438</v>
      </c>
      <c r="I596" t="s">
        <v>5438</v>
      </c>
    </row>
    <row r="597" spans="1:9">
      <c r="A597">
        <v>136043</v>
      </c>
      <c r="B597">
        <v>0</v>
      </c>
      <c r="C597" t="s">
        <v>5447</v>
      </c>
      <c r="D597">
        <v>0</v>
      </c>
      <c r="E597">
        <v>0</v>
      </c>
      <c r="F597">
        <v>0</v>
      </c>
      <c r="G597" s="3">
        <v>46063</v>
      </c>
      <c r="H597" t="s">
        <v>5438</v>
      </c>
      <c r="I597" t="s">
        <v>5474</v>
      </c>
    </row>
    <row r="598" spans="1:9">
      <c r="A598">
        <v>136044</v>
      </c>
      <c r="B598" t="s">
        <v>5444</v>
      </c>
      <c r="C598" t="s">
        <v>5439</v>
      </c>
      <c r="D598">
        <v>0</v>
      </c>
      <c r="E598">
        <v>8550000</v>
      </c>
      <c r="F598">
        <v>8550000</v>
      </c>
      <c r="G598" s="3">
        <v>46063</v>
      </c>
      <c r="H598" t="s">
        <v>5438</v>
      </c>
      <c r="I598" t="s">
        <v>5438</v>
      </c>
    </row>
    <row r="599" spans="1:9">
      <c r="A599">
        <v>136045</v>
      </c>
      <c r="B599" t="s">
        <v>5444</v>
      </c>
      <c r="C599" t="s">
        <v>5439</v>
      </c>
      <c r="D599">
        <v>0</v>
      </c>
      <c r="E599">
        <v>8600000</v>
      </c>
      <c r="F599">
        <v>8600000</v>
      </c>
      <c r="G599" s="3">
        <v>46063</v>
      </c>
      <c r="H599" t="s">
        <v>5438</v>
      </c>
      <c r="I599" t="s">
        <v>5438</v>
      </c>
    </row>
    <row r="600" spans="1:9">
      <c r="A600">
        <v>136046</v>
      </c>
      <c r="B600">
        <v>0</v>
      </c>
      <c r="C600" t="s">
        <v>5448</v>
      </c>
      <c r="D600">
        <v>0</v>
      </c>
      <c r="E600">
        <v>0</v>
      </c>
      <c r="F600">
        <v>0</v>
      </c>
      <c r="G600" s="3">
        <v>46063</v>
      </c>
      <c r="H600" t="s">
        <v>5438</v>
      </c>
      <c r="I600" t="s">
        <v>5474</v>
      </c>
    </row>
    <row r="601" spans="1:9">
      <c r="A601">
        <v>136047</v>
      </c>
      <c r="B601">
        <v>0</v>
      </c>
      <c r="C601" t="s">
        <v>5449</v>
      </c>
      <c r="D601">
        <v>0</v>
      </c>
      <c r="E601">
        <v>0</v>
      </c>
      <c r="F601">
        <v>0</v>
      </c>
      <c r="G601" s="3">
        <v>46063</v>
      </c>
      <c r="H601" t="s">
        <v>5438</v>
      </c>
      <c r="I601" t="s">
        <v>5474</v>
      </c>
    </row>
    <row r="602" spans="1:9">
      <c r="A602">
        <v>136048</v>
      </c>
      <c r="B602">
        <v>0</v>
      </c>
      <c r="C602" t="s">
        <v>5450</v>
      </c>
      <c r="D602">
        <v>0</v>
      </c>
      <c r="E602">
        <v>0</v>
      </c>
      <c r="F602">
        <v>0</v>
      </c>
      <c r="G602" s="3">
        <v>46063</v>
      </c>
      <c r="H602" t="s">
        <v>5438</v>
      </c>
      <c r="I602" t="s">
        <v>5474</v>
      </c>
    </row>
    <row r="603" spans="1:9">
      <c r="A603">
        <v>136049</v>
      </c>
      <c r="B603" t="s">
        <v>4791</v>
      </c>
      <c r="C603">
        <v>0</v>
      </c>
      <c r="D603">
        <v>0</v>
      </c>
      <c r="E603">
        <v>275000</v>
      </c>
      <c r="F603">
        <v>330000</v>
      </c>
      <c r="G603" s="3">
        <v>46063</v>
      </c>
      <c r="H603" t="s">
        <v>5438</v>
      </c>
      <c r="I603" t="s">
        <v>5474</v>
      </c>
    </row>
    <row r="604" spans="1:9">
      <c r="A604">
        <v>136050</v>
      </c>
      <c r="B604">
        <v>0</v>
      </c>
      <c r="C604" t="s">
        <v>5451</v>
      </c>
      <c r="D604">
        <v>0</v>
      </c>
      <c r="E604">
        <v>0</v>
      </c>
      <c r="F604">
        <v>0</v>
      </c>
      <c r="G604" s="3">
        <v>46063</v>
      </c>
      <c r="H604" t="s">
        <v>5438</v>
      </c>
      <c r="I604" t="s">
        <v>5474</v>
      </c>
    </row>
    <row r="605" spans="1:9">
      <c r="A605">
        <v>136051</v>
      </c>
      <c r="B605" t="s">
        <v>4697</v>
      </c>
      <c r="C605" t="s">
        <v>3501</v>
      </c>
      <c r="D605">
        <v>0</v>
      </c>
      <c r="E605">
        <v>1040000</v>
      </c>
      <c r="F605">
        <v>1040000</v>
      </c>
      <c r="G605" s="3">
        <v>46063</v>
      </c>
      <c r="H605" t="s">
        <v>5438</v>
      </c>
      <c r="I605" t="s">
        <v>5438</v>
      </c>
    </row>
    <row r="606" spans="1:9">
      <c r="A606">
        <v>136052</v>
      </c>
      <c r="B606">
        <v>0</v>
      </c>
      <c r="C606" t="s">
        <v>5452</v>
      </c>
      <c r="D606">
        <v>0</v>
      </c>
      <c r="E606">
        <v>0</v>
      </c>
      <c r="F606">
        <v>0</v>
      </c>
      <c r="G606" s="3">
        <v>46063</v>
      </c>
      <c r="H606" t="s">
        <v>5438</v>
      </c>
      <c r="I606" t="s">
        <v>5474</v>
      </c>
    </row>
    <row r="607" spans="1:9">
      <c r="A607">
        <v>136053</v>
      </c>
      <c r="B607" t="s">
        <v>5453</v>
      </c>
      <c r="C607" t="s">
        <v>5455</v>
      </c>
      <c r="D607" t="s">
        <v>5455</v>
      </c>
      <c r="E607">
        <v>9000000</v>
      </c>
      <c r="F607">
        <v>9300000</v>
      </c>
      <c r="G607" s="3">
        <v>46063</v>
      </c>
      <c r="H607" t="s">
        <v>5438</v>
      </c>
      <c r="I607" t="s">
        <v>5600</v>
      </c>
    </row>
    <row r="608" spans="1:9">
      <c r="A608">
        <v>136054</v>
      </c>
      <c r="B608" t="s">
        <v>5116</v>
      </c>
      <c r="C608">
        <v>0</v>
      </c>
      <c r="D608">
        <v>0</v>
      </c>
      <c r="E608">
        <v>2346000</v>
      </c>
      <c r="F608">
        <v>2815200</v>
      </c>
      <c r="G608" s="3">
        <v>46063</v>
      </c>
      <c r="H608" t="s">
        <v>5438</v>
      </c>
      <c r="I608" t="s">
        <v>5408</v>
      </c>
    </row>
    <row r="609" spans="1:9">
      <c r="A609">
        <v>136055</v>
      </c>
      <c r="B609">
        <v>0</v>
      </c>
      <c r="C609">
        <v>0</v>
      </c>
      <c r="D609">
        <v>0</v>
      </c>
      <c r="E609">
        <v>0</v>
      </c>
      <c r="F609">
        <v>0</v>
      </c>
      <c r="G609" s="3">
        <v>46063</v>
      </c>
      <c r="H609" t="s">
        <v>5438</v>
      </c>
      <c r="I609" t="s">
        <v>5408</v>
      </c>
    </row>
    <row r="610" spans="1:9">
      <c r="A610">
        <v>136056</v>
      </c>
      <c r="B610" t="s">
        <v>4952</v>
      </c>
      <c r="C610" t="s">
        <v>3476</v>
      </c>
      <c r="D610">
        <v>0</v>
      </c>
      <c r="E610">
        <v>5140000</v>
      </c>
      <c r="F610">
        <v>5140000</v>
      </c>
      <c r="G610" s="3">
        <v>46063</v>
      </c>
      <c r="H610" t="s">
        <v>5438</v>
      </c>
      <c r="I610" t="s">
        <v>9803</v>
      </c>
    </row>
    <row r="611" spans="1:9">
      <c r="A611">
        <v>136057</v>
      </c>
      <c r="B611" t="s">
        <v>5456</v>
      </c>
      <c r="C611" t="s">
        <v>5458</v>
      </c>
      <c r="D611">
        <v>0</v>
      </c>
      <c r="E611">
        <v>5282078.32</v>
      </c>
      <c r="F611">
        <v>6338493.9800000004</v>
      </c>
      <c r="G611" s="3">
        <v>46063</v>
      </c>
      <c r="H611" t="s">
        <v>5438</v>
      </c>
      <c r="I611" t="s">
        <v>5474</v>
      </c>
    </row>
    <row r="612" spans="1:9">
      <c r="A612">
        <v>136058</v>
      </c>
      <c r="B612" t="s">
        <v>4689</v>
      </c>
      <c r="C612" t="s">
        <v>5459</v>
      </c>
      <c r="D612" t="s">
        <v>5459</v>
      </c>
      <c r="E612">
        <v>220320.22</v>
      </c>
      <c r="F612">
        <v>264384.26</v>
      </c>
      <c r="G612" s="3">
        <v>46063</v>
      </c>
      <c r="H612" t="s">
        <v>5438</v>
      </c>
      <c r="I612" t="s">
        <v>5600</v>
      </c>
    </row>
    <row r="613" spans="1:9">
      <c r="A613">
        <v>136059</v>
      </c>
      <c r="B613" t="s">
        <v>4689</v>
      </c>
      <c r="C613" t="s">
        <v>5460</v>
      </c>
      <c r="D613" t="s">
        <v>5460</v>
      </c>
      <c r="E613">
        <v>2247120</v>
      </c>
      <c r="F613">
        <v>2696544</v>
      </c>
      <c r="G613" s="3">
        <v>46063</v>
      </c>
      <c r="H613" t="s">
        <v>5438</v>
      </c>
      <c r="I613" t="s">
        <v>5600</v>
      </c>
    </row>
    <row r="614" spans="1:9">
      <c r="A614">
        <v>136060</v>
      </c>
      <c r="B614">
        <v>0</v>
      </c>
      <c r="C614" t="s">
        <v>5461</v>
      </c>
      <c r="D614">
        <v>0</v>
      </c>
      <c r="E614">
        <v>98862.44</v>
      </c>
      <c r="F614">
        <v>118634.93</v>
      </c>
      <c r="G614" s="3">
        <v>46063</v>
      </c>
      <c r="H614" t="s">
        <v>5438</v>
      </c>
      <c r="I614" t="s">
        <v>5474</v>
      </c>
    </row>
    <row r="615" spans="1:9">
      <c r="A615">
        <v>136061</v>
      </c>
      <c r="B615" t="s">
        <v>4697</v>
      </c>
      <c r="C615" t="s">
        <v>5008</v>
      </c>
      <c r="D615">
        <v>0</v>
      </c>
      <c r="E615">
        <v>15353661</v>
      </c>
      <c r="F615">
        <v>15353661</v>
      </c>
      <c r="G615" s="3">
        <v>46063</v>
      </c>
      <c r="H615" t="s">
        <v>5438</v>
      </c>
      <c r="I615" t="s">
        <v>9803</v>
      </c>
    </row>
    <row r="616" spans="1:9">
      <c r="A616">
        <v>136062</v>
      </c>
      <c r="B616">
        <v>0</v>
      </c>
      <c r="C616" t="s">
        <v>5462</v>
      </c>
      <c r="D616">
        <v>0</v>
      </c>
      <c r="E616">
        <v>1117.5</v>
      </c>
      <c r="F616">
        <v>1341</v>
      </c>
      <c r="G616" s="3">
        <v>46063</v>
      </c>
      <c r="H616" t="s">
        <v>5438</v>
      </c>
      <c r="I616" t="s">
        <v>5474</v>
      </c>
    </row>
    <row r="617" spans="1:9">
      <c r="A617">
        <v>136063</v>
      </c>
      <c r="B617" t="s">
        <v>5463</v>
      </c>
      <c r="C617" t="s">
        <v>5464</v>
      </c>
      <c r="D617" t="s">
        <v>5464</v>
      </c>
      <c r="E617">
        <v>75000000</v>
      </c>
      <c r="F617">
        <v>75000000</v>
      </c>
      <c r="G617" s="3">
        <v>46063</v>
      </c>
      <c r="H617" t="s">
        <v>5438</v>
      </c>
      <c r="I617" t="s">
        <v>5600</v>
      </c>
    </row>
    <row r="618" spans="1:9">
      <c r="A618">
        <v>136064</v>
      </c>
      <c r="B618">
        <v>0</v>
      </c>
      <c r="C618" t="s">
        <v>5465</v>
      </c>
      <c r="D618">
        <v>0</v>
      </c>
      <c r="E618">
        <v>0</v>
      </c>
      <c r="F618">
        <v>0</v>
      </c>
      <c r="G618" s="3">
        <v>46063</v>
      </c>
      <c r="H618" t="s">
        <v>5438</v>
      </c>
      <c r="I618" t="s">
        <v>5474</v>
      </c>
    </row>
    <row r="619" spans="1:9">
      <c r="A619">
        <v>136065</v>
      </c>
      <c r="B619">
        <v>0</v>
      </c>
      <c r="C619" t="s">
        <v>5466</v>
      </c>
      <c r="D619">
        <v>0</v>
      </c>
      <c r="E619">
        <v>0</v>
      </c>
      <c r="F619">
        <v>0</v>
      </c>
      <c r="G619" s="3">
        <v>46063</v>
      </c>
      <c r="H619" t="s">
        <v>5438</v>
      </c>
      <c r="I619" t="s">
        <v>5474</v>
      </c>
    </row>
    <row r="620" spans="1:9">
      <c r="A620">
        <v>136066</v>
      </c>
      <c r="B620">
        <v>0</v>
      </c>
      <c r="C620" t="s">
        <v>5467</v>
      </c>
      <c r="D620">
        <v>0</v>
      </c>
      <c r="E620">
        <v>0</v>
      </c>
      <c r="F620">
        <v>0</v>
      </c>
      <c r="G620" s="3">
        <v>46063</v>
      </c>
      <c r="H620" t="s">
        <v>5438</v>
      </c>
      <c r="I620" t="s">
        <v>5474</v>
      </c>
    </row>
    <row r="621" spans="1:9">
      <c r="A621">
        <v>136067</v>
      </c>
      <c r="B621" t="s">
        <v>5468</v>
      </c>
      <c r="C621" t="s">
        <v>5470</v>
      </c>
      <c r="D621">
        <v>0</v>
      </c>
      <c r="E621">
        <v>17040847</v>
      </c>
      <c r="F621">
        <v>20341016.399999999</v>
      </c>
      <c r="G621" s="3">
        <v>46063</v>
      </c>
      <c r="H621" t="s">
        <v>5438</v>
      </c>
      <c r="I621" t="s">
        <v>5579</v>
      </c>
    </row>
    <row r="622" spans="1:9">
      <c r="A622">
        <v>136068</v>
      </c>
      <c r="B622">
        <v>0</v>
      </c>
      <c r="C622" t="s">
        <v>5471</v>
      </c>
      <c r="D622">
        <v>0</v>
      </c>
      <c r="E622">
        <v>0</v>
      </c>
      <c r="F622">
        <v>0</v>
      </c>
      <c r="G622" s="3">
        <v>46063</v>
      </c>
      <c r="H622" t="s">
        <v>5438</v>
      </c>
      <c r="I622" t="s">
        <v>5474</v>
      </c>
    </row>
    <row r="623" spans="1:9">
      <c r="A623">
        <v>136069</v>
      </c>
      <c r="B623">
        <v>0</v>
      </c>
      <c r="C623" t="s">
        <v>5472</v>
      </c>
      <c r="D623">
        <v>0</v>
      </c>
      <c r="E623">
        <v>0</v>
      </c>
      <c r="F623">
        <v>0</v>
      </c>
      <c r="G623" s="3">
        <v>46063</v>
      </c>
      <c r="H623" t="s">
        <v>5438</v>
      </c>
      <c r="I623" t="s">
        <v>5474</v>
      </c>
    </row>
    <row r="624" spans="1:9">
      <c r="A624">
        <v>136070</v>
      </c>
      <c r="B624" t="s">
        <v>4697</v>
      </c>
      <c r="C624" t="s">
        <v>5473</v>
      </c>
      <c r="D624" t="s">
        <v>5473</v>
      </c>
      <c r="E624">
        <v>5458200</v>
      </c>
      <c r="F624">
        <v>5458200</v>
      </c>
      <c r="G624" s="3">
        <v>46065</v>
      </c>
      <c r="H624" t="s">
        <v>5474</v>
      </c>
      <c r="I624" t="s">
        <v>5600</v>
      </c>
    </row>
    <row r="625" spans="1:9">
      <c r="A625">
        <v>136071</v>
      </c>
      <c r="B625" t="s">
        <v>4697</v>
      </c>
      <c r="C625" t="s">
        <v>5475</v>
      </c>
      <c r="D625" t="s">
        <v>5475</v>
      </c>
      <c r="E625">
        <v>1233540</v>
      </c>
      <c r="F625">
        <v>1480248</v>
      </c>
      <c r="G625" s="3">
        <v>46065</v>
      </c>
      <c r="H625" t="s">
        <v>5474</v>
      </c>
      <c r="I625" t="s">
        <v>5600</v>
      </c>
    </row>
    <row r="626" spans="1:9">
      <c r="A626">
        <v>136072</v>
      </c>
      <c r="B626" t="s">
        <v>4697</v>
      </c>
      <c r="C626" t="s">
        <v>5476</v>
      </c>
      <c r="D626" t="s">
        <v>5476</v>
      </c>
      <c r="E626">
        <v>976980</v>
      </c>
      <c r="F626">
        <v>1172376</v>
      </c>
      <c r="G626" s="3">
        <v>46065</v>
      </c>
      <c r="H626" t="s">
        <v>5474</v>
      </c>
      <c r="I626" t="s">
        <v>5600</v>
      </c>
    </row>
    <row r="627" spans="1:9">
      <c r="A627">
        <v>136073</v>
      </c>
      <c r="B627" t="s">
        <v>4791</v>
      </c>
      <c r="C627" t="s">
        <v>5477</v>
      </c>
      <c r="D627">
        <v>0</v>
      </c>
      <c r="E627">
        <v>25950000</v>
      </c>
      <c r="F627">
        <v>31140000</v>
      </c>
      <c r="G627" s="3">
        <v>46065</v>
      </c>
      <c r="H627" t="s">
        <v>5474</v>
      </c>
      <c r="I627" t="s">
        <v>5474</v>
      </c>
    </row>
    <row r="628" spans="1:9">
      <c r="A628">
        <v>136074</v>
      </c>
      <c r="B628" t="s">
        <v>5478</v>
      </c>
      <c r="C628" t="s">
        <v>5480</v>
      </c>
      <c r="D628">
        <v>0</v>
      </c>
      <c r="E628">
        <v>2765.2</v>
      </c>
      <c r="F628">
        <v>2765.2</v>
      </c>
      <c r="G628" s="3">
        <v>46065</v>
      </c>
      <c r="H628" t="s">
        <v>5474</v>
      </c>
      <c r="I628" t="s">
        <v>5600</v>
      </c>
    </row>
    <row r="629" spans="1:9">
      <c r="A629">
        <v>136075</v>
      </c>
      <c r="B629" t="s">
        <v>4695</v>
      </c>
      <c r="C629" t="s">
        <v>5481</v>
      </c>
      <c r="D629">
        <v>0</v>
      </c>
      <c r="E629">
        <v>1626750</v>
      </c>
      <c r="F629">
        <v>1952100</v>
      </c>
      <c r="G629" s="3">
        <v>46065</v>
      </c>
      <c r="H629" t="s">
        <v>5474</v>
      </c>
      <c r="I629" t="s">
        <v>5474</v>
      </c>
    </row>
    <row r="630" spans="1:9">
      <c r="A630">
        <v>136076</v>
      </c>
      <c r="B630" t="s">
        <v>5482</v>
      </c>
      <c r="C630" t="s">
        <v>5484</v>
      </c>
      <c r="D630">
        <v>0</v>
      </c>
      <c r="E630">
        <v>7280000</v>
      </c>
      <c r="F630">
        <v>7280000</v>
      </c>
      <c r="G630" s="3">
        <v>46065</v>
      </c>
      <c r="H630" t="s">
        <v>5474</v>
      </c>
      <c r="I630" t="s">
        <v>5474</v>
      </c>
    </row>
    <row r="631" spans="1:9">
      <c r="A631">
        <v>136077</v>
      </c>
      <c r="B631" t="s">
        <v>4797</v>
      </c>
      <c r="C631" t="s">
        <v>5485</v>
      </c>
      <c r="D631">
        <v>0</v>
      </c>
      <c r="E631">
        <v>14400000</v>
      </c>
      <c r="F631">
        <v>17280000</v>
      </c>
      <c r="G631" s="3">
        <v>46065</v>
      </c>
      <c r="H631" t="s">
        <v>5474</v>
      </c>
      <c r="I631" t="s">
        <v>5579</v>
      </c>
    </row>
    <row r="632" spans="1:9">
      <c r="A632">
        <v>136078</v>
      </c>
      <c r="B632" t="s">
        <v>5057</v>
      </c>
      <c r="C632" t="s">
        <v>5486</v>
      </c>
      <c r="D632">
        <v>0</v>
      </c>
      <c r="E632">
        <v>1362350</v>
      </c>
      <c r="F632">
        <v>1634820</v>
      </c>
      <c r="G632" s="3">
        <v>46065</v>
      </c>
      <c r="H632" t="s">
        <v>5474</v>
      </c>
      <c r="I632" t="s">
        <v>5474</v>
      </c>
    </row>
    <row r="633" spans="1:9">
      <c r="A633">
        <v>136079</v>
      </c>
      <c r="B633" t="s">
        <v>4807</v>
      </c>
      <c r="C633" t="s">
        <v>5487</v>
      </c>
      <c r="D633">
        <v>0</v>
      </c>
      <c r="E633">
        <v>14400000</v>
      </c>
      <c r="F633">
        <v>17280000</v>
      </c>
      <c r="G633" s="3">
        <v>46065</v>
      </c>
      <c r="H633" t="s">
        <v>5474</v>
      </c>
      <c r="I633" t="s">
        <v>5600</v>
      </c>
    </row>
    <row r="634" spans="1:9">
      <c r="A634">
        <v>136080</v>
      </c>
      <c r="B634" t="s">
        <v>4807</v>
      </c>
      <c r="C634" t="s">
        <v>5488</v>
      </c>
      <c r="D634">
        <v>0</v>
      </c>
      <c r="E634">
        <v>12381100</v>
      </c>
      <c r="F634">
        <v>14857320</v>
      </c>
      <c r="G634" s="3">
        <v>46065</v>
      </c>
      <c r="H634" t="s">
        <v>5474</v>
      </c>
      <c r="I634" t="s">
        <v>5474</v>
      </c>
    </row>
    <row r="635" spans="1:9">
      <c r="A635">
        <v>136081</v>
      </c>
      <c r="B635" t="s">
        <v>4797</v>
      </c>
      <c r="C635" t="s">
        <v>5489</v>
      </c>
      <c r="D635">
        <v>0</v>
      </c>
      <c r="E635">
        <v>8921754</v>
      </c>
      <c r="F635">
        <v>10706104.800000001</v>
      </c>
      <c r="G635" s="3">
        <v>46065</v>
      </c>
      <c r="H635" t="s">
        <v>5474</v>
      </c>
      <c r="I635" t="s">
        <v>5474</v>
      </c>
    </row>
    <row r="636" spans="1:9">
      <c r="A636">
        <v>136082</v>
      </c>
      <c r="B636" t="s">
        <v>4807</v>
      </c>
      <c r="C636" t="s">
        <v>5490</v>
      </c>
      <c r="D636">
        <v>0</v>
      </c>
      <c r="E636">
        <v>4267000</v>
      </c>
      <c r="F636">
        <v>5120400</v>
      </c>
      <c r="G636" s="3">
        <v>46065</v>
      </c>
      <c r="H636" t="s">
        <v>5474</v>
      </c>
      <c r="I636" t="s">
        <v>5474</v>
      </c>
    </row>
    <row r="637" spans="1:9">
      <c r="A637">
        <v>136083</v>
      </c>
      <c r="B637" t="s">
        <v>5491</v>
      </c>
      <c r="C637" t="s">
        <v>5493</v>
      </c>
      <c r="D637">
        <v>0</v>
      </c>
      <c r="E637">
        <v>10620000</v>
      </c>
      <c r="F637">
        <v>10620000</v>
      </c>
      <c r="G637" s="3">
        <v>46065</v>
      </c>
      <c r="H637" t="s">
        <v>5474</v>
      </c>
      <c r="I637" t="s">
        <v>5579</v>
      </c>
    </row>
    <row r="638" spans="1:9">
      <c r="A638">
        <v>136084</v>
      </c>
      <c r="B638" t="s">
        <v>4791</v>
      </c>
      <c r="C638" t="s">
        <v>5494</v>
      </c>
      <c r="D638">
        <v>0</v>
      </c>
      <c r="E638">
        <v>16017333.34</v>
      </c>
      <c r="F638">
        <v>19220800</v>
      </c>
      <c r="G638" s="3">
        <v>46065</v>
      </c>
      <c r="H638" t="s">
        <v>5474</v>
      </c>
      <c r="I638" t="s">
        <v>5474</v>
      </c>
    </row>
    <row r="639" spans="1:9">
      <c r="A639">
        <v>136085</v>
      </c>
      <c r="B639" t="s">
        <v>5495</v>
      </c>
      <c r="C639" t="s">
        <v>5496</v>
      </c>
      <c r="D639">
        <v>0</v>
      </c>
      <c r="E639">
        <v>261333</v>
      </c>
      <c r="F639">
        <v>313599.59999999998</v>
      </c>
      <c r="G639" s="3">
        <v>46065</v>
      </c>
      <c r="H639" t="s">
        <v>5474</v>
      </c>
      <c r="I639" t="s">
        <v>5474</v>
      </c>
    </row>
    <row r="640" spans="1:9">
      <c r="A640">
        <v>136086</v>
      </c>
      <c r="B640" t="s">
        <v>5495</v>
      </c>
      <c r="C640" t="s">
        <v>5496</v>
      </c>
      <c r="D640">
        <v>0</v>
      </c>
      <c r="E640">
        <v>1158332</v>
      </c>
      <c r="F640">
        <v>1389998.4</v>
      </c>
      <c r="G640" s="3">
        <v>46065</v>
      </c>
      <c r="H640" t="s">
        <v>5474</v>
      </c>
      <c r="I640" t="s">
        <v>5579</v>
      </c>
    </row>
    <row r="641" spans="1:9">
      <c r="A641">
        <v>136087</v>
      </c>
      <c r="B641" t="s">
        <v>5495</v>
      </c>
      <c r="C641" t="s">
        <v>5496</v>
      </c>
      <c r="D641">
        <v>0</v>
      </c>
      <c r="E641">
        <v>1110000</v>
      </c>
      <c r="F641">
        <v>1332000</v>
      </c>
      <c r="G641" s="3">
        <v>46065</v>
      </c>
      <c r="H641" t="s">
        <v>5474</v>
      </c>
      <c r="I641" t="s">
        <v>5579</v>
      </c>
    </row>
    <row r="642" spans="1:9">
      <c r="A642">
        <v>136088</v>
      </c>
      <c r="B642" t="s">
        <v>5495</v>
      </c>
      <c r="C642" t="s">
        <v>5496</v>
      </c>
      <c r="D642">
        <v>0</v>
      </c>
      <c r="E642">
        <v>884001</v>
      </c>
      <c r="F642">
        <v>1060801.2</v>
      </c>
      <c r="G642" s="3">
        <v>46065</v>
      </c>
      <c r="H642" t="s">
        <v>5474</v>
      </c>
      <c r="I642" t="s">
        <v>5694</v>
      </c>
    </row>
    <row r="643" spans="1:9">
      <c r="A643">
        <v>136089</v>
      </c>
      <c r="B643" t="s">
        <v>5495</v>
      </c>
      <c r="C643" t="s">
        <v>5496</v>
      </c>
      <c r="D643">
        <v>0</v>
      </c>
      <c r="E643">
        <v>261333</v>
      </c>
      <c r="F643">
        <v>313599.59999999998</v>
      </c>
      <c r="G643" s="3">
        <v>46065</v>
      </c>
      <c r="H643" t="s">
        <v>5474</v>
      </c>
      <c r="I643" t="s">
        <v>5579</v>
      </c>
    </row>
    <row r="644" spans="1:9">
      <c r="A644">
        <v>136090</v>
      </c>
      <c r="B644" t="s">
        <v>5495</v>
      </c>
      <c r="C644" t="s">
        <v>5496</v>
      </c>
      <c r="D644">
        <v>0</v>
      </c>
      <c r="E644">
        <v>286333</v>
      </c>
      <c r="F644">
        <v>343599.6</v>
      </c>
      <c r="G644" s="3">
        <v>46065</v>
      </c>
      <c r="H644" t="s">
        <v>5474</v>
      </c>
      <c r="I644" t="s">
        <v>5694</v>
      </c>
    </row>
    <row r="645" spans="1:9">
      <c r="A645">
        <v>136091</v>
      </c>
      <c r="B645" t="s">
        <v>5275</v>
      </c>
      <c r="C645" t="s">
        <v>5497</v>
      </c>
      <c r="D645">
        <v>0</v>
      </c>
      <c r="E645">
        <v>5075000</v>
      </c>
      <c r="F645">
        <v>6090000</v>
      </c>
      <c r="G645" s="3">
        <v>46065</v>
      </c>
      <c r="H645" t="s">
        <v>5474</v>
      </c>
      <c r="I645" t="s">
        <v>5474</v>
      </c>
    </row>
    <row r="646" spans="1:9">
      <c r="A646">
        <v>136092</v>
      </c>
      <c r="B646">
        <v>0</v>
      </c>
      <c r="C646" t="s">
        <v>5498</v>
      </c>
      <c r="D646">
        <v>0</v>
      </c>
      <c r="E646">
        <v>3981200</v>
      </c>
      <c r="F646">
        <v>3981200</v>
      </c>
      <c r="G646" s="3">
        <v>46065</v>
      </c>
      <c r="H646" t="s">
        <v>5474</v>
      </c>
      <c r="I646" t="s">
        <v>5474</v>
      </c>
    </row>
    <row r="647" spans="1:9">
      <c r="A647">
        <v>136093</v>
      </c>
      <c r="B647" t="s">
        <v>5287</v>
      </c>
      <c r="C647" t="s">
        <v>5499</v>
      </c>
      <c r="D647">
        <v>0</v>
      </c>
      <c r="E647">
        <v>439500</v>
      </c>
      <c r="F647">
        <v>527400</v>
      </c>
      <c r="G647" s="3">
        <v>46065</v>
      </c>
      <c r="H647" t="s">
        <v>5474</v>
      </c>
      <c r="I647" t="s">
        <v>5474</v>
      </c>
    </row>
    <row r="648" spans="1:9">
      <c r="A648">
        <v>136094</v>
      </c>
      <c r="B648">
        <v>0</v>
      </c>
      <c r="C648" t="s">
        <v>5500</v>
      </c>
      <c r="D648">
        <v>0</v>
      </c>
      <c r="E648">
        <v>0</v>
      </c>
      <c r="F648">
        <v>0</v>
      </c>
      <c r="G648" s="3">
        <v>46065</v>
      </c>
      <c r="H648" t="s">
        <v>5474</v>
      </c>
      <c r="I648" t="s">
        <v>5600</v>
      </c>
    </row>
    <row r="649" spans="1:9">
      <c r="A649">
        <v>136095</v>
      </c>
      <c r="B649">
        <v>0</v>
      </c>
      <c r="C649" t="s">
        <v>5501</v>
      </c>
      <c r="D649">
        <v>0</v>
      </c>
      <c r="E649">
        <v>0</v>
      </c>
      <c r="F649">
        <v>0</v>
      </c>
      <c r="G649" s="3">
        <v>46065</v>
      </c>
      <c r="H649" t="s">
        <v>5474</v>
      </c>
      <c r="I649" t="s">
        <v>5600</v>
      </c>
    </row>
    <row r="650" spans="1:9">
      <c r="A650">
        <v>136096</v>
      </c>
      <c r="B650">
        <v>0</v>
      </c>
      <c r="C650" t="s">
        <v>5502</v>
      </c>
      <c r="D650">
        <v>0</v>
      </c>
      <c r="E650">
        <v>0</v>
      </c>
      <c r="F650">
        <v>0</v>
      </c>
      <c r="G650" s="3">
        <v>46065</v>
      </c>
      <c r="H650" t="s">
        <v>5474</v>
      </c>
      <c r="I650" t="s">
        <v>5600</v>
      </c>
    </row>
    <row r="651" spans="1:9">
      <c r="A651">
        <v>136097</v>
      </c>
      <c r="B651" t="s">
        <v>5503</v>
      </c>
      <c r="C651" t="s">
        <v>5505</v>
      </c>
      <c r="D651">
        <v>0</v>
      </c>
      <c r="E651">
        <v>21003948</v>
      </c>
      <c r="F651">
        <v>25204737.600000001</v>
      </c>
      <c r="G651" s="3">
        <v>46080</v>
      </c>
      <c r="H651" t="s">
        <v>5506</v>
      </c>
      <c r="I651" t="s">
        <v>5949</v>
      </c>
    </row>
    <row r="652" spans="1:9">
      <c r="A652">
        <v>136098</v>
      </c>
      <c r="B652" t="s">
        <v>5507</v>
      </c>
      <c r="C652" t="s">
        <v>5509</v>
      </c>
      <c r="D652">
        <v>0</v>
      </c>
      <c r="E652">
        <v>15597823.99</v>
      </c>
      <c r="F652">
        <v>18717388.789999999</v>
      </c>
      <c r="G652" s="3">
        <v>46065</v>
      </c>
      <c r="H652" t="s">
        <v>5474</v>
      </c>
      <c r="I652" t="s">
        <v>5408</v>
      </c>
    </row>
    <row r="653" spans="1:9">
      <c r="A653">
        <v>136099</v>
      </c>
      <c r="B653" t="s">
        <v>5510</v>
      </c>
      <c r="C653" t="s">
        <v>5512</v>
      </c>
      <c r="D653">
        <v>0</v>
      </c>
      <c r="E653">
        <v>12327948.08</v>
      </c>
      <c r="F653">
        <v>14793537.699999999</v>
      </c>
      <c r="G653" s="3">
        <v>46065</v>
      </c>
      <c r="H653" t="s">
        <v>5474</v>
      </c>
      <c r="I653" t="s">
        <v>5408</v>
      </c>
    </row>
    <row r="654" spans="1:9">
      <c r="A654">
        <v>136100</v>
      </c>
      <c r="B654" t="s">
        <v>4839</v>
      </c>
      <c r="C654" t="s">
        <v>5513</v>
      </c>
      <c r="D654">
        <v>0</v>
      </c>
      <c r="E654">
        <v>180</v>
      </c>
      <c r="F654">
        <v>216</v>
      </c>
      <c r="G654" s="3">
        <v>46065</v>
      </c>
      <c r="H654" t="s">
        <v>5474</v>
      </c>
      <c r="I654" t="s">
        <v>5600</v>
      </c>
    </row>
    <row r="655" spans="1:9">
      <c r="A655">
        <v>136101</v>
      </c>
      <c r="B655" t="s">
        <v>5514</v>
      </c>
      <c r="C655" t="s">
        <v>5516</v>
      </c>
      <c r="D655">
        <v>0</v>
      </c>
      <c r="E655">
        <v>35477332.549999997</v>
      </c>
      <c r="F655">
        <v>42572799.060000002</v>
      </c>
      <c r="G655" s="3">
        <v>46065</v>
      </c>
      <c r="H655" t="s">
        <v>5474</v>
      </c>
      <c r="I655" t="s">
        <v>5408</v>
      </c>
    </row>
    <row r="656" spans="1:9">
      <c r="A656">
        <v>136102</v>
      </c>
      <c r="B656" t="s">
        <v>5517</v>
      </c>
      <c r="C656" t="s">
        <v>5519</v>
      </c>
      <c r="D656">
        <v>0</v>
      </c>
      <c r="E656">
        <v>15560464.5</v>
      </c>
      <c r="F656">
        <v>18672557.399999999</v>
      </c>
      <c r="G656" s="3">
        <v>46065</v>
      </c>
      <c r="H656" t="s">
        <v>5474</v>
      </c>
      <c r="I656" t="s">
        <v>5408</v>
      </c>
    </row>
    <row r="657" spans="1:9">
      <c r="A657">
        <v>136103</v>
      </c>
      <c r="B657" t="s">
        <v>5495</v>
      </c>
      <c r="C657" t="s">
        <v>5520</v>
      </c>
      <c r="D657">
        <v>0</v>
      </c>
      <c r="E657">
        <v>1909999.98</v>
      </c>
      <c r="F657">
        <v>2291999.98</v>
      </c>
      <c r="G657" s="3">
        <v>46065</v>
      </c>
      <c r="H657" t="s">
        <v>5474</v>
      </c>
      <c r="I657" t="s">
        <v>5579</v>
      </c>
    </row>
    <row r="658" spans="1:9">
      <c r="A658">
        <v>136104</v>
      </c>
      <c r="B658" t="s">
        <v>4697</v>
      </c>
      <c r="C658" t="s">
        <v>3501</v>
      </c>
      <c r="D658">
        <v>0</v>
      </c>
      <c r="E658">
        <v>983000</v>
      </c>
      <c r="F658">
        <v>983000</v>
      </c>
      <c r="G658" s="3">
        <v>46065</v>
      </c>
      <c r="H658" t="s">
        <v>5474</v>
      </c>
      <c r="I658" t="s">
        <v>5408</v>
      </c>
    </row>
    <row r="659" spans="1:9">
      <c r="A659">
        <v>136105</v>
      </c>
      <c r="B659" t="s">
        <v>5521</v>
      </c>
      <c r="C659" t="s">
        <v>5523</v>
      </c>
      <c r="D659" t="s">
        <v>5523</v>
      </c>
      <c r="E659">
        <v>3024000</v>
      </c>
      <c r="F659">
        <v>3628800</v>
      </c>
      <c r="G659" s="3">
        <v>46065</v>
      </c>
      <c r="H659" t="s">
        <v>5474</v>
      </c>
      <c r="I659" t="s">
        <v>5600</v>
      </c>
    </row>
    <row r="660" spans="1:9">
      <c r="A660">
        <v>136106</v>
      </c>
      <c r="B660" t="s">
        <v>5421</v>
      </c>
      <c r="C660" t="s">
        <v>5524</v>
      </c>
      <c r="D660">
        <v>0</v>
      </c>
      <c r="E660">
        <v>57584500</v>
      </c>
      <c r="F660">
        <v>69101400</v>
      </c>
      <c r="G660" s="3">
        <v>46065</v>
      </c>
      <c r="H660" t="s">
        <v>5474</v>
      </c>
      <c r="I660" t="s">
        <v>5408</v>
      </c>
    </row>
    <row r="661" spans="1:9">
      <c r="A661">
        <v>136107</v>
      </c>
      <c r="B661">
        <v>0</v>
      </c>
      <c r="C661" t="s">
        <v>5525</v>
      </c>
      <c r="D661" t="s">
        <v>5525</v>
      </c>
      <c r="E661">
        <v>79500</v>
      </c>
      <c r="F661">
        <v>95400</v>
      </c>
      <c r="G661" s="3">
        <v>46065</v>
      </c>
      <c r="H661" t="s">
        <v>5474</v>
      </c>
      <c r="I661" t="s">
        <v>3416</v>
      </c>
    </row>
    <row r="662" spans="1:9">
      <c r="A662">
        <v>136108</v>
      </c>
      <c r="B662" t="s">
        <v>5116</v>
      </c>
      <c r="C662" t="s">
        <v>5525</v>
      </c>
      <c r="D662" t="s">
        <v>5525</v>
      </c>
      <c r="E662">
        <v>79500</v>
      </c>
      <c r="F662">
        <v>95400</v>
      </c>
      <c r="G662" s="3">
        <v>46065</v>
      </c>
      <c r="H662" t="s">
        <v>5474</v>
      </c>
      <c r="I662" t="s">
        <v>5600</v>
      </c>
    </row>
    <row r="663" spans="1:9">
      <c r="A663">
        <v>136109</v>
      </c>
      <c r="B663" t="s">
        <v>4791</v>
      </c>
      <c r="C663" t="s">
        <v>5526</v>
      </c>
      <c r="D663" t="s">
        <v>5526</v>
      </c>
      <c r="E663">
        <v>985000</v>
      </c>
      <c r="F663">
        <v>1182000</v>
      </c>
      <c r="G663" s="3">
        <v>46065</v>
      </c>
      <c r="H663" t="s">
        <v>5474</v>
      </c>
      <c r="I663" t="s">
        <v>5600</v>
      </c>
    </row>
    <row r="664" spans="1:9">
      <c r="A664">
        <v>136110</v>
      </c>
      <c r="B664" t="s">
        <v>5527</v>
      </c>
      <c r="C664">
        <v>0</v>
      </c>
      <c r="D664">
        <v>0</v>
      </c>
      <c r="E664">
        <v>11607544</v>
      </c>
      <c r="F664">
        <v>11607544</v>
      </c>
      <c r="G664" s="3">
        <v>46066</v>
      </c>
      <c r="H664" t="s">
        <v>5408</v>
      </c>
      <c r="I664" t="s">
        <v>5408</v>
      </c>
    </row>
    <row r="665" spans="1:9">
      <c r="A665">
        <v>136111</v>
      </c>
      <c r="B665" t="s">
        <v>5521</v>
      </c>
      <c r="C665">
        <v>0</v>
      </c>
      <c r="D665">
        <v>0</v>
      </c>
      <c r="E665">
        <v>840000</v>
      </c>
      <c r="F665">
        <v>840000</v>
      </c>
      <c r="G665" s="3">
        <v>46066</v>
      </c>
      <c r="H665" t="s">
        <v>5408</v>
      </c>
      <c r="I665" t="s">
        <v>5579</v>
      </c>
    </row>
    <row r="666" spans="1:9">
      <c r="A666">
        <v>136112</v>
      </c>
      <c r="B666" t="s">
        <v>4697</v>
      </c>
      <c r="C666">
        <v>0</v>
      </c>
      <c r="D666">
        <v>0</v>
      </c>
      <c r="E666">
        <v>680000</v>
      </c>
      <c r="F666">
        <v>680000</v>
      </c>
      <c r="G666" s="3">
        <v>46066</v>
      </c>
      <c r="H666" t="s">
        <v>5408</v>
      </c>
      <c r="I666" t="s">
        <v>5579</v>
      </c>
    </row>
    <row r="667" spans="1:9">
      <c r="A667">
        <v>136113</v>
      </c>
      <c r="B667" t="s">
        <v>5529</v>
      </c>
      <c r="C667" t="s">
        <v>5531</v>
      </c>
      <c r="D667">
        <v>0</v>
      </c>
      <c r="E667">
        <v>957357281.20000005</v>
      </c>
      <c r="F667">
        <v>1148828737.4400001</v>
      </c>
      <c r="G667" s="3">
        <v>46066</v>
      </c>
      <c r="H667" t="s">
        <v>5408</v>
      </c>
      <c r="I667" t="s">
        <v>5408</v>
      </c>
    </row>
    <row r="668" spans="1:9">
      <c r="A668">
        <v>136114</v>
      </c>
      <c r="B668">
        <v>0</v>
      </c>
      <c r="C668" t="s">
        <v>5532</v>
      </c>
      <c r="D668">
        <v>0</v>
      </c>
      <c r="E668">
        <v>0</v>
      </c>
      <c r="F668">
        <v>0</v>
      </c>
      <c r="G668" s="3">
        <v>46066</v>
      </c>
      <c r="H668" t="s">
        <v>5408</v>
      </c>
      <c r="I668" t="s">
        <v>5579</v>
      </c>
    </row>
    <row r="669" spans="1:9">
      <c r="A669">
        <v>136115</v>
      </c>
      <c r="B669" t="s">
        <v>5533</v>
      </c>
      <c r="C669" t="s">
        <v>5534</v>
      </c>
      <c r="D669">
        <v>0</v>
      </c>
      <c r="E669">
        <v>18000</v>
      </c>
      <c r="F669">
        <v>18000</v>
      </c>
      <c r="G669" s="3">
        <v>46066</v>
      </c>
      <c r="H669" t="s">
        <v>5408</v>
      </c>
      <c r="I669" t="s">
        <v>5408</v>
      </c>
    </row>
    <row r="670" spans="1:9">
      <c r="A670">
        <v>136116</v>
      </c>
      <c r="B670" t="s">
        <v>5535</v>
      </c>
      <c r="C670" t="s">
        <v>5537</v>
      </c>
      <c r="D670" t="s">
        <v>5537</v>
      </c>
      <c r="E670">
        <v>3789473.68</v>
      </c>
      <c r="F670">
        <v>4547368.42</v>
      </c>
      <c r="G670" s="3">
        <v>46066</v>
      </c>
      <c r="H670" t="s">
        <v>5408</v>
      </c>
      <c r="I670" t="s">
        <v>5408</v>
      </c>
    </row>
    <row r="671" spans="1:9">
      <c r="A671">
        <v>136117</v>
      </c>
      <c r="B671" t="s">
        <v>5538</v>
      </c>
      <c r="C671" t="s">
        <v>5539</v>
      </c>
      <c r="D671">
        <v>0</v>
      </c>
      <c r="E671">
        <v>280000</v>
      </c>
      <c r="F671">
        <v>280000</v>
      </c>
      <c r="G671" s="3">
        <v>46066</v>
      </c>
      <c r="H671" t="s">
        <v>5408</v>
      </c>
      <c r="I671" t="s">
        <v>5694</v>
      </c>
    </row>
    <row r="672" spans="1:9">
      <c r="A672">
        <v>136118</v>
      </c>
      <c r="B672">
        <v>0</v>
      </c>
      <c r="C672" t="s">
        <v>5540</v>
      </c>
      <c r="D672">
        <v>0</v>
      </c>
      <c r="E672">
        <v>0</v>
      </c>
      <c r="F672">
        <v>0</v>
      </c>
      <c r="G672" s="3">
        <v>46066</v>
      </c>
      <c r="H672" t="s">
        <v>5408</v>
      </c>
      <c r="I672" t="s">
        <v>5600</v>
      </c>
    </row>
    <row r="673" spans="1:9">
      <c r="A673">
        <v>136119</v>
      </c>
      <c r="B673">
        <v>0</v>
      </c>
      <c r="C673" t="s">
        <v>5541</v>
      </c>
      <c r="D673">
        <v>0</v>
      </c>
      <c r="E673">
        <v>0</v>
      </c>
      <c r="F673">
        <v>0</v>
      </c>
      <c r="G673" s="3">
        <v>46066</v>
      </c>
      <c r="H673" t="s">
        <v>5408</v>
      </c>
      <c r="I673" t="s">
        <v>5600</v>
      </c>
    </row>
    <row r="674" spans="1:9">
      <c r="A674">
        <v>136120</v>
      </c>
      <c r="B674">
        <v>0</v>
      </c>
      <c r="C674" t="s">
        <v>5542</v>
      </c>
      <c r="D674">
        <v>0</v>
      </c>
      <c r="E674">
        <v>0</v>
      </c>
      <c r="F674">
        <v>0</v>
      </c>
      <c r="G674" s="3">
        <v>46066</v>
      </c>
      <c r="H674" t="s">
        <v>5408</v>
      </c>
      <c r="I674" t="s">
        <v>5600</v>
      </c>
    </row>
    <row r="675" spans="1:9">
      <c r="A675">
        <v>136121</v>
      </c>
      <c r="B675" t="s">
        <v>5543</v>
      </c>
      <c r="C675">
        <v>0</v>
      </c>
      <c r="D675">
        <v>0</v>
      </c>
      <c r="E675">
        <v>4257666.66</v>
      </c>
      <c r="F675">
        <v>5109199.99</v>
      </c>
      <c r="G675" s="3">
        <v>46066</v>
      </c>
      <c r="H675" t="s">
        <v>5408</v>
      </c>
      <c r="I675" t="s">
        <v>5408</v>
      </c>
    </row>
    <row r="676" spans="1:9">
      <c r="A676">
        <v>136122</v>
      </c>
      <c r="B676">
        <v>0</v>
      </c>
      <c r="C676" t="s">
        <v>5545</v>
      </c>
      <c r="D676">
        <v>0</v>
      </c>
      <c r="E676">
        <v>0</v>
      </c>
      <c r="F676">
        <v>0</v>
      </c>
      <c r="G676" s="3">
        <v>46066</v>
      </c>
      <c r="H676" t="s">
        <v>5408</v>
      </c>
      <c r="I676" t="s">
        <v>5600</v>
      </c>
    </row>
    <row r="677" spans="1:9">
      <c r="A677">
        <v>136123</v>
      </c>
      <c r="B677" t="s">
        <v>4695</v>
      </c>
      <c r="C677" t="s">
        <v>5546</v>
      </c>
      <c r="D677" t="s">
        <v>5546</v>
      </c>
      <c r="E677">
        <v>5109200</v>
      </c>
      <c r="F677">
        <v>6131040</v>
      </c>
      <c r="G677" s="3">
        <v>46066</v>
      </c>
      <c r="H677" t="s">
        <v>5408</v>
      </c>
      <c r="I677" t="s">
        <v>5408</v>
      </c>
    </row>
    <row r="678" spans="1:9">
      <c r="A678">
        <v>136124</v>
      </c>
      <c r="B678">
        <v>0</v>
      </c>
      <c r="C678" t="s">
        <v>5547</v>
      </c>
      <c r="D678">
        <v>0</v>
      </c>
      <c r="E678">
        <v>0</v>
      </c>
      <c r="F678">
        <v>0</v>
      </c>
      <c r="G678" s="3">
        <v>46066</v>
      </c>
      <c r="H678" t="s">
        <v>5408</v>
      </c>
      <c r="I678" t="s">
        <v>5600</v>
      </c>
    </row>
    <row r="679" spans="1:9">
      <c r="A679">
        <v>136125</v>
      </c>
      <c r="B679">
        <v>0</v>
      </c>
      <c r="C679" t="s">
        <v>5548</v>
      </c>
      <c r="D679">
        <v>0</v>
      </c>
      <c r="E679">
        <v>0</v>
      </c>
      <c r="F679">
        <v>0</v>
      </c>
      <c r="G679" s="3">
        <v>46066</v>
      </c>
      <c r="H679" t="s">
        <v>5408</v>
      </c>
      <c r="I679" t="s">
        <v>5600</v>
      </c>
    </row>
    <row r="680" spans="1:9">
      <c r="A680">
        <v>136126</v>
      </c>
      <c r="B680" t="s">
        <v>5549</v>
      </c>
      <c r="C680" t="s">
        <v>5550</v>
      </c>
      <c r="D680">
        <v>0</v>
      </c>
      <c r="E680">
        <v>15000000</v>
      </c>
      <c r="F680">
        <v>18000000</v>
      </c>
      <c r="G680" s="3">
        <v>46066</v>
      </c>
      <c r="H680" t="s">
        <v>5408</v>
      </c>
      <c r="I680" t="s">
        <v>5408</v>
      </c>
    </row>
    <row r="681" spans="1:9">
      <c r="A681">
        <v>136127</v>
      </c>
      <c r="B681" t="s">
        <v>5549</v>
      </c>
      <c r="C681" t="s">
        <v>5551</v>
      </c>
      <c r="D681">
        <v>0</v>
      </c>
      <c r="E681">
        <v>36000000</v>
      </c>
      <c r="F681">
        <v>43200000</v>
      </c>
      <c r="G681" s="3">
        <v>46066</v>
      </c>
      <c r="H681" t="s">
        <v>5408</v>
      </c>
      <c r="I681" t="s">
        <v>5579</v>
      </c>
    </row>
    <row r="682" spans="1:9">
      <c r="A682">
        <v>136128</v>
      </c>
      <c r="B682">
        <v>0</v>
      </c>
      <c r="C682" t="s">
        <v>5552</v>
      </c>
      <c r="D682">
        <v>0</v>
      </c>
      <c r="E682">
        <v>0</v>
      </c>
      <c r="F682">
        <v>0</v>
      </c>
      <c r="G682" s="3">
        <v>46066</v>
      </c>
      <c r="H682" t="s">
        <v>5408</v>
      </c>
      <c r="I682" t="s">
        <v>5600</v>
      </c>
    </row>
    <row r="683" spans="1:9">
      <c r="A683">
        <v>136129</v>
      </c>
      <c r="B683">
        <v>0</v>
      </c>
      <c r="C683" t="s">
        <v>5553</v>
      </c>
      <c r="D683">
        <v>0</v>
      </c>
      <c r="E683">
        <v>64800000</v>
      </c>
      <c r="F683">
        <v>77760000</v>
      </c>
      <c r="G683" s="3">
        <v>46066</v>
      </c>
      <c r="H683" t="s">
        <v>5408</v>
      </c>
      <c r="I683" t="s">
        <v>5600</v>
      </c>
    </row>
    <row r="684" spans="1:9">
      <c r="A684">
        <v>136130</v>
      </c>
      <c r="B684" t="s">
        <v>4775</v>
      </c>
      <c r="C684" t="s">
        <v>5554</v>
      </c>
      <c r="D684" t="s">
        <v>9663</v>
      </c>
      <c r="E684">
        <v>3000000</v>
      </c>
      <c r="F684">
        <v>3600000</v>
      </c>
      <c r="G684" s="3">
        <v>46066</v>
      </c>
      <c r="H684" t="s">
        <v>5408</v>
      </c>
      <c r="I684" t="s">
        <v>5600</v>
      </c>
    </row>
    <row r="685" spans="1:9">
      <c r="A685">
        <v>136131</v>
      </c>
      <c r="B685" t="s">
        <v>4707</v>
      </c>
      <c r="C685" t="s">
        <v>5555</v>
      </c>
      <c r="D685">
        <v>0</v>
      </c>
      <c r="E685">
        <v>170000</v>
      </c>
      <c r="F685">
        <v>204000</v>
      </c>
      <c r="G685" s="3">
        <v>46067</v>
      </c>
      <c r="H685" t="s">
        <v>5556</v>
      </c>
      <c r="I685" t="s">
        <v>5579</v>
      </c>
    </row>
    <row r="686" spans="1:9">
      <c r="A686">
        <v>136132</v>
      </c>
      <c r="B686" t="s">
        <v>4707</v>
      </c>
      <c r="C686" t="s">
        <v>5557</v>
      </c>
      <c r="D686">
        <v>0</v>
      </c>
      <c r="E686">
        <v>1</v>
      </c>
      <c r="F686">
        <v>1.2</v>
      </c>
      <c r="G686" s="3">
        <v>46067</v>
      </c>
      <c r="H686" t="s">
        <v>5556</v>
      </c>
      <c r="I686" t="s">
        <v>5579</v>
      </c>
    </row>
    <row r="687" spans="1:9">
      <c r="A687">
        <v>136133</v>
      </c>
      <c r="B687" t="s">
        <v>4707</v>
      </c>
      <c r="C687" t="s">
        <v>5558</v>
      </c>
      <c r="D687">
        <v>0</v>
      </c>
      <c r="E687">
        <v>10000</v>
      </c>
      <c r="F687">
        <v>12000</v>
      </c>
      <c r="G687" s="3">
        <v>46067</v>
      </c>
      <c r="H687" t="s">
        <v>5556</v>
      </c>
      <c r="I687" t="s">
        <v>5579</v>
      </c>
    </row>
    <row r="688" spans="1:9">
      <c r="A688">
        <v>136134</v>
      </c>
      <c r="B688" t="s">
        <v>4707</v>
      </c>
      <c r="C688" t="s">
        <v>5559</v>
      </c>
      <c r="D688">
        <v>0</v>
      </c>
      <c r="E688">
        <v>70000</v>
      </c>
      <c r="F688">
        <v>84000</v>
      </c>
      <c r="G688" s="3">
        <v>46067</v>
      </c>
      <c r="H688" t="s">
        <v>5556</v>
      </c>
      <c r="I688" t="s">
        <v>5579</v>
      </c>
    </row>
    <row r="689" spans="1:9">
      <c r="A689">
        <v>136135</v>
      </c>
      <c r="B689" t="s">
        <v>5560</v>
      </c>
      <c r="C689" t="s">
        <v>5561</v>
      </c>
      <c r="D689">
        <v>0</v>
      </c>
      <c r="E689">
        <v>320526.99</v>
      </c>
      <c r="F689">
        <v>320526.99</v>
      </c>
      <c r="G689" s="3">
        <v>46067</v>
      </c>
      <c r="H689" t="s">
        <v>5556</v>
      </c>
      <c r="I689" t="s">
        <v>5579</v>
      </c>
    </row>
    <row r="690" spans="1:9">
      <c r="A690">
        <v>136136</v>
      </c>
      <c r="B690" t="s">
        <v>5560</v>
      </c>
      <c r="C690" t="s">
        <v>5562</v>
      </c>
      <c r="D690">
        <v>0</v>
      </c>
      <c r="E690">
        <v>444874.39</v>
      </c>
      <c r="F690">
        <v>444874.39</v>
      </c>
      <c r="G690" s="3">
        <v>46067</v>
      </c>
      <c r="H690" t="s">
        <v>5556</v>
      </c>
      <c r="I690" t="s">
        <v>5579</v>
      </c>
    </row>
    <row r="691" spans="1:9">
      <c r="A691">
        <v>136137</v>
      </c>
      <c r="B691" t="s">
        <v>5560</v>
      </c>
      <c r="C691" t="s">
        <v>5563</v>
      </c>
      <c r="D691">
        <v>0</v>
      </c>
      <c r="E691">
        <v>53054.29</v>
      </c>
      <c r="F691">
        <v>53054.29</v>
      </c>
      <c r="G691" s="3">
        <v>46067</v>
      </c>
      <c r="H691" t="s">
        <v>5556</v>
      </c>
      <c r="I691" t="s">
        <v>5579</v>
      </c>
    </row>
    <row r="692" spans="1:9">
      <c r="A692">
        <v>136138</v>
      </c>
      <c r="B692" t="s">
        <v>5560</v>
      </c>
      <c r="C692" t="s">
        <v>5564</v>
      </c>
      <c r="D692">
        <v>0</v>
      </c>
      <c r="E692">
        <v>1487.62</v>
      </c>
      <c r="F692">
        <v>1487.62</v>
      </c>
      <c r="G692" s="3">
        <v>46067</v>
      </c>
      <c r="H692" t="s">
        <v>5556</v>
      </c>
      <c r="I692" t="s">
        <v>5579</v>
      </c>
    </row>
    <row r="693" spans="1:9">
      <c r="A693">
        <v>136139</v>
      </c>
      <c r="B693" t="s">
        <v>5560</v>
      </c>
      <c r="C693" t="s">
        <v>5565</v>
      </c>
      <c r="D693">
        <v>0</v>
      </c>
      <c r="E693">
        <v>70169.48</v>
      </c>
      <c r="F693">
        <v>70169.48</v>
      </c>
      <c r="G693" s="3">
        <v>46067</v>
      </c>
      <c r="H693" t="s">
        <v>5556</v>
      </c>
      <c r="I693" t="s">
        <v>5579</v>
      </c>
    </row>
    <row r="694" spans="1:9">
      <c r="A694">
        <v>136140</v>
      </c>
      <c r="B694" t="s">
        <v>5560</v>
      </c>
      <c r="C694" t="s">
        <v>5566</v>
      </c>
      <c r="D694">
        <v>0</v>
      </c>
      <c r="E694">
        <v>7438.11</v>
      </c>
      <c r="F694">
        <v>7438.11</v>
      </c>
      <c r="G694" s="3">
        <v>46067</v>
      </c>
      <c r="H694" t="s">
        <v>5556</v>
      </c>
      <c r="I694" t="s">
        <v>5579</v>
      </c>
    </row>
    <row r="695" spans="1:9">
      <c r="A695">
        <v>136141</v>
      </c>
      <c r="B695" t="s">
        <v>5560</v>
      </c>
      <c r="C695" t="s">
        <v>5567</v>
      </c>
      <c r="D695">
        <v>0</v>
      </c>
      <c r="E695">
        <v>54920.43</v>
      </c>
      <c r="F695">
        <v>54920.43</v>
      </c>
      <c r="G695" s="3">
        <v>46067</v>
      </c>
      <c r="H695" t="s">
        <v>5556</v>
      </c>
      <c r="I695" t="s">
        <v>5579</v>
      </c>
    </row>
    <row r="696" spans="1:9">
      <c r="A696">
        <v>136142</v>
      </c>
      <c r="B696" t="s">
        <v>5560</v>
      </c>
      <c r="C696" t="s">
        <v>5568</v>
      </c>
      <c r="D696">
        <v>0</v>
      </c>
      <c r="E696">
        <v>3813.34</v>
      </c>
      <c r="F696">
        <v>3813.34</v>
      </c>
      <c r="G696" s="3">
        <v>46067</v>
      </c>
      <c r="H696" t="s">
        <v>5556</v>
      </c>
      <c r="I696" t="s">
        <v>5579</v>
      </c>
    </row>
    <row r="697" spans="1:9">
      <c r="A697">
        <v>136143</v>
      </c>
      <c r="B697" t="s">
        <v>4716</v>
      </c>
      <c r="C697" t="s">
        <v>5569</v>
      </c>
      <c r="D697">
        <v>0</v>
      </c>
      <c r="E697">
        <v>671834.53</v>
      </c>
      <c r="F697">
        <v>671834.53</v>
      </c>
      <c r="G697" s="3">
        <v>46067</v>
      </c>
      <c r="H697" t="s">
        <v>5556</v>
      </c>
      <c r="I697" t="s">
        <v>5579</v>
      </c>
    </row>
    <row r="698" spans="1:9">
      <c r="A698">
        <v>136144</v>
      </c>
      <c r="B698" t="s">
        <v>4716</v>
      </c>
      <c r="C698" t="s">
        <v>5570</v>
      </c>
      <c r="D698">
        <v>0</v>
      </c>
      <c r="E698">
        <v>1386067.73</v>
      </c>
      <c r="F698">
        <v>1386067.73</v>
      </c>
      <c r="G698" s="3">
        <v>46067</v>
      </c>
      <c r="H698" t="s">
        <v>5556</v>
      </c>
      <c r="I698" t="s">
        <v>5579</v>
      </c>
    </row>
    <row r="699" spans="1:9">
      <c r="A699">
        <v>136145</v>
      </c>
      <c r="B699" t="s">
        <v>4716</v>
      </c>
      <c r="C699" t="s">
        <v>5571</v>
      </c>
      <c r="D699">
        <v>0</v>
      </c>
      <c r="E699">
        <v>366591.91</v>
      </c>
      <c r="F699">
        <v>366591.91</v>
      </c>
      <c r="G699" s="3">
        <v>46067</v>
      </c>
      <c r="H699" t="s">
        <v>5556</v>
      </c>
      <c r="I699" t="s">
        <v>5579</v>
      </c>
    </row>
    <row r="700" spans="1:9">
      <c r="A700">
        <v>136146</v>
      </c>
      <c r="B700" t="s">
        <v>4716</v>
      </c>
      <c r="C700" t="s">
        <v>5572</v>
      </c>
      <c r="D700">
        <v>0</v>
      </c>
      <c r="E700">
        <v>6084.15</v>
      </c>
      <c r="F700">
        <v>6084.15</v>
      </c>
      <c r="G700" s="3">
        <v>46067</v>
      </c>
      <c r="H700" t="s">
        <v>5556</v>
      </c>
      <c r="I700" t="s">
        <v>5579</v>
      </c>
    </row>
    <row r="701" spans="1:9">
      <c r="A701">
        <v>136147</v>
      </c>
      <c r="B701" t="s">
        <v>4716</v>
      </c>
      <c r="C701" t="s">
        <v>5573</v>
      </c>
      <c r="D701">
        <v>0</v>
      </c>
      <c r="E701">
        <v>161444.99</v>
      </c>
      <c r="F701">
        <v>161444.99</v>
      </c>
      <c r="G701" s="3">
        <v>46067</v>
      </c>
      <c r="H701" t="s">
        <v>5556</v>
      </c>
      <c r="I701" t="s">
        <v>5579</v>
      </c>
    </row>
    <row r="702" spans="1:9">
      <c r="A702">
        <v>136148</v>
      </c>
      <c r="B702" t="s">
        <v>4716</v>
      </c>
      <c r="C702" t="s">
        <v>5574</v>
      </c>
      <c r="D702">
        <v>0</v>
      </c>
      <c r="E702">
        <v>30420.76</v>
      </c>
      <c r="F702">
        <v>30420.76</v>
      </c>
      <c r="G702" s="3">
        <v>46067</v>
      </c>
      <c r="H702" t="s">
        <v>5556</v>
      </c>
      <c r="I702" t="s">
        <v>5579</v>
      </c>
    </row>
    <row r="703" spans="1:9">
      <c r="A703">
        <v>136149</v>
      </c>
      <c r="B703" t="s">
        <v>4716</v>
      </c>
      <c r="C703" t="s">
        <v>5575</v>
      </c>
      <c r="D703">
        <v>0</v>
      </c>
      <c r="E703">
        <v>99605.79</v>
      </c>
      <c r="F703">
        <v>99605.79</v>
      </c>
      <c r="G703" s="3">
        <v>46067</v>
      </c>
      <c r="H703" t="s">
        <v>5556</v>
      </c>
      <c r="I703" t="s">
        <v>5579</v>
      </c>
    </row>
    <row r="704" spans="1:9">
      <c r="A704">
        <v>136150</v>
      </c>
      <c r="B704" t="s">
        <v>5576</v>
      </c>
      <c r="C704" t="s">
        <v>5578</v>
      </c>
      <c r="D704">
        <v>0</v>
      </c>
      <c r="E704">
        <v>22899000</v>
      </c>
      <c r="F704">
        <v>27478800</v>
      </c>
      <c r="G704" s="3">
        <v>46069</v>
      </c>
      <c r="H704" t="s">
        <v>5579</v>
      </c>
      <c r="I704" t="s">
        <v>5579</v>
      </c>
    </row>
    <row r="705" spans="1:9">
      <c r="A705">
        <v>136151</v>
      </c>
      <c r="B705" t="s">
        <v>4666</v>
      </c>
      <c r="C705">
        <v>0</v>
      </c>
      <c r="D705" t="s">
        <v>9664</v>
      </c>
      <c r="E705">
        <v>2340000</v>
      </c>
      <c r="F705">
        <v>2340000</v>
      </c>
      <c r="G705" s="3">
        <v>46069</v>
      </c>
      <c r="H705" t="s">
        <v>5579</v>
      </c>
      <c r="I705" t="s">
        <v>5600</v>
      </c>
    </row>
    <row r="706" spans="1:9">
      <c r="A706">
        <v>136152</v>
      </c>
      <c r="B706" t="s">
        <v>4666</v>
      </c>
      <c r="C706">
        <v>0</v>
      </c>
      <c r="D706" t="s">
        <v>9665</v>
      </c>
      <c r="E706">
        <v>720000</v>
      </c>
      <c r="F706">
        <v>720000</v>
      </c>
      <c r="G706" s="3">
        <v>46069</v>
      </c>
      <c r="H706" t="s">
        <v>5579</v>
      </c>
      <c r="I706" t="s">
        <v>5600</v>
      </c>
    </row>
    <row r="707" spans="1:9">
      <c r="A707">
        <v>136153</v>
      </c>
      <c r="B707" t="s">
        <v>5580</v>
      </c>
      <c r="C707" t="s">
        <v>5582</v>
      </c>
      <c r="D707">
        <v>0</v>
      </c>
      <c r="E707">
        <v>2000</v>
      </c>
      <c r="F707">
        <v>2000</v>
      </c>
      <c r="G707" s="3">
        <v>46069</v>
      </c>
      <c r="H707" t="s">
        <v>5579</v>
      </c>
      <c r="I707" t="s">
        <v>5600</v>
      </c>
    </row>
    <row r="708" spans="1:9">
      <c r="A708">
        <v>136154</v>
      </c>
      <c r="B708">
        <v>0</v>
      </c>
      <c r="C708" t="s">
        <v>5583</v>
      </c>
      <c r="D708">
        <v>0</v>
      </c>
      <c r="E708">
        <v>0</v>
      </c>
      <c r="F708">
        <v>0</v>
      </c>
      <c r="G708" s="3">
        <v>46069</v>
      </c>
      <c r="H708" t="s">
        <v>5579</v>
      </c>
      <c r="I708" t="s">
        <v>5600</v>
      </c>
    </row>
    <row r="709" spans="1:9">
      <c r="A709">
        <v>136155</v>
      </c>
      <c r="B709" t="s">
        <v>4791</v>
      </c>
      <c r="C709">
        <v>0</v>
      </c>
      <c r="D709">
        <v>0</v>
      </c>
      <c r="E709">
        <v>1340000</v>
      </c>
      <c r="F709">
        <v>1608000</v>
      </c>
      <c r="G709" s="3">
        <v>46069</v>
      </c>
      <c r="H709" t="s">
        <v>5579</v>
      </c>
      <c r="I709" t="s">
        <v>5694</v>
      </c>
    </row>
    <row r="710" spans="1:9">
      <c r="A710">
        <v>136156</v>
      </c>
      <c r="B710" t="s">
        <v>5116</v>
      </c>
      <c r="C710" t="s">
        <v>5584</v>
      </c>
      <c r="D710">
        <v>0</v>
      </c>
      <c r="E710">
        <v>576500</v>
      </c>
      <c r="F710">
        <v>691800</v>
      </c>
      <c r="G710" s="3">
        <v>46069</v>
      </c>
      <c r="H710" t="s">
        <v>5579</v>
      </c>
      <c r="I710" t="s">
        <v>5694</v>
      </c>
    </row>
    <row r="711" spans="1:9">
      <c r="A711">
        <v>136157</v>
      </c>
      <c r="B711">
        <v>0</v>
      </c>
      <c r="C711" t="s">
        <v>5585</v>
      </c>
      <c r="D711">
        <v>0</v>
      </c>
      <c r="E711">
        <v>0</v>
      </c>
      <c r="F711">
        <v>0</v>
      </c>
      <c r="G711" s="3">
        <v>46069</v>
      </c>
      <c r="H711" t="s">
        <v>5579</v>
      </c>
      <c r="I711" t="s">
        <v>5600</v>
      </c>
    </row>
    <row r="712" spans="1:9">
      <c r="A712">
        <v>136158</v>
      </c>
      <c r="B712" t="s">
        <v>5116</v>
      </c>
      <c r="C712">
        <v>0</v>
      </c>
      <c r="D712">
        <v>0</v>
      </c>
      <c r="E712">
        <v>3090833.33</v>
      </c>
      <c r="F712">
        <v>3709000</v>
      </c>
      <c r="G712" s="3">
        <v>46069</v>
      </c>
      <c r="H712" t="s">
        <v>5579</v>
      </c>
      <c r="I712" t="s">
        <v>5579</v>
      </c>
    </row>
    <row r="713" spans="1:9">
      <c r="A713">
        <v>136159</v>
      </c>
      <c r="B713">
        <v>0</v>
      </c>
      <c r="C713">
        <v>0</v>
      </c>
      <c r="D713">
        <v>0</v>
      </c>
      <c r="E713">
        <v>0</v>
      </c>
      <c r="F713">
        <v>0</v>
      </c>
      <c r="G713" s="3">
        <v>46069</v>
      </c>
      <c r="H713" t="s">
        <v>5579</v>
      </c>
      <c r="I713" t="s">
        <v>5761</v>
      </c>
    </row>
    <row r="714" spans="1:9">
      <c r="A714">
        <v>136160</v>
      </c>
      <c r="B714">
        <v>0</v>
      </c>
      <c r="C714">
        <v>0</v>
      </c>
      <c r="D714">
        <v>0</v>
      </c>
      <c r="E714">
        <v>0</v>
      </c>
      <c r="F714">
        <v>0</v>
      </c>
      <c r="G714" s="3">
        <v>46069</v>
      </c>
      <c r="H714" t="s">
        <v>5579</v>
      </c>
      <c r="I714" t="s">
        <v>5761</v>
      </c>
    </row>
    <row r="715" spans="1:9">
      <c r="A715">
        <v>136161</v>
      </c>
      <c r="B715" t="s">
        <v>5053</v>
      </c>
      <c r="C715" t="s">
        <v>5399</v>
      </c>
      <c r="D715">
        <v>0</v>
      </c>
      <c r="E715">
        <v>4393579.43</v>
      </c>
      <c r="F715">
        <v>5272295.32</v>
      </c>
      <c r="G715" s="3">
        <v>46069</v>
      </c>
      <c r="H715" t="s">
        <v>5579</v>
      </c>
      <c r="I715" t="s">
        <v>5579</v>
      </c>
    </row>
    <row r="716" spans="1:9">
      <c r="A716">
        <v>136162</v>
      </c>
      <c r="B716" t="s">
        <v>4697</v>
      </c>
      <c r="C716" t="s">
        <v>5586</v>
      </c>
      <c r="D716" t="s">
        <v>5586</v>
      </c>
      <c r="E716">
        <v>4719000</v>
      </c>
      <c r="F716">
        <v>4719000</v>
      </c>
      <c r="G716" s="3">
        <v>46069</v>
      </c>
      <c r="H716" t="s">
        <v>5579</v>
      </c>
      <c r="I716" t="s">
        <v>5763</v>
      </c>
    </row>
    <row r="717" spans="1:9">
      <c r="A717">
        <v>136163</v>
      </c>
      <c r="B717" t="s">
        <v>4697</v>
      </c>
      <c r="C717" t="s">
        <v>5587</v>
      </c>
      <c r="D717" t="s">
        <v>5587</v>
      </c>
      <c r="E717">
        <v>371000</v>
      </c>
      <c r="F717">
        <v>371000</v>
      </c>
      <c r="G717" s="3">
        <v>46069</v>
      </c>
      <c r="H717" t="s">
        <v>5579</v>
      </c>
      <c r="I717" t="s">
        <v>5763</v>
      </c>
    </row>
    <row r="718" spans="1:9">
      <c r="A718">
        <v>136164</v>
      </c>
      <c r="B718">
        <v>0</v>
      </c>
      <c r="C718" t="s">
        <v>5588</v>
      </c>
      <c r="D718">
        <v>0</v>
      </c>
      <c r="E718">
        <v>1212100</v>
      </c>
      <c r="F718">
        <v>1212100</v>
      </c>
      <c r="G718" s="3">
        <v>46069</v>
      </c>
      <c r="H718" t="s">
        <v>5579</v>
      </c>
      <c r="I718" t="s">
        <v>5579</v>
      </c>
    </row>
    <row r="719" spans="1:9">
      <c r="A719">
        <v>136165</v>
      </c>
      <c r="B719" t="s">
        <v>4697</v>
      </c>
      <c r="C719" t="s">
        <v>5589</v>
      </c>
      <c r="D719" t="s">
        <v>5589</v>
      </c>
      <c r="E719">
        <v>1383000</v>
      </c>
      <c r="F719">
        <v>1383000</v>
      </c>
      <c r="G719" s="3">
        <v>46069</v>
      </c>
      <c r="H719" t="s">
        <v>5579</v>
      </c>
      <c r="I719" t="s">
        <v>5763</v>
      </c>
    </row>
    <row r="720" spans="1:9">
      <c r="A720">
        <v>136166</v>
      </c>
      <c r="B720" t="s">
        <v>4697</v>
      </c>
      <c r="C720" t="s">
        <v>5590</v>
      </c>
      <c r="D720" t="s">
        <v>5590</v>
      </c>
      <c r="E720">
        <v>5015200</v>
      </c>
      <c r="F720">
        <v>5015200</v>
      </c>
      <c r="G720" s="3">
        <v>46069</v>
      </c>
      <c r="H720" t="s">
        <v>5579</v>
      </c>
      <c r="I720" t="s">
        <v>5763</v>
      </c>
    </row>
    <row r="721" spans="1:9">
      <c r="A721">
        <v>136167</v>
      </c>
      <c r="B721" t="s">
        <v>4824</v>
      </c>
      <c r="C721" t="s">
        <v>5591</v>
      </c>
      <c r="D721">
        <v>0</v>
      </c>
      <c r="E721">
        <v>2758</v>
      </c>
      <c r="F721">
        <v>2758</v>
      </c>
      <c r="G721" s="3">
        <v>46069</v>
      </c>
      <c r="H721" t="s">
        <v>5579</v>
      </c>
      <c r="I721" t="s">
        <v>5600</v>
      </c>
    </row>
    <row r="722" spans="1:9">
      <c r="A722">
        <v>136168</v>
      </c>
      <c r="B722" t="s">
        <v>4697</v>
      </c>
      <c r="C722" t="s">
        <v>5592</v>
      </c>
      <c r="D722" t="s">
        <v>5592</v>
      </c>
      <c r="E722">
        <v>9471800</v>
      </c>
      <c r="F722">
        <v>9471800</v>
      </c>
      <c r="G722" s="3">
        <v>46069</v>
      </c>
      <c r="H722" t="s">
        <v>5579</v>
      </c>
      <c r="I722" t="s">
        <v>5763</v>
      </c>
    </row>
    <row r="723" spans="1:9">
      <c r="A723">
        <v>136169</v>
      </c>
      <c r="B723">
        <v>0</v>
      </c>
      <c r="C723">
        <v>0</v>
      </c>
      <c r="D723">
        <v>0</v>
      </c>
      <c r="E723">
        <v>0</v>
      </c>
      <c r="F723">
        <v>0</v>
      </c>
      <c r="G723" s="3">
        <v>46069</v>
      </c>
      <c r="H723" t="s">
        <v>5579</v>
      </c>
      <c r="I723" t="s">
        <v>5761</v>
      </c>
    </row>
    <row r="724" spans="1:9">
      <c r="A724">
        <v>136170</v>
      </c>
      <c r="B724" t="s">
        <v>5521</v>
      </c>
      <c r="C724" t="s">
        <v>5593</v>
      </c>
      <c r="D724">
        <v>0</v>
      </c>
      <c r="E724">
        <v>9864000</v>
      </c>
      <c r="F724">
        <v>11836800</v>
      </c>
      <c r="G724" s="3">
        <v>46069</v>
      </c>
      <c r="H724" t="s">
        <v>5579</v>
      </c>
      <c r="I724" t="s">
        <v>5600</v>
      </c>
    </row>
    <row r="725" spans="1:9">
      <c r="A725">
        <v>136171</v>
      </c>
      <c r="B725" t="s">
        <v>5594</v>
      </c>
      <c r="C725" t="s">
        <v>5596</v>
      </c>
      <c r="D725">
        <v>0</v>
      </c>
      <c r="E725">
        <v>9295000</v>
      </c>
      <c r="F725">
        <v>11154000</v>
      </c>
      <c r="G725" s="3">
        <v>46069</v>
      </c>
      <c r="H725" t="s">
        <v>5579</v>
      </c>
      <c r="I725" t="s">
        <v>5579</v>
      </c>
    </row>
    <row r="726" spans="1:9">
      <c r="A726">
        <v>136172</v>
      </c>
      <c r="B726" t="s">
        <v>5597</v>
      </c>
      <c r="C726" t="s">
        <v>5599</v>
      </c>
      <c r="D726">
        <v>0</v>
      </c>
      <c r="E726">
        <v>9360000</v>
      </c>
      <c r="F726">
        <v>9360000</v>
      </c>
      <c r="G726" s="3">
        <v>46069</v>
      </c>
      <c r="H726" t="s">
        <v>5579</v>
      </c>
      <c r="I726" t="s">
        <v>5694</v>
      </c>
    </row>
    <row r="727" spans="1:9">
      <c r="A727">
        <v>136173</v>
      </c>
      <c r="B727" t="s">
        <v>5342</v>
      </c>
      <c r="C727">
        <v>0</v>
      </c>
      <c r="D727">
        <v>0</v>
      </c>
      <c r="E727">
        <v>446500</v>
      </c>
      <c r="F727">
        <v>535800</v>
      </c>
      <c r="G727" s="3">
        <v>46069</v>
      </c>
      <c r="H727" t="s">
        <v>5579</v>
      </c>
      <c r="I727" t="s">
        <v>5579</v>
      </c>
    </row>
    <row r="728" spans="1:9">
      <c r="A728">
        <v>136174</v>
      </c>
      <c r="B728" t="s">
        <v>5549</v>
      </c>
      <c r="C728">
        <v>0</v>
      </c>
      <c r="D728" t="s">
        <v>9666</v>
      </c>
      <c r="E728">
        <v>92400000</v>
      </c>
      <c r="F728">
        <v>110880000</v>
      </c>
      <c r="G728" s="3">
        <v>46071</v>
      </c>
      <c r="H728" t="s">
        <v>5600</v>
      </c>
      <c r="I728" t="s">
        <v>5694</v>
      </c>
    </row>
    <row r="729" spans="1:9">
      <c r="A729">
        <v>136175</v>
      </c>
      <c r="B729" t="s">
        <v>5116</v>
      </c>
      <c r="C729" t="s">
        <v>5601</v>
      </c>
      <c r="D729" t="s">
        <v>9667</v>
      </c>
      <c r="E729">
        <v>1894570.05</v>
      </c>
      <c r="F729">
        <v>2273484.06</v>
      </c>
      <c r="G729" s="3">
        <v>46069</v>
      </c>
      <c r="H729" t="s">
        <v>5579</v>
      </c>
      <c r="I729" t="s">
        <v>5611</v>
      </c>
    </row>
    <row r="730" spans="1:9">
      <c r="A730">
        <v>136176</v>
      </c>
      <c r="B730">
        <v>0</v>
      </c>
      <c r="C730" t="s">
        <v>5602</v>
      </c>
      <c r="D730">
        <v>0</v>
      </c>
      <c r="E730">
        <v>11780000</v>
      </c>
      <c r="F730">
        <v>14136000</v>
      </c>
      <c r="G730" s="3">
        <v>46069</v>
      </c>
      <c r="H730" t="s">
        <v>5579</v>
      </c>
      <c r="I730" t="s">
        <v>5600</v>
      </c>
    </row>
    <row r="731" spans="1:9">
      <c r="A731">
        <v>136177</v>
      </c>
      <c r="B731" t="s">
        <v>5603</v>
      </c>
      <c r="C731" t="s">
        <v>5604</v>
      </c>
      <c r="D731">
        <v>0</v>
      </c>
      <c r="E731">
        <v>4758300</v>
      </c>
      <c r="F731">
        <v>5709960</v>
      </c>
      <c r="G731" s="3">
        <v>46069</v>
      </c>
      <c r="H731" t="s">
        <v>5579</v>
      </c>
      <c r="I731" t="s">
        <v>5883</v>
      </c>
    </row>
    <row r="732" spans="1:9">
      <c r="A732">
        <v>136178</v>
      </c>
      <c r="B732" t="s">
        <v>5116</v>
      </c>
      <c r="C732" t="s">
        <v>5605</v>
      </c>
      <c r="D732">
        <v>0</v>
      </c>
      <c r="E732">
        <v>1289916.67</v>
      </c>
      <c r="F732">
        <v>1547899.99</v>
      </c>
      <c r="G732" s="3">
        <v>46069</v>
      </c>
      <c r="H732" t="s">
        <v>5579</v>
      </c>
      <c r="I732" t="s">
        <v>5883</v>
      </c>
    </row>
    <row r="733" spans="1:9">
      <c r="A733">
        <v>136179</v>
      </c>
      <c r="B733" t="s">
        <v>5116</v>
      </c>
      <c r="C733" t="s">
        <v>5606</v>
      </c>
      <c r="D733">
        <v>0</v>
      </c>
      <c r="E733">
        <v>359916.67</v>
      </c>
      <c r="F733">
        <v>431900.02</v>
      </c>
      <c r="G733" s="3">
        <v>46069</v>
      </c>
      <c r="H733" t="s">
        <v>5579</v>
      </c>
      <c r="I733" t="s">
        <v>5883</v>
      </c>
    </row>
    <row r="734" spans="1:9">
      <c r="A734">
        <v>136180</v>
      </c>
      <c r="B734" t="s">
        <v>4697</v>
      </c>
      <c r="C734" t="s">
        <v>5607</v>
      </c>
      <c r="D734" t="s">
        <v>5607</v>
      </c>
      <c r="E734">
        <v>2507000</v>
      </c>
      <c r="F734">
        <v>2507000</v>
      </c>
      <c r="G734" s="3">
        <v>46069</v>
      </c>
      <c r="H734" t="s">
        <v>5579</v>
      </c>
      <c r="I734" t="s">
        <v>5763</v>
      </c>
    </row>
    <row r="735" spans="1:9">
      <c r="A735">
        <v>136181</v>
      </c>
      <c r="B735">
        <v>0</v>
      </c>
      <c r="C735" t="s">
        <v>5608</v>
      </c>
      <c r="D735">
        <v>0</v>
      </c>
      <c r="E735">
        <v>0</v>
      </c>
      <c r="F735">
        <v>0</v>
      </c>
      <c r="G735" s="3">
        <v>46069</v>
      </c>
      <c r="H735" t="s">
        <v>5579</v>
      </c>
      <c r="I735" t="s">
        <v>5600</v>
      </c>
    </row>
    <row r="736" spans="1:9">
      <c r="A736">
        <v>136182</v>
      </c>
      <c r="B736" t="s">
        <v>5116</v>
      </c>
      <c r="C736" t="s">
        <v>5606</v>
      </c>
      <c r="D736">
        <v>0</v>
      </c>
      <c r="E736">
        <v>3949833.33</v>
      </c>
      <c r="F736">
        <v>4739800</v>
      </c>
      <c r="G736" s="3">
        <v>46069</v>
      </c>
      <c r="H736" t="s">
        <v>5579</v>
      </c>
      <c r="I736" t="s">
        <v>5611</v>
      </c>
    </row>
    <row r="737" spans="1:9">
      <c r="A737">
        <v>136183</v>
      </c>
      <c r="B737" t="s">
        <v>4760</v>
      </c>
      <c r="C737" t="s">
        <v>5609</v>
      </c>
      <c r="D737" t="s">
        <v>5609</v>
      </c>
      <c r="E737">
        <v>2718800</v>
      </c>
      <c r="F737">
        <v>3262560</v>
      </c>
      <c r="G737" s="3">
        <v>46069</v>
      </c>
      <c r="H737" t="s">
        <v>5579</v>
      </c>
      <c r="I737" t="s">
        <v>5611</v>
      </c>
    </row>
    <row r="738" spans="1:9">
      <c r="A738">
        <v>136184</v>
      </c>
      <c r="B738" t="s">
        <v>5116</v>
      </c>
      <c r="C738" t="s">
        <v>5606</v>
      </c>
      <c r="D738">
        <v>0</v>
      </c>
      <c r="E738">
        <v>1064416.6100000001</v>
      </c>
      <c r="F738">
        <v>1277299.93</v>
      </c>
      <c r="G738" s="3">
        <v>46069</v>
      </c>
      <c r="H738" t="s">
        <v>5579</v>
      </c>
      <c r="I738" t="s">
        <v>5611</v>
      </c>
    </row>
    <row r="739" spans="1:9">
      <c r="A739">
        <v>136185</v>
      </c>
      <c r="B739" t="s">
        <v>4716</v>
      </c>
      <c r="C739" t="s">
        <v>5610</v>
      </c>
      <c r="D739">
        <v>0</v>
      </c>
      <c r="E739">
        <v>95870.55</v>
      </c>
      <c r="F739">
        <v>95870.55</v>
      </c>
      <c r="G739" s="3">
        <v>46070</v>
      </c>
      <c r="H739" t="s">
        <v>5611</v>
      </c>
      <c r="I739" t="s">
        <v>5600</v>
      </c>
    </row>
    <row r="740" spans="1:9">
      <c r="A740">
        <v>136186</v>
      </c>
      <c r="B740" t="s">
        <v>4925</v>
      </c>
      <c r="C740" t="s">
        <v>5612</v>
      </c>
      <c r="D740">
        <v>0</v>
      </c>
      <c r="E740">
        <v>135000</v>
      </c>
      <c r="F740">
        <v>162000</v>
      </c>
      <c r="G740" s="3">
        <v>46070</v>
      </c>
      <c r="H740" t="s">
        <v>5611</v>
      </c>
      <c r="I740" t="s">
        <v>5611</v>
      </c>
    </row>
    <row r="741" spans="1:9">
      <c r="A741">
        <v>136187</v>
      </c>
      <c r="B741" t="s">
        <v>4952</v>
      </c>
      <c r="C741" t="s">
        <v>5613</v>
      </c>
      <c r="D741">
        <v>0</v>
      </c>
      <c r="E741">
        <v>1500000</v>
      </c>
      <c r="F741">
        <v>1500000</v>
      </c>
      <c r="G741" s="3">
        <v>46070</v>
      </c>
      <c r="H741" t="s">
        <v>5611</v>
      </c>
      <c r="I741" t="s">
        <v>5611</v>
      </c>
    </row>
    <row r="742" spans="1:9">
      <c r="A742">
        <v>136188</v>
      </c>
      <c r="B742" t="s">
        <v>5116</v>
      </c>
      <c r="C742" t="s">
        <v>5606</v>
      </c>
      <c r="D742">
        <v>0</v>
      </c>
      <c r="E742">
        <v>1119000</v>
      </c>
      <c r="F742">
        <v>1342800</v>
      </c>
      <c r="G742" s="3">
        <v>46070</v>
      </c>
      <c r="H742" t="s">
        <v>5611</v>
      </c>
      <c r="I742" t="s">
        <v>5721</v>
      </c>
    </row>
    <row r="743" spans="1:9">
      <c r="A743">
        <v>136189</v>
      </c>
      <c r="B743">
        <v>0</v>
      </c>
      <c r="C743" t="s">
        <v>5614</v>
      </c>
      <c r="D743">
        <v>0</v>
      </c>
      <c r="E743">
        <v>0</v>
      </c>
      <c r="F743">
        <v>0</v>
      </c>
      <c r="G743" s="3">
        <v>46070</v>
      </c>
      <c r="H743" t="s">
        <v>5611</v>
      </c>
      <c r="I743" t="s">
        <v>5600</v>
      </c>
    </row>
    <row r="744" spans="1:9">
      <c r="A744">
        <v>136190</v>
      </c>
      <c r="B744" t="s">
        <v>5116</v>
      </c>
      <c r="C744" t="s">
        <v>5605</v>
      </c>
      <c r="D744">
        <v>0</v>
      </c>
      <c r="E744">
        <v>2255500</v>
      </c>
      <c r="F744">
        <v>2706600</v>
      </c>
      <c r="G744" s="3">
        <v>46070</v>
      </c>
      <c r="H744" t="s">
        <v>5611</v>
      </c>
      <c r="I744" t="s">
        <v>5611</v>
      </c>
    </row>
    <row r="745" spans="1:9">
      <c r="A745">
        <v>136191</v>
      </c>
      <c r="B745">
        <v>0</v>
      </c>
      <c r="C745" t="s">
        <v>5615</v>
      </c>
      <c r="D745">
        <v>0</v>
      </c>
      <c r="E745">
        <v>0</v>
      </c>
      <c r="F745">
        <v>0</v>
      </c>
      <c r="G745" s="3">
        <v>46070</v>
      </c>
      <c r="H745" t="s">
        <v>5611</v>
      </c>
      <c r="I745" t="s">
        <v>5600</v>
      </c>
    </row>
    <row r="746" spans="1:9">
      <c r="A746">
        <v>136192</v>
      </c>
      <c r="B746" t="s">
        <v>5116</v>
      </c>
      <c r="C746" t="s">
        <v>5605</v>
      </c>
      <c r="D746">
        <v>0</v>
      </c>
      <c r="E746">
        <v>241143.34</v>
      </c>
      <c r="F746">
        <v>289372.01</v>
      </c>
      <c r="G746" s="3">
        <v>46070</v>
      </c>
      <c r="H746" t="s">
        <v>5611</v>
      </c>
      <c r="I746" t="s">
        <v>5694</v>
      </c>
    </row>
    <row r="747" spans="1:9">
      <c r="A747">
        <v>136193</v>
      </c>
      <c r="B747" t="s">
        <v>5116</v>
      </c>
      <c r="C747" t="s">
        <v>5605</v>
      </c>
      <c r="D747">
        <v>0</v>
      </c>
      <c r="E747">
        <v>3404983.33</v>
      </c>
      <c r="F747">
        <v>4085980</v>
      </c>
      <c r="G747" s="3">
        <v>46070</v>
      </c>
      <c r="H747" t="s">
        <v>5611</v>
      </c>
      <c r="I747" t="s">
        <v>5883</v>
      </c>
    </row>
    <row r="748" spans="1:9">
      <c r="A748">
        <v>136194</v>
      </c>
      <c r="B748" t="s">
        <v>5318</v>
      </c>
      <c r="C748">
        <v>0</v>
      </c>
      <c r="D748">
        <v>0</v>
      </c>
      <c r="E748">
        <v>857000</v>
      </c>
      <c r="F748">
        <v>857000</v>
      </c>
      <c r="G748" s="3">
        <v>46070</v>
      </c>
      <c r="H748" t="s">
        <v>5611</v>
      </c>
      <c r="I748" t="s">
        <v>5600</v>
      </c>
    </row>
    <row r="749" spans="1:9">
      <c r="A749">
        <v>136195</v>
      </c>
      <c r="B749">
        <v>0</v>
      </c>
      <c r="C749" t="s">
        <v>5616</v>
      </c>
      <c r="D749">
        <v>0</v>
      </c>
      <c r="E749">
        <v>0</v>
      </c>
      <c r="F749">
        <v>0</v>
      </c>
      <c r="G749" s="3">
        <v>46070</v>
      </c>
      <c r="H749" t="s">
        <v>5611</v>
      </c>
      <c r="I749" t="s">
        <v>5600</v>
      </c>
    </row>
    <row r="750" spans="1:9">
      <c r="A750">
        <v>136196</v>
      </c>
      <c r="B750" t="s">
        <v>4697</v>
      </c>
      <c r="C750" t="s">
        <v>5617</v>
      </c>
      <c r="D750" t="s">
        <v>5617</v>
      </c>
      <c r="E750">
        <v>7417800</v>
      </c>
      <c r="F750">
        <v>7417800</v>
      </c>
      <c r="G750" s="3">
        <v>46070</v>
      </c>
      <c r="H750" t="s">
        <v>5611</v>
      </c>
      <c r="I750" t="s">
        <v>5763</v>
      </c>
    </row>
    <row r="751" spans="1:9">
      <c r="A751">
        <v>136197</v>
      </c>
      <c r="B751">
        <v>0</v>
      </c>
      <c r="C751" t="s">
        <v>5618</v>
      </c>
      <c r="D751">
        <v>0</v>
      </c>
      <c r="E751">
        <v>0</v>
      </c>
      <c r="F751">
        <v>0</v>
      </c>
      <c r="G751" s="3">
        <v>46070</v>
      </c>
      <c r="H751" t="s">
        <v>5611</v>
      </c>
      <c r="I751" t="s">
        <v>5600</v>
      </c>
    </row>
    <row r="752" spans="1:9">
      <c r="A752">
        <v>136198</v>
      </c>
      <c r="B752" t="s">
        <v>4697</v>
      </c>
      <c r="C752" t="s">
        <v>5619</v>
      </c>
      <c r="D752" t="s">
        <v>5619</v>
      </c>
      <c r="E752">
        <v>250000</v>
      </c>
      <c r="F752">
        <v>250000</v>
      </c>
      <c r="G752" s="3">
        <v>46070</v>
      </c>
      <c r="H752" t="s">
        <v>5611</v>
      </c>
      <c r="I752" t="s">
        <v>5763</v>
      </c>
    </row>
    <row r="753" spans="1:9">
      <c r="A753">
        <v>136199</v>
      </c>
      <c r="B753">
        <v>0</v>
      </c>
      <c r="C753" t="s">
        <v>5620</v>
      </c>
      <c r="D753">
        <v>0</v>
      </c>
      <c r="E753">
        <v>0</v>
      </c>
      <c r="F753">
        <v>0</v>
      </c>
      <c r="G753" s="3">
        <v>46070</v>
      </c>
      <c r="H753" t="s">
        <v>5611</v>
      </c>
      <c r="I753" t="s">
        <v>5600</v>
      </c>
    </row>
    <row r="754" spans="1:9">
      <c r="A754">
        <v>136200</v>
      </c>
      <c r="B754">
        <v>0</v>
      </c>
      <c r="C754" t="s">
        <v>5621</v>
      </c>
      <c r="D754">
        <v>0</v>
      </c>
      <c r="E754">
        <v>0</v>
      </c>
      <c r="F754">
        <v>0</v>
      </c>
      <c r="G754" s="3">
        <v>46070</v>
      </c>
      <c r="H754" t="s">
        <v>5611</v>
      </c>
      <c r="I754" t="s">
        <v>5600</v>
      </c>
    </row>
    <row r="755" spans="1:9">
      <c r="A755">
        <v>136201</v>
      </c>
      <c r="B755" t="s">
        <v>5103</v>
      </c>
      <c r="C755" t="s">
        <v>5622</v>
      </c>
      <c r="D755" t="s">
        <v>5622</v>
      </c>
      <c r="E755">
        <v>5810592</v>
      </c>
      <c r="F755">
        <v>6972710.4000000004</v>
      </c>
      <c r="G755" s="3">
        <v>46070</v>
      </c>
      <c r="H755" t="s">
        <v>5611</v>
      </c>
      <c r="I755" t="s">
        <v>5611</v>
      </c>
    </row>
    <row r="756" spans="1:9">
      <c r="A756">
        <v>136202</v>
      </c>
      <c r="B756">
        <v>0</v>
      </c>
      <c r="C756" t="s">
        <v>5623</v>
      </c>
      <c r="D756">
        <v>0</v>
      </c>
      <c r="E756">
        <v>0</v>
      </c>
      <c r="F756">
        <v>0</v>
      </c>
      <c r="G756" s="3">
        <v>46070</v>
      </c>
      <c r="H756" t="s">
        <v>5611</v>
      </c>
      <c r="I756" t="s">
        <v>5600</v>
      </c>
    </row>
    <row r="757" spans="1:9">
      <c r="A757">
        <v>136203</v>
      </c>
      <c r="B757" t="s">
        <v>5624</v>
      </c>
      <c r="C757" t="s">
        <v>5626</v>
      </c>
      <c r="D757">
        <v>0</v>
      </c>
      <c r="E757">
        <v>50000</v>
      </c>
      <c r="F757">
        <v>50000</v>
      </c>
      <c r="G757" s="3">
        <v>46070</v>
      </c>
      <c r="H757" t="s">
        <v>5611</v>
      </c>
      <c r="I757" t="s">
        <v>5721</v>
      </c>
    </row>
    <row r="758" spans="1:9">
      <c r="A758">
        <v>136204</v>
      </c>
      <c r="B758" t="s">
        <v>5627</v>
      </c>
      <c r="C758">
        <v>0</v>
      </c>
      <c r="D758" t="s">
        <v>9668</v>
      </c>
      <c r="E758">
        <v>85000</v>
      </c>
      <c r="F758">
        <v>102000</v>
      </c>
      <c r="G758" s="3">
        <v>46070</v>
      </c>
      <c r="H758" t="s">
        <v>5611</v>
      </c>
      <c r="I758" t="s">
        <v>5600</v>
      </c>
    </row>
    <row r="759" spans="1:9">
      <c r="A759">
        <v>136205</v>
      </c>
      <c r="B759" t="s">
        <v>4959</v>
      </c>
      <c r="C759" t="s">
        <v>5629</v>
      </c>
      <c r="D759">
        <v>0</v>
      </c>
      <c r="E759">
        <v>828722070</v>
      </c>
      <c r="F759">
        <v>994466484</v>
      </c>
      <c r="G759" s="3">
        <v>46070</v>
      </c>
      <c r="H759" t="s">
        <v>5611</v>
      </c>
      <c r="I759" t="s">
        <v>5854</v>
      </c>
    </row>
    <row r="760" spans="1:9">
      <c r="A760">
        <v>136206</v>
      </c>
      <c r="B760" t="s">
        <v>5162</v>
      </c>
      <c r="C760" t="s">
        <v>5630</v>
      </c>
      <c r="D760">
        <v>0</v>
      </c>
      <c r="E760">
        <v>445000</v>
      </c>
      <c r="F760">
        <v>534000</v>
      </c>
      <c r="G760" s="3">
        <v>46070</v>
      </c>
      <c r="H760" t="s">
        <v>5611</v>
      </c>
      <c r="I760" t="s">
        <v>5611</v>
      </c>
    </row>
    <row r="761" spans="1:9">
      <c r="A761">
        <v>136207</v>
      </c>
      <c r="B761" t="s">
        <v>4768</v>
      </c>
      <c r="C761" t="s">
        <v>5631</v>
      </c>
      <c r="D761">
        <v>0</v>
      </c>
      <c r="E761">
        <v>3154237</v>
      </c>
      <c r="F761">
        <v>3785084.4</v>
      </c>
      <c r="G761" s="3">
        <v>46070</v>
      </c>
      <c r="H761" t="s">
        <v>5611</v>
      </c>
      <c r="I761" t="s">
        <v>5611</v>
      </c>
    </row>
    <row r="762" spans="1:9">
      <c r="A762">
        <v>136208</v>
      </c>
      <c r="B762" t="s">
        <v>4768</v>
      </c>
      <c r="C762" t="s">
        <v>5632</v>
      </c>
      <c r="D762" t="s">
        <v>5632</v>
      </c>
      <c r="E762">
        <v>275000</v>
      </c>
      <c r="F762">
        <v>330000</v>
      </c>
      <c r="G762" s="3">
        <v>46070</v>
      </c>
      <c r="H762" t="s">
        <v>5611</v>
      </c>
      <c r="I762" t="s">
        <v>5611</v>
      </c>
    </row>
    <row r="763" spans="1:9">
      <c r="A763">
        <v>136209</v>
      </c>
      <c r="B763">
        <v>0</v>
      </c>
      <c r="C763" t="s">
        <v>5633</v>
      </c>
      <c r="D763" t="s">
        <v>5633</v>
      </c>
      <c r="E763">
        <v>65000</v>
      </c>
      <c r="F763">
        <v>78000</v>
      </c>
      <c r="G763" s="3">
        <v>46070</v>
      </c>
      <c r="H763" t="s">
        <v>5611</v>
      </c>
      <c r="I763" t="s">
        <v>5611</v>
      </c>
    </row>
    <row r="764" spans="1:9">
      <c r="A764">
        <v>136210</v>
      </c>
      <c r="B764" t="s">
        <v>4697</v>
      </c>
      <c r="C764" t="s">
        <v>5634</v>
      </c>
      <c r="D764">
        <v>0</v>
      </c>
      <c r="E764">
        <v>6944010</v>
      </c>
      <c r="F764">
        <v>8332812</v>
      </c>
      <c r="G764" s="3">
        <v>46070</v>
      </c>
      <c r="H764" t="s">
        <v>5611</v>
      </c>
      <c r="I764" t="s">
        <v>5611</v>
      </c>
    </row>
    <row r="765" spans="1:9">
      <c r="A765">
        <v>136211</v>
      </c>
      <c r="B765">
        <v>0</v>
      </c>
      <c r="C765" t="s">
        <v>5635</v>
      </c>
      <c r="D765">
        <v>0</v>
      </c>
      <c r="E765">
        <v>5809200</v>
      </c>
      <c r="F765">
        <v>5809200</v>
      </c>
      <c r="G765" s="3">
        <v>46070</v>
      </c>
      <c r="H765" t="s">
        <v>5611</v>
      </c>
      <c r="I765" t="s">
        <v>5600</v>
      </c>
    </row>
    <row r="766" spans="1:9">
      <c r="A766">
        <v>136212</v>
      </c>
      <c r="B766" t="s">
        <v>5345</v>
      </c>
      <c r="C766" t="s">
        <v>5636</v>
      </c>
      <c r="D766">
        <v>0</v>
      </c>
      <c r="E766">
        <v>4772750</v>
      </c>
      <c r="F766">
        <v>5727300</v>
      </c>
      <c r="G766" s="3">
        <v>46070</v>
      </c>
      <c r="H766" t="s">
        <v>5611</v>
      </c>
      <c r="I766" t="s">
        <v>5611</v>
      </c>
    </row>
    <row r="767" spans="1:9">
      <c r="A767">
        <v>136213</v>
      </c>
      <c r="B767" t="s">
        <v>5057</v>
      </c>
      <c r="C767" t="s">
        <v>5333</v>
      </c>
      <c r="D767">
        <v>0</v>
      </c>
      <c r="E767">
        <v>524300</v>
      </c>
      <c r="F767">
        <v>629160</v>
      </c>
      <c r="G767" s="3">
        <v>46070</v>
      </c>
      <c r="H767" t="s">
        <v>5611</v>
      </c>
      <c r="I767" t="s">
        <v>5694</v>
      </c>
    </row>
    <row r="768" spans="1:9">
      <c r="A768">
        <v>136214</v>
      </c>
      <c r="B768" t="s">
        <v>4666</v>
      </c>
      <c r="C768" t="s">
        <v>5637</v>
      </c>
      <c r="D768" t="s">
        <v>5637</v>
      </c>
      <c r="E768">
        <v>850000</v>
      </c>
      <c r="F768">
        <v>1020000</v>
      </c>
      <c r="G768" s="3">
        <v>46070</v>
      </c>
      <c r="H768" t="s">
        <v>5611</v>
      </c>
      <c r="I768" t="s">
        <v>5611</v>
      </c>
    </row>
    <row r="769" spans="1:9">
      <c r="A769">
        <v>136215</v>
      </c>
      <c r="B769" t="s">
        <v>5116</v>
      </c>
      <c r="C769" t="s">
        <v>5638</v>
      </c>
      <c r="D769" t="s">
        <v>5638</v>
      </c>
      <c r="E769">
        <v>2942416.94</v>
      </c>
      <c r="F769">
        <v>3530900.33</v>
      </c>
      <c r="G769" s="3">
        <v>46070</v>
      </c>
      <c r="H769" t="s">
        <v>5611</v>
      </c>
      <c r="I769" t="s">
        <v>5600</v>
      </c>
    </row>
    <row r="770" spans="1:9">
      <c r="A770">
        <v>136216</v>
      </c>
      <c r="B770" t="s">
        <v>5639</v>
      </c>
      <c r="C770">
        <v>0</v>
      </c>
      <c r="D770" t="s">
        <v>9669</v>
      </c>
      <c r="E770">
        <v>640000</v>
      </c>
      <c r="F770">
        <v>640000</v>
      </c>
      <c r="G770" s="3">
        <v>46070</v>
      </c>
      <c r="H770" t="s">
        <v>5611</v>
      </c>
      <c r="I770" t="s">
        <v>5600</v>
      </c>
    </row>
    <row r="771" spans="1:9">
      <c r="A771">
        <v>136217</v>
      </c>
      <c r="B771" t="s">
        <v>5244</v>
      </c>
      <c r="C771" t="s">
        <v>5641</v>
      </c>
      <c r="D771">
        <v>0</v>
      </c>
      <c r="E771">
        <v>3600000</v>
      </c>
      <c r="F771">
        <v>4320000</v>
      </c>
      <c r="G771" s="3">
        <v>46070</v>
      </c>
      <c r="H771" t="s">
        <v>5611</v>
      </c>
      <c r="I771" t="s">
        <v>5600</v>
      </c>
    </row>
    <row r="772" spans="1:9">
      <c r="A772">
        <v>136218</v>
      </c>
      <c r="B772" t="s">
        <v>5594</v>
      </c>
      <c r="C772" t="s">
        <v>5642</v>
      </c>
      <c r="D772">
        <v>0</v>
      </c>
      <c r="E772">
        <v>953333.33</v>
      </c>
      <c r="F772">
        <v>1144000</v>
      </c>
      <c r="G772" s="3">
        <v>46070</v>
      </c>
      <c r="H772" t="s">
        <v>5611</v>
      </c>
      <c r="I772" t="s">
        <v>5611</v>
      </c>
    </row>
    <row r="773" spans="1:9">
      <c r="A773">
        <v>136219</v>
      </c>
      <c r="B773" t="s">
        <v>5370</v>
      </c>
      <c r="C773" t="s">
        <v>5216</v>
      </c>
      <c r="D773">
        <v>0</v>
      </c>
      <c r="E773">
        <v>619700</v>
      </c>
      <c r="F773">
        <v>669700</v>
      </c>
      <c r="G773" s="3">
        <v>46070</v>
      </c>
      <c r="H773" t="s">
        <v>5611</v>
      </c>
      <c r="I773" t="s">
        <v>5694</v>
      </c>
    </row>
    <row r="774" spans="1:9">
      <c r="A774">
        <v>136220</v>
      </c>
      <c r="B774" t="s">
        <v>4938</v>
      </c>
      <c r="C774" t="s">
        <v>5643</v>
      </c>
      <c r="D774">
        <v>0</v>
      </c>
      <c r="E774">
        <v>3312000</v>
      </c>
      <c r="F774">
        <v>3974400</v>
      </c>
      <c r="G774" s="3">
        <v>46070</v>
      </c>
      <c r="H774" t="s">
        <v>5611</v>
      </c>
      <c r="I774" t="s">
        <v>5600</v>
      </c>
    </row>
    <row r="775" spans="1:9">
      <c r="A775">
        <v>136221</v>
      </c>
      <c r="B775">
        <v>0</v>
      </c>
      <c r="C775" t="s">
        <v>5644</v>
      </c>
      <c r="D775">
        <v>0</v>
      </c>
      <c r="E775">
        <v>3935873.2</v>
      </c>
      <c r="F775">
        <v>4723047.84</v>
      </c>
      <c r="G775" s="3">
        <v>46070</v>
      </c>
      <c r="H775" t="s">
        <v>5611</v>
      </c>
      <c r="I775" t="s">
        <v>5600</v>
      </c>
    </row>
    <row r="776" spans="1:9">
      <c r="A776">
        <v>136222</v>
      </c>
      <c r="B776" t="s">
        <v>5603</v>
      </c>
      <c r="C776" t="s">
        <v>5645</v>
      </c>
      <c r="D776">
        <v>0</v>
      </c>
      <c r="E776">
        <v>4875000</v>
      </c>
      <c r="F776">
        <v>5850000</v>
      </c>
      <c r="G776" s="3">
        <v>46071</v>
      </c>
      <c r="H776" t="s">
        <v>5600</v>
      </c>
      <c r="I776" t="s">
        <v>5883</v>
      </c>
    </row>
    <row r="777" spans="1:9">
      <c r="A777">
        <v>136223</v>
      </c>
      <c r="B777" t="s">
        <v>5024</v>
      </c>
      <c r="C777">
        <v>0</v>
      </c>
      <c r="D777">
        <v>0</v>
      </c>
      <c r="E777">
        <v>345600000</v>
      </c>
      <c r="F777">
        <v>414720000</v>
      </c>
      <c r="G777" s="3">
        <v>46071</v>
      </c>
      <c r="H777" t="s">
        <v>5600</v>
      </c>
      <c r="I777" t="s">
        <v>5600</v>
      </c>
    </row>
    <row r="778" spans="1:9">
      <c r="A778">
        <v>136224</v>
      </c>
      <c r="B778" t="s">
        <v>4925</v>
      </c>
      <c r="C778" t="s">
        <v>5646</v>
      </c>
      <c r="D778">
        <v>0</v>
      </c>
      <c r="E778">
        <v>29300000</v>
      </c>
      <c r="F778">
        <v>35160000</v>
      </c>
      <c r="G778" s="3">
        <v>46071</v>
      </c>
      <c r="H778" t="s">
        <v>5600</v>
      </c>
      <c r="I778" t="s">
        <v>5694</v>
      </c>
    </row>
    <row r="779" spans="1:9">
      <c r="A779">
        <v>136225</v>
      </c>
      <c r="B779" t="s">
        <v>5647</v>
      </c>
      <c r="C779" t="s">
        <v>5649</v>
      </c>
      <c r="D779">
        <v>0</v>
      </c>
      <c r="E779">
        <v>35274360</v>
      </c>
      <c r="F779">
        <v>42329232</v>
      </c>
      <c r="G779" s="3">
        <v>46071</v>
      </c>
      <c r="H779" t="s">
        <v>5600</v>
      </c>
      <c r="I779" t="s">
        <v>5694</v>
      </c>
    </row>
    <row r="780" spans="1:9">
      <c r="A780">
        <v>136226</v>
      </c>
      <c r="B780" t="s">
        <v>5650</v>
      </c>
      <c r="C780" t="s">
        <v>5652</v>
      </c>
      <c r="D780">
        <v>0</v>
      </c>
      <c r="E780">
        <v>18704095.199999999</v>
      </c>
      <c r="F780">
        <v>22444914.239999998</v>
      </c>
      <c r="G780" s="3">
        <v>46071</v>
      </c>
      <c r="H780" t="s">
        <v>5600</v>
      </c>
      <c r="I780" t="s">
        <v>5694</v>
      </c>
    </row>
    <row r="781" spans="1:9">
      <c r="A781">
        <v>136227</v>
      </c>
      <c r="B781" t="s">
        <v>5653</v>
      </c>
      <c r="C781" t="s">
        <v>5655</v>
      </c>
      <c r="D781">
        <v>0</v>
      </c>
      <c r="E781">
        <v>75093</v>
      </c>
      <c r="F781">
        <v>75093</v>
      </c>
      <c r="G781" s="3">
        <v>46071</v>
      </c>
      <c r="H781" t="s">
        <v>5600</v>
      </c>
      <c r="I781" t="s">
        <v>5600</v>
      </c>
    </row>
    <row r="782" spans="1:9">
      <c r="A782">
        <v>136228</v>
      </c>
      <c r="B782" t="s">
        <v>5653</v>
      </c>
      <c r="C782" t="s">
        <v>5656</v>
      </c>
      <c r="D782">
        <v>0</v>
      </c>
      <c r="E782">
        <v>16000</v>
      </c>
      <c r="F782">
        <v>16000</v>
      </c>
      <c r="G782" s="3">
        <v>46071</v>
      </c>
      <c r="H782" t="s">
        <v>5600</v>
      </c>
      <c r="I782" t="s">
        <v>5600</v>
      </c>
    </row>
    <row r="783" spans="1:9">
      <c r="A783">
        <v>136229</v>
      </c>
      <c r="B783" t="s">
        <v>5657</v>
      </c>
      <c r="C783" t="s">
        <v>5659</v>
      </c>
      <c r="D783">
        <v>0</v>
      </c>
      <c r="E783">
        <v>13084096.050000001</v>
      </c>
      <c r="F783">
        <v>15700915.26</v>
      </c>
      <c r="G783" s="3">
        <v>46071</v>
      </c>
      <c r="H783" t="s">
        <v>5600</v>
      </c>
      <c r="I783" t="s">
        <v>5694</v>
      </c>
    </row>
    <row r="784" spans="1:9">
      <c r="A784">
        <v>136230</v>
      </c>
      <c r="B784" t="s">
        <v>5660</v>
      </c>
      <c r="C784" t="s">
        <v>5662</v>
      </c>
      <c r="D784">
        <v>0</v>
      </c>
      <c r="E784">
        <v>38612262.159999996</v>
      </c>
      <c r="F784">
        <v>46334714.590000004</v>
      </c>
      <c r="G784" s="3">
        <v>46071</v>
      </c>
      <c r="H784" t="s">
        <v>5600</v>
      </c>
      <c r="I784" t="s">
        <v>5694</v>
      </c>
    </row>
    <row r="785" spans="1:9">
      <c r="A785">
        <v>136231</v>
      </c>
      <c r="B785" t="s">
        <v>5663</v>
      </c>
      <c r="C785" t="s">
        <v>5665</v>
      </c>
      <c r="D785">
        <v>0</v>
      </c>
      <c r="E785">
        <v>50214854.100000001</v>
      </c>
      <c r="F785">
        <v>60257824.920000002</v>
      </c>
      <c r="G785" s="3">
        <v>46071</v>
      </c>
      <c r="H785" t="s">
        <v>5600</v>
      </c>
      <c r="I785" t="s">
        <v>5694</v>
      </c>
    </row>
    <row r="786" spans="1:9">
      <c r="A786">
        <v>136232</v>
      </c>
      <c r="B786" t="s">
        <v>5666</v>
      </c>
      <c r="C786" t="s">
        <v>5668</v>
      </c>
      <c r="D786">
        <v>0</v>
      </c>
      <c r="E786">
        <v>8996400</v>
      </c>
      <c r="F786">
        <v>10795680</v>
      </c>
      <c r="G786" s="3">
        <v>46071</v>
      </c>
      <c r="H786" t="s">
        <v>5600</v>
      </c>
      <c r="I786" t="s">
        <v>5694</v>
      </c>
    </row>
    <row r="787" spans="1:9">
      <c r="A787">
        <v>136233</v>
      </c>
      <c r="B787" t="s">
        <v>5669</v>
      </c>
      <c r="C787" t="s">
        <v>5671</v>
      </c>
      <c r="D787" t="s">
        <v>5671</v>
      </c>
      <c r="E787">
        <v>4000000</v>
      </c>
      <c r="F787">
        <v>4000000</v>
      </c>
      <c r="G787" s="3">
        <v>46071</v>
      </c>
      <c r="H787" t="s">
        <v>5600</v>
      </c>
      <c r="I787" t="s">
        <v>5763</v>
      </c>
    </row>
    <row r="788" spans="1:9">
      <c r="A788">
        <v>136234</v>
      </c>
      <c r="B788" t="s">
        <v>4763</v>
      </c>
      <c r="C788" t="s">
        <v>5672</v>
      </c>
      <c r="D788">
        <v>0</v>
      </c>
      <c r="E788">
        <v>8362800</v>
      </c>
      <c r="F788">
        <v>10035360</v>
      </c>
      <c r="G788" s="3">
        <v>46071</v>
      </c>
      <c r="H788" t="s">
        <v>5600</v>
      </c>
      <c r="I788" t="s">
        <v>5600</v>
      </c>
    </row>
    <row r="789" spans="1:9">
      <c r="A789">
        <v>136235</v>
      </c>
      <c r="B789" t="s">
        <v>5057</v>
      </c>
      <c r="C789" t="s">
        <v>5673</v>
      </c>
      <c r="D789">
        <v>0</v>
      </c>
      <c r="E789">
        <v>15600000</v>
      </c>
      <c r="F789">
        <v>18720000</v>
      </c>
      <c r="G789" s="3">
        <v>46071</v>
      </c>
      <c r="H789" t="s">
        <v>5600</v>
      </c>
      <c r="I789" t="s">
        <v>9804</v>
      </c>
    </row>
    <row r="790" spans="1:9">
      <c r="A790">
        <v>136236</v>
      </c>
      <c r="B790" t="s">
        <v>4775</v>
      </c>
      <c r="C790" t="s">
        <v>5674</v>
      </c>
      <c r="D790">
        <v>0</v>
      </c>
      <c r="E790">
        <v>550000</v>
      </c>
      <c r="F790">
        <v>660000</v>
      </c>
      <c r="G790" s="3">
        <v>46071</v>
      </c>
      <c r="H790" t="s">
        <v>5600</v>
      </c>
      <c r="I790" t="s">
        <v>5721</v>
      </c>
    </row>
    <row r="791" spans="1:9">
      <c r="A791">
        <v>136237</v>
      </c>
      <c r="B791" t="s">
        <v>4764</v>
      </c>
      <c r="C791">
        <v>0</v>
      </c>
      <c r="D791">
        <v>0</v>
      </c>
      <c r="E791">
        <v>872032</v>
      </c>
      <c r="F791">
        <v>1046438.4</v>
      </c>
      <c r="G791" s="3">
        <v>46071</v>
      </c>
      <c r="H791" t="s">
        <v>5600</v>
      </c>
      <c r="I791" t="s">
        <v>5761</v>
      </c>
    </row>
    <row r="792" spans="1:9">
      <c r="A792">
        <v>136238</v>
      </c>
      <c r="B792" t="s">
        <v>4891</v>
      </c>
      <c r="C792" t="s">
        <v>5675</v>
      </c>
      <c r="D792">
        <v>0</v>
      </c>
      <c r="E792">
        <v>2060000</v>
      </c>
      <c r="F792">
        <v>2472000</v>
      </c>
      <c r="G792" s="3">
        <v>46071</v>
      </c>
      <c r="H792" t="s">
        <v>5600</v>
      </c>
      <c r="I792" t="s">
        <v>5721</v>
      </c>
    </row>
    <row r="793" spans="1:9">
      <c r="A793">
        <v>136239</v>
      </c>
      <c r="B793" t="s">
        <v>5676</v>
      </c>
      <c r="C793" t="s">
        <v>5678</v>
      </c>
      <c r="D793" t="s">
        <v>5678</v>
      </c>
      <c r="E793">
        <v>5000000</v>
      </c>
      <c r="F793">
        <v>5000000</v>
      </c>
      <c r="G793" s="3">
        <v>46071</v>
      </c>
      <c r="H793" t="s">
        <v>5600</v>
      </c>
      <c r="I793" t="s">
        <v>5694</v>
      </c>
    </row>
    <row r="794" spans="1:9">
      <c r="A794">
        <v>136240</v>
      </c>
      <c r="B794" t="s">
        <v>4800</v>
      </c>
      <c r="C794" t="s">
        <v>5679</v>
      </c>
      <c r="D794">
        <v>0</v>
      </c>
      <c r="E794">
        <v>1040000</v>
      </c>
      <c r="F794">
        <v>1248000</v>
      </c>
      <c r="G794" s="3">
        <v>46071</v>
      </c>
      <c r="H794" t="s">
        <v>5600</v>
      </c>
      <c r="I794" t="s">
        <v>5721</v>
      </c>
    </row>
    <row r="795" spans="1:9">
      <c r="A795">
        <v>136241</v>
      </c>
      <c r="B795" t="s">
        <v>4693</v>
      </c>
      <c r="C795" t="s">
        <v>5680</v>
      </c>
      <c r="D795">
        <v>0</v>
      </c>
      <c r="E795">
        <v>5100000</v>
      </c>
      <c r="F795">
        <v>6120000</v>
      </c>
      <c r="G795" s="3">
        <v>46071</v>
      </c>
      <c r="H795" t="s">
        <v>5600</v>
      </c>
      <c r="I795" t="s">
        <v>5721</v>
      </c>
    </row>
    <row r="796" spans="1:9">
      <c r="A796">
        <v>136242</v>
      </c>
      <c r="B796" t="s">
        <v>4674</v>
      </c>
      <c r="C796" t="s">
        <v>5681</v>
      </c>
      <c r="D796">
        <v>0</v>
      </c>
      <c r="E796">
        <v>82833.33</v>
      </c>
      <c r="F796">
        <v>99400</v>
      </c>
      <c r="G796" s="3">
        <v>46071</v>
      </c>
      <c r="H796" t="s">
        <v>5600</v>
      </c>
      <c r="I796" t="s">
        <v>5721</v>
      </c>
    </row>
    <row r="797" spans="1:9">
      <c r="A797">
        <v>136243</v>
      </c>
      <c r="B797" t="s">
        <v>4693</v>
      </c>
      <c r="C797" t="s">
        <v>5682</v>
      </c>
      <c r="D797">
        <v>0</v>
      </c>
      <c r="E797">
        <v>6000000</v>
      </c>
      <c r="F797">
        <v>7200000</v>
      </c>
      <c r="G797" s="3">
        <v>46071</v>
      </c>
      <c r="H797" t="s">
        <v>5600</v>
      </c>
      <c r="I797" t="s">
        <v>5721</v>
      </c>
    </row>
    <row r="798" spans="1:9">
      <c r="A798">
        <v>136244</v>
      </c>
      <c r="B798" t="s">
        <v>4800</v>
      </c>
      <c r="C798" t="s">
        <v>5683</v>
      </c>
      <c r="D798">
        <v>0</v>
      </c>
      <c r="E798">
        <v>2650000</v>
      </c>
      <c r="F798">
        <v>3180000</v>
      </c>
      <c r="G798" s="3">
        <v>46071</v>
      </c>
      <c r="H798" t="s">
        <v>5600</v>
      </c>
      <c r="I798" t="s">
        <v>5721</v>
      </c>
    </row>
    <row r="799" spans="1:9">
      <c r="A799">
        <v>136245</v>
      </c>
      <c r="B799" t="s">
        <v>4697</v>
      </c>
      <c r="C799" t="s">
        <v>3501</v>
      </c>
      <c r="D799">
        <v>0</v>
      </c>
      <c r="E799">
        <v>1140000</v>
      </c>
      <c r="F799">
        <v>1140000</v>
      </c>
      <c r="G799" s="3">
        <v>46071</v>
      </c>
      <c r="H799" t="s">
        <v>5600</v>
      </c>
      <c r="I799" t="s">
        <v>5694</v>
      </c>
    </row>
    <row r="800" spans="1:9">
      <c r="A800">
        <v>136246</v>
      </c>
      <c r="B800">
        <v>0</v>
      </c>
      <c r="C800">
        <v>0</v>
      </c>
      <c r="D800">
        <v>0</v>
      </c>
      <c r="E800">
        <v>0</v>
      </c>
      <c r="F800">
        <v>0</v>
      </c>
      <c r="G800" s="3">
        <v>46071</v>
      </c>
      <c r="H800" t="s">
        <v>5600</v>
      </c>
      <c r="I800" t="s">
        <v>5761</v>
      </c>
    </row>
    <row r="801" spans="1:9">
      <c r="A801">
        <v>136247</v>
      </c>
      <c r="B801" t="s">
        <v>5440</v>
      </c>
      <c r="C801">
        <v>0</v>
      </c>
      <c r="D801">
        <v>0</v>
      </c>
      <c r="E801">
        <v>1500000</v>
      </c>
      <c r="F801">
        <v>1800000</v>
      </c>
      <c r="G801" s="3">
        <v>46071</v>
      </c>
      <c r="H801" t="s">
        <v>5600</v>
      </c>
      <c r="I801" t="s">
        <v>5761</v>
      </c>
    </row>
    <row r="802" spans="1:9">
      <c r="A802">
        <v>136248</v>
      </c>
      <c r="B802" t="s">
        <v>4729</v>
      </c>
      <c r="C802">
        <v>0</v>
      </c>
      <c r="D802">
        <v>0</v>
      </c>
      <c r="E802">
        <v>700000</v>
      </c>
      <c r="F802">
        <v>840000</v>
      </c>
      <c r="G802" s="3">
        <v>46071</v>
      </c>
      <c r="H802" t="s">
        <v>5600</v>
      </c>
      <c r="I802" t="s">
        <v>5761</v>
      </c>
    </row>
    <row r="803" spans="1:9">
      <c r="A803">
        <v>136249</v>
      </c>
      <c r="B803" t="s">
        <v>4697</v>
      </c>
      <c r="C803" t="s">
        <v>3501</v>
      </c>
      <c r="D803">
        <v>0</v>
      </c>
      <c r="E803">
        <v>466000</v>
      </c>
      <c r="F803">
        <v>466000</v>
      </c>
      <c r="G803" s="3">
        <v>46071</v>
      </c>
      <c r="H803" t="s">
        <v>5600</v>
      </c>
      <c r="I803" t="s">
        <v>5694</v>
      </c>
    </row>
    <row r="804" spans="1:9">
      <c r="A804">
        <v>136250</v>
      </c>
      <c r="B804" t="s">
        <v>4686</v>
      </c>
      <c r="C804" t="s">
        <v>5684</v>
      </c>
      <c r="D804" t="s">
        <v>5684</v>
      </c>
      <c r="E804">
        <v>1878934.9</v>
      </c>
      <c r="F804">
        <v>2254721.88</v>
      </c>
      <c r="G804" s="3">
        <v>46071</v>
      </c>
      <c r="H804" t="s">
        <v>5600</v>
      </c>
      <c r="I804" t="s">
        <v>5600</v>
      </c>
    </row>
    <row r="805" spans="1:9">
      <c r="A805">
        <v>136251</v>
      </c>
      <c r="B805" t="s">
        <v>4674</v>
      </c>
      <c r="C805" t="s">
        <v>5685</v>
      </c>
      <c r="D805">
        <v>0</v>
      </c>
      <c r="E805">
        <v>125000</v>
      </c>
      <c r="F805">
        <v>150000</v>
      </c>
      <c r="G805" s="3">
        <v>46071</v>
      </c>
      <c r="H805" t="s">
        <v>5600</v>
      </c>
      <c r="I805" t="s">
        <v>5721</v>
      </c>
    </row>
    <row r="806" spans="1:9">
      <c r="A806">
        <v>136252</v>
      </c>
      <c r="B806" t="s">
        <v>4674</v>
      </c>
      <c r="C806" t="s">
        <v>5686</v>
      </c>
      <c r="D806">
        <v>0</v>
      </c>
      <c r="E806">
        <v>75833.33</v>
      </c>
      <c r="F806">
        <v>91000</v>
      </c>
      <c r="G806" s="3">
        <v>46071</v>
      </c>
      <c r="H806" t="s">
        <v>5600</v>
      </c>
      <c r="I806" t="s">
        <v>5721</v>
      </c>
    </row>
    <row r="807" spans="1:9">
      <c r="A807">
        <v>136253</v>
      </c>
      <c r="B807" t="s">
        <v>4868</v>
      </c>
      <c r="C807" t="s">
        <v>5687</v>
      </c>
      <c r="D807" t="s">
        <v>5687</v>
      </c>
      <c r="E807">
        <v>1125000</v>
      </c>
      <c r="F807">
        <v>1350000</v>
      </c>
      <c r="G807" s="3">
        <v>46071</v>
      </c>
      <c r="H807" t="s">
        <v>5600</v>
      </c>
      <c r="I807" t="s">
        <v>5694</v>
      </c>
    </row>
    <row r="808" spans="1:9">
      <c r="A808">
        <v>136254</v>
      </c>
      <c r="B808" t="s">
        <v>5199</v>
      </c>
      <c r="C808" t="s">
        <v>5688</v>
      </c>
      <c r="D808">
        <v>0</v>
      </c>
      <c r="E808">
        <v>4258320</v>
      </c>
      <c r="F808">
        <v>5109984</v>
      </c>
      <c r="G808" s="3">
        <v>46071</v>
      </c>
      <c r="H808" t="s">
        <v>5600</v>
      </c>
      <c r="I808" t="s">
        <v>5694</v>
      </c>
    </row>
    <row r="809" spans="1:9">
      <c r="A809">
        <v>136255</v>
      </c>
      <c r="B809" t="s">
        <v>5689</v>
      </c>
      <c r="C809" t="s">
        <v>5691</v>
      </c>
      <c r="D809" t="s">
        <v>5691</v>
      </c>
      <c r="E809">
        <v>2250000</v>
      </c>
      <c r="F809">
        <v>2700000</v>
      </c>
      <c r="G809" s="3">
        <v>46071</v>
      </c>
      <c r="H809" t="s">
        <v>5600</v>
      </c>
      <c r="I809" t="s">
        <v>5694</v>
      </c>
    </row>
    <row r="810" spans="1:9">
      <c r="A810">
        <v>136256</v>
      </c>
      <c r="B810" t="s">
        <v>5116</v>
      </c>
      <c r="C810" t="s">
        <v>5692</v>
      </c>
      <c r="D810">
        <v>0</v>
      </c>
      <c r="E810">
        <v>490083.33</v>
      </c>
      <c r="F810">
        <v>588100</v>
      </c>
      <c r="G810" s="3">
        <v>46071</v>
      </c>
      <c r="H810" t="s">
        <v>5600</v>
      </c>
      <c r="I810" t="s">
        <v>5854</v>
      </c>
    </row>
    <row r="811" spans="1:9">
      <c r="A811">
        <v>136257</v>
      </c>
      <c r="B811" t="s">
        <v>4769</v>
      </c>
      <c r="C811" t="s">
        <v>5693</v>
      </c>
      <c r="D811">
        <v>0</v>
      </c>
      <c r="E811">
        <v>4000000</v>
      </c>
      <c r="F811">
        <v>4000000</v>
      </c>
      <c r="G811" s="3">
        <v>46072</v>
      </c>
      <c r="H811" t="s">
        <v>5694</v>
      </c>
      <c r="I811" t="s">
        <v>5694</v>
      </c>
    </row>
    <row r="812" spans="1:9">
      <c r="A812">
        <v>136258</v>
      </c>
      <c r="B812" t="s">
        <v>4732</v>
      </c>
      <c r="C812" t="s">
        <v>5695</v>
      </c>
      <c r="D812">
        <v>0</v>
      </c>
      <c r="E812">
        <v>47250000</v>
      </c>
      <c r="F812">
        <v>47250000</v>
      </c>
      <c r="G812" s="3">
        <v>46072</v>
      </c>
      <c r="H812" t="s">
        <v>5694</v>
      </c>
      <c r="I812" t="s">
        <v>5721</v>
      </c>
    </row>
    <row r="813" spans="1:9">
      <c r="A813">
        <v>136259</v>
      </c>
      <c r="B813" t="s">
        <v>5116</v>
      </c>
      <c r="C813">
        <v>0</v>
      </c>
      <c r="D813">
        <v>0</v>
      </c>
      <c r="E813">
        <v>413583.33</v>
      </c>
      <c r="F813">
        <v>496300</v>
      </c>
      <c r="G813" s="3">
        <v>46072</v>
      </c>
      <c r="H813" t="s">
        <v>5694</v>
      </c>
      <c r="I813" t="s">
        <v>5761</v>
      </c>
    </row>
    <row r="814" spans="1:9">
      <c r="A814">
        <v>136260</v>
      </c>
      <c r="B814">
        <v>0</v>
      </c>
      <c r="C814" t="s">
        <v>5696</v>
      </c>
      <c r="D814">
        <v>0</v>
      </c>
      <c r="E814">
        <v>0</v>
      </c>
      <c r="F814">
        <v>0</v>
      </c>
      <c r="G814" s="3">
        <v>46072</v>
      </c>
      <c r="H814" t="s">
        <v>5694</v>
      </c>
      <c r="I814" t="s">
        <v>5721</v>
      </c>
    </row>
    <row r="815" spans="1:9">
      <c r="A815">
        <v>136261</v>
      </c>
      <c r="B815">
        <v>0</v>
      </c>
      <c r="C815" t="s">
        <v>5697</v>
      </c>
      <c r="D815">
        <v>0</v>
      </c>
      <c r="E815">
        <v>0</v>
      </c>
      <c r="F815">
        <v>0</v>
      </c>
      <c r="G815" s="3">
        <v>46072</v>
      </c>
      <c r="H815" t="s">
        <v>5694</v>
      </c>
      <c r="I815" t="s">
        <v>5721</v>
      </c>
    </row>
    <row r="816" spans="1:9">
      <c r="A816">
        <v>136262</v>
      </c>
      <c r="B816" t="s">
        <v>5698</v>
      </c>
      <c r="C816">
        <v>0</v>
      </c>
      <c r="D816">
        <v>0</v>
      </c>
      <c r="E816">
        <v>1875064.8</v>
      </c>
      <c r="F816">
        <v>1875064.8</v>
      </c>
      <c r="G816" s="3">
        <v>46072</v>
      </c>
      <c r="H816" t="s">
        <v>5694</v>
      </c>
      <c r="I816" t="s">
        <v>5694</v>
      </c>
    </row>
    <row r="817" spans="1:9">
      <c r="A817">
        <v>136263</v>
      </c>
      <c r="B817" t="s">
        <v>5700</v>
      </c>
      <c r="C817">
        <v>0</v>
      </c>
      <c r="D817">
        <v>0</v>
      </c>
      <c r="E817">
        <v>3124467.13</v>
      </c>
      <c r="F817">
        <v>3124467.13</v>
      </c>
      <c r="G817" s="3">
        <v>46072</v>
      </c>
      <c r="H817" t="s">
        <v>5694</v>
      </c>
      <c r="I817" t="s">
        <v>5694</v>
      </c>
    </row>
    <row r="818" spans="1:9">
      <c r="A818">
        <v>136264</v>
      </c>
      <c r="B818" t="s">
        <v>4791</v>
      </c>
      <c r="C818">
        <v>0</v>
      </c>
      <c r="D818">
        <v>0</v>
      </c>
      <c r="E818">
        <v>1545000</v>
      </c>
      <c r="F818">
        <v>1854000</v>
      </c>
      <c r="G818" s="3">
        <v>46072</v>
      </c>
      <c r="H818" t="s">
        <v>5694</v>
      </c>
      <c r="I818" t="s">
        <v>5761</v>
      </c>
    </row>
    <row r="819" spans="1:9">
      <c r="A819">
        <v>136265</v>
      </c>
      <c r="B819" t="s">
        <v>5702</v>
      </c>
      <c r="C819" t="s">
        <v>5704</v>
      </c>
      <c r="D819">
        <v>0</v>
      </c>
      <c r="E819">
        <v>12596500</v>
      </c>
      <c r="F819">
        <v>12596500</v>
      </c>
      <c r="G819" s="3">
        <v>46072</v>
      </c>
      <c r="H819" t="s">
        <v>5694</v>
      </c>
      <c r="I819" t="s">
        <v>5763</v>
      </c>
    </row>
    <row r="820" spans="1:9">
      <c r="A820">
        <v>136266</v>
      </c>
      <c r="B820" t="s">
        <v>4706</v>
      </c>
      <c r="C820" t="s">
        <v>5705</v>
      </c>
      <c r="D820">
        <v>0</v>
      </c>
      <c r="E820">
        <v>23880176</v>
      </c>
      <c r="F820">
        <v>23880176</v>
      </c>
      <c r="G820" s="3">
        <v>46072</v>
      </c>
      <c r="H820" t="s">
        <v>5694</v>
      </c>
      <c r="I820" t="s">
        <v>5694</v>
      </c>
    </row>
    <row r="821" spans="1:9">
      <c r="A821">
        <v>136267</v>
      </c>
      <c r="B821" t="s">
        <v>4763</v>
      </c>
      <c r="C821">
        <v>0</v>
      </c>
      <c r="D821">
        <v>0</v>
      </c>
      <c r="E821">
        <v>5116405</v>
      </c>
      <c r="F821">
        <v>6139686</v>
      </c>
      <c r="G821" s="3">
        <v>46072</v>
      </c>
      <c r="H821" t="s">
        <v>5694</v>
      </c>
      <c r="I821" t="s">
        <v>5761</v>
      </c>
    </row>
    <row r="822" spans="1:9">
      <c r="A822">
        <v>136268</v>
      </c>
      <c r="B822">
        <v>0</v>
      </c>
      <c r="C822" t="s">
        <v>5706</v>
      </c>
      <c r="D822" t="s">
        <v>5706</v>
      </c>
      <c r="E822">
        <v>0</v>
      </c>
      <c r="F822">
        <v>0</v>
      </c>
      <c r="G822" s="3">
        <v>46072</v>
      </c>
      <c r="H822" t="s">
        <v>5694</v>
      </c>
      <c r="I822" t="s">
        <v>5763</v>
      </c>
    </row>
    <row r="823" spans="1:9">
      <c r="A823">
        <v>136269</v>
      </c>
      <c r="B823" t="s">
        <v>5603</v>
      </c>
      <c r="C823" t="s">
        <v>5707</v>
      </c>
      <c r="D823">
        <v>0</v>
      </c>
      <c r="E823">
        <v>2000000</v>
      </c>
      <c r="F823">
        <v>2400000</v>
      </c>
      <c r="G823" s="3">
        <v>46072</v>
      </c>
      <c r="H823" t="s">
        <v>5694</v>
      </c>
      <c r="I823" t="s">
        <v>5694</v>
      </c>
    </row>
    <row r="824" spans="1:9">
      <c r="A824">
        <v>136270</v>
      </c>
      <c r="B824">
        <v>0</v>
      </c>
      <c r="C824" t="s">
        <v>5708</v>
      </c>
      <c r="D824">
        <v>0</v>
      </c>
      <c r="E824">
        <v>24198076.68</v>
      </c>
      <c r="F824">
        <v>29037692</v>
      </c>
      <c r="G824" s="3">
        <v>46072</v>
      </c>
      <c r="H824" t="s">
        <v>5694</v>
      </c>
      <c r="I824" t="s">
        <v>5763</v>
      </c>
    </row>
    <row r="825" spans="1:9">
      <c r="A825">
        <v>136271</v>
      </c>
      <c r="B825" t="s">
        <v>5709</v>
      </c>
      <c r="C825" t="s">
        <v>5710</v>
      </c>
      <c r="D825">
        <v>0</v>
      </c>
      <c r="E825">
        <v>2400000</v>
      </c>
      <c r="F825">
        <v>2880000</v>
      </c>
      <c r="G825" s="3">
        <v>46072</v>
      </c>
      <c r="H825" t="s">
        <v>5694</v>
      </c>
      <c r="I825" t="s">
        <v>5721</v>
      </c>
    </row>
    <row r="826" spans="1:9">
      <c r="A826">
        <v>136272</v>
      </c>
      <c r="B826" t="s">
        <v>4768</v>
      </c>
      <c r="C826" t="s">
        <v>5711</v>
      </c>
      <c r="D826">
        <v>0</v>
      </c>
      <c r="E826">
        <v>21223500</v>
      </c>
      <c r="F826">
        <v>25468200</v>
      </c>
      <c r="G826" s="3">
        <v>46072</v>
      </c>
      <c r="H826" t="s">
        <v>5694</v>
      </c>
      <c r="I826" t="s">
        <v>5763</v>
      </c>
    </row>
    <row r="827" spans="1:9">
      <c r="A827">
        <v>136273</v>
      </c>
      <c r="B827" t="s">
        <v>4689</v>
      </c>
      <c r="C827" t="s">
        <v>5712</v>
      </c>
      <c r="D827">
        <v>0</v>
      </c>
      <c r="E827">
        <v>436600</v>
      </c>
      <c r="F827">
        <v>436600</v>
      </c>
      <c r="G827" s="3">
        <v>46072</v>
      </c>
      <c r="H827" t="s">
        <v>5694</v>
      </c>
      <c r="I827" t="s">
        <v>5721</v>
      </c>
    </row>
    <row r="828" spans="1:9">
      <c r="A828">
        <v>136274</v>
      </c>
      <c r="B828">
        <v>0</v>
      </c>
      <c r="C828" t="s">
        <v>5713</v>
      </c>
      <c r="D828">
        <v>0</v>
      </c>
      <c r="E828">
        <v>0</v>
      </c>
      <c r="F828">
        <v>0</v>
      </c>
      <c r="G828" s="3">
        <v>46072</v>
      </c>
      <c r="H828" t="s">
        <v>5694</v>
      </c>
      <c r="I828" t="s">
        <v>5763</v>
      </c>
    </row>
    <row r="829" spans="1:9">
      <c r="A829">
        <v>136275</v>
      </c>
      <c r="B829">
        <v>0</v>
      </c>
      <c r="C829" t="s">
        <v>5714</v>
      </c>
      <c r="D829">
        <v>0</v>
      </c>
      <c r="E829">
        <v>0</v>
      </c>
      <c r="F829">
        <v>0</v>
      </c>
      <c r="G829" s="3">
        <v>46072</v>
      </c>
      <c r="H829" t="s">
        <v>5694</v>
      </c>
      <c r="I829" t="s">
        <v>5763</v>
      </c>
    </row>
    <row r="830" spans="1:9">
      <c r="A830">
        <v>136276</v>
      </c>
      <c r="B830" t="s">
        <v>5063</v>
      </c>
      <c r="C830">
        <v>0</v>
      </c>
      <c r="D830">
        <v>0</v>
      </c>
      <c r="E830">
        <v>9912000</v>
      </c>
      <c r="F830">
        <v>11894400</v>
      </c>
      <c r="G830" s="3">
        <v>46072</v>
      </c>
      <c r="H830" t="s">
        <v>5694</v>
      </c>
      <c r="I830" t="s">
        <v>5761</v>
      </c>
    </row>
    <row r="831" spans="1:9">
      <c r="A831">
        <v>136277</v>
      </c>
      <c r="B831" t="s">
        <v>5715</v>
      </c>
      <c r="C831" t="s">
        <v>5717</v>
      </c>
      <c r="D831">
        <v>0</v>
      </c>
      <c r="E831">
        <v>41800000</v>
      </c>
      <c r="F831">
        <v>41800000</v>
      </c>
      <c r="G831" s="3">
        <v>46072</v>
      </c>
      <c r="H831" t="s">
        <v>5694</v>
      </c>
      <c r="I831" t="s">
        <v>5721</v>
      </c>
    </row>
    <row r="832" spans="1:9">
      <c r="A832">
        <v>136278</v>
      </c>
      <c r="B832">
        <v>0</v>
      </c>
      <c r="C832" t="s">
        <v>5718</v>
      </c>
      <c r="D832">
        <v>0</v>
      </c>
      <c r="E832">
        <v>0</v>
      </c>
      <c r="F832">
        <v>0</v>
      </c>
      <c r="G832" s="3">
        <v>46072</v>
      </c>
      <c r="H832" t="s">
        <v>5694</v>
      </c>
      <c r="I832" t="s">
        <v>5763</v>
      </c>
    </row>
    <row r="833" spans="1:9">
      <c r="A833">
        <v>136279</v>
      </c>
      <c r="B833">
        <v>0</v>
      </c>
      <c r="C833" t="s">
        <v>5719</v>
      </c>
      <c r="D833">
        <v>0</v>
      </c>
      <c r="E833">
        <v>0</v>
      </c>
      <c r="F833">
        <v>0</v>
      </c>
      <c r="G833" s="3">
        <v>46072</v>
      </c>
      <c r="H833" t="s">
        <v>5694</v>
      </c>
      <c r="I833" t="s">
        <v>5763</v>
      </c>
    </row>
    <row r="834" spans="1:9">
      <c r="A834">
        <v>136280</v>
      </c>
      <c r="B834" t="s">
        <v>4938</v>
      </c>
      <c r="C834">
        <v>0</v>
      </c>
      <c r="D834">
        <v>0</v>
      </c>
      <c r="E834">
        <v>12840000</v>
      </c>
      <c r="F834">
        <v>15408000</v>
      </c>
      <c r="G834" s="3">
        <v>46072</v>
      </c>
      <c r="H834" t="s">
        <v>5694</v>
      </c>
      <c r="I834" t="s">
        <v>5694</v>
      </c>
    </row>
    <row r="835" spans="1:9">
      <c r="A835">
        <v>136281</v>
      </c>
      <c r="B835" t="s">
        <v>4697</v>
      </c>
      <c r="C835" t="s">
        <v>5720</v>
      </c>
      <c r="D835" t="s">
        <v>5720</v>
      </c>
      <c r="E835">
        <v>11052400</v>
      </c>
      <c r="F835">
        <v>11052400</v>
      </c>
      <c r="G835" s="3">
        <v>46073</v>
      </c>
      <c r="H835" t="s">
        <v>5721</v>
      </c>
      <c r="I835" t="s">
        <v>5763</v>
      </c>
    </row>
    <row r="836" spans="1:9">
      <c r="A836">
        <v>136282</v>
      </c>
      <c r="B836">
        <v>0</v>
      </c>
      <c r="C836" t="s">
        <v>5722</v>
      </c>
      <c r="D836">
        <v>0</v>
      </c>
      <c r="E836">
        <v>0</v>
      </c>
      <c r="F836">
        <v>0</v>
      </c>
      <c r="G836" s="3">
        <v>46073</v>
      </c>
      <c r="H836" t="s">
        <v>5721</v>
      </c>
      <c r="I836" t="s">
        <v>5763</v>
      </c>
    </row>
    <row r="837" spans="1:9">
      <c r="A837">
        <v>136283</v>
      </c>
      <c r="B837">
        <v>0</v>
      </c>
      <c r="C837" t="s">
        <v>5723</v>
      </c>
      <c r="D837">
        <v>0</v>
      </c>
      <c r="E837">
        <v>0</v>
      </c>
      <c r="F837">
        <v>0</v>
      </c>
      <c r="G837" s="3">
        <v>46073</v>
      </c>
      <c r="H837" t="s">
        <v>5721</v>
      </c>
      <c r="I837" t="s">
        <v>5763</v>
      </c>
    </row>
    <row r="838" spans="1:9">
      <c r="A838">
        <v>136284</v>
      </c>
      <c r="B838" t="s">
        <v>5724</v>
      </c>
      <c r="C838" t="s">
        <v>5726</v>
      </c>
      <c r="D838" t="s">
        <v>5726</v>
      </c>
      <c r="E838">
        <v>14700</v>
      </c>
      <c r="F838">
        <v>14700</v>
      </c>
      <c r="G838" s="3">
        <v>46073</v>
      </c>
      <c r="H838" t="s">
        <v>5721</v>
      </c>
      <c r="I838" t="s">
        <v>4734</v>
      </c>
    </row>
    <row r="839" spans="1:9">
      <c r="A839">
        <v>136285</v>
      </c>
      <c r="B839" t="s">
        <v>5287</v>
      </c>
      <c r="C839" t="s">
        <v>5727</v>
      </c>
      <c r="D839">
        <v>0</v>
      </c>
      <c r="E839">
        <v>6250000</v>
      </c>
      <c r="F839">
        <v>7500000</v>
      </c>
      <c r="G839" s="3">
        <v>46073</v>
      </c>
      <c r="H839" t="s">
        <v>5721</v>
      </c>
      <c r="I839" t="s">
        <v>5721</v>
      </c>
    </row>
    <row r="840" spans="1:9">
      <c r="A840">
        <v>136286</v>
      </c>
      <c r="B840" t="s">
        <v>5728</v>
      </c>
      <c r="C840" t="s">
        <v>5729</v>
      </c>
      <c r="D840" t="s">
        <v>9670</v>
      </c>
      <c r="E840">
        <v>400000</v>
      </c>
      <c r="F840">
        <v>480000</v>
      </c>
      <c r="G840" s="3">
        <v>46073</v>
      </c>
      <c r="H840" t="s">
        <v>5721</v>
      </c>
      <c r="I840" t="s">
        <v>5761</v>
      </c>
    </row>
    <row r="841" spans="1:9">
      <c r="A841">
        <v>136287</v>
      </c>
      <c r="B841" t="s">
        <v>4786</v>
      </c>
      <c r="C841" t="s">
        <v>5730</v>
      </c>
      <c r="D841">
        <v>0</v>
      </c>
      <c r="E841">
        <v>2750000</v>
      </c>
      <c r="F841">
        <v>3300000</v>
      </c>
      <c r="G841" s="3">
        <v>46073</v>
      </c>
      <c r="H841" t="s">
        <v>5721</v>
      </c>
      <c r="I841" t="s">
        <v>5763</v>
      </c>
    </row>
    <row r="842" spans="1:9">
      <c r="A842">
        <v>136288</v>
      </c>
      <c r="B842" t="s">
        <v>4697</v>
      </c>
      <c r="C842" t="s">
        <v>5731</v>
      </c>
      <c r="D842" t="s">
        <v>5731</v>
      </c>
      <c r="E842">
        <v>11052400</v>
      </c>
      <c r="F842">
        <v>11052400</v>
      </c>
      <c r="G842" s="3">
        <v>46073</v>
      </c>
      <c r="H842" t="s">
        <v>5721</v>
      </c>
      <c r="I842" t="s">
        <v>5763</v>
      </c>
    </row>
    <row r="843" spans="1:9">
      <c r="A843">
        <v>136289</v>
      </c>
      <c r="B843">
        <v>0</v>
      </c>
      <c r="C843" t="s">
        <v>5732</v>
      </c>
      <c r="D843">
        <v>0</v>
      </c>
      <c r="E843">
        <v>31972147</v>
      </c>
      <c r="F843">
        <v>38366576.399999999</v>
      </c>
      <c r="G843" s="3">
        <v>46073</v>
      </c>
      <c r="H843" t="s">
        <v>5721</v>
      </c>
      <c r="I843" t="s">
        <v>5721</v>
      </c>
    </row>
    <row r="844" spans="1:9">
      <c r="A844">
        <v>136290</v>
      </c>
      <c r="B844" t="s">
        <v>5733</v>
      </c>
      <c r="C844">
        <v>0</v>
      </c>
      <c r="D844">
        <v>0</v>
      </c>
      <c r="E844">
        <v>3541666.68</v>
      </c>
      <c r="F844">
        <v>4250000.01</v>
      </c>
      <c r="G844" s="3">
        <v>46073</v>
      </c>
      <c r="H844" t="s">
        <v>5721</v>
      </c>
      <c r="I844" t="s">
        <v>5761</v>
      </c>
    </row>
    <row r="845" spans="1:9">
      <c r="A845">
        <v>136291</v>
      </c>
      <c r="B845" t="s">
        <v>4780</v>
      </c>
      <c r="C845" t="s">
        <v>5734</v>
      </c>
      <c r="D845">
        <v>0</v>
      </c>
      <c r="E845">
        <v>4150000</v>
      </c>
      <c r="F845">
        <v>4980000</v>
      </c>
      <c r="G845" s="3">
        <v>46073</v>
      </c>
      <c r="H845" t="s">
        <v>5721</v>
      </c>
      <c r="I845" t="s">
        <v>5763</v>
      </c>
    </row>
    <row r="846" spans="1:9">
      <c r="A846">
        <v>136292</v>
      </c>
      <c r="B846" t="s">
        <v>5103</v>
      </c>
      <c r="C846" t="s">
        <v>5735</v>
      </c>
      <c r="D846">
        <v>0</v>
      </c>
      <c r="E846">
        <v>2430000</v>
      </c>
      <c r="F846">
        <v>2916000</v>
      </c>
      <c r="G846" s="3">
        <v>46073</v>
      </c>
      <c r="H846" t="s">
        <v>5721</v>
      </c>
      <c r="I846" t="s">
        <v>4673</v>
      </c>
    </row>
    <row r="847" spans="1:9">
      <c r="A847">
        <v>136293</v>
      </c>
      <c r="B847" t="s">
        <v>5736</v>
      </c>
      <c r="C847" t="s">
        <v>5738</v>
      </c>
      <c r="D847" t="s">
        <v>5738</v>
      </c>
      <c r="E847">
        <v>7824000</v>
      </c>
      <c r="F847">
        <v>7824000</v>
      </c>
      <c r="G847" s="3">
        <v>46073</v>
      </c>
      <c r="H847" t="s">
        <v>5721</v>
      </c>
      <c r="I847" t="s">
        <v>5763</v>
      </c>
    </row>
    <row r="848" spans="1:9">
      <c r="A848">
        <v>136294</v>
      </c>
      <c r="B848" t="s">
        <v>5103</v>
      </c>
      <c r="C848" t="s">
        <v>5739</v>
      </c>
      <c r="D848">
        <v>0</v>
      </c>
      <c r="E848">
        <v>240240</v>
      </c>
      <c r="F848">
        <v>288288</v>
      </c>
      <c r="G848" s="3">
        <v>46073</v>
      </c>
      <c r="H848" t="s">
        <v>5721</v>
      </c>
      <c r="I848" t="s">
        <v>4673</v>
      </c>
    </row>
    <row r="849" spans="1:9">
      <c r="A849">
        <v>136295</v>
      </c>
      <c r="B849" t="s">
        <v>5740</v>
      </c>
      <c r="C849" t="s">
        <v>5742</v>
      </c>
      <c r="D849">
        <v>0</v>
      </c>
      <c r="E849">
        <v>2565000</v>
      </c>
      <c r="F849">
        <v>2565000</v>
      </c>
      <c r="G849" s="3">
        <v>46073</v>
      </c>
      <c r="H849" t="s">
        <v>5721</v>
      </c>
      <c r="I849" t="s">
        <v>5721</v>
      </c>
    </row>
    <row r="850" spans="1:9">
      <c r="A850">
        <v>136296</v>
      </c>
      <c r="B850" t="s">
        <v>4842</v>
      </c>
      <c r="C850" t="s">
        <v>5743</v>
      </c>
      <c r="D850">
        <v>0</v>
      </c>
      <c r="E850">
        <v>5285859.5999999996</v>
      </c>
      <c r="F850">
        <v>5285859.5999999996</v>
      </c>
      <c r="G850" s="3">
        <v>46073</v>
      </c>
      <c r="H850" t="s">
        <v>5721</v>
      </c>
      <c r="I850" t="s">
        <v>5721</v>
      </c>
    </row>
    <row r="851" spans="1:9">
      <c r="A851">
        <v>136297</v>
      </c>
      <c r="B851" t="s">
        <v>4688</v>
      </c>
      <c r="C851" t="s">
        <v>5744</v>
      </c>
      <c r="D851">
        <v>0</v>
      </c>
      <c r="E851">
        <v>62689167</v>
      </c>
      <c r="F851">
        <v>75227000.400000006</v>
      </c>
      <c r="G851" s="3">
        <v>46073</v>
      </c>
      <c r="H851" t="s">
        <v>5721</v>
      </c>
      <c r="I851" t="s">
        <v>5763</v>
      </c>
    </row>
    <row r="852" spans="1:9">
      <c r="A852">
        <v>136298</v>
      </c>
      <c r="B852" t="s">
        <v>4791</v>
      </c>
      <c r="C852">
        <v>0</v>
      </c>
      <c r="D852">
        <v>0</v>
      </c>
      <c r="E852">
        <v>225000</v>
      </c>
      <c r="F852">
        <v>270000</v>
      </c>
      <c r="G852" s="3">
        <v>46073</v>
      </c>
      <c r="H852" t="s">
        <v>5721</v>
      </c>
      <c r="I852" t="s">
        <v>5763</v>
      </c>
    </row>
    <row r="853" spans="1:9">
      <c r="A853">
        <v>136299</v>
      </c>
      <c r="B853" t="s">
        <v>4688</v>
      </c>
      <c r="C853" t="s">
        <v>5745</v>
      </c>
      <c r="D853">
        <v>0</v>
      </c>
      <c r="E853">
        <v>31783196</v>
      </c>
      <c r="F853">
        <v>38139835.200000003</v>
      </c>
      <c r="G853" s="3">
        <v>46073</v>
      </c>
      <c r="H853" t="s">
        <v>5721</v>
      </c>
      <c r="I853" t="s">
        <v>5763</v>
      </c>
    </row>
    <row r="854" spans="1:9">
      <c r="A854">
        <v>136300</v>
      </c>
      <c r="B854" t="s">
        <v>4688</v>
      </c>
      <c r="C854" t="s">
        <v>5746</v>
      </c>
      <c r="D854">
        <v>0</v>
      </c>
      <c r="E854">
        <v>31253406</v>
      </c>
      <c r="F854">
        <v>37504087.200000003</v>
      </c>
      <c r="G854" s="3">
        <v>46073</v>
      </c>
      <c r="H854" t="s">
        <v>5721</v>
      </c>
      <c r="I854" t="s">
        <v>5763</v>
      </c>
    </row>
    <row r="855" spans="1:9">
      <c r="A855">
        <v>136301</v>
      </c>
      <c r="B855" t="s">
        <v>4688</v>
      </c>
      <c r="C855" t="s">
        <v>5747</v>
      </c>
      <c r="D855">
        <v>0</v>
      </c>
      <c r="E855">
        <v>25105074</v>
      </c>
      <c r="F855">
        <v>30126088.800000001</v>
      </c>
      <c r="G855" s="3">
        <v>46073</v>
      </c>
      <c r="H855" t="s">
        <v>5721</v>
      </c>
      <c r="I855" t="s">
        <v>5763</v>
      </c>
    </row>
    <row r="856" spans="1:9">
      <c r="A856">
        <v>136302</v>
      </c>
      <c r="B856">
        <v>0</v>
      </c>
      <c r="C856" t="s">
        <v>5748</v>
      </c>
      <c r="D856">
        <v>0</v>
      </c>
      <c r="E856">
        <v>0</v>
      </c>
      <c r="F856">
        <v>0</v>
      </c>
      <c r="G856" s="3">
        <v>46073</v>
      </c>
      <c r="H856" t="s">
        <v>5721</v>
      </c>
      <c r="I856" t="s">
        <v>5763</v>
      </c>
    </row>
    <row r="857" spans="1:9">
      <c r="A857">
        <v>136303</v>
      </c>
      <c r="B857" t="s">
        <v>5308</v>
      </c>
      <c r="C857" t="s">
        <v>5749</v>
      </c>
      <c r="D857">
        <v>0</v>
      </c>
      <c r="E857">
        <v>170000000</v>
      </c>
      <c r="F857">
        <v>214310773.40000001</v>
      </c>
      <c r="G857" s="3">
        <v>46073</v>
      </c>
      <c r="H857" t="s">
        <v>5721</v>
      </c>
      <c r="I857" t="s">
        <v>5763</v>
      </c>
    </row>
    <row r="858" spans="1:9">
      <c r="A858">
        <v>136304</v>
      </c>
      <c r="B858" t="s">
        <v>5308</v>
      </c>
      <c r="C858" t="s">
        <v>5750</v>
      </c>
      <c r="D858">
        <v>0</v>
      </c>
      <c r="E858">
        <v>110000000</v>
      </c>
      <c r="F858">
        <v>140703022.40000001</v>
      </c>
      <c r="G858" s="3">
        <v>46073</v>
      </c>
      <c r="H858" t="s">
        <v>5721</v>
      </c>
      <c r="I858" t="s">
        <v>5763</v>
      </c>
    </row>
    <row r="859" spans="1:9">
      <c r="A859">
        <v>136305</v>
      </c>
      <c r="B859" t="s">
        <v>5751</v>
      </c>
      <c r="C859" t="s">
        <v>5753</v>
      </c>
      <c r="D859">
        <v>0</v>
      </c>
      <c r="E859">
        <v>2850000</v>
      </c>
      <c r="F859">
        <v>2850000</v>
      </c>
      <c r="G859" s="3">
        <v>46073</v>
      </c>
      <c r="H859" t="s">
        <v>5721</v>
      </c>
      <c r="I859" t="s">
        <v>5883</v>
      </c>
    </row>
    <row r="860" spans="1:9">
      <c r="A860">
        <v>136306</v>
      </c>
      <c r="B860" t="s">
        <v>4775</v>
      </c>
      <c r="C860" t="s">
        <v>5754</v>
      </c>
      <c r="D860">
        <v>0</v>
      </c>
      <c r="E860">
        <v>400000</v>
      </c>
      <c r="F860">
        <v>480000</v>
      </c>
      <c r="G860" s="3">
        <v>46073</v>
      </c>
      <c r="H860" t="s">
        <v>5721</v>
      </c>
      <c r="I860" t="s">
        <v>5761</v>
      </c>
    </row>
    <row r="861" spans="1:9">
      <c r="A861">
        <v>136307</v>
      </c>
      <c r="B861" t="s">
        <v>5103</v>
      </c>
      <c r="C861" t="s">
        <v>5755</v>
      </c>
      <c r="D861">
        <v>0</v>
      </c>
      <c r="E861">
        <v>12936638</v>
      </c>
      <c r="F861">
        <v>15523965.6</v>
      </c>
      <c r="G861" s="3">
        <v>46073</v>
      </c>
      <c r="H861" t="s">
        <v>5721</v>
      </c>
      <c r="I861" t="s">
        <v>4673</v>
      </c>
    </row>
    <row r="862" spans="1:9">
      <c r="A862">
        <v>136308</v>
      </c>
      <c r="B862">
        <v>0</v>
      </c>
      <c r="C862" t="s">
        <v>5756</v>
      </c>
      <c r="D862">
        <v>0</v>
      </c>
      <c r="E862">
        <v>0</v>
      </c>
      <c r="F862">
        <v>0</v>
      </c>
      <c r="G862" s="3">
        <v>46074</v>
      </c>
      <c r="H862" t="s">
        <v>5757</v>
      </c>
      <c r="I862" t="s">
        <v>5763</v>
      </c>
    </row>
    <row r="863" spans="1:9">
      <c r="A863">
        <v>136309</v>
      </c>
      <c r="B863" t="s">
        <v>5758</v>
      </c>
      <c r="C863" t="s">
        <v>5760</v>
      </c>
      <c r="D863">
        <v>0</v>
      </c>
      <c r="E863">
        <v>2569833.33</v>
      </c>
      <c r="F863">
        <v>3083800</v>
      </c>
      <c r="G863" s="3">
        <v>46076</v>
      </c>
      <c r="H863" t="s">
        <v>5761</v>
      </c>
      <c r="I863" t="s">
        <v>5761</v>
      </c>
    </row>
    <row r="864" spans="1:9">
      <c r="A864">
        <v>136310</v>
      </c>
      <c r="B864" t="s">
        <v>4939</v>
      </c>
      <c r="C864" t="s">
        <v>5762</v>
      </c>
      <c r="D864" t="s">
        <v>9671</v>
      </c>
      <c r="E864">
        <v>3270403.7</v>
      </c>
      <c r="F864">
        <v>3924484.44</v>
      </c>
      <c r="G864" s="3">
        <v>46077</v>
      </c>
      <c r="H864" t="s">
        <v>5763</v>
      </c>
      <c r="I864" t="s">
        <v>5864</v>
      </c>
    </row>
    <row r="865" spans="1:9">
      <c r="A865">
        <v>136311</v>
      </c>
      <c r="B865" t="s">
        <v>5764</v>
      </c>
      <c r="C865" t="s">
        <v>5765</v>
      </c>
      <c r="D865" t="s">
        <v>5765</v>
      </c>
      <c r="E865">
        <v>4000000</v>
      </c>
      <c r="F865">
        <v>4000000</v>
      </c>
      <c r="G865" s="3">
        <v>46076</v>
      </c>
      <c r="H865" t="s">
        <v>5761</v>
      </c>
      <c r="I865" t="s">
        <v>5761</v>
      </c>
    </row>
    <row r="866" spans="1:9">
      <c r="A866">
        <v>136312</v>
      </c>
      <c r="B866">
        <v>0</v>
      </c>
      <c r="C866" t="s">
        <v>5766</v>
      </c>
      <c r="D866">
        <v>0</v>
      </c>
      <c r="E866">
        <v>0</v>
      </c>
      <c r="F866">
        <v>0</v>
      </c>
      <c r="G866" s="3">
        <v>46076</v>
      </c>
      <c r="H866" t="s">
        <v>5761</v>
      </c>
      <c r="I866" t="s">
        <v>5761</v>
      </c>
    </row>
    <row r="867" spans="1:9">
      <c r="A867">
        <v>136313</v>
      </c>
      <c r="B867" t="s">
        <v>5057</v>
      </c>
      <c r="C867" t="s">
        <v>5767</v>
      </c>
      <c r="D867">
        <v>0</v>
      </c>
      <c r="E867">
        <v>3605800</v>
      </c>
      <c r="F867">
        <v>4326960</v>
      </c>
      <c r="G867" s="3">
        <v>46076</v>
      </c>
      <c r="H867" t="s">
        <v>5761</v>
      </c>
      <c r="I867" t="s">
        <v>5761</v>
      </c>
    </row>
    <row r="868" spans="1:9">
      <c r="A868">
        <v>136314</v>
      </c>
      <c r="B868">
        <v>0</v>
      </c>
      <c r="C868" t="s">
        <v>5768</v>
      </c>
      <c r="D868">
        <v>0</v>
      </c>
      <c r="E868">
        <v>3723000</v>
      </c>
      <c r="F868">
        <v>3723000</v>
      </c>
      <c r="G868" s="3">
        <v>46076</v>
      </c>
      <c r="H868" t="s">
        <v>5761</v>
      </c>
      <c r="I868" t="s">
        <v>5854</v>
      </c>
    </row>
    <row r="869" spans="1:9">
      <c r="A869">
        <v>136315</v>
      </c>
      <c r="B869" t="s">
        <v>5043</v>
      </c>
      <c r="C869" t="s">
        <v>5769</v>
      </c>
      <c r="D869" t="s">
        <v>5769</v>
      </c>
      <c r="E869">
        <v>6450691.6699999999</v>
      </c>
      <c r="F869">
        <v>7740830</v>
      </c>
      <c r="G869" s="3">
        <v>46076</v>
      </c>
      <c r="H869" t="s">
        <v>5761</v>
      </c>
      <c r="I869" t="s">
        <v>5763</v>
      </c>
    </row>
    <row r="870" spans="1:9">
      <c r="A870">
        <v>136316</v>
      </c>
      <c r="B870" t="s">
        <v>4760</v>
      </c>
      <c r="C870" t="s">
        <v>5770</v>
      </c>
      <c r="D870">
        <v>0</v>
      </c>
      <c r="E870">
        <v>11940000</v>
      </c>
      <c r="F870">
        <v>14328000</v>
      </c>
      <c r="G870" s="3">
        <v>46076</v>
      </c>
      <c r="H870" t="s">
        <v>5761</v>
      </c>
      <c r="I870" t="s">
        <v>5506</v>
      </c>
    </row>
    <row r="871" spans="1:9">
      <c r="A871">
        <v>136317</v>
      </c>
      <c r="B871" t="s">
        <v>4695</v>
      </c>
      <c r="C871" t="s">
        <v>5771</v>
      </c>
      <c r="D871">
        <v>0</v>
      </c>
      <c r="E871">
        <v>2104700</v>
      </c>
      <c r="F871">
        <v>2104700</v>
      </c>
      <c r="G871" s="3">
        <v>46076</v>
      </c>
      <c r="H871" t="s">
        <v>5761</v>
      </c>
      <c r="I871" t="s">
        <v>5761</v>
      </c>
    </row>
    <row r="872" spans="1:9">
      <c r="A872">
        <v>136318</v>
      </c>
      <c r="B872" t="s">
        <v>4764</v>
      </c>
      <c r="C872" t="s">
        <v>5772</v>
      </c>
      <c r="D872">
        <v>0</v>
      </c>
      <c r="E872">
        <v>412500</v>
      </c>
      <c r="F872">
        <v>495000</v>
      </c>
      <c r="G872" s="3">
        <v>46076</v>
      </c>
      <c r="H872" t="s">
        <v>5761</v>
      </c>
      <c r="I872" t="s">
        <v>5506</v>
      </c>
    </row>
    <row r="873" spans="1:9">
      <c r="A873">
        <v>136319</v>
      </c>
      <c r="B873" t="s">
        <v>5773</v>
      </c>
      <c r="C873" t="s">
        <v>5775</v>
      </c>
      <c r="D873">
        <v>0</v>
      </c>
      <c r="E873">
        <v>1682000</v>
      </c>
      <c r="F873">
        <v>1682000</v>
      </c>
      <c r="G873" s="3">
        <v>46077</v>
      </c>
      <c r="H873" t="s">
        <v>5763</v>
      </c>
      <c r="I873" t="s">
        <v>5883</v>
      </c>
    </row>
    <row r="874" spans="1:9">
      <c r="A874">
        <v>136320</v>
      </c>
      <c r="B874" t="s">
        <v>5495</v>
      </c>
      <c r="C874">
        <v>0</v>
      </c>
      <c r="D874">
        <v>0</v>
      </c>
      <c r="E874">
        <v>2084999.98</v>
      </c>
      <c r="F874">
        <v>2501999.98</v>
      </c>
      <c r="G874" s="3">
        <v>46076</v>
      </c>
      <c r="H874" t="s">
        <v>5761</v>
      </c>
      <c r="I874" t="s">
        <v>5761</v>
      </c>
    </row>
    <row r="875" spans="1:9">
      <c r="A875">
        <v>136321</v>
      </c>
      <c r="B875" t="s">
        <v>5116</v>
      </c>
      <c r="C875" t="s">
        <v>5776</v>
      </c>
      <c r="D875">
        <v>0</v>
      </c>
      <c r="E875">
        <v>108400</v>
      </c>
      <c r="F875">
        <v>130080</v>
      </c>
      <c r="G875" s="3">
        <v>46076</v>
      </c>
      <c r="H875" t="s">
        <v>5761</v>
      </c>
      <c r="I875" t="s">
        <v>5761</v>
      </c>
    </row>
    <row r="876" spans="1:9">
      <c r="A876">
        <v>136322</v>
      </c>
      <c r="B876" t="s">
        <v>4688</v>
      </c>
      <c r="C876" t="s">
        <v>5777</v>
      </c>
      <c r="D876">
        <v>0</v>
      </c>
      <c r="E876">
        <v>6151500</v>
      </c>
      <c r="F876">
        <v>7381800</v>
      </c>
      <c r="G876" s="3">
        <v>46076</v>
      </c>
      <c r="H876" t="s">
        <v>5761</v>
      </c>
      <c r="I876" t="s">
        <v>5506</v>
      </c>
    </row>
    <row r="877" spans="1:9">
      <c r="A877">
        <v>136323</v>
      </c>
      <c r="B877" t="s">
        <v>5778</v>
      </c>
      <c r="C877" t="s">
        <v>5780</v>
      </c>
      <c r="D877">
        <v>0</v>
      </c>
      <c r="E877">
        <v>6300000</v>
      </c>
      <c r="F877">
        <v>6300000</v>
      </c>
      <c r="G877" s="3">
        <v>46076</v>
      </c>
      <c r="H877" t="s">
        <v>5761</v>
      </c>
      <c r="I877" t="s">
        <v>5506</v>
      </c>
    </row>
    <row r="878" spans="1:9">
      <c r="A878">
        <v>136324</v>
      </c>
      <c r="B878">
        <v>0</v>
      </c>
      <c r="C878" t="s">
        <v>5781</v>
      </c>
      <c r="D878">
        <v>0</v>
      </c>
      <c r="E878">
        <v>0</v>
      </c>
      <c r="F878">
        <v>0</v>
      </c>
      <c r="G878" s="3">
        <v>46076</v>
      </c>
      <c r="H878" t="s">
        <v>5761</v>
      </c>
      <c r="I878" t="s">
        <v>9804</v>
      </c>
    </row>
    <row r="879" spans="1:9">
      <c r="A879">
        <v>136325</v>
      </c>
      <c r="B879" t="s">
        <v>5782</v>
      </c>
      <c r="C879">
        <v>0</v>
      </c>
      <c r="D879">
        <v>0</v>
      </c>
      <c r="E879">
        <v>1790000</v>
      </c>
      <c r="F879">
        <v>1790000</v>
      </c>
      <c r="G879" s="3">
        <v>46076</v>
      </c>
      <c r="H879" t="s">
        <v>5761</v>
      </c>
      <c r="I879" t="s">
        <v>5864</v>
      </c>
    </row>
    <row r="880" spans="1:9">
      <c r="A880">
        <v>136326</v>
      </c>
      <c r="B880" t="s">
        <v>4695</v>
      </c>
      <c r="C880" t="s">
        <v>5784</v>
      </c>
      <c r="D880">
        <v>0</v>
      </c>
      <c r="E880">
        <v>1430100</v>
      </c>
      <c r="F880">
        <v>1430100</v>
      </c>
      <c r="G880" s="3">
        <v>46076</v>
      </c>
      <c r="H880" t="s">
        <v>5761</v>
      </c>
      <c r="I880" t="s">
        <v>5761</v>
      </c>
    </row>
    <row r="881" spans="1:9">
      <c r="A881">
        <v>136327</v>
      </c>
      <c r="B881" t="s">
        <v>5785</v>
      </c>
      <c r="C881" t="s">
        <v>5787</v>
      </c>
      <c r="D881">
        <v>0</v>
      </c>
      <c r="E881">
        <v>382000</v>
      </c>
      <c r="F881">
        <v>382000</v>
      </c>
      <c r="G881" s="3">
        <v>46076</v>
      </c>
      <c r="H881" t="s">
        <v>5761</v>
      </c>
      <c r="I881" t="s">
        <v>5506</v>
      </c>
    </row>
    <row r="882" spans="1:9">
      <c r="A882">
        <v>136328</v>
      </c>
      <c r="B882" t="s">
        <v>5165</v>
      </c>
      <c r="C882" t="s">
        <v>5788</v>
      </c>
      <c r="D882" t="s">
        <v>5788</v>
      </c>
      <c r="E882">
        <v>441009360</v>
      </c>
      <c r="F882">
        <v>529211232</v>
      </c>
      <c r="G882" s="3">
        <v>46076</v>
      </c>
      <c r="H882" t="s">
        <v>5761</v>
      </c>
      <c r="I882" t="s">
        <v>5763</v>
      </c>
    </row>
    <row r="883" spans="1:9">
      <c r="A883">
        <v>136329</v>
      </c>
      <c r="B883" t="s">
        <v>5171</v>
      </c>
      <c r="C883" t="s">
        <v>5789</v>
      </c>
      <c r="D883" t="s">
        <v>5789</v>
      </c>
      <c r="E883">
        <v>496135530</v>
      </c>
      <c r="F883">
        <v>595362636</v>
      </c>
      <c r="G883" s="3">
        <v>46076</v>
      </c>
      <c r="H883" t="s">
        <v>5761</v>
      </c>
      <c r="I883" t="s">
        <v>5763</v>
      </c>
    </row>
    <row r="884" spans="1:9">
      <c r="A884">
        <v>136330</v>
      </c>
      <c r="B884" t="s">
        <v>5790</v>
      </c>
      <c r="C884" t="s">
        <v>5792</v>
      </c>
      <c r="D884">
        <v>0</v>
      </c>
      <c r="E884">
        <v>2280000</v>
      </c>
      <c r="F884">
        <v>2280000</v>
      </c>
      <c r="G884" s="3">
        <v>46076</v>
      </c>
      <c r="H884" t="s">
        <v>5761</v>
      </c>
      <c r="I884" t="s">
        <v>5883</v>
      </c>
    </row>
    <row r="885" spans="1:9">
      <c r="A885">
        <v>136331</v>
      </c>
      <c r="B885" t="s">
        <v>5793</v>
      </c>
      <c r="C885" t="s">
        <v>5795</v>
      </c>
      <c r="D885">
        <v>0</v>
      </c>
      <c r="E885">
        <v>1750</v>
      </c>
      <c r="F885">
        <v>2100</v>
      </c>
      <c r="G885" s="3">
        <v>46076</v>
      </c>
      <c r="H885" t="s">
        <v>5761</v>
      </c>
      <c r="I885" t="s">
        <v>5763</v>
      </c>
    </row>
    <row r="886" spans="1:9">
      <c r="A886">
        <v>136332</v>
      </c>
      <c r="B886" t="s">
        <v>4797</v>
      </c>
      <c r="C886" t="s">
        <v>5796</v>
      </c>
      <c r="D886">
        <v>0</v>
      </c>
      <c r="E886">
        <v>1461000</v>
      </c>
      <c r="F886">
        <v>1753200</v>
      </c>
      <c r="G886" s="3">
        <v>46076</v>
      </c>
      <c r="H886" t="s">
        <v>5761</v>
      </c>
      <c r="I886" t="s">
        <v>4673</v>
      </c>
    </row>
    <row r="887" spans="1:9">
      <c r="A887">
        <v>136333</v>
      </c>
      <c r="B887" t="s">
        <v>5175</v>
      </c>
      <c r="C887" t="s">
        <v>5797</v>
      </c>
      <c r="D887" t="s">
        <v>5797</v>
      </c>
      <c r="E887">
        <v>35200000</v>
      </c>
      <c r="F887">
        <v>42240000</v>
      </c>
      <c r="G887" s="3">
        <v>46076</v>
      </c>
      <c r="H887" t="s">
        <v>5761</v>
      </c>
      <c r="I887" t="s">
        <v>5763</v>
      </c>
    </row>
    <row r="888" spans="1:9">
      <c r="A888">
        <v>136334</v>
      </c>
      <c r="B888" t="s">
        <v>4797</v>
      </c>
      <c r="C888" t="s">
        <v>5798</v>
      </c>
      <c r="D888">
        <v>0</v>
      </c>
      <c r="E888">
        <v>8276900</v>
      </c>
      <c r="F888">
        <v>9932280</v>
      </c>
      <c r="G888" s="3">
        <v>46076</v>
      </c>
      <c r="H888" t="s">
        <v>5761</v>
      </c>
      <c r="I888" t="s">
        <v>4673</v>
      </c>
    </row>
    <row r="889" spans="1:9">
      <c r="A889">
        <v>136335</v>
      </c>
      <c r="B889" t="s">
        <v>5179</v>
      </c>
      <c r="C889" t="s">
        <v>5799</v>
      </c>
      <c r="D889" t="s">
        <v>5799</v>
      </c>
      <c r="E889">
        <v>23100</v>
      </c>
      <c r="F889">
        <v>23100</v>
      </c>
      <c r="G889" s="3">
        <v>46076</v>
      </c>
      <c r="H889" t="s">
        <v>5761</v>
      </c>
      <c r="I889" t="s">
        <v>5763</v>
      </c>
    </row>
    <row r="890" spans="1:9">
      <c r="A890">
        <v>136336</v>
      </c>
      <c r="B890" t="s">
        <v>4797</v>
      </c>
      <c r="C890" t="s">
        <v>5800</v>
      </c>
      <c r="D890">
        <v>0</v>
      </c>
      <c r="E890">
        <v>9900000</v>
      </c>
      <c r="F890">
        <v>11880000</v>
      </c>
      <c r="G890" s="3">
        <v>46076</v>
      </c>
      <c r="H890" t="s">
        <v>5761</v>
      </c>
      <c r="I890" t="s">
        <v>4673</v>
      </c>
    </row>
    <row r="891" spans="1:9">
      <c r="A891">
        <v>136337</v>
      </c>
      <c r="B891" t="s">
        <v>4797</v>
      </c>
      <c r="C891" t="s">
        <v>5801</v>
      </c>
      <c r="D891">
        <v>0</v>
      </c>
      <c r="E891">
        <v>8250000</v>
      </c>
      <c r="F891">
        <v>9900000</v>
      </c>
      <c r="G891" s="3">
        <v>46076</v>
      </c>
      <c r="H891" t="s">
        <v>5761</v>
      </c>
      <c r="I891" t="s">
        <v>4673</v>
      </c>
    </row>
    <row r="892" spans="1:9">
      <c r="A892">
        <v>136338</v>
      </c>
      <c r="B892" t="s">
        <v>4797</v>
      </c>
      <c r="C892" t="s">
        <v>5802</v>
      </c>
      <c r="D892">
        <v>0</v>
      </c>
      <c r="E892">
        <v>11845000</v>
      </c>
      <c r="F892">
        <v>14214000</v>
      </c>
      <c r="G892" s="3">
        <v>46076</v>
      </c>
      <c r="H892" t="s">
        <v>5761</v>
      </c>
      <c r="I892" t="s">
        <v>4673</v>
      </c>
    </row>
    <row r="893" spans="1:9">
      <c r="A893">
        <v>136339</v>
      </c>
      <c r="B893" t="s">
        <v>5185</v>
      </c>
      <c r="C893" t="s">
        <v>5803</v>
      </c>
      <c r="D893" t="s">
        <v>5803</v>
      </c>
      <c r="E893">
        <v>90452780</v>
      </c>
      <c r="F893">
        <v>108543336</v>
      </c>
      <c r="G893" s="3">
        <v>46076</v>
      </c>
      <c r="H893" t="s">
        <v>5761</v>
      </c>
      <c r="I893" t="s">
        <v>5763</v>
      </c>
    </row>
    <row r="894" spans="1:9">
      <c r="A894">
        <v>136340</v>
      </c>
      <c r="B894" t="s">
        <v>5207</v>
      </c>
      <c r="C894" t="s">
        <v>5804</v>
      </c>
      <c r="D894" t="s">
        <v>5804</v>
      </c>
      <c r="E894">
        <v>89100000</v>
      </c>
      <c r="F894">
        <v>106920000</v>
      </c>
      <c r="G894" s="3">
        <v>46076</v>
      </c>
      <c r="H894" t="s">
        <v>5761</v>
      </c>
      <c r="I894" t="s">
        <v>5763</v>
      </c>
    </row>
    <row r="895" spans="1:9">
      <c r="A895">
        <v>136341</v>
      </c>
      <c r="B895" t="s">
        <v>5032</v>
      </c>
      <c r="C895">
        <v>0</v>
      </c>
      <c r="D895">
        <v>0</v>
      </c>
      <c r="E895">
        <v>504800</v>
      </c>
      <c r="F895">
        <v>605760</v>
      </c>
      <c r="G895" s="3">
        <v>46076</v>
      </c>
      <c r="H895" t="s">
        <v>5761</v>
      </c>
      <c r="I895" t="s">
        <v>5883</v>
      </c>
    </row>
    <row r="896" spans="1:9">
      <c r="A896">
        <v>136342</v>
      </c>
      <c r="B896" t="s">
        <v>4763</v>
      </c>
      <c r="C896">
        <v>0</v>
      </c>
      <c r="D896">
        <v>0</v>
      </c>
      <c r="E896">
        <v>4246549</v>
      </c>
      <c r="F896">
        <v>5095858.8</v>
      </c>
      <c r="G896" s="3">
        <v>46077</v>
      </c>
      <c r="H896" t="s">
        <v>5763</v>
      </c>
      <c r="I896" t="s">
        <v>5763</v>
      </c>
    </row>
    <row r="897" spans="1:9">
      <c r="A897">
        <v>136343</v>
      </c>
      <c r="B897" t="s">
        <v>5805</v>
      </c>
      <c r="C897" t="s">
        <v>5807</v>
      </c>
      <c r="D897" t="s">
        <v>5807</v>
      </c>
      <c r="E897">
        <v>1450000</v>
      </c>
      <c r="F897">
        <v>1450000</v>
      </c>
      <c r="G897" s="3">
        <v>46077</v>
      </c>
      <c r="H897" t="s">
        <v>5763</v>
      </c>
      <c r="I897" t="s">
        <v>5883</v>
      </c>
    </row>
    <row r="898" spans="1:9">
      <c r="A898">
        <v>136344</v>
      </c>
      <c r="B898" t="s">
        <v>5808</v>
      </c>
      <c r="C898" t="s">
        <v>5810</v>
      </c>
      <c r="D898" t="s">
        <v>5810</v>
      </c>
      <c r="E898">
        <v>1150000</v>
      </c>
      <c r="F898">
        <v>1150000</v>
      </c>
      <c r="G898" s="3">
        <v>46077</v>
      </c>
      <c r="H898" t="s">
        <v>5763</v>
      </c>
      <c r="I898" t="s">
        <v>5883</v>
      </c>
    </row>
    <row r="899" spans="1:9">
      <c r="A899">
        <v>136345</v>
      </c>
      <c r="B899" t="s">
        <v>5811</v>
      </c>
      <c r="C899" t="s">
        <v>5813</v>
      </c>
      <c r="D899">
        <v>0</v>
      </c>
      <c r="E899">
        <v>10009.700000000001</v>
      </c>
      <c r="F899">
        <v>10009.700000000001</v>
      </c>
      <c r="G899" s="3">
        <v>46077</v>
      </c>
      <c r="H899" t="s">
        <v>5763</v>
      </c>
      <c r="I899" t="s">
        <v>5506</v>
      </c>
    </row>
    <row r="900" spans="1:9">
      <c r="A900">
        <v>136346</v>
      </c>
      <c r="B900" t="s">
        <v>4853</v>
      </c>
      <c r="C900" t="s">
        <v>4854</v>
      </c>
      <c r="D900">
        <v>0</v>
      </c>
      <c r="E900">
        <v>4762440</v>
      </c>
      <c r="F900">
        <v>5714928</v>
      </c>
      <c r="G900" s="3">
        <v>46077</v>
      </c>
      <c r="H900" t="s">
        <v>5763</v>
      </c>
      <c r="I900" t="s">
        <v>5506</v>
      </c>
    </row>
    <row r="901" spans="1:9">
      <c r="A901">
        <v>136347</v>
      </c>
      <c r="B901" t="s">
        <v>5275</v>
      </c>
      <c r="C901" t="s">
        <v>5814</v>
      </c>
      <c r="D901">
        <v>0</v>
      </c>
      <c r="E901">
        <v>29167</v>
      </c>
      <c r="F901">
        <v>35000.400000000001</v>
      </c>
      <c r="G901" s="3">
        <v>46077</v>
      </c>
      <c r="H901" t="s">
        <v>5763</v>
      </c>
      <c r="I901" t="s">
        <v>5763</v>
      </c>
    </row>
    <row r="902" spans="1:9">
      <c r="A902">
        <v>136348</v>
      </c>
      <c r="B902" t="s">
        <v>4760</v>
      </c>
      <c r="C902" t="s">
        <v>5815</v>
      </c>
      <c r="D902">
        <v>0</v>
      </c>
      <c r="E902">
        <v>536960</v>
      </c>
      <c r="F902">
        <v>644352</v>
      </c>
      <c r="G902" s="3">
        <v>46077</v>
      </c>
      <c r="H902" t="s">
        <v>5763</v>
      </c>
      <c r="I902" t="s">
        <v>5763</v>
      </c>
    </row>
    <row r="903" spans="1:9">
      <c r="A903">
        <v>136349</v>
      </c>
      <c r="B903" t="s">
        <v>4695</v>
      </c>
      <c r="C903" t="s">
        <v>5816</v>
      </c>
      <c r="D903" t="s">
        <v>5816</v>
      </c>
      <c r="E903">
        <v>1742200</v>
      </c>
      <c r="F903">
        <v>2090640</v>
      </c>
      <c r="G903" s="3">
        <v>46077</v>
      </c>
      <c r="H903" t="s">
        <v>5763</v>
      </c>
      <c r="I903" t="s">
        <v>5763</v>
      </c>
    </row>
    <row r="904" spans="1:9">
      <c r="A904">
        <v>136350</v>
      </c>
      <c r="B904" t="s">
        <v>4791</v>
      </c>
      <c r="C904" t="s">
        <v>5817</v>
      </c>
      <c r="D904">
        <v>0</v>
      </c>
      <c r="E904">
        <v>528000</v>
      </c>
      <c r="F904">
        <v>633600</v>
      </c>
      <c r="G904" s="3">
        <v>46077</v>
      </c>
      <c r="H904" t="s">
        <v>5763</v>
      </c>
      <c r="I904" t="s">
        <v>5854</v>
      </c>
    </row>
    <row r="905" spans="1:9">
      <c r="A905">
        <v>136351</v>
      </c>
      <c r="B905" t="s">
        <v>5818</v>
      </c>
      <c r="C905" t="s">
        <v>5820</v>
      </c>
      <c r="D905">
        <v>0</v>
      </c>
      <c r="E905">
        <v>25200000</v>
      </c>
      <c r="F905">
        <v>30240000</v>
      </c>
      <c r="G905" s="3">
        <v>46077</v>
      </c>
      <c r="H905" t="s">
        <v>5763</v>
      </c>
      <c r="I905" t="s">
        <v>5854</v>
      </c>
    </row>
    <row r="906" spans="1:9">
      <c r="A906">
        <v>136352</v>
      </c>
      <c r="B906">
        <v>0</v>
      </c>
      <c r="C906" t="s">
        <v>5821</v>
      </c>
      <c r="D906">
        <v>0</v>
      </c>
      <c r="E906">
        <v>7868500</v>
      </c>
      <c r="F906">
        <v>9442200</v>
      </c>
      <c r="G906" s="3">
        <v>46077</v>
      </c>
      <c r="H906" t="s">
        <v>5763</v>
      </c>
      <c r="I906" t="s">
        <v>4673</v>
      </c>
    </row>
    <row r="907" spans="1:9">
      <c r="A907">
        <v>136353</v>
      </c>
      <c r="B907">
        <v>0</v>
      </c>
      <c r="C907" t="s">
        <v>5822</v>
      </c>
      <c r="D907">
        <v>0</v>
      </c>
      <c r="E907">
        <v>7200000</v>
      </c>
      <c r="F907">
        <v>8640000</v>
      </c>
      <c r="G907" s="3">
        <v>46077</v>
      </c>
      <c r="H907" t="s">
        <v>5763</v>
      </c>
      <c r="I907" t="s">
        <v>5854</v>
      </c>
    </row>
    <row r="908" spans="1:9">
      <c r="A908">
        <v>136354</v>
      </c>
      <c r="B908">
        <v>0</v>
      </c>
      <c r="C908" t="s">
        <v>5823</v>
      </c>
      <c r="D908">
        <v>0</v>
      </c>
      <c r="E908">
        <v>1150000</v>
      </c>
      <c r="F908">
        <v>1380000</v>
      </c>
      <c r="G908" s="3">
        <v>46077</v>
      </c>
      <c r="H908" t="s">
        <v>5763</v>
      </c>
      <c r="I908" t="s">
        <v>5854</v>
      </c>
    </row>
    <row r="909" spans="1:9">
      <c r="A909">
        <v>136355</v>
      </c>
      <c r="B909" t="s">
        <v>4938</v>
      </c>
      <c r="C909" t="s">
        <v>5824</v>
      </c>
      <c r="D909" t="s">
        <v>5824</v>
      </c>
      <c r="E909">
        <v>865564</v>
      </c>
      <c r="F909">
        <v>1038676.8</v>
      </c>
      <c r="G909" s="3">
        <v>46077</v>
      </c>
      <c r="H909" t="s">
        <v>5763</v>
      </c>
      <c r="I909" t="s">
        <v>5763</v>
      </c>
    </row>
    <row r="910" spans="1:9">
      <c r="A910">
        <v>136356</v>
      </c>
      <c r="B910" t="s">
        <v>5057</v>
      </c>
      <c r="C910" t="s">
        <v>5825</v>
      </c>
      <c r="D910">
        <v>0</v>
      </c>
      <c r="E910">
        <v>1638800</v>
      </c>
      <c r="F910">
        <v>1966560</v>
      </c>
      <c r="G910" s="3">
        <v>46077</v>
      </c>
      <c r="H910" t="s">
        <v>5763</v>
      </c>
      <c r="I910" t="s">
        <v>5506</v>
      </c>
    </row>
    <row r="911" spans="1:9">
      <c r="A911">
        <v>136357</v>
      </c>
      <c r="B911" t="s">
        <v>5116</v>
      </c>
      <c r="C911">
        <v>0</v>
      </c>
      <c r="D911">
        <v>0</v>
      </c>
      <c r="E911">
        <v>2766000</v>
      </c>
      <c r="F911">
        <v>3319200</v>
      </c>
      <c r="G911" s="3">
        <v>46077</v>
      </c>
      <c r="H911" t="s">
        <v>5763</v>
      </c>
      <c r="I911" t="s">
        <v>5763</v>
      </c>
    </row>
    <row r="912" spans="1:9">
      <c r="A912">
        <v>136358</v>
      </c>
      <c r="B912" t="s">
        <v>5116</v>
      </c>
      <c r="C912">
        <v>0</v>
      </c>
      <c r="D912">
        <v>0</v>
      </c>
      <c r="E912">
        <v>1290000</v>
      </c>
      <c r="F912">
        <v>1548000</v>
      </c>
      <c r="G912" s="3">
        <v>46077</v>
      </c>
      <c r="H912" t="s">
        <v>5763</v>
      </c>
      <c r="I912" t="s">
        <v>5763</v>
      </c>
    </row>
    <row r="913" spans="1:9">
      <c r="A913">
        <v>136359</v>
      </c>
      <c r="B913" t="s">
        <v>4775</v>
      </c>
      <c r="C913" t="s">
        <v>5826</v>
      </c>
      <c r="D913">
        <v>0</v>
      </c>
      <c r="E913">
        <v>1165000</v>
      </c>
      <c r="F913">
        <v>1398000</v>
      </c>
      <c r="G913" s="3">
        <v>46077</v>
      </c>
      <c r="H913" t="s">
        <v>5763</v>
      </c>
      <c r="I913" t="s">
        <v>5506</v>
      </c>
    </row>
    <row r="914" spans="1:9">
      <c r="A914">
        <v>136360</v>
      </c>
      <c r="B914" t="s">
        <v>5116</v>
      </c>
      <c r="C914">
        <v>0</v>
      </c>
      <c r="D914">
        <v>0</v>
      </c>
      <c r="E914">
        <v>806416.67</v>
      </c>
      <c r="F914">
        <v>967700</v>
      </c>
      <c r="G914" s="3">
        <v>46077</v>
      </c>
      <c r="H914" t="s">
        <v>5763</v>
      </c>
      <c r="I914" t="s">
        <v>5763</v>
      </c>
    </row>
    <row r="915" spans="1:9">
      <c r="A915">
        <v>136361</v>
      </c>
      <c r="B915" t="s">
        <v>5116</v>
      </c>
      <c r="C915">
        <v>0</v>
      </c>
      <c r="D915">
        <v>0</v>
      </c>
      <c r="E915">
        <v>1047583.33</v>
      </c>
      <c r="F915">
        <v>1257100</v>
      </c>
      <c r="G915" s="3">
        <v>46077</v>
      </c>
      <c r="H915" t="s">
        <v>5763</v>
      </c>
      <c r="I915" t="s">
        <v>5763</v>
      </c>
    </row>
    <row r="916" spans="1:9">
      <c r="A916">
        <v>136362</v>
      </c>
      <c r="B916" t="s">
        <v>5116</v>
      </c>
      <c r="C916">
        <v>0</v>
      </c>
      <c r="D916">
        <v>0</v>
      </c>
      <c r="E916">
        <v>3040500</v>
      </c>
      <c r="F916">
        <v>3648600</v>
      </c>
      <c r="G916" s="3">
        <v>46077</v>
      </c>
      <c r="H916" t="s">
        <v>5763</v>
      </c>
      <c r="I916" t="s">
        <v>5763</v>
      </c>
    </row>
    <row r="917" spans="1:9">
      <c r="A917">
        <v>136363</v>
      </c>
      <c r="B917" t="s">
        <v>4695</v>
      </c>
      <c r="C917" t="s">
        <v>5827</v>
      </c>
      <c r="D917">
        <v>0</v>
      </c>
      <c r="E917">
        <v>1698800</v>
      </c>
      <c r="F917">
        <v>1698800</v>
      </c>
      <c r="G917" s="3">
        <v>46077</v>
      </c>
      <c r="H917" t="s">
        <v>5763</v>
      </c>
      <c r="I917" t="s">
        <v>5883</v>
      </c>
    </row>
    <row r="918" spans="1:9">
      <c r="A918">
        <v>136364</v>
      </c>
      <c r="B918" t="s">
        <v>4994</v>
      </c>
      <c r="C918" t="s">
        <v>5828</v>
      </c>
      <c r="D918">
        <v>0</v>
      </c>
      <c r="E918">
        <v>600000</v>
      </c>
      <c r="F918">
        <v>600000</v>
      </c>
      <c r="G918" s="3">
        <v>46077</v>
      </c>
      <c r="H918" t="s">
        <v>5763</v>
      </c>
      <c r="I918" t="s">
        <v>5854</v>
      </c>
    </row>
    <row r="919" spans="1:9">
      <c r="A919">
        <v>136365</v>
      </c>
      <c r="B919" t="s">
        <v>5495</v>
      </c>
      <c r="C919" t="s">
        <v>5829</v>
      </c>
      <c r="D919">
        <v>0</v>
      </c>
      <c r="E919">
        <v>908999</v>
      </c>
      <c r="F919">
        <v>1090798.8</v>
      </c>
      <c r="G919" s="3">
        <v>46077</v>
      </c>
      <c r="H919" t="s">
        <v>5763</v>
      </c>
      <c r="I919" t="s">
        <v>5854</v>
      </c>
    </row>
    <row r="920" spans="1:9">
      <c r="A920">
        <v>136366</v>
      </c>
      <c r="B920">
        <v>0</v>
      </c>
      <c r="C920" t="s">
        <v>5830</v>
      </c>
      <c r="D920" t="s">
        <v>5830</v>
      </c>
      <c r="E920">
        <v>1258708</v>
      </c>
      <c r="F920">
        <v>1510449.6</v>
      </c>
      <c r="G920" s="3">
        <v>46077</v>
      </c>
      <c r="H920" t="s">
        <v>5763</v>
      </c>
      <c r="I920" t="s">
        <v>5763</v>
      </c>
    </row>
    <row r="921" spans="1:9">
      <c r="A921">
        <v>136367</v>
      </c>
      <c r="B921" t="s">
        <v>5456</v>
      </c>
      <c r="C921" t="s">
        <v>5831</v>
      </c>
      <c r="D921">
        <v>0</v>
      </c>
      <c r="E921">
        <v>20430403</v>
      </c>
      <c r="F921">
        <v>24516483.600000001</v>
      </c>
      <c r="G921" s="3">
        <v>46077</v>
      </c>
      <c r="H921" t="s">
        <v>5763</v>
      </c>
      <c r="I921" t="s">
        <v>9804</v>
      </c>
    </row>
    <row r="922" spans="1:9">
      <c r="A922">
        <v>136368</v>
      </c>
      <c r="B922" t="s">
        <v>4727</v>
      </c>
      <c r="C922" t="s">
        <v>5832</v>
      </c>
      <c r="D922">
        <v>0</v>
      </c>
      <c r="E922">
        <v>5000000</v>
      </c>
      <c r="F922">
        <v>5000000</v>
      </c>
      <c r="G922" s="3">
        <v>46077</v>
      </c>
      <c r="H922" t="s">
        <v>5763</v>
      </c>
      <c r="I922" t="s">
        <v>5883</v>
      </c>
    </row>
    <row r="923" spans="1:9">
      <c r="A923">
        <v>136369</v>
      </c>
      <c r="B923" t="s">
        <v>5456</v>
      </c>
      <c r="C923" t="s">
        <v>5833</v>
      </c>
      <c r="D923">
        <v>0</v>
      </c>
      <c r="E923">
        <v>23571880</v>
      </c>
      <c r="F923">
        <v>28286256</v>
      </c>
      <c r="G923" s="3">
        <v>46077</v>
      </c>
      <c r="H923" t="s">
        <v>5763</v>
      </c>
      <c r="I923" t="s">
        <v>9804</v>
      </c>
    </row>
    <row r="924" spans="1:9">
      <c r="A924">
        <v>136370</v>
      </c>
      <c r="B924" t="s">
        <v>5456</v>
      </c>
      <c r="C924" t="s">
        <v>5834</v>
      </c>
      <c r="D924">
        <v>0</v>
      </c>
      <c r="E924">
        <v>25651615</v>
      </c>
      <c r="F924">
        <v>30781938</v>
      </c>
      <c r="G924" s="3">
        <v>46077</v>
      </c>
      <c r="H924" t="s">
        <v>5763</v>
      </c>
      <c r="I924" t="s">
        <v>9804</v>
      </c>
    </row>
    <row r="925" spans="1:9">
      <c r="A925">
        <v>136371</v>
      </c>
      <c r="B925" t="s">
        <v>5456</v>
      </c>
      <c r="C925" t="s">
        <v>5835</v>
      </c>
      <c r="D925">
        <v>0</v>
      </c>
      <c r="E925">
        <v>46110117</v>
      </c>
      <c r="F925">
        <v>55332140.399999999</v>
      </c>
      <c r="G925" s="3">
        <v>46077</v>
      </c>
      <c r="H925" t="s">
        <v>5763</v>
      </c>
      <c r="I925" t="s">
        <v>9804</v>
      </c>
    </row>
    <row r="926" spans="1:9">
      <c r="A926">
        <v>136372</v>
      </c>
      <c r="B926" t="s">
        <v>4695</v>
      </c>
      <c r="C926" t="s">
        <v>5836</v>
      </c>
      <c r="D926">
        <v>0</v>
      </c>
      <c r="E926">
        <v>11352800</v>
      </c>
      <c r="F926">
        <v>11352800</v>
      </c>
      <c r="G926" s="3">
        <v>46077</v>
      </c>
      <c r="H926" t="s">
        <v>5763</v>
      </c>
      <c r="I926" t="s">
        <v>5883</v>
      </c>
    </row>
    <row r="927" spans="1:9">
      <c r="A927">
        <v>136373</v>
      </c>
      <c r="B927">
        <v>0</v>
      </c>
      <c r="C927" t="s">
        <v>5837</v>
      </c>
      <c r="D927">
        <v>0</v>
      </c>
      <c r="E927">
        <v>0</v>
      </c>
      <c r="F927">
        <v>0</v>
      </c>
      <c r="G927" s="3">
        <v>46077</v>
      </c>
      <c r="H927" t="s">
        <v>5763</v>
      </c>
      <c r="I927" t="s">
        <v>5883</v>
      </c>
    </row>
    <row r="928" spans="1:9">
      <c r="A928">
        <v>136374</v>
      </c>
      <c r="B928" t="s">
        <v>4693</v>
      </c>
      <c r="C928" t="s">
        <v>5838</v>
      </c>
      <c r="D928">
        <v>0</v>
      </c>
      <c r="E928">
        <v>5100000</v>
      </c>
      <c r="F928">
        <v>6120000</v>
      </c>
      <c r="G928" s="3">
        <v>46077</v>
      </c>
      <c r="H928" t="s">
        <v>5763</v>
      </c>
      <c r="I928" t="s">
        <v>5854</v>
      </c>
    </row>
    <row r="929" spans="1:9">
      <c r="A929">
        <v>136375</v>
      </c>
      <c r="B929" t="s">
        <v>5603</v>
      </c>
      <c r="C929" t="s">
        <v>5839</v>
      </c>
      <c r="D929">
        <v>0</v>
      </c>
      <c r="E929">
        <v>1599601</v>
      </c>
      <c r="F929">
        <v>1919521.2</v>
      </c>
      <c r="G929" s="3">
        <v>46077</v>
      </c>
      <c r="H929" t="s">
        <v>5763</v>
      </c>
      <c r="I929" t="s">
        <v>5854</v>
      </c>
    </row>
    <row r="930" spans="1:9">
      <c r="A930">
        <v>136376</v>
      </c>
      <c r="B930" t="s">
        <v>4693</v>
      </c>
      <c r="C930" t="s">
        <v>5840</v>
      </c>
      <c r="D930">
        <v>0</v>
      </c>
      <c r="E930">
        <v>6000000</v>
      </c>
      <c r="F930">
        <v>7200000</v>
      </c>
      <c r="G930" s="3">
        <v>46077</v>
      </c>
      <c r="H930" t="s">
        <v>5763</v>
      </c>
      <c r="I930" t="s">
        <v>5854</v>
      </c>
    </row>
    <row r="931" spans="1:9">
      <c r="A931">
        <v>136377</v>
      </c>
      <c r="B931" t="s">
        <v>4768</v>
      </c>
      <c r="C931" t="s">
        <v>5841</v>
      </c>
      <c r="D931">
        <v>0</v>
      </c>
      <c r="E931">
        <v>28000000</v>
      </c>
      <c r="F931">
        <v>33600000</v>
      </c>
      <c r="G931" s="3">
        <v>46077</v>
      </c>
      <c r="H931" t="s">
        <v>5763</v>
      </c>
      <c r="I931" t="s">
        <v>9804</v>
      </c>
    </row>
    <row r="932" spans="1:9">
      <c r="A932">
        <v>136378</v>
      </c>
      <c r="B932" t="s">
        <v>4910</v>
      </c>
      <c r="C932" t="s">
        <v>5842</v>
      </c>
      <c r="D932">
        <v>0</v>
      </c>
      <c r="E932">
        <v>4815000</v>
      </c>
      <c r="F932">
        <v>5778000</v>
      </c>
      <c r="G932" s="3">
        <v>46077</v>
      </c>
      <c r="H932" t="s">
        <v>5763</v>
      </c>
      <c r="I932" t="s">
        <v>5854</v>
      </c>
    </row>
    <row r="933" spans="1:9">
      <c r="A933">
        <v>136379</v>
      </c>
      <c r="B933" t="s">
        <v>4768</v>
      </c>
      <c r="C933" t="s">
        <v>5843</v>
      </c>
      <c r="D933">
        <v>0</v>
      </c>
      <c r="E933">
        <v>49000000</v>
      </c>
      <c r="F933">
        <v>58800000</v>
      </c>
      <c r="G933" s="3">
        <v>46077</v>
      </c>
      <c r="H933" t="s">
        <v>5763</v>
      </c>
      <c r="I933" t="s">
        <v>9804</v>
      </c>
    </row>
    <row r="934" spans="1:9">
      <c r="A934">
        <v>136380</v>
      </c>
      <c r="B934" t="s">
        <v>5844</v>
      </c>
      <c r="C934" t="s">
        <v>5846</v>
      </c>
      <c r="D934">
        <v>0</v>
      </c>
      <c r="E934">
        <v>10000000</v>
      </c>
      <c r="F934">
        <v>10000000</v>
      </c>
      <c r="G934" s="3">
        <v>46077</v>
      </c>
      <c r="H934" t="s">
        <v>5763</v>
      </c>
      <c r="I934" t="s">
        <v>5854</v>
      </c>
    </row>
    <row r="935" spans="1:9">
      <c r="A935">
        <v>136381</v>
      </c>
      <c r="B935" t="s">
        <v>4910</v>
      </c>
      <c r="C935" t="s">
        <v>5847</v>
      </c>
      <c r="D935">
        <v>0</v>
      </c>
      <c r="E935">
        <v>4815000</v>
      </c>
      <c r="F935">
        <v>5778000</v>
      </c>
      <c r="G935" s="3">
        <v>46077</v>
      </c>
      <c r="H935" t="s">
        <v>5763</v>
      </c>
      <c r="I935" t="s">
        <v>5854</v>
      </c>
    </row>
    <row r="936" spans="1:9">
      <c r="A936">
        <v>136382</v>
      </c>
      <c r="B936" t="s">
        <v>4768</v>
      </c>
      <c r="C936" t="s">
        <v>5848</v>
      </c>
      <c r="D936">
        <v>0</v>
      </c>
      <c r="E936">
        <v>33000000</v>
      </c>
      <c r="F936">
        <v>39600000</v>
      </c>
      <c r="G936" s="3">
        <v>46077</v>
      </c>
      <c r="H936" t="s">
        <v>5763</v>
      </c>
      <c r="I936" t="s">
        <v>9804</v>
      </c>
    </row>
    <row r="937" spans="1:9">
      <c r="A937">
        <v>136383</v>
      </c>
      <c r="B937" t="s">
        <v>4910</v>
      </c>
      <c r="C937" t="s">
        <v>5849</v>
      </c>
      <c r="D937">
        <v>0</v>
      </c>
      <c r="E937">
        <v>4815000</v>
      </c>
      <c r="F937">
        <v>5778000</v>
      </c>
      <c r="G937" s="3">
        <v>46077</v>
      </c>
      <c r="H937" t="s">
        <v>5763</v>
      </c>
      <c r="I937" t="s">
        <v>5854</v>
      </c>
    </row>
    <row r="938" spans="1:9">
      <c r="A938">
        <v>136384</v>
      </c>
      <c r="B938" t="s">
        <v>4768</v>
      </c>
      <c r="C938" t="s">
        <v>5850</v>
      </c>
      <c r="D938">
        <v>0</v>
      </c>
      <c r="E938">
        <v>30000000</v>
      </c>
      <c r="F938">
        <v>36000000</v>
      </c>
      <c r="G938" s="3">
        <v>46077</v>
      </c>
      <c r="H938" t="s">
        <v>5763</v>
      </c>
      <c r="I938" t="s">
        <v>9804</v>
      </c>
    </row>
    <row r="939" spans="1:9">
      <c r="A939">
        <v>136385</v>
      </c>
      <c r="B939" t="s">
        <v>4800</v>
      </c>
      <c r="C939" t="s">
        <v>5851</v>
      </c>
      <c r="D939">
        <v>0</v>
      </c>
      <c r="E939">
        <v>1510000</v>
      </c>
      <c r="F939">
        <v>1812000</v>
      </c>
      <c r="G939" s="3">
        <v>46077</v>
      </c>
      <c r="H939" t="s">
        <v>5763</v>
      </c>
      <c r="I939" t="s">
        <v>5854</v>
      </c>
    </row>
    <row r="940" spans="1:9">
      <c r="A940">
        <v>136386</v>
      </c>
      <c r="B940" t="s">
        <v>5852</v>
      </c>
      <c r="C940" t="s">
        <v>5317</v>
      </c>
      <c r="D940">
        <v>0</v>
      </c>
      <c r="E940">
        <v>385000</v>
      </c>
      <c r="F940">
        <v>462000</v>
      </c>
      <c r="G940" s="3">
        <v>46083</v>
      </c>
      <c r="H940" t="s">
        <v>5854</v>
      </c>
      <c r="I940" t="s">
        <v>5854</v>
      </c>
    </row>
    <row r="941" spans="1:9">
      <c r="A941">
        <v>136387</v>
      </c>
      <c r="B941" t="s">
        <v>5392</v>
      </c>
      <c r="C941" t="s">
        <v>5855</v>
      </c>
      <c r="D941">
        <v>0</v>
      </c>
      <c r="E941">
        <v>1036000</v>
      </c>
      <c r="F941">
        <v>1243200</v>
      </c>
      <c r="G941" s="3">
        <v>46077</v>
      </c>
      <c r="H941" t="s">
        <v>5763</v>
      </c>
      <c r="I941" t="s">
        <v>5854</v>
      </c>
    </row>
    <row r="942" spans="1:9">
      <c r="A942">
        <v>136388</v>
      </c>
      <c r="B942" t="s">
        <v>4891</v>
      </c>
      <c r="C942" t="s">
        <v>5856</v>
      </c>
      <c r="D942">
        <v>0</v>
      </c>
      <c r="E942">
        <v>3205000</v>
      </c>
      <c r="F942">
        <v>3846000</v>
      </c>
      <c r="G942" s="3">
        <v>46077</v>
      </c>
      <c r="H942" t="s">
        <v>5763</v>
      </c>
      <c r="I942" t="s">
        <v>5854</v>
      </c>
    </row>
    <row r="943" spans="1:9">
      <c r="A943">
        <v>136389</v>
      </c>
      <c r="B943" t="s">
        <v>5244</v>
      </c>
      <c r="C943" t="s">
        <v>5857</v>
      </c>
      <c r="D943">
        <v>0</v>
      </c>
      <c r="E943">
        <v>2900000</v>
      </c>
      <c r="F943">
        <v>3480000</v>
      </c>
      <c r="G943" s="3">
        <v>46077</v>
      </c>
      <c r="H943" t="s">
        <v>5763</v>
      </c>
      <c r="I943" t="s">
        <v>5854</v>
      </c>
    </row>
    <row r="944" spans="1:9">
      <c r="A944">
        <v>136390</v>
      </c>
      <c r="B944">
        <v>0</v>
      </c>
      <c r="C944" t="s">
        <v>5858</v>
      </c>
      <c r="D944">
        <v>0</v>
      </c>
      <c r="E944">
        <v>0</v>
      </c>
      <c r="F944">
        <v>0</v>
      </c>
      <c r="G944" s="3">
        <v>46077</v>
      </c>
      <c r="H944" t="s">
        <v>5763</v>
      </c>
      <c r="I944" t="s">
        <v>5883</v>
      </c>
    </row>
    <row r="945" spans="1:9">
      <c r="A945">
        <v>136391</v>
      </c>
      <c r="B945" t="s">
        <v>4768</v>
      </c>
      <c r="C945" t="s">
        <v>5859</v>
      </c>
      <c r="D945">
        <v>0</v>
      </c>
      <c r="E945">
        <v>48000000</v>
      </c>
      <c r="F945">
        <v>57600000</v>
      </c>
      <c r="G945" s="3">
        <v>46077</v>
      </c>
      <c r="H945" t="s">
        <v>5763</v>
      </c>
      <c r="I945" t="s">
        <v>9804</v>
      </c>
    </row>
    <row r="946" spans="1:9">
      <c r="A946">
        <v>136392</v>
      </c>
      <c r="B946" t="s">
        <v>4775</v>
      </c>
      <c r="C946" t="s">
        <v>5860</v>
      </c>
      <c r="D946">
        <v>0</v>
      </c>
      <c r="E946">
        <v>2700000</v>
      </c>
      <c r="F946">
        <v>3240000</v>
      </c>
      <c r="G946" s="3">
        <v>46077</v>
      </c>
      <c r="H946" t="s">
        <v>5763</v>
      </c>
      <c r="I946" t="s">
        <v>5854</v>
      </c>
    </row>
    <row r="947" spans="1:9">
      <c r="A947">
        <v>136393</v>
      </c>
      <c r="B947">
        <v>0</v>
      </c>
      <c r="C947" t="s">
        <v>5861</v>
      </c>
      <c r="D947">
        <v>0</v>
      </c>
      <c r="E947">
        <v>0</v>
      </c>
      <c r="F947">
        <v>0</v>
      </c>
      <c r="G947" s="3">
        <v>46077</v>
      </c>
      <c r="H947" t="s">
        <v>5763</v>
      </c>
      <c r="I947" t="s">
        <v>3416</v>
      </c>
    </row>
    <row r="948" spans="1:9">
      <c r="A948">
        <v>136394</v>
      </c>
      <c r="B948" t="s">
        <v>5282</v>
      </c>
      <c r="C948" t="s">
        <v>5862</v>
      </c>
      <c r="D948">
        <v>0</v>
      </c>
      <c r="E948">
        <v>450000</v>
      </c>
      <c r="F948">
        <v>540000</v>
      </c>
      <c r="G948" s="3">
        <v>46077</v>
      </c>
      <c r="H948" t="s">
        <v>5763</v>
      </c>
      <c r="I948" t="s">
        <v>4673</v>
      </c>
    </row>
    <row r="949" spans="1:9">
      <c r="A949">
        <v>136395</v>
      </c>
      <c r="B949" t="s">
        <v>5103</v>
      </c>
      <c r="C949" t="s">
        <v>5863</v>
      </c>
      <c r="D949">
        <v>0</v>
      </c>
      <c r="E949">
        <v>1600170</v>
      </c>
      <c r="F949">
        <v>1920204</v>
      </c>
      <c r="G949" s="3">
        <v>46077</v>
      </c>
      <c r="H949" t="s">
        <v>5763</v>
      </c>
      <c r="I949" t="s">
        <v>4673</v>
      </c>
    </row>
    <row r="950" spans="1:9">
      <c r="A950">
        <v>136396</v>
      </c>
      <c r="B950" t="s">
        <v>5108</v>
      </c>
      <c r="C950">
        <v>0</v>
      </c>
      <c r="D950">
        <v>0</v>
      </c>
      <c r="E950">
        <v>87400</v>
      </c>
      <c r="F950">
        <v>87400</v>
      </c>
      <c r="G950" s="3">
        <v>46078</v>
      </c>
      <c r="H950" t="s">
        <v>5864</v>
      </c>
      <c r="I950" t="s">
        <v>5854</v>
      </c>
    </row>
    <row r="951" spans="1:9">
      <c r="A951">
        <v>136397</v>
      </c>
      <c r="B951" t="s">
        <v>5108</v>
      </c>
      <c r="C951">
        <v>0</v>
      </c>
      <c r="D951">
        <v>0</v>
      </c>
      <c r="E951">
        <v>1250000</v>
      </c>
      <c r="F951">
        <v>1250000</v>
      </c>
      <c r="G951" s="3">
        <v>46078</v>
      </c>
      <c r="H951" t="s">
        <v>5864</v>
      </c>
      <c r="I951" t="s">
        <v>5854</v>
      </c>
    </row>
    <row r="952" spans="1:9">
      <c r="A952">
        <v>136398</v>
      </c>
      <c r="B952" t="s">
        <v>5865</v>
      </c>
      <c r="C952" t="s">
        <v>5867</v>
      </c>
      <c r="D952" t="s">
        <v>5867</v>
      </c>
      <c r="E952">
        <v>8000000</v>
      </c>
      <c r="F952">
        <v>8000000</v>
      </c>
      <c r="G952" s="3">
        <v>46078</v>
      </c>
      <c r="H952" t="s">
        <v>5864</v>
      </c>
      <c r="I952" t="s">
        <v>5506</v>
      </c>
    </row>
    <row r="953" spans="1:9">
      <c r="A953">
        <v>136399</v>
      </c>
      <c r="B953" t="s">
        <v>4794</v>
      </c>
      <c r="C953" t="s">
        <v>5868</v>
      </c>
      <c r="D953">
        <v>0</v>
      </c>
      <c r="E953">
        <v>5901551.5</v>
      </c>
      <c r="F953">
        <v>7081861.7999999998</v>
      </c>
      <c r="G953" s="3">
        <v>46078</v>
      </c>
      <c r="H953" t="s">
        <v>5864</v>
      </c>
      <c r="I953" t="s">
        <v>5854</v>
      </c>
    </row>
    <row r="954" spans="1:9">
      <c r="A954">
        <v>136400</v>
      </c>
      <c r="B954" t="s">
        <v>4786</v>
      </c>
      <c r="C954" t="s">
        <v>5869</v>
      </c>
      <c r="D954">
        <v>0</v>
      </c>
      <c r="E954">
        <v>5815000</v>
      </c>
      <c r="F954">
        <v>6978000</v>
      </c>
      <c r="G954" s="3">
        <v>46078</v>
      </c>
      <c r="H954" t="s">
        <v>5864</v>
      </c>
      <c r="I954" t="s">
        <v>5854</v>
      </c>
    </row>
    <row r="955" spans="1:9">
      <c r="A955">
        <v>136401</v>
      </c>
      <c r="B955" t="s">
        <v>4763</v>
      </c>
      <c r="C955">
        <v>0</v>
      </c>
      <c r="D955">
        <v>0</v>
      </c>
      <c r="E955">
        <v>356405</v>
      </c>
      <c r="F955">
        <v>427686</v>
      </c>
      <c r="G955" s="3">
        <v>46078</v>
      </c>
      <c r="H955" t="s">
        <v>5864</v>
      </c>
      <c r="I955" t="s">
        <v>5864</v>
      </c>
    </row>
    <row r="956" spans="1:9">
      <c r="A956">
        <v>136402</v>
      </c>
      <c r="B956" t="s">
        <v>4763</v>
      </c>
      <c r="C956">
        <v>0</v>
      </c>
      <c r="D956">
        <v>0</v>
      </c>
      <c r="E956">
        <v>255544</v>
      </c>
      <c r="F956">
        <v>306652.79999999999</v>
      </c>
      <c r="G956" s="3">
        <v>46078</v>
      </c>
      <c r="H956" t="s">
        <v>5864</v>
      </c>
      <c r="I956" t="s">
        <v>5864</v>
      </c>
    </row>
    <row r="957" spans="1:9">
      <c r="A957">
        <v>136403</v>
      </c>
      <c r="B957" t="s">
        <v>4768</v>
      </c>
      <c r="C957" t="s">
        <v>5870</v>
      </c>
      <c r="D957">
        <v>0</v>
      </c>
      <c r="E957">
        <v>33309949</v>
      </c>
      <c r="F957">
        <v>33309949</v>
      </c>
      <c r="G957" s="3">
        <v>46078</v>
      </c>
      <c r="H957" t="s">
        <v>5864</v>
      </c>
      <c r="I957" t="s">
        <v>5506</v>
      </c>
    </row>
    <row r="958" spans="1:9">
      <c r="A958">
        <v>136404</v>
      </c>
      <c r="B958">
        <v>0</v>
      </c>
      <c r="C958" t="s">
        <v>5871</v>
      </c>
      <c r="D958">
        <v>0</v>
      </c>
      <c r="E958">
        <v>52500000</v>
      </c>
      <c r="F958">
        <v>63000000</v>
      </c>
      <c r="G958" s="3">
        <v>46078</v>
      </c>
      <c r="H958" t="s">
        <v>5864</v>
      </c>
      <c r="I958" t="s">
        <v>3416</v>
      </c>
    </row>
    <row r="959" spans="1:9">
      <c r="A959">
        <v>136405</v>
      </c>
      <c r="B959" t="s">
        <v>4695</v>
      </c>
      <c r="C959" t="s">
        <v>5872</v>
      </c>
      <c r="D959">
        <v>0</v>
      </c>
      <c r="E959">
        <v>1409000</v>
      </c>
      <c r="F959">
        <v>1409000</v>
      </c>
      <c r="G959" s="3">
        <v>46078</v>
      </c>
      <c r="H959" t="s">
        <v>5864</v>
      </c>
      <c r="I959" t="s">
        <v>5883</v>
      </c>
    </row>
    <row r="960" spans="1:9">
      <c r="A960">
        <v>136406</v>
      </c>
      <c r="B960" t="s">
        <v>5300</v>
      </c>
      <c r="C960" t="s">
        <v>5873</v>
      </c>
      <c r="D960" t="s">
        <v>5873</v>
      </c>
      <c r="E960">
        <v>17791666.670000002</v>
      </c>
      <c r="F960">
        <v>21350000</v>
      </c>
      <c r="G960" s="3">
        <v>46078</v>
      </c>
      <c r="H960" t="s">
        <v>5864</v>
      </c>
      <c r="I960" t="s">
        <v>5883</v>
      </c>
    </row>
    <row r="961" spans="1:9">
      <c r="A961">
        <v>136407</v>
      </c>
      <c r="B961" t="s">
        <v>5874</v>
      </c>
      <c r="C961">
        <v>0</v>
      </c>
      <c r="D961" t="s">
        <v>9672</v>
      </c>
      <c r="E961">
        <v>384000</v>
      </c>
      <c r="F961">
        <v>460800</v>
      </c>
      <c r="G961" s="3">
        <v>46078</v>
      </c>
      <c r="H961" t="s">
        <v>5864</v>
      </c>
      <c r="I961" t="s">
        <v>6108</v>
      </c>
    </row>
    <row r="962" spans="1:9">
      <c r="A962">
        <v>136408</v>
      </c>
      <c r="B962" t="s">
        <v>5876</v>
      </c>
      <c r="C962" t="s">
        <v>5878</v>
      </c>
      <c r="D962">
        <v>0</v>
      </c>
      <c r="E962">
        <v>6825000</v>
      </c>
      <c r="F962">
        <v>8190000</v>
      </c>
      <c r="G962" s="3">
        <v>46078</v>
      </c>
      <c r="H962" t="s">
        <v>5864</v>
      </c>
      <c r="I962" t="s">
        <v>5864</v>
      </c>
    </row>
    <row r="963" spans="1:9">
      <c r="A963">
        <v>136409</v>
      </c>
      <c r="B963" t="s">
        <v>5879</v>
      </c>
      <c r="C963">
        <v>0</v>
      </c>
      <c r="D963">
        <v>0</v>
      </c>
      <c r="E963">
        <v>3500000</v>
      </c>
      <c r="F963">
        <v>4200000</v>
      </c>
      <c r="G963" s="3">
        <v>46078</v>
      </c>
      <c r="H963" t="s">
        <v>5864</v>
      </c>
      <c r="I963" t="s">
        <v>5506</v>
      </c>
    </row>
    <row r="964" spans="1:9">
      <c r="A964">
        <v>136410</v>
      </c>
      <c r="B964">
        <v>0</v>
      </c>
      <c r="C964">
        <v>0</v>
      </c>
      <c r="D964">
        <v>0</v>
      </c>
      <c r="E964">
        <v>5323320</v>
      </c>
      <c r="F964">
        <v>0</v>
      </c>
      <c r="G964" s="3">
        <v>46078</v>
      </c>
      <c r="H964" t="s">
        <v>5864</v>
      </c>
      <c r="I964" t="s">
        <v>5506</v>
      </c>
    </row>
    <row r="965" spans="1:9">
      <c r="A965">
        <v>136411</v>
      </c>
      <c r="B965" t="s">
        <v>5116</v>
      </c>
      <c r="C965" t="s">
        <v>5881</v>
      </c>
      <c r="D965">
        <v>0</v>
      </c>
      <c r="E965">
        <v>286666.59999999998</v>
      </c>
      <c r="F965">
        <v>343999.92</v>
      </c>
      <c r="G965" s="3">
        <v>46078</v>
      </c>
      <c r="H965" t="s">
        <v>5864</v>
      </c>
      <c r="I965" t="s">
        <v>5506</v>
      </c>
    </row>
    <row r="966" spans="1:9">
      <c r="A966">
        <v>136412</v>
      </c>
      <c r="B966" t="s">
        <v>5215</v>
      </c>
      <c r="C966">
        <v>0</v>
      </c>
      <c r="D966">
        <v>0</v>
      </c>
      <c r="E966">
        <v>47519131.049999997</v>
      </c>
      <c r="F966">
        <v>57022957.259999998</v>
      </c>
      <c r="G966" s="3">
        <v>46078</v>
      </c>
      <c r="H966" t="s">
        <v>5864</v>
      </c>
      <c r="I966" t="s">
        <v>5854</v>
      </c>
    </row>
    <row r="967" spans="1:9">
      <c r="A967">
        <v>136413</v>
      </c>
      <c r="B967" t="s">
        <v>5215</v>
      </c>
      <c r="C967">
        <v>0</v>
      </c>
      <c r="D967">
        <v>0</v>
      </c>
      <c r="E967">
        <v>61089915.280000001</v>
      </c>
      <c r="F967">
        <v>73307898.340000004</v>
      </c>
      <c r="G967" s="3">
        <v>46078</v>
      </c>
      <c r="H967" t="s">
        <v>5864</v>
      </c>
      <c r="I967" t="s">
        <v>5854</v>
      </c>
    </row>
    <row r="968" spans="1:9">
      <c r="A968">
        <v>136414</v>
      </c>
      <c r="B968" t="s">
        <v>4768</v>
      </c>
      <c r="C968" t="s">
        <v>5882</v>
      </c>
      <c r="D968">
        <v>0</v>
      </c>
      <c r="E968">
        <v>2933615.16</v>
      </c>
      <c r="F968">
        <v>2933615.16</v>
      </c>
      <c r="G968" s="3">
        <v>46079</v>
      </c>
      <c r="H968" t="s">
        <v>5883</v>
      </c>
      <c r="I968" t="s">
        <v>5506</v>
      </c>
    </row>
    <row r="969" spans="1:9">
      <c r="A969">
        <v>136415</v>
      </c>
      <c r="B969" t="s">
        <v>5884</v>
      </c>
      <c r="C969" t="s">
        <v>5885</v>
      </c>
      <c r="D969">
        <v>0</v>
      </c>
      <c r="E969">
        <v>20374.2</v>
      </c>
      <c r="F969">
        <v>20374.2</v>
      </c>
      <c r="G969" s="3">
        <v>46079</v>
      </c>
      <c r="H969" t="s">
        <v>5883</v>
      </c>
      <c r="I969" t="s">
        <v>5506</v>
      </c>
    </row>
    <row r="970" spans="1:9">
      <c r="A970">
        <v>136416</v>
      </c>
      <c r="B970" t="s">
        <v>5886</v>
      </c>
      <c r="C970" t="s">
        <v>5888</v>
      </c>
      <c r="D970">
        <v>0</v>
      </c>
      <c r="E970">
        <v>5120000</v>
      </c>
      <c r="F970">
        <v>5120000</v>
      </c>
      <c r="G970" s="3">
        <v>46083</v>
      </c>
      <c r="H970" t="s">
        <v>5854</v>
      </c>
      <c r="I970" t="s">
        <v>5854</v>
      </c>
    </row>
    <row r="971" spans="1:9">
      <c r="A971">
        <v>136417</v>
      </c>
      <c r="B971" t="s">
        <v>4724</v>
      </c>
      <c r="C971" t="s">
        <v>5889</v>
      </c>
      <c r="D971" t="s">
        <v>9673</v>
      </c>
      <c r="E971">
        <v>1750000</v>
      </c>
      <c r="F971">
        <v>2100000</v>
      </c>
      <c r="G971" s="3">
        <v>46083</v>
      </c>
      <c r="H971" t="s">
        <v>5854</v>
      </c>
      <c r="I971" t="s">
        <v>5854</v>
      </c>
    </row>
    <row r="972" spans="1:9">
      <c r="A972">
        <v>136418</v>
      </c>
      <c r="B972" t="s">
        <v>4839</v>
      </c>
      <c r="C972" t="s">
        <v>5890</v>
      </c>
      <c r="D972">
        <v>0</v>
      </c>
      <c r="E972">
        <v>1641</v>
      </c>
      <c r="F972">
        <v>1641</v>
      </c>
      <c r="G972" s="3">
        <v>46079</v>
      </c>
      <c r="H972" t="s">
        <v>5883</v>
      </c>
      <c r="I972" t="s">
        <v>9804</v>
      </c>
    </row>
    <row r="973" spans="1:9">
      <c r="A973">
        <v>136419</v>
      </c>
      <c r="B973" t="s">
        <v>5891</v>
      </c>
      <c r="C973" t="s">
        <v>5893</v>
      </c>
      <c r="D973">
        <v>0</v>
      </c>
      <c r="E973">
        <v>80000</v>
      </c>
      <c r="F973">
        <v>96000</v>
      </c>
      <c r="G973" s="3">
        <v>46079</v>
      </c>
      <c r="H973" t="s">
        <v>5883</v>
      </c>
      <c r="I973" t="s">
        <v>9804</v>
      </c>
    </row>
    <row r="974" spans="1:9">
      <c r="A974">
        <v>136420</v>
      </c>
      <c r="B974" t="s">
        <v>5032</v>
      </c>
      <c r="C974" t="s">
        <v>5894</v>
      </c>
      <c r="D974">
        <v>0</v>
      </c>
      <c r="E974">
        <v>1212500</v>
      </c>
      <c r="F974">
        <v>1212500</v>
      </c>
      <c r="G974" s="3">
        <v>46079</v>
      </c>
      <c r="H974" t="s">
        <v>5883</v>
      </c>
      <c r="I974" t="s">
        <v>5854</v>
      </c>
    </row>
    <row r="975" spans="1:9">
      <c r="A975">
        <v>136421</v>
      </c>
      <c r="B975" t="s">
        <v>4777</v>
      </c>
      <c r="C975" t="s">
        <v>5895</v>
      </c>
      <c r="D975" t="s">
        <v>5895</v>
      </c>
      <c r="E975">
        <v>500000</v>
      </c>
      <c r="F975">
        <v>600000</v>
      </c>
      <c r="G975" s="3">
        <v>46079</v>
      </c>
      <c r="H975" t="s">
        <v>5883</v>
      </c>
      <c r="I975" t="s">
        <v>5883</v>
      </c>
    </row>
    <row r="976" spans="1:9">
      <c r="A976">
        <v>136422</v>
      </c>
      <c r="B976" t="s">
        <v>5896</v>
      </c>
      <c r="C976" t="s">
        <v>5898</v>
      </c>
      <c r="D976">
        <v>0</v>
      </c>
      <c r="E976">
        <v>1200000</v>
      </c>
      <c r="F976">
        <v>1200000</v>
      </c>
      <c r="G976" s="3">
        <v>46079</v>
      </c>
      <c r="H976" t="s">
        <v>5883</v>
      </c>
      <c r="I976" t="s">
        <v>5854</v>
      </c>
    </row>
    <row r="977" spans="1:9">
      <c r="A977">
        <v>136423</v>
      </c>
      <c r="B977" t="s">
        <v>5899</v>
      </c>
      <c r="C977">
        <v>0</v>
      </c>
      <c r="D977">
        <v>0</v>
      </c>
      <c r="E977">
        <v>6056638.9500000002</v>
      </c>
      <c r="F977">
        <v>7267966.7400000002</v>
      </c>
      <c r="G977" s="3">
        <v>46079</v>
      </c>
      <c r="H977" t="s">
        <v>5883</v>
      </c>
      <c r="I977" t="s">
        <v>5883</v>
      </c>
    </row>
    <row r="978" spans="1:9">
      <c r="A978">
        <v>136424</v>
      </c>
      <c r="B978" t="s">
        <v>5901</v>
      </c>
      <c r="C978" t="s">
        <v>5902</v>
      </c>
      <c r="D978">
        <v>0</v>
      </c>
      <c r="E978">
        <v>3150000</v>
      </c>
      <c r="F978">
        <v>3780000</v>
      </c>
      <c r="G978" s="3">
        <v>46079</v>
      </c>
      <c r="H978" t="s">
        <v>5883</v>
      </c>
      <c r="I978" t="s">
        <v>9804</v>
      </c>
    </row>
    <row r="979" spans="1:9">
      <c r="A979">
        <v>136425</v>
      </c>
      <c r="B979" t="s">
        <v>5903</v>
      </c>
      <c r="C979">
        <v>0</v>
      </c>
      <c r="D979">
        <v>0</v>
      </c>
      <c r="E979">
        <v>153600</v>
      </c>
      <c r="F979">
        <v>184320</v>
      </c>
      <c r="G979" s="3">
        <v>46079</v>
      </c>
      <c r="H979" t="s">
        <v>5883</v>
      </c>
      <c r="I979" t="s">
        <v>5854</v>
      </c>
    </row>
    <row r="980" spans="1:9">
      <c r="A980">
        <v>136426</v>
      </c>
      <c r="B980">
        <v>0</v>
      </c>
      <c r="C980" t="s">
        <v>5904</v>
      </c>
      <c r="D980">
        <v>0</v>
      </c>
      <c r="E980">
        <v>0</v>
      </c>
      <c r="F980">
        <v>0</v>
      </c>
      <c r="G980" s="3">
        <v>46079</v>
      </c>
      <c r="H980" t="s">
        <v>5883</v>
      </c>
      <c r="I980" t="s">
        <v>9804</v>
      </c>
    </row>
    <row r="981" spans="1:9">
      <c r="A981">
        <v>136427</v>
      </c>
      <c r="B981" t="s">
        <v>4791</v>
      </c>
      <c r="C981" t="s">
        <v>5905</v>
      </c>
      <c r="D981" t="s">
        <v>5905</v>
      </c>
      <c r="E981">
        <v>480000</v>
      </c>
      <c r="F981">
        <v>576000</v>
      </c>
      <c r="G981" s="3">
        <v>46079</v>
      </c>
      <c r="H981" t="s">
        <v>5883</v>
      </c>
      <c r="I981" t="s">
        <v>4734</v>
      </c>
    </row>
    <row r="982" spans="1:9">
      <c r="A982">
        <v>136428</v>
      </c>
      <c r="B982" t="s">
        <v>5057</v>
      </c>
      <c r="C982" t="s">
        <v>5906</v>
      </c>
      <c r="D982">
        <v>0</v>
      </c>
      <c r="E982">
        <v>418300</v>
      </c>
      <c r="F982">
        <v>501960</v>
      </c>
      <c r="G982" s="3">
        <v>46079</v>
      </c>
      <c r="H982" t="s">
        <v>5883</v>
      </c>
      <c r="I982" t="s">
        <v>5506</v>
      </c>
    </row>
    <row r="983" spans="1:9">
      <c r="A983">
        <v>136429</v>
      </c>
      <c r="B983" t="s">
        <v>5907</v>
      </c>
      <c r="C983" t="s">
        <v>5909</v>
      </c>
      <c r="D983" t="s">
        <v>5909</v>
      </c>
      <c r="E983">
        <v>1365000</v>
      </c>
      <c r="F983">
        <v>1638000</v>
      </c>
      <c r="G983" s="3">
        <v>46079</v>
      </c>
      <c r="H983" t="s">
        <v>5883</v>
      </c>
      <c r="I983" t="s">
        <v>5883</v>
      </c>
    </row>
    <row r="984" spans="1:9">
      <c r="A984">
        <v>136430</v>
      </c>
      <c r="B984" t="s">
        <v>5057</v>
      </c>
      <c r="C984" t="s">
        <v>5910</v>
      </c>
      <c r="D984">
        <v>0</v>
      </c>
      <c r="E984">
        <v>841627</v>
      </c>
      <c r="F984">
        <v>1009952.4</v>
      </c>
      <c r="G984" s="3">
        <v>46079</v>
      </c>
      <c r="H984" t="s">
        <v>5883</v>
      </c>
      <c r="I984" t="s">
        <v>5949</v>
      </c>
    </row>
    <row r="985" spans="1:9">
      <c r="A985">
        <v>136431</v>
      </c>
      <c r="B985" t="s">
        <v>4984</v>
      </c>
      <c r="C985" t="s">
        <v>5911</v>
      </c>
      <c r="D985">
        <v>0</v>
      </c>
      <c r="E985">
        <v>67375000</v>
      </c>
      <c r="F985">
        <v>80850000</v>
      </c>
      <c r="G985" s="3">
        <v>46079</v>
      </c>
      <c r="H985" t="s">
        <v>5883</v>
      </c>
      <c r="I985" t="s">
        <v>5854</v>
      </c>
    </row>
    <row r="986" spans="1:9">
      <c r="A986">
        <v>136432</v>
      </c>
      <c r="B986" t="s">
        <v>5912</v>
      </c>
      <c r="C986" t="s">
        <v>5914</v>
      </c>
      <c r="D986">
        <v>0</v>
      </c>
      <c r="E986">
        <v>3982000</v>
      </c>
      <c r="F986">
        <v>3982000</v>
      </c>
      <c r="G986" s="3">
        <v>46079</v>
      </c>
      <c r="H986" t="s">
        <v>5883</v>
      </c>
      <c r="I986" t="s">
        <v>5854</v>
      </c>
    </row>
    <row r="987" spans="1:9">
      <c r="A987">
        <v>136433</v>
      </c>
      <c r="B987" t="s">
        <v>5915</v>
      </c>
      <c r="C987" t="s">
        <v>5917</v>
      </c>
      <c r="D987" t="s">
        <v>5917</v>
      </c>
      <c r="E987">
        <v>2000000</v>
      </c>
      <c r="F987">
        <v>2400000</v>
      </c>
      <c r="G987" s="3">
        <v>46079</v>
      </c>
      <c r="H987" t="s">
        <v>5883</v>
      </c>
      <c r="I987" t="s">
        <v>5506</v>
      </c>
    </row>
    <row r="988" spans="1:9">
      <c r="A988">
        <v>136434</v>
      </c>
      <c r="B988">
        <v>0</v>
      </c>
      <c r="C988">
        <v>0</v>
      </c>
      <c r="D988">
        <v>0</v>
      </c>
      <c r="E988">
        <v>7911000</v>
      </c>
      <c r="F988">
        <v>9493200</v>
      </c>
      <c r="G988" s="3">
        <v>46079</v>
      </c>
      <c r="H988" t="s">
        <v>5883</v>
      </c>
      <c r="I988" t="s">
        <v>4734</v>
      </c>
    </row>
    <row r="989" spans="1:9">
      <c r="A989">
        <v>136435</v>
      </c>
      <c r="B989" t="s">
        <v>4791</v>
      </c>
      <c r="C989" t="s">
        <v>5918</v>
      </c>
      <c r="D989" t="s">
        <v>5918</v>
      </c>
      <c r="E989">
        <v>1050000</v>
      </c>
      <c r="F989">
        <v>1260000</v>
      </c>
      <c r="G989" s="3">
        <v>46079</v>
      </c>
      <c r="H989" t="s">
        <v>5883</v>
      </c>
      <c r="I989" t="s">
        <v>4734</v>
      </c>
    </row>
    <row r="990" spans="1:9">
      <c r="A990">
        <v>136436</v>
      </c>
      <c r="B990">
        <v>0</v>
      </c>
      <c r="C990" t="s">
        <v>5919</v>
      </c>
      <c r="D990">
        <v>0</v>
      </c>
      <c r="E990">
        <v>0</v>
      </c>
      <c r="F990">
        <v>0</v>
      </c>
      <c r="G990" s="3">
        <v>46080</v>
      </c>
      <c r="H990" t="s">
        <v>5506</v>
      </c>
      <c r="I990" t="s">
        <v>9804</v>
      </c>
    </row>
    <row r="991" spans="1:9">
      <c r="A991">
        <v>136437</v>
      </c>
      <c r="B991" t="s">
        <v>5920</v>
      </c>
      <c r="C991" t="s">
        <v>5922</v>
      </c>
      <c r="D991" t="s">
        <v>5922</v>
      </c>
      <c r="E991">
        <v>7599600</v>
      </c>
      <c r="F991">
        <v>9119520</v>
      </c>
      <c r="G991" s="3">
        <v>46080</v>
      </c>
      <c r="H991" t="s">
        <v>5506</v>
      </c>
      <c r="I991" t="s">
        <v>9804</v>
      </c>
    </row>
    <row r="992" spans="1:9">
      <c r="A992">
        <v>136438</v>
      </c>
      <c r="B992" t="s">
        <v>5923</v>
      </c>
      <c r="C992" t="s">
        <v>5925</v>
      </c>
      <c r="D992">
        <v>0</v>
      </c>
      <c r="E992">
        <v>86800</v>
      </c>
      <c r="F992">
        <v>86800</v>
      </c>
      <c r="G992" s="3">
        <v>46080</v>
      </c>
      <c r="H992" t="s">
        <v>5506</v>
      </c>
      <c r="I992" t="s">
        <v>5854</v>
      </c>
    </row>
    <row r="993" spans="1:9">
      <c r="A993">
        <v>136439</v>
      </c>
      <c r="B993" t="s">
        <v>5926</v>
      </c>
      <c r="C993" t="s">
        <v>5928</v>
      </c>
      <c r="D993">
        <v>0</v>
      </c>
      <c r="E993">
        <v>4600000</v>
      </c>
      <c r="F993">
        <v>4600000</v>
      </c>
      <c r="G993" s="3">
        <v>46080</v>
      </c>
      <c r="H993" t="s">
        <v>5506</v>
      </c>
      <c r="I993" t="s">
        <v>5854</v>
      </c>
    </row>
    <row r="994" spans="1:9">
      <c r="A994">
        <v>136440</v>
      </c>
      <c r="B994" t="s">
        <v>5929</v>
      </c>
      <c r="C994" t="s">
        <v>5930</v>
      </c>
      <c r="D994">
        <v>0</v>
      </c>
      <c r="E994">
        <v>1330000</v>
      </c>
      <c r="F994">
        <v>1330000</v>
      </c>
      <c r="G994" s="3">
        <v>46080</v>
      </c>
      <c r="H994" t="s">
        <v>5506</v>
      </c>
      <c r="I994" t="s">
        <v>5854</v>
      </c>
    </row>
    <row r="995" spans="1:9">
      <c r="A995">
        <v>136441</v>
      </c>
      <c r="B995" t="s">
        <v>4807</v>
      </c>
      <c r="C995" t="s">
        <v>5931</v>
      </c>
      <c r="D995">
        <v>0</v>
      </c>
      <c r="E995">
        <v>26718900</v>
      </c>
      <c r="F995">
        <v>32062680</v>
      </c>
      <c r="G995" s="3">
        <v>46080</v>
      </c>
      <c r="H995" t="s">
        <v>5506</v>
      </c>
      <c r="I995" t="s">
        <v>5949</v>
      </c>
    </row>
    <row r="996" spans="1:9">
      <c r="A996">
        <v>136442</v>
      </c>
      <c r="B996" t="s">
        <v>5932</v>
      </c>
      <c r="C996" t="s">
        <v>5934</v>
      </c>
      <c r="D996">
        <v>0</v>
      </c>
      <c r="E996">
        <v>170000000</v>
      </c>
      <c r="F996">
        <v>170000000</v>
      </c>
      <c r="G996" s="3">
        <v>46080</v>
      </c>
      <c r="H996" t="s">
        <v>5506</v>
      </c>
      <c r="I996" t="s">
        <v>5854</v>
      </c>
    </row>
    <row r="997" spans="1:9">
      <c r="A997">
        <v>136443</v>
      </c>
      <c r="B997">
        <v>0</v>
      </c>
      <c r="C997" t="s">
        <v>5935</v>
      </c>
      <c r="D997">
        <v>0</v>
      </c>
      <c r="E997">
        <v>333300</v>
      </c>
      <c r="F997">
        <v>333300</v>
      </c>
      <c r="G997" s="3">
        <v>46080</v>
      </c>
      <c r="H997" t="s">
        <v>5506</v>
      </c>
      <c r="I997" t="s">
        <v>5854</v>
      </c>
    </row>
    <row r="998" spans="1:9">
      <c r="A998">
        <v>136444</v>
      </c>
      <c r="B998" t="s">
        <v>5923</v>
      </c>
      <c r="C998" t="s">
        <v>5936</v>
      </c>
      <c r="D998">
        <v>0</v>
      </c>
      <c r="E998">
        <v>71800</v>
      </c>
      <c r="F998">
        <v>71800</v>
      </c>
      <c r="G998" s="3">
        <v>46080</v>
      </c>
      <c r="H998" t="s">
        <v>5506</v>
      </c>
      <c r="I998" t="s">
        <v>5854</v>
      </c>
    </row>
    <row r="999" spans="1:9">
      <c r="A999">
        <v>136445</v>
      </c>
      <c r="B999" t="s">
        <v>4807</v>
      </c>
      <c r="C999" t="s">
        <v>5937</v>
      </c>
      <c r="D999">
        <v>0</v>
      </c>
      <c r="E999">
        <v>42000000</v>
      </c>
      <c r="F999">
        <v>50400000</v>
      </c>
      <c r="G999" s="3">
        <v>46080</v>
      </c>
      <c r="H999" t="s">
        <v>5506</v>
      </c>
      <c r="I999" t="s">
        <v>5854</v>
      </c>
    </row>
    <row r="1000" spans="1:9">
      <c r="A1000">
        <v>136446</v>
      </c>
      <c r="B1000" t="s">
        <v>4732</v>
      </c>
      <c r="C1000" t="s">
        <v>5938</v>
      </c>
      <c r="D1000">
        <v>0</v>
      </c>
      <c r="E1000">
        <v>14200000</v>
      </c>
      <c r="F1000">
        <v>14200000</v>
      </c>
      <c r="G1000" s="3">
        <v>46083</v>
      </c>
      <c r="H1000" t="s">
        <v>5854</v>
      </c>
      <c r="I1000" t="s">
        <v>5854</v>
      </c>
    </row>
    <row r="1001" spans="1:9">
      <c r="A1001">
        <v>136447</v>
      </c>
      <c r="B1001" t="s">
        <v>4697</v>
      </c>
      <c r="C1001" t="s">
        <v>5939</v>
      </c>
      <c r="D1001" t="s">
        <v>5939</v>
      </c>
      <c r="E1001">
        <v>1603000</v>
      </c>
      <c r="F1001">
        <v>1923600</v>
      </c>
      <c r="G1001" s="3">
        <v>46083</v>
      </c>
      <c r="H1001" t="s">
        <v>5854</v>
      </c>
      <c r="I1001" t="s">
        <v>4734</v>
      </c>
    </row>
    <row r="1002" spans="1:9">
      <c r="A1002">
        <v>136448</v>
      </c>
      <c r="B1002" t="s">
        <v>5940</v>
      </c>
      <c r="C1002" t="s">
        <v>5942</v>
      </c>
      <c r="D1002">
        <v>0</v>
      </c>
      <c r="E1002">
        <v>264.08</v>
      </c>
      <c r="F1002">
        <v>264.08</v>
      </c>
      <c r="G1002" s="3">
        <v>46083</v>
      </c>
      <c r="H1002" t="s">
        <v>5854</v>
      </c>
      <c r="I1002" t="s">
        <v>5854</v>
      </c>
    </row>
    <row r="1003" spans="1:9">
      <c r="A1003">
        <v>136449</v>
      </c>
      <c r="B1003">
        <v>0</v>
      </c>
      <c r="C1003">
        <v>0</v>
      </c>
      <c r="D1003">
        <v>0</v>
      </c>
      <c r="E1003">
        <v>0</v>
      </c>
      <c r="F1003">
        <v>0</v>
      </c>
      <c r="G1003" s="3">
        <v>46083</v>
      </c>
      <c r="H1003" t="s">
        <v>5854</v>
      </c>
      <c r="I1003" t="s">
        <v>5949</v>
      </c>
    </row>
    <row r="1004" spans="1:9">
      <c r="A1004">
        <v>136450</v>
      </c>
      <c r="B1004" t="s">
        <v>5943</v>
      </c>
      <c r="C1004" t="s">
        <v>5945</v>
      </c>
      <c r="D1004">
        <v>0</v>
      </c>
      <c r="E1004">
        <v>7596300</v>
      </c>
      <c r="F1004">
        <v>9115560</v>
      </c>
      <c r="G1004" s="3">
        <v>46083</v>
      </c>
      <c r="H1004" t="s">
        <v>5854</v>
      </c>
      <c r="I1004" t="s">
        <v>5949</v>
      </c>
    </row>
    <row r="1005" spans="1:9">
      <c r="A1005">
        <v>136451</v>
      </c>
      <c r="B1005" t="s">
        <v>5946</v>
      </c>
      <c r="C1005" t="s">
        <v>5948</v>
      </c>
      <c r="D1005">
        <v>0</v>
      </c>
      <c r="E1005">
        <v>5000000</v>
      </c>
      <c r="F1005">
        <v>5000000</v>
      </c>
      <c r="G1005" s="3">
        <v>46084</v>
      </c>
      <c r="H1005" t="s">
        <v>5949</v>
      </c>
      <c r="I1005" t="s">
        <v>6029</v>
      </c>
    </row>
    <row r="1006" spans="1:9">
      <c r="A1006">
        <v>136452</v>
      </c>
      <c r="B1006" t="s">
        <v>5316</v>
      </c>
      <c r="C1006" t="s">
        <v>5950</v>
      </c>
      <c r="D1006">
        <v>0</v>
      </c>
      <c r="E1006">
        <v>68423750</v>
      </c>
      <c r="F1006">
        <v>82108500</v>
      </c>
      <c r="G1006" s="3">
        <v>46083</v>
      </c>
      <c r="H1006" t="s">
        <v>5854</v>
      </c>
      <c r="I1006" t="s">
        <v>5949</v>
      </c>
    </row>
    <row r="1007" spans="1:9">
      <c r="A1007">
        <v>136453</v>
      </c>
      <c r="B1007" t="s">
        <v>5943</v>
      </c>
      <c r="C1007" t="s">
        <v>5951</v>
      </c>
      <c r="D1007">
        <v>0</v>
      </c>
      <c r="E1007">
        <v>3648972</v>
      </c>
      <c r="F1007">
        <v>4378766.4000000004</v>
      </c>
      <c r="G1007" s="3">
        <v>46083</v>
      </c>
      <c r="H1007" t="s">
        <v>5854</v>
      </c>
      <c r="I1007" t="s">
        <v>5949</v>
      </c>
    </row>
    <row r="1008" spans="1:9">
      <c r="A1008">
        <v>136454</v>
      </c>
      <c r="B1008" t="s">
        <v>4794</v>
      </c>
      <c r="C1008">
        <v>0</v>
      </c>
      <c r="D1008">
        <v>0</v>
      </c>
      <c r="E1008">
        <v>3072</v>
      </c>
      <c r="F1008">
        <v>3072</v>
      </c>
      <c r="G1008" s="3">
        <v>46083</v>
      </c>
      <c r="H1008" t="s">
        <v>5854</v>
      </c>
      <c r="I1008" t="s">
        <v>6150</v>
      </c>
    </row>
    <row r="1009" spans="1:9">
      <c r="A1009">
        <v>136455</v>
      </c>
      <c r="B1009" t="s">
        <v>5314</v>
      </c>
      <c r="C1009" t="s">
        <v>5952</v>
      </c>
      <c r="D1009">
        <v>0</v>
      </c>
      <c r="E1009">
        <v>169789205.08000001</v>
      </c>
      <c r="F1009">
        <v>203747046.09999999</v>
      </c>
      <c r="G1009" s="3">
        <v>46083</v>
      </c>
      <c r="H1009" t="s">
        <v>5854</v>
      </c>
      <c r="I1009" t="s">
        <v>5949</v>
      </c>
    </row>
    <row r="1010" spans="1:9">
      <c r="A1010">
        <v>136456</v>
      </c>
      <c r="B1010" t="s">
        <v>4923</v>
      </c>
      <c r="C1010" t="s">
        <v>5953</v>
      </c>
      <c r="D1010">
        <v>0</v>
      </c>
      <c r="E1010">
        <v>148800000</v>
      </c>
      <c r="F1010">
        <v>178560000</v>
      </c>
      <c r="G1010" s="3">
        <v>46083</v>
      </c>
      <c r="H1010" t="s">
        <v>5854</v>
      </c>
      <c r="I1010" t="s">
        <v>5854</v>
      </c>
    </row>
    <row r="1011" spans="1:9">
      <c r="A1011">
        <v>136457</v>
      </c>
      <c r="B1011" t="s">
        <v>5943</v>
      </c>
      <c r="C1011" t="s">
        <v>5954</v>
      </c>
      <c r="D1011">
        <v>0</v>
      </c>
      <c r="E1011">
        <v>7596300</v>
      </c>
      <c r="F1011">
        <v>9115560</v>
      </c>
      <c r="G1011" s="3">
        <v>46083</v>
      </c>
      <c r="H1011" t="s">
        <v>5854</v>
      </c>
      <c r="I1011" t="s">
        <v>5949</v>
      </c>
    </row>
    <row r="1012" spans="1:9">
      <c r="A1012">
        <v>136458</v>
      </c>
      <c r="B1012" t="s">
        <v>5108</v>
      </c>
      <c r="C1012">
        <v>0</v>
      </c>
      <c r="D1012">
        <v>0</v>
      </c>
      <c r="E1012">
        <v>87400</v>
      </c>
      <c r="F1012">
        <v>87400</v>
      </c>
      <c r="G1012" s="3">
        <v>46092</v>
      </c>
      <c r="H1012" t="s">
        <v>4734</v>
      </c>
      <c r="I1012" t="s">
        <v>6393</v>
      </c>
    </row>
    <row r="1013" spans="1:9">
      <c r="A1013">
        <v>136459</v>
      </c>
      <c r="B1013" t="s">
        <v>5108</v>
      </c>
      <c r="C1013">
        <v>0</v>
      </c>
      <c r="D1013">
        <v>0</v>
      </c>
      <c r="E1013">
        <v>1250000</v>
      </c>
      <c r="F1013">
        <v>1250000</v>
      </c>
      <c r="G1013" s="3">
        <v>46092</v>
      </c>
      <c r="H1013" t="s">
        <v>4734</v>
      </c>
      <c r="I1013" t="s">
        <v>6393</v>
      </c>
    </row>
    <row r="1014" spans="1:9">
      <c r="A1014">
        <v>136460</v>
      </c>
      <c r="B1014" t="s">
        <v>4697</v>
      </c>
      <c r="C1014" t="s">
        <v>5955</v>
      </c>
      <c r="D1014" t="s">
        <v>5955</v>
      </c>
      <c r="E1014">
        <v>1536000</v>
      </c>
      <c r="F1014">
        <v>1536000</v>
      </c>
      <c r="G1014" s="3">
        <v>46083</v>
      </c>
      <c r="H1014" t="s">
        <v>5854</v>
      </c>
      <c r="I1014" t="s">
        <v>4734</v>
      </c>
    </row>
    <row r="1015" spans="1:9">
      <c r="A1015">
        <v>136461</v>
      </c>
      <c r="B1015" t="s">
        <v>5108</v>
      </c>
      <c r="C1015">
        <v>0</v>
      </c>
      <c r="D1015">
        <v>0</v>
      </c>
      <c r="E1015">
        <v>87400</v>
      </c>
      <c r="F1015">
        <v>87400</v>
      </c>
      <c r="G1015" s="3">
        <v>46092</v>
      </c>
      <c r="H1015" t="s">
        <v>4734</v>
      </c>
      <c r="I1015" t="s">
        <v>6393</v>
      </c>
    </row>
    <row r="1016" spans="1:9">
      <c r="A1016">
        <v>136462</v>
      </c>
      <c r="B1016" t="s">
        <v>4724</v>
      </c>
      <c r="C1016" t="s">
        <v>5956</v>
      </c>
      <c r="D1016">
        <v>0</v>
      </c>
      <c r="E1016">
        <v>173564748</v>
      </c>
      <c r="F1016">
        <v>208277697.59999999</v>
      </c>
      <c r="G1016" s="3">
        <v>46083</v>
      </c>
      <c r="H1016" t="s">
        <v>5854</v>
      </c>
      <c r="I1016" t="s">
        <v>5949</v>
      </c>
    </row>
    <row r="1017" spans="1:9">
      <c r="A1017">
        <v>136463</v>
      </c>
      <c r="B1017" t="s">
        <v>5108</v>
      </c>
      <c r="C1017">
        <v>0</v>
      </c>
      <c r="D1017">
        <v>0</v>
      </c>
      <c r="E1017">
        <v>1250000</v>
      </c>
      <c r="F1017">
        <v>1250000</v>
      </c>
      <c r="G1017" s="3">
        <v>46092</v>
      </c>
      <c r="H1017" t="s">
        <v>4734</v>
      </c>
      <c r="I1017" t="s">
        <v>6393</v>
      </c>
    </row>
    <row r="1018" spans="1:9">
      <c r="A1018">
        <v>136464</v>
      </c>
      <c r="B1018" t="s">
        <v>4697</v>
      </c>
      <c r="C1018" t="s">
        <v>5957</v>
      </c>
      <c r="D1018" t="s">
        <v>5957</v>
      </c>
      <c r="E1018">
        <v>6063400</v>
      </c>
      <c r="F1018">
        <v>6063400</v>
      </c>
      <c r="G1018" s="3">
        <v>46083</v>
      </c>
      <c r="H1018" t="s">
        <v>5854</v>
      </c>
      <c r="I1018" t="s">
        <v>4734</v>
      </c>
    </row>
    <row r="1019" spans="1:9">
      <c r="A1019">
        <v>136465</v>
      </c>
      <c r="B1019" t="s">
        <v>5958</v>
      </c>
      <c r="C1019" t="s">
        <v>5960</v>
      </c>
      <c r="D1019">
        <v>0</v>
      </c>
      <c r="E1019">
        <v>2000000</v>
      </c>
      <c r="F1019">
        <v>2000000</v>
      </c>
      <c r="G1019" s="3">
        <v>46083</v>
      </c>
      <c r="H1019" t="s">
        <v>5854</v>
      </c>
      <c r="I1019" t="s">
        <v>5949</v>
      </c>
    </row>
    <row r="1020" spans="1:9">
      <c r="A1020">
        <v>136466</v>
      </c>
      <c r="B1020" t="s">
        <v>5961</v>
      </c>
      <c r="C1020" t="s">
        <v>5963</v>
      </c>
      <c r="D1020">
        <v>0</v>
      </c>
      <c r="E1020">
        <v>1415000</v>
      </c>
      <c r="F1020">
        <v>1415000</v>
      </c>
      <c r="G1020" s="3">
        <v>46083</v>
      </c>
      <c r="H1020" t="s">
        <v>5854</v>
      </c>
      <c r="I1020" t="s">
        <v>5949</v>
      </c>
    </row>
    <row r="1021" spans="1:9">
      <c r="A1021">
        <v>136467</v>
      </c>
      <c r="B1021" t="s">
        <v>4775</v>
      </c>
      <c r="C1021" t="s">
        <v>5964</v>
      </c>
      <c r="D1021">
        <v>0</v>
      </c>
      <c r="E1021">
        <v>3960000</v>
      </c>
      <c r="F1021">
        <v>4752000</v>
      </c>
      <c r="G1021" s="3">
        <v>46083</v>
      </c>
      <c r="H1021" t="s">
        <v>5854</v>
      </c>
      <c r="I1021" t="s">
        <v>3416</v>
      </c>
    </row>
    <row r="1022" spans="1:9">
      <c r="A1022">
        <v>136468</v>
      </c>
      <c r="B1022" t="s">
        <v>4807</v>
      </c>
      <c r="C1022" t="s">
        <v>5965</v>
      </c>
      <c r="D1022">
        <v>0</v>
      </c>
      <c r="E1022">
        <v>1009782550</v>
      </c>
      <c r="F1022">
        <v>1211739060</v>
      </c>
      <c r="G1022" s="3">
        <v>46083</v>
      </c>
      <c r="H1022" t="s">
        <v>5854</v>
      </c>
      <c r="I1022" t="s">
        <v>5949</v>
      </c>
    </row>
    <row r="1023" spans="1:9">
      <c r="A1023">
        <v>136469</v>
      </c>
      <c r="B1023" t="s">
        <v>4952</v>
      </c>
      <c r="C1023" t="s">
        <v>5964</v>
      </c>
      <c r="D1023">
        <v>0</v>
      </c>
      <c r="E1023">
        <v>11097213</v>
      </c>
      <c r="F1023">
        <v>13316655.6</v>
      </c>
      <c r="G1023" s="3">
        <v>46083</v>
      </c>
      <c r="H1023" t="s">
        <v>5854</v>
      </c>
      <c r="I1023" t="s">
        <v>4734</v>
      </c>
    </row>
    <row r="1024" spans="1:9">
      <c r="A1024">
        <v>136470</v>
      </c>
      <c r="B1024" t="s">
        <v>5966</v>
      </c>
      <c r="C1024" t="s">
        <v>5968</v>
      </c>
      <c r="D1024">
        <v>0</v>
      </c>
      <c r="E1024">
        <v>2000000</v>
      </c>
      <c r="F1024">
        <v>2000000</v>
      </c>
      <c r="G1024" s="3">
        <v>46083</v>
      </c>
      <c r="H1024" t="s">
        <v>5854</v>
      </c>
      <c r="I1024" t="s">
        <v>5949</v>
      </c>
    </row>
    <row r="1025" spans="1:9">
      <c r="A1025">
        <v>136471</v>
      </c>
      <c r="B1025" t="s">
        <v>4775</v>
      </c>
      <c r="C1025">
        <v>0</v>
      </c>
      <c r="D1025">
        <v>0</v>
      </c>
      <c r="E1025">
        <v>3960000</v>
      </c>
      <c r="F1025">
        <v>4752000</v>
      </c>
      <c r="G1025" s="3">
        <v>46083</v>
      </c>
      <c r="H1025" t="s">
        <v>5854</v>
      </c>
      <c r="I1025" t="s">
        <v>4734</v>
      </c>
    </row>
    <row r="1026" spans="1:9">
      <c r="A1026">
        <v>136472</v>
      </c>
      <c r="B1026" t="s">
        <v>5969</v>
      </c>
      <c r="C1026" t="s">
        <v>5971</v>
      </c>
      <c r="D1026">
        <v>0</v>
      </c>
      <c r="E1026">
        <v>495000</v>
      </c>
      <c r="F1026">
        <v>495000</v>
      </c>
      <c r="G1026" s="3">
        <v>46083</v>
      </c>
      <c r="H1026" t="s">
        <v>5854</v>
      </c>
      <c r="I1026" t="s">
        <v>5949</v>
      </c>
    </row>
    <row r="1027" spans="1:9">
      <c r="A1027">
        <v>136473</v>
      </c>
      <c r="B1027" t="s">
        <v>5943</v>
      </c>
      <c r="C1027" t="s">
        <v>5972</v>
      </c>
      <c r="D1027">
        <v>0</v>
      </c>
      <c r="E1027">
        <v>7784268</v>
      </c>
      <c r="F1027">
        <v>9341121.5999999996</v>
      </c>
      <c r="G1027" s="3">
        <v>46083</v>
      </c>
      <c r="H1027" t="s">
        <v>5854</v>
      </c>
      <c r="I1027" t="s">
        <v>6029</v>
      </c>
    </row>
    <row r="1028" spans="1:9">
      <c r="A1028">
        <v>136474</v>
      </c>
      <c r="B1028" t="s">
        <v>5973</v>
      </c>
      <c r="C1028" t="s">
        <v>5975</v>
      </c>
      <c r="D1028">
        <v>0</v>
      </c>
      <c r="E1028">
        <v>4400000</v>
      </c>
      <c r="F1028">
        <v>4400000</v>
      </c>
      <c r="G1028" s="3">
        <v>46083</v>
      </c>
      <c r="H1028" t="s">
        <v>5854</v>
      </c>
      <c r="I1028" t="s">
        <v>5949</v>
      </c>
    </row>
    <row r="1029" spans="1:9">
      <c r="A1029">
        <v>136475</v>
      </c>
      <c r="B1029" t="s">
        <v>5943</v>
      </c>
      <c r="C1029" t="s">
        <v>5976</v>
      </c>
      <c r="D1029">
        <v>0</v>
      </c>
      <c r="E1029">
        <v>7398320</v>
      </c>
      <c r="F1029">
        <v>8877984</v>
      </c>
      <c r="G1029" s="3">
        <v>46083</v>
      </c>
      <c r="H1029" t="s">
        <v>5854</v>
      </c>
      <c r="I1029" t="s">
        <v>6029</v>
      </c>
    </row>
    <row r="1030" spans="1:9">
      <c r="A1030">
        <v>136476</v>
      </c>
      <c r="B1030" t="s">
        <v>5977</v>
      </c>
      <c r="C1030" t="s">
        <v>5979</v>
      </c>
      <c r="D1030">
        <v>0</v>
      </c>
      <c r="E1030">
        <v>60170</v>
      </c>
      <c r="F1030">
        <v>60170</v>
      </c>
      <c r="G1030" s="3">
        <v>46083</v>
      </c>
      <c r="H1030" t="s">
        <v>5854</v>
      </c>
      <c r="I1030" t="s">
        <v>6108</v>
      </c>
    </row>
    <row r="1031" spans="1:9">
      <c r="A1031">
        <v>136477</v>
      </c>
      <c r="B1031" t="s">
        <v>5943</v>
      </c>
      <c r="C1031" t="s">
        <v>5980</v>
      </c>
      <c r="D1031">
        <v>0</v>
      </c>
      <c r="E1031">
        <v>7398320</v>
      </c>
      <c r="F1031">
        <v>8877984</v>
      </c>
      <c r="G1031" s="3">
        <v>46083</v>
      </c>
      <c r="H1031" t="s">
        <v>5854</v>
      </c>
      <c r="I1031" t="s">
        <v>6029</v>
      </c>
    </row>
    <row r="1032" spans="1:9">
      <c r="A1032">
        <v>136478</v>
      </c>
      <c r="B1032" t="s">
        <v>5981</v>
      </c>
      <c r="C1032" t="s">
        <v>5983</v>
      </c>
      <c r="D1032" t="s">
        <v>5983</v>
      </c>
      <c r="E1032">
        <v>11825000</v>
      </c>
      <c r="F1032">
        <v>11825000</v>
      </c>
      <c r="G1032" s="3">
        <v>46083</v>
      </c>
      <c r="H1032" t="s">
        <v>5854</v>
      </c>
      <c r="I1032" t="s">
        <v>4734</v>
      </c>
    </row>
    <row r="1033" spans="1:9">
      <c r="A1033">
        <v>136479</v>
      </c>
      <c r="B1033" t="s">
        <v>4921</v>
      </c>
      <c r="C1033" t="s">
        <v>5984</v>
      </c>
      <c r="D1033">
        <v>0</v>
      </c>
      <c r="E1033">
        <v>15960000</v>
      </c>
      <c r="F1033">
        <v>16472000</v>
      </c>
      <c r="G1033" s="3">
        <v>46083</v>
      </c>
      <c r="H1033" t="s">
        <v>5854</v>
      </c>
      <c r="I1033" t="s">
        <v>5949</v>
      </c>
    </row>
    <row r="1034" spans="1:9">
      <c r="A1034">
        <v>136480</v>
      </c>
      <c r="B1034" t="s">
        <v>5985</v>
      </c>
      <c r="C1034" t="s">
        <v>5987</v>
      </c>
      <c r="D1034">
        <v>0</v>
      </c>
      <c r="E1034">
        <v>1320000</v>
      </c>
      <c r="F1034">
        <v>1320000</v>
      </c>
      <c r="G1034" s="3">
        <v>46083</v>
      </c>
      <c r="H1034" t="s">
        <v>5854</v>
      </c>
      <c r="I1034" t="s">
        <v>5949</v>
      </c>
    </row>
    <row r="1035" spans="1:9">
      <c r="A1035">
        <v>136481</v>
      </c>
      <c r="B1035" t="s">
        <v>5988</v>
      </c>
      <c r="C1035" t="s">
        <v>5990</v>
      </c>
      <c r="D1035">
        <v>0</v>
      </c>
      <c r="E1035">
        <v>210000</v>
      </c>
      <c r="F1035">
        <v>210000</v>
      </c>
      <c r="G1035" s="3">
        <v>46083</v>
      </c>
      <c r="H1035" t="s">
        <v>5854</v>
      </c>
      <c r="I1035" t="s">
        <v>5949</v>
      </c>
    </row>
    <row r="1036" spans="1:9">
      <c r="A1036">
        <v>136482</v>
      </c>
      <c r="B1036" t="s">
        <v>5991</v>
      </c>
      <c r="C1036" t="s">
        <v>5993</v>
      </c>
      <c r="D1036">
        <v>0</v>
      </c>
      <c r="E1036">
        <v>5000000</v>
      </c>
      <c r="F1036">
        <v>5000000</v>
      </c>
      <c r="G1036" s="3">
        <v>46083</v>
      </c>
      <c r="H1036" t="s">
        <v>5854</v>
      </c>
      <c r="I1036" t="s">
        <v>5949</v>
      </c>
    </row>
    <row r="1037" spans="1:9">
      <c r="A1037">
        <v>136483</v>
      </c>
      <c r="B1037" t="s">
        <v>4674</v>
      </c>
      <c r="C1037" t="s">
        <v>5994</v>
      </c>
      <c r="D1037">
        <v>0</v>
      </c>
      <c r="E1037">
        <v>3666666.64</v>
      </c>
      <c r="F1037">
        <v>4399999.97</v>
      </c>
      <c r="G1037" s="3">
        <v>46083</v>
      </c>
      <c r="H1037" t="s">
        <v>5854</v>
      </c>
      <c r="I1037" t="s">
        <v>5949</v>
      </c>
    </row>
    <row r="1038" spans="1:9">
      <c r="A1038">
        <v>136484</v>
      </c>
      <c r="B1038">
        <v>0</v>
      </c>
      <c r="C1038" t="s">
        <v>5995</v>
      </c>
      <c r="D1038">
        <v>0</v>
      </c>
      <c r="E1038">
        <v>0</v>
      </c>
      <c r="F1038">
        <v>0</v>
      </c>
      <c r="G1038" s="3">
        <v>46083</v>
      </c>
      <c r="H1038" t="s">
        <v>5854</v>
      </c>
      <c r="I1038" t="s">
        <v>6029</v>
      </c>
    </row>
    <row r="1039" spans="1:9">
      <c r="A1039">
        <v>136485</v>
      </c>
      <c r="B1039" t="s">
        <v>4842</v>
      </c>
      <c r="C1039" t="s">
        <v>5996</v>
      </c>
      <c r="D1039">
        <v>0</v>
      </c>
      <c r="E1039">
        <v>5238356.5</v>
      </c>
      <c r="F1039">
        <v>5238356.5</v>
      </c>
      <c r="G1039" s="3">
        <v>46083</v>
      </c>
      <c r="H1039" t="s">
        <v>5854</v>
      </c>
      <c r="I1039" t="s">
        <v>6029</v>
      </c>
    </row>
    <row r="1040" spans="1:9">
      <c r="A1040">
        <v>136486</v>
      </c>
      <c r="B1040">
        <v>0</v>
      </c>
      <c r="C1040" t="s">
        <v>5997</v>
      </c>
      <c r="D1040" t="s">
        <v>5997</v>
      </c>
      <c r="E1040">
        <v>0</v>
      </c>
      <c r="F1040">
        <v>0</v>
      </c>
      <c r="G1040" s="3">
        <v>46084</v>
      </c>
      <c r="H1040" t="s">
        <v>5949</v>
      </c>
      <c r="I1040" t="s">
        <v>4734</v>
      </c>
    </row>
    <row r="1041" spans="1:9">
      <c r="A1041">
        <v>136487</v>
      </c>
      <c r="B1041" t="s">
        <v>5998</v>
      </c>
      <c r="C1041" t="s">
        <v>6000</v>
      </c>
      <c r="D1041">
        <v>0</v>
      </c>
      <c r="E1041">
        <v>40530000</v>
      </c>
      <c r="F1041">
        <v>40530000</v>
      </c>
      <c r="G1041" s="3">
        <v>46084</v>
      </c>
      <c r="H1041" t="s">
        <v>5949</v>
      </c>
      <c r="I1041" t="s">
        <v>5949</v>
      </c>
    </row>
    <row r="1042" spans="1:9">
      <c r="A1042">
        <v>136488</v>
      </c>
      <c r="B1042" t="s">
        <v>5116</v>
      </c>
      <c r="C1042">
        <v>0</v>
      </c>
      <c r="D1042" t="s">
        <v>9674</v>
      </c>
      <c r="E1042">
        <v>395000</v>
      </c>
      <c r="F1042">
        <v>474000</v>
      </c>
      <c r="G1042" s="3">
        <v>46084</v>
      </c>
      <c r="H1042" t="s">
        <v>5949</v>
      </c>
      <c r="I1042" t="s">
        <v>6108</v>
      </c>
    </row>
    <row r="1043" spans="1:9">
      <c r="A1043">
        <v>136489</v>
      </c>
      <c r="B1043" t="s">
        <v>4791</v>
      </c>
      <c r="C1043" t="s">
        <v>6001</v>
      </c>
      <c r="D1043">
        <v>0</v>
      </c>
      <c r="E1043">
        <v>1750000</v>
      </c>
      <c r="F1043">
        <v>2100000</v>
      </c>
      <c r="G1043" s="3">
        <v>46084</v>
      </c>
      <c r="H1043" t="s">
        <v>5949</v>
      </c>
      <c r="I1043" t="s">
        <v>6029</v>
      </c>
    </row>
    <row r="1044" spans="1:9">
      <c r="A1044">
        <v>136490</v>
      </c>
      <c r="B1044" t="s">
        <v>6002</v>
      </c>
      <c r="C1044" t="s">
        <v>6003</v>
      </c>
      <c r="D1044">
        <v>0</v>
      </c>
      <c r="E1044">
        <v>12000000</v>
      </c>
      <c r="F1044">
        <v>12000000</v>
      </c>
      <c r="G1044" s="3">
        <v>46084</v>
      </c>
      <c r="H1044" t="s">
        <v>5949</v>
      </c>
      <c r="I1044" t="s">
        <v>6029</v>
      </c>
    </row>
    <row r="1045" spans="1:9">
      <c r="A1045">
        <v>136491</v>
      </c>
      <c r="B1045" t="s">
        <v>6002</v>
      </c>
      <c r="C1045" t="s">
        <v>6004</v>
      </c>
      <c r="D1045">
        <v>0</v>
      </c>
      <c r="E1045">
        <v>15000000</v>
      </c>
      <c r="F1045">
        <v>15000000</v>
      </c>
      <c r="G1045" s="3">
        <v>46084</v>
      </c>
      <c r="H1045" t="s">
        <v>5949</v>
      </c>
      <c r="I1045" t="s">
        <v>6029</v>
      </c>
    </row>
    <row r="1046" spans="1:9">
      <c r="A1046">
        <v>136492</v>
      </c>
      <c r="B1046" t="s">
        <v>5215</v>
      </c>
      <c r="C1046">
        <v>0</v>
      </c>
      <c r="D1046">
        <v>0</v>
      </c>
      <c r="E1046">
        <v>178308599.81999999</v>
      </c>
      <c r="F1046">
        <v>213970319.78</v>
      </c>
      <c r="G1046" s="3">
        <v>46084</v>
      </c>
      <c r="H1046" t="s">
        <v>5949</v>
      </c>
      <c r="I1046" t="s">
        <v>6150</v>
      </c>
    </row>
    <row r="1047" spans="1:9">
      <c r="A1047">
        <v>136493</v>
      </c>
      <c r="B1047" t="s">
        <v>4952</v>
      </c>
      <c r="C1047" t="s">
        <v>6005</v>
      </c>
      <c r="D1047">
        <v>0</v>
      </c>
      <c r="E1047">
        <v>600000</v>
      </c>
      <c r="F1047">
        <v>720000</v>
      </c>
      <c r="G1047" s="3">
        <v>46084</v>
      </c>
      <c r="H1047" t="s">
        <v>5949</v>
      </c>
      <c r="I1047" t="s">
        <v>5949</v>
      </c>
    </row>
    <row r="1048" spans="1:9">
      <c r="A1048">
        <v>136494</v>
      </c>
      <c r="B1048" t="s">
        <v>4695</v>
      </c>
      <c r="C1048" t="s">
        <v>6006</v>
      </c>
      <c r="D1048">
        <v>0</v>
      </c>
      <c r="E1048">
        <v>1430900</v>
      </c>
      <c r="F1048">
        <v>1430900</v>
      </c>
      <c r="G1048" s="3">
        <v>46084</v>
      </c>
      <c r="H1048" t="s">
        <v>5949</v>
      </c>
      <c r="I1048" t="s">
        <v>6029</v>
      </c>
    </row>
    <row r="1049" spans="1:9">
      <c r="A1049">
        <v>136495</v>
      </c>
      <c r="B1049">
        <v>0</v>
      </c>
      <c r="C1049">
        <v>0</v>
      </c>
      <c r="D1049">
        <v>0</v>
      </c>
      <c r="E1049">
        <v>0</v>
      </c>
      <c r="F1049">
        <v>0</v>
      </c>
      <c r="G1049" s="3">
        <v>46084</v>
      </c>
      <c r="H1049" t="s">
        <v>5949</v>
      </c>
      <c r="I1049" t="s">
        <v>6150</v>
      </c>
    </row>
    <row r="1050" spans="1:9">
      <c r="A1050">
        <v>136496</v>
      </c>
      <c r="B1050" t="s">
        <v>6007</v>
      </c>
      <c r="C1050" t="s">
        <v>6009</v>
      </c>
      <c r="D1050">
        <v>0</v>
      </c>
      <c r="E1050">
        <v>9460500</v>
      </c>
      <c r="F1050">
        <v>11352600</v>
      </c>
      <c r="G1050" s="3">
        <v>46084</v>
      </c>
      <c r="H1050" t="s">
        <v>5949</v>
      </c>
      <c r="I1050" t="s">
        <v>4673</v>
      </c>
    </row>
    <row r="1051" spans="1:9">
      <c r="A1051">
        <v>136497</v>
      </c>
      <c r="B1051" t="s">
        <v>5116</v>
      </c>
      <c r="C1051" t="s">
        <v>6010</v>
      </c>
      <c r="D1051">
        <v>0</v>
      </c>
      <c r="E1051">
        <v>3808000.11</v>
      </c>
      <c r="F1051">
        <v>4569600.12</v>
      </c>
      <c r="G1051" s="3">
        <v>46084</v>
      </c>
      <c r="H1051" t="s">
        <v>5949</v>
      </c>
      <c r="I1051" t="s">
        <v>6029</v>
      </c>
    </row>
    <row r="1052" spans="1:9">
      <c r="A1052">
        <v>136498</v>
      </c>
      <c r="B1052" t="s">
        <v>6011</v>
      </c>
      <c r="C1052" t="s">
        <v>6012</v>
      </c>
      <c r="D1052">
        <v>0</v>
      </c>
      <c r="E1052">
        <v>85333328</v>
      </c>
      <c r="F1052">
        <v>102399993.59999999</v>
      </c>
      <c r="G1052" s="3">
        <v>46084</v>
      </c>
      <c r="H1052" t="s">
        <v>5949</v>
      </c>
      <c r="I1052" t="s">
        <v>4673</v>
      </c>
    </row>
    <row r="1053" spans="1:9">
      <c r="A1053">
        <v>136499</v>
      </c>
      <c r="B1053" t="s">
        <v>6013</v>
      </c>
      <c r="C1053" t="s">
        <v>6015</v>
      </c>
      <c r="D1053" t="s">
        <v>6015</v>
      </c>
      <c r="E1053">
        <v>4600000</v>
      </c>
      <c r="F1053">
        <v>5520000</v>
      </c>
      <c r="G1053" s="3">
        <v>46084</v>
      </c>
      <c r="H1053" t="s">
        <v>5949</v>
      </c>
      <c r="I1053" t="s">
        <v>5949</v>
      </c>
    </row>
    <row r="1054" spans="1:9">
      <c r="A1054">
        <v>136500</v>
      </c>
      <c r="B1054" t="s">
        <v>6016</v>
      </c>
      <c r="C1054" t="s">
        <v>6018</v>
      </c>
      <c r="D1054">
        <v>0</v>
      </c>
      <c r="E1054">
        <v>56000000</v>
      </c>
      <c r="F1054">
        <v>56000000</v>
      </c>
      <c r="G1054" s="3">
        <v>46084</v>
      </c>
      <c r="H1054" t="s">
        <v>5949</v>
      </c>
      <c r="I1054" t="s">
        <v>6108</v>
      </c>
    </row>
    <row r="1055" spans="1:9">
      <c r="A1055">
        <v>136501</v>
      </c>
      <c r="B1055" t="s">
        <v>6019</v>
      </c>
      <c r="C1055" t="s">
        <v>6020</v>
      </c>
      <c r="D1055">
        <v>0</v>
      </c>
      <c r="E1055">
        <v>28925000</v>
      </c>
      <c r="F1055">
        <v>34710000</v>
      </c>
      <c r="G1055" s="3">
        <v>46084</v>
      </c>
      <c r="H1055" t="s">
        <v>5949</v>
      </c>
      <c r="I1055" t="s">
        <v>6029</v>
      </c>
    </row>
    <row r="1056" spans="1:9">
      <c r="A1056">
        <v>136502</v>
      </c>
      <c r="B1056" t="s">
        <v>5057</v>
      </c>
      <c r="C1056" t="s">
        <v>5333</v>
      </c>
      <c r="D1056">
        <v>0</v>
      </c>
      <c r="E1056">
        <v>837100</v>
      </c>
      <c r="F1056">
        <v>1004520</v>
      </c>
      <c r="G1056" s="3">
        <v>46084</v>
      </c>
      <c r="H1056" t="s">
        <v>5949</v>
      </c>
      <c r="I1056" t="s">
        <v>5949</v>
      </c>
    </row>
    <row r="1057" spans="1:9">
      <c r="A1057">
        <v>136503</v>
      </c>
      <c r="B1057" t="s">
        <v>5116</v>
      </c>
      <c r="C1057" t="s">
        <v>6021</v>
      </c>
      <c r="D1057">
        <v>0</v>
      </c>
      <c r="E1057">
        <v>1023832.69</v>
      </c>
      <c r="F1057">
        <v>1224599.23</v>
      </c>
      <c r="G1057" s="3">
        <v>46084</v>
      </c>
      <c r="H1057" t="s">
        <v>5949</v>
      </c>
      <c r="I1057" t="s">
        <v>5949</v>
      </c>
    </row>
    <row r="1058" spans="1:9">
      <c r="A1058">
        <v>136504</v>
      </c>
      <c r="B1058" t="s">
        <v>5162</v>
      </c>
      <c r="C1058" t="s">
        <v>6022</v>
      </c>
      <c r="D1058" t="s">
        <v>6022</v>
      </c>
      <c r="E1058">
        <v>18500000</v>
      </c>
      <c r="F1058">
        <v>22200000</v>
      </c>
      <c r="G1058" s="3">
        <v>46084</v>
      </c>
      <c r="H1058" t="s">
        <v>5949</v>
      </c>
      <c r="I1058" t="s">
        <v>6029</v>
      </c>
    </row>
    <row r="1059" spans="1:9">
      <c r="A1059">
        <v>136505</v>
      </c>
      <c r="B1059" t="s">
        <v>5057</v>
      </c>
      <c r="C1059" t="s">
        <v>6023</v>
      </c>
      <c r="D1059">
        <v>0</v>
      </c>
      <c r="E1059">
        <v>1773100</v>
      </c>
      <c r="F1059">
        <v>2127720</v>
      </c>
      <c r="G1059" s="3">
        <v>46084</v>
      </c>
      <c r="H1059" t="s">
        <v>5949</v>
      </c>
      <c r="I1059" t="s">
        <v>4673</v>
      </c>
    </row>
    <row r="1060" spans="1:9">
      <c r="A1060">
        <v>136506</v>
      </c>
      <c r="B1060" t="s">
        <v>4824</v>
      </c>
      <c r="C1060" t="s">
        <v>6024</v>
      </c>
      <c r="D1060">
        <v>0</v>
      </c>
      <c r="E1060">
        <v>2728</v>
      </c>
      <c r="F1060">
        <v>2728</v>
      </c>
      <c r="G1060" s="3">
        <v>46084</v>
      </c>
      <c r="H1060" t="s">
        <v>5949</v>
      </c>
      <c r="I1060" t="s">
        <v>6029</v>
      </c>
    </row>
    <row r="1061" spans="1:9">
      <c r="A1061">
        <v>136507</v>
      </c>
      <c r="B1061">
        <v>0</v>
      </c>
      <c r="C1061" t="s">
        <v>6025</v>
      </c>
      <c r="D1061">
        <v>0</v>
      </c>
      <c r="E1061">
        <v>0</v>
      </c>
      <c r="F1061">
        <v>0</v>
      </c>
      <c r="G1061" s="3">
        <v>46084</v>
      </c>
      <c r="H1061" t="s">
        <v>5949</v>
      </c>
      <c r="I1061" t="s">
        <v>6029</v>
      </c>
    </row>
    <row r="1062" spans="1:9">
      <c r="A1062">
        <v>136508</v>
      </c>
      <c r="B1062">
        <v>0</v>
      </c>
      <c r="C1062" t="s">
        <v>6026</v>
      </c>
      <c r="D1062">
        <v>0</v>
      </c>
      <c r="E1062">
        <v>0</v>
      </c>
      <c r="F1062">
        <v>0</v>
      </c>
      <c r="G1062" s="3">
        <v>46084</v>
      </c>
      <c r="H1062" t="s">
        <v>5949</v>
      </c>
      <c r="I1062" t="s">
        <v>6029</v>
      </c>
    </row>
    <row r="1063" spans="1:9">
      <c r="A1063">
        <v>136509</v>
      </c>
      <c r="B1063" t="s">
        <v>6027</v>
      </c>
      <c r="C1063">
        <v>0</v>
      </c>
      <c r="D1063">
        <v>0</v>
      </c>
      <c r="E1063">
        <v>340000</v>
      </c>
      <c r="F1063">
        <v>408000</v>
      </c>
      <c r="G1063" s="3">
        <v>46084</v>
      </c>
      <c r="H1063" t="s">
        <v>5949</v>
      </c>
      <c r="I1063" t="s">
        <v>4637</v>
      </c>
    </row>
    <row r="1064" spans="1:9">
      <c r="A1064">
        <v>136510</v>
      </c>
      <c r="B1064">
        <v>0</v>
      </c>
      <c r="C1064" t="s">
        <v>6028</v>
      </c>
      <c r="D1064">
        <v>0</v>
      </c>
      <c r="E1064">
        <v>0</v>
      </c>
      <c r="F1064">
        <v>0</v>
      </c>
      <c r="G1064" s="3">
        <v>46085</v>
      </c>
      <c r="H1064" t="s">
        <v>6029</v>
      </c>
      <c r="I1064" t="s">
        <v>6108</v>
      </c>
    </row>
    <row r="1065" spans="1:9">
      <c r="A1065">
        <v>136511</v>
      </c>
      <c r="B1065" t="s">
        <v>6030</v>
      </c>
      <c r="C1065" t="s">
        <v>6031</v>
      </c>
      <c r="D1065">
        <v>0</v>
      </c>
      <c r="E1065">
        <v>85688.18</v>
      </c>
      <c r="F1065">
        <v>85688.18</v>
      </c>
      <c r="G1065" s="3">
        <v>46085</v>
      </c>
      <c r="H1065" t="s">
        <v>6029</v>
      </c>
      <c r="I1065" t="s">
        <v>6108</v>
      </c>
    </row>
    <row r="1066" spans="1:9">
      <c r="A1066">
        <v>136512</v>
      </c>
      <c r="B1066">
        <v>0</v>
      </c>
      <c r="C1066" t="s">
        <v>6032</v>
      </c>
      <c r="D1066">
        <v>0</v>
      </c>
      <c r="E1066">
        <v>13485800</v>
      </c>
      <c r="F1066">
        <v>13485800</v>
      </c>
      <c r="G1066" s="3">
        <v>46085</v>
      </c>
      <c r="H1066" t="s">
        <v>6029</v>
      </c>
      <c r="I1066" t="s">
        <v>6029</v>
      </c>
    </row>
    <row r="1067" spans="1:9">
      <c r="A1067">
        <v>136513</v>
      </c>
      <c r="B1067" t="s">
        <v>6030</v>
      </c>
      <c r="C1067" t="s">
        <v>6033</v>
      </c>
      <c r="D1067">
        <v>0</v>
      </c>
      <c r="E1067">
        <v>1286.1600000000001</v>
      </c>
      <c r="F1067">
        <v>1286.1600000000001</v>
      </c>
      <c r="G1067" s="3">
        <v>46085</v>
      </c>
      <c r="H1067" t="s">
        <v>6029</v>
      </c>
      <c r="I1067" t="s">
        <v>6108</v>
      </c>
    </row>
    <row r="1068" spans="1:9">
      <c r="A1068">
        <v>136514</v>
      </c>
      <c r="B1068">
        <v>0</v>
      </c>
      <c r="C1068" t="s">
        <v>6034</v>
      </c>
      <c r="D1068">
        <v>0</v>
      </c>
      <c r="E1068">
        <v>0</v>
      </c>
      <c r="F1068">
        <v>0</v>
      </c>
      <c r="G1068" s="3">
        <v>46085</v>
      </c>
      <c r="H1068" t="s">
        <v>6029</v>
      </c>
      <c r="I1068" t="s">
        <v>6029</v>
      </c>
    </row>
    <row r="1069" spans="1:9">
      <c r="A1069">
        <v>136515</v>
      </c>
      <c r="B1069" t="s">
        <v>6035</v>
      </c>
      <c r="C1069" t="s">
        <v>6036</v>
      </c>
      <c r="D1069">
        <v>0</v>
      </c>
      <c r="E1069">
        <v>75657</v>
      </c>
      <c r="F1069">
        <v>90788.4</v>
      </c>
      <c r="G1069" s="3">
        <v>46085</v>
      </c>
      <c r="H1069" t="s">
        <v>6029</v>
      </c>
      <c r="I1069" t="s">
        <v>6029</v>
      </c>
    </row>
    <row r="1070" spans="1:9">
      <c r="A1070">
        <v>136516</v>
      </c>
      <c r="B1070" t="s">
        <v>5057</v>
      </c>
      <c r="C1070" t="s">
        <v>6037</v>
      </c>
      <c r="D1070">
        <v>0</v>
      </c>
      <c r="E1070">
        <v>367500</v>
      </c>
      <c r="F1070">
        <v>441000</v>
      </c>
      <c r="G1070" s="3">
        <v>46085</v>
      </c>
      <c r="H1070" t="s">
        <v>6029</v>
      </c>
      <c r="I1070" t="s">
        <v>6029</v>
      </c>
    </row>
    <row r="1071" spans="1:9">
      <c r="A1071">
        <v>136517</v>
      </c>
      <c r="B1071" t="s">
        <v>5310</v>
      </c>
      <c r="C1071" t="s">
        <v>6038</v>
      </c>
      <c r="D1071">
        <v>0</v>
      </c>
      <c r="E1071">
        <v>8300000</v>
      </c>
      <c r="F1071">
        <v>8300000</v>
      </c>
      <c r="G1071" s="3">
        <v>46085</v>
      </c>
      <c r="H1071" t="s">
        <v>6029</v>
      </c>
      <c r="I1071" t="s">
        <v>6029</v>
      </c>
    </row>
    <row r="1072" spans="1:9">
      <c r="A1072">
        <v>136518</v>
      </c>
      <c r="B1072" t="s">
        <v>4925</v>
      </c>
      <c r="C1072" t="s">
        <v>6039</v>
      </c>
      <c r="D1072">
        <v>0</v>
      </c>
      <c r="E1072">
        <v>780900</v>
      </c>
      <c r="F1072">
        <v>937080</v>
      </c>
      <c r="G1072" s="3">
        <v>46085</v>
      </c>
      <c r="H1072" t="s">
        <v>6029</v>
      </c>
      <c r="I1072" t="s">
        <v>6108</v>
      </c>
    </row>
    <row r="1073" spans="1:9">
      <c r="A1073">
        <v>136519</v>
      </c>
      <c r="B1073" t="s">
        <v>4668</v>
      </c>
      <c r="C1073" t="s">
        <v>6040</v>
      </c>
      <c r="D1073">
        <v>0</v>
      </c>
      <c r="E1073">
        <v>31350000</v>
      </c>
      <c r="F1073">
        <v>37620000</v>
      </c>
      <c r="G1073" s="3">
        <v>46085</v>
      </c>
      <c r="H1073" t="s">
        <v>6029</v>
      </c>
      <c r="I1073" t="s">
        <v>6029</v>
      </c>
    </row>
    <row r="1074" spans="1:9">
      <c r="A1074">
        <v>136520</v>
      </c>
      <c r="B1074" t="s">
        <v>4817</v>
      </c>
      <c r="C1074" t="s">
        <v>6041</v>
      </c>
      <c r="D1074">
        <v>0</v>
      </c>
      <c r="E1074">
        <v>160000</v>
      </c>
      <c r="F1074">
        <v>192000</v>
      </c>
      <c r="G1074" s="3">
        <v>46085</v>
      </c>
      <c r="H1074" t="s">
        <v>6029</v>
      </c>
      <c r="I1074" t="s">
        <v>6108</v>
      </c>
    </row>
    <row r="1075" spans="1:9">
      <c r="A1075">
        <v>136521</v>
      </c>
      <c r="B1075">
        <v>0</v>
      </c>
      <c r="C1075" t="s">
        <v>6042</v>
      </c>
      <c r="D1075">
        <v>0</v>
      </c>
      <c r="E1075">
        <v>0</v>
      </c>
      <c r="F1075">
        <v>0</v>
      </c>
      <c r="G1075" s="3">
        <v>46085</v>
      </c>
      <c r="H1075" t="s">
        <v>6029</v>
      </c>
      <c r="I1075" t="s">
        <v>6108</v>
      </c>
    </row>
    <row r="1076" spans="1:9">
      <c r="A1076">
        <v>136522</v>
      </c>
      <c r="B1076">
        <v>0</v>
      </c>
      <c r="C1076" t="s">
        <v>6043</v>
      </c>
      <c r="D1076">
        <v>0</v>
      </c>
      <c r="E1076">
        <v>0</v>
      </c>
      <c r="F1076">
        <v>0</v>
      </c>
      <c r="G1076" s="3">
        <v>46085</v>
      </c>
      <c r="H1076" t="s">
        <v>6029</v>
      </c>
      <c r="I1076" t="s">
        <v>6108</v>
      </c>
    </row>
    <row r="1077" spans="1:9">
      <c r="A1077">
        <v>136523</v>
      </c>
      <c r="B1077">
        <v>0</v>
      </c>
      <c r="C1077" t="s">
        <v>6044</v>
      </c>
      <c r="D1077">
        <v>0</v>
      </c>
      <c r="E1077">
        <v>1606500</v>
      </c>
      <c r="F1077">
        <v>1606500</v>
      </c>
      <c r="G1077" s="3">
        <v>46085</v>
      </c>
      <c r="H1077" t="s">
        <v>6029</v>
      </c>
      <c r="I1077" t="s">
        <v>6029</v>
      </c>
    </row>
    <row r="1078" spans="1:9">
      <c r="A1078">
        <v>136524</v>
      </c>
      <c r="B1078" t="s">
        <v>5103</v>
      </c>
      <c r="C1078" t="s">
        <v>6045</v>
      </c>
      <c r="D1078">
        <v>0</v>
      </c>
      <c r="E1078">
        <v>46547428.079999998</v>
      </c>
      <c r="F1078">
        <v>55856913.700000003</v>
      </c>
      <c r="G1078" s="3">
        <v>46085</v>
      </c>
      <c r="H1078" t="s">
        <v>6029</v>
      </c>
      <c r="I1078" t="s">
        <v>6108</v>
      </c>
    </row>
    <row r="1079" spans="1:9">
      <c r="A1079">
        <v>136525</v>
      </c>
      <c r="B1079">
        <v>0</v>
      </c>
      <c r="C1079" t="s">
        <v>6046</v>
      </c>
      <c r="D1079">
        <v>0</v>
      </c>
      <c r="E1079">
        <v>2759800</v>
      </c>
      <c r="F1079">
        <v>2759800</v>
      </c>
      <c r="G1079" s="3">
        <v>46085</v>
      </c>
      <c r="H1079" t="s">
        <v>6029</v>
      </c>
      <c r="I1079" t="s">
        <v>6029</v>
      </c>
    </row>
    <row r="1080" spans="1:9">
      <c r="A1080">
        <v>136526</v>
      </c>
      <c r="B1080" t="s">
        <v>4689</v>
      </c>
      <c r="C1080" t="s">
        <v>6047</v>
      </c>
      <c r="D1080" t="s">
        <v>6047</v>
      </c>
      <c r="E1080">
        <v>1350800</v>
      </c>
      <c r="F1080">
        <v>1350800</v>
      </c>
      <c r="G1080" s="3">
        <v>46085</v>
      </c>
      <c r="H1080" t="s">
        <v>6029</v>
      </c>
      <c r="I1080" t="s">
        <v>4637</v>
      </c>
    </row>
    <row r="1081" spans="1:9">
      <c r="A1081">
        <v>136527</v>
      </c>
      <c r="B1081" t="s">
        <v>5032</v>
      </c>
      <c r="C1081" t="s">
        <v>6048</v>
      </c>
      <c r="D1081" t="s">
        <v>6048</v>
      </c>
      <c r="E1081">
        <v>484800</v>
      </c>
      <c r="F1081">
        <v>484800</v>
      </c>
      <c r="G1081" s="3">
        <v>46085</v>
      </c>
      <c r="H1081" t="s">
        <v>6029</v>
      </c>
      <c r="I1081" t="s">
        <v>4637</v>
      </c>
    </row>
    <row r="1082" spans="1:9">
      <c r="A1082">
        <v>136528</v>
      </c>
      <c r="B1082" t="s">
        <v>4697</v>
      </c>
      <c r="C1082" t="s">
        <v>6049</v>
      </c>
      <c r="D1082">
        <v>0</v>
      </c>
      <c r="E1082">
        <v>43940963</v>
      </c>
      <c r="F1082">
        <v>51308100.600000001</v>
      </c>
      <c r="G1082" s="3">
        <v>46085</v>
      </c>
      <c r="H1082" t="s">
        <v>6029</v>
      </c>
      <c r="I1082" t="s">
        <v>4673</v>
      </c>
    </row>
    <row r="1083" spans="1:9">
      <c r="A1083">
        <v>136529</v>
      </c>
      <c r="B1083" t="s">
        <v>4697</v>
      </c>
      <c r="C1083" t="s">
        <v>5080</v>
      </c>
      <c r="D1083">
        <v>0</v>
      </c>
      <c r="E1083">
        <v>979450</v>
      </c>
      <c r="F1083">
        <v>979450</v>
      </c>
      <c r="G1083" s="3">
        <v>46085</v>
      </c>
      <c r="H1083" t="s">
        <v>6029</v>
      </c>
      <c r="I1083" t="s">
        <v>4673</v>
      </c>
    </row>
    <row r="1084" spans="1:9">
      <c r="A1084">
        <v>136530</v>
      </c>
      <c r="B1084" t="s">
        <v>6050</v>
      </c>
      <c r="C1084" t="s">
        <v>6052</v>
      </c>
      <c r="D1084">
        <v>0</v>
      </c>
      <c r="E1084">
        <v>46000000</v>
      </c>
      <c r="F1084">
        <v>46000000</v>
      </c>
      <c r="G1084" s="3">
        <v>46085</v>
      </c>
      <c r="H1084" t="s">
        <v>6029</v>
      </c>
      <c r="I1084" t="s">
        <v>6108</v>
      </c>
    </row>
    <row r="1085" spans="1:9">
      <c r="A1085">
        <v>136531</v>
      </c>
      <c r="B1085" t="s">
        <v>4791</v>
      </c>
      <c r="C1085" t="s">
        <v>6053</v>
      </c>
      <c r="D1085">
        <v>0</v>
      </c>
      <c r="E1085">
        <v>1100000</v>
      </c>
      <c r="F1085">
        <v>1320000</v>
      </c>
      <c r="G1085" s="3">
        <v>46085</v>
      </c>
      <c r="H1085" t="s">
        <v>6029</v>
      </c>
      <c r="I1085" t="s">
        <v>6029</v>
      </c>
    </row>
    <row r="1086" spans="1:9">
      <c r="A1086">
        <v>136532</v>
      </c>
      <c r="B1086">
        <v>0</v>
      </c>
      <c r="C1086">
        <v>0</v>
      </c>
      <c r="D1086">
        <v>0</v>
      </c>
      <c r="E1086">
        <v>11263010</v>
      </c>
      <c r="F1086">
        <v>0</v>
      </c>
      <c r="G1086" s="3">
        <v>46085</v>
      </c>
      <c r="H1086" t="s">
        <v>6029</v>
      </c>
      <c r="I1086" t="s">
        <v>6150</v>
      </c>
    </row>
    <row r="1087" spans="1:9">
      <c r="A1087">
        <v>136533</v>
      </c>
      <c r="B1087">
        <v>0</v>
      </c>
      <c r="C1087">
        <v>0</v>
      </c>
      <c r="D1087">
        <v>0</v>
      </c>
      <c r="E1087">
        <v>0</v>
      </c>
      <c r="F1087">
        <v>0</v>
      </c>
      <c r="G1087" s="3">
        <v>46085</v>
      </c>
      <c r="H1087" t="s">
        <v>6029</v>
      </c>
      <c r="I1087" t="s">
        <v>6150</v>
      </c>
    </row>
    <row r="1088" spans="1:9">
      <c r="A1088">
        <v>136534</v>
      </c>
      <c r="B1088" t="s">
        <v>6054</v>
      </c>
      <c r="C1088" t="s">
        <v>6056</v>
      </c>
      <c r="D1088">
        <v>0</v>
      </c>
      <c r="E1088">
        <v>10000000</v>
      </c>
      <c r="F1088">
        <v>10000000</v>
      </c>
      <c r="G1088" s="3">
        <v>46085</v>
      </c>
      <c r="H1088" t="s">
        <v>6029</v>
      </c>
      <c r="I1088" t="s">
        <v>6108</v>
      </c>
    </row>
    <row r="1089" spans="1:9">
      <c r="A1089">
        <v>136535</v>
      </c>
      <c r="B1089" t="s">
        <v>6057</v>
      </c>
      <c r="C1089" t="s">
        <v>5898</v>
      </c>
      <c r="D1089">
        <v>0</v>
      </c>
      <c r="E1089">
        <v>100000</v>
      </c>
      <c r="F1089">
        <v>120000</v>
      </c>
      <c r="G1089" s="3">
        <v>46085</v>
      </c>
      <c r="H1089" t="s">
        <v>6029</v>
      </c>
      <c r="I1089" t="s">
        <v>6108</v>
      </c>
    </row>
    <row r="1090" spans="1:9">
      <c r="A1090">
        <v>136536</v>
      </c>
      <c r="B1090">
        <v>0</v>
      </c>
      <c r="C1090" t="s">
        <v>6059</v>
      </c>
      <c r="D1090">
        <v>0</v>
      </c>
      <c r="E1090">
        <v>0</v>
      </c>
      <c r="F1090">
        <v>0</v>
      </c>
      <c r="G1090" s="3">
        <v>46085</v>
      </c>
      <c r="H1090" t="s">
        <v>6029</v>
      </c>
      <c r="I1090" t="s">
        <v>6108</v>
      </c>
    </row>
    <row r="1091" spans="1:9">
      <c r="A1091">
        <v>136537</v>
      </c>
      <c r="B1091">
        <v>0</v>
      </c>
      <c r="C1091">
        <v>0</v>
      </c>
      <c r="D1091">
        <v>0</v>
      </c>
      <c r="E1091">
        <v>355500</v>
      </c>
      <c r="F1091">
        <v>426600</v>
      </c>
      <c r="G1091" s="3">
        <v>46085</v>
      </c>
      <c r="H1091" t="s">
        <v>6029</v>
      </c>
      <c r="I1091" t="s">
        <v>4637</v>
      </c>
    </row>
    <row r="1092" spans="1:9">
      <c r="A1092">
        <v>136538</v>
      </c>
      <c r="B1092" t="s">
        <v>6060</v>
      </c>
      <c r="C1092">
        <v>0</v>
      </c>
      <c r="D1092">
        <v>0</v>
      </c>
      <c r="E1092">
        <v>1308000</v>
      </c>
      <c r="F1092">
        <v>1569600</v>
      </c>
      <c r="G1092" s="3">
        <v>46092</v>
      </c>
      <c r="H1092" t="s">
        <v>4734</v>
      </c>
      <c r="I1092" t="s">
        <v>6393</v>
      </c>
    </row>
    <row r="1093" spans="1:9">
      <c r="A1093">
        <v>136539</v>
      </c>
      <c r="B1093">
        <v>0</v>
      </c>
      <c r="C1093" t="s">
        <v>6062</v>
      </c>
      <c r="D1093">
        <v>0</v>
      </c>
      <c r="E1093">
        <v>0</v>
      </c>
      <c r="F1093">
        <v>0</v>
      </c>
      <c r="G1093" s="3">
        <v>46085</v>
      </c>
      <c r="H1093" t="s">
        <v>6029</v>
      </c>
      <c r="I1093" t="s">
        <v>6108</v>
      </c>
    </row>
    <row r="1094" spans="1:9">
      <c r="A1094">
        <v>136540</v>
      </c>
      <c r="B1094" t="s">
        <v>4938</v>
      </c>
      <c r="C1094" t="s">
        <v>6063</v>
      </c>
      <c r="D1094" t="s">
        <v>6063</v>
      </c>
      <c r="E1094">
        <v>200000</v>
      </c>
      <c r="F1094">
        <v>240000</v>
      </c>
      <c r="G1094" s="3">
        <v>46085</v>
      </c>
      <c r="H1094" t="s">
        <v>6029</v>
      </c>
      <c r="I1094" t="s">
        <v>6029</v>
      </c>
    </row>
    <row r="1095" spans="1:9">
      <c r="A1095">
        <v>136541</v>
      </c>
      <c r="B1095" t="s">
        <v>4797</v>
      </c>
      <c r="C1095" t="s">
        <v>6064</v>
      </c>
      <c r="D1095">
        <v>0</v>
      </c>
      <c r="E1095">
        <v>6441600</v>
      </c>
      <c r="F1095">
        <v>7729920</v>
      </c>
      <c r="G1095" s="3">
        <v>46085</v>
      </c>
      <c r="H1095" t="s">
        <v>6029</v>
      </c>
      <c r="I1095" t="s">
        <v>6108</v>
      </c>
    </row>
    <row r="1096" spans="1:9">
      <c r="A1096">
        <v>136542</v>
      </c>
      <c r="B1096">
        <v>0</v>
      </c>
      <c r="C1096" t="s">
        <v>6065</v>
      </c>
      <c r="D1096">
        <v>0</v>
      </c>
      <c r="E1096">
        <v>0</v>
      </c>
      <c r="F1096">
        <v>0</v>
      </c>
      <c r="G1096" s="3">
        <v>46086</v>
      </c>
      <c r="H1096" t="s">
        <v>6066</v>
      </c>
      <c r="I1096" t="s">
        <v>6108</v>
      </c>
    </row>
    <row r="1097" spans="1:9">
      <c r="A1097">
        <v>136543</v>
      </c>
      <c r="B1097">
        <v>0</v>
      </c>
      <c r="C1097" t="s">
        <v>6067</v>
      </c>
      <c r="D1097">
        <v>0</v>
      </c>
      <c r="E1097">
        <v>0</v>
      </c>
      <c r="F1097">
        <v>0</v>
      </c>
      <c r="G1097" s="3">
        <v>46086</v>
      </c>
      <c r="H1097" t="s">
        <v>6066</v>
      </c>
      <c r="I1097" t="s">
        <v>6108</v>
      </c>
    </row>
    <row r="1098" spans="1:9">
      <c r="A1098">
        <v>136544</v>
      </c>
      <c r="B1098" t="s">
        <v>6068</v>
      </c>
      <c r="C1098" t="s">
        <v>6069</v>
      </c>
      <c r="D1098">
        <v>0</v>
      </c>
      <c r="E1098">
        <v>2975</v>
      </c>
      <c r="F1098">
        <v>2975</v>
      </c>
      <c r="G1098" s="3">
        <v>46086</v>
      </c>
      <c r="H1098" t="s">
        <v>6066</v>
      </c>
      <c r="I1098" t="s">
        <v>6108</v>
      </c>
    </row>
    <row r="1099" spans="1:9">
      <c r="A1099">
        <v>136545</v>
      </c>
      <c r="B1099" t="s">
        <v>6070</v>
      </c>
      <c r="C1099">
        <v>0</v>
      </c>
      <c r="D1099">
        <v>0</v>
      </c>
      <c r="E1099">
        <v>768000</v>
      </c>
      <c r="F1099">
        <v>921600</v>
      </c>
      <c r="G1099" s="3">
        <v>46092</v>
      </c>
      <c r="H1099" t="s">
        <v>4734</v>
      </c>
      <c r="I1099" t="s">
        <v>6393</v>
      </c>
    </row>
    <row r="1100" spans="1:9">
      <c r="A1100">
        <v>136546</v>
      </c>
      <c r="B1100" t="s">
        <v>4839</v>
      </c>
      <c r="C1100" t="s">
        <v>6071</v>
      </c>
      <c r="D1100">
        <v>0</v>
      </c>
      <c r="E1100">
        <v>2975</v>
      </c>
      <c r="F1100">
        <v>3570</v>
      </c>
      <c r="G1100" s="3">
        <v>46086</v>
      </c>
      <c r="H1100" t="s">
        <v>6066</v>
      </c>
      <c r="I1100" t="s">
        <v>6108</v>
      </c>
    </row>
    <row r="1101" spans="1:9">
      <c r="A1101">
        <v>136547</v>
      </c>
      <c r="B1101" t="s">
        <v>4797</v>
      </c>
      <c r="C1101" t="s">
        <v>6072</v>
      </c>
      <c r="D1101">
        <v>0</v>
      </c>
      <c r="E1101">
        <v>14800000</v>
      </c>
      <c r="F1101">
        <v>17760000</v>
      </c>
      <c r="G1101" s="3">
        <v>46086</v>
      </c>
      <c r="H1101" t="s">
        <v>6066</v>
      </c>
      <c r="I1101" t="s">
        <v>4673</v>
      </c>
    </row>
    <row r="1102" spans="1:9">
      <c r="A1102">
        <v>136548</v>
      </c>
      <c r="B1102" t="s">
        <v>4807</v>
      </c>
      <c r="C1102" t="s">
        <v>6073</v>
      </c>
      <c r="D1102">
        <v>0</v>
      </c>
      <c r="E1102">
        <v>14800000</v>
      </c>
      <c r="F1102">
        <v>17760000</v>
      </c>
      <c r="G1102" s="3">
        <v>46086</v>
      </c>
      <c r="H1102" t="s">
        <v>6066</v>
      </c>
      <c r="I1102" t="s">
        <v>4673</v>
      </c>
    </row>
    <row r="1103" spans="1:9">
      <c r="A1103">
        <v>136549</v>
      </c>
      <c r="B1103" t="s">
        <v>5057</v>
      </c>
      <c r="C1103" t="s">
        <v>6074</v>
      </c>
      <c r="D1103">
        <v>0</v>
      </c>
      <c r="E1103">
        <v>1560100</v>
      </c>
      <c r="F1103">
        <v>1872120</v>
      </c>
      <c r="G1103" s="3">
        <v>46086</v>
      </c>
      <c r="H1103" t="s">
        <v>6066</v>
      </c>
      <c r="I1103" t="s">
        <v>4673</v>
      </c>
    </row>
    <row r="1104" spans="1:9">
      <c r="A1104">
        <v>136550</v>
      </c>
      <c r="B1104" t="s">
        <v>6075</v>
      </c>
      <c r="C1104" t="s">
        <v>6077</v>
      </c>
      <c r="D1104">
        <v>0</v>
      </c>
      <c r="E1104">
        <v>60000000</v>
      </c>
      <c r="F1104">
        <v>72000000</v>
      </c>
      <c r="G1104" s="3">
        <v>46086</v>
      </c>
      <c r="H1104" t="s">
        <v>6066</v>
      </c>
      <c r="I1104" t="s">
        <v>6108</v>
      </c>
    </row>
    <row r="1105" spans="1:9">
      <c r="A1105">
        <v>136551</v>
      </c>
      <c r="B1105" t="s">
        <v>4894</v>
      </c>
      <c r="C1105" t="s">
        <v>6078</v>
      </c>
      <c r="D1105">
        <v>0</v>
      </c>
      <c r="E1105">
        <v>1680000</v>
      </c>
      <c r="F1105">
        <v>2016000</v>
      </c>
      <c r="G1105" s="3">
        <v>46086</v>
      </c>
      <c r="H1105" t="s">
        <v>6066</v>
      </c>
      <c r="I1105" t="s">
        <v>6108</v>
      </c>
    </row>
    <row r="1106" spans="1:9">
      <c r="A1106">
        <v>136552</v>
      </c>
      <c r="B1106" t="s">
        <v>4807</v>
      </c>
      <c r="C1106" t="s">
        <v>6079</v>
      </c>
      <c r="D1106">
        <v>0</v>
      </c>
      <c r="E1106">
        <v>11020000</v>
      </c>
      <c r="F1106">
        <v>13224000</v>
      </c>
      <c r="G1106" s="3">
        <v>46086</v>
      </c>
      <c r="H1106" t="s">
        <v>6066</v>
      </c>
      <c r="I1106" t="s">
        <v>6108</v>
      </c>
    </row>
    <row r="1107" spans="1:9">
      <c r="A1107">
        <v>136553</v>
      </c>
      <c r="B1107" t="s">
        <v>6080</v>
      </c>
      <c r="C1107" t="s">
        <v>6082</v>
      </c>
      <c r="D1107">
        <v>0</v>
      </c>
      <c r="E1107">
        <v>1586000</v>
      </c>
      <c r="F1107">
        <v>1903200</v>
      </c>
      <c r="G1107" s="3">
        <v>46086</v>
      </c>
      <c r="H1107" t="s">
        <v>6066</v>
      </c>
      <c r="I1107" t="s">
        <v>6108</v>
      </c>
    </row>
    <row r="1108" spans="1:9">
      <c r="A1108">
        <v>136554</v>
      </c>
      <c r="B1108" t="s">
        <v>6083</v>
      </c>
      <c r="C1108" t="s">
        <v>6085</v>
      </c>
      <c r="D1108">
        <v>0</v>
      </c>
      <c r="E1108">
        <v>408200000</v>
      </c>
      <c r="F1108">
        <v>408200000</v>
      </c>
      <c r="G1108" s="3">
        <v>46086</v>
      </c>
      <c r="H1108" t="s">
        <v>6066</v>
      </c>
      <c r="I1108" t="s">
        <v>6108</v>
      </c>
    </row>
    <row r="1109" spans="1:9">
      <c r="A1109">
        <v>136555</v>
      </c>
      <c r="B1109">
        <v>0</v>
      </c>
      <c r="C1109" t="s">
        <v>6086</v>
      </c>
      <c r="D1109">
        <v>0</v>
      </c>
      <c r="E1109">
        <v>0</v>
      </c>
      <c r="F1109">
        <v>0</v>
      </c>
      <c r="G1109" s="3">
        <v>46086</v>
      </c>
      <c r="H1109" t="s">
        <v>6066</v>
      </c>
      <c r="I1109" t="s">
        <v>6108</v>
      </c>
    </row>
    <row r="1110" spans="1:9">
      <c r="A1110">
        <v>136556</v>
      </c>
      <c r="B1110">
        <v>0</v>
      </c>
      <c r="C1110" t="s">
        <v>6087</v>
      </c>
      <c r="D1110">
        <v>0</v>
      </c>
      <c r="E1110">
        <v>2100000</v>
      </c>
      <c r="F1110">
        <v>2520000</v>
      </c>
      <c r="G1110" s="3">
        <v>46086</v>
      </c>
      <c r="H1110" t="s">
        <v>6066</v>
      </c>
      <c r="I1110" t="s">
        <v>6108</v>
      </c>
    </row>
    <row r="1111" spans="1:9">
      <c r="A1111">
        <v>136557</v>
      </c>
      <c r="B1111" t="s">
        <v>5244</v>
      </c>
      <c r="C1111" t="s">
        <v>6088</v>
      </c>
      <c r="D1111">
        <v>0</v>
      </c>
      <c r="E1111">
        <v>15000000</v>
      </c>
      <c r="F1111">
        <v>18000000</v>
      </c>
      <c r="G1111" s="3">
        <v>46086</v>
      </c>
      <c r="H1111" t="s">
        <v>6066</v>
      </c>
      <c r="I1111" t="s">
        <v>6108</v>
      </c>
    </row>
    <row r="1112" spans="1:9">
      <c r="A1112">
        <v>136558</v>
      </c>
      <c r="B1112" t="s">
        <v>4952</v>
      </c>
      <c r="C1112" t="s">
        <v>6089</v>
      </c>
      <c r="D1112">
        <v>0</v>
      </c>
      <c r="E1112">
        <v>950000</v>
      </c>
      <c r="F1112">
        <v>950000</v>
      </c>
      <c r="G1112" s="3">
        <v>46086</v>
      </c>
      <c r="H1112" t="s">
        <v>6066</v>
      </c>
      <c r="I1112" t="s">
        <v>6108</v>
      </c>
    </row>
    <row r="1113" spans="1:9">
      <c r="A1113">
        <v>136559</v>
      </c>
      <c r="B1113" t="s">
        <v>5057</v>
      </c>
      <c r="C1113" t="s">
        <v>6090</v>
      </c>
      <c r="D1113">
        <v>0</v>
      </c>
      <c r="E1113">
        <v>1560100</v>
      </c>
      <c r="F1113">
        <v>1872120</v>
      </c>
      <c r="G1113" s="3">
        <v>46086</v>
      </c>
      <c r="H1113" t="s">
        <v>6066</v>
      </c>
      <c r="I1113" t="s">
        <v>3416</v>
      </c>
    </row>
    <row r="1114" spans="1:9">
      <c r="A1114">
        <v>136560</v>
      </c>
      <c r="B1114">
        <v>0</v>
      </c>
      <c r="C1114" t="s">
        <v>6091</v>
      </c>
      <c r="D1114">
        <v>0</v>
      </c>
      <c r="E1114">
        <v>0</v>
      </c>
      <c r="F1114">
        <v>0</v>
      </c>
      <c r="G1114" s="3">
        <v>46086</v>
      </c>
      <c r="H1114" t="s">
        <v>6066</v>
      </c>
      <c r="I1114" t="s">
        <v>6108</v>
      </c>
    </row>
    <row r="1115" spans="1:9">
      <c r="A1115">
        <v>136561</v>
      </c>
      <c r="B1115">
        <v>0</v>
      </c>
      <c r="C1115" t="s">
        <v>6092</v>
      </c>
      <c r="D1115">
        <v>0</v>
      </c>
      <c r="E1115">
        <v>0</v>
      </c>
      <c r="F1115">
        <v>0</v>
      </c>
      <c r="G1115" s="3">
        <v>46086</v>
      </c>
      <c r="H1115" t="s">
        <v>6066</v>
      </c>
      <c r="I1115" t="s">
        <v>6108</v>
      </c>
    </row>
    <row r="1116" spans="1:9">
      <c r="A1116">
        <v>136562</v>
      </c>
      <c r="B1116" t="s">
        <v>4952</v>
      </c>
      <c r="C1116" t="s">
        <v>6093</v>
      </c>
      <c r="D1116">
        <v>0</v>
      </c>
      <c r="E1116">
        <v>950000</v>
      </c>
      <c r="F1116">
        <v>950000</v>
      </c>
      <c r="G1116" s="3">
        <v>46086</v>
      </c>
      <c r="H1116" t="s">
        <v>6066</v>
      </c>
      <c r="I1116" t="s">
        <v>3416</v>
      </c>
    </row>
    <row r="1117" spans="1:9">
      <c r="A1117">
        <v>136563</v>
      </c>
      <c r="B1117" t="s">
        <v>6094</v>
      </c>
      <c r="C1117" t="s">
        <v>6096</v>
      </c>
      <c r="D1117">
        <v>0</v>
      </c>
      <c r="E1117">
        <v>10800</v>
      </c>
      <c r="F1117">
        <v>9720</v>
      </c>
      <c r="G1117" s="3">
        <v>46086</v>
      </c>
      <c r="H1117" t="s">
        <v>6066</v>
      </c>
      <c r="I1117" t="s">
        <v>6066</v>
      </c>
    </row>
    <row r="1118" spans="1:9">
      <c r="A1118">
        <v>136564</v>
      </c>
      <c r="B1118" t="s">
        <v>4689</v>
      </c>
      <c r="C1118" t="s">
        <v>6097</v>
      </c>
      <c r="D1118" t="s">
        <v>6097</v>
      </c>
      <c r="E1118">
        <v>2841732</v>
      </c>
      <c r="F1118">
        <v>3410078.4</v>
      </c>
      <c r="G1118" s="3">
        <v>46086</v>
      </c>
      <c r="H1118" t="s">
        <v>6066</v>
      </c>
      <c r="I1118" t="s">
        <v>4637</v>
      </c>
    </row>
    <row r="1119" spans="1:9">
      <c r="A1119">
        <v>136565</v>
      </c>
      <c r="B1119" t="s">
        <v>4689</v>
      </c>
      <c r="C1119" t="s">
        <v>6098</v>
      </c>
      <c r="D1119" t="s">
        <v>6098</v>
      </c>
      <c r="E1119">
        <v>2752524</v>
      </c>
      <c r="F1119">
        <v>3303028.8</v>
      </c>
      <c r="G1119" s="3">
        <v>46086</v>
      </c>
      <c r="H1119" t="s">
        <v>6066</v>
      </c>
      <c r="I1119" t="s">
        <v>4637</v>
      </c>
    </row>
    <row r="1120" spans="1:9">
      <c r="A1120">
        <v>136566</v>
      </c>
      <c r="B1120" t="s">
        <v>4689</v>
      </c>
      <c r="C1120" t="s">
        <v>6099</v>
      </c>
      <c r="D1120" t="s">
        <v>6099</v>
      </c>
      <c r="E1120">
        <v>3823020</v>
      </c>
      <c r="F1120">
        <v>4587624</v>
      </c>
      <c r="G1120" s="3">
        <v>46086</v>
      </c>
      <c r="H1120" t="s">
        <v>6066</v>
      </c>
      <c r="I1120" t="s">
        <v>4637</v>
      </c>
    </row>
    <row r="1121" spans="1:9">
      <c r="A1121">
        <v>136567</v>
      </c>
      <c r="B1121" t="s">
        <v>4689</v>
      </c>
      <c r="C1121" t="s">
        <v>6100</v>
      </c>
      <c r="D1121" t="s">
        <v>6100</v>
      </c>
      <c r="E1121">
        <v>5692080</v>
      </c>
      <c r="F1121">
        <v>6830496</v>
      </c>
      <c r="G1121" s="3">
        <v>46086</v>
      </c>
      <c r="H1121" t="s">
        <v>6066</v>
      </c>
      <c r="I1121" t="s">
        <v>4637</v>
      </c>
    </row>
    <row r="1122" spans="1:9">
      <c r="A1122">
        <v>136568</v>
      </c>
      <c r="B1122" t="s">
        <v>5603</v>
      </c>
      <c r="C1122" t="s">
        <v>6101</v>
      </c>
      <c r="D1122">
        <v>0</v>
      </c>
      <c r="E1122">
        <v>1663766</v>
      </c>
      <c r="F1122">
        <v>1996519.2</v>
      </c>
      <c r="G1122" s="3">
        <v>46086</v>
      </c>
      <c r="H1122" t="s">
        <v>6066</v>
      </c>
      <c r="I1122" t="s">
        <v>6108</v>
      </c>
    </row>
    <row r="1123" spans="1:9">
      <c r="A1123">
        <v>136569</v>
      </c>
      <c r="B1123" t="s">
        <v>4695</v>
      </c>
      <c r="C1123" t="s">
        <v>6102</v>
      </c>
      <c r="D1123">
        <v>0</v>
      </c>
      <c r="E1123">
        <v>1376500</v>
      </c>
      <c r="F1123">
        <v>1376500</v>
      </c>
      <c r="G1123" s="3">
        <v>46086</v>
      </c>
      <c r="H1123" t="s">
        <v>6066</v>
      </c>
      <c r="I1123" t="s">
        <v>6108</v>
      </c>
    </row>
    <row r="1124" spans="1:9">
      <c r="A1124">
        <v>136570</v>
      </c>
      <c r="B1124" t="s">
        <v>6103</v>
      </c>
      <c r="C1124" t="s">
        <v>6105</v>
      </c>
      <c r="D1124">
        <v>0</v>
      </c>
      <c r="E1124">
        <v>1204.02</v>
      </c>
      <c r="F1124">
        <v>1083.6199999999999</v>
      </c>
      <c r="G1124" s="3">
        <v>46086</v>
      </c>
      <c r="H1124" t="s">
        <v>6066</v>
      </c>
      <c r="I1124" t="s">
        <v>6108</v>
      </c>
    </row>
    <row r="1125" spans="1:9">
      <c r="A1125">
        <v>136571</v>
      </c>
      <c r="B1125" t="s">
        <v>4927</v>
      </c>
      <c r="C1125" t="s">
        <v>6106</v>
      </c>
      <c r="D1125" t="s">
        <v>6106</v>
      </c>
      <c r="E1125">
        <v>41895000</v>
      </c>
      <c r="F1125">
        <v>50274000</v>
      </c>
      <c r="G1125" s="3">
        <v>46086</v>
      </c>
      <c r="H1125" t="s">
        <v>6066</v>
      </c>
      <c r="I1125" t="s">
        <v>6108</v>
      </c>
    </row>
    <row r="1126" spans="1:9">
      <c r="A1126">
        <v>136572</v>
      </c>
      <c r="B1126" t="s">
        <v>4760</v>
      </c>
      <c r="C1126">
        <v>0</v>
      </c>
      <c r="D1126" t="s">
        <v>9675</v>
      </c>
      <c r="E1126">
        <v>5212400</v>
      </c>
      <c r="F1126">
        <v>6254880</v>
      </c>
      <c r="G1126" s="3">
        <v>46086</v>
      </c>
      <c r="H1126" t="s">
        <v>6066</v>
      </c>
      <c r="I1126" t="s">
        <v>6150</v>
      </c>
    </row>
    <row r="1127" spans="1:9">
      <c r="A1127">
        <v>136573</v>
      </c>
      <c r="B1127" t="s">
        <v>4853</v>
      </c>
      <c r="C1127" t="s">
        <v>6107</v>
      </c>
      <c r="D1127">
        <v>0</v>
      </c>
      <c r="E1127">
        <v>8124900</v>
      </c>
      <c r="F1127">
        <v>9749880</v>
      </c>
      <c r="G1127" s="3">
        <v>46087</v>
      </c>
      <c r="H1127" t="s">
        <v>6108</v>
      </c>
      <c r="I1127" t="s">
        <v>6108</v>
      </c>
    </row>
    <row r="1128" spans="1:9">
      <c r="A1128">
        <v>136574</v>
      </c>
      <c r="B1128" t="s">
        <v>4786</v>
      </c>
      <c r="C1128" t="s">
        <v>6109</v>
      </c>
      <c r="D1128">
        <v>0</v>
      </c>
      <c r="E1128">
        <v>1628400</v>
      </c>
      <c r="F1128">
        <v>1954080</v>
      </c>
      <c r="G1128" s="3">
        <v>46087</v>
      </c>
      <c r="H1128" t="s">
        <v>6108</v>
      </c>
      <c r="I1128" t="s">
        <v>6150</v>
      </c>
    </row>
    <row r="1129" spans="1:9">
      <c r="A1129">
        <v>136575</v>
      </c>
      <c r="B1129" t="s">
        <v>4894</v>
      </c>
      <c r="C1129" t="s">
        <v>6110</v>
      </c>
      <c r="D1129">
        <v>0</v>
      </c>
      <c r="E1129">
        <v>2343750</v>
      </c>
      <c r="F1129">
        <v>2343750</v>
      </c>
      <c r="G1129" s="3">
        <v>46087</v>
      </c>
      <c r="H1129" t="s">
        <v>6108</v>
      </c>
      <c r="I1129" t="s">
        <v>6150</v>
      </c>
    </row>
    <row r="1130" spans="1:9">
      <c r="A1130">
        <v>136576</v>
      </c>
      <c r="B1130" t="s">
        <v>4760</v>
      </c>
      <c r="C1130">
        <v>0</v>
      </c>
      <c r="D1130" t="s">
        <v>9676</v>
      </c>
      <c r="E1130">
        <v>9504000</v>
      </c>
      <c r="F1130">
        <v>11404800</v>
      </c>
      <c r="G1130" s="3">
        <v>46087</v>
      </c>
      <c r="H1130" t="s">
        <v>6108</v>
      </c>
      <c r="I1130" t="s">
        <v>6150</v>
      </c>
    </row>
    <row r="1131" spans="1:9">
      <c r="A1131">
        <v>136577</v>
      </c>
      <c r="B1131" t="s">
        <v>6111</v>
      </c>
      <c r="C1131" t="s">
        <v>6113</v>
      </c>
      <c r="D1131">
        <v>0</v>
      </c>
      <c r="E1131">
        <v>233484000</v>
      </c>
      <c r="F1131">
        <v>233484000</v>
      </c>
      <c r="G1131" s="3">
        <v>46087</v>
      </c>
      <c r="H1131" t="s">
        <v>6108</v>
      </c>
      <c r="I1131" t="s">
        <v>4673</v>
      </c>
    </row>
    <row r="1132" spans="1:9">
      <c r="A1132">
        <v>136578</v>
      </c>
      <c r="B1132" t="s">
        <v>4775</v>
      </c>
      <c r="C1132">
        <v>0</v>
      </c>
      <c r="D1132" t="s">
        <v>9677</v>
      </c>
      <c r="E1132">
        <v>10200000</v>
      </c>
      <c r="F1132">
        <v>12240000</v>
      </c>
      <c r="G1132" s="3">
        <v>46087</v>
      </c>
      <c r="H1132" t="s">
        <v>6108</v>
      </c>
      <c r="I1132" t="s">
        <v>6150</v>
      </c>
    </row>
    <row r="1133" spans="1:9">
      <c r="A1133">
        <v>136579</v>
      </c>
      <c r="B1133" t="s">
        <v>4695</v>
      </c>
      <c r="C1133" t="s">
        <v>6114</v>
      </c>
      <c r="D1133">
        <v>0</v>
      </c>
      <c r="E1133">
        <v>13895700</v>
      </c>
      <c r="F1133">
        <v>13895700</v>
      </c>
      <c r="G1133" s="3">
        <v>46087</v>
      </c>
      <c r="H1133" t="s">
        <v>6108</v>
      </c>
      <c r="I1133" t="s">
        <v>6108</v>
      </c>
    </row>
    <row r="1134" spans="1:9">
      <c r="A1134">
        <v>136580</v>
      </c>
      <c r="B1134" t="s">
        <v>5067</v>
      </c>
      <c r="C1134" t="s">
        <v>6115</v>
      </c>
      <c r="D1134">
        <v>0</v>
      </c>
      <c r="E1134">
        <v>10500000</v>
      </c>
      <c r="F1134">
        <v>12600000</v>
      </c>
      <c r="G1134" s="3">
        <v>46087</v>
      </c>
      <c r="H1134" t="s">
        <v>6108</v>
      </c>
      <c r="I1134" t="s">
        <v>4673</v>
      </c>
    </row>
    <row r="1135" spans="1:9">
      <c r="A1135">
        <v>136581</v>
      </c>
      <c r="B1135" t="s">
        <v>4666</v>
      </c>
      <c r="C1135" t="s">
        <v>6116</v>
      </c>
      <c r="D1135">
        <v>0</v>
      </c>
      <c r="E1135">
        <v>4102000</v>
      </c>
      <c r="F1135">
        <v>4102000</v>
      </c>
      <c r="G1135" s="3">
        <v>46087</v>
      </c>
      <c r="H1135" t="s">
        <v>6108</v>
      </c>
      <c r="I1135" t="s">
        <v>7053</v>
      </c>
    </row>
    <row r="1136" spans="1:9">
      <c r="A1136">
        <v>136582</v>
      </c>
      <c r="B1136" t="s">
        <v>6117</v>
      </c>
      <c r="C1136" t="s">
        <v>6119</v>
      </c>
      <c r="D1136">
        <v>0</v>
      </c>
      <c r="E1136">
        <v>888.88</v>
      </c>
      <c r="F1136">
        <v>799.99</v>
      </c>
      <c r="G1136" s="3">
        <v>46087</v>
      </c>
      <c r="H1136" t="s">
        <v>6108</v>
      </c>
      <c r="I1136" t="s">
        <v>6125</v>
      </c>
    </row>
    <row r="1137" spans="1:9">
      <c r="A1137">
        <v>136583</v>
      </c>
      <c r="B1137" t="s">
        <v>4817</v>
      </c>
      <c r="C1137" t="s">
        <v>6120</v>
      </c>
      <c r="D1137">
        <v>0</v>
      </c>
      <c r="E1137">
        <v>7078800</v>
      </c>
      <c r="F1137">
        <v>8494560</v>
      </c>
      <c r="G1137" s="3">
        <v>46087</v>
      </c>
      <c r="H1137" t="s">
        <v>6108</v>
      </c>
      <c r="I1137" t="s">
        <v>4673</v>
      </c>
    </row>
    <row r="1138" spans="1:9">
      <c r="A1138">
        <v>136584</v>
      </c>
      <c r="B1138" t="s">
        <v>4768</v>
      </c>
      <c r="C1138" t="s">
        <v>6121</v>
      </c>
      <c r="D1138">
        <v>0</v>
      </c>
      <c r="E1138">
        <v>2335000</v>
      </c>
      <c r="F1138">
        <v>2335000</v>
      </c>
      <c r="G1138" s="3">
        <v>46087</v>
      </c>
      <c r="H1138" t="s">
        <v>6108</v>
      </c>
      <c r="I1138" t="s">
        <v>6108</v>
      </c>
    </row>
    <row r="1139" spans="1:9">
      <c r="A1139">
        <v>136585</v>
      </c>
      <c r="B1139">
        <v>0</v>
      </c>
      <c r="C1139" t="s">
        <v>6122</v>
      </c>
      <c r="D1139">
        <v>0</v>
      </c>
      <c r="E1139">
        <v>0</v>
      </c>
      <c r="F1139">
        <v>0</v>
      </c>
      <c r="G1139" s="3">
        <v>46089</v>
      </c>
      <c r="H1139" t="s">
        <v>6123</v>
      </c>
      <c r="I1139" t="s">
        <v>6150</v>
      </c>
    </row>
    <row r="1140" spans="1:9">
      <c r="A1140">
        <v>136586</v>
      </c>
      <c r="B1140" t="s">
        <v>5284</v>
      </c>
      <c r="C1140" t="s">
        <v>6124</v>
      </c>
      <c r="D1140">
        <v>0</v>
      </c>
      <c r="E1140">
        <v>140000</v>
      </c>
      <c r="F1140">
        <v>140000</v>
      </c>
      <c r="G1140" s="3">
        <v>46090</v>
      </c>
      <c r="H1140" t="s">
        <v>6125</v>
      </c>
      <c r="I1140" t="s">
        <v>6150</v>
      </c>
    </row>
    <row r="1141" spans="1:9">
      <c r="A1141">
        <v>136587</v>
      </c>
      <c r="B1141" t="s">
        <v>5284</v>
      </c>
      <c r="C1141" t="s">
        <v>6124</v>
      </c>
      <c r="D1141">
        <v>0</v>
      </c>
      <c r="E1141">
        <v>450000</v>
      </c>
      <c r="F1141">
        <v>450000</v>
      </c>
      <c r="G1141" s="3">
        <v>46090</v>
      </c>
      <c r="H1141" t="s">
        <v>6125</v>
      </c>
      <c r="I1141" t="s">
        <v>6150</v>
      </c>
    </row>
    <row r="1142" spans="1:9">
      <c r="A1142">
        <v>136588</v>
      </c>
      <c r="B1142" t="s">
        <v>6126</v>
      </c>
      <c r="C1142" t="s">
        <v>6128</v>
      </c>
      <c r="D1142" t="s">
        <v>6128</v>
      </c>
      <c r="E1142">
        <v>800000</v>
      </c>
      <c r="F1142">
        <v>800000</v>
      </c>
      <c r="G1142" s="3">
        <v>46090</v>
      </c>
      <c r="H1142" t="s">
        <v>6125</v>
      </c>
      <c r="I1142" t="s">
        <v>4637</v>
      </c>
    </row>
    <row r="1143" spans="1:9">
      <c r="A1143">
        <v>136589</v>
      </c>
      <c r="B1143" t="s">
        <v>6129</v>
      </c>
      <c r="C1143" t="s">
        <v>6131</v>
      </c>
      <c r="D1143" t="s">
        <v>6131</v>
      </c>
      <c r="E1143">
        <v>40000000</v>
      </c>
      <c r="F1143">
        <v>40000000</v>
      </c>
      <c r="G1143" s="3">
        <v>46090</v>
      </c>
      <c r="H1143" t="s">
        <v>6125</v>
      </c>
      <c r="I1143" t="s">
        <v>4637</v>
      </c>
    </row>
    <row r="1144" spans="1:9">
      <c r="A1144">
        <v>136590</v>
      </c>
      <c r="B1144" t="s">
        <v>6132</v>
      </c>
      <c r="C1144" t="s">
        <v>6133</v>
      </c>
      <c r="D1144">
        <v>0</v>
      </c>
      <c r="E1144">
        <v>4915443</v>
      </c>
      <c r="F1144">
        <v>5898531.5999999996</v>
      </c>
      <c r="G1144" s="3">
        <v>46090</v>
      </c>
      <c r="H1144" t="s">
        <v>6125</v>
      </c>
      <c r="I1144" t="s">
        <v>6125</v>
      </c>
    </row>
    <row r="1145" spans="1:9">
      <c r="A1145">
        <v>136591</v>
      </c>
      <c r="B1145">
        <v>0</v>
      </c>
      <c r="C1145" t="s">
        <v>6134</v>
      </c>
      <c r="D1145">
        <v>0</v>
      </c>
      <c r="E1145">
        <v>0</v>
      </c>
      <c r="F1145">
        <v>0</v>
      </c>
      <c r="G1145" s="3">
        <v>46090</v>
      </c>
      <c r="H1145" t="s">
        <v>6125</v>
      </c>
      <c r="I1145" t="s">
        <v>6150</v>
      </c>
    </row>
    <row r="1146" spans="1:9">
      <c r="A1146">
        <v>136592</v>
      </c>
      <c r="B1146" t="s">
        <v>4813</v>
      </c>
      <c r="C1146" t="s">
        <v>6135</v>
      </c>
      <c r="D1146">
        <v>0</v>
      </c>
      <c r="E1146">
        <v>245833.33</v>
      </c>
      <c r="F1146">
        <v>293600</v>
      </c>
      <c r="G1146" s="3">
        <v>46090</v>
      </c>
      <c r="H1146" t="s">
        <v>6125</v>
      </c>
      <c r="I1146" t="s">
        <v>6125</v>
      </c>
    </row>
    <row r="1147" spans="1:9">
      <c r="A1147">
        <v>136593</v>
      </c>
      <c r="B1147" t="s">
        <v>4695</v>
      </c>
      <c r="C1147" t="s">
        <v>6136</v>
      </c>
      <c r="D1147">
        <v>0</v>
      </c>
      <c r="E1147">
        <v>1722900</v>
      </c>
      <c r="F1147">
        <v>1722900</v>
      </c>
      <c r="G1147" s="3">
        <v>46090</v>
      </c>
      <c r="H1147" t="s">
        <v>6125</v>
      </c>
      <c r="I1147" t="s">
        <v>6125</v>
      </c>
    </row>
    <row r="1148" spans="1:9">
      <c r="A1148">
        <v>136594</v>
      </c>
      <c r="B1148" t="s">
        <v>4839</v>
      </c>
      <c r="C1148" t="s">
        <v>6137</v>
      </c>
      <c r="D1148">
        <v>0</v>
      </c>
      <c r="E1148">
        <v>2480</v>
      </c>
      <c r="F1148">
        <v>2480</v>
      </c>
      <c r="G1148" s="3">
        <v>46090</v>
      </c>
      <c r="H1148" t="s">
        <v>6125</v>
      </c>
      <c r="I1148" t="s">
        <v>6150</v>
      </c>
    </row>
    <row r="1149" spans="1:9">
      <c r="A1149">
        <v>136595</v>
      </c>
      <c r="B1149" t="s">
        <v>5576</v>
      </c>
      <c r="C1149" t="s">
        <v>6138</v>
      </c>
      <c r="D1149">
        <v>0</v>
      </c>
      <c r="E1149">
        <v>4061000</v>
      </c>
      <c r="F1149">
        <v>4873200</v>
      </c>
      <c r="G1149" s="3">
        <v>46090</v>
      </c>
      <c r="H1149" t="s">
        <v>6125</v>
      </c>
      <c r="I1149" t="s">
        <v>4673</v>
      </c>
    </row>
    <row r="1150" spans="1:9">
      <c r="A1150">
        <v>136596</v>
      </c>
      <c r="B1150" t="s">
        <v>4674</v>
      </c>
      <c r="C1150" t="s">
        <v>6139</v>
      </c>
      <c r="D1150">
        <v>0</v>
      </c>
      <c r="E1150">
        <v>151249.99</v>
      </c>
      <c r="F1150">
        <v>181499.99</v>
      </c>
      <c r="G1150" s="3">
        <v>46090</v>
      </c>
      <c r="H1150" t="s">
        <v>6125</v>
      </c>
      <c r="I1150" t="s">
        <v>6150</v>
      </c>
    </row>
    <row r="1151" spans="1:9">
      <c r="A1151">
        <v>136597</v>
      </c>
      <c r="B1151" t="s">
        <v>4668</v>
      </c>
      <c r="C1151" t="s">
        <v>6140</v>
      </c>
      <c r="D1151">
        <v>0</v>
      </c>
      <c r="E1151">
        <v>58318750</v>
      </c>
      <c r="F1151">
        <v>69982500</v>
      </c>
      <c r="G1151" s="3">
        <v>46090</v>
      </c>
      <c r="H1151" t="s">
        <v>6125</v>
      </c>
      <c r="I1151" t="s">
        <v>6150</v>
      </c>
    </row>
    <row r="1152" spans="1:9">
      <c r="A1152">
        <v>136598</v>
      </c>
      <c r="B1152">
        <v>0</v>
      </c>
      <c r="C1152" t="s">
        <v>6141</v>
      </c>
      <c r="D1152">
        <v>0</v>
      </c>
      <c r="E1152">
        <v>0</v>
      </c>
      <c r="F1152">
        <v>0</v>
      </c>
      <c r="G1152" s="3">
        <v>46090</v>
      </c>
      <c r="H1152" t="s">
        <v>6125</v>
      </c>
      <c r="I1152" t="s">
        <v>6150</v>
      </c>
    </row>
    <row r="1153" spans="1:9">
      <c r="A1153">
        <v>136599</v>
      </c>
      <c r="B1153" t="s">
        <v>4695</v>
      </c>
      <c r="C1153" t="s">
        <v>6142</v>
      </c>
      <c r="D1153">
        <v>0</v>
      </c>
      <c r="E1153">
        <v>175700</v>
      </c>
      <c r="F1153">
        <v>175700</v>
      </c>
      <c r="G1153" s="3">
        <v>46090</v>
      </c>
      <c r="H1153" t="s">
        <v>6125</v>
      </c>
      <c r="I1153" t="s">
        <v>6125</v>
      </c>
    </row>
    <row r="1154" spans="1:9">
      <c r="A1154">
        <v>136600</v>
      </c>
      <c r="B1154" t="s">
        <v>4764</v>
      </c>
      <c r="C1154" t="s">
        <v>6143</v>
      </c>
      <c r="D1154" t="s">
        <v>6143</v>
      </c>
      <c r="E1154">
        <v>251666.66</v>
      </c>
      <c r="F1154">
        <v>301999.99</v>
      </c>
      <c r="G1154" s="3">
        <v>46090</v>
      </c>
      <c r="H1154" t="s">
        <v>6125</v>
      </c>
      <c r="I1154" t="s">
        <v>4734</v>
      </c>
    </row>
    <row r="1155" spans="1:9">
      <c r="A1155">
        <v>136601</v>
      </c>
      <c r="B1155" t="s">
        <v>6144</v>
      </c>
      <c r="C1155" t="s">
        <v>6146</v>
      </c>
      <c r="D1155" t="s">
        <v>6146</v>
      </c>
      <c r="E1155">
        <v>5000000</v>
      </c>
      <c r="F1155">
        <v>6000000</v>
      </c>
      <c r="G1155" s="3">
        <v>46090</v>
      </c>
      <c r="H1155" t="s">
        <v>6125</v>
      </c>
      <c r="I1155" t="s">
        <v>4637</v>
      </c>
    </row>
    <row r="1156" spans="1:9">
      <c r="A1156">
        <v>136602</v>
      </c>
      <c r="B1156" t="s">
        <v>4946</v>
      </c>
      <c r="C1156" t="s">
        <v>6147</v>
      </c>
      <c r="D1156">
        <v>0</v>
      </c>
      <c r="E1156">
        <v>40000000</v>
      </c>
      <c r="F1156">
        <v>40000000</v>
      </c>
      <c r="G1156" s="3">
        <v>46090</v>
      </c>
      <c r="H1156" t="s">
        <v>6125</v>
      </c>
      <c r="I1156" t="s">
        <v>6308</v>
      </c>
    </row>
    <row r="1157" spans="1:9">
      <c r="A1157">
        <v>136603</v>
      </c>
      <c r="B1157" t="s">
        <v>4760</v>
      </c>
      <c r="C1157" t="s">
        <v>6148</v>
      </c>
      <c r="D1157">
        <v>0</v>
      </c>
      <c r="E1157">
        <v>1274172</v>
      </c>
      <c r="F1157">
        <v>1529006.4</v>
      </c>
      <c r="G1157" s="3">
        <v>46090</v>
      </c>
      <c r="H1157" t="s">
        <v>6125</v>
      </c>
      <c r="I1157" t="s">
        <v>4673</v>
      </c>
    </row>
    <row r="1158" spans="1:9">
      <c r="A1158">
        <v>136604</v>
      </c>
      <c r="B1158">
        <v>0</v>
      </c>
      <c r="C1158" t="s">
        <v>6149</v>
      </c>
      <c r="D1158">
        <v>0</v>
      </c>
      <c r="E1158">
        <v>0</v>
      </c>
      <c r="F1158">
        <v>0</v>
      </c>
      <c r="G1158" s="3">
        <v>46091</v>
      </c>
      <c r="H1158" t="s">
        <v>6150</v>
      </c>
      <c r="I1158" t="s">
        <v>4673</v>
      </c>
    </row>
    <row r="1159" spans="1:9">
      <c r="A1159">
        <v>136605</v>
      </c>
      <c r="B1159">
        <v>0</v>
      </c>
      <c r="C1159" t="s">
        <v>6151</v>
      </c>
      <c r="D1159">
        <v>0</v>
      </c>
      <c r="E1159">
        <v>0</v>
      </c>
      <c r="F1159">
        <v>0</v>
      </c>
      <c r="G1159" s="3">
        <v>46091</v>
      </c>
      <c r="H1159" t="s">
        <v>6150</v>
      </c>
      <c r="I1159" t="s">
        <v>4673</v>
      </c>
    </row>
    <row r="1160" spans="1:9">
      <c r="A1160">
        <v>136606</v>
      </c>
      <c r="B1160" t="s">
        <v>4666</v>
      </c>
      <c r="C1160">
        <v>0</v>
      </c>
      <c r="D1160" t="s">
        <v>9678</v>
      </c>
      <c r="E1160">
        <v>9000000</v>
      </c>
      <c r="F1160">
        <v>9000000</v>
      </c>
      <c r="G1160" s="3">
        <v>46091</v>
      </c>
      <c r="H1160" t="s">
        <v>6150</v>
      </c>
      <c r="I1160" t="s">
        <v>6150</v>
      </c>
    </row>
    <row r="1161" spans="1:9">
      <c r="A1161">
        <v>136607</v>
      </c>
      <c r="B1161" t="s">
        <v>5676</v>
      </c>
      <c r="C1161" t="s">
        <v>6152</v>
      </c>
      <c r="D1161" t="s">
        <v>6152</v>
      </c>
      <c r="E1161">
        <v>53925000</v>
      </c>
      <c r="F1161">
        <v>53925000</v>
      </c>
      <c r="G1161" s="3">
        <v>46091</v>
      </c>
      <c r="H1161" t="s">
        <v>6150</v>
      </c>
      <c r="I1161" t="s">
        <v>4637</v>
      </c>
    </row>
    <row r="1162" spans="1:9">
      <c r="A1162">
        <v>136608</v>
      </c>
      <c r="B1162" t="s">
        <v>6153</v>
      </c>
      <c r="C1162">
        <v>0</v>
      </c>
      <c r="D1162">
        <v>0</v>
      </c>
      <c r="E1162">
        <v>4860000</v>
      </c>
      <c r="F1162">
        <v>5832000</v>
      </c>
      <c r="G1162" s="3">
        <v>46122</v>
      </c>
      <c r="H1162" t="s">
        <v>6154</v>
      </c>
      <c r="I1162" t="s">
        <v>6154</v>
      </c>
    </row>
    <row r="1163" spans="1:9">
      <c r="A1163">
        <v>136609</v>
      </c>
      <c r="B1163" t="s">
        <v>6155</v>
      </c>
      <c r="C1163" t="s">
        <v>6157</v>
      </c>
      <c r="D1163">
        <v>0</v>
      </c>
      <c r="E1163">
        <v>15720</v>
      </c>
      <c r="F1163">
        <v>15720</v>
      </c>
      <c r="G1163" s="3">
        <v>46091</v>
      </c>
      <c r="H1163" t="s">
        <v>6150</v>
      </c>
      <c r="I1163" t="s">
        <v>4673</v>
      </c>
    </row>
    <row r="1164" spans="1:9">
      <c r="A1164">
        <v>136610</v>
      </c>
      <c r="B1164">
        <v>0</v>
      </c>
      <c r="C1164" t="s">
        <v>6158</v>
      </c>
      <c r="D1164">
        <v>0</v>
      </c>
      <c r="E1164">
        <v>0</v>
      </c>
      <c r="F1164">
        <v>0</v>
      </c>
      <c r="G1164" s="3">
        <v>46091</v>
      </c>
      <c r="H1164" t="s">
        <v>6150</v>
      </c>
      <c r="I1164" t="s">
        <v>6308</v>
      </c>
    </row>
    <row r="1165" spans="1:9">
      <c r="A1165">
        <v>136611</v>
      </c>
      <c r="B1165" t="s">
        <v>5036</v>
      </c>
      <c r="C1165" t="s">
        <v>6159</v>
      </c>
      <c r="D1165" t="s">
        <v>6159</v>
      </c>
      <c r="E1165">
        <v>7732600</v>
      </c>
      <c r="F1165">
        <v>9279120</v>
      </c>
      <c r="G1165" s="3">
        <v>46091</v>
      </c>
      <c r="H1165" t="s">
        <v>6150</v>
      </c>
      <c r="I1165" t="s">
        <v>4734</v>
      </c>
    </row>
    <row r="1166" spans="1:9">
      <c r="A1166">
        <v>136612</v>
      </c>
      <c r="B1166">
        <v>0</v>
      </c>
      <c r="C1166" t="s">
        <v>6160</v>
      </c>
      <c r="D1166">
        <v>0</v>
      </c>
      <c r="E1166">
        <v>0</v>
      </c>
      <c r="F1166">
        <v>0</v>
      </c>
      <c r="G1166" s="3">
        <v>46091</v>
      </c>
      <c r="H1166" t="s">
        <v>6150</v>
      </c>
      <c r="I1166" t="s">
        <v>6308</v>
      </c>
    </row>
    <row r="1167" spans="1:9">
      <c r="A1167">
        <v>136613</v>
      </c>
      <c r="B1167">
        <v>0</v>
      </c>
      <c r="C1167" t="s">
        <v>6161</v>
      </c>
      <c r="D1167">
        <v>0</v>
      </c>
      <c r="E1167">
        <v>0</v>
      </c>
      <c r="F1167">
        <v>0</v>
      </c>
      <c r="G1167" s="3">
        <v>46091</v>
      </c>
      <c r="H1167" t="s">
        <v>6150</v>
      </c>
      <c r="I1167" t="s">
        <v>6308</v>
      </c>
    </row>
    <row r="1168" spans="1:9">
      <c r="A1168">
        <v>136614</v>
      </c>
      <c r="B1168">
        <v>0</v>
      </c>
      <c r="C1168" t="s">
        <v>6162</v>
      </c>
      <c r="D1168">
        <v>0</v>
      </c>
      <c r="E1168">
        <v>0</v>
      </c>
      <c r="F1168">
        <v>0</v>
      </c>
      <c r="G1168" s="3">
        <v>46091</v>
      </c>
      <c r="H1168" t="s">
        <v>6150</v>
      </c>
      <c r="I1168" t="s">
        <v>6308</v>
      </c>
    </row>
    <row r="1169" spans="1:9">
      <c r="A1169">
        <v>136615</v>
      </c>
      <c r="B1169" t="s">
        <v>5036</v>
      </c>
      <c r="C1169" t="s">
        <v>6163</v>
      </c>
      <c r="D1169" t="s">
        <v>6163</v>
      </c>
      <c r="E1169">
        <v>77550000</v>
      </c>
      <c r="F1169">
        <v>93060000</v>
      </c>
      <c r="G1169" s="3">
        <v>46091</v>
      </c>
      <c r="H1169" t="s">
        <v>6150</v>
      </c>
      <c r="I1169" t="s">
        <v>4734</v>
      </c>
    </row>
    <row r="1170" spans="1:9">
      <c r="A1170">
        <v>136616</v>
      </c>
      <c r="B1170">
        <v>0</v>
      </c>
      <c r="C1170" t="s">
        <v>6164</v>
      </c>
      <c r="D1170">
        <v>0</v>
      </c>
      <c r="E1170">
        <v>0</v>
      </c>
      <c r="F1170">
        <v>0</v>
      </c>
      <c r="G1170" s="3">
        <v>46091</v>
      </c>
      <c r="H1170" t="s">
        <v>6150</v>
      </c>
      <c r="I1170" t="s">
        <v>6308</v>
      </c>
    </row>
    <row r="1171" spans="1:9">
      <c r="A1171">
        <v>136617</v>
      </c>
      <c r="B1171">
        <v>0</v>
      </c>
      <c r="C1171" t="s">
        <v>6165</v>
      </c>
      <c r="D1171">
        <v>0</v>
      </c>
      <c r="E1171">
        <v>0</v>
      </c>
      <c r="F1171">
        <v>0</v>
      </c>
      <c r="G1171" s="3">
        <v>46091</v>
      </c>
      <c r="H1171" t="s">
        <v>6150</v>
      </c>
      <c r="I1171" t="s">
        <v>6308</v>
      </c>
    </row>
    <row r="1172" spans="1:9">
      <c r="A1172">
        <v>136618</v>
      </c>
      <c r="B1172" t="s">
        <v>4927</v>
      </c>
      <c r="C1172" t="s">
        <v>6166</v>
      </c>
      <c r="D1172" t="s">
        <v>6166</v>
      </c>
      <c r="E1172">
        <v>9819504</v>
      </c>
      <c r="F1172">
        <v>11783404.800000001</v>
      </c>
      <c r="G1172" s="3">
        <v>46091</v>
      </c>
      <c r="H1172" t="s">
        <v>6150</v>
      </c>
      <c r="I1172" t="s">
        <v>6308</v>
      </c>
    </row>
    <row r="1173" spans="1:9">
      <c r="A1173">
        <v>136619</v>
      </c>
      <c r="B1173">
        <v>0</v>
      </c>
      <c r="C1173" t="s">
        <v>6167</v>
      </c>
      <c r="D1173">
        <v>0</v>
      </c>
      <c r="E1173">
        <v>0</v>
      </c>
      <c r="F1173">
        <v>0</v>
      </c>
      <c r="G1173" s="3">
        <v>46091</v>
      </c>
      <c r="H1173" t="s">
        <v>6150</v>
      </c>
      <c r="I1173" t="s">
        <v>6308</v>
      </c>
    </row>
    <row r="1174" spans="1:9">
      <c r="A1174">
        <v>136620</v>
      </c>
      <c r="B1174">
        <v>0</v>
      </c>
      <c r="C1174" t="s">
        <v>6168</v>
      </c>
      <c r="D1174">
        <v>0</v>
      </c>
      <c r="E1174">
        <v>0</v>
      </c>
      <c r="F1174">
        <v>0</v>
      </c>
      <c r="G1174" s="3">
        <v>46091</v>
      </c>
      <c r="H1174" t="s">
        <v>6150</v>
      </c>
      <c r="I1174" t="s">
        <v>6308</v>
      </c>
    </row>
    <row r="1175" spans="1:9">
      <c r="A1175">
        <v>136621</v>
      </c>
      <c r="B1175">
        <v>0</v>
      </c>
      <c r="C1175" t="s">
        <v>6169</v>
      </c>
      <c r="D1175">
        <v>0</v>
      </c>
      <c r="E1175">
        <v>0</v>
      </c>
      <c r="F1175">
        <v>0</v>
      </c>
      <c r="G1175" s="3">
        <v>46091</v>
      </c>
      <c r="H1175" t="s">
        <v>6150</v>
      </c>
      <c r="I1175" t="s">
        <v>6308</v>
      </c>
    </row>
    <row r="1176" spans="1:9">
      <c r="A1176">
        <v>136622</v>
      </c>
      <c r="B1176" t="s">
        <v>6170</v>
      </c>
      <c r="C1176" t="s">
        <v>6172</v>
      </c>
      <c r="D1176">
        <v>0</v>
      </c>
      <c r="E1176">
        <v>722000.25</v>
      </c>
      <c r="F1176">
        <v>866400.3</v>
      </c>
      <c r="G1176" s="3">
        <v>46091</v>
      </c>
      <c r="H1176" t="s">
        <v>6150</v>
      </c>
      <c r="I1176" t="s">
        <v>4734</v>
      </c>
    </row>
    <row r="1177" spans="1:9">
      <c r="A1177">
        <v>136623</v>
      </c>
      <c r="B1177" t="s">
        <v>4695</v>
      </c>
      <c r="C1177" t="s">
        <v>6173</v>
      </c>
      <c r="D1177" t="s">
        <v>6173</v>
      </c>
      <c r="E1177">
        <v>974100</v>
      </c>
      <c r="F1177">
        <v>974100</v>
      </c>
      <c r="G1177" s="3">
        <v>46091</v>
      </c>
      <c r="H1177" t="s">
        <v>6150</v>
      </c>
      <c r="I1177" t="s">
        <v>4734</v>
      </c>
    </row>
    <row r="1178" spans="1:9">
      <c r="A1178">
        <v>136624</v>
      </c>
      <c r="B1178" t="s">
        <v>6174</v>
      </c>
      <c r="C1178" t="s">
        <v>6175</v>
      </c>
      <c r="D1178">
        <v>0</v>
      </c>
      <c r="E1178">
        <v>1370000</v>
      </c>
      <c r="F1178">
        <v>1370000</v>
      </c>
      <c r="G1178" s="3">
        <v>46091</v>
      </c>
      <c r="H1178" t="s">
        <v>6150</v>
      </c>
      <c r="I1178" t="s">
        <v>6150</v>
      </c>
    </row>
    <row r="1179" spans="1:9">
      <c r="A1179">
        <v>136625</v>
      </c>
      <c r="B1179" t="s">
        <v>4695</v>
      </c>
      <c r="C1179" t="s">
        <v>6176</v>
      </c>
      <c r="D1179" t="s">
        <v>6176</v>
      </c>
      <c r="E1179">
        <v>745700</v>
      </c>
      <c r="F1179">
        <v>745700</v>
      </c>
      <c r="G1179" s="3">
        <v>46091</v>
      </c>
      <c r="H1179" t="s">
        <v>6150</v>
      </c>
      <c r="I1179" t="s">
        <v>4734</v>
      </c>
    </row>
    <row r="1180" spans="1:9">
      <c r="A1180">
        <v>136626</v>
      </c>
      <c r="B1180" t="s">
        <v>6177</v>
      </c>
      <c r="C1180" t="s">
        <v>6178</v>
      </c>
      <c r="D1180">
        <v>0</v>
      </c>
      <c r="E1180">
        <v>350000</v>
      </c>
      <c r="F1180">
        <v>350000</v>
      </c>
      <c r="G1180" s="3">
        <v>46091</v>
      </c>
      <c r="H1180" t="s">
        <v>6150</v>
      </c>
      <c r="I1180" t="s">
        <v>6308</v>
      </c>
    </row>
    <row r="1181" spans="1:9">
      <c r="A1181">
        <v>136627</v>
      </c>
      <c r="B1181" t="s">
        <v>4952</v>
      </c>
      <c r="C1181" t="s">
        <v>6179</v>
      </c>
      <c r="D1181">
        <v>0</v>
      </c>
      <c r="E1181">
        <v>1300000</v>
      </c>
      <c r="F1181">
        <v>1300000</v>
      </c>
      <c r="G1181" s="3">
        <v>46091</v>
      </c>
      <c r="H1181" t="s">
        <v>6150</v>
      </c>
      <c r="I1181" t="s">
        <v>4734</v>
      </c>
    </row>
    <row r="1182" spans="1:9">
      <c r="A1182">
        <v>136628</v>
      </c>
      <c r="B1182">
        <v>0</v>
      </c>
      <c r="C1182" t="s">
        <v>6180</v>
      </c>
      <c r="D1182">
        <v>0</v>
      </c>
      <c r="E1182">
        <v>0</v>
      </c>
      <c r="F1182">
        <v>0</v>
      </c>
      <c r="G1182" s="3">
        <v>46091</v>
      </c>
      <c r="H1182" t="s">
        <v>6150</v>
      </c>
      <c r="I1182" t="s">
        <v>6308</v>
      </c>
    </row>
    <row r="1183" spans="1:9">
      <c r="A1183">
        <v>136629</v>
      </c>
      <c r="B1183" t="s">
        <v>4952</v>
      </c>
      <c r="C1183">
        <v>0</v>
      </c>
      <c r="D1183" t="s">
        <v>9679</v>
      </c>
      <c r="E1183">
        <v>91257500</v>
      </c>
      <c r="F1183">
        <v>91257500</v>
      </c>
      <c r="G1183" s="3">
        <v>46091</v>
      </c>
      <c r="H1183" t="s">
        <v>6150</v>
      </c>
      <c r="I1183" t="s">
        <v>6150</v>
      </c>
    </row>
    <row r="1184" spans="1:9">
      <c r="A1184">
        <v>136630</v>
      </c>
      <c r="B1184">
        <v>0</v>
      </c>
      <c r="C1184" t="s">
        <v>6181</v>
      </c>
      <c r="D1184">
        <v>0</v>
      </c>
      <c r="E1184">
        <v>0</v>
      </c>
      <c r="F1184">
        <v>0</v>
      </c>
      <c r="G1184" s="3">
        <v>46091</v>
      </c>
      <c r="H1184" t="s">
        <v>6150</v>
      </c>
      <c r="I1184" t="s">
        <v>6308</v>
      </c>
    </row>
    <row r="1185" spans="1:9">
      <c r="A1185">
        <v>136631</v>
      </c>
      <c r="B1185">
        <v>0</v>
      </c>
      <c r="C1185" t="s">
        <v>6182</v>
      </c>
      <c r="D1185">
        <v>0</v>
      </c>
      <c r="E1185">
        <v>0</v>
      </c>
      <c r="F1185">
        <v>0</v>
      </c>
      <c r="G1185" s="3">
        <v>46091</v>
      </c>
      <c r="H1185" t="s">
        <v>6150</v>
      </c>
      <c r="I1185" t="s">
        <v>6308</v>
      </c>
    </row>
    <row r="1186" spans="1:9">
      <c r="A1186">
        <v>136632</v>
      </c>
      <c r="B1186" t="s">
        <v>4695</v>
      </c>
      <c r="C1186" t="s">
        <v>6183</v>
      </c>
      <c r="D1186" t="s">
        <v>6183</v>
      </c>
      <c r="E1186">
        <v>1370700</v>
      </c>
      <c r="F1186">
        <v>1370700</v>
      </c>
      <c r="G1186" s="3">
        <v>46091</v>
      </c>
      <c r="H1186" t="s">
        <v>6150</v>
      </c>
      <c r="I1186" t="s">
        <v>4734</v>
      </c>
    </row>
    <row r="1187" spans="1:9">
      <c r="A1187">
        <v>136633</v>
      </c>
      <c r="B1187">
        <v>0</v>
      </c>
      <c r="C1187" t="s">
        <v>6184</v>
      </c>
      <c r="D1187">
        <v>0</v>
      </c>
      <c r="E1187">
        <v>0</v>
      </c>
      <c r="F1187">
        <v>0</v>
      </c>
      <c r="G1187" s="3">
        <v>46091</v>
      </c>
      <c r="H1187" t="s">
        <v>6150</v>
      </c>
      <c r="I1187" t="s">
        <v>6308</v>
      </c>
    </row>
    <row r="1188" spans="1:9">
      <c r="A1188">
        <v>136634</v>
      </c>
      <c r="B1188">
        <v>0</v>
      </c>
      <c r="C1188" t="s">
        <v>6185</v>
      </c>
      <c r="D1188">
        <v>0</v>
      </c>
      <c r="E1188">
        <v>0</v>
      </c>
      <c r="F1188">
        <v>0</v>
      </c>
      <c r="G1188" s="3">
        <v>46091</v>
      </c>
      <c r="H1188" t="s">
        <v>6150</v>
      </c>
      <c r="I1188" t="s">
        <v>6308</v>
      </c>
    </row>
    <row r="1189" spans="1:9">
      <c r="A1189">
        <v>136635</v>
      </c>
      <c r="B1189" t="s">
        <v>6186</v>
      </c>
      <c r="C1189" t="s">
        <v>6188</v>
      </c>
      <c r="D1189" t="s">
        <v>6188</v>
      </c>
      <c r="E1189">
        <v>1200000</v>
      </c>
      <c r="F1189">
        <v>1200000</v>
      </c>
      <c r="G1189" s="3">
        <v>46091</v>
      </c>
      <c r="H1189" t="s">
        <v>6150</v>
      </c>
      <c r="I1189" t="s">
        <v>4637</v>
      </c>
    </row>
    <row r="1190" spans="1:9">
      <c r="A1190">
        <v>136636</v>
      </c>
      <c r="B1190" t="s">
        <v>4760</v>
      </c>
      <c r="C1190">
        <v>0</v>
      </c>
      <c r="D1190" t="s">
        <v>9680</v>
      </c>
      <c r="E1190">
        <v>63459080</v>
      </c>
      <c r="F1190">
        <v>76150896</v>
      </c>
      <c r="G1190" s="3">
        <v>46091</v>
      </c>
      <c r="H1190" t="s">
        <v>6150</v>
      </c>
      <c r="I1190" t="s">
        <v>4734</v>
      </c>
    </row>
    <row r="1191" spans="1:9">
      <c r="A1191">
        <v>136637</v>
      </c>
      <c r="B1191" t="s">
        <v>6189</v>
      </c>
      <c r="C1191" t="s">
        <v>6191</v>
      </c>
      <c r="D1191">
        <v>0</v>
      </c>
      <c r="E1191">
        <v>700000</v>
      </c>
      <c r="F1191">
        <v>840000</v>
      </c>
      <c r="G1191" s="3">
        <v>46091</v>
      </c>
      <c r="H1191" t="s">
        <v>6150</v>
      </c>
      <c r="I1191" t="s">
        <v>4673</v>
      </c>
    </row>
    <row r="1192" spans="1:9">
      <c r="A1192">
        <v>136638</v>
      </c>
      <c r="B1192" t="s">
        <v>5103</v>
      </c>
      <c r="C1192" t="s">
        <v>6192</v>
      </c>
      <c r="D1192">
        <v>0</v>
      </c>
      <c r="E1192">
        <v>3230000</v>
      </c>
      <c r="F1192">
        <v>3876000</v>
      </c>
      <c r="G1192" s="3">
        <v>46091</v>
      </c>
      <c r="H1192" t="s">
        <v>6150</v>
      </c>
      <c r="I1192" t="s">
        <v>4673</v>
      </c>
    </row>
    <row r="1193" spans="1:9">
      <c r="A1193">
        <v>136639</v>
      </c>
      <c r="B1193" t="s">
        <v>4817</v>
      </c>
      <c r="C1193" t="s">
        <v>6193</v>
      </c>
      <c r="D1193">
        <v>0</v>
      </c>
      <c r="E1193">
        <v>6963800</v>
      </c>
      <c r="F1193">
        <v>8356560</v>
      </c>
      <c r="G1193" s="3">
        <v>46091</v>
      </c>
      <c r="H1193" t="s">
        <v>6150</v>
      </c>
      <c r="I1193" t="s">
        <v>4673</v>
      </c>
    </row>
    <row r="1194" spans="1:9">
      <c r="A1194">
        <v>136640</v>
      </c>
      <c r="B1194">
        <v>0</v>
      </c>
      <c r="C1194">
        <v>0</v>
      </c>
      <c r="D1194">
        <v>0</v>
      </c>
      <c r="E1194">
        <v>0</v>
      </c>
      <c r="F1194">
        <v>0</v>
      </c>
      <c r="G1194" s="3">
        <v>46091</v>
      </c>
      <c r="H1194" t="s">
        <v>6150</v>
      </c>
      <c r="I1194" t="s">
        <v>4734</v>
      </c>
    </row>
    <row r="1195" spans="1:9">
      <c r="A1195">
        <v>136641</v>
      </c>
      <c r="B1195" t="s">
        <v>4695</v>
      </c>
      <c r="C1195" t="s">
        <v>6194</v>
      </c>
      <c r="D1195">
        <v>0</v>
      </c>
      <c r="E1195">
        <v>1370700</v>
      </c>
      <c r="F1195">
        <v>1370700</v>
      </c>
      <c r="G1195" s="3">
        <v>46091</v>
      </c>
      <c r="H1195" t="s">
        <v>6150</v>
      </c>
      <c r="I1195" t="s">
        <v>4734</v>
      </c>
    </row>
    <row r="1196" spans="1:9">
      <c r="A1196">
        <v>136642</v>
      </c>
      <c r="B1196" t="s">
        <v>4695</v>
      </c>
      <c r="C1196" t="s">
        <v>6195</v>
      </c>
      <c r="D1196">
        <v>0</v>
      </c>
      <c r="E1196">
        <v>1370700</v>
      </c>
      <c r="F1196">
        <v>1370700</v>
      </c>
      <c r="G1196" s="3">
        <v>46091</v>
      </c>
      <c r="H1196" t="s">
        <v>6150</v>
      </c>
      <c r="I1196" t="s">
        <v>4734</v>
      </c>
    </row>
    <row r="1197" spans="1:9">
      <c r="A1197">
        <v>136643</v>
      </c>
      <c r="B1197">
        <v>0</v>
      </c>
      <c r="C1197" t="s">
        <v>6196</v>
      </c>
      <c r="D1197">
        <v>0</v>
      </c>
      <c r="E1197">
        <v>0</v>
      </c>
      <c r="F1197">
        <v>0</v>
      </c>
      <c r="G1197" s="3">
        <v>46092</v>
      </c>
      <c r="H1197" t="s">
        <v>4734</v>
      </c>
      <c r="I1197" t="s">
        <v>4673</v>
      </c>
    </row>
    <row r="1198" spans="1:9">
      <c r="A1198">
        <v>136644</v>
      </c>
      <c r="B1198">
        <v>0</v>
      </c>
      <c r="C1198" t="s">
        <v>6197</v>
      </c>
      <c r="D1198">
        <v>0</v>
      </c>
      <c r="E1198">
        <v>0</v>
      </c>
      <c r="F1198">
        <v>0</v>
      </c>
      <c r="G1198" s="3">
        <v>46092</v>
      </c>
      <c r="H1198" t="s">
        <v>4734</v>
      </c>
      <c r="I1198" t="s">
        <v>4673</v>
      </c>
    </row>
    <row r="1199" spans="1:9">
      <c r="A1199">
        <v>136645</v>
      </c>
      <c r="B1199" t="s">
        <v>6198</v>
      </c>
      <c r="C1199" t="s">
        <v>6200</v>
      </c>
      <c r="D1199">
        <v>0</v>
      </c>
      <c r="E1199">
        <v>800000</v>
      </c>
      <c r="F1199">
        <v>800000</v>
      </c>
      <c r="G1199" s="3">
        <v>46092</v>
      </c>
      <c r="H1199" t="s">
        <v>4734</v>
      </c>
      <c r="I1199" t="s">
        <v>4673</v>
      </c>
    </row>
    <row r="1200" spans="1:9">
      <c r="A1200">
        <v>136646</v>
      </c>
      <c r="B1200" t="s">
        <v>4668</v>
      </c>
      <c r="C1200" t="s">
        <v>6201</v>
      </c>
      <c r="D1200">
        <v>0</v>
      </c>
      <c r="E1200">
        <v>687500.01</v>
      </c>
      <c r="F1200">
        <v>825000.01</v>
      </c>
      <c r="G1200" s="3">
        <v>46092</v>
      </c>
      <c r="H1200" t="s">
        <v>4734</v>
      </c>
      <c r="I1200" t="s">
        <v>4734</v>
      </c>
    </row>
    <row r="1201" spans="1:9">
      <c r="A1201">
        <v>136647</v>
      </c>
      <c r="B1201" t="s">
        <v>6202</v>
      </c>
      <c r="C1201">
        <v>0</v>
      </c>
      <c r="D1201">
        <v>0</v>
      </c>
      <c r="E1201">
        <v>2884.21</v>
      </c>
      <c r="F1201">
        <v>2884.21</v>
      </c>
      <c r="G1201" s="3">
        <v>46092</v>
      </c>
      <c r="H1201" t="s">
        <v>4734</v>
      </c>
      <c r="I1201" t="s">
        <v>4734</v>
      </c>
    </row>
    <row r="1202" spans="1:9">
      <c r="A1202">
        <v>136648</v>
      </c>
      <c r="B1202" t="s">
        <v>5275</v>
      </c>
      <c r="C1202" t="s">
        <v>6204</v>
      </c>
      <c r="D1202">
        <v>0</v>
      </c>
      <c r="E1202">
        <v>16600000</v>
      </c>
      <c r="F1202">
        <v>19920000</v>
      </c>
      <c r="G1202" s="3">
        <v>46092</v>
      </c>
      <c r="H1202" t="s">
        <v>4734</v>
      </c>
      <c r="I1202" t="s">
        <v>4673</v>
      </c>
    </row>
    <row r="1203" spans="1:9">
      <c r="A1203">
        <v>136649</v>
      </c>
      <c r="B1203" t="s">
        <v>4697</v>
      </c>
      <c r="C1203" t="s">
        <v>6205</v>
      </c>
      <c r="D1203">
        <v>0</v>
      </c>
      <c r="E1203">
        <v>2030000</v>
      </c>
      <c r="F1203">
        <v>2030000</v>
      </c>
      <c r="G1203" s="3">
        <v>46092</v>
      </c>
      <c r="H1203" t="s">
        <v>4734</v>
      </c>
      <c r="I1203" t="s">
        <v>4734</v>
      </c>
    </row>
    <row r="1204" spans="1:9">
      <c r="A1204">
        <v>136650</v>
      </c>
      <c r="B1204" t="s">
        <v>4697</v>
      </c>
      <c r="C1204" t="s">
        <v>6206</v>
      </c>
      <c r="D1204">
        <v>0</v>
      </c>
      <c r="E1204">
        <v>1140000</v>
      </c>
      <c r="F1204">
        <v>1140000</v>
      </c>
      <c r="G1204" s="3">
        <v>46092</v>
      </c>
      <c r="H1204" t="s">
        <v>4734</v>
      </c>
      <c r="I1204" t="s">
        <v>4734</v>
      </c>
    </row>
    <row r="1205" spans="1:9">
      <c r="A1205">
        <v>136651</v>
      </c>
      <c r="B1205" t="s">
        <v>4688</v>
      </c>
      <c r="C1205" t="s">
        <v>6207</v>
      </c>
      <c r="D1205">
        <v>0</v>
      </c>
      <c r="E1205">
        <v>14763176</v>
      </c>
      <c r="F1205">
        <v>17715811.199999999</v>
      </c>
      <c r="G1205" s="3">
        <v>46092</v>
      </c>
      <c r="H1205" t="s">
        <v>4734</v>
      </c>
      <c r="I1205" t="s">
        <v>4734</v>
      </c>
    </row>
    <row r="1206" spans="1:9">
      <c r="A1206">
        <v>136652</v>
      </c>
      <c r="B1206">
        <v>0</v>
      </c>
      <c r="C1206">
        <v>0</v>
      </c>
      <c r="D1206">
        <v>0</v>
      </c>
      <c r="E1206">
        <v>177120000</v>
      </c>
      <c r="F1206">
        <v>212544000</v>
      </c>
      <c r="G1206" s="3">
        <v>46092</v>
      </c>
      <c r="H1206" t="s">
        <v>4734</v>
      </c>
      <c r="I1206" t="s">
        <v>4734</v>
      </c>
    </row>
    <row r="1207" spans="1:9">
      <c r="A1207">
        <v>136653</v>
      </c>
      <c r="B1207" t="s">
        <v>5287</v>
      </c>
      <c r="C1207" t="s">
        <v>6208</v>
      </c>
      <c r="D1207">
        <v>0</v>
      </c>
      <c r="E1207">
        <v>191250</v>
      </c>
      <c r="F1207">
        <v>229500</v>
      </c>
      <c r="G1207" s="3">
        <v>46092</v>
      </c>
      <c r="H1207" t="s">
        <v>4734</v>
      </c>
      <c r="I1207" t="s">
        <v>4673</v>
      </c>
    </row>
    <row r="1208" spans="1:9">
      <c r="A1208">
        <v>136654</v>
      </c>
      <c r="B1208" t="s">
        <v>5036</v>
      </c>
      <c r="C1208">
        <v>0</v>
      </c>
      <c r="D1208">
        <v>0</v>
      </c>
      <c r="E1208">
        <v>3120000</v>
      </c>
      <c r="F1208">
        <v>3744000</v>
      </c>
      <c r="G1208" s="3">
        <v>46092</v>
      </c>
      <c r="H1208" t="s">
        <v>4734</v>
      </c>
      <c r="I1208" t="s">
        <v>4734</v>
      </c>
    </row>
    <row r="1209" spans="1:9">
      <c r="A1209">
        <v>136655</v>
      </c>
      <c r="B1209" t="s">
        <v>5057</v>
      </c>
      <c r="C1209" t="s">
        <v>5333</v>
      </c>
      <c r="D1209">
        <v>0</v>
      </c>
      <c r="E1209">
        <v>5054400</v>
      </c>
      <c r="F1209">
        <v>6065280</v>
      </c>
      <c r="G1209" s="3">
        <v>46092</v>
      </c>
      <c r="H1209" t="s">
        <v>4734</v>
      </c>
      <c r="I1209" t="s">
        <v>4673</v>
      </c>
    </row>
    <row r="1210" spans="1:9">
      <c r="A1210">
        <v>136656</v>
      </c>
      <c r="B1210" t="s">
        <v>4697</v>
      </c>
      <c r="C1210" t="s">
        <v>6209</v>
      </c>
      <c r="D1210" t="s">
        <v>6209</v>
      </c>
      <c r="E1210">
        <v>165300</v>
      </c>
      <c r="F1210">
        <v>165300</v>
      </c>
      <c r="G1210" s="3">
        <v>46092</v>
      </c>
      <c r="H1210" t="s">
        <v>4734</v>
      </c>
      <c r="I1210" t="s">
        <v>4637</v>
      </c>
    </row>
    <row r="1211" spans="1:9">
      <c r="A1211">
        <v>136657</v>
      </c>
      <c r="B1211" t="s">
        <v>4688</v>
      </c>
      <c r="C1211">
        <v>0</v>
      </c>
      <c r="D1211">
        <v>0</v>
      </c>
      <c r="E1211">
        <v>13890880</v>
      </c>
      <c r="F1211">
        <v>16669056</v>
      </c>
      <c r="G1211" s="3">
        <v>46092</v>
      </c>
      <c r="H1211" t="s">
        <v>4734</v>
      </c>
      <c r="I1211" t="s">
        <v>6393</v>
      </c>
    </row>
    <row r="1212" spans="1:9">
      <c r="A1212">
        <v>136658</v>
      </c>
      <c r="B1212" t="s">
        <v>4688</v>
      </c>
      <c r="C1212">
        <v>0</v>
      </c>
      <c r="D1212">
        <v>0</v>
      </c>
      <c r="E1212">
        <v>9098281</v>
      </c>
      <c r="F1212">
        <v>10917937.199999999</v>
      </c>
      <c r="G1212" s="3">
        <v>46092</v>
      </c>
      <c r="H1212" t="s">
        <v>4734</v>
      </c>
      <c r="I1212" t="s">
        <v>6393</v>
      </c>
    </row>
    <row r="1213" spans="1:9">
      <c r="A1213">
        <v>136659</v>
      </c>
      <c r="B1213" t="s">
        <v>4695</v>
      </c>
      <c r="C1213" t="s">
        <v>6210</v>
      </c>
      <c r="D1213">
        <v>0</v>
      </c>
      <c r="E1213">
        <v>2746800</v>
      </c>
      <c r="F1213">
        <v>2746800</v>
      </c>
      <c r="G1213" s="3">
        <v>46092</v>
      </c>
      <c r="H1213" t="s">
        <v>4734</v>
      </c>
      <c r="I1213" t="s">
        <v>4734</v>
      </c>
    </row>
    <row r="1214" spans="1:9">
      <c r="A1214">
        <v>136660</v>
      </c>
      <c r="B1214" t="s">
        <v>6030</v>
      </c>
      <c r="C1214" t="s">
        <v>6211</v>
      </c>
      <c r="D1214">
        <v>0</v>
      </c>
      <c r="E1214">
        <v>10458.67</v>
      </c>
      <c r="F1214">
        <v>10458.67</v>
      </c>
      <c r="G1214" s="3">
        <v>46092</v>
      </c>
      <c r="H1214" t="s">
        <v>4734</v>
      </c>
      <c r="I1214" t="s">
        <v>4734</v>
      </c>
    </row>
    <row r="1215" spans="1:9">
      <c r="A1215">
        <v>136661</v>
      </c>
      <c r="B1215" t="s">
        <v>6057</v>
      </c>
      <c r="C1215" t="s">
        <v>6212</v>
      </c>
      <c r="D1215">
        <v>0</v>
      </c>
      <c r="E1215">
        <v>1590000</v>
      </c>
      <c r="F1215">
        <v>1908000</v>
      </c>
      <c r="G1215" s="3">
        <v>46092</v>
      </c>
      <c r="H1215" t="s">
        <v>4734</v>
      </c>
      <c r="I1215" t="s">
        <v>4673</v>
      </c>
    </row>
    <row r="1216" spans="1:9">
      <c r="A1216">
        <v>136662</v>
      </c>
      <c r="B1216" t="s">
        <v>6030</v>
      </c>
      <c r="C1216" t="s">
        <v>6213</v>
      </c>
      <c r="D1216">
        <v>0</v>
      </c>
      <c r="E1216">
        <v>1500</v>
      </c>
      <c r="F1216">
        <v>1500</v>
      </c>
      <c r="G1216" s="3">
        <v>46092</v>
      </c>
      <c r="H1216" t="s">
        <v>4734</v>
      </c>
      <c r="I1216" t="s">
        <v>6308</v>
      </c>
    </row>
    <row r="1217" spans="1:9">
      <c r="A1217">
        <v>136663</v>
      </c>
      <c r="B1217" t="s">
        <v>5036</v>
      </c>
      <c r="C1217" t="s">
        <v>6214</v>
      </c>
      <c r="D1217" t="s">
        <v>6214</v>
      </c>
      <c r="E1217">
        <v>12240000</v>
      </c>
      <c r="F1217">
        <v>14688000</v>
      </c>
      <c r="G1217" s="3">
        <v>46092</v>
      </c>
      <c r="H1217" t="s">
        <v>4734</v>
      </c>
      <c r="I1217" t="s">
        <v>4673</v>
      </c>
    </row>
    <row r="1218" spans="1:9">
      <c r="A1218">
        <v>136664</v>
      </c>
      <c r="B1218" t="s">
        <v>4894</v>
      </c>
      <c r="C1218" t="s">
        <v>6215</v>
      </c>
      <c r="D1218" t="s">
        <v>9681</v>
      </c>
      <c r="E1218">
        <v>1800000</v>
      </c>
      <c r="F1218">
        <v>1800000</v>
      </c>
      <c r="G1218" s="3">
        <v>46092</v>
      </c>
      <c r="H1218" t="s">
        <v>4734</v>
      </c>
      <c r="I1218" t="s">
        <v>6308</v>
      </c>
    </row>
    <row r="1219" spans="1:9">
      <c r="A1219">
        <v>136665</v>
      </c>
      <c r="B1219" t="s">
        <v>5597</v>
      </c>
      <c r="C1219" t="s">
        <v>6216</v>
      </c>
      <c r="D1219">
        <v>0</v>
      </c>
      <c r="E1219">
        <v>12051000</v>
      </c>
      <c r="F1219">
        <v>12051000</v>
      </c>
      <c r="G1219" s="3">
        <v>46092</v>
      </c>
      <c r="H1219" t="s">
        <v>4734</v>
      </c>
      <c r="I1219" t="s">
        <v>4673</v>
      </c>
    </row>
    <row r="1220" spans="1:9">
      <c r="A1220">
        <v>136666</v>
      </c>
      <c r="B1220" t="s">
        <v>5116</v>
      </c>
      <c r="C1220" t="s">
        <v>6217</v>
      </c>
      <c r="D1220" t="s">
        <v>6217</v>
      </c>
      <c r="E1220">
        <v>103500</v>
      </c>
      <c r="F1220">
        <v>124200</v>
      </c>
      <c r="G1220" s="3">
        <v>46093</v>
      </c>
      <c r="H1220" t="s">
        <v>4673</v>
      </c>
      <c r="I1220" t="s">
        <v>4637</v>
      </c>
    </row>
    <row r="1221" spans="1:9">
      <c r="A1221">
        <v>136667</v>
      </c>
      <c r="B1221" t="s">
        <v>6218</v>
      </c>
      <c r="C1221" t="s">
        <v>6220</v>
      </c>
      <c r="D1221">
        <v>0</v>
      </c>
      <c r="E1221">
        <v>7700000</v>
      </c>
      <c r="F1221">
        <v>9240000</v>
      </c>
      <c r="G1221" s="3">
        <v>46093</v>
      </c>
      <c r="H1221" t="s">
        <v>4673</v>
      </c>
      <c r="I1221" t="s">
        <v>6474</v>
      </c>
    </row>
    <row r="1222" spans="1:9">
      <c r="A1222">
        <v>136668</v>
      </c>
      <c r="B1222">
        <v>0</v>
      </c>
      <c r="C1222" t="s">
        <v>6221</v>
      </c>
      <c r="D1222">
        <v>0</v>
      </c>
      <c r="E1222">
        <v>0</v>
      </c>
      <c r="F1222">
        <v>0</v>
      </c>
      <c r="G1222" s="3">
        <v>46093</v>
      </c>
      <c r="H1222" t="s">
        <v>4673</v>
      </c>
      <c r="I1222" t="s">
        <v>6271</v>
      </c>
    </row>
    <row r="1223" spans="1:9">
      <c r="A1223">
        <v>136669</v>
      </c>
      <c r="B1223" t="s">
        <v>6222</v>
      </c>
      <c r="C1223" t="s">
        <v>6224</v>
      </c>
      <c r="D1223">
        <v>0</v>
      </c>
      <c r="E1223">
        <v>5386666.6699999999</v>
      </c>
      <c r="F1223">
        <v>6464000</v>
      </c>
      <c r="G1223" s="3">
        <v>46093</v>
      </c>
      <c r="H1223" t="s">
        <v>4673</v>
      </c>
      <c r="I1223" t="s">
        <v>4673</v>
      </c>
    </row>
    <row r="1224" spans="1:9">
      <c r="A1224">
        <v>136670</v>
      </c>
      <c r="B1224" t="s">
        <v>4674</v>
      </c>
      <c r="C1224" t="s">
        <v>6225</v>
      </c>
      <c r="D1224">
        <v>0</v>
      </c>
      <c r="E1224">
        <v>199750.01</v>
      </c>
      <c r="F1224">
        <v>239700.01</v>
      </c>
      <c r="G1224" s="3">
        <v>46093</v>
      </c>
      <c r="H1224" t="s">
        <v>4673</v>
      </c>
      <c r="I1224" t="s">
        <v>6271</v>
      </c>
    </row>
    <row r="1225" spans="1:9">
      <c r="A1225">
        <v>136671</v>
      </c>
      <c r="B1225" t="s">
        <v>5024</v>
      </c>
      <c r="C1225" t="s">
        <v>6226</v>
      </c>
      <c r="D1225" t="s">
        <v>9682</v>
      </c>
      <c r="E1225">
        <v>54720000</v>
      </c>
      <c r="F1225">
        <v>65664000</v>
      </c>
      <c r="G1225" s="3">
        <v>46093</v>
      </c>
      <c r="H1225" t="s">
        <v>4673</v>
      </c>
      <c r="I1225" t="s">
        <v>4673</v>
      </c>
    </row>
    <row r="1226" spans="1:9">
      <c r="A1226">
        <v>136672</v>
      </c>
      <c r="B1226" t="s">
        <v>4839</v>
      </c>
      <c r="C1226" t="s">
        <v>6227</v>
      </c>
      <c r="D1226">
        <v>0</v>
      </c>
      <c r="E1226">
        <v>8311</v>
      </c>
      <c r="F1226">
        <v>8311</v>
      </c>
      <c r="G1226" s="3">
        <v>46093</v>
      </c>
      <c r="H1226" t="s">
        <v>4673</v>
      </c>
      <c r="I1226" t="s">
        <v>6271</v>
      </c>
    </row>
    <row r="1227" spans="1:9">
      <c r="A1227">
        <v>136673</v>
      </c>
      <c r="B1227" t="s">
        <v>6228</v>
      </c>
      <c r="C1227" t="s">
        <v>6230</v>
      </c>
      <c r="D1227">
        <v>0</v>
      </c>
      <c r="E1227">
        <v>5150000</v>
      </c>
      <c r="F1227">
        <v>5150000</v>
      </c>
      <c r="G1227" s="3">
        <v>46093</v>
      </c>
      <c r="H1227" t="s">
        <v>4673</v>
      </c>
      <c r="I1227" t="s">
        <v>6308</v>
      </c>
    </row>
    <row r="1228" spans="1:9">
      <c r="A1228">
        <v>136674</v>
      </c>
      <c r="B1228" t="s">
        <v>6231</v>
      </c>
      <c r="C1228" t="s">
        <v>6233</v>
      </c>
      <c r="D1228">
        <v>0</v>
      </c>
      <c r="E1228">
        <v>2650000</v>
      </c>
      <c r="F1228">
        <v>2650000</v>
      </c>
      <c r="G1228" s="3">
        <v>46093</v>
      </c>
      <c r="H1228" t="s">
        <v>4673</v>
      </c>
      <c r="I1228" t="s">
        <v>6393</v>
      </c>
    </row>
    <row r="1229" spans="1:9">
      <c r="A1229">
        <v>136675</v>
      </c>
      <c r="B1229" t="s">
        <v>6234</v>
      </c>
      <c r="C1229" t="s">
        <v>6236</v>
      </c>
      <c r="D1229">
        <v>0</v>
      </c>
      <c r="E1229">
        <v>311500</v>
      </c>
      <c r="F1229">
        <v>373800</v>
      </c>
      <c r="G1229" s="3">
        <v>46093</v>
      </c>
      <c r="H1229" t="s">
        <v>4673</v>
      </c>
      <c r="I1229" t="s">
        <v>6543</v>
      </c>
    </row>
    <row r="1230" spans="1:9">
      <c r="A1230">
        <v>136676</v>
      </c>
      <c r="B1230" t="s">
        <v>5057</v>
      </c>
      <c r="C1230" t="s">
        <v>5333</v>
      </c>
      <c r="D1230">
        <v>0</v>
      </c>
      <c r="E1230">
        <v>332900</v>
      </c>
      <c r="F1230">
        <v>399480</v>
      </c>
      <c r="G1230" s="3">
        <v>46093</v>
      </c>
      <c r="H1230" t="s">
        <v>4673</v>
      </c>
      <c r="I1230" t="s">
        <v>6543</v>
      </c>
    </row>
    <row r="1231" spans="1:9">
      <c r="A1231">
        <v>136677</v>
      </c>
      <c r="B1231" t="s">
        <v>5057</v>
      </c>
      <c r="C1231" t="s">
        <v>5333</v>
      </c>
      <c r="D1231">
        <v>0</v>
      </c>
      <c r="E1231">
        <v>976200</v>
      </c>
      <c r="F1231">
        <v>1171440</v>
      </c>
      <c r="G1231" s="3">
        <v>46093</v>
      </c>
      <c r="H1231" t="s">
        <v>4673</v>
      </c>
      <c r="I1231" t="s">
        <v>6359</v>
      </c>
    </row>
    <row r="1232" spans="1:9">
      <c r="A1232">
        <v>136678</v>
      </c>
      <c r="B1232" t="s">
        <v>6237</v>
      </c>
      <c r="C1232" t="s">
        <v>6239</v>
      </c>
      <c r="D1232">
        <v>0</v>
      </c>
      <c r="E1232">
        <v>1040500</v>
      </c>
      <c r="F1232">
        <v>1248600</v>
      </c>
      <c r="G1232" s="3">
        <v>46093</v>
      </c>
      <c r="H1232" t="s">
        <v>4673</v>
      </c>
      <c r="I1232" t="s">
        <v>4673</v>
      </c>
    </row>
    <row r="1233" spans="1:9">
      <c r="A1233">
        <v>136679</v>
      </c>
      <c r="B1233" t="s">
        <v>4794</v>
      </c>
      <c r="C1233" t="s">
        <v>6240</v>
      </c>
      <c r="D1233">
        <v>0</v>
      </c>
      <c r="E1233">
        <v>95400</v>
      </c>
      <c r="F1233">
        <v>114480</v>
      </c>
      <c r="G1233" s="3">
        <v>46093</v>
      </c>
      <c r="H1233" t="s">
        <v>4673</v>
      </c>
      <c r="I1233" t="s">
        <v>3416</v>
      </c>
    </row>
    <row r="1234" spans="1:9">
      <c r="A1234">
        <v>136680</v>
      </c>
      <c r="B1234" t="s">
        <v>4794</v>
      </c>
      <c r="C1234" t="s">
        <v>6241</v>
      </c>
      <c r="D1234">
        <v>0</v>
      </c>
      <c r="E1234">
        <v>5662153</v>
      </c>
      <c r="F1234">
        <v>6794583.5999999996</v>
      </c>
      <c r="G1234" s="3">
        <v>46093</v>
      </c>
      <c r="H1234" t="s">
        <v>4673</v>
      </c>
      <c r="I1234" t="s">
        <v>4673</v>
      </c>
    </row>
    <row r="1235" spans="1:9">
      <c r="A1235">
        <v>136681</v>
      </c>
      <c r="B1235" t="s">
        <v>4794</v>
      </c>
      <c r="C1235" t="s">
        <v>6242</v>
      </c>
      <c r="D1235">
        <v>0</v>
      </c>
      <c r="E1235">
        <v>6191153</v>
      </c>
      <c r="F1235">
        <v>7429383.5999999996</v>
      </c>
      <c r="G1235" s="3">
        <v>46093</v>
      </c>
      <c r="H1235" t="s">
        <v>4673</v>
      </c>
      <c r="I1235" t="s">
        <v>4673</v>
      </c>
    </row>
    <row r="1236" spans="1:9">
      <c r="A1236">
        <v>136682</v>
      </c>
      <c r="B1236" t="s">
        <v>5538</v>
      </c>
      <c r="C1236" t="s">
        <v>6243</v>
      </c>
      <c r="D1236" t="s">
        <v>6243</v>
      </c>
      <c r="E1236">
        <v>460000</v>
      </c>
      <c r="F1236">
        <v>460000</v>
      </c>
      <c r="G1236" s="3">
        <v>46093</v>
      </c>
      <c r="H1236" t="s">
        <v>4673</v>
      </c>
      <c r="I1236" t="s">
        <v>4637</v>
      </c>
    </row>
    <row r="1237" spans="1:9">
      <c r="A1237">
        <v>136683</v>
      </c>
      <c r="B1237" t="s">
        <v>4791</v>
      </c>
      <c r="C1237" t="s">
        <v>6244</v>
      </c>
      <c r="D1237">
        <v>0</v>
      </c>
      <c r="E1237">
        <v>1279505.8400000001</v>
      </c>
      <c r="F1237">
        <v>1535407.01</v>
      </c>
      <c r="G1237" s="3">
        <v>46093</v>
      </c>
      <c r="H1237" t="s">
        <v>4673</v>
      </c>
      <c r="I1237" t="s">
        <v>6543</v>
      </c>
    </row>
    <row r="1238" spans="1:9">
      <c r="A1238">
        <v>136684</v>
      </c>
      <c r="B1238" t="s">
        <v>4774</v>
      </c>
      <c r="C1238" t="s">
        <v>6245</v>
      </c>
      <c r="D1238">
        <v>0</v>
      </c>
      <c r="E1238">
        <v>3858000</v>
      </c>
      <c r="F1238">
        <v>4629600</v>
      </c>
      <c r="G1238" s="3">
        <v>46093</v>
      </c>
      <c r="H1238" t="s">
        <v>4673</v>
      </c>
      <c r="I1238" t="s">
        <v>6308</v>
      </c>
    </row>
    <row r="1239" spans="1:9">
      <c r="A1239">
        <v>136685</v>
      </c>
      <c r="B1239" t="s">
        <v>6246</v>
      </c>
      <c r="C1239" t="s">
        <v>6248</v>
      </c>
      <c r="D1239">
        <v>0</v>
      </c>
      <c r="E1239">
        <v>1800000</v>
      </c>
      <c r="F1239">
        <v>1800000</v>
      </c>
      <c r="G1239" s="3">
        <v>46093</v>
      </c>
      <c r="H1239" t="s">
        <v>4673</v>
      </c>
      <c r="I1239" t="s">
        <v>4673</v>
      </c>
    </row>
    <row r="1240" spans="1:9">
      <c r="A1240">
        <v>136686</v>
      </c>
      <c r="B1240" t="s">
        <v>4697</v>
      </c>
      <c r="C1240" t="s">
        <v>6249</v>
      </c>
      <c r="D1240">
        <v>0</v>
      </c>
      <c r="E1240">
        <v>1200000</v>
      </c>
      <c r="F1240">
        <v>1200000</v>
      </c>
      <c r="G1240" s="3">
        <v>46093</v>
      </c>
      <c r="H1240" t="s">
        <v>4673</v>
      </c>
      <c r="I1240" t="s">
        <v>4673</v>
      </c>
    </row>
    <row r="1241" spans="1:9">
      <c r="A1241">
        <v>136687</v>
      </c>
      <c r="B1241" t="s">
        <v>4791</v>
      </c>
      <c r="C1241">
        <v>0</v>
      </c>
      <c r="D1241">
        <v>0</v>
      </c>
      <c r="E1241">
        <v>150000</v>
      </c>
      <c r="F1241">
        <v>180000</v>
      </c>
      <c r="G1241" s="3">
        <v>46093</v>
      </c>
      <c r="H1241" t="s">
        <v>4673</v>
      </c>
      <c r="I1241" t="s">
        <v>4637</v>
      </c>
    </row>
    <row r="1242" spans="1:9">
      <c r="A1242">
        <v>136688</v>
      </c>
      <c r="B1242" t="s">
        <v>4689</v>
      </c>
      <c r="C1242" t="s">
        <v>5712</v>
      </c>
      <c r="D1242">
        <v>0</v>
      </c>
      <c r="E1242">
        <v>346600</v>
      </c>
      <c r="F1242">
        <v>346600</v>
      </c>
      <c r="G1242" s="3">
        <v>46093</v>
      </c>
      <c r="H1242" t="s">
        <v>4673</v>
      </c>
      <c r="I1242" t="s">
        <v>4673</v>
      </c>
    </row>
    <row r="1243" spans="1:9">
      <c r="A1243">
        <v>136689</v>
      </c>
      <c r="B1243" t="s">
        <v>6250</v>
      </c>
      <c r="C1243">
        <v>0</v>
      </c>
      <c r="D1243">
        <v>0</v>
      </c>
      <c r="E1243">
        <v>7000000</v>
      </c>
      <c r="F1243">
        <v>7000000</v>
      </c>
      <c r="G1243" s="3">
        <v>46093</v>
      </c>
      <c r="H1243" t="s">
        <v>4673</v>
      </c>
      <c r="I1243" t="s">
        <v>4673</v>
      </c>
    </row>
    <row r="1244" spans="1:9">
      <c r="A1244">
        <v>136690</v>
      </c>
      <c r="B1244" t="s">
        <v>4695</v>
      </c>
      <c r="C1244" t="s">
        <v>6252</v>
      </c>
      <c r="D1244">
        <v>0</v>
      </c>
      <c r="E1244">
        <v>3836600</v>
      </c>
      <c r="F1244">
        <v>3836600</v>
      </c>
      <c r="G1244" s="3">
        <v>46093</v>
      </c>
      <c r="H1244" t="s">
        <v>4673</v>
      </c>
      <c r="I1244" t="s">
        <v>4673</v>
      </c>
    </row>
    <row r="1245" spans="1:9">
      <c r="A1245">
        <v>136691</v>
      </c>
      <c r="B1245" t="s">
        <v>4925</v>
      </c>
      <c r="C1245">
        <v>0</v>
      </c>
      <c r="D1245">
        <v>0</v>
      </c>
      <c r="E1245">
        <v>500000</v>
      </c>
      <c r="F1245">
        <v>600000</v>
      </c>
      <c r="G1245" s="3">
        <v>46093</v>
      </c>
      <c r="H1245" t="s">
        <v>4673</v>
      </c>
      <c r="I1245" t="s">
        <v>4673</v>
      </c>
    </row>
    <row r="1246" spans="1:9">
      <c r="A1246">
        <v>136692</v>
      </c>
      <c r="B1246" t="s">
        <v>6253</v>
      </c>
      <c r="C1246" t="s">
        <v>6255</v>
      </c>
      <c r="D1246">
        <v>0</v>
      </c>
      <c r="E1246">
        <v>8973900</v>
      </c>
      <c r="F1246">
        <v>10768680</v>
      </c>
      <c r="G1246" s="3">
        <v>46093</v>
      </c>
      <c r="H1246" t="s">
        <v>4673</v>
      </c>
      <c r="I1246" t="s">
        <v>6308</v>
      </c>
    </row>
    <row r="1247" spans="1:9">
      <c r="A1247">
        <v>136693</v>
      </c>
      <c r="B1247" t="s">
        <v>4794</v>
      </c>
      <c r="C1247" t="s">
        <v>6256</v>
      </c>
      <c r="D1247">
        <v>0</v>
      </c>
      <c r="E1247">
        <v>954</v>
      </c>
      <c r="F1247">
        <v>1144.8</v>
      </c>
      <c r="G1247" s="3">
        <v>46093</v>
      </c>
      <c r="H1247" t="s">
        <v>4673</v>
      </c>
      <c r="I1247" t="s">
        <v>6308</v>
      </c>
    </row>
    <row r="1248" spans="1:9">
      <c r="A1248">
        <v>136694</v>
      </c>
      <c r="B1248" t="s">
        <v>6257</v>
      </c>
      <c r="C1248" t="s">
        <v>6259</v>
      </c>
      <c r="D1248">
        <v>0</v>
      </c>
      <c r="E1248">
        <v>2000000</v>
      </c>
      <c r="F1248">
        <v>2000000</v>
      </c>
      <c r="G1248" s="3">
        <v>46093</v>
      </c>
      <c r="H1248" t="s">
        <v>4673</v>
      </c>
      <c r="I1248" t="s">
        <v>6308</v>
      </c>
    </row>
    <row r="1249" spans="1:9">
      <c r="A1249">
        <v>136695</v>
      </c>
      <c r="B1249" t="s">
        <v>4797</v>
      </c>
      <c r="C1249" t="s">
        <v>6260</v>
      </c>
      <c r="D1249">
        <v>0</v>
      </c>
      <c r="E1249">
        <v>10046196</v>
      </c>
      <c r="F1249">
        <v>12055435.199999999</v>
      </c>
      <c r="G1249" s="3">
        <v>46093</v>
      </c>
      <c r="H1249" t="s">
        <v>4673</v>
      </c>
      <c r="I1249" t="s">
        <v>6308</v>
      </c>
    </row>
    <row r="1250" spans="1:9">
      <c r="A1250">
        <v>136696</v>
      </c>
      <c r="B1250" t="s">
        <v>5896</v>
      </c>
      <c r="C1250" t="s">
        <v>6261</v>
      </c>
      <c r="D1250">
        <v>0</v>
      </c>
      <c r="E1250">
        <v>1200000</v>
      </c>
      <c r="F1250">
        <v>1200000</v>
      </c>
      <c r="G1250" s="3">
        <v>46093</v>
      </c>
      <c r="H1250" t="s">
        <v>4673</v>
      </c>
      <c r="I1250" t="s">
        <v>6308</v>
      </c>
    </row>
    <row r="1251" spans="1:9">
      <c r="A1251">
        <v>136697</v>
      </c>
      <c r="B1251" t="s">
        <v>4797</v>
      </c>
      <c r="C1251" t="s">
        <v>6262</v>
      </c>
      <c r="D1251">
        <v>0</v>
      </c>
      <c r="E1251">
        <v>4758566</v>
      </c>
      <c r="F1251">
        <v>5710279.2000000002</v>
      </c>
      <c r="G1251" s="3">
        <v>46093</v>
      </c>
      <c r="H1251" t="s">
        <v>4673</v>
      </c>
      <c r="I1251" t="s">
        <v>6308</v>
      </c>
    </row>
    <row r="1252" spans="1:9">
      <c r="A1252">
        <v>136698</v>
      </c>
      <c r="B1252">
        <v>0</v>
      </c>
      <c r="C1252" t="s">
        <v>6263</v>
      </c>
      <c r="D1252">
        <v>0</v>
      </c>
      <c r="E1252">
        <v>0</v>
      </c>
      <c r="F1252">
        <v>0</v>
      </c>
      <c r="G1252" s="3">
        <v>46093</v>
      </c>
      <c r="H1252" t="s">
        <v>4673</v>
      </c>
      <c r="I1252" t="s">
        <v>4673</v>
      </c>
    </row>
    <row r="1253" spans="1:9">
      <c r="A1253">
        <v>136699</v>
      </c>
      <c r="B1253" t="s">
        <v>4797</v>
      </c>
      <c r="C1253" t="s">
        <v>6264</v>
      </c>
      <c r="D1253">
        <v>0</v>
      </c>
      <c r="E1253">
        <v>9342531</v>
      </c>
      <c r="F1253">
        <v>11211037.199999999</v>
      </c>
      <c r="G1253" s="3">
        <v>46093</v>
      </c>
      <c r="H1253" t="s">
        <v>4673</v>
      </c>
      <c r="I1253" t="s">
        <v>6308</v>
      </c>
    </row>
    <row r="1254" spans="1:9">
      <c r="A1254">
        <v>136700</v>
      </c>
      <c r="B1254" t="s">
        <v>6265</v>
      </c>
      <c r="C1254" t="s">
        <v>6085</v>
      </c>
      <c r="D1254">
        <v>0</v>
      </c>
      <c r="E1254">
        <v>190500000</v>
      </c>
      <c r="F1254">
        <v>190500000</v>
      </c>
      <c r="G1254" s="3">
        <v>46093</v>
      </c>
      <c r="H1254" t="s">
        <v>4673</v>
      </c>
      <c r="I1254" t="s">
        <v>6308</v>
      </c>
    </row>
    <row r="1255" spans="1:9">
      <c r="A1255">
        <v>136701</v>
      </c>
      <c r="B1255" t="s">
        <v>4791</v>
      </c>
      <c r="C1255" t="s">
        <v>6267</v>
      </c>
      <c r="D1255" t="s">
        <v>6267</v>
      </c>
      <c r="E1255">
        <v>1050000</v>
      </c>
      <c r="F1255">
        <v>1260000</v>
      </c>
      <c r="G1255" s="3">
        <v>46093</v>
      </c>
      <c r="H1255" t="s">
        <v>4673</v>
      </c>
      <c r="I1255" t="s">
        <v>4637</v>
      </c>
    </row>
    <row r="1256" spans="1:9">
      <c r="A1256">
        <v>136702</v>
      </c>
      <c r="B1256" t="s">
        <v>6268</v>
      </c>
      <c r="C1256" t="s">
        <v>6270</v>
      </c>
      <c r="D1256">
        <v>0</v>
      </c>
      <c r="E1256">
        <v>800000</v>
      </c>
      <c r="F1256">
        <v>960000</v>
      </c>
      <c r="G1256" s="3">
        <v>46094</v>
      </c>
      <c r="H1256" t="s">
        <v>6271</v>
      </c>
      <c r="I1256" t="s">
        <v>6308</v>
      </c>
    </row>
    <row r="1257" spans="1:9">
      <c r="A1257">
        <v>136703</v>
      </c>
      <c r="B1257" t="s">
        <v>4797</v>
      </c>
      <c r="C1257" t="s">
        <v>6272</v>
      </c>
      <c r="D1257">
        <v>0</v>
      </c>
      <c r="E1257">
        <v>10217715</v>
      </c>
      <c r="F1257">
        <v>12261258</v>
      </c>
      <c r="G1257" s="3">
        <v>46094</v>
      </c>
      <c r="H1257" t="s">
        <v>6271</v>
      </c>
      <c r="I1257" t="s">
        <v>6308</v>
      </c>
    </row>
    <row r="1258" spans="1:9">
      <c r="A1258">
        <v>136704</v>
      </c>
      <c r="B1258">
        <v>0</v>
      </c>
      <c r="C1258" t="s">
        <v>6273</v>
      </c>
      <c r="D1258">
        <v>0</v>
      </c>
      <c r="E1258">
        <v>0</v>
      </c>
      <c r="F1258">
        <v>0</v>
      </c>
      <c r="G1258" s="3">
        <v>46094</v>
      </c>
      <c r="H1258" t="s">
        <v>6271</v>
      </c>
      <c r="I1258" t="s">
        <v>6271</v>
      </c>
    </row>
    <row r="1259" spans="1:9">
      <c r="A1259">
        <v>136705</v>
      </c>
      <c r="B1259" t="s">
        <v>5272</v>
      </c>
      <c r="C1259" t="s">
        <v>6274</v>
      </c>
      <c r="D1259">
        <v>0</v>
      </c>
      <c r="E1259">
        <v>812406</v>
      </c>
      <c r="F1259">
        <v>974887.2</v>
      </c>
      <c r="G1259" s="3">
        <v>46094</v>
      </c>
      <c r="H1259" t="s">
        <v>6271</v>
      </c>
      <c r="I1259" t="s">
        <v>6271</v>
      </c>
    </row>
    <row r="1260" spans="1:9">
      <c r="A1260">
        <v>136706</v>
      </c>
      <c r="B1260" t="s">
        <v>5016</v>
      </c>
      <c r="C1260" t="s">
        <v>6275</v>
      </c>
      <c r="D1260" t="s">
        <v>9683</v>
      </c>
      <c r="E1260">
        <v>80760000</v>
      </c>
      <c r="F1260">
        <v>96912000</v>
      </c>
      <c r="G1260" s="3">
        <v>46094</v>
      </c>
      <c r="H1260" t="s">
        <v>6271</v>
      </c>
      <c r="I1260" t="s">
        <v>3416</v>
      </c>
    </row>
    <row r="1261" spans="1:9">
      <c r="A1261">
        <v>136707</v>
      </c>
      <c r="B1261" t="s">
        <v>4927</v>
      </c>
      <c r="C1261" t="s">
        <v>6276</v>
      </c>
      <c r="D1261" t="s">
        <v>6276</v>
      </c>
      <c r="E1261">
        <v>42915656</v>
      </c>
      <c r="F1261">
        <v>51498787.200000003</v>
      </c>
      <c r="G1261" s="3">
        <v>46094</v>
      </c>
      <c r="H1261" t="s">
        <v>6271</v>
      </c>
      <c r="I1261" t="s">
        <v>6308</v>
      </c>
    </row>
    <row r="1262" spans="1:9">
      <c r="A1262">
        <v>136708</v>
      </c>
      <c r="B1262" t="s">
        <v>4927</v>
      </c>
      <c r="C1262" t="s">
        <v>6277</v>
      </c>
      <c r="D1262">
        <v>0</v>
      </c>
      <c r="E1262">
        <v>29820500</v>
      </c>
      <c r="F1262">
        <v>35784600</v>
      </c>
      <c r="G1262" s="3">
        <v>46094</v>
      </c>
      <c r="H1262" t="s">
        <v>6271</v>
      </c>
      <c r="I1262" t="s">
        <v>6308</v>
      </c>
    </row>
    <row r="1263" spans="1:9">
      <c r="A1263">
        <v>136709</v>
      </c>
      <c r="B1263" t="s">
        <v>4797</v>
      </c>
      <c r="C1263" t="s">
        <v>6278</v>
      </c>
      <c r="D1263">
        <v>0</v>
      </c>
      <c r="E1263">
        <v>10894957</v>
      </c>
      <c r="F1263">
        <v>13073948.4</v>
      </c>
      <c r="G1263" s="3">
        <v>46094</v>
      </c>
      <c r="H1263" t="s">
        <v>6271</v>
      </c>
      <c r="I1263" t="s">
        <v>6308</v>
      </c>
    </row>
    <row r="1264" spans="1:9">
      <c r="A1264">
        <v>136710</v>
      </c>
      <c r="B1264" t="s">
        <v>4768</v>
      </c>
      <c r="C1264" t="s">
        <v>6279</v>
      </c>
      <c r="D1264">
        <v>0</v>
      </c>
      <c r="E1264">
        <v>5000000</v>
      </c>
      <c r="F1264">
        <v>5000000</v>
      </c>
      <c r="G1264" s="3">
        <v>46094</v>
      </c>
      <c r="H1264" t="s">
        <v>6271</v>
      </c>
      <c r="I1264" t="s">
        <v>6308</v>
      </c>
    </row>
    <row r="1265" spans="1:9">
      <c r="A1265">
        <v>136711</v>
      </c>
      <c r="B1265">
        <v>0</v>
      </c>
      <c r="C1265" t="s">
        <v>6280</v>
      </c>
      <c r="D1265">
        <v>0</v>
      </c>
      <c r="E1265">
        <v>0</v>
      </c>
      <c r="F1265">
        <v>0</v>
      </c>
      <c r="G1265" s="3">
        <v>46094</v>
      </c>
      <c r="H1265" t="s">
        <v>6271</v>
      </c>
      <c r="I1265" t="s">
        <v>6308</v>
      </c>
    </row>
    <row r="1266" spans="1:9">
      <c r="A1266">
        <v>136712</v>
      </c>
      <c r="B1266" t="s">
        <v>4697</v>
      </c>
      <c r="C1266" t="s">
        <v>6281</v>
      </c>
      <c r="D1266" t="s">
        <v>6281</v>
      </c>
      <c r="E1266">
        <v>266578273</v>
      </c>
      <c r="F1266">
        <v>319893927.60000002</v>
      </c>
      <c r="G1266" s="3">
        <v>46094</v>
      </c>
      <c r="H1266" t="s">
        <v>6271</v>
      </c>
      <c r="I1266" t="s">
        <v>4637</v>
      </c>
    </row>
    <row r="1267" spans="1:9">
      <c r="A1267">
        <v>136713</v>
      </c>
      <c r="B1267" t="s">
        <v>4697</v>
      </c>
      <c r="C1267">
        <v>0</v>
      </c>
      <c r="D1267">
        <v>0</v>
      </c>
      <c r="E1267">
        <v>326955294</v>
      </c>
      <c r="F1267">
        <v>392346352.80000001</v>
      </c>
      <c r="G1267" s="3">
        <v>46094</v>
      </c>
      <c r="H1267" t="s">
        <v>6271</v>
      </c>
      <c r="I1267" t="s">
        <v>4637</v>
      </c>
    </row>
    <row r="1268" spans="1:9">
      <c r="A1268">
        <v>136714</v>
      </c>
      <c r="B1268" t="s">
        <v>4693</v>
      </c>
      <c r="C1268" t="s">
        <v>6282</v>
      </c>
      <c r="D1268">
        <v>0</v>
      </c>
      <c r="E1268">
        <v>1330000</v>
      </c>
      <c r="F1268">
        <v>1596000</v>
      </c>
      <c r="G1268" s="3">
        <v>46094</v>
      </c>
      <c r="H1268" t="s">
        <v>6271</v>
      </c>
      <c r="I1268" t="s">
        <v>6308</v>
      </c>
    </row>
    <row r="1269" spans="1:9">
      <c r="A1269">
        <v>136715</v>
      </c>
      <c r="B1269" t="s">
        <v>4910</v>
      </c>
      <c r="C1269" t="s">
        <v>6283</v>
      </c>
      <c r="D1269">
        <v>0</v>
      </c>
      <c r="E1269">
        <v>712000</v>
      </c>
      <c r="F1269">
        <v>854400</v>
      </c>
      <c r="G1269" s="3">
        <v>46094</v>
      </c>
      <c r="H1269" t="s">
        <v>6271</v>
      </c>
      <c r="I1269" t="s">
        <v>6308</v>
      </c>
    </row>
    <row r="1270" spans="1:9">
      <c r="A1270">
        <v>136716</v>
      </c>
      <c r="B1270" t="s">
        <v>6284</v>
      </c>
      <c r="C1270" t="s">
        <v>6286</v>
      </c>
      <c r="D1270">
        <v>0</v>
      </c>
      <c r="E1270">
        <v>7292720</v>
      </c>
      <c r="F1270">
        <v>8751264</v>
      </c>
      <c r="G1270" s="3">
        <v>46094</v>
      </c>
      <c r="H1270" t="s">
        <v>6271</v>
      </c>
      <c r="I1270" t="s">
        <v>6271</v>
      </c>
    </row>
    <row r="1271" spans="1:9">
      <c r="A1271">
        <v>136717</v>
      </c>
      <c r="B1271" t="s">
        <v>4889</v>
      </c>
      <c r="C1271" t="s">
        <v>6287</v>
      </c>
      <c r="D1271">
        <v>0</v>
      </c>
      <c r="E1271">
        <v>2200000</v>
      </c>
      <c r="F1271">
        <v>2640000</v>
      </c>
      <c r="G1271" s="3">
        <v>46094</v>
      </c>
      <c r="H1271" t="s">
        <v>6271</v>
      </c>
      <c r="I1271" t="s">
        <v>6308</v>
      </c>
    </row>
    <row r="1272" spans="1:9">
      <c r="A1272">
        <v>136718</v>
      </c>
      <c r="B1272" t="s">
        <v>4889</v>
      </c>
      <c r="C1272" t="s">
        <v>6288</v>
      </c>
      <c r="D1272">
        <v>0</v>
      </c>
      <c r="E1272">
        <v>1400000</v>
      </c>
      <c r="F1272">
        <v>1680000</v>
      </c>
      <c r="G1272" s="3">
        <v>46094</v>
      </c>
      <c r="H1272" t="s">
        <v>6271</v>
      </c>
      <c r="I1272" t="s">
        <v>6308</v>
      </c>
    </row>
    <row r="1273" spans="1:9">
      <c r="A1273">
        <v>136719</v>
      </c>
      <c r="B1273" t="s">
        <v>4889</v>
      </c>
      <c r="C1273" t="s">
        <v>6289</v>
      </c>
      <c r="D1273">
        <v>0</v>
      </c>
      <c r="E1273">
        <v>4515000</v>
      </c>
      <c r="F1273">
        <v>5418000</v>
      </c>
      <c r="G1273" s="3">
        <v>46094</v>
      </c>
      <c r="H1273" t="s">
        <v>6271</v>
      </c>
      <c r="I1273" t="s">
        <v>6308</v>
      </c>
    </row>
    <row r="1274" spans="1:9">
      <c r="A1274">
        <v>136720</v>
      </c>
      <c r="B1274" t="s">
        <v>6080</v>
      </c>
      <c r="C1274" t="s">
        <v>6290</v>
      </c>
      <c r="D1274">
        <v>0</v>
      </c>
      <c r="E1274">
        <v>1005000</v>
      </c>
      <c r="F1274">
        <v>1206000</v>
      </c>
      <c r="G1274" s="3">
        <v>46094</v>
      </c>
      <c r="H1274" t="s">
        <v>6271</v>
      </c>
      <c r="I1274" t="s">
        <v>6308</v>
      </c>
    </row>
    <row r="1275" spans="1:9">
      <c r="A1275">
        <v>136721</v>
      </c>
      <c r="B1275" t="s">
        <v>5669</v>
      </c>
      <c r="C1275" t="s">
        <v>6291</v>
      </c>
      <c r="D1275" t="s">
        <v>6291</v>
      </c>
      <c r="E1275">
        <v>3000000</v>
      </c>
      <c r="F1275">
        <v>3000000</v>
      </c>
      <c r="G1275" s="3">
        <v>46094</v>
      </c>
      <c r="H1275" t="s">
        <v>6271</v>
      </c>
      <c r="I1275" t="s">
        <v>6308</v>
      </c>
    </row>
    <row r="1276" spans="1:9">
      <c r="A1276">
        <v>136722</v>
      </c>
      <c r="B1276" t="s">
        <v>6292</v>
      </c>
      <c r="C1276" t="s">
        <v>6293</v>
      </c>
      <c r="D1276">
        <v>0</v>
      </c>
      <c r="E1276">
        <v>6000000</v>
      </c>
      <c r="F1276">
        <v>6000000</v>
      </c>
      <c r="G1276" s="3">
        <v>46094</v>
      </c>
      <c r="H1276" t="s">
        <v>6271</v>
      </c>
      <c r="I1276" t="s">
        <v>6308</v>
      </c>
    </row>
    <row r="1277" spans="1:9">
      <c r="A1277">
        <v>136723</v>
      </c>
      <c r="B1277" t="s">
        <v>4719</v>
      </c>
      <c r="C1277" t="s">
        <v>6294</v>
      </c>
      <c r="D1277">
        <v>0</v>
      </c>
      <c r="E1277">
        <v>76730</v>
      </c>
      <c r="F1277">
        <v>76730</v>
      </c>
      <c r="G1277" s="3">
        <v>46094</v>
      </c>
      <c r="H1277" t="s">
        <v>6271</v>
      </c>
      <c r="I1277" t="s">
        <v>6308</v>
      </c>
    </row>
    <row r="1278" spans="1:9">
      <c r="A1278">
        <v>136724</v>
      </c>
      <c r="B1278" t="s">
        <v>6295</v>
      </c>
      <c r="C1278" t="s">
        <v>6297</v>
      </c>
      <c r="D1278">
        <v>0</v>
      </c>
      <c r="E1278">
        <v>6300</v>
      </c>
      <c r="F1278">
        <v>6300</v>
      </c>
      <c r="G1278" s="3">
        <v>46094</v>
      </c>
      <c r="H1278" t="s">
        <v>6271</v>
      </c>
      <c r="I1278" t="s">
        <v>6393</v>
      </c>
    </row>
    <row r="1279" spans="1:9">
      <c r="A1279">
        <v>136725</v>
      </c>
      <c r="B1279" t="s">
        <v>4824</v>
      </c>
      <c r="C1279" t="s">
        <v>6298</v>
      </c>
      <c r="D1279">
        <v>0</v>
      </c>
      <c r="E1279">
        <v>13739</v>
      </c>
      <c r="F1279">
        <v>13739</v>
      </c>
      <c r="G1279" s="3">
        <v>46094</v>
      </c>
      <c r="H1279" t="s">
        <v>6271</v>
      </c>
      <c r="I1279" t="s">
        <v>6308</v>
      </c>
    </row>
    <row r="1280" spans="1:9">
      <c r="A1280">
        <v>136726</v>
      </c>
      <c r="B1280">
        <v>0</v>
      </c>
      <c r="C1280" t="s">
        <v>6299</v>
      </c>
      <c r="D1280">
        <v>0</v>
      </c>
      <c r="E1280">
        <v>0</v>
      </c>
      <c r="F1280">
        <v>0</v>
      </c>
      <c r="G1280" s="3">
        <v>46094</v>
      </c>
      <c r="H1280" t="s">
        <v>6271</v>
      </c>
      <c r="I1280" t="s">
        <v>6308</v>
      </c>
    </row>
    <row r="1281" spans="1:9">
      <c r="A1281">
        <v>136727</v>
      </c>
      <c r="B1281">
        <v>0</v>
      </c>
      <c r="C1281" t="s">
        <v>6300</v>
      </c>
      <c r="D1281">
        <v>0</v>
      </c>
      <c r="E1281">
        <v>0</v>
      </c>
      <c r="F1281">
        <v>0</v>
      </c>
      <c r="G1281" s="3">
        <v>46094</v>
      </c>
      <c r="H1281" t="s">
        <v>6271</v>
      </c>
      <c r="I1281" t="s">
        <v>6474</v>
      </c>
    </row>
    <row r="1282" spans="1:9">
      <c r="A1282">
        <v>136728</v>
      </c>
      <c r="B1282">
        <v>0</v>
      </c>
      <c r="C1282" t="s">
        <v>6301</v>
      </c>
      <c r="D1282">
        <v>0</v>
      </c>
      <c r="E1282">
        <v>0</v>
      </c>
      <c r="F1282">
        <v>0</v>
      </c>
      <c r="G1282" s="3">
        <v>46094</v>
      </c>
      <c r="H1282" t="s">
        <v>6271</v>
      </c>
      <c r="I1282" t="s">
        <v>6474</v>
      </c>
    </row>
    <row r="1283" spans="1:9">
      <c r="A1283">
        <v>136729</v>
      </c>
      <c r="B1283" t="s">
        <v>4807</v>
      </c>
      <c r="C1283" t="s">
        <v>6302</v>
      </c>
      <c r="D1283">
        <v>0</v>
      </c>
      <c r="E1283">
        <v>6239000</v>
      </c>
      <c r="F1283">
        <v>7486800</v>
      </c>
      <c r="G1283" s="3">
        <v>46094</v>
      </c>
      <c r="H1283" t="s">
        <v>6271</v>
      </c>
      <c r="I1283" t="s">
        <v>6474</v>
      </c>
    </row>
    <row r="1284" spans="1:9">
      <c r="A1284">
        <v>136730</v>
      </c>
      <c r="B1284" t="s">
        <v>4807</v>
      </c>
      <c r="C1284" t="s">
        <v>6303</v>
      </c>
      <c r="D1284">
        <v>0</v>
      </c>
      <c r="E1284">
        <v>11181240</v>
      </c>
      <c r="F1284">
        <v>13417488</v>
      </c>
      <c r="G1284" s="3">
        <v>46094</v>
      </c>
      <c r="H1284" t="s">
        <v>6271</v>
      </c>
      <c r="I1284" t="s">
        <v>6474</v>
      </c>
    </row>
    <row r="1285" spans="1:9">
      <c r="A1285">
        <v>136731</v>
      </c>
      <c r="B1285" t="s">
        <v>4807</v>
      </c>
      <c r="C1285" t="s">
        <v>6304</v>
      </c>
      <c r="D1285">
        <v>0</v>
      </c>
      <c r="E1285">
        <v>12147350</v>
      </c>
      <c r="F1285">
        <v>14576820</v>
      </c>
      <c r="G1285" s="3">
        <v>46094</v>
      </c>
      <c r="H1285" t="s">
        <v>6271</v>
      </c>
      <c r="I1285" t="s">
        <v>6474</v>
      </c>
    </row>
    <row r="1286" spans="1:9">
      <c r="A1286">
        <v>136732</v>
      </c>
      <c r="B1286" t="s">
        <v>6305</v>
      </c>
      <c r="C1286">
        <v>0</v>
      </c>
      <c r="D1286">
        <v>0</v>
      </c>
      <c r="E1286">
        <v>1325000</v>
      </c>
      <c r="F1286">
        <v>1590000</v>
      </c>
      <c r="G1286" s="3">
        <v>46094</v>
      </c>
      <c r="H1286" t="s">
        <v>6271</v>
      </c>
      <c r="I1286" t="s">
        <v>6308</v>
      </c>
    </row>
    <row r="1287" spans="1:9">
      <c r="A1287">
        <v>136733</v>
      </c>
      <c r="B1287" t="s">
        <v>4807</v>
      </c>
      <c r="C1287" t="s">
        <v>6306</v>
      </c>
      <c r="D1287">
        <v>0</v>
      </c>
      <c r="E1287">
        <v>7242000</v>
      </c>
      <c r="F1287">
        <v>8690400</v>
      </c>
      <c r="G1287" s="3">
        <v>46094</v>
      </c>
      <c r="H1287" t="s">
        <v>6271</v>
      </c>
      <c r="I1287" t="s">
        <v>6474</v>
      </c>
    </row>
    <row r="1288" spans="1:9">
      <c r="A1288">
        <v>136734</v>
      </c>
      <c r="B1288" t="s">
        <v>4674</v>
      </c>
      <c r="C1288" t="s">
        <v>6307</v>
      </c>
      <c r="D1288">
        <v>0</v>
      </c>
      <c r="E1288">
        <v>195000</v>
      </c>
      <c r="F1288">
        <v>234000</v>
      </c>
      <c r="G1288" s="3">
        <v>46094</v>
      </c>
      <c r="H1288" t="s">
        <v>6271</v>
      </c>
      <c r="I1288" t="s">
        <v>6308</v>
      </c>
    </row>
    <row r="1289" spans="1:9">
      <c r="A1289">
        <v>136735</v>
      </c>
      <c r="B1289" t="s">
        <v>4695</v>
      </c>
      <c r="C1289">
        <v>0</v>
      </c>
      <c r="D1289">
        <v>0</v>
      </c>
      <c r="E1289">
        <v>2455900</v>
      </c>
      <c r="F1289">
        <v>2947080</v>
      </c>
      <c r="G1289" s="3">
        <v>46097</v>
      </c>
      <c r="H1289" t="s">
        <v>6308</v>
      </c>
      <c r="I1289" t="s">
        <v>6308</v>
      </c>
    </row>
    <row r="1290" spans="1:9">
      <c r="A1290">
        <v>136736</v>
      </c>
      <c r="B1290" t="s">
        <v>6309</v>
      </c>
      <c r="C1290" t="s">
        <v>6311</v>
      </c>
      <c r="D1290" t="s">
        <v>6311</v>
      </c>
      <c r="E1290">
        <v>1400000</v>
      </c>
      <c r="F1290">
        <v>1400000</v>
      </c>
      <c r="G1290" s="3">
        <v>46097</v>
      </c>
      <c r="H1290" t="s">
        <v>6308</v>
      </c>
      <c r="I1290" t="s">
        <v>4637</v>
      </c>
    </row>
    <row r="1291" spans="1:9">
      <c r="A1291">
        <v>136737</v>
      </c>
      <c r="B1291" t="s">
        <v>6312</v>
      </c>
      <c r="C1291" t="s">
        <v>6314</v>
      </c>
      <c r="D1291">
        <v>0</v>
      </c>
      <c r="E1291">
        <v>505000</v>
      </c>
      <c r="F1291">
        <v>505000</v>
      </c>
      <c r="G1291" s="3">
        <v>46097</v>
      </c>
      <c r="H1291" t="s">
        <v>6308</v>
      </c>
      <c r="I1291" t="s">
        <v>6359</v>
      </c>
    </row>
    <row r="1292" spans="1:9">
      <c r="A1292">
        <v>136738</v>
      </c>
      <c r="B1292" t="s">
        <v>4674</v>
      </c>
      <c r="C1292" t="s">
        <v>6315</v>
      </c>
      <c r="D1292">
        <v>0</v>
      </c>
      <c r="E1292">
        <v>55833.33</v>
      </c>
      <c r="F1292">
        <v>67000</v>
      </c>
      <c r="G1292" s="3">
        <v>46097</v>
      </c>
      <c r="H1292" t="s">
        <v>6308</v>
      </c>
      <c r="I1292" t="s">
        <v>6308</v>
      </c>
    </row>
    <row r="1293" spans="1:9">
      <c r="A1293">
        <v>136739</v>
      </c>
      <c r="B1293" t="s">
        <v>4695</v>
      </c>
      <c r="C1293" t="s">
        <v>6316</v>
      </c>
      <c r="D1293" t="s">
        <v>6316</v>
      </c>
      <c r="E1293">
        <v>1367700</v>
      </c>
      <c r="F1293">
        <v>1367700</v>
      </c>
      <c r="G1293" s="3">
        <v>46097</v>
      </c>
      <c r="H1293" t="s">
        <v>6308</v>
      </c>
      <c r="I1293" t="s">
        <v>6308</v>
      </c>
    </row>
    <row r="1294" spans="1:9">
      <c r="A1294">
        <v>136740</v>
      </c>
      <c r="B1294">
        <v>0</v>
      </c>
      <c r="C1294">
        <v>0</v>
      </c>
      <c r="D1294">
        <v>0</v>
      </c>
      <c r="E1294">
        <v>0</v>
      </c>
      <c r="F1294">
        <v>0</v>
      </c>
      <c r="G1294" s="3">
        <v>46097</v>
      </c>
      <c r="H1294" t="s">
        <v>6308</v>
      </c>
      <c r="I1294" t="s">
        <v>6308</v>
      </c>
    </row>
    <row r="1295" spans="1:9">
      <c r="A1295">
        <v>136741</v>
      </c>
      <c r="B1295" t="s">
        <v>6317</v>
      </c>
      <c r="C1295" t="s">
        <v>6319</v>
      </c>
      <c r="D1295" t="s">
        <v>6319</v>
      </c>
      <c r="E1295">
        <v>1842500</v>
      </c>
      <c r="F1295">
        <v>2211000</v>
      </c>
      <c r="G1295" s="3">
        <v>46097</v>
      </c>
      <c r="H1295" t="s">
        <v>6308</v>
      </c>
      <c r="I1295" t="s">
        <v>6308</v>
      </c>
    </row>
    <row r="1296" spans="1:9">
      <c r="A1296">
        <v>136742</v>
      </c>
      <c r="B1296">
        <v>0</v>
      </c>
      <c r="C1296">
        <v>0</v>
      </c>
      <c r="D1296">
        <v>0</v>
      </c>
      <c r="E1296">
        <v>405000</v>
      </c>
      <c r="F1296">
        <v>0</v>
      </c>
      <c r="G1296" s="3">
        <v>46097</v>
      </c>
      <c r="H1296" t="s">
        <v>6308</v>
      </c>
      <c r="I1296" t="s">
        <v>6308</v>
      </c>
    </row>
    <row r="1297" spans="1:9">
      <c r="A1297">
        <v>136743</v>
      </c>
      <c r="B1297" t="s">
        <v>4695</v>
      </c>
      <c r="C1297" t="s">
        <v>6320</v>
      </c>
      <c r="D1297">
        <v>0</v>
      </c>
      <c r="E1297">
        <v>1451100</v>
      </c>
      <c r="F1297">
        <v>1451100</v>
      </c>
      <c r="G1297" s="3">
        <v>46097</v>
      </c>
      <c r="H1297" t="s">
        <v>6308</v>
      </c>
      <c r="I1297" t="s">
        <v>6308</v>
      </c>
    </row>
    <row r="1298" spans="1:9">
      <c r="A1298">
        <v>136744</v>
      </c>
      <c r="B1298" t="s">
        <v>4695</v>
      </c>
      <c r="C1298" t="s">
        <v>6321</v>
      </c>
      <c r="D1298">
        <v>0</v>
      </c>
      <c r="E1298">
        <v>1795900</v>
      </c>
      <c r="F1298">
        <v>1795900</v>
      </c>
      <c r="G1298" s="3">
        <v>46097</v>
      </c>
      <c r="H1298" t="s">
        <v>6308</v>
      </c>
      <c r="I1298" t="s">
        <v>6308</v>
      </c>
    </row>
    <row r="1299" spans="1:9">
      <c r="A1299">
        <v>136745</v>
      </c>
      <c r="B1299" t="s">
        <v>4732</v>
      </c>
      <c r="C1299" t="s">
        <v>6322</v>
      </c>
      <c r="D1299">
        <v>0</v>
      </c>
      <c r="E1299">
        <v>253405000</v>
      </c>
      <c r="F1299">
        <v>253405000</v>
      </c>
      <c r="G1299" s="3">
        <v>46097</v>
      </c>
      <c r="H1299" t="s">
        <v>6308</v>
      </c>
      <c r="I1299" t="s">
        <v>6445</v>
      </c>
    </row>
    <row r="1300" spans="1:9">
      <c r="A1300">
        <v>136746</v>
      </c>
      <c r="B1300" t="s">
        <v>4797</v>
      </c>
      <c r="C1300" t="s">
        <v>6323</v>
      </c>
      <c r="D1300">
        <v>0</v>
      </c>
      <c r="E1300">
        <v>1025800</v>
      </c>
      <c r="F1300">
        <v>1230960</v>
      </c>
      <c r="G1300" s="3">
        <v>46097</v>
      </c>
      <c r="H1300" t="s">
        <v>6308</v>
      </c>
      <c r="I1300" t="s">
        <v>6731</v>
      </c>
    </row>
    <row r="1301" spans="1:9">
      <c r="A1301">
        <v>136747</v>
      </c>
      <c r="B1301" t="s">
        <v>4797</v>
      </c>
      <c r="C1301" t="s">
        <v>6324</v>
      </c>
      <c r="D1301">
        <v>0</v>
      </c>
      <c r="E1301">
        <v>10715000</v>
      </c>
      <c r="F1301">
        <v>12858000</v>
      </c>
      <c r="G1301" s="3">
        <v>46097</v>
      </c>
      <c r="H1301" t="s">
        <v>6308</v>
      </c>
      <c r="I1301" t="s">
        <v>6731</v>
      </c>
    </row>
    <row r="1302" spans="1:9">
      <c r="A1302">
        <v>136748</v>
      </c>
      <c r="B1302" t="s">
        <v>6325</v>
      </c>
      <c r="C1302" t="s">
        <v>6322</v>
      </c>
      <c r="D1302">
        <v>0</v>
      </c>
      <c r="E1302">
        <v>65050000</v>
      </c>
      <c r="F1302">
        <v>65050000</v>
      </c>
      <c r="G1302" s="3">
        <v>46097</v>
      </c>
      <c r="H1302" t="s">
        <v>6308</v>
      </c>
      <c r="I1302" t="s">
        <v>6445</v>
      </c>
    </row>
    <row r="1303" spans="1:9">
      <c r="A1303">
        <v>136749</v>
      </c>
      <c r="B1303" t="s">
        <v>6327</v>
      </c>
      <c r="C1303" t="s">
        <v>6329</v>
      </c>
      <c r="D1303">
        <v>0</v>
      </c>
      <c r="E1303">
        <v>30000000</v>
      </c>
      <c r="F1303">
        <v>30000000</v>
      </c>
      <c r="G1303" s="3">
        <v>46097</v>
      </c>
      <c r="H1303" t="s">
        <v>6308</v>
      </c>
      <c r="I1303" t="s">
        <v>6445</v>
      </c>
    </row>
    <row r="1304" spans="1:9">
      <c r="A1304">
        <v>136750</v>
      </c>
      <c r="B1304" t="s">
        <v>4797</v>
      </c>
      <c r="C1304" t="s">
        <v>6330</v>
      </c>
      <c r="D1304">
        <v>0</v>
      </c>
      <c r="E1304">
        <v>3760000</v>
      </c>
      <c r="F1304">
        <v>4512000</v>
      </c>
      <c r="G1304" s="3">
        <v>46097</v>
      </c>
      <c r="H1304" t="s">
        <v>6308</v>
      </c>
      <c r="I1304" t="s">
        <v>6825</v>
      </c>
    </row>
    <row r="1305" spans="1:9">
      <c r="A1305">
        <v>136751</v>
      </c>
      <c r="B1305">
        <v>0</v>
      </c>
      <c r="C1305">
        <v>0</v>
      </c>
      <c r="D1305">
        <v>0</v>
      </c>
      <c r="E1305">
        <v>0</v>
      </c>
      <c r="F1305">
        <v>0</v>
      </c>
      <c r="G1305" s="3">
        <v>46097</v>
      </c>
      <c r="H1305" t="s">
        <v>6308</v>
      </c>
      <c r="I1305" t="s">
        <v>6308</v>
      </c>
    </row>
    <row r="1306" spans="1:9">
      <c r="A1306">
        <v>136752</v>
      </c>
      <c r="B1306" t="s">
        <v>4807</v>
      </c>
      <c r="C1306" t="s">
        <v>6331</v>
      </c>
      <c r="D1306">
        <v>0</v>
      </c>
      <c r="E1306">
        <v>716800</v>
      </c>
      <c r="F1306">
        <v>860160</v>
      </c>
      <c r="G1306" s="3">
        <v>46097</v>
      </c>
      <c r="H1306" t="s">
        <v>6308</v>
      </c>
      <c r="I1306" t="s">
        <v>6825</v>
      </c>
    </row>
    <row r="1307" spans="1:9">
      <c r="A1307">
        <v>136753</v>
      </c>
      <c r="B1307" t="s">
        <v>4732</v>
      </c>
      <c r="C1307" t="s">
        <v>6322</v>
      </c>
      <c r="D1307">
        <v>0</v>
      </c>
      <c r="E1307">
        <v>5920</v>
      </c>
      <c r="F1307">
        <v>5920</v>
      </c>
      <c r="G1307" s="3">
        <v>46097</v>
      </c>
      <c r="H1307" t="s">
        <v>6308</v>
      </c>
      <c r="I1307" t="s">
        <v>6445</v>
      </c>
    </row>
    <row r="1308" spans="1:9">
      <c r="A1308">
        <v>136754</v>
      </c>
      <c r="B1308" t="s">
        <v>4791</v>
      </c>
      <c r="C1308" t="s">
        <v>6332</v>
      </c>
      <c r="D1308">
        <v>0</v>
      </c>
      <c r="E1308">
        <v>1750000</v>
      </c>
      <c r="F1308">
        <v>2100000</v>
      </c>
      <c r="G1308" s="3">
        <v>46097</v>
      </c>
      <c r="H1308" t="s">
        <v>6308</v>
      </c>
      <c r="I1308" t="s">
        <v>6445</v>
      </c>
    </row>
    <row r="1309" spans="1:9">
      <c r="A1309">
        <v>136755</v>
      </c>
      <c r="B1309" t="s">
        <v>5199</v>
      </c>
      <c r="C1309" t="s">
        <v>6322</v>
      </c>
      <c r="D1309">
        <v>0</v>
      </c>
      <c r="E1309">
        <v>3940000</v>
      </c>
      <c r="F1309">
        <v>4728000</v>
      </c>
      <c r="G1309" s="3">
        <v>46097</v>
      </c>
      <c r="H1309" t="s">
        <v>6308</v>
      </c>
      <c r="I1309" t="s">
        <v>6445</v>
      </c>
    </row>
    <row r="1310" spans="1:9">
      <c r="A1310">
        <v>136756</v>
      </c>
      <c r="B1310" t="s">
        <v>5024</v>
      </c>
      <c r="C1310">
        <v>0</v>
      </c>
      <c r="D1310">
        <v>0</v>
      </c>
      <c r="E1310">
        <v>0</v>
      </c>
      <c r="F1310">
        <v>0</v>
      </c>
      <c r="G1310" s="3">
        <v>46097</v>
      </c>
      <c r="H1310" t="s">
        <v>3416</v>
      </c>
      <c r="I1310" t="s">
        <v>3416</v>
      </c>
    </row>
    <row r="1311" spans="1:9">
      <c r="A1311">
        <v>136757</v>
      </c>
      <c r="B1311" t="s">
        <v>5063</v>
      </c>
      <c r="C1311" t="s">
        <v>6333</v>
      </c>
      <c r="D1311">
        <v>0</v>
      </c>
      <c r="E1311">
        <v>11000000</v>
      </c>
      <c r="F1311">
        <v>13200000</v>
      </c>
      <c r="G1311" s="3">
        <v>46097</v>
      </c>
      <c r="H1311" t="s">
        <v>6308</v>
      </c>
      <c r="I1311" t="s">
        <v>6474</v>
      </c>
    </row>
    <row r="1312" spans="1:9">
      <c r="A1312">
        <v>136758</v>
      </c>
      <c r="B1312" t="s">
        <v>5063</v>
      </c>
      <c r="C1312" t="s">
        <v>6334</v>
      </c>
      <c r="D1312">
        <v>0</v>
      </c>
      <c r="E1312">
        <v>8000000</v>
      </c>
      <c r="F1312">
        <v>9600000</v>
      </c>
      <c r="G1312" s="3">
        <v>46097</v>
      </c>
      <c r="H1312" t="s">
        <v>6308</v>
      </c>
      <c r="I1312" t="s">
        <v>6474</v>
      </c>
    </row>
    <row r="1313" spans="1:9">
      <c r="A1313">
        <v>136759</v>
      </c>
      <c r="B1313" t="s">
        <v>5063</v>
      </c>
      <c r="C1313" t="s">
        <v>6335</v>
      </c>
      <c r="D1313">
        <v>0</v>
      </c>
      <c r="E1313">
        <v>8000000</v>
      </c>
      <c r="F1313">
        <v>9600000</v>
      </c>
      <c r="G1313" s="3">
        <v>46097</v>
      </c>
      <c r="H1313" t="s">
        <v>6308</v>
      </c>
      <c r="I1313" t="s">
        <v>6474</v>
      </c>
    </row>
    <row r="1314" spans="1:9">
      <c r="A1314">
        <v>136760</v>
      </c>
      <c r="B1314" t="s">
        <v>5063</v>
      </c>
      <c r="C1314" t="s">
        <v>6336</v>
      </c>
      <c r="D1314">
        <v>0</v>
      </c>
      <c r="E1314">
        <v>8000000</v>
      </c>
      <c r="F1314">
        <v>9600000</v>
      </c>
      <c r="G1314" s="3">
        <v>46097</v>
      </c>
      <c r="H1314" t="s">
        <v>6308</v>
      </c>
      <c r="I1314" t="s">
        <v>6474</v>
      </c>
    </row>
    <row r="1315" spans="1:9">
      <c r="A1315">
        <v>136761</v>
      </c>
      <c r="B1315" t="s">
        <v>6030</v>
      </c>
      <c r="C1315" t="s">
        <v>6337</v>
      </c>
      <c r="D1315">
        <v>0</v>
      </c>
      <c r="E1315">
        <v>909.38</v>
      </c>
      <c r="F1315">
        <v>909.38</v>
      </c>
      <c r="G1315" s="3">
        <v>46097</v>
      </c>
      <c r="H1315" t="s">
        <v>6308</v>
      </c>
      <c r="I1315" t="s">
        <v>6424</v>
      </c>
    </row>
    <row r="1316" spans="1:9">
      <c r="A1316">
        <v>136762</v>
      </c>
      <c r="B1316" t="s">
        <v>6030</v>
      </c>
      <c r="C1316" t="s">
        <v>6338</v>
      </c>
      <c r="D1316">
        <v>0</v>
      </c>
      <c r="E1316">
        <v>438.44</v>
      </c>
      <c r="F1316">
        <v>438.44</v>
      </c>
      <c r="G1316" s="3">
        <v>46097</v>
      </c>
      <c r="H1316" t="s">
        <v>6308</v>
      </c>
      <c r="I1316" t="s">
        <v>6424</v>
      </c>
    </row>
    <row r="1317" spans="1:9">
      <c r="A1317">
        <v>136763</v>
      </c>
      <c r="B1317" t="s">
        <v>6339</v>
      </c>
      <c r="C1317" t="s">
        <v>6340</v>
      </c>
      <c r="D1317" t="s">
        <v>6340</v>
      </c>
      <c r="E1317">
        <v>2575000</v>
      </c>
      <c r="F1317">
        <v>3090000</v>
      </c>
      <c r="G1317" s="3">
        <v>46097</v>
      </c>
      <c r="H1317" t="s">
        <v>6308</v>
      </c>
      <c r="I1317" t="s">
        <v>6308</v>
      </c>
    </row>
    <row r="1318" spans="1:9">
      <c r="A1318">
        <v>136764</v>
      </c>
      <c r="B1318" t="s">
        <v>6030</v>
      </c>
      <c r="C1318" t="s">
        <v>6341</v>
      </c>
      <c r="D1318">
        <v>0</v>
      </c>
      <c r="E1318">
        <v>455.3</v>
      </c>
      <c r="F1318">
        <v>455.3</v>
      </c>
      <c r="G1318" s="3">
        <v>46097</v>
      </c>
      <c r="H1318" t="s">
        <v>6308</v>
      </c>
      <c r="I1318" t="s">
        <v>6424</v>
      </c>
    </row>
    <row r="1319" spans="1:9">
      <c r="A1319">
        <v>136765</v>
      </c>
      <c r="B1319" t="s">
        <v>5728</v>
      </c>
      <c r="C1319" t="s">
        <v>6342</v>
      </c>
      <c r="D1319" t="s">
        <v>6342</v>
      </c>
      <c r="E1319">
        <v>75663612</v>
      </c>
      <c r="F1319">
        <v>90796334.400000006</v>
      </c>
      <c r="G1319" s="3">
        <v>46097</v>
      </c>
      <c r="H1319" t="s">
        <v>6308</v>
      </c>
      <c r="I1319" t="s">
        <v>6308</v>
      </c>
    </row>
    <row r="1320" spans="1:9">
      <c r="A1320">
        <v>136766</v>
      </c>
      <c r="B1320" t="s">
        <v>6030</v>
      </c>
      <c r="C1320" t="s">
        <v>6343</v>
      </c>
      <c r="D1320">
        <v>0</v>
      </c>
      <c r="E1320">
        <v>914.96</v>
      </c>
      <c r="F1320">
        <v>914.96</v>
      </c>
      <c r="G1320" s="3">
        <v>46097</v>
      </c>
      <c r="H1320" t="s">
        <v>6308</v>
      </c>
      <c r="I1320" t="s">
        <v>6424</v>
      </c>
    </row>
    <row r="1321" spans="1:9">
      <c r="A1321">
        <v>136767</v>
      </c>
      <c r="B1321" t="s">
        <v>6030</v>
      </c>
      <c r="C1321" t="s">
        <v>6344</v>
      </c>
      <c r="D1321">
        <v>0</v>
      </c>
      <c r="E1321">
        <v>200</v>
      </c>
      <c r="F1321">
        <v>200</v>
      </c>
      <c r="G1321" s="3">
        <v>46097</v>
      </c>
      <c r="H1321" t="s">
        <v>6308</v>
      </c>
      <c r="I1321" t="s">
        <v>6424</v>
      </c>
    </row>
    <row r="1322" spans="1:9">
      <c r="A1322">
        <v>136768</v>
      </c>
      <c r="B1322" t="s">
        <v>6345</v>
      </c>
      <c r="C1322" t="s">
        <v>6347</v>
      </c>
      <c r="D1322">
        <v>0</v>
      </c>
      <c r="E1322">
        <v>8800000</v>
      </c>
      <c r="F1322">
        <v>8800000</v>
      </c>
      <c r="G1322" s="3">
        <v>46097</v>
      </c>
      <c r="H1322" t="s">
        <v>6308</v>
      </c>
      <c r="I1322" t="s">
        <v>6445</v>
      </c>
    </row>
    <row r="1323" spans="1:9">
      <c r="A1323">
        <v>136769</v>
      </c>
      <c r="B1323">
        <v>0</v>
      </c>
      <c r="C1323" t="s">
        <v>6348</v>
      </c>
      <c r="D1323">
        <v>0</v>
      </c>
      <c r="E1323">
        <v>2037200</v>
      </c>
      <c r="F1323">
        <v>2037200</v>
      </c>
      <c r="G1323" s="3">
        <v>46097</v>
      </c>
      <c r="H1323" t="s">
        <v>6308</v>
      </c>
      <c r="I1323" t="s">
        <v>6359</v>
      </c>
    </row>
    <row r="1324" spans="1:9">
      <c r="A1324">
        <v>136770</v>
      </c>
      <c r="B1324">
        <v>0</v>
      </c>
      <c r="C1324" t="s">
        <v>6349</v>
      </c>
      <c r="D1324">
        <v>0</v>
      </c>
      <c r="E1324">
        <v>0</v>
      </c>
      <c r="F1324">
        <v>0</v>
      </c>
      <c r="G1324" s="3">
        <v>46097</v>
      </c>
      <c r="H1324" t="s">
        <v>6308</v>
      </c>
      <c r="I1324" t="s">
        <v>6474</v>
      </c>
    </row>
    <row r="1325" spans="1:9">
      <c r="A1325">
        <v>136771</v>
      </c>
      <c r="B1325">
        <v>0</v>
      </c>
      <c r="C1325" t="s">
        <v>5123</v>
      </c>
      <c r="D1325">
        <v>0</v>
      </c>
      <c r="E1325">
        <v>1</v>
      </c>
      <c r="F1325">
        <v>1.2</v>
      </c>
      <c r="G1325" s="3">
        <v>46097</v>
      </c>
      <c r="H1325" t="s">
        <v>6308</v>
      </c>
      <c r="I1325" t="s">
        <v>6445</v>
      </c>
    </row>
    <row r="1326" spans="1:9">
      <c r="A1326">
        <v>136772</v>
      </c>
      <c r="B1326" t="s">
        <v>6350</v>
      </c>
      <c r="C1326" t="s">
        <v>6352</v>
      </c>
      <c r="D1326">
        <v>0</v>
      </c>
      <c r="E1326">
        <v>17400000</v>
      </c>
      <c r="F1326">
        <v>20880000</v>
      </c>
      <c r="G1326" s="3">
        <v>46097</v>
      </c>
      <c r="H1326" t="s">
        <v>6308</v>
      </c>
      <c r="I1326" t="s">
        <v>6393</v>
      </c>
    </row>
    <row r="1327" spans="1:9">
      <c r="A1327">
        <v>136773</v>
      </c>
      <c r="B1327" t="s">
        <v>4824</v>
      </c>
      <c r="C1327" t="s">
        <v>6353</v>
      </c>
      <c r="D1327">
        <v>0</v>
      </c>
      <c r="E1327">
        <v>2658</v>
      </c>
      <c r="F1327">
        <v>2658</v>
      </c>
      <c r="G1327" s="3">
        <v>46097</v>
      </c>
      <c r="H1327" t="s">
        <v>6308</v>
      </c>
      <c r="I1327" t="s">
        <v>6359</v>
      </c>
    </row>
    <row r="1328" spans="1:9">
      <c r="A1328">
        <v>136774</v>
      </c>
      <c r="B1328" t="s">
        <v>6354</v>
      </c>
      <c r="C1328" t="s">
        <v>6356</v>
      </c>
      <c r="D1328">
        <v>0</v>
      </c>
      <c r="E1328">
        <v>1200000</v>
      </c>
      <c r="F1328">
        <v>1200000</v>
      </c>
      <c r="G1328" s="3">
        <v>46097</v>
      </c>
      <c r="H1328" t="s">
        <v>6308</v>
      </c>
      <c r="I1328" t="s">
        <v>6543</v>
      </c>
    </row>
    <row r="1329" spans="1:9">
      <c r="A1329">
        <v>136775</v>
      </c>
      <c r="B1329" t="s">
        <v>4797</v>
      </c>
      <c r="C1329" t="s">
        <v>6357</v>
      </c>
      <c r="D1329">
        <v>0</v>
      </c>
      <c r="E1329">
        <v>19785574</v>
      </c>
      <c r="F1329">
        <v>23742688.800000001</v>
      </c>
      <c r="G1329" s="3">
        <v>46097</v>
      </c>
      <c r="H1329" t="s">
        <v>6308</v>
      </c>
      <c r="I1329" t="s">
        <v>6474</v>
      </c>
    </row>
    <row r="1330" spans="1:9">
      <c r="A1330">
        <v>136776</v>
      </c>
      <c r="B1330" t="s">
        <v>4763</v>
      </c>
      <c r="C1330">
        <v>0</v>
      </c>
      <c r="D1330">
        <v>0</v>
      </c>
      <c r="E1330">
        <v>82280</v>
      </c>
      <c r="F1330">
        <v>98736</v>
      </c>
      <c r="G1330" s="3">
        <v>46097</v>
      </c>
      <c r="H1330" t="s">
        <v>6308</v>
      </c>
      <c r="I1330" t="s">
        <v>6308</v>
      </c>
    </row>
    <row r="1331" spans="1:9">
      <c r="A1331">
        <v>136777</v>
      </c>
      <c r="B1331" t="s">
        <v>4763</v>
      </c>
      <c r="C1331">
        <v>0</v>
      </c>
      <c r="D1331">
        <v>0</v>
      </c>
      <c r="E1331">
        <v>247350</v>
      </c>
      <c r="F1331">
        <v>296820</v>
      </c>
      <c r="G1331" s="3">
        <v>46097</v>
      </c>
      <c r="H1331" t="s">
        <v>6308</v>
      </c>
      <c r="I1331" t="s">
        <v>6308</v>
      </c>
    </row>
    <row r="1332" spans="1:9">
      <c r="A1332">
        <v>136778</v>
      </c>
      <c r="B1332" t="s">
        <v>4695</v>
      </c>
      <c r="C1332" t="s">
        <v>6358</v>
      </c>
      <c r="D1332" t="s">
        <v>6358</v>
      </c>
      <c r="E1332">
        <v>1409200</v>
      </c>
      <c r="F1332">
        <v>1409200</v>
      </c>
      <c r="G1332" s="3">
        <v>46098</v>
      </c>
      <c r="H1332" t="s">
        <v>6359</v>
      </c>
      <c r="I1332" t="s">
        <v>6359</v>
      </c>
    </row>
    <row r="1333" spans="1:9">
      <c r="A1333">
        <v>136779</v>
      </c>
      <c r="B1333">
        <v>0</v>
      </c>
      <c r="C1333" t="s">
        <v>6360</v>
      </c>
      <c r="D1333" t="s">
        <v>6360</v>
      </c>
      <c r="E1333">
        <v>5772560.1500000004</v>
      </c>
      <c r="F1333">
        <v>6927072.1799999997</v>
      </c>
      <c r="G1333" s="3">
        <v>46098</v>
      </c>
      <c r="H1333" t="s">
        <v>6359</v>
      </c>
      <c r="I1333" t="s">
        <v>6359</v>
      </c>
    </row>
    <row r="1334" spans="1:9">
      <c r="A1334">
        <v>136780</v>
      </c>
      <c r="B1334" t="s">
        <v>6361</v>
      </c>
      <c r="C1334" t="s">
        <v>6363</v>
      </c>
      <c r="D1334">
        <v>0</v>
      </c>
      <c r="E1334">
        <v>113422102</v>
      </c>
      <c r="F1334">
        <v>113422102</v>
      </c>
      <c r="G1334" s="3">
        <v>46098</v>
      </c>
      <c r="H1334" t="s">
        <v>6359</v>
      </c>
      <c r="I1334" t="s">
        <v>6445</v>
      </c>
    </row>
    <row r="1335" spans="1:9">
      <c r="A1335">
        <v>136781</v>
      </c>
      <c r="B1335" t="s">
        <v>5901</v>
      </c>
      <c r="C1335">
        <v>0</v>
      </c>
      <c r="D1335">
        <v>0</v>
      </c>
      <c r="E1335">
        <v>233724.4</v>
      </c>
      <c r="F1335">
        <v>233724.4</v>
      </c>
      <c r="G1335" s="3">
        <v>46098</v>
      </c>
      <c r="H1335" t="s">
        <v>6359</v>
      </c>
      <c r="I1335" t="s">
        <v>6393</v>
      </c>
    </row>
    <row r="1336" spans="1:9">
      <c r="A1336">
        <v>136782</v>
      </c>
      <c r="B1336" t="s">
        <v>5901</v>
      </c>
      <c r="C1336" t="s">
        <v>6364</v>
      </c>
      <c r="D1336">
        <v>0</v>
      </c>
      <c r="E1336">
        <v>189000000</v>
      </c>
      <c r="F1336">
        <v>226800000</v>
      </c>
      <c r="G1336" s="3">
        <v>46098</v>
      </c>
      <c r="H1336" t="s">
        <v>6359</v>
      </c>
      <c r="I1336" t="s">
        <v>6424</v>
      </c>
    </row>
    <row r="1337" spans="1:9">
      <c r="A1337">
        <v>136783</v>
      </c>
      <c r="B1337" t="s">
        <v>6365</v>
      </c>
      <c r="C1337" t="s">
        <v>6366</v>
      </c>
      <c r="D1337">
        <v>0</v>
      </c>
      <c r="E1337">
        <v>48000000</v>
      </c>
      <c r="F1337">
        <v>57600000</v>
      </c>
      <c r="G1337" s="3">
        <v>46098</v>
      </c>
      <c r="H1337" t="s">
        <v>6359</v>
      </c>
      <c r="I1337" t="s">
        <v>6445</v>
      </c>
    </row>
    <row r="1338" spans="1:9">
      <c r="A1338">
        <v>136784</v>
      </c>
      <c r="B1338" t="s">
        <v>6174</v>
      </c>
      <c r="C1338" t="s">
        <v>6367</v>
      </c>
      <c r="D1338">
        <v>0</v>
      </c>
      <c r="E1338">
        <v>400000</v>
      </c>
      <c r="F1338">
        <v>400000</v>
      </c>
      <c r="G1338" s="3">
        <v>46098</v>
      </c>
      <c r="H1338" t="s">
        <v>6359</v>
      </c>
      <c r="I1338" t="s">
        <v>6393</v>
      </c>
    </row>
    <row r="1339" spans="1:9">
      <c r="A1339">
        <v>136785</v>
      </c>
      <c r="B1339" t="s">
        <v>6368</v>
      </c>
      <c r="C1339" t="s">
        <v>6370</v>
      </c>
      <c r="D1339">
        <v>0</v>
      </c>
      <c r="E1339">
        <v>19999992</v>
      </c>
      <c r="F1339">
        <v>19999992</v>
      </c>
      <c r="G1339" s="3">
        <v>46098</v>
      </c>
      <c r="H1339" t="s">
        <v>6359</v>
      </c>
      <c r="I1339" t="s">
        <v>6445</v>
      </c>
    </row>
    <row r="1340" spans="1:9">
      <c r="A1340">
        <v>136786</v>
      </c>
      <c r="B1340" t="s">
        <v>6371</v>
      </c>
      <c r="C1340">
        <v>0</v>
      </c>
      <c r="D1340">
        <v>0</v>
      </c>
      <c r="E1340">
        <v>24000000</v>
      </c>
      <c r="F1340">
        <v>24000000</v>
      </c>
      <c r="G1340" s="3">
        <v>46098</v>
      </c>
      <c r="H1340" t="s">
        <v>6359</v>
      </c>
      <c r="I1340" t="s">
        <v>6445</v>
      </c>
    </row>
    <row r="1341" spans="1:9">
      <c r="A1341">
        <v>136787</v>
      </c>
      <c r="B1341" t="s">
        <v>4925</v>
      </c>
      <c r="C1341" t="s">
        <v>6373</v>
      </c>
      <c r="D1341">
        <v>0</v>
      </c>
      <c r="E1341">
        <v>7110000</v>
      </c>
      <c r="F1341">
        <v>8532000</v>
      </c>
      <c r="G1341" s="3">
        <v>46098</v>
      </c>
      <c r="H1341" t="s">
        <v>6359</v>
      </c>
      <c r="I1341" t="s">
        <v>6424</v>
      </c>
    </row>
    <row r="1342" spans="1:9">
      <c r="A1342">
        <v>136788</v>
      </c>
      <c r="B1342" t="s">
        <v>6374</v>
      </c>
      <c r="C1342" t="s">
        <v>6376</v>
      </c>
      <c r="D1342">
        <v>0</v>
      </c>
      <c r="E1342">
        <v>5616000</v>
      </c>
      <c r="F1342">
        <v>5616000</v>
      </c>
      <c r="G1342" s="3">
        <v>46098</v>
      </c>
      <c r="H1342" t="s">
        <v>6359</v>
      </c>
      <c r="I1342" t="s">
        <v>6445</v>
      </c>
    </row>
    <row r="1343" spans="1:9">
      <c r="A1343">
        <v>136789</v>
      </c>
      <c r="B1343" t="s">
        <v>4938</v>
      </c>
      <c r="C1343" t="s">
        <v>6377</v>
      </c>
      <c r="D1343">
        <v>0</v>
      </c>
      <c r="E1343">
        <v>1040000</v>
      </c>
      <c r="F1343">
        <v>1248000</v>
      </c>
      <c r="G1343" s="3">
        <v>46098</v>
      </c>
      <c r="H1343" t="s">
        <v>6359</v>
      </c>
      <c r="I1343" t="s">
        <v>6424</v>
      </c>
    </row>
    <row r="1344" spans="1:9">
      <c r="A1344">
        <v>136790</v>
      </c>
      <c r="B1344" t="s">
        <v>6378</v>
      </c>
      <c r="C1344" t="s">
        <v>6380</v>
      </c>
      <c r="D1344">
        <v>0</v>
      </c>
      <c r="E1344">
        <v>4414200</v>
      </c>
      <c r="F1344">
        <v>5297040</v>
      </c>
      <c r="G1344" s="3">
        <v>46098</v>
      </c>
      <c r="H1344" t="s">
        <v>6359</v>
      </c>
      <c r="I1344" t="s">
        <v>6445</v>
      </c>
    </row>
    <row r="1345" spans="1:9">
      <c r="A1345">
        <v>136791</v>
      </c>
      <c r="B1345" t="s">
        <v>5024</v>
      </c>
      <c r="C1345" t="s">
        <v>6381</v>
      </c>
      <c r="D1345">
        <v>0</v>
      </c>
      <c r="E1345">
        <v>825003</v>
      </c>
      <c r="F1345">
        <v>990003.6</v>
      </c>
      <c r="G1345" s="3">
        <v>46098</v>
      </c>
      <c r="H1345" t="s">
        <v>6359</v>
      </c>
      <c r="I1345" t="s">
        <v>4637</v>
      </c>
    </row>
    <row r="1346" spans="1:9">
      <c r="A1346">
        <v>136792</v>
      </c>
      <c r="B1346" t="s">
        <v>6382</v>
      </c>
      <c r="C1346" t="s">
        <v>6384</v>
      </c>
      <c r="D1346">
        <v>0</v>
      </c>
      <c r="E1346">
        <v>3080000</v>
      </c>
      <c r="F1346">
        <v>3696000</v>
      </c>
      <c r="G1346" s="3">
        <v>46098</v>
      </c>
      <c r="H1346" t="s">
        <v>6359</v>
      </c>
      <c r="I1346" t="s">
        <v>6424</v>
      </c>
    </row>
    <row r="1347" spans="1:9">
      <c r="A1347">
        <v>136793</v>
      </c>
      <c r="B1347" t="s">
        <v>5103</v>
      </c>
      <c r="C1347" t="s">
        <v>6385</v>
      </c>
      <c r="D1347" t="s">
        <v>6385</v>
      </c>
      <c r="E1347">
        <v>2500000</v>
      </c>
      <c r="F1347">
        <v>2500000</v>
      </c>
      <c r="G1347" s="3">
        <v>46098</v>
      </c>
      <c r="H1347" t="s">
        <v>6359</v>
      </c>
      <c r="I1347" t="s">
        <v>4637</v>
      </c>
    </row>
    <row r="1348" spans="1:9">
      <c r="A1348">
        <v>136794</v>
      </c>
      <c r="B1348" t="s">
        <v>4765</v>
      </c>
      <c r="C1348" t="s">
        <v>6386</v>
      </c>
      <c r="D1348" t="s">
        <v>6386</v>
      </c>
      <c r="E1348">
        <v>3000000000</v>
      </c>
      <c r="F1348">
        <v>3600000000</v>
      </c>
      <c r="G1348" s="3">
        <v>46098</v>
      </c>
      <c r="H1348" t="s">
        <v>6359</v>
      </c>
      <c r="I1348" t="s">
        <v>3416</v>
      </c>
    </row>
    <row r="1349" spans="1:9">
      <c r="A1349">
        <v>136795</v>
      </c>
      <c r="B1349" t="s">
        <v>6387</v>
      </c>
      <c r="C1349" t="s">
        <v>6389</v>
      </c>
      <c r="D1349" t="s">
        <v>6389</v>
      </c>
      <c r="E1349">
        <v>2526315.79</v>
      </c>
      <c r="F1349">
        <v>3031578.95</v>
      </c>
      <c r="G1349" s="3">
        <v>46098</v>
      </c>
      <c r="H1349" t="s">
        <v>6359</v>
      </c>
      <c r="I1349" t="s">
        <v>6393</v>
      </c>
    </row>
    <row r="1350" spans="1:9">
      <c r="A1350">
        <v>136796</v>
      </c>
      <c r="B1350" t="s">
        <v>4791</v>
      </c>
      <c r="C1350" t="s">
        <v>6390</v>
      </c>
      <c r="D1350" t="s">
        <v>9684</v>
      </c>
      <c r="E1350">
        <v>2150000</v>
      </c>
      <c r="F1350">
        <v>2580000</v>
      </c>
      <c r="G1350" s="3">
        <v>46098</v>
      </c>
      <c r="H1350" t="s">
        <v>6359</v>
      </c>
      <c r="I1350" t="s">
        <v>6731</v>
      </c>
    </row>
    <row r="1351" spans="1:9">
      <c r="A1351">
        <v>136797</v>
      </c>
      <c r="B1351" t="s">
        <v>4791</v>
      </c>
      <c r="C1351" t="s">
        <v>6391</v>
      </c>
      <c r="D1351" t="s">
        <v>6391</v>
      </c>
      <c r="E1351">
        <v>1750000</v>
      </c>
      <c r="F1351">
        <v>2100000</v>
      </c>
      <c r="G1351" s="3">
        <v>46098</v>
      </c>
      <c r="H1351" t="s">
        <v>6359</v>
      </c>
      <c r="I1351" t="s">
        <v>6731</v>
      </c>
    </row>
    <row r="1352" spans="1:9">
      <c r="A1352">
        <v>136798</v>
      </c>
      <c r="B1352" t="s">
        <v>4765</v>
      </c>
      <c r="C1352" t="s">
        <v>6392</v>
      </c>
      <c r="D1352" t="s">
        <v>6392</v>
      </c>
      <c r="E1352">
        <v>2500000000</v>
      </c>
      <c r="F1352">
        <v>3000000000</v>
      </c>
      <c r="G1352" s="3">
        <v>46099</v>
      </c>
      <c r="H1352" t="s">
        <v>6393</v>
      </c>
      <c r="I1352" t="s">
        <v>4637</v>
      </c>
    </row>
    <row r="1353" spans="1:9">
      <c r="A1353">
        <v>136799</v>
      </c>
      <c r="B1353" t="s">
        <v>6394</v>
      </c>
      <c r="C1353" t="s">
        <v>6396</v>
      </c>
      <c r="D1353">
        <v>0</v>
      </c>
      <c r="E1353">
        <v>6617212.5</v>
      </c>
      <c r="F1353">
        <v>7940655</v>
      </c>
      <c r="G1353" s="3">
        <v>46099</v>
      </c>
      <c r="H1353" t="s">
        <v>6393</v>
      </c>
      <c r="I1353" t="s">
        <v>4637</v>
      </c>
    </row>
    <row r="1354" spans="1:9">
      <c r="A1354">
        <v>136800</v>
      </c>
      <c r="B1354" t="s">
        <v>4817</v>
      </c>
      <c r="C1354" t="s">
        <v>6397</v>
      </c>
      <c r="D1354">
        <v>0</v>
      </c>
      <c r="E1354">
        <v>7523900</v>
      </c>
      <c r="F1354">
        <v>9028680</v>
      </c>
      <c r="G1354" s="3">
        <v>46099</v>
      </c>
      <c r="H1354" t="s">
        <v>6393</v>
      </c>
      <c r="I1354" t="s">
        <v>4637</v>
      </c>
    </row>
    <row r="1355" spans="1:9">
      <c r="A1355">
        <v>136801</v>
      </c>
      <c r="B1355" t="s">
        <v>6398</v>
      </c>
      <c r="C1355" t="s">
        <v>6400</v>
      </c>
      <c r="D1355" t="s">
        <v>6400</v>
      </c>
      <c r="E1355">
        <v>675000</v>
      </c>
      <c r="F1355">
        <v>675000</v>
      </c>
      <c r="G1355" s="3">
        <v>46099</v>
      </c>
      <c r="H1355" t="s">
        <v>6393</v>
      </c>
      <c r="I1355" t="s">
        <v>6731</v>
      </c>
    </row>
    <row r="1356" spans="1:9">
      <c r="A1356">
        <v>136802</v>
      </c>
      <c r="B1356" t="s">
        <v>6401</v>
      </c>
      <c r="C1356" t="s">
        <v>6403</v>
      </c>
      <c r="D1356" t="s">
        <v>6403</v>
      </c>
      <c r="E1356">
        <v>2900000</v>
      </c>
      <c r="F1356">
        <v>2900000</v>
      </c>
      <c r="G1356" s="3">
        <v>46099</v>
      </c>
      <c r="H1356" t="s">
        <v>6393</v>
      </c>
      <c r="I1356" t="s">
        <v>6731</v>
      </c>
    </row>
    <row r="1357" spans="1:9">
      <c r="A1357">
        <v>136803</v>
      </c>
      <c r="B1357" t="s">
        <v>4791</v>
      </c>
      <c r="C1357" t="s">
        <v>6404</v>
      </c>
      <c r="D1357">
        <v>0</v>
      </c>
      <c r="E1357">
        <v>264000</v>
      </c>
      <c r="F1357">
        <v>316800</v>
      </c>
      <c r="G1357" s="3">
        <v>46099</v>
      </c>
      <c r="H1357" t="s">
        <v>6393</v>
      </c>
      <c r="I1357" t="s">
        <v>6543</v>
      </c>
    </row>
    <row r="1358" spans="1:9">
      <c r="A1358">
        <v>136804</v>
      </c>
      <c r="B1358" t="s">
        <v>6405</v>
      </c>
      <c r="C1358" t="s">
        <v>6407</v>
      </c>
      <c r="D1358">
        <v>0</v>
      </c>
      <c r="E1358">
        <v>2000000</v>
      </c>
      <c r="F1358">
        <v>2000000</v>
      </c>
      <c r="G1358" s="3">
        <v>46099</v>
      </c>
      <c r="H1358" t="s">
        <v>6393</v>
      </c>
      <c r="I1358" t="s">
        <v>4637</v>
      </c>
    </row>
    <row r="1359" spans="1:9">
      <c r="A1359">
        <v>136805</v>
      </c>
      <c r="B1359" t="s">
        <v>6129</v>
      </c>
      <c r="C1359" t="s">
        <v>6408</v>
      </c>
      <c r="D1359">
        <v>0</v>
      </c>
      <c r="E1359">
        <v>3000000</v>
      </c>
      <c r="F1359">
        <v>3000000</v>
      </c>
      <c r="G1359" s="3">
        <v>46099</v>
      </c>
      <c r="H1359" t="s">
        <v>6393</v>
      </c>
      <c r="I1359" t="s">
        <v>6445</v>
      </c>
    </row>
    <row r="1360" spans="1:9">
      <c r="A1360">
        <v>136806</v>
      </c>
      <c r="B1360" t="s">
        <v>4797</v>
      </c>
      <c r="C1360" t="s">
        <v>6409</v>
      </c>
      <c r="D1360">
        <v>0</v>
      </c>
      <c r="E1360">
        <v>1836430</v>
      </c>
      <c r="F1360">
        <v>2203716</v>
      </c>
      <c r="G1360" s="3">
        <v>46099</v>
      </c>
      <c r="H1360" t="s">
        <v>6393</v>
      </c>
      <c r="I1360" t="s">
        <v>6825</v>
      </c>
    </row>
    <row r="1361" spans="1:9">
      <c r="A1361">
        <v>136807</v>
      </c>
      <c r="B1361" t="s">
        <v>4791</v>
      </c>
      <c r="C1361" t="s">
        <v>6410</v>
      </c>
      <c r="D1361" t="s">
        <v>6410</v>
      </c>
      <c r="E1361">
        <v>3900000</v>
      </c>
      <c r="F1361">
        <v>4680000</v>
      </c>
      <c r="G1361" s="3">
        <v>46099</v>
      </c>
      <c r="H1361" t="s">
        <v>6393</v>
      </c>
      <c r="I1361" t="s">
        <v>6731</v>
      </c>
    </row>
    <row r="1362" spans="1:9">
      <c r="A1362">
        <v>136808</v>
      </c>
      <c r="B1362">
        <v>0</v>
      </c>
      <c r="C1362" t="s">
        <v>6411</v>
      </c>
      <c r="D1362">
        <v>0</v>
      </c>
      <c r="E1362">
        <v>0</v>
      </c>
      <c r="F1362">
        <v>0</v>
      </c>
      <c r="G1362" s="3">
        <v>46099</v>
      </c>
      <c r="H1362" t="s">
        <v>6393</v>
      </c>
      <c r="I1362" t="s">
        <v>6474</v>
      </c>
    </row>
    <row r="1363" spans="1:9">
      <c r="A1363">
        <v>136809</v>
      </c>
      <c r="B1363">
        <v>0</v>
      </c>
      <c r="C1363" t="s">
        <v>6412</v>
      </c>
      <c r="D1363" t="s">
        <v>9685</v>
      </c>
      <c r="E1363">
        <v>0</v>
      </c>
      <c r="F1363">
        <v>0</v>
      </c>
      <c r="G1363" s="3">
        <v>46099</v>
      </c>
      <c r="H1363" t="s">
        <v>6393</v>
      </c>
      <c r="I1363" t="s">
        <v>6474</v>
      </c>
    </row>
    <row r="1364" spans="1:9">
      <c r="A1364">
        <v>136810</v>
      </c>
      <c r="B1364">
        <v>0</v>
      </c>
      <c r="C1364" t="s">
        <v>6413</v>
      </c>
      <c r="D1364" t="s">
        <v>9685</v>
      </c>
      <c r="E1364">
        <v>0</v>
      </c>
      <c r="F1364">
        <v>0</v>
      </c>
      <c r="G1364" s="3">
        <v>46099</v>
      </c>
      <c r="H1364" t="s">
        <v>6393</v>
      </c>
      <c r="I1364" t="s">
        <v>6474</v>
      </c>
    </row>
    <row r="1365" spans="1:9">
      <c r="A1365">
        <v>136811</v>
      </c>
      <c r="B1365" t="s">
        <v>6414</v>
      </c>
      <c r="C1365" t="s">
        <v>6416</v>
      </c>
      <c r="D1365">
        <v>0</v>
      </c>
      <c r="E1365">
        <v>876360</v>
      </c>
      <c r="F1365">
        <v>1051632</v>
      </c>
      <c r="G1365" s="3">
        <v>46099</v>
      </c>
      <c r="H1365" t="s">
        <v>6393</v>
      </c>
      <c r="I1365" t="s">
        <v>6393</v>
      </c>
    </row>
    <row r="1366" spans="1:9">
      <c r="A1366">
        <v>136812</v>
      </c>
      <c r="B1366" t="s">
        <v>4925</v>
      </c>
      <c r="C1366" t="s">
        <v>6373</v>
      </c>
      <c r="D1366">
        <v>0</v>
      </c>
      <c r="E1366">
        <v>405000</v>
      </c>
      <c r="F1366">
        <v>486000</v>
      </c>
      <c r="G1366" s="3">
        <v>46099</v>
      </c>
      <c r="H1366" t="s">
        <v>6393</v>
      </c>
      <c r="I1366" t="s">
        <v>4637</v>
      </c>
    </row>
    <row r="1367" spans="1:9">
      <c r="A1367">
        <v>136813</v>
      </c>
      <c r="B1367">
        <v>0</v>
      </c>
      <c r="C1367" t="s">
        <v>6417</v>
      </c>
      <c r="D1367">
        <v>0</v>
      </c>
      <c r="E1367">
        <v>3600000</v>
      </c>
      <c r="F1367">
        <v>4320000</v>
      </c>
      <c r="G1367" s="3">
        <v>46099</v>
      </c>
      <c r="H1367" t="s">
        <v>6393</v>
      </c>
      <c r="I1367" t="s">
        <v>6584</v>
      </c>
    </row>
    <row r="1368" spans="1:9">
      <c r="A1368">
        <v>136814</v>
      </c>
      <c r="B1368" t="s">
        <v>5728</v>
      </c>
      <c r="C1368" t="s">
        <v>6418</v>
      </c>
      <c r="D1368" t="s">
        <v>6418</v>
      </c>
      <c r="E1368">
        <v>2278005</v>
      </c>
      <c r="F1368">
        <v>2733606</v>
      </c>
      <c r="G1368" s="3">
        <v>46099</v>
      </c>
      <c r="H1368" t="s">
        <v>6393</v>
      </c>
      <c r="I1368" t="s">
        <v>6424</v>
      </c>
    </row>
    <row r="1369" spans="1:9">
      <c r="A1369">
        <v>136815</v>
      </c>
      <c r="B1369" t="s">
        <v>4797</v>
      </c>
      <c r="C1369" t="s">
        <v>6419</v>
      </c>
      <c r="D1369">
        <v>0</v>
      </c>
      <c r="E1369">
        <v>11540000</v>
      </c>
      <c r="F1369">
        <v>13848000</v>
      </c>
      <c r="G1369" s="3">
        <v>46099</v>
      </c>
      <c r="H1369" t="s">
        <v>6393</v>
      </c>
      <c r="I1369" t="s">
        <v>6825</v>
      </c>
    </row>
    <row r="1370" spans="1:9">
      <c r="A1370">
        <v>136816</v>
      </c>
      <c r="B1370" t="s">
        <v>4797</v>
      </c>
      <c r="C1370" t="s">
        <v>6420</v>
      </c>
      <c r="D1370">
        <v>0</v>
      </c>
      <c r="E1370">
        <v>8725000</v>
      </c>
      <c r="F1370">
        <v>10470000</v>
      </c>
      <c r="G1370" s="3">
        <v>46099</v>
      </c>
      <c r="H1370" t="s">
        <v>6393</v>
      </c>
      <c r="I1370" t="s">
        <v>6825</v>
      </c>
    </row>
    <row r="1371" spans="1:9">
      <c r="A1371">
        <v>136817</v>
      </c>
      <c r="B1371" t="s">
        <v>4807</v>
      </c>
      <c r="C1371" t="s">
        <v>6421</v>
      </c>
      <c r="D1371">
        <v>0</v>
      </c>
      <c r="E1371">
        <v>3130000</v>
      </c>
      <c r="F1371">
        <v>3756000</v>
      </c>
      <c r="G1371" s="3">
        <v>46099</v>
      </c>
      <c r="H1371" t="s">
        <v>6393</v>
      </c>
      <c r="I1371" t="s">
        <v>6825</v>
      </c>
    </row>
    <row r="1372" spans="1:9">
      <c r="A1372">
        <v>136818</v>
      </c>
      <c r="B1372" t="s">
        <v>4765</v>
      </c>
      <c r="C1372" t="s">
        <v>6422</v>
      </c>
      <c r="D1372">
        <v>0</v>
      </c>
      <c r="E1372">
        <v>800000</v>
      </c>
      <c r="F1372">
        <v>800000</v>
      </c>
      <c r="G1372" s="3">
        <v>46099</v>
      </c>
      <c r="H1372" t="s">
        <v>6393</v>
      </c>
      <c r="I1372" t="s">
        <v>6903</v>
      </c>
    </row>
    <row r="1373" spans="1:9">
      <c r="A1373">
        <v>136819</v>
      </c>
      <c r="B1373" t="s">
        <v>4800</v>
      </c>
      <c r="C1373" t="s">
        <v>6423</v>
      </c>
      <c r="D1373">
        <v>0</v>
      </c>
      <c r="E1373">
        <v>3370000</v>
      </c>
      <c r="F1373">
        <v>4044000</v>
      </c>
      <c r="G1373" s="3">
        <v>46100</v>
      </c>
      <c r="H1373" t="s">
        <v>6424</v>
      </c>
      <c r="I1373" t="s">
        <v>6424</v>
      </c>
    </row>
    <row r="1374" spans="1:9">
      <c r="A1374">
        <v>136820</v>
      </c>
      <c r="B1374">
        <v>0</v>
      </c>
      <c r="C1374" t="s">
        <v>6425</v>
      </c>
      <c r="D1374">
        <v>0</v>
      </c>
      <c r="E1374">
        <v>647900</v>
      </c>
      <c r="F1374">
        <v>647900</v>
      </c>
      <c r="G1374" s="3">
        <v>46100</v>
      </c>
      <c r="H1374" t="s">
        <v>6424</v>
      </c>
      <c r="I1374" t="s">
        <v>6424</v>
      </c>
    </row>
    <row r="1375" spans="1:9">
      <c r="A1375">
        <v>136821</v>
      </c>
      <c r="B1375" t="s">
        <v>5057</v>
      </c>
      <c r="C1375" t="s">
        <v>6426</v>
      </c>
      <c r="D1375">
        <v>0</v>
      </c>
      <c r="E1375">
        <v>1529000</v>
      </c>
      <c r="F1375">
        <v>1834800</v>
      </c>
      <c r="G1375" s="3">
        <v>46100</v>
      </c>
      <c r="H1375" t="s">
        <v>6424</v>
      </c>
      <c r="I1375" t="s">
        <v>6474</v>
      </c>
    </row>
    <row r="1376" spans="1:9">
      <c r="A1376">
        <v>136822</v>
      </c>
      <c r="B1376" t="s">
        <v>4695</v>
      </c>
      <c r="C1376" t="s">
        <v>6427</v>
      </c>
      <c r="D1376" t="s">
        <v>6427</v>
      </c>
      <c r="E1376">
        <v>1864300</v>
      </c>
      <c r="F1376">
        <v>1864300</v>
      </c>
      <c r="G1376" s="3">
        <v>46100</v>
      </c>
      <c r="H1376" t="s">
        <v>6424</v>
      </c>
      <c r="I1376" t="s">
        <v>6445</v>
      </c>
    </row>
    <row r="1377" spans="1:9">
      <c r="A1377">
        <v>136823</v>
      </c>
      <c r="B1377" t="s">
        <v>4839</v>
      </c>
      <c r="C1377" t="s">
        <v>6428</v>
      </c>
      <c r="D1377">
        <v>0</v>
      </c>
      <c r="E1377">
        <v>8690</v>
      </c>
      <c r="F1377">
        <v>8690</v>
      </c>
      <c r="G1377" s="3">
        <v>46100</v>
      </c>
      <c r="H1377" t="s">
        <v>6424</v>
      </c>
      <c r="I1377" t="s">
        <v>6584</v>
      </c>
    </row>
    <row r="1378" spans="1:9">
      <c r="A1378">
        <v>136824</v>
      </c>
      <c r="B1378" t="s">
        <v>4791</v>
      </c>
      <c r="C1378">
        <v>0</v>
      </c>
      <c r="D1378" t="s">
        <v>9686</v>
      </c>
      <c r="E1378">
        <v>250000</v>
      </c>
      <c r="F1378">
        <v>300000</v>
      </c>
      <c r="G1378" s="3">
        <v>46100</v>
      </c>
      <c r="H1378" t="s">
        <v>6424</v>
      </c>
      <c r="I1378" t="s">
        <v>4637</v>
      </c>
    </row>
    <row r="1379" spans="1:9">
      <c r="A1379">
        <v>136825</v>
      </c>
      <c r="B1379" t="s">
        <v>6429</v>
      </c>
      <c r="C1379" t="s">
        <v>6431</v>
      </c>
      <c r="D1379">
        <v>0</v>
      </c>
      <c r="E1379">
        <v>5308333333.3299999</v>
      </c>
      <c r="F1379">
        <v>6370000000</v>
      </c>
      <c r="G1379" s="3">
        <v>46100</v>
      </c>
      <c r="H1379" t="s">
        <v>6424</v>
      </c>
      <c r="I1379" t="s">
        <v>6424</v>
      </c>
    </row>
    <row r="1380" spans="1:9">
      <c r="A1380">
        <v>136826</v>
      </c>
      <c r="B1380" t="s">
        <v>6432</v>
      </c>
      <c r="C1380" t="s">
        <v>6434</v>
      </c>
      <c r="D1380">
        <v>0</v>
      </c>
      <c r="E1380">
        <v>4000000</v>
      </c>
      <c r="F1380">
        <v>4000000</v>
      </c>
      <c r="G1380" s="3">
        <v>46100</v>
      </c>
      <c r="H1380" t="s">
        <v>6424</v>
      </c>
      <c r="I1380" t="s">
        <v>4637</v>
      </c>
    </row>
    <row r="1381" spans="1:9">
      <c r="A1381">
        <v>136827</v>
      </c>
      <c r="B1381" t="s">
        <v>4697</v>
      </c>
      <c r="C1381" t="s">
        <v>6435</v>
      </c>
      <c r="D1381">
        <v>0</v>
      </c>
      <c r="E1381">
        <v>9285600</v>
      </c>
      <c r="F1381">
        <v>11142720</v>
      </c>
      <c r="G1381" s="3">
        <v>46100</v>
      </c>
      <c r="H1381" t="s">
        <v>6424</v>
      </c>
      <c r="I1381" t="s">
        <v>6474</v>
      </c>
    </row>
    <row r="1382" spans="1:9">
      <c r="A1382">
        <v>136828</v>
      </c>
      <c r="B1382" t="s">
        <v>4695</v>
      </c>
      <c r="C1382" t="s">
        <v>6436</v>
      </c>
      <c r="D1382">
        <v>0</v>
      </c>
      <c r="E1382">
        <v>1868200</v>
      </c>
      <c r="F1382">
        <v>1868200</v>
      </c>
      <c r="G1382" s="3">
        <v>46100</v>
      </c>
      <c r="H1382" t="s">
        <v>6424</v>
      </c>
      <c r="I1382" t="s">
        <v>6424</v>
      </c>
    </row>
    <row r="1383" spans="1:9">
      <c r="A1383">
        <v>136829</v>
      </c>
      <c r="B1383" t="s">
        <v>5342</v>
      </c>
      <c r="C1383" t="s">
        <v>6437</v>
      </c>
      <c r="D1383">
        <v>0</v>
      </c>
      <c r="E1383">
        <v>8918916.6600000001</v>
      </c>
      <c r="F1383">
        <v>10702699.99</v>
      </c>
      <c r="G1383" s="3">
        <v>46100</v>
      </c>
      <c r="H1383" t="s">
        <v>6424</v>
      </c>
      <c r="I1383" t="s">
        <v>6424</v>
      </c>
    </row>
    <row r="1384" spans="1:9">
      <c r="A1384">
        <v>136830</v>
      </c>
      <c r="B1384" t="s">
        <v>4791</v>
      </c>
      <c r="C1384">
        <v>0</v>
      </c>
      <c r="D1384">
        <v>0</v>
      </c>
      <c r="E1384">
        <v>400000</v>
      </c>
      <c r="F1384">
        <v>480000</v>
      </c>
      <c r="G1384" s="3">
        <v>46100</v>
      </c>
      <c r="H1384" t="s">
        <v>6424</v>
      </c>
      <c r="I1384" t="s">
        <v>6731</v>
      </c>
    </row>
    <row r="1385" spans="1:9">
      <c r="A1385">
        <v>136831</v>
      </c>
      <c r="B1385" t="s">
        <v>6438</v>
      </c>
      <c r="C1385" t="s">
        <v>6440</v>
      </c>
      <c r="D1385">
        <v>0</v>
      </c>
      <c r="E1385">
        <v>40910000</v>
      </c>
      <c r="F1385">
        <v>40910000</v>
      </c>
      <c r="G1385" s="3">
        <v>46100</v>
      </c>
      <c r="H1385" t="s">
        <v>6424</v>
      </c>
      <c r="I1385" t="s">
        <v>6474</v>
      </c>
    </row>
    <row r="1386" spans="1:9">
      <c r="A1386">
        <v>136832</v>
      </c>
      <c r="B1386" t="s">
        <v>4891</v>
      </c>
      <c r="C1386" t="s">
        <v>6441</v>
      </c>
      <c r="D1386">
        <v>0</v>
      </c>
      <c r="E1386">
        <v>1655000</v>
      </c>
      <c r="F1386">
        <v>1986000</v>
      </c>
      <c r="G1386" s="3">
        <v>46100</v>
      </c>
      <c r="H1386" t="s">
        <v>6424</v>
      </c>
      <c r="I1386" t="s">
        <v>6474</v>
      </c>
    </row>
    <row r="1387" spans="1:9">
      <c r="A1387">
        <v>136833</v>
      </c>
      <c r="B1387" t="s">
        <v>6442</v>
      </c>
      <c r="C1387" t="s">
        <v>6444</v>
      </c>
      <c r="D1387">
        <v>0</v>
      </c>
      <c r="E1387">
        <v>66029</v>
      </c>
      <c r="F1387">
        <v>79234.8</v>
      </c>
      <c r="G1387" s="3">
        <v>46104</v>
      </c>
      <c r="H1387" t="s">
        <v>6445</v>
      </c>
      <c r="I1387" t="s">
        <v>4637</v>
      </c>
    </row>
    <row r="1388" spans="1:9">
      <c r="A1388">
        <v>136834</v>
      </c>
      <c r="B1388" t="s">
        <v>4768</v>
      </c>
      <c r="C1388" t="s">
        <v>6446</v>
      </c>
      <c r="D1388">
        <v>0</v>
      </c>
      <c r="E1388">
        <v>12510040</v>
      </c>
      <c r="F1388">
        <v>15012048</v>
      </c>
      <c r="G1388" s="3">
        <v>46104</v>
      </c>
      <c r="H1388" t="s">
        <v>6445</v>
      </c>
      <c r="I1388" t="s">
        <v>6445</v>
      </c>
    </row>
    <row r="1389" spans="1:9">
      <c r="A1389">
        <v>136835</v>
      </c>
      <c r="B1389" t="s">
        <v>4959</v>
      </c>
      <c r="C1389" t="s">
        <v>6447</v>
      </c>
      <c r="D1389">
        <v>0</v>
      </c>
      <c r="E1389">
        <v>787869225</v>
      </c>
      <c r="F1389">
        <v>945443070</v>
      </c>
      <c r="G1389" s="3">
        <v>46104</v>
      </c>
      <c r="H1389" t="s">
        <v>6445</v>
      </c>
      <c r="I1389" t="s">
        <v>6474</v>
      </c>
    </row>
    <row r="1390" spans="1:9">
      <c r="A1390">
        <v>136836</v>
      </c>
      <c r="B1390" t="s">
        <v>4858</v>
      </c>
      <c r="C1390" t="s">
        <v>6448</v>
      </c>
      <c r="D1390">
        <v>0</v>
      </c>
      <c r="E1390">
        <v>156827.19</v>
      </c>
      <c r="F1390">
        <v>188192.62</v>
      </c>
      <c r="G1390" s="3">
        <v>46104</v>
      </c>
      <c r="H1390" t="s">
        <v>6445</v>
      </c>
      <c r="I1390" t="s">
        <v>6445</v>
      </c>
    </row>
    <row r="1391" spans="1:9">
      <c r="A1391">
        <v>136837</v>
      </c>
      <c r="B1391" t="s">
        <v>4697</v>
      </c>
      <c r="C1391" t="s">
        <v>3501</v>
      </c>
      <c r="D1391">
        <v>0</v>
      </c>
      <c r="E1391">
        <v>1655000</v>
      </c>
      <c r="F1391">
        <v>1655000</v>
      </c>
      <c r="G1391" s="3">
        <v>46104</v>
      </c>
      <c r="H1391" t="s">
        <v>6445</v>
      </c>
      <c r="I1391" t="s">
        <v>6445</v>
      </c>
    </row>
    <row r="1392" spans="1:9">
      <c r="A1392">
        <v>136838</v>
      </c>
      <c r="B1392" t="s">
        <v>4797</v>
      </c>
      <c r="C1392" t="s">
        <v>6449</v>
      </c>
      <c r="D1392">
        <v>0</v>
      </c>
      <c r="E1392">
        <v>24300000</v>
      </c>
      <c r="F1392">
        <v>29160000</v>
      </c>
      <c r="G1392" s="3">
        <v>46104</v>
      </c>
      <c r="H1392" t="s">
        <v>6445</v>
      </c>
      <c r="I1392" t="s">
        <v>3416</v>
      </c>
    </row>
    <row r="1393" spans="1:9">
      <c r="A1393">
        <v>136839</v>
      </c>
      <c r="B1393" t="s">
        <v>4695</v>
      </c>
      <c r="C1393" t="s">
        <v>6450</v>
      </c>
      <c r="D1393">
        <v>0</v>
      </c>
      <c r="E1393">
        <v>1895500</v>
      </c>
      <c r="F1393">
        <v>1895500</v>
      </c>
      <c r="G1393" s="3">
        <v>46104</v>
      </c>
      <c r="H1393" t="s">
        <v>6445</v>
      </c>
      <c r="I1393" t="s">
        <v>6445</v>
      </c>
    </row>
    <row r="1394" spans="1:9">
      <c r="A1394">
        <v>136840</v>
      </c>
      <c r="B1394" t="s">
        <v>4797</v>
      </c>
      <c r="C1394" t="s">
        <v>6451</v>
      </c>
      <c r="D1394">
        <v>0</v>
      </c>
      <c r="E1394">
        <v>32400000</v>
      </c>
      <c r="F1394">
        <v>38880000</v>
      </c>
      <c r="G1394" s="3">
        <v>46104</v>
      </c>
      <c r="H1394" t="s">
        <v>6445</v>
      </c>
      <c r="I1394" t="s">
        <v>3416</v>
      </c>
    </row>
    <row r="1395" spans="1:9">
      <c r="A1395">
        <v>136841</v>
      </c>
      <c r="B1395" t="s">
        <v>4807</v>
      </c>
      <c r="C1395" t="s">
        <v>6452</v>
      </c>
      <c r="D1395">
        <v>0</v>
      </c>
      <c r="E1395">
        <v>40500000</v>
      </c>
      <c r="F1395">
        <v>48600000</v>
      </c>
      <c r="G1395" s="3">
        <v>46104</v>
      </c>
      <c r="H1395" t="s">
        <v>6445</v>
      </c>
      <c r="I1395" t="s">
        <v>6584</v>
      </c>
    </row>
    <row r="1396" spans="1:9">
      <c r="A1396">
        <v>136842</v>
      </c>
      <c r="B1396" t="s">
        <v>4807</v>
      </c>
      <c r="C1396" t="s">
        <v>6453</v>
      </c>
      <c r="D1396">
        <v>0</v>
      </c>
      <c r="E1396">
        <v>24300000</v>
      </c>
      <c r="F1396">
        <v>29160000</v>
      </c>
      <c r="G1396" s="3">
        <v>46104</v>
      </c>
      <c r="H1396" t="s">
        <v>6445</v>
      </c>
      <c r="I1396" t="s">
        <v>6584</v>
      </c>
    </row>
    <row r="1397" spans="1:9">
      <c r="A1397">
        <v>136843</v>
      </c>
      <c r="B1397" t="s">
        <v>4807</v>
      </c>
      <c r="C1397" t="s">
        <v>6454</v>
      </c>
      <c r="D1397">
        <v>0</v>
      </c>
      <c r="E1397">
        <v>32400000</v>
      </c>
      <c r="F1397">
        <v>38880000</v>
      </c>
      <c r="G1397" s="3">
        <v>46104</v>
      </c>
      <c r="H1397" t="s">
        <v>6445</v>
      </c>
      <c r="I1397" t="s">
        <v>6584</v>
      </c>
    </row>
    <row r="1398" spans="1:9">
      <c r="A1398">
        <v>136844</v>
      </c>
      <c r="B1398" t="s">
        <v>4765</v>
      </c>
      <c r="C1398" t="s">
        <v>6455</v>
      </c>
      <c r="D1398">
        <v>0</v>
      </c>
      <c r="E1398">
        <v>87359596.5</v>
      </c>
      <c r="F1398">
        <v>104831515.8</v>
      </c>
      <c r="G1398" s="3">
        <v>46104</v>
      </c>
      <c r="H1398" t="s">
        <v>6445</v>
      </c>
      <c r="I1398" t="s">
        <v>6474</v>
      </c>
    </row>
    <row r="1399" spans="1:9">
      <c r="A1399">
        <v>136845</v>
      </c>
      <c r="B1399" t="s">
        <v>4695</v>
      </c>
      <c r="C1399" t="s">
        <v>6456</v>
      </c>
      <c r="D1399">
        <v>0</v>
      </c>
      <c r="E1399">
        <v>1832500</v>
      </c>
      <c r="F1399">
        <v>1832500</v>
      </c>
      <c r="G1399" s="3">
        <v>46104</v>
      </c>
      <c r="H1399" t="s">
        <v>6445</v>
      </c>
      <c r="I1399" t="s">
        <v>6474</v>
      </c>
    </row>
    <row r="1400" spans="1:9">
      <c r="A1400">
        <v>136846</v>
      </c>
      <c r="B1400" t="s">
        <v>4695</v>
      </c>
      <c r="C1400" t="s">
        <v>6456</v>
      </c>
      <c r="D1400">
        <v>0</v>
      </c>
      <c r="E1400">
        <v>3013400</v>
      </c>
      <c r="F1400">
        <v>3013400</v>
      </c>
      <c r="G1400" s="3">
        <v>46104</v>
      </c>
      <c r="H1400" t="s">
        <v>6445</v>
      </c>
      <c r="I1400" t="s">
        <v>6474</v>
      </c>
    </row>
    <row r="1401" spans="1:9">
      <c r="A1401">
        <v>136847</v>
      </c>
      <c r="B1401">
        <v>0</v>
      </c>
      <c r="C1401" t="s">
        <v>6457</v>
      </c>
      <c r="D1401" t="s">
        <v>6457</v>
      </c>
      <c r="E1401">
        <v>0</v>
      </c>
      <c r="F1401">
        <v>0</v>
      </c>
      <c r="G1401" s="3">
        <v>46104</v>
      </c>
      <c r="H1401" t="s">
        <v>6445</v>
      </c>
      <c r="I1401" t="s">
        <v>6876</v>
      </c>
    </row>
    <row r="1402" spans="1:9">
      <c r="A1402">
        <v>136848</v>
      </c>
      <c r="B1402" t="s">
        <v>4858</v>
      </c>
      <c r="C1402" t="s">
        <v>6458</v>
      </c>
      <c r="D1402">
        <v>0</v>
      </c>
      <c r="E1402">
        <v>98845.28</v>
      </c>
      <c r="F1402">
        <v>118614.34</v>
      </c>
      <c r="G1402" s="3">
        <v>46104</v>
      </c>
      <c r="H1402" t="s">
        <v>6445</v>
      </c>
      <c r="I1402" t="s">
        <v>6445</v>
      </c>
    </row>
    <row r="1403" spans="1:9">
      <c r="A1403">
        <v>136849</v>
      </c>
      <c r="B1403" t="s">
        <v>5057</v>
      </c>
      <c r="C1403" t="s">
        <v>6459</v>
      </c>
      <c r="D1403">
        <v>0</v>
      </c>
      <c r="E1403">
        <v>87500</v>
      </c>
      <c r="F1403">
        <v>105000</v>
      </c>
      <c r="G1403" s="3">
        <v>46104</v>
      </c>
      <c r="H1403" t="s">
        <v>6445</v>
      </c>
      <c r="I1403" t="s">
        <v>6543</v>
      </c>
    </row>
    <row r="1404" spans="1:9">
      <c r="A1404">
        <v>136850</v>
      </c>
      <c r="B1404" t="s">
        <v>4981</v>
      </c>
      <c r="C1404" t="s">
        <v>6460</v>
      </c>
      <c r="D1404">
        <v>0</v>
      </c>
      <c r="E1404">
        <v>13083333</v>
      </c>
      <c r="F1404">
        <v>15699999.6</v>
      </c>
      <c r="G1404" s="3">
        <v>46104</v>
      </c>
      <c r="H1404" t="s">
        <v>6445</v>
      </c>
      <c r="I1404" t="s">
        <v>6474</v>
      </c>
    </row>
    <row r="1405" spans="1:9">
      <c r="A1405">
        <v>136851</v>
      </c>
      <c r="B1405" t="s">
        <v>5053</v>
      </c>
      <c r="C1405" t="s">
        <v>6461</v>
      </c>
      <c r="D1405">
        <v>0</v>
      </c>
      <c r="E1405">
        <v>1556852.21</v>
      </c>
      <c r="F1405">
        <v>1868222.65</v>
      </c>
      <c r="G1405" s="3">
        <v>46104</v>
      </c>
      <c r="H1405" t="s">
        <v>6445</v>
      </c>
      <c r="I1405" t="s">
        <v>6474</v>
      </c>
    </row>
    <row r="1406" spans="1:9">
      <c r="A1406">
        <v>136852</v>
      </c>
      <c r="B1406" t="s">
        <v>4938</v>
      </c>
      <c r="C1406" t="s">
        <v>6462</v>
      </c>
      <c r="D1406">
        <v>0</v>
      </c>
      <c r="E1406">
        <v>252000000</v>
      </c>
      <c r="F1406">
        <v>302400000</v>
      </c>
      <c r="G1406" s="3">
        <v>46104</v>
      </c>
      <c r="H1406" t="s">
        <v>6445</v>
      </c>
      <c r="I1406" t="s">
        <v>6474</v>
      </c>
    </row>
    <row r="1407" spans="1:9">
      <c r="A1407">
        <v>136853</v>
      </c>
      <c r="B1407" t="s">
        <v>6463</v>
      </c>
      <c r="C1407" t="s">
        <v>6465</v>
      </c>
      <c r="D1407">
        <v>0</v>
      </c>
      <c r="E1407">
        <v>8677.76</v>
      </c>
      <c r="F1407">
        <v>8677.76</v>
      </c>
      <c r="G1407" s="3">
        <v>46104</v>
      </c>
      <c r="H1407" t="s">
        <v>6445</v>
      </c>
      <c r="I1407" t="s">
        <v>6445</v>
      </c>
    </row>
    <row r="1408" spans="1:9">
      <c r="A1408">
        <v>136854</v>
      </c>
      <c r="B1408" t="s">
        <v>4938</v>
      </c>
      <c r="C1408" t="s">
        <v>6466</v>
      </c>
      <c r="D1408">
        <v>0</v>
      </c>
      <c r="E1408">
        <v>179400000</v>
      </c>
      <c r="F1408">
        <v>215280000</v>
      </c>
      <c r="G1408" s="3">
        <v>46104</v>
      </c>
      <c r="H1408" t="s">
        <v>6445</v>
      </c>
      <c r="I1408" t="s">
        <v>3416</v>
      </c>
    </row>
    <row r="1409" spans="1:9">
      <c r="A1409">
        <v>136855</v>
      </c>
      <c r="B1409" t="s">
        <v>4697</v>
      </c>
      <c r="C1409" t="s">
        <v>6467</v>
      </c>
      <c r="D1409">
        <v>0</v>
      </c>
      <c r="E1409">
        <v>7342900</v>
      </c>
      <c r="F1409">
        <v>7342900</v>
      </c>
      <c r="G1409" s="3">
        <v>46104</v>
      </c>
      <c r="H1409" t="s">
        <v>6445</v>
      </c>
      <c r="I1409" t="s">
        <v>6474</v>
      </c>
    </row>
    <row r="1410" spans="1:9">
      <c r="A1410">
        <v>136856</v>
      </c>
      <c r="B1410" t="s">
        <v>4697</v>
      </c>
      <c r="C1410" t="s">
        <v>6468</v>
      </c>
      <c r="D1410">
        <v>0</v>
      </c>
      <c r="E1410">
        <v>36835688</v>
      </c>
      <c r="F1410">
        <v>43677065.600000001</v>
      </c>
      <c r="G1410" s="3">
        <v>46104</v>
      </c>
      <c r="H1410" t="s">
        <v>6445</v>
      </c>
      <c r="I1410" t="s">
        <v>6543</v>
      </c>
    </row>
    <row r="1411" spans="1:9">
      <c r="A1411">
        <v>136857</v>
      </c>
      <c r="B1411" t="s">
        <v>5456</v>
      </c>
      <c r="C1411" t="s">
        <v>6469</v>
      </c>
      <c r="D1411">
        <v>0</v>
      </c>
      <c r="E1411">
        <v>150000000</v>
      </c>
      <c r="F1411">
        <v>180000000</v>
      </c>
      <c r="G1411" s="3">
        <v>46104</v>
      </c>
      <c r="H1411" t="s">
        <v>6445</v>
      </c>
      <c r="I1411" t="s">
        <v>4637</v>
      </c>
    </row>
    <row r="1412" spans="1:9">
      <c r="A1412">
        <v>136858</v>
      </c>
      <c r="B1412" t="s">
        <v>5456</v>
      </c>
      <c r="C1412" t="s">
        <v>6470</v>
      </c>
      <c r="D1412">
        <v>0</v>
      </c>
      <c r="E1412">
        <v>300000000</v>
      </c>
      <c r="F1412">
        <v>360000000</v>
      </c>
      <c r="G1412" s="3">
        <v>46104</v>
      </c>
      <c r="H1412" t="s">
        <v>6445</v>
      </c>
      <c r="I1412" t="s">
        <v>4637</v>
      </c>
    </row>
    <row r="1413" spans="1:9">
      <c r="A1413">
        <v>136859</v>
      </c>
      <c r="B1413" t="s">
        <v>5456</v>
      </c>
      <c r="C1413" t="s">
        <v>6471</v>
      </c>
      <c r="D1413">
        <v>0</v>
      </c>
      <c r="E1413">
        <v>170000000</v>
      </c>
      <c r="F1413">
        <v>204000000</v>
      </c>
      <c r="G1413" s="3">
        <v>46104</v>
      </c>
      <c r="H1413" t="s">
        <v>6445</v>
      </c>
      <c r="I1413" t="s">
        <v>4637</v>
      </c>
    </row>
    <row r="1414" spans="1:9">
      <c r="A1414">
        <v>136860</v>
      </c>
      <c r="B1414" t="s">
        <v>5456</v>
      </c>
      <c r="C1414" t="s">
        <v>6472</v>
      </c>
      <c r="D1414">
        <v>0</v>
      </c>
      <c r="E1414">
        <v>200000000</v>
      </c>
      <c r="F1414">
        <v>240000000</v>
      </c>
      <c r="G1414" s="3">
        <v>46104</v>
      </c>
      <c r="H1414" t="s">
        <v>6445</v>
      </c>
      <c r="I1414" t="s">
        <v>4637</v>
      </c>
    </row>
    <row r="1415" spans="1:9">
      <c r="A1415">
        <v>136861</v>
      </c>
      <c r="B1415" t="s">
        <v>4695</v>
      </c>
      <c r="C1415">
        <v>0</v>
      </c>
      <c r="D1415">
        <v>0</v>
      </c>
      <c r="E1415">
        <v>5540400</v>
      </c>
      <c r="F1415">
        <v>6648480</v>
      </c>
      <c r="G1415" s="3">
        <v>46104</v>
      </c>
      <c r="H1415" t="s">
        <v>6445</v>
      </c>
      <c r="I1415" t="s">
        <v>3416</v>
      </c>
    </row>
    <row r="1416" spans="1:9">
      <c r="A1416">
        <v>136862</v>
      </c>
      <c r="B1416">
        <v>0</v>
      </c>
      <c r="C1416" t="s">
        <v>6473</v>
      </c>
      <c r="D1416">
        <v>0</v>
      </c>
      <c r="E1416">
        <v>0</v>
      </c>
      <c r="F1416">
        <v>0</v>
      </c>
      <c r="G1416" s="3">
        <v>46105</v>
      </c>
      <c r="H1416" t="s">
        <v>6474</v>
      </c>
      <c r="I1416" t="s">
        <v>4637</v>
      </c>
    </row>
    <row r="1417" spans="1:9">
      <c r="A1417">
        <v>136863</v>
      </c>
      <c r="B1417" t="s">
        <v>4695</v>
      </c>
      <c r="C1417" t="s">
        <v>6475</v>
      </c>
      <c r="D1417" t="s">
        <v>6475</v>
      </c>
      <c r="E1417">
        <v>1414700</v>
      </c>
      <c r="F1417">
        <v>1414700</v>
      </c>
      <c r="G1417" s="3">
        <v>46105</v>
      </c>
      <c r="H1417" t="s">
        <v>6474</v>
      </c>
      <c r="I1417" t="s">
        <v>6474</v>
      </c>
    </row>
    <row r="1418" spans="1:9">
      <c r="A1418">
        <v>136864</v>
      </c>
      <c r="B1418" t="s">
        <v>6007</v>
      </c>
      <c r="C1418" t="s">
        <v>6476</v>
      </c>
      <c r="D1418">
        <v>0</v>
      </c>
      <c r="E1418">
        <v>12999050</v>
      </c>
      <c r="F1418">
        <v>15598860</v>
      </c>
      <c r="G1418" s="3">
        <v>46105</v>
      </c>
      <c r="H1418" t="s">
        <v>6474</v>
      </c>
      <c r="I1418" t="s">
        <v>6543</v>
      </c>
    </row>
    <row r="1419" spans="1:9">
      <c r="A1419">
        <v>136865</v>
      </c>
      <c r="B1419" t="s">
        <v>4791</v>
      </c>
      <c r="C1419" t="s">
        <v>6477</v>
      </c>
      <c r="D1419">
        <v>0</v>
      </c>
      <c r="E1419">
        <v>1750000</v>
      </c>
      <c r="F1419">
        <v>2100000</v>
      </c>
      <c r="G1419" s="3">
        <v>46105</v>
      </c>
      <c r="H1419" t="s">
        <v>6474</v>
      </c>
      <c r="I1419" t="s">
        <v>6644</v>
      </c>
    </row>
    <row r="1420" spans="1:9">
      <c r="A1420">
        <v>136866</v>
      </c>
      <c r="B1420" t="s">
        <v>6007</v>
      </c>
      <c r="C1420" t="s">
        <v>6478</v>
      </c>
      <c r="D1420">
        <v>0</v>
      </c>
      <c r="E1420">
        <v>12999050</v>
      </c>
      <c r="F1420">
        <v>15598860</v>
      </c>
      <c r="G1420" s="3">
        <v>46105</v>
      </c>
      <c r="H1420" t="s">
        <v>6474</v>
      </c>
      <c r="I1420" t="s">
        <v>6543</v>
      </c>
    </row>
    <row r="1421" spans="1:9">
      <c r="A1421">
        <v>136867</v>
      </c>
      <c r="B1421" t="s">
        <v>4668</v>
      </c>
      <c r="C1421" t="s">
        <v>6479</v>
      </c>
      <c r="D1421">
        <v>0</v>
      </c>
      <c r="E1421">
        <v>74250000</v>
      </c>
      <c r="F1421">
        <v>89100000</v>
      </c>
      <c r="G1421" s="3">
        <v>46105</v>
      </c>
      <c r="H1421" t="s">
        <v>6474</v>
      </c>
      <c r="I1421" t="s">
        <v>6543</v>
      </c>
    </row>
    <row r="1422" spans="1:9">
      <c r="A1422">
        <v>136868</v>
      </c>
      <c r="B1422" t="s">
        <v>4674</v>
      </c>
      <c r="C1422" t="s">
        <v>6480</v>
      </c>
      <c r="D1422">
        <v>0</v>
      </c>
      <c r="E1422">
        <v>351333.33</v>
      </c>
      <c r="F1422">
        <v>421600</v>
      </c>
      <c r="G1422" s="3">
        <v>46105</v>
      </c>
      <c r="H1422" t="s">
        <v>6474</v>
      </c>
      <c r="I1422" t="s">
        <v>4637</v>
      </c>
    </row>
    <row r="1423" spans="1:9">
      <c r="A1423">
        <v>136869</v>
      </c>
      <c r="B1423" t="s">
        <v>4797</v>
      </c>
      <c r="C1423" t="s">
        <v>6481</v>
      </c>
      <c r="D1423">
        <v>0</v>
      </c>
      <c r="E1423">
        <v>14000000</v>
      </c>
      <c r="F1423">
        <v>16800000</v>
      </c>
      <c r="G1423" s="3">
        <v>46105</v>
      </c>
      <c r="H1423" t="s">
        <v>6474</v>
      </c>
      <c r="I1423" t="s">
        <v>6584</v>
      </c>
    </row>
    <row r="1424" spans="1:9">
      <c r="A1424">
        <v>136870</v>
      </c>
      <c r="B1424" t="s">
        <v>4807</v>
      </c>
      <c r="C1424" t="s">
        <v>6482</v>
      </c>
      <c r="D1424">
        <v>0</v>
      </c>
      <c r="E1424">
        <v>14000000</v>
      </c>
      <c r="F1424">
        <v>16800000</v>
      </c>
      <c r="G1424" s="3">
        <v>46105</v>
      </c>
      <c r="H1424" t="s">
        <v>6474</v>
      </c>
      <c r="I1424" t="s">
        <v>6584</v>
      </c>
    </row>
    <row r="1425" spans="1:9">
      <c r="A1425">
        <v>136871</v>
      </c>
      <c r="B1425" t="s">
        <v>4695</v>
      </c>
      <c r="C1425" t="s">
        <v>6483</v>
      </c>
      <c r="D1425">
        <v>0</v>
      </c>
      <c r="E1425">
        <v>1429100</v>
      </c>
      <c r="F1425">
        <v>1429100</v>
      </c>
      <c r="G1425" s="3">
        <v>46105</v>
      </c>
      <c r="H1425" t="s">
        <v>6474</v>
      </c>
      <c r="I1425" t="s">
        <v>6474</v>
      </c>
    </row>
    <row r="1426" spans="1:9">
      <c r="A1426">
        <v>136872</v>
      </c>
      <c r="B1426" t="s">
        <v>4695</v>
      </c>
      <c r="C1426" t="s">
        <v>6484</v>
      </c>
      <c r="D1426">
        <v>0</v>
      </c>
      <c r="E1426">
        <v>1429100</v>
      </c>
      <c r="F1426">
        <v>1429100</v>
      </c>
      <c r="G1426" s="3">
        <v>46105</v>
      </c>
      <c r="H1426" t="s">
        <v>6474</v>
      </c>
      <c r="I1426" t="s">
        <v>6474</v>
      </c>
    </row>
    <row r="1427" spans="1:9">
      <c r="A1427">
        <v>136873</v>
      </c>
      <c r="B1427" t="s">
        <v>6485</v>
      </c>
      <c r="C1427" t="s">
        <v>6487</v>
      </c>
      <c r="D1427" t="s">
        <v>6487</v>
      </c>
      <c r="E1427">
        <v>160000</v>
      </c>
      <c r="F1427">
        <v>192000</v>
      </c>
      <c r="G1427" s="3">
        <v>46105</v>
      </c>
      <c r="H1427" t="s">
        <v>6474</v>
      </c>
      <c r="I1427" t="s">
        <v>6644</v>
      </c>
    </row>
    <row r="1428" spans="1:9">
      <c r="A1428">
        <v>136874</v>
      </c>
      <c r="B1428" t="s">
        <v>4853</v>
      </c>
      <c r="C1428">
        <v>0</v>
      </c>
      <c r="D1428" t="s">
        <v>9687</v>
      </c>
      <c r="E1428">
        <v>19263618.870000001</v>
      </c>
      <c r="F1428">
        <v>23116342.640000001</v>
      </c>
      <c r="G1428" s="3">
        <v>46105</v>
      </c>
      <c r="H1428" t="s">
        <v>6474</v>
      </c>
      <c r="I1428" t="s">
        <v>4637</v>
      </c>
    </row>
    <row r="1429" spans="1:9">
      <c r="A1429">
        <v>136875</v>
      </c>
      <c r="B1429" t="s">
        <v>4695</v>
      </c>
      <c r="C1429" t="s">
        <v>6488</v>
      </c>
      <c r="D1429" t="s">
        <v>6488</v>
      </c>
      <c r="E1429">
        <v>175500</v>
      </c>
      <c r="F1429">
        <v>175500</v>
      </c>
      <c r="G1429" s="3">
        <v>46105</v>
      </c>
      <c r="H1429" t="s">
        <v>6474</v>
      </c>
      <c r="I1429" t="s">
        <v>4637</v>
      </c>
    </row>
    <row r="1430" spans="1:9">
      <c r="A1430">
        <v>136876</v>
      </c>
      <c r="B1430">
        <v>0</v>
      </c>
      <c r="C1430" t="s">
        <v>4373</v>
      </c>
      <c r="D1430">
        <v>0</v>
      </c>
      <c r="E1430">
        <v>0</v>
      </c>
      <c r="F1430">
        <v>0</v>
      </c>
      <c r="G1430" s="3">
        <v>46105</v>
      </c>
      <c r="H1430" t="s">
        <v>6474</v>
      </c>
      <c r="I1430" t="s">
        <v>6474</v>
      </c>
    </row>
    <row r="1431" spans="1:9">
      <c r="A1431">
        <v>136877</v>
      </c>
      <c r="B1431">
        <v>0</v>
      </c>
      <c r="C1431" t="s">
        <v>6489</v>
      </c>
      <c r="D1431" t="s">
        <v>9688</v>
      </c>
      <c r="E1431">
        <v>25039958</v>
      </c>
      <c r="F1431">
        <v>30047949.600000001</v>
      </c>
      <c r="G1431" s="3">
        <v>46105</v>
      </c>
      <c r="H1431" t="s">
        <v>6474</v>
      </c>
      <c r="I1431" t="s">
        <v>4637</v>
      </c>
    </row>
    <row r="1432" spans="1:9">
      <c r="A1432">
        <v>136878</v>
      </c>
      <c r="B1432" t="s">
        <v>4860</v>
      </c>
      <c r="C1432" t="s">
        <v>6490</v>
      </c>
      <c r="D1432" t="s">
        <v>9689</v>
      </c>
      <c r="E1432">
        <v>32200000</v>
      </c>
      <c r="F1432">
        <v>38640000</v>
      </c>
      <c r="G1432" s="3">
        <v>46105</v>
      </c>
      <c r="H1432" t="s">
        <v>6474</v>
      </c>
      <c r="I1432" t="s">
        <v>4637</v>
      </c>
    </row>
    <row r="1433" spans="1:9">
      <c r="A1433">
        <v>136879</v>
      </c>
      <c r="B1433" t="s">
        <v>6491</v>
      </c>
      <c r="C1433" t="s">
        <v>6493</v>
      </c>
      <c r="D1433">
        <v>0</v>
      </c>
      <c r="E1433">
        <v>17407800</v>
      </c>
      <c r="F1433">
        <v>17407800</v>
      </c>
      <c r="G1433" s="3">
        <v>46105</v>
      </c>
      <c r="H1433" t="s">
        <v>6474</v>
      </c>
      <c r="I1433" t="s">
        <v>6543</v>
      </c>
    </row>
    <row r="1434" spans="1:9">
      <c r="A1434">
        <v>136880</v>
      </c>
      <c r="B1434">
        <v>0</v>
      </c>
      <c r="C1434" t="s">
        <v>6494</v>
      </c>
      <c r="D1434">
        <v>0</v>
      </c>
      <c r="E1434">
        <v>0</v>
      </c>
      <c r="F1434">
        <v>0</v>
      </c>
      <c r="G1434" s="3">
        <v>46105</v>
      </c>
      <c r="H1434" t="s">
        <v>6474</v>
      </c>
      <c r="I1434" t="s">
        <v>4637</v>
      </c>
    </row>
    <row r="1435" spans="1:9">
      <c r="A1435">
        <v>136881</v>
      </c>
      <c r="B1435" t="s">
        <v>6495</v>
      </c>
      <c r="C1435">
        <v>0</v>
      </c>
      <c r="D1435">
        <v>0</v>
      </c>
      <c r="E1435">
        <v>5280000</v>
      </c>
      <c r="F1435">
        <v>5280000</v>
      </c>
      <c r="G1435" s="3">
        <v>46105</v>
      </c>
      <c r="H1435" t="s">
        <v>6474</v>
      </c>
      <c r="I1435" t="s">
        <v>4637</v>
      </c>
    </row>
    <row r="1436" spans="1:9">
      <c r="A1436">
        <v>136882</v>
      </c>
      <c r="B1436">
        <v>0</v>
      </c>
      <c r="C1436">
        <v>0</v>
      </c>
      <c r="D1436">
        <v>0</v>
      </c>
      <c r="E1436">
        <v>10500000</v>
      </c>
      <c r="F1436">
        <v>0</v>
      </c>
      <c r="G1436" s="3">
        <v>46105</v>
      </c>
      <c r="H1436" t="s">
        <v>6474</v>
      </c>
      <c r="I1436" t="s">
        <v>6543</v>
      </c>
    </row>
    <row r="1437" spans="1:9">
      <c r="A1437">
        <v>136883</v>
      </c>
      <c r="B1437" t="s">
        <v>4775</v>
      </c>
      <c r="C1437" t="s">
        <v>6497</v>
      </c>
      <c r="D1437">
        <v>0</v>
      </c>
      <c r="E1437">
        <v>2000000</v>
      </c>
      <c r="F1437">
        <v>2400000</v>
      </c>
      <c r="G1437" s="3">
        <v>46105</v>
      </c>
      <c r="H1437" t="s">
        <v>6474</v>
      </c>
      <c r="I1437" t="s">
        <v>6543</v>
      </c>
    </row>
    <row r="1438" spans="1:9">
      <c r="A1438">
        <v>136884</v>
      </c>
      <c r="B1438" t="s">
        <v>5108</v>
      </c>
      <c r="C1438">
        <v>0</v>
      </c>
      <c r="D1438">
        <v>0</v>
      </c>
      <c r="E1438">
        <v>89800</v>
      </c>
      <c r="F1438">
        <v>89800</v>
      </c>
      <c r="G1438" s="3">
        <v>46105</v>
      </c>
      <c r="H1438" t="s">
        <v>6474</v>
      </c>
      <c r="I1438" t="s">
        <v>6612</v>
      </c>
    </row>
    <row r="1439" spans="1:9">
      <c r="A1439">
        <v>136885</v>
      </c>
      <c r="B1439">
        <v>0</v>
      </c>
      <c r="C1439" t="s">
        <v>6498</v>
      </c>
      <c r="D1439">
        <v>0</v>
      </c>
      <c r="E1439">
        <v>0</v>
      </c>
      <c r="F1439">
        <v>0</v>
      </c>
      <c r="G1439" s="3">
        <v>46105</v>
      </c>
      <c r="H1439" t="s">
        <v>6474</v>
      </c>
      <c r="I1439" t="s">
        <v>4637</v>
      </c>
    </row>
    <row r="1440" spans="1:9">
      <c r="A1440">
        <v>136886</v>
      </c>
      <c r="B1440" t="s">
        <v>4875</v>
      </c>
      <c r="C1440">
        <v>0</v>
      </c>
      <c r="D1440">
        <v>0</v>
      </c>
      <c r="E1440">
        <v>215400000</v>
      </c>
      <c r="F1440">
        <v>258480000</v>
      </c>
      <c r="G1440" s="3">
        <v>46105</v>
      </c>
      <c r="H1440" t="s">
        <v>6474</v>
      </c>
      <c r="I1440" t="s">
        <v>6612</v>
      </c>
    </row>
    <row r="1441" spans="1:9">
      <c r="A1441">
        <v>136887</v>
      </c>
      <c r="B1441">
        <v>0</v>
      </c>
      <c r="C1441">
        <v>0</v>
      </c>
      <c r="D1441">
        <v>0</v>
      </c>
      <c r="E1441">
        <v>0</v>
      </c>
      <c r="F1441">
        <v>0</v>
      </c>
      <c r="G1441" s="3">
        <v>46105</v>
      </c>
      <c r="H1441" t="s">
        <v>6474</v>
      </c>
      <c r="I1441" t="s">
        <v>6543</v>
      </c>
    </row>
    <row r="1442" spans="1:9">
      <c r="A1442">
        <v>136888</v>
      </c>
      <c r="B1442" t="s">
        <v>6495</v>
      </c>
      <c r="C1442">
        <v>0</v>
      </c>
      <c r="D1442">
        <v>0</v>
      </c>
      <c r="E1442">
        <v>400000</v>
      </c>
      <c r="F1442">
        <v>400000</v>
      </c>
      <c r="G1442" s="3">
        <v>46105</v>
      </c>
      <c r="H1442" t="s">
        <v>6474</v>
      </c>
      <c r="I1442" t="s">
        <v>4637</v>
      </c>
    </row>
    <row r="1443" spans="1:9">
      <c r="A1443">
        <v>136889</v>
      </c>
      <c r="B1443" t="s">
        <v>6491</v>
      </c>
      <c r="C1443" t="s">
        <v>6499</v>
      </c>
      <c r="D1443">
        <v>0</v>
      </c>
      <c r="E1443">
        <v>400000</v>
      </c>
      <c r="F1443">
        <v>400000</v>
      </c>
      <c r="G1443" s="3">
        <v>46105</v>
      </c>
      <c r="H1443" t="s">
        <v>6474</v>
      </c>
      <c r="I1443" t="s">
        <v>6543</v>
      </c>
    </row>
    <row r="1444" spans="1:9">
      <c r="A1444">
        <v>136890</v>
      </c>
      <c r="B1444" t="s">
        <v>5036</v>
      </c>
      <c r="C1444" t="s">
        <v>6500</v>
      </c>
      <c r="D1444" t="s">
        <v>6500</v>
      </c>
      <c r="E1444">
        <v>720000</v>
      </c>
      <c r="F1444">
        <v>720000</v>
      </c>
      <c r="G1444" s="3">
        <v>46105</v>
      </c>
      <c r="H1444" t="s">
        <v>6474</v>
      </c>
      <c r="I1444" t="s">
        <v>4637</v>
      </c>
    </row>
    <row r="1445" spans="1:9">
      <c r="A1445">
        <v>136891</v>
      </c>
      <c r="B1445">
        <v>0</v>
      </c>
      <c r="C1445" t="s">
        <v>6501</v>
      </c>
      <c r="D1445" t="s">
        <v>9690</v>
      </c>
      <c r="E1445">
        <v>0</v>
      </c>
      <c r="F1445">
        <v>0</v>
      </c>
      <c r="G1445" s="3">
        <v>46105</v>
      </c>
      <c r="H1445" t="s">
        <v>6474</v>
      </c>
      <c r="I1445" t="s">
        <v>4637</v>
      </c>
    </row>
    <row r="1446" spans="1:9">
      <c r="A1446">
        <v>136892</v>
      </c>
      <c r="B1446" t="s">
        <v>6495</v>
      </c>
      <c r="C1446">
        <v>0</v>
      </c>
      <c r="D1446">
        <v>0</v>
      </c>
      <c r="E1446">
        <v>2800000</v>
      </c>
      <c r="F1446">
        <v>2800000</v>
      </c>
      <c r="G1446" s="3">
        <v>46105</v>
      </c>
      <c r="H1446" t="s">
        <v>6474</v>
      </c>
      <c r="I1446" t="s">
        <v>4637</v>
      </c>
    </row>
    <row r="1447" spans="1:9">
      <c r="A1447">
        <v>136893</v>
      </c>
      <c r="B1447" t="s">
        <v>6495</v>
      </c>
      <c r="C1447">
        <v>0</v>
      </c>
      <c r="D1447">
        <v>0</v>
      </c>
      <c r="E1447">
        <v>2450000</v>
      </c>
      <c r="F1447">
        <v>2450000</v>
      </c>
      <c r="G1447" s="3">
        <v>46105</v>
      </c>
      <c r="H1447" t="s">
        <v>6474</v>
      </c>
      <c r="I1447" t="s">
        <v>4637</v>
      </c>
    </row>
    <row r="1448" spans="1:9">
      <c r="A1448">
        <v>136894</v>
      </c>
      <c r="B1448" t="s">
        <v>4768</v>
      </c>
      <c r="C1448" t="s">
        <v>6502</v>
      </c>
      <c r="D1448" t="s">
        <v>6502</v>
      </c>
      <c r="E1448">
        <v>390000</v>
      </c>
      <c r="F1448">
        <v>468000</v>
      </c>
      <c r="G1448" s="3">
        <v>46105</v>
      </c>
      <c r="H1448" t="s">
        <v>6474</v>
      </c>
      <c r="I1448" t="s">
        <v>4637</v>
      </c>
    </row>
    <row r="1449" spans="1:9">
      <c r="A1449">
        <v>136895</v>
      </c>
      <c r="B1449" t="s">
        <v>4697</v>
      </c>
      <c r="C1449" t="s">
        <v>6503</v>
      </c>
      <c r="D1449">
        <v>0</v>
      </c>
      <c r="E1449">
        <v>45625208</v>
      </c>
      <c r="F1449">
        <v>45625208</v>
      </c>
      <c r="G1449" s="3">
        <v>46105</v>
      </c>
      <c r="H1449" t="s">
        <v>6474</v>
      </c>
      <c r="I1449" t="s">
        <v>6543</v>
      </c>
    </row>
    <row r="1450" spans="1:9">
      <c r="A1450">
        <v>136896</v>
      </c>
      <c r="B1450" t="s">
        <v>6495</v>
      </c>
      <c r="C1450">
        <v>0</v>
      </c>
      <c r="D1450">
        <v>0</v>
      </c>
      <c r="E1450">
        <v>710000</v>
      </c>
      <c r="F1450">
        <v>710000</v>
      </c>
      <c r="G1450" s="3">
        <v>46105</v>
      </c>
      <c r="H1450" t="s">
        <v>6474</v>
      </c>
      <c r="I1450" t="s">
        <v>4637</v>
      </c>
    </row>
    <row r="1451" spans="1:9">
      <c r="A1451">
        <v>136897</v>
      </c>
      <c r="B1451" t="s">
        <v>4697</v>
      </c>
      <c r="C1451" t="s">
        <v>6504</v>
      </c>
      <c r="D1451">
        <v>0</v>
      </c>
      <c r="E1451">
        <v>1924900</v>
      </c>
      <c r="F1451">
        <v>1924900</v>
      </c>
      <c r="G1451" s="3">
        <v>46105</v>
      </c>
      <c r="H1451" t="s">
        <v>6474</v>
      </c>
      <c r="I1451" t="s">
        <v>6543</v>
      </c>
    </row>
    <row r="1452" spans="1:9">
      <c r="A1452">
        <v>136898</v>
      </c>
      <c r="B1452">
        <v>0</v>
      </c>
      <c r="C1452" t="s">
        <v>6505</v>
      </c>
      <c r="D1452" t="s">
        <v>9691</v>
      </c>
      <c r="E1452">
        <v>3000000</v>
      </c>
      <c r="F1452">
        <v>3000000</v>
      </c>
      <c r="G1452" s="3">
        <v>46105</v>
      </c>
      <c r="H1452" t="s">
        <v>6474</v>
      </c>
      <c r="I1452" t="s">
        <v>6731</v>
      </c>
    </row>
    <row r="1453" spans="1:9">
      <c r="A1453">
        <v>136899</v>
      </c>
      <c r="B1453" t="s">
        <v>5032</v>
      </c>
      <c r="C1453" t="s">
        <v>6506</v>
      </c>
      <c r="D1453" t="s">
        <v>6506</v>
      </c>
      <c r="E1453">
        <v>1415000</v>
      </c>
      <c r="F1453">
        <v>1415000</v>
      </c>
      <c r="G1453" s="3">
        <v>46105</v>
      </c>
      <c r="H1453" t="s">
        <v>6474</v>
      </c>
      <c r="I1453" t="s">
        <v>6731</v>
      </c>
    </row>
    <row r="1454" spans="1:9">
      <c r="A1454">
        <v>136900</v>
      </c>
      <c r="B1454" t="s">
        <v>6507</v>
      </c>
      <c r="C1454" t="s">
        <v>6509</v>
      </c>
      <c r="D1454">
        <v>0</v>
      </c>
      <c r="E1454">
        <v>28000000</v>
      </c>
      <c r="F1454">
        <v>33600000</v>
      </c>
      <c r="G1454" s="3">
        <v>46106</v>
      </c>
      <c r="H1454" t="s">
        <v>4637</v>
      </c>
      <c r="I1454" t="s">
        <v>6584</v>
      </c>
    </row>
    <row r="1455" spans="1:9">
      <c r="A1455">
        <v>136901</v>
      </c>
      <c r="B1455">
        <v>0</v>
      </c>
      <c r="C1455" t="s">
        <v>6510</v>
      </c>
      <c r="D1455">
        <v>0</v>
      </c>
      <c r="E1455">
        <v>0</v>
      </c>
      <c r="F1455">
        <v>0</v>
      </c>
      <c r="G1455" s="3">
        <v>46106</v>
      </c>
      <c r="H1455" t="s">
        <v>4637</v>
      </c>
      <c r="I1455" t="s">
        <v>6612</v>
      </c>
    </row>
    <row r="1456" spans="1:9">
      <c r="A1456">
        <v>136902</v>
      </c>
      <c r="B1456" t="s">
        <v>4695</v>
      </c>
      <c r="C1456" t="s">
        <v>6511</v>
      </c>
      <c r="D1456">
        <v>0</v>
      </c>
      <c r="E1456">
        <v>1507100</v>
      </c>
      <c r="F1456">
        <v>1507100</v>
      </c>
      <c r="G1456" s="3">
        <v>46106</v>
      </c>
      <c r="H1456" t="s">
        <v>4637</v>
      </c>
      <c r="I1456" t="s">
        <v>4637</v>
      </c>
    </row>
    <row r="1457" spans="1:9">
      <c r="A1457">
        <v>136903</v>
      </c>
      <c r="B1457" t="s">
        <v>4695</v>
      </c>
      <c r="C1457" t="s">
        <v>6456</v>
      </c>
      <c r="D1457">
        <v>0</v>
      </c>
      <c r="E1457">
        <v>7442000</v>
      </c>
      <c r="F1457">
        <v>7442000</v>
      </c>
      <c r="G1457" s="3">
        <v>46106</v>
      </c>
      <c r="H1457" t="s">
        <v>4637</v>
      </c>
      <c r="I1457" t="s">
        <v>6543</v>
      </c>
    </row>
    <row r="1458" spans="1:9">
      <c r="A1458">
        <v>136904</v>
      </c>
      <c r="B1458" t="s">
        <v>6512</v>
      </c>
      <c r="C1458" t="s">
        <v>6514</v>
      </c>
      <c r="D1458">
        <v>0</v>
      </c>
      <c r="E1458">
        <v>5712000</v>
      </c>
      <c r="F1458">
        <v>5712000</v>
      </c>
      <c r="G1458" s="3">
        <v>46106</v>
      </c>
      <c r="H1458" t="s">
        <v>4637</v>
      </c>
      <c r="I1458" t="s">
        <v>6644</v>
      </c>
    </row>
    <row r="1459" spans="1:9">
      <c r="A1459">
        <v>136905</v>
      </c>
      <c r="B1459" t="s">
        <v>6515</v>
      </c>
      <c r="C1459" t="s">
        <v>6517</v>
      </c>
      <c r="D1459">
        <v>0</v>
      </c>
      <c r="E1459">
        <v>10296000</v>
      </c>
      <c r="F1459">
        <v>10296000</v>
      </c>
      <c r="G1459" s="3">
        <v>46106</v>
      </c>
      <c r="H1459" t="s">
        <v>4637</v>
      </c>
      <c r="I1459" t="s">
        <v>6644</v>
      </c>
    </row>
    <row r="1460" spans="1:9">
      <c r="A1460">
        <v>136906</v>
      </c>
      <c r="B1460" t="s">
        <v>4807</v>
      </c>
      <c r="C1460" t="s">
        <v>6518</v>
      </c>
      <c r="D1460">
        <v>0</v>
      </c>
      <c r="E1460">
        <v>2507280</v>
      </c>
      <c r="F1460">
        <v>3008736</v>
      </c>
      <c r="G1460" s="3">
        <v>46106</v>
      </c>
      <c r="H1460" t="s">
        <v>4637</v>
      </c>
      <c r="I1460" t="s">
        <v>6584</v>
      </c>
    </row>
    <row r="1461" spans="1:9">
      <c r="A1461">
        <v>136907</v>
      </c>
      <c r="B1461" t="s">
        <v>5175</v>
      </c>
      <c r="C1461" t="s">
        <v>6519</v>
      </c>
      <c r="D1461" t="s">
        <v>6519</v>
      </c>
      <c r="E1461">
        <v>3200000</v>
      </c>
      <c r="F1461">
        <v>3840000</v>
      </c>
      <c r="G1461" s="3">
        <v>46106</v>
      </c>
      <c r="H1461" t="s">
        <v>4637</v>
      </c>
      <c r="I1461" t="s">
        <v>4637</v>
      </c>
    </row>
    <row r="1462" spans="1:9">
      <c r="A1462">
        <v>136908</v>
      </c>
      <c r="B1462" t="s">
        <v>6520</v>
      </c>
      <c r="C1462" t="s">
        <v>6522</v>
      </c>
      <c r="D1462">
        <v>0</v>
      </c>
      <c r="E1462">
        <v>10800000</v>
      </c>
      <c r="F1462">
        <v>10800000</v>
      </c>
      <c r="G1462" s="3">
        <v>46106</v>
      </c>
      <c r="H1462" t="s">
        <v>4637</v>
      </c>
      <c r="I1462" t="s">
        <v>6688</v>
      </c>
    </row>
    <row r="1463" spans="1:9">
      <c r="A1463">
        <v>136909</v>
      </c>
      <c r="B1463" t="s">
        <v>4807</v>
      </c>
      <c r="C1463" t="s">
        <v>6523</v>
      </c>
      <c r="D1463">
        <v>0</v>
      </c>
      <c r="E1463">
        <v>2347320</v>
      </c>
      <c r="F1463">
        <v>2816784</v>
      </c>
      <c r="G1463" s="3">
        <v>46106</v>
      </c>
      <c r="H1463" t="s">
        <v>4637</v>
      </c>
      <c r="I1463" t="s">
        <v>6584</v>
      </c>
    </row>
    <row r="1464" spans="1:9">
      <c r="A1464">
        <v>136910</v>
      </c>
      <c r="B1464" t="s">
        <v>6524</v>
      </c>
      <c r="C1464">
        <v>0</v>
      </c>
      <c r="D1464">
        <v>0</v>
      </c>
      <c r="E1464">
        <v>33300000</v>
      </c>
      <c r="F1464">
        <v>0</v>
      </c>
      <c r="G1464" s="3">
        <v>46106</v>
      </c>
      <c r="H1464" t="s">
        <v>4637</v>
      </c>
      <c r="I1464" t="s">
        <v>6543</v>
      </c>
    </row>
    <row r="1465" spans="1:9">
      <c r="A1465">
        <v>136911</v>
      </c>
      <c r="B1465" t="s">
        <v>5179</v>
      </c>
      <c r="C1465" t="s">
        <v>6525</v>
      </c>
      <c r="D1465" t="s">
        <v>6525</v>
      </c>
      <c r="E1465">
        <v>2100</v>
      </c>
      <c r="F1465">
        <v>2100</v>
      </c>
      <c r="G1465" s="3">
        <v>46106</v>
      </c>
      <c r="H1465" t="s">
        <v>4637</v>
      </c>
      <c r="I1465" t="s">
        <v>4637</v>
      </c>
    </row>
    <row r="1466" spans="1:9">
      <c r="A1466">
        <v>136912</v>
      </c>
      <c r="B1466" t="s">
        <v>4807</v>
      </c>
      <c r="C1466" t="s">
        <v>6526</v>
      </c>
      <c r="D1466">
        <v>0</v>
      </c>
      <c r="E1466">
        <v>1841400</v>
      </c>
      <c r="F1466">
        <v>2209680</v>
      </c>
      <c r="G1466" s="3">
        <v>46106</v>
      </c>
      <c r="H1466" t="s">
        <v>4637</v>
      </c>
      <c r="I1466" t="s">
        <v>6584</v>
      </c>
    </row>
    <row r="1467" spans="1:9">
      <c r="A1467">
        <v>136913</v>
      </c>
      <c r="B1467" t="s">
        <v>5185</v>
      </c>
      <c r="C1467" t="s">
        <v>6527</v>
      </c>
      <c r="D1467" t="s">
        <v>6527</v>
      </c>
      <c r="E1467">
        <v>7574715</v>
      </c>
      <c r="F1467">
        <v>9089658</v>
      </c>
      <c r="G1467" s="3">
        <v>46106</v>
      </c>
      <c r="H1467" t="s">
        <v>4637</v>
      </c>
      <c r="I1467" t="s">
        <v>6584</v>
      </c>
    </row>
    <row r="1468" spans="1:9">
      <c r="A1468">
        <v>136914</v>
      </c>
      <c r="B1468" t="s">
        <v>4807</v>
      </c>
      <c r="C1468" t="s">
        <v>6528</v>
      </c>
      <c r="D1468">
        <v>0</v>
      </c>
      <c r="E1468">
        <v>3240120</v>
      </c>
      <c r="F1468">
        <v>3888144</v>
      </c>
      <c r="G1468" s="3">
        <v>46106</v>
      </c>
      <c r="H1468" t="s">
        <v>4637</v>
      </c>
      <c r="I1468" t="s">
        <v>6584</v>
      </c>
    </row>
    <row r="1469" spans="1:9">
      <c r="A1469">
        <v>136915</v>
      </c>
      <c r="B1469" t="s">
        <v>5538</v>
      </c>
      <c r="C1469" t="s">
        <v>6529</v>
      </c>
      <c r="D1469">
        <v>0</v>
      </c>
      <c r="E1469">
        <v>480000</v>
      </c>
      <c r="F1469">
        <v>480000</v>
      </c>
      <c r="G1469" s="3">
        <v>46106</v>
      </c>
      <c r="H1469" t="s">
        <v>4637</v>
      </c>
      <c r="I1469" t="s">
        <v>6543</v>
      </c>
    </row>
    <row r="1470" spans="1:9">
      <c r="A1470">
        <v>136916</v>
      </c>
      <c r="B1470" t="s">
        <v>4775</v>
      </c>
      <c r="C1470">
        <v>0</v>
      </c>
      <c r="D1470">
        <v>0</v>
      </c>
      <c r="E1470">
        <v>1400000</v>
      </c>
      <c r="F1470">
        <v>1680000</v>
      </c>
      <c r="G1470" s="3">
        <v>46106</v>
      </c>
      <c r="H1470" t="s">
        <v>4637</v>
      </c>
      <c r="I1470" t="s">
        <v>4637</v>
      </c>
    </row>
    <row r="1471" spans="1:9">
      <c r="A1471">
        <v>136917</v>
      </c>
      <c r="B1471" t="s">
        <v>5165</v>
      </c>
      <c r="C1471" t="s">
        <v>6530</v>
      </c>
      <c r="D1471" t="s">
        <v>6530</v>
      </c>
      <c r="E1471">
        <v>37912080</v>
      </c>
      <c r="F1471">
        <v>45494496</v>
      </c>
      <c r="G1471" s="3">
        <v>46106</v>
      </c>
      <c r="H1471" t="s">
        <v>4637</v>
      </c>
      <c r="I1471" t="s">
        <v>6584</v>
      </c>
    </row>
    <row r="1472" spans="1:9">
      <c r="A1472">
        <v>136918</v>
      </c>
      <c r="B1472" t="s">
        <v>5171</v>
      </c>
      <c r="C1472" t="s">
        <v>6531</v>
      </c>
      <c r="D1472" t="s">
        <v>6531</v>
      </c>
      <c r="E1472">
        <v>42651090</v>
      </c>
      <c r="F1472">
        <v>51181308</v>
      </c>
      <c r="G1472" s="3">
        <v>46106</v>
      </c>
      <c r="H1472" t="s">
        <v>4637</v>
      </c>
      <c r="I1472" t="s">
        <v>6584</v>
      </c>
    </row>
    <row r="1473" spans="1:9">
      <c r="A1473">
        <v>136919</v>
      </c>
      <c r="B1473" t="s">
        <v>5207</v>
      </c>
      <c r="C1473" t="s">
        <v>6532</v>
      </c>
      <c r="D1473" t="s">
        <v>6532</v>
      </c>
      <c r="E1473">
        <v>8100000</v>
      </c>
      <c r="F1473">
        <v>9720000</v>
      </c>
      <c r="G1473" s="3">
        <v>46106</v>
      </c>
      <c r="H1473" t="s">
        <v>4637</v>
      </c>
      <c r="I1473" t="s">
        <v>6584</v>
      </c>
    </row>
    <row r="1474" spans="1:9">
      <c r="A1474">
        <v>136920</v>
      </c>
      <c r="B1474" t="s">
        <v>4791</v>
      </c>
      <c r="C1474">
        <v>0</v>
      </c>
      <c r="D1474">
        <v>0</v>
      </c>
      <c r="E1474">
        <v>350000</v>
      </c>
      <c r="F1474">
        <v>420000</v>
      </c>
      <c r="G1474" s="3">
        <v>46106</v>
      </c>
      <c r="H1474" t="s">
        <v>4637</v>
      </c>
      <c r="I1474" t="s">
        <v>6543</v>
      </c>
    </row>
    <row r="1475" spans="1:9">
      <c r="A1475">
        <v>136921</v>
      </c>
      <c r="B1475" t="s">
        <v>6325</v>
      </c>
      <c r="C1475" t="s">
        <v>6533</v>
      </c>
      <c r="D1475">
        <v>0</v>
      </c>
      <c r="E1475">
        <v>5818750</v>
      </c>
      <c r="F1475">
        <v>6982500</v>
      </c>
      <c r="G1475" s="3">
        <v>46106</v>
      </c>
      <c r="H1475" t="s">
        <v>4637</v>
      </c>
      <c r="I1475" t="s">
        <v>6688</v>
      </c>
    </row>
    <row r="1476" spans="1:9">
      <c r="A1476">
        <v>136922</v>
      </c>
      <c r="B1476" t="s">
        <v>6534</v>
      </c>
      <c r="C1476" t="s">
        <v>6455</v>
      </c>
      <c r="D1476">
        <v>0</v>
      </c>
      <c r="E1476">
        <v>6160000</v>
      </c>
      <c r="F1476">
        <v>6160000</v>
      </c>
      <c r="G1476" s="3">
        <v>46106</v>
      </c>
      <c r="H1476" t="s">
        <v>4637</v>
      </c>
      <c r="I1476" t="s">
        <v>6543</v>
      </c>
    </row>
    <row r="1477" spans="1:9">
      <c r="A1477">
        <v>136923</v>
      </c>
      <c r="B1477" t="s">
        <v>6536</v>
      </c>
      <c r="C1477" t="s">
        <v>6538</v>
      </c>
      <c r="D1477">
        <v>0</v>
      </c>
      <c r="E1477">
        <v>900000</v>
      </c>
      <c r="F1477">
        <v>900000</v>
      </c>
      <c r="G1477" s="3">
        <v>46106</v>
      </c>
      <c r="H1477" t="s">
        <v>4637</v>
      </c>
      <c r="I1477" t="s">
        <v>6543</v>
      </c>
    </row>
    <row r="1478" spans="1:9">
      <c r="A1478">
        <v>136924</v>
      </c>
      <c r="B1478" t="s">
        <v>4695</v>
      </c>
      <c r="C1478" t="s">
        <v>6456</v>
      </c>
      <c r="D1478">
        <v>0</v>
      </c>
      <c r="E1478">
        <v>510900</v>
      </c>
      <c r="F1478">
        <v>510900</v>
      </c>
      <c r="G1478" s="3">
        <v>46106</v>
      </c>
      <c r="H1478" t="s">
        <v>4637</v>
      </c>
      <c r="I1478" t="s">
        <v>4637</v>
      </c>
    </row>
    <row r="1479" spans="1:9">
      <c r="A1479">
        <v>136925</v>
      </c>
      <c r="B1479" t="s">
        <v>4697</v>
      </c>
      <c r="C1479" t="s">
        <v>6539</v>
      </c>
      <c r="D1479">
        <v>0</v>
      </c>
      <c r="E1479">
        <v>46428000</v>
      </c>
      <c r="F1479">
        <v>46428000</v>
      </c>
      <c r="G1479" s="3">
        <v>46106</v>
      </c>
      <c r="H1479" t="s">
        <v>4637</v>
      </c>
      <c r="I1479" t="s">
        <v>6584</v>
      </c>
    </row>
    <row r="1480" spans="1:9">
      <c r="A1480">
        <v>136926</v>
      </c>
      <c r="B1480" t="s">
        <v>6540</v>
      </c>
      <c r="C1480">
        <v>0</v>
      </c>
      <c r="D1480">
        <v>0</v>
      </c>
      <c r="E1480">
        <v>1947240</v>
      </c>
      <c r="F1480">
        <v>2336688</v>
      </c>
      <c r="G1480" s="3">
        <v>46106</v>
      </c>
      <c r="H1480" t="s">
        <v>4637</v>
      </c>
      <c r="I1480" t="s">
        <v>6543</v>
      </c>
    </row>
    <row r="1481" spans="1:9">
      <c r="A1481">
        <v>136927</v>
      </c>
      <c r="B1481">
        <v>0</v>
      </c>
      <c r="C1481" t="s">
        <v>6542</v>
      </c>
      <c r="D1481">
        <v>0</v>
      </c>
      <c r="E1481">
        <v>0</v>
      </c>
      <c r="F1481">
        <v>0</v>
      </c>
      <c r="G1481" s="3">
        <v>46107</v>
      </c>
      <c r="H1481" t="s">
        <v>6543</v>
      </c>
      <c r="I1481" t="s">
        <v>3416</v>
      </c>
    </row>
    <row r="1482" spans="1:9">
      <c r="A1482">
        <v>136928</v>
      </c>
      <c r="B1482" t="s">
        <v>4775</v>
      </c>
      <c r="C1482" t="s">
        <v>6544</v>
      </c>
      <c r="D1482">
        <v>0</v>
      </c>
      <c r="E1482">
        <v>1500000</v>
      </c>
      <c r="F1482">
        <v>1800000</v>
      </c>
      <c r="G1482" s="3">
        <v>46107</v>
      </c>
      <c r="H1482" t="s">
        <v>6543</v>
      </c>
      <c r="I1482" t="s">
        <v>6543</v>
      </c>
    </row>
    <row r="1483" spans="1:9">
      <c r="A1483">
        <v>136929</v>
      </c>
      <c r="B1483">
        <v>0</v>
      </c>
      <c r="C1483" t="s">
        <v>6545</v>
      </c>
      <c r="D1483">
        <v>0</v>
      </c>
      <c r="E1483">
        <v>0</v>
      </c>
      <c r="F1483">
        <v>0</v>
      </c>
      <c r="G1483" s="3">
        <v>46107</v>
      </c>
      <c r="H1483" t="s">
        <v>6543</v>
      </c>
      <c r="I1483" t="s">
        <v>6543</v>
      </c>
    </row>
    <row r="1484" spans="1:9">
      <c r="A1484">
        <v>136930</v>
      </c>
      <c r="B1484" t="s">
        <v>5342</v>
      </c>
      <c r="C1484" t="s">
        <v>6546</v>
      </c>
      <c r="D1484">
        <v>0</v>
      </c>
      <c r="E1484">
        <v>1614750</v>
      </c>
      <c r="F1484">
        <v>1937700</v>
      </c>
      <c r="G1484" s="3">
        <v>46107</v>
      </c>
      <c r="H1484" t="s">
        <v>6543</v>
      </c>
      <c r="I1484" t="s">
        <v>6543</v>
      </c>
    </row>
    <row r="1485" spans="1:9">
      <c r="A1485">
        <v>136931</v>
      </c>
      <c r="B1485" t="s">
        <v>5728</v>
      </c>
      <c r="C1485" t="s">
        <v>6547</v>
      </c>
      <c r="D1485" t="s">
        <v>6547</v>
      </c>
      <c r="E1485">
        <v>614987</v>
      </c>
      <c r="F1485">
        <v>737984.4</v>
      </c>
      <c r="G1485" s="3">
        <v>46107</v>
      </c>
      <c r="H1485" t="s">
        <v>6543</v>
      </c>
      <c r="I1485" t="s">
        <v>6543</v>
      </c>
    </row>
    <row r="1486" spans="1:9">
      <c r="A1486">
        <v>136932</v>
      </c>
      <c r="B1486" t="s">
        <v>4807</v>
      </c>
      <c r="C1486" t="s">
        <v>6548</v>
      </c>
      <c r="D1486">
        <v>0</v>
      </c>
      <c r="E1486">
        <v>5560700</v>
      </c>
      <c r="F1486">
        <v>6672840</v>
      </c>
      <c r="G1486" s="3">
        <v>46107</v>
      </c>
      <c r="H1486" t="s">
        <v>6543</v>
      </c>
      <c r="I1486" t="s">
        <v>6584</v>
      </c>
    </row>
    <row r="1487" spans="1:9">
      <c r="A1487">
        <v>136933</v>
      </c>
      <c r="B1487" t="s">
        <v>5275</v>
      </c>
      <c r="C1487" t="s">
        <v>6549</v>
      </c>
      <c r="D1487">
        <v>0</v>
      </c>
      <c r="E1487">
        <v>999999.99</v>
      </c>
      <c r="F1487">
        <v>1199999.99</v>
      </c>
      <c r="G1487" s="3">
        <v>46107</v>
      </c>
      <c r="H1487" t="s">
        <v>6543</v>
      </c>
      <c r="I1487" t="s">
        <v>6543</v>
      </c>
    </row>
    <row r="1488" spans="1:9">
      <c r="A1488">
        <v>136934</v>
      </c>
      <c r="B1488">
        <v>0</v>
      </c>
      <c r="C1488" t="s">
        <v>6550</v>
      </c>
      <c r="D1488">
        <v>0</v>
      </c>
      <c r="E1488">
        <v>0</v>
      </c>
      <c r="F1488">
        <v>0</v>
      </c>
      <c r="G1488" s="3">
        <v>46107</v>
      </c>
      <c r="H1488" t="s">
        <v>6543</v>
      </c>
      <c r="I1488" t="s">
        <v>6584</v>
      </c>
    </row>
    <row r="1489" spans="1:9">
      <c r="A1489">
        <v>136935</v>
      </c>
      <c r="B1489" t="s">
        <v>4938</v>
      </c>
      <c r="C1489">
        <v>0</v>
      </c>
      <c r="D1489">
        <v>0</v>
      </c>
      <c r="E1489">
        <v>179400000</v>
      </c>
      <c r="F1489">
        <v>215280000</v>
      </c>
      <c r="G1489" s="3">
        <v>46107</v>
      </c>
      <c r="H1489" t="s">
        <v>6543</v>
      </c>
      <c r="I1489" t="s">
        <v>6543</v>
      </c>
    </row>
    <row r="1490" spans="1:9">
      <c r="A1490">
        <v>136936</v>
      </c>
      <c r="B1490" t="s">
        <v>6551</v>
      </c>
      <c r="C1490" t="s">
        <v>6553</v>
      </c>
      <c r="D1490">
        <v>0</v>
      </c>
      <c r="E1490">
        <v>10000000</v>
      </c>
      <c r="F1490">
        <v>10000000</v>
      </c>
      <c r="G1490" s="3">
        <v>46107</v>
      </c>
      <c r="H1490" t="s">
        <v>6543</v>
      </c>
      <c r="I1490" t="s">
        <v>6688</v>
      </c>
    </row>
    <row r="1491" spans="1:9">
      <c r="A1491">
        <v>136937</v>
      </c>
      <c r="B1491" t="s">
        <v>6554</v>
      </c>
      <c r="C1491" t="s">
        <v>6556</v>
      </c>
      <c r="D1491">
        <v>0</v>
      </c>
      <c r="E1491">
        <v>4866300</v>
      </c>
      <c r="F1491">
        <v>5839560</v>
      </c>
      <c r="G1491" s="3">
        <v>46107</v>
      </c>
      <c r="H1491" t="s">
        <v>6543</v>
      </c>
      <c r="I1491" t="s">
        <v>6612</v>
      </c>
    </row>
    <row r="1492" spans="1:9">
      <c r="A1492">
        <v>136938</v>
      </c>
      <c r="B1492" t="s">
        <v>4725</v>
      </c>
      <c r="C1492" t="s">
        <v>6557</v>
      </c>
      <c r="D1492">
        <v>0</v>
      </c>
      <c r="E1492">
        <v>18124800</v>
      </c>
      <c r="F1492">
        <v>18124800</v>
      </c>
      <c r="G1492" s="3">
        <v>46107</v>
      </c>
      <c r="H1492" t="s">
        <v>6543</v>
      </c>
      <c r="I1492" t="s">
        <v>6688</v>
      </c>
    </row>
    <row r="1493" spans="1:9">
      <c r="A1493">
        <v>136939</v>
      </c>
      <c r="B1493" t="s">
        <v>6558</v>
      </c>
      <c r="C1493" t="s">
        <v>6560</v>
      </c>
      <c r="D1493">
        <v>0</v>
      </c>
      <c r="E1493">
        <v>1330000</v>
      </c>
      <c r="F1493">
        <v>1596000</v>
      </c>
      <c r="G1493" s="3">
        <v>46107</v>
      </c>
      <c r="H1493" t="s">
        <v>6543</v>
      </c>
      <c r="I1493" t="s">
        <v>6825</v>
      </c>
    </row>
    <row r="1494" spans="1:9">
      <c r="A1494">
        <v>136940</v>
      </c>
      <c r="B1494" t="s">
        <v>4797</v>
      </c>
      <c r="C1494" t="s">
        <v>6561</v>
      </c>
      <c r="D1494">
        <v>0</v>
      </c>
      <c r="E1494">
        <v>2492000</v>
      </c>
      <c r="F1494">
        <v>2990400</v>
      </c>
      <c r="G1494" s="3">
        <v>46107</v>
      </c>
      <c r="H1494" t="s">
        <v>6543</v>
      </c>
      <c r="I1494" t="s">
        <v>6825</v>
      </c>
    </row>
    <row r="1495" spans="1:9">
      <c r="A1495">
        <v>136941</v>
      </c>
      <c r="B1495" t="s">
        <v>6562</v>
      </c>
      <c r="C1495" t="s">
        <v>6563</v>
      </c>
      <c r="D1495">
        <v>0</v>
      </c>
      <c r="E1495">
        <v>108033000</v>
      </c>
      <c r="F1495">
        <v>108033000</v>
      </c>
      <c r="G1495" s="3">
        <v>46107</v>
      </c>
      <c r="H1495" t="s">
        <v>6543</v>
      </c>
      <c r="I1495" t="s">
        <v>6688</v>
      </c>
    </row>
    <row r="1496" spans="1:9">
      <c r="A1496">
        <v>136942</v>
      </c>
      <c r="B1496" t="s">
        <v>4797</v>
      </c>
      <c r="C1496" t="s">
        <v>6564</v>
      </c>
      <c r="D1496">
        <v>0</v>
      </c>
      <c r="E1496">
        <v>9545000</v>
      </c>
      <c r="F1496">
        <v>11454000</v>
      </c>
      <c r="G1496" s="3">
        <v>46107</v>
      </c>
      <c r="H1496" t="s">
        <v>6543</v>
      </c>
      <c r="I1496" t="s">
        <v>6825</v>
      </c>
    </row>
    <row r="1497" spans="1:9">
      <c r="A1497">
        <v>136943</v>
      </c>
      <c r="B1497" t="s">
        <v>4797</v>
      </c>
      <c r="C1497" t="s">
        <v>6565</v>
      </c>
      <c r="D1497">
        <v>0</v>
      </c>
      <c r="E1497">
        <v>3030000</v>
      </c>
      <c r="F1497">
        <v>3636000</v>
      </c>
      <c r="G1497" s="3">
        <v>46107</v>
      </c>
      <c r="H1497" t="s">
        <v>6543</v>
      </c>
      <c r="I1497" t="s">
        <v>6731</v>
      </c>
    </row>
    <row r="1498" spans="1:9">
      <c r="A1498">
        <v>136944</v>
      </c>
      <c r="B1498" t="s">
        <v>4807</v>
      </c>
      <c r="C1498" t="s">
        <v>6566</v>
      </c>
      <c r="D1498">
        <v>0</v>
      </c>
      <c r="E1498">
        <v>1350000</v>
      </c>
      <c r="F1498">
        <v>1620000</v>
      </c>
      <c r="G1498" s="3">
        <v>46107</v>
      </c>
      <c r="H1498" t="s">
        <v>6543</v>
      </c>
      <c r="I1498" t="s">
        <v>6731</v>
      </c>
    </row>
    <row r="1499" spans="1:9">
      <c r="A1499">
        <v>136945</v>
      </c>
      <c r="B1499" t="s">
        <v>4726</v>
      </c>
      <c r="C1499" t="s">
        <v>6563</v>
      </c>
      <c r="D1499">
        <v>0</v>
      </c>
      <c r="E1499">
        <v>143264999.94999999</v>
      </c>
      <c r="F1499">
        <v>171917999.94</v>
      </c>
      <c r="G1499" s="3">
        <v>46107</v>
      </c>
      <c r="H1499" t="s">
        <v>6543</v>
      </c>
      <c r="I1499" t="s">
        <v>6688</v>
      </c>
    </row>
    <row r="1500" spans="1:9">
      <c r="A1500">
        <v>136946</v>
      </c>
      <c r="B1500" t="s">
        <v>5036</v>
      </c>
      <c r="C1500" t="s">
        <v>6567</v>
      </c>
      <c r="D1500" t="s">
        <v>6567</v>
      </c>
      <c r="E1500">
        <v>36720000</v>
      </c>
      <c r="F1500">
        <v>44064000</v>
      </c>
      <c r="G1500" s="3">
        <v>46107</v>
      </c>
      <c r="H1500" t="s">
        <v>3416</v>
      </c>
      <c r="I1500" t="s">
        <v>3416</v>
      </c>
    </row>
    <row r="1501" spans="1:9">
      <c r="A1501">
        <v>136947</v>
      </c>
      <c r="B1501" t="s">
        <v>6568</v>
      </c>
      <c r="C1501" t="s">
        <v>6570</v>
      </c>
      <c r="D1501">
        <v>0</v>
      </c>
      <c r="E1501">
        <v>2520000</v>
      </c>
      <c r="F1501">
        <v>2520000</v>
      </c>
      <c r="G1501" s="3">
        <v>46107</v>
      </c>
      <c r="H1501" t="s">
        <v>6543</v>
      </c>
      <c r="I1501" t="s">
        <v>6688</v>
      </c>
    </row>
    <row r="1502" spans="1:9">
      <c r="A1502">
        <v>136948</v>
      </c>
      <c r="B1502" t="s">
        <v>4695</v>
      </c>
      <c r="C1502">
        <v>0</v>
      </c>
      <c r="D1502">
        <v>0</v>
      </c>
      <c r="E1502">
        <v>5540400</v>
      </c>
      <c r="F1502">
        <v>6648480</v>
      </c>
      <c r="G1502" s="3">
        <v>46107</v>
      </c>
      <c r="H1502" t="s">
        <v>6543</v>
      </c>
      <c r="I1502" t="s">
        <v>6543</v>
      </c>
    </row>
    <row r="1503" spans="1:9">
      <c r="A1503">
        <v>136949</v>
      </c>
      <c r="B1503">
        <v>0</v>
      </c>
      <c r="C1503" t="s">
        <v>6571</v>
      </c>
      <c r="D1503">
        <v>0</v>
      </c>
      <c r="E1503">
        <v>10993590</v>
      </c>
      <c r="F1503">
        <v>13192308</v>
      </c>
      <c r="G1503" s="3">
        <v>46107</v>
      </c>
      <c r="H1503" t="s">
        <v>6543</v>
      </c>
      <c r="I1503" t="s">
        <v>7027</v>
      </c>
    </row>
    <row r="1504" spans="1:9">
      <c r="A1504">
        <v>136950</v>
      </c>
      <c r="B1504" t="s">
        <v>4952</v>
      </c>
      <c r="C1504" t="s">
        <v>6572</v>
      </c>
      <c r="D1504">
        <v>0</v>
      </c>
      <c r="E1504">
        <v>250000</v>
      </c>
      <c r="F1504">
        <v>250000</v>
      </c>
      <c r="G1504" s="3">
        <v>46107</v>
      </c>
      <c r="H1504" t="s">
        <v>6543</v>
      </c>
      <c r="I1504" t="s">
        <v>6688</v>
      </c>
    </row>
    <row r="1505" spans="1:9">
      <c r="A1505">
        <v>136951</v>
      </c>
      <c r="B1505" t="s">
        <v>5103</v>
      </c>
      <c r="C1505" t="s">
        <v>6573</v>
      </c>
      <c r="D1505">
        <v>0</v>
      </c>
      <c r="E1505">
        <v>1784768.7</v>
      </c>
      <c r="F1505">
        <v>2141722.44</v>
      </c>
      <c r="G1505" s="3">
        <v>46107</v>
      </c>
      <c r="H1505" t="s">
        <v>6543</v>
      </c>
      <c r="I1505" t="s">
        <v>6612</v>
      </c>
    </row>
    <row r="1506" spans="1:9">
      <c r="A1506">
        <v>136952</v>
      </c>
      <c r="B1506" t="s">
        <v>6574</v>
      </c>
      <c r="C1506" t="s">
        <v>6576</v>
      </c>
      <c r="D1506">
        <v>0</v>
      </c>
      <c r="E1506">
        <v>473390500</v>
      </c>
      <c r="F1506">
        <v>568068600</v>
      </c>
      <c r="G1506" s="3">
        <v>46107</v>
      </c>
      <c r="H1506" t="s">
        <v>6543</v>
      </c>
      <c r="I1506" t="s">
        <v>6644</v>
      </c>
    </row>
    <row r="1507" spans="1:9">
      <c r="A1507">
        <v>136953</v>
      </c>
      <c r="B1507" t="s">
        <v>6365</v>
      </c>
      <c r="C1507" t="s">
        <v>6570</v>
      </c>
      <c r="D1507">
        <v>0</v>
      </c>
      <c r="E1507">
        <v>206957860</v>
      </c>
      <c r="F1507">
        <v>248349432</v>
      </c>
      <c r="G1507" s="3">
        <v>46107</v>
      </c>
      <c r="H1507" t="s">
        <v>6543</v>
      </c>
      <c r="I1507" t="s">
        <v>6688</v>
      </c>
    </row>
    <row r="1508" spans="1:9">
      <c r="A1508">
        <v>136954</v>
      </c>
      <c r="B1508">
        <v>0</v>
      </c>
      <c r="C1508" t="s">
        <v>6577</v>
      </c>
      <c r="D1508">
        <v>0</v>
      </c>
      <c r="E1508">
        <v>980000</v>
      </c>
      <c r="F1508">
        <v>1176000</v>
      </c>
      <c r="G1508" s="3">
        <v>46107</v>
      </c>
      <c r="H1508" t="s">
        <v>6543</v>
      </c>
      <c r="I1508" t="s">
        <v>6612</v>
      </c>
    </row>
    <row r="1509" spans="1:9">
      <c r="A1509">
        <v>136955</v>
      </c>
      <c r="B1509" t="s">
        <v>5006</v>
      </c>
      <c r="C1509" t="s">
        <v>6578</v>
      </c>
      <c r="D1509">
        <v>0</v>
      </c>
      <c r="E1509">
        <v>165833334</v>
      </c>
      <c r="F1509">
        <v>199000000.80000001</v>
      </c>
      <c r="G1509" s="3">
        <v>46107</v>
      </c>
      <c r="H1509" t="s">
        <v>6543</v>
      </c>
      <c r="I1509" t="s">
        <v>6584</v>
      </c>
    </row>
    <row r="1510" spans="1:9">
      <c r="A1510">
        <v>136956</v>
      </c>
      <c r="B1510" t="s">
        <v>4695</v>
      </c>
      <c r="C1510" t="s">
        <v>6579</v>
      </c>
      <c r="D1510">
        <v>0</v>
      </c>
      <c r="E1510">
        <v>2443000</v>
      </c>
      <c r="F1510">
        <v>2443000</v>
      </c>
      <c r="G1510" s="3">
        <v>46107</v>
      </c>
      <c r="H1510" t="s">
        <v>6543</v>
      </c>
      <c r="I1510" t="s">
        <v>6612</v>
      </c>
    </row>
    <row r="1511" spans="1:9">
      <c r="A1511">
        <v>136957</v>
      </c>
      <c r="B1511" t="s">
        <v>5103</v>
      </c>
      <c r="C1511" t="s">
        <v>6580</v>
      </c>
      <c r="D1511">
        <v>0</v>
      </c>
      <c r="E1511">
        <v>2277811.9700000002</v>
      </c>
      <c r="F1511">
        <v>2733374.36</v>
      </c>
      <c r="G1511" s="3">
        <v>46107</v>
      </c>
      <c r="H1511" t="s">
        <v>6543</v>
      </c>
      <c r="I1511" t="s">
        <v>6612</v>
      </c>
    </row>
    <row r="1512" spans="1:9">
      <c r="A1512">
        <v>136958</v>
      </c>
      <c r="B1512" t="s">
        <v>4925</v>
      </c>
      <c r="C1512">
        <v>0</v>
      </c>
      <c r="D1512">
        <v>0</v>
      </c>
      <c r="E1512">
        <v>270000</v>
      </c>
      <c r="F1512">
        <v>324000</v>
      </c>
      <c r="G1512" s="3">
        <v>46107</v>
      </c>
      <c r="H1512" t="s">
        <v>6543</v>
      </c>
      <c r="I1512" t="s">
        <v>6543</v>
      </c>
    </row>
    <row r="1513" spans="1:9">
      <c r="A1513">
        <v>136959</v>
      </c>
      <c r="B1513" t="s">
        <v>5103</v>
      </c>
      <c r="C1513" t="s">
        <v>6581</v>
      </c>
      <c r="D1513">
        <v>0</v>
      </c>
      <c r="E1513">
        <v>5119614.5</v>
      </c>
      <c r="F1513">
        <v>6143537.4000000004</v>
      </c>
      <c r="G1513" s="3">
        <v>46107</v>
      </c>
      <c r="H1513" t="s">
        <v>6543</v>
      </c>
      <c r="I1513" t="s">
        <v>6612</v>
      </c>
    </row>
    <row r="1514" spans="1:9">
      <c r="A1514">
        <v>136960</v>
      </c>
      <c r="B1514" t="s">
        <v>4760</v>
      </c>
      <c r="C1514" t="s">
        <v>6582</v>
      </c>
      <c r="D1514" t="s">
        <v>6582</v>
      </c>
      <c r="E1514">
        <v>2102200</v>
      </c>
      <c r="F1514">
        <v>2522640</v>
      </c>
      <c r="G1514" s="3">
        <v>46107</v>
      </c>
      <c r="H1514" t="s">
        <v>6543</v>
      </c>
      <c r="I1514" t="s">
        <v>6731</v>
      </c>
    </row>
    <row r="1515" spans="1:9">
      <c r="A1515">
        <v>136961</v>
      </c>
      <c r="B1515" t="s">
        <v>4794</v>
      </c>
      <c r="C1515" t="s">
        <v>6583</v>
      </c>
      <c r="D1515">
        <v>0</v>
      </c>
      <c r="E1515">
        <v>629.52</v>
      </c>
      <c r="F1515">
        <v>629.52</v>
      </c>
      <c r="G1515" s="3">
        <v>46108</v>
      </c>
      <c r="H1515" t="s">
        <v>6584</v>
      </c>
      <c r="I1515" t="s">
        <v>6584</v>
      </c>
    </row>
    <row r="1516" spans="1:9">
      <c r="A1516">
        <v>136962</v>
      </c>
      <c r="B1516" t="s">
        <v>4689</v>
      </c>
      <c r="C1516" t="s">
        <v>6585</v>
      </c>
      <c r="D1516">
        <v>0</v>
      </c>
      <c r="E1516">
        <v>557000</v>
      </c>
      <c r="F1516">
        <v>557000</v>
      </c>
      <c r="G1516" s="3">
        <v>46108</v>
      </c>
      <c r="H1516" t="s">
        <v>6584</v>
      </c>
      <c r="I1516" t="s">
        <v>6584</v>
      </c>
    </row>
    <row r="1517" spans="1:9">
      <c r="A1517">
        <v>136963</v>
      </c>
      <c r="B1517" t="s">
        <v>4689</v>
      </c>
      <c r="C1517" t="s">
        <v>6586</v>
      </c>
      <c r="D1517">
        <v>0</v>
      </c>
      <c r="E1517">
        <v>982000</v>
      </c>
      <c r="F1517">
        <v>982000</v>
      </c>
      <c r="G1517" s="3">
        <v>46108</v>
      </c>
      <c r="H1517" t="s">
        <v>6584</v>
      </c>
      <c r="I1517" t="s">
        <v>6584</v>
      </c>
    </row>
    <row r="1518" spans="1:9">
      <c r="A1518">
        <v>136964</v>
      </c>
      <c r="B1518" t="s">
        <v>4764</v>
      </c>
      <c r="C1518" t="s">
        <v>6587</v>
      </c>
      <c r="D1518">
        <v>0</v>
      </c>
      <c r="E1518">
        <v>4880000</v>
      </c>
      <c r="F1518">
        <v>5856000</v>
      </c>
      <c r="G1518" s="3">
        <v>46108</v>
      </c>
      <c r="H1518" t="s">
        <v>6584</v>
      </c>
      <c r="I1518" t="s">
        <v>6612</v>
      </c>
    </row>
    <row r="1519" spans="1:9">
      <c r="A1519">
        <v>136965</v>
      </c>
      <c r="B1519" t="s">
        <v>6075</v>
      </c>
      <c r="C1519" t="s">
        <v>6588</v>
      </c>
      <c r="D1519">
        <v>0</v>
      </c>
      <c r="E1519">
        <v>19480000</v>
      </c>
      <c r="F1519">
        <v>23376000</v>
      </c>
      <c r="G1519" s="3">
        <v>46108</v>
      </c>
      <c r="H1519" t="s">
        <v>6584</v>
      </c>
      <c r="I1519" t="s">
        <v>6688</v>
      </c>
    </row>
    <row r="1520" spans="1:9">
      <c r="A1520">
        <v>136966</v>
      </c>
      <c r="B1520" t="s">
        <v>5381</v>
      </c>
      <c r="C1520" t="s">
        <v>6589</v>
      </c>
      <c r="D1520">
        <v>0</v>
      </c>
      <c r="E1520">
        <v>18170000</v>
      </c>
      <c r="F1520">
        <v>21804000</v>
      </c>
      <c r="G1520" s="3">
        <v>46108</v>
      </c>
      <c r="H1520" t="s">
        <v>6584</v>
      </c>
      <c r="I1520" t="s">
        <v>6688</v>
      </c>
    </row>
    <row r="1521" spans="1:9">
      <c r="A1521">
        <v>136967</v>
      </c>
      <c r="B1521" t="s">
        <v>6035</v>
      </c>
      <c r="C1521" t="s">
        <v>6590</v>
      </c>
      <c r="D1521">
        <v>0</v>
      </c>
      <c r="E1521">
        <v>102844.46</v>
      </c>
      <c r="F1521">
        <v>123413.35</v>
      </c>
      <c r="G1521" s="3">
        <v>46108</v>
      </c>
      <c r="H1521" t="s">
        <v>6584</v>
      </c>
      <c r="I1521" t="s">
        <v>6612</v>
      </c>
    </row>
    <row r="1522" spans="1:9">
      <c r="A1522">
        <v>136968</v>
      </c>
      <c r="B1522" t="s">
        <v>6591</v>
      </c>
      <c r="C1522" t="s">
        <v>6592</v>
      </c>
      <c r="D1522">
        <v>0</v>
      </c>
      <c r="E1522">
        <v>225146260.38999999</v>
      </c>
      <c r="F1522">
        <v>270175512.47000003</v>
      </c>
      <c r="G1522" s="3">
        <v>46108</v>
      </c>
      <c r="H1522" t="s">
        <v>6584</v>
      </c>
      <c r="I1522" t="s">
        <v>6584</v>
      </c>
    </row>
    <row r="1523" spans="1:9">
      <c r="A1523">
        <v>136969</v>
      </c>
      <c r="B1523" t="s">
        <v>5109</v>
      </c>
      <c r="C1523" t="s">
        <v>6593</v>
      </c>
      <c r="D1523">
        <v>0</v>
      </c>
      <c r="E1523">
        <v>6761000</v>
      </c>
      <c r="F1523">
        <v>8113200</v>
      </c>
      <c r="G1523" s="3">
        <v>46108</v>
      </c>
      <c r="H1523" t="s">
        <v>6584</v>
      </c>
      <c r="I1523" t="s">
        <v>6644</v>
      </c>
    </row>
    <row r="1524" spans="1:9">
      <c r="A1524">
        <v>136970</v>
      </c>
      <c r="B1524" t="s">
        <v>4853</v>
      </c>
      <c r="C1524" t="s">
        <v>6594</v>
      </c>
      <c r="D1524">
        <v>0</v>
      </c>
      <c r="E1524">
        <v>19655000</v>
      </c>
      <c r="F1524">
        <v>23586000</v>
      </c>
      <c r="G1524" s="3">
        <v>46108</v>
      </c>
      <c r="H1524" t="s">
        <v>6584</v>
      </c>
      <c r="I1524" t="s">
        <v>6688</v>
      </c>
    </row>
    <row r="1525" spans="1:9">
      <c r="A1525">
        <v>136971</v>
      </c>
      <c r="B1525" t="s">
        <v>4732</v>
      </c>
      <c r="C1525" t="s">
        <v>6595</v>
      </c>
      <c r="D1525">
        <v>0</v>
      </c>
      <c r="E1525">
        <v>21000000</v>
      </c>
      <c r="F1525">
        <v>21000000</v>
      </c>
      <c r="G1525" s="3">
        <v>46108</v>
      </c>
      <c r="H1525" t="s">
        <v>6584</v>
      </c>
      <c r="I1525" t="s">
        <v>6612</v>
      </c>
    </row>
    <row r="1526" spans="1:9">
      <c r="A1526">
        <v>136972</v>
      </c>
      <c r="B1526" t="s">
        <v>5385</v>
      </c>
      <c r="C1526" t="s">
        <v>6596</v>
      </c>
      <c r="D1526">
        <v>0</v>
      </c>
      <c r="E1526">
        <v>11836500</v>
      </c>
      <c r="F1526">
        <v>14203800</v>
      </c>
      <c r="G1526" s="3">
        <v>46108</v>
      </c>
      <c r="H1526" t="s">
        <v>6584</v>
      </c>
      <c r="I1526" t="s">
        <v>6688</v>
      </c>
    </row>
    <row r="1527" spans="1:9">
      <c r="A1527">
        <v>136973</v>
      </c>
      <c r="B1527" t="s">
        <v>4697</v>
      </c>
      <c r="C1527" t="s">
        <v>6597</v>
      </c>
      <c r="D1527">
        <v>0</v>
      </c>
      <c r="E1527">
        <v>4071200</v>
      </c>
      <c r="F1527">
        <v>4071200</v>
      </c>
      <c r="G1527" s="3">
        <v>46108</v>
      </c>
      <c r="H1527" t="s">
        <v>6584</v>
      </c>
      <c r="I1527" t="s">
        <v>6584</v>
      </c>
    </row>
    <row r="1528" spans="1:9">
      <c r="A1528">
        <v>136974</v>
      </c>
      <c r="B1528" t="s">
        <v>4938</v>
      </c>
      <c r="C1528" t="s">
        <v>6598</v>
      </c>
      <c r="D1528">
        <v>0</v>
      </c>
      <c r="E1528">
        <v>4580000</v>
      </c>
      <c r="F1528">
        <v>4580000</v>
      </c>
      <c r="G1528" s="3">
        <v>46108</v>
      </c>
      <c r="H1528" t="s">
        <v>6584</v>
      </c>
      <c r="I1528" t="s">
        <v>6584</v>
      </c>
    </row>
    <row r="1529" spans="1:9">
      <c r="A1529">
        <v>136975</v>
      </c>
      <c r="B1529" t="s">
        <v>5057</v>
      </c>
      <c r="C1529" t="s">
        <v>5333</v>
      </c>
      <c r="D1529">
        <v>0</v>
      </c>
      <c r="E1529">
        <v>1003900</v>
      </c>
      <c r="F1529">
        <v>1204680</v>
      </c>
      <c r="G1529" s="3">
        <v>46108</v>
      </c>
      <c r="H1529" t="s">
        <v>6584</v>
      </c>
      <c r="I1529" t="s">
        <v>6584</v>
      </c>
    </row>
    <row r="1530" spans="1:9">
      <c r="A1530">
        <v>136976</v>
      </c>
      <c r="B1530" t="s">
        <v>6599</v>
      </c>
      <c r="C1530" t="s">
        <v>6601</v>
      </c>
      <c r="D1530">
        <v>0</v>
      </c>
      <c r="E1530">
        <v>17214</v>
      </c>
      <c r="F1530">
        <v>17214</v>
      </c>
      <c r="G1530" s="3">
        <v>46108</v>
      </c>
      <c r="H1530" t="s">
        <v>6584</v>
      </c>
      <c r="I1530" t="s">
        <v>6612</v>
      </c>
    </row>
    <row r="1531" spans="1:9">
      <c r="A1531">
        <v>136977</v>
      </c>
      <c r="B1531" t="s">
        <v>5215</v>
      </c>
      <c r="C1531">
        <v>0</v>
      </c>
      <c r="D1531">
        <v>0</v>
      </c>
      <c r="E1531">
        <v>3714115.61</v>
      </c>
      <c r="F1531">
        <v>4456938.7300000004</v>
      </c>
      <c r="G1531" s="3">
        <v>46108</v>
      </c>
      <c r="H1531" t="s">
        <v>6584</v>
      </c>
      <c r="I1531" t="s">
        <v>6612</v>
      </c>
    </row>
    <row r="1532" spans="1:9">
      <c r="A1532">
        <v>136978</v>
      </c>
      <c r="B1532" t="s">
        <v>6602</v>
      </c>
      <c r="C1532" t="s">
        <v>6604</v>
      </c>
      <c r="D1532">
        <v>0</v>
      </c>
      <c r="E1532">
        <v>1270000</v>
      </c>
      <c r="F1532">
        <v>1270000</v>
      </c>
      <c r="G1532" s="3">
        <v>46108</v>
      </c>
      <c r="H1532" t="s">
        <v>6584</v>
      </c>
      <c r="I1532" t="s">
        <v>6688</v>
      </c>
    </row>
    <row r="1533" spans="1:9">
      <c r="A1533">
        <v>136979</v>
      </c>
      <c r="B1533" t="s">
        <v>5043</v>
      </c>
      <c r="C1533" t="s">
        <v>6605</v>
      </c>
      <c r="D1533" t="s">
        <v>6605</v>
      </c>
      <c r="E1533">
        <v>95000.1</v>
      </c>
      <c r="F1533">
        <v>114000.12</v>
      </c>
      <c r="G1533" s="3">
        <v>46108</v>
      </c>
      <c r="H1533" t="s">
        <v>6584</v>
      </c>
      <c r="I1533" t="s">
        <v>6876</v>
      </c>
    </row>
    <row r="1534" spans="1:9">
      <c r="A1534">
        <v>136980</v>
      </c>
      <c r="B1534" t="s">
        <v>4697</v>
      </c>
      <c r="C1534" t="s">
        <v>6606</v>
      </c>
      <c r="D1534" t="s">
        <v>6606</v>
      </c>
      <c r="E1534">
        <v>7107300</v>
      </c>
      <c r="F1534">
        <v>7107300</v>
      </c>
      <c r="G1534" s="3">
        <v>46108</v>
      </c>
      <c r="H1534" t="s">
        <v>6584</v>
      </c>
      <c r="I1534" t="s">
        <v>6876</v>
      </c>
    </row>
    <row r="1535" spans="1:9">
      <c r="A1535">
        <v>136981</v>
      </c>
      <c r="B1535" t="s">
        <v>4938</v>
      </c>
      <c r="C1535" t="s">
        <v>6607</v>
      </c>
      <c r="D1535">
        <v>0</v>
      </c>
      <c r="E1535">
        <v>5980000</v>
      </c>
      <c r="F1535">
        <v>5980000</v>
      </c>
      <c r="G1535" s="3">
        <v>46108</v>
      </c>
      <c r="H1535" t="s">
        <v>6584</v>
      </c>
      <c r="I1535" t="s">
        <v>6612</v>
      </c>
    </row>
    <row r="1536" spans="1:9">
      <c r="A1536">
        <v>136982</v>
      </c>
      <c r="B1536" t="s">
        <v>4774</v>
      </c>
      <c r="C1536" t="s">
        <v>6608</v>
      </c>
      <c r="D1536">
        <v>0</v>
      </c>
      <c r="E1536">
        <v>9600120</v>
      </c>
      <c r="F1536">
        <v>11520144</v>
      </c>
      <c r="G1536" s="3">
        <v>46108</v>
      </c>
      <c r="H1536" t="s">
        <v>6584</v>
      </c>
      <c r="I1536" t="s">
        <v>6584</v>
      </c>
    </row>
    <row r="1537" spans="1:9">
      <c r="A1537">
        <v>136983</v>
      </c>
      <c r="B1537" t="s">
        <v>4764</v>
      </c>
      <c r="C1537" t="s">
        <v>6609</v>
      </c>
      <c r="D1537">
        <v>0</v>
      </c>
      <c r="E1537">
        <v>8925000.3000000007</v>
      </c>
      <c r="F1537">
        <v>10710000.359999999</v>
      </c>
      <c r="G1537" s="3">
        <v>46108</v>
      </c>
      <c r="H1537" t="s">
        <v>6584</v>
      </c>
      <c r="I1537" t="s">
        <v>6584</v>
      </c>
    </row>
    <row r="1538" spans="1:9">
      <c r="A1538">
        <v>136984</v>
      </c>
      <c r="B1538" t="s">
        <v>4688</v>
      </c>
      <c r="C1538" t="s">
        <v>6609</v>
      </c>
      <c r="D1538">
        <v>0</v>
      </c>
      <c r="E1538">
        <v>5399420</v>
      </c>
      <c r="F1538">
        <v>6479304</v>
      </c>
      <c r="G1538" s="3">
        <v>46108</v>
      </c>
      <c r="H1538" t="s">
        <v>6584</v>
      </c>
      <c r="I1538" t="s">
        <v>6584</v>
      </c>
    </row>
    <row r="1539" spans="1:9">
      <c r="A1539">
        <v>136985</v>
      </c>
      <c r="B1539">
        <v>0</v>
      </c>
      <c r="C1539" t="s">
        <v>6610</v>
      </c>
      <c r="D1539">
        <v>0</v>
      </c>
      <c r="E1539">
        <v>0</v>
      </c>
      <c r="F1539">
        <v>0</v>
      </c>
      <c r="G1539" s="3">
        <v>46108</v>
      </c>
      <c r="H1539" t="s">
        <v>6584</v>
      </c>
      <c r="I1539" t="s">
        <v>6644</v>
      </c>
    </row>
    <row r="1540" spans="1:9">
      <c r="A1540">
        <v>136986</v>
      </c>
      <c r="B1540">
        <v>0</v>
      </c>
      <c r="C1540" t="s">
        <v>6611</v>
      </c>
      <c r="D1540">
        <v>0</v>
      </c>
      <c r="E1540">
        <v>0</v>
      </c>
      <c r="F1540">
        <v>0</v>
      </c>
      <c r="G1540" s="3">
        <v>46111</v>
      </c>
      <c r="H1540" t="s">
        <v>6612</v>
      </c>
      <c r="I1540" t="s">
        <v>6644</v>
      </c>
    </row>
    <row r="1541" spans="1:9">
      <c r="A1541">
        <v>136987</v>
      </c>
      <c r="B1541" t="s">
        <v>6613</v>
      </c>
      <c r="C1541" t="s">
        <v>6615</v>
      </c>
      <c r="D1541">
        <v>0</v>
      </c>
      <c r="E1541">
        <v>18442828.199999999</v>
      </c>
      <c r="F1541">
        <v>18442828.199999999</v>
      </c>
      <c r="G1541" s="3">
        <v>46111</v>
      </c>
      <c r="H1541" t="s">
        <v>6612</v>
      </c>
      <c r="I1541" t="s">
        <v>6612</v>
      </c>
    </row>
    <row r="1542" spans="1:9">
      <c r="A1542">
        <v>136988</v>
      </c>
      <c r="B1542" t="s">
        <v>4925</v>
      </c>
      <c r="C1542" t="s">
        <v>6616</v>
      </c>
      <c r="D1542">
        <v>0</v>
      </c>
      <c r="E1542">
        <v>135000</v>
      </c>
      <c r="F1542">
        <v>162000</v>
      </c>
      <c r="G1542" s="3">
        <v>46111</v>
      </c>
      <c r="H1542" t="s">
        <v>6612</v>
      </c>
      <c r="I1542" t="s">
        <v>6688</v>
      </c>
    </row>
    <row r="1543" spans="1:9">
      <c r="A1543">
        <v>136989</v>
      </c>
      <c r="B1543" t="s">
        <v>4791</v>
      </c>
      <c r="C1543" t="s">
        <v>6617</v>
      </c>
      <c r="D1543" t="s">
        <v>6617</v>
      </c>
      <c r="E1543">
        <v>13774291</v>
      </c>
      <c r="F1543">
        <v>16529149.199999999</v>
      </c>
      <c r="G1543" s="3">
        <v>46111</v>
      </c>
      <c r="H1543" t="s">
        <v>6612</v>
      </c>
      <c r="I1543" t="s">
        <v>6876</v>
      </c>
    </row>
    <row r="1544" spans="1:9">
      <c r="A1544">
        <v>136990</v>
      </c>
      <c r="B1544" t="s">
        <v>5108</v>
      </c>
      <c r="C1544">
        <v>0</v>
      </c>
      <c r="D1544" t="s">
        <v>9692</v>
      </c>
      <c r="E1544">
        <v>9000000</v>
      </c>
      <c r="F1544">
        <v>9000000</v>
      </c>
      <c r="G1544" s="3">
        <v>46111</v>
      </c>
      <c r="H1544" t="s">
        <v>6612</v>
      </c>
      <c r="I1544" t="s">
        <v>6612</v>
      </c>
    </row>
    <row r="1545" spans="1:9">
      <c r="A1545">
        <v>136991</v>
      </c>
      <c r="B1545">
        <v>0</v>
      </c>
      <c r="C1545" t="s">
        <v>6618</v>
      </c>
      <c r="D1545">
        <v>0</v>
      </c>
      <c r="E1545">
        <v>1418437</v>
      </c>
      <c r="F1545">
        <v>1702124.4</v>
      </c>
      <c r="G1545" s="3">
        <v>46111</v>
      </c>
      <c r="H1545" t="s">
        <v>6612</v>
      </c>
      <c r="I1545" t="s">
        <v>7027</v>
      </c>
    </row>
    <row r="1546" spans="1:9">
      <c r="A1546">
        <v>136992</v>
      </c>
      <c r="B1546" t="s">
        <v>5282</v>
      </c>
      <c r="C1546" t="s">
        <v>6619</v>
      </c>
      <c r="D1546">
        <v>0</v>
      </c>
      <c r="E1546">
        <v>73000000</v>
      </c>
      <c r="F1546">
        <v>87600000</v>
      </c>
      <c r="G1546" s="3">
        <v>46111</v>
      </c>
      <c r="H1546" t="s">
        <v>6612</v>
      </c>
      <c r="I1546" t="s">
        <v>3416</v>
      </c>
    </row>
    <row r="1547" spans="1:9">
      <c r="A1547">
        <v>136993</v>
      </c>
      <c r="B1547" t="s">
        <v>4817</v>
      </c>
      <c r="C1547" t="s">
        <v>6620</v>
      </c>
      <c r="D1547">
        <v>0</v>
      </c>
      <c r="E1547">
        <v>6120000</v>
      </c>
      <c r="F1547">
        <v>7344000</v>
      </c>
      <c r="G1547" s="3">
        <v>46111</v>
      </c>
      <c r="H1547" t="s">
        <v>6612</v>
      </c>
      <c r="I1547" t="s">
        <v>7027</v>
      </c>
    </row>
    <row r="1548" spans="1:9">
      <c r="A1548">
        <v>136994</v>
      </c>
      <c r="B1548" t="s">
        <v>6621</v>
      </c>
      <c r="C1548" t="s">
        <v>6623</v>
      </c>
      <c r="D1548">
        <v>0</v>
      </c>
      <c r="E1548">
        <v>5000000</v>
      </c>
      <c r="F1548">
        <v>5000000</v>
      </c>
      <c r="G1548" s="3">
        <v>46111</v>
      </c>
      <c r="H1548" t="s">
        <v>6612</v>
      </c>
      <c r="I1548" t="s">
        <v>6688</v>
      </c>
    </row>
    <row r="1549" spans="1:9">
      <c r="A1549">
        <v>136995</v>
      </c>
      <c r="B1549" t="s">
        <v>4791</v>
      </c>
      <c r="C1549" t="s">
        <v>6624</v>
      </c>
      <c r="D1549" t="s">
        <v>6624</v>
      </c>
      <c r="E1549">
        <v>5000000</v>
      </c>
      <c r="F1549">
        <v>6000000</v>
      </c>
      <c r="G1549" s="3">
        <v>46111</v>
      </c>
      <c r="H1549" t="s">
        <v>6612</v>
      </c>
      <c r="I1549" t="s">
        <v>6876</v>
      </c>
    </row>
    <row r="1550" spans="1:9">
      <c r="A1550">
        <v>136996</v>
      </c>
      <c r="B1550" t="s">
        <v>4923</v>
      </c>
      <c r="C1550" t="s">
        <v>6625</v>
      </c>
      <c r="D1550" t="s">
        <v>9693</v>
      </c>
      <c r="E1550">
        <v>25351807</v>
      </c>
      <c r="F1550">
        <v>30422168.399999999</v>
      </c>
      <c r="G1550" s="3">
        <v>46111</v>
      </c>
      <c r="H1550" t="s">
        <v>6612</v>
      </c>
      <c r="I1550" t="s">
        <v>6644</v>
      </c>
    </row>
    <row r="1551" spans="1:9">
      <c r="A1551">
        <v>136997</v>
      </c>
      <c r="B1551" t="s">
        <v>4952</v>
      </c>
      <c r="C1551" t="s">
        <v>6626</v>
      </c>
      <c r="D1551">
        <v>0</v>
      </c>
      <c r="E1551">
        <v>6692400</v>
      </c>
      <c r="F1551">
        <v>6692400</v>
      </c>
      <c r="G1551" s="3">
        <v>46111</v>
      </c>
      <c r="H1551" t="s">
        <v>6612</v>
      </c>
      <c r="I1551" t="s">
        <v>6688</v>
      </c>
    </row>
    <row r="1552" spans="1:9">
      <c r="A1552">
        <v>136998</v>
      </c>
      <c r="B1552" t="s">
        <v>6627</v>
      </c>
      <c r="C1552" t="s">
        <v>6629</v>
      </c>
      <c r="D1552">
        <v>0</v>
      </c>
      <c r="E1552">
        <v>5000000</v>
      </c>
      <c r="F1552">
        <v>5000000</v>
      </c>
      <c r="G1552" s="3">
        <v>46111</v>
      </c>
      <c r="H1552" t="s">
        <v>6612</v>
      </c>
      <c r="I1552" t="s">
        <v>6688</v>
      </c>
    </row>
    <row r="1553" spans="1:9">
      <c r="A1553">
        <v>136999</v>
      </c>
      <c r="B1553" t="s">
        <v>5109</v>
      </c>
      <c r="C1553" t="s">
        <v>6630</v>
      </c>
      <c r="D1553">
        <v>0</v>
      </c>
      <c r="E1553">
        <v>244800</v>
      </c>
      <c r="F1553">
        <v>293760</v>
      </c>
      <c r="G1553" s="3">
        <v>46111</v>
      </c>
      <c r="H1553" t="s">
        <v>6612</v>
      </c>
      <c r="I1553" t="s">
        <v>6688</v>
      </c>
    </row>
    <row r="1554" spans="1:9">
      <c r="A1554">
        <v>137000</v>
      </c>
      <c r="B1554" t="s">
        <v>6491</v>
      </c>
      <c r="C1554" t="s">
        <v>6631</v>
      </c>
      <c r="D1554" t="s">
        <v>6631</v>
      </c>
      <c r="E1554">
        <v>2400000</v>
      </c>
      <c r="F1554">
        <v>2400000</v>
      </c>
      <c r="G1554" s="3">
        <v>46111</v>
      </c>
      <c r="H1554" t="s">
        <v>6612</v>
      </c>
      <c r="I1554" t="s">
        <v>6644</v>
      </c>
    </row>
    <row r="1555" spans="1:9">
      <c r="A1555">
        <v>137001</v>
      </c>
      <c r="B1555" t="s">
        <v>4797</v>
      </c>
      <c r="C1555" t="s">
        <v>6632</v>
      </c>
      <c r="D1555">
        <v>0</v>
      </c>
      <c r="E1555">
        <v>13600000</v>
      </c>
      <c r="F1555">
        <v>16320000</v>
      </c>
      <c r="G1555" s="3">
        <v>46111</v>
      </c>
      <c r="H1555" t="s">
        <v>6612</v>
      </c>
      <c r="I1555" t="s">
        <v>6903</v>
      </c>
    </row>
    <row r="1556" spans="1:9">
      <c r="A1556">
        <v>137002</v>
      </c>
      <c r="B1556" t="s">
        <v>4807</v>
      </c>
      <c r="C1556" t="s">
        <v>6633</v>
      </c>
      <c r="D1556">
        <v>0</v>
      </c>
      <c r="E1556">
        <v>13600000</v>
      </c>
      <c r="F1556">
        <v>16320000</v>
      </c>
      <c r="G1556" s="3">
        <v>46111</v>
      </c>
      <c r="H1556" t="s">
        <v>6612</v>
      </c>
      <c r="I1556" t="s">
        <v>6903</v>
      </c>
    </row>
    <row r="1557" spans="1:9">
      <c r="A1557">
        <v>137003</v>
      </c>
      <c r="B1557" t="s">
        <v>4695</v>
      </c>
      <c r="C1557" t="s">
        <v>6634</v>
      </c>
      <c r="D1557">
        <v>0</v>
      </c>
      <c r="E1557">
        <v>5218000</v>
      </c>
      <c r="F1557">
        <v>5218000</v>
      </c>
      <c r="G1557" s="3">
        <v>46111</v>
      </c>
      <c r="H1557" t="s">
        <v>6612</v>
      </c>
      <c r="I1557" t="s">
        <v>6644</v>
      </c>
    </row>
    <row r="1558" spans="1:9">
      <c r="A1558">
        <v>137004</v>
      </c>
      <c r="B1558" t="s">
        <v>6613</v>
      </c>
      <c r="C1558" t="s">
        <v>6635</v>
      </c>
      <c r="D1558" t="s">
        <v>6635</v>
      </c>
      <c r="E1558">
        <v>65162183</v>
      </c>
      <c r="F1558">
        <v>78194619.599999994</v>
      </c>
      <c r="G1558" s="3">
        <v>46111</v>
      </c>
      <c r="H1558" t="s">
        <v>6612</v>
      </c>
      <c r="I1558" t="s">
        <v>3416</v>
      </c>
    </row>
    <row r="1559" spans="1:9">
      <c r="A1559">
        <v>137005</v>
      </c>
      <c r="B1559" t="s">
        <v>5116</v>
      </c>
      <c r="C1559">
        <v>0</v>
      </c>
      <c r="D1559">
        <v>0</v>
      </c>
      <c r="E1559">
        <v>874000</v>
      </c>
      <c r="F1559">
        <v>874000</v>
      </c>
      <c r="G1559" s="3">
        <v>46111</v>
      </c>
      <c r="H1559" t="s">
        <v>6612</v>
      </c>
      <c r="I1559" t="s">
        <v>6644</v>
      </c>
    </row>
    <row r="1560" spans="1:9">
      <c r="A1560">
        <v>137006</v>
      </c>
      <c r="B1560" t="s">
        <v>4688</v>
      </c>
      <c r="C1560" t="s">
        <v>6636</v>
      </c>
      <c r="D1560">
        <v>0</v>
      </c>
      <c r="E1560">
        <v>1230240</v>
      </c>
      <c r="F1560">
        <v>1476288</v>
      </c>
      <c r="G1560" s="3">
        <v>46111</v>
      </c>
      <c r="H1560" t="s">
        <v>6612</v>
      </c>
      <c r="I1560" t="s">
        <v>6644</v>
      </c>
    </row>
    <row r="1561" spans="1:9">
      <c r="A1561">
        <v>137007</v>
      </c>
      <c r="B1561" t="s">
        <v>4839</v>
      </c>
      <c r="C1561" t="s">
        <v>6637</v>
      </c>
      <c r="D1561">
        <v>0</v>
      </c>
      <c r="E1561">
        <v>2914.4</v>
      </c>
      <c r="F1561">
        <v>2914.4</v>
      </c>
      <c r="G1561" s="3">
        <v>46111</v>
      </c>
      <c r="H1561" t="s">
        <v>6612</v>
      </c>
      <c r="I1561" t="s">
        <v>6731</v>
      </c>
    </row>
    <row r="1562" spans="1:9">
      <c r="A1562">
        <v>137008</v>
      </c>
      <c r="B1562" t="s">
        <v>4695</v>
      </c>
      <c r="C1562" t="s">
        <v>6638</v>
      </c>
      <c r="D1562">
        <v>0</v>
      </c>
      <c r="E1562">
        <v>2450700</v>
      </c>
      <c r="F1562">
        <v>2450700</v>
      </c>
      <c r="G1562" s="3">
        <v>46111</v>
      </c>
      <c r="H1562" t="s">
        <v>6612</v>
      </c>
      <c r="I1562" t="s">
        <v>6612</v>
      </c>
    </row>
    <row r="1563" spans="1:9">
      <c r="A1563">
        <v>137009</v>
      </c>
      <c r="B1563" t="s">
        <v>4695</v>
      </c>
      <c r="C1563" t="s">
        <v>6634</v>
      </c>
      <c r="D1563">
        <v>0</v>
      </c>
      <c r="E1563">
        <v>2048900</v>
      </c>
      <c r="F1563">
        <v>2048900</v>
      </c>
      <c r="G1563" s="3">
        <v>46111</v>
      </c>
      <c r="H1563" t="s">
        <v>6612</v>
      </c>
      <c r="I1563" t="s">
        <v>6612</v>
      </c>
    </row>
    <row r="1564" spans="1:9">
      <c r="A1564">
        <v>137010</v>
      </c>
      <c r="B1564">
        <v>0</v>
      </c>
      <c r="C1564" t="s">
        <v>6639</v>
      </c>
      <c r="D1564" t="s">
        <v>9694</v>
      </c>
      <c r="E1564">
        <v>0</v>
      </c>
      <c r="F1564">
        <v>0</v>
      </c>
      <c r="G1564" s="3">
        <v>46111</v>
      </c>
      <c r="H1564" t="s">
        <v>6612</v>
      </c>
      <c r="I1564" t="s">
        <v>6644</v>
      </c>
    </row>
    <row r="1565" spans="1:9">
      <c r="A1565">
        <v>137011</v>
      </c>
      <c r="B1565" t="s">
        <v>5057</v>
      </c>
      <c r="C1565" t="s">
        <v>6640</v>
      </c>
      <c r="D1565">
        <v>0</v>
      </c>
      <c r="E1565">
        <v>967100</v>
      </c>
      <c r="F1565">
        <v>1160520</v>
      </c>
      <c r="G1565" s="3">
        <v>46111</v>
      </c>
      <c r="H1565" t="s">
        <v>6612</v>
      </c>
      <c r="I1565" t="s">
        <v>6688</v>
      </c>
    </row>
    <row r="1566" spans="1:9">
      <c r="A1566">
        <v>137012</v>
      </c>
      <c r="B1566" t="s">
        <v>4775</v>
      </c>
      <c r="C1566" t="s">
        <v>6641</v>
      </c>
      <c r="D1566">
        <v>0</v>
      </c>
      <c r="E1566">
        <v>4500000</v>
      </c>
      <c r="F1566">
        <v>5200000</v>
      </c>
      <c r="G1566" s="3">
        <v>46111</v>
      </c>
      <c r="H1566" t="s">
        <v>6612</v>
      </c>
      <c r="I1566" t="s">
        <v>6644</v>
      </c>
    </row>
    <row r="1567" spans="1:9">
      <c r="A1567">
        <v>137013</v>
      </c>
      <c r="B1567" t="s">
        <v>6642</v>
      </c>
      <c r="C1567">
        <v>0</v>
      </c>
      <c r="D1567">
        <v>0</v>
      </c>
      <c r="E1567">
        <v>9500000</v>
      </c>
      <c r="F1567">
        <v>11400000</v>
      </c>
      <c r="G1567" s="3">
        <v>46111</v>
      </c>
      <c r="H1567" t="s">
        <v>6612</v>
      </c>
      <c r="I1567" t="s">
        <v>6644</v>
      </c>
    </row>
    <row r="1568" spans="1:9">
      <c r="A1568">
        <v>137014</v>
      </c>
      <c r="B1568">
        <v>0</v>
      </c>
      <c r="C1568">
        <v>0</v>
      </c>
      <c r="D1568">
        <v>0</v>
      </c>
      <c r="E1568">
        <v>0</v>
      </c>
      <c r="F1568">
        <v>0</v>
      </c>
      <c r="G1568" s="3">
        <v>46112</v>
      </c>
      <c r="H1568" t="s">
        <v>6644</v>
      </c>
      <c r="I1568" t="s">
        <v>6688</v>
      </c>
    </row>
    <row r="1569" spans="1:9">
      <c r="A1569">
        <v>137015</v>
      </c>
      <c r="B1569" t="s">
        <v>5282</v>
      </c>
      <c r="C1569" t="s">
        <v>6645</v>
      </c>
      <c r="D1569">
        <v>0</v>
      </c>
      <c r="E1569">
        <v>33000000</v>
      </c>
      <c r="F1569">
        <v>39600000</v>
      </c>
      <c r="G1569" s="3">
        <v>46112</v>
      </c>
      <c r="H1569" t="s">
        <v>6644</v>
      </c>
      <c r="I1569" t="s">
        <v>3416</v>
      </c>
    </row>
    <row r="1570" spans="1:9">
      <c r="A1570">
        <v>137016</v>
      </c>
      <c r="B1570" t="s">
        <v>5440</v>
      </c>
      <c r="C1570">
        <v>0</v>
      </c>
      <c r="D1570">
        <v>0</v>
      </c>
      <c r="E1570">
        <v>1500000</v>
      </c>
      <c r="F1570">
        <v>1800000</v>
      </c>
      <c r="G1570" s="3">
        <v>46112</v>
      </c>
      <c r="H1570" t="s">
        <v>6644</v>
      </c>
      <c r="I1570" t="s">
        <v>6688</v>
      </c>
    </row>
    <row r="1571" spans="1:9">
      <c r="A1571">
        <v>137017</v>
      </c>
      <c r="B1571" t="s">
        <v>5036</v>
      </c>
      <c r="C1571">
        <v>0</v>
      </c>
      <c r="D1571">
        <v>0</v>
      </c>
      <c r="E1571">
        <v>2400000</v>
      </c>
      <c r="F1571">
        <v>2880000</v>
      </c>
      <c r="G1571" s="3">
        <v>46112</v>
      </c>
      <c r="H1571" t="s">
        <v>6644</v>
      </c>
      <c r="I1571" t="s">
        <v>6688</v>
      </c>
    </row>
    <row r="1572" spans="1:9">
      <c r="A1572">
        <v>137018</v>
      </c>
      <c r="B1572" t="s">
        <v>4791</v>
      </c>
      <c r="C1572">
        <v>0</v>
      </c>
      <c r="D1572">
        <v>0</v>
      </c>
      <c r="E1572">
        <v>1500000</v>
      </c>
      <c r="F1572">
        <v>1800000</v>
      </c>
      <c r="G1572" s="3">
        <v>46112</v>
      </c>
      <c r="H1572" t="s">
        <v>6644</v>
      </c>
      <c r="I1572" t="s">
        <v>6688</v>
      </c>
    </row>
    <row r="1573" spans="1:9">
      <c r="A1573">
        <v>137019</v>
      </c>
      <c r="B1573" t="s">
        <v>5116</v>
      </c>
      <c r="C1573" t="s">
        <v>6646</v>
      </c>
      <c r="D1573" t="s">
        <v>6646</v>
      </c>
      <c r="E1573">
        <v>795000</v>
      </c>
      <c r="F1573">
        <v>954000</v>
      </c>
      <c r="G1573" s="3">
        <v>46112</v>
      </c>
      <c r="H1573" t="s">
        <v>6644</v>
      </c>
      <c r="I1573" t="s">
        <v>6876</v>
      </c>
    </row>
    <row r="1574" spans="1:9">
      <c r="A1574">
        <v>137020</v>
      </c>
      <c r="B1574" t="s">
        <v>6647</v>
      </c>
      <c r="C1574" t="s">
        <v>6649</v>
      </c>
      <c r="D1574">
        <v>0</v>
      </c>
      <c r="E1574">
        <v>746000</v>
      </c>
      <c r="F1574">
        <v>746000</v>
      </c>
      <c r="G1574" s="3">
        <v>46112</v>
      </c>
      <c r="H1574" t="s">
        <v>6644</v>
      </c>
      <c r="I1574" t="s">
        <v>4636</v>
      </c>
    </row>
    <row r="1575" spans="1:9">
      <c r="A1575">
        <v>137021</v>
      </c>
      <c r="B1575" t="s">
        <v>5111</v>
      </c>
      <c r="C1575" t="s">
        <v>6650</v>
      </c>
      <c r="D1575">
        <v>0</v>
      </c>
      <c r="E1575">
        <v>993000</v>
      </c>
      <c r="F1575">
        <v>993000</v>
      </c>
      <c r="G1575" s="3">
        <v>46112</v>
      </c>
      <c r="H1575" t="s">
        <v>6644</v>
      </c>
      <c r="I1575" t="s">
        <v>4636</v>
      </c>
    </row>
    <row r="1576" spans="1:9">
      <c r="A1576">
        <v>137022</v>
      </c>
      <c r="B1576" t="s">
        <v>4697</v>
      </c>
      <c r="C1576" t="s">
        <v>6651</v>
      </c>
      <c r="D1576">
        <v>0</v>
      </c>
      <c r="E1576">
        <v>14279500</v>
      </c>
      <c r="F1576">
        <v>14279500</v>
      </c>
      <c r="G1576" s="3">
        <v>46112</v>
      </c>
      <c r="H1576" t="s">
        <v>6644</v>
      </c>
      <c r="I1576" t="s">
        <v>4636</v>
      </c>
    </row>
    <row r="1577" spans="1:9">
      <c r="A1577">
        <v>137023</v>
      </c>
      <c r="B1577" t="s">
        <v>4697</v>
      </c>
      <c r="C1577" t="s">
        <v>6652</v>
      </c>
      <c r="D1577">
        <v>0</v>
      </c>
      <c r="E1577">
        <v>5492400</v>
      </c>
      <c r="F1577">
        <v>6590880</v>
      </c>
      <c r="G1577" s="3">
        <v>46112</v>
      </c>
      <c r="H1577" t="s">
        <v>6644</v>
      </c>
      <c r="I1577" t="s">
        <v>6731</v>
      </c>
    </row>
    <row r="1578" spans="1:9">
      <c r="A1578">
        <v>137024</v>
      </c>
      <c r="B1578" t="s">
        <v>5728</v>
      </c>
      <c r="C1578" t="s">
        <v>6653</v>
      </c>
      <c r="D1578" t="s">
        <v>9695</v>
      </c>
      <c r="E1578">
        <v>715869</v>
      </c>
      <c r="F1578">
        <v>859042.8</v>
      </c>
      <c r="G1578" s="3">
        <v>46112</v>
      </c>
      <c r="H1578" t="s">
        <v>6644</v>
      </c>
      <c r="I1578" t="s">
        <v>6644</v>
      </c>
    </row>
    <row r="1579" spans="1:9">
      <c r="A1579">
        <v>137025</v>
      </c>
      <c r="B1579" t="s">
        <v>4807</v>
      </c>
      <c r="C1579" t="s">
        <v>6654</v>
      </c>
      <c r="D1579">
        <v>0</v>
      </c>
      <c r="E1579">
        <v>1718640</v>
      </c>
      <c r="F1579">
        <v>2062368</v>
      </c>
      <c r="G1579" s="3">
        <v>46112</v>
      </c>
      <c r="H1579" t="s">
        <v>6644</v>
      </c>
      <c r="I1579" t="s">
        <v>6731</v>
      </c>
    </row>
    <row r="1580" spans="1:9">
      <c r="A1580">
        <v>137026</v>
      </c>
      <c r="B1580" t="s">
        <v>5603</v>
      </c>
      <c r="C1580" t="s">
        <v>6655</v>
      </c>
      <c r="D1580" t="s">
        <v>6655</v>
      </c>
      <c r="E1580">
        <v>243750</v>
      </c>
      <c r="F1580">
        <v>292500</v>
      </c>
      <c r="G1580" s="3">
        <v>46112</v>
      </c>
      <c r="H1580" t="s">
        <v>6644</v>
      </c>
      <c r="I1580" t="s">
        <v>6644</v>
      </c>
    </row>
    <row r="1581" spans="1:9">
      <c r="A1581">
        <v>137027</v>
      </c>
      <c r="B1581" t="s">
        <v>4674</v>
      </c>
      <c r="C1581" t="s">
        <v>6656</v>
      </c>
      <c r="D1581">
        <v>0</v>
      </c>
      <c r="E1581">
        <v>99583.33</v>
      </c>
      <c r="F1581">
        <v>119500</v>
      </c>
      <c r="G1581" s="3">
        <v>46112</v>
      </c>
      <c r="H1581" t="s">
        <v>6644</v>
      </c>
      <c r="I1581" t="s">
        <v>6731</v>
      </c>
    </row>
    <row r="1582" spans="1:9">
      <c r="A1582">
        <v>137028</v>
      </c>
      <c r="B1582">
        <v>0</v>
      </c>
      <c r="C1582" t="s">
        <v>6657</v>
      </c>
      <c r="D1582" t="s">
        <v>6657</v>
      </c>
      <c r="E1582">
        <v>17729774</v>
      </c>
      <c r="F1582">
        <v>21275728.800000001</v>
      </c>
      <c r="G1582" s="3">
        <v>46112</v>
      </c>
      <c r="H1582" t="s">
        <v>6644</v>
      </c>
      <c r="I1582" t="s">
        <v>6644</v>
      </c>
    </row>
    <row r="1583" spans="1:9">
      <c r="A1583">
        <v>137029</v>
      </c>
      <c r="B1583">
        <v>0</v>
      </c>
      <c r="C1583" t="s">
        <v>6658</v>
      </c>
      <c r="D1583" t="s">
        <v>6658</v>
      </c>
      <c r="E1583">
        <v>15200000</v>
      </c>
      <c r="F1583">
        <v>18240000</v>
      </c>
      <c r="G1583" s="3">
        <v>46112</v>
      </c>
      <c r="H1583" t="s">
        <v>6644</v>
      </c>
      <c r="I1583" t="s">
        <v>6644</v>
      </c>
    </row>
    <row r="1584" spans="1:9">
      <c r="A1584">
        <v>137030</v>
      </c>
      <c r="B1584" t="s">
        <v>5282</v>
      </c>
      <c r="C1584" t="s">
        <v>6659</v>
      </c>
      <c r="D1584">
        <v>0</v>
      </c>
      <c r="E1584">
        <v>13000000</v>
      </c>
      <c r="F1584">
        <v>15600000</v>
      </c>
      <c r="G1584" s="3">
        <v>46112</v>
      </c>
      <c r="H1584" t="s">
        <v>6644</v>
      </c>
      <c r="I1584" t="s">
        <v>6731</v>
      </c>
    </row>
    <row r="1585" spans="1:9">
      <c r="A1585">
        <v>137031</v>
      </c>
      <c r="B1585" t="s">
        <v>4706</v>
      </c>
      <c r="C1585" t="s">
        <v>6660</v>
      </c>
      <c r="D1585">
        <v>0</v>
      </c>
      <c r="E1585">
        <v>40000000</v>
      </c>
      <c r="F1585">
        <v>40000000</v>
      </c>
      <c r="G1585" s="3">
        <v>46112</v>
      </c>
      <c r="H1585" t="s">
        <v>6644</v>
      </c>
      <c r="I1585" t="s">
        <v>4636</v>
      </c>
    </row>
    <row r="1586" spans="1:9">
      <c r="A1586">
        <v>137032</v>
      </c>
      <c r="B1586" t="s">
        <v>6661</v>
      </c>
      <c r="C1586" t="s">
        <v>6663</v>
      </c>
      <c r="D1586" t="s">
        <v>6663</v>
      </c>
      <c r="E1586">
        <v>316000</v>
      </c>
      <c r="F1586">
        <v>316000</v>
      </c>
      <c r="G1586" s="3">
        <v>46112</v>
      </c>
      <c r="H1586" t="s">
        <v>6644</v>
      </c>
      <c r="I1586" t="s">
        <v>6731</v>
      </c>
    </row>
    <row r="1587" spans="1:9">
      <c r="A1587">
        <v>137033</v>
      </c>
      <c r="B1587" t="s">
        <v>6491</v>
      </c>
      <c r="C1587" t="s">
        <v>6664</v>
      </c>
      <c r="D1587" t="s">
        <v>6664</v>
      </c>
      <c r="E1587">
        <v>600000</v>
      </c>
      <c r="F1587">
        <v>600000</v>
      </c>
      <c r="G1587" s="3">
        <v>46112</v>
      </c>
      <c r="H1587" t="s">
        <v>6644</v>
      </c>
      <c r="I1587" t="s">
        <v>6876</v>
      </c>
    </row>
    <row r="1588" spans="1:9">
      <c r="A1588">
        <v>137034</v>
      </c>
      <c r="B1588" t="s">
        <v>5116</v>
      </c>
      <c r="C1588">
        <v>0</v>
      </c>
      <c r="D1588">
        <v>0</v>
      </c>
      <c r="E1588">
        <v>855000</v>
      </c>
      <c r="F1588">
        <v>1026000</v>
      </c>
      <c r="G1588" s="3">
        <v>46112</v>
      </c>
      <c r="H1588" t="s">
        <v>6644</v>
      </c>
      <c r="I1588" t="s">
        <v>6644</v>
      </c>
    </row>
    <row r="1589" spans="1:9">
      <c r="A1589">
        <v>137035</v>
      </c>
      <c r="B1589" t="s">
        <v>5275</v>
      </c>
      <c r="C1589" t="s">
        <v>6665</v>
      </c>
      <c r="D1589">
        <v>0</v>
      </c>
      <c r="E1589">
        <v>779167</v>
      </c>
      <c r="F1589">
        <v>935000.4</v>
      </c>
      <c r="G1589" s="3">
        <v>46112</v>
      </c>
      <c r="H1589" t="s">
        <v>6644</v>
      </c>
      <c r="I1589" t="s">
        <v>4636</v>
      </c>
    </row>
    <row r="1590" spans="1:9">
      <c r="A1590">
        <v>137036</v>
      </c>
      <c r="B1590" t="s">
        <v>5282</v>
      </c>
      <c r="C1590" t="s">
        <v>6666</v>
      </c>
      <c r="D1590">
        <v>0</v>
      </c>
      <c r="E1590">
        <v>20000000</v>
      </c>
      <c r="F1590">
        <v>24000000</v>
      </c>
      <c r="G1590" s="3">
        <v>46112</v>
      </c>
      <c r="H1590" t="s">
        <v>6644</v>
      </c>
      <c r="I1590" t="s">
        <v>6731</v>
      </c>
    </row>
    <row r="1591" spans="1:9">
      <c r="A1591">
        <v>137037</v>
      </c>
      <c r="B1591" t="s">
        <v>4817</v>
      </c>
      <c r="C1591" t="s">
        <v>6667</v>
      </c>
      <c r="D1591">
        <v>0</v>
      </c>
      <c r="E1591">
        <v>7248020</v>
      </c>
      <c r="F1591">
        <v>8697624</v>
      </c>
      <c r="G1591" s="3">
        <v>46112</v>
      </c>
      <c r="H1591" t="s">
        <v>6644</v>
      </c>
      <c r="I1591" t="s">
        <v>6644</v>
      </c>
    </row>
    <row r="1592" spans="1:9">
      <c r="A1592">
        <v>137038</v>
      </c>
      <c r="B1592">
        <v>0</v>
      </c>
      <c r="C1592" t="s">
        <v>6668</v>
      </c>
      <c r="D1592" t="s">
        <v>6668</v>
      </c>
      <c r="E1592">
        <v>38250000</v>
      </c>
      <c r="F1592">
        <v>38250000</v>
      </c>
      <c r="G1592" s="3">
        <v>46112</v>
      </c>
      <c r="H1592" t="s">
        <v>6644</v>
      </c>
      <c r="I1592" t="s">
        <v>6876</v>
      </c>
    </row>
    <row r="1593" spans="1:9">
      <c r="A1593">
        <v>137039</v>
      </c>
      <c r="B1593" t="s">
        <v>4695</v>
      </c>
      <c r="C1593" t="s">
        <v>6669</v>
      </c>
      <c r="D1593">
        <v>0</v>
      </c>
      <c r="E1593">
        <v>866200</v>
      </c>
      <c r="F1593">
        <v>866200</v>
      </c>
      <c r="G1593" s="3">
        <v>46112</v>
      </c>
      <c r="H1593" t="s">
        <v>6644</v>
      </c>
      <c r="I1593" t="s">
        <v>3416</v>
      </c>
    </row>
    <row r="1594" spans="1:9">
      <c r="A1594">
        <v>137040</v>
      </c>
      <c r="B1594" t="s">
        <v>6670</v>
      </c>
      <c r="C1594" t="s">
        <v>6672</v>
      </c>
      <c r="D1594">
        <v>0</v>
      </c>
      <c r="E1594">
        <v>4925500</v>
      </c>
      <c r="F1594">
        <v>5907000</v>
      </c>
      <c r="G1594" s="3">
        <v>46112</v>
      </c>
      <c r="H1594" t="s">
        <v>6644</v>
      </c>
      <c r="I1594" t="s">
        <v>6688</v>
      </c>
    </row>
    <row r="1595" spans="1:9">
      <c r="A1595">
        <v>137041</v>
      </c>
      <c r="B1595" t="s">
        <v>6670</v>
      </c>
      <c r="C1595" t="s">
        <v>6673</v>
      </c>
      <c r="D1595">
        <v>0</v>
      </c>
      <c r="E1595">
        <v>5270500</v>
      </c>
      <c r="F1595">
        <v>6321000</v>
      </c>
      <c r="G1595" s="3">
        <v>46112</v>
      </c>
      <c r="H1595" t="s">
        <v>6644</v>
      </c>
      <c r="I1595" t="s">
        <v>4636</v>
      </c>
    </row>
    <row r="1596" spans="1:9">
      <c r="A1596">
        <v>137042</v>
      </c>
      <c r="B1596" t="s">
        <v>4794</v>
      </c>
      <c r="C1596" t="s">
        <v>6674</v>
      </c>
      <c r="D1596">
        <v>0</v>
      </c>
      <c r="E1596">
        <v>1954.48</v>
      </c>
      <c r="F1596">
        <v>1954.48</v>
      </c>
      <c r="G1596" s="3">
        <v>46112</v>
      </c>
      <c r="H1596" t="s">
        <v>6644</v>
      </c>
      <c r="I1596" t="s">
        <v>6688</v>
      </c>
    </row>
    <row r="1597" spans="1:9">
      <c r="A1597">
        <v>137043</v>
      </c>
      <c r="B1597" t="s">
        <v>4775</v>
      </c>
      <c r="C1597" t="s">
        <v>6675</v>
      </c>
      <c r="D1597" t="s">
        <v>6675</v>
      </c>
      <c r="E1597">
        <v>1068000</v>
      </c>
      <c r="F1597">
        <v>1281600</v>
      </c>
      <c r="G1597" s="3">
        <v>46112</v>
      </c>
      <c r="H1597" t="s">
        <v>6644</v>
      </c>
      <c r="I1597" t="s">
        <v>6876</v>
      </c>
    </row>
    <row r="1598" spans="1:9">
      <c r="A1598">
        <v>137044</v>
      </c>
      <c r="B1598" t="s">
        <v>6676</v>
      </c>
      <c r="C1598" t="s">
        <v>6678</v>
      </c>
      <c r="D1598">
        <v>0</v>
      </c>
      <c r="E1598">
        <v>3345000</v>
      </c>
      <c r="F1598">
        <v>3345000</v>
      </c>
      <c r="G1598" s="3">
        <v>46112</v>
      </c>
      <c r="H1598" t="s">
        <v>6644</v>
      </c>
      <c r="I1598" t="s">
        <v>4636</v>
      </c>
    </row>
    <row r="1599" spans="1:9">
      <c r="A1599">
        <v>137045</v>
      </c>
      <c r="B1599" t="s">
        <v>4760</v>
      </c>
      <c r="C1599" t="s">
        <v>6679</v>
      </c>
      <c r="D1599" t="s">
        <v>6679</v>
      </c>
      <c r="E1599">
        <v>392900</v>
      </c>
      <c r="F1599">
        <v>471480</v>
      </c>
      <c r="G1599" s="3">
        <v>46112</v>
      </c>
      <c r="H1599" t="s">
        <v>6644</v>
      </c>
      <c r="I1599" t="s">
        <v>6876</v>
      </c>
    </row>
    <row r="1600" spans="1:9">
      <c r="A1600">
        <v>137046</v>
      </c>
      <c r="B1600" t="s">
        <v>4794</v>
      </c>
      <c r="C1600" t="s">
        <v>6680</v>
      </c>
      <c r="D1600">
        <v>0</v>
      </c>
      <c r="E1600">
        <v>2210400</v>
      </c>
      <c r="F1600">
        <v>2434400</v>
      </c>
      <c r="G1600" s="3">
        <v>46112</v>
      </c>
      <c r="H1600" t="s">
        <v>6644</v>
      </c>
      <c r="I1600" t="s">
        <v>6688</v>
      </c>
    </row>
    <row r="1601" spans="1:9">
      <c r="A1601">
        <v>137047</v>
      </c>
      <c r="B1601" t="s">
        <v>6681</v>
      </c>
      <c r="C1601" t="s">
        <v>6683</v>
      </c>
      <c r="D1601">
        <v>0</v>
      </c>
      <c r="E1601">
        <v>11100</v>
      </c>
      <c r="F1601">
        <v>11100</v>
      </c>
      <c r="G1601" s="3">
        <v>46112</v>
      </c>
      <c r="H1601" t="s">
        <v>6644</v>
      </c>
      <c r="I1601" t="s">
        <v>6688</v>
      </c>
    </row>
    <row r="1602" spans="1:9">
      <c r="A1602">
        <v>137048</v>
      </c>
      <c r="B1602" t="s">
        <v>4695</v>
      </c>
      <c r="C1602" t="s">
        <v>6684</v>
      </c>
      <c r="D1602">
        <v>0</v>
      </c>
      <c r="E1602">
        <v>1526300</v>
      </c>
      <c r="F1602">
        <v>1526300</v>
      </c>
      <c r="G1602" s="3">
        <v>46112</v>
      </c>
      <c r="H1602" t="s">
        <v>6644</v>
      </c>
      <c r="I1602" t="s">
        <v>6688</v>
      </c>
    </row>
    <row r="1603" spans="1:9">
      <c r="A1603">
        <v>137049</v>
      </c>
      <c r="B1603" t="s">
        <v>5032</v>
      </c>
      <c r="C1603">
        <v>0</v>
      </c>
      <c r="D1603">
        <v>0</v>
      </c>
      <c r="E1603">
        <v>1815000</v>
      </c>
      <c r="F1603">
        <v>1815000</v>
      </c>
      <c r="G1603" s="3">
        <v>46112</v>
      </c>
      <c r="H1603" t="s">
        <v>6644</v>
      </c>
      <c r="I1603" t="s">
        <v>6688</v>
      </c>
    </row>
    <row r="1604" spans="1:9">
      <c r="A1604">
        <v>137050</v>
      </c>
      <c r="B1604" t="s">
        <v>6685</v>
      </c>
      <c r="C1604" t="s">
        <v>6687</v>
      </c>
      <c r="D1604">
        <v>0</v>
      </c>
      <c r="E1604">
        <v>7500</v>
      </c>
      <c r="F1604">
        <v>7500</v>
      </c>
      <c r="G1604" s="3">
        <v>46113</v>
      </c>
      <c r="H1604" t="s">
        <v>6688</v>
      </c>
      <c r="I1604" t="s">
        <v>6767</v>
      </c>
    </row>
    <row r="1605" spans="1:9">
      <c r="A1605">
        <v>137051</v>
      </c>
      <c r="B1605" t="s">
        <v>4775</v>
      </c>
      <c r="C1605" t="s">
        <v>6689</v>
      </c>
      <c r="D1605">
        <v>0</v>
      </c>
      <c r="E1605">
        <v>2200000</v>
      </c>
      <c r="F1605">
        <v>2640000</v>
      </c>
      <c r="G1605" s="3">
        <v>46113</v>
      </c>
      <c r="H1605" t="s">
        <v>6688</v>
      </c>
      <c r="I1605" t="s">
        <v>6731</v>
      </c>
    </row>
    <row r="1606" spans="1:9">
      <c r="A1606">
        <v>137052</v>
      </c>
      <c r="B1606" t="s">
        <v>4807</v>
      </c>
      <c r="C1606" t="s">
        <v>6690</v>
      </c>
      <c r="D1606">
        <v>0</v>
      </c>
      <c r="E1606">
        <v>4230000</v>
      </c>
      <c r="F1606">
        <v>5076000</v>
      </c>
      <c r="G1606" s="3">
        <v>46113</v>
      </c>
      <c r="H1606" t="s">
        <v>6688</v>
      </c>
      <c r="I1606" t="s">
        <v>6825</v>
      </c>
    </row>
    <row r="1607" spans="1:9">
      <c r="A1607">
        <v>137053</v>
      </c>
      <c r="B1607" t="s">
        <v>4797</v>
      </c>
      <c r="C1607" t="s">
        <v>6691</v>
      </c>
      <c r="D1607">
        <v>0</v>
      </c>
      <c r="E1607">
        <v>1010000</v>
      </c>
      <c r="F1607">
        <v>1212000</v>
      </c>
      <c r="G1607" s="3">
        <v>46113</v>
      </c>
      <c r="H1607" t="s">
        <v>6688</v>
      </c>
      <c r="I1607" t="s">
        <v>6825</v>
      </c>
    </row>
    <row r="1608" spans="1:9">
      <c r="A1608">
        <v>137054</v>
      </c>
      <c r="B1608" t="s">
        <v>4797</v>
      </c>
      <c r="C1608" t="s">
        <v>6692</v>
      </c>
      <c r="D1608">
        <v>0</v>
      </c>
      <c r="E1608">
        <v>7650000</v>
      </c>
      <c r="F1608">
        <v>10184500</v>
      </c>
      <c r="G1608" s="3">
        <v>46113</v>
      </c>
      <c r="H1608" t="s">
        <v>6688</v>
      </c>
      <c r="I1608" t="s">
        <v>6825</v>
      </c>
    </row>
    <row r="1609" spans="1:9">
      <c r="A1609">
        <v>137055</v>
      </c>
      <c r="B1609" t="s">
        <v>6693</v>
      </c>
      <c r="C1609" t="s">
        <v>6694</v>
      </c>
      <c r="D1609">
        <v>0</v>
      </c>
      <c r="E1609">
        <v>2475000</v>
      </c>
      <c r="F1609">
        <v>2475000</v>
      </c>
      <c r="G1609" s="3">
        <v>46113</v>
      </c>
      <c r="H1609" t="s">
        <v>6688</v>
      </c>
      <c r="I1609" t="s">
        <v>4636</v>
      </c>
    </row>
    <row r="1610" spans="1:9">
      <c r="A1610">
        <v>137056</v>
      </c>
      <c r="B1610" t="s">
        <v>6695</v>
      </c>
      <c r="C1610" t="s">
        <v>6697</v>
      </c>
      <c r="D1610">
        <v>0</v>
      </c>
      <c r="E1610">
        <v>8942500</v>
      </c>
      <c r="F1610">
        <v>8942500</v>
      </c>
      <c r="G1610" s="3">
        <v>46113</v>
      </c>
      <c r="H1610" t="s">
        <v>6688</v>
      </c>
      <c r="I1610" t="s">
        <v>4636</v>
      </c>
    </row>
    <row r="1611" spans="1:9">
      <c r="A1611">
        <v>137057</v>
      </c>
      <c r="B1611" t="s">
        <v>4797</v>
      </c>
      <c r="C1611" t="s">
        <v>6698</v>
      </c>
      <c r="D1611">
        <v>0</v>
      </c>
      <c r="E1611">
        <v>13321942</v>
      </c>
      <c r="F1611">
        <v>15986330.4</v>
      </c>
      <c r="G1611" s="3">
        <v>46113</v>
      </c>
      <c r="H1611" t="s">
        <v>6688</v>
      </c>
      <c r="I1611" t="s">
        <v>6731</v>
      </c>
    </row>
    <row r="1612" spans="1:9">
      <c r="A1612">
        <v>137058</v>
      </c>
      <c r="B1612" t="s">
        <v>6699</v>
      </c>
      <c r="C1612" t="s">
        <v>6701</v>
      </c>
      <c r="D1612">
        <v>0</v>
      </c>
      <c r="E1612">
        <v>8425000</v>
      </c>
      <c r="F1612">
        <v>8425000</v>
      </c>
      <c r="G1612" s="3">
        <v>46113</v>
      </c>
      <c r="H1612" t="s">
        <v>6688</v>
      </c>
      <c r="I1612" t="s">
        <v>4636</v>
      </c>
    </row>
    <row r="1613" spans="1:9">
      <c r="A1613">
        <v>137059</v>
      </c>
      <c r="B1613" t="s">
        <v>6495</v>
      </c>
      <c r="C1613">
        <v>0</v>
      </c>
      <c r="D1613">
        <v>0</v>
      </c>
      <c r="E1613">
        <v>1430000</v>
      </c>
      <c r="F1613">
        <v>1430000</v>
      </c>
      <c r="G1613" s="3">
        <v>46113</v>
      </c>
      <c r="H1613" t="s">
        <v>6688</v>
      </c>
      <c r="I1613" t="s">
        <v>6688</v>
      </c>
    </row>
    <row r="1614" spans="1:9">
      <c r="A1614">
        <v>137060</v>
      </c>
      <c r="B1614" t="s">
        <v>6495</v>
      </c>
      <c r="C1614">
        <v>0</v>
      </c>
      <c r="D1614">
        <v>0</v>
      </c>
      <c r="E1614">
        <v>3350000</v>
      </c>
      <c r="F1614">
        <v>3350000</v>
      </c>
      <c r="G1614" s="3">
        <v>46113</v>
      </c>
      <c r="H1614" t="s">
        <v>6688</v>
      </c>
      <c r="I1614" t="s">
        <v>6688</v>
      </c>
    </row>
    <row r="1615" spans="1:9">
      <c r="A1615">
        <v>137061</v>
      </c>
      <c r="B1615" t="s">
        <v>6495</v>
      </c>
      <c r="C1615">
        <v>0</v>
      </c>
      <c r="D1615">
        <v>0</v>
      </c>
      <c r="E1615">
        <v>2530000</v>
      </c>
      <c r="F1615">
        <v>2530000</v>
      </c>
      <c r="G1615" s="3">
        <v>46113</v>
      </c>
      <c r="H1615" t="s">
        <v>6688</v>
      </c>
      <c r="I1615" t="s">
        <v>6688</v>
      </c>
    </row>
    <row r="1616" spans="1:9">
      <c r="A1616">
        <v>137062</v>
      </c>
      <c r="B1616" t="s">
        <v>6702</v>
      </c>
      <c r="C1616">
        <v>0</v>
      </c>
      <c r="D1616">
        <v>0</v>
      </c>
      <c r="E1616">
        <v>4320000</v>
      </c>
      <c r="F1616">
        <v>4320000</v>
      </c>
      <c r="G1616" s="3">
        <v>46113</v>
      </c>
      <c r="H1616" t="s">
        <v>6688</v>
      </c>
      <c r="I1616" t="s">
        <v>6688</v>
      </c>
    </row>
    <row r="1617" spans="1:9">
      <c r="A1617">
        <v>137063</v>
      </c>
      <c r="B1617" t="s">
        <v>6495</v>
      </c>
      <c r="C1617">
        <v>0</v>
      </c>
      <c r="D1617">
        <v>0</v>
      </c>
      <c r="E1617">
        <v>3850000</v>
      </c>
      <c r="F1617">
        <v>3850000</v>
      </c>
      <c r="G1617" s="3">
        <v>46113</v>
      </c>
      <c r="H1617" t="s">
        <v>6688</v>
      </c>
      <c r="I1617" t="s">
        <v>6688</v>
      </c>
    </row>
    <row r="1618" spans="1:9">
      <c r="A1618">
        <v>137064</v>
      </c>
      <c r="B1618" t="s">
        <v>4697</v>
      </c>
      <c r="C1618" t="s">
        <v>6704</v>
      </c>
      <c r="D1618">
        <v>0</v>
      </c>
      <c r="E1618">
        <v>3586100</v>
      </c>
      <c r="F1618">
        <v>3586100</v>
      </c>
      <c r="G1618" s="3">
        <v>46113</v>
      </c>
      <c r="H1618" t="s">
        <v>6688</v>
      </c>
      <c r="I1618" t="s">
        <v>6903</v>
      </c>
    </row>
    <row r="1619" spans="1:9">
      <c r="A1619">
        <v>137065</v>
      </c>
      <c r="B1619" t="s">
        <v>6495</v>
      </c>
      <c r="C1619">
        <v>0</v>
      </c>
      <c r="D1619">
        <v>0</v>
      </c>
      <c r="E1619">
        <v>3190000</v>
      </c>
      <c r="F1619">
        <v>3828000</v>
      </c>
      <c r="G1619" s="3">
        <v>46113</v>
      </c>
      <c r="H1619" t="s">
        <v>6688</v>
      </c>
      <c r="I1619" t="s">
        <v>6688</v>
      </c>
    </row>
    <row r="1620" spans="1:9">
      <c r="A1620">
        <v>137066</v>
      </c>
      <c r="B1620" t="s">
        <v>6495</v>
      </c>
      <c r="C1620">
        <v>0</v>
      </c>
      <c r="D1620">
        <v>0</v>
      </c>
      <c r="E1620">
        <v>450000</v>
      </c>
      <c r="F1620">
        <v>450000</v>
      </c>
      <c r="G1620" s="3">
        <v>46113</v>
      </c>
      <c r="H1620" t="s">
        <v>6688</v>
      </c>
      <c r="I1620" t="s">
        <v>6688</v>
      </c>
    </row>
    <row r="1621" spans="1:9">
      <c r="A1621">
        <v>137067</v>
      </c>
      <c r="B1621" t="s">
        <v>6495</v>
      </c>
      <c r="C1621">
        <v>0</v>
      </c>
      <c r="D1621">
        <v>0</v>
      </c>
      <c r="E1621">
        <v>3500000</v>
      </c>
      <c r="F1621">
        <v>3500000</v>
      </c>
      <c r="G1621" s="3">
        <v>46113</v>
      </c>
      <c r="H1621" t="s">
        <v>6688</v>
      </c>
      <c r="I1621" t="s">
        <v>6688</v>
      </c>
    </row>
    <row r="1622" spans="1:9">
      <c r="A1622">
        <v>137068</v>
      </c>
      <c r="B1622" t="s">
        <v>6702</v>
      </c>
      <c r="C1622">
        <v>0</v>
      </c>
      <c r="D1622">
        <v>0</v>
      </c>
      <c r="E1622">
        <v>3360000</v>
      </c>
      <c r="F1622">
        <v>3360000</v>
      </c>
      <c r="G1622" s="3">
        <v>46113</v>
      </c>
      <c r="H1622" t="s">
        <v>6688</v>
      </c>
      <c r="I1622" t="s">
        <v>6688</v>
      </c>
    </row>
    <row r="1623" spans="1:9">
      <c r="A1623">
        <v>137069</v>
      </c>
      <c r="B1623" t="s">
        <v>6702</v>
      </c>
      <c r="C1623">
        <v>0</v>
      </c>
      <c r="D1623">
        <v>0</v>
      </c>
      <c r="E1623">
        <v>150000</v>
      </c>
      <c r="F1623">
        <v>150000</v>
      </c>
      <c r="G1623" s="3">
        <v>46113</v>
      </c>
      <c r="H1623" t="s">
        <v>6688</v>
      </c>
      <c r="I1623" t="s">
        <v>6688</v>
      </c>
    </row>
    <row r="1624" spans="1:9">
      <c r="A1624">
        <v>137070</v>
      </c>
      <c r="B1624" t="s">
        <v>4713</v>
      </c>
      <c r="C1624" t="s">
        <v>6705</v>
      </c>
      <c r="D1624">
        <v>0</v>
      </c>
      <c r="E1624">
        <v>20388.46</v>
      </c>
      <c r="F1624">
        <v>20388.46</v>
      </c>
      <c r="G1624" s="3">
        <v>46113</v>
      </c>
      <c r="H1624" t="s">
        <v>6688</v>
      </c>
      <c r="I1624" t="s">
        <v>7206</v>
      </c>
    </row>
    <row r="1625" spans="1:9">
      <c r="A1625">
        <v>137071</v>
      </c>
      <c r="B1625" t="s">
        <v>4695</v>
      </c>
      <c r="C1625" t="s">
        <v>6706</v>
      </c>
      <c r="D1625">
        <v>0</v>
      </c>
      <c r="E1625">
        <v>1026100</v>
      </c>
      <c r="F1625">
        <v>1026100</v>
      </c>
      <c r="G1625" s="3">
        <v>46113</v>
      </c>
      <c r="H1625" t="s">
        <v>6688</v>
      </c>
      <c r="I1625" t="s">
        <v>4636</v>
      </c>
    </row>
    <row r="1626" spans="1:9">
      <c r="A1626">
        <v>137072</v>
      </c>
      <c r="B1626" t="s">
        <v>4952</v>
      </c>
      <c r="C1626" t="s">
        <v>6707</v>
      </c>
      <c r="D1626">
        <v>0</v>
      </c>
      <c r="E1626">
        <v>2450000</v>
      </c>
      <c r="F1626">
        <v>2450000</v>
      </c>
      <c r="G1626" s="3">
        <v>46113</v>
      </c>
      <c r="H1626" t="s">
        <v>6688</v>
      </c>
      <c r="I1626" t="s">
        <v>6731</v>
      </c>
    </row>
    <row r="1627" spans="1:9">
      <c r="A1627">
        <v>137073</v>
      </c>
      <c r="B1627" t="s">
        <v>4791</v>
      </c>
      <c r="C1627" t="s">
        <v>6708</v>
      </c>
      <c r="D1627">
        <v>0</v>
      </c>
      <c r="E1627">
        <v>3725416.67</v>
      </c>
      <c r="F1627">
        <v>4470500</v>
      </c>
      <c r="G1627" s="3">
        <v>46113</v>
      </c>
      <c r="H1627" t="s">
        <v>6688</v>
      </c>
      <c r="I1627" t="s">
        <v>4636</v>
      </c>
    </row>
    <row r="1628" spans="1:9">
      <c r="A1628">
        <v>137074</v>
      </c>
      <c r="B1628">
        <v>0</v>
      </c>
      <c r="C1628" t="s">
        <v>6709</v>
      </c>
      <c r="D1628">
        <v>0</v>
      </c>
      <c r="E1628">
        <v>600000</v>
      </c>
      <c r="F1628">
        <v>720000</v>
      </c>
      <c r="G1628" s="3">
        <v>46113</v>
      </c>
      <c r="H1628" t="s">
        <v>6688</v>
      </c>
      <c r="I1628" t="s">
        <v>6731</v>
      </c>
    </row>
    <row r="1629" spans="1:9">
      <c r="A1629">
        <v>137075</v>
      </c>
      <c r="B1629" t="s">
        <v>4797</v>
      </c>
      <c r="C1629" t="s">
        <v>6710</v>
      </c>
      <c r="D1629">
        <v>0</v>
      </c>
      <c r="E1629">
        <v>1000000</v>
      </c>
      <c r="F1629">
        <v>1200000</v>
      </c>
      <c r="G1629" s="3">
        <v>46113</v>
      </c>
      <c r="H1629" t="s">
        <v>6688</v>
      </c>
      <c r="I1629" t="s">
        <v>6731</v>
      </c>
    </row>
    <row r="1630" spans="1:9">
      <c r="A1630">
        <v>137076</v>
      </c>
      <c r="B1630" t="s">
        <v>5109</v>
      </c>
      <c r="C1630" t="s">
        <v>6711</v>
      </c>
      <c r="D1630">
        <v>0</v>
      </c>
      <c r="E1630">
        <v>87200000</v>
      </c>
      <c r="F1630">
        <v>104190000</v>
      </c>
      <c r="G1630" s="3">
        <v>46113</v>
      </c>
      <c r="H1630" t="s">
        <v>6688</v>
      </c>
      <c r="I1630" t="s">
        <v>9805</v>
      </c>
    </row>
    <row r="1631" spans="1:9">
      <c r="A1631">
        <v>137077</v>
      </c>
      <c r="B1631" t="s">
        <v>4695</v>
      </c>
      <c r="C1631" t="s">
        <v>6712</v>
      </c>
      <c r="D1631">
        <v>0</v>
      </c>
      <c r="E1631">
        <v>1994900</v>
      </c>
      <c r="F1631">
        <v>1994900</v>
      </c>
      <c r="G1631" s="3">
        <v>46114</v>
      </c>
      <c r="H1631" t="s">
        <v>4636</v>
      </c>
      <c r="I1631" t="s">
        <v>4636</v>
      </c>
    </row>
    <row r="1632" spans="1:9">
      <c r="A1632">
        <v>137078</v>
      </c>
      <c r="B1632" t="s">
        <v>5109</v>
      </c>
      <c r="C1632" t="s">
        <v>6713</v>
      </c>
      <c r="D1632">
        <v>0</v>
      </c>
      <c r="E1632">
        <v>4567600</v>
      </c>
      <c r="F1632">
        <v>5481120</v>
      </c>
      <c r="G1632" s="3">
        <v>46114</v>
      </c>
      <c r="H1632" t="s">
        <v>4636</v>
      </c>
      <c r="I1632" t="s">
        <v>6767</v>
      </c>
    </row>
    <row r="1633" spans="1:9">
      <c r="A1633">
        <v>137079</v>
      </c>
      <c r="B1633" t="s">
        <v>4839</v>
      </c>
      <c r="C1633" t="s">
        <v>6714</v>
      </c>
      <c r="D1633">
        <v>0</v>
      </c>
      <c r="E1633">
        <v>2660</v>
      </c>
      <c r="F1633">
        <v>2660</v>
      </c>
      <c r="G1633" s="3">
        <v>46114</v>
      </c>
      <c r="H1633" t="s">
        <v>4636</v>
      </c>
      <c r="I1633" t="s">
        <v>6731</v>
      </c>
    </row>
    <row r="1634" spans="1:9">
      <c r="A1634">
        <v>137080</v>
      </c>
      <c r="B1634">
        <v>0</v>
      </c>
      <c r="C1634">
        <v>0</v>
      </c>
      <c r="D1634">
        <v>0</v>
      </c>
      <c r="E1634">
        <v>0</v>
      </c>
      <c r="F1634">
        <v>0</v>
      </c>
      <c r="G1634" s="3">
        <v>46114</v>
      </c>
      <c r="H1634" t="s">
        <v>4636</v>
      </c>
      <c r="I1634" t="s">
        <v>4636</v>
      </c>
    </row>
    <row r="1635" spans="1:9">
      <c r="A1635">
        <v>137081</v>
      </c>
      <c r="B1635" t="s">
        <v>5043</v>
      </c>
      <c r="C1635" t="s">
        <v>6715</v>
      </c>
      <c r="D1635">
        <v>0</v>
      </c>
      <c r="E1635">
        <v>632483.76</v>
      </c>
      <c r="F1635">
        <v>758980.51</v>
      </c>
      <c r="G1635" s="3">
        <v>46114</v>
      </c>
      <c r="H1635" t="s">
        <v>4636</v>
      </c>
      <c r="I1635" t="s">
        <v>4636</v>
      </c>
    </row>
    <row r="1636" spans="1:9">
      <c r="A1636">
        <v>137082</v>
      </c>
      <c r="B1636" t="s">
        <v>5316</v>
      </c>
      <c r="C1636" t="s">
        <v>6716</v>
      </c>
      <c r="D1636">
        <v>0</v>
      </c>
      <c r="E1636">
        <v>3779250</v>
      </c>
      <c r="F1636">
        <v>4535100</v>
      </c>
      <c r="G1636" s="3">
        <v>46114</v>
      </c>
      <c r="H1636" t="s">
        <v>4636</v>
      </c>
      <c r="I1636" t="s">
        <v>6903</v>
      </c>
    </row>
    <row r="1637" spans="1:9">
      <c r="A1637">
        <v>137083</v>
      </c>
      <c r="B1637" t="s">
        <v>4791</v>
      </c>
      <c r="C1637" t="s">
        <v>6717</v>
      </c>
      <c r="D1637" t="s">
        <v>6717</v>
      </c>
      <c r="E1637">
        <v>1175000</v>
      </c>
      <c r="F1637">
        <v>1410000</v>
      </c>
      <c r="G1637" s="3">
        <v>46114</v>
      </c>
      <c r="H1637" t="s">
        <v>4636</v>
      </c>
      <c r="I1637" t="s">
        <v>6876</v>
      </c>
    </row>
    <row r="1638" spans="1:9">
      <c r="A1638">
        <v>137084</v>
      </c>
      <c r="B1638" t="s">
        <v>6718</v>
      </c>
      <c r="C1638" t="s">
        <v>6719</v>
      </c>
      <c r="D1638">
        <v>0</v>
      </c>
      <c r="E1638">
        <v>14000</v>
      </c>
      <c r="F1638">
        <v>14000</v>
      </c>
      <c r="G1638" s="3">
        <v>46114</v>
      </c>
      <c r="H1638" t="s">
        <v>4636</v>
      </c>
      <c r="I1638" t="s">
        <v>6825</v>
      </c>
    </row>
    <row r="1639" spans="1:9">
      <c r="A1639">
        <v>137085</v>
      </c>
      <c r="B1639" t="s">
        <v>6720</v>
      </c>
      <c r="C1639" t="s">
        <v>6722</v>
      </c>
      <c r="D1639">
        <v>0</v>
      </c>
      <c r="E1639">
        <v>9600000</v>
      </c>
      <c r="F1639">
        <v>11520000</v>
      </c>
      <c r="G1639" s="3">
        <v>46114</v>
      </c>
      <c r="H1639" t="s">
        <v>4636</v>
      </c>
      <c r="I1639" t="s">
        <v>6731</v>
      </c>
    </row>
    <row r="1640" spans="1:9">
      <c r="A1640">
        <v>137086</v>
      </c>
      <c r="B1640" t="s">
        <v>6723</v>
      </c>
      <c r="C1640" t="s">
        <v>6724</v>
      </c>
      <c r="D1640">
        <v>0</v>
      </c>
      <c r="E1640">
        <v>4320000</v>
      </c>
      <c r="F1640">
        <v>5184000</v>
      </c>
      <c r="G1640" s="3">
        <v>46114</v>
      </c>
      <c r="H1640" t="s">
        <v>4636</v>
      </c>
      <c r="I1640" t="s">
        <v>6903</v>
      </c>
    </row>
    <row r="1641" spans="1:9">
      <c r="A1641">
        <v>137087</v>
      </c>
      <c r="B1641" t="s">
        <v>5071</v>
      </c>
      <c r="C1641" t="s">
        <v>6725</v>
      </c>
      <c r="D1641">
        <v>0</v>
      </c>
      <c r="E1641">
        <v>20000000</v>
      </c>
      <c r="F1641">
        <v>20000000</v>
      </c>
      <c r="G1641" s="3">
        <v>46114</v>
      </c>
      <c r="H1641" t="s">
        <v>4636</v>
      </c>
      <c r="I1641" t="s">
        <v>6903</v>
      </c>
    </row>
    <row r="1642" spans="1:9">
      <c r="A1642">
        <v>137088</v>
      </c>
      <c r="B1642" t="s">
        <v>4797</v>
      </c>
      <c r="C1642" t="s">
        <v>6726</v>
      </c>
      <c r="D1642">
        <v>0</v>
      </c>
      <c r="E1642">
        <v>13628389</v>
      </c>
      <c r="F1642">
        <v>16354066.800000001</v>
      </c>
      <c r="G1642" s="3">
        <v>46114</v>
      </c>
      <c r="H1642" t="s">
        <v>4636</v>
      </c>
      <c r="I1642" t="s">
        <v>6731</v>
      </c>
    </row>
    <row r="1643" spans="1:9">
      <c r="A1643">
        <v>137089</v>
      </c>
      <c r="B1643" t="s">
        <v>5215</v>
      </c>
      <c r="C1643">
        <v>0</v>
      </c>
      <c r="D1643">
        <v>0</v>
      </c>
      <c r="E1643">
        <v>65359224.939999998</v>
      </c>
      <c r="F1643">
        <v>78431069.930000007</v>
      </c>
      <c r="G1643" s="3">
        <v>46114</v>
      </c>
      <c r="H1643" t="s">
        <v>4636</v>
      </c>
      <c r="I1643" t="s">
        <v>6767</v>
      </c>
    </row>
    <row r="1644" spans="1:9">
      <c r="A1644">
        <v>137090</v>
      </c>
      <c r="B1644" t="s">
        <v>5215</v>
      </c>
      <c r="C1644">
        <v>0</v>
      </c>
      <c r="D1644">
        <v>0</v>
      </c>
      <c r="E1644">
        <v>39939648.729999997</v>
      </c>
      <c r="F1644">
        <v>47927578.469999999</v>
      </c>
      <c r="G1644" s="3">
        <v>46114</v>
      </c>
      <c r="H1644" t="s">
        <v>4636</v>
      </c>
      <c r="I1644" t="s">
        <v>6767</v>
      </c>
    </row>
    <row r="1645" spans="1:9">
      <c r="A1645">
        <v>137091</v>
      </c>
      <c r="B1645">
        <v>0</v>
      </c>
      <c r="C1645">
        <v>0</v>
      </c>
      <c r="D1645">
        <v>0</v>
      </c>
      <c r="E1645">
        <v>0</v>
      </c>
      <c r="F1645">
        <v>0</v>
      </c>
      <c r="G1645" s="3">
        <v>46114</v>
      </c>
      <c r="H1645" t="s">
        <v>4636</v>
      </c>
      <c r="I1645" t="s">
        <v>6767</v>
      </c>
    </row>
    <row r="1646" spans="1:9">
      <c r="A1646">
        <v>137092</v>
      </c>
      <c r="B1646" t="s">
        <v>5057</v>
      </c>
      <c r="C1646" t="s">
        <v>5333</v>
      </c>
      <c r="D1646">
        <v>0</v>
      </c>
      <c r="E1646">
        <v>264800</v>
      </c>
      <c r="F1646">
        <v>317760</v>
      </c>
      <c r="G1646" s="3">
        <v>46114</v>
      </c>
      <c r="H1646" t="s">
        <v>4636</v>
      </c>
      <c r="I1646" t="s">
        <v>6903</v>
      </c>
    </row>
    <row r="1647" spans="1:9">
      <c r="A1647">
        <v>137093</v>
      </c>
      <c r="B1647" t="s">
        <v>5148</v>
      </c>
      <c r="C1647" t="s">
        <v>6727</v>
      </c>
      <c r="D1647">
        <v>0</v>
      </c>
      <c r="E1647">
        <v>3240000</v>
      </c>
      <c r="F1647">
        <v>3888000</v>
      </c>
      <c r="G1647" s="3">
        <v>46114</v>
      </c>
      <c r="H1647" t="s">
        <v>4636</v>
      </c>
      <c r="I1647" t="s">
        <v>6731</v>
      </c>
    </row>
    <row r="1648" spans="1:9">
      <c r="A1648">
        <v>137094</v>
      </c>
      <c r="B1648" t="s">
        <v>4695</v>
      </c>
      <c r="C1648" t="s">
        <v>6728</v>
      </c>
      <c r="D1648">
        <v>0</v>
      </c>
      <c r="E1648">
        <v>1717500</v>
      </c>
      <c r="F1648">
        <v>1717500</v>
      </c>
      <c r="G1648" s="3">
        <v>46114</v>
      </c>
      <c r="H1648" t="s">
        <v>4636</v>
      </c>
      <c r="I1648" t="s">
        <v>6731</v>
      </c>
    </row>
    <row r="1649" spans="1:9">
      <c r="A1649">
        <v>137095</v>
      </c>
      <c r="B1649" t="s">
        <v>4791</v>
      </c>
      <c r="C1649">
        <v>0</v>
      </c>
      <c r="D1649">
        <v>0</v>
      </c>
      <c r="E1649">
        <v>1322500</v>
      </c>
      <c r="F1649">
        <v>1587000</v>
      </c>
      <c r="G1649" s="3">
        <v>46120</v>
      </c>
      <c r="H1649" t="s">
        <v>6729</v>
      </c>
      <c r="I1649" t="s">
        <v>6154</v>
      </c>
    </row>
    <row r="1650" spans="1:9">
      <c r="A1650">
        <v>137096</v>
      </c>
      <c r="B1650" t="s">
        <v>4782</v>
      </c>
      <c r="C1650" t="s">
        <v>6730</v>
      </c>
      <c r="D1650">
        <v>0</v>
      </c>
      <c r="E1650">
        <v>32448750</v>
      </c>
      <c r="F1650">
        <v>38938500</v>
      </c>
      <c r="G1650" s="3">
        <v>46115</v>
      </c>
      <c r="H1650" t="s">
        <v>6731</v>
      </c>
      <c r="I1650" t="s">
        <v>6767</v>
      </c>
    </row>
    <row r="1651" spans="1:9">
      <c r="A1651">
        <v>137097</v>
      </c>
      <c r="B1651" t="s">
        <v>6070</v>
      </c>
      <c r="C1651" t="s">
        <v>6732</v>
      </c>
      <c r="D1651">
        <v>0</v>
      </c>
      <c r="E1651">
        <v>20500000</v>
      </c>
      <c r="F1651">
        <v>24600000</v>
      </c>
      <c r="G1651" s="3">
        <v>46115</v>
      </c>
      <c r="H1651" t="s">
        <v>6731</v>
      </c>
      <c r="I1651" t="s">
        <v>6903</v>
      </c>
    </row>
    <row r="1652" spans="1:9">
      <c r="A1652">
        <v>137098</v>
      </c>
      <c r="B1652" t="s">
        <v>6733</v>
      </c>
      <c r="C1652" t="s">
        <v>6735</v>
      </c>
      <c r="D1652" t="s">
        <v>6735</v>
      </c>
      <c r="E1652">
        <v>7000000</v>
      </c>
      <c r="F1652">
        <v>8400000</v>
      </c>
      <c r="G1652" s="3">
        <v>46115</v>
      </c>
      <c r="H1652" t="s">
        <v>6731</v>
      </c>
      <c r="I1652" t="s">
        <v>6731</v>
      </c>
    </row>
    <row r="1653" spans="1:9">
      <c r="A1653">
        <v>137099</v>
      </c>
      <c r="B1653" t="s">
        <v>4732</v>
      </c>
      <c r="C1653" t="s">
        <v>6736</v>
      </c>
      <c r="D1653">
        <v>0</v>
      </c>
      <c r="E1653">
        <v>204000</v>
      </c>
      <c r="F1653">
        <v>204000</v>
      </c>
      <c r="G1653" s="3">
        <v>46115</v>
      </c>
      <c r="H1653" t="s">
        <v>6731</v>
      </c>
      <c r="I1653" t="s">
        <v>6903</v>
      </c>
    </row>
    <row r="1654" spans="1:9">
      <c r="A1654">
        <v>137100</v>
      </c>
      <c r="B1654" t="s">
        <v>4695</v>
      </c>
      <c r="C1654" t="s">
        <v>6737</v>
      </c>
      <c r="D1654">
        <v>0</v>
      </c>
      <c r="E1654">
        <v>1466500</v>
      </c>
      <c r="F1654">
        <v>1466500</v>
      </c>
      <c r="G1654" s="3">
        <v>46115</v>
      </c>
      <c r="H1654" t="s">
        <v>6731</v>
      </c>
      <c r="I1654" t="s">
        <v>6767</v>
      </c>
    </row>
    <row r="1655" spans="1:9">
      <c r="A1655">
        <v>137101</v>
      </c>
      <c r="B1655" t="s">
        <v>4889</v>
      </c>
      <c r="C1655" t="s">
        <v>6738</v>
      </c>
      <c r="D1655">
        <v>0</v>
      </c>
      <c r="E1655">
        <v>8030000</v>
      </c>
      <c r="F1655">
        <v>8030000</v>
      </c>
      <c r="G1655" s="3">
        <v>46115</v>
      </c>
      <c r="H1655" t="s">
        <v>6731</v>
      </c>
      <c r="I1655" t="s">
        <v>6825</v>
      </c>
    </row>
    <row r="1656" spans="1:9">
      <c r="A1656">
        <v>137102</v>
      </c>
      <c r="B1656" t="s">
        <v>5194</v>
      </c>
      <c r="C1656">
        <v>0</v>
      </c>
      <c r="D1656">
        <v>0</v>
      </c>
      <c r="E1656">
        <v>4345000</v>
      </c>
      <c r="F1656">
        <v>5214000</v>
      </c>
      <c r="G1656" s="3">
        <v>46115</v>
      </c>
      <c r="H1656" t="s">
        <v>6731</v>
      </c>
      <c r="I1656" t="s">
        <v>6767</v>
      </c>
    </row>
    <row r="1657" spans="1:9">
      <c r="A1657">
        <v>137103</v>
      </c>
      <c r="B1657">
        <v>0</v>
      </c>
      <c r="C1657" t="s">
        <v>6739</v>
      </c>
      <c r="D1657" t="s">
        <v>9696</v>
      </c>
      <c r="E1657">
        <v>0</v>
      </c>
      <c r="F1657">
        <v>0</v>
      </c>
      <c r="G1657" s="3">
        <v>46115</v>
      </c>
      <c r="H1657" t="s">
        <v>6731</v>
      </c>
      <c r="I1657" t="s">
        <v>6825</v>
      </c>
    </row>
    <row r="1658" spans="1:9">
      <c r="A1658">
        <v>137104</v>
      </c>
      <c r="B1658" t="s">
        <v>4813</v>
      </c>
      <c r="C1658" t="s">
        <v>6740</v>
      </c>
      <c r="D1658">
        <v>0</v>
      </c>
      <c r="E1658">
        <v>2029167</v>
      </c>
      <c r="F1658">
        <v>2435000.4</v>
      </c>
      <c r="G1658" s="3">
        <v>46115</v>
      </c>
      <c r="H1658" t="s">
        <v>6731</v>
      </c>
      <c r="I1658" t="s">
        <v>6731</v>
      </c>
    </row>
    <row r="1659" spans="1:9">
      <c r="A1659">
        <v>137105</v>
      </c>
      <c r="B1659" t="s">
        <v>4697</v>
      </c>
      <c r="C1659" t="s">
        <v>6741</v>
      </c>
      <c r="D1659" t="s">
        <v>6741</v>
      </c>
      <c r="E1659">
        <v>1041800</v>
      </c>
      <c r="F1659">
        <v>1041800</v>
      </c>
      <c r="G1659" s="3">
        <v>46115</v>
      </c>
      <c r="H1659" t="s">
        <v>6731</v>
      </c>
      <c r="I1659" t="s">
        <v>6876</v>
      </c>
    </row>
    <row r="1660" spans="1:9">
      <c r="A1660">
        <v>137106</v>
      </c>
      <c r="B1660" t="s">
        <v>6742</v>
      </c>
      <c r="C1660" t="s">
        <v>6744</v>
      </c>
      <c r="D1660">
        <v>0</v>
      </c>
      <c r="E1660">
        <v>202847</v>
      </c>
      <c r="F1660">
        <v>202847</v>
      </c>
      <c r="G1660" s="3">
        <v>46115</v>
      </c>
      <c r="H1660" t="s">
        <v>6731</v>
      </c>
      <c r="I1660" t="s">
        <v>6767</v>
      </c>
    </row>
    <row r="1661" spans="1:9">
      <c r="A1661">
        <v>137107</v>
      </c>
      <c r="B1661" t="s">
        <v>6745</v>
      </c>
      <c r="C1661">
        <v>0</v>
      </c>
      <c r="D1661">
        <v>0</v>
      </c>
      <c r="E1661">
        <v>1460000</v>
      </c>
      <c r="F1661">
        <v>1752000</v>
      </c>
      <c r="G1661" s="3">
        <v>46115</v>
      </c>
      <c r="H1661" t="s">
        <v>6731</v>
      </c>
      <c r="I1661" t="s">
        <v>6767</v>
      </c>
    </row>
    <row r="1662" spans="1:9">
      <c r="A1662">
        <v>137108</v>
      </c>
      <c r="B1662" t="s">
        <v>5162</v>
      </c>
      <c r="C1662" t="s">
        <v>6747</v>
      </c>
      <c r="D1662">
        <v>0</v>
      </c>
      <c r="E1662">
        <v>570000</v>
      </c>
      <c r="F1662">
        <v>684000</v>
      </c>
      <c r="G1662" s="3">
        <v>46115</v>
      </c>
      <c r="H1662" t="s">
        <v>6731</v>
      </c>
      <c r="I1662" t="s">
        <v>6767</v>
      </c>
    </row>
    <row r="1663" spans="1:9">
      <c r="A1663">
        <v>137109</v>
      </c>
      <c r="B1663" t="s">
        <v>6748</v>
      </c>
      <c r="C1663" t="s">
        <v>6750</v>
      </c>
      <c r="D1663">
        <v>0</v>
      </c>
      <c r="E1663">
        <v>95280000</v>
      </c>
      <c r="F1663">
        <v>95280000</v>
      </c>
      <c r="G1663" s="3">
        <v>46115</v>
      </c>
      <c r="H1663" t="s">
        <v>6731</v>
      </c>
      <c r="I1663" t="s">
        <v>9806</v>
      </c>
    </row>
    <row r="1664" spans="1:9">
      <c r="A1664">
        <v>137110</v>
      </c>
      <c r="B1664">
        <v>0</v>
      </c>
      <c r="C1664" t="s">
        <v>6751</v>
      </c>
      <c r="D1664">
        <v>0</v>
      </c>
      <c r="E1664">
        <v>1350000</v>
      </c>
      <c r="F1664">
        <v>1620000</v>
      </c>
      <c r="G1664" s="3">
        <v>46115</v>
      </c>
      <c r="H1664" t="s">
        <v>6731</v>
      </c>
      <c r="I1664" t="s">
        <v>6767</v>
      </c>
    </row>
    <row r="1665" spans="1:9">
      <c r="A1665">
        <v>137111</v>
      </c>
      <c r="B1665">
        <v>0</v>
      </c>
      <c r="C1665" t="s">
        <v>6752</v>
      </c>
      <c r="D1665">
        <v>0</v>
      </c>
      <c r="E1665">
        <v>4100000</v>
      </c>
      <c r="F1665">
        <v>4920000</v>
      </c>
      <c r="G1665" s="3">
        <v>46115</v>
      </c>
      <c r="H1665" t="s">
        <v>6731</v>
      </c>
      <c r="I1665" t="s">
        <v>6767</v>
      </c>
    </row>
    <row r="1666" spans="1:9">
      <c r="A1666">
        <v>137112</v>
      </c>
      <c r="B1666">
        <v>0</v>
      </c>
      <c r="C1666" t="s">
        <v>6753</v>
      </c>
      <c r="D1666">
        <v>0</v>
      </c>
      <c r="E1666">
        <v>4100000</v>
      </c>
      <c r="F1666">
        <v>4920000</v>
      </c>
      <c r="G1666" s="3">
        <v>46115</v>
      </c>
      <c r="H1666" t="s">
        <v>6731</v>
      </c>
      <c r="I1666" t="s">
        <v>6767</v>
      </c>
    </row>
    <row r="1667" spans="1:9">
      <c r="A1667">
        <v>137113</v>
      </c>
      <c r="B1667">
        <v>0</v>
      </c>
      <c r="C1667" t="s">
        <v>6754</v>
      </c>
      <c r="D1667">
        <v>0</v>
      </c>
      <c r="E1667">
        <v>4100000</v>
      </c>
      <c r="F1667">
        <v>4920000</v>
      </c>
      <c r="G1667" s="3">
        <v>46115</v>
      </c>
      <c r="H1667" t="s">
        <v>6731</v>
      </c>
      <c r="I1667" t="s">
        <v>6767</v>
      </c>
    </row>
    <row r="1668" spans="1:9">
      <c r="A1668">
        <v>137114</v>
      </c>
      <c r="B1668">
        <v>0</v>
      </c>
      <c r="C1668" t="s">
        <v>6755</v>
      </c>
      <c r="D1668">
        <v>0</v>
      </c>
      <c r="E1668">
        <v>4100000</v>
      </c>
      <c r="F1668">
        <v>4920000</v>
      </c>
      <c r="G1668" s="3">
        <v>46115</v>
      </c>
      <c r="H1668" t="s">
        <v>6731</v>
      </c>
      <c r="I1668" t="s">
        <v>6767</v>
      </c>
    </row>
    <row r="1669" spans="1:9">
      <c r="A1669">
        <v>137115</v>
      </c>
      <c r="B1669">
        <v>0</v>
      </c>
      <c r="C1669" t="s">
        <v>6756</v>
      </c>
      <c r="D1669">
        <v>0</v>
      </c>
      <c r="E1669">
        <v>4100000</v>
      </c>
      <c r="F1669">
        <v>4920000</v>
      </c>
      <c r="G1669" s="3">
        <v>46115</v>
      </c>
      <c r="H1669" t="s">
        <v>6731</v>
      </c>
      <c r="I1669" t="s">
        <v>6767</v>
      </c>
    </row>
    <row r="1670" spans="1:9">
      <c r="A1670">
        <v>137116</v>
      </c>
      <c r="B1670">
        <v>0</v>
      </c>
      <c r="C1670" t="s">
        <v>6757</v>
      </c>
      <c r="D1670">
        <v>0</v>
      </c>
      <c r="E1670">
        <v>4100000</v>
      </c>
      <c r="F1670">
        <v>4920000</v>
      </c>
      <c r="G1670" s="3">
        <v>46115</v>
      </c>
      <c r="H1670" t="s">
        <v>6731</v>
      </c>
      <c r="I1670" t="s">
        <v>6767</v>
      </c>
    </row>
    <row r="1671" spans="1:9">
      <c r="A1671">
        <v>137117</v>
      </c>
      <c r="B1671">
        <v>0</v>
      </c>
      <c r="C1671" t="s">
        <v>6758</v>
      </c>
      <c r="D1671">
        <v>0</v>
      </c>
      <c r="E1671">
        <v>4100000</v>
      </c>
      <c r="F1671">
        <v>4920000</v>
      </c>
      <c r="G1671" s="3">
        <v>46115</v>
      </c>
      <c r="H1671" t="s">
        <v>6731</v>
      </c>
      <c r="I1671" t="s">
        <v>6767</v>
      </c>
    </row>
    <row r="1672" spans="1:9">
      <c r="A1672">
        <v>137118</v>
      </c>
      <c r="B1672">
        <v>0</v>
      </c>
      <c r="C1672" t="s">
        <v>6759</v>
      </c>
      <c r="D1672">
        <v>0</v>
      </c>
      <c r="E1672">
        <v>4100000</v>
      </c>
      <c r="F1672">
        <v>4920000</v>
      </c>
      <c r="G1672" s="3">
        <v>46115</v>
      </c>
      <c r="H1672" t="s">
        <v>6731</v>
      </c>
      <c r="I1672" t="s">
        <v>6767</v>
      </c>
    </row>
    <row r="1673" spans="1:9">
      <c r="A1673">
        <v>137119</v>
      </c>
      <c r="B1673" t="s">
        <v>5057</v>
      </c>
      <c r="C1673" t="s">
        <v>6760</v>
      </c>
      <c r="D1673">
        <v>0</v>
      </c>
      <c r="E1673">
        <v>1830200</v>
      </c>
      <c r="F1673">
        <v>2196240</v>
      </c>
      <c r="G1673" s="3">
        <v>46115</v>
      </c>
      <c r="H1673" t="s">
        <v>6731</v>
      </c>
      <c r="I1673" t="s">
        <v>6767</v>
      </c>
    </row>
    <row r="1674" spans="1:9">
      <c r="A1674">
        <v>137120</v>
      </c>
      <c r="B1674">
        <v>0</v>
      </c>
      <c r="C1674" t="s">
        <v>6761</v>
      </c>
      <c r="D1674">
        <v>0</v>
      </c>
      <c r="E1674">
        <v>4100000</v>
      </c>
      <c r="F1674">
        <v>4920000</v>
      </c>
      <c r="G1674" s="3">
        <v>46115</v>
      </c>
      <c r="H1674" t="s">
        <v>6731</v>
      </c>
      <c r="I1674" t="s">
        <v>6767</v>
      </c>
    </row>
    <row r="1675" spans="1:9">
      <c r="A1675">
        <v>137121</v>
      </c>
      <c r="B1675" t="s">
        <v>4813</v>
      </c>
      <c r="C1675" t="s">
        <v>6762</v>
      </c>
      <c r="D1675">
        <v>0</v>
      </c>
      <c r="E1675">
        <v>78750</v>
      </c>
      <c r="F1675">
        <v>94500</v>
      </c>
      <c r="G1675" s="3">
        <v>46115</v>
      </c>
      <c r="H1675" t="s">
        <v>6731</v>
      </c>
      <c r="I1675" t="s">
        <v>6731</v>
      </c>
    </row>
    <row r="1676" spans="1:9">
      <c r="A1676">
        <v>137122</v>
      </c>
      <c r="B1676" t="s">
        <v>4910</v>
      </c>
      <c r="C1676" t="s">
        <v>6763</v>
      </c>
      <c r="D1676">
        <v>0</v>
      </c>
      <c r="E1676">
        <v>8028000</v>
      </c>
      <c r="F1676">
        <v>9633600</v>
      </c>
      <c r="G1676" s="3">
        <v>46115</v>
      </c>
      <c r="H1676" t="s">
        <v>6731</v>
      </c>
      <c r="I1676" t="s">
        <v>6729</v>
      </c>
    </row>
    <row r="1677" spans="1:9">
      <c r="A1677">
        <v>137123</v>
      </c>
      <c r="B1677" t="s">
        <v>5199</v>
      </c>
      <c r="C1677" t="s">
        <v>6764</v>
      </c>
      <c r="D1677">
        <v>0</v>
      </c>
      <c r="E1677">
        <v>176240</v>
      </c>
      <c r="F1677">
        <v>211488</v>
      </c>
      <c r="G1677" s="3">
        <v>46115</v>
      </c>
      <c r="H1677" t="s">
        <v>6731</v>
      </c>
      <c r="I1677" t="s">
        <v>6903</v>
      </c>
    </row>
    <row r="1678" spans="1:9">
      <c r="A1678">
        <v>137124</v>
      </c>
      <c r="B1678" t="s">
        <v>5215</v>
      </c>
      <c r="C1678" t="s">
        <v>6765</v>
      </c>
      <c r="D1678">
        <v>0</v>
      </c>
      <c r="E1678">
        <v>143415</v>
      </c>
      <c r="F1678">
        <v>143415</v>
      </c>
      <c r="G1678" s="3">
        <v>46115</v>
      </c>
      <c r="H1678" t="s">
        <v>6731</v>
      </c>
      <c r="I1678" t="s">
        <v>6767</v>
      </c>
    </row>
    <row r="1679" spans="1:9">
      <c r="A1679">
        <v>137125</v>
      </c>
      <c r="B1679" t="s">
        <v>5215</v>
      </c>
      <c r="C1679">
        <v>0</v>
      </c>
      <c r="D1679">
        <v>0</v>
      </c>
      <c r="E1679">
        <v>86770</v>
      </c>
      <c r="F1679">
        <v>86770</v>
      </c>
      <c r="G1679" s="3">
        <v>46115</v>
      </c>
      <c r="H1679" t="s">
        <v>6731</v>
      </c>
      <c r="I1679" t="s">
        <v>6767</v>
      </c>
    </row>
    <row r="1680" spans="1:9">
      <c r="A1680">
        <v>137126</v>
      </c>
      <c r="B1680" t="s">
        <v>6075</v>
      </c>
      <c r="C1680" t="s">
        <v>6766</v>
      </c>
      <c r="D1680">
        <v>0</v>
      </c>
      <c r="E1680">
        <v>41730000</v>
      </c>
      <c r="F1680">
        <v>50150000</v>
      </c>
      <c r="G1680" s="3">
        <v>46119</v>
      </c>
      <c r="H1680" t="s">
        <v>6767</v>
      </c>
      <c r="I1680" t="s">
        <v>6903</v>
      </c>
    </row>
    <row r="1681" spans="1:9">
      <c r="A1681">
        <v>137127</v>
      </c>
      <c r="B1681">
        <v>0</v>
      </c>
      <c r="C1681">
        <v>0</v>
      </c>
      <c r="D1681">
        <v>0</v>
      </c>
      <c r="E1681">
        <v>0</v>
      </c>
      <c r="F1681">
        <v>0</v>
      </c>
      <c r="G1681" s="3">
        <v>46119</v>
      </c>
      <c r="H1681" t="s">
        <v>6767</v>
      </c>
      <c r="I1681" t="s">
        <v>6767</v>
      </c>
    </row>
    <row r="1682" spans="1:9">
      <c r="A1682">
        <v>137128</v>
      </c>
      <c r="B1682" t="s">
        <v>4732</v>
      </c>
      <c r="C1682" t="s">
        <v>6768</v>
      </c>
      <c r="D1682">
        <v>0</v>
      </c>
      <c r="E1682">
        <v>16000000</v>
      </c>
      <c r="F1682">
        <v>16000000</v>
      </c>
      <c r="G1682" s="3">
        <v>46119</v>
      </c>
      <c r="H1682" t="s">
        <v>6767</v>
      </c>
      <c r="I1682" t="s">
        <v>6767</v>
      </c>
    </row>
    <row r="1683" spans="1:9">
      <c r="A1683">
        <v>137129</v>
      </c>
      <c r="B1683" t="s">
        <v>4853</v>
      </c>
      <c r="C1683" t="s">
        <v>6769</v>
      </c>
      <c r="D1683">
        <v>0</v>
      </c>
      <c r="E1683">
        <v>8124900</v>
      </c>
      <c r="F1683">
        <v>9749880</v>
      </c>
      <c r="G1683" s="3">
        <v>46119</v>
      </c>
      <c r="H1683" t="s">
        <v>6767</v>
      </c>
      <c r="I1683" t="s">
        <v>9806</v>
      </c>
    </row>
    <row r="1684" spans="1:9">
      <c r="A1684">
        <v>137130</v>
      </c>
      <c r="B1684" t="s">
        <v>5381</v>
      </c>
      <c r="C1684" t="s">
        <v>6770</v>
      </c>
      <c r="D1684">
        <v>0</v>
      </c>
      <c r="E1684">
        <v>9633860</v>
      </c>
      <c r="F1684">
        <v>11416632</v>
      </c>
      <c r="G1684" s="3">
        <v>46119</v>
      </c>
      <c r="H1684" t="s">
        <v>6767</v>
      </c>
      <c r="I1684" t="s">
        <v>9806</v>
      </c>
    </row>
    <row r="1685" spans="1:9">
      <c r="A1685">
        <v>137131</v>
      </c>
      <c r="B1685">
        <v>0</v>
      </c>
      <c r="C1685">
        <v>0</v>
      </c>
      <c r="D1685">
        <v>0</v>
      </c>
      <c r="E1685">
        <v>0</v>
      </c>
      <c r="F1685">
        <v>0</v>
      </c>
      <c r="G1685" s="3">
        <v>46119</v>
      </c>
      <c r="H1685" t="s">
        <v>6767</v>
      </c>
      <c r="I1685" t="s">
        <v>4632</v>
      </c>
    </row>
    <row r="1686" spans="1:9">
      <c r="A1686">
        <v>137132</v>
      </c>
      <c r="B1686" t="s">
        <v>4697</v>
      </c>
      <c r="C1686" t="s">
        <v>6771</v>
      </c>
      <c r="D1686" t="s">
        <v>6771</v>
      </c>
      <c r="E1686">
        <v>2814150</v>
      </c>
      <c r="F1686">
        <v>3376980</v>
      </c>
      <c r="G1686" s="3">
        <v>46119</v>
      </c>
      <c r="H1686" t="s">
        <v>6767</v>
      </c>
      <c r="I1686" t="s">
        <v>6971</v>
      </c>
    </row>
    <row r="1687" spans="1:9">
      <c r="A1687">
        <v>137133</v>
      </c>
      <c r="B1687" t="s">
        <v>4791</v>
      </c>
      <c r="C1687" t="s">
        <v>6772</v>
      </c>
      <c r="D1687">
        <v>0</v>
      </c>
      <c r="E1687">
        <v>3500000</v>
      </c>
      <c r="F1687">
        <v>4200000</v>
      </c>
      <c r="G1687" s="3">
        <v>46119</v>
      </c>
      <c r="H1687" t="s">
        <v>6767</v>
      </c>
      <c r="I1687" t="s">
        <v>9806</v>
      </c>
    </row>
    <row r="1688" spans="1:9">
      <c r="A1688">
        <v>137134</v>
      </c>
      <c r="B1688" t="s">
        <v>5876</v>
      </c>
      <c r="C1688" t="s">
        <v>6773</v>
      </c>
      <c r="D1688">
        <v>0</v>
      </c>
      <c r="E1688">
        <v>6825000</v>
      </c>
      <c r="F1688">
        <v>8190000</v>
      </c>
      <c r="G1688" s="3">
        <v>46119</v>
      </c>
      <c r="H1688" t="s">
        <v>6767</v>
      </c>
      <c r="I1688" t="s">
        <v>6767</v>
      </c>
    </row>
    <row r="1689" spans="1:9">
      <c r="A1689">
        <v>137135</v>
      </c>
      <c r="B1689">
        <v>0</v>
      </c>
      <c r="C1689" t="s">
        <v>6774</v>
      </c>
      <c r="D1689" t="s">
        <v>6774</v>
      </c>
      <c r="E1689">
        <v>0</v>
      </c>
      <c r="F1689">
        <v>0</v>
      </c>
      <c r="G1689" s="3">
        <v>46119</v>
      </c>
      <c r="H1689" t="s">
        <v>6767</v>
      </c>
      <c r="I1689" t="s">
        <v>7206</v>
      </c>
    </row>
    <row r="1690" spans="1:9">
      <c r="A1690">
        <v>137136</v>
      </c>
      <c r="B1690" t="s">
        <v>5901</v>
      </c>
      <c r="C1690" t="s">
        <v>6775</v>
      </c>
      <c r="D1690">
        <v>0</v>
      </c>
      <c r="E1690">
        <v>237000000</v>
      </c>
      <c r="F1690">
        <v>284400000</v>
      </c>
      <c r="G1690" s="3">
        <v>46119</v>
      </c>
      <c r="H1690" t="s">
        <v>6767</v>
      </c>
      <c r="I1690" t="s">
        <v>6767</v>
      </c>
    </row>
    <row r="1691" spans="1:9">
      <c r="A1691">
        <v>137137</v>
      </c>
      <c r="B1691" t="s">
        <v>6491</v>
      </c>
      <c r="C1691" t="s">
        <v>6776</v>
      </c>
      <c r="D1691" t="s">
        <v>9697</v>
      </c>
      <c r="E1691">
        <v>2400000</v>
      </c>
      <c r="F1691">
        <v>2400000</v>
      </c>
      <c r="G1691" s="3">
        <v>46119</v>
      </c>
      <c r="H1691" t="s">
        <v>6767</v>
      </c>
      <c r="I1691" t="s">
        <v>7178</v>
      </c>
    </row>
    <row r="1692" spans="1:9">
      <c r="A1692">
        <v>137138</v>
      </c>
      <c r="B1692" t="s">
        <v>6070</v>
      </c>
      <c r="C1692" t="s">
        <v>6777</v>
      </c>
      <c r="D1692">
        <v>0</v>
      </c>
      <c r="E1692">
        <v>1022000</v>
      </c>
      <c r="F1692">
        <v>1226400</v>
      </c>
      <c r="G1692" s="3">
        <v>46119</v>
      </c>
      <c r="H1692" t="s">
        <v>6767</v>
      </c>
      <c r="I1692" t="s">
        <v>6903</v>
      </c>
    </row>
    <row r="1693" spans="1:9">
      <c r="A1693">
        <v>137139</v>
      </c>
      <c r="B1693" t="s">
        <v>4695</v>
      </c>
      <c r="C1693" t="s">
        <v>6778</v>
      </c>
      <c r="D1693">
        <v>0</v>
      </c>
      <c r="E1693">
        <v>508800</v>
      </c>
      <c r="F1693">
        <v>508800</v>
      </c>
      <c r="G1693" s="3">
        <v>46119</v>
      </c>
      <c r="H1693" t="s">
        <v>6767</v>
      </c>
      <c r="I1693" t="s">
        <v>6767</v>
      </c>
    </row>
    <row r="1694" spans="1:9">
      <c r="A1694">
        <v>137140</v>
      </c>
      <c r="B1694" t="s">
        <v>4695</v>
      </c>
      <c r="C1694" t="s">
        <v>6779</v>
      </c>
      <c r="D1694">
        <v>0</v>
      </c>
      <c r="E1694">
        <v>1703800</v>
      </c>
      <c r="F1694">
        <v>1703800</v>
      </c>
      <c r="G1694" s="3">
        <v>46119</v>
      </c>
      <c r="H1694" t="s">
        <v>6767</v>
      </c>
      <c r="I1694" t="s">
        <v>6767</v>
      </c>
    </row>
    <row r="1695" spans="1:9">
      <c r="A1695">
        <v>137141</v>
      </c>
      <c r="B1695" t="s">
        <v>4817</v>
      </c>
      <c r="C1695" t="s">
        <v>6780</v>
      </c>
      <c r="D1695">
        <v>0</v>
      </c>
      <c r="E1695">
        <v>13904300</v>
      </c>
      <c r="F1695">
        <v>16685160</v>
      </c>
      <c r="G1695" s="3">
        <v>46119</v>
      </c>
      <c r="H1695" t="s">
        <v>6767</v>
      </c>
      <c r="I1695" t="s">
        <v>6767</v>
      </c>
    </row>
    <row r="1696" spans="1:9">
      <c r="A1696">
        <v>137142</v>
      </c>
      <c r="B1696" t="s">
        <v>4794</v>
      </c>
      <c r="C1696" t="s">
        <v>6781</v>
      </c>
      <c r="D1696">
        <v>0</v>
      </c>
      <c r="E1696">
        <v>138</v>
      </c>
      <c r="F1696">
        <v>138</v>
      </c>
      <c r="G1696" s="3">
        <v>46119</v>
      </c>
      <c r="H1696" t="s">
        <v>6767</v>
      </c>
      <c r="I1696" t="s">
        <v>6767</v>
      </c>
    </row>
    <row r="1697" spans="1:9">
      <c r="A1697">
        <v>137143</v>
      </c>
      <c r="B1697" t="s">
        <v>5549</v>
      </c>
      <c r="C1697" t="s">
        <v>6782</v>
      </c>
      <c r="D1697" t="s">
        <v>6782</v>
      </c>
      <c r="E1697">
        <v>2025000</v>
      </c>
      <c r="F1697">
        <v>2430000</v>
      </c>
      <c r="G1697" s="3">
        <v>46119</v>
      </c>
      <c r="H1697" t="s">
        <v>6767</v>
      </c>
      <c r="I1697" t="s">
        <v>6767</v>
      </c>
    </row>
    <row r="1698" spans="1:9">
      <c r="A1698">
        <v>137144</v>
      </c>
      <c r="B1698" t="s">
        <v>4952</v>
      </c>
      <c r="C1698" t="s">
        <v>6783</v>
      </c>
      <c r="D1698">
        <v>0</v>
      </c>
      <c r="E1698">
        <v>2950000</v>
      </c>
      <c r="F1698">
        <v>2950000</v>
      </c>
      <c r="G1698" s="3">
        <v>46119</v>
      </c>
      <c r="H1698" t="s">
        <v>6767</v>
      </c>
      <c r="I1698" t="s">
        <v>6729</v>
      </c>
    </row>
    <row r="1699" spans="1:9">
      <c r="A1699">
        <v>137145</v>
      </c>
      <c r="B1699" t="s">
        <v>4768</v>
      </c>
      <c r="C1699" t="s">
        <v>6784</v>
      </c>
      <c r="D1699" t="s">
        <v>6784</v>
      </c>
      <c r="E1699">
        <v>15341340</v>
      </c>
      <c r="F1699">
        <v>18409608</v>
      </c>
      <c r="G1699" s="3">
        <v>46119</v>
      </c>
      <c r="H1699" t="s">
        <v>6767</v>
      </c>
      <c r="I1699" t="s">
        <v>6729</v>
      </c>
    </row>
    <row r="1700" spans="1:9">
      <c r="A1700">
        <v>137146</v>
      </c>
      <c r="B1700" t="s">
        <v>5199</v>
      </c>
      <c r="C1700" t="s">
        <v>6785</v>
      </c>
      <c r="D1700">
        <v>0</v>
      </c>
      <c r="E1700">
        <v>7049600</v>
      </c>
      <c r="F1700">
        <v>8459520</v>
      </c>
      <c r="G1700" s="3">
        <v>46119</v>
      </c>
      <c r="H1700" t="s">
        <v>6767</v>
      </c>
      <c r="I1700" t="s">
        <v>6903</v>
      </c>
    </row>
    <row r="1701" spans="1:9">
      <c r="A1701">
        <v>137147</v>
      </c>
      <c r="B1701" t="s">
        <v>4868</v>
      </c>
      <c r="C1701" t="s">
        <v>6786</v>
      </c>
      <c r="D1701" t="s">
        <v>6786</v>
      </c>
      <c r="E1701">
        <v>2250000</v>
      </c>
      <c r="F1701">
        <v>2700000</v>
      </c>
      <c r="G1701" s="3">
        <v>46119</v>
      </c>
      <c r="H1701" t="s">
        <v>6767</v>
      </c>
      <c r="I1701" t="s">
        <v>6767</v>
      </c>
    </row>
    <row r="1702" spans="1:9">
      <c r="A1702">
        <v>137148</v>
      </c>
      <c r="B1702" t="s">
        <v>4807</v>
      </c>
      <c r="C1702" t="s">
        <v>6787</v>
      </c>
      <c r="D1702">
        <v>0</v>
      </c>
      <c r="E1702">
        <v>8645000</v>
      </c>
      <c r="F1702">
        <v>10374000</v>
      </c>
      <c r="G1702" s="3">
        <v>46119</v>
      </c>
      <c r="H1702" t="s">
        <v>6767</v>
      </c>
      <c r="I1702" t="s">
        <v>6825</v>
      </c>
    </row>
    <row r="1703" spans="1:9">
      <c r="A1703">
        <v>137149</v>
      </c>
      <c r="B1703" t="s">
        <v>5943</v>
      </c>
      <c r="C1703" t="s">
        <v>6788</v>
      </c>
      <c r="D1703">
        <v>0</v>
      </c>
      <c r="E1703">
        <v>4747000</v>
      </c>
      <c r="F1703">
        <v>5696400</v>
      </c>
      <c r="G1703" s="3">
        <v>46120</v>
      </c>
      <c r="H1703" t="s">
        <v>6729</v>
      </c>
      <c r="I1703" t="s">
        <v>6729</v>
      </c>
    </row>
    <row r="1704" spans="1:9">
      <c r="A1704">
        <v>137150</v>
      </c>
      <c r="B1704" t="s">
        <v>5370</v>
      </c>
      <c r="C1704" t="s">
        <v>6789</v>
      </c>
      <c r="D1704">
        <v>0</v>
      </c>
      <c r="E1704">
        <v>5280000</v>
      </c>
      <c r="F1704">
        <v>6336000</v>
      </c>
      <c r="G1704" s="3">
        <v>46120</v>
      </c>
      <c r="H1704" t="s">
        <v>6729</v>
      </c>
      <c r="I1704" t="s">
        <v>7009</v>
      </c>
    </row>
    <row r="1705" spans="1:9">
      <c r="A1705">
        <v>137151</v>
      </c>
      <c r="B1705" t="s">
        <v>4695</v>
      </c>
      <c r="C1705" t="s">
        <v>6790</v>
      </c>
      <c r="D1705">
        <v>0</v>
      </c>
      <c r="E1705">
        <v>3053600</v>
      </c>
      <c r="F1705">
        <v>3053600</v>
      </c>
      <c r="G1705" s="3">
        <v>46120</v>
      </c>
      <c r="H1705" t="s">
        <v>6729</v>
      </c>
      <c r="I1705" t="s">
        <v>6825</v>
      </c>
    </row>
    <row r="1706" spans="1:9">
      <c r="A1706">
        <v>137152</v>
      </c>
      <c r="B1706">
        <v>0</v>
      </c>
      <c r="C1706">
        <v>0</v>
      </c>
      <c r="D1706">
        <v>0</v>
      </c>
      <c r="E1706">
        <v>0</v>
      </c>
      <c r="F1706">
        <v>0</v>
      </c>
      <c r="G1706" s="3">
        <v>46120</v>
      </c>
      <c r="H1706" t="s">
        <v>6729</v>
      </c>
      <c r="I1706" t="s">
        <v>6729</v>
      </c>
    </row>
    <row r="1707" spans="1:9">
      <c r="A1707">
        <v>137153</v>
      </c>
      <c r="B1707" t="s">
        <v>5057</v>
      </c>
      <c r="C1707" t="s">
        <v>6791</v>
      </c>
      <c r="D1707">
        <v>0</v>
      </c>
      <c r="E1707">
        <v>360800</v>
      </c>
      <c r="F1707">
        <v>432960</v>
      </c>
      <c r="G1707" s="3">
        <v>46120</v>
      </c>
      <c r="H1707" t="s">
        <v>6729</v>
      </c>
      <c r="I1707" t="s">
        <v>6903</v>
      </c>
    </row>
    <row r="1708" spans="1:9">
      <c r="A1708">
        <v>137154</v>
      </c>
      <c r="B1708" t="s">
        <v>4875</v>
      </c>
      <c r="C1708" t="s">
        <v>6792</v>
      </c>
      <c r="D1708">
        <v>0</v>
      </c>
      <c r="E1708">
        <v>1100000</v>
      </c>
      <c r="F1708">
        <v>1320000</v>
      </c>
      <c r="G1708" s="3">
        <v>46120</v>
      </c>
      <c r="H1708" t="s">
        <v>6729</v>
      </c>
      <c r="I1708" t="s">
        <v>6825</v>
      </c>
    </row>
    <row r="1709" spans="1:9">
      <c r="A1709">
        <v>137155</v>
      </c>
      <c r="B1709" t="s">
        <v>6414</v>
      </c>
      <c r="C1709" t="s">
        <v>6793</v>
      </c>
      <c r="D1709">
        <v>0</v>
      </c>
      <c r="E1709">
        <v>15150437</v>
      </c>
      <c r="F1709">
        <v>18180524.399999999</v>
      </c>
      <c r="G1709" s="3">
        <v>46120</v>
      </c>
      <c r="H1709" t="s">
        <v>6729</v>
      </c>
      <c r="I1709" t="s">
        <v>6825</v>
      </c>
    </row>
    <row r="1710" spans="1:9">
      <c r="A1710">
        <v>137156</v>
      </c>
      <c r="B1710" t="s">
        <v>6234</v>
      </c>
      <c r="C1710" t="s">
        <v>6794</v>
      </c>
      <c r="D1710">
        <v>0</v>
      </c>
      <c r="E1710">
        <v>1127300.01</v>
      </c>
      <c r="F1710">
        <v>1352760.01</v>
      </c>
      <c r="G1710" s="3">
        <v>46120</v>
      </c>
      <c r="H1710" t="s">
        <v>6729</v>
      </c>
      <c r="I1710" t="s">
        <v>6825</v>
      </c>
    </row>
    <row r="1711" spans="1:9">
      <c r="A1711">
        <v>137157</v>
      </c>
      <c r="B1711">
        <v>0</v>
      </c>
      <c r="C1711">
        <v>0</v>
      </c>
      <c r="D1711">
        <v>0</v>
      </c>
      <c r="E1711">
        <v>0</v>
      </c>
      <c r="F1711">
        <v>0</v>
      </c>
      <c r="G1711" s="3">
        <v>46120</v>
      </c>
      <c r="H1711" t="s">
        <v>6729</v>
      </c>
      <c r="I1711" t="s">
        <v>6729</v>
      </c>
    </row>
    <row r="1712" spans="1:9">
      <c r="A1712">
        <v>137158</v>
      </c>
      <c r="B1712" t="s">
        <v>6795</v>
      </c>
      <c r="C1712">
        <v>0</v>
      </c>
      <c r="D1712">
        <v>0</v>
      </c>
      <c r="E1712">
        <v>259800000</v>
      </c>
      <c r="F1712">
        <v>311760000</v>
      </c>
      <c r="G1712" s="3">
        <v>46120</v>
      </c>
      <c r="H1712" t="s">
        <v>6729</v>
      </c>
      <c r="I1712" t="s">
        <v>6729</v>
      </c>
    </row>
    <row r="1713" spans="1:9">
      <c r="A1713">
        <v>137159</v>
      </c>
      <c r="B1713" t="s">
        <v>4706</v>
      </c>
      <c r="C1713" t="s">
        <v>6797</v>
      </c>
      <c r="D1713">
        <v>0</v>
      </c>
      <c r="E1713">
        <v>20750000</v>
      </c>
      <c r="F1713">
        <v>20750000</v>
      </c>
      <c r="G1713" s="3">
        <v>46120</v>
      </c>
      <c r="H1713" t="s">
        <v>6729</v>
      </c>
      <c r="I1713" t="s">
        <v>6903</v>
      </c>
    </row>
    <row r="1714" spans="1:9">
      <c r="A1714">
        <v>137160</v>
      </c>
      <c r="B1714" t="s">
        <v>5069</v>
      </c>
      <c r="C1714" t="s">
        <v>6798</v>
      </c>
      <c r="D1714" t="s">
        <v>6798</v>
      </c>
      <c r="E1714">
        <v>8500000</v>
      </c>
      <c r="F1714">
        <v>10200000</v>
      </c>
      <c r="G1714" s="3">
        <v>46120</v>
      </c>
      <c r="H1714" t="s">
        <v>6729</v>
      </c>
      <c r="I1714" t="s">
        <v>7594</v>
      </c>
    </row>
    <row r="1715" spans="1:9">
      <c r="A1715">
        <v>137161</v>
      </c>
      <c r="B1715" t="s">
        <v>5660</v>
      </c>
      <c r="C1715" t="s">
        <v>6799</v>
      </c>
      <c r="D1715">
        <v>0</v>
      </c>
      <c r="E1715">
        <v>1000000</v>
      </c>
      <c r="F1715">
        <v>1000000</v>
      </c>
      <c r="G1715" s="3">
        <v>46120</v>
      </c>
      <c r="H1715" t="s">
        <v>6729</v>
      </c>
      <c r="I1715" t="s">
        <v>9806</v>
      </c>
    </row>
    <row r="1716" spans="1:9">
      <c r="A1716">
        <v>137162</v>
      </c>
      <c r="B1716" t="s">
        <v>6800</v>
      </c>
      <c r="C1716" t="s">
        <v>6801</v>
      </c>
      <c r="D1716">
        <v>0</v>
      </c>
      <c r="E1716">
        <v>700000</v>
      </c>
      <c r="F1716">
        <v>700000</v>
      </c>
      <c r="G1716" s="3">
        <v>46120</v>
      </c>
      <c r="H1716" t="s">
        <v>6729</v>
      </c>
      <c r="I1716" t="s">
        <v>9806</v>
      </c>
    </row>
    <row r="1717" spans="1:9">
      <c r="A1717">
        <v>137163</v>
      </c>
      <c r="B1717" t="s">
        <v>5036</v>
      </c>
      <c r="C1717" t="s">
        <v>6802</v>
      </c>
      <c r="D1717" t="s">
        <v>6802</v>
      </c>
      <c r="E1717">
        <v>2541600</v>
      </c>
      <c r="F1717">
        <v>3049920</v>
      </c>
      <c r="G1717" s="3">
        <v>46120</v>
      </c>
      <c r="H1717" t="s">
        <v>6729</v>
      </c>
      <c r="I1717" t="s">
        <v>6876</v>
      </c>
    </row>
    <row r="1718" spans="1:9">
      <c r="A1718">
        <v>137164</v>
      </c>
      <c r="B1718" t="s">
        <v>4952</v>
      </c>
      <c r="C1718" t="s">
        <v>6803</v>
      </c>
      <c r="D1718">
        <v>0</v>
      </c>
      <c r="E1718">
        <v>650000</v>
      </c>
      <c r="F1718">
        <v>650000</v>
      </c>
      <c r="G1718" s="3">
        <v>46120</v>
      </c>
      <c r="H1718" t="s">
        <v>6729</v>
      </c>
      <c r="I1718" t="s">
        <v>6825</v>
      </c>
    </row>
    <row r="1719" spans="1:9">
      <c r="A1719">
        <v>137165</v>
      </c>
      <c r="B1719">
        <v>0</v>
      </c>
      <c r="C1719" t="s">
        <v>6804</v>
      </c>
      <c r="D1719">
        <v>0</v>
      </c>
      <c r="E1719">
        <v>209.76</v>
      </c>
      <c r="F1719">
        <v>251.71</v>
      </c>
      <c r="G1719" s="3">
        <v>46120</v>
      </c>
      <c r="H1719" t="s">
        <v>6729</v>
      </c>
      <c r="I1719" t="s">
        <v>6903</v>
      </c>
    </row>
    <row r="1720" spans="1:9">
      <c r="A1720">
        <v>137166</v>
      </c>
      <c r="B1720" t="s">
        <v>5036</v>
      </c>
      <c r="C1720" t="s">
        <v>6805</v>
      </c>
      <c r="D1720" t="s">
        <v>9698</v>
      </c>
      <c r="E1720">
        <v>38775000</v>
      </c>
      <c r="F1720">
        <v>46530000</v>
      </c>
      <c r="G1720" s="3">
        <v>46120</v>
      </c>
      <c r="H1720" t="s">
        <v>6729</v>
      </c>
      <c r="I1720" t="s">
        <v>7027</v>
      </c>
    </row>
    <row r="1721" spans="1:9">
      <c r="A1721">
        <v>137167</v>
      </c>
      <c r="B1721" t="s">
        <v>4683</v>
      </c>
      <c r="C1721" t="s">
        <v>6806</v>
      </c>
      <c r="D1721">
        <v>0</v>
      </c>
      <c r="E1721">
        <v>450000</v>
      </c>
      <c r="F1721">
        <v>450000</v>
      </c>
      <c r="G1721" s="3">
        <v>46120</v>
      </c>
      <c r="H1721" t="s">
        <v>6729</v>
      </c>
      <c r="I1721" t="s">
        <v>7027</v>
      </c>
    </row>
    <row r="1722" spans="1:9">
      <c r="A1722">
        <v>137168</v>
      </c>
      <c r="B1722" t="s">
        <v>5370</v>
      </c>
      <c r="C1722">
        <v>0</v>
      </c>
      <c r="D1722">
        <v>0</v>
      </c>
      <c r="E1722">
        <v>810000</v>
      </c>
      <c r="F1722">
        <v>972000</v>
      </c>
      <c r="G1722" s="3">
        <v>46120</v>
      </c>
      <c r="H1722" t="s">
        <v>6729</v>
      </c>
      <c r="I1722" t="s">
        <v>6154</v>
      </c>
    </row>
    <row r="1723" spans="1:9">
      <c r="A1723">
        <v>137169</v>
      </c>
      <c r="B1723" t="s">
        <v>4683</v>
      </c>
      <c r="C1723" t="s">
        <v>6806</v>
      </c>
      <c r="D1723">
        <v>0</v>
      </c>
      <c r="E1723">
        <v>450000</v>
      </c>
      <c r="F1723">
        <v>450000</v>
      </c>
      <c r="G1723" s="3">
        <v>46120</v>
      </c>
      <c r="H1723" t="s">
        <v>6729</v>
      </c>
      <c r="I1723" t="s">
        <v>6729</v>
      </c>
    </row>
    <row r="1724" spans="1:9">
      <c r="A1724">
        <v>137170</v>
      </c>
      <c r="B1724" t="s">
        <v>6554</v>
      </c>
      <c r="C1724" t="s">
        <v>6807</v>
      </c>
      <c r="D1724" t="s">
        <v>6807</v>
      </c>
      <c r="E1724">
        <v>1304100</v>
      </c>
      <c r="F1724">
        <v>1564920</v>
      </c>
      <c r="G1724" s="3">
        <v>46120</v>
      </c>
      <c r="H1724" t="s">
        <v>6729</v>
      </c>
      <c r="I1724" t="s">
        <v>6729</v>
      </c>
    </row>
    <row r="1725" spans="1:9">
      <c r="A1725">
        <v>137171</v>
      </c>
      <c r="B1725" t="s">
        <v>5728</v>
      </c>
      <c r="C1725" t="s">
        <v>6808</v>
      </c>
      <c r="D1725" t="s">
        <v>6808</v>
      </c>
      <c r="E1725">
        <v>1023333</v>
      </c>
      <c r="F1725">
        <v>1227999.6000000001</v>
      </c>
      <c r="G1725" s="3">
        <v>46120</v>
      </c>
      <c r="H1725" t="s">
        <v>6729</v>
      </c>
      <c r="I1725" t="s">
        <v>6729</v>
      </c>
    </row>
    <row r="1726" spans="1:9">
      <c r="A1726">
        <v>137172</v>
      </c>
      <c r="B1726" t="s">
        <v>4732</v>
      </c>
      <c r="C1726">
        <v>0</v>
      </c>
      <c r="D1726">
        <v>0</v>
      </c>
      <c r="E1726">
        <v>2170000</v>
      </c>
      <c r="F1726">
        <v>2604000</v>
      </c>
      <c r="G1726" s="3">
        <v>46120</v>
      </c>
      <c r="H1726" t="s">
        <v>6729</v>
      </c>
      <c r="I1726" t="s">
        <v>6876</v>
      </c>
    </row>
    <row r="1727" spans="1:9">
      <c r="A1727">
        <v>137173</v>
      </c>
      <c r="B1727" t="s">
        <v>5148</v>
      </c>
      <c r="C1727">
        <v>0</v>
      </c>
      <c r="D1727">
        <v>0</v>
      </c>
      <c r="E1727">
        <v>244800</v>
      </c>
      <c r="F1727">
        <v>293760</v>
      </c>
      <c r="G1727" s="3">
        <v>46120</v>
      </c>
      <c r="H1727" t="s">
        <v>6729</v>
      </c>
      <c r="I1727" t="s">
        <v>6876</v>
      </c>
    </row>
    <row r="1728" spans="1:9">
      <c r="A1728">
        <v>137174</v>
      </c>
      <c r="B1728" t="s">
        <v>5199</v>
      </c>
      <c r="C1728">
        <v>0</v>
      </c>
      <c r="D1728">
        <v>0</v>
      </c>
      <c r="E1728">
        <v>780000</v>
      </c>
      <c r="F1728">
        <v>936000</v>
      </c>
      <c r="G1728" s="3">
        <v>46120</v>
      </c>
      <c r="H1728" t="s">
        <v>6729</v>
      </c>
      <c r="I1728" t="s">
        <v>6876</v>
      </c>
    </row>
    <row r="1729" spans="1:9">
      <c r="A1729">
        <v>137175</v>
      </c>
      <c r="B1729" t="s">
        <v>6809</v>
      </c>
      <c r="C1729" t="s">
        <v>6811</v>
      </c>
      <c r="D1729">
        <v>0</v>
      </c>
      <c r="E1729">
        <v>606953</v>
      </c>
      <c r="F1729">
        <v>606953</v>
      </c>
      <c r="G1729" s="3">
        <v>46120</v>
      </c>
      <c r="H1729" t="s">
        <v>6729</v>
      </c>
      <c r="I1729" t="s">
        <v>6825</v>
      </c>
    </row>
    <row r="1730" spans="1:9">
      <c r="A1730">
        <v>137176</v>
      </c>
      <c r="B1730" t="s">
        <v>6812</v>
      </c>
      <c r="C1730">
        <v>0</v>
      </c>
      <c r="D1730">
        <v>0</v>
      </c>
      <c r="E1730">
        <v>675000</v>
      </c>
      <c r="F1730">
        <v>810000</v>
      </c>
      <c r="G1730" s="3">
        <v>46120</v>
      </c>
      <c r="H1730" t="s">
        <v>6729</v>
      </c>
      <c r="I1730" t="s">
        <v>6876</v>
      </c>
    </row>
    <row r="1731" spans="1:9">
      <c r="A1731">
        <v>137177</v>
      </c>
      <c r="B1731" t="s">
        <v>4768</v>
      </c>
      <c r="C1731" t="s">
        <v>6814</v>
      </c>
      <c r="D1731" t="s">
        <v>9699</v>
      </c>
      <c r="E1731">
        <v>500000</v>
      </c>
      <c r="F1731">
        <v>600000</v>
      </c>
      <c r="G1731" s="3">
        <v>46120</v>
      </c>
      <c r="H1731" t="s">
        <v>6729</v>
      </c>
      <c r="I1731" t="s">
        <v>6729</v>
      </c>
    </row>
    <row r="1732" spans="1:9">
      <c r="A1732">
        <v>137178</v>
      </c>
      <c r="B1732" t="s">
        <v>4695</v>
      </c>
      <c r="C1732" t="s">
        <v>6815</v>
      </c>
      <c r="D1732">
        <v>0</v>
      </c>
      <c r="E1732">
        <v>3463600</v>
      </c>
      <c r="F1732">
        <v>3463600</v>
      </c>
      <c r="G1732" s="3">
        <v>46120</v>
      </c>
      <c r="H1732" t="s">
        <v>6729</v>
      </c>
      <c r="I1732" t="s">
        <v>6825</v>
      </c>
    </row>
    <row r="1733" spans="1:9">
      <c r="A1733">
        <v>137179</v>
      </c>
      <c r="B1733" t="s">
        <v>6816</v>
      </c>
      <c r="C1733" t="s">
        <v>6818</v>
      </c>
      <c r="D1733">
        <v>0</v>
      </c>
      <c r="E1733">
        <v>593802297.60000002</v>
      </c>
      <c r="F1733">
        <v>712562757.12</v>
      </c>
      <c r="G1733" s="3">
        <v>46120</v>
      </c>
      <c r="H1733" t="s">
        <v>6729</v>
      </c>
      <c r="I1733" t="s">
        <v>6729</v>
      </c>
    </row>
    <row r="1734" spans="1:9">
      <c r="A1734">
        <v>137180</v>
      </c>
      <c r="B1734" t="s">
        <v>5891</v>
      </c>
      <c r="C1734" t="s">
        <v>6819</v>
      </c>
      <c r="D1734">
        <v>0</v>
      </c>
      <c r="E1734">
        <v>4124665900</v>
      </c>
      <c r="F1734">
        <v>4949599080</v>
      </c>
      <c r="G1734" s="3">
        <v>46120</v>
      </c>
      <c r="H1734" t="s">
        <v>6729</v>
      </c>
      <c r="I1734" t="s">
        <v>6825</v>
      </c>
    </row>
    <row r="1735" spans="1:9">
      <c r="A1735">
        <v>137181</v>
      </c>
      <c r="B1735">
        <v>0</v>
      </c>
      <c r="C1735">
        <v>0</v>
      </c>
      <c r="D1735">
        <v>0</v>
      </c>
      <c r="E1735">
        <v>2250000</v>
      </c>
      <c r="F1735">
        <v>2700000</v>
      </c>
      <c r="G1735" s="3">
        <v>46120</v>
      </c>
      <c r="H1735" t="s">
        <v>6729</v>
      </c>
      <c r="I1735" t="s">
        <v>6876</v>
      </c>
    </row>
    <row r="1736" spans="1:9">
      <c r="A1736">
        <v>137182</v>
      </c>
      <c r="B1736" t="s">
        <v>6820</v>
      </c>
      <c r="C1736">
        <v>0</v>
      </c>
      <c r="D1736">
        <v>0</v>
      </c>
      <c r="E1736">
        <v>1200000</v>
      </c>
      <c r="F1736">
        <v>1440000</v>
      </c>
      <c r="G1736" s="3">
        <v>46120</v>
      </c>
      <c r="H1736" t="s">
        <v>6729</v>
      </c>
      <c r="I1736" t="s">
        <v>6876</v>
      </c>
    </row>
    <row r="1737" spans="1:9">
      <c r="A1737">
        <v>137183</v>
      </c>
      <c r="B1737">
        <v>0</v>
      </c>
      <c r="C1737" t="s">
        <v>6822</v>
      </c>
      <c r="D1737" t="s">
        <v>9700</v>
      </c>
      <c r="E1737">
        <v>0</v>
      </c>
      <c r="F1737">
        <v>0</v>
      </c>
      <c r="G1737" s="3">
        <v>46120</v>
      </c>
      <c r="H1737" t="s">
        <v>6729</v>
      </c>
      <c r="I1737" t="s">
        <v>6903</v>
      </c>
    </row>
    <row r="1738" spans="1:9">
      <c r="A1738">
        <v>137184</v>
      </c>
      <c r="B1738">
        <v>0</v>
      </c>
      <c r="C1738" t="s">
        <v>6823</v>
      </c>
      <c r="D1738">
        <v>0</v>
      </c>
      <c r="E1738">
        <v>309400000</v>
      </c>
      <c r="F1738">
        <v>371280000</v>
      </c>
      <c r="G1738" s="3">
        <v>46120</v>
      </c>
      <c r="H1738" t="s">
        <v>6729</v>
      </c>
      <c r="I1738" t="s">
        <v>6729</v>
      </c>
    </row>
    <row r="1739" spans="1:9">
      <c r="A1739">
        <v>137185</v>
      </c>
      <c r="B1739" t="s">
        <v>5043</v>
      </c>
      <c r="C1739">
        <v>0</v>
      </c>
      <c r="D1739">
        <v>0</v>
      </c>
      <c r="E1739">
        <v>1617501</v>
      </c>
      <c r="F1739">
        <v>1941001.2</v>
      </c>
      <c r="G1739" s="3">
        <v>46120</v>
      </c>
      <c r="H1739" t="s">
        <v>6729</v>
      </c>
      <c r="I1739" t="s">
        <v>6729</v>
      </c>
    </row>
    <row r="1740" spans="1:9">
      <c r="A1740">
        <v>137186</v>
      </c>
      <c r="B1740" t="s">
        <v>6495</v>
      </c>
      <c r="C1740">
        <v>0</v>
      </c>
      <c r="D1740">
        <v>0</v>
      </c>
      <c r="E1740">
        <v>1850000</v>
      </c>
      <c r="F1740">
        <v>1850000</v>
      </c>
      <c r="G1740" s="3">
        <v>46120</v>
      </c>
      <c r="H1740" t="s">
        <v>6729</v>
      </c>
      <c r="I1740" t="s">
        <v>6729</v>
      </c>
    </row>
    <row r="1741" spans="1:9">
      <c r="A1741">
        <v>137187</v>
      </c>
      <c r="B1741" t="s">
        <v>6495</v>
      </c>
      <c r="C1741">
        <v>0</v>
      </c>
      <c r="D1741">
        <v>0</v>
      </c>
      <c r="E1741">
        <v>920000</v>
      </c>
      <c r="F1741">
        <v>920000</v>
      </c>
      <c r="G1741" s="3">
        <v>46120</v>
      </c>
      <c r="H1741" t="s">
        <v>6729</v>
      </c>
      <c r="I1741" t="s">
        <v>6825</v>
      </c>
    </row>
    <row r="1742" spans="1:9">
      <c r="A1742">
        <v>137188</v>
      </c>
      <c r="B1742" t="s">
        <v>6495</v>
      </c>
      <c r="C1742">
        <v>0</v>
      </c>
      <c r="D1742">
        <v>0</v>
      </c>
      <c r="E1742">
        <v>1050000</v>
      </c>
      <c r="F1742">
        <v>1050000</v>
      </c>
      <c r="G1742" s="3">
        <v>46120</v>
      </c>
      <c r="H1742" t="s">
        <v>6729</v>
      </c>
      <c r="I1742" t="s">
        <v>6825</v>
      </c>
    </row>
    <row r="1743" spans="1:9">
      <c r="A1743">
        <v>137189</v>
      </c>
      <c r="B1743" t="s">
        <v>6702</v>
      </c>
      <c r="C1743">
        <v>0</v>
      </c>
      <c r="D1743">
        <v>0</v>
      </c>
      <c r="E1743">
        <v>63028800</v>
      </c>
      <c r="F1743">
        <v>63028800</v>
      </c>
      <c r="G1743" s="3">
        <v>46120</v>
      </c>
      <c r="H1743" t="s">
        <v>6729</v>
      </c>
      <c r="I1743" t="s">
        <v>6825</v>
      </c>
    </row>
    <row r="1744" spans="1:9">
      <c r="A1744">
        <v>137190</v>
      </c>
      <c r="B1744" t="s">
        <v>6495</v>
      </c>
      <c r="C1744">
        <v>0</v>
      </c>
      <c r="D1744">
        <v>0</v>
      </c>
      <c r="E1744">
        <v>97050000</v>
      </c>
      <c r="F1744">
        <v>97050000</v>
      </c>
      <c r="G1744" s="3">
        <v>46120</v>
      </c>
      <c r="H1744" t="s">
        <v>6729</v>
      </c>
      <c r="I1744" t="s">
        <v>6825</v>
      </c>
    </row>
    <row r="1745" spans="1:9">
      <c r="A1745">
        <v>137191</v>
      </c>
      <c r="B1745" t="s">
        <v>4695</v>
      </c>
      <c r="C1745" t="s">
        <v>6824</v>
      </c>
      <c r="D1745">
        <v>0</v>
      </c>
      <c r="E1745">
        <v>23661333.329999998</v>
      </c>
      <c r="F1745">
        <v>28393600</v>
      </c>
      <c r="G1745" s="3">
        <v>46121</v>
      </c>
      <c r="H1745" t="s">
        <v>6825</v>
      </c>
      <c r="I1745" t="s">
        <v>6825</v>
      </c>
    </row>
    <row r="1746" spans="1:9">
      <c r="A1746">
        <v>137192</v>
      </c>
      <c r="B1746" t="s">
        <v>4880</v>
      </c>
      <c r="C1746" t="s">
        <v>6826</v>
      </c>
      <c r="D1746">
        <v>0</v>
      </c>
      <c r="E1746">
        <v>250000</v>
      </c>
      <c r="F1746">
        <v>250000</v>
      </c>
      <c r="G1746" s="3">
        <v>46121</v>
      </c>
      <c r="H1746" t="s">
        <v>6825</v>
      </c>
      <c r="I1746" t="s">
        <v>9806</v>
      </c>
    </row>
    <row r="1747" spans="1:9">
      <c r="A1747">
        <v>137193</v>
      </c>
      <c r="B1747" t="s">
        <v>4791</v>
      </c>
      <c r="C1747">
        <v>0</v>
      </c>
      <c r="D1747">
        <v>0</v>
      </c>
      <c r="E1747">
        <v>725000</v>
      </c>
      <c r="F1747">
        <v>870000</v>
      </c>
      <c r="G1747" s="3">
        <v>46121</v>
      </c>
      <c r="H1747" t="s">
        <v>6825</v>
      </c>
      <c r="I1747" t="s">
        <v>6903</v>
      </c>
    </row>
    <row r="1748" spans="1:9">
      <c r="A1748">
        <v>137194</v>
      </c>
      <c r="B1748" t="s">
        <v>4837</v>
      </c>
      <c r="C1748" t="s">
        <v>6827</v>
      </c>
      <c r="D1748">
        <v>0</v>
      </c>
      <c r="E1748">
        <v>1600000</v>
      </c>
      <c r="F1748">
        <v>1600000</v>
      </c>
      <c r="G1748" s="3">
        <v>46121</v>
      </c>
      <c r="H1748" t="s">
        <v>6825</v>
      </c>
      <c r="I1748" t="s">
        <v>9806</v>
      </c>
    </row>
    <row r="1749" spans="1:9">
      <c r="A1749">
        <v>137195</v>
      </c>
      <c r="B1749" t="s">
        <v>4695</v>
      </c>
      <c r="C1749" t="s">
        <v>6828</v>
      </c>
      <c r="D1749">
        <v>0</v>
      </c>
      <c r="E1749">
        <v>11194700</v>
      </c>
      <c r="F1749">
        <v>11194700</v>
      </c>
      <c r="G1749" s="3">
        <v>46121</v>
      </c>
      <c r="H1749" t="s">
        <v>6825</v>
      </c>
      <c r="I1749" t="s">
        <v>6825</v>
      </c>
    </row>
    <row r="1750" spans="1:9">
      <c r="A1750">
        <v>137196</v>
      </c>
      <c r="B1750" t="s">
        <v>4863</v>
      </c>
      <c r="C1750" t="s">
        <v>6829</v>
      </c>
      <c r="D1750" t="s">
        <v>9701</v>
      </c>
      <c r="E1750">
        <v>7265160</v>
      </c>
      <c r="F1750">
        <v>8718192</v>
      </c>
      <c r="G1750" s="3">
        <v>46121</v>
      </c>
      <c r="H1750" t="s">
        <v>6825</v>
      </c>
      <c r="I1750" t="s">
        <v>6903</v>
      </c>
    </row>
    <row r="1751" spans="1:9">
      <c r="A1751">
        <v>137197</v>
      </c>
      <c r="B1751" t="s">
        <v>4807</v>
      </c>
      <c r="C1751" t="s">
        <v>6830</v>
      </c>
      <c r="D1751">
        <v>0</v>
      </c>
      <c r="E1751">
        <v>13400000</v>
      </c>
      <c r="F1751">
        <v>16080000</v>
      </c>
      <c r="G1751" s="3">
        <v>46121</v>
      </c>
      <c r="H1751" t="s">
        <v>6825</v>
      </c>
      <c r="I1751" t="s">
        <v>6903</v>
      </c>
    </row>
    <row r="1752" spans="1:9">
      <c r="A1752">
        <v>137198</v>
      </c>
      <c r="B1752" t="s">
        <v>4797</v>
      </c>
      <c r="C1752" t="s">
        <v>6831</v>
      </c>
      <c r="D1752">
        <v>0</v>
      </c>
      <c r="E1752">
        <v>13400000</v>
      </c>
      <c r="F1752">
        <v>16080000</v>
      </c>
      <c r="G1752" s="3">
        <v>46121</v>
      </c>
      <c r="H1752" t="s">
        <v>6825</v>
      </c>
      <c r="I1752" t="s">
        <v>6903</v>
      </c>
    </row>
    <row r="1753" spans="1:9">
      <c r="A1753">
        <v>137199</v>
      </c>
      <c r="B1753" t="s">
        <v>4695</v>
      </c>
      <c r="C1753" t="s">
        <v>6832</v>
      </c>
      <c r="D1753" t="s">
        <v>6832</v>
      </c>
      <c r="E1753">
        <v>2027700</v>
      </c>
      <c r="F1753">
        <v>2433240</v>
      </c>
      <c r="G1753" s="3">
        <v>46121</v>
      </c>
      <c r="H1753" t="s">
        <v>6825</v>
      </c>
      <c r="I1753" t="s">
        <v>6825</v>
      </c>
    </row>
    <row r="1754" spans="1:9">
      <c r="A1754">
        <v>137200</v>
      </c>
      <c r="B1754" t="s">
        <v>5295</v>
      </c>
      <c r="C1754" t="s">
        <v>6833</v>
      </c>
      <c r="D1754" t="s">
        <v>9702</v>
      </c>
      <c r="E1754">
        <v>12100000</v>
      </c>
      <c r="F1754">
        <v>14520000</v>
      </c>
      <c r="G1754" s="3">
        <v>46121</v>
      </c>
      <c r="H1754" t="s">
        <v>6825</v>
      </c>
      <c r="I1754" t="s">
        <v>6825</v>
      </c>
    </row>
    <row r="1755" spans="1:9">
      <c r="A1755">
        <v>137201</v>
      </c>
      <c r="B1755" t="s">
        <v>6834</v>
      </c>
      <c r="C1755" t="s">
        <v>6836</v>
      </c>
      <c r="D1755">
        <v>0</v>
      </c>
      <c r="E1755">
        <v>61100</v>
      </c>
      <c r="F1755">
        <v>61100</v>
      </c>
      <c r="G1755" s="3">
        <v>46121</v>
      </c>
      <c r="H1755" t="s">
        <v>6825</v>
      </c>
      <c r="I1755" t="s">
        <v>6903</v>
      </c>
    </row>
    <row r="1756" spans="1:9">
      <c r="A1756">
        <v>137202</v>
      </c>
      <c r="B1756" t="s">
        <v>5709</v>
      </c>
      <c r="C1756" t="s">
        <v>6837</v>
      </c>
      <c r="D1756">
        <v>0</v>
      </c>
      <c r="E1756">
        <v>1200000</v>
      </c>
      <c r="F1756">
        <v>1440000</v>
      </c>
      <c r="G1756" s="3">
        <v>46121</v>
      </c>
      <c r="H1756" t="s">
        <v>6825</v>
      </c>
      <c r="I1756" t="s">
        <v>6825</v>
      </c>
    </row>
    <row r="1757" spans="1:9">
      <c r="A1757">
        <v>137203</v>
      </c>
      <c r="B1757" t="s">
        <v>4969</v>
      </c>
      <c r="C1757" t="s">
        <v>6838</v>
      </c>
      <c r="D1757">
        <v>0</v>
      </c>
      <c r="E1757">
        <v>5900000</v>
      </c>
      <c r="F1757">
        <v>5900000</v>
      </c>
      <c r="G1757" s="3">
        <v>46121</v>
      </c>
      <c r="H1757" t="s">
        <v>6825</v>
      </c>
      <c r="I1757" t="s">
        <v>9806</v>
      </c>
    </row>
    <row r="1758" spans="1:9">
      <c r="A1758">
        <v>137204</v>
      </c>
      <c r="B1758" t="s">
        <v>4697</v>
      </c>
      <c r="C1758">
        <v>0</v>
      </c>
      <c r="D1758">
        <v>0</v>
      </c>
      <c r="E1758">
        <v>920000</v>
      </c>
      <c r="F1758">
        <v>920000</v>
      </c>
      <c r="G1758" s="3">
        <v>46121</v>
      </c>
      <c r="H1758" t="s">
        <v>6825</v>
      </c>
      <c r="I1758" t="s">
        <v>6154</v>
      </c>
    </row>
    <row r="1759" spans="1:9">
      <c r="A1759">
        <v>137205</v>
      </c>
      <c r="B1759" t="s">
        <v>4972</v>
      </c>
      <c r="C1759" t="s">
        <v>6839</v>
      </c>
      <c r="D1759">
        <v>0</v>
      </c>
      <c r="E1759">
        <v>1000000</v>
      </c>
      <c r="F1759">
        <v>1000000</v>
      </c>
      <c r="G1759" s="3">
        <v>46121</v>
      </c>
      <c r="H1759" t="s">
        <v>6825</v>
      </c>
      <c r="I1759" t="s">
        <v>9806</v>
      </c>
    </row>
    <row r="1760" spans="1:9">
      <c r="A1760">
        <v>137206</v>
      </c>
      <c r="B1760" t="s">
        <v>4794</v>
      </c>
      <c r="C1760" t="s">
        <v>6840</v>
      </c>
      <c r="D1760">
        <v>0</v>
      </c>
      <c r="E1760">
        <v>149127</v>
      </c>
      <c r="F1760">
        <v>178952.4</v>
      </c>
      <c r="G1760" s="3">
        <v>46121</v>
      </c>
      <c r="H1760" t="s">
        <v>6825</v>
      </c>
      <c r="I1760" t="s">
        <v>6903</v>
      </c>
    </row>
    <row r="1761" spans="1:9">
      <c r="A1761">
        <v>137207</v>
      </c>
      <c r="B1761" t="s">
        <v>4697</v>
      </c>
      <c r="C1761" t="s">
        <v>3501</v>
      </c>
      <c r="D1761">
        <v>0</v>
      </c>
      <c r="E1761">
        <v>740000</v>
      </c>
      <c r="F1761">
        <v>740000</v>
      </c>
      <c r="G1761" s="3">
        <v>46121</v>
      </c>
      <c r="H1761" t="s">
        <v>6825</v>
      </c>
      <c r="I1761" t="s">
        <v>6876</v>
      </c>
    </row>
    <row r="1762" spans="1:9">
      <c r="A1762">
        <v>137208</v>
      </c>
      <c r="B1762" t="s">
        <v>4697</v>
      </c>
      <c r="C1762" t="s">
        <v>6841</v>
      </c>
      <c r="D1762">
        <v>0</v>
      </c>
      <c r="E1762">
        <v>480000</v>
      </c>
      <c r="F1762">
        <v>480000</v>
      </c>
      <c r="G1762" s="3">
        <v>46121</v>
      </c>
      <c r="H1762" t="s">
        <v>6825</v>
      </c>
      <c r="I1762" t="s">
        <v>6876</v>
      </c>
    </row>
    <row r="1763" spans="1:9">
      <c r="A1763">
        <v>137209</v>
      </c>
      <c r="B1763" t="s">
        <v>5103</v>
      </c>
      <c r="C1763" t="s">
        <v>6842</v>
      </c>
      <c r="D1763">
        <v>0</v>
      </c>
      <c r="E1763">
        <v>176017272</v>
      </c>
      <c r="F1763">
        <v>211220726.40000001</v>
      </c>
      <c r="G1763" s="3">
        <v>46121</v>
      </c>
      <c r="H1763" t="s">
        <v>6825</v>
      </c>
      <c r="I1763" t="s">
        <v>6903</v>
      </c>
    </row>
    <row r="1764" spans="1:9">
      <c r="A1764">
        <v>137210</v>
      </c>
      <c r="B1764" t="s">
        <v>6843</v>
      </c>
      <c r="C1764" t="s">
        <v>6845</v>
      </c>
      <c r="D1764">
        <v>0</v>
      </c>
      <c r="E1764">
        <v>4810000</v>
      </c>
      <c r="F1764">
        <v>4810000</v>
      </c>
      <c r="G1764" s="3">
        <v>46121</v>
      </c>
      <c r="H1764" t="s">
        <v>6825</v>
      </c>
      <c r="I1764" t="s">
        <v>9806</v>
      </c>
    </row>
    <row r="1765" spans="1:9">
      <c r="A1765">
        <v>137211</v>
      </c>
      <c r="B1765" t="s">
        <v>4794</v>
      </c>
      <c r="C1765" t="s">
        <v>6846</v>
      </c>
      <c r="D1765">
        <v>0</v>
      </c>
      <c r="E1765">
        <v>315.08</v>
      </c>
      <c r="F1765">
        <v>378.1</v>
      </c>
      <c r="G1765" s="3">
        <v>46121</v>
      </c>
      <c r="H1765" t="s">
        <v>6825</v>
      </c>
      <c r="I1765" t="s">
        <v>6903</v>
      </c>
    </row>
    <row r="1766" spans="1:9">
      <c r="A1766">
        <v>137212</v>
      </c>
      <c r="B1766" t="s">
        <v>4688</v>
      </c>
      <c r="C1766" t="s">
        <v>6847</v>
      </c>
      <c r="D1766">
        <v>0</v>
      </c>
      <c r="E1766">
        <v>2756957</v>
      </c>
      <c r="F1766">
        <v>3308348.4</v>
      </c>
      <c r="G1766" s="3">
        <v>46121</v>
      </c>
      <c r="H1766" t="s">
        <v>6825</v>
      </c>
      <c r="I1766" t="s">
        <v>6876</v>
      </c>
    </row>
    <row r="1767" spans="1:9">
      <c r="A1767">
        <v>137213</v>
      </c>
      <c r="B1767" t="s">
        <v>4688</v>
      </c>
      <c r="C1767" t="s">
        <v>6848</v>
      </c>
      <c r="D1767">
        <v>0</v>
      </c>
      <c r="E1767">
        <v>2850000</v>
      </c>
      <c r="F1767">
        <v>3420000</v>
      </c>
      <c r="G1767" s="3">
        <v>46121</v>
      </c>
      <c r="H1767" t="s">
        <v>6825</v>
      </c>
      <c r="I1767" t="s">
        <v>6876</v>
      </c>
    </row>
    <row r="1768" spans="1:9">
      <c r="A1768">
        <v>137214</v>
      </c>
      <c r="B1768" t="s">
        <v>4952</v>
      </c>
      <c r="C1768" t="s">
        <v>6849</v>
      </c>
      <c r="D1768">
        <v>0</v>
      </c>
      <c r="E1768">
        <v>494150000</v>
      </c>
      <c r="F1768">
        <v>494150000</v>
      </c>
      <c r="G1768" s="3">
        <v>46121</v>
      </c>
      <c r="H1768" t="s">
        <v>6825</v>
      </c>
      <c r="I1768" t="s">
        <v>6903</v>
      </c>
    </row>
    <row r="1769" spans="1:9">
      <c r="A1769">
        <v>137215</v>
      </c>
      <c r="B1769" t="s">
        <v>6850</v>
      </c>
      <c r="C1769" t="s">
        <v>6852</v>
      </c>
      <c r="D1769" t="s">
        <v>6852</v>
      </c>
      <c r="E1769">
        <v>10843439.300000001</v>
      </c>
      <c r="F1769">
        <v>13012127.16</v>
      </c>
      <c r="G1769" s="3">
        <v>46121</v>
      </c>
      <c r="H1769" t="s">
        <v>6825</v>
      </c>
      <c r="I1769" t="s">
        <v>6154</v>
      </c>
    </row>
    <row r="1770" spans="1:9">
      <c r="A1770">
        <v>137216</v>
      </c>
      <c r="B1770" t="s">
        <v>4797</v>
      </c>
      <c r="C1770" t="s">
        <v>6853</v>
      </c>
      <c r="D1770">
        <v>0</v>
      </c>
      <c r="E1770">
        <v>11889634</v>
      </c>
      <c r="F1770">
        <v>14267560.800000001</v>
      </c>
      <c r="G1770" s="3">
        <v>46121</v>
      </c>
      <c r="H1770" t="s">
        <v>6825</v>
      </c>
      <c r="I1770" t="s">
        <v>6903</v>
      </c>
    </row>
    <row r="1771" spans="1:9">
      <c r="A1771">
        <v>137217</v>
      </c>
      <c r="B1771">
        <v>0</v>
      </c>
      <c r="C1771">
        <v>0</v>
      </c>
      <c r="D1771">
        <v>0</v>
      </c>
      <c r="E1771">
        <v>0</v>
      </c>
      <c r="F1771">
        <v>0</v>
      </c>
      <c r="G1771" s="3">
        <v>46121</v>
      </c>
      <c r="H1771" t="s">
        <v>6825</v>
      </c>
      <c r="I1771" t="s">
        <v>6154</v>
      </c>
    </row>
    <row r="1772" spans="1:9">
      <c r="A1772">
        <v>137218</v>
      </c>
      <c r="B1772" t="s">
        <v>6850</v>
      </c>
      <c r="C1772" t="s">
        <v>6854</v>
      </c>
      <c r="D1772" t="s">
        <v>6854</v>
      </c>
      <c r="E1772">
        <v>10843439.300000001</v>
      </c>
      <c r="F1772">
        <v>13012127.16</v>
      </c>
      <c r="G1772" s="3">
        <v>46121</v>
      </c>
      <c r="H1772" t="s">
        <v>6825</v>
      </c>
      <c r="I1772" t="s">
        <v>6154</v>
      </c>
    </row>
    <row r="1773" spans="1:9">
      <c r="A1773">
        <v>137219</v>
      </c>
      <c r="B1773" t="s">
        <v>4688</v>
      </c>
      <c r="C1773" t="s">
        <v>6855</v>
      </c>
      <c r="D1773">
        <v>0</v>
      </c>
      <c r="E1773">
        <v>2850000</v>
      </c>
      <c r="F1773">
        <v>3420000</v>
      </c>
      <c r="G1773" s="3">
        <v>46121</v>
      </c>
      <c r="H1773" t="s">
        <v>6825</v>
      </c>
      <c r="I1773" t="s">
        <v>3416</v>
      </c>
    </row>
    <row r="1774" spans="1:9">
      <c r="A1774">
        <v>137220</v>
      </c>
      <c r="B1774" t="s">
        <v>6856</v>
      </c>
      <c r="C1774" t="s">
        <v>6857</v>
      </c>
      <c r="D1774">
        <v>0</v>
      </c>
      <c r="E1774">
        <v>572362.42000000004</v>
      </c>
      <c r="F1774">
        <v>572362.42000000004</v>
      </c>
      <c r="G1774" s="3">
        <v>46122</v>
      </c>
      <c r="H1774" t="s">
        <v>6154</v>
      </c>
      <c r="I1774" t="s">
        <v>6154</v>
      </c>
    </row>
    <row r="1775" spans="1:9">
      <c r="A1775">
        <v>137221</v>
      </c>
      <c r="B1775">
        <v>0</v>
      </c>
      <c r="C1775" t="s">
        <v>6858</v>
      </c>
      <c r="D1775" t="s">
        <v>6858</v>
      </c>
      <c r="E1775">
        <v>0</v>
      </c>
      <c r="F1775">
        <v>0</v>
      </c>
      <c r="G1775" s="3">
        <v>46122</v>
      </c>
      <c r="H1775" t="s">
        <v>6154</v>
      </c>
      <c r="I1775" t="s">
        <v>6876</v>
      </c>
    </row>
    <row r="1776" spans="1:9">
      <c r="A1776">
        <v>137222</v>
      </c>
      <c r="B1776" t="s">
        <v>6859</v>
      </c>
      <c r="C1776">
        <v>0</v>
      </c>
      <c r="D1776">
        <v>0</v>
      </c>
      <c r="E1776">
        <v>2079000</v>
      </c>
      <c r="F1776">
        <v>2494800</v>
      </c>
      <c r="G1776" s="3">
        <v>46122</v>
      </c>
      <c r="H1776" t="s">
        <v>6154</v>
      </c>
      <c r="I1776" t="s">
        <v>6154</v>
      </c>
    </row>
    <row r="1777" spans="1:9">
      <c r="A1777">
        <v>137223</v>
      </c>
      <c r="B1777" t="s">
        <v>5014</v>
      </c>
      <c r="C1777" t="s">
        <v>6861</v>
      </c>
      <c r="D1777">
        <v>0</v>
      </c>
      <c r="E1777">
        <v>422500</v>
      </c>
      <c r="F1777">
        <v>422500</v>
      </c>
      <c r="G1777" s="3">
        <v>46122</v>
      </c>
      <c r="H1777" t="s">
        <v>6154</v>
      </c>
      <c r="I1777" t="s">
        <v>6154</v>
      </c>
    </row>
    <row r="1778" spans="1:9">
      <c r="A1778">
        <v>137224</v>
      </c>
      <c r="B1778" t="s">
        <v>5014</v>
      </c>
      <c r="C1778" t="s">
        <v>6861</v>
      </c>
      <c r="D1778">
        <v>0</v>
      </c>
      <c r="E1778">
        <v>422500</v>
      </c>
      <c r="F1778">
        <v>422500</v>
      </c>
      <c r="G1778" s="3">
        <v>46122</v>
      </c>
      <c r="H1778" t="s">
        <v>6154</v>
      </c>
      <c r="I1778" t="s">
        <v>6154</v>
      </c>
    </row>
    <row r="1779" spans="1:9">
      <c r="A1779">
        <v>137225</v>
      </c>
      <c r="B1779" t="s">
        <v>5014</v>
      </c>
      <c r="C1779" t="s">
        <v>6861</v>
      </c>
      <c r="D1779">
        <v>0</v>
      </c>
      <c r="E1779">
        <v>422500</v>
      </c>
      <c r="F1779">
        <v>422500</v>
      </c>
      <c r="G1779" s="3">
        <v>46122</v>
      </c>
      <c r="H1779" t="s">
        <v>6154</v>
      </c>
      <c r="I1779" t="s">
        <v>6154</v>
      </c>
    </row>
    <row r="1780" spans="1:9">
      <c r="A1780">
        <v>137226</v>
      </c>
      <c r="B1780" t="s">
        <v>4713</v>
      </c>
      <c r="C1780" t="s">
        <v>6862</v>
      </c>
      <c r="D1780">
        <v>0</v>
      </c>
      <c r="E1780">
        <v>63045</v>
      </c>
      <c r="F1780">
        <v>63045</v>
      </c>
      <c r="G1780" s="3">
        <v>46122</v>
      </c>
      <c r="H1780" t="s">
        <v>6154</v>
      </c>
      <c r="I1780" t="s">
        <v>3416</v>
      </c>
    </row>
    <row r="1781" spans="1:9">
      <c r="A1781">
        <v>137227</v>
      </c>
      <c r="B1781" t="s">
        <v>4713</v>
      </c>
      <c r="C1781" t="s">
        <v>6862</v>
      </c>
      <c r="D1781">
        <v>0</v>
      </c>
      <c r="E1781">
        <v>63045.4</v>
      </c>
      <c r="F1781">
        <v>63045.4</v>
      </c>
      <c r="G1781" s="3">
        <v>46122</v>
      </c>
      <c r="H1781" t="s">
        <v>6154</v>
      </c>
      <c r="I1781" t="s">
        <v>6903</v>
      </c>
    </row>
    <row r="1782" spans="1:9">
      <c r="A1782">
        <v>137228</v>
      </c>
      <c r="B1782" t="s">
        <v>4774</v>
      </c>
      <c r="C1782" t="s">
        <v>6863</v>
      </c>
      <c r="D1782">
        <v>0</v>
      </c>
      <c r="E1782">
        <v>24700000</v>
      </c>
      <c r="F1782">
        <v>29640000</v>
      </c>
      <c r="G1782" s="3">
        <v>46122</v>
      </c>
      <c r="H1782" t="s">
        <v>6154</v>
      </c>
      <c r="I1782" t="s">
        <v>6154</v>
      </c>
    </row>
    <row r="1783" spans="1:9">
      <c r="A1783">
        <v>137229</v>
      </c>
      <c r="B1783" t="s">
        <v>4674</v>
      </c>
      <c r="C1783" t="s">
        <v>6864</v>
      </c>
      <c r="D1783">
        <v>0</v>
      </c>
      <c r="E1783">
        <v>83000</v>
      </c>
      <c r="F1783">
        <v>99600</v>
      </c>
      <c r="G1783" s="3">
        <v>46122</v>
      </c>
      <c r="H1783" t="s">
        <v>6154</v>
      </c>
      <c r="I1783" t="s">
        <v>6903</v>
      </c>
    </row>
    <row r="1784" spans="1:9">
      <c r="A1784">
        <v>137230</v>
      </c>
      <c r="B1784" t="s">
        <v>4775</v>
      </c>
      <c r="C1784" t="s">
        <v>6865</v>
      </c>
      <c r="D1784">
        <v>0</v>
      </c>
      <c r="E1784">
        <v>1400000</v>
      </c>
      <c r="F1784">
        <v>1680000</v>
      </c>
      <c r="G1784" s="3">
        <v>46122</v>
      </c>
      <c r="H1784" t="s">
        <v>6154</v>
      </c>
      <c r="I1784" t="s">
        <v>6903</v>
      </c>
    </row>
    <row r="1785" spans="1:9">
      <c r="A1785">
        <v>137231</v>
      </c>
      <c r="B1785" t="s">
        <v>4791</v>
      </c>
      <c r="C1785" t="s">
        <v>6866</v>
      </c>
      <c r="D1785" t="s">
        <v>6866</v>
      </c>
      <c r="E1785">
        <v>1050000</v>
      </c>
      <c r="F1785">
        <v>1260000</v>
      </c>
      <c r="G1785" s="3">
        <v>46122</v>
      </c>
      <c r="H1785" t="s">
        <v>6154</v>
      </c>
      <c r="I1785" t="s">
        <v>7178</v>
      </c>
    </row>
    <row r="1786" spans="1:9">
      <c r="A1786">
        <v>137232</v>
      </c>
      <c r="B1786" t="s">
        <v>4674</v>
      </c>
      <c r="C1786" t="s">
        <v>6867</v>
      </c>
      <c r="D1786">
        <v>0</v>
      </c>
      <c r="E1786">
        <v>434166.67</v>
      </c>
      <c r="F1786">
        <v>521000</v>
      </c>
      <c r="G1786" s="3">
        <v>46122</v>
      </c>
      <c r="H1786" t="s">
        <v>6154</v>
      </c>
      <c r="I1786" t="s">
        <v>6903</v>
      </c>
    </row>
    <row r="1787" spans="1:9">
      <c r="A1787">
        <v>137233</v>
      </c>
      <c r="B1787" t="s">
        <v>6868</v>
      </c>
      <c r="C1787" t="s">
        <v>6870</v>
      </c>
      <c r="D1787">
        <v>0</v>
      </c>
      <c r="E1787">
        <v>15732.5</v>
      </c>
      <c r="F1787">
        <v>15732.5</v>
      </c>
      <c r="G1787" s="3">
        <v>46122</v>
      </c>
      <c r="H1787" t="s">
        <v>6154</v>
      </c>
      <c r="I1787" t="s">
        <v>6154</v>
      </c>
    </row>
    <row r="1788" spans="1:9">
      <c r="A1788">
        <v>137234</v>
      </c>
      <c r="B1788" t="s">
        <v>4824</v>
      </c>
      <c r="C1788" t="s">
        <v>6863</v>
      </c>
      <c r="D1788">
        <v>0</v>
      </c>
      <c r="E1788">
        <v>4404</v>
      </c>
      <c r="F1788">
        <v>4404</v>
      </c>
      <c r="G1788" s="3">
        <v>46122</v>
      </c>
      <c r="H1788" t="s">
        <v>6154</v>
      </c>
      <c r="I1788" t="s">
        <v>6154</v>
      </c>
    </row>
    <row r="1789" spans="1:9">
      <c r="A1789">
        <v>137235</v>
      </c>
      <c r="B1789" t="s">
        <v>5244</v>
      </c>
      <c r="C1789" t="s">
        <v>6871</v>
      </c>
      <c r="D1789">
        <v>0</v>
      </c>
      <c r="E1789">
        <v>156400000</v>
      </c>
      <c r="F1789">
        <v>156400000</v>
      </c>
      <c r="G1789" s="3">
        <v>46122</v>
      </c>
      <c r="H1789" t="s">
        <v>6154</v>
      </c>
      <c r="I1789" t="s">
        <v>6903</v>
      </c>
    </row>
    <row r="1790" spans="1:9">
      <c r="A1790">
        <v>137236</v>
      </c>
      <c r="B1790">
        <v>0</v>
      </c>
      <c r="C1790" t="s">
        <v>6872</v>
      </c>
      <c r="D1790">
        <v>0</v>
      </c>
      <c r="E1790">
        <v>0</v>
      </c>
      <c r="F1790">
        <v>0</v>
      </c>
      <c r="G1790" s="3">
        <v>46122</v>
      </c>
      <c r="H1790" t="s">
        <v>6154</v>
      </c>
      <c r="I1790" t="s">
        <v>6903</v>
      </c>
    </row>
    <row r="1791" spans="1:9">
      <c r="A1791">
        <v>137237</v>
      </c>
      <c r="B1791" t="s">
        <v>4707</v>
      </c>
      <c r="C1791" t="s">
        <v>6873</v>
      </c>
      <c r="D1791">
        <v>0</v>
      </c>
      <c r="E1791">
        <v>108755.26</v>
      </c>
      <c r="F1791">
        <v>108755.26</v>
      </c>
      <c r="G1791" s="3">
        <v>46122</v>
      </c>
      <c r="H1791" t="s">
        <v>6154</v>
      </c>
      <c r="I1791" t="s">
        <v>6903</v>
      </c>
    </row>
    <row r="1792" spans="1:9">
      <c r="A1792">
        <v>137238</v>
      </c>
      <c r="B1792" t="s">
        <v>5560</v>
      </c>
      <c r="C1792" t="s">
        <v>6874</v>
      </c>
      <c r="D1792">
        <v>0</v>
      </c>
      <c r="E1792">
        <v>3686.66</v>
      </c>
      <c r="F1792">
        <v>3686.66</v>
      </c>
      <c r="G1792" s="3">
        <v>46122</v>
      </c>
      <c r="H1792" t="s">
        <v>6154</v>
      </c>
      <c r="I1792" t="s">
        <v>6903</v>
      </c>
    </row>
    <row r="1793" spans="1:9">
      <c r="A1793">
        <v>137239</v>
      </c>
      <c r="B1793" t="s">
        <v>4697</v>
      </c>
      <c r="C1793" t="s">
        <v>6875</v>
      </c>
      <c r="D1793" t="s">
        <v>6875</v>
      </c>
      <c r="E1793">
        <v>5714800</v>
      </c>
      <c r="F1793">
        <v>5714800</v>
      </c>
      <c r="G1793" s="3">
        <v>46125</v>
      </c>
      <c r="H1793" t="s">
        <v>6876</v>
      </c>
      <c r="I1793" t="s">
        <v>6971</v>
      </c>
    </row>
    <row r="1794" spans="1:9">
      <c r="A1794">
        <v>137240</v>
      </c>
      <c r="B1794" t="s">
        <v>4824</v>
      </c>
      <c r="C1794" t="s">
        <v>6870</v>
      </c>
      <c r="D1794" t="s">
        <v>9703</v>
      </c>
      <c r="E1794">
        <v>19124</v>
      </c>
      <c r="F1794">
        <v>19124</v>
      </c>
      <c r="G1794" s="3">
        <v>46125</v>
      </c>
      <c r="H1794" t="s">
        <v>6876</v>
      </c>
      <c r="I1794" t="s">
        <v>6876</v>
      </c>
    </row>
    <row r="1795" spans="1:9">
      <c r="A1795">
        <v>137241</v>
      </c>
      <c r="B1795" t="s">
        <v>4824</v>
      </c>
      <c r="C1795" t="s">
        <v>6863</v>
      </c>
      <c r="D1795" t="s">
        <v>9704</v>
      </c>
      <c r="E1795">
        <v>18888</v>
      </c>
      <c r="F1795">
        <v>18888</v>
      </c>
      <c r="G1795" s="3">
        <v>46125</v>
      </c>
      <c r="H1795" t="s">
        <v>6876</v>
      </c>
      <c r="I1795" t="s">
        <v>6876</v>
      </c>
    </row>
    <row r="1796" spans="1:9">
      <c r="A1796">
        <v>137242</v>
      </c>
      <c r="B1796" t="s">
        <v>4716</v>
      </c>
      <c r="C1796" t="s">
        <v>6877</v>
      </c>
      <c r="D1796">
        <v>0</v>
      </c>
      <c r="E1796">
        <v>137082.28</v>
      </c>
      <c r="F1796">
        <v>137082.28</v>
      </c>
      <c r="G1796" s="3">
        <v>46125</v>
      </c>
      <c r="H1796" t="s">
        <v>6876</v>
      </c>
      <c r="I1796" t="s">
        <v>6903</v>
      </c>
    </row>
    <row r="1797" spans="1:9">
      <c r="A1797">
        <v>137243</v>
      </c>
      <c r="B1797" t="s">
        <v>6878</v>
      </c>
      <c r="C1797" t="s">
        <v>6880</v>
      </c>
      <c r="D1797" t="s">
        <v>6880</v>
      </c>
      <c r="E1797">
        <v>450000</v>
      </c>
      <c r="F1797">
        <v>540000</v>
      </c>
      <c r="G1797" s="3">
        <v>46125</v>
      </c>
      <c r="H1797" t="s">
        <v>6876</v>
      </c>
      <c r="I1797" t="s">
        <v>6903</v>
      </c>
    </row>
    <row r="1798" spans="1:9">
      <c r="A1798">
        <v>137244</v>
      </c>
      <c r="B1798" t="s">
        <v>4824</v>
      </c>
      <c r="C1798" t="s">
        <v>6863</v>
      </c>
      <c r="D1798" t="s">
        <v>9705</v>
      </c>
      <c r="E1798">
        <v>18888</v>
      </c>
      <c r="F1798">
        <v>18888</v>
      </c>
      <c r="G1798" s="3">
        <v>46125</v>
      </c>
      <c r="H1798" t="s">
        <v>6876</v>
      </c>
      <c r="I1798" t="s">
        <v>6876</v>
      </c>
    </row>
    <row r="1799" spans="1:9">
      <c r="A1799">
        <v>137245</v>
      </c>
      <c r="B1799" t="s">
        <v>4716</v>
      </c>
      <c r="C1799" t="s">
        <v>6863</v>
      </c>
      <c r="D1799">
        <v>0</v>
      </c>
      <c r="E1799">
        <v>115050</v>
      </c>
      <c r="F1799">
        <v>115050</v>
      </c>
      <c r="G1799" s="3">
        <v>46125</v>
      </c>
      <c r="H1799" t="s">
        <v>6876</v>
      </c>
      <c r="I1799" t="s">
        <v>6876</v>
      </c>
    </row>
    <row r="1800" spans="1:9">
      <c r="A1800">
        <v>137246</v>
      </c>
      <c r="B1800" t="s">
        <v>6642</v>
      </c>
      <c r="C1800">
        <v>0</v>
      </c>
      <c r="D1800">
        <v>0</v>
      </c>
      <c r="E1800">
        <v>500000</v>
      </c>
      <c r="F1800">
        <v>600000</v>
      </c>
      <c r="G1800" s="3">
        <v>46125</v>
      </c>
      <c r="H1800" t="s">
        <v>6876</v>
      </c>
      <c r="I1800" t="s">
        <v>6903</v>
      </c>
    </row>
    <row r="1801" spans="1:9">
      <c r="A1801">
        <v>137247</v>
      </c>
      <c r="B1801" t="s">
        <v>4697</v>
      </c>
      <c r="C1801" t="s">
        <v>6881</v>
      </c>
      <c r="D1801" t="s">
        <v>6881</v>
      </c>
      <c r="E1801">
        <v>4945200</v>
      </c>
      <c r="F1801">
        <v>4945200</v>
      </c>
      <c r="G1801" s="3">
        <v>46125</v>
      </c>
      <c r="H1801" t="s">
        <v>6876</v>
      </c>
      <c r="I1801" t="s">
        <v>6971</v>
      </c>
    </row>
    <row r="1802" spans="1:9">
      <c r="A1802">
        <v>137248</v>
      </c>
      <c r="B1802" t="s">
        <v>4716</v>
      </c>
      <c r="C1802" t="s">
        <v>6863</v>
      </c>
      <c r="D1802" t="s">
        <v>4301</v>
      </c>
      <c r="E1802">
        <v>890.19</v>
      </c>
      <c r="F1802">
        <v>890.19</v>
      </c>
      <c r="G1802" s="3">
        <v>46125</v>
      </c>
      <c r="H1802" t="s">
        <v>6876</v>
      </c>
      <c r="I1802" t="s">
        <v>6876</v>
      </c>
    </row>
    <row r="1803" spans="1:9">
      <c r="A1803">
        <v>137249</v>
      </c>
      <c r="B1803" t="s">
        <v>4839</v>
      </c>
      <c r="C1803" t="s">
        <v>6863</v>
      </c>
      <c r="D1803" t="s">
        <v>9706</v>
      </c>
      <c r="E1803">
        <v>3611</v>
      </c>
      <c r="F1803">
        <v>3611</v>
      </c>
      <c r="G1803" s="3">
        <v>46125</v>
      </c>
      <c r="H1803" t="s">
        <v>6876</v>
      </c>
      <c r="I1803" t="s">
        <v>6876</v>
      </c>
    </row>
    <row r="1804" spans="1:9">
      <c r="A1804">
        <v>137250</v>
      </c>
      <c r="B1804" t="s">
        <v>5116</v>
      </c>
      <c r="C1804" t="s">
        <v>5881</v>
      </c>
      <c r="D1804">
        <v>0</v>
      </c>
      <c r="E1804">
        <v>429999.9</v>
      </c>
      <c r="F1804">
        <v>515999.88</v>
      </c>
      <c r="G1804" s="3">
        <v>46125</v>
      </c>
      <c r="H1804" t="s">
        <v>6876</v>
      </c>
      <c r="I1804" t="s">
        <v>6876</v>
      </c>
    </row>
    <row r="1805" spans="1:9">
      <c r="A1805">
        <v>137251</v>
      </c>
      <c r="B1805" t="s">
        <v>4839</v>
      </c>
      <c r="C1805" t="s">
        <v>6863</v>
      </c>
      <c r="D1805" t="s">
        <v>9707</v>
      </c>
      <c r="E1805">
        <v>2600</v>
      </c>
      <c r="F1805">
        <v>2600</v>
      </c>
      <c r="G1805" s="3">
        <v>46125</v>
      </c>
      <c r="H1805" t="s">
        <v>6876</v>
      </c>
      <c r="I1805" t="s">
        <v>6876</v>
      </c>
    </row>
    <row r="1806" spans="1:9">
      <c r="A1806">
        <v>137252</v>
      </c>
      <c r="B1806" t="s">
        <v>5057</v>
      </c>
      <c r="C1806" t="s">
        <v>6882</v>
      </c>
      <c r="D1806">
        <v>0</v>
      </c>
      <c r="E1806">
        <v>419700</v>
      </c>
      <c r="F1806">
        <v>503640</v>
      </c>
      <c r="G1806" s="3">
        <v>46125</v>
      </c>
      <c r="H1806" t="s">
        <v>6876</v>
      </c>
      <c r="I1806" t="s">
        <v>6903</v>
      </c>
    </row>
    <row r="1807" spans="1:9">
      <c r="A1807">
        <v>137253</v>
      </c>
      <c r="B1807" t="s">
        <v>5032</v>
      </c>
      <c r="C1807">
        <v>0</v>
      </c>
      <c r="D1807">
        <v>0</v>
      </c>
      <c r="E1807">
        <v>504800</v>
      </c>
      <c r="F1807">
        <v>504800</v>
      </c>
      <c r="G1807" s="3">
        <v>46125</v>
      </c>
      <c r="H1807" t="s">
        <v>6876</v>
      </c>
      <c r="I1807" t="s">
        <v>6876</v>
      </c>
    </row>
    <row r="1808" spans="1:9">
      <c r="A1808">
        <v>137254</v>
      </c>
      <c r="B1808" t="s">
        <v>4695</v>
      </c>
      <c r="C1808" t="s">
        <v>6883</v>
      </c>
      <c r="D1808">
        <v>0</v>
      </c>
      <c r="E1808">
        <v>185300</v>
      </c>
      <c r="F1808">
        <v>185300</v>
      </c>
      <c r="G1808" s="3">
        <v>46125</v>
      </c>
      <c r="H1808" t="s">
        <v>6876</v>
      </c>
      <c r="I1808" t="s">
        <v>6903</v>
      </c>
    </row>
    <row r="1809" spans="1:9">
      <c r="A1809">
        <v>137255</v>
      </c>
      <c r="B1809" t="s">
        <v>6884</v>
      </c>
      <c r="C1809">
        <v>0</v>
      </c>
      <c r="D1809">
        <v>0</v>
      </c>
      <c r="E1809">
        <v>51150000</v>
      </c>
      <c r="F1809">
        <v>0</v>
      </c>
      <c r="G1809" s="3">
        <v>46125</v>
      </c>
      <c r="H1809" t="s">
        <v>6876</v>
      </c>
      <c r="I1809" t="s">
        <v>6935</v>
      </c>
    </row>
    <row r="1810" spans="1:9">
      <c r="A1810">
        <v>137256</v>
      </c>
      <c r="B1810" t="s">
        <v>5903</v>
      </c>
      <c r="C1810">
        <v>0</v>
      </c>
      <c r="D1810">
        <v>0</v>
      </c>
      <c r="E1810">
        <v>8375000</v>
      </c>
      <c r="F1810">
        <v>10050000</v>
      </c>
      <c r="G1810" s="3">
        <v>46125</v>
      </c>
      <c r="H1810" t="s">
        <v>6876</v>
      </c>
      <c r="I1810" t="s">
        <v>6876</v>
      </c>
    </row>
    <row r="1811" spans="1:9">
      <c r="A1811">
        <v>137257</v>
      </c>
      <c r="B1811" t="s">
        <v>6414</v>
      </c>
      <c r="C1811" t="s">
        <v>6886</v>
      </c>
      <c r="D1811">
        <v>0</v>
      </c>
      <c r="E1811">
        <v>263404772</v>
      </c>
      <c r="F1811">
        <v>316085726.39999998</v>
      </c>
      <c r="G1811" s="3">
        <v>46125</v>
      </c>
      <c r="H1811" t="s">
        <v>6876</v>
      </c>
      <c r="I1811" t="s">
        <v>6903</v>
      </c>
    </row>
    <row r="1812" spans="1:9">
      <c r="A1812">
        <v>137258</v>
      </c>
      <c r="B1812" t="s">
        <v>4697</v>
      </c>
      <c r="C1812" t="s">
        <v>6887</v>
      </c>
      <c r="D1812" t="s">
        <v>6887</v>
      </c>
      <c r="E1812">
        <v>1603000</v>
      </c>
      <c r="F1812">
        <v>1923600</v>
      </c>
      <c r="G1812" s="3">
        <v>46125</v>
      </c>
      <c r="H1812" t="s">
        <v>6876</v>
      </c>
      <c r="I1812" t="s">
        <v>6971</v>
      </c>
    </row>
    <row r="1813" spans="1:9">
      <c r="A1813">
        <v>137259</v>
      </c>
      <c r="B1813" t="s">
        <v>4803</v>
      </c>
      <c r="C1813" t="s">
        <v>6888</v>
      </c>
      <c r="D1813">
        <v>0</v>
      </c>
      <c r="E1813">
        <v>2897812766.5999999</v>
      </c>
      <c r="F1813">
        <v>3477375319.9200001</v>
      </c>
      <c r="G1813" s="3">
        <v>46125</v>
      </c>
      <c r="H1813" t="s">
        <v>6876</v>
      </c>
      <c r="I1813" t="s">
        <v>6876</v>
      </c>
    </row>
    <row r="1814" spans="1:9">
      <c r="A1814">
        <v>137260</v>
      </c>
      <c r="B1814" t="s">
        <v>4791</v>
      </c>
      <c r="C1814" t="s">
        <v>6889</v>
      </c>
      <c r="D1814">
        <v>0</v>
      </c>
      <c r="E1814">
        <v>59853282.359999999</v>
      </c>
      <c r="F1814">
        <v>71823938.829999998</v>
      </c>
      <c r="G1814" s="3">
        <v>46125</v>
      </c>
      <c r="H1814" t="s">
        <v>6876</v>
      </c>
      <c r="I1814" t="s">
        <v>6876</v>
      </c>
    </row>
    <row r="1815" spans="1:9">
      <c r="A1815">
        <v>137261</v>
      </c>
      <c r="B1815" t="s">
        <v>5282</v>
      </c>
      <c r="C1815" t="s">
        <v>6890</v>
      </c>
      <c r="D1815">
        <v>0</v>
      </c>
      <c r="E1815">
        <v>33000</v>
      </c>
      <c r="F1815">
        <v>39600</v>
      </c>
      <c r="G1815" s="3">
        <v>46125</v>
      </c>
      <c r="H1815" t="s">
        <v>6876</v>
      </c>
      <c r="I1815" t="s">
        <v>7027</v>
      </c>
    </row>
    <row r="1816" spans="1:9">
      <c r="A1816">
        <v>137262</v>
      </c>
      <c r="B1816" t="s">
        <v>4927</v>
      </c>
      <c r="C1816" t="s">
        <v>6891</v>
      </c>
      <c r="D1816">
        <v>0</v>
      </c>
      <c r="E1816">
        <v>41500000</v>
      </c>
      <c r="F1816">
        <v>49800000</v>
      </c>
      <c r="G1816" s="3">
        <v>46125</v>
      </c>
      <c r="H1816" t="s">
        <v>6876</v>
      </c>
      <c r="I1816" t="s">
        <v>3416</v>
      </c>
    </row>
    <row r="1817" spans="1:9">
      <c r="A1817">
        <v>137263</v>
      </c>
      <c r="B1817" t="s">
        <v>4797</v>
      </c>
      <c r="C1817" t="s">
        <v>6892</v>
      </c>
      <c r="D1817">
        <v>0</v>
      </c>
      <c r="E1817">
        <v>18620875</v>
      </c>
      <c r="F1817">
        <v>22345050</v>
      </c>
      <c r="G1817" s="3">
        <v>46125</v>
      </c>
      <c r="H1817" t="s">
        <v>6876</v>
      </c>
      <c r="I1817" t="s">
        <v>3416</v>
      </c>
    </row>
    <row r="1818" spans="1:9">
      <c r="A1818">
        <v>137264</v>
      </c>
      <c r="B1818" t="s">
        <v>6893</v>
      </c>
      <c r="C1818" t="s">
        <v>6895</v>
      </c>
      <c r="D1818">
        <v>0</v>
      </c>
      <c r="E1818">
        <v>2707500</v>
      </c>
      <c r="F1818">
        <v>3249000</v>
      </c>
      <c r="G1818" s="3">
        <v>46125</v>
      </c>
      <c r="H1818" t="s">
        <v>6876</v>
      </c>
      <c r="I1818" t="s">
        <v>6903</v>
      </c>
    </row>
    <row r="1819" spans="1:9">
      <c r="A1819">
        <v>137265</v>
      </c>
      <c r="B1819" t="s">
        <v>6896</v>
      </c>
      <c r="C1819" t="s">
        <v>6897</v>
      </c>
      <c r="D1819">
        <v>0</v>
      </c>
      <c r="E1819">
        <v>2000000</v>
      </c>
      <c r="F1819">
        <v>2000000</v>
      </c>
      <c r="G1819" s="3">
        <v>46125</v>
      </c>
      <c r="H1819" t="s">
        <v>6876</v>
      </c>
      <c r="I1819" t="s">
        <v>6903</v>
      </c>
    </row>
    <row r="1820" spans="1:9">
      <c r="A1820">
        <v>137266</v>
      </c>
      <c r="B1820" t="s">
        <v>4777</v>
      </c>
      <c r="C1820" t="s">
        <v>6898</v>
      </c>
      <c r="D1820" t="s">
        <v>6898</v>
      </c>
      <c r="E1820">
        <v>587825</v>
      </c>
      <c r="F1820">
        <v>705390</v>
      </c>
      <c r="G1820" s="3">
        <v>46125</v>
      </c>
      <c r="H1820" t="s">
        <v>6876</v>
      </c>
      <c r="I1820" t="s">
        <v>6876</v>
      </c>
    </row>
    <row r="1821" spans="1:9">
      <c r="A1821">
        <v>137267</v>
      </c>
      <c r="B1821" t="s">
        <v>4978</v>
      </c>
      <c r="C1821">
        <v>0</v>
      </c>
      <c r="D1821">
        <v>0</v>
      </c>
      <c r="E1821">
        <v>63333</v>
      </c>
      <c r="F1821">
        <v>75999.600000000006</v>
      </c>
      <c r="G1821" s="3">
        <v>46125</v>
      </c>
      <c r="H1821" t="s">
        <v>6876</v>
      </c>
      <c r="I1821" t="s">
        <v>6903</v>
      </c>
    </row>
    <row r="1822" spans="1:9">
      <c r="A1822">
        <v>137268</v>
      </c>
      <c r="B1822" t="s">
        <v>5199</v>
      </c>
      <c r="C1822">
        <v>0</v>
      </c>
      <c r="D1822">
        <v>0</v>
      </c>
      <c r="E1822">
        <v>1300000</v>
      </c>
      <c r="F1822">
        <v>1560000</v>
      </c>
      <c r="G1822" s="3">
        <v>46125</v>
      </c>
      <c r="H1822" t="s">
        <v>6876</v>
      </c>
      <c r="I1822" t="s">
        <v>6903</v>
      </c>
    </row>
    <row r="1823" spans="1:9">
      <c r="A1823">
        <v>137269</v>
      </c>
      <c r="B1823" t="s">
        <v>4988</v>
      </c>
      <c r="C1823">
        <v>0</v>
      </c>
      <c r="D1823">
        <v>0</v>
      </c>
      <c r="E1823">
        <v>10657000</v>
      </c>
      <c r="F1823">
        <v>12788400</v>
      </c>
      <c r="G1823" s="3">
        <v>46125</v>
      </c>
      <c r="H1823" t="s">
        <v>6876</v>
      </c>
      <c r="I1823" t="s">
        <v>6903</v>
      </c>
    </row>
    <row r="1824" spans="1:9">
      <c r="A1824">
        <v>137270</v>
      </c>
      <c r="B1824" t="s">
        <v>4732</v>
      </c>
      <c r="C1824">
        <v>0</v>
      </c>
      <c r="D1824">
        <v>0</v>
      </c>
      <c r="E1824">
        <v>3390000</v>
      </c>
      <c r="F1824">
        <v>4068000</v>
      </c>
      <c r="G1824" s="3">
        <v>46125</v>
      </c>
      <c r="H1824" t="s">
        <v>6876</v>
      </c>
      <c r="I1824" t="s">
        <v>6903</v>
      </c>
    </row>
    <row r="1825" spans="1:9">
      <c r="A1825">
        <v>137271</v>
      </c>
      <c r="B1825" t="s">
        <v>6896</v>
      </c>
      <c r="C1825">
        <v>0</v>
      </c>
      <c r="D1825">
        <v>0</v>
      </c>
      <c r="E1825">
        <v>1080000</v>
      </c>
      <c r="F1825">
        <v>1296000</v>
      </c>
      <c r="G1825" s="3">
        <v>46125</v>
      </c>
      <c r="H1825" t="s">
        <v>6876</v>
      </c>
      <c r="I1825" t="s">
        <v>6903</v>
      </c>
    </row>
    <row r="1826" spans="1:9">
      <c r="A1826">
        <v>137272</v>
      </c>
      <c r="B1826" t="s">
        <v>4732</v>
      </c>
      <c r="C1826">
        <v>0</v>
      </c>
      <c r="D1826">
        <v>0</v>
      </c>
      <c r="E1826">
        <v>1800000</v>
      </c>
      <c r="F1826">
        <v>2160000</v>
      </c>
      <c r="G1826" s="3">
        <v>46125</v>
      </c>
      <c r="H1826" t="s">
        <v>6876</v>
      </c>
      <c r="I1826" t="s">
        <v>6903</v>
      </c>
    </row>
    <row r="1827" spans="1:9">
      <c r="A1827">
        <v>137273</v>
      </c>
      <c r="B1827">
        <v>0</v>
      </c>
      <c r="C1827">
        <v>0</v>
      </c>
      <c r="D1827">
        <v>0</v>
      </c>
      <c r="E1827">
        <v>3510000</v>
      </c>
      <c r="F1827">
        <v>4212000</v>
      </c>
      <c r="G1827" s="3">
        <v>46125</v>
      </c>
      <c r="H1827" t="s">
        <v>6876</v>
      </c>
      <c r="I1827" t="s">
        <v>6903</v>
      </c>
    </row>
    <row r="1828" spans="1:9">
      <c r="A1828">
        <v>137274</v>
      </c>
      <c r="B1828" t="s">
        <v>6899</v>
      </c>
      <c r="C1828" t="s">
        <v>6901</v>
      </c>
      <c r="D1828" t="s">
        <v>6901</v>
      </c>
      <c r="E1828">
        <v>600000</v>
      </c>
      <c r="F1828">
        <v>600000</v>
      </c>
      <c r="G1828" s="3">
        <v>46125</v>
      </c>
      <c r="H1828" t="s">
        <v>6876</v>
      </c>
      <c r="I1828" t="s">
        <v>7178</v>
      </c>
    </row>
    <row r="1829" spans="1:9">
      <c r="A1829">
        <v>137275</v>
      </c>
      <c r="B1829" t="s">
        <v>4925</v>
      </c>
      <c r="C1829">
        <v>0</v>
      </c>
      <c r="D1829">
        <v>0</v>
      </c>
      <c r="E1829">
        <v>877300</v>
      </c>
      <c r="F1829">
        <v>1052760</v>
      </c>
      <c r="G1829" s="3">
        <v>46125</v>
      </c>
      <c r="H1829" t="s">
        <v>6876</v>
      </c>
      <c r="I1829" t="s">
        <v>6903</v>
      </c>
    </row>
    <row r="1830" spans="1:9">
      <c r="A1830">
        <v>137276</v>
      </c>
      <c r="B1830" t="s">
        <v>4925</v>
      </c>
      <c r="C1830">
        <v>0</v>
      </c>
      <c r="D1830">
        <v>0</v>
      </c>
      <c r="E1830">
        <v>879780</v>
      </c>
      <c r="F1830">
        <v>1055736</v>
      </c>
      <c r="G1830" s="3">
        <v>46125</v>
      </c>
      <c r="H1830" t="s">
        <v>6876</v>
      </c>
      <c r="I1830" t="s">
        <v>6903</v>
      </c>
    </row>
    <row r="1831" spans="1:9">
      <c r="A1831">
        <v>137277</v>
      </c>
      <c r="B1831">
        <v>0</v>
      </c>
      <c r="C1831">
        <v>0</v>
      </c>
      <c r="D1831">
        <v>0</v>
      </c>
      <c r="E1831">
        <v>41040000</v>
      </c>
      <c r="F1831">
        <v>49248000</v>
      </c>
      <c r="G1831" s="3">
        <v>46125</v>
      </c>
      <c r="H1831" t="s">
        <v>6876</v>
      </c>
      <c r="I1831" t="s">
        <v>6903</v>
      </c>
    </row>
    <row r="1832" spans="1:9">
      <c r="A1832">
        <v>137278</v>
      </c>
      <c r="B1832">
        <v>0</v>
      </c>
      <c r="C1832">
        <v>0</v>
      </c>
      <c r="D1832">
        <v>0</v>
      </c>
      <c r="E1832">
        <v>906000</v>
      </c>
      <c r="F1832">
        <v>1087200</v>
      </c>
      <c r="G1832" s="3">
        <v>46125</v>
      </c>
      <c r="H1832" t="s">
        <v>6876</v>
      </c>
      <c r="I1832" t="s">
        <v>6903</v>
      </c>
    </row>
    <row r="1833" spans="1:9">
      <c r="A1833">
        <v>137279</v>
      </c>
      <c r="B1833" t="s">
        <v>6843</v>
      </c>
      <c r="C1833">
        <v>0</v>
      </c>
      <c r="D1833">
        <v>0</v>
      </c>
      <c r="E1833">
        <v>1850000</v>
      </c>
      <c r="F1833">
        <v>2220000</v>
      </c>
      <c r="G1833" s="3">
        <v>46125</v>
      </c>
      <c r="H1833" t="s">
        <v>6876</v>
      </c>
      <c r="I1833" t="s">
        <v>6903</v>
      </c>
    </row>
    <row r="1834" spans="1:9">
      <c r="A1834">
        <v>137280</v>
      </c>
      <c r="B1834" t="s">
        <v>4791</v>
      </c>
      <c r="C1834">
        <v>0</v>
      </c>
      <c r="D1834">
        <v>0</v>
      </c>
      <c r="E1834">
        <v>10960000</v>
      </c>
      <c r="F1834">
        <v>13152000</v>
      </c>
      <c r="G1834" s="3">
        <v>46125</v>
      </c>
      <c r="H1834" t="s">
        <v>6876</v>
      </c>
      <c r="I1834" t="s">
        <v>3416</v>
      </c>
    </row>
    <row r="1835" spans="1:9">
      <c r="A1835">
        <v>137281</v>
      </c>
      <c r="B1835" t="s">
        <v>4791</v>
      </c>
      <c r="C1835">
        <v>0</v>
      </c>
      <c r="D1835">
        <v>0</v>
      </c>
      <c r="E1835">
        <v>10800000</v>
      </c>
      <c r="F1835">
        <v>12960000</v>
      </c>
      <c r="G1835" s="3">
        <v>46125</v>
      </c>
      <c r="H1835" t="s">
        <v>6876</v>
      </c>
      <c r="I1835" t="s">
        <v>6903</v>
      </c>
    </row>
    <row r="1836" spans="1:9">
      <c r="A1836">
        <v>137282</v>
      </c>
      <c r="B1836" t="s">
        <v>4674</v>
      </c>
      <c r="C1836" t="s">
        <v>6902</v>
      </c>
      <c r="D1836">
        <v>0</v>
      </c>
      <c r="E1836">
        <v>34166.67</v>
      </c>
      <c r="F1836">
        <v>41000</v>
      </c>
      <c r="G1836" s="3">
        <v>46126</v>
      </c>
      <c r="H1836" t="s">
        <v>6903</v>
      </c>
      <c r="I1836" t="s">
        <v>6903</v>
      </c>
    </row>
    <row r="1837" spans="1:9">
      <c r="A1837">
        <v>137283</v>
      </c>
      <c r="B1837" t="s">
        <v>6904</v>
      </c>
      <c r="C1837" t="s">
        <v>6906</v>
      </c>
      <c r="D1837">
        <v>0</v>
      </c>
      <c r="E1837">
        <v>3000000</v>
      </c>
      <c r="F1837">
        <v>3000000</v>
      </c>
      <c r="G1837" s="3">
        <v>46126</v>
      </c>
      <c r="H1837" t="s">
        <v>6903</v>
      </c>
      <c r="I1837" t="s">
        <v>9807</v>
      </c>
    </row>
    <row r="1838" spans="1:9">
      <c r="A1838">
        <v>137284</v>
      </c>
      <c r="B1838" t="s">
        <v>4697</v>
      </c>
      <c r="C1838" t="s">
        <v>6907</v>
      </c>
      <c r="D1838">
        <v>0</v>
      </c>
      <c r="E1838">
        <v>683000</v>
      </c>
      <c r="F1838">
        <v>683000</v>
      </c>
      <c r="G1838" s="3">
        <v>46126</v>
      </c>
      <c r="H1838" t="s">
        <v>6903</v>
      </c>
      <c r="I1838" t="s">
        <v>6903</v>
      </c>
    </row>
    <row r="1839" spans="1:9">
      <c r="A1839">
        <v>137285</v>
      </c>
      <c r="B1839" t="s">
        <v>4952</v>
      </c>
      <c r="C1839" t="s">
        <v>6908</v>
      </c>
      <c r="D1839">
        <v>0</v>
      </c>
      <c r="E1839">
        <v>495000</v>
      </c>
      <c r="F1839">
        <v>495000</v>
      </c>
      <c r="G1839" s="3">
        <v>46126</v>
      </c>
      <c r="H1839" t="s">
        <v>6903</v>
      </c>
      <c r="I1839" t="s">
        <v>6903</v>
      </c>
    </row>
    <row r="1840" spans="1:9">
      <c r="A1840">
        <v>137286</v>
      </c>
      <c r="B1840" t="s">
        <v>4853</v>
      </c>
      <c r="C1840" t="s">
        <v>6909</v>
      </c>
      <c r="D1840">
        <v>0</v>
      </c>
      <c r="E1840">
        <v>15423000</v>
      </c>
      <c r="F1840">
        <v>18507600</v>
      </c>
      <c r="G1840" s="3">
        <v>46126</v>
      </c>
      <c r="H1840" t="s">
        <v>6903</v>
      </c>
      <c r="I1840" t="s">
        <v>6903</v>
      </c>
    </row>
    <row r="1841" spans="1:9">
      <c r="A1841">
        <v>137287</v>
      </c>
      <c r="B1841" t="s">
        <v>5024</v>
      </c>
      <c r="C1841">
        <v>0</v>
      </c>
      <c r="D1841">
        <v>0</v>
      </c>
      <c r="E1841">
        <v>26529804</v>
      </c>
      <c r="F1841">
        <v>31835764.800000001</v>
      </c>
      <c r="G1841" s="3">
        <v>46126</v>
      </c>
      <c r="H1841" t="s">
        <v>6903</v>
      </c>
      <c r="I1841" t="s">
        <v>6903</v>
      </c>
    </row>
    <row r="1842" spans="1:9">
      <c r="A1842">
        <v>137288</v>
      </c>
      <c r="B1842" t="s">
        <v>5024</v>
      </c>
      <c r="C1842">
        <v>0</v>
      </c>
      <c r="D1842">
        <v>0</v>
      </c>
      <c r="E1842">
        <v>24900748</v>
      </c>
      <c r="F1842">
        <v>29880897.600000001</v>
      </c>
      <c r="G1842" s="3">
        <v>46126</v>
      </c>
      <c r="H1842" t="s">
        <v>6903</v>
      </c>
      <c r="I1842" t="s">
        <v>6903</v>
      </c>
    </row>
    <row r="1843" spans="1:9">
      <c r="A1843">
        <v>137289</v>
      </c>
      <c r="B1843" t="s">
        <v>4695</v>
      </c>
      <c r="C1843">
        <v>0</v>
      </c>
      <c r="D1843">
        <v>0</v>
      </c>
      <c r="E1843">
        <v>1951700</v>
      </c>
      <c r="F1843">
        <v>2342040</v>
      </c>
      <c r="G1843" s="3">
        <v>46126</v>
      </c>
      <c r="H1843" t="s">
        <v>6903</v>
      </c>
      <c r="I1843" t="s">
        <v>6903</v>
      </c>
    </row>
    <row r="1844" spans="1:9">
      <c r="A1844">
        <v>137290</v>
      </c>
      <c r="B1844" t="s">
        <v>6910</v>
      </c>
      <c r="C1844" t="s">
        <v>6912</v>
      </c>
      <c r="D1844">
        <v>0</v>
      </c>
      <c r="E1844">
        <v>25626</v>
      </c>
      <c r="F1844">
        <v>25626</v>
      </c>
      <c r="G1844" s="3">
        <v>46126</v>
      </c>
      <c r="H1844" t="s">
        <v>6903</v>
      </c>
      <c r="I1844" t="s">
        <v>6903</v>
      </c>
    </row>
    <row r="1845" spans="1:9">
      <c r="A1845">
        <v>137291</v>
      </c>
      <c r="B1845" t="s">
        <v>6910</v>
      </c>
      <c r="C1845" t="s">
        <v>6913</v>
      </c>
      <c r="D1845">
        <v>0</v>
      </c>
      <c r="E1845">
        <v>8221.2000000000007</v>
      </c>
      <c r="F1845">
        <v>8221.2000000000007</v>
      </c>
      <c r="G1845" s="3">
        <v>46126</v>
      </c>
      <c r="H1845" t="s">
        <v>6903</v>
      </c>
      <c r="I1845" t="s">
        <v>6903</v>
      </c>
    </row>
    <row r="1846" spans="1:9">
      <c r="A1846">
        <v>137292</v>
      </c>
      <c r="B1846" t="s">
        <v>4978</v>
      </c>
      <c r="C1846" t="s">
        <v>6914</v>
      </c>
      <c r="D1846" t="s">
        <v>6914</v>
      </c>
      <c r="E1846">
        <v>114596</v>
      </c>
      <c r="F1846">
        <v>137515.20000000001</v>
      </c>
      <c r="G1846" s="3">
        <v>46126</v>
      </c>
      <c r="H1846" t="s">
        <v>6903</v>
      </c>
      <c r="I1846" t="s">
        <v>6903</v>
      </c>
    </row>
    <row r="1847" spans="1:9">
      <c r="A1847">
        <v>137293</v>
      </c>
      <c r="B1847" t="s">
        <v>4894</v>
      </c>
      <c r="C1847" t="s">
        <v>6915</v>
      </c>
      <c r="D1847">
        <v>0</v>
      </c>
      <c r="E1847">
        <v>3060000</v>
      </c>
      <c r="F1847">
        <v>3672000</v>
      </c>
      <c r="G1847" s="3">
        <v>46126</v>
      </c>
      <c r="H1847" t="s">
        <v>6903</v>
      </c>
      <c r="I1847" t="s">
        <v>6971</v>
      </c>
    </row>
    <row r="1848" spans="1:9">
      <c r="A1848">
        <v>137294</v>
      </c>
      <c r="B1848" t="s">
        <v>4693</v>
      </c>
      <c r="C1848" t="s">
        <v>6916</v>
      </c>
      <c r="D1848">
        <v>0</v>
      </c>
      <c r="E1848">
        <v>5100000</v>
      </c>
      <c r="F1848">
        <v>6120000</v>
      </c>
      <c r="G1848" s="3">
        <v>46126</v>
      </c>
      <c r="H1848" t="s">
        <v>6903</v>
      </c>
      <c r="I1848" t="s">
        <v>6971</v>
      </c>
    </row>
    <row r="1849" spans="1:9">
      <c r="A1849">
        <v>137295</v>
      </c>
      <c r="B1849" t="s">
        <v>4791</v>
      </c>
      <c r="C1849" t="s">
        <v>6917</v>
      </c>
      <c r="D1849">
        <v>0</v>
      </c>
      <c r="E1849">
        <v>39377486.009999998</v>
      </c>
      <c r="F1849">
        <v>47252983.210000001</v>
      </c>
      <c r="G1849" s="3">
        <v>46126</v>
      </c>
      <c r="H1849" t="s">
        <v>6903</v>
      </c>
      <c r="I1849" t="s">
        <v>6903</v>
      </c>
    </row>
    <row r="1850" spans="1:9">
      <c r="A1850">
        <v>137296</v>
      </c>
      <c r="B1850" t="s">
        <v>4693</v>
      </c>
      <c r="C1850" t="s">
        <v>6918</v>
      </c>
      <c r="D1850">
        <v>0</v>
      </c>
      <c r="E1850">
        <v>6000000</v>
      </c>
      <c r="F1850">
        <v>7200000</v>
      </c>
      <c r="G1850" s="3">
        <v>46126</v>
      </c>
      <c r="H1850" t="s">
        <v>6903</v>
      </c>
      <c r="I1850" t="s">
        <v>6971</v>
      </c>
    </row>
    <row r="1851" spans="1:9">
      <c r="A1851">
        <v>137297</v>
      </c>
      <c r="B1851">
        <v>0</v>
      </c>
      <c r="C1851" t="s">
        <v>6919</v>
      </c>
      <c r="D1851">
        <v>0</v>
      </c>
      <c r="E1851">
        <v>0</v>
      </c>
      <c r="F1851">
        <v>0</v>
      </c>
      <c r="G1851" s="3">
        <v>46126</v>
      </c>
      <c r="H1851" t="s">
        <v>6903</v>
      </c>
      <c r="I1851" t="s">
        <v>6903</v>
      </c>
    </row>
    <row r="1852" spans="1:9">
      <c r="A1852">
        <v>137298</v>
      </c>
      <c r="B1852" t="s">
        <v>4894</v>
      </c>
      <c r="C1852" t="s">
        <v>6920</v>
      </c>
      <c r="D1852">
        <v>0</v>
      </c>
      <c r="E1852">
        <v>1500000</v>
      </c>
      <c r="F1852">
        <v>1800000</v>
      </c>
      <c r="G1852" s="3">
        <v>46126</v>
      </c>
      <c r="H1852" t="s">
        <v>6903</v>
      </c>
      <c r="I1852" t="s">
        <v>6971</v>
      </c>
    </row>
    <row r="1853" spans="1:9">
      <c r="A1853">
        <v>137299</v>
      </c>
      <c r="B1853" t="s">
        <v>4891</v>
      </c>
      <c r="C1853" t="s">
        <v>6921</v>
      </c>
      <c r="D1853">
        <v>0</v>
      </c>
      <c r="E1853">
        <v>3430000</v>
      </c>
      <c r="F1853">
        <v>4116000</v>
      </c>
      <c r="G1853" s="3">
        <v>46126</v>
      </c>
      <c r="H1853" t="s">
        <v>6903</v>
      </c>
      <c r="I1853" t="s">
        <v>6971</v>
      </c>
    </row>
    <row r="1854" spans="1:9">
      <c r="A1854">
        <v>137300</v>
      </c>
      <c r="B1854" t="s">
        <v>4768</v>
      </c>
      <c r="C1854" t="s">
        <v>6922</v>
      </c>
      <c r="D1854">
        <v>0</v>
      </c>
      <c r="E1854">
        <v>62587967.950000003</v>
      </c>
      <c r="F1854">
        <v>62587967.950000003</v>
      </c>
      <c r="G1854" s="3">
        <v>46126</v>
      </c>
      <c r="H1854" t="s">
        <v>6903</v>
      </c>
      <c r="I1854" t="s">
        <v>6903</v>
      </c>
    </row>
    <row r="1855" spans="1:9">
      <c r="A1855">
        <v>137301</v>
      </c>
      <c r="B1855" t="s">
        <v>4925</v>
      </c>
      <c r="C1855">
        <v>0</v>
      </c>
      <c r="D1855">
        <v>0</v>
      </c>
      <c r="E1855">
        <v>545600</v>
      </c>
      <c r="F1855">
        <v>654720</v>
      </c>
      <c r="G1855" s="3">
        <v>46126</v>
      </c>
      <c r="H1855" t="s">
        <v>6903</v>
      </c>
      <c r="I1855" t="s">
        <v>7178</v>
      </c>
    </row>
    <row r="1856" spans="1:9">
      <c r="A1856">
        <v>137302</v>
      </c>
      <c r="B1856" t="s">
        <v>4939</v>
      </c>
      <c r="C1856">
        <v>0</v>
      </c>
      <c r="D1856">
        <v>0</v>
      </c>
      <c r="E1856">
        <v>933825.24</v>
      </c>
      <c r="F1856">
        <v>1120590.29</v>
      </c>
      <c r="G1856" s="3">
        <v>46126</v>
      </c>
      <c r="H1856" t="s">
        <v>6903</v>
      </c>
      <c r="I1856" t="s">
        <v>7178</v>
      </c>
    </row>
    <row r="1857" spans="1:9">
      <c r="A1857">
        <v>137303</v>
      </c>
      <c r="B1857" t="s">
        <v>6923</v>
      </c>
      <c r="C1857" t="s">
        <v>6925</v>
      </c>
      <c r="D1857">
        <v>0</v>
      </c>
      <c r="E1857">
        <v>8520000</v>
      </c>
      <c r="F1857">
        <v>8520000</v>
      </c>
      <c r="G1857" s="3">
        <v>46126</v>
      </c>
      <c r="H1857" t="s">
        <v>6903</v>
      </c>
      <c r="I1857" t="s">
        <v>9807</v>
      </c>
    </row>
    <row r="1858" spans="1:9">
      <c r="A1858">
        <v>137304</v>
      </c>
      <c r="B1858">
        <v>0</v>
      </c>
      <c r="C1858" t="s">
        <v>6926</v>
      </c>
      <c r="D1858">
        <v>0</v>
      </c>
      <c r="E1858">
        <v>0</v>
      </c>
      <c r="F1858">
        <v>0</v>
      </c>
      <c r="G1858" s="3">
        <v>46126</v>
      </c>
      <c r="H1858" t="s">
        <v>6903</v>
      </c>
      <c r="I1858" t="s">
        <v>7027</v>
      </c>
    </row>
    <row r="1859" spans="1:9">
      <c r="A1859">
        <v>137305</v>
      </c>
      <c r="B1859" t="s">
        <v>6189</v>
      </c>
      <c r="C1859">
        <v>0</v>
      </c>
      <c r="D1859" t="s">
        <v>9708</v>
      </c>
      <c r="E1859">
        <v>208333.33</v>
      </c>
      <c r="F1859">
        <v>250000</v>
      </c>
      <c r="G1859" s="3">
        <v>46126</v>
      </c>
      <c r="H1859" t="s">
        <v>6903</v>
      </c>
      <c r="I1859" t="s">
        <v>6903</v>
      </c>
    </row>
    <row r="1860" spans="1:9">
      <c r="A1860">
        <v>137306</v>
      </c>
      <c r="B1860" t="s">
        <v>6927</v>
      </c>
      <c r="C1860">
        <v>0</v>
      </c>
      <c r="D1860" t="s">
        <v>9668</v>
      </c>
      <c r="E1860">
        <v>264000</v>
      </c>
      <c r="F1860">
        <v>264000</v>
      </c>
      <c r="G1860" s="3">
        <v>46126</v>
      </c>
      <c r="H1860" t="s">
        <v>6903</v>
      </c>
      <c r="I1860" t="s">
        <v>6903</v>
      </c>
    </row>
    <row r="1861" spans="1:9">
      <c r="A1861">
        <v>137307</v>
      </c>
      <c r="B1861" t="s">
        <v>4800</v>
      </c>
      <c r="C1861" t="s">
        <v>6929</v>
      </c>
      <c r="D1861">
        <v>0</v>
      </c>
      <c r="E1861">
        <v>4000000</v>
      </c>
      <c r="F1861">
        <v>4800000</v>
      </c>
      <c r="G1861" s="3">
        <v>46126</v>
      </c>
      <c r="H1861" t="s">
        <v>6903</v>
      </c>
      <c r="I1861" t="s">
        <v>6971</v>
      </c>
    </row>
    <row r="1862" spans="1:9">
      <c r="A1862">
        <v>137308</v>
      </c>
      <c r="B1862" t="s">
        <v>6068</v>
      </c>
      <c r="C1862" t="s">
        <v>6930</v>
      </c>
      <c r="D1862">
        <v>0</v>
      </c>
      <c r="E1862">
        <v>18640</v>
      </c>
      <c r="F1862">
        <v>18640</v>
      </c>
      <c r="G1862" s="3">
        <v>46126</v>
      </c>
      <c r="H1862" t="s">
        <v>6903</v>
      </c>
      <c r="I1862" t="s">
        <v>6971</v>
      </c>
    </row>
    <row r="1863" spans="1:9">
      <c r="A1863">
        <v>137309</v>
      </c>
      <c r="B1863" t="s">
        <v>6931</v>
      </c>
      <c r="C1863" t="s">
        <v>6933</v>
      </c>
      <c r="D1863">
        <v>0</v>
      </c>
      <c r="E1863">
        <v>430800</v>
      </c>
      <c r="F1863">
        <v>430800</v>
      </c>
      <c r="G1863" s="3">
        <v>46126</v>
      </c>
      <c r="H1863" t="s">
        <v>6903</v>
      </c>
      <c r="I1863" t="s">
        <v>6971</v>
      </c>
    </row>
    <row r="1864" spans="1:9">
      <c r="A1864">
        <v>137310</v>
      </c>
      <c r="B1864" t="s">
        <v>4695</v>
      </c>
      <c r="C1864" t="s">
        <v>6934</v>
      </c>
      <c r="D1864">
        <v>0</v>
      </c>
      <c r="E1864">
        <v>3035200</v>
      </c>
      <c r="F1864">
        <v>3035200</v>
      </c>
      <c r="G1864" s="3">
        <v>46127</v>
      </c>
      <c r="H1864" t="s">
        <v>6935</v>
      </c>
      <c r="I1864" t="s">
        <v>6935</v>
      </c>
    </row>
    <row r="1865" spans="1:9">
      <c r="A1865">
        <v>137311</v>
      </c>
      <c r="B1865" t="s">
        <v>4830</v>
      </c>
      <c r="C1865" t="s">
        <v>4831</v>
      </c>
      <c r="D1865">
        <v>0</v>
      </c>
      <c r="E1865">
        <v>2400000</v>
      </c>
      <c r="F1865">
        <v>2400000</v>
      </c>
      <c r="G1865" s="3">
        <v>46127</v>
      </c>
      <c r="H1865" t="s">
        <v>6935</v>
      </c>
      <c r="I1865" t="s">
        <v>9807</v>
      </c>
    </row>
    <row r="1866" spans="1:9">
      <c r="A1866">
        <v>137312</v>
      </c>
      <c r="B1866" t="s">
        <v>5478</v>
      </c>
      <c r="C1866" t="s">
        <v>6936</v>
      </c>
      <c r="D1866">
        <v>0</v>
      </c>
      <c r="E1866">
        <v>14787.5</v>
      </c>
      <c r="F1866">
        <v>14787.5</v>
      </c>
      <c r="G1866" s="3">
        <v>46127</v>
      </c>
      <c r="H1866" t="s">
        <v>6935</v>
      </c>
      <c r="I1866" t="s">
        <v>9806</v>
      </c>
    </row>
    <row r="1867" spans="1:9">
      <c r="A1867">
        <v>137313</v>
      </c>
      <c r="B1867" t="s">
        <v>6937</v>
      </c>
      <c r="C1867" t="s">
        <v>6938</v>
      </c>
      <c r="D1867">
        <v>0</v>
      </c>
      <c r="E1867">
        <v>13760000</v>
      </c>
      <c r="F1867">
        <v>13760000</v>
      </c>
      <c r="G1867" s="3">
        <v>46127</v>
      </c>
      <c r="H1867" t="s">
        <v>6935</v>
      </c>
      <c r="I1867" t="s">
        <v>9807</v>
      </c>
    </row>
    <row r="1868" spans="1:9">
      <c r="A1868">
        <v>137314</v>
      </c>
      <c r="B1868" t="s">
        <v>6939</v>
      </c>
      <c r="C1868" t="s">
        <v>6941</v>
      </c>
      <c r="D1868">
        <v>0</v>
      </c>
      <c r="E1868">
        <v>1613668</v>
      </c>
      <c r="F1868">
        <v>1936401.6</v>
      </c>
      <c r="G1868" s="3">
        <v>46127</v>
      </c>
      <c r="H1868" t="s">
        <v>6935</v>
      </c>
      <c r="I1868" t="s">
        <v>7027</v>
      </c>
    </row>
    <row r="1869" spans="1:9">
      <c r="A1869">
        <v>137315</v>
      </c>
      <c r="B1869" t="s">
        <v>4827</v>
      </c>
      <c r="C1869" t="s">
        <v>6942</v>
      </c>
      <c r="D1869">
        <v>0</v>
      </c>
      <c r="E1869">
        <v>700000</v>
      </c>
      <c r="F1869">
        <v>700000</v>
      </c>
      <c r="G1869" s="3">
        <v>46127</v>
      </c>
      <c r="H1869" t="s">
        <v>6935</v>
      </c>
      <c r="I1869" t="s">
        <v>9807</v>
      </c>
    </row>
    <row r="1870" spans="1:9">
      <c r="A1870">
        <v>137316</v>
      </c>
      <c r="B1870" t="s">
        <v>5478</v>
      </c>
      <c r="C1870" t="s">
        <v>6943</v>
      </c>
      <c r="D1870">
        <v>0</v>
      </c>
      <c r="E1870">
        <v>15109.7</v>
      </c>
      <c r="F1870">
        <v>15109.7</v>
      </c>
      <c r="G1870" s="3">
        <v>46127</v>
      </c>
      <c r="H1870" t="s">
        <v>6935</v>
      </c>
      <c r="I1870" t="s">
        <v>9806</v>
      </c>
    </row>
    <row r="1871" spans="1:9">
      <c r="A1871">
        <v>137317</v>
      </c>
      <c r="B1871" t="s">
        <v>5478</v>
      </c>
      <c r="C1871" t="s">
        <v>6944</v>
      </c>
      <c r="D1871">
        <v>0</v>
      </c>
      <c r="E1871">
        <v>1548.3</v>
      </c>
      <c r="F1871">
        <v>1548.3</v>
      </c>
      <c r="G1871" s="3">
        <v>46127</v>
      </c>
      <c r="H1871" t="s">
        <v>6935</v>
      </c>
      <c r="I1871" t="s">
        <v>9806</v>
      </c>
    </row>
    <row r="1872" spans="1:9">
      <c r="A1872">
        <v>137318</v>
      </c>
      <c r="B1872">
        <v>0</v>
      </c>
      <c r="C1872" t="s">
        <v>6945</v>
      </c>
      <c r="D1872">
        <v>0</v>
      </c>
      <c r="E1872">
        <v>18050000</v>
      </c>
      <c r="F1872">
        <v>21660000</v>
      </c>
      <c r="G1872" s="3">
        <v>46127</v>
      </c>
      <c r="H1872" t="s">
        <v>6935</v>
      </c>
      <c r="I1872" t="s">
        <v>6935</v>
      </c>
    </row>
    <row r="1873" spans="1:9">
      <c r="A1873">
        <v>137319</v>
      </c>
      <c r="B1873" t="s">
        <v>4697</v>
      </c>
      <c r="C1873" t="s">
        <v>6946</v>
      </c>
      <c r="D1873" t="s">
        <v>6946</v>
      </c>
      <c r="E1873">
        <v>1047000</v>
      </c>
      <c r="F1873">
        <v>1047000</v>
      </c>
      <c r="G1873" s="3">
        <v>46127</v>
      </c>
      <c r="H1873" t="s">
        <v>6935</v>
      </c>
      <c r="I1873" t="s">
        <v>7206</v>
      </c>
    </row>
    <row r="1874" spans="1:9">
      <c r="A1874">
        <v>137320</v>
      </c>
      <c r="B1874" t="s">
        <v>4697</v>
      </c>
      <c r="C1874" t="s">
        <v>6947</v>
      </c>
      <c r="D1874" t="s">
        <v>6947</v>
      </c>
      <c r="E1874">
        <v>848000</v>
      </c>
      <c r="F1874">
        <v>848000</v>
      </c>
      <c r="G1874" s="3">
        <v>46127</v>
      </c>
      <c r="H1874" t="s">
        <v>6935</v>
      </c>
      <c r="I1874" t="s">
        <v>7206</v>
      </c>
    </row>
    <row r="1875" spans="1:9">
      <c r="A1875">
        <v>137321</v>
      </c>
      <c r="B1875" t="s">
        <v>6723</v>
      </c>
      <c r="C1875" t="s">
        <v>6948</v>
      </c>
      <c r="D1875">
        <v>0</v>
      </c>
      <c r="E1875">
        <v>14400000</v>
      </c>
      <c r="F1875">
        <v>14400000</v>
      </c>
      <c r="G1875" s="3">
        <v>46127</v>
      </c>
      <c r="H1875" t="s">
        <v>6935</v>
      </c>
      <c r="I1875" t="s">
        <v>9807</v>
      </c>
    </row>
    <row r="1876" spans="1:9">
      <c r="A1876">
        <v>137322</v>
      </c>
      <c r="B1876" t="s">
        <v>6949</v>
      </c>
      <c r="C1876" t="s">
        <v>6951</v>
      </c>
      <c r="D1876">
        <v>0</v>
      </c>
      <c r="E1876">
        <v>960000</v>
      </c>
      <c r="F1876">
        <v>960000</v>
      </c>
      <c r="G1876" s="3">
        <v>46127</v>
      </c>
      <c r="H1876" t="s">
        <v>6935</v>
      </c>
      <c r="I1876" t="s">
        <v>6971</v>
      </c>
    </row>
    <row r="1877" spans="1:9">
      <c r="A1877">
        <v>137323</v>
      </c>
      <c r="B1877" t="s">
        <v>4952</v>
      </c>
      <c r="C1877" t="s">
        <v>6952</v>
      </c>
      <c r="D1877">
        <v>0</v>
      </c>
      <c r="E1877">
        <v>7450000</v>
      </c>
      <c r="F1877">
        <v>7450000</v>
      </c>
      <c r="G1877" s="3">
        <v>46127</v>
      </c>
      <c r="H1877" t="s">
        <v>6935</v>
      </c>
      <c r="I1877" t="s">
        <v>6971</v>
      </c>
    </row>
    <row r="1878" spans="1:9">
      <c r="A1878">
        <v>137324</v>
      </c>
      <c r="B1878">
        <v>0</v>
      </c>
      <c r="C1878">
        <v>0</v>
      </c>
      <c r="D1878">
        <v>0</v>
      </c>
      <c r="E1878">
        <v>3960000</v>
      </c>
      <c r="F1878">
        <v>4752000</v>
      </c>
      <c r="G1878" s="3">
        <v>46127</v>
      </c>
      <c r="H1878" t="s">
        <v>6935</v>
      </c>
      <c r="I1878" t="s">
        <v>7178</v>
      </c>
    </row>
    <row r="1879" spans="1:9">
      <c r="A1879">
        <v>137325</v>
      </c>
      <c r="B1879" t="s">
        <v>4807</v>
      </c>
      <c r="C1879">
        <v>0</v>
      </c>
      <c r="D1879">
        <v>0</v>
      </c>
      <c r="E1879">
        <v>310000</v>
      </c>
      <c r="F1879">
        <v>372000</v>
      </c>
      <c r="G1879" s="3">
        <v>46127</v>
      </c>
      <c r="H1879" t="s">
        <v>6935</v>
      </c>
      <c r="I1879" t="s">
        <v>7178</v>
      </c>
    </row>
    <row r="1880" spans="1:9">
      <c r="A1880">
        <v>137326</v>
      </c>
      <c r="B1880" t="s">
        <v>4978</v>
      </c>
      <c r="C1880">
        <v>0</v>
      </c>
      <c r="D1880">
        <v>0</v>
      </c>
      <c r="E1880">
        <v>83917</v>
      </c>
      <c r="F1880">
        <v>100700.4</v>
      </c>
      <c r="G1880" s="3">
        <v>46127</v>
      </c>
      <c r="H1880" t="s">
        <v>6935</v>
      </c>
      <c r="I1880" t="s">
        <v>7178</v>
      </c>
    </row>
    <row r="1881" spans="1:9">
      <c r="A1881">
        <v>137327</v>
      </c>
      <c r="B1881" t="s">
        <v>4791</v>
      </c>
      <c r="C1881" t="s">
        <v>6953</v>
      </c>
      <c r="D1881">
        <v>0</v>
      </c>
      <c r="E1881">
        <v>14098066.67</v>
      </c>
      <c r="F1881">
        <v>16917680</v>
      </c>
      <c r="G1881" s="3">
        <v>46127</v>
      </c>
      <c r="H1881" t="s">
        <v>6935</v>
      </c>
      <c r="I1881" t="s">
        <v>6971</v>
      </c>
    </row>
    <row r="1882" spans="1:9">
      <c r="A1882">
        <v>137328</v>
      </c>
      <c r="B1882" t="s">
        <v>6834</v>
      </c>
      <c r="C1882" t="s">
        <v>6954</v>
      </c>
      <c r="D1882">
        <v>0</v>
      </c>
      <c r="E1882">
        <v>3000</v>
      </c>
      <c r="F1882">
        <v>3000</v>
      </c>
      <c r="G1882" s="3">
        <v>46127</v>
      </c>
      <c r="H1882" t="s">
        <v>6935</v>
      </c>
      <c r="I1882" t="s">
        <v>7027</v>
      </c>
    </row>
    <row r="1883" spans="1:9">
      <c r="A1883">
        <v>137329</v>
      </c>
      <c r="B1883" t="s">
        <v>6955</v>
      </c>
      <c r="C1883" t="s">
        <v>6957</v>
      </c>
      <c r="D1883" t="s">
        <v>6957</v>
      </c>
      <c r="E1883">
        <v>1088750.01</v>
      </c>
      <c r="F1883">
        <v>1306500.01</v>
      </c>
      <c r="G1883" s="3">
        <v>46127</v>
      </c>
      <c r="H1883" t="s">
        <v>6935</v>
      </c>
      <c r="I1883" t="s">
        <v>6971</v>
      </c>
    </row>
    <row r="1884" spans="1:9">
      <c r="A1884">
        <v>137330</v>
      </c>
      <c r="B1884" t="s">
        <v>5099</v>
      </c>
      <c r="C1884" t="s">
        <v>6958</v>
      </c>
      <c r="D1884">
        <v>0</v>
      </c>
      <c r="E1884">
        <v>214319304</v>
      </c>
      <c r="F1884">
        <v>257183164.80000001</v>
      </c>
      <c r="G1884" s="3">
        <v>46127</v>
      </c>
      <c r="H1884" t="s">
        <v>6935</v>
      </c>
      <c r="I1884" t="s">
        <v>7027</v>
      </c>
    </row>
    <row r="1885" spans="1:9">
      <c r="A1885">
        <v>137331</v>
      </c>
      <c r="B1885" t="s">
        <v>5032</v>
      </c>
      <c r="C1885" t="s">
        <v>6789</v>
      </c>
      <c r="D1885">
        <v>0</v>
      </c>
      <c r="E1885">
        <v>304800</v>
      </c>
      <c r="F1885">
        <v>304800</v>
      </c>
      <c r="G1885" s="3">
        <v>46127</v>
      </c>
      <c r="H1885" t="s">
        <v>6935</v>
      </c>
      <c r="I1885" t="s">
        <v>9807</v>
      </c>
    </row>
    <row r="1886" spans="1:9">
      <c r="A1886">
        <v>137332</v>
      </c>
      <c r="B1886">
        <v>0</v>
      </c>
      <c r="C1886" t="s">
        <v>6959</v>
      </c>
      <c r="D1886" t="s">
        <v>6959</v>
      </c>
      <c r="E1886">
        <v>0</v>
      </c>
      <c r="F1886">
        <v>0</v>
      </c>
      <c r="G1886" s="3">
        <v>46127</v>
      </c>
      <c r="H1886" t="s">
        <v>6935</v>
      </c>
      <c r="I1886" t="s">
        <v>6971</v>
      </c>
    </row>
    <row r="1887" spans="1:9">
      <c r="A1887">
        <v>137333</v>
      </c>
      <c r="B1887" t="s">
        <v>4849</v>
      </c>
      <c r="C1887" t="s">
        <v>4850</v>
      </c>
      <c r="D1887">
        <v>0</v>
      </c>
      <c r="E1887">
        <v>2098000</v>
      </c>
      <c r="F1887">
        <v>2098000</v>
      </c>
      <c r="G1887" s="3">
        <v>46127</v>
      </c>
      <c r="H1887" t="s">
        <v>6935</v>
      </c>
      <c r="I1887" t="s">
        <v>9807</v>
      </c>
    </row>
    <row r="1888" spans="1:9">
      <c r="A1888">
        <v>137334</v>
      </c>
      <c r="B1888" t="s">
        <v>4845</v>
      </c>
      <c r="C1888" t="s">
        <v>4846</v>
      </c>
      <c r="D1888">
        <v>0</v>
      </c>
      <c r="E1888">
        <v>100000</v>
      </c>
      <c r="F1888">
        <v>100000</v>
      </c>
      <c r="G1888" s="3">
        <v>46127</v>
      </c>
      <c r="H1888" t="s">
        <v>6935</v>
      </c>
      <c r="I1888" t="s">
        <v>9807</v>
      </c>
    </row>
    <row r="1889" spans="1:9">
      <c r="A1889">
        <v>137335</v>
      </c>
      <c r="B1889" t="s">
        <v>4697</v>
      </c>
      <c r="C1889" t="s">
        <v>6960</v>
      </c>
      <c r="D1889" t="s">
        <v>6960</v>
      </c>
      <c r="E1889">
        <v>10596700</v>
      </c>
      <c r="F1889">
        <v>10596700</v>
      </c>
      <c r="G1889" s="3">
        <v>46127</v>
      </c>
      <c r="H1889" t="s">
        <v>6935</v>
      </c>
      <c r="I1889" t="s">
        <v>7206</v>
      </c>
    </row>
    <row r="1890" spans="1:9">
      <c r="A1890">
        <v>137336</v>
      </c>
      <c r="B1890" t="s">
        <v>4695</v>
      </c>
      <c r="C1890">
        <v>0</v>
      </c>
      <c r="D1890">
        <v>0</v>
      </c>
      <c r="E1890">
        <v>176600</v>
      </c>
      <c r="F1890">
        <v>211920</v>
      </c>
      <c r="G1890" s="3">
        <v>46127</v>
      </c>
      <c r="H1890" t="s">
        <v>6935</v>
      </c>
      <c r="I1890" t="s">
        <v>6971</v>
      </c>
    </row>
    <row r="1891" spans="1:9">
      <c r="A1891">
        <v>137337</v>
      </c>
      <c r="B1891" t="s">
        <v>4716</v>
      </c>
      <c r="C1891" t="s">
        <v>6961</v>
      </c>
      <c r="D1891">
        <v>0</v>
      </c>
      <c r="E1891">
        <v>1</v>
      </c>
      <c r="F1891">
        <v>1</v>
      </c>
      <c r="G1891" s="3">
        <v>46127</v>
      </c>
      <c r="H1891" t="s">
        <v>6935</v>
      </c>
      <c r="I1891" t="s">
        <v>6971</v>
      </c>
    </row>
    <row r="1892" spans="1:9">
      <c r="A1892">
        <v>137338</v>
      </c>
      <c r="B1892" t="s">
        <v>6809</v>
      </c>
      <c r="C1892" t="s">
        <v>6962</v>
      </c>
      <c r="D1892">
        <v>0</v>
      </c>
      <c r="E1892">
        <v>11228.67</v>
      </c>
      <c r="F1892">
        <v>11228.67</v>
      </c>
      <c r="G1892" s="3">
        <v>46127</v>
      </c>
      <c r="H1892" t="s">
        <v>6935</v>
      </c>
      <c r="I1892" t="s">
        <v>7027</v>
      </c>
    </row>
    <row r="1893" spans="1:9">
      <c r="A1893">
        <v>137339</v>
      </c>
      <c r="B1893">
        <v>0</v>
      </c>
      <c r="C1893" t="s">
        <v>6963</v>
      </c>
      <c r="D1893">
        <v>0</v>
      </c>
      <c r="E1893">
        <v>35000000</v>
      </c>
      <c r="F1893">
        <v>35000000</v>
      </c>
      <c r="G1893" s="3">
        <v>46127</v>
      </c>
      <c r="H1893" t="s">
        <v>6935</v>
      </c>
      <c r="I1893" t="s">
        <v>6971</v>
      </c>
    </row>
    <row r="1894" spans="1:9">
      <c r="A1894">
        <v>137340</v>
      </c>
      <c r="B1894" t="s">
        <v>6964</v>
      </c>
      <c r="C1894" t="s">
        <v>6966</v>
      </c>
      <c r="D1894">
        <v>0</v>
      </c>
      <c r="E1894">
        <v>1538.35</v>
      </c>
      <c r="F1894">
        <v>1538.35</v>
      </c>
      <c r="G1894" s="3">
        <v>46127</v>
      </c>
      <c r="H1894" t="s">
        <v>6935</v>
      </c>
      <c r="I1894" t="s">
        <v>7027</v>
      </c>
    </row>
    <row r="1895" spans="1:9">
      <c r="A1895">
        <v>137341</v>
      </c>
      <c r="B1895" t="s">
        <v>6967</v>
      </c>
      <c r="C1895" t="s">
        <v>6969</v>
      </c>
      <c r="D1895">
        <v>0</v>
      </c>
      <c r="E1895">
        <v>19916000</v>
      </c>
      <c r="F1895">
        <v>19916000</v>
      </c>
      <c r="G1895" s="3">
        <v>46127</v>
      </c>
      <c r="H1895" t="s">
        <v>6935</v>
      </c>
      <c r="I1895" t="s">
        <v>6971</v>
      </c>
    </row>
    <row r="1896" spans="1:9">
      <c r="A1896">
        <v>137342</v>
      </c>
      <c r="B1896" t="s">
        <v>5171</v>
      </c>
      <c r="C1896" t="s">
        <v>6970</v>
      </c>
      <c r="D1896" t="s">
        <v>9709</v>
      </c>
      <c r="E1896">
        <v>42804990</v>
      </c>
      <c r="F1896">
        <v>51365988</v>
      </c>
      <c r="G1896" s="3">
        <v>46128</v>
      </c>
      <c r="H1896" t="s">
        <v>6971</v>
      </c>
      <c r="I1896" t="s">
        <v>7009</v>
      </c>
    </row>
    <row r="1897" spans="1:9">
      <c r="A1897">
        <v>137343</v>
      </c>
      <c r="B1897" t="s">
        <v>5392</v>
      </c>
      <c r="C1897" t="s">
        <v>6972</v>
      </c>
      <c r="D1897">
        <v>0</v>
      </c>
      <c r="E1897">
        <v>1055500</v>
      </c>
      <c r="F1897">
        <v>1266600</v>
      </c>
      <c r="G1897" s="3">
        <v>46128</v>
      </c>
      <c r="H1897" t="s">
        <v>6971</v>
      </c>
      <c r="I1897" t="s">
        <v>7027</v>
      </c>
    </row>
    <row r="1898" spans="1:9">
      <c r="A1898">
        <v>137344</v>
      </c>
      <c r="B1898" t="s">
        <v>6973</v>
      </c>
      <c r="C1898" t="s">
        <v>6975</v>
      </c>
      <c r="D1898">
        <v>0</v>
      </c>
      <c r="E1898">
        <v>1919.11</v>
      </c>
      <c r="F1898">
        <v>1919.11</v>
      </c>
      <c r="G1898" s="3">
        <v>46128</v>
      </c>
      <c r="H1898" t="s">
        <v>6971</v>
      </c>
      <c r="I1898" t="s">
        <v>9807</v>
      </c>
    </row>
    <row r="1899" spans="1:9">
      <c r="A1899">
        <v>137345</v>
      </c>
      <c r="B1899" t="s">
        <v>5024</v>
      </c>
      <c r="C1899" t="s">
        <v>6976</v>
      </c>
      <c r="D1899">
        <v>0</v>
      </c>
      <c r="E1899">
        <v>6090300</v>
      </c>
      <c r="F1899">
        <v>7308360</v>
      </c>
      <c r="G1899" s="3">
        <v>46128</v>
      </c>
      <c r="H1899" t="s">
        <v>6971</v>
      </c>
      <c r="I1899" t="s">
        <v>9807</v>
      </c>
    </row>
    <row r="1900" spans="1:9">
      <c r="A1900">
        <v>137346</v>
      </c>
      <c r="B1900" t="s">
        <v>6068</v>
      </c>
      <c r="C1900" t="s">
        <v>6977</v>
      </c>
      <c r="D1900">
        <v>0</v>
      </c>
      <c r="E1900">
        <v>33184.07</v>
      </c>
      <c r="F1900">
        <v>33184.07</v>
      </c>
      <c r="G1900" s="3">
        <v>46128</v>
      </c>
      <c r="H1900" t="s">
        <v>6971</v>
      </c>
      <c r="I1900" t="s">
        <v>7027</v>
      </c>
    </row>
    <row r="1901" spans="1:9">
      <c r="A1901">
        <v>137347</v>
      </c>
      <c r="B1901" t="s">
        <v>6978</v>
      </c>
      <c r="C1901" t="s">
        <v>6980</v>
      </c>
      <c r="D1901">
        <v>0</v>
      </c>
      <c r="E1901">
        <v>4140000</v>
      </c>
      <c r="F1901">
        <v>4140000</v>
      </c>
      <c r="G1901" s="3">
        <v>46128</v>
      </c>
      <c r="H1901" t="s">
        <v>6971</v>
      </c>
      <c r="I1901" t="s">
        <v>6971</v>
      </c>
    </row>
    <row r="1902" spans="1:9">
      <c r="A1902">
        <v>137348</v>
      </c>
      <c r="B1902" t="s">
        <v>4936</v>
      </c>
      <c r="C1902">
        <v>0</v>
      </c>
      <c r="D1902">
        <v>0</v>
      </c>
      <c r="E1902">
        <v>28437500</v>
      </c>
      <c r="F1902">
        <v>34125000</v>
      </c>
      <c r="G1902" s="3">
        <v>46128</v>
      </c>
      <c r="H1902" t="s">
        <v>6971</v>
      </c>
      <c r="I1902" t="s">
        <v>6971</v>
      </c>
    </row>
    <row r="1903" spans="1:9">
      <c r="A1903">
        <v>137349</v>
      </c>
      <c r="B1903" t="s">
        <v>6981</v>
      </c>
      <c r="C1903" t="s">
        <v>6983</v>
      </c>
      <c r="D1903">
        <v>0</v>
      </c>
      <c r="E1903">
        <v>2000000</v>
      </c>
      <c r="F1903">
        <v>2000000</v>
      </c>
      <c r="G1903" s="3">
        <v>46128</v>
      </c>
      <c r="H1903" t="s">
        <v>6971</v>
      </c>
      <c r="I1903" t="s">
        <v>7027</v>
      </c>
    </row>
    <row r="1904" spans="1:9">
      <c r="A1904">
        <v>137350</v>
      </c>
      <c r="B1904" t="s">
        <v>4936</v>
      </c>
      <c r="C1904">
        <v>0</v>
      </c>
      <c r="D1904">
        <v>0</v>
      </c>
      <c r="E1904">
        <v>53737050</v>
      </c>
      <c r="F1904">
        <v>64484460</v>
      </c>
      <c r="G1904" s="3">
        <v>46128</v>
      </c>
      <c r="H1904" t="s">
        <v>6971</v>
      </c>
      <c r="I1904" t="s">
        <v>6971</v>
      </c>
    </row>
    <row r="1905" spans="1:9">
      <c r="A1905">
        <v>137351</v>
      </c>
      <c r="B1905" t="s">
        <v>4936</v>
      </c>
      <c r="C1905">
        <v>0</v>
      </c>
      <c r="D1905">
        <v>0</v>
      </c>
      <c r="E1905">
        <v>54422350</v>
      </c>
      <c r="F1905">
        <v>65306820</v>
      </c>
      <c r="G1905" s="3">
        <v>46128</v>
      </c>
      <c r="H1905" t="s">
        <v>6971</v>
      </c>
      <c r="I1905" t="s">
        <v>6971</v>
      </c>
    </row>
    <row r="1906" spans="1:9">
      <c r="A1906">
        <v>137352</v>
      </c>
      <c r="B1906" t="s">
        <v>4768</v>
      </c>
      <c r="C1906" t="s">
        <v>6814</v>
      </c>
      <c r="D1906" t="s">
        <v>6814</v>
      </c>
      <c r="E1906">
        <v>1325000</v>
      </c>
      <c r="F1906">
        <v>1590000</v>
      </c>
      <c r="G1906" s="3">
        <v>46128</v>
      </c>
      <c r="H1906" t="s">
        <v>6971</v>
      </c>
      <c r="I1906" t="s">
        <v>7009</v>
      </c>
    </row>
    <row r="1907" spans="1:9">
      <c r="A1907">
        <v>137353</v>
      </c>
      <c r="B1907" t="s">
        <v>4791</v>
      </c>
      <c r="C1907" t="s">
        <v>6984</v>
      </c>
      <c r="D1907">
        <v>0</v>
      </c>
      <c r="E1907">
        <v>875000</v>
      </c>
      <c r="F1907">
        <v>1050000</v>
      </c>
      <c r="G1907" s="3">
        <v>46128</v>
      </c>
      <c r="H1907" t="s">
        <v>6971</v>
      </c>
      <c r="I1907" t="s">
        <v>7009</v>
      </c>
    </row>
    <row r="1908" spans="1:9">
      <c r="A1908">
        <v>137354</v>
      </c>
      <c r="B1908" t="s">
        <v>4797</v>
      </c>
      <c r="C1908" t="s">
        <v>6892</v>
      </c>
      <c r="D1908">
        <v>0</v>
      </c>
      <c r="E1908">
        <v>18557175</v>
      </c>
      <c r="F1908">
        <v>22268610</v>
      </c>
      <c r="G1908" s="3">
        <v>46128</v>
      </c>
      <c r="H1908" t="s">
        <v>6971</v>
      </c>
      <c r="I1908" t="s">
        <v>7027</v>
      </c>
    </row>
    <row r="1909" spans="1:9">
      <c r="A1909">
        <v>137355</v>
      </c>
      <c r="B1909" t="s">
        <v>6723</v>
      </c>
      <c r="C1909" t="s">
        <v>6985</v>
      </c>
      <c r="D1909">
        <v>0</v>
      </c>
      <c r="E1909">
        <v>12000000</v>
      </c>
      <c r="F1909">
        <v>12000000</v>
      </c>
      <c r="G1909" s="3">
        <v>46128</v>
      </c>
      <c r="H1909" t="s">
        <v>6971</v>
      </c>
      <c r="I1909" t="s">
        <v>9807</v>
      </c>
    </row>
    <row r="1910" spans="1:9">
      <c r="A1910">
        <v>137356</v>
      </c>
      <c r="B1910" t="s">
        <v>5912</v>
      </c>
      <c r="C1910" t="s">
        <v>6986</v>
      </c>
      <c r="D1910">
        <v>0</v>
      </c>
      <c r="E1910">
        <v>892000</v>
      </c>
      <c r="F1910">
        <v>892000</v>
      </c>
      <c r="G1910" s="3">
        <v>46128</v>
      </c>
      <c r="H1910" t="s">
        <v>6971</v>
      </c>
      <c r="I1910" t="s">
        <v>9807</v>
      </c>
    </row>
    <row r="1911" spans="1:9">
      <c r="A1911">
        <v>137357</v>
      </c>
      <c r="B1911" t="s">
        <v>6987</v>
      </c>
      <c r="C1911" t="s">
        <v>6989</v>
      </c>
      <c r="D1911">
        <v>0</v>
      </c>
      <c r="E1911">
        <v>2000000</v>
      </c>
      <c r="F1911">
        <v>2000000</v>
      </c>
      <c r="G1911" s="3">
        <v>46128</v>
      </c>
      <c r="H1911" t="s">
        <v>6971</v>
      </c>
      <c r="I1911" t="s">
        <v>7027</v>
      </c>
    </row>
    <row r="1912" spans="1:9">
      <c r="A1912">
        <v>137358</v>
      </c>
      <c r="B1912" t="s">
        <v>4807</v>
      </c>
      <c r="C1912" t="s">
        <v>6990</v>
      </c>
      <c r="D1912">
        <v>0</v>
      </c>
      <c r="E1912">
        <v>1830067000</v>
      </c>
      <c r="F1912">
        <v>2196080400</v>
      </c>
      <c r="G1912" s="3">
        <v>46128</v>
      </c>
      <c r="H1912" t="s">
        <v>6971</v>
      </c>
      <c r="I1912" t="s">
        <v>7027</v>
      </c>
    </row>
    <row r="1913" spans="1:9">
      <c r="A1913">
        <v>137359</v>
      </c>
      <c r="B1913" t="s">
        <v>6927</v>
      </c>
      <c r="C1913">
        <v>0</v>
      </c>
      <c r="D1913" t="s">
        <v>9710</v>
      </c>
      <c r="E1913">
        <v>5280</v>
      </c>
      <c r="F1913">
        <v>5280</v>
      </c>
      <c r="G1913" s="3">
        <v>46128</v>
      </c>
      <c r="H1913" t="s">
        <v>6971</v>
      </c>
      <c r="I1913" t="s">
        <v>7009</v>
      </c>
    </row>
    <row r="1914" spans="1:9">
      <c r="A1914">
        <v>137360</v>
      </c>
      <c r="B1914" t="s">
        <v>5103</v>
      </c>
      <c r="C1914" t="s">
        <v>6991</v>
      </c>
      <c r="D1914">
        <v>0</v>
      </c>
      <c r="E1914">
        <v>5300393.88</v>
      </c>
      <c r="F1914">
        <v>6360472.6600000001</v>
      </c>
      <c r="G1914" s="3">
        <v>46128</v>
      </c>
      <c r="H1914" t="s">
        <v>6971</v>
      </c>
      <c r="I1914" t="s">
        <v>7053</v>
      </c>
    </row>
    <row r="1915" spans="1:9">
      <c r="A1915">
        <v>137361</v>
      </c>
      <c r="B1915" t="s">
        <v>5116</v>
      </c>
      <c r="C1915">
        <v>0</v>
      </c>
      <c r="D1915" t="s">
        <v>9711</v>
      </c>
      <c r="E1915">
        <v>362250</v>
      </c>
      <c r="F1915">
        <v>434700</v>
      </c>
      <c r="G1915" s="3">
        <v>46128</v>
      </c>
      <c r="H1915" t="s">
        <v>6971</v>
      </c>
      <c r="I1915" t="s">
        <v>7009</v>
      </c>
    </row>
    <row r="1916" spans="1:9">
      <c r="A1916">
        <v>137362</v>
      </c>
      <c r="B1916" t="s">
        <v>6992</v>
      </c>
      <c r="C1916" t="s">
        <v>6994</v>
      </c>
      <c r="D1916">
        <v>0</v>
      </c>
      <c r="E1916">
        <v>9226332.3900000006</v>
      </c>
      <c r="F1916">
        <v>11071598.869999999</v>
      </c>
      <c r="G1916" s="3">
        <v>46128</v>
      </c>
      <c r="H1916" t="s">
        <v>6971</v>
      </c>
      <c r="I1916" t="s">
        <v>7027</v>
      </c>
    </row>
    <row r="1917" spans="1:9">
      <c r="A1917">
        <v>137363</v>
      </c>
      <c r="B1917" t="s">
        <v>5140</v>
      </c>
      <c r="C1917" t="s">
        <v>6995</v>
      </c>
      <c r="D1917">
        <v>0</v>
      </c>
      <c r="E1917">
        <v>10765980.93</v>
      </c>
      <c r="F1917">
        <v>10765980.93</v>
      </c>
      <c r="G1917" s="3">
        <v>46128</v>
      </c>
      <c r="H1917" t="s">
        <v>6971</v>
      </c>
      <c r="I1917" t="s">
        <v>7027</v>
      </c>
    </row>
    <row r="1918" spans="1:9">
      <c r="A1918">
        <v>137364</v>
      </c>
      <c r="B1918" t="s">
        <v>5043</v>
      </c>
      <c r="C1918" t="s">
        <v>6996</v>
      </c>
      <c r="D1918" t="s">
        <v>6996</v>
      </c>
      <c r="E1918">
        <v>1043000.28</v>
      </c>
      <c r="F1918">
        <v>1251600.3400000001</v>
      </c>
      <c r="G1918" s="3">
        <v>46128</v>
      </c>
      <c r="H1918" t="s">
        <v>6971</v>
      </c>
      <c r="I1918" t="s">
        <v>7009</v>
      </c>
    </row>
    <row r="1919" spans="1:9">
      <c r="A1919">
        <v>137365</v>
      </c>
      <c r="B1919" t="s">
        <v>5151</v>
      </c>
      <c r="C1919">
        <v>0</v>
      </c>
      <c r="D1919" t="s">
        <v>9712</v>
      </c>
      <c r="E1919">
        <v>3180000</v>
      </c>
      <c r="F1919">
        <v>3816000</v>
      </c>
      <c r="G1919" s="3">
        <v>46128</v>
      </c>
      <c r="H1919" t="s">
        <v>6971</v>
      </c>
      <c r="I1919" t="s">
        <v>7009</v>
      </c>
    </row>
    <row r="1920" spans="1:9">
      <c r="A1920">
        <v>137366</v>
      </c>
      <c r="B1920" t="s">
        <v>5165</v>
      </c>
      <c r="C1920" t="s">
        <v>6997</v>
      </c>
      <c r="D1920" t="s">
        <v>6997</v>
      </c>
      <c r="E1920">
        <v>38048880</v>
      </c>
      <c r="F1920">
        <v>45658656</v>
      </c>
      <c r="G1920" s="3">
        <v>46128</v>
      </c>
      <c r="H1920" t="s">
        <v>6971</v>
      </c>
      <c r="I1920" t="s">
        <v>7009</v>
      </c>
    </row>
    <row r="1921" spans="1:9">
      <c r="A1921">
        <v>137367</v>
      </c>
      <c r="B1921" t="s">
        <v>6998</v>
      </c>
      <c r="C1921" t="s">
        <v>6999</v>
      </c>
      <c r="D1921">
        <v>0</v>
      </c>
      <c r="E1921">
        <v>12924000</v>
      </c>
      <c r="F1921">
        <v>15508800</v>
      </c>
      <c r="G1921" s="3">
        <v>46128</v>
      </c>
      <c r="H1921" t="s">
        <v>6971</v>
      </c>
      <c r="I1921" t="s">
        <v>7027</v>
      </c>
    </row>
    <row r="1922" spans="1:9">
      <c r="A1922">
        <v>137368</v>
      </c>
      <c r="B1922" t="s">
        <v>5728</v>
      </c>
      <c r="C1922" t="s">
        <v>6808</v>
      </c>
      <c r="D1922" t="s">
        <v>9713</v>
      </c>
      <c r="E1922">
        <v>806067</v>
      </c>
      <c r="F1922">
        <v>967280.4</v>
      </c>
      <c r="G1922" s="3">
        <v>46128</v>
      </c>
      <c r="H1922" t="s">
        <v>6971</v>
      </c>
      <c r="I1922" t="s">
        <v>7009</v>
      </c>
    </row>
    <row r="1923" spans="1:9">
      <c r="A1923">
        <v>137369</v>
      </c>
      <c r="B1923" t="s">
        <v>7000</v>
      </c>
      <c r="C1923" t="s">
        <v>7002</v>
      </c>
      <c r="D1923" t="s">
        <v>7002</v>
      </c>
      <c r="E1923">
        <v>11389278</v>
      </c>
      <c r="F1923">
        <v>13667133.6</v>
      </c>
      <c r="G1923" s="3">
        <v>46128</v>
      </c>
      <c r="H1923" t="s">
        <v>6971</v>
      </c>
      <c r="I1923" t="s">
        <v>7009</v>
      </c>
    </row>
    <row r="1924" spans="1:9">
      <c r="A1924">
        <v>137370</v>
      </c>
      <c r="B1924" t="s">
        <v>4842</v>
      </c>
      <c r="C1924" t="s">
        <v>7003</v>
      </c>
      <c r="D1924">
        <v>0</v>
      </c>
      <c r="E1924">
        <v>5422080.2000000002</v>
      </c>
      <c r="F1924">
        <v>5422080.2000000002</v>
      </c>
      <c r="G1924" s="3">
        <v>46128</v>
      </c>
      <c r="H1924" t="s">
        <v>6971</v>
      </c>
      <c r="I1924" t="s">
        <v>7027</v>
      </c>
    </row>
    <row r="1925" spans="1:9">
      <c r="A1925">
        <v>137371</v>
      </c>
      <c r="B1925" t="s">
        <v>5032</v>
      </c>
      <c r="C1925" t="s">
        <v>7004</v>
      </c>
      <c r="D1925" t="s">
        <v>7004</v>
      </c>
      <c r="E1925">
        <v>1215000</v>
      </c>
      <c r="F1925">
        <v>1458000</v>
      </c>
      <c r="G1925" s="3">
        <v>46128</v>
      </c>
      <c r="H1925" t="s">
        <v>6971</v>
      </c>
      <c r="I1925" t="s">
        <v>7178</v>
      </c>
    </row>
    <row r="1926" spans="1:9">
      <c r="A1926">
        <v>137372</v>
      </c>
      <c r="B1926" t="s">
        <v>4764</v>
      </c>
      <c r="C1926" t="s">
        <v>7005</v>
      </c>
      <c r="D1926" t="s">
        <v>7005</v>
      </c>
      <c r="E1926">
        <v>106756.24</v>
      </c>
      <c r="F1926">
        <v>128107.49</v>
      </c>
      <c r="G1926" s="3">
        <v>46128</v>
      </c>
      <c r="H1926" t="s">
        <v>6971</v>
      </c>
      <c r="I1926" t="s">
        <v>7178</v>
      </c>
    </row>
    <row r="1927" spans="1:9">
      <c r="A1927">
        <v>137373</v>
      </c>
      <c r="B1927" t="s">
        <v>4707</v>
      </c>
      <c r="C1927" t="s">
        <v>7006</v>
      </c>
      <c r="D1927">
        <v>0</v>
      </c>
      <c r="E1927">
        <v>62502.41</v>
      </c>
      <c r="F1927">
        <v>62502.41</v>
      </c>
      <c r="G1927" s="3">
        <v>46128</v>
      </c>
      <c r="H1927" t="s">
        <v>6971</v>
      </c>
      <c r="I1927" t="s">
        <v>7027</v>
      </c>
    </row>
    <row r="1928" spans="1:9">
      <c r="A1928">
        <v>137374</v>
      </c>
      <c r="B1928" t="s">
        <v>5560</v>
      </c>
      <c r="C1928" t="s">
        <v>7007</v>
      </c>
      <c r="D1928">
        <v>0</v>
      </c>
      <c r="E1928">
        <v>4459.5200000000004</v>
      </c>
      <c r="F1928">
        <v>4459.5200000000004</v>
      </c>
      <c r="G1928" s="3">
        <v>46128</v>
      </c>
      <c r="H1928" t="s">
        <v>6971</v>
      </c>
      <c r="I1928" t="s">
        <v>7027</v>
      </c>
    </row>
    <row r="1929" spans="1:9">
      <c r="A1929">
        <v>137375</v>
      </c>
      <c r="B1929" t="s">
        <v>4697</v>
      </c>
      <c r="C1929" t="s">
        <v>7008</v>
      </c>
      <c r="D1929" t="s">
        <v>7008</v>
      </c>
      <c r="E1929">
        <v>32564700</v>
      </c>
      <c r="F1929">
        <v>39077640</v>
      </c>
      <c r="G1929" s="3">
        <v>46129</v>
      </c>
      <c r="H1929" t="s">
        <v>7009</v>
      </c>
      <c r="I1929" t="s">
        <v>3416</v>
      </c>
    </row>
    <row r="1930" spans="1:9">
      <c r="A1930">
        <v>137376</v>
      </c>
      <c r="B1930" t="s">
        <v>4697</v>
      </c>
      <c r="C1930" t="s">
        <v>7010</v>
      </c>
      <c r="D1930" t="s">
        <v>7010</v>
      </c>
      <c r="E1930">
        <v>52315200</v>
      </c>
      <c r="F1930">
        <v>62778240</v>
      </c>
      <c r="G1930" s="3">
        <v>46129</v>
      </c>
      <c r="H1930" t="s">
        <v>7009</v>
      </c>
      <c r="I1930" t="s">
        <v>3416</v>
      </c>
    </row>
    <row r="1931" spans="1:9">
      <c r="A1931">
        <v>137377</v>
      </c>
      <c r="B1931" t="s">
        <v>4697</v>
      </c>
      <c r="C1931" t="s">
        <v>7011</v>
      </c>
      <c r="D1931" t="s">
        <v>7011</v>
      </c>
      <c r="E1931">
        <v>10899900</v>
      </c>
      <c r="F1931">
        <v>13079880</v>
      </c>
      <c r="G1931" s="3">
        <v>46129</v>
      </c>
      <c r="H1931" t="s">
        <v>7009</v>
      </c>
      <c r="I1931" t="s">
        <v>3416</v>
      </c>
    </row>
    <row r="1932" spans="1:9">
      <c r="A1932">
        <v>137378</v>
      </c>
      <c r="B1932" t="s">
        <v>4697</v>
      </c>
      <c r="C1932" t="s">
        <v>7012</v>
      </c>
      <c r="D1932" t="s">
        <v>7012</v>
      </c>
      <c r="E1932">
        <v>38880000</v>
      </c>
      <c r="F1932">
        <v>38880000</v>
      </c>
      <c r="G1932" s="3">
        <v>46129</v>
      </c>
      <c r="H1932" t="s">
        <v>7009</v>
      </c>
      <c r="I1932" t="s">
        <v>3416</v>
      </c>
    </row>
    <row r="1933" spans="1:9">
      <c r="A1933">
        <v>137379</v>
      </c>
      <c r="B1933" t="s">
        <v>4697</v>
      </c>
      <c r="C1933" t="s">
        <v>7013</v>
      </c>
      <c r="D1933" t="s">
        <v>7013</v>
      </c>
      <c r="E1933">
        <v>25920000</v>
      </c>
      <c r="F1933">
        <v>25920000</v>
      </c>
      <c r="G1933" s="3">
        <v>46129</v>
      </c>
      <c r="H1933" t="s">
        <v>7009</v>
      </c>
      <c r="I1933" t="s">
        <v>3416</v>
      </c>
    </row>
    <row r="1934" spans="1:9">
      <c r="A1934">
        <v>137380</v>
      </c>
      <c r="B1934">
        <v>0</v>
      </c>
      <c r="C1934" t="s">
        <v>7014</v>
      </c>
      <c r="D1934" t="s">
        <v>9714</v>
      </c>
      <c r="E1934">
        <v>0</v>
      </c>
      <c r="F1934">
        <v>0</v>
      </c>
      <c r="G1934" s="3">
        <v>46129</v>
      </c>
      <c r="H1934" t="s">
        <v>7009</v>
      </c>
      <c r="I1934" t="s">
        <v>7206</v>
      </c>
    </row>
    <row r="1935" spans="1:9">
      <c r="A1935">
        <v>137381</v>
      </c>
      <c r="B1935" t="s">
        <v>7015</v>
      </c>
      <c r="C1935" t="s">
        <v>7016</v>
      </c>
      <c r="D1935">
        <v>0</v>
      </c>
      <c r="E1935">
        <v>42500000</v>
      </c>
      <c r="F1935">
        <v>51310400</v>
      </c>
      <c r="G1935" s="3">
        <v>46129</v>
      </c>
      <c r="H1935" t="s">
        <v>7009</v>
      </c>
      <c r="I1935" t="s">
        <v>7053</v>
      </c>
    </row>
    <row r="1936" spans="1:9">
      <c r="A1936">
        <v>137382</v>
      </c>
      <c r="B1936">
        <v>0</v>
      </c>
      <c r="C1936" t="s">
        <v>7017</v>
      </c>
      <c r="D1936" t="s">
        <v>9715</v>
      </c>
      <c r="E1936">
        <v>0</v>
      </c>
      <c r="F1936">
        <v>0</v>
      </c>
      <c r="G1936" s="3">
        <v>46129</v>
      </c>
      <c r="H1936" t="s">
        <v>7009</v>
      </c>
      <c r="I1936" t="s">
        <v>7206</v>
      </c>
    </row>
    <row r="1937" spans="1:9">
      <c r="A1937">
        <v>137383</v>
      </c>
      <c r="B1937" t="s">
        <v>4807</v>
      </c>
      <c r="C1937" t="s">
        <v>7018</v>
      </c>
      <c r="D1937">
        <v>0</v>
      </c>
      <c r="E1937">
        <v>800000</v>
      </c>
      <c r="F1937">
        <v>960000</v>
      </c>
      <c r="G1937" s="3">
        <v>46129</v>
      </c>
      <c r="H1937" t="s">
        <v>7009</v>
      </c>
      <c r="I1937" t="s">
        <v>7206</v>
      </c>
    </row>
    <row r="1938" spans="1:9">
      <c r="A1938">
        <v>137384</v>
      </c>
      <c r="B1938" t="s">
        <v>4797</v>
      </c>
      <c r="C1938" t="s">
        <v>7019</v>
      </c>
      <c r="D1938">
        <v>0</v>
      </c>
      <c r="E1938">
        <v>1534700</v>
      </c>
      <c r="F1938">
        <v>1841640</v>
      </c>
      <c r="G1938" s="3">
        <v>46129</v>
      </c>
      <c r="H1938" t="s">
        <v>7009</v>
      </c>
      <c r="I1938" t="s">
        <v>7206</v>
      </c>
    </row>
    <row r="1939" spans="1:9">
      <c r="A1939">
        <v>137385</v>
      </c>
      <c r="B1939" t="s">
        <v>4791</v>
      </c>
      <c r="C1939">
        <v>0</v>
      </c>
      <c r="D1939">
        <v>0</v>
      </c>
      <c r="E1939">
        <v>2837000</v>
      </c>
      <c r="F1939">
        <v>3404400</v>
      </c>
      <c r="G1939" s="3">
        <v>46129</v>
      </c>
      <c r="H1939" t="s">
        <v>7009</v>
      </c>
      <c r="I1939" t="s">
        <v>7053</v>
      </c>
    </row>
    <row r="1940" spans="1:9">
      <c r="A1940">
        <v>137386</v>
      </c>
      <c r="B1940" t="s">
        <v>4797</v>
      </c>
      <c r="C1940" t="s">
        <v>7020</v>
      </c>
      <c r="D1940">
        <v>0</v>
      </c>
      <c r="E1940">
        <v>9105000</v>
      </c>
      <c r="F1940">
        <v>10926000</v>
      </c>
      <c r="G1940" s="3">
        <v>46129</v>
      </c>
      <c r="H1940" t="s">
        <v>7009</v>
      </c>
      <c r="I1940" t="s">
        <v>7206</v>
      </c>
    </row>
    <row r="1941" spans="1:9">
      <c r="A1941">
        <v>137387</v>
      </c>
      <c r="B1941" t="s">
        <v>4697</v>
      </c>
      <c r="C1941" t="s">
        <v>7021</v>
      </c>
      <c r="D1941">
        <v>0</v>
      </c>
      <c r="E1941">
        <v>2186775</v>
      </c>
      <c r="F1941">
        <v>2186775</v>
      </c>
      <c r="G1941" s="3">
        <v>46129</v>
      </c>
      <c r="H1941" t="s">
        <v>7009</v>
      </c>
      <c r="I1941" t="s">
        <v>7027</v>
      </c>
    </row>
    <row r="1942" spans="1:9">
      <c r="A1942">
        <v>137388</v>
      </c>
      <c r="B1942" t="s">
        <v>4697</v>
      </c>
      <c r="C1942" t="s">
        <v>7022</v>
      </c>
      <c r="D1942">
        <v>0</v>
      </c>
      <c r="E1942">
        <v>3052325</v>
      </c>
      <c r="F1942">
        <v>3052325</v>
      </c>
      <c r="G1942" s="3">
        <v>46129</v>
      </c>
      <c r="H1942" t="s">
        <v>7009</v>
      </c>
      <c r="I1942" t="s">
        <v>7027</v>
      </c>
    </row>
    <row r="1943" spans="1:9">
      <c r="A1943">
        <v>137389</v>
      </c>
      <c r="B1943" t="s">
        <v>4938</v>
      </c>
      <c r="C1943">
        <v>0</v>
      </c>
      <c r="D1943">
        <v>0</v>
      </c>
      <c r="E1943">
        <v>4580000</v>
      </c>
      <c r="F1943">
        <v>5496000</v>
      </c>
      <c r="G1943" s="3">
        <v>46129</v>
      </c>
      <c r="H1943" t="s">
        <v>7009</v>
      </c>
      <c r="I1943" t="s">
        <v>7009</v>
      </c>
    </row>
    <row r="1944" spans="1:9">
      <c r="A1944">
        <v>137390</v>
      </c>
      <c r="B1944" t="s">
        <v>5876</v>
      </c>
      <c r="C1944">
        <v>0</v>
      </c>
      <c r="D1944">
        <v>0</v>
      </c>
      <c r="E1944">
        <v>6825000</v>
      </c>
      <c r="F1944">
        <v>8190000</v>
      </c>
      <c r="G1944" s="3">
        <v>46129</v>
      </c>
      <c r="H1944" t="s">
        <v>7009</v>
      </c>
      <c r="I1944" t="s">
        <v>7009</v>
      </c>
    </row>
    <row r="1945" spans="1:9">
      <c r="A1945">
        <v>137391</v>
      </c>
      <c r="B1945" t="s">
        <v>4732</v>
      </c>
      <c r="C1945">
        <v>0</v>
      </c>
      <c r="D1945">
        <v>0</v>
      </c>
      <c r="E1945">
        <v>450000</v>
      </c>
      <c r="F1945">
        <v>540000</v>
      </c>
      <c r="G1945" s="3">
        <v>46129</v>
      </c>
      <c r="H1945" t="s">
        <v>7009</v>
      </c>
      <c r="I1945" t="s">
        <v>3416</v>
      </c>
    </row>
    <row r="1946" spans="1:9">
      <c r="A1946">
        <v>137392</v>
      </c>
      <c r="B1946" t="s">
        <v>4732</v>
      </c>
      <c r="C1946">
        <v>0</v>
      </c>
      <c r="D1946">
        <v>0</v>
      </c>
      <c r="E1946">
        <v>450000</v>
      </c>
      <c r="F1946">
        <v>540000</v>
      </c>
      <c r="G1946" s="3">
        <v>46129</v>
      </c>
      <c r="H1946" t="s">
        <v>7009</v>
      </c>
      <c r="I1946" t="s">
        <v>3416</v>
      </c>
    </row>
    <row r="1947" spans="1:9">
      <c r="A1947">
        <v>137393</v>
      </c>
      <c r="B1947" t="s">
        <v>4732</v>
      </c>
      <c r="C1947">
        <v>0</v>
      </c>
      <c r="D1947">
        <v>0</v>
      </c>
      <c r="E1947">
        <v>450000</v>
      </c>
      <c r="F1947">
        <v>540000</v>
      </c>
      <c r="G1947" s="3">
        <v>46129</v>
      </c>
      <c r="H1947" t="s">
        <v>7009</v>
      </c>
      <c r="I1947" t="s">
        <v>7009</v>
      </c>
    </row>
    <row r="1948" spans="1:9">
      <c r="A1948">
        <v>137394</v>
      </c>
      <c r="B1948">
        <v>0</v>
      </c>
      <c r="C1948">
        <v>0</v>
      </c>
      <c r="D1948">
        <v>0</v>
      </c>
      <c r="E1948">
        <v>0</v>
      </c>
      <c r="F1948">
        <v>0</v>
      </c>
      <c r="G1948" s="3">
        <v>46129</v>
      </c>
      <c r="H1948" t="s">
        <v>7009</v>
      </c>
      <c r="I1948" t="s">
        <v>7009</v>
      </c>
    </row>
    <row r="1949" spans="1:9">
      <c r="A1949">
        <v>137395</v>
      </c>
      <c r="B1949" t="s">
        <v>5032</v>
      </c>
      <c r="C1949" t="s">
        <v>7023</v>
      </c>
      <c r="D1949" t="s">
        <v>9716</v>
      </c>
      <c r="E1949">
        <v>183500</v>
      </c>
      <c r="F1949">
        <v>183500</v>
      </c>
      <c r="G1949" s="3">
        <v>46129</v>
      </c>
      <c r="H1949" t="s">
        <v>7009</v>
      </c>
      <c r="I1949" t="s">
        <v>7178</v>
      </c>
    </row>
    <row r="1950" spans="1:9">
      <c r="A1950">
        <v>137396</v>
      </c>
      <c r="B1950" t="s">
        <v>4791</v>
      </c>
      <c r="C1950" t="s">
        <v>7024</v>
      </c>
      <c r="D1950" t="s">
        <v>7024</v>
      </c>
      <c r="E1950">
        <v>2100000</v>
      </c>
      <c r="F1950">
        <v>2520000</v>
      </c>
      <c r="G1950" s="3">
        <v>46129</v>
      </c>
      <c r="H1950" t="s">
        <v>7009</v>
      </c>
      <c r="I1950" t="s">
        <v>7178</v>
      </c>
    </row>
    <row r="1951" spans="1:9">
      <c r="A1951">
        <v>137397</v>
      </c>
      <c r="B1951">
        <v>0</v>
      </c>
      <c r="C1951">
        <v>0</v>
      </c>
      <c r="D1951">
        <v>0</v>
      </c>
      <c r="E1951">
        <v>2375000</v>
      </c>
      <c r="F1951">
        <v>0</v>
      </c>
      <c r="G1951" s="3">
        <v>46129</v>
      </c>
      <c r="H1951" t="s">
        <v>7009</v>
      </c>
      <c r="I1951" t="s">
        <v>7009</v>
      </c>
    </row>
    <row r="1952" spans="1:9">
      <c r="A1952">
        <v>137398</v>
      </c>
      <c r="B1952">
        <v>0</v>
      </c>
      <c r="C1952">
        <v>0</v>
      </c>
      <c r="D1952">
        <v>0</v>
      </c>
      <c r="E1952">
        <v>0</v>
      </c>
      <c r="F1952">
        <v>0</v>
      </c>
      <c r="G1952" s="3">
        <v>46129</v>
      </c>
      <c r="H1952" t="s">
        <v>7009</v>
      </c>
      <c r="I1952" t="s">
        <v>7009</v>
      </c>
    </row>
    <row r="1953" spans="1:9">
      <c r="A1953">
        <v>137399</v>
      </c>
      <c r="B1953" t="s">
        <v>4946</v>
      </c>
      <c r="C1953" t="s">
        <v>7025</v>
      </c>
      <c r="D1953">
        <v>0</v>
      </c>
      <c r="E1953">
        <v>40000000</v>
      </c>
      <c r="F1953">
        <v>40000000</v>
      </c>
      <c r="G1953" s="3">
        <v>46129</v>
      </c>
      <c r="H1953" t="s">
        <v>7009</v>
      </c>
      <c r="I1953" t="s">
        <v>9807</v>
      </c>
    </row>
    <row r="1954" spans="1:9">
      <c r="A1954">
        <v>137400</v>
      </c>
      <c r="B1954">
        <v>0</v>
      </c>
      <c r="C1954">
        <v>0</v>
      </c>
      <c r="D1954">
        <v>0</v>
      </c>
      <c r="E1954">
        <v>224544</v>
      </c>
      <c r="F1954">
        <v>0</v>
      </c>
      <c r="G1954" s="3">
        <v>46129</v>
      </c>
      <c r="H1954" t="s">
        <v>7009</v>
      </c>
      <c r="I1954" t="s">
        <v>7027</v>
      </c>
    </row>
    <row r="1955" spans="1:9">
      <c r="A1955">
        <v>137401</v>
      </c>
      <c r="B1955">
        <v>0</v>
      </c>
      <c r="C1955">
        <v>0</v>
      </c>
      <c r="D1955">
        <v>0</v>
      </c>
      <c r="E1955">
        <v>0</v>
      </c>
      <c r="F1955">
        <v>0</v>
      </c>
      <c r="G1955" s="3">
        <v>46129</v>
      </c>
      <c r="H1955" t="s">
        <v>7009</v>
      </c>
      <c r="I1955" t="s">
        <v>7027</v>
      </c>
    </row>
    <row r="1956" spans="1:9">
      <c r="A1956">
        <v>137402</v>
      </c>
      <c r="B1956" t="s">
        <v>4797</v>
      </c>
      <c r="C1956" t="s">
        <v>7026</v>
      </c>
      <c r="D1956">
        <v>0</v>
      </c>
      <c r="E1956">
        <v>9915000</v>
      </c>
      <c r="F1956">
        <v>11898000</v>
      </c>
      <c r="G1956" s="3">
        <v>46129</v>
      </c>
      <c r="H1956" t="s">
        <v>7009</v>
      </c>
      <c r="I1956" t="s">
        <v>7519</v>
      </c>
    </row>
    <row r="1957" spans="1:9">
      <c r="A1957">
        <v>137403</v>
      </c>
      <c r="B1957" t="s">
        <v>5370</v>
      </c>
      <c r="C1957">
        <v>0</v>
      </c>
      <c r="D1957">
        <v>0</v>
      </c>
      <c r="E1957">
        <v>7631900</v>
      </c>
      <c r="F1957">
        <v>9158280</v>
      </c>
      <c r="G1957" s="3">
        <v>46132</v>
      </c>
      <c r="H1957" t="s">
        <v>7027</v>
      </c>
      <c r="I1957" t="s">
        <v>7053</v>
      </c>
    </row>
    <row r="1958" spans="1:9">
      <c r="A1958">
        <v>137404</v>
      </c>
      <c r="B1958" t="s">
        <v>5103</v>
      </c>
      <c r="C1958" t="s">
        <v>7028</v>
      </c>
      <c r="D1958">
        <v>0</v>
      </c>
      <c r="E1958">
        <v>118728107</v>
      </c>
      <c r="F1958">
        <v>142473728.40000001</v>
      </c>
      <c r="G1958" s="3">
        <v>46132</v>
      </c>
      <c r="H1958" t="s">
        <v>7027</v>
      </c>
      <c r="I1958" t="s">
        <v>7206</v>
      </c>
    </row>
    <row r="1959" spans="1:9">
      <c r="A1959">
        <v>137405</v>
      </c>
      <c r="B1959" t="s">
        <v>6365</v>
      </c>
      <c r="C1959" t="s">
        <v>7029</v>
      </c>
      <c r="D1959">
        <v>0</v>
      </c>
      <c r="E1959">
        <v>7200000</v>
      </c>
      <c r="F1959">
        <v>8640000</v>
      </c>
      <c r="G1959" s="3">
        <v>46132</v>
      </c>
      <c r="H1959" t="s">
        <v>7027</v>
      </c>
      <c r="I1959" t="s">
        <v>9807</v>
      </c>
    </row>
    <row r="1960" spans="1:9">
      <c r="A1960">
        <v>137406</v>
      </c>
      <c r="B1960" t="s">
        <v>5103</v>
      </c>
      <c r="C1960" t="s">
        <v>7030</v>
      </c>
      <c r="D1960">
        <v>0</v>
      </c>
      <c r="E1960">
        <v>396881550</v>
      </c>
      <c r="F1960">
        <v>476257860</v>
      </c>
      <c r="G1960" s="3">
        <v>46132</v>
      </c>
      <c r="H1960" t="s">
        <v>7027</v>
      </c>
      <c r="I1960" t="s">
        <v>7206</v>
      </c>
    </row>
    <row r="1961" spans="1:9">
      <c r="A1961">
        <v>137407</v>
      </c>
      <c r="B1961" t="s">
        <v>4959</v>
      </c>
      <c r="C1961" t="s">
        <v>7031</v>
      </c>
      <c r="D1961">
        <v>0</v>
      </c>
      <c r="E1961">
        <v>865863900</v>
      </c>
      <c r="F1961">
        <v>1039036680</v>
      </c>
      <c r="G1961" s="3">
        <v>46132</v>
      </c>
      <c r="H1961" t="s">
        <v>7027</v>
      </c>
      <c r="I1961" t="s">
        <v>7027</v>
      </c>
    </row>
    <row r="1962" spans="1:9">
      <c r="A1962">
        <v>137408</v>
      </c>
      <c r="B1962" t="s">
        <v>5103</v>
      </c>
      <c r="C1962" t="s">
        <v>7032</v>
      </c>
      <c r="D1962">
        <v>0</v>
      </c>
      <c r="E1962">
        <v>198349863</v>
      </c>
      <c r="F1962">
        <v>238019835.59999999</v>
      </c>
      <c r="G1962" s="3">
        <v>46132</v>
      </c>
      <c r="H1962" t="s">
        <v>7027</v>
      </c>
      <c r="I1962" t="s">
        <v>7206</v>
      </c>
    </row>
    <row r="1963" spans="1:9">
      <c r="A1963">
        <v>137409</v>
      </c>
      <c r="B1963" t="s">
        <v>4697</v>
      </c>
      <c r="C1963" t="s">
        <v>3501</v>
      </c>
      <c r="D1963">
        <v>0</v>
      </c>
      <c r="E1963">
        <v>503000</v>
      </c>
      <c r="F1963">
        <v>503000</v>
      </c>
      <c r="G1963" s="3">
        <v>46132</v>
      </c>
      <c r="H1963" t="s">
        <v>7027</v>
      </c>
      <c r="I1963" t="s">
        <v>7100</v>
      </c>
    </row>
    <row r="1964" spans="1:9">
      <c r="A1964">
        <v>137410</v>
      </c>
      <c r="B1964" t="s">
        <v>4824</v>
      </c>
      <c r="C1964" t="s">
        <v>7033</v>
      </c>
      <c r="D1964">
        <v>0</v>
      </c>
      <c r="E1964">
        <v>5041</v>
      </c>
      <c r="F1964">
        <v>5041</v>
      </c>
      <c r="G1964" s="3">
        <v>46132</v>
      </c>
      <c r="H1964" t="s">
        <v>7027</v>
      </c>
      <c r="I1964" t="s">
        <v>9807</v>
      </c>
    </row>
    <row r="1965" spans="1:9">
      <c r="A1965">
        <v>137411</v>
      </c>
      <c r="B1965" t="s">
        <v>7034</v>
      </c>
      <c r="C1965" t="s">
        <v>7036</v>
      </c>
      <c r="D1965">
        <v>0</v>
      </c>
      <c r="E1965">
        <v>21845</v>
      </c>
      <c r="F1965">
        <v>21845</v>
      </c>
      <c r="G1965" s="3">
        <v>46132</v>
      </c>
      <c r="H1965" t="s">
        <v>7027</v>
      </c>
      <c r="I1965" t="s">
        <v>7053</v>
      </c>
    </row>
    <row r="1966" spans="1:9">
      <c r="A1966">
        <v>137412</v>
      </c>
      <c r="B1966" t="s">
        <v>5103</v>
      </c>
      <c r="C1966" t="s">
        <v>7037</v>
      </c>
      <c r="D1966">
        <v>0</v>
      </c>
      <c r="E1966">
        <v>418683741</v>
      </c>
      <c r="F1966">
        <v>502420489.19999999</v>
      </c>
      <c r="G1966" s="3">
        <v>46132</v>
      </c>
      <c r="H1966" t="s">
        <v>7027</v>
      </c>
      <c r="I1966" t="s">
        <v>7206</v>
      </c>
    </row>
    <row r="1967" spans="1:9">
      <c r="A1967">
        <v>137413</v>
      </c>
      <c r="B1967" t="s">
        <v>5103</v>
      </c>
      <c r="C1967" t="s">
        <v>7038</v>
      </c>
      <c r="D1967">
        <v>0</v>
      </c>
      <c r="E1967">
        <v>790403774</v>
      </c>
      <c r="F1967">
        <v>948484528.79999995</v>
      </c>
      <c r="G1967" s="3">
        <v>46132</v>
      </c>
      <c r="H1967" t="s">
        <v>7027</v>
      </c>
      <c r="I1967" t="s">
        <v>7206</v>
      </c>
    </row>
    <row r="1968" spans="1:9">
      <c r="A1968">
        <v>137414</v>
      </c>
      <c r="B1968" t="s">
        <v>5103</v>
      </c>
      <c r="C1968" t="s">
        <v>7039</v>
      </c>
      <c r="D1968">
        <v>0</v>
      </c>
      <c r="E1968">
        <v>119506065</v>
      </c>
      <c r="F1968">
        <v>143407278</v>
      </c>
      <c r="G1968" s="3">
        <v>46132</v>
      </c>
      <c r="H1968" t="s">
        <v>7027</v>
      </c>
      <c r="I1968" t="s">
        <v>7206</v>
      </c>
    </row>
    <row r="1969" spans="1:9">
      <c r="A1969">
        <v>137415</v>
      </c>
      <c r="B1969" t="s">
        <v>5103</v>
      </c>
      <c r="C1969" t="s">
        <v>7040</v>
      </c>
      <c r="D1969">
        <v>0</v>
      </c>
      <c r="E1969">
        <v>148443429</v>
      </c>
      <c r="F1969">
        <v>178132114.80000001</v>
      </c>
      <c r="G1969" s="3">
        <v>46132</v>
      </c>
      <c r="H1969" t="s">
        <v>7027</v>
      </c>
      <c r="I1969" t="s">
        <v>7206</v>
      </c>
    </row>
    <row r="1970" spans="1:9">
      <c r="A1970">
        <v>137416</v>
      </c>
      <c r="B1970" t="s">
        <v>5603</v>
      </c>
      <c r="C1970" t="s">
        <v>7041</v>
      </c>
      <c r="D1970">
        <v>0</v>
      </c>
      <c r="E1970">
        <v>633394</v>
      </c>
      <c r="F1970">
        <v>760072.8</v>
      </c>
      <c r="G1970" s="3">
        <v>46132</v>
      </c>
      <c r="H1970" t="s">
        <v>7027</v>
      </c>
      <c r="I1970" t="s">
        <v>7053</v>
      </c>
    </row>
    <row r="1971" spans="1:9">
      <c r="A1971">
        <v>137417</v>
      </c>
      <c r="B1971" t="s">
        <v>4817</v>
      </c>
      <c r="C1971" t="s">
        <v>7042</v>
      </c>
      <c r="D1971">
        <v>0</v>
      </c>
      <c r="E1971">
        <v>502724568</v>
      </c>
      <c r="F1971">
        <v>603269481.60000002</v>
      </c>
      <c r="G1971" s="3">
        <v>46132</v>
      </c>
      <c r="H1971" t="s">
        <v>7027</v>
      </c>
      <c r="I1971" t="s">
        <v>3416</v>
      </c>
    </row>
    <row r="1972" spans="1:9">
      <c r="A1972">
        <v>137418</v>
      </c>
      <c r="B1972" t="s">
        <v>4695</v>
      </c>
      <c r="C1972" t="s">
        <v>7043</v>
      </c>
      <c r="D1972" t="s">
        <v>7043</v>
      </c>
      <c r="E1972">
        <v>1209800</v>
      </c>
      <c r="F1972">
        <v>1209800</v>
      </c>
      <c r="G1972" s="3">
        <v>46132</v>
      </c>
      <c r="H1972" t="s">
        <v>7027</v>
      </c>
      <c r="I1972" t="s">
        <v>7027</v>
      </c>
    </row>
    <row r="1973" spans="1:9">
      <c r="A1973">
        <v>137419</v>
      </c>
      <c r="B1973">
        <v>0</v>
      </c>
      <c r="C1973" t="s">
        <v>7044</v>
      </c>
      <c r="D1973" t="s">
        <v>7044</v>
      </c>
      <c r="E1973">
        <v>0</v>
      </c>
      <c r="F1973">
        <v>0</v>
      </c>
      <c r="G1973" s="3">
        <v>46132</v>
      </c>
      <c r="H1973" t="s">
        <v>7027</v>
      </c>
      <c r="I1973" t="s">
        <v>7178</v>
      </c>
    </row>
    <row r="1974" spans="1:9">
      <c r="A1974">
        <v>137420</v>
      </c>
      <c r="B1974">
        <v>0</v>
      </c>
      <c r="C1974" t="s">
        <v>7045</v>
      </c>
      <c r="D1974" t="s">
        <v>7045</v>
      </c>
      <c r="E1974">
        <v>0</v>
      </c>
      <c r="F1974">
        <v>0</v>
      </c>
      <c r="G1974" s="3">
        <v>46132</v>
      </c>
      <c r="H1974" t="s">
        <v>7027</v>
      </c>
      <c r="I1974" t="s">
        <v>7178</v>
      </c>
    </row>
    <row r="1975" spans="1:9">
      <c r="A1975">
        <v>137421</v>
      </c>
      <c r="B1975" t="s">
        <v>7046</v>
      </c>
      <c r="C1975">
        <v>0</v>
      </c>
      <c r="D1975">
        <v>0</v>
      </c>
      <c r="E1975">
        <v>9540000</v>
      </c>
      <c r="F1975">
        <v>9540000</v>
      </c>
      <c r="G1975" s="3">
        <v>46132</v>
      </c>
      <c r="H1975" t="s">
        <v>7027</v>
      </c>
      <c r="I1975" t="s">
        <v>7027</v>
      </c>
    </row>
    <row r="1976" spans="1:9">
      <c r="A1976">
        <v>137422</v>
      </c>
      <c r="B1976" t="s">
        <v>5103</v>
      </c>
      <c r="C1976" t="s">
        <v>7048</v>
      </c>
      <c r="D1976">
        <v>0</v>
      </c>
      <c r="E1976">
        <v>502724568</v>
      </c>
      <c r="F1976">
        <v>603269481.60000002</v>
      </c>
      <c r="G1976" s="3">
        <v>46132</v>
      </c>
      <c r="H1976" t="s">
        <v>7027</v>
      </c>
      <c r="I1976" t="s">
        <v>7206</v>
      </c>
    </row>
    <row r="1977" spans="1:9">
      <c r="A1977">
        <v>137423</v>
      </c>
      <c r="B1977" t="s">
        <v>5057</v>
      </c>
      <c r="C1977" t="s">
        <v>7049</v>
      </c>
      <c r="D1977">
        <v>0</v>
      </c>
      <c r="E1977">
        <v>797200</v>
      </c>
      <c r="F1977">
        <v>956640</v>
      </c>
      <c r="G1977" s="3">
        <v>46132</v>
      </c>
      <c r="H1977" t="s">
        <v>7027</v>
      </c>
      <c r="I1977" t="s">
        <v>7053</v>
      </c>
    </row>
    <row r="1978" spans="1:9">
      <c r="A1978">
        <v>137424</v>
      </c>
      <c r="B1978" t="s">
        <v>5576</v>
      </c>
      <c r="C1978" t="s">
        <v>7050</v>
      </c>
      <c r="D1978">
        <v>0</v>
      </c>
      <c r="E1978">
        <v>4408000</v>
      </c>
      <c r="F1978">
        <v>5289600</v>
      </c>
      <c r="G1978" s="3">
        <v>46132</v>
      </c>
      <c r="H1978" t="s">
        <v>7027</v>
      </c>
      <c r="I1978" t="s">
        <v>7206</v>
      </c>
    </row>
    <row r="1979" spans="1:9">
      <c r="A1979">
        <v>137425</v>
      </c>
      <c r="B1979" t="s">
        <v>4791</v>
      </c>
      <c r="C1979" t="s">
        <v>7051</v>
      </c>
      <c r="D1979" t="s">
        <v>7051</v>
      </c>
      <c r="E1979">
        <v>1750000</v>
      </c>
      <c r="F1979">
        <v>2100000</v>
      </c>
      <c r="G1979" s="3">
        <v>46132</v>
      </c>
      <c r="H1979" t="s">
        <v>7027</v>
      </c>
      <c r="I1979" t="s">
        <v>7178</v>
      </c>
    </row>
    <row r="1980" spans="1:9">
      <c r="A1980">
        <v>137426</v>
      </c>
      <c r="B1980" t="s">
        <v>4732</v>
      </c>
      <c r="C1980" t="s">
        <v>7052</v>
      </c>
      <c r="D1980">
        <v>0</v>
      </c>
      <c r="E1980">
        <v>36000000</v>
      </c>
      <c r="F1980">
        <v>36000000</v>
      </c>
      <c r="G1980" s="3">
        <v>46133</v>
      </c>
      <c r="H1980" t="s">
        <v>7053</v>
      </c>
      <c r="I1980" t="s">
        <v>7100</v>
      </c>
    </row>
    <row r="1981" spans="1:9">
      <c r="A1981">
        <v>137427</v>
      </c>
      <c r="B1981" t="s">
        <v>7054</v>
      </c>
      <c r="C1981">
        <v>0</v>
      </c>
      <c r="D1981">
        <v>0</v>
      </c>
      <c r="E1981">
        <v>92120000</v>
      </c>
      <c r="F1981">
        <v>110544000</v>
      </c>
      <c r="G1981" s="3">
        <v>46133</v>
      </c>
      <c r="H1981" t="s">
        <v>7053</v>
      </c>
      <c r="I1981" t="s">
        <v>7053</v>
      </c>
    </row>
    <row r="1982" spans="1:9">
      <c r="A1982">
        <v>137428</v>
      </c>
      <c r="B1982" t="s">
        <v>7056</v>
      </c>
      <c r="C1982" t="s">
        <v>7058</v>
      </c>
      <c r="D1982">
        <v>0</v>
      </c>
      <c r="E1982">
        <v>15000000</v>
      </c>
      <c r="F1982">
        <v>15000000</v>
      </c>
      <c r="G1982" s="3">
        <v>46133</v>
      </c>
      <c r="H1982" t="s">
        <v>7053</v>
      </c>
      <c r="I1982" t="s">
        <v>7178</v>
      </c>
    </row>
    <row r="1983" spans="1:9">
      <c r="A1983">
        <v>137429</v>
      </c>
      <c r="B1983" t="s">
        <v>4959</v>
      </c>
      <c r="C1983" t="s">
        <v>7059</v>
      </c>
      <c r="D1983">
        <v>0</v>
      </c>
      <c r="E1983">
        <v>7461000000</v>
      </c>
      <c r="F1983">
        <v>8953200000</v>
      </c>
      <c r="G1983" s="3">
        <v>46133</v>
      </c>
      <c r="H1983" t="s">
        <v>7053</v>
      </c>
      <c r="I1983" t="s">
        <v>7178</v>
      </c>
    </row>
    <row r="1984" spans="1:9">
      <c r="A1984">
        <v>137430</v>
      </c>
      <c r="B1984" t="s">
        <v>4791</v>
      </c>
      <c r="C1984" t="s">
        <v>7060</v>
      </c>
      <c r="D1984">
        <v>0</v>
      </c>
      <c r="E1984">
        <v>4025000</v>
      </c>
      <c r="F1984">
        <v>4830000</v>
      </c>
      <c r="G1984" s="3">
        <v>46133</v>
      </c>
      <c r="H1984" t="s">
        <v>7053</v>
      </c>
      <c r="I1984" t="s">
        <v>9807</v>
      </c>
    </row>
    <row r="1985" spans="1:9">
      <c r="A1985">
        <v>137431</v>
      </c>
      <c r="B1985" t="s">
        <v>7061</v>
      </c>
      <c r="C1985" t="s">
        <v>7062</v>
      </c>
      <c r="D1985">
        <v>0</v>
      </c>
      <c r="E1985">
        <v>7260000</v>
      </c>
      <c r="F1985">
        <v>8712000</v>
      </c>
      <c r="G1985" s="3">
        <v>46133</v>
      </c>
      <c r="H1985" t="s">
        <v>7053</v>
      </c>
      <c r="I1985" t="s">
        <v>7206</v>
      </c>
    </row>
    <row r="1986" spans="1:9">
      <c r="A1986">
        <v>137432</v>
      </c>
      <c r="B1986">
        <v>0</v>
      </c>
      <c r="C1986" t="s">
        <v>7063</v>
      </c>
      <c r="D1986">
        <v>0</v>
      </c>
      <c r="E1986">
        <v>13944000</v>
      </c>
      <c r="F1986">
        <v>16732800</v>
      </c>
      <c r="G1986" s="3">
        <v>46133</v>
      </c>
      <c r="H1986" t="s">
        <v>7053</v>
      </c>
      <c r="I1986" t="s">
        <v>3416</v>
      </c>
    </row>
    <row r="1987" spans="1:9">
      <c r="A1987">
        <v>137433</v>
      </c>
      <c r="B1987" t="s">
        <v>4791</v>
      </c>
      <c r="C1987" t="s">
        <v>7064</v>
      </c>
      <c r="D1987">
        <v>0</v>
      </c>
      <c r="E1987">
        <v>1850000</v>
      </c>
      <c r="F1987">
        <v>2200000</v>
      </c>
      <c r="G1987" s="3">
        <v>46133</v>
      </c>
      <c r="H1987" t="s">
        <v>7053</v>
      </c>
      <c r="I1987" t="s">
        <v>9807</v>
      </c>
    </row>
    <row r="1988" spans="1:9">
      <c r="A1988">
        <v>137434</v>
      </c>
      <c r="B1988" t="s">
        <v>7061</v>
      </c>
      <c r="C1988" t="s">
        <v>7065</v>
      </c>
      <c r="D1988">
        <v>0</v>
      </c>
      <c r="E1988">
        <v>13347000</v>
      </c>
      <c r="F1988">
        <v>16016400</v>
      </c>
      <c r="G1988" s="3">
        <v>46133</v>
      </c>
      <c r="H1988" t="s">
        <v>7053</v>
      </c>
      <c r="I1988" t="s">
        <v>7206</v>
      </c>
    </row>
    <row r="1989" spans="1:9">
      <c r="A1989">
        <v>137435</v>
      </c>
      <c r="B1989" t="s">
        <v>4858</v>
      </c>
      <c r="C1989" t="s">
        <v>7066</v>
      </c>
      <c r="D1989">
        <v>0</v>
      </c>
      <c r="E1989">
        <v>39474</v>
      </c>
      <c r="F1989">
        <v>47368.800000000003</v>
      </c>
      <c r="G1989" s="3">
        <v>46133</v>
      </c>
      <c r="H1989" t="s">
        <v>7053</v>
      </c>
      <c r="I1989" t="s">
        <v>7100</v>
      </c>
    </row>
    <row r="1990" spans="1:9">
      <c r="A1990">
        <v>137436</v>
      </c>
      <c r="B1990" t="s">
        <v>7067</v>
      </c>
      <c r="C1990" t="s">
        <v>7069</v>
      </c>
      <c r="D1990">
        <v>0</v>
      </c>
      <c r="E1990">
        <v>8818000</v>
      </c>
      <c r="F1990">
        <v>8818000</v>
      </c>
      <c r="G1990" s="3">
        <v>46133</v>
      </c>
      <c r="H1990" t="s">
        <v>7053</v>
      </c>
      <c r="I1990" t="s">
        <v>7206</v>
      </c>
    </row>
    <row r="1991" spans="1:9">
      <c r="A1991">
        <v>137437</v>
      </c>
      <c r="B1991" t="s">
        <v>7061</v>
      </c>
      <c r="C1991" t="s">
        <v>7070</v>
      </c>
      <c r="D1991">
        <v>0</v>
      </c>
      <c r="E1991">
        <v>13944000</v>
      </c>
      <c r="F1991">
        <v>16732800</v>
      </c>
      <c r="G1991" s="3">
        <v>46133</v>
      </c>
      <c r="H1991" t="s">
        <v>7053</v>
      </c>
      <c r="I1991" t="s">
        <v>7206</v>
      </c>
    </row>
    <row r="1992" spans="1:9">
      <c r="A1992">
        <v>137438</v>
      </c>
      <c r="B1992" t="s">
        <v>4706</v>
      </c>
      <c r="C1992" t="s">
        <v>7071</v>
      </c>
      <c r="D1992">
        <v>0</v>
      </c>
      <c r="E1992">
        <v>13575800</v>
      </c>
      <c r="F1992">
        <v>13575800</v>
      </c>
      <c r="G1992" s="3">
        <v>46133</v>
      </c>
      <c r="H1992" t="s">
        <v>7053</v>
      </c>
      <c r="I1992" t="s">
        <v>7129</v>
      </c>
    </row>
    <row r="1993" spans="1:9">
      <c r="A1993">
        <v>137439</v>
      </c>
      <c r="B1993" t="s">
        <v>7061</v>
      </c>
      <c r="C1993" t="s">
        <v>7072</v>
      </c>
      <c r="D1993">
        <v>0</v>
      </c>
      <c r="E1993">
        <v>5860000</v>
      </c>
      <c r="F1993">
        <v>7032000</v>
      </c>
      <c r="G1993" s="3">
        <v>46133</v>
      </c>
      <c r="H1993" t="s">
        <v>7053</v>
      </c>
      <c r="I1993" t="s">
        <v>7206</v>
      </c>
    </row>
    <row r="1994" spans="1:9">
      <c r="A1994">
        <v>137440</v>
      </c>
      <c r="B1994" t="s">
        <v>4768</v>
      </c>
      <c r="C1994">
        <v>0</v>
      </c>
      <c r="D1994" t="s">
        <v>9717</v>
      </c>
      <c r="E1994">
        <v>443508</v>
      </c>
      <c r="F1994">
        <v>532209.6</v>
      </c>
      <c r="G1994" s="3">
        <v>46133</v>
      </c>
      <c r="H1994" t="s">
        <v>7053</v>
      </c>
      <c r="I1994" t="s">
        <v>7129</v>
      </c>
    </row>
    <row r="1995" spans="1:9">
      <c r="A1995">
        <v>137441</v>
      </c>
      <c r="B1995" t="s">
        <v>5929</v>
      </c>
      <c r="C1995" t="s">
        <v>7073</v>
      </c>
      <c r="D1995">
        <v>0</v>
      </c>
      <c r="E1995">
        <v>600000</v>
      </c>
      <c r="F1995">
        <v>600000</v>
      </c>
      <c r="G1995" s="3">
        <v>46133</v>
      </c>
      <c r="H1995" t="s">
        <v>7053</v>
      </c>
      <c r="I1995" t="s">
        <v>7206</v>
      </c>
    </row>
    <row r="1996" spans="1:9">
      <c r="A1996">
        <v>137442</v>
      </c>
      <c r="B1996" t="s">
        <v>4927</v>
      </c>
      <c r="C1996" t="s">
        <v>7074</v>
      </c>
      <c r="D1996">
        <v>0</v>
      </c>
      <c r="E1996">
        <v>1114747.6000000001</v>
      </c>
      <c r="F1996">
        <v>1337697.1200000001</v>
      </c>
      <c r="G1996" s="3">
        <v>46133</v>
      </c>
      <c r="H1996" t="s">
        <v>7053</v>
      </c>
      <c r="I1996" t="s">
        <v>7206</v>
      </c>
    </row>
    <row r="1997" spans="1:9">
      <c r="A1997">
        <v>137443</v>
      </c>
      <c r="B1997" t="s">
        <v>7075</v>
      </c>
      <c r="C1997" t="s">
        <v>7077</v>
      </c>
      <c r="D1997">
        <v>0</v>
      </c>
      <c r="E1997">
        <v>2000000</v>
      </c>
      <c r="F1997">
        <v>2000000</v>
      </c>
      <c r="G1997" s="3">
        <v>46133</v>
      </c>
      <c r="H1997" t="s">
        <v>7053</v>
      </c>
      <c r="I1997" t="s">
        <v>9807</v>
      </c>
    </row>
    <row r="1998" spans="1:9">
      <c r="A1998">
        <v>137444</v>
      </c>
      <c r="B1998" t="s">
        <v>6896</v>
      </c>
      <c r="C1998">
        <v>0</v>
      </c>
      <c r="D1998">
        <v>0</v>
      </c>
      <c r="E1998">
        <v>360000</v>
      </c>
      <c r="F1998">
        <v>360000</v>
      </c>
      <c r="G1998" s="3">
        <v>46133</v>
      </c>
      <c r="H1998" t="s">
        <v>7053</v>
      </c>
      <c r="I1998" t="s">
        <v>7178</v>
      </c>
    </row>
    <row r="1999" spans="1:9">
      <c r="A1999">
        <v>137445</v>
      </c>
      <c r="B1999" t="s">
        <v>6174</v>
      </c>
      <c r="C1999" t="s">
        <v>5630</v>
      </c>
      <c r="D1999">
        <v>0</v>
      </c>
      <c r="E1999">
        <v>1100000</v>
      </c>
      <c r="F1999">
        <v>1100000</v>
      </c>
      <c r="G1999" s="3">
        <v>46133</v>
      </c>
      <c r="H1999" t="s">
        <v>7053</v>
      </c>
      <c r="I1999" t="s">
        <v>7053</v>
      </c>
    </row>
    <row r="2000" spans="1:9">
      <c r="A2000">
        <v>137446</v>
      </c>
      <c r="B2000">
        <v>0</v>
      </c>
      <c r="C2000" t="s">
        <v>7078</v>
      </c>
      <c r="D2000">
        <v>0</v>
      </c>
      <c r="E2000">
        <v>0</v>
      </c>
      <c r="F2000">
        <v>0</v>
      </c>
      <c r="G2000" s="3">
        <v>46133</v>
      </c>
      <c r="H2000" t="s">
        <v>7053</v>
      </c>
      <c r="I2000" t="s">
        <v>7206</v>
      </c>
    </row>
    <row r="2001" spans="1:9">
      <c r="A2001">
        <v>137447</v>
      </c>
      <c r="B2001" t="s">
        <v>7079</v>
      </c>
      <c r="C2001" t="s">
        <v>7081</v>
      </c>
      <c r="D2001">
        <v>0</v>
      </c>
      <c r="E2001">
        <v>5000000</v>
      </c>
      <c r="F2001">
        <v>5000000</v>
      </c>
      <c r="G2001" s="3">
        <v>46133</v>
      </c>
      <c r="H2001" t="s">
        <v>7053</v>
      </c>
      <c r="I2001" t="s">
        <v>7178</v>
      </c>
    </row>
    <row r="2002" spans="1:9">
      <c r="A2002">
        <v>137448</v>
      </c>
      <c r="B2002" t="s">
        <v>5295</v>
      </c>
      <c r="C2002" t="s">
        <v>7082</v>
      </c>
      <c r="D2002" t="s">
        <v>9718</v>
      </c>
      <c r="E2002">
        <v>44480000</v>
      </c>
      <c r="F2002">
        <v>53376000</v>
      </c>
      <c r="G2002" s="3">
        <v>46133</v>
      </c>
      <c r="H2002" t="s">
        <v>7053</v>
      </c>
      <c r="I2002" t="s">
        <v>7594</v>
      </c>
    </row>
    <row r="2003" spans="1:9">
      <c r="A2003">
        <v>137449</v>
      </c>
      <c r="B2003" t="s">
        <v>7083</v>
      </c>
      <c r="C2003" t="s">
        <v>7085</v>
      </c>
      <c r="D2003">
        <v>0</v>
      </c>
      <c r="E2003">
        <v>800000</v>
      </c>
      <c r="F2003">
        <v>800000</v>
      </c>
      <c r="G2003" s="3">
        <v>46133</v>
      </c>
      <c r="H2003" t="s">
        <v>7053</v>
      </c>
      <c r="I2003" t="s">
        <v>7129</v>
      </c>
    </row>
    <row r="2004" spans="1:9">
      <c r="A2004">
        <v>137450</v>
      </c>
      <c r="B2004" t="s">
        <v>5057</v>
      </c>
      <c r="C2004" t="s">
        <v>7086</v>
      </c>
      <c r="D2004">
        <v>0</v>
      </c>
      <c r="E2004">
        <v>257500</v>
      </c>
      <c r="F2004">
        <v>309000</v>
      </c>
      <c r="G2004" s="3">
        <v>46133</v>
      </c>
      <c r="H2004" t="s">
        <v>7053</v>
      </c>
      <c r="I2004" t="s">
        <v>7206</v>
      </c>
    </row>
    <row r="2005" spans="1:9">
      <c r="A2005">
        <v>137451</v>
      </c>
      <c r="B2005">
        <v>0</v>
      </c>
      <c r="C2005" t="s">
        <v>7087</v>
      </c>
      <c r="D2005">
        <v>0</v>
      </c>
      <c r="E2005">
        <v>0</v>
      </c>
      <c r="F2005">
        <v>0</v>
      </c>
      <c r="G2005" s="3">
        <v>46133</v>
      </c>
      <c r="H2005" t="s">
        <v>7053</v>
      </c>
      <c r="I2005" t="s">
        <v>7206</v>
      </c>
    </row>
    <row r="2006" spans="1:9">
      <c r="A2006">
        <v>137452</v>
      </c>
      <c r="B2006" t="s">
        <v>5175</v>
      </c>
      <c r="C2006" t="s">
        <v>7088</v>
      </c>
      <c r="D2006" t="s">
        <v>7088</v>
      </c>
      <c r="E2006">
        <v>3200000</v>
      </c>
      <c r="F2006">
        <v>3840000</v>
      </c>
      <c r="G2006" s="3">
        <v>46133</v>
      </c>
      <c r="H2006" t="s">
        <v>7053</v>
      </c>
      <c r="I2006" t="s">
        <v>7053</v>
      </c>
    </row>
    <row r="2007" spans="1:9">
      <c r="A2007">
        <v>137453</v>
      </c>
      <c r="B2007" t="s">
        <v>5179</v>
      </c>
      <c r="C2007" t="s">
        <v>7089</v>
      </c>
      <c r="D2007" t="s">
        <v>7089</v>
      </c>
      <c r="E2007">
        <v>2100</v>
      </c>
      <c r="F2007">
        <v>2100</v>
      </c>
      <c r="G2007" s="3">
        <v>46133</v>
      </c>
      <c r="H2007" t="s">
        <v>7053</v>
      </c>
      <c r="I2007" t="s">
        <v>7053</v>
      </c>
    </row>
    <row r="2008" spans="1:9">
      <c r="A2008">
        <v>137454</v>
      </c>
      <c r="B2008" t="s">
        <v>5185</v>
      </c>
      <c r="C2008" t="s">
        <v>7090</v>
      </c>
      <c r="D2008" t="s">
        <v>7090</v>
      </c>
      <c r="E2008">
        <v>7752235</v>
      </c>
      <c r="F2008">
        <v>9302682</v>
      </c>
      <c r="G2008" s="3">
        <v>46133</v>
      </c>
      <c r="H2008" t="s">
        <v>7053</v>
      </c>
      <c r="I2008" t="s">
        <v>7053</v>
      </c>
    </row>
    <row r="2009" spans="1:9">
      <c r="A2009">
        <v>137455</v>
      </c>
      <c r="B2009" t="s">
        <v>5207</v>
      </c>
      <c r="C2009" t="s">
        <v>7091</v>
      </c>
      <c r="D2009" t="s">
        <v>7091</v>
      </c>
      <c r="E2009">
        <v>8100000</v>
      </c>
      <c r="F2009">
        <v>9720000</v>
      </c>
      <c r="G2009" s="3">
        <v>46133</v>
      </c>
      <c r="H2009" t="s">
        <v>7053</v>
      </c>
      <c r="I2009" t="s">
        <v>7124</v>
      </c>
    </row>
    <row r="2010" spans="1:9">
      <c r="A2010">
        <v>137456</v>
      </c>
      <c r="B2010" t="s">
        <v>4688</v>
      </c>
      <c r="C2010" t="s">
        <v>7092</v>
      </c>
      <c r="D2010">
        <v>0</v>
      </c>
      <c r="E2010">
        <v>10968659</v>
      </c>
      <c r="F2010">
        <v>13162390.800000001</v>
      </c>
      <c r="G2010" s="3">
        <v>46133</v>
      </c>
      <c r="H2010" t="s">
        <v>7053</v>
      </c>
      <c r="I2010" t="s">
        <v>7206</v>
      </c>
    </row>
    <row r="2011" spans="1:9">
      <c r="A2011">
        <v>137457</v>
      </c>
      <c r="B2011" t="s">
        <v>4817</v>
      </c>
      <c r="C2011" t="s">
        <v>7093</v>
      </c>
      <c r="D2011">
        <v>0</v>
      </c>
      <c r="E2011">
        <v>432000</v>
      </c>
      <c r="F2011">
        <v>518400</v>
      </c>
      <c r="G2011" s="3">
        <v>46133</v>
      </c>
      <c r="H2011" t="s">
        <v>7053</v>
      </c>
      <c r="I2011" t="s">
        <v>9807</v>
      </c>
    </row>
    <row r="2012" spans="1:9">
      <c r="A2012">
        <v>137458</v>
      </c>
      <c r="B2012" t="s">
        <v>6265</v>
      </c>
      <c r="C2012" t="s">
        <v>7094</v>
      </c>
      <c r="D2012">
        <v>0</v>
      </c>
      <c r="E2012">
        <v>21780000</v>
      </c>
      <c r="F2012">
        <v>21780000</v>
      </c>
      <c r="G2012" s="3">
        <v>46133</v>
      </c>
      <c r="H2012" t="s">
        <v>7053</v>
      </c>
      <c r="I2012" t="s">
        <v>9807</v>
      </c>
    </row>
    <row r="2013" spans="1:9">
      <c r="A2013">
        <v>137459</v>
      </c>
      <c r="B2013" t="s">
        <v>6083</v>
      </c>
      <c r="C2013" t="s">
        <v>7095</v>
      </c>
      <c r="D2013">
        <v>0</v>
      </c>
      <c r="E2013">
        <v>748612440</v>
      </c>
      <c r="F2013">
        <v>748612440</v>
      </c>
      <c r="G2013" s="3">
        <v>46133</v>
      </c>
      <c r="H2013" t="s">
        <v>7053</v>
      </c>
      <c r="I2013" t="s">
        <v>9807</v>
      </c>
    </row>
    <row r="2014" spans="1:9">
      <c r="A2014">
        <v>137460</v>
      </c>
      <c r="B2014" t="s">
        <v>4716</v>
      </c>
      <c r="C2014" t="s">
        <v>7096</v>
      </c>
      <c r="D2014">
        <v>0</v>
      </c>
      <c r="E2014">
        <v>128577.26</v>
      </c>
      <c r="F2014">
        <v>128577.26</v>
      </c>
      <c r="G2014" s="3">
        <v>46133</v>
      </c>
      <c r="H2014" t="s">
        <v>7053</v>
      </c>
      <c r="I2014" t="s">
        <v>7206</v>
      </c>
    </row>
    <row r="2015" spans="1:9">
      <c r="A2015">
        <v>137461</v>
      </c>
      <c r="B2015" t="s">
        <v>7097</v>
      </c>
      <c r="C2015" t="s">
        <v>7099</v>
      </c>
      <c r="D2015">
        <v>0</v>
      </c>
      <c r="E2015">
        <v>41719</v>
      </c>
      <c r="F2015">
        <v>50062.8</v>
      </c>
      <c r="G2015" s="3">
        <v>46134</v>
      </c>
      <c r="H2015" t="s">
        <v>7100</v>
      </c>
      <c r="I2015" t="s">
        <v>7100</v>
      </c>
    </row>
    <row r="2016" spans="1:9">
      <c r="A2016">
        <v>137462</v>
      </c>
      <c r="B2016" t="s">
        <v>4697</v>
      </c>
      <c r="C2016" t="s">
        <v>7101</v>
      </c>
      <c r="D2016" t="s">
        <v>7101</v>
      </c>
      <c r="E2016">
        <v>6237700</v>
      </c>
      <c r="F2016">
        <v>6237700</v>
      </c>
      <c r="G2016" s="3">
        <v>46134</v>
      </c>
      <c r="H2016" t="s">
        <v>7100</v>
      </c>
      <c r="I2016" t="s">
        <v>7594</v>
      </c>
    </row>
    <row r="2017" spans="1:9">
      <c r="A2017">
        <v>137463</v>
      </c>
      <c r="B2017" t="s">
        <v>7102</v>
      </c>
      <c r="C2017" t="s">
        <v>7104</v>
      </c>
      <c r="D2017">
        <v>0</v>
      </c>
      <c r="E2017">
        <v>2000000</v>
      </c>
      <c r="F2017">
        <v>2000000</v>
      </c>
      <c r="G2017" s="3">
        <v>46134</v>
      </c>
      <c r="H2017" t="s">
        <v>7100</v>
      </c>
      <c r="I2017" t="s">
        <v>7178</v>
      </c>
    </row>
    <row r="2018" spans="1:9">
      <c r="A2018">
        <v>137464</v>
      </c>
      <c r="B2018" t="s">
        <v>7105</v>
      </c>
      <c r="C2018" t="s">
        <v>7107</v>
      </c>
      <c r="D2018">
        <v>0</v>
      </c>
      <c r="E2018">
        <v>2000000</v>
      </c>
      <c r="F2018">
        <v>2000000</v>
      </c>
      <c r="G2018" s="3">
        <v>46134</v>
      </c>
      <c r="H2018" t="s">
        <v>7100</v>
      </c>
      <c r="I2018" t="s">
        <v>7129</v>
      </c>
    </row>
    <row r="2019" spans="1:9">
      <c r="A2019">
        <v>137465</v>
      </c>
      <c r="B2019" t="s">
        <v>5215</v>
      </c>
      <c r="C2019" t="s">
        <v>7108</v>
      </c>
      <c r="D2019">
        <v>0</v>
      </c>
      <c r="E2019">
        <v>181408</v>
      </c>
      <c r="F2019">
        <v>182669</v>
      </c>
      <c r="G2019" s="3">
        <v>46134</v>
      </c>
      <c r="H2019" t="s">
        <v>7100</v>
      </c>
      <c r="I2019" t="s">
        <v>7100</v>
      </c>
    </row>
    <row r="2020" spans="1:9">
      <c r="A2020">
        <v>137466</v>
      </c>
      <c r="B2020" t="s">
        <v>6463</v>
      </c>
      <c r="C2020" t="s">
        <v>7109</v>
      </c>
      <c r="D2020">
        <v>0</v>
      </c>
      <c r="E2020">
        <v>42219.199999999997</v>
      </c>
      <c r="F2020">
        <v>42219.199999999997</v>
      </c>
      <c r="G2020" s="3">
        <v>46134</v>
      </c>
      <c r="H2020" t="s">
        <v>7100</v>
      </c>
      <c r="I2020" t="s">
        <v>7100</v>
      </c>
    </row>
    <row r="2021" spans="1:9">
      <c r="A2021">
        <v>137467</v>
      </c>
      <c r="B2021" t="s">
        <v>5116</v>
      </c>
      <c r="C2021" t="s">
        <v>7110</v>
      </c>
      <c r="D2021">
        <v>0</v>
      </c>
      <c r="E2021">
        <v>1150020</v>
      </c>
      <c r="F2021">
        <v>1380024</v>
      </c>
      <c r="G2021" s="3">
        <v>46134</v>
      </c>
      <c r="H2021" t="s">
        <v>7100</v>
      </c>
      <c r="I2021" t="s">
        <v>7100</v>
      </c>
    </row>
    <row r="2022" spans="1:9">
      <c r="A2022">
        <v>137468</v>
      </c>
      <c r="B2022">
        <v>0</v>
      </c>
      <c r="C2022">
        <v>0</v>
      </c>
      <c r="D2022">
        <v>0</v>
      </c>
      <c r="E2022">
        <v>0</v>
      </c>
      <c r="F2022">
        <v>0</v>
      </c>
      <c r="G2022" s="3">
        <v>46134</v>
      </c>
      <c r="H2022" t="s">
        <v>7100</v>
      </c>
      <c r="I2022" t="s">
        <v>7100</v>
      </c>
    </row>
    <row r="2023" spans="1:9">
      <c r="A2023">
        <v>137469</v>
      </c>
      <c r="B2023" t="s">
        <v>4760</v>
      </c>
      <c r="C2023" t="s">
        <v>7111</v>
      </c>
      <c r="D2023">
        <v>0</v>
      </c>
      <c r="E2023">
        <v>608800</v>
      </c>
      <c r="F2023">
        <v>730560</v>
      </c>
      <c r="G2023" s="3">
        <v>46134</v>
      </c>
      <c r="H2023" t="s">
        <v>7100</v>
      </c>
      <c r="I2023" t="s">
        <v>7100</v>
      </c>
    </row>
    <row r="2024" spans="1:9">
      <c r="A2024">
        <v>137470</v>
      </c>
      <c r="B2024" t="s">
        <v>5576</v>
      </c>
      <c r="C2024" t="s">
        <v>6138</v>
      </c>
      <c r="D2024">
        <v>0</v>
      </c>
      <c r="E2024">
        <v>2600000</v>
      </c>
      <c r="F2024">
        <v>3120000</v>
      </c>
      <c r="G2024" s="3">
        <v>46134</v>
      </c>
      <c r="H2024" t="s">
        <v>7100</v>
      </c>
      <c r="I2024" t="s">
        <v>7206</v>
      </c>
    </row>
    <row r="2025" spans="1:9">
      <c r="A2025">
        <v>137471</v>
      </c>
      <c r="B2025" t="s">
        <v>4797</v>
      </c>
      <c r="C2025" t="s">
        <v>7112</v>
      </c>
      <c r="D2025">
        <v>0</v>
      </c>
      <c r="E2025">
        <v>3358000</v>
      </c>
      <c r="F2025">
        <v>4029600</v>
      </c>
      <c r="G2025" s="3">
        <v>46134</v>
      </c>
      <c r="H2025" t="s">
        <v>7100</v>
      </c>
      <c r="I2025" t="s">
        <v>7519</v>
      </c>
    </row>
    <row r="2026" spans="1:9">
      <c r="A2026">
        <v>137472</v>
      </c>
      <c r="B2026" t="s">
        <v>4807</v>
      </c>
      <c r="C2026" t="s">
        <v>7113</v>
      </c>
      <c r="D2026">
        <v>0</v>
      </c>
      <c r="E2026">
        <v>7810800</v>
      </c>
      <c r="F2026">
        <v>9372960</v>
      </c>
      <c r="G2026" s="3">
        <v>46134</v>
      </c>
      <c r="H2026" t="s">
        <v>7100</v>
      </c>
      <c r="I2026" t="s">
        <v>7519</v>
      </c>
    </row>
    <row r="2027" spans="1:9">
      <c r="A2027">
        <v>137473</v>
      </c>
      <c r="B2027" t="s">
        <v>4807</v>
      </c>
      <c r="C2027" t="s">
        <v>7114</v>
      </c>
      <c r="D2027">
        <v>0</v>
      </c>
      <c r="E2027">
        <v>6591700</v>
      </c>
      <c r="F2027">
        <v>7910040</v>
      </c>
      <c r="G2027" s="3">
        <v>46134</v>
      </c>
      <c r="H2027" t="s">
        <v>7100</v>
      </c>
      <c r="I2027" t="s">
        <v>7519</v>
      </c>
    </row>
    <row r="2028" spans="1:9">
      <c r="A2028">
        <v>137474</v>
      </c>
      <c r="B2028" t="s">
        <v>4688</v>
      </c>
      <c r="C2028" t="s">
        <v>7115</v>
      </c>
      <c r="D2028">
        <v>0</v>
      </c>
      <c r="E2028">
        <v>4014000</v>
      </c>
      <c r="F2028">
        <v>4816800</v>
      </c>
      <c r="G2028" s="3">
        <v>46134</v>
      </c>
      <c r="H2028" t="s">
        <v>7100</v>
      </c>
      <c r="I2028" t="s">
        <v>7100</v>
      </c>
    </row>
    <row r="2029" spans="1:9">
      <c r="A2029">
        <v>137475</v>
      </c>
      <c r="B2029" t="s">
        <v>4791</v>
      </c>
      <c r="C2029" t="s">
        <v>7116</v>
      </c>
      <c r="D2029" t="s">
        <v>7116</v>
      </c>
      <c r="E2029">
        <v>675000</v>
      </c>
      <c r="F2029">
        <v>810000</v>
      </c>
      <c r="G2029" s="3">
        <v>46134</v>
      </c>
      <c r="H2029" t="s">
        <v>7100</v>
      </c>
      <c r="I2029" t="s">
        <v>7124</v>
      </c>
    </row>
    <row r="2030" spans="1:9">
      <c r="A2030">
        <v>137476</v>
      </c>
      <c r="B2030">
        <v>0</v>
      </c>
      <c r="C2030" t="s">
        <v>7117</v>
      </c>
      <c r="D2030" t="s">
        <v>9719</v>
      </c>
      <c r="E2030">
        <v>0</v>
      </c>
      <c r="F2030">
        <v>0</v>
      </c>
      <c r="G2030" s="3">
        <v>46134</v>
      </c>
      <c r="H2030" t="s">
        <v>7100</v>
      </c>
      <c r="I2030" t="s">
        <v>7206</v>
      </c>
    </row>
    <row r="2031" spans="1:9">
      <c r="A2031">
        <v>137477</v>
      </c>
      <c r="B2031" t="s">
        <v>7054</v>
      </c>
      <c r="C2031">
        <v>0</v>
      </c>
      <c r="D2031">
        <v>0</v>
      </c>
      <c r="E2031">
        <v>92120000</v>
      </c>
      <c r="F2031">
        <v>110544000</v>
      </c>
      <c r="G2031" s="3">
        <v>46134</v>
      </c>
      <c r="H2031" t="s">
        <v>7100</v>
      </c>
      <c r="I2031" t="s">
        <v>7100</v>
      </c>
    </row>
    <row r="2032" spans="1:9">
      <c r="A2032">
        <v>137478</v>
      </c>
      <c r="B2032" t="s">
        <v>4666</v>
      </c>
      <c r="C2032" t="s">
        <v>7118</v>
      </c>
      <c r="D2032">
        <v>0</v>
      </c>
      <c r="E2032">
        <v>58140000</v>
      </c>
      <c r="F2032">
        <v>58140000</v>
      </c>
      <c r="G2032" s="3">
        <v>46134</v>
      </c>
      <c r="H2032" t="s">
        <v>7100</v>
      </c>
      <c r="I2032" t="s">
        <v>7206</v>
      </c>
    </row>
    <row r="2033" spans="1:9">
      <c r="A2033">
        <v>137479</v>
      </c>
      <c r="B2033">
        <v>0</v>
      </c>
      <c r="C2033">
        <v>0</v>
      </c>
      <c r="D2033">
        <v>0</v>
      </c>
      <c r="E2033">
        <v>11111800</v>
      </c>
      <c r="F2033">
        <v>13334160</v>
      </c>
      <c r="G2033" s="3">
        <v>46134</v>
      </c>
      <c r="H2033" t="s">
        <v>7100</v>
      </c>
      <c r="I2033" t="s">
        <v>7100</v>
      </c>
    </row>
    <row r="2034" spans="1:9">
      <c r="A2034">
        <v>137480</v>
      </c>
      <c r="B2034" t="s">
        <v>7119</v>
      </c>
      <c r="C2034">
        <v>0</v>
      </c>
      <c r="D2034">
        <v>0</v>
      </c>
      <c r="E2034">
        <v>12332000</v>
      </c>
      <c r="F2034">
        <v>14798400</v>
      </c>
      <c r="G2034" s="3">
        <v>46134</v>
      </c>
      <c r="H2034" t="s">
        <v>7100</v>
      </c>
      <c r="I2034" t="s">
        <v>7100</v>
      </c>
    </row>
    <row r="2035" spans="1:9">
      <c r="A2035">
        <v>137481</v>
      </c>
      <c r="B2035">
        <v>0</v>
      </c>
      <c r="C2035" t="s">
        <v>7121</v>
      </c>
      <c r="D2035">
        <v>0</v>
      </c>
      <c r="E2035">
        <v>0</v>
      </c>
      <c r="F2035">
        <v>0</v>
      </c>
      <c r="G2035" s="3">
        <v>46134</v>
      </c>
      <c r="H2035" t="s">
        <v>7100</v>
      </c>
      <c r="I2035" t="s">
        <v>7206</v>
      </c>
    </row>
    <row r="2036" spans="1:9">
      <c r="A2036">
        <v>137482</v>
      </c>
      <c r="B2036" t="s">
        <v>5142</v>
      </c>
      <c r="C2036" t="s">
        <v>7122</v>
      </c>
      <c r="D2036" t="s">
        <v>7122</v>
      </c>
      <c r="E2036">
        <v>8594890</v>
      </c>
      <c r="F2036">
        <v>10313868</v>
      </c>
      <c r="G2036" s="3">
        <v>46134</v>
      </c>
      <c r="H2036" t="s">
        <v>7100</v>
      </c>
      <c r="I2036" t="s">
        <v>7129</v>
      </c>
    </row>
    <row r="2037" spans="1:9">
      <c r="A2037">
        <v>137483</v>
      </c>
      <c r="B2037" t="s">
        <v>5108</v>
      </c>
      <c r="C2037">
        <v>0</v>
      </c>
      <c r="D2037">
        <v>0</v>
      </c>
      <c r="E2037">
        <v>1429000</v>
      </c>
      <c r="F2037">
        <v>1429000</v>
      </c>
      <c r="G2037" s="3">
        <v>46134</v>
      </c>
      <c r="H2037" t="s">
        <v>7100</v>
      </c>
      <c r="I2037" t="s">
        <v>7129</v>
      </c>
    </row>
    <row r="2038" spans="1:9">
      <c r="A2038">
        <v>137484</v>
      </c>
      <c r="B2038" t="s">
        <v>4760</v>
      </c>
      <c r="C2038" t="s">
        <v>7123</v>
      </c>
      <c r="D2038" t="s">
        <v>7123</v>
      </c>
      <c r="E2038">
        <v>1503800</v>
      </c>
      <c r="F2038">
        <v>1804560</v>
      </c>
      <c r="G2038" s="3">
        <v>46135</v>
      </c>
      <c r="H2038" t="s">
        <v>7124</v>
      </c>
      <c r="I2038" t="s">
        <v>7206</v>
      </c>
    </row>
    <row r="2039" spans="1:9">
      <c r="A2039">
        <v>137485</v>
      </c>
      <c r="B2039" t="s">
        <v>4768</v>
      </c>
      <c r="C2039" t="s">
        <v>7125</v>
      </c>
      <c r="D2039">
        <v>0</v>
      </c>
      <c r="E2039">
        <v>9080000</v>
      </c>
      <c r="F2039">
        <v>9080000</v>
      </c>
      <c r="G2039" s="3">
        <v>46135</v>
      </c>
      <c r="H2039" t="s">
        <v>7124</v>
      </c>
      <c r="I2039" t="s">
        <v>7124</v>
      </c>
    </row>
    <row r="2040" spans="1:9">
      <c r="A2040">
        <v>137486</v>
      </c>
      <c r="B2040">
        <v>0</v>
      </c>
      <c r="C2040" t="s">
        <v>7126</v>
      </c>
      <c r="D2040" t="s">
        <v>7126</v>
      </c>
      <c r="E2040">
        <v>0</v>
      </c>
      <c r="F2040">
        <v>0</v>
      </c>
      <c r="G2040" s="3">
        <v>46135</v>
      </c>
      <c r="H2040" t="s">
        <v>7124</v>
      </c>
      <c r="I2040" t="s">
        <v>7178</v>
      </c>
    </row>
    <row r="2041" spans="1:9">
      <c r="A2041">
        <v>137487</v>
      </c>
      <c r="B2041">
        <v>0</v>
      </c>
      <c r="C2041" t="s">
        <v>7127</v>
      </c>
      <c r="D2041" t="s">
        <v>7127</v>
      </c>
      <c r="E2041">
        <v>0</v>
      </c>
      <c r="F2041">
        <v>0</v>
      </c>
      <c r="G2041" s="3">
        <v>46135</v>
      </c>
      <c r="H2041" t="s">
        <v>7124</v>
      </c>
      <c r="I2041" t="s">
        <v>7178</v>
      </c>
    </row>
    <row r="2042" spans="1:9">
      <c r="A2042">
        <v>137488</v>
      </c>
      <c r="B2042" t="s">
        <v>4732</v>
      </c>
      <c r="C2042" t="s">
        <v>7128</v>
      </c>
      <c r="D2042">
        <v>0</v>
      </c>
      <c r="E2042">
        <v>202500000</v>
      </c>
      <c r="F2042">
        <v>202500000</v>
      </c>
      <c r="G2042" s="3">
        <v>46135</v>
      </c>
      <c r="H2042" t="s">
        <v>7124</v>
      </c>
      <c r="I2042" t="s">
        <v>7124</v>
      </c>
    </row>
    <row r="2043" spans="1:9">
      <c r="A2043">
        <v>137489</v>
      </c>
      <c r="B2043" t="s">
        <v>6070</v>
      </c>
      <c r="C2043">
        <v>0</v>
      </c>
      <c r="D2043" t="s">
        <v>9720</v>
      </c>
      <c r="E2043">
        <v>284541000</v>
      </c>
      <c r="F2043">
        <v>341449200</v>
      </c>
      <c r="G2043" s="3">
        <v>46136</v>
      </c>
      <c r="H2043" t="s">
        <v>7129</v>
      </c>
      <c r="I2043" t="s">
        <v>7178</v>
      </c>
    </row>
    <row r="2044" spans="1:9">
      <c r="A2044">
        <v>137490</v>
      </c>
      <c r="B2044" t="s">
        <v>4807</v>
      </c>
      <c r="C2044" t="s">
        <v>7130</v>
      </c>
      <c r="D2044">
        <v>0</v>
      </c>
      <c r="E2044">
        <v>35175000</v>
      </c>
      <c r="F2044">
        <v>42210000</v>
      </c>
      <c r="G2044" s="3">
        <v>46135</v>
      </c>
      <c r="H2044" t="s">
        <v>7124</v>
      </c>
      <c r="I2044" t="s">
        <v>7206</v>
      </c>
    </row>
    <row r="2045" spans="1:9">
      <c r="A2045">
        <v>137491</v>
      </c>
      <c r="B2045" t="s">
        <v>7131</v>
      </c>
      <c r="C2045">
        <v>0</v>
      </c>
      <c r="D2045">
        <v>0</v>
      </c>
      <c r="E2045">
        <v>1963080</v>
      </c>
      <c r="F2045">
        <v>2355696</v>
      </c>
      <c r="G2045" s="3">
        <v>46135</v>
      </c>
      <c r="H2045" t="s">
        <v>7124</v>
      </c>
      <c r="I2045" t="s">
        <v>7124</v>
      </c>
    </row>
    <row r="2046" spans="1:9">
      <c r="A2046">
        <v>137492</v>
      </c>
      <c r="B2046" t="s">
        <v>7133</v>
      </c>
      <c r="C2046">
        <v>0</v>
      </c>
      <c r="D2046">
        <v>0</v>
      </c>
      <c r="E2046">
        <v>2250000</v>
      </c>
      <c r="F2046">
        <v>2250000</v>
      </c>
      <c r="G2046" s="3">
        <v>46135</v>
      </c>
      <c r="H2046" t="s">
        <v>7124</v>
      </c>
      <c r="I2046" t="s">
        <v>7178</v>
      </c>
    </row>
    <row r="2047" spans="1:9">
      <c r="A2047">
        <v>137493</v>
      </c>
      <c r="B2047" t="s">
        <v>7134</v>
      </c>
      <c r="C2047" t="s">
        <v>7135</v>
      </c>
      <c r="D2047">
        <v>0</v>
      </c>
      <c r="E2047">
        <v>11001687.720000001</v>
      </c>
      <c r="F2047">
        <v>13202025.279999999</v>
      </c>
      <c r="G2047" s="3">
        <v>46135</v>
      </c>
      <c r="H2047" t="s">
        <v>7124</v>
      </c>
      <c r="I2047" t="s">
        <v>7206</v>
      </c>
    </row>
    <row r="2048" spans="1:9">
      <c r="A2048">
        <v>137494</v>
      </c>
      <c r="B2048" t="s">
        <v>4834</v>
      </c>
      <c r="C2048" t="s">
        <v>4835</v>
      </c>
      <c r="D2048">
        <v>0</v>
      </c>
      <c r="E2048">
        <v>1400000</v>
      </c>
      <c r="F2048">
        <v>1400000</v>
      </c>
      <c r="G2048" s="3">
        <v>46135</v>
      </c>
      <c r="H2048" t="s">
        <v>7124</v>
      </c>
      <c r="I2048" t="s">
        <v>9807</v>
      </c>
    </row>
    <row r="2049" spans="1:9">
      <c r="A2049">
        <v>137495</v>
      </c>
      <c r="B2049" t="s">
        <v>4881</v>
      </c>
      <c r="C2049" t="s">
        <v>7136</v>
      </c>
      <c r="D2049">
        <v>0</v>
      </c>
      <c r="E2049">
        <v>3800000</v>
      </c>
      <c r="F2049">
        <v>3800000</v>
      </c>
      <c r="G2049" s="3">
        <v>46135</v>
      </c>
      <c r="H2049" t="s">
        <v>7124</v>
      </c>
      <c r="I2049" t="s">
        <v>9807</v>
      </c>
    </row>
    <row r="2050" spans="1:9">
      <c r="A2050">
        <v>137496</v>
      </c>
      <c r="B2050" t="s">
        <v>7137</v>
      </c>
      <c r="C2050" t="s">
        <v>7139</v>
      </c>
      <c r="D2050">
        <v>0</v>
      </c>
      <c r="E2050">
        <v>430000</v>
      </c>
      <c r="F2050">
        <v>430000</v>
      </c>
      <c r="G2050" s="3">
        <v>46135</v>
      </c>
      <c r="H2050" t="s">
        <v>7124</v>
      </c>
      <c r="I2050" t="s">
        <v>7178</v>
      </c>
    </row>
    <row r="2051" spans="1:9">
      <c r="A2051">
        <v>137497</v>
      </c>
      <c r="B2051" t="s">
        <v>4791</v>
      </c>
      <c r="C2051">
        <v>0</v>
      </c>
      <c r="D2051">
        <v>0</v>
      </c>
      <c r="E2051">
        <v>300000</v>
      </c>
      <c r="F2051">
        <v>360000</v>
      </c>
      <c r="G2051" s="3">
        <v>46135</v>
      </c>
      <c r="H2051" t="s">
        <v>7124</v>
      </c>
      <c r="I2051" t="s">
        <v>7178</v>
      </c>
    </row>
    <row r="2052" spans="1:9">
      <c r="A2052">
        <v>137498</v>
      </c>
      <c r="B2052" t="s">
        <v>5295</v>
      </c>
      <c r="C2052" t="s">
        <v>7140</v>
      </c>
      <c r="D2052" t="s">
        <v>7140</v>
      </c>
      <c r="E2052">
        <v>1704666</v>
      </c>
      <c r="F2052">
        <v>2045599.2</v>
      </c>
      <c r="G2052" s="3">
        <v>46135</v>
      </c>
      <c r="H2052" t="s">
        <v>7124</v>
      </c>
      <c r="I2052" t="s">
        <v>7129</v>
      </c>
    </row>
    <row r="2053" spans="1:9">
      <c r="A2053">
        <v>137499</v>
      </c>
      <c r="B2053" t="s">
        <v>5295</v>
      </c>
      <c r="C2053" t="s">
        <v>7141</v>
      </c>
      <c r="D2053" t="s">
        <v>7141</v>
      </c>
      <c r="E2053">
        <v>49260000</v>
      </c>
      <c r="F2053">
        <v>59112000</v>
      </c>
      <c r="G2053" s="3">
        <v>46135</v>
      </c>
      <c r="H2053" t="s">
        <v>7124</v>
      </c>
      <c r="I2053" t="s">
        <v>7594</v>
      </c>
    </row>
    <row r="2054" spans="1:9">
      <c r="A2054">
        <v>137500</v>
      </c>
      <c r="B2054" t="s">
        <v>5295</v>
      </c>
      <c r="C2054" t="s">
        <v>7142</v>
      </c>
      <c r="D2054" t="s">
        <v>7142</v>
      </c>
      <c r="E2054">
        <v>2496000</v>
      </c>
      <c r="F2054">
        <v>2995200</v>
      </c>
      <c r="G2054" s="3">
        <v>46135</v>
      </c>
      <c r="H2054" t="s">
        <v>7124</v>
      </c>
      <c r="I2054" t="s">
        <v>7129</v>
      </c>
    </row>
    <row r="2055" spans="1:9">
      <c r="A2055">
        <v>137501</v>
      </c>
      <c r="B2055">
        <v>0</v>
      </c>
      <c r="C2055" t="s">
        <v>7143</v>
      </c>
      <c r="D2055">
        <v>0</v>
      </c>
      <c r="E2055">
        <v>0</v>
      </c>
      <c r="F2055">
        <v>0</v>
      </c>
      <c r="G2055" s="3">
        <v>46135</v>
      </c>
      <c r="H2055" t="s">
        <v>7124</v>
      </c>
      <c r="I2055" t="s">
        <v>7124</v>
      </c>
    </row>
    <row r="2056" spans="1:9">
      <c r="A2056">
        <v>137502</v>
      </c>
      <c r="B2056" t="s">
        <v>5295</v>
      </c>
      <c r="C2056" t="s">
        <v>7144</v>
      </c>
      <c r="D2056" t="s">
        <v>7144</v>
      </c>
      <c r="E2056">
        <v>9553400</v>
      </c>
      <c r="F2056">
        <v>11464080</v>
      </c>
      <c r="G2056" s="3">
        <v>46135</v>
      </c>
      <c r="H2056" t="s">
        <v>7124</v>
      </c>
      <c r="I2056" t="s">
        <v>7129</v>
      </c>
    </row>
    <row r="2057" spans="1:9">
      <c r="A2057">
        <v>137503</v>
      </c>
      <c r="B2057" t="s">
        <v>7134</v>
      </c>
      <c r="C2057" t="s">
        <v>7145</v>
      </c>
      <c r="D2057">
        <v>0</v>
      </c>
      <c r="E2057">
        <v>40152855.719999999</v>
      </c>
      <c r="F2057">
        <v>48183426.859999999</v>
      </c>
      <c r="G2057" s="3">
        <v>46135</v>
      </c>
      <c r="H2057" t="s">
        <v>7124</v>
      </c>
      <c r="I2057" t="s">
        <v>7206</v>
      </c>
    </row>
    <row r="2058" spans="1:9">
      <c r="A2058">
        <v>137504</v>
      </c>
      <c r="B2058" t="s">
        <v>7146</v>
      </c>
      <c r="C2058" t="s">
        <v>7148</v>
      </c>
      <c r="D2058" t="s">
        <v>7148</v>
      </c>
      <c r="E2058">
        <v>1360000</v>
      </c>
      <c r="F2058">
        <v>1632000</v>
      </c>
      <c r="G2058" s="3">
        <v>46135</v>
      </c>
      <c r="H2058" t="s">
        <v>7124</v>
      </c>
      <c r="I2058" t="s">
        <v>7178</v>
      </c>
    </row>
    <row r="2059" spans="1:9">
      <c r="A2059">
        <v>137505</v>
      </c>
      <c r="B2059" t="s">
        <v>5032</v>
      </c>
      <c r="C2059">
        <v>0</v>
      </c>
      <c r="D2059">
        <v>0</v>
      </c>
      <c r="E2059">
        <v>759000</v>
      </c>
      <c r="F2059">
        <v>759000</v>
      </c>
      <c r="G2059" s="3">
        <v>46136</v>
      </c>
      <c r="H2059" t="s">
        <v>7129</v>
      </c>
      <c r="I2059" t="s">
        <v>7129</v>
      </c>
    </row>
    <row r="2060" spans="1:9">
      <c r="A2060">
        <v>137506</v>
      </c>
      <c r="B2060" t="s">
        <v>4817</v>
      </c>
      <c r="C2060" t="s">
        <v>7149</v>
      </c>
      <c r="D2060">
        <v>0</v>
      </c>
      <c r="E2060">
        <v>94889340</v>
      </c>
      <c r="F2060">
        <v>113867208</v>
      </c>
      <c r="G2060" s="3">
        <v>46136</v>
      </c>
      <c r="H2060" t="s">
        <v>7129</v>
      </c>
      <c r="I2060" t="s">
        <v>7206</v>
      </c>
    </row>
    <row r="2061" spans="1:9">
      <c r="A2061">
        <v>137507</v>
      </c>
      <c r="B2061" t="s">
        <v>4732</v>
      </c>
      <c r="C2061" t="s">
        <v>7150</v>
      </c>
      <c r="D2061">
        <v>0</v>
      </c>
      <c r="E2061">
        <v>18500</v>
      </c>
      <c r="F2061">
        <v>18500</v>
      </c>
      <c r="G2061" s="3">
        <v>46136</v>
      </c>
      <c r="H2061" t="s">
        <v>7129</v>
      </c>
      <c r="I2061" t="s">
        <v>7269</v>
      </c>
    </row>
    <row r="2062" spans="1:9">
      <c r="A2062">
        <v>137508</v>
      </c>
      <c r="B2062" t="s">
        <v>4952</v>
      </c>
      <c r="C2062" t="s">
        <v>7151</v>
      </c>
      <c r="D2062">
        <v>0</v>
      </c>
      <c r="E2062">
        <v>350000</v>
      </c>
      <c r="F2062">
        <v>350000</v>
      </c>
      <c r="G2062" s="3">
        <v>46136</v>
      </c>
      <c r="H2062" t="s">
        <v>7129</v>
      </c>
      <c r="I2062" t="s">
        <v>7206</v>
      </c>
    </row>
    <row r="2063" spans="1:9">
      <c r="A2063">
        <v>137509</v>
      </c>
      <c r="B2063" t="s">
        <v>5199</v>
      </c>
      <c r="C2063" t="s">
        <v>7152</v>
      </c>
      <c r="D2063">
        <v>0</v>
      </c>
      <c r="E2063">
        <v>1127902.01</v>
      </c>
      <c r="F2063">
        <v>1353482.41</v>
      </c>
      <c r="G2063" s="3">
        <v>46136</v>
      </c>
      <c r="H2063" t="s">
        <v>7129</v>
      </c>
      <c r="I2063" t="s">
        <v>7206</v>
      </c>
    </row>
    <row r="2064" spans="1:9">
      <c r="A2064">
        <v>137510</v>
      </c>
      <c r="B2064" t="s">
        <v>4706</v>
      </c>
      <c r="C2064" t="s">
        <v>7153</v>
      </c>
      <c r="D2064">
        <v>0</v>
      </c>
      <c r="E2064">
        <v>10500000</v>
      </c>
      <c r="F2064">
        <v>10500000</v>
      </c>
      <c r="G2064" s="3">
        <v>46136</v>
      </c>
      <c r="H2064" t="s">
        <v>7129</v>
      </c>
      <c r="I2064" t="s">
        <v>7206</v>
      </c>
    </row>
    <row r="2065" spans="1:9">
      <c r="A2065">
        <v>137511</v>
      </c>
      <c r="B2065" t="s">
        <v>6019</v>
      </c>
      <c r="C2065" t="s">
        <v>7154</v>
      </c>
      <c r="D2065">
        <v>0</v>
      </c>
      <c r="E2065">
        <v>3648950</v>
      </c>
      <c r="F2065">
        <v>3648950</v>
      </c>
      <c r="G2065" s="3">
        <v>46136</v>
      </c>
      <c r="H2065" t="s">
        <v>7129</v>
      </c>
      <c r="I2065" t="s">
        <v>7129</v>
      </c>
    </row>
    <row r="2066" spans="1:9">
      <c r="A2066">
        <v>137512</v>
      </c>
      <c r="B2066" t="s">
        <v>5215</v>
      </c>
      <c r="C2066" t="s">
        <v>7155</v>
      </c>
      <c r="D2066">
        <v>0</v>
      </c>
      <c r="E2066">
        <v>19262.57</v>
      </c>
      <c r="F2066">
        <v>19262.57</v>
      </c>
      <c r="G2066" s="3">
        <v>46136</v>
      </c>
      <c r="H2066" t="s">
        <v>7129</v>
      </c>
      <c r="I2066" t="s">
        <v>7206</v>
      </c>
    </row>
    <row r="2067" spans="1:9">
      <c r="A2067">
        <v>137513</v>
      </c>
      <c r="B2067" t="s">
        <v>4794</v>
      </c>
      <c r="C2067" t="s">
        <v>7156</v>
      </c>
      <c r="D2067">
        <v>0</v>
      </c>
      <c r="E2067">
        <v>48528</v>
      </c>
      <c r="F2067">
        <v>48528</v>
      </c>
      <c r="G2067" s="3">
        <v>46136</v>
      </c>
      <c r="H2067" t="s">
        <v>7129</v>
      </c>
      <c r="I2067" t="s">
        <v>7206</v>
      </c>
    </row>
    <row r="2068" spans="1:9">
      <c r="A2068">
        <v>137514</v>
      </c>
      <c r="B2068" t="s">
        <v>6856</v>
      </c>
      <c r="C2068">
        <v>0</v>
      </c>
      <c r="D2068">
        <v>0</v>
      </c>
      <c r="E2068">
        <v>9500</v>
      </c>
      <c r="F2068">
        <v>9500</v>
      </c>
      <c r="G2068" s="3">
        <v>46136</v>
      </c>
      <c r="H2068" t="s">
        <v>7129</v>
      </c>
      <c r="I2068" t="s">
        <v>7129</v>
      </c>
    </row>
    <row r="2069" spans="1:9">
      <c r="A2069">
        <v>137515</v>
      </c>
      <c r="B2069" t="s">
        <v>7157</v>
      </c>
      <c r="C2069" t="s">
        <v>6563</v>
      </c>
      <c r="D2069">
        <v>0</v>
      </c>
      <c r="E2069">
        <v>4110000</v>
      </c>
      <c r="F2069">
        <v>4932000</v>
      </c>
      <c r="G2069" s="3">
        <v>46136</v>
      </c>
      <c r="H2069" t="s">
        <v>7129</v>
      </c>
      <c r="I2069" t="s">
        <v>7269</v>
      </c>
    </row>
    <row r="2070" spans="1:9">
      <c r="A2070">
        <v>137516</v>
      </c>
      <c r="B2070" t="s">
        <v>7159</v>
      </c>
      <c r="C2070" t="s">
        <v>7161</v>
      </c>
      <c r="D2070">
        <v>0</v>
      </c>
      <c r="E2070">
        <v>5700000</v>
      </c>
      <c r="F2070">
        <v>5700000</v>
      </c>
      <c r="G2070" s="3">
        <v>46136</v>
      </c>
      <c r="H2070" t="s">
        <v>7129</v>
      </c>
      <c r="I2070" t="s">
        <v>7206</v>
      </c>
    </row>
    <row r="2071" spans="1:9">
      <c r="A2071">
        <v>137517</v>
      </c>
      <c r="B2071" t="s">
        <v>7000</v>
      </c>
      <c r="C2071" t="s">
        <v>7162</v>
      </c>
      <c r="D2071" t="s">
        <v>7162</v>
      </c>
      <c r="E2071">
        <v>3400000</v>
      </c>
      <c r="F2071">
        <v>4080000</v>
      </c>
      <c r="G2071" s="3">
        <v>46136</v>
      </c>
      <c r="H2071" t="s">
        <v>7129</v>
      </c>
      <c r="I2071" t="s">
        <v>7594</v>
      </c>
    </row>
    <row r="2072" spans="1:9">
      <c r="A2072">
        <v>137518</v>
      </c>
      <c r="B2072" t="s">
        <v>4981</v>
      </c>
      <c r="C2072" t="s">
        <v>7163</v>
      </c>
      <c r="D2072">
        <v>0</v>
      </c>
      <c r="E2072">
        <v>29000000.010000002</v>
      </c>
      <c r="F2072">
        <v>34800000</v>
      </c>
      <c r="G2072" s="3">
        <v>46136</v>
      </c>
      <c r="H2072" t="s">
        <v>7129</v>
      </c>
      <c r="I2072" t="s">
        <v>7178</v>
      </c>
    </row>
    <row r="2073" spans="1:9">
      <c r="A2073">
        <v>137519</v>
      </c>
      <c r="B2073" t="s">
        <v>7164</v>
      </c>
      <c r="C2073" t="s">
        <v>7166</v>
      </c>
      <c r="D2073" t="s">
        <v>7166</v>
      </c>
      <c r="E2073">
        <v>200000</v>
      </c>
      <c r="F2073">
        <v>200000</v>
      </c>
      <c r="G2073" s="3">
        <v>46136</v>
      </c>
      <c r="H2073" t="s">
        <v>7129</v>
      </c>
      <c r="I2073" t="s">
        <v>7206</v>
      </c>
    </row>
    <row r="2074" spans="1:9">
      <c r="A2074">
        <v>137520</v>
      </c>
      <c r="B2074" t="s">
        <v>7167</v>
      </c>
      <c r="C2074" t="s">
        <v>7095</v>
      </c>
      <c r="D2074">
        <v>0</v>
      </c>
      <c r="E2074">
        <v>262440000</v>
      </c>
      <c r="F2074">
        <v>314928000</v>
      </c>
      <c r="G2074" s="3">
        <v>46136</v>
      </c>
      <c r="H2074" t="s">
        <v>7129</v>
      </c>
      <c r="I2074" t="s">
        <v>7269</v>
      </c>
    </row>
    <row r="2075" spans="1:9">
      <c r="A2075">
        <v>137521</v>
      </c>
      <c r="B2075" t="s">
        <v>4695</v>
      </c>
      <c r="C2075" t="s">
        <v>7169</v>
      </c>
      <c r="D2075">
        <v>0</v>
      </c>
      <c r="E2075">
        <v>1572400</v>
      </c>
      <c r="F2075">
        <v>1572400</v>
      </c>
      <c r="G2075" s="3">
        <v>46136</v>
      </c>
      <c r="H2075" t="s">
        <v>7129</v>
      </c>
      <c r="I2075" t="s">
        <v>7206</v>
      </c>
    </row>
    <row r="2076" spans="1:9">
      <c r="A2076">
        <v>137522</v>
      </c>
      <c r="B2076" t="s">
        <v>4768</v>
      </c>
      <c r="C2076" t="s">
        <v>7170</v>
      </c>
      <c r="D2076" t="s">
        <v>7170</v>
      </c>
      <c r="E2076">
        <v>33000000</v>
      </c>
      <c r="F2076">
        <v>39600000</v>
      </c>
      <c r="G2076" s="3">
        <v>46136</v>
      </c>
      <c r="H2076" t="s">
        <v>7129</v>
      </c>
      <c r="I2076" t="s">
        <v>7129</v>
      </c>
    </row>
    <row r="2077" spans="1:9">
      <c r="A2077">
        <v>137523</v>
      </c>
      <c r="B2077" t="s">
        <v>6068</v>
      </c>
      <c r="C2077" t="s">
        <v>7171</v>
      </c>
      <c r="D2077">
        <v>0</v>
      </c>
      <c r="E2077">
        <v>20058.7</v>
      </c>
      <c r="F2077">
        <v>20058.7</v>
      </c>
      <c r="G2077" s="3">
        <v>46136</v>
      </c>
      <c r="H2077" t="s">
        <v>7129</v>
      </c>
      <c r="I2077" t="s">
        <v>7206</v>
      </c>
    </row>
    <row r="2078" spans="1:9">
      <c r="A2078">
        <v>137524</v>
      </c>
      <c r="B2078" t="s">
        <v>6068</v>
      </c>
      <c r="C2078" t="s">
        <v>7172</v>
      </c>
      <c r="D2078">
        <v>0</v>
      </c>
      <c r="E2078">
        <v>219941.3</v>
      </c>
      <c r="F2078">
        <v>219941.3</v>
      </c>
      <c r="G2078" s="3">
        <v>46136</v>
      </c>
      <c r="H2078" t="s">
        <v>7129</v>
      </c>
      <c r="I2078" t="s">
        <v>7206</v>
      </c>
    </row>
    <row r="2079" spans="1:9">
      <c r="A2079">
        <v>137525</v>
      </c>
      <c r="B2079" t="s">
        <v>6068</v>
      </c>
      <c r="C2079" t="s">
        <v>7173</v>
      </c>
      <c r="D2079">
        <v>0</v>
      </c>
      <c r="E2079">
        <v>477461.7</v>
      </c>
      <c r="F2079">
        <v>477461.7</v>
      </c>
      <c r="G2079" s="3">
        <v>46136</v>
      </c>
      <c r="H2079" t="s">
        <v>7129</v>
      </c>
      <c r="I2079" t="s">
        <v>7206</v>
      </c>
    </row>
    <row r="2080" spans="1:9">
      <c r="A2080">
        <v>137526</v>
      </c>
      <c r="B2080" t="s">
        <v>4797</v>
      </c>
      <c r="C2080" t="s">
        <v>7174</v>
      </c>
      <c r="D2080">
        <v>0</v>
      </c>
      <c r="E2080">
        <v>3609595</v>
      </c>
      <c r="F2080">
        <v>4331514</v>
      </c>
      <c r="G2080" s="3">
        <v>46136</v>
      </c>
      <c r="H2080" t="s">
        <v>7129</v>
      </c>
      <c r="I2080" t="s">
        <v>7353</v>
      </c>
    </row>
    <row r="2081" spans="1:9">
      <c r="A2081">
        <v>137527</v>
      </c>
      <c r="B2081" t="s">
        <v>4695</v>
      </c>
      <c r="C2081" t="s">
        <v>7175</v>
      </c>
      <c r="D2081">
        <v>0</v>
      </c>
      <c r="E2081">
        <v>35157700</v>
      </c>
      <c r="F2081">
        <v>42189240</v>
      </c>
      <c r="G2081" s="3">
        <v>46136</v>
      </c>
      <c r="H2081" t="s">
        <v>7129</v>
      </c>
      <c r="I2081" t="s">
        <v>7178</v>
      </c>
    </row>
    <row r="2082" spans="1:9">
      <c r="A2082">
        <v>137528</v>
      </c>
      <c r="B2082" t="s">
        <v>4695</v>
      </c>
      <c r="C2082" t="s">
        <v>7176</v>
      </c>
      <c r="D2082">
        <v>0</v>
      </c>
      <c r="E2082">
        <v>8976000</v>
      </c>
      <c r="F2082">
        <v>10771200</v>
      </c>
      <c r="G2082" s="3">
        <v>46136</v>
      </c>
      <c r="H2082" t="s">
        <v>7129</v>
      </c>
      <c r="I2082" t="s">
        <v>7178</v>
      </c>
    </row>
    <row r="2083" spans="1:9">
      <c r="A2083">
        <v>137529</v>
      </c>
      <c r="B2083" t="s">
        <v>4952</v>
      </c>
      <c r="C2083" t="s">
        <v>7177</v>
      </c>
      <c r="D2083">
        <v>0</v>
      </c>
      <c r="E2083">
        <v>2995000</v>
      </c>
      <c r="F2083">
        <v>3594000</v>
      </c>
      <c r="G2083" s="3">
        <v>46139</v>
      </c>
      <c r="H2083" t="s">
        <v>7178</v>
      </c>
      <c r="I2083" t="s">
        <v>7247</v>
      </c>
    </row>
    <row r="2084" spans="1:9">
      <c r="A2084">
        <v>137530</v>
      </c>
      <c r="B2084" t="s">
        <v>4706</v>
      </c>
      <c r="C2084" t="s">
        <v>7179</v>
      </c>
      <c r="D2084">
        <v>0</v>
      </c>
      <c r="E2084">
        <v>6300000</v>
      </c>
      <c r="F2084">
        <v>6300000</v>
      </c>
      <c r="G2084" s="3">
        <v>46139</v>
      </c>
      <c r="H2084" t="s">
        <v>7178</v>
      </c>
      <c r="I2084" t="s">
        <v>7206</v>
      </c>
    </row>
    <row r="2085" spans="1:9">
      <c r="A2085">
        <v>137531</v>
      </c>
      <c r="B2085" t="s">
        <v>4807</v>
      </c>
      <c r="C2085" t="s">
        <v>7180</v>
      </c>
      <c r="D2085">
        <v>0</v>
      </c>
      <c r="E2085">
        <v>5982000</v>
      </c>
      <c r="F2085">
        <v>7178400</v>
      </c>
      <c r="G2085" s="3">
        <v>46139</v>
      </c>
      <c r="H2085" t="s">
        <v>7178</v>
      </c>
      <c r="I2085" t="s">
        <v>7247</v>
      </c>
    </row>
    <row r="2086" spans="1:9">
      <c r="A2086">
        <v>137532</v>
      </c>
      <c r="B2086" t="s">
        <v>4791</v>
      </c>
      <c r="C2086" t="s">
        <v>7181</v>
      </c>
      <c r="D2086" t="s">
        <v>7181</v>
      </c>
      <c r="E2086">
        <v>625000</v>
      </c>
      <c r="F2086">
        <v>750000</v>
      </c>
      <c r="G2086" s="3">
        <v>46139</v>
      </c>
      <c r="H2086" t="s">
        <v>7178</v>
      </c>
      <c r="I2086" t="s">
        <v>7178</v>
      </c>
    </row>
    <row r="2087" spans="1:9">
      <c r="A2087">
        <v>137533</v>
      </c>
      <c r="B2087" t="s">
        <v>4791</v>
      </c>
      <c r="C2087" t="s">
        <v>7182</v>
      </c>
      <c r="D2087" t="s">
        <v>7182</v>
      </c>
      <c r="E2087">
        <v>1050000</v>
      </c>
      <c r="F2087">
        <v>1260000</v>
      </c>
      <c r="G2087" s="3">
        <v>46139</v>
      </c>
      <c r="H2087" t="s">
        <v>7178</v>
      </c>
      <c r="I2087" t="s">
        <v>7178</v>
      </c>
    </row>
    <row r="2088" spans="1:9">
      <c r="A2088">
        <v>137534</v>
      </c>
      <c r="B2088" t="s">
        <v>4763</v>
      </c>
      <c r="C2088">
        <v>0</v>
      </c>
      <c r="D2088">
        <v>0</v>
      </c>
      <c r="E2088">
        <v>123675</v>
      </c>
      <c r="F2088">
        <v>148410</v>
      </c>
      <c r="G2088" s="3">
        <v>46139</v>
      </c>
      <c r="H2088" t="s">
        <v>7178</v>
      </c>
      <c r="I2088" t="s">
        <v>7178</v>
      </c>
    </row>
    <row r="2089" spans="1:9">
      <c r="A2089">
        <v>137535</v>
      </c>
      <c r="B2089" t="s">
        <v>4875</v>
      </c>
      <c r="C2089">
        <v>0</v>
      </c>
      <c r="D2089">
        <v>0</v>
      </c>
      <c r="E2089">
        <v>448570</v>
      </c>
      <c r="F2089">
        <v>538284</v>
      </c>
      <c r="G2089" s="3">
        <v>46139</v>
      </c>
      <c r="H2089" t="s">
        <v>7178</v>
      </c>
      <c r="I2089" t="s">
        <v>7178</v>
      </c>
    </row>
    <row r="2090" spans="1:9">
      <c r="A2090">
        <v>137536</v>
      </c>
      <c r="B2090" t="s">
        <v>4674</v>
      </c>
      <c r="C2090" t="s">
        <v>7183</v>
      </c>
      <c r="D2090">
        <v>0</v>
      </c>
      <c r="E2090">
        <v>392416.67</v>
      </c>
      <c r="F2090">
        <v>470900</v>
      </c>
      <c r="G2090" s="3">
        <v>46139</v>
      </c>
      <c r="H2090" t="s">
        <v>7178</v>
      </c>
      <c r="I2090" t="s">
        <v>7206</v>
      </c>
    </row>
    <row r="2091" spans="1:9">
      <c r="A2091">
        <v>137537</v>
      </c>
      <c r="B2091" t="s">
        <v>4674</v>
      </c>
      <c r="C2091" t="s">
        <v>7184</v>
      </c>
      <c r="D2091">
        <v>0</v>
      </c>
      <c r="E2091">
        <v>55000</v>
      </c>
      <c r="F2091">
        <v>66000</v>
      </c>
      <c r="G2091" s="3">
        <v>46139</v>
      </c>
      <c r="H2091" t="s">
        <v>7178</v>
      </c>
      <c r="I2091" t="s">
        <v>7206</v>
      </c>
    </row>
    <row r="2092" spans="1:9">
      <c r="A2092">
        <v>137538</v>
      </c>
      <c r="B2092" t="s">
        <v>4697</v>
      </c>
      <c r="C2092" t="s">
        <v>7185</v>
      </c>
      <c r="D2092" t="s">
        <v>7185</v>
      </c>
      <c r="E2092">
        <v>7236600</v>
      </c>
      <c r="F2092">
        <v>8683920</v>
      </c>
      <c r="G2092" s="3">
        <v>46139</v>
      </c>
      <c r="H2092" t="s">
        <v>7178</v>
      </c>
      <c r="I2092" t="s">
        <v>7594</v>
      </c>
    </row>
    <row r="2093" spans="1:9">
      <c r="A2093">
        <v>137539</v>
      </c>
      <c r="B2093" t="s">
        <v>4697</v>
      </c>
      <c r="C2093" t="s">
        <v>7186</v>
      </c>
      <c r="D2093" t="s">
        <v>7186</v>
      </c>
      <c r="E2093">
        <v>11625600</v>
      </c>
      <c r="F2093">
        <v>13950720</v>
      </c>
      <c r="G2093" s="3">
        <v>46139</v>
      </c>
      <c r="H2093" t="s">
        <v>7178</v>
      </c>
      <c r="I2093" t="s">
        <v>7594</v>
      </c>
    </row>
    <row r="2094" spans="1:9">
      <c r="A2094">
        <v>137540</v>
      </c>
      <c r="B2094" t="s">
        <v>4697</v>
      </c>
      <c r="C2094" t="s">
        <v>7187</v>
      </c>
      <c r="D2094" t="s">
        <v>7187</v>
      </c>
      <c r="E2094">
        <v>2422200</v>
      </c>
      <c r="F2094">
        <v>2906640</v>
      </c>
      <c r="G2094" s="3">
        <v>46139</v>
      </c>
      <c r="H2094" t="s">
        <v>7178</v>
      </c>
      <c r="I2094" t="s">
        <v>7594</v>
      </c>
    </row>
    <row r="2095" spans="1:9">
      <c r="A2095">
        <v>137541</v>
      </c>
      <c r="B2095" t="s">
        <v>4697</v>
      </c>
      <c r="C2095" t="s">
        <v>7188</v>
      </c>
      <c r="D2095" t="s">
        <v>7188</v>
      </c>
      <c r="E2095">
        <v>8640000</v>
      </c>
      <c r="F2095">
        <v>8640000</v>
      </c>
      <c r="G2095" s="3">
        <v>46139</v>
      </c>
      <c r="H2095" t="s">
        <v>7178</v>
      </c>
      <c r="I2095" t="s">
        <v>7594</v>
      </c>
    </row>
    <row r="2096" spans="1:9">
      <c r="A2096">
        <v>137542</v>
      </c>
      <c r="B2096" t="s">
        <v>4697</v>
      </c>
      <c r="C2096" t="s">
        <v>7189</v>
      </c>
      <c r="D2096" t="s">
        <v>7189</v>
      </c>
      <c r="E2096">
        <v>5760000</v>
      </c>
      <c r="F2096">
        <v>5760000</v>
      </c>
      <c r="G2096" s="3">
        <v>46139</v>
      </c>
      <c r="H2096" t="s">
        <v>7178</v>
      </c>
      <c r="I2096" t="s">
        <v>7594</v>
      </c>
    </row>
    <row r="2097" spans="1:9">
      <c r="A2097">
        <v>137543</v>
      </c>
      <c r="B2097" t="s">
        <v>7190</v>
      </c>
      <c r="C2097" t="s">
        <v>7192</v>
      </c>
      <c r="D2097">
        <v>0</v>
      </c>
      <c r="E2097">
        <v>18000000</v>
      </c>
      <c r="F2097">
        <v>21600000</v>
      </c>
      <c r="G2097" s="3">
        <v>46139</v>
      </c>
      <c r="H2097" t="s">
        <v>7178</v>
      </c>
      <c r="I2097" t="s">
        <v>7269</v>
      </c>
    </row>
    <row r="2098" spans="1:9">
      <c r="A2098">
        <v>137544</v>
      </c>
      <c r="B2098" t="s">
        <v>7193</v>
      </c>
      <c r="C2098" t="s">
        <v>7195</v>
      </c>
      <c r="D2098">
        <v>0</v>
      </c>
      <c r="E2098">
        <v>15600000</v>
      </c>
      <c r="F2098">
        <v>15600000</v>
      </c>
      <c r="G2098" s="3">
        <v>46139</v>
      </c>
      <c r="H2098" t="s">
        <v>7178</v>
      </c>
      <c r="I2098" t="s">
        <v>7269</v>
      </c>
    </row>
    <row r="2099" spans="1:9">
      <c r="A2099">
        <v>137545</v>
      </c>
      <c r="B2099" t="s">
        <v>4732</v>
      </c>
      <c r="C2099">
        <v>0</v>
      </c>
      <c r="D2099">
        <v>0</v>
      </c>
      <c r="E2099">
        <v>11095000</v>
      </c>
      <c r="F2099">
        <v>11095000</v>
      </c>
      <c r="G2099" s="3">
        <v>46139</v>
      </c>
      <c r="H2099" t="s">
        <v>7178</v>
      </c>
      <c r="I2099" t="s">
        <v>7206</v>
      </c>
    </row>
    <row r="2100" spans="1:9">
      <c r="A2100">
        <v>137546</v>
      </c>
      <c r="B2100" t="s">
        <v>5400</v>
      </c>
      <c r="C2100" t="s">
        <v>7196</v>
      </c>
      <c r="D2100">
        <v>0</v>
      </c>
      <c r="E2100">
        <v>1180000</v>
      </c>
      <c r="F2100">
        <v>1416000</v>
      </c>
      <c r="G2100" s="3">
        <v>46139</v>
      </c>
      <c r="H2100" t="s">
        <v>7178</v>
      </c>
      <c r="I2100" t="s">
        <v>7247</v>
      </c>
    </row>
    <row r="2101" spans="1:9">
      <c r="A2101">
        <v>137547</v>
      </c>
      <c r="B2101" t="s">
        <v>4807</v>
      </c>
      <c r="C2101" t="s">
        <v>7197</v>
      </c>
      <c r="D2101">
        <v>0</v>
      </c>
      <c r="E2101">
        <v>432922771</v>
      </c>
      <c r="F2101">
        <v>519507325.19999999</v>
      </c>
      <c r="G2101" s="3">
        <v>46139</v>
      </c>
      <c r="H2101" t="s">
        <v>7178</v>
      </c>
      <c r="I2101" t="s">
        <v>7353</v>
      </c>
    </row>
    <row r="2102" spans="1:9">
      <c r="A2102">
        <v>137548</v>
      </c>
      <c r="B2102">
        <v>0</v>
      </c>
      <c r="C2102" t="s">
        <v>7198</v>
      </c>
      <c r="D2102" t="s">
        <v>7198</v>
      </c>
      <c r="E2102">
        <v>0</v>
      </c>
      <c r="F2102">
        <v>0</v>
      </c>
      <c r="G2102" s="3">
        <v>46139</v>
      </c>
      <c r="H2102" t="s">
        <v>7178</v>
      </c>
      <c r="I2102" t="s">
        <v>7206</v>
      </c>
    </row>
    <row r="2103" spans="1:9">
      <c r="A2103">
        <v>137549</v>
      </c>
      <c r="B2103" t="s">
        <v>4666</v>
      </c>
      <c r="C2103" t="s">
        <v>7199</v>
      </c>
      <c r="D2103" t="s">
        <v>7199</v>
      </c>
      <c r="E2103">
        <v>2314500</v>
      </c>
      <c r="F2103">
        <v>2777400</v>
      </c>
      <c r="G2103" s="3">
        <v>46139</v>
      </c>
      <c r="H2103" t="s">
        <v>7178</v>
      </c>
      <c r="I2103" t="s">
        <v>7206</v>
      </c>
    </row>
    <row r="2104" spans="1:9">
      <c r="A2104">
        <v>137550</v>
      </c>
      <c r="B2104" t="s">
        <v>6257</v>
      </c>
      <c r="C2104" t="s">
        <v>7200</v>
      </c>
      <c r="D2104">
        <v>0</v>
      </c>
      <c r="E2104">
        <v>5000000</v>
      </c>
      <c r="F2104">
        <v>5000000</v>
      </c>
      <c r="G2104" s="3">
        <v>46139</v>
      </c>
      <c r="H2104" t="s">
        <v>7178</v>
      </c>
      <c r="I2104" t="s">
        <v>7269</v>
      </c>
    </row>
    <row r="2105" spans="1:9">
      <c r="A2105">
        <v>137551</v>
      </c>
      <c r="B2105" t="s">
        <v>7201</v>
      </c>
      <c r="C2105" t="s">
        <v>7203</v>
      </c>
      <c r="D2105">
        <v>0</v>
      </c>
      <c r="E2105">
        <v>5250000</v>
      </c>
      <c r="F2105">
        <v>5250000</v>
      </c>
      <c r="G2105" s="3">
        <v>46139</v>
      </c>
      <c r="H2105" t="s">
        <v>7178</v>
      </c>
      <c r="I2105" t="s">
        <v>7269</v>
      </c>
    </row>
    <row r="2106" spans="1:9">
      <c r="A2106">
        <v>137552</v>
      </c>
      <c r="B2106" t="s">
        <v>7204</v>
      </c>
      <c r="C2106">
        <v>0</v>
      </c>
      <c r="D2106">
        <v>0</v>
      </c>
      <c r="E2106">
        <v>882000</v>
      </c>
      <c r="F2106">
        <v>882000</v>
      </c>
      <c r="G2106" s="3">
        <v>46140</v>
      </c>
      <c r="H2106" t="s">
        <v>7206</v>
      </c>
      <c r="I2106" t="s">
        <v>7594</v>
      </c>
    </row>
    <row r="2107" spans="1:9">
      <c r="A2107">
        <v>137553</v>
      </c>
      <c r="B2107" t="s">
        <v>4797</v>
      </c>
      <c r="C2107" t="s">
        <v>7207</v>
      </c>
      <c r="D2107">
        <v>0</v>
      </c>
      <c r="E2107">
        <v>193984971</v>
      </c>
      <c r="F2107">
        <v>232781965.19999999</v>
      </c>
      <c r="G2107" s="3">
        <v>46140</v>
      </c>
      <c r="H2107" t="s">
        <v>7206</v>
      </c>
      <c r="I2107" t="s">
        <v>7353</v>
      </c>
    </row>
    <row r="2108" spans="1:9">
      <c r="A2108">
        <v>137554</v>
      </c>
      <c r="B2108" t="s">
        <v>6720</v>
      </c>
      <c r="C2108" t="s">
        <v>7208</v>
      </c>
      <c r="D2108">
        <v>0</v>
      </c>
      <c r="E2108">
        <v>20366000</v>
      </c>
      <c r="F2108">
        <v>24439200</v>
      </c>
      <c r="G2108" s="3">
        <v>46140</v>
      </c>
      <c r="H2108" t="s">
        <v>7206</v>
      </c>
      <c r="I2108" t="s">
        <v>7269</v>
      </c>
    </row>
    <row r="2109" spans="1:9">
      <c r="A2109">
        <v>137555</v>
      </c>
      <c r="B2109" t="s">
        <v>4697</v>
      </c>
      <c r="C2109" t="s">
        <v>7209</v>
      </c>
      <c r="D2109" t="s">
        <v>7209</v>
      </c>
      <c r="E2109">
        <v>654000</v>
      </c>
      <c r="F2109">
        <v>654000</v>
      </c>
      <c r="G2109" s="3">
        <v>46140</v>
      </c>
      <c r="H2109" t="s">
        <v>7206</v>
      </c>
      <c r="I2109" t="s">
        <v>7594</v>
      </c>
    </row>
    <row r="2110" spans="1:9">
      <c r="A2110">
        <v>137556</v>
      </c>
      <c r="B2110" t="s">
        <v>4923</v>
      </c>
      <c r="C2110" t="s">
        <v>7210</v>
      </c>
      <c r="D2110">
        <v>0</v>
      </c>
      <c r="E2110">
        <v>70544189.129999995</v>
      </c>
      <c r="F2110">
        <v>84653026.959999993</v>
      </c>
      <c r="G2110" s="3">
        <v>46140</v>
      </c>
      <c r="H2110" t="s">
        <v>7206</v>
      </c>
      <c r="I2110" t="s">
        <v>7353</v>
      </c>
    </row>
    <row r="2111" spans="1:9">
      <c r="A2111">
        <v>137557</v>
      </c>
      <c r="B2111" t="s">
        <v>4925</v>
      </c>
      <c r="C2111" t="s">
        <v>7211</v>
      </c>
      <c r="D2111">
        <v>0</v>
      </c>
      <c r="E2111">
        <v>135000</v>
      </c>
      <c r="F2111">
        <v>162000</v>
      </c>
      <c r="G2111" s="3">
        <v>46140</v>
      </c>
      <c r="H2111" t="s">
        <v>7206</v>
      </c>
      <c r="I2111" t="s">
        <v>7491</v>
      </c>
    </row>
    <row r="2112" spans="1:9">
      <c r="A2112">
        <v>137558</v>
      </c>
      <c r="B2112" t="s">
        <v>4794</v>
      </c>
      <c r="C2112" t="s">
        <v>7212</v>
      </c>
      <c r="D2112">
        <v>0</v>
      </c>
      <c r="E2112">
        <v>37331.94</v>
      </c>
      <c r="F2112">
        <v>37331.94</v>
      </c>
      <c r="G2112" s="3">
        <v>46140</v>
      </c>
      <c r="H2112" t="s">
        <v>7206</v>
      </c>
      <c r="I2112" t="s">
        <v>7247</v>
      </c>
    </row>
    <row r="2113" spans="1:9">
      <c r="A2113">
        <v>137559</v>
      </c>
      <c r="B2113" t="s">
        <v>4853</v>
      </c>
      <c r="C2113" t="s">
        <v>7213</v>
      </c>
      <c r="D2113">
        <v>0</v>
      </c>
      <c r="E2113">
        <v>283950</v>
      </c>
      <c r="F2113">
        <v>340740</v>
      </c>
      <c r="G2113" s="3">
        <v>46140</v>
      </c>
      <c r="H2113" t="s">
        <v>7206</v>
      </c>
      <c r="I2113" t="s">
        <v>7269</v>
      </c>
    </row>
    <row r="2114" spans="1:9">
      <c r="A2114">
        <v>137560</v>
      </c>
      <c r="B2114" t="s">
        <v>4697</v>
      </c>
      <c r="C2114" t="s">
        <v>7214</v>
      </c>
      <c r="D2114">
        <v>0</v>
      </c>
      <c r="E2114">
        <v>43957677</v>
      </c>
      <c r="F2114">
        <v>43957677</v>
      </c>
      <c r="G2114" s="3">
        <v>46140</v>
      </c>
      <c r="H2114" t="s">
        <v>7206</v>
      </c>
      <c r="I2114" t="s">
        <v>7269</v>
      </c>
    </row>
    <row r="2115" spans="1:9">
      <c r="A2115">
        <v>137561</v>
      </c>
      <c r="B2115" t="s">
        <v>7215</v>
      </c>
      <c r="C2115" t="s">
        <v>7217</v>
      </c>
      <c r="D2115" t="s">
        <v>7217</v>
      </c>
      <c r="E2115">
        <v>1160000</v>
      </c>
      <c r="F2115">
        <v>1392000</v>
      </c>
      <c r="G2115" s="3">
        <v>46140</v>
      </c>
      <c r="H2115" t="s">
        <v>7206</v>
      </c>
      <c r="I2115" t="s">
        <v>7594</v>
      </c>
    </row>
    <row r="2116" spans="1:9">
      <c r="A2116">
        <v>137562</v>
      </c>
      <c r="B2116" t="s">
        <v>7218</v>
      </c>
      <c r="C2116" t="s">
        <v>7220</v>
      </c>
      <c r="D2116">
        <v>0</v>
      </c>
      <c r="E2116">
        <v>29445800</v>
      </c>
      <c r="F2116">
        <v>29445800</v>
      </c>
      <c r="G2116" s="3">
        <v>46140</v>
      </c>
      <c r="H2116" t="s">
        <v>7206</v>
      </c>
      <c r="I2116" t="s">
        <v>7269</v>
      </c>
    </row>
    <row r="2117" spans="1:9">
      <c r="A2117">
        <v>137563</v>
      </c>
      <c r="B2117" t="s">
        <v>4938</v>
      </c>
      <c r="C2117" t="s">
        <v>7221</v>
      </c>
      <c r="D2117">
        <v>0</v>
      </c>
      <c r="E2117">
        <v>19980000</v>
      </c>
      <c r="F2117">
        <v>23976000</v>
      </c>
      <c r="G2117" s="3">
        <v>46140</v>
      </c>
      <c r="H2117" t="s">
        <v>7206</v>
      </c>
      <c r="I2117" t="s">
        <v>7269</v>
      </c>
    </row>
    <row r="2118" spans="1:9">
      <c r="A2118">
        <v>137564</v>
      </c>
      <c r="B2118" t="s">
        <v>4791</v>
      </c>
      <c r="C2118" t="s">
        <v>7222</v>
      </c>
      <c r="D2118">
        <v>0</v>
      </c>
      <c r="E2118">
        <v>2200000</v>
      </c>
      <c r="F2118">
        <v>2200000</v>
      </c>
      <c r="G2118" s="3">
        <v>46140</v>
      </c>
      <c r="H2118" t="s">
        <v>7206</v>
      </c>
      <c r="I2118" t="s">
        <v>7353</v>
      </c>
    </row>
    <row r="2119" spans="1:9">
      <c r="A2119">
        <v>137565</v>
      </c>
      <c r="B2119" t="s">
        <v>4875</v>
      </c>
      <c r="C2119" t="s">
        <v>7223</v>
      </c>
      <c r="D2119">
        <v>0</v>
      </c>
      <c r="E2119">
        <v>973000</v>
      </c>
      <c r="F2119">
        <v>1167600</v>
      </c>
      <c r="G2119" s="3">
        <v>46140</v>
      </c>
      <c r="H2119" t="s">
        <v>7206</v>
      </c>
      <c r="I2119" t="s">
        <v>7491</v>
      </c>
    </row>
    <row r="2120" spans="1:9">
      <c r="A2120">
        <v>137566</v>
      </c>
      <c r="B2120" t="s">
        <v>4688</v>
      </c>
      <c r="C2120" t="s">
        <v>7224</v>
      </c>
      <c r="D2120">
        <v>0</v>
      </c>
      <c r="E2120">
        <v>11831991</v>
      </c>
      <c r="F2120">
        <v>14198389.199999999</v>
      </c>
      <c r="G2120" s="3">
        <v>46140</v>
      </c>
      <c r="H2120" t="s">
        <v>7206</v>
      </c>
      <c r="I2120" t="s">
        <v>7206</v>
      </c>
    </row>
    <row r="2121" spans="1:9">
      <c r="A2121">
        <v>137567</v>
      </c>
      <c r="B2121" t="s">
        <v>7225</v>
      </c>
      <c r="C2121" t="s">
        <v>7227</v>
      </c>
      <c r="D2121">
        <v>0</v>
      </c>
      <c r="E2121">
        <v>5000000</v>
      </c>
      <c r="F2121">
        <v>5000000</v>
      </c>
      <c r="G2121" s="3">
        <v>46140</v>
      </c>
      <c r="H2121" t="s">
        <v>7206</v>
      </c>
      <c r="I2121" t="s">
        <v>7269</v>
      </c>
    </row>
    <row r="2122" spans="1:9">
      <c r="A2122">
        <v>137568</v>
      </c>
      <c r="B2122" t="s">
        <v>7228</v>
      </c>
      <c r="C2122" t="s">
        <v>7230</v>
      </c>
      <c r="D2122">
        <v>0</v>
      </c>
      <c r="E2122">
        <v>700000</v>
      </c>
      <c r="F2122">
        <v>700000</v>
      </c>
      <c r="G2122" s="3">
        <v>46140</v>
      </c>
      <c r="H2122" t="s">
        <v>7206</v>
      </c>
      <c r="I2122" t="s">
        <v>7269</v>
      </c>
    </row>
    <row r="2123" spans="1:9">
      <c r="A2123">
        <v>137569</v>
      </c>
      <c r="B2123" t="s">
        <v>4832</v>
      </c>
      <c r="C2123" t="s">
        <v>4833</v>
      </c>
      <c r="D2123">
        <v>0</v>
      </c>
      <c r="E2123">
        <v>200000</v>
      </c>
      <c r="F2123">
        <v>200000</v>
      </c>
      <c r="G2123" s="3">
        <v>46140</v>
      </c>
      <c r="H2123" t="s">
        <v>7206</v>
      </c>
      <c r="I2123" t="s">
        <v>7269</v>
      </c>
    </row>
    <row r="2124" spans="1:9">
      <c r="A2124">
        <v>137570</v>
      </c>
      <c r="B2124" t="s">
        <v>7231</v>
      </c>
      <c r="C2124" t="s">
        <v>7233</v>
      </c>
      <c r="D2124">
        <v>0</v>
      </c>
      <c r="E2124">
        <v>2000000</v>
      </c>
      <c r="F2124">
        <v>2000000</v>
      </c>
      <c r="G2124" s="3">
        <v>46140</v>
      </c>
      <c r="H2124" t="s">
        <v>7206</v>
      </c>
      <c r="I2124" t="s">
        <v>7269</v>
      </c>
    </row>
    <row r="2125" spans="1:9">
      <c r="A2125">
        <v>137571</v>
      </c>
      <c r="B2125" t="s">
        <v>5215</v>
      </c>
      <c r="C2125">
        <v>0</v>
      </c>
      <c r="D2125">
        <v>0</v>
      </c>
      <c r="E2125">
        <v>211049226.22999999</v>
      </c>
      <c r="F2125">
        <v>253259071.47999999</v>
      </c>
      <c r="G2125" s="3">
        <v>46140</v>
      </c>
      <c r="H2125" t="s">
        <v>7206</v>
      </c>
      <c r="I2125" t="s">
        <v>7206</v>
      </c>
    </row>
    <row r="2126" spans="1:9">
      <c r="A2126">
        <v>137572</v>
      </c>
      <c r="B2126" t="s">
        <v>7234</v>
      </c>
      <c r="C2126" t="s">
        <v>7236</v>
      </c>
      <c r="D2126">
        <v>0</v>
      </c>
      <c r="E2126">
        <v>2000000</v>
      </c>
      <c r="F2126">
        <v>2000000</v>
      </c>
      <c r="G2126" s="3">
        <v>46140</v>
      </c>
      <c r="H2126" t="s">
        <v>7206</v>
      </c>
      <c r="I2126" t="s">
        <v>7206</v>
      </c>
    </row>
    <row r="2127" spans="1:9">
      <c r="A2127">
        <v>137573</v>
      </c>
      <c r="B2127" t="s">
        <v>4695</v>
      </c>
      <c r="C2127" t="s">
        <v>7237</v>
      </c>
      <c r="D2127" t="s">
        <v>7237</v>
      </c>
      <c r="E2127">
        <v>1550200</v>
      </c>
      <c r="F2127">
        <v>1860240</v>
      </c>
      <c r="G2127" s="3">
        <v>46140</v>
      </c>
      <c r="H2127" t="s">
        <v>7206</v>
      </c>
      <c r="I2127" t="s">
        <v>7247</v>
      </c>
    </row>
    <row r="2128" spans="1:9">
      <c r="A2128">
        <v>137574</v>
      </c>
      <c r="B2128" t="s">
        <v>7238</v>
      </c>
      <c r="C2128" t="s">
        <v>7240</v>
      </c>
      <c r="D2128">
        <v>0</v>
      </c>
      <c r="E2128">
        <v>18000000</v>
      </c>
      <c r="F2128">
        <v>18000000</v>
      </c>
      <c r="G2128" s="3">
        <v>46140</v>
      </c>
      <c r="H2128" t="s">
        <v>7206</v>
      </c>
      <c r="I2128" t="s">
        <v>7269</v>
      </c>
    </row>
    <row r="2129" spans="1:9">
      <c r="A2129">
        <v>137575</v>
      </c>
      <c r="B2129" t="s">
        <v>4952</v>
      </c>
      <c r="C2129" t="s">
        <v>7241</v>
      </c>
      <c r="D2129">
        <v>0</v>
      </c>
      <c r="E2129">
        <v>1495000</v>
      </c>
      <c r="F2129">
        <v>1495000</v>
      </c>
      <c r="G2129" s="3">
        <v>46140</v>
      </c>
      <c r="H2129" t="s">
        <v>7206</v>
      </c>
      <c r="I2129" t="s">
        <v>7269</v>
      </c>
    </row>
    <row r="2130" spans="1:9">
      <c r="A2130">
        <v>137576</v>
      </c>
      <c r="B2130" t="s">
        <v>7242</v>
      </c>
      <c r="C2130" t="s">
        <v>7244</v>
      </c>
      <c r="D2130">
        <v>0</v>
      </c>
      <c r="E2130">
        <v>4627000</v>
      </c>
      <c r="F2130">
        <v>5552400</v>
      </c>
      <c r="G2130" s="3">
        <v>46140</v>
      </c>
      <c r="H2130" t="s">
        <v>7206</v>
      </c>
      <c r="I2130" t="s">
        <v>4632</v>
      </c>
    </row>
    <row r="2131" spans="1:9">
      <c r="A2131">
        <v>137577</v>
      </c>
      <c r="B2131" t="s">
        <v>7245</v>
      </c>
      <c r="C2131">
        <v>0</v>
      </c>
      <c r="D2131">
        <v>0</v>
      </c>
      <c r="E2131">
        <v>455000</v>
      </c>
      <c r="F2131">
        <v>546000</v>
      </c>
      <c r="G2131" s="3">
        <v>46141</v>
      </c>
      <c r="H2131" t="s">
        <v>7247</v>
      </c>
      <c r="I2131" t="s">
        <v>7247</v>
      </c>
    </row>
    <row r="2132" spans="1:9">
      <c r="A2132">
        <v>137578</v>
      </c>
      <c r="B2132" t="s">
        <v>6540</v>
      </c>
      <c r="C2132">
        <v>0</v>
      </c>
      <c r="D2132">
        <v>0</v>
      </c>
      <c r="E2132">
        <v>39635421</v>
      </c>
      <c r="F2132">
        <v>47562505.200000003</v>
      </c>
      <c r="G2132" s="3">
        <v>46141</v>
      </c>
      <c r="H2132" t="s">
        <v>7247</v>
      </c>
      <c r="I2132" t="s">
        <v>7247</v>
      </c>
    </row>
    <row r="2133" spans="1:9">
      <c r="A2133">
        <v>137579</v>
      </c>
      <c r="B2133" t="s">
        <v>4695</v>
      </c>
      <c r="C2133" t="s">
        <v>7248</v>
      </c>
      <c r="D2133">
        <v>0</v>
      </c>
      <c r="E2133">
        <v>2862900</v>
      </c>
      <c r="F2133">
        <v>2862900</v>
      </c>
      <c r="G2133" s="3">
        <v>46141</v>
      </c>
      <c r="H2133" t="s">
        <v>7247</v>
      </c>
      <c r="I2133" t="s">
        <v>3416</v>
      </c>
    </row>
    <row r="2134" spans="1:9">
      <c r="A2134">
        <v>137580</v>
      </c>
      <c r="B2134" t="s">
        <v>5282</v>
      </c>
      <c r="C2134" t="s">
        <v>7249</v>
      </c>
      <c r="D2134">
        <v>0</v>
      </c>
      <c r="E2134">
        <v>7932046.3799999999</v>
      </c>
      <c r="F2134">
        <v>9518455.6600000001</v>
      </c>
      <c r="G2134" s="3">
        <v>46141</v>
      </c>
      <c r="H2134" t="s">
        <v>7247</v>
      </c>
      <c r="I2134" t="s">
        <v>4632</v>
      </c>
    </row>
    <row r="2135" spans="1:9">
      <c r="A2135">
        <v>137581</v>
      </c>
      <c r="B2135">
        <v>0</v>
      </c>
      <c r="C2135">
        <v>0</v>
      </c>
      <c r="D2135">
        <v>0</v>
      </c>
      <c r="E2135">
        <v>3638400</v>
      </c>
      <c r="F2135">
        <v>0</v>
      </c>
      <c r="G2135" s="3">
        <v>46141</v>
      </c>
      <c r="H2135" t="s">
        <v>7247</v>
      </c>
      <c r="I2135" t="s">
        <v>7247</v>
      </c>
    </row>
    <row r="2136" spans="1:9">
      <c r="A2136">
        <v>137582</v>
      </c>
      <c r="B2136" t="s">
        <v>7250</v>
      </c>
      <c r="C2136" t="s">
        <v>7252</v>
      </c>
      <c r="D2136">
        <v>0</v>
      </c>
      <c r="E2136">
        <v>12821200</v>
      </c>
      <c r="F2136">
        <v>12821200</v>
      </c>
      <c r="G2136" s="3">
        <v>46141</v>
      </c>
      <c r="H2136" t="s">
        <v>7247</v>
      </c>
      <c r="I2136" t="s">
        <v>7269</v>
      </c>
    </row>
    <row r="2137" spans="1:9">
      <c r="A2137">
        <v>137583</v>
      </c>
      <c r="B2137">
        <v>0</v>
      </c>
      <c r="C2137">
        <v>0</v>
      </c>
      <c r="D2137">
        <v>0</v>
      </c>
      <c r="E2137">
        <v>0</v>
      </c>
      <c r="F2137">
        <v>0</v>
      </c>
      <c r="G2137" s="3">
        <v>46141</v>
      </c>
      <c r="H2137" t="s">
        <v>7247</v>
      </c>
      <c r="I2137" t="s">
        <v>3416</v>
      </c>
    </row>
    <row r="2138" spans="1:9">
      <c r="A2138">
        <v>137584</v>
      </c>
      <c r="B2138" t="s">
        <v>4697</v>
      </c>
      <c r="C2138" t="s">
        <v>7253</v>
      </c>
      <c r="D2138">
        <v>0</v>
      </c>
      <c r="E2138">
        <v>10520400</v>
      </c>
      <c r="F2138">
        <v>12624480</v>
      </c>
      <c r="G2138" s="3">
        <v>46141</v>
      </c>
      <c r="H2138" t="s">
        <v>7247</v>
      </c>
      <c r="I2138" t="s">
        <v>7491</v>
      </c>
    </row>
    <row r="2139" spans="1:9">
      <c r="A2139">
        <v>137585</v>
      </c>
      <c r="B2139" t="s">
        <v>7254</v>
      </c>
      <c r="C2139" t="s">
        <v>7256</v>
      </c>
      <c r="D2139">
        <v>0</v>
      </c>
      <c r="E2139">
        <v>14719827.68</v>
      </c>
      <c r="F2139">
        <v>17423402.77</v>
      </c>
      <c r="G2139" s="3">
        <v>46141</v>
      </c>
      <c r="H2139" t="s">
        <v>7247</v>
      </c>
      <c r="I2139" t="s">
        <v>7353</v>
      </c>
    </row>
    <row r="2140" spans="1:9">
      <c r="A2140">
        <v>137586</v>
      </c>
      <c r="B2140" t="s">
        <v>4695</v>
      </c>
      <c r="C2140" t="s">
        <v>7257</v>
      </c>
      <c r="D2140">
        <v>0</v>
      </c>
      <c r="E2140">
        <v>3535000</v>
      </c>
      <c r="F2140">
        <v>3535000</v>
      </c>
      <c r="G2140" s="3">
        <v>46141</v>
      </c>
      <c r="H2140" t="s">
        <v>7247</v>
      </c>
      <c r="I2140" t="s">
        <v>7247</v>
      </c>
    </row>
    <row r="2141" spans="1:9">
      <c r="A2141">
        <v>137587</v>
      </c>
      <c r="B2141" t="s">
        <v>4689</v>
      </c>
      <c r="C2141" t="s">
        <v>7258</v>
      </c>
      <c r="D2141" t="s">
        <v>7258</v>
      </c>
      <c r="E2141">
        <v>2242200</v>
      </c>
      <c r="F2141">
        <v>2690640</v>
      </c>
      <c r="G2141" s="3">
        <v>46141</v>
      </c>
      <c r="H2141" t="s">
        <v>7247</v>
      </c>
      <c r="I2141" t="s">
        <v>7594</v>
      </c>
    </row>
    <row r="2142" spans="1:9">
      <c r="A2142">
        <v>137588</v>
      </c>
      <c r="B2142" t="s">
        <v>4952</v>
      </c>
      <c r="C2142" t="s">
        <v>7259</v>
      </c>
      <c r="D2142">
        <v>0</v>
      </c>
      <c r="E2142">
        <v>700000</v>
      </c>
      <c r="F2142">
        <v>700000</v>
      </c>
      <c r="G2142" s="3">
        <v>46141</v>
      </c>
      <c r="H2142" t="s">
        <v>7247</v>
      </c>
      <c r="I2142" t="s">
        <v>7247</v>
      </c>
    </row>
    <row r="2143" spans="1:9">
      <c r="A2143">
        <v>137589</v>
      </c>
      <c r="B2143" t="s">
        <v>7260</v>
      </c>
      <c r="C2143" t="s">
        <v>7262</v>
      </c>
      <c r="D2143">
        <v>0</v>
      </c>
      <c r="E2143">
        <v>3105</v>
      </c>
      <c r="F2143">
        <v>3105</v>
      </c>
      <c r="G2143" s="3">
        <v>46141</v>
      </c>
      <c r="H2143" t="s">
        <v>7247</v>
      </c>
      <c r="I2143" t="s">
        <v>4632</v>
      </c>
    </row>
    <row r="2144" spans="1:9">
      <c r="A2144">
        <v>137590</v>
      </c>
      <c r="B2144" t="s">
        <v>4765</v>
      </c>
      <c r="C2144" t="s">
        <v>7263</v>
      </c>
      <c r="D2144">
        <v>0</v>
      </c>
      <c r="E2144">
        <v>800000</v>
      </c>
      <c r="F2144">
        <v>960000</v>
      </c>
      <c r="G2144" s="3">
        <v>46141</v>
      </c>
      <c r="H2144" t="s">
        <v>7247</v>
      </c>
      <c r="I2144" t="s">
        <v>9808</v>
      </c>
    </row>
    <row r="2145" spans="1:9">
      <c r="A2145">
        <v>137591</v>
      </c>
      <c r="B2145" t="s">
        <v>5728</v>
      </c>
      <c r="C2145" t="s">
        <v>7264</v>
      </c>
      <c r="D2145" t="s">
        <v>7264</v>
      </c>
      <c r="E2145">
        <v>1334100</v>
      </c>
      <c r="F2145">
        <v>1600920</v>
      </c>
      <c r="G2145" s="3">
        <v>46141</v>
      </c>
      <c r="H2145" t="s">
        <v>7247</v>
      </c>
      <c r="I2145" t="s">
        <v>7269</v>
      </c>
    </row>
    <row r="2146" spans="1:9">
      <c r="A2146">
        <v>137592</v>
      </c>
      <c r="B2146" t="s">
        <v>5264</v>
      </c>
      <c r="C2146" t="s">
        <v>7265</v>
      </c>
      <c r="D2146">
        <v>0</v>
      </c>
      <c r="E2146">
        <v>12000000</v>
      </c>
      <c r="F2146">
        <v>14400000</v>
      </c>
      <c r="G2146" s="3">
        <v>46141</v>
      </c>
      <c r="H2146" t="s">
        <v>7247</v>
      </c>
      <c r="I2146" t="s">
        <v>7269</v>
      </c>
    </row>
    <row r="2147" spans="1:9">
      <c r="A2147">
        <v>137593</v>
      </c>
      <c r="B2147">
        <v>0</v>
      </c>
      <c r="C2147" t="s">
        <v>7266</v>
      </c>
      <c r="D2147">
        <v>0</v>
      </c>
      <c r="E2147">
        <v>30319105</v>
      </c>
      <c r="F2147">
        <v>30319105</v>
      </c>
      <c r="G2147" s="3">
        <v>46141</v>
      </c>
      <c r="H2147" t="s">
        <v>7247</v>
      </c>
      <c r="I2147" t="s">
        <v>7269</v>
      </c>
    </row>
    <row r="2148" spans="1:9">
      <c r="A2148">
        <v>137594</v>
      </c>
      <c r="B2148">
        <v>0</v>
      </c>
      <c r="C2148" t="s">
        <v>7267</v>
      </c>
      <c r="D2148">
        <v>0</v>
      </c>
      <c r="E2148">
        <v>3150000</v>
      </c>
      <c r="F2148">
        <v>3150000</v>
      </c>
      <c r="G2148" s="3">
        <v>46141</v>
      </c>
      <c r="H2148" t="s">
        <v>7247</v>
      </c>
      <c r="I2148" t="s">
        <v>7269</v>
      </c>
    </row>
    <row r="2149" spans="1:9">
      <c r="A2149">
        <v>137595</v>
      </c>
      <c r="B2149" t="s">
        <v>7000</v>
      </c>
      <c r="C2149" t="s">
        <v>7268</v>
      </c>
      <c r="D2149" t="s">
        <v>7268</v>
      </c>
      <c r="E2149">
        <v>15754222</v>
      </c>
      <c r="F2149">
        <v>18905066.399999999</v>
      </c>
      <c r="G2149" s="3">
        <v>46142</v>
      </c>
      <c r="H2149" t="s">
        <v>7269</v>
      </c>
      <c r="I2149" t="s">
        <v>7269</v>
      </c>
    </row>
    <row r="2150" spans="1:9">
      <c r="A2150">
        <v>137596</v>
      </c>
      <c r="B2150" t="s">
        <v>7270</v>
      </c>
      <c r="C2150" t="s">
        <v>7272</v>
      </c>
      <c r="D2150">
        <v>0</v>
      </c>
      <c r="E2150">
        <v>2218590</v>
      </c>
      <c r="F2150">
        <v>2218590</v>
      </c>
      <c r="G2150" s="3">
        <v>46142</v>
      </c>
      <c r="H2150" t="s">
        <v>7269</v>
      </c>
      <c r="I2150" t="s">
        <v>9808</v>
      </c>
    </row>
    <row r="2151" spans="1:9">
      <c r="A2151">
        <v>137597</v>
      </c>
      <c r="B2151" t="s">
        <v>6992</v>
      </c>
      <c r="C2151" t="s">
        <v>7273</v>
      </c>
      <c r="D2151">
        <v>0</v>
      </c>
      <c r="E2151">
        <v>10494289.35</v>
      </c>
      <c r="F2151">
        <v>12593147.220000001</v>
      </c>
      <c r="G2151" s="3">
        <v>46142</v>
      </c>
      <c r="H2151" t="s">
        <v>7269</v>
      </c>
      <c r="I2151" t="s">
        <v>4632</v>
      </c>
    </row>
    <row r="2152" spans="1:9">
      <c r="A2152">
        <v>137598</v>
      </c>
      <c r="B2152" t="s">
        <v>7274</v>
      </c>
      <c r="C2152" t="s">
        <v>7276</v>
      </c>
      <c r="D2152" t="s">
        <v>7276</v>
      </c>
      <c r="E2152">
        <v>2500000</v>
      </c>
      <c r="F2152">
        <v>2500000</v>
      </c>
      <c r="G2152" s="3">
        <v>46142</v>
      </c>
      <c r="H2152" t="s">
        <v>7269</v>
      </c>
      <c r="I2152" t="s">
        <v>7594</v>
      </c>
    </row>
    <row r="2153" spans="1:9">
      <c r="A2153">
        <v>137599</v>
      </c>
      <c r="B2153" t="s">
        <v>4760</v>
      </c>
      <c r="C2153" t="s">
        <v>7123</v>
      </c>
      <c r="D2153" t="s">
        <v>7123</v>
      </c>
      <c r="E2153">
        <v>1503800</v>
      </c>
      <c r="F2153">
        <v>1804560</v>
      </c>
      <c r="G2153" s="3">
        <v>46142</v>
      </c>
      <c r="H2153" t="s">
        <v>7269</v>
      </c>
      <c r="I2153" t="s">
        <v>7594</v>
      </c>
    </row>
    <row r="2154" spans="1:9">
      <c r="A2154">
        <v>137600</v>
      </c>
      <c r="B2154" t="s">
        <v>4706</v>
      </c>
      <c r="C2154" t="s">
        <v>7277</v>
      </c>
      <c r="D2154">
        <v>0</v>
      </c>
      <c r="E2154">
        <v>50220000</v>
      </c>
      <c r="F2154">
        <v>50220000</v>
      </c>
      <c r="G2154" s="3">
        <v>46142</v>
      </c>
      <c r="H2154" t="s">
        <v>7269</v>
      </c>
      <c r="I2154" t="s">
        <v>7491</v>
      </c>
    </row>
    <row r="2155" spans="1:9">
      <c r="A2155">
        <v>137601</v>
      </c>
      <c r="B2155" t="s">
        <v>4768</v>
      </c>
      <c r="C2155" t="s">
        <v>7278</v>
      </c>
      <c r="D2155">
        <v>0</v>
      </c>
      <c r="E2155">
        <v>34533050</v>
      </c>
      <c r="F2155">
        <v>34533050</v>
      </c>
      <c r="G2155" s="3">
        <v>46142</v>
      </c>
      <c r="H2155" t="s">
        <v>7269</v>
      </c>
      <c r="I2155" t="s">
        <v>7269</v>
      </c>
    </row>
    <row r="2156" spans="1:9">
      <c r="A2156">
        <v>137602</v>
      </c>
      <c r="B2156" t="s">
        <v>4994</v>
      </c>
      <c r="C2156" t="s">
        <v>7279</v>
      </c>
      <c r="D2156">
        <v>0</v>
      </c>
      <c r="E2156">
        <v>1550000</v>
      </c>
      <c r="F2156">
        <v>1550000</v>
      </c>
      <c r="G2156" s="3">
        <v>46142</v>
      </c>
      <c r="H2156" t="s">
        <v>7269</v>
      </c>
      <c r="I2156" t="s">
        <v>9808</v>
      </c>
    </row>
    <row r="2157" spans="1:9">
      <c r="A2157">
        <v>137603</v>
      </c>
      <c r="B2157" t="s">
        <v>5538</v>
      </c>
      <c r="C2157" t="s">
        <v>7280</v>
      </c>
      <c r="D2157">
        <v>0</v>
      </c>
      <c r="E2157">
        <v>390000</v>
      </c>
      <c r="F2157">
        <v>390000</v>
      </c>
      <c r="G2157" s="3">
        <v>46142</v>
      </c>
      <c r="H2157" t="s">
        <v>7269</v>
      </c>
      <c r="I2157" t="s">
        <v>4632</v>
      </c>
    </row>
    <row r="2158" spans="1:9">
      <c r="A2158">
        <v>137604</v>
      </c>
      <c r="B2158" t="s">
        <v>4760</v>
      </c>
      <c r="C2158" t="s">
        <v>7281</v>
      </c>
      <c r="D2158">
        <v>0</v>
      </c>
      <c r="E2158">
        <v>1537360</v>
      </c>
      <c r="F2158">
        <v>1844832</v>
      </c>
      <c r="G2158" s="3">
        <v>46142</v>
      </c>
      <c r="H2158" t="s">
        <v>7269</v>
      </c>
      <c r="I2158" t="s">
        <v>7269</v>
      </c>
    </row>
    <row r="2159" spans="1:9">
      <c r="A2159">
        <v>137605</v>
      </c>
      <c r="B2159" t="s">
        <v>4797</v>
      </c>
      <c r="C2159" t="s">
        <v>7282</v>
      </c>
      <c r="D2159">
        <v>0</v>
      </c>
      <c r="E2159">
        <v>4945000</v>
      </c>
      <c r="F2159">
        <v>5934000</v>
      </c>
      <c r="G2159" s="3">
        <v>46142</v>
      </c>
      <c r="H2159" t="s">
        <v>7269</v>
      </c>
      <c r="I2159" t="s">
        <v>7519</v>
      </c>
    </row>
    <row r="2160" spans="1:9">
      <c r="A2160">
        <v>137606</v>
      </c>
      <c r="B2160" t="s">
        <v>4797</v>
      </c>
      <c r="C2160" t="s">
        <v>7283</v>
      </c>
      <c r="D2160">
        <v>0</v>
      </c>
      <c r="E2160">
        <v>10762500</v>
      </c>
      <c r="F2160">
        <v>12915000</v>
      </c>
      <c r="G2160" s="3">
        <v>46142</v>
      </c>
      <c r="H2160" t="s">
        <v>7269</v>
      </c>
      <c r="I2160" t="s">
        <v>7519</v>
      </c>
    </row>
    <row r="2161" spans="1:9">
      <c r="A2161">
        <v>137607</v>
      </c>
      <c r="B2161" t="s">
        <v>4797</v>
      </c>
      <c r="C2161" t="s">
        <v>7284</v>
      </c>
      <c r="D2161">
        <v>0</v>
      </c>
      <c r="E2161">
        <v>7260000</v>
      </c>
      <c r="F2161">
        <v>8712000</v>
      </c>
      <c r="G2161" s="3">
        <v>46142</v>
      </c>
      <c r="H2161" t="s">
        <v>7269</v>
      </c>
      <c r="I2161" t="s">
        <v>7519</v>
      </c>
    </row>
    <row r="2162" spans="1:9">
      <c r="A2162">
        <v>137608</v>
      </c>
      <c r="B2162" t="s">
        <v>4797</v>
      </c>
      <c r="C2162" t="s">
        <v>7285</v>
      </c>
      <c r="D2162">
        <v>0</v>
      </c>
      <c r="E2162">
        <v>8830000</v>
      </c>
      <c r="F2162">
        <v>10596000</v>
      </c>
      <c r="G2162" s="3">
        <v>46142</v>
      </c>
      <c r="H2162" t="s">
        <v>7269</v>
      </c>
      <c r="I2162" t="s">
        <v>7519</v>
      </c>
    </row>
    <row r="2163" spans="1:9">
      <c r="A2163">
        <v>137609</v>
      </c>
      <c r="B2163" t="s">
        <v>4797</v>
      </c>
      <c r="C2163" t="s">
        <v>7286</v>
      </c>
      <c r="D2163">
        <v>0</v>
      </c>
      <c r="E2163">
        <v>8800000</v>
      </c>
      <c r="F2163">
        <v>10560000</v>
      </c>
      <c r="G2163" s="3">
        <v>46142</v>
      </c>
      <c r="H2163" t="s">
        <v>7269</v>
      </c>
      <c r="I2163" t="s">
        <v>7519</v>
      </c>
    </row>
    <row r="2164" spans="1:9">
      <c r="A2164">
        <v>137610</v>
      </c>
      <c r="B2164" t="s">
        <v>4803</v>
      </c>
      <c r="C2164" t="s">
        <v>7287</v>
      </c>
      <c r="D2164">
        <v>0</v>
      </c>
      <c r="E2164">
        <v>6503651538.1000004</v>
      </c>
      <c r="F2164">
        <v>7804381845.71</v>
      </c>
      <c r="G2164" s="3">
        <v>46142</v>
      </c>
      <c r="H2164" t="s">
        <v>7269</v>
      </c>
      <c r="I2164" t="s">
        <v>7269</v>
      </c>
    </row>
    <row r="2165" spans="1:9">
      <c r="A2165">
        <v>137611</v>
      </c>
      <c r="B2165" t="s">
        <v>4791</v>
      </c>
      <c r="C2165" t="s">
        <v>7288</v>
      </c>
      <c r="D2165">
        <v>0</v>
      </c>
      <c r="E2165">
        <v>134330587.84999999</v>
      </c>
      <c r="F2165">
        <v>161196705.41999999</v>
      </c>
      <c r="G2165" s="3">
        <v>46142</v>
      </c>
      <c r="H2165" t="s">
        <v>7269</v>
      </c>
      <c r="I2165" t="s">
        <v>7269</v>
      </c>
    </row>
    <row r="2166" spans="1:9">
      <c r="A2166">
        <v>137612</v>
      </c>
      <c r="B2166" t="s">
        <v>4797</v>
      </c>
      <c r="C2166" t="s">
        <v>7289</v>
      </c>
      <c r="D2166">
        <v>0</v>
      </c>
      <c r="E2166">
        <v>13055000</v>
      </c>
      <c r="F2166">
        <v>15666000</v>
      </c>
      <c r="G2166" s="3">
        <v>46142</v>
      </c>
      <c r="H2166" t="s">
        <v>7269</v>
      </c>
      <c r="I2166" t="s">
        <v>7519</v>
      </c>
    </row>
    <row r="2167" spans="1:9">
      <c r="A2167">
        <v>137613</v>
      </c>
      <c r="B2167" t="s">
        <v>4807</v>
      </c>
      <c r="C2167" t="s">
        <v>7290</v>
      </c>
      <c r="D2167">
        <v>0</v>
      </c>
      <c r="E2167">
        <v>5102500</v>
      </c>
      <c r="F2167">
        <v>6123000</v>
      </c>
      <c r="G2167" s="3">
        <v>46142</v>
      </c>
      <c r="H2167" t="s">
        <v>7269</v>
      </c>
      <c r="I2167" t="s">
        <v>7519</v>
      </c>
    </row>
    <row r="2168" spans="1:9">
      <c r="A2168">
        <v>137614</v>
      </c>
      <c r="B2168" t="s">
        <v>5142</v>
      </c>
      <c r="C2168" t="s">
        <v>7291</v>
      </c>
      <c r="D2168" t="s">
        <v>9721</v>
      </c>
      <c r="E2168">
        <v>5566586</v>
      </c>
      <c r="F2168">
        <v>6679903.2000000002</v>
      </c>
      <c r="G2168" s="3">
        <v>46142</v>
      </c>
      <c r="H2168" t="s">
        <v>7269</v>
      </c>
      <c r="I2168" t="s">
        <v>7269</v>
      </c>
    </row>
    <row r="2169" spans="1:9">
      <c r="A2169">
        <v>137615</v>
      </c>
      <c r="B2169" t="s">
        <v>5151</v>
      </c>
      <c r="C2169" t="s">
        <v>7292</v>
      </c>
      <c r="D2169">
        <v>0</v>
      </c>
      <c r="E2169">
        <v>6804000</v>
      </c>
      <c r="F2169">
        <v>8164800</v>
      </c>
      <c r="G2169" s="3">
        <v>46142</v>
      </c>
      <c r="H2169" t="s">
        <v>7269</v>
      </c>
      <c r="I2169" t="s">
        <v>7353</v>
      </c>
    </row>
    <row r="2170" spans="1:9">
      <c r="A2170">
        <v>137616</v>
      </c>
      <c r="B2170" t="s">
        <v>7228</v>
      </c>
      <c r="C2170" t="s">
        <v>7293</v>
      </c>
      <c r="D2170">
        <v>0</v>
      </c>
      <c r="E2170">
        <v>24000000</v>
      </c>
      <c r="F2170">
        <v>28800000</v>
      </c>
      <c r="G2170" s="3">
        <v>46142</v>
      </c>
      <c r="H2170" t="s">
        <v>7269</v>
      </c>
      <c r="I2170" t="s">
        <v>9808</v>
      </c>
    </row>
    <row r="2171" spans="1:9">
      <c r="A2171">
        <v>137617</v>
      </c>
      <c r="B2171" t="s">
        <v>4786</v>
      </c>
      <c r="C2171" t="s">
        <v>7294</v>
      </c>
      <c r="D2171">
        <v>0</v>
      </c>
      <c r="E2171">
        <v>4875000</v>
      </c>
      <c r="F2171">
        <v>5850000</v>
      </c>
      <c r="G2171" s="3">
        <v>46146</v>
      </c>
      <c r="H2171" t="s">
        <v>7295</v>
      </c>
      <c r="I2171" t="s">
        <v>4632</v>
      </c>
    </row>
    <row r="2172" spans="1:9">
      <c r="A2172">
        <v>137618</v>
      </c>
      <c r="B2172" t="s">
        <v>4791</v>
      </c>
      <c r="C2172">
        <v>0</v>
      </c>
      <c r="D2172">
        <v>0</v>
      </c>
      <c r="E2172">
        <v>4000000</v>
      </c>
      <c r="F2172">
        <v>4800000</v>
      </c>
      <c r="G2172" s="3">
        <v>46146</v>
      </c>
      <c r="H2172" t="s">
        <v>7295</v>
      </c>
      <c r="I2172" t="s">
        <v>7295</v>
      </c>
    </row>
    <row r="2173" spans="1:9">
      <c r="A2173">
        <v>137619</v>
      </c>
      <c r="B2173" t="s">
        <v>7296</v>
      </c>
      <c r="C2173" t="s">
        <v>7297</v>
      </c>
      <c r="D2173">
        <v>0</v>
      </c>
      <c r="E2173">
        <v>38474000</v>
      </c>
      <c r="F2173">
        <v>46168800</v>
      </c>
      <c r="G2173" s="3">
        <v>46146</v>
      </c>
      <c r="H2173" t="s">
        <v>7295</v>
      </c>
      <c r="I2173" t="s">
        <v>4752</v>
      </c>
    </row>
    <row r="2174" spans="1:9">
      <c r="A2174">
        <v>137620</v>
      </c>
      <c r="B2174" t="s">
        <v>4839</v>
      </c>
      <c r="C2174" t="s">
        <v>7298</v>
      </c>
      <c r="D2174">
        <v>0</v>
      </c>
      <c r="E2174">
        <v>2566.4</v>
      </c>
      <c r="F2174">
        <v>2566.4</v>
      </c>
      <c r="G2174" s="3">
        <v>46146</v>
      </c>
      <c r="H2174" t="s">
        <v>7295</v>
      </c>
      <c r="I2174" t="s">
        <v>7353</v>
      </c>
    </row>
    <row r="2175" spans="1:9">
      <c r="A2175">
        <v>137621</v>
      </c>
      <c r="B2175" t="s">
        <v>7299</v>
      </c>
      <c r="C2175" t="s">
        <v>7301</v>
      </c>
      <c r="D2175">
        <v>0</v>
      </c>
      <c r="E2175">
        <v>18000000</v>
      </c>
      <c r="F2175">
        <v>21600000</v>
      </c>
      <c r="G2175" s="3">
        <v>46146</v>
      </c>
      <c r="H2175" t="s">
        <v>7295</v>
      </c>
      <c r="I2175" t="s">
        <v>9808</v>
      </c>
    </row>
    <row r="2176" spans="1:9">
      <c r="A2176">
        <v>137622</v>
      </c>
      <c r="B2176" t="s">
        <v>4923</v>
      </c>
      <c r="C2176" t="s">
        <v>7302</v>
      </c>
      <c r="D2176">
        <v>0</v>
      </c>
      <c r="E2176">
        <v>2250000</v>
      </c>
      <c r="F2176">
        <v>2700000</v>
      </c>
      <c r="G2176" s="3">
        <v>46146</v>
      </c>
      <c r="H2176" t="s">
        <v>7295</v>
      </c>
      <c r="I2176" t="s">
        <v>4632</v>
      </c>
    </row>
    <row r="2177" spans="1:9">
      <c r="A2177">
        <v>137623</v>
      </c>
      <c r="B2177" t="s">
        <v>5027</v>
      </c>
      <c r="C2177" t="s">
        <v>7303</v>
      </c>
      <c r="D2177" t="s">
        <v>7303</v>
      </c>
      <c r="E2177">
        <v>350000</v>
      </c>
      <c r="F2177">
        <v>350000</v>
      </c>
      <c r="G2177" s="3">
        <v>46146</v>
      </c>
      <c r="H2177" t="s">
        <v>7295</v>
      </c>
      <c r="I2177" t="s">
        <v>7594</v>
      </c>
    </row>
    <row r="2178" spans="1:9">
      <c r="A2178">
        <v>137624</v>
      </c>
      <c r="B2178">
        <v>0</v>
      </c>
      <c r="C2178">
        <v>0</v>
      </c>
      <c r="D2178">
        <v>0</v>
      </c>
      <c r="E2178">
        <v>181000</v>
      </c>
      <c r="F2178">
        <v>0</v>
      </c>
      <c r="G2178" s="3">
        <v>46146</v>
      </c>
      <c r="H2178" t="s">
        <v>7295</v>
      </c>
      <c r="I2178" t="s">
        <v>7295</v>
      </c>
    </row>
    <row r="2179" spans="1:9">
      <c r="A2179">
        <v>137625</v>
      </c>
      <c r="B2179">
        <v>0</v>
      </c>
      <c r="C2179" t="s">
        <v>7304</v>
      </c>
      <c r="D2179" t="s">
        <v>9722</v>
      </c>
      <c r="E2179">
        <v>0</v>
      </c>
      <c r="F2179">
        <v>0</v>
      </c>
      <c r="G2179" s="3">
        <v>46146</v>
      </c>
      <c r="H2179" t="s">
        <v>7295</v>
      </c>
      <c r="I2179" t="s">
        <v>7353</v>
      </c>
    </row>
    <row r="2180" spans="1:9">
      <c r="A2180">
        <v>137626</v>
      </c>
      <c r="B2180" t="s">
        <v>7305</v>
      </c>
      <c r="C2180">
        <v>0</v>
      </c>
      <c r="D2180">
        <v>0</v>
      </c>
      <c r="E2180">
        <v>4400000</v>
      </c>
      <c r="F2180">
        <v>5280000</v>
      </c>
      <c r="G2180" s="3">
        <v>46146</v>
      </c>
      <c r="H2180" t="s">
        <v>7295</v>
      </c>
      <c r="I2180" t="s">
        <v>7594</v>
      </c>
    </row>
    <row r="2181" spans="1:9">
      <c r="A2181">
        <v>137627</v>
      </c>
      <c r="B2181" t="s">
        <v>6057</v>
      </c>
      <c r="C2181">
        <v>0</v>
      </c>
      <c r="D2181">
        <v>0</v>
      </c>
      <c r="E2181">
        <v>100000</v>
      </c>
      <c r="F2181">
        <v>120000</v>
      </c>
      <c r="G2181" s="3">
        <v>46146</v>
      </c>
      <c r="H2181" t="s">
        <v>7295</v>
      </c>
      <c r="I2181" t="s">
        <v>7594</v>
      </c>
    </row>
    <row r="2182" spans="1:9">
      <c r="A2182">
        <v>137628</v>
      </c>
      <c r="B2182" t="s">
        <v>5116</v>
      </c>
      <c r="C2182" t="s">
        <v>7306</v>
      </c>
      <c r="D2182">
        <v>0</v>
      </c>
      <c r="E2182">
        <v>3294485</v>
      </c>
      <c r="F2182">
        <v>3953382</v>
      </c>
      <c r="G2182" s="3">
        <v>46146</v>
      </c>
      <c r="H2182" t="s">
        <v>7295</v>
      </c>
      <c r="I2182" t="s">
        <v>4752</v>
      </c>
    </row>
    <row r="2183" spans="1:9">
      <c r="A2183">
        <v>137629</v>
      </c>
      <c r="B2183" t="s">
        <v>5538</v>
      </c>
      <c r="C2183">
        <v>0</v>
      </c>
      <c r="D2183">
        <v>0</v>
      </c>
      <c r="E2183">
        <v>400000</v>
      </c>
      <c r="F2183">
        <v>400000</v>
      </c>
      <c r="G2183" s="3">
        <v>46146</v>
      </c>
      <c r="H2183" t="s">
        <v>7295</v>
      </c>
      <c r="I2183" t="s">
        <v>7594</v>
      </c>
    </row>
    <row r="2184" spans="1:9">
      <c r="A2184">
        <v>137630</v>
      </c>
      <c r="B2184">
        <v>0</v>
      </c>
      <c r="C2184" t="s">
        <v>7307</v>
      </c>
      <c r="D2184">
        <v>0</v>
      </c>
      <c r="E2184">
        <v>0</v>
      </c>
      <c r="F2184">
        <v>0</v>
      </c>
      <c r="G2184" s="3">
        <v>46146</v>
      </c>
      <c r="H2184" t="s">
        <v>7295</v>
      </c>
      <c r="I2184" t="s">
        <v>4752</v>
      </c>
    </row>
    <row r="2185" spans="1:9">
      <c r="A2185">
        <v>137631</v>
      </c>
      <c r="B2185" t="s">
        <v>5087</v>
      </c>
      <c r="C2185" t="s">
        <v>7308</v>
      </c>
      <c r="D2185">
        <v>0</v>
      </c>
      <c r="E2185">
        <v>28237000</v>
      </c>
      <c r="F2185">
        <v>28237000</v>
      </c>
      <c r="G2185" s="3">
        <v>46146</v>
      </c>
      <c r="H2185" t="s">
        <v>7295</v>
      </c>
      <c r="I2185" t="s">
        <v>4632</v>
      </c>
    </row>
    <row r="2186" spans="1:9">
      <c r="A2186">
        <v>137632</v>
      </c>
      <c r="B2186" t="s">
        <v>4797</v>
      </c>
      <c r="C2186" t="s">
        <v>7309</v>
      </c>
      <c r="D2186">
        <v>0</v>
      </c>
      <c r="E2186">
        <v>30696799</v>
      </c>
      <c r="F2186">
        <v>36836158.799999997</v>
      </c>
      <c r="G2186" s="3">
        <v>46146</v>
      </c>
      <c r="H2186" t="s">
        <v>7295</v>
      </c>
      <c r="I2186" t="s">
        <v>7353</v>
      </c>
    </row>
    <row r="2187" spans="1:9">
      <c r="A2187">
        <v>137633</v>
      </c>
      <c r="B2187" t="s">
        <v>4797</v>
      </c>
      <c r="C2187" t="s">
        <v>7310</v>
      </c>
      <c r="D2187">
        <v>0</v>
      </c>
      <c r="E2187">
        <v>44680499</v>
      </c>
      <c r="F2187">
        <v>53616598.799999997</v>
      </c>
      <c r="G2187" s="3">
        <v>46146</v>
      </c>
      <c r="H2187" t="s">
        <v>7295</v>
      </c>
      <c r="I2187" t="s">
        <v>7353</v>
      </c>
    </row>
    <row r="2188" spans="1:9">
      <c r="A2188">
        <v>137634</v>
      </c>
      <c r="B2188" t="s">
        <v>4697</v>
      </c>
      <c r="C2188" t="s">
        <v>7311</v>
      </c>
      <c r="D2188">
        <v>0</v>
      </c>
      <c r="E2188">
        <v>36835688</v>
      </c>
      <c r="F2188">
        <v>44202825.600000001</v>
      </c>
      <c r="G2188" s="3">
        <v>46146</v>
      </c>
      <c r="H2188" t="s">
        <v>7295</v>
      </c>
      <c r="I2188" t="s">
        <v>7491</v>
      </c>
    </row>
    <row r="2189" spans="1:9">
      <c r="A2189">
        <v>137635</v>
      </c>
      <c r="B2189" t="s">
        <v>4697</v>
      </c>
      <c r="C2189" t="s">
        <v>6467</v>
      </c>
      <c r="D2189">
        <v>0</v>
      </c>
      <c r="E2189">
        <v>3738200</v>
      </c>
      <c r="F2189">
        <v>3738200</v>
      </c>
      <c r="G2189" s="3">
        <v>46146</v>
      </c>
      <c r="H2189" t="s">
        <v>7295</v>
      </c>
      <c r="I2189" t="s">
        <v>7491</v>
      </c>
    </row>
    <row r="2190" spans="1:9">
      <c r="A2190">
        <v>137636</v>
      </c>
      <c r="B2190" t="s">
        <v>6153</v>
      </c>
      <c r="C2190">
        <v>0</v>
      </c>
      <c r="D2190">
        <v>0</v>
      </c>
      <c r="E2190">
        <v>0</v>
      </c>
      <c r="F2190">
        <v>0</v>
      </c>
      <c r="G2190" s="3">
        <v>46146</v>
      </c>
      <c r="H2190" t="s">
        <v>7295</v>
      </c>
      <c r="I2190" t="s">
        <v>7295</v>
      </c>
    </row>
    <row r="2191" spans="1:9">
      <c r="A2191">
        <v>137637</v>
      </c>
      <c r="B2191" t="s">
        <v>4697</v>
      </c>
      <c r="C2191" t="s">
        <v>7312</v>
      </c>
      <c r="D2191" t="s">
        <v>7312</v>
      </c>
      <c r="E2191">
        <v>120000</v>
      </c>
      <c r="F2191">
        <v>120000</v>
      </c>
      <c r="G2191" s="3">
        <v>46146</v>
      </c>
      <c r="H2191" t="s">
        <v>7295</v>
      </c>
      <c r="I2191" t="s">
        <v>7594</v>
      </c>
    </row>
    <row r="2192" spans="1:9">
      <c r="A2192">
        <v>137638</v>
      </c>
      <c r="B2192" t="s">
        <v>4797</v>
      </c>
      <c r="C2192" t="s">
        <v>7313</v>
      </c>
      <c r="D2192">
        <v>0</v>
      </c>
      <c r="E2192">
        <v>35434721</v>
      </c>
      <c r="F2192">
        <v>42521665.200000003</v>
      </c>
      <c r="G2192" s="3">
        <v>46146</v>
      </c>
      <c r="H2192" t="s">
        <v>7295</v>
      </c>
      <c r="I2192" t="s">
        <v>7353</v>
      </c>
    </row>
    <row r="2193" spans="1:9">
      <c r="A2193">
        <v>137639</v>
      </c>
      <c r="B2193" t="s">
        <v>4760</v>
      </c>
      <c r="C2193" t="s">
        <v>6908</v>
      </c>
      <c r="D2193">
        <v>0</v>
      </c>
      <c r="E2193">
        <v>44400</v>
      </c>
      <c r="F2193">
        <v>53280</v>
      </c>
      <c r="G2193" s="3">
        <v>46146</v>
      </c>
      <c r="H2193" t="s">
        <v>7295</v>
      </c>
      <c r="I2193" t="s">
        <v>4752</v>
      </c>
    </row>
    <row r="2194" spans="1:9">
      <c r="A2194">
        <v>137640</v>
      </c>
      <c r="B2194" t="s">
        <v>4697</v>
      </c>
      <c r="C2194" t="s">
        <v>6467</v>
      </c>
      <c r="D2194">
        <v>0</v>
      </c>
      <c r="E2194">
        <v>1518800</v>
      </c>
      <c r="F2194">
        <v>1518800</v>
      </c>
      <c r="G2194" s="3">
        <v>46146</v>
      </c>
      <c r="H2194" t="s">
        <v>7295</v>
      </c>
      <c r="I2194" t="s">
        <v>7491</v>
      </c>
    </row>
    <row r="2195" spans="1:9">
      <c r="A2195">
        <v>137641</v>
      </c>
      <c r="B2195">
        <v>0</v>
      </c>
      <c r="C2195" t="s">
        <v>7314</v>
      </c>
      <c r="D2195" t="s">
        <v>9723</v>
      </c>
      <c r="E2195">
        <v>0</v>
      </c>
      <c r="F2195">
        <v>0</v>
      </c>
      <c r="G2195" s="3">
        <v>46146</v>
      </c>
      <c r="H2195" t="s">
        <v>7295</v>
      </c>
      <c r="I2195" t="s">
        <v>7353</v>
      </c>
    </row>
    <row r="2196" spans="1:9">
      <c r="A2196">
        <v>137642</v>
      </c>
      <c r="B2196">
        <v>0</v>
      </c>
      <c r="C2196" t="s">
        <v>7315</v>
      </c>
      <c r="D2196" t="s">
        <v>9724</v>
      </c>
      <c r="E2196">
        <v>0</v>
      </c>
      <c r="F2196">
        <v>0</v>
      </c>
      <c r="G2196" s="3">
        <v>46146</v>
      </c>
      <c r="H2196" t="s">
        <v>7295</v>
      </c>
      <c r="I2196" t="s">
        <v>7353</v>
      </c>
    </row>
    <row r="2197" spans="1:9">
      <c r="A2197">
        <v>137643</v>
      </c>
      <c r="B2197">
        <v>0</v>
      </c>
      <c r="C2197" t="s">
        <v>7316</v>
      </c>
      <c r="D2197" t="s">
        <v>9724</v>
      </c>
      <c r="E2197">
        <v>0</v>
      </c>
      <c r="F2197">
        <v>0</v>
      </c>
      <c r="G2197" s="3">
        <v>46146</v>
      </c>
      <c r="H2197" t="s">
        <v>7295</v>
      </c>
      <c r="I2197" t="s">
        <v>7353</v>
      </c>
    </row>
    <row r="2198" spans="1:9">
      <c r="A2198">
        <v>137644</v>
      </c>
      <c r="B2198" t="s">
        <v>4760</v>
      </c>
      <c r="C2198" t="s">
        <v>7317</v>
      </c>
      <c r="D2198">
        <v>0</v>
      </c>
      <c r="E2198">
        <v>1890600</v>
      </c>
      <c r="F2198">
        <v>2268720</v>
      </c>
      <c r="G2198" s="3">
        <v>46146</v>
      </c>
      <c r="H2198" t="s">
        <v>7295</v>
      </c>
      <c r="I2198" t="s">
        <v>7491</v>
      </c>
    </row>
    <row r="2199" spans="1:9">
      <c r="A2199">
        <v>137645</v>
      </c>
      <c r="B2199" t="s">
        <v>4807</v>
      </c>
      <c r="C2199" t="s">
        <v>7318</v>
      </c>
      <c r="D2199">
        <v>0</v>
      </c>
      <c r="E2199">
        <v>13600000</v>
      </c>
      <c r="F2199">
        <v>16320000</v>
      </c>
      <c r="G2199" s="3">
        <v>46146</v>
      </c>
      <c r="H2199" t="s">
        <v>7295</v>
      </c>
      <c r="I2199" t="s">
        <v>7519</v>
      </c>
    </row>
    <row r="2200" spans="1:9">
      <c r="A2200">
        <v>137646</v>
      </c>
      <c r="B2200" t="s">
        <v>4797</v>
      </c>
      <c r="C2200" t="s">
        <v>7319</v>
      </c>
      <c r="D2200">
        <v>0</v>
      </c>
      <c r="E2200">
        <v>13600000</v>
      </c>
      <c r="F2200">
        <v>16320000</v>
      </c>
      <c r="G2200" s="3">
        <v>46146</v>
      </c>
      <c r="H2200" t="s">
        <v>7295</v>
      </c>
      <c r="I2200" t="s">
        <v>7519</v>
      </c>
    </row>
    <row r="2201" spans="1:9">
      <c r="A2201">
        <v>137647</v>
      </c>
      <c r="B2201" t="s">
        <v>5392</v>
      </c>
      <c r="C2201" t="s">
        <v>7320</v>
      </c>
      <c r="D2201">
        <v>0</v>
      </c>
      <c r="E2201">
        <v>5500000</v>
      </c>
      <c r="F2201">
        <v>6600000</v>
      </c>
      <c r="G2201" s="3">
        <v>46147</v>
      </c>
      <c r="H2201" t="s">
        <v>4752</v>
      </c>
      <c r="I2201" t="s">
        <v>4632</v>
      </c>
    </row>
    <row r="2202" spans="1:9">
      <c r="A2202">
        <v>137648</v>
      </c>
      <c r="B2202" t="s">
        <v>7321</v>
      </c>
      <c r="C2202" t="s">
        <v>7322</v>
      </c>
      <c r="D2202">
        <v>0</v>
      </c>
      <c r="E2202">
        <v>146574.01</v>
      </c>
      <c r="F2202">
        <v>146574.01</v>
      </c>
      <c r="G2202" s="3">
        <v>46147</v>
      </c>
      <c r="H2202" t="s">
        <v>4752</v>
      </c>
      <c r="I2202" t="s">
        <v>7491</v>
      </c>
    </row>
    <row r="2203" spans="1:9">
      <c r="A2203">
        <v>137649</v>
      </c>
      <c r="B2203" t="s">
        <v>6491</v>
      </c>
      <c r="C2203" t="s">
        <v>6493</v>
      </c>
      <c r="D2203">
        <v>0</v>
      </c>
      <c r="E2203">
        <v>300000</v>
      </c>
      <c r="F2203">
        <v>300000</v>
      </c>
      <c r="G2203" s="3">
        <v>46147</v>
      </c>
      <c r="H2203" t="s">
        <v>4752</v>
      </c>
      <c r="I2203" t="s">
        <v>7491</v>
      </c>
    </row>
    <row r="2204" spans="1:9">
      <c r="A2204">
        <v>137650</v>
      </c>
      <c r="B2204" t="s">
        <v>4791</v>
      </c>
      <c r="C2204">
        <v>0</v>
      </c>
      <c r="D2204">
        <v>0</v>
      </c>
      <c r="E2204">
        <v>1900000</v>
      </c>
      <c r="F2204">
        <v>2280000</v>
      </c>
      <c r="G2204" s="3">
        <v>46147</v>
      </c>
      <c r="H2204" t="s">
        <v>4752</v>
      </c>
      <c r="I2204" t="s">
        <v>7594</v>
      </c>
    </row>
    <row r="2205" spans="1:9">
      <c r="A2205">
        <v>137651</v>
      </c>
      <c r="B2205" t="s">
        <v>4697</v>
      </c>
      <c r="C2205" t="s">
        <v>7323</v>
      </c>
      <c r="D2205" t="s">
        <v>7323</v>
      </c>
      <c r="E2205">
        <v>1129200</v>
      </c>
      <c r="F2205">
        <v>1355040</v>
      </c>
      <c r="G2205" s="3">
        <v>46147</v>
      </c>
      <c r="H2205" t="s">
        <v>4752</v>
      </c>
      <c r="I2205" t="s">
        <v>7594</v>
      </c>
    </row>
    <row r="2206" spans="1:9">
      <c r="A2206">
        <v>137652</v>
      </c>
      <c r="B2206" t="s">
        <v>4697</v>
      </c>
      <c r="C2206" t="s">
        <v>7324</v>
      </c>
      <c r="D2206" t="s">
        <v>7324</v>
      </c>
      <c r="E2206">
        <v>1959240</v>
      </c>
      <c r="F2206">
        <v>2351088</v>
      </c>
      <c r="G2206" s="3">
        <v>46147</v>
      </c>
      <c r="H2206" t="s">
        <v>4752</v>
      </c>
      <c r="I2206" t="s">
        <v>7594</v>
      </c>
    </row>
    <row r="2207" spans="1:9">
      <c r="A2207">
        <v>137653</v>
      </c>
      <c r="B2207" t="s">
        <v>4797</v>
      </c>
      <c r="C2207" t="s">
        <v>7325</v>
      </c>
      <c r="D2207">
        <v>0</v>
      </c>
      <c r="E2207">
        <v>1088900</v>
      </c>
      <c r="F2207">
        <v>1306680</v>
      </c>
      <c r="G2207" s="3">
        <v>46147</v>
      </c>
      <c r="H2207" t="s">
        <v>4752</v>
      </c>
      <c r="I2207" t="s">
        <v>7519</v>
      </c>
    </row>
    <row r="2208" spans="1:9">
      <c r="A2208">
        <v>137654</v>
      </c>
      <c r="B2208">
        <v>0</v>
      </c>
      <c r="C2208" t="s">
        <v>5410</v>
      </c>
      <c r="D2208">
        <v>0</v>
      </c>
      <c r="E2208">
        <v>1</v>
      </c>
      <c r="F2208">
        <v>1.2</v>
      </c>
      <c r="G2208" s="3">
        <v>46147</v>
      </c>
      <c r="H2208" t="s">
        <v>4752</v>
      </c>
      <c r="I2208" t="s">
        <v>7433</v>
      </c>
    </row>
    <row r="2209" spans="1:9">
      <c r="A2209">
        <v>137655</v>
      </c>
      <c r="B2209" t="s">
        <v>4797</v>
      </c>
      <c r="C2209" t="s">
        <v>7326</v>
      </c>
      <c r="D2209">
        <v>0</v>
      </c>
      <c r="E2209">
        <v>7110000</v>
      </c>
      <c r="F2209">
        <v>8532000</v>
      </c>
      <c r="G2209" s="3">
        <v>46147</v>
      </c>
      <c r="H2209" t="s">
        <v>4752</v>
      </c>
      <c r="I2209" t="s">
        <v>7519</v>
      </c>
    </row>
    <row r="2210" spans="1:9">
      <c r="A2210">
        <v>137656</v>
      </c>
      <c r="B2210">
        <v>0</v>
      </c>
      <c r="C2210" t="s">
        <v>7327</v>
      </c>
      <c r="D2210">
        <v>0</v>
      </c>
      <c r="E2210">
        <v>1</v>
      </c>
      <c r="F2210">
        <v>1.2</v>
      </c>
      <c r="G2210" s="3">
        <v>46147</v>
      </c>
      <c r="H2210" t="s">
        <v>4752</v>
      </c>
      <c r="I2210" t="s">
        <v>4632</v>
      </c>
    </row>
    <row r="2211" spans="1:9">
      <c r="A2211">
        <v>137657</v>
      </c>
      <c r="B2211" t="s">
        <v>6896</v>
      </c>
      <c r="C2211" t="s">
        <v>7328</v>
      </c>
      <c r="D2211">
        <v>0</v>
      </c>
      <c r="E2211">
        <v>2160000</v>
      </c>
      <c r="F2211">
        <v>2160000</v>
      </c>
      <c r="G2211" s="3">
        <v>46147</v>
      </c>
      <c r="H2211" t="s">
        <v>4752</v>
      </c>
      <c r="I2211" t="s">
        <v>9808</v>
      </c>
    </row>
    <row r="2212" spans="1:9">
      <c r="A2212">
        <v>137658</v>
      </c>
      <c r="B2212" t="s">
        <v>4807</v>
      </c>
      <c r="C2212" t="s">
        <v>7329</v>
      </c>
      <c r="D2212">
        <v>0</v>
      </c>
      <c r="E2212">
        <v>3230000</v>
      </c>
      <c r="F2212">
        <v>3876000</v>
      </c>
      <c r="G2212" s="3">
        <v>46147</v>
      </c>
      <c r="H2212" t="s">
        <v>4752</v>
      </c>
      <c r="I2212" t="s">
        <v>7519</v>
      </c>
    </row>
    <row r="2213" spans="1:9">
      <c r="A2213">
        <v>137659</v>
      </c>
      <c r="B2213" t="s">
        <v>4760</v>
      </c>
      <c r="C2213" t="s">
        <v>7330</v>
      </c>
      <c r="D2213">
        <v>0</v>
      </c>
      <c r="E2213">
        <v>1448800</v>
      </c>
      <c r="F2213">
        <v>1641440</v>
      </c>
      <c r="G2213" s="3">
        <v>46147</v>
      </c>
      <c r="H2213" t="s">
        <v>4752</v>
      </c>
      <c r="I2213" t="s">
        <v>7491</v>
      </c>
    </row>
    <row r="2214" spans="1:9">
      <c r="A2214">
        <v>137660</v>
      </c>
      <c r="B2214" t="s">
        <v>6057</v>
      </c>
      <c r="C2214" t="s">
        <v>7331</v>
      </c>
      <c r="D2214">
        <v>0</v>
      </c>
      <c r="E2214">
        <v>660000</v>
      </c>
      <c r="F2214">
        <v>792000</v>
      </c>
      <c r="G2214" s="3">
        <v>46147</v>
      </c>
      <c r="H2214" t="s">
        <v>4752</v>
      </c>
      <c r="I2214" t="s">
        <v>9808</v>
      </c>
    </row>
    <row r="2215" spans="1:9">
      <c r="A2215">
        <v>137661</v>
      </c>
      <c r="B2215" t="s">
        <v>5287</v>
      </c>
      <c r="C2215" t="s">
        <v>7332</v>
      </c>
      <c r="D2215">
        <v>0</v>
      </c>
      <c r="E2215">
        <v>708000</v>
      </c>
      <c r="F2215">
        <v>708000</v>
      </c>
      <c r="G2215" s="3">
        <v>46147</v>
      </c>
      <c r="H2215" t="s">
        <v>4752</v>
      </c>
      <c r="I2215" t="s">
        <v>7491</v>
      </c>
    </row>
    <row r="2216" spans="1:9">
      <c r="A2216">
        <v>137662</v>
      </c>
      <c r="B2216" t="s">
        <v>5116</v>
      </c>
      <c r="C2216">
        <v>0</v>
      </c>
      <c r="D2216">
        <v>0</v>
      </c>
      <c r="E2216">
        <v>682166.67</v>
      </c>
      <c r="F2216">
        <v>818600</v>
      </c>
      <c r="G2216" s="3">
        <v>46147</v>
      </c>
      <c r="H2216" t="s">
        <v>4752</v>
      </c>
      <c r="I2216" t="s">
        <v>4752</v>
      </c>
    </row>
    <row r="2217" spans="1:9">
      <c r="A2217">
        <v>137663</v>
      </c>
      <c r="B2217">
        <v>0</v>
      </c>
      <c r="C2217" t="s">
        <v>7333</v>
      </c>
      <c r="D2217" t="s">
        <v>7333</v>
      </c>
      <c r="E2217">
        <v>7200000</v>
      </c>
      <c r="F2217">
        <v>8640000</v>
      </c>
      <c r="G2217" s="3">
        <v>46147</v>
      </c>
      <c r="H2217" t="s">
        <v>4752</v>
      </c>
      <c r="I2217" t="s">
        <v>4752</v>
      </c>
    </row>
    <row r="2218" spans="1:9">
      <c r="A2218">
        <v>137664</v>
      </c>
      <c r="B2218" t="s">
        <v>4760</v>
      </c>
      <c r="C2218" t="s">
        <v>7334</v>
      </c>
      <c r="D2218" t="s">
        <v>7334</v>
      </c>
      <c r="E2218">
        <v>340800</v>
      </c>
      <c r="F2218">
        <v>408960</v>
      </c>
      <c r="G2218" s="3">
        <v>46147</v>
      </c>
      <c r="H2218" t="s">
        <v>4752</v>
      </c>
      <c r="I2218" t="s">
        <v>7594</v>
      </c>
    </row>
    <row r="2219" spans="1:9">
      <c r="A2219">
        <v>137665</v>
      </c>
      <c r="B2219">
        <v>0</v>
      </c>
      <c r="C2219" t="s">
        <v>7335</v>
      </c>
      <c r="D2219" t="s">
        <v>7335</v>
      </c>
      <c r="E2219">
        <v>3600000</v>
      </c>
      <c r="F2219">
        <v>4320000</v>
      </c>
      <c r="G2219" s="3">
        <v>46147</v>
      </c>
      <c r="H2219" t="s">
        <v>4752</v>
      </c>
      <c r="I2219" t="s">
        <v>4752</v>
      </c>
    </row>
    <row r="2220" spans="1:9">
      <c r="A2220">
        <v>137666</v>
      </c>
      <c r="B2220">
        <v>0</v>
      </c>
      <c r="C2220" t="s">
        <v>7336</v>
      </c>
      <c r="D2220" t="s">
        <v>7336</v>
      </c>
      <c r="E2220">
        <v>3600000</v>
      </c>
      <c r="F2220">
        <v>4320000</v>
      </c>
      <c r="G2220" s="3">
        <v>46147</v>
      </c>
      <c r="H2220" t="s">
        <v>4752</v>
      </c>
      <c r="I2220" t="s">
        <v>4752</v>
      </c>
    </row>
    <row r="2221" spans="1:9">
      <c r="A2221">
        <v>137667</v>
      </c>
      <c r="B2221" t="s">
        <v>4938</v>
      </c>
      <c r="C2221" t="s">
        <v>7337</v>
      </c>
      <c r="D2221">
        <v>0</v>
      </c>
      <c r="E2221">
        <v>9000000</v>
      </c>
      <c r="F2221">
        <v>10800000</v>
      </c>
      <c r="G2221" s="3">
        <v>46147</v>
      </c>
      <c r="H2221" t="s">
        <v>4752</v>
      </c>
      <c r="I2221" t="s">
        <v>4752</v>
      </c>
    </row>
    <row r="2222" spans="1:9">
      <c r="A2222">
        <v>137668</v>
      </c>
      <c r="B2222" t="s">
        <v>4683</v>
      </c>
      <c r="C2222" t="s">
        <v>7338</v>
      </c>
      <c r="D2222">
        <v>0</v>
      </c>
      <c r="E2222">
        <v>2520000</v>
      </c>
      <c r="F2222">
        <v>2520000</v>
      </c>
      <c r="G2222" s="3">
        <v>46147</v>
      </c>
      <c r="H2222" t="s">
        <v>4752</v>
      </c>
      <c r="I2222" t="s">
        <v>7353</v>
      </c>
    </row>
    <row r="2223" spans="1:9">
      <c r="A2223">
        <v>137669</v>
      </c>
      <c r="B2223" t="s">
        <v>6035</v>
      </c>
      <c r="C2223" t="s">
        <v>7339</v>
      </c>
      <c r="D2223">
        <v>0</v>
      </c>
      <c r="E2223">
        <v>44153.24</v>
      </c>
      <c r="F2223">
        <v>52983.88</v>
      </c>
      <c r="G2223" s="3">
        <v>46147</v>
      </c>
      <c r="H2223" t="s">
        <v>4752</v>
      </c>
      <c r="I2223" t="s">
        <v>7353</v>
      </c>
    </row>
    <row r="2224" spans="1:9">
      <c r="A2224">
        <v>137670</v>
      </c>
      <c r="B2224" t="s">
        <v>7340</v>
      </c>
      <c r="C2224" t="s">
        <v>7342</v>
      </c>
      <c r="D2224">
        <v>0</v>
      </c>
      <c r="E2224">
        <v>630000</v>
      </c>
      <c r="F2224">
        <v>630000</v>
      </c>
      <c r="G2224" s="3">
        <v>46147</v>
      </c>
      <c r="H2224" t="s">
        <v>4752</v>
      </c>
      <c r="I2224" t="s">
        <v>7353</v>
      </c>
    </row>
    <row r="2225" spans="1:9">
      <c r="A2225">
        <v>137671</v>
      </c>
      <c r="B2225" t="s">
        <v>7343</v>
      </c>
      <c r="C2225" t="s">
        <v>7342</v>
      </c>
      <c r="D2225">
        <v>0</v>
      </c>
      <c r="E2225">
        <v>2834300</v>
      </c>
      <c r="F2225">
        <v>2834300</v>
      </c>
      <c r="G2225" s="3">
        <v>46147</v>
      </c>
      <c r="H2225" t="s">
        <v>4752</v>
      </c>
      <c r="I2225" t="s">
        <v>7353</v>
      </c>
    </row>
    <row r="2226" spans="1:9">
      <c r="A2226">
        <v>137672</v>
      </c>
      <c r="B2226" t="s">
        <v>7345</v>
      </c>
      <c r="C2226">
        <v>0</v>
      </c>
      <c r="D2226" t="s">
        <v>9725</v>
      </c>
      <c r="E2226">
        <v>31565179.190000001</v>
      </c>
      <c r="F2226">
        <v>37878215.030000001</v>
      </c>
      <c r="G2226" s="3">
        <v>46147</v>
      </c>
      <c r="H2226" t="s">
        <v>4752</v>
      </c>
      <c r="I2226" t="s">
        <v>4752</v>
      </c>
    </row>
    <row r="2227" spans="1:9">
      <c r="A2227">
        <v>137673</v>
      </c>
      <c r="B2227" t="s">
        <v>7347</v>
      </c>
      <c r="C2227" t="s">
        <v>7348</v>
      </c>
      <c r="D2227" t="s">
        <v>7348</v>
      </c>
      <c r="E2227">
        <v>3899608.11</v>
      </c>
      <c r="F2227">
        <v>4679529.74</v>
      </c>
      <c r="G2227" s="3">
        <v>46147</v>
      </c>
      <c r="H2227" t="s">
        <v>4752</v>
      </c>
      <c r="I2227" t="s">
        <v>7353</v>
      </c>
    </row>
    <row r="2228" spans="1:9">
      <c r="A2228">
        <v>137674</v>
      </c>
      <c r="B2228" t="s">
        <v>7349</v>
      </c>
      <c r="C2228" t="s">
        <v>7351</v>
      </c>
      <c r="D2228">
        <v>0</v>
      </c>
      <c r="E2228">
        <v>4244</v>
      </c>
      <c r="F2228">
        <v>4244</v>
      </c>
      <c r="G2228" s="3">
        <v>46147</v>
      </c>
      <c r="H2228" t="s">
        <v>4752</v>
      </c>
      <c r="I2228" t="s">
        <v>7353</v>
      </c>
    </row>
    <row r="2229" spans="1:9">
      <c r="A2229">
        <v>137675</v>
      </c>
      <c r="B2229" t="s">
        <v>4853</v>
      </c>
      <c r="C2229" t="s">
        <v>7352</v>
      </c>
      <c r="D2229">
        <v>0</v>
      </c>
      <c r="E2229">
        <v>2500000</v>
      </c>
      <c r="F2229">
        <v>3000000</v>
      </c>
      <c r="G2229" s="3">
        <v>46148</v>
      </c>
      <c r="H2229" t="s">
        <v>7353</v>
      </c>
      <c r="I2229" t="s">
        <v>7491</v>
      </c>
    </row>
    <row r="2230" spans="1:9">
      <c r="A2230">
        <v>137676</v>
      </c>
      <c r="B2230" t="s">
        <v>4688</v>
      </c>
      <c r="C2230" t="s">
        <v>7354</v>
      </c>
      <c r="D2230">
        <v>0</v>
      </c>
      <c r="E2230">
        <v>22057400</v>
      </c>
      <c r="F2230">
        <v>26468880</v>
      </c>
      <c r="G2230" s="3">
        <v>46148</v>
      </c>
      <c r="H2230" t="s">
        <v>7353</v>
      </c>
      <c r="I2230" t="s">
        <v>7353</v>
      </c>
    </row>
    <row r="2231" spans="1:9">
      <c r="A2231">
        <v>137677</v>
      </c>
      <c r="B2231" t="s">
        <v>7355</v>
      </c>
      <c r="C2231" t="s">
        <v>7356</v>
      </c>
      <c r="D2231">
        <v>0</v>
      </c>
      <c r="E2231">
        <v>48000000</v>
      </c>
      <c r="F2231">
        <v>57600000</v>
      </c>
      <c r="G2231" s="3">
        <v>46148</v>
      </c>
      <c r="H2231" t="s">
        <v>7353</v>
      </c>
      <c r="I2231" t="s">
        <v>9808</v>
      </c>
    </row>
    <row r="2232" spans="1:9">
      <c r="A2232">
        <v>137678</v>
      </c>
      <c r="B2232" t="s">
        <v>6070</v>
      </c>
      <c r="C2232" t="s">
        <v>7357</v>
      </c>
      <c r="D2232" t="s">
        <v>7357</v>
      </c>
      <c r="E2232">
        <v>12347560</v>
      </c>
      <c r="F2232">
        <v>14817072</v>
      </c>
      <c r="G2232" s="3">
        <v>46148</v>
      </c>
      <c r="H2232" t="s">
        <v>7353</v>
      </c>
      <c r="I2232" t="s">
        <v>7353</v>
      </c>
    </row>
    <row r="2233" spans="1:9">
      <c r="A2233">
        <v>137679</v>
      </c>
      <c r="B2233" t="s">
        <v>6748</v>
      </c>
      <c r="C2233" t="s">
        <v>7358</v>
      </c>
      <c r="D2233">
        <v>0</v>
      </c>
      <c r="E2233">
        <v>48000000</v>
      </c>
      <c r="F2233">
        <v>48000000</v>
      </c>
      <c r="G2233" s="3">
        <v>46148</v>
      </c>
      <c r="H2233" t="s">
        <v>7353</v>
      </c>
      <c r="I2233" t="s">
        <v>9808</v>
      </c>
    </row>
    <row r="2234" spans="1:9">
      <c r="A2234">
        <v>137680</v>
      </c>
      <c r="B2234" t="s">
        <v>7359</v>
      </c>
      <c r="C2234" t="s">
        <v>7361</v>
      </c>
      <c r="D2234">
        <v>0</v>
      </c>
      <c r="E2234">
        <v>8400000</v>
      </c>
      <c r="F2234">
        <v>8400000</v>
      </c>
      <c r="G2234" s="3">
        <v>46148</v>
      </c>
      <c r="H2234" t="s">
        <v>7353</v>
      </c>
      <c r="I2234" t="s">
        <v>9808</v>
      </c>
    </row>
    <row r="2235" spans="1:9">
      <c r="A2235">
        <v>137681</v>
      </c>
      <c r="B2235" t="s">
        <v>6378</v>
      </c>
      <c r="C2235" t="s">
        <v>7362</v>
      </c>
      <c r="D2235">
        <v>0</v>
      </c>
      <c r="E2235">
        <v>4802500</v>
      </c>
      <c r="F2235">
        <v>5763000</v>
      </c>
      <c r="G2235" s="3">
        <v>46148</v>
      </c>
      <c r="H2235" t="s">
        <v>7353</v>
      </c>
      <c r="I2235" t="s">
        <v>9808</v>
      </c>
    </row>
    <row r="2236" spans="1:9">
      <c r="A2236">
        <v>137682</v>
      </c>
      <c r="B2236" t="s">
        <v>6992</v>
      </c>
      <c r="C2236" t="s">
        <v>7363</v>
      </c>
      <c r="D2236">
        <v>0</v>
      </c>
      <c r="E2236">
        <v>7332743.5499999998</v>
      </c>
      <c r="F2236">
        <v>8799292.2599999998</v>
      </c>
      <c r="G2236" s="3">
        <v>46148</v>
      </c>
      <c r="H2236" t="s">
        <v>7353</v>
      </c>
      <c r="I2236" t="s">
        <v>4632</v>
      </c>
    </row>
    <row r="2237" spans="1:9">
      <c r="A2237">
        <v>137683</v>
      </c>
      <c r="B2237">
        <v>0</v>
      </c>
      <c r="C2237" t="s">
        <v>7364</v>
      </c>
      <c r="D2237">
        <v>0</v>
      </c>
      <c r="E2237">
        <v>0</v>
      </c>
      <c r="F2237">
        <v>0</v>
      </c>
      <c r="G2237" s="3">
        <v>46148</v>
      </c>
      <c r="H2237" t="s">
        <v>7353</v>
      </c>
      <c r="I2237" t="s">
        <v>7398</v>
      </c>
    </row>
    <row r="2238" spans="1:9">
      <c r="A2238">
        <v>137684</v>
      </c>
      <c r="B2238" t="s">
        <v>5199</v>
      </c>
      <c r="C2238" t="s">
        <v>7365</v>
      </c>
      <c r="D2238">
        <v>0</v>
      </c>
      <c r="E2238">
        <v>13600</v>
      </c>
      <c r="F2238">
        <v>16320</v>
      </c>
      <c r="G2238" s="3">
        <v>46148</v>
      </c>
      <c r="H2238" t="s">
        <v>7353</v>
      </c>
      <c r="I2238" t="s">
        <v>7491</v>
      </c>
    </row>
    <row r="2239" spans="1:9">
      <c r="A2239">
        <v>137685</v>
      </c>
      <c r="B2239" t="s">
        <v>7366</v>
      </c>
      <c r="C2239" t="s">
        <v>7361</v>
      </c>
      <c r="D2239">
        <v>0</v>
      </c>
      <c r="E2239">
        <v>12000000</v>
      </c>
      <c r="F2239">
        <v>12000000</v>
      </c>
      <c r="G2239" s="3">
        <v>46148</v>
      </c>
      <c r="H2239" t="s">
        <v>7353</v>
      </c>
      <c r="I2239" t="s">
        <v>9808</v>
      </c>
    </row>
    <row r="2240" spans="1:9">
      <c r="A2240">
        <v>137686</v>
      </c>
      <c r="B2240" t="s">
        <v>4688</v>
      </c>
      <c r="C2240" t="s">
        <v>7368</v>
      </c>
      <c r="D2240">
        <v>0</v>
      </c>
      <c r="E2240">
        <v>34991857</v>
      </c>
      <c r="F2240">
        <v>41990228.399999999</v>
      </c>
      <c r="G2240" s="3">
        <v>46148</v>
      </c>
      <c r="H2240" t="s">
        <v>7353</v>
      </c>
      <c r="I2240" t="s">
        <v>7353</v>
      </c>
    </row>
    <row r="2241" spans="1:9">
      <c r="A2241">
        <v>137687</v>
      </c>
      <c r="B2241">
        <v>0</v>
      </c>
      <c r="C2241" t="s">
        <v>7369</v>
      </c>
      <c r="D2241" t="s">
        <v>9726</v>
      </c>
      <c r="E2241">
        <v>0</v>
      </c>
      <c r="F2241">
        <v>0</v>
      </c>
      <c r="G2241" s="3">
        <v>46148</v>
      </c>
      <c r="H2241" t="s">
        <v>7353</v>
      </c>
      <c r="I2241" t="s">
        <v>7398</v>
      </c>
    </row>
    <row r="2242" spans="1:9">
      <c r="A2242">
        <v>137688</v>
      </c>
      <c r="B2242" t="s">
        <v>6068</v>
      </c>
      <c r="C2242" t="s">
        <v>7370</v>
      </c>
      <c r="D2242">
        <v>0</v>
      </c>
      <c r="E2242">
        <v>2513.5</v>
      </c>
      <c r="F2242">
        <v>2513.5</v>
      </c>
      <c r="G2242" s="3">
        <v>46148</v>
      </c>
      <c r="H2242" t="s">
        <v>7353</v>
      </c>
      <c r="I2242" t="s">
        <v>4632</v>
      </c>
    </row>
    <row r="2243" spans="1:9">
      <c r="A2243">
        <v>137689</v>
      </c>
      <c r="B2243" t="s">
        <v>7371</v>
      </c>
      <c r="C2243" t="s">
        <v>7373</v>
      </c>
      <c r="D2243">
        <v>0</v>
      </c>
      <c r="E2243">
        <v>34848600.009999998</v>
      </c>
      <c r="F2243">
        <v>35395200.009999998</v>
      </c>
      <c r="G2243" s="3">
        <v>46148</v>
      </c>
      <c r="H2243" t="s">
        <v>7353</v>
      </c>
      <c r="I2243" t="s">
        <v>9808</v>
      </c>
    </row>
    <row r="2244" spans="1:9">
      <c r="A2244">
        <v>137690</v>
      </c>
      <c r="B2244" t="s">
        <v>7374</v>
      </c>
      <c r="C2244" t="s">
        <v>7375</v>
      </c>
      <c r="D2244">
        <v>0</v>
      </c>
      <c r="E2244">
        <v>196289000</v>
      </c>
      <c r="F2244">
        <v>235546800</v>
      </c>
      <c r="G2244" s="3">
        <v>46148</v>
      </c>
      <c r="H2244" t="s">
        <v>7353</v>
      </c>
      <c r="I2244" t="s">
        <v>9808</v>
      </c>
    </row>
    <row r="2245" spans="1:9">
      <c r="A2245">
        <v>137691</v>
      </c>
      <c r="B2245" t="s">
        <v>7376</v>
      </c>
      <c r="C2245" t="s">
        <v>7378</v>
      </c>
      <c r="D2245">
        <v>0</v>
      </c>
      <c r="E2245">
        <v>92250000</v>
      </c>
      <c r="F2245">
        <v>110700000</v>
      </c>
      <c r="G2245" s="3">
        <v>46148</v>
      </c>
      <c r="H2245" t="s">
        <v>7353</v>
      </c>
      <c r="I2245" t="s">
        <v>9808</v>
      </c>
    </row>
    <row r="2246" spans="1:9">
      <c r="A2246">
        <v>137692</v>
      </c>
      <c r="B2246" t="s">
        <v>7379</v>
      </c>
      <c r="C2246" t="s">
        <v>7381</v>
      </c>
      <c r="D2246">
        <v>0</v>
      </c>
      <c r="E2246">
        <v>38700</v>
      </c>
      <c r="F2246">
        <v>46440</v>
      </c>
      <c r="G2246" s="3">
        <v>46148</v>
      </c>
      <c r="H2246" t="s">
        <v>7353</v>
      </c>
      <c r="I2246" t="s">
        <v>9808</v>
      </c>
    </row>
    <row r="2247" spans="1:9">
      <c r="A2247">
        <v>137693</v>
      </c>
      <c r="B2247" t="s">
        <v>7382</v>
      </c>
      <c r="C2247" t="s">
        <v>7384</v>
      </c>
      <c r="D2247">
        <v>0</v>
      </c>
      <c r="E2247">
        <v>24000000</v>
      </c>
      <c r="F2247">
        <v>24000000</v>
      </c>
      <c r="G2247" s="3">
        <v>46148</v>
      </c>
      <c r="H2247" t="s">
        <v>7353</v>
      </c>
      <c r="I2247" t="s">
        <v>4632</v>
      </c>
    </row>
    <row r="2248" spans="1:9">
      <c r="A2248">
        <v>137694</v>
      </c>
      <c r="B2248" t="s">
        <v>5073</v>
      </c>
      <c r="C2248">
        <v>0</v>
      </c>
      <c r="D2248">
        <v>0</v>
      </c>
      <c r="E2248">
        <v>350000</v>
      </c>
      <c r="F2248">
        <v>350000</v>
      </c>
      <c r="G2248" s="3">
        <v>46148</v>
      </c>
      <c r="H2248" t="s">
        <v>7353</v>
      </c>
      <c r="I2248" t="s">
        <v>7353</v>
      </c>
    </row>
    <row r="2249" spans="1:9">
      <c r="A2249">
        <v>137695</v>
      </c>
      <c r="B2249" t="s">
        <v>5043</v>
      </c>
      <c r="C2249">
        <v>0</v>
      </c>
      <c r="D2249">
        <v>0</v>
      </c>
      <c r="E2249">
        <v>115150.14</v>
      </c>
      <c r="F2249">
        <v>138180.17000000001</v>
      </c>
      <c r="G2249" s="3">
        <v>46148</v>
      </c>
      <c r="H2249" t="s">
        <v>7353</v>
      </c>
      <c r="I2249" t="s">
        <v>7353</v>
      </c>
    </row>
    <row r="2250" spans="1:9">
      <c r="A2250">
        <v>137696</v>
      </c>
      <c r="B2250" t="s">
        <v>5538</v>
      </c>
      <c r="C2250" t="s">
        <v>7385</v>
      </c>
      <c r="D2250" t="s">
        <v>7385</v>
      </c>
      <c r="E2250">
        <v>460000</v>
      </c>
      <c r="F2250">
        <v>460000</v>
      </c>
      <c r="G2250" s="3">
        <v>46148</v>
      </c>
      <c r="H2250" t="s">
        <v>7353</v>
      </c>
      <c r="I2250" t="s">
        <v>7594</v>
      </c>
    </row>
    <row r="2251" spans="1:9">
      <c r="A2251">
        <v>137697</v>
      </c>
      <c r="B2251" t="s">
        <v>4952</v>
      </c>
      <c r="C2251" t="s">
        <v>7386</v>
      </c>
      <c r="D2251">
        <v>0</v>
      </c>
      <c r="E2251">
        <v>8670000</v>
      </c>
      <c r="F2251">
        <v>8670000</v>
      </c>
      <c r="G2251" s="3">
        <v>46148</v>
      </c>
      <c r="H2251" t="s">
        <v>7353</v>
      </c>
      <c r="I2251" t="s">
        <v>7491</v>
      </c>
    </row>
    <row r="2252" spans="1:9">
      <c r="A2252">
        <v>137698</v>
      </c>
      <c r="B2252" t="s">
        <v>7260</v>
      </c>
      <c r="C2252" t="s">
        <v>7387</v>
      </c>
      <c r="D2252">
        <v>0</v>
      </c>
      <c r="E2252">
        <v>3105</v>
      </c>
      <c r="F2252">
        <v>3105</v>
      </c>
      <c r="G2252" s="3">
        <v>46148</v>
      </c>
      <c r="H2252" t="s">
        <v>7353</v>
      </c>
      <c r="I2252" t="s">
        <v>4632</v>
      </c>
    </row>
    <row r="2253" spans="1:9">
      <c r="A2253">
        <v>137699</v>
      </c>
      <c r="B2253" t="s">
        <v>7321</v>
      </c>
      <c r="C2253">
        <v>0</v>
      </c>
      <c r="D2253" t="s">
        <v>9727</v>
      </c>
      <c r="E2253">
        <v>1148577.1000000001</v>
      </c>
      <c r="F2253">
        <v>1148577.1000000001</v>
      </c>
      <c r="G2253" s="3">
        <v>46148</v>
      </c>
      <c r="H2253" t="s">
        <v>7353</v>
      </c>
      <c r="I2253" t="s">
        <v>7491</v>
      </c>
    </row>
    <row r="2254" spans="1:9">
      <c r="A2254">
        <v>137700</v>
      </c>
      <c r="B2254" t="s">
        <v>4695</v>
      </c>
      <c r="C2254" t="s">
        <v>7388</v>
      </c>
      <c r="D2254">
        <v>0</v>
      </c>
      <c r="E2254">
        <v>1579700</v>
      </c>
      <c r="F2254">
        <v>1579700</v>
      </c>
      <c r="G2254" s="3">
        <v>46148</v>
      </c>
      <c r="H2254" t="s">
        <v>7353</v>
      </c>
      <c r="I2254" t="s">
        <v>7398</v>
      </c>
    </row>
    <row r="2255" spans="1:9">
      <c r="A2255">
        <v>137701</v>
      </c>
      <c r="B2255" t="s">
        <v>4952</v>
      </c>
      <c r="C2255" t="s">
        <v>7389</v>
      </c>
      <c r="D2255" t="s">
        <v>7389</v>
      </c>
      <c r="E2255">
        <v>1995000</v>
      </c>
      <c r="F2255">
        <v>1995000</v>
      </c>
      <c r="G2255" s="3">
        <v>46148</v>
      </c>
      <c r="H2255" t="s">
        <v>7353</v>
      </c>
      <c r="I2255" t="s">
        <v>7594</v>
      </c>
    </row>
    <row r="2256" spans="1:9">
      <c r="A2256">
        <v>137702</v>
      </c>
      <c r="B2256" t="s">
        <v>4797</v>
      </c>
      <c r="C2256" t="s">
        <v>7390</v>
      </c>
      <c r="D2256">
        <v>0</v>
      </c>
      <c r="E2256">
        <v>8326000</v>
      </c>
      <c r="F2256">
        <v>9991200</v>
      </c>
      <c r="G2256" s="3">
        <v>46148</v>
      </c>
      <c r="H2256" t="s">
        <v>7353</v>
      </c>
      <c r="I2256" t="s">
        <v>7519</v>
      </c>
    </row>
    <row r="2257" spans="1:9">
      <c r="A2257">
        <v>137703</v>
      </c>
      <c r="B2257" t="s">
        <v>7391</v>
      </c>
      <c r="C2257" t="s">
        <v>7393</v>
      </c>
      <c r="D2257" t="s">
        <v>7393</v>
      </c>
      <c r="E2257">
        <v>5000000</v>
      </c>
      <c r="F2257">
        <v>5000000</v>
      </c>
      <c r="G2257" s="3">
        <v>46148</v>
      </c>
      <c r="H2257" t="s">
        <v>7353</v>
      </c>
      <c r="I2257" t="s">
        <v>7594</v>
      </c>
    </row>
    <row r="2258" spans="1:9">
      <c r="A2258">
        <v>137704</v>
      </c>
      <c r="B2258" t="s">
        <v>4791</v>
      </c>
      <c r="C2258" t="s">
        <v>7394</v>
      </c>
      <c r="D2258" t="s">
        <v>7394</v>
      </c>
      <c r="E2258">
        <v>1275000</v>
      </c>
      <c r="F2258">
        <v>1530000</v>
      </c>
      <c r="G2258" s="3">
        <v>46148</v>
      </c>
      <c r="H2258" t="s">
        <v>7353</v>
      </c>
      <c r="I2258" t="s">
        <v>7594</v>
      </c>
    </row>
    <row r="2259" spans="1:9">
      <c r="A2259">
        <v>137705</v>
      </c>
      <c r="B2259" t="s">
        <v>4791</v>
      </c>
      <c r="C2259" t="s">
        <v>7395</v>
      </c>
      <c r="D2259">
        <v>0</v>
      </c>
      <c r="E2259">
        <v>1750000</v>
      </c>
      <c r="F2259">
        <v>2100000</v>
      </c>
      <c r="G2259" s="3">
        <v>46148</v>
      </c>
      <c r="H2259" t="s">
        <v>7353</v>
      </c>
      <c r="I2259" t="s">
        <v>9808</v>
      </c>
    </row>
    <row r="2260" spans="1:9">
      <c r="A2260">
        <v>137706</v>
      </c>
      <c r="B2260" t="s">
        <v>4674</v>
      </c>
      <c r="C2260" t="s">
        <v>7396</v>
      </c>
      <c r="D2260">
        <v>0</v>
      </c>
      <c r="E2260">
        <v>223783.65</v>
      </c>
      <c r="F2260">
        <v>268540.38</v>
      </c>
      <c r="G2260" s="3">
        <v>46148</v>
      </c>
      <c r="H2260" t="s">
        <v>7353</v>
      </c>
      <c r="I2260" t="s">
        <v>4632</v>
      </c>
    </row>
    <row r="2261" spans="1:9">
      <c r="A2261">
        <v>137707</v>
      </c>
      <c r="B2261" t="s">
        <v>4749</v>
      </c>
      <c r="C2261" t="s">
        <v>7397</v>
      </c>
      <c r="D2261">
        <v>0</v>
      </c>
      <c r="E2261">
        <v>800000</v>
      </c>
      <c r="F2261">
        <v>960000</v>
      </c>
      <c r="G2261" s="3">
        <v>46149</v>
      </c>
      <c r="H2261" t="s">
        <v>7398</v>
      </c>
      <c r="I2261" t="s">
        <v>4632</v>
      </c>
    </row>
    <row r="2262" spans="1:9">
      <c r="A2262">
        <v>137708</v>
      </c>
      <c r="B2262" t="s">
        <v>4860</v>
      </c>
      <c r="C2262" t="s">
        <v>7399</v>
      </c>
      <c r="D2262">
        <v>0</v>
      </c>
      <c r="E2262">
        <v>178002545</v>
      </c>
      <c r="F2262">
        <v>213603054</v>
      </c>
      <c r="G2262" s="3">
        <v>46149</v>
      </c>
      <c r="H2262" t="s">
        <v>7398</v>
      </c>
      <c r="I2262" t="s">
        <v>4632</v>
      </c>
    </row>
    <row r="2263" spans="1:9">
      <c r="A2263">
        <v>137709</v>
      </c>
      <c r="B2263" t="s">
        <v>7400</v>
      </c>
      <c r="C2263" t="s">
        <v>7402</v>
      </c>
      <c r="D2263">
        <v>0</v>
      </c>
      <c r="E2263">
        <v>41000000</v>
      </c>
      <c r="F2263">
        <v>49200000</v>
      </c>
      <c r="G2263" s="3">
        <v>46149</v>
      </c>
      <c r="H2263" t="s">
        <v>7398</v>
      </c>
      <c r="I2263" t="s">
        <v>7433</v>
      </c>
    </row>
    <row r="2264" spans="1:9">
      <c r="A2264">
        <v>137710</v>
      </c>
      <c r="B2264" t="s">
        <v>4952</v>
      </c>
      <c r="C2264" t="s">
        <v>7403</v>
      </c>
      <c r="D2264">
        <v>0</v>
      </c>
      <c r="E2264">
        <v>6235000</v>
      </c>
      <c r="F2264">
        <v>6235000</v>
      </c>
      <c r="G2264" s="3">
        <v>46149</v>
      </c>
      <c r="H2264" t="s">
        <v>7398</v>
      </c>
      <c r="I2264" t="s">
        <v>7491</v>
      </c>
    </row>
    <row r="2265" spans="1:9">
      <c r="A2265">
        <v>137711</v>
      </c>
      <c r="B2265" t="s">
        <v>4689</v>
      </c>
      <c r="C2265" t="s">
        <v>7404</v>
      </c>
      <c r="D2265" t="s">
        <v>7404</v>
      </c>
      <c r="E2265">
        <v>4993600</v>
      </c>
      <c r="F2265">
        <v>5992320</v>
      </c>
      <c r="G2265" s="3">
        <v>46149</v>
      </c>
      <c r="H2265" t="s">
        <v>7398</v>
      </c>
      <c r="I2265" t="s">
        <v>7594</v>
      </c>
    </row>
    <row r="2266" spans="1:9">
      <c r="A2266">
        <v>137712</v>
      </c>
      <c r="B2266" t="s">
        <v>5529</v>
      </c>
      <c r="C2266" t="s">
        <v>7405</v>
      </c>
      <c r="D2266" t="s">
        <v>7405</v>
      </c>
      <c r="E2266">
        <v>1650000</v>
      </c>
      <c r="F2266">
        <v>1980000</v>
      </c>
      <c r="G2266" s="3">
        <v>46149</v>
      </c>
      <c r="H2266" t="s">
        <v>7398</v>
      </c>
      <c r="I2266" t="s">
        <v>7594</v>
      </c>
    </row>
    <row r="2267" spans="1:9">
      <c r="A2267">
        <v>137713</v>
      </c>
      <c r="B2267" t="s">
        <v>4689</v>
      </c>
      <c r="C2267" t="s">
        <v>7406</v>
      </c>
      <c r="D2267" t="s">
        <v>7406</v>
      </c>
      <c r="E2267">
        <v>789370</v>
      </c>
      <c r="F2267">
        <v>947244</v>
      </c>
      <c r="G2267" s="3">
        <v>46149</v>
      </c>
      <c r="H2267" t="s">
        <v>7398</v>
      </c>
      <c r="I2267" t="s">
        <v>7594</v>
      </c>
    </row>
    <row r="2268" spans="1:9">
      <c r="A2268">
        <v>137714</v>
      </c>
      <c r="B2268" t="s">
        <v>4689</v>
      </c>
      <c r="C2268" t="s">
        <v>7407</v>
      </c>
      <c r="D2268" t="s">
        <v>7407</v>
      </c>
      <c r="E2268">
        <v>1248400</v>
      </c>
      <c r="F2268">
        <v>1498080</v>
      </c>
      <c r="G2268" s="3">
        <v>46149</v>
      </c>
      <c r="H2268" t="s">
        <v>7398</v>
      </c>
      <c r="I2268" t="s">
        <v>7594</v>
      </c>
    </row>
    <row r="2269" spans="1:9">
      <c r="A2269">
        <v>137715</v>
      </c>
      <c r="B2269" t="s">
        <v>5244</v>
      </c>
      <c r="C2269" t="s">
        <v>7408</v>
      </c>
      <c r="D2269">
        <v>0</v>
      </c>
      <c r="E2269">
        <v>5150000</v>
      </c>
      <c r="F2269">
        <v>6180000</v>
      </c>
      <c r="G2269" s="3">
        <v>46149</v>
      </c>
      <c r="H2269" t="s">
        <v>7398</v>
      </c>
      <c r="I2269" t="s">
        <v>4632</v>
      </c>
    </row>
    <row r="2270" spans="1:9">
      <c r="A2270">
        <v>137716</v>
      </c>
      <c r="B2270" t="s">
        <v>5244</v>
      </c>
      <c r="C2270" t="s">
        <v>7409</v>
      </c>
      <c r="D2270">
        <v>0</v>
      </c>
      <c r="E2270">
        <v>6800000</v>
      </c>
      <c r="F2270">
        <v>8160000</v>
      </c>
      <c r="G2270" s="3">
        <v>46149</v>
      </c>
      <c r="H2270" t="s">
        <v>7398</v>
      </c>
      <c r="I2270" t="s">
        <v>4632</v>
      </c>
    </row>
    <row r="2271" spans="1:9">
      <c r="A2271">
        <v>137717</v>
      </c>
      <c r="B2271" t="s">
        <v>6057</v>
      </c>
      <c r="C2271" t="s">
        <v>7410</v>
      </c>
      <c r="D2271">
        <v>0</v>
      </c>
      <c r="E2271">
        <v>3498000</v>
      </c>
      <c r="F2271">
        <v>4197600</v>
      </c>
      <c r="G2271" s="3">
        <v>46149</v>
      </c>
      <c r="H2271" t="s">
        <v>7398</v>
      </c>
      <c r="I2271" t="s">
        <v>9808</v>
      </c>
    </row>
    <row r="2272" spans="1:9">
      <c r="A2272">
        <v>137718</v>
      </c>
      <c r="B2272" t="s">
        <v>6070</v>
      </c>
      <c r="C2272" t="s">
        <v>7411</v>
      </c>
      <c r="D2272">
        <v>0</v>
      </c>
      <c r="E2272">
        <v>715000</v>
      </c>
      <c r="F2272">
        <v>858000</v>
      </c>
      <c r="G2272" s="3">
        <v>46149</v>
      </c>
      <c r="H2272" t="s">
        <v>7398</v>
      </c>
      <c r="I2272" t="s">
        <v>4632</v>
      </c>
    </row>
    <row r="2273" spans="1:9">
      <c r="A2273">
        <v>137719</v>
      </c>
      <c r="B2273" t="s">
        <v>7412</v>
      </c>
      <c r="C2273">
        <v>0</v>
      </c>
      <c r="D2273">
        <v>0</v>
      </c>
      <c r="E2273">
        <v>36530400</v>
      </c>
      <c r="F2273">
        <v>43836480</v>
      </c>
      <c r="G2273" s="3">
        <v>46149</v>
      </c>
      <c r="H2273" t="s">
        <v>7398</v>
      </c>
      <c r="I2273" t="s">
        <v>7398</v>
      </c>
    </row>
    <row r="2274" spans="1:9">
      <c r="A2274">
        <v>137720</v>
      </c>
      <c r="B2274" t="s">
        <v>7414</v>
      </c>
      <c r="C2274" t="s">
        <v>7416</v>
      </c>
      <c r="D2274">
        <v>0</v>
      </c>
      <c r="E2274">
        <v>398933</v>
      </c>
      <c r="F2274">
        <v>478719.6</v>
      </c>
      <c r="G2274" s="3">
        <v>46149</v>
      </c>
      <c r="H2274" t="s">
        <v>7398</v>
      </c>
      <c r="I2274" t="s">
        <v>4632</v>
      </c>
    </row>
    <row r="2275" spans="1:9">
      <c r="A2275">
        <v>137721</v>
      </c>
      <c r="B2275" t="s">
        <v>5116</v>
      </c>
      <c r="C2275" t="s">
        <v>7417</v>
      </c>
      <c r="D2275" t="s">
        <v>7417</v>
      </c>
      <c r="E2275">
        <v>104500</v>
      </c>
      <c r="F2275">
        <v>125400</v>
      </c>
      <c r="G2275" s="3">
        <v>46149</v>
      </c>
      <c r="H2275" t="s">
        <v>7398</v>
      </c>
      <c r="I2275" t="s">
        <v>7594</v>
      </c>
    </row>
    <row r="2276" spans="1:9">
      <c r="A2276">
        <v>137722</v>
      </c>
      <c r="B2276">
        <v>0</v>
      </c>
      <c r="C2276" t="s">
        <v>7418</v>
      </c>
      <c r="D2276">
        <v>0</v>
      </c>
      <c r="E2276">
        <v>0</v>
      </c>
      <c r="F2276">
        <v>0</v>
      </c>
      <c r="G2276" s="3">
        <v>46149</v>
      </c>
      <c r="H2276" t="s">
        <v>7398</v>
      </c>
      <c r="I2276" t="s">
        <v>4632</v>
      </c>
    </row>
    <row r="2277" spans="1:9">
      <c r="A2277">
        <v>137723</v>
      </c>
      <c r="B2277" t="s">
        <v>4768</v>
      </c>
      <c r="C2277">
        <v>0</v>
      </c>
      <c r="D2277" t="s">
        <v>9728</v>
      </c>
      <c r="E2277">
        <v>164161400</v>
      </c>
      <c r="F2277">
        <v>196993680</v>
      </c>
      <c r="G2277" s="3">
        <v>46149</v>
      </c>
      <c r="H2277" t="s">
        <v>7398</v>
      </c>
      <c r="I2277" t="s">
        <v>7398</v>
      </c>
    </row>
    <row r="2278" spans="1:9">
      <c r="A2278">
        <v>137724</v>
      </c>
      <c r="B2278" t="s">
        <v>7419</v>
      </c>
      <c r="C2278" t="s">
        <v>7421</v>
      </c>
      <c r="D2278">
        <v>0</v>
      </c>
      <c r="E2278">
        <v>20000000</v>
      </c>
      <c r="F2278">
        <v>20000000</v>
      </c>
      <c r="G2278" s="3">
        <v>46149</v>
      </c>
      <c r="H2278" t="s">
        <v>7398</v>
      </c>
      <c r="I2278" t="s">
        <v>7679</v>
      </c>
    </row>
    <row r="2279" spans="1:9">
      <c r="A2279">
        <v>137725</v>
      </c>
      <c r="B2279" t="s">
        <v>4853</v>
      </c>
      <c r="C2279" t="s">
        <v>7342</v>
      </c>
      <c r="D2279">
        <v>0</v>
      </c>
      <c r="E2279">
        <v>5711961.75</v>
      </c>
      <c r="F2279">
        <v>6854354.0999999996</v>
      </c>
      <c r="G2279" s="3">
        <v>46149</v>
      </c>
      <c r="H2279" t="s">
        <v>7398</v>
      </c>
      <c r="I2279" t="s">
        <v>7679</v>
      </c>
    </row>
    <row r="2280" spans="1:9">
      <c r="A2280">
        <v>137726</v>
      </c>
      <c r="B2280" t="s">
        <v>4666</v>
      </c>
      <c r="C2280" t="s">
        <v>7422</v>
      </c>
      <c r="D2280">
        <v>0</v>
      </c>
      <c r="E2280">
        <v>2673000</v>
      </c>
      <c r="F2280">
        <v>2673000</v>
      </c>
      <c r="G2280" s="3">
        <v>46149</v>
      </c>
      <c r="H2280" t="s">
        <v>7398</v>
      </c>
      <c r="I2280" t="s">
        <v>7679</v>
      </c>
    </row>
    <row r="2281" spans="1:9">
      <c r="A2281">
        <v>137727</v>
      </c>
      <c r="B2281" t="s">
        <v>5119</v>
      </c>
      <c r="C2281" t="s">
        <v>7423</v>
      </c>
      <c r="D2281" t="s">
        <v>7423</v>
      </c>
      <c r="E2281">
        <v>1000000</v>
      </c>
      <c r="F2281">
        <v>1000000</v>
      </c>
      <c r="G2281" s="3">
        <v>46149</v>
      </c>
      <c r="H2281" t="s">
        <v>7398</v>
      </c>
      <c r="I2281" t="s">
        <v>7594</v>
      </c>
    </row>
    <row r="2282" spans="1:9">
      <c r="A2282">
        <v>137728</v>
      </c>
      <c r="B2282" t="s">
        <v>4732</v>
      </c>
      <c r="C2282" t="s">
        <v>7424</v>
      </c>
      <c r="D2282">
        <v>0</v>
      </c>
      <c r="E2282">
        <v>110200000</v>
      </c>
      <c r="F2282">
        <v>110200000</v>
      </c>
      <c r="G2282" s="3">
        <v>46149</v>
      </c>
      <c r="H2282" t="s">
        <v>7398</v>
      </c>
      <c r="I2282" t="s">
        <v>7433</v>
      </c>
    </row>
    <row r="2283" spans="1:9">
      <c r="A2283">
        <v>137729</v>
      </c>
      <c r="B2283" t="s">
        <v>5119</v>
      </c>
      <c r="C2283" t="s">
        <v>7425</v>
      </c>
      <c r="D2283" t="s">
        <v>7425</v>
      </c>
      <c r="E2283">
        <v>6800000</v>
      </c>
      <c r="F2283">
        <v>6800000</v>
      </c>
      <c r="G2283" s="3">
        <v>46149</v>
      </c>
      <c r="H2283" t="s">
        <v>7398</v>
      </c>
      <c r="I2283" t="s">
        <v>7594</v>
      </c>
    </row>
    <row r="2284" spans="1:9">
      <c r="A2284">
        <v>137730</v>
      </c>
      <c r="B2284" t="s">
        <v>4952</v>
      </c>
      <c r="C2284" t="s">
        <v>7426</v>
      </c>
      <c r="D2284">
        <v>0</v>
      </c>
      <c r="E2284">
        <v>350000</v>
      </c>
      <c r="F2284">
        <v>350000</v>
      </c>
      <c r="G2284" s="3">
        <v>46149</v>
      </c>
      <c r="H2284" t="s">
        <v>7398</v>
      </c>
      <c r="I2284" t="s">
        <v>4632</v>
      </c>
    </row>
    <row r="2285" spans="1:9">
      <c r="A2285">
        <v>137731</v>
      </c>
      <c r="B2285" t="s">
        <v>5370</v>
      </c>
      <c r="C2285" t="s">
        <v>7427</v>
      </c>
      <c r="D2285">
        <v>0</v>
      </c>
      <c r="E2285">
        <v>960000</v>
      </c>
      <c r="F2285">
        <v>1152000</v>
      </c>
      <c r="G2285" s="3">
        <v>46149</v>
      </c>
      <c r="H2285" t="s">
        <v>7398</v>
      </c>
      <c r="I2285" t="s">
        <v>7679</v>
      </c>
    </row>
    <row r="2286" spans="1:9">
      <c r="A2286">
        <v>137732</v>
      </c>
      <c r="B2286" t="s">
        <v>4697</v>
      </c>
      <c r="C2286" t="s">
        <v>7428</v>
      </c>
      <c r="D2286">
        <v>0</v>
      </c>
      <c r="E2286">
        <v>16412227</v>
      </c>
      <c r="F2286">
        <v>16412227</v>
      </c>
      <c r="G2286" s="3">
        <v>46149</v>
      </c>
      <c r="H2286" t="s">
        <v>7398</v>
      </c>
      <c r="I2286" t="s">
        <v>7491</v>
      </c>
    </row>
    <row r="2287" spans="1:9">
      <c r="A2287">
        <v>137733</v>
      </c>
      <c r="B2287" t="s">
        <v>4791</v>
      </c>
      <c r="C2287" t="s">
        <v>7429</v>
      </c>
      <c r="D2287">
        <v>0</v>
      </c>
      <c r="E2287">
        <v>21900000</v>
      </c>
      <c r="F2287">
        <v>26280000</v>
      </c>
      <c r="G2287" s="3">
        <v>46149</v>
      </c>
      <c r="H2287" t="s">
        <v>7398</v>
      </c>
      <c r="I2287" t="s">
        <v>7398</v>
      </c>
    </row>
    <row r="2288" spans="1:9">
      <c r="A2288">
        <v>137734</v>
      </c>
      <c r="B2288" t="s">
        <v>7430</v>
      </c>
      <c r="C2288" t="s">
        <v>7432</v>
      </c>
      <c r="D2288">
        <v>0</v>
      </c>
      <c r="E2288">
        <v>10000000</v>
      </c>
      <c r="F2288">
        <v>10000000</v>
      </c>
      <c r="G2288" s="3">
        <v>46150</v>
      </c>
      <c r="H2288" t="s">
        <v>7433</v>
      </c>
      <c r="I2288" t="s">
        <v>7679</v>
      </c>
    </row>
    <row r="2289" spans="1:9">
      <c r="A2289">
        <v>137735</v>
      </c>
      <c r="B2289" t="s">
        <v>4807</v>
      </c>
      <c r="C2289" t="s">
        <v>7434</v>
      </c>
      <c r="D2289">
        <v>0</v>
      </c>
      <c r="E2289">
        <v>5339130</v>
      </c>
      <c r="F2289">
        <v>6406956</v>
      </c>
      <c r="G2289" s="3">
        <v>46150</v>
      </c>
      <c r="H2289" t="s">
        <v>7433</v>
      </c>
      <c r="I2289" t="s">
        <v>7519</v>
      </c>
    </row>
    <row r="2290" spans="1:9">
      <c r="A2290">
        <v>137736</v>
      </c>
      <c r="B2290" t="s">
        <v>7435</v>
      </c>
      <c r="C2290" t="s">
        <v>7436</v>
      </c>
      <c r="D2290">
        <v>0</v>
      </c>
      <c r="E2290">
        <v>50000000</v>
      </c>
      <c r="F2290">
        <v>60000000</v>
      </c>
      <c r="G2290" s="3">
        <v>46150</v>
      </c>
      <c r="H2290" t="s">
        <v>7433</v>
      </c>
      <c r="I2290" t="s">
        <v>7679</v>
      </c>
    </row>
    <row r="2291" spans="1:9">
      <c r="A2291">
        <v>137737</v>
      </c>
      <c r="B2291" t="s">
        <v>7437</v>
      </c>
      <c r="C2291" t="s">
        <v>7439</v>
      </c>
      <c r="D2291">
        <v>0</v>
      </c>
      <c r="E2291">
        <v>10080000</v>
      </c>
      <c r="F2291">
        <v>10080000</v>
      </c>
      <c r="G2291" s="3">
        <v>46150</v>
      </c>
      <c r="H2291" t="s">
        <v>7433</v>
      </c>
      <c r="I2291" t="s">
        <v>7810</v>
      </c>
    </row>
    <row r="2292" spans="1:9">
      <c r="A2292">
        <v>137738</v>
      </c>
      <c r="B2292" t="s">
        <v>7440</v>
      </c>
      <c r="C2292" t="s">
        <v>7442</v>
      </c>
      <c r="D2292">
        <v>0</v>
      </c>
      <c r="E2292">
        <v>5312500</v>
      </c>
      <c r="F2292">
        <v>6375000</v>
      </c>
      <c r="G2292" s="3">
        <v>46150</v>
      </c>
      <c r="H2292" t="s">
        <v>7433</v>
      </c>
      <c r="I2292" t="s">
        <v>4632</v>
      </c>
    </row>
    <row r="2293" spans="1:9">
      <c r="A2293">
        <v>137739</v>
      </c>
      <c r="B2293" t="s">
        <v>5103</v>
      </c>
      <c r="C2293" t="s">
        <v>7443</v>
      </c>
      <c r="D2293">
        <v>0</v>
      </c>
      <c r="E2293">
        <v>397510000</v>
      </c>
      <c r="F2293">
        <v>477012000</v>
      </c>
      <c r="G2293" s="3">
        <v>46150</v>
      </c>
      <c r="H2293" t="s">
        <v>7433</v>
      </c>
      <c r="I2293" t="s">
        <v>4632</v>
      </c>
    </row>
    <row r="2294" spans="1:9">
      <c r="A2294">
        <v>137740</v>
      </c>
      <c r="B2294" t="s">
        <v>5103</v>
      </c>
      <c r="C2294" t="s">
        <v>7444</v>
      </c>
      <c r="D2294">
        <v>0</v>
      </c>
      <c r="E2294">
        <v>227760000</v>
      </c>
      <c r="F2294">
        <v>273312000</v>
      </c>
      <c r="G2294" s="3">
        <v>46150</v>
      </c>
      <c r="H2294" t="s">
        <v>7433</v>
      </c>
      <c r="I2294" t="s">
        <v>4632</v>
      </c>
    </row>
    <row r="2295" spans="1:9">
      <c r="A2295">
        <v>137741</v>
      </c>
      <c r="B2295" t="s">
        <v>4695</v>
      </c>
      <c r="C2295" t="s">
        <v>7445</v>
      </c>
      <c r="D2295" t="s">
        <v>7445</v>
      </c>
      <c r="E2295">
        <v>4264600</v>
      </c>
      <c r="F2295">
        <v>4264600</v>
      </c>
      <c r="G2295" s="3">
        <v>46150</v>
      </c>
      <c r="H2295" t="s">
        <v>7433</v>
      </c>
      <c r="I2295" t="s">
        <v>3416</v>
      </c>
    </row>
    <row r="2296" spans="1:9">
      <c r="A2296">
        <v>137742</v>
      </c>
      <c r="B2296" t="s">
        <v>4797</v>
      </c>
      <c r="C2296" t="s">
        <v>7446</v>
      </c>
      <c r="D2296">
        <v>0</v>
      </c>
      <c r="E2296">
        <v>1328580</v>
      </c>
      <c r="F2296">
        <v>1594296</v>
      </c>
      <c r="G2296" s="3">
        <v>46150</v>
      </c>
      <c r="H2296" t="s">
        <v>7433</v>
      </c>
      <c r="I2296" t="s">
        <v>7519</v>
      </c>
    </row>
    <row r="2297" spans="1:9">
      <c r="A2297">
        <v>137743</v>
      </c>
      <c r="B2297" t="s">
        <v>4791</v>
      </c>
      <c r="C2297" t="s">
        <v>7447</v>
      </c>
      <c r="D2297">
        <v>0</v>
      </c>
      <c r="E2297">
        <v>3000000</v>
      </c>
      <c r="F2297">
        <v>3600000</v>
      </c>
      <c r="G2297" s="3">
        <v>46150</v>
      </c>
      <c r="H2297" t="s">
        <v>7433</v>
      </c>
      <c r="I2297" t="s">
        <v>7433</v>
      </c>
    </row>
    <row r="2298" spans="1:9">
      <c r="A2298">
        <v>137744</v>
      </c>
      <c r="B2298" t="s">
        <v>6292</v>
      </c>
      <c r="C2298" t="s">
        <v>7448</v>
      </c>
      <c r="D2298">
        <v>0</v>
      </c>
      <c r="E2298">
        <v>6000000</v>
      </c>
      <c r="F2298">
        <v>6000000</v>
      </c>
      <c r="G2298" s="3">
        <v>46150</v>
      </c>
      <c r="H2298" t="s">
        <v>7433</v>
      </c>
      <c r="I2298" t="s">
        <v>9808</v>
      </c>
    </row>
    <row r="2299" spans="1:9">
      <c r="A2299">
        <v>137745</v>
      </c>
      <c r="B2299" t="s">
        <v>7449</v>
      </c>
      <c r="C2299">
        <v>0</v>
      </c>
      <c r="D2299">
        <v>0</v>
      </c>
      <c r="E2299">
        <v>6437900</v>
      </c>
      <c r="F2299">
        <v>7725480</v>
      </c>
      <c r="G2299" s="3">
        <v>46150</v>
      </c>
      <c r="H2299" t="s">
        <v>7433</v>
      </c>
      <c r="I2299" t="s">
        <v>4632</v>
      </c>
    </row>
    <row r="2300" spans="1:9">
      <c r="A2300">
        <v>137746</v>
      </c>
      <c r="B2300" t="s">
        <v>7451</v>
      </c>
      <c r="C2300" t="s">
        <v>7453</v>
      </c>
      <c r="D2300" t="s">
        <v>9729</v>
      </c>
      <c r="E2300">
        <v>11201666.779999999</v>
      </c>
      <c r="F2300">
        <v>13442000.140000001</v>
      </c>
      <c r="G2300" s="3">
        <v>46150</v>
      </c>
      <c r="H2300" t="s">
        <v>7433</v>
      </c>
      <c r="I2300" t="s">
        <v>7433</v>
      </c>
    </row>
    <row r="2301" spans="1:9">
      <c r="A2301">
        <v>137747</v>
      </c>
      <c r="B2301">
        <v>0</v>
      </c>
      <c r="C2301" t="s">
        <v>7454</v>
      </c>
      <c r="D2301" t="s">
        <v>9730</v>
      </c>
      <c r="E2301">
        <v>0</v>
      </c>
      <c r="F2301">
        <v>0</v>
      </c>
      <c r="G2301" s="3">
        <v>46150</v>
      </c>
      <c r="H2301" t="s">
        <v>7433</v>
      </c>
      <c r="I2301" t="s">
        <v>7519</v>
      </c>
    </row>
    <row r="2302" spans="1:9">
      <c r="A2302">
        <v>137748</v>
      </c>
      <c r="B2302" t="s">
        <v>6850</v>
      </c>
      <c r="C2302" t="s">
        <v>7455</v>
      </c>
      <c r="D2302" t="s">
        <v>7455</v>
      </c>
      <c r="E2302">
        <v>975000</v>
      </c>
      <c r="F2302">
        <v>1170000</v>
      </c>
      <c r="G2302" s="3">
        <v>46150</v>
      </c>
      <c r="H2302" t="s">
        <v>7433</v>
      </c>
      <c r="I2302" t="s">
        <v>7433</v>
      </c>
    </row>
    <row r="2303" spans="1:9">
      <c r="A2303">
        <v>137749</v>
      </c>
      <c r="B2303" t="s">
        <v>5116</v>
      </c>
      <c r="C2303" t="s">
        <v>7342</v>
      </c>
      <c r="D2303">
        <v>0</v>
      </c>
      <c r="E2303">
        <v>67666.67</v>
      </c>
      <c r="F2303">
        <v>81200</v>
      </c>
      <c r="G2303" s="3">
        <v>46150</v>
      </c>
      <c r="H2303" t="s">
        <v>7433</v>
      </c>
      <c r="I2303" t="s">
        <v>7519</v>
      </c>
    </row>
    <row r="2304" spans="1:9">
      <c r="A2304">
        <v>137750</v>
      </c>
      <c r="B2304">
        <v>0</v>
      </c>
      <c r="C2304" t="s">
        <v>7456</v>
      </c>
      <c r="D2304" t="s">
        <v>9731</v>
      </c>
      <c r="E2304">
        <v>603000</v>
      </c>
      <c r="F2304">
        <v>723600</v>
      </c>
      <c r="G2304" s="3">
        <v>46150</v>
      </c>
      <c r="H2304" t="s">
        <v>7433</v>
      </c>
      <c r="I2304" t="s">
        <v>7433</v>
      </c>
    </row>
    <row r="2305" spans="1:9">
      <c r="A2305">
        <v>137751</v>
      </c>
      <c r="B2305" t="s">
        <v>7457</v>
      </c>
      <c r="C2305" t="s">
        <v>7459</v>
      </c>
      <c r="D2305">
        <v>0</v>
      </c>
      <c r="E2305">
        <v>210000000</v>
      </c>
      <c r="F2305">
        <v>252000000</v>
      </c>
      <c r="G2305" s="3">
        <v>46150</v>
      </c>
      <c r="H2305" t="s">
        <v>7433</v>
      </c>
      <c r="I2305" t="s">
        <v>7433</v>
      </c>
    </row>
    <row r="2306" spans="1:9">
      <c r="A2306">
        <v>137752</v>
      </c>
      <c r="B2306" t="s">
        <v>4803</v>
      </c>
      <c r="C2306" t="s">
        <v>7460</v>
      </c>
      <c r="D2306">
        <v>0</v>
      </c>
      <c r="E2306">
        <v>48512471</v>
      </c>
      <c r="F2306">
        <v>58214965.200000003</v>
      </c>
      <c r="G2306" s="3">
        <v>46150</v>
      </c>
      <c r="H2306" t="s">
        <v>7433</v>
      </c>
      <c r="I2306" t="s">
        <v>7433</v>
      </c>
    </row>
    <row r="2307" spans="1:9">
      <c r="A2307">
        <v>137753</v>
      </c>
      <c r="B2307" t="s">
        <v>4910</v>
      </c>
      <c r="C2307" t="s">
        <v>7461</v>
      </c>
      <c r="D2307">
        <v>0</v>
      </c>
      <c r="E2307">
        <v>4815000</v>
      </c>
      <c r="F2307">
        <v>5778000</v>
      </c>
      <c r="G2307" s="3">
        <v>46153</v>
      </c>
      <c r="H2307" t="s">
        <v>4632</v>
      </c>
      <c r="I2307" t="s">
        <v>7519</v>
      </c>
    </row>
    <row r="2308" spans="1:9">
      <c r="A2308">
        <v>137754</v>
      </c>
      <c r="B2308" t="s">
        <v>4910</v>
      </c>
      <c r="C2308" t="s">
        <v>7462</v>
      </c>
      <c r="D2308">
        <v>0</v>
      </c>
      <c r="E2308">
        <v>4815000</v>
      </c>
      <c r="F2308">
        <v>5778000</v>
      </c>
      <c r="G2308" s="3">
        <v>46153</v>
      </c>
      <c r="H2308" t="s">
        <v>4632</v>
      </c>
      <c r="I2308" t="s">
        <v>7519</v>
      </c>
    </row>
    <row r="2309" spans="1:9">
      <c r="A2309">
        <v>137755</v>
      </c>
      <c r="B2309" t="s">
        <v>4910</v>
      </c>
      <c r="C2309" t="s">
        <v>7463</v>
      </c>
      <c r="D2309">
        <v>0</v>
      </c>
      <c r="E2309">
        <v>4815000</v>
      </c>
      <c r="F2309">
        <v>5778000</v>
      </c>
      <c r="G2309" s="3">
        <v>46153</v>
      </c>
      <c r="H2309" t="s">
        <v>4632</v>
      </c>
      <c r="I2309" t="s">
        <v>7519</v>
      </c>
    </row>
    <row r="2310" spans="1:9">
      <c r="A2310">
        <v>137756</v>
      </c>
      <c r="B2310" t="s">
        <v>4807</v>
      </c>
      <c r="C2310" t="s">
        <v>7464</v>
      </c>
      <c r="D2310">
        <v>0</v>
      </c>
      <c r="E2310">
        <v>10940000</v>
      </c>
      <c r="F2310">
        <v>13128000</v>
      </c>
      <c r="G2310" s="3">
        <v>46153</v>
      </c>
      <c r="H2310" t="s">
        <v>4632</v>
      </c>
      <c r="I2310" t="s">
        <v>7519</v>
      </c>
    </row>
    <row r="2311" spans="1:9">
      <c r="A2311">
        <v>137757</v>
      </c>
      <c r="B2311">
        <v>0</v>
      </c>
      <c r="C2311" t="s">
        <v>7465</v>
      </c>
      <c r="D2311" t="s">
        <v>7465</v>
      </c>
      <c r="E2311">
        <v>0</v>
      </c>
      <c r="F2311">
        <v>0</v>
      </c>
      <c r="G2311" s="3">
        <v>46153</v>
      </c>
      <c r="H2311" t="s">
        <v>4632</v>
      </c>
      <c r="I2311" t="s">
        <v>7594</v>
      </c>
    </row>
    <row r="2312" spans="1:9">
      <c r="A2312">
        <v>137758</v>
      </c>
      <c r="B2312" t="s">
        <v>4807</v>
      </c>
      <c r="C2312" t="s">
        <v>7466</v>
      </c>
      <c r="D2312">
        <v>0</v>
      </c>
      <c r="E2312">
        <v>5242000</v>
      </c>
      <c r="F2312">
        <v>6290400</v>
      </c>
      <c r="G2312" s="3">
        <v>46153</v>
      </c>
      <c r="H2312" t="s">
        <v>4632</v>
      </c>
      <c r="I2312" t="s">
        <v>7519</v>
      </c>
    </row>
    <row r="2313" spans="1:9">
      <c r="A2313">
        <v>137759</v>
      </c>
      <c r="B2313" t="s">
        <v>5392</v>
      </c>
      <c r="C2313" t="s">
        <v>7467</v>
      </c>
      <c r="D2313">
        <v>0</v>
      </c>
      <c r="E2313">
        <v>10530000</v>
      </c>
      <c r="F2313">
        <v>12636000</v>
      </c>
      <c r="G2313" s="3">
        <v>46153</v>
      </c>
      <c r="H2313" t="s">
        <v>4632</v>
      </c>
      <c r="I2313" t="s">
        <v>7519</v>
      </c>
    </row>
    <row r="2314" spans="1:9">
      <c r="A2314">
        <v>137760</v>
      </c>
      <c r="B2314" t="s">
        <v>6030</v>
      </c>
      <c r="C2314" t="s">
        <v>7468</v>
      </c>
      <c r="D2314">
        <v>0</v>
      </c>
      <c r="E2314">
        <v>11583.6</v>
      </c>
      <c r="F2314">
        <v>11583.6</v>
      </c>
      <c r="G2314" s="3">
        <v>46153</v>
      </c>
      <c r="H2314" t="s">
        <v>4632</v>
      </c>
      <c r="I2314" t="s">
        <v>7519</v>
      </c>
    </row>
    <row r="2315" spans="1:9">
      <c r="A2315">
        <v>137761</v>
      </c>
      <c r="B2315" t="s">
        <v>4732</v>
      </c>
      <c r="C2315" t="s">
        <v>7469</v>
      </c>
      <c r="D2315">
        <v>0</v>
      </c>
      <c r="E2315">
        <v>657800000</v>
      </c>
      <c r="F2315">
        <v>657800000</v>
      </c>
      <c r="G2315" s="3">
        <v>46153</v>
      </c>
      <c r="H2315" t="s">
        <v>4632</v>
      </c>
      <c r="I2315" t="s">
        <v>4632</v>
      </c>
    </row>
    <row r="2316" spans="1:9">
      <c r="A2316">
        <v>137762</v>
      </c>
      <c r="B2316" t="s">
        <v>4689</v>
      </c>
      <c r="C2316" t="s">
        <v>7470</v>
      </c>
      <c r="D2316">
        <v>0</v>
      </c>
      <c r="E2316">
        <v>1078500</v>
      </c>
      <c r="F2316">
        <v>1078500</v>
      </c>
      <c r="G2316" s="3">
        <v>46153</v>
      </c>
      <c r="H2316" t="s">
        <v>4632</v>
      </c>
      <c r="I2316" t="s">
        <v>4632</v>
      </c>
    </row>
    <row r="2317" spans="1:9">
      <c r="A2317">
        <v>137763</v>
      </c>
      <c r="B2317" t="s">
        <v>4868</v>
      </c>
      <c r="C2317" t="s">
        <v>7471</v>
      </c>
      <c r="D2317" t="s">
        <v>7471</v>
      </c>
      <c r="E2317">
        <v>2250000</v>
      </c>
      <c r="F2317">
        <v>2700000</v>
      </c>
      <c r="G2317" s="3">
        <v>46153</v>
      </c>
      <c r="H2317" t="s">
        <v>4632</v>
      </c>
      <c r="I2317" t="s">
        <v>4632</v>
      </c>
    </row>
    <row r="2318" spans="1:9">
      <c r="A2318">
        <v>137764</v>
      </c>
      <c r="B2318" t="s">
        <v>4689</v>
      </c>
      <c r="C2318" t="s">
        <v>7472</v>
      </c>
      <c r="D2318">
        <v>0</v>
      </c>
      <c r="E2318">
        <v>416600</v>
      </c>
      <c r="F2318">
        <v>416600</v>
      </c>
      <c r="G2318" s="3">
        <v>46153</v>
      </c>
      <c r="H2318" t="s">
        <v>4632</v>
      </c>
      <c r="I2318" t="s">
        <v>4632</v>
      </c>
    </row>
    <row r="2319" spans="1:9">
      <c r="A2319">
        <v>137765</v>
      </c>
      <c r="B2319" t="s">
        <v>4791</v>
      </c>
      <c r="C2319">
        <v>0</v>
      </c>
      <c r="D2319">
        <v>0</v>
      </c>
      <c r="E2319">
        <v>1625333.34</v>
      </c>
      <c r="F2319">
        <v>1950400.01</v>
      </c>
      <c r="G2319" s="3">
        <v>46153</v>
      </c>
      <c r="H2319" t="s">
        <v>4632</v>
      </c>
      <c r="I2319" t="s">
        <v>7617</v>
      </c>
    </row>
    <row r="2320" spans="1:9">
      <c r="A2320">
        <v>137766</v>
      </c>
      <c r="B2320" t="s">
        <v>5538</v>
      </c>
      <c r="C2320">
        <v>0</v>
      </c>
      <c r="D2320">
        <v>0</v>
      </c>
      <c r="E2320">
        <v>1890000</v>
      </c>
      <c r="F2320">
        <v>1890000</v>
      </c>
      <c r="G2320" s="3">
        <v>46153</v>
      </c>
      <c r="H2320" t="s">
        <v>4632</v>
      </c>
      <c r="I2320" t="s">
        <v>7617</v>
      </c>
    </row>
    <row r="2321" spans="1:9">
      <c r="A2321">
        <v>137767</v>
      </c>
      <c r="B2321" t="s">
        <v>6083</v>
      </c>
      <c r="C2321" t="s">
        <v>7473</v>
      </c>
      <c r="D2321">
        <v>0</v>
      </c>
      <c r="E2321">
        <v>167500000</v>
      </c>
      <c r="F2321">
        <v>167500000</v>
      </c>
      <c r="G2321" s="3">
        <v>46153</v>
      </c>
      <c r="H2321" t="s">
        <v>4632</v>
      </c>
      <c r="I2321" t="s">
        <v>7679</v>
      </c>
    </row>
    <row r="2322" spans="1:9">
      <c r="A2322">
        <v>137768</v>
      </c>
      <c r="B2322" t="s">
        <v>7474</v>
      </c>
      <c r="C2322" t="s">
        <v>7476</v>
      </c>
      <c r="D2322">
        <v>0</v>
      </c>
      <c r="E2322">
        <v>8207500</v>
      </c>
      <c r="F2322">
        <v>8207500</v>
      </c>
      <c r="G2322" s="3">
        <v>46153</v>
      </c>
      <c r="H2322" t="s">
        <v>4632</v>
      </c>
      <c r="I2322" t="s">
        <v>7594</v>
      </c>
    </row>
    <row r="2323" spans="1:9">
      <c r="A2323">
        <v>137769</v>
      </c>
      <c r="B2323" t="s">
        <v>6591</v>
      </c>
      <c r="C2323" t="s">
        <v>7477</v>
      </c>
      <c r="D2323">
        <v>0</v>
      </c>
      <c r="E2323">
        <v>597580.30000000005</v>
      </c>
      <c r="F2323">
        <v>717096.36</v>
      </c>
      <c r="G2323" s="3">
        <v>46153</v>
      </c>
      <c r="H2323" t="s">
        <v>4632</v>
      </c>
      <c r="I2323" t="s">
        <v>7519</v>
      </c>
    </row>
    <row r="2324" spans="1:9">
      <c r="A2324">
        <v>137770</v>
      </c>
      <c r="B2324" t="s">
        <v>4695</v>
      </c>
      <c r="C2324">
        <v>0</v>
      </c>
      <c r="D2324">
        <v>0</v>
      </c>
      <c r="E2324">
        <v>1904333.33</v>
      </c>
      <c r="F2324">
        <v>2285200</v>
      </c>
      <c r="G2324" s="3">
        <v>46153</v>
      </c>
      <c r="H2324" t="s">
        <v>4632</v>
      </c>
      <c r="I2324" t="s">
        <v>4632</v>
      </c>
    </row>
    <row r="2325" spans="1:9">
      <c r="A2325">
        <v>137771</v>
      </c>
      <c r="B2325" t="s">
        <v>4791</v>
      </c>
      <c r="C2325" t="s">
        <v>7478</v>
      </c>
      <c r="D2325">
        <v>0</v>
      </c>
      <c r="E2325">
        <v>1000000</v>
      </c>
      <c r="F2325">
        <v>1200000</v>
      </c>
      <c r="G2325" s="3">
        <v>46153</v>
      </c>
      <c r="H2325" t="s">
        <v>4632</v>
      </c>
      <c r="I2325" t="s">
        <v>4632</v>
      </c>
    </row>
    <row r="2326" spans="1:9">
      <c r="A2326">
        <v>137772</v>
      </c>
      <c r="B2326">
        <v>0</v>
      </c>
      <c r="C2326">
        <v>0</v>
      </c>
      <c r="D2326">
        <v>0</v>
      </c>
      <c r="E2326">
        <v>10500000</v>
      </c>
      <c r="F2326">
        <v>0</v>
      </c>
      <c r="G2326" s="3">
        <v>46153</v>
      </c>
      <c r="H2326" t="s">
        <v>4632</v>
      </c>
      <c r="I2326" t="s">
        <v>4632</v>
      </c>
    </row>
    <row r="2327" spans="1:9">
      <c r="A2327">
        <v>137773</v>
      </c>
      <c r="B2327" t="s">
        <v>5903</v>
      </c>
      <c r="C2327">
        <v>0</v>
      </c>
      <c r="D2327">
        <v>0</v>
      </c>
      <c r="E2327">
        <v>84000</v>
      </c>
      <c r="F2327">
        <v>0</v>
      </c>
      <c r="G2327" s="3">
        <v>46153</v>
      </c>
      <c r="H2327" t="s">
        <v>4632</v>
      </c>
      <c r="I2327" t="s">
        <v>7519</v>
      </c>
    </row>
    <row r="2328" spans="1:9">
      <c r="A2328">
        <v>137774</v>
      </c>
      <c r="B2328" t="s">
        <v>4697</v>
      </c>
      <c r="C2328" t="s">
        <v>7479</v>
      </c>
      <c r="D2328">
        <v>0</v>
      </c>
      <c r="E2328">
        <v>240000</v>
      </c>
      <c r="F2328">
        <v>240000</v>
      </c>
      <c r="G2328" s="3">
        <v>46153</v>
      </c>
      <c r="H2328" t="s">
        <v>4632</v>
      </c>
      <c r="I2328" t="s">
        <v>7491</v>
      </c>
    </row>
    <row r="2329" spans="1:9">
      <c r="A2329">
        <v>137775</v>
      </c>
      <c r="B2329" t="s">
        <v>6661</v>
      </c>
      <c r="C2329" t="s">
        <v>7480</v>
      </c>
      <c r="D2329" t="s">
        <v>7480</v>
      </c>
      <c r="E2329">
        <v>417000</v>
      </c>
      <c r="F2329">
        <v>417000</v>
      </c>
      <c r="G2329" s="3">
        <v>46153</v>
      </c>
      <c r="H2329" t="s">
        <v>4632</v>
      </c>
      <c r="I2329" t="s">
        <v>7594</v>
      </c>
    </row>
    <row r="2330" spans="1:9">
      <c r="A2330">
        <v>137776</v>
      </c>
      <c r="B2330" t="s">
        <v>5728</v>
      </c>
      <c r="C2330" t="s">
        <v>7481</v>
      </c>
      <c r="D2330" t="s">
        <v>9732</v>
      </c>
      <c r="E2330">
        <v>750241</v>
      </c>
      <c r="F2330">
        <v>900289.2</v>
      </c>
      <c r="G2330" s="3">
        <v>46153</v>
      </c>
      <c r="H2330" t="s">
        <v>4632</v>
      </c>
      <c r="I2330" t="s">
        <v>7491</v>
      </c>
    </row>
    <row r="2331" spans="1:9">
      <c r="A2331">
        <v>137777</v>
      </c>
      <c r="B2331" t="s">
        <v>7482</v>
      </c>
      <c r="C2331" t="s">
        <v>7484</v>
      </c>
      <c r="D2331">
        <v>0</v>
      </c>
      <c r="E2331">
        <v>128250</v>
      </c>
      <c r="F2331">
        <v>128250</v>
      </c>
      <c r="G2331" s="3">
        <v>46153</v>
      </c>
      <c r="H2331" t="s">
        <v>4632</v>
      </c>
      <c r="I2331" t="s">
        <v>7617</v>
      </c>
    </row>
    <row r="2332" spans="1:9">
      <c r="A2332">
        <v>137778</v>
      </c>
      <c r="B2332" t="s">
        <v>4794</v>
      </c>
      <c r="C2332">
        <v>0</v>
      </c>
      <c r="D2332">
        <v>0</v>
      </c>
      <c r="E2332">
        <v>1200</v>
      </c>
      <c r="F2332">
        <v>1200</v>
      </c>
      <c r="G2332" s="3">
        <v>46153</v>
      </c>
      <c r="H2332" t="s">
        <v>4632</v>
      </c>
      <c r="I2332" t="s">
        <v>7617</v>
      </c>
    </row>
    <row r="2333" spans="1:9">
      <c r="A2333">
        <v>137779</v>
      </c>
      <c r="B2333" t="s">
        <v>4794</v>
      </c>
      <c r="C2333">
        <v>0</v>
      </c>
      <c r="D2333">
        <v>0</v>
      </c>
      <c r="E2333">
        <v>2640</v>
      </c>
      <c r="F2333">
        <v>2640</v>
      </c>
      <c r="G2333" s="3">
        <v>46153</v>
      </c>
      <c r="H2333" t="s">
        <v>4632</v>
      </c>
      <c r="I2333" t="s">
        <v>7617</v>
      </c>
    </row>
    <row r="2334" spans="1:9">
      <c r="A2334">
        <v>137780</v>
      </c>
      <c r="B2334" t="s">
        <v>4695</v>
      </c>
      <c r="C2334">
        <v>0</v>
      </c>
      <c r="D2334">
        <v>0</v>
      </c>
      <c r="E2334">
        <v>2332333.33</v>
      </c>
      <c r="F2334">
        <v>2798800</v>
      </c>
      <c r="G2334" s="3">
        <v>46153</v>
      </c>
      <c r="H2334" t="s">
        <v>4632</v>
      </c>
      <c r="I2334" t="s">
        <v>7491</v>
      </c>
    </row>
    <row r="2335" spans="1:9">
      <c r="A2335">
        <v>137781</v>
      </c>
      <c r="B2335" t="s">
        <v>4817</v>
      </c>
      <c r="C2335" t="s">
        <v>7485</v>
      </c>
      <c r="D2335">
        <v>0</v>
      </c>
      <c r="E2335">
        <v>12691131.6</v>
      </c>
      <c r="F2335">
        <v>15229357.92</v>
      </c>
      <c r="G2335" s="3">
        <v>46153</v>
      </c>
      <c r="H2335" t="s">
        <v>4632</v>
      </c>
      <c r="I2335" t="s">
        <v>7519</v>
      </c>
    </row>
    <row r="2336" spans="1:9">
      <c r="A2336">
        <v>137782</v>
      </c>
      <c r="B2336" t="s">
        <v>4817</v>
      </c>
      <c r="C2336" t="s">
        <v>7486</v>
      </c>
      <c r="D2336">
        <v>0</v>
      </c>
      <c r="E2336">
        <v>4384021.83</v>
      </c>
      <c r="F2336">
        <v>5260826.2</v>
      </c>
      <c r="G2336" s="3">
        <v>46153</v>
      </c>
      <c r="H2336" t="s">
        <v>4632</v>
      </c>
      <c r="I2336" t="s">
        <v>3416</v>
      </c>
    </row>
    <row r="2337" spans="1:9">
      <c r="A2337">
        <v>137783</v>
      </c>
      <c r="B2337" t="s">
        <v>6339</v>
      </c>
      <c r="C2337" t="s">
        <v>7487</v>
      </c>
      <c r="D2337" t="s">
        <v>7487</v>
      </c>
      <c r="E2337">
        <v>2500000</v>
      </c>
      <c r="F2337">
        <v>3000000</v>
      </c>
      <c r="G2337" s="3">
        <v>46153</v>
      </c>
      <c r="H2337" t="s">
        <v>4632</v>
      </c>
      <c r="I2337" t="s">
        <v>3416</v>
      </c>
    </row>
    <row r="2338" spans="1:9">
      <c r="A2338">
        <v>137784</v>
      </c>
      <c r="B2338" t="s">
        <v>4817</v>
      </c>
      <c r="C2338" t="s">
        <v>7488</v>
      </c>
      <c r="D2338">
        <v>0</v>
      </c>
      <c r="E2338">
        <v>8900984.4399999995</v>
      </c>
      <c r="F2338">
        <v>10681181.33</v>
      </c>
      <c r="G2338" s="3">
        <v>46153</v>
      </c>
      <c r="H2338" t="s">
        <v>4632</v>
      </c>
      <c r="I2338" t="s">
        <v>7519</v>
      </c>
    </row>
    <row r="2339" spans="1:9">
      <c r="A2339">
        <v>137785</v>
      </c>
      <c r="B2339" t="s">
        <v>4856</v>
      </c>
      <c r="C2339" t="s">
        <v>7489</v>
      </c>
      <c r="D2339" t="s">
        <v>7489</v>
      </c>
      <c r="E2339">
        <v>11000000</v>
      </c>
      <c r="F2339">
        <v>13200000</v>
      </c>
      <c r="G2339" s="3">
        <v>46153</v>
      </c>
      <c r="H2339" t="s">
        <v>4632</v>
      </c>
      <c r="I2339" t="s">
        <v>7491</v>
      </c>
    </row>
    <row r="2340" spans="1:9">
      <c r="A2340">
        <v>137786</v>
      </c>
      <c r="B2340" t="s">
        <v>4760</v>
      </c>
      <c r="C2340" t="s">
        <v>7490</v>
      </c>
      <c r="D2340">
        <v>0</v>
      </c>
      <c r="E2340">
        <v>417820.8</v>
      </c>
      <c r="F2340">
        <v>501384.96000000002</v>
      </c>
      <c r="G2340" s="3">
        <v>46154</v>
      </c>
      <c r="H2340" t="s">
        <v>7491</v>
      </c>
      <c r="I2340" t="s">
        <v>7519</v>
      </c>
    </row>
    <row r="2341" spans="1:9">
      <c r="A2341">
        <v>137787</v>
      </c>
      <c r="B2341" t="s">
        <v>5364</v>
      </c>
      <c r="C2341" t="s">
        <v>7492</v>
      </c>
      <c r="D2341" t="s">
        <v>7492</v>
      </c>
      <c r="E2341">
        <v>5649208</v>
      </c>
      <c r="F2341">
        <v>5649208</v>
      </c>
      <c r="G2341" s="3">
        <v>46154</v>
      </c>
      <c r="H2341" t="s">
        <v>7491</v>
      </c>
      <c r="I2341" t="s">
        <v>7709</v>
      </c>
    </row>
    <row r="2342" spans="1:9">
      <c r="A2342">
        <v>137788</v>
      </c>
      <c r="B2342" t="s">
        <v>4697</v>
      </c>
      <c r="C2342" t="s">
        <v>7493</v>
      </c>
      <c r="D2342" t="s">
        <v>7493</v>
      </c>
      <c r="E2342">
        <v>11041000</v>
      </c>
      <c r="F2342">
        <v>11041000</v>
      </c>
      <c r="G2342" s="3">
        <v>46154</v>
      </c>
      <c r="H2342" t="s">
        <v>7491</v>
      </c>
      <c r="I2342" t="s">
        <v>7707</v>
      </c>
    </row>
    <row r="2343" spans="1:9">
      <c r="A2343">
        <v>137789</v>
      </c>
      <c r="B2343" t="s">
        <v>4697</v>
      </c>
      <c r="C2343" t="s">
        <v>7494</v>
      </c>
      <c r="D2343">
        <v>0</v>
      </c>
      <c r="E2343">
        <v>880000</v>
      </c>
      <c r="F2343">
        <v>880000</v>
      </c>
      <c r="G2343" s="3">
        <v>46154</v>
      </c>
      <c r="H2343" t="s">
        <v>7491</v>
      </c>
      <c r="I2343" t="s">
        <v>7519</v>
      </c>
    </row>
    <row r="2344" spans="1:9">
      <c r="A2344">
        <v>137790</v>
      </c>
      <c r="B2344" t="s">
        <v>4697</v>
      </c>
      <c r="C2344" t="s">
        <v>7495</v>
      </c>
      <c r="D2344">
        <v>0</v>
      </c>
      <c r="E2344">
        <v>1340000</v>
      </c>
      <c r="F2344">
        <v>1340000</v>
      </c>
      <c r="G2344" s="3">
        <v>46154</v>
      </c>
      <c r="H2344" t="s">
        <v>7491</v>
      </c>
      <c r="I2344" t="s">
        <v>7519</v>
      </c>
    </row>
    <row r="2345" spans="1:9">
      <c r="A2345">
        <v>137791</v>
      </c>
      <c r="B2345" t="s">
        <v>4817</v>
      </c>
      <c r="C2345" t="s">
        <v>7496</v>
      </c>
      <c r="D2345">
        <v>0</v>
      </c>
      <c r="E2345">
        <v>13162869.970000001</v>
      </c>
      <c r="F2345">
        <v>15795443.960000001</v>
      </c>
      <c r="G2345" s="3">
        <v>46154</v>
      </c>
      <c r="H2345" t="s">
        <v>7491</v>
      </c>
      <c r="I2345" t="s">
        <v>7679</v>
      </c>
    </row>
    <row r="2346" spans="1:9">
      <c r="A2346">
        <v>137792</v>
      </c>
      <c r="B2346" t="s">
        <v>5580</v>
      </c>
      <c r="C2346" t="s">
        <v>7497</v>
      </c>
      <c r="D2346">
        <v>0</v>
      </c>
      <c r="E2346">
        <v>9900</v>
      </c>
      <c r="F2346">
        <v>9900</v>
      </c>
      <c r="G2346" s="3">
        <v>46154</v>
      </c>
      <c r="H2346" t="s">
        <v>7491</v>
      </c>
      <c r="I2346" t="s">
        <v>7519</v>
      </c>
    </row>
    <row r="2347" spans="1:9">
      <c r="A2347">
        <v>137793</v>
      </c>
      <c r="B2347" t="s">
        <v>5036</v>
      </c>
      <c r="C2347" t="s">
        <v>7498</v>
      </c>
      <c r="D2347" t="s">
        <v>7498</v>
      </c>
      <c r="E2347">
        <v>3091600</v>
      </c>
      <c r="F2347">
        <v>3709920</v>
      </c>
      <c r="G2347" s="3">
        <v>46154</v>
      </c>
      <c r="H2347" t="s">
        <v>7491</v>
      </c>
      <c r="I2347" t="s">
        <v>7563</v>
      </c>
    </row>
    <row r="2348" spans="1:9">
      <c r="A2348">
        <v>137794</v>
      </c>
      <c r="B2348" t="s">
        <v>5036</v>
      </c>
      <c r="C2348" t="s">
        <v>6805</v>
      </c>
      <c r="D2348" t="s">
        <v>6805</v>
      </c>
      <c r="E2348">
        <v>38775000</v>
      </c>
      <c r="F2348">
        <v>46530000</v>
      </c>
      <c r="G2348" s="3">
        <v>46154</v>
      </c>
      <c r="H2348" t="s">
        <v>7491</v>
      </c>
      <c r="I2348" t="s">
        <v>7743</v>
      </c>
    </row>
    <row r="2349" spans="1:9">
      <c r="A2349">
        <v>137795</v>
      </c>
      <c r="B2349" t="s">
        <v>4732</v>
      </c>
      <c r="C2349">
        <v>0</v>
      </c>
      <c r="D2349">
        <v>0</v>
      </c>
      <c r="E2349">
        <v>11550000</v>
      </c>
      <c r="F2349">
        <v>13860000</v>
      </c>
      <c r="G2349" s="3">
        <v>46154</v>
      </c>
      <c r="H2349" t="s">
        <v>7491</v>
      </c>
      <c r="I2349" t="s">
        <v>7491</v>
      </c>
    </row>
    <row r="2350" spans="1:9">
      <c r="A2350">
        <v>137796</v>
      </c>
      <c r="B2350" t="s">
        <v>7000</v>
      </c>
      <c r="C2350" t="s">
        <v>7499</v>
      </c>
      <c r="D2350" t="s">
        <v>7499</v>
      </c>
      <c r="E2350">
        <v>9640101.6699999999</v>
      </c>
      <c r="F2350">
        <v>11568122</v>
      </c>
      <c r="G2350" s="3">
        <v>46154</v>
      </c>
      <c r="H2350" t="s">
        <v>7491</v>
      </c>
      <c r="I2350" t="s">
        <v>7594</v>
      </c>
    </row>
    <row r="2351" spans="1:9">
      <c r="A2351">
        <v>137797</v>
      </c>
      <c r="B2351" t="s">
        <v>7355</v>
      </c>
      <c r="C2351" t="s">
        <v>7500</v>
      </c>
      <c r="D2351">
        <v>0</v>
      </c>
      <c r="E2351">
        <v>66569200</v>
      </c>
      <c r="F2351">
        <v>66569200</v>
      </c>
      <c r="G2351" s="3">
        <v>46154</v>
      </c>
      <c r="H2351" t="s">
        <v>7491</v>
      </c>
      <c r="I2351" t="s">
        <v>7679</v>
      </c>
    </row>
    <row r="2352" spans="1:9">
      <c r="A2352">
        <v>137798</v>
      </c>
      <c r="B2352" t="s">
        <v>5576</v>
      </c>
      <c r="C2352" t="s">
        <v>7501</v>
      </c>
      <c r="D2352">
        <v>0</v>
      </c>
      <c r="E2352">
        <v>3874000</v>
      </c>
      <c r="F2352">
        <v>4648800</v>
      </c>
      <c r="G2352" s="3">
        <v>46154</v>
      </c>
      <c r="H2352" t="s">
        <v>7491</v>
      </c>
      <c r="I2352" t="s">
        <v>7594</v>
      </c>
    </row>
    <row r="2353" spans="1:9">
      <c r="A2353">
        <v>137799</v>
      </c>
      <c r="B2353" t="s">
        <v>4716</v>
      </c>
      <c r="C2353" t="s">
        <v>7502</v>
      </c>
      <c r="D2353">
        <v>0</v>
      </c>
      <c r="E2353">
        <v>128577.26</v>
      </c>
      <c r="F2353">
        <v>128577.26</v>
      </c>
      <c r="G2353" s="3">
        <v>46154</v>
      </c>
      <c r="H2353" t="s">
        <v>7491</v>
      </c>
      <c r="I2353" t="s">
        <v>7519</v>
      </c>
    </row>
    <row r="2354" spans="1:9">
      <c r="A2354">
        <v>137800</v>
      </c>
      <c r="B2354" t="s">
        <v>5728</v>
      </c>
      <c r="C2354" t="s">
        <v>7503</v>
      </c>
      <c r="D2354" t="s">
        <v>7503</v>
      </c>
      <c r="E2354">
        <v>493200</v>
      </c>
      <c r="F2354">
        <v>591840</v>
      </c>
      <c r="G2354" s="3">
        <v>46154</v>
      </c>
      <c r="H2354" t="s">
        <v>7491</v>
      </c>
      <c r="I2354" t="s">
        <v>7491</v>
      </c>
    </row>
    <row r="2355" spans="1:9">
      <c r="A2355">
        <v>137801</v>
      </c>
      <c r="B2355" t="s">
        <v>6339</v>
      </c>
      <c r="C2355" t="s">
        <v>7504</v>
      </c>
      <c r="D2355" t="s">
        <v>7504</v>
      </c>
      <c r="E2355">
        <v>2500000</v>
      </c>
      <c r="F2355">
        <v>3000000</v>
      </c>
      <c r="G2355" s="3">
        <v>46154</v>
      </c>
      <c r="H2355" t="s">
        <v>7491</v>
      </c>
      <c r="I2355" t="s">
        <v>3416</v>
      </c>
    </row>
    <row r="2356" spans="1:9">
      <c r="A2356">
        <v>137802</v>
      </c>
      <c r="B2356" t="s">
        <v>7505</v>
      </c>
      <c r="C2356" t="s">
        <v>7507</v>
      </c>
      <c r="D2356" t="s">
        <v>7507</v>
      </c>
      <c r="E2356">
        <v>4800000</v>
      </c>
      <c r="F2356">
        <v>5760000</v>
      </c>
      <c r="G2356" s="3">
        <v>46154</v>
      </c>
      <c r="H2356" t="s">
        <v>7491</v>
      </c>
      <c r="I2356" t="s">
        <v>7594</v>
      </c>
    </row>
    <row r="2357" spans="1:9">
      <c r="A2357">
        <v>137803</v>
      </c>
      <c r="B2357" t="s">
        <v>5116</v>
      </c>
      <c r="C2357" t="s">
        <v>7508</v>
      </c>
      <c r="D2357">
        <v>0</v>
      </c>
      <c r="E2357">
        <v>2473333.2999999998</v>
      </c>
      <c r="F2357">
        <v>2967999.96</v>
      </c>
      <c r="G2357" s="3">
        <v>46154</v>
      </c>
      <c r="H2357" t="s">
        <v>7491</v>
      </c>
      <c r="I2357" t="s">
        <v>7519</v>
      </c>
    </row>
    <row r="2358" spans="1:9">
      <c r="A2358">
        <v>137804</v>
      </c>
      <c r="B2358" t="s">
        <v>7509</v>
      </c>
      <c r="C2358" t="s">
        <v>7511</v>
      </c>
      <c r="D2358" t="s">
        <v>9733</v>
      </c>
      <c r="E2358">
        <v>2400000</v>
      </c>
      <c r="F2358">
        <v>2880000</v>
      </c>
      <c r="G2358" s="3">
        <v>46154</v>
      </c>
      <c r="H2358" t="s">
        <v>7491</v>
      </c>
      <c r="I2358" t="s">
        <v>7594</v>
      </c>
    </row>
    <row r="2359" spans="1:9">
      <c r="A2359">
        <v>137805</v>
      </c>
      <c r="B2359" t="s">
        <v>7512</v>
      </c>
      <c r="C2359" t="s">
        <v>7514</v>
      </c>
      <c r="D2359" t="s">
        <v>7514</v>
      </c>
      <c r="E2359">
        <v>2400000</v>
      </c>
      <c r="F2359">
        <v>2880000</v>
      </c>
      <c r="G2359" s="3">
        <v>46154</v>
      </c>
      <c r="H2359" t="s">
        <v>7491</v>
      </c>
      <c r="I2359" t="s">
        <v>7594</v>
      </c>
    </row>
    <row r="2360" spans="1:9">
      <c r="A2360">
        <v>137806</v>
      </c>
      <c r="B2360" t="s">
        <v>4800</v>
      </c>
      <c r="C2360" t="s">
        <v>7515</v>
      </c>
      <c r="D2360">
        <v>0</v>
      </c>
      <c r="E2360">
        <v>4050000</v>
      </c>
      <c r="F2360">
        <v>4860000</v>
      </c>
      <c r="G2360" s="3">
        <v>46154</v>
      </c>
      <c r="H2360" t="s">
        <v>7491</v>
      </c>
      <c r="I2360" t="s">
        <v>7617</v>
      </c>
    </row>
    <row r="2361" spans="1:9">
      <c r="A2361">
        <v>137807</v>
      </c>
      <c r="B2361" t="s">
        <v>4743</v>
      </c>
      <c r="C2361" t="s">
        <v>7516</v>
      </c>
      <c r="D2361" t="s">
        <v>7516</v>
      </c>
      <c r="E2361">
        <v>2400000</v>
      </c>
      <c r="F2361">
        <v>2880000</v>
      </c>
      <c r="G2361" s="3">
        <v>46154</v>
      </c>
      <c r="H2361" t="s">
        <v>7491</v>
      </c>
      <c r="I2361" t="s">
        <v>7594</v>
      </c>
    </row>
    <row r="2362" spans="1:9">
      <c r="A2362">
        <v>137808</v>
      </c>
      <c r="B2362" t="s">
        <v>5103</v>
      </c>
      <c r="C2362" t="s">
        <v>7517</v>
      </c>
      <c r="D2362" t="s">
        <v>7517</v>
      </c>
      <c r="E2362">
        <v>1300000</v>
      </c>
      <c r="F2362">
        <v>1560000</v>
      </c>
      <c r="G2362" s="3">
        <v>46154</v>
      </c>
      <c r="H2362" t="s">
        <v>7491</v>
      </c>
      <c r="I2362" t="s">
        <v>7519</v>
      </c>
    </row>
    <row r="2363" spans="1:9">
      <c r="A2363">
        <v>137809</v>
      </c>
      <c r="B2363" t="s">
        <v>4732</v>
      </c>
      <c r="C2363" t="s">
        <v>7518</v>
      </c>
      <c r="D2363">
        <v>0</v>
      </c>
      <c r="E2363">
        <v>1700000</v>
      </c>
      <c r="F2363">
        <v>1700000</v>
      </c>
      <c r="G2363" s="3">
        <v>46155</v>
      </c>
      <c r="H2363" t="s">
        <v>7519</v>
      </c>
      <c r="I2363" t="s">
        <v>7563</v>
      </c>
    </row>
    <row r="2364" spans="1:9">
      <c r="A2364">
        <v>137810</v>
      </c>
      <c r="B2364" t="s">
        <v>4839</v>
      </c>
      <c r="C2364" t="s">
        <v>7520</v>
      </c>
      <c r="D2364">
        <v>0</v>
      </c>
      <c r="E2364">
        <v>1160</v>
      </c>
      <c r="F2364">
        <v>1160</v>
      </c>
      <c r="G2364" s="3">
        <v>46154</v>
      </c>
      <c r="H2364" t="s">
        <v>7491</v>
      </c>
      <c r="I2364" t="s">
        <v>7617</v>
      </c>
    </row>
    <row r="2365" spans="1:9">
      <c r="A2365">
        <v>137811</v>
      </c>
      <c r="B2365" t="s">
        <v>7521</v>
      </c>
      <c r="C2365" t="s">
        <v>7523</v>
      </c>
      <c r="D2365">
        <v>0</v>
      </c>
      <c r="E2365">
        <v>15200000</v>
      </c>
      <c r="F2365">
        <v>15200000</v>
      </c>
      <c r="G2365" s="3">
        <v>46154</v>
      </c>
      <c r="H2365" t="s">
        <v>7491</v>
      </c>
      <c r="I2365" t="s">
        <v>7519</v>
      </c>
    </row>
    <row r="2366" spans="1:9">
      <c r="A2366">
        <v>137812</v>
      </c>
      <c r="B2366" t="s">
        <v>4727</v>
      </c>
      <c r="C2366" t="s">
        <v>7524</v>
      </c>
      <c r="D2366">
        <v>0</v>
      </c>
      <c r="E2366">
        <v>23670000</v>
      </c>
      <c r="F2366">
        <v>28404000</v>
      </c>
      <c r="G2366" s="3">
        <v>46154</v>
      </c>
      <c r="H2366" t="s">
        <v>7491</v>
      </c>
      <c r="I2366" t="s">
        <v>7563</v>
      </c>
    </row>
    <row r="2367" spans="1:9">
      <c r="A2367">
        <v>137813</v>
      </c>
      <c r="B2367" t="s">
        <v>4695</v>
      </c>
      <c r="C2367" t="s">
        <v>7525</v>
      </c>
      <c r="D2367">
        <v>0</v>
      </c>
      <c r="E2367">
        <v>1514600</v>
      </c>
      <c r="F2367">
        <v>1514600</v>
      </c>
      <c r="G2367" s="3">
        <v>46155</v>
      </c>
      <c r="H2367" t="s">
        <v>7519</v>
      </c>
      <c r="I2367" t="s">
        <v>7519</v>
      </c>
    </row>
    <row r="2368" spans="1:9">
      <c r="A2368">
        <v>137814</v>
      </c>
      <c r="B2368" t="s">
        <v>4695</v>
      </c>
      <c r="C2368" t="s">
        <v>7526</v>
      </c>
      <c r="D2368">
        <v>0</v>
      </c>
      <c r="E2368">
        <v>1431800</v>
      </c>
      <c r="F2368">
        <v>1431800</v>
      </c>
      <c r="G2368" s="3">
        <v>46155</v>
      </c>
      <c r="H2368" t="s">
        <v>7519</v>
      </c>
      <c r="I2368" t="s">
        <v>7594</v>
      </c>
    </row>
    <row r="2369" spans="1:9">
      <c r="A2369">
        <v>137815</v>
      </c>
      <c r="B2369" t="s">
        <v>4853</v>
      </c>
      <c r="C2369" t="s">
        <v>7524</v>
      </c>
      <c r="D2369">
        <v>0</v>
      </c>
      <c r="E2369">
        <v>2000000</v>
      </c>
      <c r="F2369">
        <v>2000000</v>
      </c>
      <c r="G2369" s="3">
        <v>46155</v>
      </c>
      <c r="H2369" t="s">
        <v>7519</v>
      </c>
      <c r="I2369" t="s">
        <v>7679</v>
      </c>
    </row>
    <row r="2370" spans="1:9">
      <c r="A2370">
        <v>137816</v>
      </c>
      <c r="B2370" t="s">
        <v>4697</v>
      </c>
      <c r="C2370" t="s">
        <v>7527</v>
      </c>
      <c r="D2370">
        <v>0</v>
      </c>
      <c r="E2370">
        <v>6003250</v>
      </c>
      <c r="F2370">
        <v>6003250</v>
      </c>
      <c r="G2370" s="3">
        <v>46155</v>
      </c>
      <c r="H2370" t="s">
        <v>7519</v>
      </c>
      <c r="I2370" t="s">
        <v>7679</v>
      </c>
    </row>
    <row r="2371" spans="1:9">
      <c r="A2371">
        <v>137817</v>
      </c>
      <c r="B2371" t="s">
        <v>4697</v>
      </c>
      <c r="C2371" t="s">
        <v>7528</v>
      </c>
      <c r="D2371">
        <v>0</v>
      </c>
      <c r="E2371">
        <v>2407900</v>
      </c>
      <c r="F2371">
        <v>2407900</v>
      </c>
      <c r="G2371" s="3">
        <v>46155</v>
      </c>
      <c r="H2371" t="s">
        <v>7519</v>
      </c>
      <c r="I2371" t="s">
        <v>7519</v>
      </c>
    </row>
    <row r="2372" spans="1:9">
      <c r="A2372">
        <v>137818</v>
      </c>
      <c r="B2372" t="s">
        <v>6292</v>
      </c>
      <c r="C2372" t="s">
        <v>7529</v>
      </c>
      <c r="D2372">
        <v>0</v>
      </c>
      <c r="E2372">
        <v>9000000</v>
      </c>
      <c r="F2372">
        <v>9000000</v>
      </c>
      <c r="G2372" s="3">
        <v>46155</v>
      </c>
      <c r="H2372" t="s">
        <v>7519</v>
      </c>
      <c r="I2372" t="s">
        <v>7519</v>
      </c>
    </row>
    <row r="2373" spans="1:9">
      <c r="A2373">
        <v>137819</v>
      </c>
      <c r="B2373" t="s">
        <v>7440</v>
      </c>
      <c r="C2373" t="s">
        <v>7530</v>
      </c>
      <c r="D2373">
        <v>0</v>
      </c>
      <c r="E2373">
        <v>5312500</v>
      </c>
      <c r="F2373">
        <v>6375000</v>
      </c>
      <c r="G2373" s="3">
        <v>46155</v>
      </c>
      <c r="H2373" t="s">
        <v>7519</v>
      </c>
      <c r="I2373" t="s">
        <v>7519</v>
      </c>
    </row>
    <row r="2374" spans="1:9">
      <c r="A2374">
        <v>137820</v>
      </c>
      <c r="B2374" t="s">
        <v>5032</v>
      </c>
      <c r="C2374">
        <v>0</v>
      </c>
      <c r="D2374">
        <v>0</v>
      </c>
      <c r="E2374">
        <v>102000</v>
      </c>
      <c r="F2374">
        <v>122400</v>
      </c>
      <c r="G2374" s="3">
        <v>46155</v>
      </c>
      <c r="H2374" t="s">
        <v>7519</v>
      </c>
      <c r="I2374" t="s">
        <v>7594</v>
      </c>
    </row>
    <row r="2375" spans="1:9">
      <c r="A2375">
        <v>137821</v>
      </c>
      <c r="B2375" t="s">
        <v>7531</v>
      </c>
      <c r="C2375">
        <v>0</v>
      </c>
      <c r="D2375">
        <v>0</v>
      </c>
      <c r="E2375">
        <v>1799999.99</v>
      </c>
      <c r="F2375">
        <v>2159999.9900000002</v>
      </c>
      <c r="G2375" s="3">
        <v>46155</v>
      </c>
      <c r="H2375" t="s">
        <v>7519</v>
      </c>
      <c r="I2375" t="s">
        <v>7617</v>
      </c>
    </row>
    <row r="2376" spans="1:9">
      <c r="A2376">
        <v>137822</v>
      </c>
      <c r="B2376" t="s">
        <v>7532</v>
      </c>
      <c r="C2376" t="s">
        <v>7534</v>
      </c>
      <c r="D2376" t="s">
        <v>7534</v>
      </c>
      <c r="E2376">
        <v>950000</v>
      </c>
      <c r="F2376">
        <v>950000</v>
      </c>
      <c r="G2376" s="3">
        <v>46155</v>
      </c>
      <c r="H2376" t="s">
        <v>7519</v>
      </c>
      <c r="I2376" t="s">
        <v>7707</v>
      </c>
    </row>
    <row r="2377" spans="1:9">
      <c r="A2377">
        <v>137823</v>
      </c>
      <c r="B2377" t="s">
        <v>7535</v>
      </c>
      <c r="C2377" t="s">
        <v>7537</v>
      </c>
      <c r="D2377" t="s">
        <v>7537</v>
      </c>
      <c r="E2377">
        <v>1500000</v>
      </c>
      <c r="F2377">
        <v>1500000</v>
      </c>
      <c r="G2377" s="3">
        <v>46155</v>
      </c>
      <c r="H2377" t="s">
        <v>7519</v>
      </c>
      <c r="I2377" t="s">
        <v>7707</v>
      </c>
    </row>
    <row r="2378" spans="1:9">
      <c r="A2378">
        <v>137824</v>
      </c>
      <c r="B2378" t="s">
        <v>4925</v>
      </c>
      <c r="C2378" t="s">
        <v>7538</v>
      </c>
      <c r="D2378">
        <v>0</v>
      </c>
      <c r="E2378">
        <v>135000</v>
      </c>
      <c r="F2378">
        <v>162000</v>
      </c>
      <c r="G2378" s="3">
        <v>46155</v>
      </c>
      <c r="H2378" t="s">
        <v>7519</v>
      </c>
      <c r="I2378" t="s">
        <v>7594</v>
      </c>
    </row>
    <row r="2379" spans="1:9">
      <c r="A2379">
        <v>137825</v>
      </c>
      <c r="B2379" t="s">
        <v>4889</v>
      </c>
      <c r="C2379" t="s">
        <v>7539</v>
      </c>
      <c r="D2379">
        <v>0</v>
      </c>
      <c r="E2379">
        <v>2600000</v>
      </c>
      <c r="F2379">
        <v>3120000</v>
      </c>
      <c r="G2379" s="3">
        <v>46155</v>
      </c>
      <c r="H2379" t="s">
        <v>7519</v>
      </c>
      <c r="I2379" t="s">
        <v>7617</v>
      </c>
    </row>
    <row r="2380" spans="1:9">
      <c r="A2380">
        <v>137826</v>
      </c>
      <c r="B2380" t="s">
        <v>4797</v>
      </c>
      <c r="C2380" t="s">
        <v>7540</v>
      </c>
      <c r="D2380">
        <v>0</v>
      </c>
      <c r="E2380">
        <v>9487293</v>
      </c>
      <c r="F2380">
        <v>11384751.6</v>
      </c>
      <c r="G2380" s="3">
        <v>46155</v>
      </c>
      <c r="H2380" t="s">
        <v>7519</v>
      </c>
      <c r="I2380" t="s">
        <v>7679</v>
      </c>
    </row>
    <row r="2381" spans="1:9">
      <c r="A2381">
        <v>137827</v>
      </c>
      <c r="B2381" t="s">
        <v>6129</v>
      </c>
      <c r="C2381" t="s">
        <v>7541</v>
      </c>
      <c r="D2381">
        <v>0</v>
      </c>
      <c r="E2381">
        <v>3800000</v>
      </c>
      <c r="F2381">
        <v>4560000</v>
      </c>
      <c r="G2381" s="3">
        <v>46155</v>
      </c>
      <c r="H2381" t="s">
        <v>7519</v>
      </c>
      <c r="I2381" t="s">
        <v>7519</v>
      </c>
    </row>
    <row r="2382" spans="1:9">
      <c r="A2382">
        <v>137828</v>
      </c>
      <c r="B2382" t="s">
        <v>4800</v>
      </c>
      <c r="C2382" t="s">
        <v>7542</v>
      </c>
      <c r="D2382">
        <v>0</v>
      </c>
      <c r="E2382">
        <v>3300000</v>
      </c>
      <c r="F2382">
        <v>3960000</v>
      </c>
      <c r="G2382" s="3">
        <v>46155</v>
      </c>
      <c r="H2382" t="s">
        <v>7519</v>
      </c>
      <c r="I2382" t="s">
        <v>7617</v>
      </c>
    </row>
    <row r="2383" spans="1:9">
      <c r="A2383">
        <v>137829</v>
      </c>
      <c r="B2383" t="s">
        <v>5014</v>
      </c>
      <c r="C2383">
        <v>0</v>
      </c>
      <c r="D2383" t="s">
        <v>9734</v>
      </c>
      <c r="E2383">
        <v>470940</v>
      </c>
      <c r="F2383">
        <v>470940</v>
      </c>
      <c r="G2383" s="3">
        <v>46155</v>
      </c>
      <c r="H2383" t="s">
        <v>7519</v>
      </c>
      <c r="I2383" t="s">
        <v>7519</v>
      </c>
    </row>
    <row r="2384" spans="1:9">
      <c r="A2384">
        <v>137830</v>
      </c>
      <c r="B2384" t="s">
        <v>7376</v>
      </c>
      <c r="C2384" t="s">
        <v>7543</v>
      </c>
      <c r="D2384">
        <v>0</v>
      </c>
      <c r="E2384">
        <v>42168177</v>
      </c>
      <c r="F2384">
        <v>50601812.399999999</v>
      </c>
      <c r="G2384" s="3">
        <v>46155</v>
      </c>
      <c r="H2384" t="s">
        <v>7519</v>
      </c>
      <c r="I2384" t="s">
        <v>7679</v>
      </c>
    </row>
    <row r="2385" spans="1:9">
      <c r="A2385">
        <v>137831</v>
      </c>
      <c r="B2385" t="s">
        <v>4695</v>
      </c>
      <c r="C2385" t="s">
        <v>7544</v>
      </c>
      <c r="D2385">
        <v>0</v>
      </c>
      <c r="E2385">
        <v>1838200</v>
      </c>
      <c r="F2385">
        <v>1838200</v>
      </c>
      <c r="G2385" s="3">
        <v>46155</v>
      </c>
      <c r="H2385" t="s">
        <v>7519</v>
      </c>
      <c r="I2385" t="s">
        <v>7519</v>
      </c>
    </row>
    <row r="2386" spans="1:9">
      <c r="A2386">
        <v>137832</v>
      </c>
      <c r="B2386" t="s">
        <v>5057</v>
      </c>
      <c r="C2386" t="s">
        <v>7545</v>
      </c>
      <c r="D2386">
        <v>0</v>
      </c>
      <c r="E2386">
        <v>3015600</v>
      </c>
      <c r="F2386">
        <v>3618720</v>
      </c>
      <c r="G2386" s="3">
        <v>46155</v>
      </c>
      <c r="H2386" t="s">
        <v>7519</v>
      </c>
      <c r="I2386" t="s">
        <v>7594</v>
      </c>
    </row>
    <row r="2387" spans="1:9">
      <c r="A2387">
        <v>137833</v>
      </c>
      <c r="B2387" t="s">
        <v>4938</v>
      </c>
      <c r="C2387" t="s">
        <v>7546</v>
      </c>
      <c r="D2387">
        <v>0</v>
      </c>
      <c r="E2387">
        <v>1984666.58</v>
      </c>
      <c r="F2387">
        <v>2381599.9</v>
      </c>
      <c r="G2387" s="3">
        <v>46155</v>
      </c>
      <c r="H2387" t="s">
        <v>7519</v>
      </c>
      <c r="I2387" t="s">
        <v>7594</v>
      </c>
    </row>
    <row r="2388" spans="1:9">
      <c r="A2388">
        <v>137834</v>
      </c>
      <c r="B2388" t="s">
        <v>5053</v>
      </c>
      <c r="C2388" t="s">
        <v>7547</v>
      </c>
      <c r="D2388">
        <v>0</v>
      </c>
      <c r="E2388">
        <v>396806.67</v>
      </c>
      <c r="F2388">
        <v>476168</v>
      </c>
      <c r="G2388" s="3">
        <v>46155</v>
      </c>
      <c r="H2388" t="s">
        <v>7519</v>
      </c>
      <c r="I2388" t="s">
        <v>7594</v>
      </c>
    </row>
    <row r="2389" spans="1:9">
      <c r="A2389">
        <v>137835</v>
      </c>
      <c r="B2389" t="s">
        <v>7548</v>
      </c>
      <c r="C2389" t="s">
        <v>7550</v>
      </c>
      <c r="D2389">
        <v>0</v>
      </c>
      <c r="E2389">
        <v>1000000</v>
      </c>
      <c r="F2389">
        <v>1000000</v>
      </c>
      <c r="G2389" s="3">
        <v>46155</v>
      </c>
      <c r="H2389" t="s">
        <v>7519</v>
      </c>
      <c r="I2389" t="s">
        <v>7679</v>
      </c>
    </row>
    <row r="2390" spans="1:9">
      <c r="A2390">
        <v>137836</v>
      </c>
      <c r="B2390" t="s">
        <v>4695</v>
      </c>
      <c r="C2390">
        <v>0</v>
      </c>
      <c r="D2390" t="s">
        <v>9735</v>
      </c>
      <c r="E2390">
        <v>2113500</v>
      </c>
      <c r="F2390">
        <v>2536200</v>
      </c>
      <c r="G2390" s="3">
        <v>46155</v>
      </c>
      <c r="H2390" t="s">
        <v>7519</v>
      </c>
      <c r="I2390" t="s">
        <v>7519</v>
      </c>
    </row>
    <row r="2391" spans="1:9">
      <c r="A2391">
        <v>137837</v>
      </c>
      <c r="B2391" t="s">
        <v>4797</v>
      </c>
      <c r="C2391" t="s">
        <v>7551</v>
      </c>
      <c r="D2391">
        <v>0</v>
      </c>
      <c r="E2391">
        <v>4000000</v>
      </c>
      <c r="F2391">
        <v>4800000</v>
      </c>
      <c r="G2391" s="3">
        <v>46155</v>
      </c>
      <c r="H2391" t="s">
        <v>7519</v>
      </c>
      <c r="I2391" t="s">
        <v>7679</v>
      </c>
    </row>
    <row r="2392" spans="1:9">
      <c r="A2392">
        <v>137838</v>
      </c>
      <c r="B2392" t="s">
        <v>7552</v>
      </c>
      <c r="C2392" t="s">
        <v>7554</v>
      </c>
      <c r="D2392">
        <v>0</v>
      </c>
      <c r="E2392">
        <v>5000000</v>
      </c>
      <c r="F2392">
        <v>5000000</v>
      </c>
      <c r="G2392" s="3">
        <v>46155</v>
      </c>
      <c r="H2392" t="s">
        <v>7519</v>
      </c>
      <c r="I2392" t="s">
        <v>7679</v>
      </c>
    </row>
    <row r="2393" spans="1:9">
      <c r="A2393">
        <v>137839</v>
      </c>
      <c r="B2393" t="s">
        <v>7305</v>
      </c>
      <c r="C2393" t="s">
        <v>7555</v>
      </c>
      <c r="D2393">
        <v>0</v>
      </c>
      <c r="E2393">
        <v>17600000</v>
      </c>
      <c r="F2393">
        <v>21120000</v>
      </c>
      <c r="G2393" s="3">
        <v>46155</v>
      </c>
      <c r="H2393" t="s">
        <v>7519</v>
      </c>
      <c r="I2393" t="s">
        <v>7617</v>
      </c>
    </row>
    <row r="2394" spans="1:9">
      <c r="A2394">
        <v>137840</v>
      </c>
      <c r="B2394" t="s">
        <v>4938</v>
      </c>
      <c r="C2394">
        <v>0</v>
      </c>
      <c r="D2394">
        <v>0</v>
      </c>
      <c r="E2394">
        <v>7216720</v>
      </c>
      <c r="F2394">
        <v>8660064</v>
      </c>
      <c r="G2394" s="3">
        <v>46155</v>
      </c>
      <c r="H2394" t="s">
        <v>7519</v>
      </c>
      <c r="I2394" t="s">
        <v>7519</v>
      </c>
    </row>
    <row r="2395" spans="1:9">
      <c r="A2395">
        <v>137841</v>
      </c>
      <c r="B2395" t="s">
        <v>4760</v>
      </c>
      <c r="C2395" t="s">
        <v>7556</v>
      </c>
      <c r="D2395">
        <v>0</v>
      </c>
      <c r="E2395">
        <v>88800</v>
      </c>
      <c r="F2395">
        <v>106560</v>
      </c>
      <c r="G2395" s="3">
        <v>46155</v>
      </c>
      <c r="H2395" t="s">
        <v>7519</v>
      </c>
      <c r="I2395" t="s">
        <v>7563</v>
      </c>
    </row>
    <row r="2396" spans="1:9">
      <c r="A2396">
        <v>137842</v>
      </c>
      <c r="B2396" t="s">
        <v>4794</v>
      </c>
      <c r="C2396" t="s">
        <v>7557</v>
      </c>
      <c r="D2396">
        <v>0</v>
      </c>
      <c r="E2396">
        <v>300000</v>
      </c>
      <c r="F2396">
        <v>360000</v>
      </c>
      <c r="G2396" s="3">
        <v>46155</v>
      </c>
      <c r="H2396" t="s">
        <v>7519</v>
      </c>
      <c r="I2396" t="s">
        <v>7563</v>
      </c>
    </row>
    <row r="2397" spans="1:9">
      <c r="A2397">
        <v>137843</v>
      </c>
      <c r="B2397">
        <v>0</v>
      </c>
      <c r="C2397" t="s">
        <v>7558</v>
      </c>
      <c r="D2397" t="s">
        <v>7558</v>
      </c>
      <c r="E2397">
        <v>0</v>
      </c>
      <c r="F2397">
        <v>0</v>
      </c>
      <c r="G2397" s="3">
        <v>46155</v>
      </c>
      <c r="H2397" t="s">
        <v>7519</v>
      </c>
      <c r="I2397" t="s">
        <v>7594</v>
      </c>
    </row>
    <row r="2398" spans="1:9">
      <c r="A2398">
        <v>137844</v>
      </c>
      <c r="B2398" t="s">
        <v>4797</v>
      </c>
      <c r="C2398" t="s">
        <v>7559</v>
      </c>
      <c r="D2398">
        <v>0</v>
      </c>
      <c r="E2398">
        <v>8976400</v>
      </c>
      <c r="F2398">
        <v>10771680</v>
      </c>
      <c r="G2398" s="3">
        <v>46155</v>
      </c>
      <c r="H2398" t="s">
        <v>7519</v>
      </c>
      <c r="I2398" t="s">
        <v>7679</v>
      </c>
    </row>
    <row r="2399" spans="1:9">
      <c r="A2399">
        <v>137845</v>
      </c>
      <c r="B2399" t="s">
        <v>4807</v>
      </c>
      <c r="C2399" t="s">
        <v>7560</v>
      </c>
      <c r="D2399">
        <v>0</v>
      </c>
      <c r="E2399">
        <v>2120000</v>
      </c>
      <c r="F2399">
        <v>2544000</v>
      </c>
      <c r="G2399" s="3">
        <v>46155</v>
      </c>
      <c r="H2399" t="s">
        <v>7519</v>
      </c>
      <c r="I2399" t="s">
        <v>7679</v>
      </c>
    </row>
    <row r="2400" spans="1:9">
      <c r="A2400">
        <v>137846</v>
      </c>
      <c r="B2400" t="s">
        <v>5529</v>
      </c>
      <c r="C2400" t="s">
        <v>7561</v>
      </c>
      <c r="D2400">
        <v>0</v>
      </c>
      <c r="E2400">
        <v>963959589</v>
      </c>
      <c r="F2400">
        <v>1156751506.8</v>
      </c>
      <c r="G2400" s="3">
        <v>46155</v>
      </c>
      <c r="H2400" t="s">
        <v>7519</v>
      </c>
      <c r="I2400" t="s">
        <v>7519</v>
      </c>
    </row>
    <row r="2401" spans="1:9">
      <c r="A2401">
        <v>137847</v>
      </c>
      <c r="B2401" t="s">
        <v>4666</v>
      </c>
      <c r="C2401">
        <v>0</v>
      </c>
      <c r="D2401" t="s">
        <v>9736</v>
      </c>
      <c r="E2401">
        <v>3328000</v>
      </c>
      <c r="F2401">
        <v>3328000</v>
      </c>
      <c r="G2401" s="3">
        <v>46155</v>
      </c>
      <c r="H2401" t="s">
        <v>7519</v>
      </c>
      <c r="I2401" t="s">
        <v>7594</v>
      </c>
    </row>
    <row r="2402" spans="1:9">
      <c r="A2402">
        <v>137848</v>
      </c>
      <c r="B2402" t="s">
        <v>4938</v>
      </c>
      <c r="C2402">
        <v>0</v>
      </c>
      <c r="D2402">
        <v>0</v>
      </c>
      <c r="E2402">
        <v>6870000</v>
      </c>
      <c r="F2402">
        <v>8244000</v>
      </c>
      <c r="G2402" s="3">
        <v>46155</v>
      </c>
      <c r="H2402" t="s">
        <v>7519</v>
      </c>
      <c r="I2402" t="s">
        <v>7563</v>
      </c>
    </row>
    <row r="2403" spans="1:9">
      <c r="A2403">
        <v>137849</v>
      </c>
      <c r="B2403">
        <v>0</v>
      </c>
      <c r="C2403" t="s">
        <v>7562</v>
      </c>
      <c r="D2403">
        <v>0</v>
      </c>
      <c r="E2403">
        <v>0</v>
      </c>
      <c r="F2403">
        <v>0</v>
      </c>
      <c r="G2403" s="3">
        <v>46157</v>
      </c>
      <c r="H2403" t="s">
        <v>7563</v>
      </c>
      <c r="I2403" t="s">
        <v>7647</v>
      </c>
    </row>
    <row r="2404" spans="1:9">
      <c r="A2404">
        <v>137850</v>
      </c>
      <c r="B2404" t="s">
        <v>7305</v>
      </c>
      <c r="C2404">
        <v>0</v>
      </c>
      <c r="D2404">
        <v>0</v>
      </c>
      <c r="E2404">
        <v>900000</v>
      </c>
      <c r="F2404">
        <v>1080000</v>
      </c>
      <c r="G2404" s="3">
        <v>46157</v>
      </c>
      <c r="H2404" t="s">
        <v>7563</v>
      </c>
      <c r="I2404" t="s">
        <v>7617</v>
      </c>
    </row>
    <row r="2405" spans="1:9">
      <c r="A2405">
        <v>137851</v>
      </c>
      <c r="B2405" t="s">
        <v>6859</v>
      </c>
      <c r="C2405" t="s">
        <v>7564</v>
      </c>
      <c r="D2405" t="s">
        <v>7564</v>
      </c>
      <c r="E2405">
        <v>5515625</v>
      </c>
      <c r="F2405">
        <v>6618750</v>
      </c>
      <c r="G2405" s="3">
        <v>46157</v>
      </c>
      <c r="H2405" t="s">
        <v>7563</v>
      </c>
      <c r="I2405" t="s">
        <v>7563</v>
      </c>
    </row>
    <row r="2406" spans="1:9">
      <c r="A2406">
        <v>137852</v>
      </c>
      <c r="B2406" t="s">
        <v>7565</v>
      </c>
      <c r="C2406" t="s">
        <v>7567</v>
      </c>
      <c r="D2406">
        <v>0</v>
      </c>
      <c r="E2406">
        <v>1200000</v>
      </c>
      <c r="F2406">
        <v>1200000</v>
      </c>
      <c r="G2406" s="3">
        <v>46157</v>
      </c>
      <c r="H2406" t="s">
        <v>7563</v>
      </c>
      <c r="I2406" t="s">
        <v>7594</v>
      </c>
    </row>
    <row r="2407" spans="1:9">
      <c r="A2407">
        <v>137853</v>
      </c>
      <c r="B2407" t="s">
        <v>6859</v>
      </c>
      <c r="C2407" t="s">
        <v>7568</v>
      </c>
      <c r="D2407" t="s">
        <v>7568</v>
      </c>
      <c r="E2407">
        <v>1780500</v>
      </c>
      <c r="F2407">
        <v>2136600</v>
      </c>
      <c r="G2407" s="3">
        <v>46157</v>
      </c>
      <c r="H2407" t="s">
        <v>7563</v>
      </c>
      <c r="I2407" t="s">
        <v>7563</v>
      </c>
    </row>
    <row r="2408" spans="1:9">
      <c r="A2408">
        <v>137854</v>
      </c>
      <c r="B2408" t="s">
        <v>7565</v>
      </c>
      <c r="C2408" t="s">
        <v>7569</v>
      </c>
      <c r="D2408">
        <v>0</v>
      </c>
      <c r="E2408">
        <v>4800000</v>
      </c>
      <c r="F2408">
        <v>4800000</v>
      </c>
      <c r="G2408" s="3">
        <v>46157</v>
      </c>
      <c r="H2408" t="s">
        <v>7563</v>
      </c>
      <c r="I2408" t="s">
        <v>7594</v>
      </c>
    </row>
    <row r="2409" spans="1:9">
      <c r="A2409">
        <v>137855</v>
      </c>
      <c r="B2409" t="s">
        <v>4706</v>
      </c>
      <c r="C2409" t="s">
        <v>7570</v>
      </c>
      <c r="D2409">
        <v>0</v>
      </c>
      <c r="E2409">
        <v>3775000</v>
      </c>
      <c r="F2409">
        <v>3775000</v>
      </c>
      <c r="G2409" s="3">
        <v>46157</v>
      </c>
      <c r="H2409" t="s">
        <v>7563</v>
      </c>
      <c r="I2409" t="s">
        <v>7679</v>
      </c>
    </row>
    <row r="2410" spans="1:9">
      <c r="A2410">
        <v>137856</v>
      </c>
      <c r="B2410" t="s">
        <v>5194</v>
      </c>
      <c r="C2410" t="s">
        <v>7571</v>
      </c>
      <c r="D2410">
        <v>0</v>
      </c>
      <c r="E2410">
        <v>8220835</v>
      </c>
      <c r="F2410">
        <v>9865002</v>
      </c>
      <c r="G2410" s="3">
        <v>46157</v>
      </c>
      <c r="H2410" t="s">
        <v>7563</v>
      </c>
      <c r="I2410" t="s">
        <v>7563</v>
      </c>
    </row>
    <row r="2411" spans="1:9">
      <c r="A2411">
        <v>137857</v>
      </c>
      <c r="B2411" t="s">
        <v>4868</v>
      </c>
      <c r="C2411" t="s">
        <v>7572</v>
      </c>
      <c r="D2411" t="s">
        <v>7572</v>
      </c>
      <c r="E2411">
        <v>2250000</v>
      </c>
      <c r="F2411">
        <v>2700000</v>
      </c>
      <c r="G2411" s="3">
        <v>46157</v>
      </c>
      <c r="H2411" t="s">
        <v>7563</v>
      </c>
      <c r="I2411" t="s">
        <v>7563</v>
      </c>
    </row>
    <row r="2412" spans="1:9">
      <c r="A2412">
        <v>137858</v>
      </c>
      <c r="B2412" t="s">
        <v>4688</v>
      </c>
      <c r="C2412" t="s">
        <v>7573</v>
      </c>
      <c r="D2412">
        <v>0</v>
      </c>
      <c r="E2412">
        <v>583200</v>
      </c>
      <c r="F2412">
        <v>699840</v>
      </c>
      <c r="G2412" s="3">
        <v>46157</v>
      </c>
      <c r="H2412" t="s">
        <v>7563</v>
      </c>
      <c r="I2412" t="s">
        <v>7563</v>
      </c>
    </row>
    <row r="2413" spans="1:9">
      <c r="A2413">
        <v>137859</v>
      </c>
      <c r="B2413" t="s">
        <v>7574</v>
      </c>
      <c r="C2413" t="s">
        <v>7576</v>
      </c>
      <c r="D2413">
        <v>0</v>
      </c>
      <c r="E2413">
        <v>8000000</v>
      </c>
      <c r="F2413">
        <v>8000000</v>
      </c>
      <c r="G2413" s="3">
        <v>46157</v>
      </c>
      <c r="H2413" t="s">
        <v>7563</v>
      </c>
      <c r="I2413" t="s">
        <v>7679</v>
      </c>
    </row>
    <row r="2414" spans="1:9">
      <c r="A2414">
        <v>137860</v>
      </c>
      <c r="B2414" t="s">
        <v>5032</v>
      </c>
      <c r="C2414">
        <v>0</v>
      </c>
      <c r="D2414">
        <v>0</v>
      </c>
      <c r="E2414">
        <v>304800</v>
      </c>
      <c r="F2414">
        <v>304800</v>
      </c>
      <c r="G2414" s="3">
        <v>46157</v>
      </c>
      <c r="H2414" t="s">
        <v>7563</v>
      </c>
      <c r="I2414" t="s">
        <v>7617</v>
      </c>
    </row>
    <row r="2415" spans="1:9">
      <c r="A2415">
        <v>137861</v>
      </c>
      <c r="B2415" t="s">
        <v>4695</v>
      </c>
      <c r="C2415" t="s">
        <v>7577</v>
      </c>
      <c r="D2415">
        <v>0</v>
      </c>
      <c r="E2415">
        <v>2478900</v>
      </c>
      <c r="F2415">
        <v>2478900</v>
      </c>
      <c r="G2415" s="3">
        <v>46157</v>
      </c>
      <c r="H2415" t="s">
        <v>7563</v>
      </c>
      <c r="I2415" t="s">
        <v>7563</v>
      </c>
    </row>
    <row r="2416" spans="1:9">
      <c r="A2416">
        <v>137862</v>
      </c>
      <c r="B2416" t="s">
        <v>7578</v>
      </c>
      <c r="C2416" t="s">
        <v>7579</v>
      </c>
      <c r="D2416">
        <v>0</v>
      </c>
      <c r="E2416">
        <v>15000000</v>
      </c>
      <c r="F2416">
        <v>15000000</v>
      </c>
      <c r="G2416" s="3">
        <v>46157</v>
      </c>
      <c r="H2416" t="s">
        <v>7563</v>
      </c>
      <c r="I2416" t="s">
        <v>7679</v>
      </c>
    </row>
    <row r="2417" spans="1:9">
      <c r="A2417">
        <v>137863</v>
      </c>
      <c r="B2417" t="s">
        <v>4706</v>
      </c>
      <c r="C2417" t="s">
        <v>7580</v>
      </c>
      <c r="D2417">
        <v>0</v>
      </c>
      <c r="E2417">
        <v>700000</v>
      </c>
      <c r="F2417">
        <v>700000</v>
      </c>
      <c r="G2417" s="3">
        <v>46157</v>
      </c>
      <c r="H2417" t="s">
        <v>7563</v>
      </c>
      <c r="I2417" t="s">
        <v>7679</v>
      </c>
    </row>
    <row r="2418" spans="1:9">
      <c r="A2418">
        <v>137864</v>
      </c>
      <c r="B2418" t="s">
        <v>4697</v>
      </c>
      <c r="C2418" t="s">
        <v>3501</v>
      </c>
      <c r="D2418">
        <v>0</v>
      </c>
      <c r="E2418">
        <v>660000</v>
      </c>
      <c r="F2418">
        <v>660000</v>
      </c>
      <c r="G2418" s="3">
        <v>46157</v>
      </c>
      <c r="H2418" t="s">
        <v>7563</v>
      </c>
      <c r="I2418" t="s">
        <v>7563</v>
      </c>
    </row>
    <row r="2419" spans="1:9">
      <c r="A2419">
        <v>137865</v>
      </c>
      <c r="B2419" t="s">
        <v>4697</v>
      </c>
      <c r="C2419" t="s">
        <v>7581</v>
      </c>
      <c r="D2419">
        <v>0</v>
      </c>
      <c r="E2419">
        <v>270000</v>
      </c>
      <c r="F2419">
        <v>270000</v>
      </c>
      <c r="G2419" s="3">
        <v>46157</v>
      </c>
      <c r="H2419" t="s">
        <v>7563</v>
      </c>
      <c r="I2419" t="s">
        <v>7594</v>
      </c>
    </row>
    <row r="2420" spans="1:9">
      <c r="A2420">
        <v>137866</v>
      </c>
      <c r="B2420" t="s">
        <v>4763</v>
      </c>
      <c r="C2420" t="s">
        <v>7582</v>
      </c>
      <c r="D2420">
        <v>0</v>
      </c>
      <c r="E2420">
        <v>14532314</v>
      </c>
      <c r="F2420">
        <v>17438776.800000001</v>
      </c>
      <c r="G2420" s="3">
        <v>46157</v>
      </c>
      <c r="H2420" t="s">
        <v>7563</v>
      </c>
      <c r="I2420" t="s">
        <v>7679</v>
      </c>
    </row>
    <row r="2421" spans="1:9">
      <c r="A2421">
        <v>137867</v>
      </c>
      <c r="B2421" t="s">
        <v>4697</v>
      </c>
      <c r="C2421" t="s">
        <v>7583</v>
      </c>
      <c r="D2421" t="s">
        <v>7583</v>
      </c>
      <c r="E2421">
        <v>127000</v>
      </c>
      <c r="F2421">
        <v>127000</v>
      </c>
      <c r="G2421" s="3">
        <v>46157</v>
      </c>
      <c r="H2421" t="s">
        <v>7563</v>
      </c>
      <c r="I2421" t="s">
        <v>7707</v>
      </c>
    </row>
    <row r="2422" spans="1:9">
      <c r="A2422">
        <v>137868</v>
      </c>
      <c r="B2422" t="s">
        <v>7584</v>
      </c>
      <c r="C2422" t="s">
        <v>7586</v>
      </c>
      <c r="D2422">
        <v>0</v>
      </c>
      <c r="E2422">
        <v>9000000</v>
      </c>
      <c r="F2422">
        <v>9000000</v>
      </c>
      <c r="G2422" s="3">
        <v>46157</v>
      </c>
      <c r="H2422" t="s">
        <v>7563</v>
      </c>
      <c r="I2422" t="s">
        <v>7679</v>
      </c>
    </row>
    <row r="2423" spans="1:9">
      <c r="A2423">
        <v>137869</v>
      </c>
      <c r="B2423" t="s">
        <v>7374</v>
      </c>
      <c r="C2423" t="s">
        <v>7587</v>
      </c>
      <c r="D2423">
        <v>0</v>
      </c>
      <c r="E2423">
        <v>52800000</v>
      </c>
      <c r="F2423">
        <v>63360000</v>
      </c>
      <c r="G2423" s="3">
        <v>46157</v>
      </c>
      <c r="H2423" t="s">
        <v>7563</v>
      </c>
      <c r="I2423" t="s">
        <v>7679</v>
      </c>
    </row>
    <row r="2424" spans="1:9">
      <c r="A2424">
        <v>137870</v>
      </c>
      <c r="B2424" t="s">
        <v>7588</v>
      </c>
      <c r="C2424" t="s">
        <v>7590</v>
      </c>
      <c r="D2424" t="s">
        <v>7590</v>
      </c>
      <c r="E2424">
        <v>1800000</v>
      </c>
      <c r="F2424">
        <v>2160000</v>
      </c>
      <c r="G2424" s="3">
        <v>46157</v>
      </c>
      <c r="H2424" t="s">
        <v>7563</v>
      </c>
      <c r="I2424" t="s">
        <v>7594</v>
      </c>
    </row>
    <row r="2425" spans="1:9">
      <c r="A2425">
        <v>137871</v>
      </c>
      <c r="B2425" t="s">
        <v>4842</v>
      </c>
      <c r="C2425" t="s">
        <v>7591</v>
      </c>
      <c r="D2425">
        <v>0</v>
      </c>
      <c r="E2425">
        <v>5539395.5800000001</v>
      </c>
      <c r="F2425">
        <v>5539395.5800000001</v>
      </c>
      <c r="G2425" s="3">
        <v>46157</v>
      </c>
      <c r="H2425" t="s">
        <v>7563</v>
      </c>
      <c r="I2425" t="s">
        <v>7679</v>
      </c>
    </row>
    <row r="2426" spans="1:9">
      <c r="A2426">
        <v>137872</v>
      </c>
      <c r="B2426" t="s">
        <v>4842</v>
      </c>
      <c r="C2426" t="s">
        <v>7592</v>
      </c>
      <c r="D2426">
        <v>0</v>
      </c>
      <c r="E2426">
        <v>180000000</v>
      </c>
      <c r="F2426">
        <v>180000000</v>
      </c>
      <c r="G2426" s="3">
        <v>46157</v>
      </c>
      <c r="H2426" t="s">
        <v>7563</v>
      </c>
      <c r="I2426" t="s">
        <v>7679</v>
      </c>
    </row>
    <row r="2427" spans="1:9">
      <c r="A2427">
        <v>137873</v>
      </c>
      <c r="B2427" t="s">
        <v>4791</v>
      </c>
      <c r="C2427">
        <v>0</v>
      </c>
      <c r="D2427">
        <v>0</v>
      </c>
      <c r="E2427">
        <v>225000</v>
      </c>
      <c r="F2427">
        <v>270000</v>
      </c>
      <c r="G2427" s="3">
        <v>46157</v>
      </c>
      <c r="H2427" t="s">
        <v>7563</v>
      </c>
      <c r="I2427" t="s">
        <v>7707</v>
      </c>
    </row>
    <row r="2428" spans="1:9">
      <c r="A2428">
        <v>137874</v>
      </c>
      <c r="B2428" t="s">
        <v>4952</v>
      </c>
      <c r="C2428" t="s">
        <v>7593</v>
      </c>
      <c r="D2428">
        <v>0</v>
      </c>
      <c r="E2428">
        <v>350000</v>
      </c>
      <c r="F2428">
        <v>350000</v>
      </c>
      <c r="G2428" s="3">
        <v>46160</v>
      </c>
      <c r="H2428" t="s">
        <v>7594</v>
      </c>
      <c r="I2428" t="s">
        <v>7594</v>
      </c>
    </row>
    <row r="2429" spans="1:9">
      <c r="A2429">
        <v>137875</v>
      </c>
      <c r="B2429" t="s">
        <v>7595</v>
      </c>
      <c r="C2429">
        <v>0</v>
      </c>
      <c r="D2429" t="s">
        <v>9737</v>
      </c>
      <c r="E2429">
        <v>27796800</v>
      </c>
      <c r="F2429">
        <v>33356160</v>
      </c>
      <c r="G2429" s="3">
        <v>46160</v>
      </c>
      <c r="H2429" t="s">
        <v>7594</v>
      </c>
      <c r="I2429" t="s">
        <v>7594</v>
      </c>
    </row>
    <row r="2430" spans="1:9">
      <c r="A2430">
        <v>137876</v>
      </c>
      <c r="B2430" t="s">
        <v>7595</v>
      </c>
      <c r="C2430">
        <v>0</v>
      </c>
      <c r="D2430" t="s">
        <v>9738</v>
      </c>
      <c r="E2430">
        <v>6949200</v>
      </c>
      <c r="F2430">
        <v>8339040</v>
      </c>
      <c r="G2430" s="3">
        <v>46160</v>
      </c>
      <c r="H2430" t="s">
        <v>7594</v>
      </c>
      <c r="I2430" t="s">
        <v>7594</v>
      </c>
    </row>
    <row r="2431" spans="1:9">
      <c r="A2431">
        <v>137877</v>
      </c>
      <c r="B2431" t="s">
        <v>4732</v>
      </c>
      <c r="C2431" t="s">
        <v>7596</v>
      </c>
      <c r="D2431">
        <v>0</v>
      </c>
      <c r="E2431">
        <v>6500000</v>
      </c>
      <c r="F2431">
        <v>6500000</v>
      </c>
      <c r="G2431" s="3">
        <v>46160</v>
      </c>
      <c r="H2431" t="s">
        <v>7594</v>
      </c>
      <c r="I2431" t="s">
        <v>7679</v>
      </c>
    </row>
    <row r="2432" spans="1:9">
      <c r="A2432">
        <v>137878</v>
      </c>
      <c r="B2432" t="s">
        <v>4768</v>
      </c>
      <c r="C2432" t="s">
        <v>7597</v>
      </c>
      <c r="D2432">
        <v>0</v>
      </c>
      <c r="E2432">
        <v>14000000</v>
      </c>
      <c r="F2432">
        <v>14000000</v>
      </c>
      <c r="G2432" s="3">
        <v>46160</v>
      </c>
      <c r="H2432" t="s">
        <v>7594</v>
      </c>
      <c r="I2432" t="s">
        <v>7617</v>
      </c>
    </row>
    <row r="2433" spans="1:9">
      <c r="A2433">
        <v>137879</v>
      </c>
      <c r="B2433" t="s">
        <v>4697</v>
      </c>
      <c r="C2433" t="s">
        <v>7598</v>
      </c>
      <c r="D2433">
        <v>0</v>
      </c>
      <c r="E2433">
        <v>1294300</v>
      </c>
      <c r="F2433">
        <v>1294300</v>
      </c>
      <c r="G2433" s="3">
        <v>46160</v>
      </c>
      <c r="H2433" t="s">
        <v>7594</v>
      </c>
      <c r="I2433" t="s">
        <v>7707</v>
      </c>
    </row>
    <row r="2434" spans="1:9">
      <c r="A2434">
        <v>137880</v>
      </c>
      <c r="B2434" t="s">
        <v>7599</v>
      </c>
      <c r="C2434" t="s">
        <v>7601</v>
      </c>
      <c r="D2434">
        <v>0</v>
      </c>
      <c r="E2434">
        <v>3632000</v>
      </c>
      <c r="F2434">
        <v>3632000</v>
      </c>
      <c r="G2434" s="3">
        <v>46160</v>
      </c>
      <c r="H2434" t="s">
        <v>7594</v>
      </c>
      <c r="I2434" t="s">
        <v>7617</v>
      </c>
    </row>
    <row r="2435" spans="1:9">
      <c r="A2435">
        <v>137881</v>
      </c>
      <c r="B2435" t="s">
        <v>7602</v>
      </c>
      <c r="C2435" t="s">
        <v>7604</v>
      </c>
      <c r="D2435" t="s">
        <v>7604</v>
      </c>
      <c r="E2435">
        <v>6000</v>
      </c>
      <c r="F2435">
        <v>7200</v>
      </c>
      <c r="G2435" s="3">
        <v>46160</v>
      </c>
      <c r="H2435" t="s">
        <v>7594</v>
      </c>
      <c r="I2435" t="s">
        <v>7594</v>
      </c>
    </row>
    <row r="2436" spans="1:9">
      <c r="A2436">
        <v>137882</v>
      </c>
      <c r="B2436" t="s">
        <v>6438</v>
      </c>
      <c r="C2436" t="s">
        <v>7605</v>
      </c>
      <c r="D2436">
        <v>0</v>
      </c>
      <c r="E2436">
        <v>37330000</v>
      </c>
      <c r="F2436">
        <v>37330000</v>
      </c>
      <c r="G2436" s="3">
        <v>46160</v>
      </c>
      <c r="H2436" t="s">
        <v>7594</v>
      </c>
      <c r="I2436" t="s">
        <v>3416</v>
      </c>
    </row>
    <row r="2437" spans="1:9">
      <c r="A2437">
        <v>137883</v>
      </c>
      <c r="B2437" t="s">
        <v>7606</v>
      </c>
      <c r="C2437" t="s">
        <v>7608</v>
      </c>
      <c r="D2437">
        <v>0</v>
      </c>
      <c r="E2437">
        <v>6000000</v>
      </c>
      <c r="F2437">
        <v>7200000</v>
      </c>
      <c r="G2437" s="3">
        <v>46160</v>
      </c>
      <c r="H2437" t="s">
        <v>7594</v>
      </c>
      <c r="I2437" t="s">
        <v>7679</v>
      </c>
    </row>
    <row r="2438" spans="1:9">
      <c r="A2438">
        <v>137884</v>
      </c>
      <c r="B2438" t="s">
        <v>6189</v>
      </c>
      <c r="C2438" t="s">
        <v>7609</v>
      </c>
      <c r="D2438">
        <v>0</v>
      </c>
      <c r="E2438">
        <v>2400000</v>
      </c>
      <c r="F2438">
        <v>2880000</v>
      </c>
      <c r="G2438" s="3">
        <v>46160</v>
      </c>
      <c r="H2438" t="s">
        <v>7594</v>
      </c>
      <c r="I2438" t="s">
        <v>3416</v>
      </c>
    </row>
    <row r="2439" spans="1:9">
      <c r="A2439">
        <v>137885</v>
      </c>
      <c r="B2439" t="s">
        <v>7610</v>
      </c>
      <c r="C2439" t="s">
        <v>7612</v>
      </c>
      <c r="D2439">
        <v>0</v>
      </c>
      <c r="E2439">
        <v>9830.6299999999992</v>
      </c>
      <c r="F2439">
        <v>9830.6299999999992</v>
      </c>
      <c r="G2439" s="3">
        <v>46160</v>
      </c>
      <c r="H2439" t="s">
        <v>7594</v>
      </c>
      <c r="I2439" t="s">
        <v>3416</v>
      </c>
    </row>
    <row r="2440" spans="1:9">
      <c r="A2440">
        <v>137886</v>
      </c>
      <c r="B2440">
        <v>0</v>
      </c>
      <c r="C2440" t="s">
        <v>7613</v>
      </c>
      <c r="D2440" t="s">
        <v>9739</v>
      </c>
      <c r="E2440">
        <v>0</v>
      </c>
      <c r="F2440">
        <v>0</v>
      </c>
      <c r="G2440" s="3">
        <v>46160</v>
      </c>
      <c r="H2440" t="s">
        <v>7594</v>
      </c>
      <c r="I2440" t="s">
        <v>7707</v>
      </c>
    </row>
    <row r="2441" spans="1:9">
      <c r="A2441">
        <v>137887</v>
      </c>
      <c r="B2441" t="s">
        <v>4697</v>
      </c>
      <c r="C2441" t="s">
        <v>7614</v>
      </c>
      <c r="D2441" t="s">
        <v>7614</v>
      </c>
      <c r="E2441">
        <v>296600</v>
      </c>
      <c r="F2441">
        <v>296600</v>
      </c>
      <c r="G2441" s="3">
        <v>46160</v>
      </c>
      <c r="H2441" t="s">
        <v>7594</v>
      </c>
      <c r="I2441" t="s">
        <v>7707</v>
      </c>
    </row>
    <row r="2442" spans="1:9">
      <c r="A2442">
        <v>137888</v>
      </c>
      <c r="B2442">
        <v>0</v>
      </c>
      <c r="C2442" t="s">
        <v>7615</v>
      </c>
      <c r="D2442" t="s">
        <v>9740</v>
      </c>
      <c r="E2442">
        <v>0</v>
      </c>
      <c r="F2442">
        <v>0</v>
      </c>
      <c r="G2442" s="3">
        <v>46160</v>
      </c>
      <c r="H2442" t="s">
        <v>7594</v>
      </c>
      <c r="I2442" t="s">
        <v>7707</v>
      </c>
    </row>
    <row r="2443" spans="1:9">
      <c r="A2443">
        <v>137889</v>
      </c>
      <c r="B2443" t="s">
        <v>5024</v>
      </c>
      <c r="C2443">
        <v>0</v>
      </c>
      <c r="D2443">
        <v>0</v>
      </c>
      <c r="E2443">
        <v>25722500</v>
      </c>
      <c r="F2443">
        <v>30867000</v>
      </c>
      <c r="G2443" s="3">
        <v>46160</v>
      </c>
      <c r="H2443" t="s">
        <v>7594</v>
      </c>
      <c r="I2443" t="s">
        <v>7617</v>
      </c>
    </row>
    <row r="2444" spans="1:9">
      <c r="A2444">
        <v>137890</v>
      </c>
      <c r="B2444" t="s">
        <v>4697</v>
      </c>
      <c r="C2444" t="s">
        <v>7616</v>
      </c>
      <c r="D2444" t="s">
        <v>7616</v>
      </c>
      <c r="E2444">
        <v>3176000</v>
      </c>
      <c r="F2444">
        <v>3176000</v>
      </c>
      <c r="G2444" s="3">
        <v>46161</v>
      </c>
      <c r="H2444" t="s">
        <v>7617</v>
      </c>
      <c r="I2444" t="s">
        <v>7707</v>
      </c>
    </row>
    <row r="2445" spans="1:9">
      <c r="A2445">
        <v>137891</v>
      </c>
      <c r="B2445" t="s">
        <v>5103</v>
      </c>
      <c r="C2445" t="s">
        <v>7618</v>
      </c>
      <c r="D2445">
        <v>0</v>
      </c>
      <c r="E2445">
        <v>3950000000</v>
      </c>
      <c r="F2445">
        <v>4740000000</v>
      </c>
      <c r="G2445" s="3">
        <v>46161</v>
      </c>
      <c r="H2445" t="s">
        <v>7617</v>
      </c>
      <c r="I2445" t="s">
        <v>7810</v>
      </c>
    </row>
    <row r="2446" spans="1:9">
      <c r="A2446">
        <v>137892</v>
      </c>
      <c r="B2446" t="s">
        <v>7619</v>
      </c>
      <c r="C2446" t="s">
        <v>7621</v>
      </c>
      <c r="D2446">
        <v>0</v>
      </c>
      <c r="E2446">
        <v>33000000</v>
      </c>
      <c r="F2446">
        <v>33000000</v>
      </c>
      <c r="G2446" s="3">
        <v>46161</v>
      </c>
      <c r="H2446" t="s">
        <v>7617</v>
      </c>
      <c r="I2446" t="s">
        <v>7679</v>
      </c>
    </row>
    <row r="2447" spans="1:9">
      <c r="A2447">
        <v>137893</v>
      </c>
      <c r="B2447" t="s">
        <v>7622</v>
      </c>
      <c r="C2447" t="s">
        <v>7624</v>
      </c>
      <c r="D2447">
        <v>0</v>
      </c>
      <c r="E2447">
        <v>8000000</v>
      </c>
      <c r="F2447">
        <v>8000000</v>
      </c>
      <c r="G2447" s="3">
        <v>46161</v>
      </c>
      <c r="H2447" t="s">
        <v>7617</v>
      </c>
      <c r="I2447" t="s">
        <v>7709</v>
      </c>
    </row>
    <row r="2448" spans="1:9">
      <c r="A2448">
        <v>137894</v>
      </c>
      <c r="B2448" t="s">
        <v>4668</v>
      </c>
      <c r="C2448" t="s">
        <v>7625</v>
      </c>
      <c r="D2448">
        <v>0</v>
      </c>
      <c r="E2448">
        <v>3749999.94</v>
      </c>
      <c r="F2448">
        <v>4499999.93</v>
      </c>
      <c r="G2448" s="3">
        <v>46161</v>
      </c>
      <c r="H2448" t="s">
        <v>7617</v>
      </c>
      <c r="I2448" t="s">
        <v>7617</v>
      </c>
    </row>
    <row r="2449" spans="1:9">
      <c r="A2449">
        <v>137895</v>
      </c>
      <c r="B2449" t="s">
        <v>4697</v>
      </c>
      <c r="C2449" t="s">
        <v>7626</v>
      </c>
      <c r="D2449">
        <v>0</v>
      </c>
      <c r="E2449">
        <v>480000</v>
      </c>
      <c r="F2449">
        <v>576000</v>
      </c>
      <c r="G2449" s="3">
        <v>46161</v>
      </c>
      <c r="H2449" t="s">
        <v>7617</v>
      </c>
      <c r="I2449" t="s">
        <v>7617</v>
      </c>
    </row>
    <row r="2450" spans="1:9">
      <c r="A2450">
        <v>137896</v>
      </c>
      <c r="B2450" t="s">
        <v>4791</v>
      </c>
      <c r="C2450" t="s">
        <v>7627</v>
      </c>
      <c r="D2450">
        <v>0</v>
      </c>
      <c r="E2450">
        <v>5775000</v>
      </c>
      <c r="F2450">
        <v>6930000</v>
      </c>
      <c r="G2450" s="3">
        <v>46161</v>
      </c>
      <c r="H2450" t="s">
        <v>7617</v>
      </c>
      <c r="I2450" t="s">
        <v>7679</v>
      </c>
    </row>
    <row r="2451" spans="1:9">
      <c r="A2451">
        <v>137897</v>
      </c>
      <c r="B2451" t="s">
        <v>5392</v>
      </c>
      <c r="C2451" t="s">
        <v>7628</v>
      </c>
      <c r="D2451">
        <v>0</v>
      </c>
      <c r="E2451">
        <v>3261000</v>
      </c>
      <c r="F2451">
        <v>3913200</v>
      </c>
      <c r="G2451" s="3">
        <v>46161</v>
      </c>
      <c r="H2451" t="s">
        <v>7617</v>
      </c>
      <c r="I2451" t="s">
        <v>7679</v>
      </c>
    </row>
    <row r="2452" spans="1:9">
      <c r="A2452">
        <v>137898</v>
      </c>
      <c r="B2452" t="s">
        <v>4760</v>
      </c>
      <c r="C2452" t="s">
        <v>7629</v>
      </c>
      <c r="D2452">
        <v>0</v>
      </c>
      <c r="E2452">
        <v>557169.79</v>
      </c>
      <c r="F2452">
        <v>668603.75</v>
      </c>
      <c r="G2452" s="3">
        <v>46161</v>
      </c>
      <c r="H2452" t="s">
        <v>7617</v>
      </c>
      <c r="I2452" t="s">
        <v>7679</v>
      </c>
    </row>
    <row r="2453" spans="1:9">
      <c r="A2453">
        <v>137899</v>
      </c>
      <c r="B2453" t="s">
        <v>5330</v>
      </c>
      <c r="C2453" t="s">
        <v>7630</v>
      </c>
      <c r="D2453">
        <v>0</v>
      </c>
      <c r="E2453">
        <v>19264</v>
      </c>
      <c r="F2453">
        <v>19264</v>
      </c>
      <c r="G2453" s="3">
        <v>46161</v>
      </c>
      <c r="H2453" t="s">
        <v>7617</v>
      </c>
      <c r="I2453" t="s">
        <v>7810</v>
      </c>
    </row>
    <row r="2454" spans="1:9">
      <c r="A2454">
        <v>137900</v>
      </c>
      <c r="B2454" t="s">
        <v>4697</v>
      </c>
      <c r="C2454" t="s">
        <v>7631</v>
      </c>
      <c r="D2454" t="s">
        <v>7631</v>
      </c>
      <c r="E2454">
        <v>1343000</v>
      </c>
      <c r="F2454">
        <v>1343000</v>
      </c>
      <c r="G2454" s="3">
        <v>46161</v>
      </c>
      <c r="H2454" t="s">
        <v>7617</v>
      </c>
      <c r="I2454" t="s">
        <v>7707</v>
      </c>
    </row>
    <row r="2455" spans="1:9">
      <c r="A2455">
        <v>137901</v>
      </c>
      <c r="B2455">
        <v>0</v>
      </c>
      <c r="C2455">
        <v>0</v>
      </c>
      <c r="D2455">
        <v>0</v>
      </c>
      <c r="E2455">
        <v>0</v>
      </c>
      <c r="F2455">
        <v>0</v>
      </c>
      <c r="G2455" s="3">
        <v>46161</v>
      </c>
      <c r="H2455" t="s">
        <v>7617</v>
      </c>
      <c r="I2455" t="s">
        <v>7647</v>
      </c>
    </row>
    <row r="2456" spans="1:9">
      <c r="A2456">
        <v>137902</v>
      </c>
      <c r="B2456" t="s">
        <v>7632</v>
      </c>
      <c r="C2456" t="s">
        <v>7634</v>
      </c>
      <c r="D2456">
        <v>0</v>
      </c>
      <c r="E2456">
        <v>1249999.8</v>
      </c>
      <c r="F2456">
        <v>1499999.76</v>
      </c>
      <c r="G2456" s="3">
        <v>46161</v>
      </c>
      <c r="H2456" t="s">
        <v>7617</v>
      </c>
      <c r="I2456" t="s">
        <v>7647</v>
      </c>
    </row>
    <row r="2457" spans="1:9">
      <c r="A2457">
        <v>137903</v>
      </c>
      <c r="B2457" t="s">
        <v>6035</v>
      </c>
      <c r="C2457" t="s">
        <v>7635</v>
      </c>
      <c r="D2457">
        <v>0</v>
      </c>
      <c r="E2457">
        <v>7298960</v>
      </c>
      <c r="F2457">
        <v>8758752</v>
      </c>
      <c r="G2457" s="3">
        <v>46161</v>
      </c>
      <c r="H2457" t="s">
        <v>7617</v>
      </c>
      <c r="I2457" t="s">
        <v>7679</v>
      </c>
    </row>
    <row r="2458" spans="1:9">
      <c r="A2458">
        <v>137904</v>
      </c>
      <c r="B2458" t="s">
        <v>4695</v>
      </c>
      <c r="C2458" t="s">
        <v>7636</v>
      </c>
      <c r="D2458">
        <v>0</v>
      </c>
      <c r="E2458">
        <v>1505600</v>
      </c>
      <c r="F2458">
        <v>1505600</v>
      </c>
      <c r="G2458" s="3">
        <v>46161</v>
      </c>
      <c r="H2458" t="s">
        <v>7617</v>
      </c>
      <c r="I2458" t="s">
        <v>7617</v>
      </c>
    </row>
    <row r="2459" spans="1:9">
      <c r="A2459">
        <v>137905</v>
      </c>
      <c r="B2459" t="s">
        <v>4695</v>
      </c>
      <c r="C2459">
        <v>0</v>
      </c>
      <c r="D2459">
        <v>0</v>
      </c>
      <c r="E2459">
        <v>61876000</v>
      </c>
      <c r="F2459">
        <v>74251200</v>
      </c>
      <c r="G2459" s="3">
        <v>46161</v>
      </c>
      <c r="H2459" t="s">
        <v>7617</v>
      </c>
      <c r="I2459" t="s">
        <v>7617</v>
      </c>
    </row>
    <row r="2460" spans="1:9">
      <c r="A2460">
        <v>137906</v>
      </c>
      <c r="B2460">
        <v>0</v>
      </c>
      <c r="C2460" t="s">
        <v>7637</v>
      </c>
      <c r="D2460" t="s">
        <v>7637</v>
      </c>
      <c r="E2460">
        <v>808800</v>
      </c>
      <c r="F2460">
        <v>970560</v>
      </c>
      <c r="G2460" s="3">
        <v>46161</v>
      </c>
      <c r="H2460" t="s">
        <v>7617</v>
      </c>
      <c r="I2460" t="s">
        <v>7617</v>
      </c>
    </row>
    <row r="2461" spans="1:9">
      <c r="A2461">
        <v>137907</v>
      </c>
      <c r="B2461" t="s">
        <v>4853</v>
      </c>
      <c r="C2461" t="s">
        <v>7638</v>
      </c>
      <c r="D2461">
        <v>0</v>
      </c>
      <c r="E2461">
        <v>15098802.970000001</v>
      </c>
      <c r="F2461">
        <v>18118563.559999999</v>
      </c>
      <c r="G2461" s="3">
        <v>46161</v>
      </c>
      <c r="H2461" t="s">
        <v>7617</v>
      </c>
      <c r="I2461" t="s">
        <v>7617</v>
      </c>
    </row>
    <row r="2462" spans="1:9">
      <c r="A2462">
        <v>137908</v>
      </c>
      <c r="B2462" t="s">
        <v>5199</v>
      </c>
      <c r="C2462" t="s">
        <v>7639</v>
      </c>
      <c r="D2462">
        <v>0</v>
      </c>
      <c r="E2462">
        <v>2915520</v>
      </c>
      <c r="F2462">
        <v>3498624</v>
      </c>
      <c r="G2462" s="3">
        <v>46161</v>
      </c>
      <c r="H2462" t="s">
        <v>7617</v>
      </c>
      <c r="I2462" t="s">
        <v>7617</v>
      </c>
    </row>
    <row r="2463" spans="1:9">
      <c r="A2463">
        <v>137909</v>
      </c>
      <c r="B2463" t="s">
        <v>4853</v>
      </c>
      <c r="C2463" t="s">
        <v>7640</v>
      </c>
      <c r="D2463">
        <v>0</v>
      </c>
      <c r="E2463">
        <v>1705245.03</v>
      </c>
      <c r="F2463">
        <v>2046294.04</v>
      </c>
      <c r="G2463" s="3">
        <v>46161</v>
      </c>
      <c r="H2463" t="s">
        <v>7617</v>
      </c>
      <c r="I2463" t="s">
        <v>7617</v>
      </c>
    </row>
    <row r="2464" spans="1:9">
      <c r="A2464">
        <v>137910</v>
      </c>
      <c r="B2464" t="s">
        <v>7345</v>
      </c>
      <c r="C2464">
        <v>0</v>
      </c>
      <c r="D2464" t="s">
        <v>9741</v>
      </c>
      <c r="E2464">
        <v>431083</v>
      </c>
      <c r="F2464">
        <v>517299.6</v>
      </c>
      <c r="G2464" s="3">
        <v>46161</v>
      </c>
      <c r="H2464" t="s">
        <v>7617</v>
      </c>
      <c r="I2464" t="s">
        <v>7647</v>
      </c>
    </row>
    <row r="2465" spans="1:9">
      <c r="A2465">
        <v>137911</v>
      </c>
      <c r="B2465" t="s">
        <v>6591</v>
      </c>
      <c r="C2465" t="s">
        <v>7641</v>
      </c>
      <c r="D2465">
        <v>0</v>
      </c>
      <c r="E2465">
        <v>12820252.42</v>
      </c>
      <c r="F2465">
        <v>15384302.9</v>
      </c>
      <c r="G2465" s="3">
        <v>46161</v>
      </c>
      <c r="H2465" t="s">
        <v>7617</v>
      </c>
      <c r="I2465" t="s">
        <v>7679</v>
      </c>
    </row>
    <row r="2466" spans="1:9">
      <c r="A2466">
        <v>137912</v>
      </c>
      <c r="B2466" t="s">
        <v>5103</v>
      </c>
      <c r="C2466" t="s">
        <v>7642</v>
      </c>
      <c r="D2466">
        <v>0</v>
      </c>
      <c r="E2466">
        <v>6455000</v>
      </c>
      <c r="F2466">
        <v>7746000</v>
      </c>
      <c r="G2466" s="3">
        <v>46161</v>
      </c>
      <c r="H2466" t="s">
        <v>7617</v>
      </c>
      <c r="I2466" t="s">
        <v>7679</v>
      </c>
    </row>
    <row r="2467" spans="1:9">
      <c r="A2467">
        <v>137913</v>
      </c>
      <c r="B2467" t="s">
        <v>5103</v>
      </c>
      <c r="C2467" t="s">
        <v>7643</v>
      </c>
      <c r="D2467">
        <v>0</v>
      </c>
      <c r="E2467">
        <v>1674121.92</v>
      </c>
      <c r="F2467">
        <v>2008946.3</v>
      </c>
      <c r="G2467" s="3">
        <v>46161</v>
      </c>
      <c r="H2467" t="s">
        <v>7617</v>
      </c>
      <c r="I2467" t="s">
        <v>7679</v>
      </c>
    </row>
    <row r="2468" spans="1:9">
      <c r="A2468">
        <v>137914</v>
      </c>
      <c r="B2468" t="s">
        <v>4695</v>
      </c>
      <c r="C2468" t="s">
        <v>7644</v>
      </c>
      <c r="D2468">
        <v>0</v>
      </c>
      <c r="E2468">
        <v>1486100</v>
      </c>
      <c r="F2468">
        <v>1486100</v>
      </c>
      <c r="G2468" s="3">
        <v>46161</v>
      </c>
      <c r="H2468" t="s">
        <v>7617</v>
      </c>
      <c r="I2468" t="s">
        <v>7647</v>
      </c>
    </row>
    <row r="2469" spans="1:9">
      <c r="A2469">
        <v>137915</v>
      </c>
      <c r="B2469" t="s">
        <v>4695</v>
      </c>
      <c r="C2469" t="s">
        <v>7645</v>
      </c>
      <c r="D2469">
        <v>0</v>
      </c>
      <c r="E2469">
        <v>6712800</v>
      </c>
      <c r="F2469">
        <v>6712800</v>
      </c>
      <c r="G2469" s="3">
        <v>46161</v>
      </c>
      <c r="H2469" t="s">
        <v>7617</v>
      </c>
      <c r="I2469" t="s">
        <v>7647</v>
      </c>
    </row>
    <row r="2470" spans="1:9">
      <c r="A2470">
        <v>137916</v>
      </c>
      <c r="B2470" t="s">
        <v>5103</v>
      </c>
      <c r="C2470" t="s">
        <v>7646</v>
      </c>
      <c r="D2470">
        <v>0</v>
      </c>
      <c r="E2470">
        <v>10683530</v>
      </c>
      <c r="F2470">
        <v>12820236</v>
      </c>
      <c r="G2470" s="3">
        <v>46161</v>
      </c>
      <c r="H2470" t="s">
        <v>7617</v>
      </c>
      <c r="I2470" t="s">
        <v>7679</v>
      </c>
    </row>
    <row r="2471" spans="1:9">
      <c r="A2471">
        <v>137917</v>
      </c>
      <c r="B2471" t="s">
        <v>4853</v>
      </c>
      <c r="C2471" t="s">
        <v>7213</v>
      </c>
      <c r="D2471">
        <v>0</v>
      </c>
      <c r="E2471">
        <v>851850</v>
      </c>
      <c r="F2471">
        <v>1022220</v>
      </c>
      <c r="G2471" s="3">
        <v>46162</v>
      </c>
      <c r="H2471" t="s">
        <v>7647</v>
      </c>
      <c r="I2471" t="s">
        <v>7709</v>
      </c>
    </row>
    <row r="2472" spans="1:9">
      <c r="A2472">
        <v>137918</v>
      </c>
      <c r="B2472" t="s">
        <v>5177</v>
      </c>
      <c r="C2472" t="s">
        <v>7648</v>
      </c>
      <c r="D2472">
        <v>0</v>
      </c>
      <c r="E2472">
        <v>29150000</v>
      </c>
      <c r="F2472">
        <v>34980000</v>
      </c>
      <c r="G2472" s="3">
        <v>46162</v>
      </c>
      <c r="H2472" t="s">
        <v>7647</v>
      </c>
      <c r="I2472" t="s">
        <v>7647</v>
      </c>
    </row>
    <row r="2473" spans="1:9">
      <c r="A2473">
        <v>137919</v>
      </c>
      <c r="B2473" t="s">
        <v>4791</v>
      </c>
      <c r="C2473" t="s">
        <v>7649</v>
      </c>
      <c r="D2473">
        <v>0</v>
      </c>
      <c r="E2473">
        <v>5400000</v>
      </c>
      <c r="F2473">
        <v>6480000</v>
      </c>
      <c r="G2473" s="3">
        <v>46162</v>
      </c>
      <c r="H2473" t="s">
        <v>7647</v>
      </c>
      <c r="I2473" t="s">
        <v>7647</v>
      </c>
    </row>
    <row r="2474" spans="1:9">
      <c r="A2474">
        <v>137920</v>
      </c>
      <c r="B2474" t="s">
        <v>4768</v>
      </c>
      <c r="C2474">
        <v>0</v>
      </c>
      <c r="D2474" t="s">
        <v>9742</v>
      </c>
      <c r="E2474">
        <v>9898600</v>
      </c>
      <c r="F2474">
        <v>9898600</v>
      </c>
      <c r="G2474" s="3">
        <v>46162</v>
      </c>
      <c r="H2474" t="s">
        <v>7647</v>
      </c>
      <c r="I2474" t="s">
        <v>7647</v>
      </c>
    </row>
    <row r="2475" spans="1:9">
      <c r="A2475">
        <v>137921</v>
      </c>
      <c r="B2475" t="s">
        <v>4683</v>
      </c>
      <c r="C2475">
        <v>0</v>
      </c>
      <c r="D2475">
        <v>0</v>
      </c>
      <c r="E2475">
        <v>5150000</v>
      </c>
      <c r="F2475">
        <v>6180000</v>
      </c>
      <c r="G2475" s="3">
        <v>46162</v>
      </c>
      <c r="H2475" t="s">
        <v>7647</v>
      </c>
      <c r="I2475" t="s">
        <v>7707</v>
      </c>
    </row>
    <row r="2476" spans="1:9">
      <c r="A2476">
        <v>137922</v>
      </c>
      <c r="B2476" t="s">
        <v>7650</v>
      </c>
      <c r="C2476" t="s">
        <v>7652</v>
      </c>
      <c r="D2476" t="s">
        <v>7652</v>
      </c>
      <c r="E2476">
        <v>1600000</v>
      </c>
      <c r="F2476">
        <v>1600000</v>
      </c>
      <c r="G2476" s="3">
        <v>46162</v>
      </c>
      <c r="H2476" t="s">
        <v>7647</v>
      </c>
      <c r="I2476" t="s">
        <v>7707</v>
      </c>
    </row>
    <row r="2477" spans="1:9">
      <c r="A2477">
        <v>137923</v>
      </c>
      <c r="B2477" t="s">
        <v>5199</v>
      </c>
      <c r="C2477" t="s">
        <v>7653</v>
      </c>
      <c r="D2477">
        <v>0</v>
      </c>
      <c r="E2477">
        <v>711624</v>
      </c>
      <c r="F2477">
        <v>853948.8</v>
      </c>
      <c r="G2477" s="3">
        <v>46162</v>
      </c>
      <c r="H2477" t="s">
        <v>7647</v>
      </c>
      <c r="I2477" t="s">
        <v>7679</v>
      </c>
    </row>
    <row r="2478" spans="1:9">
      <c r="A2478">
        <v>137924</v>
      </c>
      <c r="B2478" t="s">
        <v>4695</v>
      </c>
      <c r="C2478" t="s">
        <v>7654</v>
      </c>
      <c r="D2478" t="s">
        <v>7654</v>
      </c>
      <c r="E2478">
        <v>2949800</v>
      </c>
      <c r="F2478">
        <v>2949800</v>
      </c>
      <c r="G2478" s="3">
        <v>46162</v>
      </c>
      <c r="H2478" t="s">
        <v>7647</v>
      </c>
      <c r="I2478" t="s">
        <v>7679</v>
      </c>
    </row>
    <row r="2479" spans="1:9">
      <c r="A2479">
        <v>137925</v>
      </c>
      <c r="B2479" t="s">
        <v>5063</v>
      </c>
      <c r="C2479" t="s">
        <v>7655</v>
      </c>
      <c r="D2479">
        <v>0</v>
      </c>
      <c r="E2479">
        <v>5700000</v>
      </c>
      <c r="F2479">
        <v>6840000</v>
      </c>
      <c r="G2479" s="3">
        <v>46162</v>
      </c>
      <c r="H2479" t="s">
        <v>7647</v>
      </c>
      <c r="I2479" t="s">
        <v>7679</v>
      </c>
    </row>
    <row r="2480" spans="1:9">
      <c r="A2480">
        <v>137926</v>
      </c>
      <c r="B2480" t="s">
        <v>4695</v>
      </c>
      <c r="C2480" t="s">
        <v>7656</v>
      </c>
      <c r="D2480" t="s">
        <v>7656</v>
      </c>
      <c r="E2480">
        <v>2620900</v>
      </c>
      <c r="F2480">
        <v>2620900</v>
      </c>
      <c r="G2480" s="3">
        <v>46162</v>
      </c>
      <c r="H2480" t="s">
        <v>7647</v>
      </c>
      <c r="I2480" t="s">
        <v>7679</v>
      </c>
    </row>
    <row r="2481" spans="1:9">
      <c r="A2481">
        <v>137927</v>
      </c>
      <c r="B2481" t="s">
        <v>5171</v>
      </c>
      <c r="C2481" t="s">
        <v>7657</v>
      </c>
      <c r="D2481" t="s">
        <v>7657</v>
      </c>
      <c r="E2481">
        <v>43574760</v>
      </c>
      <c r="F2481">
        <v>52289712</v>
      </c>
      <c r="G2481" s="3">
        <v>46162</v>
      </c>
      <c r="H2481" t="s">
        <v>7647</v>
      </c>
      <c r="I2481" t="s">
        <v>7647</v>
      </c>
    </row>
    <row r="2482" spans="1:9">
      <c r="A2482">
        <v>137928</v>
      </c>
      <c r="B2482" t="s">
        <v>5165</v>
      </c>
      <c r="C2482" t="s">
        <v>7658</v>
      </c>
      <c r="D2482" t="s">
        <v>7658</v>
      </c>
      <c r="E2482">
        <v>38733120</v>
      </c>
      <c r="F2482">
        <v>46479744</v>
      </c>
      <c r="G2482" s="3">
        <v>46162</v>
      </c>
      <c r="H2482" t="s">
        <v>7647</v>
      </c>
      <c r="I2482" t="s">
        <v>7647</v>
      </c>
    </row>
    <row r="2483" spans="1:9">
      <c r="A2483">
        <v>137929</v>
      </c>
      <c r="B2483" t="s">
        <v>7659</v>
      </c>
      <c r="C2483" t="s">
        <v>7661</v>
      </c>
      <c r="D2483">
        <v>0</v>
      </c>
      <c r="E2483">
        <v>2500000</v>
      </c>
      <c r="F2483">
        <v>2500000</v>
      </c>
      <c r="G2483" s="3">
        <v>46162</v>
      </c>
      <c r="H2483" t="s">
        <v>7647</v>
      </c>
      <c r="I2483" t="s">
        <v>7709</v>
      </c>
    </row>
    <row r="2484" spans="1:9">
      <c r="A2484">
        <v>137930</v>
      </c>
      <c r="B2484" t="s">
        <v>5793</v>
      </c>
      <c r="C2484" t="s">
        <v>7662</v>
      </c>
      <c r="D2484">
        <v>0</v>
      </c>
      <c r="E2484">
        <v>3500</v>
      </c>
      <c r="F2484">
        <v>3500</v>
      </c>
      <c r="G2484" s="3">
        <v>46162</v>
      </c>
      <c r="H2484" t="s">
        <v>7647</v>
      </c>
      <c r="I2484" t="s">
        <v>7679</v>
      </c>
    </row>
    <row r="2485" spans="1:9">
      <c r="A2485">
        <v>137931</v>
      </c>
      <c r="B2485" t="s">
        <v>4791</v>
      </c>
      <c r="C2485" t="s">
        <v>7663</v>
      </c>
      <c r="D2485">
        <v>0</v>
      </c>
      <c r="E2485">
        <v>264000</v>
      </c>
      <c r="F2485">
        <v>316800</v>
      </c>
      <c r="G2485" s="3">
        <v>46162</v>
      </c>
      <c r="H2485" t="s">
        <v>7647</v>
      </c>
      <c r="I2485" t="s">
        <v>7709</v>
      </c>
    </row>
    <row r="2486" spans="1:9">
      <c r="A2486">
        <v>137932</v>
      </c>
      <c r="B2486" t="s">
        <v>7664</v>
      </c>
      <c r="C2486" t="s">
        <v>3500</v>
      </c>
      <c r="D2486">
        <v>0</v>
      </c>
      <c r="E2486">
        <v>1500000</v>
      </c>
      <c r="F2486">
        <v>1500000</v>
      </c>
      <c r="G2486" s="3">
        <v>46162</v>
      </c>
      <c r="H2486" t="s">
        <v>7647</v>
      </c>
      <c r="I2486" t="s">
        <v>7707</v>
      </c>
    </row>
    <row r="2487" spans="1:9">
      <c r="A2487">
        <v>137933</v>
      </c>
      <c r="B2487" t="s">
        <v>4774</v>
      </c>
      <c r="C2487" t="s">
        <v>7666</v>
      </c>
      <c r="D2487">
        <v>0</v>
      </c>
      <c r="E2487">
        <v>530000</v>
      </c>
      <c r="F2487">
        <v>636000</v>
      </c>
      <c r="G2487" s="3">
        <v>46162</v>
      </c>
      <c r="H2487" t="s">
        <v>7647</v>
      </c>
      <c r="I2487" t="s">
        <v>7679</v>
      </c>
    </row>
    <row r="2488" spans="1:9">
      <c r="A2488">
        <v>137934</v>
      </c>
      <c r="B2488" t="s">
        <v>4695</v>
      </c>
      <c r="C2488" t="s">
        <v>7667</v>
      </c>
      <c r="D2488">
        <v>0</v>
      </c>
      <c r="E2488">
        <v>2620900</v>
      </c>
      <c r="F2488">
        <v>2620900</v>
      </c>
      <c r="G2488" s="3">
        <v>46162</v>
      </c>
      <c r="H2488" t="s">
        <v>7647</v>
      </c>
      <c r="I2488" t="s">
        <v>7647</v>
      </c>
    </row>
    <row r="2489" spans="1:9">
      <c r="A2489">
        <v>137935</v>
      </c>
      <c r="B2489" t="s">
        <v>7668</v>
      </c>
      <c r="C2489" t="s">
        <v>7670</v>
      </c>
      <c r="D2489" t="s">
        <v>7670</v>
      </c>
      <c r="E2489">
        <v>2920000</v>
      </c>
      <c r="F2489">
        <v>2920000</v>
      </c>
      <c r="G2489" s="3">
        <v>46162</v>
      </c>
      <c r="H2489" t="s">
        <v>7647</v>
      </c>
      <c r="I2489" t="s">
        <v>7707</v>
      </c>
    </row>
    <row r="2490" spans="1:9">
      <c r="A2490">
        <v>137936</v>
      </c>
      <c r="B2490" t="s">
        <v>4695</v>
      </c>
      <c r="C2490" t="s">
        <v>7671</v>
      </c>
      <c r="D2490">
        <v>0</v>
      </c>
      <c r="E2490">
        <v>2620900</v>
      </c>
      <c r="F2490">
        <v>2620900</v>
      </c>
      <c r="G2490" s="3">
        <v>46162</v>
      </c>
      <c r="H2490" t="s">
        <v>7647</v>
      </c>
      <c r="I2490" t="s">
        <v>7679</v>
      </c>
    </row>
    <row r="2491" spans="1:9">
      <c r="A2491">
        <v>137937</v>
      </c>
      <c r="B2491" t="s">
        <v>4695</v>
      </c>
      <c r="C2491" t="s">
        <v>7672</v>
      </c>
      <c r="D2491">
        <v>0</v>
      </c>
      <c r="E2491">
        <v>2620900</v>
      </c>
      <c r="F2491">
        <v>2620900</v>
      </c>
      <c r="G2491" s="3">
        <v>46162</v>
      </c>
      <c r="H2491" t="s">
        <v>7647</v>
      </c>
      <c r="I2491" t="s">
        <v>7679</v>
      </c>
    </row>
    <row r="2492" spans="1:9">
      <c r="A2492">
        <v>137938</v>
      </c>
      <c r="B2492" t="s">
        <v>7046</v>
      </c>
      <c r="C2492">
        <v>0</v>
      </c>
      <c r="D2492">
        <v>0</v>
      </c>
      <c r="E2492">
        <v>1001113.59</v>
      </c>
      <c r="F2492">
        <v>1001113.59</v>
      </c>
      <c r="G2492" s="3">
        <v>46162</v>
      </c>
      <c r="H2492" t="s">
        <v>7647</v>
      </c>
      <c r="I2492" t="s">
        <v>7647</v>
      </c>
    </row>
    <row r="2493" spans="1:9">
      <c r="A2493">
        <v>137939</v>
      </c>
      <c r="B2493" t="s">
        <v>4817</v>
      </c>
      <c r="C2493" t="s">
        <v>7673</v>
      </c>
      <c r="D2493">
        <v>0</v>
      </c>
      <c r="E2493">
        <v>4438085</v>
      </c>
      <c r="F2493">
        <v>5325702</v>
      </c>
      <c r="G2493" s="3">
        <v>46162</v>
      </c>
      <c r="H2493" t="s">
        <v>7647</v>
      </c>
      <c r="I2493" t="s">
        <v>7810</v>
      </c>
    </row>
    <row r="2494" spans="1:9">
      <c r="A2494">
        <v>137940</v>
      </c>
      <c r="B2494" t="s">
        <v>4794</v>
      </c>
      <c r="C2494" t="s">
        <v>7674</v>
      </c>
      <c r="D2494">
        <v>0</v>
      </c>
      <c r="E2494">
        <v>47869.32</v>
      </c>
      <c r="F2494">
        <v>47869.32</v>
      </c>
      <c r="G2494" s="3">
        <v>46162</v>
      </c>
      <c r="H2494" t="s">
        <v>7647</v>
      </c>
      <c r="I2494" t="s">
        <v>7679</v>
      </c>
    </row>
    <row r="2495" spans="1:9">
      <c r="A2495">
        <v>137941</v>
      </c>
      <c r="B2495" t="s">
        <v>4794</v>
      </c>
      <c r="C2495" t="s">
        <v>7674</v>
      </c>
      <c r="D2495">
        <v>0</v>
      </c>
      <c r="E2495">
        <v>12747566.880000001</v>
      </c>
      <c r="F2495">
        <v>12747566.880000001</v>
      </c>
      <c r="G2495" s="3">
        <v>46162</v>
      </c>
      <c r="H2495" t="s">
        <v>7647</v>
      </c>
      <c r="I2495" t="s">
        <v>7679</v>
      </c>
    </row>
    <row r="2496" spans="1:9">
      <c r="A2496">
        <v>137942</v>
      </c>
      <c r="B2496" t="s">
        <v>4695</v>
      </c>
      <c r="C2496" t="s">
        <v>7675</v>
      </c>
      <c r="D2496">
        <v>0</v>
      </c>
      <c r="E2496">
        <v>2620900</v>
      </c>
      <c r="F2496">
        <v>2620900</v>
      </c>
      <c r="G2496" s="3">
        <v>46162</v>
      </c>
      <c r="H2496" t="s">
        <v>7647</v>
      </c>
      <c r="I2496" t="s">
        <v>7679</v>
      </c>
    </row>
    <row r="2497" spans="1:9">
      <c r="A2497">
        <v>137943</v>
      </c>
      <c r="B2497" t="s">
        <v>5359</v>
      </c>
      <c r="C2497" t="s">
        <v>7676</v>
      </c>
      <c r="D2497">
        <v>0</v>
      </c>
      <c r="E2497">
        <v>2500000</v>
      </c>
      <c r="F2497">
        <v>2500000</v>
      </c>
      <c r="G2497" s="3">
        <v>46162</v>
      </c>
      <c r="H2497" t="s">
        <v>7647</v>
      </c>
      <c r="I2497" t="s">
        <v>7679</v>
      </c>
    </row>
    <row r="2498" spans="1:9">
      <c r="A2498">
        <v>137944</v>
      </c>
      <c r="B2498">
        <v>0</v>
      </c>
      <c r="C2498" t="s">
        <v>7677</v>
      </c>
      <c r="D2498" t="s">
        <v>9743</v>
      </c>
      <c r="E2498">
        <v>0</v>
      </c>
      <c r="F2498">
        <v>0</v>
      </c>
      <c r="G2498" s="3">
        <v>46162</v>
      </c>
      <c r="H2498" t="s">
        <v>7647</v>
      </c>
      <c r="I2498" t="s">
        <v>7810</v>
      </c>
    </row>
    <row r="2499" spans="1:9">
      <c r="A2499">
        <v>137945</v>
      </c>
      <c r="B2499" t="s">
        <v>5275</v>
      </c>
      <c r="C2499" t="s">
        <v>7678</v>
      </c>
      <c r="D2499">
        <v>0</v>
      </c>
      <c r="E2499">
        <v>15000000</v>
      </c>
      <c r="F2499">
        <v>18000000</v>
      </c>
      <c r="G2499" s="3">
        <v>46163</v>
      </c>
      <c r="H2499" t="s">
        <v>7679</v>
      </c>
      <c r="I2499" t="s">
        <v>7679</v>
      </c>
    </row>
    <row r="2500" spans="1:9">
      <c r="A2500">
        <v>137946</v>
      </c>
      <c r="B2500" t="s">
        <v>4732</v>
      </c>
      <c r="C2500" t="s">
        <v>7680</v>
      </c>
      <c r="D2500" t="s">
        <v>7680</v>
      </c>
      <c r="E2500">
        <v>3325000</v>
      </c>
      <c r="F2500">
        <v>3990000</v>
      </c>
      <c r="G2500" s="3">
        <v>46163</v>
      </c>
      <c r="H2500" t="s">
        <v>7679</v>
      </c>
      <c r="I2500" t="s">
        <v>7679</v>
      </c>
    </row>
    <row r="2501" spans="1:9">
      <c r="A2501">
        <v>137947</v>
      </c>
      <c r="B2501" t="s">
        <v>4695</v>
      </c>
      <c r="C2501" t="s">
        <v>7681</v>
      </c>
      <c r="D2501">
        <v>0</v>
      </c>
      <c r="E2501">
        <v>877900</v>
      </c>
      <c r="F2501">
        <v>877900</v>
      </c>
      <c r="G2501" s="3">
        <v>46163</v>
      </c>
      <c r="H2501" t="s">
        <v>7679</v>
      </c>
      <c r="I2501" t="s">
        <v>7679</v>
      </c>
    </row>
    <row r="2502" spans="1:9">
      <c r="A2502">
        <v>137948</v>
      </c>
      <c r="B2502">
        <v>0</v>
      </c>
      <c r="C2502" t="s">
        <v>7682</v>
      </c>
      <c r="D2502">
        <v>0</v>
      </c>
      <c r="E2502">
        <v>0</v>
      </c>
      <c r="F2502">
        <v>0</v>
      </c>
      <c r="G2502" s="3">
        <v>46163</v>
      </c>
      <c r="H2502" t="s">
        <v>7679</v>
      </c>
      <c r="I2502" t="s">
        <v>7810</v>
      </c>
    </row>
    <row r="2503" spans="1:9">
      <c r="A2503">
        <v>137949</v>
      </c>
      <c r="B2503">
        <v>0</v>
      </c>
      <c r="C2503" t="s">
        <v>7683</v>
      </c>
      <c r="D2503">
        <v>0</v>
      </c>
      <c r="E2503">
        <v>0</v>
      </c>
      <c r="F2503">
        <v>0</v>
      </c>
      <c r="G2503" s="3">
        <v>46163</v>
      </c>
      <c r="H2503" t="s">
        <v>7679</v>
      </c>
      <c r="I2503" t="s">
        <v>7810</v>
      </c>
    </row>
    <row r="2504" spans="1:9">
      <c r="A2504">
        <v>137950</v>
      </c>
      <c r="B2504">
        <v>0</v>
      </c>
      <c r="C2504" t="s">
        <v>7684</v>
      </c>
      <c r="D2504">
        <v>0</v>
      </c>
      <c r="E2504">
        <v>1</v>
      </c>
      <c r="F2504">
        <v>1.2</v>
      </c>
      <c r="G2504" s="3">
        <v>46163</v>
      </c>
      <c r="H2504" t="s">
        <v>7679</v>
      </c>
      <c r="I2504" t="s">
        <v>7810</v>
      </c>
    </row>
    <row r="2505" spans="1:9">
      <c r="A2505">
        <v>137951</v>
      </c>
      <c r="B2505" t="s">
        <v>7685</v>
      </c>
      <c r="C2505" t="s">
        <v>7687</v>
      </c>
      <c r="D2505" t="s">
        <v>7687</v>
      </c>
      <c r="E2505">
        <v>3800000</v>
      </c>
      <c r="F2505">
        <v>3800000</v>
      </c>
      <c r="G2505" s="3">
        <v>46163</v>
      </c>
      <c r="H2505" t="s">
        <v>7679</v>
      </c>
      <c r="I2505" t="s">
        <v>7810</v>
      </c>
    </row>
    <row r="2506" spans="1:9">
      <c r="A2506">
        <v>137952</v>
      </c>
      <c r="B2506" t="s">
        <v>6234</v>
      </c>
      <c r="C2506" t="s">
        <v>6236</v>
      </c>
      <c r="D2506">
        <v>0</v>
      </c>
      <c r="E2506">
        <v>697100</v>
      </c>
      <c r="F2506">
        <v>836520</v>
      </c>
      <c r="G2506" s="3">
        <v>46163</v>
      </c>
      <c r="H2506" t="s">
        <v>7679</v>
      </c>
      <c r="I2506" t="s">
        <v>7835</v>
      </c>
    </row>
    <row r="2507" spans="1:9">
      <c r="A2507">
        <v>137953</v>
      </c>
      <c r="B2507" t="s">
        <v>7688</v>
      </c>
      <c r="C2507">
        <v>0</v>
      </c>
      <c r="D2507">
        <v>0</v>
      </c>
      <c r="E2507">
        <v>5000000</v>
      </c>
      <c r="F2507">
        <v>6000000</v>
      </c>
      <c r="G2507" s="3">
        <v>46163</v>
      </c>
      <c r="H2507" t="s">
        <v>7679</v>
      </c>
      <c r="I2507" t="s">
        <v>7707</v>
      </c>
    </row>
    <row r="2508" spans="1:9">
      <c r="A2508">
        <v>137954</v>
      </c>
      <c r="B2508" t="s">
        <v>4981</v>
      </c>
      <c r="C2508" t="s">
        <v>7690</v>
      </c>
      <c r="D2508">
        <v>0</v>
      </c>
      <c r="E2508">
        <v>6871800</v>
      </c>
      <c r="F2508">
        <v>8246160</v>
      </c>
      <c r="G2508" s="3">
        <v>46163</v>
      </c>
      <c r="H2508" t="s">
        <v>7679</v>
      </c>
      <c r="I2508" t="s">
        <v>7810</v>
      </c>
    </row>
    <row r="2509" spans="1:9">
      <c r="A2509">
        <v>137955</v>
      </c>
      <c r="B2509" t="s">
        <v>6859</v>
      </c>
      <c r="C2509">
        <v>0</v>
      </c>
      <c r="D2509">
        <v>0</v>
      </c>
      <c r="E2509">
        <v>174000</v>
      </c>
      <c r="F2509">
        <v>208800</v>
      </c>
      <c r="G2509" s="3">
        <v>46163</v>
      </c>
      <c r="H2509" t="s">
        <v>7679</v>
      </c>
      <c r="I2509" t="s">
        <v>7679</v>
      </c>
    </row>
    <row r="2510" spans="1:9">
      <c r="A2510">
        <v>137956</v>
      </c>
      <c r="B2510" t="s">
        <v>7691</v>
      </c>
      <c r="C2510" t="s">
        <v>7693</v>
      </c>
      <c r="D2510">
        <v>0</v>
      </c>
      <c r="E2510">
        <v>15350000</v>
      </c>
      <c r="F2510">
        <v>15350000</v>
      </c>
      <c r="G2510" s="3">
        <v>46163</v>
      </c>
      <c r="H2510" t="s">
        <v>7679</v>
      </c>
      <c r="I2510" t="s">
        <v>7709</v>
      </c>
    </row>
    <row r="2511" spans="1:9">
      <c r="A2511">
        <v>137957</v>
      </c>
      <c r="B2511" t="s">
        <v>5053</v>
      </c>
      <c r="C2511" t="s">
        <v>5399</v>
      </c>
      <c r="D2511">
        <v>0</v>
      </c>
      <c r="E2511">
        <v>1051435.55</v>
      </c>
      <c r="F2511">
        <v>1261722.6599999999</v>
      </c>
      <c r="G2511" s="3">
        <v>46163</v>
      </c>
      <c r="H2511" t="s">
        <v>7679</v>
      </c>
      <c r="I2511" t="s">
        <v>7707</v>
      </c>
    </row>
    <row r="2512" spans="1:9">
      <c r="A2512">
        <v>137958</v>
      </c>
      <c r="B2512" t="s">
        <v>5024</v>
      </c>
      <c r="C2512">
        <v>0</v>
      </c>
      <c r="D2512">
        <v>0</v>
      </c>
      <c r="E2512">
        <v>26213900</v>
      </c>
      <c r="F2512">
        <v>31456680</v>
      </c>
      <c r="G2512" s="3">
        <v>46163</v>
      </c>
      <c r="H2512" t="s">
        <v>7679</v>
      </c>
      <c r="I2512" t="s">
        <v>7810</v>
      </c>
    </row>
    <row r="2513" spans="1:9">
      <c r="A2513">
        <v>137959</v>
      </c>
      <c r="B2513" t="s">
        <v>6820</v>
      </c>
      <c r="C2513">
        <v>0</v>
      </c>
      <c r="D2513">
        <v>0</v>
      </c>
      <c r="E2513">
        <v>500000</v>
      </c>
      <c r="F2513">
        <v>600000</v>
      </c>
      <c r="G2513" s="3">
        <v>46163</v>
      </c>
      <c r="H2513" t="s">
        <v>7679</v>
      </c>
      <c r="I2513" t="s">
        <v>7707</v>
      </c>
    </row>
    <row r="2514" spans="1:9">
      <c r="A2514">
        <v>137960</v>
      </c>
      <c r="B2514" t="s">
        <v>4732</v>
      </c>
      <c r="C2514">
        <v>0</v>
      </c>
      <c r="D2514">
        <v>0</v>
      </c>
      <c r="E2514">
        <v>8050000</v>
      </c>
      <c r="F2514">
        <v>9660000</v>
      </c>
      <c r="G2514" s="3">
        <v>46163</v>
      </c>
      <c r="H2514" t="s">
        <v>7679</v>
      </c>
      <c r="I2514" t="s">
        <v>7707</v>
      </c>
    </row>
    <row r="2515" spans="1:9">
      <c r="A2515">
        <v>137961</v>
      </c>
      <c r="B2515" t="s">
        <v>5103</v>
      </c>
      <c r="C2515" t="s">
        <v>7694</v>
      </c>
      <c r="D2515">
        <v>0</v>
      </c>
      <c r="E2515">
        <v>240000000</v>
      </c>
      <c r="F2515">
        <v>288000000</v>
      </c>
      <c r="G2515" s="3">
        <v>46163</v>
      </c>
      <c r="H2515" t="s">
        <v>7679</v>
      </c>
      <c r="I2515" t="s">
        <v>7810</v>
      </c>
    </row>
    <row r="2516" spans="1:9">
      <c r="A2516">
        <v>137962</v>
      </c>
      <c r="B2516" t="s">
        <v>7695</v>
      </c>
      <c r="C2516" t="s">
        <v>7697</v>
      </c>
      <c r="D2516">
        <v>0</v>
      </c>
      <c r="E2516">
        <v>380000</v>
      </c>
      <c r="F2516">
        <v>380000</v>
      </c>
      <c r="G2516" s="3">
        <v>46163</v>
      </c>
      <c r="H2516" t="s">
        <v>7679</v>
      </c>
      <c r="I2516" t="s">
        <v>7679</v>
      </c>
    </row>
    <row r="2517" spans="1:9">
      <c r="A2517">
        <v>137963</v>
      </c>
      <c r="B2517" t="s">
        <v>4724</v>
      </c>
      <c r="C2517" t="s">
        <v>7698</v>
      </c>
      <c r="D2517">
        <v>0</v>
      </c>
      <c r="E2517">
        <v>36507328.5</v>
      </c>
      <c r="F2517">
        <v>43808794.200000003</v>
      </c>
      <c r="G2517" s="3">
        <v>46163</v>
      </c>
      <c r="H2517" t="s">
        <v>7679</v>
      </c>
      <c r="I2517" t="s">
        <v>7679</v>
      </c>
    </row>
    <row r="2518" spans="1:9">
      <c r="A2518">
        <v>137964</v>
      </c>
      <c r="B2518" t="s">
        <v>4724</v>
      </c>
      <c r="C2518" t="s">
        <v>7698</v>
      </c>
      <c r="D2518">
        <v>0</v>
      </c>
      <c r="E2518">
        <v>12300228</v>
      </c>
      <c r="F2518">
        <v>14760273.6</v>
      </c>
      <c r="G2518" s="3">
        <v>46163</v>
      </c>
      <c r="H2518" t="s">
        <v>7679</v>
      </c>
      <c r="I2518" t="s">
        <v>7679</v>
      </c>
    </row>
    <row r="2519" spans="1:9">
      <c r="A2519">
        <v>137965</v>
      </c>
      <c r="B2519">
        <v>0</v>
      </c>
      <c r="C2519" t="s">
        <v>7699</v>
      </c>
      <c r="D2519" t="s">
        <v>9744</v>
      </c>
      <c r="E2519">
        <v>0</v>
      </c>
      <c r="F2519">
        <v>0</v>
      </c>
      <c r="G2519" s="3">
        <v>46163</v>
      </c>
      <c r="H2519" t="s">
        <v>7679</v>
      </c>
      <c r="I2519" t="s">
        <v>7810</v>
      </c>
    </row>
    <row r="2520" spans="1:9">
      <c r="A2520">
        <v>137966</v>
      </c>
      <c r="B2520" t="s">
        <v>6083</v>
      </c>
      <c r="C2520" t="s">
        <v>7700</v>
      </c>
      <c r="D2520">
        <v>0</v>
      </c>
      <c r="E2520">
        <v>374306220</v>
      </c>
      <c r="F2520">
        <v>374306220</v>
      </c>
      <c r="G2520" s="3">
        <v>46163</v>
      </c>
      <c r="H2520" t="s">
        <v>7679</v>
      </c>
      <c r="I2520" t="s">
        <v>7679</v>
      </c>
    </row>
    <row r="2521" spans="1:9">
      <c r="A2521">
        <v>137967</v>
      </c>
      <c r="B2521" t="s">
        <v>4797</v>
      </c>
      <c r="C2521" t="s">
        <v>7701</v>
      </c>
      <c r="D2521">
        <v>0</v>
      </c>
      <c r="E2521">
        <v>13504460</v>
      </c>
      <c r="F2521">
        <v>16205352</v>
      </c>
      <c r="G2521" s="3">
        <v>46163</v>
      </c>
      <c r="H2521" t="s">
        <v>7679</v>
      </c>
      <c r="I2521" t="s">
        <v>7810</v>
      </c>
    </row>
    <row r="2522" spans="1:9">
      <c r="A2522">
        <v>137968</v>
      </c>
      <c r="B2522" t="s">
        <v>6896</v>
      </c>
      <c r="C2522" t="s">
        <v>7702</v>
      </c>
      <c r="D2522">
        <v>0</v>
      </c>
      <c r="E2522">
        <v>400000</v>
      </c>
      <c r="F2522">
        <v>400000</v>
      </c>
      <c r="G2522" s="3">
        <v>46163</v>
      </c>
      <c r="H2522" t="s">
        <v>7679</v>
      </c>
      <c r="I2522" t="s">
        <v>7679</v>
      </c>
    </row>
    <row r="2523" spans="1:9">
      <c r="A2523">
        <v>137969</v>
      </c>
      <c r="B2523" t="s">
        <v>5199</v>
      </c>
      <c r="C2523" t="s">
        <v>7703</v>
      </c>
      <c r="D2523">
        <v>0</v>
      </c>
      <c r="E2523">
        <v>941000</v>
      </c>
      <c r="F2523">
        <v>1009040</v>
      </c>
      <c r="G2523" s="3">
        <v>46163</v>
      </c>
      <c r="H2523" t="s">
        <v>7679</v>
      </c>
      <c r="I2523" t="s">
        <v>7810</v>
      </c>
    </row>
    <row r="2524" spans="1:9">
      <c r="A2524">
        <v>137970</v>
      </c>
      <c r="B2524" t="s">
        <v>4807</v>
      </c>
      <c r="C2524" t="s">
        <v>7704</v>
      </c>
      <c r="D2524">
        <v>0</v>
      </c>
      <c r="E2524">
        <v>7475750</v>
      </c>
      <c r="F2524">
        <v>8970900</v>
      </c>
      <c r="G2524" s="3">
        <v>46163</v>
      </c>
      <c r="H2524" t="s">
        <v>7679</v>
      </c>
      <c r="I2524" t="s">
        <v>7810</v>
      </c>
    </row>
    <row r="2525" spans="1:9">
      <c r="A2525">
        <v>137971</v>
      </c>
      <c r="B2525" t="s">
        <v>7705</v>
      </c>
      <c r="C2525" t="s">
        <v>7706</v>
      </c>
      <c r="D2525" t="s">
        <v>9745</v>
      </c>
      <c r="E2525">
        <v>9154000</v>
      </c>
      <c r="F2525">
        <v>10984800</v>
      </c>
      <c r="G2525" s="3">
        <v>46163</v>
      </c>
      <c r="H2525" t="s">
        <v>7679</v>
      </c>
      <c r="I2525" t="s">
        <v>7709</v>
      </c>
    </row>
    <row r="2526" spans="1:9">
      <c r="A2526">
        <v>137972</v>
      </c>
      <c r="B2526" t="s">
        <v>4938</v>
      </c>
      <c r="C2526">
        <v>0</v>
      </c>
      <c r="D2526">
        <v>0</v>
      </c>
      <c r="E2526">
        <v>323400000</v>
      </c>
      <c r="F2526">
        <v>388080000</v>
      </c>
      <c r="G2526" s="3">
        <v>46168</v>
      </c>
      <c r="H2526" t="s">
        <v>7707</v>
      </c>
      <c r="I2526" t="s">
        <v>3416</v>
      </c>
    </row>
    <row r="2527" spans="1:9">
      <c r="A2527">
        <v>137973</v>
      </c>
      <c r="B2527" t="s">
        <v>4695</v>
      </c>
      <c r="C2527" t="s">
        <v>7708</v>
      </c>
      <c r="D2527">
        <v>0</v>
      </c>
      <c r="E2527">
        <v>7172000</v>
      </c>
      <c r="F2527">
        <v>8606400</v>
      </c>
      <c r="G2527" s="3">
        <v>46164</v>
      </c>
      <c r="H2527" t="s">
        <v>7709</v>
      </c>
      <c r="I2527" t="s">
        <v>7709</v>
      </c>
    </row>
    <row r="2528" spans="1:9">
      <c r="A2528">
        <v>137974</v>
      </c>
      <c r="B2528" t="s">
        <v>7305</v>
      </c>
      <c r="C2528" t="s">
        <v>7710</v>
      </c>
      <c r="D2528">
        <v>0</v>
      </c>
      <c r="E2528">
        <v>17620000</v>
      </c>
      <c r="F2528">
        <v>21144000</v>
      </c>
      <c r="G2528" s="3">
        <v>46164</v>
      </c>
      <c r="H2528" t="s">
        <v>7709</v>
      </c>
      <c r="I2528" t="s">
        <v>7810</v>
      </c>
    </row>
    <row r="2529" spans="1:9">
      <c r="A2529">
        <v>137975</v>
      </c>
      <c r="B2529" t="s">
        <v>4706</v>
      </c>
      <c r="C2529" t="s">
        <v>7711</v>
      </c>
      <c r="D2529">
        <v>0</v>
      </c>
      <c r="E2529">
        <v>425000</v>
      </c>
      <c r="F2529">
        <v>425000</v>
      </c>
      <c r="G2529" s="3">
        <v>46164</v>
      </c>
      <c r="H2529" t="s">
        <v>7709</v>
      </c>
      <c r="I2529" t="s">
        <v>7835</v>
      </c>
    </row>
    <row r="2530" spans="1:9">
      <c r="A2530">
        <v>137976</v>
      </c>
      <c r="B2530" t="s">
        <v>6057</v>
      </c>
      <c r="C2530" t="s">
        <v>7712</v>
      </c>
      <c r="D2530">
        <v>0</v>
      </c>
      <c r="E2530">
        <v>60000</v>
      </c>
      <c r="F2530">
        <v>72000</v>
      </c>
      <c r="G2530" s="3">
        <v>46164</v>
      </c>
      <c r="H2530" t="s">
        <v>7709</v>
      </c>
      <c r="I2530" t="s">
        <v>7810</v>
      </c>
    </row>
    <row r="2531" spans="1:9">
      <c r="A2531">
        <v>137977</v>
      </c>
      <c r="B2531" t="s">
        <v>4732</v>
      </c>
      <c r="C2531" t="s">
        <v>7713</v>
      </c>
      <c r="D2531">
        <v>0</v>
      </c>
      <c r="E2531">
        <v>84200000</v>
      </c>
      <c r="F2531">
        <v>84200000</v>
      </c>
      <c r="G2531" s="3">
        <v>46164</v>
      </c>
      <c r="H2531" t="s">
        <v>7709</v>
      </c>
      <c r="I2531" t="s">
        <v>7707</v>
      </c>
    </row>
    <row r="2532" spans="1:9">
      <c r="A2532">
        <v>137978</v>
      </c>
      <c r="B2532" t="s">
        <v>5199</v>
      </c>
      <c r="C2532" t="s">
        <v>7714</v>
      </c>
      <c r="D2532">
        <v>0</v>
      </c>
      <c r="E2532">
        <v>50000</v>
      </c>
      <c r="F2532">
        <v>60000</v>
      </c>
      <c r="G2532" s="3">
        <v>46164</v>
      </c>
      <c r="H2532" t="s">
        <v>7709</v>
      </c>
      <c r="I2532" t="s">
        <v>7810</v>
      </c>
    </row>
    <row r="2533" spans="1:9">
      <c r="A2533">
        <v>137979</v>
      </c>
      <c r="B2533" t="s">
        <v>4925</v>
      </c>
      <c r="C2533">
        <v>0</v>
      </c>
      <c r="D2533">
        <v>0</v>
      </c>
      <c r="E2533">
        <v>3464160</v>
      </c>
      <c r="F2533">
        <v>4156992</v>
      </c>
      <c r="G2533" s="3">
        <v>46164</v>
      </c>
      <c r="H2533" t="s">
        <v>7709</v>
      </c>
      <c r="I2533" t="s">
        <v>7709</v>
      </c>
    </row>
    <row r="2534" spans="1:9">
      <c r="A2534">
        <v>137980</v>
      </c>
      <c r="B2534" t="s">
        <v>4939</v>
      </c>
      <c r="C2534" t="s">
        <v>7715</v>
      </c>
      <c r="D2534" t="s">
        <v>7715</v>
      </c>
      <c r="E2534">
        <v>4309092.18</v>
      </c>
      <c r="F2534">
        <v>5170910.62</v>
      </c>
      <c r="G2534" s="3">
        <v>46164</v>
      </c>
      <c r="H2534" t="s">
        <v>7709</v>
      </c>
      <c r="I2534" t="s">
        <v>7707</v>
      </c>
    </row>
    <row r="2535" spans="1:9">
      <c r="A2535">
        <v>137981</v>
      </c>
      <c r="B2535" t="s">
        <v>5103</v>
      </c>
      <c r="C2535" t="s">
        <v>7716</v>
      </c>
      <c r="D2535" t="s">
        <v>7716</v>
      </c>
      <c r="E2535">
        <v>1300000</v>
      </c>
      <c r="F2535">
        <v>1560000</v>
      </c>
      <c r="G2535" s="3">
        <v>46164</v>
      </c>
      <c r="H2535" t="s">
        <v>7709</v>
      </c>
      <c r="I2535" t="s">
        <v>3416</v>
      </c>
    </row>
    <row r="2536" spans="1:9">
      <c r="A2536">
        <v>137982</v>
      </c>
      <c r="B2536" t="s">
        <v>5295</v>
      </c>
      <c r="C2536" t="s">
        <v>7717</v>
      </c>
      <c r="D2536" t="s">
        <v>7717</v>
      </c>
      <c r="E2536">
        <v>49260000</v>
      </c>
      <c r="F2536">
        <v>59112000</v>
      </c>
      <c r="G2536" s="3">
        <v>46164</v>
      </c>
      <c r="H2536" t="s">
        <v>7709</v>
      </c>
      <c r="I2536" t="s">
        <v>7707</v>
      </c>
    </row>
    <row r="2537" spans="1:9">
      <c r="A2537">
        <v>137983</v>
      </c>
      <c r="B2537" t="s">
        <v>7610</v>
      </c>
      <c r="C2537" t="s">
        <v>7612</v>
      </c>
      <c r="D2537">
        <v>0</v>
      </c>
      <c r="E2537">
        <v>9830.6299999999992</v>
      </c>
      <c r="F2537">
        <v>9830.6299999999992</v>
      </c>
      <c r="G2537" s="3">
        <v>46164</v>
      </c>
      <c r="H2537" t="s">
        <v>7709</v>
      </c>
      <c r="I2537" t="s">
        <v>7709</v>
      </c>
    </row>
    <row r="2538" spans="1:9">
      <c r="A2538">
        <v>137984</v>
      </c>
      <c r="B2538" t="s">
        <v>5116</v>
      </c>
      <c r="C2538">
        <v>0</v>
      </c>
      <c r="D2538">
        <v>0</v>
      </c>
      <c r="E2538">
        <v>1393333.33</v>
      </c>
      <c r="F2538">
        <v>1672000</v>
      </c>
      <c r="G2538" s="3">
        <v>46164</v>
      </c>
      <c r="H2538" t="s">
        <v>7709</v>
      </c>
      <c r="I2538" t="s">
        <v>7810</v>
      </c>
    </row>
    <row r="2539" spans="1:9">
      <c r="A2539">
        <v>137985</v>
      </c>
      <c r="B2539" t="s">
        <v>5175</v>
      </c>
      <c r="C2539" t="s">
        <v>7718</v>
      </c>
      <c r="D2539" t="s">
        <v>9746</v>
      </c>
      <c r="E2539">
        <v>3200000</v>
      </c>
      <c r="F2539">
        <v>3840000</v>
      </c>
      <c r="G2539" s="3">
        <v>46164</v>
      </c>
      <c r="H2539" t="s">
        <v>7709</v>
      </c>
      <c r="I2539" t="s">
        <v>7709</v>
      </c>
    </row>
    <row r="2540" spans="1:9">
      <c r="A2540">
        <v>137986</v>
      </c>
      <c r="B2540" t="s">
        <v>5179</v>
      </c>
      <c r="C2540" t="s">
        <v>7719</v>
      </c>
      <c r="D2540" t="s">
        <v>7719</v>
      </c>
      <c r="E2540">
        <v>2100</v>
      </c>
      <c r="F2540">
        <v>2100</v>
      </c>
      <c r="G2540" s="3">
        <v>46164</v>
      </c>
      <c r="H2540" t="s">
        <v>7709</v>
      </c>
      <c r="I2540" t="s">
        <v>7709</v>
      </c>
    </row>
    <row r="2541" spans="1:9">
      <c r="A2541">
        <v>137987</v>
      </c>
      <c r="B2541" t="s">
        <v>5207</v>
      </c>
      <c r="C2541" t="s">
        <v>7720</v>
      </c>
      <c r="D2541" t="s">
        <v>7720</v>
      </c>
      <c r="E2541">
        <v>8100000</v>
      </c>
      <c r="F2541">
        <v>9720000</v>
      </c>
      <c r="G2541" s="3">
        <v>46164</v>
      </c>
      <c r="H2541" t="s">
        <v>7709</v>
      </c>
      <c r="I2541" t="s">
        <v>7709</v>
      </c>
    </row>
    <row r="2542" spans="1:9">
      <c r="A2542">
        <v>137988</v>
      </c>
      <c r="B2542" t="s">
        <v>4768</v>
      </c>
      <c r="C2542">
        <v>0</v>
      </c>
      <c r="D2542">
        <v>0</v>
      </c>
      <c r="E2542">
        <v>2904930</v>
      </c>
      <c r="F2542">
        <v>3485916</v>
      </c>
      <c r="G2542" s="3">
        <v>46164</v>
      </c>
      <c r="H2542" t="s">
        <v>7709</v>
      </c>
      <c r="I2542" t="s">
        <v>7707</v>
      </c>
    </row>
    <row r="2543" spans="1:9">
      <c r="A2543">
        <v>137989</v>
      </c>
      <c r="B2543" t="s">
        <v>4775</v>
      </c>
      <c r="C2543" t="s">
        <v>7721</v>
      </c>
      <c r="D2543">
        <v>0</v>
      </c>
      <c r="E2543">
        <v>2180000</v>
      </c>
      <c r="F2543">
        <v>2616000</v>
      </c>
      <c r="G2543" s="3">
        <v>46168</v>
      </c>
      <c r="H2543" t="s">
        <v>7707</v>
      </c>
      <c r="I2543" t="s">
        <v>7810</v>
      </c>
    </row>
    <row r="2544" spans="1:9">
      <c r="A2544">
        <v>137990</v>
      </c>
      <c r="B2544" t="s">
        <v>4775</v>
      </c>
      <c r="C2544" t="s">
        <v>5860</v>
      </c>
      <c r="D2544">
        <v>0</v>
      </c>
      <c r="E2544">
        <v>2700000</v>
      </c>
      <c r="F2544">
        <v>3240000</v>
      </c>
      <c r="G2544" s="3">
        <v>46168</v>
      </c>
      <c r="H2544" t="s">
        <v>7707</v>
      </c>
      <c r="I2544" t="s">
        <v>7810</v>
      </c>
    </row>
    <row r="2545" spans="1:9">
      <c r="A2545">
        <v>137991</v>
      </c>
      <c r="B2545" t="s">
        <v>7164</v>
      </c>
      <c r="C2545" t="s">
        <v>7722</v>
      </c>
      <c r="D2545" t="s">
        <v>7722</v>
      </c>
      <c r="E2545">
        <v>400000</v>
      </c>
      <c r="F2545">
        <v>400000</v>
      </c>
      <c r="G2545" s="3">
        <v>46168</v>
      </c>
      <c r="H2545" t="s">
        <v>7707</v>
      </c>
      <c r="I2545" t="s">
        <v>7810</v>
      </c>
    </row>
    <row r="2546" spans="1:9">
      <c r="A2546">
        <v>137992</v>
      </c>
      <c r="B2546" t="s">
        <v>5108</v>
      </c>
      <c r="C2546">
        <v>0</v>
      </c>
      <c r="D2546" t="s">
        <v>9747</v>
      </c>
      <c r="E2546">
        <v>7200000</v>
      </c>
      <c r="F2546">
        <v>7200000</v>
      </c>
      <c r="G2546" s="3">
        <v>46168</v>
      </c>
      <c r="H2546" t="s">
        <v>7707</v>
      </c>
      <c r="I2546" t="s">
        <v>7743</v>
      </c>
    </row>
    <row r="2547" spans="1:9">
      <c r="A2547">
        <v>137993</v>
      </c>
      <c r="B2547" t="s">
        <v>7723</v>
      </c>
      <c r="C2547" t="s">
        <v>7725</v>
      </c>
      <c r="D2547">
        <v>0</v>
      </c>
      <c r="E2547">
        <v>2612000</v>
      </c>
      <c r="F2547">
        <v>2612000</v>
      </c>
      <c r="G2547" s="3">
        <v>46168</v>
      </c>
      <c r="H2547" t="s">
        <v>7707</v>
      </c>
      <c r="I2547" t="s">
        <v>7707</v>
      </c>
    </row>
    <row r="2548" spans="1:9">
      <c r="A2548">
        <v>137994</v>
      </c>
      <c r="B2548" t="s">
        <v>5185</v>
      </c>
      <c r="C2548" t="s">
        <v>7726</v>
      </c>
      <c r="D2548" t="s">
        <v>7726</v>
      </c>
      <c r="E2548">
        <v>7685665</v>
      </c>
      <c r="F2548">
        <v>9222798</v>
      </c>
      <c r="G2548" s="3">
        <v>46168</v>
      </c>
      <c r="H2548" t="s">
        <v>7707</v>
      </c>
      <c r="I2548" t="s">
        <v>7707</v>
      </c>
    </row>
    <row r="2549" spans="1:9">
      <c r="A2549">
        <v>137995</v>
      </c>
      <c r="B2549" t="s">
        <v>7727</v>
      </c>
      <c r="C2549" t="s">
        <v>7729</v>
      </c>
      <c r="D2549">
        <v>0</v>
      </c>
      <c r="E2549">
        <v>2561000</v>
      </c>
      <c r="F2549">
        <v>2561000</v>
      </c>
      <c r="G2549" s="3">
        <v>46168</v>
      </c>
      <c r="H2549" t="s">
        <v>7707</v>
      </c>
      <c r="I2549" t="s">
        <v>7707</v>
      </c>
    </row>
    <row r="2550" spans="1:9">
      <c r="A2550">
        <v>137996</v>
      </c>
      <c r="B2550" t="s">
        <v>7000</v>
      </c>
      <c r="C2550" t="s">
        <v>7730</v>
      </c>
      <c r="D2550" t="s">
        <v>7730</v>
      </c>
      <c r="E2550">
        <v>9154616.6699999999</v>
      </c>
      <c r="F2550">
        <v>10985540</v>
      </c>
      <c r="G2550" s="3">
        <v>46168</v>
      </c>
      <c r="H2550" t="s">
        <v>7707</v>
      </c>
      <c r="I2550" t="s">
        <v>7707</v>
      </c>
    </row>
    <row r="2551" spans="1:9">
      <c r="A2551">
        <v>137997</v>
      </c>
      <c r="B2551" t="s">
        <v>4695</v>
      </c>
      <c r="C2551" t="s">
        <v>6142</v>
      </c>
      <c r="D2551">
        <v>0</v>
      </c>
      <c r="E2551">
        <v>218500</v>
      </c>
      <c r="F2551">
        <v>262200</v>
      </c>
      <c r="G2551" s="3">
        <v>46168</v>
      </c>
      <c r="H2551" t="s">
        <v>7707</v>
      </c>
      <c r="I2551" t="s">
        <v>7707</v>
      </c>
    </row>
    <row r="2552" spans="1:9">
      <c r="A2552">
        <v>137998</v>
      </c>
      <c r="B2552" t="s">
        <v>4853</v>
      </c>
      <c r="C2552" t="s">
        <v>7297</v>
      </c>
      <c r="D2552">
        <v>0</v>
      </c>
      <c r="E2552">
        <v>6782130</v>
      </c>
      <c r="F2552">
        <v>8138556</v>
      </c>
      <c r="G2552" s="3">
        <v>46168</v>
      </c>
      <c r="H2552" t="s">
        <v>7707</v>
      </c>
      <c r="I2552" t="s">
        <v>7810</v>
      </c>
    </row>
    <row r="2553" spans="1:9">
      <c r="A2553">
        <v>137999</v>
      </c>
      <c r="B2553" t="s">
        <v>4791</v>
      </c>
      <c r="C2553" t="s">
        <v>7731</v>
      </c>
      <c r="D2553">
        <v>0</v>
      </c>
      <c r="E2553">
        <v>1850000</v>
      </c>
      <c r="F2553">
        <v>2220000</v>
      </c>
      <c r="G2553" s="3">
        <v>46168</v>
      </c>
      <c r="H2553" t="s">
        <v>7707</v>
      </c>
      <c r="I2553" t="s">
        <v>7810</v>
      </c>
    </row>
    <row r="2554" spans="1:9">
      <c r="A2554">
        <v>138000</v>
      </c>
      <c r="B2554" t="s">
        <v>4732</v>
      </c>
      <c r="C2554" t="s">
        <v>7732</v>
      </c>
      <c r="D2554">
        <v>0</v>
      </c>
      <c r="E2554">
        <v>61275000</v>
      </c>
      <c r="F2554">
        <v>61275000</v>
      </c>
      <c r="G2554" s="3">
        <v>46168</v>
      </c>
      <c r="H2554" t="s">
        <v>7707</v>
      </c>
      <c r="I2554" t="s">
        <v>7707</v>
      </c>
    </row>
    <row r="2555" spans="1:9">
      <c r="A2555">
        <v>138001</v>
      </c>
      <c r="B2555" t="s">
        <v>4674</v>
      </c>
      <c r="C2555" t="s">
        <v>7733</v>
      </c>
      <c r="D2555">
        <v>0</v>
      </c>
      <c r="E2555">
        <v>264916.67</v>
      </c>
      <c r="F2555">
        <v>317900</v>
      </c>
      <c r="G2555" s="3">
        <v>46168</v>
      </c>
      <c r="H2555" t="s">
        <v>7707</v>
      </c>
      <c r="I2555" t="s">
        <v>7747</v>
      </c>
    </row>
    <row r="2556" spans="1:9">
      <c r="A2556">
        <v>138002</v>
      </c>
      <c r="B2556" t="s">
        <v>4674</v>
      </c>
      <c r="C2556" t="s">
        <v>7734</v>
      </c>
      <c r="D2556">
        <v>0</v>
      </c>
      <c r="E2556">
        <v>165666.67000000001</v>
      </c>
      <c r="F2556">
        <v>198800</v>
      </c>
      <c r="G2556" s="3">
        <v>46168</v>
      </c>
      <c r="H2556" t="s">
        <v>7707</v>
      </c>
      <c r="I2556" t="s">
        <v>7747</v>
      </c>
    </row>
    <row r="2557" spans="1:9">
      <c r="A2557">
        <v>138003</v>
      </c>
      <c r="B2557" t="s">
        <v>4674</v>
      </c>
      <c r="C2557" t="s">
        <v>7735</v>
      </c>
      <c r="D2557">
        <v>0</v>
      </c>
      <c r="E2557">
        <v>269916.67</v>
      </c>
      <c r="F2557">
        <v>323900</v>
      </c>
      <c r="G2557" s="3">
        <v>46168</v>
      </c>
      <c r="H2557" t="s">
        <v>7707</v>
      </c>
      <c r="I2557" t="s">
        <v>7747</v>
      </c>
    </row>
    <row r="2558" spans="1:9">
      <c r="A2558">
        <v>138004</v>
      </c>
      <c r="B2558">
        <v>0</v>
      </c>
      <c r="C2558" t="s">
        <v>7736</v>
      </c>
      <c r="D2558">
        <v>0</v>
      </c>
      <c r="E2558">
        <v>0</v>
      </c>
      <c r="F2558">
        <v>0</v>
      </c>
      <c r="G2558" s="3">
        <v>46168</v>
      </c>
      <c r="H2558" t="s">
        <v>7707</v>
      </c>
      <c r="I2558" t="s">
        <v>7810</v>
      </c>
    </row>
    <row r="2559" spans="1:9">
      <c r="A2559">
        <v>138005</v>
      </c>
      <c r="B2559" t="s">
        <v>6748</v>
      </c>
      <c r="C2559" t="s">
        <v>7737</v>
      </c>
      <c r="D2559">
        <v>0</v>
      </c>
      <c r="E2559">
        <v>5580000</v>
      </c>
      <c r="F2559">
        <v>5580000</v>
      </c>
      <c r="G2559" s="3">
        <v>46168</v>
      </c>
      <c r="H2559" t="s">
        <v>7707</v>
      </c>
      <c r="I2559" t="s">
        <v>7810</v>
      </c>
    </row>
    <row r="2560" spans="1:9">
      <c r="A2560">
        <v>138006</v>
      </c>
      <c r="B2560" t="s">
        <v>4938</v>
      </c>
      <c r="C2560">
        <v>0</v>
      </c>
      <c r="D2560">
        <v>0</v>
      </c>
      <c r="E2560">
        <v>323400000</v>
      </c>
      <c r="F2560">
        <v>388080000</v>
      </c>
      <c r="G2560" s="3">
        <v>46168</v>
      </c>
      <c r="H2560" t="s">
        <v>7707</v>
      </c>
      <c r="I2560" t="s">
        <v>7707</v>
      </c>
    </row>
    <row r="2561" spans="1:9">
      <c r="A2561">
        <v>138007</v>
      </c>
      <c r="B2561" t="s">
        <v>4688</v>
      </c>
      <c r="C2561" t="s">
        <v>7208</v>
      </c>
      <c r="D2561">
        <v>0</v>
      </c>
      <c r="E2561">
        <v>40138281</v>
      </c>
      <c r="F2561">
        <v>48165937.200000003</v>
      </c>
      <c r="G2561" s="3">
        <v>46168</v>
      </c>
      <c r="H2561" t="s">
        <v>7707</v>
      </c>
      <c r="I2561" t="s">
        <v>7743</v>
      </c>
    </row>
    <row r="2562" spans="1:9">
      <c r="A2562">
        <v>138008</v>
      </c>
      <c r="B2562" t="s">
        <v>7738</v>
      </c>
      <c r="C2562" t="s">
        <v>7729</v>
      </c>
      <c r="D2562">
        <v>0</v>
      </c>
      <c r="E2562">
        <v>3852000</v>
      </c>
      <c r="F2562">
        <v>3852000</v>
      </c>
      <c r="G2562" s="3">
        <v>46168</v>
      </c>
      <c r="H2562" t="s">
        <v>7707</v>
      </c>
      <c r="I2562" t="s">
        <v>7743</v>
      </c>
    </row>
    <row r="2563" spans="1:9">
      <c r="A2563">
        <v>138009</v>
      </c>
      <c r="B2563" t="s">
        <v>4807</v>
      </c>
      <c r="C2563" t="s">
        <v>7740</v>
      </c>
      <c r="D2563">
        <v>0</v>
      </c>
      <c r="E2563">
        <v>36405190</v>
      </c>
      <c r="F2563">
        <v>43686228</v>
      </c>
      <c r="G2563" s="3">
        <v>46168</v>
      </c>
      <c r="H2563" t="s">
        <v>7707</v>
      </c>
      <c r="I2563" t="s">
        <v>7810</v>
      </c>
    </row>
    <row r="2564" spans="1:9">
      <c r="A2564">
        <v>138010</v>
      </c>
      <c r="B2564" t="s">
        <v>4807</v>
      </c>
      <c r="C2564" t="s">
        <v>7741</v>
      </c>
      <c r="D2564">
        <v>0</v>
      </c>
      <c r="E2564">
        <v>28487835</v>
      </c>
      <c r="F2564">
        <v>34185402</v>
      </c>
      <c r="G2564" s="3">
        <v>46168</v>
      </c>
      <c r="H2564" t="s">
        <v>7707</v>
      </c>
      <c r="I2564" t="s">
        <v>7810</v>
      </c>
    </row>
    <row r="2565" spans="1:9">
      <c r="A2565">
        <v>138011</v>
      </c>
      <c r="B2565" t="s">
        <v>5053</v>
      </c>
      <c r="C2565" t="s">
        <v>7742</v>
      </c>
      <c r="D2565">
        <v>0</v>
      </c>
      <c r="E2565">
        <v>1024999.99</v>
      </c>
      <c r="F2565">
        <v>1229999.99</v>
      </c>
      <c r="G2565" s="3">
        <v>46170</v>
      </c>
      <c r="H2565" t="s">
        <v>7743</v>
      </c>
      <c r="I2565" t="s">
        <v>7743</v>
      </c>
    </row>
    <row r="2566" spans="1:9">
      <c r="A2566">
        <v>138012</v>
      </c>
      <c r="B2566" t="s">
        <v>4695</v>
      </c>
      <c r="C2566" t="s">
        <v>7744</v>
      </c>
      <c r="D2566">
        <v>0</v>
      </c>
      <c r="E2566">
        <v>3815000</v>
      </c>
      <c r="F2566">
        <v>3815000</v>
      </c>
      <c r="G2566" s="3">
        <v>46170</v>
      </c>
      <c r="H2566" t="s">
        <v>7743</v>
      </c>
      <c r="I2566" t="s">
        <v>7743</v>
      </c>
    </row>
    <row r="2567" spans="1:9">
      <c r="A2567">
        <v>138013</v>
      </c>
      <c r="B2567" t="s">
        <v>4695</v>
      </c>
      <c r="C2567" t="s">
        <v>7745</v>
      </c>
      <c r="D2567">
        <v>0</v>
      </c>
      <c r="E2567">
        <v>6574500</v>
      </c>
      <c r="F2567">
        <v>6574500</v>
      </c>
      <c r="G2567" s="3">
        <v>46170</v>
      </c>
      <c r="H2567" t="s">
        <v>7743</v>
      </c>
      <c r="I2567" t="s">
        <v>7743</v>
      </c>
    </row>
    <row r="2568" spans="1:9">
      <c r="A2568">
        <v>138014</v>
      </c>
      <c r="B2568" t="s">
        <v>5142</v>
      </c>
      <c r="C2568" t="s">
        <v>7746</v>
      </c>
      <c r="D2568">
        <v>0</v>
      </c>
      <c r="E2568">
        <v>3312028</v>
      </c>
      <c r="F2568">
        <v>3484972.2</v>
      </c>
      <c r="G2568" s="3">
        <v>46171</v>
      </c>
      <c r="H2568" t="s">
        <v>7747</v>
      </c>
      <c r="I2568" t="s">
        <v>7810</v>
      </c>
    </row>
    <row r="2569" spans="1:9">
      <c r="A2569">
        <v>138015</v>
      </c>
      <c r="B2569" t="s">
        <v>4697</v>
      </c>
      <c r="C2569" t="s">
        <v>7311</v>
      </c>
      <c r="D2569">
        <v>0</v>
      </c>
      <c r="E2569">
        <v>36835688</v>
      </c>
      <c r="F2569">
        <v>44202825.600000001</v>
      </c>
      <c r="G2569" s="3">
        <v>46170</v>
      </c>
      <c r="H2569" t="s">
        <v>7743</v>
      </c>
      <c r="I2569" t="s">
        <v>7835</v>
      </c>
    </row>
    <row r="2570" spans="1:9">
      <c r="A2570">
        <v>138016</v>
      </c>
      <c r="B2570" t="s">
        <v>5116</v>
      </c>
      <c r="C2570" t="s">
        <v>5881</v>
      </c>
      <c r="D2570">
        <v>0</v>
      </c>
      <c r="E2570">
        <v>286666.59999999998</v>
      </c>
      <c r="F2570">
        <v>343999.92</v>
      </c>
      <c r="G2570" s="3">
        <v>46170</v>
      </c>
      <c r="H2570" t="s">
        <v>7743</v>
      </c>
      <c r="I2570" t="s">
        <v>7743</v>
      </c>
    </row>
    <row r="2571" spans="1:9">
      <c r="A2571">
        <v>138017</v>
      </c>
      <c r="B2571" t="s">
        <v>5109</v>
      </c>
      <c r="C2571" t="s">
        <v>7748</v>
      </c>
      <c r="D2571">
        <v>0</v>
      </c>
      <c r="E2571">
        <v>49843500</v>
      </c>
      <c r="F2571">
        <v>59812200</v>
      </c>
      <c r="G2571" s="3">
        <v>46170</v>
      </c>
      <c r="H2571" t="s">
        <v>7743</v>
      </c>
      <c r="I2571" t="s">
        <v>7810</v>
      </c>
    </row>
    <row r="2572" spans="1:9">
      <c r="A2572">
        <v>138018</v>
      </c>
      <c r="B2572" t="s">
        <v>4860</v>
      </c>
      <c r="C2572" t="s">
        <v>7749</v>
      </c>
      <c r="D2572">
        <v>0</v>
      </c>
      <c r="E2572">
        <v>1120800694</v>
      </c>
      <c r="F2572">
        <v>1344960832.8</v>
      </c>
      <c r="G2572" s="3">
        <v>46170</v>
      </c>
      <c r="H2572" t="s">
        <v>7743</v>
      </c>
      <c r="I2572" t="s">
        <v>7810</v>
      </c>
    </row>
    <row r="2573" spans="1:9">
      <c r="A2573">
        <v>138019</v>
      </c>
      <c r="B2573" t="s">
        <v>4860</v>
      </c>
      <c r="C2573" t="s">
        <v>7750</v>
      </c>
      <c r="D2573">
        <v>0</v>
      </c>
      <c r="E2573">
        <v>226528461</v>
      </c>
      <c r="F2573">
        <v>271834153.19999999</v>
      </c>
      <c r="G2573" s="3">
        <v>46170</v>
      </c>
      <c r="H2573" t="s">
        <v>7743</v>
      </c>
      <c r="I2573" t="s">
        <v>7810</v>
      </c>
    </row>
    <row r="2574" spans="1:9">
      <c r="A2574">
        <v>138020</v>
      </c>
      <c r="B2574" t="s">
        <v>5103</v>
      </c>
      <c r="C2574" t="s">
        <v>7751</v>
      </c>
      <c r="D2574">
        <v>0</v>
      </c>
      <c r="E2574">
        <v>3759005.25</v>
      </c>
      <c r="F2574">
        <v>4510806.3</v>
      </c>
      <c r="G2574" s="3">
        <v>46170</v>
      </c>
      <c r="H2574" t="s">
        <v>7743</v>
      </c>
      <c r="I2574" t="s">
        <v>7810</v>
      </c>
    </row>
    <row r="2575" spans="1:9">
      <c r="A2575">
        <v>138021</v>
      </c>
      <c r="B2575" t="s">
        <v>4695</v>
      </c>
      <c r="C2575" t="s">
        <v>7752</v>
      </c>
      <c r="D2575">
        <v>0</v>
      </c>
      <c r="E2575">
        <v>1666200</v>
      </c>
      <c r="F2575">
        <v>1666200</v>
      </c>
      <c r="G2575" s="3">
        <v>46170</v>
      </c>
      <c r="H2575" t="s">
        <v>7743</v>
      </c>
      <c r="I2575" t="s">
        <v>7743</v>
      </c>
    </row>
    <row r="2576" spans="1:9">
      <c r="A2576">
        <v>138022</v>
      </c>
      <c r="B2576" t="s">
        <v>5961</v>
      </c>
      <c r="C2576" t="s">
        <v>7753</v>
      </c>
      <c r="D2576">
        <v>0</v>
      </c>
      <c r="E2576">
        <v>3033000</v>
      </c>
      <c r="F2576">
        <v>3033000</v>
      </c>
      <c r="G2576" s="3">
        <v>46170</v>
      </c>
      <c r="H2576" t="s">
        <v>7743</v>
      </c>
      <c r="I2576" t="s">
        <v>7743</v>
      </c>
    </row>
    <row r="2577" spans="1:9">
      <c r="A2577">
        <v>138023</v>
      </c>
      <c r="B2577">
        <v>0</v>
      </c>
      <c r="C2577" t="s">
        <v>7754</v>
      </c>
      <c r="D2577" t="s">
        <v>7754</v>
      </c>
      <c r="E2577">
        <v>0</v>
      </c>
      <c r="F2577">
        <v>0</v>
      </c>
      <c r="G2577" s="3">
        <v>46170</v>
      </c>
      <c r="H2577" t="s">
        <v>7743</v>
      </c>
      <c r="I2577" t="s">
        <v>7743</v>
      </c>
    </row>
    <row r="2578" spans="1:9">
      <c r="A2578">
        <v>138024</v>
      </c>
      <c r="B2578" t="s">
        <v>4853</v>
      </c>
      <c r="C2578" t="s">
        <v>7748</v>
      </c>
      <c r="D2578">
        <v>0</v>
      </c>
      <c r="E2578">
        <v>73533200</v>
      </c>
      <c r="F2578">
        <v>84120840</v>
      </c>
      <c r="G2578" s="3">
        <v>46170</v>
      </c>
      <c r="H2578" t="s">
        <v>7743</v>
      </c>
      <c r="I2578" t="s">
        <v>7810</v>
      </c>
    </row>
    <row r="2579" spans="1:9">
      <c r="A2579">
        <v>138025</v>
      </c>
      <c r="B2579" t="s">
        <v>7755</v>
      </c>
      <c r="C2579" t="s">
        <v>7756</v>
      </c>
      <c r="D2579">
        <v>0</v>
      </c>
      <c r="E2579">
        <v>790875</v>
      </c>
      <c r="F2579">
        <v>949050</v>
      </c>
      <c r="G2579" s="3">
        <v>46170</v>
      </c>
      <c r="H2579" t="s">
        <v>7743</v>
      </c>
      <c r="I2579" t="s">
        <v>7743</v>
      </c>
    </row>
    <row r="2580" spans="1:9">
      <c r="A2580">
        <v>138026</v>
      </c>
      <c r="B2580" t="s">
        <v>6075</v>
      </c>
      <c r="C2580" t="s">
        <v>7748</v>
      </c>
      <c r="D2580">
        <v>0</v>
      </c>
      <c r="E2580">
        <v>26015000</v>
      </c>
      <c r="F2580">
        <v>31218000</v>
      </c>
      <c r="G2580" s="3">
        <v>46170</v>
      </c>
      <c r="H2580" t="s">
        <v>7743</v>
      </c>
      <c r="I2580" t="s">
        <v>7810</v>
      </c>
    </row>
    <row r="2581" spans="1:9">
      <c r="A2581">
        <v>138027</v>
      </c>
      <c r="B2581" t="s">
        <v>4695</v>
      </c>
      <c r="C2581" t="s">
        <v>7757</v>
      </c>
      <c r="D2581">
        <v>0</v>
      </c>
      <c r="E2581">
        <v>4768600</v>
      </c>
      <c r="F2581">
        <v>4768600</v>
      </c>
      <c r="G2581" s="3">
        <v>46170</v>
      </c>
      <c r="H2581" t="s">
        <v>7743</v>
      </c>
      <c r="I2581" t="s">
        <v>7743</v>
      </c>
    </row>
    <row r="2582" spans="1:9">
      <c r="A2582">
        <v>138028</v>
      </c>
      <c r="B2582" t="s">
        <v>5381</v>
      </c>
      <c r="C2582" t="s">
        <v>7748</v>
      </c>
      <c r="D2582">
        <v>0</v>
      </c>
      <c r="E2582">
        <v>70980000</v>
      </c>
      <c r="F2582">
        <v>85176000</v>
      </c>
      <c r="G2582" s="3">
        <v>46171</v>
      </c>
      <c r="H2582" t="s">
        <v>7747</v>
      </c>
      <c r="I2582" t="s">
        <v>7892</v>
      </c>
    </row>
    <row r="2583" spans="1:9">
      <c r="A2583">
        <v>138029</v>
      </c>
      <c r="B2583" t="s">
        <v>6899</v>
      </c>
      <c r="C2583" t="s">
        <v>7758</v>
      </c>
      <c r="D2583" t="s">
        <v>7758</v>
      </c>
      <c r="E2583">
        <v>2120000</v>
      </c>
      <c r="F2583">
        <v>2120000</v>
      </c>
      <c r="G2583" s="3">
        <v>46170</v>
      </c>
      <c r="H2583" t="s">
        <v>7743</v>
      </c>
      <c r="I2583" t="s">
        <v>7810</v>
      </c>
    </row>
    <row r="2584" spans="1:9">
      <c r="A2584">
        <v>138030</v>
      </c>
      <c r="B2584" t="s">
        <v>7759</v>
      </c>
      <c r="C2584" t="s">
        <v>7748</v>
      </c>
      <c r="D2584">
        <v>0</v>
      </c>
      <c r="E2584">
        <v>55941000</v>
      </c>
      <c r="F2584">
        <v>67129200</v>
      </c>
      <c r="G2584" s="3">
        <v>46170</v>
      </c>
      <c r="H2584" t="s">
        <v>7743</v>
      </c>
      <c r="I2584" t="s">
        <v>7810</v>
      </c>
    </row>
    <row r="2585" spans="1:9">
      <c r="A2585">
        <v>138031</v>
      </c>
      <c r="B2585" t="s">
        <v>4732</v>
      </c>
      <c r="C2585">
        <v>0</v>
      </c>
      <c r="D2585" t="s">
        <v>9628</v>
      </c>
      <c r="E2585">
        <v>3780000</v>
      </c>
      <c r="F2585">
        <v>3780000</v>
      </c>
      <c r="G2585" s="3">
        <v>46170</v>
      </c>
      <c r="H2585" t="s">
        <v>7743</v>
      </c>
      <c r="I2585" t="s">
        <v>7743</v>
      </c>
    </row>
    <row r="2586" spans="1:9">
      <c r="A2586">
        <v>138032</v>
      </c>
      <c r="B2586" t="s">
        <v>4695</v>
      </c>
      <c r="C2586" t="s">
        <v>7760</v>
      </c>
      <c r="D2586">
        <v>0</v>
      </c>
      <c r="E2586">
        <v>177500</v>
      </c>
      <c r="F2586">
        <v>177500</v>
      </c>
      <c r="G2586" s="3">
        <v>46170</v>
      </c>
      <c r="H2586" t="s">
        <v>7743</v>
      </c>
      <c r="I2586" t="s">
        <v>7747</v>
      </c>
    </row>
    <row r="2587" spans="1:9">
      <c r="A2587">
        <v>138033</v>
      </c>
      <c r="B2587" t="s">
        <v>6253</v>
      </c>
      <c r="C2587" t="s">
        <v>7748</v>
      </c>
      <c r="D2587">
        <v>0</v>
      </c>
      <c r="E2587">
        <v>7305000</v>
      </c>
      <c r="F2587">
        <v>8766000</v>
      </c>
      <c r="G2587" s="3">
        <v>46170</v>
      </c>
      <c r="H2587" t="s">
        <v>7743</v>
      </c>
      <c r="I2587" t="s">
        <v>7810</v>
      </c>
    </row>
    <row r="2588" spans="1:9">
      <c r="A2588">
        <v>138034</v>
      </c>
      <c r="B2588" t="s">
        <v>5103</v>
      </c>
      <c r="C2588" t="s">
        <v>7761</v>
      </c>
      <c r="D2588" t="s">
        <v>7761</v>
      </c>
      <c r="E2588">
        <v>482800</v>
      </c>
      <c r="F2588">
        <v>579360</v>
      </c>
      <c r="G2588" s="3">
        <v>46170</v>
      </c>
      <c r="H2588" t="s">
        <v>7743</v>
      </c>
      <c r="I2588" t="s">
        <v>7743</v>
      </c>
    </row>
    <row r="2589" spans="1:9">
      <c r="A2589">
        <v>138035</v>
      </c>
      <c r="B2589" t="s">
        <v>7167</v>
      </c>
      <c r="C2589" t="s">
        <v>7748</v>
      </c>
      <c r="D2589">
        <v>0</v>
      </c>
      <c r="E2589">
        <v>11743336.300000001</v>
      </c>
      <c r="F2589">
        <v>14092003.560000001</v>
      </c>
      <c r="G2589" s="3">
        <v>46170</v>
      </c>
      <c r="H2589" t="s">
        <v>7743</v>
      </c>
      <c r="I2589" t="s">
        <v>7810</v>
      </c>
    </row>
    <row r="2590" spans="1:9">
      <c r="A2590">
        <v>138036</v>
      </c>
      <c r="B2590" t="s">
        <v>4807</v>
      </c>
      <c r="C2590" t="s">
        <v>7762</v>
      </c>
      <c r="D2590">
        <v>0</v>
      </c>
      <c r="E2590">
        <v>11370000</v>
      </c>
      <c r="F2590">
        <v>13644000</v>
      </c>
      <c r="G2590" s="3">
        <v>46170</v>
      </c>
      <c r="H2590" t="s">
        <v>7743</v>
      </c>
      <c r="I2590" t="s">
        <v>7810</v>
      </c>
    </row>
    <row r="2591" spans="1:9">
      <c r="A2591">
        <v>138037</v>
      </c>
      <c r="B2591" t="s">
        <v>5103</v>
      </c>
      <c r="C2591" t="s">
        <v>7763</v>
      </c>
      <c r="D2591">
        <v>0</v>
      </c>
      <c r="E2591">
        <v>6310947.5</v>
      </c>
      <c r="F2591">
        <v>7573137</v>
      </c>
      <c r="G2591" s="3">
        <v>46170</v>
      </c>
      <c r="H2591" t="s">
        <v>7743</v>
      </c>
      <c r="I2591" t="s">
        <v>7952</v>
      </c>
    </row>
    <row r="2592" spans="1:9">
      <c r="A2592">
        <v>138038</v>
      </c>
      <c r="B2592" t="s">
        <v>4695</v>
      </c>
      <c r="C2592" t="s">
        <v>7764</v>
      </c>
      <c r="D2592">
        <v>0</v>
      </c>
      <c r="E2592">
        <v>3962400</v>
      </c>
      <c r="F2592">
        <v>3962400</v>
      </c>
      <c r="G2592" s="3">
        <v>46170</v>
      </c>
      <c r="H2592" t="s">
        <v>7743</v>
      </c>
      <c r="I2592" t="s">
        <v>7743</v>
      </c>
    </row>
    <row r="2593" spans="1:9">
      <c r="A2593">
        <v>138039</v>
      </c>
      <c r="B2593" t="s">
        <v>5108</v>
      </c>
      <c r="C2593">
        <v>0</v>
      </c>
      <c r="D2593">
        <v>0</v>
      </c>
      <c r="E2593">
        <v>1338000</v>
      </c>
      <c r="F2593">
        <v>1338000</v>
      </c>
      <c r="G2593" s="3">
        <v>46170</v>
      </c>
      <c r="H2593" t="s">
        <v>7743</v>
      </c>
      <c r="I2593" t="s">
        <v>7810</v>
      </c>
    </row>
    <row r="2594" spans="1:9">
      <c r="A2594">
        <v>138040</v>
      </c>
      <c r="B2594" t="s">
        <v>4695</v>
      </c>
      <c r="C2594" t="s">
        <v>7765</v>
      </c>
      <c r="D2594">
        <v>0</v>
      </c>
      <c r="E2594">
        <v>1364400</v>
      </c>
      <c r="F2594">
        <v>1364400</v>
      </c>
      <c r="G2594" s="3">
        <v>46170</v>
      </c>
      <c r="H2594" t="s">
        <v>7743</v>
      </c>
      <c r="I2594" t="s">
        <v>7743</v>
      </c>
    </row>
    <row r="2595" spans="1:9">
      <c r="A2595">
        <v>138041</v>
      </c>
      <c r="B2595" t="s">
        <v>5108</v>
      </c>
      <c r="C2595">
        <v>0</v>
      </c>
      <c r="D2595">
        <v>0</v>
      </c>
      <c r="E2595">
        <v>1337400</v>
      </c>
      <c r="F2595">
        <v>1337400</v>
      </c>
      <c r="G2595" s="3">
        <v>46170</v>
      </c>
      <c r="H2595" t="s">
        <v>7743</v>
      </c>
      <c r="I2595" t="s">
        <v>7810</v>
      </c>
    </row>
    <row r="2596" spans="1:9">
      <c r="A2596">
        <v>138042</v>
      </c>
      <c r="B2596" t="s">
        <v>4689</v>
      </c>
      <c r="C2596" t="s">
        <v>7766</v>
      </c>
      <c r="D2596" t="s">
        <v>7766</v>
      </c>
      <c r="E2596">
        <v>1798500</v>
      </c>
      <c r="F2596">
        <v>1798500</v>
      </c>
      <c r="G2596" s="3">
        <v>46170</v>
      </c>
      <c r="H2596" t="s">
        <v>7743</v>
      </c>
      <c r="I2596" t="s">
        <v>7810</v>
      </c>
    </row>
    <row r="2597" spans="1:9">
      <c r="A2597">
        <v>138043</v>
      </c>
      <c r="B2597" t="s">
        <v>6896</v>
      </c>
      <c r="C2597" t="s">
        <v>7767</v>
      </c>
      <c r="D2597">
        <v>0</v>
      </c>
      <c r="E2597">
        <v>360000</v>
      </c>
      <c r="F2597">
        <v>360000</v>
      </c>
      <c r="G2597" s="3">
        <v>46170</v>
      </c>
      <c r="H2597" t="s">
        <v>7743</v>
      </c>
      <c r="I2597" t="s">
        <v>7810</v>
      </c>
    </row>
    <row r="2598" spans="1:9">
      <c r="A2598">
        <v>138044</v>
      </c>
      <c r="B2598" t="s">
        <v>4952</v>
      </c>
      <c r="C2598" t="s">
        <v>7768</v>
      </c>
      <c r="D2598">
        <v>0</v>
      </c>
      <c r="E2598">
        <v>700000</v>
      </c>
      <c r="F2598">
        <v>700000</v>
      </c>
      <c r="G2598" s="3">
        <v>46170</v>
      </c>
      <c r="H2598" t="s">
        <v>7743</v>
      </c>
      <c r="I2598" t="s">
        <v>7810</v>
      </c>
    </row>
    <row r="2599" spans="1:9">
      <c r="A2599">
        <v>138045</v>
      </c>
      <c r="B2599" t="s">
        <v>7769</v>
      </c>
      <c r="C2599" t="s">
        <v>7771</v>
      </c>
      <c r="D2599">
        <v>0</v>
      </c>
      <c r="E2599">
        <v>2000000</v>
      </c>
      <c r="F2599">
        <v>2000000</v>
      </c>
      <c r="G2599" s="3">
        <v>46170</v>
      </c>
      <c r="H2599" t="s">
        <v>7743</v>
      </c>
      <c r="I2599" t="s">
        <v>7835</v>
      </c>
    </row>
    <row r="2600" spans="1:9">
      <c r="A2600">
        <v>138046</v>
      </c>
      <c r="B2600" t="s">
        <v>5103</v>
      </c>
      <c r="C2600" t="s">
        <v>7772</v>
      </c>
      <c r="D2600">
        <v>0</v>
      </c>
      <c r="E2600">
        <v>223608</v>
      </c>
      <c r="F2600">
        <v>268329.59999999998</v>
      </c>
      <c r="G2600" s="3">
        <v>46170</v>
      </c>
      <c r="H2600" t="s">
        <v>7743</v>
      </c>
      <c r="I2600" t="s">
        <v>7747</v>
      </c>
    </row>
    <row r="2601" spans="1:9">
      <c r="A2601">
        <v>138047</v>
      </c>
      <c r="B2601">
        <v>0</v>
      </c>
      <c r="C2601" t="s">
        <v>7773</v>
      </c>
      <c r="D2601">
        <v>0</v>
      </c>
      <c r="E2601">
        <v>0</v>
      </c>
      <c r="F2601">
        <v>0</v>
      </c>
      <c r="G2601" s="3">
        <v>46171</v>
      </c>
      <c r="H2601" t="s">
        <v>7747</v>
      </c>
      <c r="I2601" t="s">
        <v>7747</v>
      </c>
    </row>
    <row r="2602" spans="1:9">
      <c r="A2602">
        <v>138048</v>
      </c>
      <c r="B2602" t="s">
        <v>7774</v>
      </c>
      <c r="C2602" t="s">
        <v>7776</v>
      </c>
      <c r="D2602" t="s">
        <v>7776</v>
      </c>
      <c r="E2602">
        <v>440000</v>
      </c>
      <c r="F2602">
        <v>528000</v>
      </c>
      <c r="G2602" s="3">
        <v>46171</v>
      </c>
      <c r="H2602" t="s">
        <v>7747</v>
      </c>
      <c r="I2602" t="s">
        <v>7810</v>
      </c>
    </row>
    <row r="2603" spans="1:9">
      <c r="A2603">
        <v>138049</v>
      </c>
      <c r="B2603" t="s">
        <v>6382</v>
      </c>
      <c r="C2603" t="s">
        <v>7777</v>
      </c>
      <c r="D2603">
        <v>0</v>
      </c>
      <c r="E2603">
        <v>2805000</v>
      </c>
      <c r="F2603">
        <v>2805000</v>
      </c>
      <c r="G2603" s="3">
        <v>46171</v>
      </c>
      <c r="H2603" t="s">
        <v>7747</v>
      </c>
      <c r="I2603" t="s">
        <v>7835</v>
      </c>
    </row>
    <row r="2604" spans="1:9">
      <c r="A2604">
        <v>138050</v>
      </c>
      <c r="B2604" t="s">
        <v>7778</v>
      </c>
      <c r="C2604" t="s">
        <v>7780</v>
      </c>
      <c r="D2604">
        <v>0</v>
      </c>
      <c r="E2604">
        <v>2385000</v>
      </c>
      <c r="F2604">
        <v>2385000</v>
      </c>
      <c r="G2604" s="3">
        <v>46171</v>
      </c>
      <c r="H2604" t="s">
        <v>7747</v>
      </c>
      <c r="I2604" t="s">
        <v>7835</v>
      </c>
    </row>
    <row r="2605" spans="1:9">
      <c r="A2605">
        <v>138051</v>
      </c>
      <c r="B2605" t="s">
        <v>4891</v>
      </c>
      <c r="C2605" t="s">
        <v>7781</v>
      </c>
      <c r="D2605">
        <v>0</v>
      </c>
      <c r="E2605">
        <v>1950000</v>
      </c>
      <c r="F2605">
        <v>2340000</v>
      </c>
      <c r="G2605" s="3">
        <v>46171</v>
      </c>
      <c r="H2605" t="s">
        <v>7747</v>
      </c>
      <c r="I2605" t="s">
        <v>7810</v>
      </c>
    </row>
    <row r="2606" spans="1:9">
      <c r="A2606">
        <v>138052</v>
      </c>
      <c r="B2606" t="s">
        <v>4780</v>
      </c>
      <c r="C2606" t="s">
        <v>7782</v>
      </c>
      <c r="D2606">
        <v>0</v>
      </c>
      <c r="E2606">
        <v>570000</v>
      </c>
      <c r="F2606">
        <v>684000</v>
      </c>
      <c r="G2606" s="3">
        <v>46171</v>
      </c>
      <c r="H2606" t="s">
        <v>7747</v>
      </c>
      <c r="I2606" t="s">
        <v>7810</v>
      </c>
    </row>
    <row r="2607" spans="1:9">
      <c r="A2607">
        <v>138053</v>
      </c>
      <c r="B2607" t="s">
        <v>7783</v>
      </c>
      <c r="C2607" t="s">
        <v>7785</v>
      </c>
      <c r="D2607">
        <v>0</v>
      </c>
      <c r="E2607">
        <v>8000000</v>
      </c>
      <c r="F2607">
        <v>8000000</v>
      </c>
      <c r="G2607" s="3">
        <v>46171</v>
      </c>
      <c r="H2607" t="s">
        <v>7747</v>
      </c>
      <c r="I2607" t="s">
        <v>7810</v>
      </c>
    </row>
    <row r="2608" spans="1:9">
      <c r="A2608">
        <v>138054</v>
      </c>
      <c r="B2608" t="s">
        <v>4925</v>
      </c>
      <c r="C2608" t="s">
        <v>7786</v>
      </c>
      <c r="D2608">
        <v>0</v>
      </c>
      <c r="E2608">
        <v>236250</v>
      </c>
      <c r="F2608">
        <v>283500</v>
      </c>
      <c r="G2608" s="3">
        <v>46171</v>
      </c>
      <c r="H2608" t="s">
        <v>7747</v>
      </c>
      <c r="I2608" t="s">
        <v>7747</v>
      </c>
    </row>
    <row r="2609" spans="1:9">
      <c r="A2609">
        <v>138055</v>
      </c>
      <c r="B2609" t="s">
        <v>4695</v>
      </c>
      <c r="C2609" t="s">
        <v>7787</v>
      </c>
      <c r="D2609">
        <v>0</v>
      </c>
      <c r="E2609">
        <v>1645900</v>
      </c>
      <c r="F2609">
        <v>1645900</v>
      </c>
      <c r="G2609" s="3">
        <v>46171</v>
      </c>
      <c r="H2609" t="s">
        <v>7747</v>
      </c>
      <c r="I2609" t="s">
        <v>7747</v>
      </c>
    </row>
    <row r="2610" spans="1:9">
      <c r="A2610">
        <v>138056</v>
      </c>
      <c r="B2610" t="s">
        <v>5215</v>
      </c>
      <c r="C2610">
        <v>0</v>
      </c>
      <c r="D2610">
        <v>0</v>
      </c>
      <c r="E2610">
        <v>236741284.02000001</v>
      </c>
      <c r="F2610">
        <v>284089540.81999999</v>
      </c>
      <c r="G2610" s="3">
        <v>46171</v>
      </c>
      <c r="H2610" t="s">
        <v>7747</v>
      </c>
      <c r="I2610" t="s">
        <v>7810</v>
      </c>
    </row>
    <row r="2611" spans="1:9">
      <c r="A2611">
        <v>138057</v>
      </c>
      <c r="B2611" t="s">
        <v>5103</v>
      </c>
      <c r="C2611" t="s">
        <v>7788</v>
      </c>
      <c r="D2611">
        <v>0</v>
      </c>
      <c r="E2611">
        <v>191055</v>
      </c>
      <c r="F2611">
        <v>229266</v>
      </c>
      <c r="G2611" s="3">
        <v>46171</v>
      </c>
      <c r="H2611" t="s">
        <v>7747</v>
      </c>
      <c r="I2611" t="s">
        <v>7747</v>
      </c>
    </row>
    <row r="2612" spans="1:9">
      <c r="A2612">
        <v>138058</v>
      </c>
      <c r="B2612" t="s">
        <v>4695</v>
      </c>
      <c r="C2612" t="s">
        <v>7789</v>
      </c>
      <c r="D2612" t="s">
        <v>7789</v>
      </c>
      <c r="E2612">
        <v>789900</v>
      </c>
      <c r="F2612">
        <v>947880</v>
      </c>
      <c r="G2612" s="3">
        <v>46171</v>
      </c>
      <c r="H2612" t="s">
        <v>7747</v>
      </c>
      <c r="I2612" t="s">
        <v>7747</v>
      </c>
    </row>
    <row r="2613" spans="1:9">
      <c r="A2613">
        <v>138059</v>
      </c>
      <c r="B2613" t="s">
        <v>5103</v>
      </c>
      <c r="C2613" t="s">
        <v>7790</v>
      </c>
      <c r="D2613">
        <v>0</v>
      </c>
      <c r="E2613">
        <v>1465960</v>
      </c>
      <c r="F2613">
        <v>1759152</v>
      </c>
      <c r="G2613" s="3">
        <v>46171</v>
      </c>
      <c r="H2613" t="s">
        <v>7747</v>
      </c>
      <c r="I2613" t="s">
        <v>7747</v>
      </c>
    </row>
    <row r="2614" spans="1:9">
      <c r="A2614">
        <v>138060</v>
      </c>
      <c r="B2614" t="s">
        <v>4794</v>
      </c>
      <c r="C2614" t="s">
        <v>7791</v>
      </c>
      <c r="D2614">
        <v>0</v>
      </c>
      <c r="E2614">
        <v>4309.2700000000004</v>
      </c>
      <c r="F2614">
        <v>4309.2700000000004</v>
      </c>
      <c r="G2614" s="3">
        <v>46171</v>
      </c>
      <c r="H2614" t="s">
        <v>7747</v>
      </c>
      <c r="I2614" t="s">
        <v>7810</v>
      </c>
    </row>
    <row r="2615" spans="1:9">
      <c r="A2615">
        <v>138061</v>
      </c>
      <c r="B2615" t="s">
        <v>5116</v>
      </c>
      <c r="C2615" t="s">
        <v>7792</v>
      </c>
      <c r="D2615">
        <v>0</v>
      </c>
      <c r="E2615">
        <v>11172250</v>
      </c>
      <c r="F2615">
        <v>13406700</v>
      </c>
      <c r="G2615" s="3">
        <v>46171</v>
      </c>
      <c r="H2615" t="s">
        <v>7747</v>
      </c>
      <c r="I2615" t="s">
        <v>7835</v>
      </c>
    </row>
    <row r="2616" spans="1:9">
      <c r="A2616">
        <v>138062</v>
      </c>
      <c r="B2616" t="s">
        <v>7376</v>
      </c>
      <c r="C2616" t="s">
        <v>7793</v>
      </c>
      <c r="D2616">
        <v>0</v>
      </c>
      <c r="E2616">
        <v>197465120</v>
      </c>
      <c r="F2616">
        <v>236958144</v>
      </c>
      <c r="G2616" s="3">
        <v>46171</v>
      </c>
      <c r="H2616" t="s">
        <v>7747</v>
      </c>
      <c r="I2616" t="s">
        <v>7810</v>
      </c>
    </row>
    <row r="2617" spans="1:9">
      <c r="A2617">
        <v>138063</v>
      </c>
      <c r="B2617" t="s">
        <v>4794</v>
      </c>
      <c r="C2617" t="s">
        <v>7794</v>
      </c>
      <c r="D2617">
        <v>0</v>
      </c>
      <c r="E2617">
        <v>95.5</v>
      </c>
      <c r="F2617">
        <v>114.6</v>
      </c>
      <c r="G2617" s="3">
        <v>46171</v>
      </c>
      <c r="H2617" t="s">
        <v>7747</v>
      </c>
      <c r="I2617" t="s">
        <v>7810</v>
      </c>
    </row>
    <row r="2618" spans="1:9">
      <c r="A2618">
        <v>138064</v>
      </c>
      <c r="B2618" t="s">
        <v>5282</v>
      </c>
      <c r="C2618" t="s">
        <v>7795</v>
      </c>
      <c r="D2618">
        <v>0</v>
      </c>
      <c r="E2618">
        <v>12653729.9</v>
      </c>
      <c r="F2618">
        <v>15184475.880000001</v>
      </c>
      <c r="G2618" s="3">
        <v>46171</v>
      </c>
      <c r="H2618" t="s">
        <v>7747</v>
      </c>
      <c r="I2618" t="s">
        <v>7952</v>
      </c>
    </row>
    <row r="2619" spans="1:9">
      <c r="A2619">
        <v>138065</v>
      </c>
      <c r="B2619" t="s">
        <v>4794</v>
      </c>
      <c r="C2619" t="s">
        <v>7796</v>
      </c>
      <c r="D2619">
        <v>0</v>
      </c>
      <c r="E2619">
        <v>367.59</v>
      </c>
      <c r="F2619">
        <v>441.11</v>
      </c>
      <c r="G2619" s="3">
        <v>46171</v>
      </c>
      <c r="H2619" t="s">
        <v>7747</v>
      </c>
      <c r="I2619" t="s">
        <v>7810</v>
      </c>
    </row>
    <row r="2620" spans="1:9">
      <c r="A2620">
        <v>138066</v>
      </c>
      <c r="B2620" t="s">
        <v>4797</v>
      </c>
      <c r="C2620" t="s">
        <v>7797</v>
      </c>
      <c r="D2620">
        <v>0</v>
      </c>
      <c r="E2620">
        <v>8843172</v>
      </c>
      <c r="F2620">
        <v>10611806.4</v>
      </c>
      <c r="G2620" s="3">
        <v>46171</v>
      </c>
      <c r="H2620" t="s">
        <v>7747</v>
      </c>
      <c r="I2620" t="s">
        <v>7835</v>
      </c>
    </row>
    <row r="2621" spans="1:9">
      <c r="A2621">
        <v>138067</v>
      </c>
      <c r="B2621" t="s">
        <v>4732</v>
      </c>
      <c r="C2621">
        <v>0</v>
      </c>
      <c r="D2621">
        <v>0</v>
      </c>
      <c r="E2621">
        <v>500000</v>
      </c>
      <c r="F2621">
        <v>500000</v>
      </c>
      <c r="G2621" s="3">
        <v>46171</v>
      </c>
      <c r="H2621" t="s">
        <v>7747</v>
      </c>
      <c r="I2621" t="s">
        <v>7892</v>
      </c>
    </row>
    <row r="2622" spans="1:9">
      <c r="A2622">
        <v>138068</v>
      </c>
      <c r="B2622" t="s">
        <v>5533</v>
      </c>
      <c r="C2622" t="s">
        <v>7798</v>
      </c>
      <c r="D2622">
        <v>0</v>
      </c>
      <c r="E2622">
        <v>3758.31</v>
      </c>
      <c r="F2622">
        <v>3758.31</v>
      </c>
      <c r="G2622" s="3">
        <v>46171</v>
      </c>
      <c r="H2622" t="s">
        <v>7747</v>
      </c>
      <c r="I2622" t="s">
        <v>7914</v>
      </c>
    </row>
    <row r="2623" spans="1:9">
      <c r="A2623">
        <v>138069</v>
      </c>
      <c r="B2623" t="s">
        <v>4764</v>
      </c>
      <c r="C2623" t="s">
        <v>7799</v>
      </c>
      <c r="D2623">
        <v>0</v>
      </c>
      <c r="E2623">
        <v>30903750</v>
      </c>
      <c r="F2623">
        <v>37084500</v>
      </c>
      <c r="G2623" s="3">
        <v>46171</v>
      </c>
      <c r="H2623" t="s">
        <v>7747</v>
      </c>
      <c r="I2623" t="s">
        <v>7810</v>
      </c>
    </row>
    <row r="2624" spans="1:9">
      <c r="A2624">
        <v>138070</v>
      </c>
      <c r="B2624" t="s">
        <v>4706</v>
      </c>
      <c r="C2624" t="s">
        <v>7800</v>
      </c>
      <c r="D2624">
        <v>0</v>
      </c>
      <c r="E2624">
        <v>12125000</v>
      </c>
      <c r="F2624">
        <v>12125000</v>
      </c>
      <c r="G2624" s="3">
        <v>46171</v>
      </c>
      <c r="H2624" t="s">
        <v>7747</v>
      </c>
      <c r="I2624" t="s">
        <v>7835</v>
      </c>
    </row>
    <row r="2625" spans="1:9">
      <c r="A2625">
        <v>138071</v>
      </c>
      <c r="B2625" t="s">
        <v>7801</v>
      </c>
      <c r="C2625" t="s">
        <v>7803</v>
      </c>
      <c r="D2625">
        <v>0</v>
      </c>
      <c r="E2625">
        <v>140430.25</v>
      </c>
      <c r="F2625">
        <v>140430.25</v>
      </c>
      <c r="G2625" s="3">
        <v>46171</v>
      </c>
      <c r="H2625" t="s">
        <v>7747</v>
      </c>
      <c r="I2625" t="s">
        <v>7835</v>
      </c>
    </row>
    <row r="2626" spans="1:9">
      <c r="A2626">
        <v>138072</v>
      </c>
      <c r="B2626" t="s">
        <v>7804</v>
      </c>
      <c r="C2626" t="s">
        <v>7806</v>
      </c>
      <c r="D2626">
        <v>0</v>
      </c>
      <c r="E2626">
        <v>10000000</v>
      </c>
      <c r="F2626">
        <v>12000000</v>
      </c>
      <c r="G2626" s="3">
        <v>46171</v>
      </c>
      <c r="H2626" t="s">
        <v>7747</v>
      </c>
      <c r="I2626" t="s">
        <v>7810</v>
      </c>
    </row>
    <row r="2627" spans="1:9">
      <c r="A2627">
        <v>138073</v>
      </c>
      <c r="B2627" t="s">
        <v>7807</v>
      </c>
      <c r="C2627" t="s">
        <v>7806</v>
      </c>
      <c r="D2627">
        <v>0</v>
      </c>
      <c r="E2627">
        <v>4683333.33</v>
      </c>
      <c r="F2627">
        <v>5620000</v>
      </c>
      <c r="G2627" s="3">
        <v>46171</v>
      </c>
      <c r="H2627" t="s">
        <v>7747</v>
      </c>
      <c r="I2627" t="s">
        <v>7810</v>
      </c>
    </row>
    <row r="2628" spans="1:9">
      <c r="A2628">
        <v>138074</v>
      </c>
      <c r="B2628" t="s">
        <v>4853</v>
      </c>
      <c r="C2628" t="s">
        <v>7809</v>
      </c>
      <c r="D2628">
        <v>0</v>
      </c>
      <c r="E2628">
        <v>3903900</v>
      </c>
      <c r="F2628">
        <v>4684680</v>
      </c>
      <c r="G2628" s="3">
        <v>46174</v>
      </c>
      <c r="H2628" t="s">
        <v>7810</v>
      </c>
      <c r="I2628" t="s">
        <v>7835</v>
      </c>
    </row>
    <row r="2629" spans="1:9">
      <c r="A2629">
        <v>138075</v>
      </c>
      <c r="B2629" t="s">
        <v>7811</v>
      </c>
      <c r="C2629" t="s">
        <v>7813</v>
      </c>
      <c r="D2629">
        <v>0</v>
      </c>
      <c r="E2629">
        <v>3000000</v>
      </c>
      <c r="F2629">
        <v>3000000</v>
      </c>
      <c r="G2629" s="3">
        <v>46174</v>
      </c>
      <c r="H2629" t="s">
        <v>7810</v>
      </c>
      <c r="I2629" t="s">
        <v>7892</v>
      </c>
    </row>
    <row r="2630" spans="1:9">
      <c r="A2630">
        <v>138076</v>
      </c>
      <c r="B2630" t="s">
        <v>4666</v>
      </c>
      <c r="C2630" t="s">
        <v>7814</v>
      </c>
      <c r="D2630">
        <v>0</v>
      </c>
      <c r="E2630">
        <v>2133000</v>
      </c>
      <c r="F2630">
        <v>2133000</v>
      </c>
      <c r="G2630" s="3">
        <v>46174</v>
      </c>
      <c r="H2630" t="s">
        <v>7810</v>
      </c>
      <c r="I2630" t="s">
        <v>7835</v>
      </c>
    </row>
    <row r="2631" spans="1:9">
      <c r="A2631">
        <v>138077</v>
      </c>
      <c r="B2631" t="s">
        <v>4791</v>
      </c>
      <c r="C2631" t="s">
        <v>7815</v>
      </c>
      <c r="D2631">
        <v>0</v>
      </c>
      <c r="E2631">
        <v>1750000</v>
      </c>
      <c r="F2631">
        <v>2100000</v>
      </c>
      <c r="G2631" s="3">
        <v>46174</v>
      </c>
      <c r="H2631" t="s">
        <v>7810</v>
      </c>
      <c r="I2631" t="s">
        <v>7892</v>
      </c>
    </row>
    <row r="2632" spans="1:9">
      <c r="A2632">
        <v>138078</v>
      </c>
      <c r="B2632" t="s">
        <v>5345</v>
      </c>
      <c r="C2632" t="s">
        <v>7816</v>
      </c>
      <c r="D2632">
        <v>0</v>
      </c>
      <c r="E2632">
        <v>2970000</v>
      </c>
      <c r="F2632">
        <v>2970000</v>
      </c>
      <c r="G2632" s="3">
        <v>46174</v>
      </c>
      <c r="H2632" t="s">
        <v>7810</v>
      </c>
      <c r="I2632" t="s">
        <v>7810</v>
      </c>
    </row>
    <row r="2633" spans="1:9">
      <c r="A2633">
        <v>138079</v>
      </c>
      <c r="B2633" t="s">
        <v>6723</v>
      </c>
      <c r="C2633" t="s">
        <v>7817</v>
      </c>
      <c r="D2633">
        <v>0</v>
      </c>
      <c r="E2633">
        <v>24435000</v>
      </c>
      <c r="F2633">
        <v>29322000</v>
      </c>
      <c r="G2633" s="3">
        <v>46174</v>
      </c>
      <c r="H2633" t="s">
        <v>7810</v>
      </c>
      <c r="I2633" t="s">
        <v>7892</v>
      </c>
    </row>
    <row r="2634" spans="1:9">
      <c r="A2634">
        <v>138080</v>
      </c>
      <c r="B2634" t="s">
        <v>4858</v>
      </c>
      <c r="C2634" t="s">
        <v>3631</v>
      </c>
      <c r="D2634">
        <v>0</v>
      </c>
      <c r="E2634">
        <v>1070000</v>
      </c>
      <c r="F2634">
        <v>1284000</v>
      </c>
      <c r="G2634" s="3">
        <v>46174</v>
      </c>
      <c r="H2634" t="s">
        <v>7810</v>
      </c>
      <c r="I2634" t="s">
        <v>7952</v>
      </c>
    </row>
    <row r="2635" spans="1:9">
      <c r="A2635">
        <v>138081</v>
      </c>
      <c r="B2635" t="s">
        <v>5314</v>
      </c>
      <c r="C2635" t="s">
        <v>7818</v>
      </c>
      <c r="D2635">
        <v>0</v>
      </c>
      <c r="E2635">
        <v>466400</v>
      </c>
      <c r="F2635">
        <v>559680</v>
      </c>
      <c r="G2635" s="3">
        <v>46174</v>
      </c>
      <c r="H2635" t="s">
        <v>7810</v>
      </c>
      <c r="I2635" t="s">
        <v>7892</v>
      </c>
    </row>
    <row r="2636" spans="1:9">
      <c r="A2636">
        <v>138082</v>
      </c>
      <c r="B2636" t="s">
        <v>6027</v>
      </c>
      <c r="C2636" t="s">
        <v>7819</v>
      </c>
      <c r="D2636">
        <v>0</v>
      </c>
      <c r="E2636">
        <v>2821200</v>
      </c>
      <c r="F2636">
        <v>2821200</v>
      </c>
      <c r="G2636" s="3">
        <v>46174</v>
      </c>
      <c r="H2636" t="s">
        <v>7810</v>
      </c>
      <c r="I2636" t="s">
        <v>7892</v>
      </c>
    </row>
    <row r="2637" spans="1:9">
      <c r="A2637">
        <v>138083</v>
      </c>
      <c r="B2637" t="s">
        <v>4697</v>
      </c>
      <c r="C2637" t="s">
        <v>7820</v>
      </c>
      <c r="D2637" t="s">
        <v>7820</v>
      </c>
      <c r="E2637">
        <v>6292000</v>
      </c>
      <c r="F2637">
        <v>6292000</v>
      </c>
      <c r="G2637" s="3">
        <v>46174</v>
      </c>
      <c r="H2637" t="s">
        <v>7810</v>
      </c>
      <c r="I2637" t="s">
        <v>4624</v>
      </c>
    </row>
    <row r="2638" spans="1:9">
      <c r="A2638">
        <v>138084</v>
      </c>
      <c r="B2638" t="s">
        <v>5032</v>
      </c>
      <c r="C2638" t="s">
        <v>7821</v>
      </c>
      <c r="D2638">
        <v>0</v>
      </c>
      <c r="E2638">
        <v>809000</v>
      </c>
      <c r="F2638">
        <v>809000</v>
      </c>
      <c r="G2638" s="3">
        <v>46174</v>
      </c>
      <c r="H2638" t="s">
        <v>7810</v>
      </c>
      <c r="I2638" t="s">
        <v>7892</v>
      </c>
    </row>
    <row r="2639" spans="1:9">
      <c r="A2639">
        <v>138085</v>
      </c>
      <c r="B2639" t="s">
        <v>5116</v>
      </c>
      <c r="C2639" t="s">
        <v>7822</v>
      </c>
      <c r="D2639">
        <v>0</v>
      </c>
      <c r="E2639">
        <v>1062000</v>
      </c>
      <c r="F2639">
        <v>1274400</v>
      </c>
      <c r="G2639" s="3">
        <v>46174</v>
      </c>
      <c r="H2639" t="s">
        <v>7810</v>
      </c>
      <c r="I2639" t="s">
        <v>7810</v>
      </c>
    </row>
    <row r="2640" spans="1:9">
      <c r="A2640">
        <v>138086</v>
      </c>
      <c r="B2640" t="s">
        <v>7823</v>
      </c>
      <c r="C2640">
        <v>0</v>
      </c>
      <c r="D2640">
        <v>0</v>
      </c>
      <c r="E2640">
        <v>500000</v>
      </c>
      <c r="F2640">
        <v>500000</v>
      </c>
      <c r="G2640" s="3">
        <v>46174</v>
      </c>
      <c r="H2640" t="s">
        <v>7810</v>
      </c>
      <c r="I2640" t="s">
        <v>7810</v>
      </c>
    </row>
    <row r="2641" spans="1:9">
      <c r="A2641">
        <v>138087</v>
      </c>
      <c r="B2641" t="s">
        <v>5116</v>
      </c>
      <c r="C2641" t="s">
        <v>5881</v>
      </c>
      <c r="D2641">
        <v>0</v>
      </c>
      <c r="E2641">
        <v>676666.8</v>
      </c>
      <c r="F2641">
        <v>812000.16</v>
      </c>
      <c r="G2641" s="3">
        <v>46174</v>
      </c>
      <c r="H2641" t="s">
        <v>7810</v>
      </c>
      <c r="I2641" t="s">
        <v>7810</v>
      </c>
    </row>
    <row r="2642" spans="1:9">
      <c r="A2642">
        <v>138088</v>
      </c>
      <c r="B2642" t="s">
        <v>4936</v>
      </c>
      <c r="C2642">
        <v>0</v>
      </c>
      <c r="D2642">
        <v>0</v>
      </c>
      <c r="E2642">
        <v>59037850</v>
      </c>
      <c r="F2642">
        <v>70845420</v>
      </c>
      <c r="G2642" s="3">
        <v>46174</v>
      </c>
      <c r="H2642" t="s">
        <v>7810</v>
      </c>
      <c r="I2642" t="s">
        <v>7892</v>
      </c>
    </row>
    <row r="2643" spans="1:9">
      <c r="A2643">
        <v>138089</v>
      </c>
      <c r="B2643" t="s">
        <v>4939</v>
      </c>
      <c r="C2643" t="s">
        <v>7825</v>
      </c>
      <c r="D2643" t="s">
        <v>7825</v>
      </c>
      <c r="E2643">
        <v>4309092.2</v>
      </c>
      <c r="F2643">
        <v>5170910.6399999997</v>
      </c>
      <c r="G2643" s="3">
        <v>46174</v>
      </c>
      <c r="H2643" t="s">
        <v>7810</v>
      </c>
      <c r="I2643" t="s">
        <v>7835</v>
      </c>
    </row>
    <row r="2644" spans="1:9">
      <c r="A2644">
        <v>138090</v>
      </c>
      <c r="B2644" t="s">
        <v>4936</v>
      </c>
      <c r="C2644">
        <v>0</v>
      </c>
      <c r="D2644">
        <v>0</v>
      </c>
      <c r="E2644">
        <v>56150000</v>
      </c>
      <c r="F2644">
        <v>67380000</v>
      </c>
      <c r="G2644" s="3">
        <v>46174</v>
      </c>
      <c r="H2644" t="s">
        <v>7810</v>
      </c>
      <c r="I2644" t="s">
        <v>7892</v>
      </c>
    </row>
    <row r="2645" spans="1:9">
      <c r="A2645">
        <v>138091</v>
      </c>
      <c r="B2645" t="s">
        <v>4939</v>
      </c>
      <c r="C2645" t="s">
        <v>7826</v>
      </c>
      <c r="D2645" t="s">
        <v>7826</v>
      </c>
      <c r="E2645">
        <v>4309092.2</v>
      </c>
      <c r="F2645">
        <v>5170910.6399999997</v>
      </c>
      <c r="G2645" s="3">
        <v>46174</v>
      </c>
      <c r="H2645" t="s">
        <v>7810</v>
      </c>
      <c r="I2645" t="s">
        <v>7835</v>
      </c>
    </row>
    <row r="2646" spans="1:9">
      <c r="A2646">
        <v>138092</v>
      </c>
      <c r="B2646" t="s">
        <v>5932</v>
      </c>
      <c r="C2646" t="s">
        <v>7827</v>
      </c>
      <c r="D2646">
        <v>0</v>
      </c>
      <c r="E2646">
        <v>6000000</v>
      </c>
      <c r="F2646">
        <v>6000000</v>
      </c>
      <c r="G2646" s="3">
        <v>46174</v>
      </c>
      <c r="H2646" t="s">
        <v>7810</v>
      </c>
      <c r="I2646" t="s">
        <v>7892</v>
      </c>
    </row>
    <row r="2647" spans="1:9">
      <c r="A2647">
        <v>138093</v>
      </c>
      <c r="B2647" t="s">
        <v>4939</v>
      </c>
      <c r="C2647" t="s">
        <v>7828</v>
      </c>
      <c r="D2647" t="s">
        <v>7828</v>
      </c>
      <c r="E2647">
        <v>4309092.2</v>
      </c>
      <c r="F2647">
        <v>5170910.6399999997</v>
      </c>
      <c r="G2647" s="3">
        <v>46174</v>
      </c>
      <c r="H2647" t="s">
        <v>7810</v>
      </c>
      <c r="I2647" t="s">
        <v>7835</v>
      </c>
    </row>
    <row r="2648" spans="1:9">
      <c r="A2648">
        <v>138094</v>
      </c>
      <c r="B2648" t="s">
        <v>4939</v>
      </c>
      <c r="C2648" t="s">
        <v>7829</v>
      </c>
      <c r="D2648" t="s">
        <v>7829</v>
      </c>
      <c r="E2648">
        <v>4309092.2</v>
      </c>
      <c r="F2648">
        <v>5170910.6399999997</v>
      </c>
      <c r="G2648" s="3">
        <v>46174</v>
      </c>
      <c r="H2648" t="s">
        <v>7810</v>
      </c>
      <c r="I2648" t="s">
        <v>7835</v>
      </c>
    </row>
    <row r="2649" spans="1:9">
      <c r="A2649">
        <v>138095</v>
      </c>
      <c r="B2649" t="s">
        <v>7830</v>
      </c>
      <c r="C2649" t="s">
        <v>7831</v>
      </c>
      <c r="D2649" t="s">
        <v>7831</v>
      </c>
      <c r="E2649">
        <v>4600000</v>
      </c>
      <c r="F2649">
        <v>4600000</v>
      </c>
      <c r="G2649" s="3">
        <v>46174</v>
      </c>
      <c r="H2649" t="s">
        <v>7810</v>
      </c>
      <c r="I2649" t="s">
        <v>4624</v>
      </c>
    </row>
    <row r="2650" spans="1:9">
      <c r="A2650">
        <v>138096</v>
      </c>
      <c r="B2650" t="s">
        <v>4697</v>
      </c>
      <c r="C2650" t="s">
        <v>7832</v>
      </c>
      <c r="D2650">
        <v>0</v>
      </c>
      <c r="E2650">
        <v>4808700</v>
      </c>
      <c r="F2650">
        <v>4808700</v>
      </c>
      <c r="G2650" s="3">
        <v>46174</v>
      </c>
      <c r="H2650" t="s">
        <v>7810</v>
      </c>
      <c r="I2650" t="s">
        <v>7835</v>
      </c>
    </row>
    <row r="2651" spans="1:9">
      <c r="A2651">
        <v>138097</v>
      </c>
      <c r="B2651" t="s">
        <v>4763</v>
      </c>
      <c r="C2651" t="s">
        <v>7833</v>
      </c>
      <c r="D2651">
        <v>0</v>
      </c>
      <c r="E2651">
        <v>8795630</v>
      </c>
      <c r="F2651">
        <v>10554756</v>
      </c>
      <c r="G2651" s="3">
        <v>46174</v>
      </c>
      <c r="H2651" t="s">
        <v>7810</v>
      </c>
      <c r="I2651" t="s">
        <v>7835</v>
      </c>
    </row>
    <row r="2652" spans="1:9">
      <c r="A2652">
        <v>138098</v>
      </c>
      <c r="B2652" t="s">
        <v>4695</v>
      </c>
      <c r="C2652" t="s">
        <v>7834</v>
      </c>
      <c r="D2652">
        <v>0</v>
      </c>
      <c r="E2652">
        <v>10293000</v>
      </c>
      <c r="F2652">
        <v>10293000</v>
      </c>
      <c r="G2652" s="3">
        <v>46175</v>
      </c>
      <c r="H2652" t="s">
        <v>7835</v>
      </c>
      <c r="I2652" t="s">
        <v>7835</v>
      </c>
    </row>
    <row r="2653" spans="1:9">
      <c r="A2653">
        <v>138099</v>
      </c>
      <c r="B2653" t="s">
        <v>7836</v>
      </c>
      <c r="C2653" t="s">
        <v>7837</v>
      </c>
      <c r="D2653">
        <v>0</v>
      </c>
      <c r="E2653">
        <v>15092.49</v>
      </c>
      <c r="F2653">
        <v>15092.49</v>
      </c>
      <c r="G2653" s="3">
        <v>46175</v>
      </c>
      <c r="H2653" t="s">
        <v>7835</v>
      </c>
      <c r="I2653" t="s">
        <v>7835</v>
      </c>
    </row>
    <row r="2654" spans="1:9">
      <c r="A2654">
        <v>138100</v>
      </c>
      <c r="B2654" t="s">
        <v>6174</v>
      </c>
      <c r="C2654" t="s">
        <v>7838</v>
      </c>
      <c r="D2654">
        <v>0</v>
      </c>
      <c r="E2654">
        <v>1480000</v>
      </c>
      <c r="F2654">
        <v>1480000</v>
      </c>
      <c r="G2654" s="3">
        <v>46175</v>
      </c>
      <c r="H2654" t="s">
        <v>7835</v>
      </c>
      <c r="I2654" t="s">
        <v>7835</v>
      </c>
    </row>
    <row r="2655" spans="1:9">
      <c r="A2655">
        <v>138101</v>
      </c>
      <c r="B2655" t="s">
        <v>4853</v>
      </c>
      <c r="C2655">
        <v>0</v>
      </c>
      <c r="D2655" t="s">
        <v>9748</v>
      </c>
      <c r="E2655">
        <v>2992804.38</v>
      </c>
      <c r="F2655">
        <v>3591365.26</v>
      </c>
      <c r="G2655" s="3">
        <v>46175</v>
      </c>
      <c r="H2655" t="s">
        <v>7835</v>
      </c>
      <c r="I2655" t="s">
        <v>7914</v>
      </c>
    </row>
    <row r="2656" spans="1:9">
      <c r="A2656">
        <v>138102</v>
      </c>
      <c r="B2656" t="s">
        <v>4763</v>
      </c>
      <c r="C2656" t="s">
        <v>7839</v>
      </c>
      <c r="D2656">
        <v>0</v>
      </c>
      <c r="E2656">
        <v>5736684</v>
      </c>
      <c r="F2656">
        <v>6884020.7999999998</v>
      </c>
      <c r="G2656" s="3">
        <v>46175</v>
      </c>
      <c r="H2656" t="s">
        <v>7835</v>
      </c>
      <c r="I2656" t="s">
        <v>7835</v>
      </c>
    </row>
    <row r="2657" spans="1:9">
      <c r="A2657">
        <v>138103</v>
      </c>
      <c r="B2657" t="s">
        <v>7840</v>
      </c>
      <c r="C2657" t="s">
        <v>7842</v>
      </c>
      <c r="D2657">
        <v>0</v>
      </c>
      <c r="E2657">
        <v>4000000</v>
      </c>
      <c r="F2657">
        <v>4000000</v>
      </c>
      <c r="G2657" s="3">
        <v>46175</v>
      </c>
      <c r="H2657" t="s">
        <v>7835</v>
      </c>
      <c r="I2657" t="s">
        <v>7892</v>
      </c>
    </row>
    <row r="2658" spans="1:9">
      <c r="A2658">
        <v>138104</v>
      </c>
      <c r="B2658" t="s">
        <v>7843</v>
      </c>
      <c r="C2658" t="s">
        <v>7845</v>
      </c>
      <c r="D2658" t="s">
        <v>7845</v>
      </c>
      <c r="E2658">
        <v>1550000</v>
      </c>
      <c r="F2658">
        <v>1860000</v>
      </c>
      <c r="G2658" s="3">
        <v>46175</v>
      </c>
      <c r="H2658" t="s">
        <v>7835</v>
      </c>
      <c r="I2658" t="s">
        <v>4624</v>
      </c>
    </row>
    <row r="2659" spans="1:9">
      <c r="A2659">
        <v>138105</v>
      </c>
      <c r="B2659" t="s">
        <v>7836</v>
      </c>
      <c r="C2659" t="s">
        <v>7846</v>
      </c>
      <c r="D2659">
        <v>0</v>
      </c>
      <c r="E2659">
        <v>9722.2999999999993</v>
      </c>
      <c r="F2659">
        <v>9722.2999999999993</v>
      </c>
      <c r="G2659" s="3">
        <v>46175</v>
      </c>
      <c r="H2659" t="s">
        <v>7835</v>
      </c>
      <c r="I2659" t="s">
        <v>7835</v>
      </c>
    </row>
    <row r="2660" spans="1:9">
      <c r="A2660">
        <v>138106</v>
      </c>
      <c r="B2660" t="s">
        <v>4695</v>
      </c>
      <c r="C2660" t="s">
        <v>7847</v>
      </c>
      <c r="D2660">
        <v>0</v>
      </c>
      <c r="E2660">
        <v>1883500</v>
      </c>
      <c r="F2660">
        <v>1883500</v>
      </c>
      <c r="G2660" s="3">
        <v>46175</v>
      </c>
      <c r="H2660" t="s">
        <v>7835</v>
      </c>
      <c r="I2660" t="s">
        <v>7835</v>
      </c>
    </row>
    <row r="2661" spans="1:9">
      <c r="A2661">
        <v>138107</v>
      </c>
      <c r="B2661" t="s">
        <v>7836</v>
      </c>
      <c r="C2661" t="s">
        <v>7846</v>
      </c>
      <c r="D2661">
        <v>0</v>
      </c>
      <c r="E2661">
        <v>11239.66</v>
      </c>
      <c r="F2661">
        <v>11239.66</v>
      </c>
      <c r="G2661" s="3">
        <v>46175</v>
      </c>
      <c r="H2661" t="s">
        <v>7835</v>
      </c>
      <c r="I2661" t="s">
        <v>7835</v>
      </c>
    </row>
    <row r="2662" spans="1:9">
      <c r="A2662">
        <v>138108</v>
      </c>
      <c r="B2662" t="s">
        <v>5199</v>
      </c>
      <c r="C2662" t="s">
        <v>7848</v>
      </c>
      <c r="D2662">
        <v>0</v>
      </c>
      <c r="E2662">
        <v>343400</v>
      </c>
      <c r="F2662">
        <v>412080</v>
      </c>
      <c r="G2662" s="3">
        <v>46175</v>
      </c>
      <c r="H2662" t="s">
        <v>7835</v>
      </c>
      <c r="I2662" t="s">
        <v>7835</v>
      </c>
    </row>
    <row r="2663" spans="1:9">
      <c r="A2663">
        <v>138109</v>
      </c>
      <c r="B2663" t="s">
        <v>6016</v>
      </c>
      <c r="C2663" t="s">
        <v>7849</v>
      </c>
      <c r="D2663">
        <v>0</v>
      </c>
      <c r="E2663">
        <v>6000000</v>
      </c>
      <c r="F2663">
        <v>6000000</v>
      </c>
      <c r="G2663" s="3">
        <v>46175</v>
      </c>
      <c r="H2663" t="s">
        <v>7835</v>
      </c>
      <c r="I2663" t="s">
        <v>7892</v>
      </c>
    </row>
    <row r="2664" spans="1:9">
      <c r="A2664">
        <v>138110</v>
      </c>
      <c r="B2664" t="s">
        <v>5199</v>
      </c>
      <c r="C2664" t="s">
        <v>7850</v>
      </c>
      <c r="D2664">
        <v>0</v>
      </c>
      <c r="E2664">
        <v>1873592.5</v>
      </c>
      <c r="F2664">
        <v>2248311</v>
      </c>
      <c r="G2664" s="3">
        <v>46175</v>
      </c>
      <c r="H2664" t="s">
        <v>7835</v>
      </c>
      <c r="I2664" t="s">
        <v>7835</v>
      </c>
    </row>
    <row r="2665" spans="1:9">
      <c r="A2665">
        <v>138111</v>
      </c>
      <c r="B2665">
        <v>0</v>
      </c>
      <c r="C2665" t="s">
        <v>7851</v>
      </c>
      <c r="D2665" t="s">
        <v>9749</v>
      </c>
      <c r="E2665">
        <v>0</v>
      </c>
      <c r="F2665">
        <v>0</v>
      </c>
      <c r="G2665" s="3">
        <v>46175</v>
      </c>
      <c r="H2665" t="s">
        <v>7835</v>
      </c>
      <c r="I2665" t="s">
        <v>7892</v>
      </c>
    </row>
    <row r="2666" spans="1:9">
      <c r="A2666">
        <v>138112</v>
      </c>
      <c r="B2666" t="s">
        <v>5940</v>
      </c>
      <c r="C2666" t="s">
        <v>7852</v>
      </c>
      <c r="D2666">
        <v>0</v>
      </c>
      <c r="E2666">
        <v>5790.8</v>
      </c>
      <c r="F2666">
        <v>5790.8</v>
      </c>
      <c r="G2666" s="3">
        <v>46175</v>
      </c>
      <c r="H2666" t="s">
        <v>7835</v>
      </c>
      <c r="I2666" t="s">
        <v>7892</v>
      </c>
    </row>
    <row r="2667" spans="1:9">
      <c r="A2667">
        <v>138113</v>
      </c>
      <c r="B2667" t="s">
        <v>4732</v>
      </c>
      <c r="C2667" t="s">
        <v>7853</v>
      </c>
      <c r="D2667" t="s">
        <v>7853</v>
      </c>
      <c r="E2667">
        <v>3000000</v>
      </c>
      <c r="F2667">
        <v>3000000</v>
      </c>
      <c r="G2667" s="3">
        <v>46175</v>
      </c>
      <c r="H2667" t="s">
        <v>7835</v>
      </c>
      <c r="I2667" t="s">
        <v>4624</v>
      </c>
    </row>
    <row r="2668" spans="1:9">
      <c r="A2668">
        <v>138114</v>
      </c>
      <c r="B2668" t="s">
        <v>7854</v>
      </c>
      <c r="C2668" t="s">
        <v>7856</v>
      </c>
      <c r="D2668" t="s">
        <v>7856</v>
      </c>
      <c r="E2668">
        <v>3000000</v>
      </c>
      <c r="F2668">
        <v>3000000</v>
      </c>
      <c r="G2668" s="3">
        <v>46175</v>
      </c>
      <c r="H2668" t="s">
        <v>7835</v>
      </c>
      <c r="I2668" t="s">
        <v>7952</v>
      </c>
    </row>
    <row r="2669" spans="1:9">
      <c r="A2669">
        <v>138115</v>
      </c>
      <c r="B2669" t="s">
        <v>4695</v>
      </c>
      <c r="C2669" t="s">
        <v>7857</v>
      </c>
      <c r="D2669">
        <v>0</v>
      </c>
      <c r="E2669">
        <v>8364400</v>
      </c>
      <c r="F2669">
        <v>8364400</v>
      </c>
      <c r="G2669" s="3">
        <v>46175</v>
      </c>
      <c r="H2669" t="s">
        <v>7835</v>
      </c>
      <c r="I2669" t="s">
        <v>7835</v>
      </c>
    </row>
    <row r="2670" spans="1:9">
      <c r="A2670">
        <v>138116</v>
      </c>
      <c r="B2670" t="s">
        <v>6083</v>
      </c>
      <c r="C2670" t="s">
        <v>7858</v>
      </c>
      <c r="D2670">
        <v>0</v>
      </c>
      <c r="E2670">
        <v>36000000</v>
      </c>
      <c r="F2670">
        <v>43200000</v>
      </c>
      <c r="G2670" s="3">
        <v>46175</v>
      </c>
      <c r="H2670" t="s">
        <v>7835</v>
      </c>
      <c r="I2670" t="s">
        <v>7892</v>
      </c>
    </row>
    <row r="2671" spans="1:9">
      <c r="A2671">
        <v>138117</v>
      </c>
      <c r="B2671">
        <v>0</v>
      </c>
      <c r="C2671" t="s">
        <v>7859</v>
      </c>
      <c r="D2671" t="s">
        <v>7859</v>
      </c>
      <c r="E2671">
        <v>0</v>
      </c>
      <c r="F2671">
        <v>0</v>
      </c>
      <c r="G2671" s="3">
        <v>46175</v>
      </c>
      <c r="H2671" t="s">
        <v>7835</v>
      </c>
      <c r="I2671" t="s">
        <v>4624</v>
      </c>
    </row>
    <row r="2672" spans="1:9">
      <c r="A2672">
        <v>138118</v>
      </c>
      <c r="B2672" t="s">
        <v>4765</v>
      </c>
      <c r="C2672" t="s">
        <v>7860</v>
      </c>
      <c r="D2672">
        <v>0</v>
      </c>
      <c r="E2672">
        <v>645000</v>
      </c>
      <c r="F2672">
        <v>774000</v>
      </c>
      <c r="G2672" s="3">
        <v>46175</v>
      </c>
      <c r="H2672" t="s">
        <v>7835</v>
      </c>
      <c r="I2672" t="s">
        <v>7892</v>
      </c>
    </row>
    <row r="2673" spans="1:9">
      <c r="A2673">
        <v>138119</v>
      </c>
      <c r="B2673" t="s">
        <v>4695</v>
      </c>
      <c r="C2673" t="s">
        <v>6114</v>
      </c>
      <c r="D2673">
        <v>0</v>
      </c>
      <c r="E2673">
        <v>5444800</v>
      </c>
      <c r="F2673">
        <v>5444800</v>
      </c>
      <c r="G2673" s="3">
        <v>46175</v>
      </c>
      <c r="H2673" t="s">
        <v>7835</v>
      </c>
      <c r="I2673" t="s">
        <v>7892</v>
      </c>
    </row>
    <row r="2674" spans="1:9">
      <c r="A2674">
        <v>138120</v>
      </c>
      <c r="B2674" t="s">
        <v>5370</v>
      </c>
      <c r="C2674" t="s">
        <v>7861</v>
      </c>
      <c r="D2674">
        <v>0</v>
      </c>
      <c r="E2674">
        <v>3420000</v>
      </c>
      <c r="F2674">
        <v>3432000</v>
      </c>
      <c r="G2674" s="3">
        <v>46175</v>
      </c>
      <c r="H2674" t="s">
        <v>7835</v>
      </c>
      <c r="I2674" t="s">
        <v>7892</v>
      </c>
    </row>
    <row r="2675" spans="1:9">
      <c r="A2675">
        <v>138121</v>
      </c>
      <c r="B2675" t="s">
        <v>7862</v>
      </c>
      <c r="C2675" t="s">
        <v>7864</v>
      </c>
      <c r="D2675" t="s">
        <v>7864</v>
      </c>
      <c r="E2675">
        <v>499998</v>
      </c>
      <c r="F2675">
        <v>599997.6</v>
      </c>
      <c r="G2675" s="3">
        <v>46175</v>
      </c>
      <c r="H2675" t="s">
        <v>7835</v>
      </c>
      <c r="I2675" t="s">
        <v>4624</v>
      </c>
    </row>
    <row r="2676" spans="1:9">
      <c r="A2676">
        <v>138122</v>
      </c>
      <c r="B2676">
        <v>0</v>
      </c>
      <c r="C2676" t="s">
        <v>7865</v>
      </c>
      <c r="D2676" t="s">
        <v>7865</v>
      </c>
      <c r="E2676">
        <v>0</v>
      </c>
      <c r="F2676">
        <v>0</v>
      </c>
      <c r="G2676" s="3">
        <v>46175</v>
      </c>
      <c r="H2676" t="s">
        <v>7835</v>
      </c>
      <c r="I2676" t="s">
        <v>4624</v>
      </c>
    </row>
    <row r="2677" spans="1:9">
      <c r="A2677">
        <v>138123</v>
      </c>
      <c r="B2677" t="s">
        <v>5057</v>
      </c>
      <c r="C2677" t="s">
        <v>5333</v>
      </c>
      <c r="D2677">
        <v>0</v>
      </c>
      <c r="E2677">
        <v>1911500</v>
      </c>
      <c r="F2677">
        <v>2293800</v>
      </c>
      <c r="G2677" s="3">
        <v>46175</v>
      </c>
      <c r="H2677" t="s">
        <v>7835</v>
      </c>
      <c r="I2677" t="s">
        <v>7835</v>
      </c>
    </row>
    <row r="2678" spans="1:9">
      <c r="A2678">
        <v>138124</v>
      </c>
      <c r="B2678" t="s">
        <v>4697</v>
      </c>
      <c r="C2678" t="s">
        <v>7866</v>
      </c>
      <c r="D2678" t="s">
        <v>7866</v>
      </c>
      <c r="E2678">
        <v>59175000</v>
      </c>
      <c r="F2678">
        <v>71010000</v>
      </c>
      <c r="G2678" s="3">
        <v>46175</v>
      </c>
      <c r="H2678" t="s">
        <v>7835</v>
      </c>
      <c r="I2678" t="s">
        <v>4624</v>
      </c>
    </row>
    <row r="2679" spans="1:9">
      <c r="A2679">
        <v>138125</v>
      </c>
      <c r="B2679" t="s">
        <v>7867</v>
      </c>
      <c r="C2679" t="s">
        <v>7868</v>
      </c>
      <c r="D2679">
        <v>0</v>
      </c>
      <c r="E2679">
        <v>1840000</v>
      </c>
      <c r="F2679">
        <v>1840000</v>
      </c>
      <c r="G2679" s="3">
        <v>46175</v>
      </c>
      <c r="H2679" t="s">
        <v>7835</v>
      </c>
      <c r="I2679" t="s">
        <v>7892</v>
      </c>
    </row>
    <row r="2680" spans="1:9">
      <c r="A2680">
        <v>138126</v>
      </c>
      <c r="B2680" t="s">
        <v>4697</v>
      </c>
      <c r="C2680" t="s">
        <v>7869</v>
      </c>
      <c r="D2680" t="s">
        <v>7869</v>
      </c>
      <c r="E2680">
        <v>2018500</v>
      </c>
      <c r="F2680">
        <v>2422200</v>
      </c>
      <c r="G2680" s="3">
        <v>46175</v>
      </c>
      <c r="H2680" t="s">
        <v>7835</v>
      </c>
      <c r="I2680" t="s">
        <v>4624</v>
      </c>
    </row>
    <row r="2681" spans="1:9">
      <c r="A2681">
        <v>138127</v>
      </c>
      <c r="B2681" t="s">
        <v>4697</v>
      </c>
      <c r="C2681" t="s">
        <v>7870</v>
      </c>
      <c r="D2681" t="s">
        <v>7870</v>
      </c>
      <c r="E2681">
        <v>30277500</v>
      </c>
      <c r="F2681">
        <v>36333000</v>
      </c>
      <c r="G2681" s="3">
        <v>46175</v>
      </c>
      <c r="H2681" t="s">
        <v>7835</v>
      </c>
      <c r="I2681" t="s">
        <v>4624</v>
      </c>
    </row>
    <row r="2682" spans="1:9">
      <c r="A2682">
        <v>138128</v>
      </c>
      <c r="B2682" t="s">
        <v>4697</v>
      </c>
      <c r="C2682" t="s">
        <v>7871</v>
      </c>
      <c r="D2682" t="s">
        <v>7871</v>
      </c>
      <c r="E2682">
        <v>88859424</v>
      </c>
      <c r="F2682">
        <v>106631308.8</v>
      </c>
      <c r="G2682" s="3">
        <v>46175</v>
      </c>
      <c r="H2682" t="s">
        <v>7835</v>
      </c>
      <c r="I2682" t="s">
        <v>4624</v>
      </c>
    </row>
    <row r="2683" spans="1:9">
      <c r="A2683">
        <v>138129</v>
      </c>
      <c r="B2683" t="s">
        <v>7872</v>
      </c>
      <c r="C2683" t="s">
        <v>7874</v>
      </c>
      <c r="D2683">
        <v>0</v>
      </c>
      <c r="E2683">
        <v>3600000</v>
      </c>
      <c r="F2683">
        <v>3600000</v>
      </c>
      <c r="G2683" s="3">
        <v>46175</v>
      </c>
      <c r="H2683" t="s">
        <v>7835</v>
      </c>
      <c r="I2683" t="s">
        <v>7892</v>
      </c>
    </row>
    <row r="2684" spans="1:9">
      <c r="A2684">
        <v>138130</v>
      </c>
      <c r="B2684" t="s">
        <v>4697</v>
      </c>
      <c r="C2684" t="s">
        <v>7875</v>
      </c>
      <c r="D2684" t="s">
        <v>7875</v>
      </c>
      <c r="E2684">
        <v>22643714</v>
      </c>
      <c r="F2684">
        <v>27172456.800000001</v>
      </c>
      <c r="G2684" s="3">
        <v>46175</v>
      </c>
      <c r="H2684" t="s">
        <v>7835</v>
      </c>
      <c r="I2684" t="s">
        <v>4624</v>
      </c>
    </row>
    <row r="2685" spans="1:9">
      <c r="A2685">
        <v>138131</v>
      </c>
      <c r="B2685" t="s">
        <v>5533</v>
      </c>
      <c r="C2685" t="s">
        <v>7876</v>
      </c>
      <c r="D2685">
        <v>0</v>
      </c>
      <c r="E2685">
        <v>3974.16</v>
      </c>
      <c r="F2685">
        <v>3974.16</v>
      </c>
      <c r="G2685" s="3">
        <v>46175</v>
      </c>
      <c r="H2685" t="s">
        <v>7835</v>
      </c>
      <c r="I2685" t="s">
        <v>7914</v>
      </c>
    </row>
    <row r="2686" spans="1:9">
      <c r="A2686">
        <v>138132</v>
      </c>
      <c r="B2686" t="s">
        <v>4697</v>
      </c>
      <c r="C2686" t="s">
        <v>7877</v>
      </c>
      <c r="D2686" t="s">
        <v>7877</v>
      </c>
      <c r="E2686">
        <v>10092500</v>
      </c>
      <c r="F2686">
        <v>12111000</v>
      </c>
      <c r="G2686" s="3">
        <v>46175</v>
      </c>
      <c r="H2686" t="s">
        <v>7835</v>
      </c>
      <c r="I2686" t="s">
        <v>4624</v>
      </c>
    </row>
    <row r="2687" spans="1:9">
      <c r="A2687">
        <v>138133</v>
      </c>
      <c r="B2687" t="s">
        <v>4697</v>
      </c>
      <c r="C2687" t="s">
        <v>7878</v>
      </c>
      <c r="D2687" t="s">
        <v>7878</v>
      </c>
      <c r="E2687">
        <v>76521700</v>
      </c>
      <c r="F2687">
        <v>91826040</v>
      </c>
      <c r="G2687" s="3">
        <v>46175</v>
      </c>
      <c r="H2687" t="s">
        <v>7835</v>
      </c>
      <c r="I2687" t="s">
        <v>4624</v>
      </c>
    </row>
    <row r="2688" spans="1:9">
      <c r="A2688">
        <v>138134</v>
      </c>
      <c r="B2688" t="s">
        <v>4697</v>
      </c>
      <c r="C2688" t="s">
        <v>7879</v>
      </c>
      <c r="D2688" t="s">
        <v>7879</v>
      </c>
      <c r="E2688">
        <v>36333100</v>
      </c>
      <c r="F2688">
        <v>43599720</v>
      </c>
      <c r="G2688" s="3">
        <v>46175</v>
      </c>
      <c r="H2688" t="s">
        <v>7835</v>
      </c>
      <c r="I2688" t="s">
        <v>4624</v>
      </c>
    </row>
    <row r="2689" spans="1:9">
      <c r="A2689">
        <v>138135</v>
      </c>
      <c r="B2689" t="s">
        <v>4697</v>
      </c>
      <c r="C2689" t="s">
        <v>7880</v>
      </c>
      <c r="D2689" t="s">
        <v>7880</v>
      </c>
      <c r="E2689">
        <v>108985098</v>
      </c>
      <c r="F2689">
        <v>130782117.59999999</v>
      </c>
      <c r="G2689" s="3">
        <v>46175</v>
      </c>
      <c r="H2689" t="s">
        <v>7835</v>
      </c>
      <c r="I2689" t="s">
        <v>4624</v>
      </c>
    </row>
    <row r="2690" spans="1:9">
      <c r="A2690">
        <v>138136</v>
      </c>
      <c r="B2690" t="s">
        <v>5215</v>
      </c>
      <c r="C2690">
        <v>0</v>
      </c>
      <c r="D2690">
        <v>0</v>
      </c>
      <c r="E2690">
        <v>54220471.520000003</v>
      </c>
      <c r="F2690">
        <v>65064565.82</v>
      </c>
      <c r="G2690" s="3">
        <v>46175</v>
      </c>
      <c r="H2690" t="s">
        <v>7835</v>
      </c>
      <c r="I2690" t="s">
        <v>7892</v>
      </c>
    </row>
    <row r="2691" spans="1:9">
      <c r="A2691">
        <v>138137</v>
      </c>
      <c r="B2691" t="s">
        <v>5215</v>
      </c>
      <c r="C2691">
        <v>0</v>
      </c>
      <c r="D2691">
        <v>0</v>
      </c>
      <c r="E2691">
        <v>78297042.400000006</v>
      </c>
      <c r="F2691">
        <v>93956450.879999995</v>
      </c>
      <c r="G2691" s="3">
        <v>46175</v>
      </c>
      <c r="H2691" t="s">
        <v>7835</v>
      </c>
      <c r="I2691" t="s">
        <v>7892</v>
      </c>
    </row>
    <row r="2692" spans="1:9">
      <c r="A2692">
        <v>138138</v>
      </c>
      <c r="B2692" t="s">
        <v>4697</v>
      </c>
      <c r="C2692" t="s">
        <v>7881</v>
      </c>
      <c r="D2692" t="s">
        <v>7881</v>
      </c>
      <c r="E2692">
        <v>25603503</v>
      </c>
      <c r="F2692">
        <v>30724203.600000001</v>
      </c>
      <c r="G2692" s="3">
        <v>46175</v>
      </c>
      <c r="H2692" t="s">
        <v>7835</v>
      </c>
      <c r="I2692" t="s">
        <v>4624</v>
      </c>
    </row>
    <row r="2693" spans="1:9">
      <c r="A2693">
        <v>138139</v>
      </c>
      <c r="B2693" t="s">
        <v>4697</v>
      </c>
      <c r="C2693" t="s">
        <v>7882</v>
      </c>
      <c r="D2693" t="s">
        <v>7882</v>
      </c>
      <c r="E2693">
        <v>6861732</v>
      </c>
      <c r="F2693">
        <v>8234078.4000000004</v>
      </c>
      <c r="G2693" s="3">
        <v>46175</v>
      </c>
      <c r="H2693" t="s">
        <v>7835</v>
      </c>
      <c r="I2693" t="s">
        <v>4624</v>
      </c>
    </row>
    <row r="2694" spans="1:9">
      <c r="A2694">
        <v>138140</v>
      </c>
      <c r="B2694" t="s">
        <v>4697</v>
      </c>
      <c r="C2694" t="s">
        <v>7883</v>
      </c>
      <c r="D2694" t="s">
        <v>7883</v>
      </c>
      <c r="E2694">
        <v>1029260</v>
      </c>
      <c r="F2694">
        <v>1235112</v>
      </c>
      <c r="G2694" s="3">
        <v>46175</v>
      </c>
      <c r="H2694" t="s">
        <v>7835</v>
      </c>
      <c r="I2694" t="s">
        <v>4624</v>
      </c>
    </row>
    <row r="2695" spans="1:9">
      <c r="A2695">
        <v>138141</v>
      </c>
      <c r="B2695" t="s">
        <v>4697</v>
      </c>
      <c r="C2695" t="s">
        <v>7884</v>
      </c>
      <c r="D2695" t="s">
        <v>7884</v>
      </c>
      <c r="E2695">
        <v>1822500</v>
      </c>
      <c r="F2695">
        <v>1822500</v>
      </c>
      <c r="G2695" s="3">
        <v>46175</v>
      </c>
      <c r="H2695" t="s">
        <v>7835</v>
      </c>
      <c r="I2695" t="s">
        <v>4624</v>
      </c>
    </row>
    <row r="2696" spans="1:9">
      <c r="A2696">
        <v>138142</v>
      </c>
      <c r="B2696" t="s">
        <v>4697</v>
      </c>
      <c r="C2696" t="s">
        <v>7885</v>
      </c>
      <c r="D2696" t="s">
        <v>7885</v>
      </c>
      <c r="E2696">
        <v>27337500</v>
      </c>
      <c r="F2696">
        <v>27337500</v>
      </c>
      <c r="G2696" s="3">
        <v>46175</v>
      </c>
      <c r="H2696" t="s">
        <v>7835</v>
      </c>
      <c r="I2696" t="s">
        <v>4624</v>
      </c>
    </row>
    <row r="2697" spans="1:9">
      <c r="A2697">
        <v>138143</v>
      </c>
      <c r="B2697" t="s">
        <v>4697</v>
      </c>
      <c r="C2697" t="s">
        <v>7886</v>
      </c>
      <c r="D2697" t="s">
        <v>7886</v>
      </c>
      <c r="E2697">
        <v>17760000</v>
      </c>
      <c r="F2697">
        <v>21312000</v>
      </c>
      <c r="G2697" s="3">
        <v>46175</v>
      </c>
      <c r="H2697" t="s">
        <v>7835</v>
      </c>
      <c r="I2697" t="s">
        <v>4624</v>
      </c>
    </row>
    <row r="2698" spans="1:9">
      <c r="A2698">
        <v>138144</v>
      </c>
      <c r="B2698" t="s">
        <v>4697</v>
      </c>
      <c r="C2698" t="s">
        <v>7887</v>
      </c>
      <c r="D2698" t="s">
        <v>7887</v>
      </c>
      <c r="E2698">
        <v>12028500</v>
      </c>
      <c r="F2698">
        <v>12028500</v>
      </c>
      <c r="G2698" s="3">
        <v>46175</v>
      </c>
      <c r="H2698" t="s">
        <v>7835</v>
      </c>
      <c r="I2698" t="s">
        <v>4624</v>
      </c>
    </row>
    <row r="2699" spans="1:9">
      <c r="A2699">
        <v>138145</v>
      </c>
      <c r="B2699" t="s">
        <v>4697</v>
      </c>
      <c r="C2699" t="s">
        <v>7888</v>
      </c>
      <c r="D2699" t="s">
        <v>7888</v>
      </c>
      <c r="E2699">
        <v>91680000</v>
      </c>
      <c r="F2699">
        <v>91680000</v>
      </c>
      <c r="G2699" s="3">
        <v>46175</v>
      </c>
      <c r="H2699" t="s">
        <v>7835</v>
      </c>
      <c r="I2699" t="s">
        <v>4624</v>
      </c>
    </row>
    <row r="2700" spans="1:9">
      <c r="A2700">
        <v>138146</v>
      </c>
      <c r="B2700" t="s">
        <v>4797</v>
      </c>
      <c r="C2700" t="s">
        <v>7889</v>
      </c>
      <c r="D2700">
        <v>0</v>
      </c>
      <c r="E2700">
        <v>11154750</v>
      </c>
      <c r="F2700">
        <v>13385700</v>
      </c>
      <c r="G2700" s="3">
        <v>46175</v>
      </c>
      <c r="H2700" t="s">
        <v>7835</v>
      </c>
      <c r="I2700" t="s">
        <v>4626</v>
      </c>
    </row>
    <row r="2701" spans="1:9">
      <c r="A2701">
        <v>138147</v>
      </c>
      <c r="B2701" t="s">
        <v>7602</v>
      </c>
      <c r="C2701" t="s">
        <v>7890</v>
      </c>
      <c r="D2701" t="s">
        <v>7890</v>
      </c>
      <c r="E2701">
        <v>6000</v>
      </c>
      <c r="F2701">
        <v>7200</v>
      </c>
      <c r="G2701" s="3">
        <v>46175</v>
      </c>
      <c r="H2701" t="s">
        <v>7835</v>
      </c>
      <c r="I2701" t="s">
        <v>7835</v>
      </c>
    </row>
    <row r="2702" spans="1:9">
      <c r="A2702">
        <v>138148</v>
      </c>
      <c r="B2702" t="s">
        <v>4807</v>
      </c>
      <c r="C2702" t="s">
        <v>7891</v>
      </c>
      <c r="D2702">
        <v>0</v>
      </c>
      <c r="E2702">
        <v>4541100</v>
      </c>
      <c r="F2702">
        <v>5449320</v>
      </c>
      <c r="G2702" s="3">
        <v>46175</v>
      </c>
      <c r="H2702" t="s">
        <v>7835</v>
      </c>
      <c r="I2702" t="s">
        <v>4626</v>
      </c>
    </row>
    <row r="2703" spans="1:9">
      <c r="A2703">
        <v>138149</v>
      </c>
      <c r="B2703">
        <v>0</v>
      </c>
      <c r="C2703">
        <v>0</v>
      </c>
      <c r="D2703">
        <v>0</v>
      </c>
      <c r="E2703">
        <v>0</v>
      </c>
      <c r="F2703">
        <v>0</v>
      </c>
      <c r="G2703" s="3">
        <v>46176</v>
      </c>
      <c r="H2703" t="s">
        <v>7892</v>
      </c>
      <c r="I2703" t="s">
        <v>7892</v>
      </c>
    </row>
    <row r="2704" spans="1:9">
      <c r="A2704">
        <v>138150</v>
      </c>
      <c r="B2704" t="s">
        <v>7893</v>
      </c>
      <c r="C2704">
        <v>0</v>
      </c>
      <c r="D2704">
        <v>0</v>
      </c>
      <c r="E2704">
        <v>6448.18</v>
      </c>
      <c r="F2704">
        <v>6448.18</v>
      </c>
      <c r="G2704" s="3">
        <v>46176</v>
      </c>
      <c r="H2704" t="s">
        <v>7892</v>
      </c>
      <c r="I2704" t="s">
        <v>7914</v>
      </c>
    </row>
    <row r="2705" spans="1:9">
      <c r="A2705">
        <v>138151</v>
      </c>
      <c r="B2705" t="s">
        <v>5310</v>
      </c>
      <c r="C2705" t="s">
        <v>7895</v>
      </c>
      <c r="D2705">
        <v>0</v>
      </c>
      <c r="E2705">
        <v>6900000</v>
      </c>
      <c r="F2705">
        <v>6900000</v>
      </c>
      <c r="G2705" s="3">
        <v>46176</v>
      </c>
      <c r="H2705" t="s">
        <v>7892</v>
      </c>
      <c r="I2705" t="s">
        <v>7892</v>
      </c>
    </row>
    <row r="2706" spans="1:9">
      <c r="A2706">
        <v>138152</v>
      </c>
      <c r="B2706">
        <v>0</v>
      </c>
      <c r="C2706">
        <v>0</v>
      </c>
      <c r="D2706">
        <v>0</v>
      </c>
      <c r="E2706">
        <v>0</v>
      </c>
      <c r="F2706">
        <v>0</v>
      </c>
      <c r="G2706" s="3">
        <v>46176</v>
      </c>
      <c r="H2706" t="s">
        <v>7892</v>
      </c>
      <c r="I2706" t="s">
        <v>7892</v>
      </c>
    </row>
    <row r="2707" spans="1:9">
      <c r="A2707">
        <v>138153</v>
      </c>
      <c r="B2707" t="s">
        <v>7097</v>
      </c>
      <c r="C2707" t="s">
        <v>7896</v>
      </c>
      <c r="D2707">
        <v>0</v>
      </c>
      <c r="E2707">
        <v>25396718</v>
      </c>
      <c r="F2707">
        <v>28782947</v>
      </c>
      <c r="G2707" s="3">
        <v>46176</v>
      </c>
      <c r="H2707" t="s">
        <v>7892</v>
      </c>
      <c r="I2707" t="s">
        <v>7914</v>
      </c>
    </row>
    <row r="2708" spans="1:9">
      <c r="A2708">
        <v>138154</v>
      </c>
      <c r="B2708" t="s">
        <v>4716</v>
      </c>
      <c r="C2708" t="s">
        <v>7897</v>
      </c>
      <c r="D2708">
        <v>0</v>
      </c>
      <c r="E2708">
        <v>2847.58</v>
      </c>
      <c r="F2708">
        <v>2847.58</v>
      </c>
      <c r="G2708" s="3">
        <v>46176</v>
      </c>
      <c r="H2708" t="s">
        <v>7892</v>
      </c>
      <c r="I2708" t="s">
        <v>7952</v>
      </c>
    </row>
    <row r="2709" spans="1:9">
      <c r="A2709">
        <v>138155</v>
      </c>
      <c r="B2709" t="s">
        <v>7898</v>
      </c>
      <c r="C2709">
        <v>0</v>
      </c>
      <c r="D2709">
        <v>0</v>
      </c>
      <c r="E2709">
        <v>5745600</v>
      </c>
      <c r="F2709">
        <v>0</v>
      </c>
      <c r="G2709" s="3">
        <v>46176</v>
      </c>
      <c r="H2709" t="s">
        <v>7892</v>
      </c>
      <c r="I2709" t="s">
        <v>7892</v>
      </c>
    </row>
    <row r="2710" spans="1:9">
      <c r="A2710">
        <v>138156</v>
      </c>
      <c r="B2710" t="s">
        <v>4689</v>
      </c>
      <c r="C2710" t="s">
        <v>3501</v>
      </c>
      <c r="D2710">
        <v>0</v>
      </c>
      <c r="E2710">
        <v>351600</v>
      </c>
      <c r="F2710">
        <v>351600</v>
      </c>
      <c r="G2710" s="3">
        <v>46176</v>
      </c>
      <c r="H2710" t="s">
        <v>7892</v>
      </c>
      <c r="I2710" t="s">
        <v>7892</v>
      </c>
    </row>
    <row r="2711" spans="1:9">
      <c r="A2711">
        <v>138157</v>
      </c>
      <c r="B2711" t="s">
        <v>4689</v>
      </c>
      <c r="C2711" t="s">
        <v>7899</v>
      </c>
      <c r="D2711">
        <v>0</v>
      </c>
      <c r="E2711">
        <v>245300</v>
      </c>
      <c r="F2711">
        <v>245300</v>
      </c>
      <c r="G2711" s="3">
        <v>46176</v>
      </c>
      <c r="H2711" t="s">
        <v>7892</v>
      </c>
      <c r="I2711" t="s">
        <v>7892</v>
      </c>
    </row>
    <row r="2712" spans="1:9">
      <c r="A2712">
        <v>138158</v>
      </c>
      <c r="B2712">
        <v>0</v>
      </c>
      <c r="C2712">
        <v>0</v>
      </c>
      <c r="D2712">
        <v>0</v>
      </c>
      <c r="E2712">
        <v>0</v>
      </c>
      <c r="F2712">
        <v>0</v>
      </c>
      <c r="G2712" s="3">
        <v>46176</v>
      </c>
      <c r="H2712" t="s">
        <v>7892</v>
      </c>
      <c r="I2712" t="s">
        <v>7892</v>
      </c>
    </row>
    <row r="2713" spans="1:9">
      <c r="A2713">
        <v>138159</v>
      </c>
      <c r="B2713" t="s">
        <v>7900</v>
      </c>
      <c r="C2713">
        <v>0</v>
      </c>
      <c r="D2713">
        <v>0</v>
      </c>
      <c r="E2713">
        <v>1672500</v>
      </c>
      <c r="F2713">
        <v>2007000</v>
      </c>
      <c r="G2713" s="3">
        <v>46176</v>
      </c>
      <c r="H2713" t="s">
        <v>7892</v>
      </c>
      <c r="I2713" t="s">
        <v>7892</v>
      </c>
    </row>
    <row r="2714" spans="1:9">
      <c r="A2714">
        <v>138160</v>
      </c>
      <c r="B2714">
        <v>0</v>
      </c>
      <c r="C2714" t="s">
        <v>7902</v>
      </c>
      <c r="D2714" t="s">
        <v>7902</v>
      </c>
      <c r="E2714">
        <v>0</v>
      </c>
      <c r="F2714">
        <v>0</v>
      </c>
      <c r="G2714" s="3">
        <v>46176</v>
      </c>
      <c r="H2714" t="s">
        <v>7892</v>
      </c>
      <c r="I2714" t="s">
        <v>4624</v>
      </c>
    </row>
    <row r="2715" spans="1:9">
      <c r="A2715">
        <v>138161</v>
      </c>
      <c r="B2715" t="s">
        <v>4695</v>
      </c>
      <c r="C2715" t="s">
        <v>7903</v>
      </c>
      <c r="D2715">
        <v>0</v>
      </c>
      <c r="E2715">
        <v>40618100</v>
      </c>
      <c r="F2715">
        <v>40618100</v>
      </c>
      <c r="G2715" s="3">
        <v>46176</v>
      </c>
      <c r="H2715" t="s">
        <v>7892</v>
      </c>
      <c r="I2715" t="s">
        <v>7914</v>
      </c>
    </row>
    <row r="2716" spans="1:9">
      <c r="A2716">
        <v>138162</v>
      </c>
      <c r="B2716">
        <v>0</v>
      </c>
      <c r="C2716" t="s">
        <v>7904</v>
      </c>
      <c r="D2716">
        <v>0</v>
      </c>
      <c r="E2716">
        <v>1</v>
      </c>
      <c r="F2716">
        <v>1.2</v>
      </c>
      <c r="G2716" s="3">
        <v>46176</v>
      </c>
      <c r="H2716" t="s">
        <v>7892</v>
      </c>
      <c r="I2716" t="s">
        <v>7952</v>
      </c>
    </row>
    <row r="2717" spans="1:9">
      <c r="A2717">
        <v>138163</v>
      </c>
      <c r="B2717" t="s">
        <v>7905</v>
      </c>
      <c r="C2717" t="s">
        <v>7729</v>
      </c>
      <c r="D2717">
        <v>0</v>
      </c>
      <c r="E2717">
        <v>2980000</v>
      </c>
      <c r="F2717">
        <v>2980000</v>
      </c>
      <c r="G2717" s="3">
        <v>46176</v>
      </c>
      <c r="H2717" t="s">
        <v>7892</v>
      </c>
      <c r="I2717" t="s">
        <v>7892</v>
      </c>
    </row>
    <row r="2718" spans="1:9">
      <c r="A2718">
        <v>138164</v>
      </c>
      <c r="B2718" t="s">
        <v>6050</v>
      </c>
      <c r="C2718" t="s">
        <v>7907</v>
      </c>
      <c r="D2718">
        <v>0</v>
      </c>
      <c r="E2718">
        <v>6000000</v>
      </c>
      <c r="F2718">
        <v>6000000</v>
      </c>
      <c r="G2718" s="3">
        <v>46176</v>
      </c>
      <c r="H2718" t="s">
        <v>7892</v>
      </c>
      <c r="I2718" t="s">
        <v>7892</v>
      </c>
    </row>
    <row r="2719" spans="1:9">
      <c r="A2719">
        <v>138165</v>
      </c>
      <c r="B2719" t="s">
        <v>7908</v>
      </c>
      <c r="C2719" t="s">
        <v>7729</v>
      </c>
      <c r="D2719">
        <v>0</v>
      </c>
      <c r="E2719">
        <v>3525000</v>
      </c>
      <c r="F2719">
        <v>3525000</v>
      </c>
      <c r="G2719" s="3">
        <v>46176</v>
      </c>
      <c r="H2719" t="s">
        <v>7892</v>
      </c>
      <c r="I2719" t="s">
        <v>7892</v>
      </c>
    </row>
    <row r="2720" spans="1:9">
      <c r="A2720">
        <v>138166</v>
      </c>
      <c r="B2720" t="s">
        <v>7910</v>
      </c>
      <c r="C2720" t="s">
        <v>7729</v>
      </c>
      <c r="D2720">
        <v>0</v>
      </c>
      <c r="E2720">
        <v>5406000</v>
      </c>
      <c r="F2720">
        <v>5406000</v>
      </c>
      <c r="G2720" s="3">
        <v>46176</v>
      </c>
      <c r="H2720" t="s">
        <v>7892</v>
      </c>
      <c r="I2720" t="s">
        <v>7892</v>
      </c>
    </row>
    <row r="2721" spans="1:9">
      <c r="A2721">
        <v>138167</v>
      </c>
      <c r="B2721" t="s">
        <v>7804</v>
      </c>
      <c r="C2721" t="s">
        <v>7912</v>
      </c>
      <c r="D2721">
        <v>0</v>
      </c>
      <c r="E2721">
        <v>11083333.34</v>
      </c>
      <c r="F2721">
        <v>13300000</v>
      </c>
      <c r="G2721" s="3">
        <v>46176</v>
      </c>
      <c r="H2721" t="s">
        <v>7892</v>
      </c>
      <c r="I2721" t="s">
        <v>7914</v>
      </c>
    </row>
    <row r="2722" spans="1:9">
      <c r="A2722">
        <v>138168</v>
      </c>
      <c r="B2722">
        <v>0</v>
      </c>
      <c r="C2722" t="s">
        <v>7913</v>
      </c>
      <c r="D2722">
        <v>0</v>
      </c>
      <c r="E2722">
        <v>0</v>
      </c>
      <c r="F2722">
        <v>0</v>
      </c>
      <c r="G2722" s="3">
        <v>46177</v>
      </c>
      <c r="H2722" t="s">
        <v>7914</v>
      </c>
      <c r="I2722" t="s">
        <v>7914</v>
      </c>
    </row>
    <row r="2723" spans="1:9">
      <c r="A2723">
        <v>138169</v>
      </c>
      <c r="B2723" t="s">
        <v>6350</v>
      </c>
      <c r="C2723" t="s">
        <v>7915</v>
      </c>
      <c r="D2723" t="s">
        <v>7915</v>
      </c>
      <c r="E2723">
        <v>12000000.24</v>
      </c>
      <c r="F2723">
        <v>14400000.289999999</v>
      </c>
      <c r="G2723" s="3">
        <v>46177</v>
      </c>
      <c r="H2723" t="s">
        <v>7914</v>
      </c>
      <c r="I2723" t="s">
        <v>7914</v>
      </c>
    </row>
    <row r="2724" spans="1:9">
      <c r="A2724">
        <v>138170</v>
      </c>
      <c r="B2724" t="s">
        <v>5282</v>
      </c>
      <c r="C2724" t="s">
        <v>7916</v>
      </c>
      <c r="D2724">
        <v>0</v>
      </c>
      <c r="E2724">
        <v>179089538.16</v>
      </c>
      <c r="F2724">
        <v>214907445.78</v>
      </c>
      <c r="G2724" s="3">
        <v>46177</v>
      </c>
      <c r="H2724" t="s">
        <v>7914</v>
      </c>
      <c r="I2724" t="s">
        <v>7952</v>
      </c>
    </row>
    <row r="2725" spans="1:9">
      <c r="A2725">
        <v>138171</v>
      </c>
      <c r="B2725" t="s">
        <v>4688</v>
      </c>
      <c r="C2725" t="s">
        <v>7917</v>
      </c>
      <c r="D2725">
        <v>0</v>
      </c>
      <c r="E2725">
        <v>2159873</v>
      </c>
      <c r="F2725">
        <v>2591847.6</v>
      </c>
      <c r="G2725" s="3">
        <v>46177</v>
      </c>
      <c r="H2725" t="s">
        <v>7914</v>
      </c>
      <c r="I2725" t="s">
        <v>7914</v>
      </c>
    </row>
    <row r="2726" spans="1:9">
      <c r="A2726">
        <v>138172</v>
      </c>
      <c r="B2726" t="s">
        <v>7918</v>
      </c>
      <c r="C2726" t="s">
        <v>7920</v>
      </c>
      <c r="D2726">
        <v>0</v>
      </c>
      <c r="E2726">
        <v>40000000</v>
      </c>
      <c r="F2726">
        <v>40000000</v>
      </c>
      <c r="G2726" s="3">
        <v>46177</v>
      </c>
      <c r="H2726" t="s">
        <v>7914</v>
      </c>
      <c r="I2726" t="s">
        <v>7999</v>
      </c>
    </row>
    <row r="2727" spans="1:9">
      <c r="A2727">
        <v>138173</v>
      </c>
      <c r="B2727" t="s">
        <v>7921</v>
      </c>
      <c r="C2727" t="s">
        <v>7923</v>
      </c>
      <c r="D2727">
        <v>0</v>
      </c>
      <c r="E2727">
        <v>5000000</v>
      </c>
      <c r="F2727">
        <v>5000000</v>
      </c>
      <c r="G2727" s="3">
        <v>46177</v>
      </c>
      <c r="H2727" t="s">
        <v>7914</v>
      </c>
      <c r="I2727" t="s">
        <v>9809</v>
      </c>
    </row>
    <row r="2728" spans="1:9">
      <c r="A2728">
        <v>138174</v>
      </c>
      <c r="B2728" t="s">
        <v>4695</v>
      </c>
      <c r="C2728" t="s">
        <v>7924</v>
      </c>
      <c r="D2728">
        <v>0</v>
      </c>
      <c r="E2728">
        <v>1550200</v>
      </c>
      <c r="F2728">
        <v>1550200</v>
      </c>
      <c r="G2728" s="3">
        <v>46177</v>
      </c>
      <c r="H2728" t="s">
        <v>7914</v>
      </c>
      <c r="I2728" t="s">
        <v>7914</v>
      </c>
    </row>
    <row r="2729" spans="1:9">
      <c r="A2729">
        <v>138175</v>
      </c>
      <c r="B2729">
        <v>0</v>
      </c>
      <c r="C2729" t="s">
        <v>7925</v>
      </c>
      <c r="D2729">
        <v>0</v>
      </c>
      <c r="E2729">
        <v>0</v>
      </c>
      <c r="F2729">
        <v>0</v>
      </c>
      <c r="G2729" s="3">
        <v>46177</v>
      </c>
      <c r="H2729" t="s">
        <v>7914</v>
      </c>
      <c r="I2729" t="s">
        <v>7952</v>
      </c>
    </row>
    <row r="2730" spans="1:9">
      <c r="A2730">
        <v>138176</v>
      </c>
      <c r="B2730" t="s">
        <v>7926</v>
      </c>
      <c r="C2730" t="s">
        <v>7928</v>
      </c>
      <c r="D2730" t="s">
        <v>7928</v>
      </c>
      <c r="E2730">
        <v>333333</v>
      </c>
      <c r="F2730">
        <v>399999.6</v>
      </c>
      <c r="G2730" s="3">
        <v>46177</v>
      </c>
      <c r="H2730" t="s">
        <v>7914</v>
      </c>
      <c r="I2730" t="s">
        <v>4624</v>
      </c>
    </row>
    <row r="2731" spans="1:9">
      <c r="A2731">
        <v>138177</v>
      </c>
      <c r="B2731" t="s">
        <v>5560</v>
      </c>
      <c r="C2731" t="s">
        <v>7929</v>
      </c>
      <c r="D2731">
        <v>0</v>
      </c>
      <c r="E2731">
        <v>1</v>
      </c>
      <c r="F2731">
        <v>1</v>
      </c>
      <c r="G2731" s="3">
        <v>46177</v>
      </c>
      <c r="H2731" t="s">
        <v>7914</v>
      </c>
      <c r="I2731" t="s">
        <v>7952</v>
      </c>
    </row>
    <row r="2732" spans="1:9">
      <c r="A2732">
        <v>138178</v>
      </c>
      <c r="B2732" t="s">
        <v>7930</v>
      </c>
      <c r="C2732" t="s">
        <v>7932</v>
      </c>
      <c r="D2732">
        <v>0</v>
      </c>
      <c r="E2732">
        <v>5800000</v>
      </c>
      <c r="F2732">
        <v>5800000</v>
      </c>
      <c r="G2732" s="3">
        <v>46177</v>
      </c>
      <c r="H2732" t="s">
        <v>7914</v>
      </c>
      <c r="I2732" t="s">
        <v>7999</v>
      </c>
    </row>
    <row r="2733" spans="1:9">
      <c r="A2733">
        <v>138179</v>
      </c>
      <c r="B2733" t="s">
        <v>4791</v>
      </c>
      <c r="C2733" t="s">
        <v>7933</v>
      </c>
      <c r="D2733">
        <v>0</v>
      </c>
      <c r="E2733">
        <v>1750000</v>
      </c>
      <c r="F2733">
        <v>2100000</v>
      </c>
      <c r="G2733" s="3">
        <v>46177</v>
      </c>
      <c r="H2733" t="s">
        <v>7914</v>
      </c>
      <c r="I2733" t="s">
        <v>9809</v>
      </c>
    </row>
    <row r="2734" spans="1:9">
      <c r="A2734">
        <v>138180</v>
      </c>
      <c r="B2734" t="s">
        <v>7934</v>
      </c>
      <c r="C2734" t="s">
        <v>7936</v>
      </c>
      <c r="D2734">
        <v>0</v>
      </c>
      <c r="E2734">
        <v>9600000</v>
      </c>
      <c r="F2734">
        <v>9600000</v>
      </c>
      <c r="G2734" s="3">
        <v>46177</v>
      </c>
      <c r="H2734" t="s">
        <v>7914</v>
      </c>
      <c r="I2734" t="s">
        <v>9809</v>
      </c>
    </row>
    <row r="2735" spans="1:9">
      <c r="A2735">
        <v>138181</v>
      </c>
      <c r="B2735" t="s">
        <v>7937</v>
      </c>
      <c r="C2735" t="s">
        <v>7939</v>
      </c>
      <c r="D2735">
        <v>0</v>
      </c>
      <c r="E2735">
        <v>9600000</v>
      </c>
      <c r="F2735">
        <v>9600000</v>
      </c>
      <c r="G2735" s="3">
        <v>46177</v>
      </c>
      <c r="H2735" t="s">
        <v>7914</v>
      </c>
      <c r="I2735" t="s">
        <v>9809</v>
      </c>
    </row>
    <row r="2736" spans="1:9">
      <c r="A2736">
        <v>138182</v>
      </c>
      <c r="B2736" t="s">
        <v>5057</v>
      </c>
      <c r="C2736" t="s">
        <v>7940</v>
      </c>
      <c r="D2736">
        <v>0</v>
      </c>
      <c r="E2736">
        <v>3290000</v>
      </c>
      <c r="F2736">
        <v>3948000</v>
      </c>
      <c r="G2736" s="3">
        <v>46177</v>
      </c>
      <c r="H2736" t="s">
        <v>7914</v>
      </c>
      <c r="I2736" t="s">
        <v>7952</v>
      </c>
    </row>
    <row r="2737" spans="1:9">
      <c r="A2737">
        <v>138183</v>
      </c>
      <c r="B2737" t="s">
        <v>4674</v>
      </c>
      <c r="C2737" t="s">
        <v>7941</v>
      </c>
      <c r="D2737">
        <v>0</v>
      </c>
      <c r="E2737">
        <v>558600</v>
      </c>
      <c r="F2737">
        <v>670320</v>
      </c>
      <c r="G2737" s="3">
        <v>46177</v>
      </c>
      <c r="H2737" t="s">
        <v>7914</v>
      </c>
      <c r="I2737" t="s">
        <v>7952</v>
      </c>
    </row>
    <row r="2738" spans="1:9">
      <c r="A2738">
        <v>138184</v>
      </c>
      <c r="B2738" t="s">
        <v>5932</v>
      </c>
      <c r="C2738" t="s">
        <v>7827</v>
      </c>
      <c r="D2738">
        <v>0</v>
      </c>
      <c r="E2738">
        <v>50000000</v>
      </c>
      <c r="F2738">
        <v>50000000</v>
      </c>
      <c r="G2738" s="3">
        <v>46177</v>
      </c>
      <c r="H2738" t="s">
        <v>7914</v>
      </c>
      <c r="I2738" t="s">
        <v>7999</v>
      </c>
    </row>
    <row r="2739" spans="1:9">
      <c r="A2739">
        <v>138185</v>
      </c>
      <c r="B2739">
        <v>0</v>
      </c>
      <c r="C2739" t="s">
        <v>7942</v>
      </c>
      <c r="D2739">
        <v>0</v>
      </c>
      <c r="E2739">
        <v>1</v>
      </c>
      <c r="F2739">
        <v>1.2</v>
      </c>
      <c r="G2739" s="3">
        <v>46177</v>
      </c>
      <c r="H2739" t="s">
        <v>7914</v>
      </c>
      <c r="I2739" t="s">
        <v>7952</v>
      </c>
    </row>
    <row r="2740" spans="1:9">
      <c r="A2740">
        <v>138186</v>
      </c>
      <c r="B2740" t="s">
        <v>7943</v>
      </c>
      <c r="C2740" t="s">
        <v>7945</v>
      </c>
      <c r="D2740">
        <v>0</v>
      </c>
      <c r="E2740">
        <v>19995460</v>
      </c>
      <c r="F2740">
        <v>19995460</v>
      </c>
      <c r="G2740" s="3">
        <v>46177</v>
      </c>
      <c r="H2740" t="s">
        <v>7914</v>
      </c>
      <c r="I2740" t="s">
        <v>9809</v>
      </c>
    </row>
    <row r="2741" spans="1:9">
      <c r="A2741">
        <v>138187</v>
      </c>
      <c r="B2741">
        <v>0</v>
      </c>
      <c r="C2741" t="s">
        <v>7946</v>
      </c>
      <c r="D2741">
        <v>0</v>
      </c>
      <c r="E2741">
        <v>1</v>
      </c>
      <c r="F2741">
        <v>1.2</v>
      </c>
      <c r="G2741" s="3">
        <v>46177</v>
      </c>
      <c r="H2741" t="s">
        <v>7914</v>
      </c>
      <c r="I2741" t="s">
        <v>7952</v>
      </c>
    </row>
    <row r="2742" spans="1:9">
      <c r="A2742">
        <v>138188</v>
      </c>
      <c r="B2742" t="s">
        <v>7947</v>
      </c>
      <c r="C2742" t="s">
        <v>7949</v>
      </c>
      <c r="D2742">
        <v>0</v>
      </c>
      <c r="E2742">
        <v>15000000</v>
      </c>
      <c r="F2742">
        <v>15000000</v>
      </c>
      <c r="G2742" s="3">
        <v>46177</v>
      </c>
      <c r="H2742" t="s">
        <v>7914</v>
      </c>
      <c r="I2742" t="s">
        <v>7999</v>
      </c>
    </row>
    <row r="2743" spans="1:9">
      <c r="A2743">
        <v>138189</v>
      </c>
      <c r="B2743" t="s">
        <v>4695</v>
      </c>
      <c r="C2743" t="s">
        <v>7950</v>
      </c>
      <c r="D2743">
        <v>0</v>
      </c>
      <c r="E2743">
        <v>318400</v>
      </c>
      <c r="F2743">
        <v>318400</v>
      </c>
      <c r="G2743" s="3">
        <v>46177</v>
      </c>
      <c r="H2743" t="s">
        <v>7914</v>
      </c>
      <c r="I2743" t="s">
        <v>7952</v>
      </c>
    </row>
    <row r="2744" spans="1:9">
      <c r="A2744">
        <v>138190</v>
      </c>
      <c r="B2744" t="s">
        <v>4706</v>
      </c>
      <c r="C2744" t="s">
        <v>7951</v>
      </c>
      <c r="D2744">
        <v>0</v>
      </c>
      <c r="E2744">
        <v>850000</v>
      </c>
      <c r="F2744">
        <v>850000</v>
      </c>
      <c r="G2744" s="3">
        <v>46177</v>
      </c>
      <c r="H2744" t="s">
        <v>7914</v>
      </c>
      <c r="I2744" t="s">
        <v>7952</v>
      </c>
    </row>
    <row r="2745" spans="1:9">
      <c r="A2745">
        <v>138191</v>
      </c>
      <c r="B2745" t="s">
        <v>4791</v>
      </c>
      <c r="C2745">
        <v>0</v>
      </c>
      <c r="D2745">
        <v>0</v>
      </c>
      <c r="E2745">
        <v>225000</v>
      </c>
      <c r="F2745">
        <v>270000</v>
      </c>
      <c r="G2745" s="3">
        <v>46178</v>
      </c>
      <c r="H2745" t="s">
        <v>7952</v>
      </c>
      <c r="I2745" t="s">
        <v>4624</v>
      </c>
    </row>
    <row r="2746" spans="1:9">
      <c r="A2746">
        <v>138192</v>
      </c>
      <c r="B2746" t="s">
        <v>5733</v>
      </c>
      <c r="C2746" t="s">
        <v>7953</v>
      </c>
      <c r="D2746">
        <v>0</v>
      </c>
      <c r="E2746">
        <v>320625</v>
      </c>
      <c r="F2746">
        <v>384750</v>
      </c>
      <c r="G2746" s="3">
        <v>46178</v>
      </c>
      <c r="H2746" t="s">
        <v>7952</v>
      </c>
      <c r="I2746" t="s">
        <v>7952</v>
      </c>
    </row>
    <row r="2747" spans="1:9">
      <c r="A2747">
        <v>138193</v>
      </c>
      <c r="B2747" t="s">
        <v>4706</v>
      </c>
      <c r="C2747" t="s">
        <v>7954</v>
      </c>
      <c r="D2747">
        <v>0</v>
      </c>
      <c r="E2747">
        <v>525000</v>
      </c>
      <c r="F2747">
        <v>525000</v>
      </c>
      <c r="G2747" s="3">
        <v>46178</v>
      </c>
      <c r="H2747" t="s">
        <v>7952</v>
      </c>
      <c r="I2747" t="s">
        <v>4621</v>
      </c>
    </row>
    <row r="2748" spans="1:9">
      <c r="A2748">
        <v>138194</v>
      </c>
      <c r="B2748">
        <v>0</v>
      </c>
      <c r="C2748" t="s">
        <v>7955</v>
      </c>
      <c r="D2748" t="s">
        <v>9750</v>
      </c>
      <c r="E2748">
        <v>0</v>
      </c>
      <c r="F2748">
        <v>0</v>
      </c>
      <c r="G2748" s="3">
        <v>46178</v>
      </c>
      <c r="H2748" t="s">
        <v>7952</v>
      </c>
      <c r="I2748" t="s">
        <v>7952</v>
      </c>
    </row>
    <row r="2749" spans="1:9">
      <c r="A2749">
        <v>138195</v>
      </c>
      <c r="B2749" t="s">
        <v>5199</v>
      </c>
      <c r="C2749">
        <v>0</v>
      </c>
      <c r="D2749">
        <v>0</v>
      </c>
      <c r="E2749">
        <v>1620000</v>
      </c>
      <c r="F2749">
        <v>1944000</v>
      </c>
      <c r="G2749" s="3">
        <v>46178</v>
      </c>
      <c r="H2749" t="s">
        <v>7952</v>
      </c>
      <c r="I2749" t="s">
        <v>4624</v>
      </c>
    </row>
    <row r="2750" spans="1:9">
      <c r="A2750">
        <v>138196</v>
      </c>
      <c r="B2750">
        <v>0</v>
      </c>
      <c r="C2750" t="s">
        <v>7956</v>
      </c>
      <c r="D2750" t="s">
        <v>9750</v>
      </c>
      <c r="E2750">
        <v>0</v>
      </c>
      <c r="F2750">
        <v>0</v>
      </c>
      <c r="G2750" s="3">
        <v>46178</v>
      </c>
      <c r="H2750" t="s">
        <v>7952</v>
      </c>
      <c r="I2750" t="s">
        <v>7952</v>
      </c>
    </row>
    <row r="2751" spans="1:9">
      <c r="A2751">
        <v>138197</v>
      </c>
      <c r="B2751">
        <v>0</v>
      </c>
      <c r="C2751" t="s">
        <v>7957</v>
      </c>
      <c r="D2751">
        <v>0</v>
      </c>
      <c r="E2751">
        <v>0</v>
      </c>
      <c r="F2751">
        <v>0</v>
      </c>
      <c r="G2751" s="3">
        <v>46178</v>
      </c>
      <c r="H2751" t="s">
        <v>7952</v>
      </c>
      <c r="I2751" t="s">
        <v>7952</v>
      </c>
    </row>
    <row r="2752" spans="1:9">
      <c r="A2752">
        <v>138198</v>
      </c>
      <c r="B2752" t="s">
        <v>4952</v>
      </c>
      <c r="C2752" t="s">
        <v>7958</v>
      </c>
      <c r="D2752">
        <v>0</v>
      </c>
      <c r="E2752">
        <v>300000</v>
      </c>
      <c r="F2752">
        <v>300000</v>
      </c>
      <c r="G2752" s="3">
        <v>46178</v>
      </c>
      <c r="H2752" t="s">
        <v>7952</v>
      </c>
      <c r="I2752" t="s">
        <v>9809</v>
      </c>
    </row>
    <row r="2753" spans="1:9">
      <c r="A2753">
        <v>138199</v>
      </c>
      <c r="B2753">
        <v>0</v>
      </c>
      <c r="C2753" t="s">
        <v>7959</v>
      </c>
      <c r="D2753" t="s">
        <v>9749</v>
      </c>
      <c r="E2753">
        <v>0</v>
      </c>
      <c r="F2753">
        <v>0</v>
      </c>
      <c r="G2753" s="3">
        <v>46178</v>
      </c>
      <c r="H2753" t="s">
        <v>7952</v>
      </c>
      <c r="I2753" t="s">
        <v>7952</v>
      </c>
    </row>
    <row r="2754" spans="1:9">
      <c r="A2754">
        <v>138200</v>
      </c>
      <c r="B2754" t="s">
        <v>4695</v>
      </c>
      <c r="C2754" t="s">
        <v>7960</v>
      </c>
      <c r="D2754">
        <v>0</v>
      </c>
      <c r="E2754">
        <v>5261600</v>
      </c>
      <c r="F2754">
        <v>5261600</v>
      </c>
      <c r="G2754" s="3">
        <v>46178</v>
      </c>
      <c r="H2754" t="s">
        <v>7952</v>
      </c>
      <c r="I2754" t="s">
        <v>7952</v>
      </c>
    </row>
    <row r="2755" spans="1:9">
      <c r="A2755">
        <v>138201</v>
      </c>
      <c r="B2755" t="s">
        <v>4695</v>
      </c>
      <c r="C2755" t="s">
        <v>7961</v>
      </c>
      <c r="D2755">
        <v>0</v>
      </c>
      <c r="E2755">
        <v>5261600</v>
      </c>
      <c r="F2755">
        <v>5261600</v>
      </c>
      <c r="G2755" s="3">
        <v>46178</v>
      </c>
      <c r="H2755" t="s">
        <v>7952</v>
      </c>
      <c r="I2755" t="s">
        <v>7952</v>
      </c>
    </row>
    <row r="2756" spans="1:9">
      <c r="A2756">
        <v>138202</v>
      </c>
      <c r="B2756" t="s">
        <v>7962</v>
      </c>
      <c r="C2756" t="s">
        <v>7729</v>
      </c>
      <c r="D2756">
        <v>0</v>
      </c>
      <c r="E2756">
        <v>856000</v>
      </c>
      <c r="F2756">
        <v>856000</v>
      </c>
      <c r="G2756" s="3">
        <v>46178</v>
      </c>
      <c r="H2756" t="s">
        <v>7952</v>
      </c>
      <c r="I2756" t="s">
        <v>7952</v>
      </c>
    </row>
    <row r="2757" spans="1:9">
      <c r="A2757">
        <v>138203</v>
      </c>
      <c r="B2757" t="s">
        <v>7964</v>
      </c>
      <c r="C2757" t="s">
        <v>7729</v>
      </c>
      <c r="D2757">
        <v>0</v>
      </c>
      <c r="E2757">
        <v>2520000</v>
      </c>
      <c r="F2757">
        <v>2520000</v>
      </c>
      <c r="G2757" s="3">
        <v>46178</v>
      </c>
      <c r="H2757" t="s">
        <v>7952</v>
      </c>
      <c r="I2757" t="s">
        <v>7952</v>
      </c>
    </row>
    <row r="2758" spans="1:9">
      <c r="A2758">
        <v>138204</v>
      </c>
      <c r="B2758" t="s">
        <v>7474</v>
      </c>
      <c r="C2758" t="s">
        <v>7729</v>
      </c>
      <c r="D2758">
        <v>0</v>
      </c>
      <c r="E2758">
        <v>2521000</v>
      </c>
      <c r="F2758">
        <v>2521000</v>
      </c>
      <c r="G2758" s="3">
        <v>46178</v>
      </c>
      <c r="H2758" t="s">
        <v>7952</v>
      </c>
      <c r="I2758" t="s">
        <v>7952</v>
      </c>
    </row>
    <row r="2759" spans="1:9">
      <c r="A2759">
        <v>138205</v>
      </c>
      <c r="B2759" t="s">
        <v>7966</v>
      </c>
      <c r="C2759" t="s">
        <v>7729</v>
      </c>
      <c r="D2759">
        <v>0</v>
      </c>
      <c r="E2759">
        <v>2510000</v>
      </c>
      <c r="F2759">
        <v>2510000</v>
      </c>
      <c r="G2759" s="3">
        <v>46178</v>
      </c>
      <c r="H2759" t="s">
        <v>7952</v>
      </c>
      <c r="I2759" t="s">
        <v>7952</v>
      </c>
    </row>
    <row r="2760" spans="1:9">
      <c r="A2760">
        <v>138206</v>
      </c>
      <c r="B2760" t="s">
        <v>7968</v>
      </c>
      <c r="C2760" t="s">
        <v>7729</v>
      </c>
      <c r="D2760">
        <v>0</v>
      </c>
      <c r="E2760">
        <v>4060000</v>
      </c>
      <c r="F2760">
        <v>4060000</v>
      </c>
      <c r="G2760" s="3">
        <v>46178</v>
      </c>
      <c r="H2760" t="s">
        <v>7952</v>
      </c>
      <c r="I2760" t="s">
        <v>7952</v>
      </c>
    </row>
    <row r="2761" spans="1:9">
      <c r="A2761">
        <v>138207</v>
      </c>
      <c r="B2761" t="s">
        <v>7970</v>
      </c>
      <c r="C2761" t="s">
        <v>7972</v>
      </c>
      <c r="D2761">
        <v>0</v>
      </c>
      <c r="E2761">
        <v>23000000</v>
      </c>
      <c r="F2761">
        <v>23000000</v>
      </c>
      <c r="G2761" s="3">
        <v>46178</v>
      </c>
      <c r="H2761" t="s">
        <v>7952</v>
      </c>
      <c r="I2761" t="s">
        <v>8117</v>
      </c>
    </row>
    <row r="2762" spans="1:9">
      <c r="A2762">
        <v>138208</v>
      </c>
      <c r="B2762" t="s">
        <v>7973</v>
      </c>
      <c r="C2762" t="s">
        <v>7729</v>
      </c>
      <c r="D2762">
        <v>0</v>
      </c>
      <c r="E2762">
        <v>5020000</v>
      </c>
      <c r="F2762">
        <v>5020000</v>
      </c>
      <c r="G2762" s="3">
        <v>46178</v>
      </c>
      <c r="H2762" t="s">
        <v>7952</v>
      </c>
      <c r="I2762" t="s">
        <v>7952</v>
      </c>
    </row>
    <row r="2763" spans="1:9">
      <c r="A2763">
        <v>138209</v>
      </c>
      <c r="B2763" t="s">
        <v>4674</v>
      </c>
      <c r="C2763" t="s">
        <v>7975</v>
      </c>
      <c r="D2763">
        <v>0</v>
      </c>
      <c r="E2763">
        <v>339916.68</v>
      </c>
      <c r="F2763">
        <v>407900.02</v>
      </c>
      <c r="G2763" s="3">
        <v>46178</v>
      </c>
      <c r="H2763" t="s">
        <v>7952</v>
      </c>
      <c r="I2763" t="s">
        <v>7952</v>
      </c>
    </row>
    <row r="2764" spans="1:9">
      <c r="A2764">
        <v>138210</v>
      </c>
      <c r="B2764" t="s">
        <v>4952</v>
      </c>
      <c r="C2764" t="s">
        <v>7976</v>
      </c>
      <c r="D2764">
        <v>0</v>
      </c>
      <c r="E2764">
        <v>795000</v>
      </c>
      <c r="F2764">
        <v>795000</v>
      </c>
      <c r="G2764" s="3">
        <v>46178</v>
      </c>
      <c r="H2764" t="s">
        <v>7952</v>
      </c>
      <c r="I2764" t="s">
        <v>7952</v>
      </c>
    </row>
    <row r="2765" spans="1:9">
      <c r="A2765">
        <v>138211</v>
      </c>
      <c r="B2765" t="s">
        <v>7977</v>
      </c>
      <c r="C2765">
        <v>0</v>
      </c>
      <c r="D2765">
        <v>0</v>
      </c>
      <c r="E2765">
        <v>2000000</v>
      </c>
      <c r="F2765">
        <v>2400000</v>
      </c>
      <c r="G2765" s="3">
        <v>46178</v>
      </c>
      <c r="H2765" t="s">
        <v>7952</v>
      </c>
      <c r="I2765" t="s">
        <v>4624</v>
      </c>
    </row>
    <row r="2766" spans="1:9">
      <c r="A2766">
        <v>138212</v>
      </c>
      <c r="B2766" t="s">
        <v>7979</v>
      </c>
      <c r="C2766" t="s">
        <v>7981</v>
      </c>
      <c r="D2766">
        <v>0</v>
      </c>
      <c r="E2766">
        <v>840000</v>
      </c>
      <c r="F2766">
        <v>1008000</v>
      </c>
      <c r="G2766" s="3">
        <v>46178</v>
      </c>
      <c r="H2766" t="s">
        <v>7952</v>
      </c>
      <c r="I2766" t="s">
        <v>8117</v>
      </c>
    </row>
    <row r="2767" spans="1:9">
      <c r="A2767">
        <v>138213</v>
      </c>
      <c r="B2767" t="s">
        <v>4797</v>
      </c>
      <c r="C2767" t="s">
        <v>7982</v>
      </c>
      <c r="D2767">
        <v>0</v>
      </c>
      <c r="E2767">
        <v>22000615</v>
      </c>
      <c r="F2767">
        <v>26400738</v>
      </c>
      <c r="G2767" s="3">
        <v>46178</v>
      </c>
      <c r="H2767" t="s">
        <v>7952</v>
      </c>
      <c r="I2767" t="s">
        <v>8117</v>
      </c>
    </row>
    <row r="2768" spans="1:9">
      <c r="A2768">
        <v>138214</v>
      </c>
      <c r="B2768" t="s">
        <v>7867</v>
      </c>
      <c r="C2768" t="s">
        <v>7983</v>
      </c>
      <c r="D2768">
        <v>0</v>
      </c>
      <c r="E2768">
        <v>620000</v>
      </c>
      <c r="F2768">
        <v>620000</v>
      </c>
      <c r="G2768" s="3">
        <v>46178</v>
      </c>
      <c r="H2768" t="s">
        <v>7952</v>
      </c>
      <c r="I2768" t="s">
        <v>7999</v>
      </c>
    </row>
    <row r="2769" spans="1:9">
      <c r="A2769">
        <v>138215</v>
      </c>
      <c r="B2769" t="s">
        <v>7061</v>
      </c>
      <c r="C2769" t="s">
        <v>7984</v>
      </c>
      <c r="D2769">
        <v>0</v>
      </c>
      <c r="E2769">
        <v>4484950</v>
      </c>
      <c r="F2769">
        <v>5381940</v>
      </c>
      <c r="G2769" s="3">
        <v>46178</v>
      </c>
      <c r="H2769" t="s">
        <v>7952</v>
      </c>
      <c r="I2769" t="s">
        <v>4626</v>
      </c>
    </row>
    <row r="2770" spans="1:9">
      <c r="A2770">
        <v>138216</v>
      </c>
      <c r="B2770" t="s">
        <v>4695</v>
      </c>
      <c r="C2770">
        <v>0</v>
      </c>
      <c r="D2770">
        <v>0</v>
      </c>
      <c r="E2770">
        <v>1624300</v>
      </c>
      <c r="F2770">
        <v>1949160</v>
      </c>
      <c r="G2770" s="3">
        <v>46178</v>
      </c>
      <c r="H2770" t="s">
        <v>7952</v>
      </c>
      <c r="I2770" t="s">
        <v>7999</v>
      </c>
    </row>
    <row r="2771" spans="1:9">
      <c r="A2771">
        <v>138217</v>
      </c>
      <c r="B2771" t="s">
        <v>7985</v>
      </c>
      <c r="C2771" t="s">
        <v>7987</v>
      </c>
      <c r="D2771">
        <v>0</v>
      </c>
      <c r="E2771">
        <v>120750000</v>
      </c>
      <c r="F2771">
        <v>144900000</v>
      </c>
      <c r="G2771" s="3">
        <v>46178</v>
      </c>
      <c r="H2771" t="s">
        <v>7952</v>
      </c>
      <c r="I2771" t="s">
        <v>7952</v>
      </c>
    </row>
    <row r="2772" spans="1:9">
      <c r="A2772">
        <v>138218</v>
      </c>
      <c r="B2772">
        <v>0</v>
      </c>
      <c r="C2772" t="s">
        <v>7988</v>
      </c>
      <c r="D2772" t="s">
        <v>7988</v>
      </c>
      <c r="E2772">
        <v>2077820</v>
      </c>
      <c r="F2772">
        <v>2493384</v>
      </c>
      <c r="G2772" s="3">
        <v>46178</v>
      </c>
      <c r="H2772" t="s">
        <v>7952</v>
      </c>
      <c r="I2772" t="s">
        <v>7952</v>
      </c>
    </row>
    <row r="2773" spans="1:9">
      <c r="A2773">
        <v>138219</v>
      </c>
      <c r="B2773" t="s">
        <v>7989</v>
      </c>
      <c r="C2773">
        <v>0</v>
      </c>
      <c r="D2773">
        <v>0</v>
      </c>
      <c r="E2773">
        <v>5490000</v>
      </c>
      <c r="F2773">
        <v>5490000</v>
      </c>
      <c r="G2773" s="3">
        <v>46178</v>
      </c>
      <c r="H2773" t="s">
        <v>7952</v>
      </c>
      <c r="I2773" t="s">
        <v>7952</v>
      </c>
    </row>
    <row r="2774" spans="1:9">
      <c r="A2774">
        <v>138220</v>
      </c>
      <c r="B2774" t="s">
        <v>5533</v>
      </c>
      <c r="C2774" t="s">
        <v>7991</v>
      </c>
      <c r="D2774">
        <v>0</v>
      </c>
      <c r="E2774">
        <v>1005.99</v>
      </c>
      <c r="F2774">
        <v>1005.99</v>
      </c>
      <c r="G2774" s="3">
        <v>46178</v>
      </c>
      <c r="H2774" t="s">
        <v>7952</v>
      </c>
      <c r="I2774" t="s">
        <v>7952</v>
      </c>
    </row>
    <row r="2775" spans="1:9">
      <c r="A2775">
        <v>138221</v>
      </c>
      <c r="B2775" t="s">
        <v>4797</v>
      </c>
      <c r="C2775" t="s">
        <v>7992</v>
      </c>
      <c r="D2775">
        <v>0</v>
      </c>
      <c r="E2775">
        <v>4806000</v>
      </c>
      <c r="F2775">
        <v>5767200</v>
      </c>
      <c r="G2775" s="3">
        <v>46178</v>
      </c>
      <c r="H2775" t="s">
        <v>7952</v>
      </c>
      <c r="I2775" t="s">
        <v>4626</v>
      </c>
    </row>
    <row r="2776" spans="1:9">
      <c r="A2776">
        <v>138222</v>
      </c>
      <c r="B2776" t="s">
        <v>4797</v>
      </c>
      <c r="C2776" t="s">
        <v>7993</v>
      </c>
      <c r="D2776">
        <v>0</v>
      </c>
      <c r="E2776">
        <v>9080700</v>
      </c>
      <c r="F2776">
        <v>10896840</v>
      </c>
      <c r="G2776" s="3">
        <v>46178</v>
      </c>
      <c r="H2776" t="s">
        <v>7952</v>
      </c>
      <c r="I2776" t="s">
        <v>4626</v>
      </c>
    </row>
    <row r="2777" spans="1:9">
      <c r="A2777">
        <v>138223</v>
      </c>
      <c r="B2777" t="s">
        <v>4797</v>
      </c>
      <c r="C2777" t="s">
        <v>7994</v>
      </c>
      <c r="D2777">
        <v>0</v>
      </c>
      <c r="E2777">
        <v>7315000</v>
      </c>
      <c r="F2777">
        <v>8778000</v>
      </c>
      <c r="G2777" s="3">
        <v>46178</v>
      </c>
      <c r="H2777" t="s">
        <v>7952</v>
      </c>
      <c r="I2777" t="s">
        <v>4626</v>
      </c>
    </row>
    <row r="2778" spans="1:9">
      <c r="A2778">
        <v>138224</v>
      </c>
      <c r="B2778" t="s">
        <v>4797</v>
      </c>
      <c r="C2778" t="s">
        <v>7995</v>
      </c>
      <c r="D2778">
        <v>0</v>
      </c>
      <c r="E2778">
        <v>12589000</v>
      </c>
      <c r="F2778">
        <v>15106800</v>
      </c>
      <c r="G2778" s="3">
        <v>46178</v>
      </c>
      <c r="H2778" t="s">
        <v>7952</v>
      </c>
      <c r="I2778" t="s">
        <v>4626</v>
      </c>
    </row>
    <row r="2779" spans="1:9">
      <c r="A2779">
        <v>138225</v>
      </c>
      <c r="B2779" t="s">
        <v>7996</v>
      </c>
      <c r="C2779" t="s">
        <v>7998</v>
      </c>
      <c r="D2779">
        <v>0</v>
      </c>
      <c r="E2779">
        <v>600000</v>
      </c>
      <c r="F2779">
        <v>600000</v>
      </c>
      <c r="G2779" s="3">
        <v>46181</v>
      </c>
      <c r="H2779" t="s">
        <v>7999</v>
      </c>
      <c r="I2779" t="s">
        <v>8028</v>
      </c>
    </row>
    <row r="2780" spans="1:9">
      <c r="A2780">
        <v>138226</v>
      </c>
      <c r="B2780" t="s">
        <v>7996</v>
      </c>
      <c r="C2780" t="s">
        <v>8000</v>
      </c>
      <c r="D2780">
        <v>0</v>
      </c>
      <c r="E2780">
        <v>16000000</v>
      </c>
      <c r="F2780">
        <v>16000000</v>
      </c>
      <c r="G2780" s="3">
        <v>46181</v>
      </c>
      <c r="H2780" t="s">
        <v>7999</v>
      </c>
      <c r="I2780" t="s">
        <v>8326</v>
      </c>
    </row>
    <row r="2781" spans="1:9">
      <c r="A2781">
        <v>138227</v>
      </c>
      <c r="B2781" t="s">
        <v>6177</v>
      </c>
      <c r="C2781" t="s">
        <v>8001</v>
      </c>
      <c r="D2781">
        <v>0</v>
      </c>
      <c r="E2781">
        <v>1400000</v>
      </c>
      <c r="F2781">
        <v>1400000</v>
      </c>
      <c r="G2781" s="3">
        <v>46181</v>
      </c>
      <c r="H2781" t="s">
        <v>7999</v>
      </c>
      <c r="I2781" t="s">
        <v>8028</v>
      </c>
    </row>
    <row r="2782" spans="1:9">
      <c r="A2782">
        <v>138228</v>
      </c>
      <c r="B2782" t="s">
        <v>8002</v>
      </c>
      <c r="C2782">
        <v>0</v>
      </c>
      <c r="D2782">
        <v>0</v>
      </c>
      <c r="E2782">
        <v>35799000</v>
      </c>
      <c r="F2782">
        <v>35799000</v>
      </c>
      <c r="G2782" s="3">
        <v>46181</v>
      </c>
      <c r="H2782" t="s">
        <v>7999</v>
      </c>
      <c r="I2782" t="s">
        <v>7999</v>
      </c>
    </row>
    <row r="2783" spans="1:9">
      <c r="A2783">
        <v>138229</v>
      </c>
      <c r="B2783" t="s">
        <v>7836</v>
      </c>
      <c r="C2783" t="s">
        <v>8004</v>
      </c>
      <c r="D2783" t="s">
        <v>8004</v>
      </c>
      <c r="E2783">
        <v>11239.66</v>
      </c>
      <c r="F2783">
        <v>11239.66</v>
      </c>
      <c r="G2783" s="3">
        <v>46181</v>
      </c>
      <c r="H2783" t="s">
        <v>7999</v>
      </c>
      <c r="I2783" t="s">
        <v>7999</v>
      </c>
    </row>
    <row r="2784" spans="1:9">
      <c r="A2784">
        <v>138230</v>
      </c>
      <c r="B2784" t="s">
        <v>8005</v>
      </c>
      <c r="C2784" t="s">
        <v>8007</v>
      </c>
      <c r="D2784">
        <v>0</v>
      </c>
      <c r="E2784">
        <v>1500000</v>
      </c>
      <c r="F2784">
        <v>1500000</v>
      </c>
      <c r="G2784" s="3">
        <v>46181</v>
      </c>
      <c r="H2784" t="s">
        <v>7999</v>
      </c>
      <c r="I2784" t="s">
        <v>8028</v>
      </c>
    </row>
    <row r="2785" spans="1:9">
      <c r="A2785">
        <v>138231</v>
      </c>
      <c r="B2785" t="s">
        <v>4794</v>
      </c>
      <c r="C2785" t="s">
        <v>8008</v>
      </c>
      <c r="D2785">
        <v>0</v>
      </c>
      <c r="E2785">
        <v>300000</v>
      </c>
      <c r="F2785">
        <v>300000</v>
      </c>
      <c r="G2785" s="3">
        <v>46181</v>
      </c>
      <c r="H2785" t="s">
        <v>7999</v>
      </c>
      <c r="I2785" t="s">
        <v>8028</v>
      </c>
    </row>
    <row r="2786" spans="1:9">
      <c r="A2786">
        <v>138232</v>
      </c>
      <c r="B2786" t="s">
        <v>4946</v>
      </c>
      <c r="C2786" t="s">
        <v>8009</v>
      </c>
      <c r="D2786">
        <v>0</v>
      </c>
      <c r="E2786">
        <v>70000000</v>
      </c>
      <c r="F2786">
        <v>70000000</v>
      </c>
      <c r="G2786" s="3">
        <v>46181</v>
      </c>
      <c r="H2786" t="s">
        <v>7999</v>
      </c>
      <c r="I2786" t="s">
        <v>8028</v>
      </c>
    </row>
    <row r="2787" spans="1:9">
      <c r="A2787">
        <v>138233</v>
      </c>
      <c r="B2787" t="s">
        <v>4797</v>
      </c>
      <c r="C2787" t="s">
        <v>8010</v>
      </c>
      <c r="D2787">
        <v>0</v>
      </c>
      <c r="E2787">
        <v>10238514</v>
      </c>
      <c r="F2787">
        <v>12286216.800000001</v>
      </c>
      <c r="G2787" s="3">
        <v>46181</v>
      </c>
      <c r="H2787" t="s">
        <v>7999</v>
      </c>
      <c r="I2787" t="s">
        <v>3401</v>
      </c>
    </row>
    <row r="2788" spans="1:9">
      <c r="A2788">
        <v>138234</v>
      </c>
      <c r="B2788" t="s">
        <v>5912</v>
      </c>
      <c r="C2788" t="s">
        <v>8011</v>
      </c>
      <c r="D2788">
        <v>0</v>
      </c>
      <c r="E2788">
        <v>1774000</v>
      </c>
      <c r="F2788">
        <v>1774000</v>
      </c>
      <c r="G2788" s="3">
        <v>46181</v>
      </c>
      <c r="H2788" t="s">
        <v>7999</v>
      </c>
      <c r="I2788" t="s">
        <v>8326</v>
      </c>
    </row>
    <row r="2789" spans="1:9">
      <c r="A2789">
        <v>138235</v>
      </c>
      <c r="B2789" t="s">
        <v>4807</v>
      </c>
      <c r="C2789" t="s">
        <v>8012</v>
      </c>
      <c r="D2789">
        <v>0</v>
      </c>
      <c r="E2789">
        <v>1970800</v>
      </c>
      <c r="F2789">
        <v>2364960</v>
      </c>
      <c r="G2789" s="3">
        <v>46181</v>
      </c>
      <c r="H2789" t="s">
        <v>7999</v>
      </c>
      <c r="I2789" t="s">
        <v>3401</v>
      </c>
    </row>
    <row r="2790" spans="1:9">
      <c r="A2790">
        <v>138236</v>
      </c>
      <c r="B2790" t="s">
        <v>8013</v>
      </c>
      <c r="C2790" t="s">
        <v>8015</v>
      </c>
      <c r="D2790">
        <v>0</v>
      </c>
      <c r="E2790">
        <v>2000000</v>
      </c>
      <c r="F2790">
        <v>2000000</v>
      </c>
      <c r="G2790" s="3">
        <v>46181</v>
      </c>
      <c r="H2790" t="s">
        <v>7999</v>
      </c>
      <c r="I2790" t="s">
        <v>8326</v>
      </c>
    </row>
    <row r="2791" spans="1:9">
      <c r="A2791">
        <v>138237</v>
      </c>
      <c r="B2791" t="s">
        <v>4797</v>
      </c>
      <c r="C2791" t="s">
        <v>8016</v>
      </c>
      <c r="D2791">
        <v>0</v>
      </c>
      <c r="E2791">
        <v>2384000</v>
      </c>
      <c r="F2791">
        <v>2860800</v>
      </c>
      <c r="G2791" s="3">
        <v>46181</v>
      </c>
      <c r="H2791" t="s">
        <v>7999</v>
      </c>
      <c r="I2791" t="s">
        <v>3401</v>
      </c>
    </row>
    <row r="2792" spans="1:9">
      <c r="A2792">
        <v>138238</v>
      </c>
      <c r="B2792" t="s">
        <v>7804</v>
      </c>
      <c r="C2792" t="s">
        <v>8017</v>
      </c>
      <c r="D2792">
        <v>0</v>
      </c>
      <c r="E2792">
        <v>5348703.4000000004</v>
      </c>
      <c r="F2792">
        <v>6410044.0800000001</v>
      </c>
      <c r="G2792" s="3">
        <v>46181</v>
      </c>
      <c r="H2792" t="s">
        <v>7999</v>
      </c>
      <c r="I2792" t="s">
        <v>8028</v>
      </c>
    </row>
    <row r="2793" spans="1:9">
      <c r="A2793">
        <v>138239</v>
      </c>
      <c r="B2793" t="s">
        <v>4689</v>
      </c>
      <c r="C2793" t="s">
        <v>8018</v>
      </c>
      <c r="D2793" t="s">
        <v>8018</v>
      </c>
      <c r="E2793">
        <v>5619500</v>
      </c>
      <c r="F2793">
        <v>6743400</v>
      </c>
      <c r="G2793" s="3">
        <v>46181</v>
      </c>
      <c r="H2793" t="s">
        <v>7999</v>
      </c>
      <c r="I2793" t="s">
        <v>4626</v>
      </c>
    </row>
    <row r="2794" spans="1:9">
      <c r="A2794">
        <v>138240</v>
      </c>
      <c r="B2794" t="s">
        <v>4697</v>
      </c>
      <c r="C2794" t="s">
        <v>8019</v>
      </c>
      <c r="D2794" t="s">
        <v>8019</v>
      </c>
      <c r="E2794">
        <v>876100</v>
      </c>
      <c r="F2794">
        <v>1051320</v>
      </c>
      <c r="G2794" s="3">
        <v>46181</v>
      </c>
      <c r="H2794" t="s">
        <v>7999</v>
      </c>
      <c r="I2794" t="s">
        <v>4626</v>
      </c>
    </row>
    <row r="2795" spans="1:9">
      <c r="A2795">
        <v>138241</v>
      </c>
      <c r="B2795" t="s">
        <v>4697</v>
      </c>
      <c r="C2795" t="s">
        <v>8020</v>
      </c>
      <c r="D2795" t="s">
        <v>8020</v>
      </c>
      <c r="E2795">
        <v>2630100</v>
      </c>
      <c r="F2795">
        <v>3156120</v>
      </c>
      <c r="G2795" s="3">
        <v>46181</v>
      </c>
      <c r="H2795" t="s">
        <v>7999</v>
      </c>
      <c r="I2795" t="s">
        <v>4626</v>
      </c>
    </row>
    <row r="2796" spans="1:9">
      <c r="A2796">
        <v>138242</v>
      </c>
      <c r="B2796" t="s">
        <v>4666</v>
      </c>
      <c r="C2796">
        <v>0</v>
      </c>
      <c r="D2796" t="s">
        <v>9751</v>
      </c>
      <c r="E2796">
        <v>38346000</v>
      </c>
      <c r="F2796">
        <v>38346000</v>
      </c>
      <c r="G2796" s="3">
        <v>46181</v>
      </c>
      <c r="H2796" t="s">
        <v>7999</v>
      </c>
      <c r="I2796" t="s">
        <v>7999</v>
      </c>
    </row>
    <row r="2797" spans="1:9">
      <c r="A2797">
        <v>138243</v>
      </c>
      <c r="B2797" t="s">
        <v>7345</v>
      </c>
      <c r="C2797">
        <v>0</v>
      </c>
      <c r="D2797" t="s">
        <v>9752</v>
      </c>
      <c r="E2797">
        <v>7697379</v>
      </c>
      <c r="F2797">
        <v>9236854.8000000007</v>
      </c>
      <c r="G2797" s="3">
        <v>46181</v>
      </c>
      <c r="H2797" t="s">
        <v>7999</v>
      </c>
      <c r="I2797" t="s">
        <v>7999</v>
      </c>
    </row>
    <row r="2798" spans="1:9">
      <c r="A2798">
        <v>138244</v>
      </c>
      <c r="B2798" t="s">
        <v>5533</v>
      </c>
      <c r="C2798" t="s">
        <v>8021</v>
      </c>
      <c r="D2798" t="s">
        <v>8021</v>
      </c>
      <c r="E2798">
        <v>1800.18</v>
      </c>
      <c r="F2798">
        <v>1800.18</v>
      </c>
      <c r="G2798" s="3">
        <v>46181</v>
      </c>
      <c r="H2798" t="s">
        <v>7999</v>
      </c>
      <c r="I2798" t="s">
        <v>3416</v>
      </c>
    </row>
    <row r="2799" spans="1:9">
      <c r="A2799">
        <v>138245</v>
      </c>
      <c r="B2799" t="s">
        <v>5533</v>
      </c>
      <c r="C2799">
        <v>0</v>
      </c>
      <c r="D2799">
        <v>0</v>
      </c>
      <c r="E2799">
        <v>8311.02</v>
      </c>
      <c r="F2799">
        <v>8311.02</v>
      </c>
      <c r="G2799" s="3">
        <v>46181</v>
      </c>
      <c r="H2799" t="s">
        <v>7999</v>
      </c>
      <c r="I2799" t="s">
        <v>8117</v>
      </c>
    </row>
    <row r="2800" spans="1:9">
      <c r="A2800">
        <v>138246</v>
      </c>
      <c r="B2800" t="s">
        <v>5314</v>
      </c>
      <c r="C2800" t="s">
        <v>8022</v>
      </c>
      <c r="D2800">
        <v>0</v>
      </c>
      <c r="E2800">
        <v>7222890.5599999996</v>
      </c>
      <c r="F2800">
        <v>8485015.5500000007</v>
      </c>
      <c r="G2800" s="3">
        <v>46181</v>
      </c>
      <c r="H2800" t="s">
        <v>7999</v>
      </c>
      <c r="I2800" t="s">
        <v>8326</v>
      </c>
    </row>
    <row r="2801" spans="1:9">
      <c r="A2801">
        <v>138247</v>
      </c>
      <c r="B2801" t="s">
        <v>4697</v>
      </c>
      <c r="C2801" t="s">
        <v>8023</v>
      </c>
      <c r="D2801" t="s">
        <v>8023</v>
      </c>
      <c r="E2801">
        <v>400000</v>
      </c>
      <c r="F2801">
        <v>400000</v>
      </c>
      <c r="G2801" s="3">
        <v>46181</v>
      </c>
      <c r="H2801" t="s">
        <v>7999</v>
      </c>
      <c r="I2801" t="s">
        <v>4626</v>
      </c>
    </row>
    <row r="2802" spans="1:9">
      <c r="A2802">
        <v>138248</v>
      </c>
      <c r="B2802" t="s">
        <v>5946</v>
      </c>
      <c r="C2802" t="s">
        <v>8024</v>
      </c>
      <c r="D2802">
        <v>0</v>
      </c>
      <c r="E2802">
        <v>10000000</v>
      </c>
      <c r="F2802">
        <v>10000000</v>
      </c>
      <c r="G2802" s="3">
        <v>46181</v>
      </c>
      <c r="H2802" t="s">
        <v>7999</v>
      </c>
      <c r="I2802" t="s">
        <v>8326</v>
      </c>
    </row>
    <row r="2803" spans="1:9">
      <c r="A2803">
        <v>138249</v>
      </c>
      <c r="B2803">
        <v>0</v>
      </c>
      <c r="C2803" t="s">
        <v>8025</v>
      </c>
      <c r="D2803" t="s">
        <v>9753</v>
      </c>
      <c r="E2803">
        <v>0</v>
      </c>
      <c r="F2803">
        <v>0</v>
      </c>
      <c r="G2803" s="3">
        <v>46181</v>
      </c>
      <c r="H2803" t="s">
        <v>7999</v>
      </c>
      <c r="I2803" t="s">
        <v>4626</v>
      </c>
    </row>
    <row r="2804" spans="1:9">
      <c r="A2804">
        <v>138250</v>
      </c>
      <c r="B2804" t="s">
        <v>5108</v>
      </c>
      <c r="C2804">
        <v>0</v>
      </c>
      <c r="D2804">
        <v>0</v>
      </c>
      <c r="E2804">
        <v>1337400</v>
      </c>
      <c r="F2804">
        <v>1337400</v>
      </c>
      <c r="G2804" s="3">
        <v>46181</v>
      </c>
      <c r="H2804" t="s">
        <v>7999</v>
      </c>
      <c r="I2804" t="s">
        <v>8117</v>
      </c>
    </row>
    <row r="2805" spans="1:9">
      <c r="A2805">
        <v>138251</v>
      </c>
      <c r="B2805" t="s">
        <v>4777</v>
      </c>
      <c r="C2805" t="s">
        <v>8026</v>
      </c>
      <c r="D2805" t="s">
        <v>8026</v>
      </c>
      <c r="E2805">
        <v>645200</v>
      </c>
      <c r="F2805">
        <v>774240</v>
      </c>
      <c r="G2805" s="3">
        <v>46181</v>
      </c>
      <c r="H2805" t="s">
        <v>7999</v>
      </c>
      <c r="I2805" t="s">
        <v>7999</v>
      </c>
    </row>
    <row r="2806" spans="1:9">
      <c r="A2806">
        <v>138252</v>
      </c>
      <c r="B2806" t="s">
        <v>6809</v>
      </c>
      <c r="C2806" t="s">
        <v>8027</v>
      </c>
      <c r="D2806">
        <v>0</v>
      </c>
      <c r="E2806">
        <v>401857</v>
      </c>
      <c r="F2806">
        <v>401857</v>
      </c>
      <c r="G2806" s="3">
        <v>46181</v>
      </c>
      <c r="H2806" t="s">
        <v>7999</v>
      </c>
      <c r="I2806" t="s">
        <v>4626</v>
      </c>
    </row>
    <row r="2807" spans="1:9">
      <c r="A2807">
        <v>138253</v>
      </c>
      <c r="B2807" t="s">
        <v>4763</v>
      </c>
      <c r="C2807">
        <v>0</v>
      </c>
      <c r="D2807">
        <v>0</v>
      </c>
      <c r="E2807">
        <v>2918101</v>
      </c>
      <c r="F2807">
        <v>3501721.2</v>
      </c>
      <c r="G2807" s="3">
        <v>46182</v>
      </c>
      <c r="H2807" t="s">
        <v>8028</v>
      </c>
      <c r="I2807" t="s">
        <v>8028</v>
      </c>
    </row>
    <row r="2808" spans="1:9">
      <c r="A2808">
        <v>138254</v>
      </c>
      <c r="B2808" t="s">
        <v>4763</v>
      </c>
      <c r="C2808">
        <v>0</v>
      </c>
      <c r="D2808">
        <v>0</v>
      </c>
      <c r="E2808">
        <v>722789</v>
      </c>
      <c r="F2808">
        <v>867346.8</v>
      </c>
      <c r="G2808" s="3">
        <v>46182</v>
      </c>
      <c r="H2808" t="s">
        <v>8028</v>
      </c>
      <c r="I2808" t="s">
        <v>8028</v>
      </c>
    </row>
    <row r="2809" spans="1:9">
      <c r="A2809">
        <v>138255</v>
      </c>
      <c r="B2809" t="s">
        <v>6524</v>
      </c>
      <c r="C2809">
        <v>0</v>
      </c>
      <c r="D2809">
        <v>0</v>
      </c>
      <c r="E2809">
        <v>1750000</v>
      </c>
      <c r="F2809">
        <v>2100000</v>
      </c>
      <c r="G2809" s="3">
        <v>46182</v>
      </c>
      <c r="H2809" t="s">
        <v>8028</v>
      </c>
      <c r="I2809" t="s">
        <v>8028</v>
      </c>
    </row>
    <row r="2810" spans="1:9">
      <c r="A2810">
        <v>138256</v>
      </c>
      <c r="B2810" t="s">
        <v>4695</v>
      </c>
      <c r="C2810">
        <v>0</v>
      </c>
      <c r="D2810">
        <v>0</v>
      </c>
      <c r="E2810">
        <v>1998416.67</v>
      </c>
      <c r="F2810">
        <v>2398100</v>
      </c>
      <c r="G2810" s="3">
        <v>46182</v>
      </c>
      <c r="H2810" t="s">
        <v>8028</v>
      </c>
      <c r="I2810" t="s">
        <v>8028</v>
      </c>
    </row>
    <row r="2811" spans="1:9">
      <c r="A2811">
        <v>138257</v>
      </c>
      <c r="B2811" t="s">
        <v>4760</v>
      </c>
      <c r="C2811" t="s">
        <v>8029</v>
      </c>
      <c r="D2811" t="s">
        <v>8029</v>
      </c>
      <c r="E2811">
        <v>2000000</v>
      </c>
      <c r="F2811">
        <v>2400000</v>
      </c>
      <c r="G2811" s="3">
        <v>46182</v>
      </c>
      <c r="H2811" t="s">
        <v>8028</v>
      </c>
      <c r="I2811" t="s">
        <v>4626</v>
      </c>
    </row>
    <row r="2812" spans="1:9">
      <c r="A2812">
        <v>138258</v>
      </c>
      <c r="B2812" t="s">
        <v>8030</v>
      </c>
      <c r="C2812" t="s">
        <v>8031</v>
      </c>
      <c r="D2812" t="s">
        <v>8031</v>
      </c>
      <c r="E2812">
        <v>2000000</v>
      </c>
      <c r="F2812">
        <v>2000000</v>
      </c>
      <c r="G2812" s="3">
        <v>46182</v>
      </c>
      <c r="H2812" t="s">
        <v>8028</v>
      </c>
      <c r="I2812" t="s">
        <v>4626</v>
      </c>
    </row>
    <row r="2813" spans="1:9">
      <c r="A2813">
        <v>138259</v>
      </c>
      <c r="B2813" t="s">
        <v>7296</v>
      </c>
      <c r="C2813" t="s">
        <v>8032</v>
      </c>
      <c r="D2813">
        <v>0</v>
      </c>
      <c r="E2813">
        <v>44474000</v>
      </c>
      <c r="F2813">
        <v>53368800</v>
      </c>
      <c r="G2813" s="3">
        <v>46182</v>
      </c>
      <c r="H2813" t="s">
        <v>8028</v>
      </c>
      <c r="I2813" t="s">
        <v>8326</v>
      </c>
    </row>
    <row r="2814" spans="1:9">
      <c r="A2814">
        <v>138260</v>
      </c>
      <c r="B2814" t="s">
        <v>4866</v>
      </c>
      <c r="C2814" t="s">
        <v>8033</v>
      </c>
      <c r="D2814">
        <v>0</v>
      </c>
      <c r="E2814">
        <v>700000</v>
      </c>
      <c r="F2814">
        <v>700000</v>
      </c>
      <c r="G2814" s="3">
        <v>46182</v>
      </c>
      <c r="H2814" t="s">
        <v>8028</v>
      </c>
      <c r="I2814" t="s">
        <v>8326</v>
      </c>
    </row>
    <row r="2815" spans="1:9">
      <c r="A2815">
        <v>138261</v>
      </c>
      <c r="B2815" t="s">
        <v>8034</v>
      </c>
      <c r="C2815" t="s">
        <v>8036</v>
      </c>
      <c r="D2815">
        <v>0</v>
      </c>
      <c r="E2815">
        <v>7569000</v>
      </c>
      <c r="F2815">
        <v>7569000</v>
      </c>
      <c r="G2815" s="3">
        <v>46182</v>
      </c>
      <c r="H2815" t="s">
        <v>8028</v>
      </c>
      <c r="I2815" t="s">
        <v>8028</v>
      </c>
    </row>
    <row r="2816" spans="1:9">
      <c r="A2816">
        <v>138262</v>
      </c>
      <c r="B2816" t="s">
        <v>8037</v>
      </c>
      <c r="C2816" t="s">
        <v>8039</v>
      </c>
      <c r="D2816">
        <v>0</v>
      </c>
      <c r="E2816">
        <v>51000000</v>
      </c>
      <c r="F2816">
        <v>61200000</v>
      </c>
      <c r="G2816" s="3">
        <v>46182</v>
      </c>
      <c r="H2816" t="s">
        <v>8028</v>
      </c>
      <c r="I2816" t="s">
        <v>8028</v>
      </c>
    </row>
    <row r="2817" spans="1:9">
      <c r="A2817">
        <v>138263</v>
      </c>
      <c r="B2817" t="s">
        <v>4807</v>
      </c>
      <c r="C2817" t="s">
        <v>8040</v>
      </c>
      <c r="D2817">
        <v>0</v>
      </c>
      <c r="E2817">
        <v>7290000</v>
      </c>
      <c r="F2817">
        <v>8748000</v>
      </c>
      <c r="G2817" s="3">
        <v>46182</v>
      </c>
      <c r="H2817" t="s">
        <v>8028</v>
      </c>
      <c r="I2817" t="s">
        <v>4626</v>
      </c>
    </row>
    <row r="2818" spans="1:9">
      <c r="A2818">
        <v>138264</v>
      </c>
      <c r="B2818" t="s">
        <v>8041</v>
      </c>
      <c r="C2818" t="s">
        <v>8043</v>
      </c>
      <c r="D2818">
        <v>0</v>
      </c>
      <c r="E2818">
        <v>15825000</v>
      </c>
      <c r="F2818">
        <v>15825000</v>
      </c>
      <c r="G2818" s="3">
        <v>46185</v>
      </c>
      <c r="H2818" t="s">
        <v>4624</v>
      </c>
      <c r="I2818" t="s">
        <v>8326</v>
      </c>
    </row>
    <row r="2819" spans="1:9">
      <c r="A2819">
        <v>138265</v>
      </c>
      <c r="B2819" t="s">
        <v>4807</v>
      </c>
      <c r="C2819" t="s">
        <v>8044</v>
      </c>
      <c r="D2819">
        <v>0</v>
      </c>
      <c r="E2819">
        <v>9720000</v>
      </c>
      <c r="F2819">
        <v>11664000</v>
      </c>
      <c r="G2819" s="3">
        <v>46182</v>
      </c>
      <c r="H2819" t="s">
        <v>8028</v>
      </c>
      <c r="I2819" t="s">
        <v>4626</v>
      </c>
    </row>
    <row r="2820" spans="1:9">
      <c r="A2820">
        <v>138266</v>
      </c>
      <c r="B2820" t="s">
        <v>4697</v>
      </c>
      <c r="C2820" t="s">
        <v>8045</v>
      </c>
      <c r="D2820" t="s">
        <v>8045</v>
      </c>
      <c r="E2820">
        <v>1123900</v>
      </c>
      <c r="F2820">
        <v>1348680</v>
      </c>
      <c r="G2820" s="3">
        <v>46182</v>
      </c>
      <c r="H2820" t="s">
        <v>8028</v>
      </c>
      <c r="I2820" t="s">
        <v>4626</v>
      </c>
    </row>
    <row r="2821" spans="1:9">
      <c r="A2821">
        <v>138267</v>
      </c>
      <c r="B2821" t="s">
        <v>4807</v>
      </c>
      <c r="C2821" t="s">
        <v>8046</v>
      </c>
      <c r="D2821">
        <v>0</v>
      </c>
      <c r="E2821">
        <v>12150000</v>
      </c>
      <c r="F2821">
        <v>14580000</v>
      </c>
      <c r="G2821" s="3">
        <v>46182</v>
      </c>
      <c r="H2821" t="s">
        <v>8028</v>
      </c>
      <c r="I2821" t="s">
        <v>4626</v>
      </c>
    </row>
    <row r="2822" spans="1:9">
      <c r="A2822">
        <v>138268</v>
      </c>
      <c r="B2822" t="s">
        <v>4697</v>
      </c>
      <c r="C2822" t="s">
        <v>8047</v>
      </c>
      <c r="D2822" t="s">
        <v>8047</v>
      </c>
      <c r="E2822">
        <v>4425563</v>
      </c>
      <c r="F2822">
        <v>5310675.5999999996</v>
      </c>
      <c r="G2822" s="3">
        <v>46182</v>
      </c>
      <c r="H2822" t="s">
        <v>8028</v>
      </c>
      <c r="I2822" t="s">
        <v>4626</v>
      </c>
    </row>
    <row r="2823" spans="1:9">
      <c r="A2823">
        <v>138269</v>
      </c>
      <c r="B2823" t="s">
        <v>8048</v>
      </c>
      <c r="C2823" t="s">
        <v>7748</v>
      </c>
      <c r="D2823">
        <v>0</v>
      </c>
      <c r="E2823">
        <v>5000000</v>
      </c>
      <c r="F2823">
        <v>5000000</v>
      </c>
      <c r="G2823" s="3">
        <v>46182</v>
      </c>
      <c r="H2823" t="s">
        <v>8028</v>
      </c>
      <c r="I2823" t="s">
        <v>8326</v>
      </c>
    </row>
    <row r="2824" spans="1:9">
      <c r="A2824">
        <v>138270</v>
      </c>
      <c r="B2824" t="s">
        <v>4697</v>
      </c>
      <c r="C2824" t="s">
        <v>8050</v>
      </c>
      <c r="D2824" t="s">
        <v>8050</v>
      </c>
      <c r="E2824">
        <v>11121002</v>
      </c>
      <c r="F2824">
        <v>13345202.4</v>
      </c>
      <c r="G2824" s="3">
        <v>46182</v>
      </c>
      <c r="H2824" t="s">
        <v>8028</v>
      </c>
      <c r="I2824" t="s">
        <v>4626</v>
      </c>
    </row>
    <row r="2825" spans="1:9">
      <c r="A2825">
        <v>138271</v>
      </c>
      <c r="B2825" t="s">
        <v>4697</v>
      </c>
      <c r="C2825" t="s">
        <v>8051</v>
      </c>
      <c r="D2825" t="s">
        <v>8051</v>
      </c>
      <c r="E2825">
        <v>752800</v>
      </c>
      <c r="F2825">
        <v>903360</v>
      </c>
      <c r="G2825" s="3">
        <v>46182</v>
      </c>
      <c r="H2825" t="s">
        <v>8028</v>
      </c>
      <c r="I2825" t="s">
        <v>4626</v>
      </c>
    </row>
    <row r="2826" spans="1:9">
      <c r="A2826">
        <v>138272</v>
      </c>
      <c r="B2826" t="s">
        <v>4695</v>
      </c>
      <c r="C2826" t="s">
        <v>8052</v>
      </c>
      <c r="D2826">
        <v>0</v>
      </c>
      <c r="E2826">
        <v>451833.33</v>
      </c>
      <c r="F2826">
        <v>542200</v>
      </c>
      <c r="G2826" s="3">
        <v>46182</v>
      </c>
      <c r="H2826" t="s">
        <v>8028</v>
      </c>
      <c r="I2826" t="s">
        <v>8028</v>
      </c>
    </row>
    <row r="2827" spans="1:9">
      <c r="A2827">
        <v>138273</v>
      </c>
      <c r="B2827" t="s">
        <v>4697</v>
      </c>
      <c r="C2827" t="s">
        <v>8053</v>
      </c>
      <c r="D2827" t="s">
        <v>8053</v>
      </c>
      <c r="E2827">
        <v>1000000</v>
      </c>
      <c r="F2827">
        <v>1200000</v>
      </c>
      <c r="G2827" s="3">
        <v>46182</v>
      </c>
      <c r="H2827" t="s">
        <v>8028</v>
      </c>
      <c r="I2827" t="s">
        <v>4626</v>
      </c>
    </row>
    <row r="2828" spans="1:9">
      <c r="A2828">
        <v>138274</v>
      </c>
      <c r="B2828" t="s">
        <v>4697</v>
      </c>
      <c r="C2828" t="s">
        <v>8054</v>
      </c>
      <c r="D2828" t="s">
        <v>8054</v>
      </c>
      <c r="E2828">
        <v>3743400</v>
      </c>
      <c r="F2828">
        <v>4492080</v>
      </c>
      <c r="G2828" s="3">
        <v>46182</v>
      </c>
      <c r="H2828" t="s">
        <v>8028</v>
      </c>
      <c r="I2828" t="s">
        <v>4626</v>
      </c>
    </row>
    <row r="2829" spans="1:9">
      <c r="A2829">
        <v>138275</v>
      </c>
      <c r="B2829" t="s">
        <v>4697</v>
      </c>
      <c r="C2829" t="s">
        <v>8055</v>
      </c>
      <c r="D2829" t="s">
        <v>8055</v>
      </c>
      <c r="E2829">
        <v>25171200</v>
      </c>
      <c r="F2829">
        <v>30205440</v>
      </c>
      <c r="G2829" s="3">
        <v>46182</v>
      </c>
      <c r="H2829" t="s">
        <v>8028</v>
      </c>
      <c r="I2829" t="s">
        <v>4626</v>
      </c>
    </row>
    <row r="2830" spans="1:9">
      <c r="A2830">
        <v>138276</v>
      </c>
      <c r="B2830" t="s">
        <v>4689</v>
      </c>
      <c r="C2830" t="s">
        <v>8056</v>
      </c>
      <c r="D2830" t="s">
        <v>8056</v>
      </c>
      <c r="E2830">
        <v>4210875</v>
      </c>
      <c r="F2830">
        <v>5053050</v>
      </c>
      <c r="G2830" s="3">
        <v>46182</v>
      </c>
      <c r="H2830" t="s">
        <v>8028</v>
      </c>
      <c r="I2830" t="s">
        <v>4626</v>
      </c>
    </row>
    <row r="2831" spans="1:9">
      <c r="A2831">
        <v>138277</v>
      </c>
      <c r="B2831" t="s">
        <v>4689</v>
      </c>
      <c r="C2831" t="s">
        <v>8057</v>
      </c>
      <c r="D2831" t="s">
        <v>8057</v>
      </c>
      <c r="E2831">
        <v>61200.06</v>
      </c>
      <c r="F2831">
        <v>73440.070000000007</v>
      </c>
      <c r="G2831" s="3">
        <v>46182</v>
      </c>
      <c r="H2831" t="s">
        <v>8028</v>
      </c>
      <c r="I2831" t="s">
        <v>4626</v>
      </c>
    </row>
    <row r="2832" spans="1:9">
      <c r="A2832">
        <v>138278</v>
      </c>
      <c r="B2832" t="s">
        <v>4689</v>
      </c>
      <c r="C2832" t="s">
        <v>8058</v>
      </c>
      <c r="D2832" t="s">
        <v>8058</v>
      </c>
      <c r="E2832">
        <v>814150</v>
      </c>
      <c r="F2832">
        <v>976980</v>
      </c>
      <c r="G2832" s="3">
        <v>46182</v>
      </c>
      <c r="H2832" t="s">
        <v>8028</v>
      </c>
      <c r="I2832" t="s">
        <v>4626</v>
      </c>
    </row>
    <row r="2833" spans="1:9">
      <c r="A2833">
        <v>138279</v>
      </c>
      <c r="B2833" t="s">
        <v>4689</v>
      </c>
      <c r="C2833" t="s">
        <v>8059</v>
      </c>
      <c r="D2833" t="s">
        <v>8059</v>
      </c>
      <c r="E2833">
        <v>814150</v>
      </c>
      <c r="F2833">
        <v>976980</v>
      </c>
      <c r="G2833" s="3">
        <v>46182</v>
      </c>
      <c r="H2833" t="s">
        <v>8028</v>
      </c>
      <c r="I2833" t="s">
        <v>4626</v>
      </c>
    </row>
    <row r="2834" spans="1:9">
      <c r="A2834">
        <v>138280</v>
      </c>
      <c r="B2834" t="s">
        <v>4689</v>
      </c>
      <c r="C2834" t="s">
        <v>8060</v>
      </c>
      <c r="D2834" t="s">
        <v>8060</v>
      </c>
      <c r="E2834">
        <v>783175</v>
      </c>
      <c r="F2834">
        <v>939810</v>
      </c>
      <c r="G2834" s="3">
        <v>46182</v>
      </c>
      <c r="H2834" t="s">
        <v>8028</v>
      </c>
      <c r="I2834" t="s">
        <v>4626</v>
      </c>
    </row>
    <row r="2835" spans="1:9">
      <c r="A2835">
        <v>138281</v>
      </c>
      <c r="B2835" t="s">
        <v>4689</v>
      </c>
      <c r="C2835" t="s">
        <v>8061</v>
      </c>
      <c r="D2835" t="s">
        <v>8061</v>
      </c>
      <c r="E2835">
        <v>719986</v>
      </c>
      <c r="F2835">
        <v>863983.2</v>
      </c>
      <c r="G2835" s="3">
        <v>46182</v>
      </c>
      <c r="H2835" t="s">
        <v>8028</v>
      </c>
      <c r="I2835" t="s">
        <v>4626</v>
      </c>
    </row>
    <row r="2836" spans="1:9">
      <c r="A2836">
        <v>138282</v>
      </c>
      <c r="B2836" t="s">
        <v>4689</v>
      </c>
      <c r="C2836" t="s">
        <v>8062</v>
      </c>
      <c r="D2836" t="s">
        <v>8062</v>
      </c>
      <c r="E2836">
        <v>752200</v>
      </c>
      <c r="F2836">
        <v>902640</v>
      </c>
      <c r="G2836" s="3">
        <v>46182</v>
      </c>
      <c r="H2836" t="s">
        <v>8028</v>
      </c>
      <c r="I2836" t="s">
        <v>4626</v>
      </c>
    </row>
    <row r="2837" spans="1:9">
      <c r="A2837">
        <v>138283</v>
      </c>
      <c r="B2837" t="s">
        <v>4689</v>
      </c>
      <c r="C2837" t="s">
        <v>8063</v>
      </c>
      <c r="D2837" t="s">
        <v>8063</v>
      </c>
      <c r="E2837">
        <v>2673800</v>
      </c>
      <c r="F2837">
        <v>3208560</v>
      </c>
      <c r="G2837" s="3">
        <v>46182</v>
      </c>
      <c r="H2837" t="s">
        <v>8028</v>
      </c>
      <c r="I2837" t="s">
        <v>4626</v>
      </c>
    </row>
    <row r="2838" spans="1:9">
      <c r="A2838">
        <v>138284</v>
      </c>
      <c r="B2838" t="s">
        <v>4689</v>
      </c>
      <c r="C2838" t="s">
        <v>8064</v>
      </c>
      <c r="D2838" t="s">
        <v>8064</v>
      </c>
      <c r="E2838">
        <v>719986</v>
      </c>
      <c r="F2838">
        <v>863983.2</v>
      </c>
      <c r="G2838" s="3">
        <v>46182</v>
      </c>
      <c r="H2838" t="s">
        <v>8028</v>
      </c>
      <c r="I2838" t="s">
        <v>4626</v>
      </c>
    </row>
    <row r="2839" spans="1:9">
      <c r="A2839">
        <v>138285</v>
      </c>
      <c r="B2839">
        <v>0</v>
      </c>
      <c r="C2839" t="s">
        <v>8065</v>
      </c>
      <c r="D2839">
        <v>0</v>
      </c>
      <c r="E2839">
        <v>0</v>
      </c>
      <c r="F2839">
        <v>0</v>
      </c>
      <c r="G2839" s="3">
        <v>46182</v>
      </c>
      <c r="H2839" t="s">
        <v>8028</v>
      </c>
      <c r="I2839" t="s">
        <v>8117</v>
      </c>
    </row>
    <row r="2840" spans="1:9">
      <c r="A2840">
        <v>138286</v>
      </c>
      <c r="B2840" t="s">
        <v>4716</v>
      </c>
      <c r="C2840" t="s">
        <v>8066</v>
      </c>
      <c r="D2840">
        <v>0</v>
      </c>
      <c r="E2840">
        <v>330860.33</v>
      </c>
      <c r="F2840">
        <v>330860.33</v>
      </c>
      <c r="G2840" s="3">
        <v>46182</v>
      </c>
      <c r="H2840" t="s">
        <v>8028</v>
      </c>
      <c r="I2840" t="s">
        <v>3416</v>
      </c>
    </row>
    <row r="2841" spans="1:9">
      <c r="A2841">
        <v>138287</v>
      </c>
      <c r="B2841" t="s">
        <v>4689</v>
      </c>
      <c r="C2841" t="s">
        <v>8067</v>
      </c>
      <c r="D2841" t="s">
        <v>8067</v>
      </c>
      <c r="E2841">
        <v>752200</v>
      </c>
      <c r="F2841">
        <v>902640</v>
      </c>
      <c r="G2841" s="3">
        <v>46182</v>
      </c>
      <c r="H2841" t="s">
        <v>8028</v>
      </c>
      <c r="I2841" t="s">
        <v>4626</v>
      </c>
    </row>
    <row r="2842" spans="1:9">
      <c r="A2842">
        <v>138288</v>
      </c>
      <c r="B2842" t="s">
        <v>4689</v>
      </c>
      <c r="C2842" t="s">
        <v>8068</v>
      </c>
      <c r="D2842" t="s">
        <v>8068</v>
      </c>
      <c r="E2842">
        <v>2000000</v>
      </c>
      <c r="F2842">
        <v>2400000</v>
      </c>
      <c r="G2842" s="3">
        <v>46182</v>
      </c>
      <c r="H2842" t="s">
        <v>8028</v>
      </c>
      <c r="I2842" t="s">
        <v>4626</v>
      </c>
    </row>
    <row r="2843" spans="1:9">
      <c r="A2843">
        <v>138289</v>
      </c>
      <c r="B2843" t="s">
        <v>4689</v>
      </c>
      <c r="C2843" t="s">
        <v>8069</v>
      </c>
      <c r="D2843" t="s">
        <v>8069</v>
      </c>
      <c r="E2843">
        <v>814150</v>
      </c>
      <c r="F2843">
        <v>976980</v>
      </c>
      <c r="G2843" s="3">
        <v>46182</v>
      </c>
      <c r="H2843" t="s">
        <v>8028</v>
      </c>
      <c r="I2843" t="s">
        <v>4626</v>
      </c>
    </row>
    <row r="2844" spans="1:9">
      <c r="A2844">
        <v>138290</v>
      </c>
      <c r="B2844" t="s">
        <v>4689</v>
      </c>
      <c r="C2844" t="s">
        <v>8070</v>
      </c>
      <c r="D2844" t="s">
        <v>8070</v>
      </c>
      <c r="E2844">
        <v>783175</v>
      </c>
      <c r="F2844">
        <v>939810</v>
      </c>
      <c r="G2844" s="3">
        <v>46182</v>
      </c>
      <c r="H2844" t="s">
        <v>8028</v>
      </c>
      <c r="I2844" t="s">
        <v>4626</v>
      </c>
    </row>
    <row r="2845" spans="1:9">
      <c r="A2845">
        <v>138291</v>
      </c>
      <c r="B2845" t="s">
        <v>4689</v>
      </c>
      <c r="C2845" t="s">
        <v>8071</v>
      </c>
      <c r="D2845" t="s">
        <v>8071</v>
      </c>
      <c r="E2845">
        <v>624200</v>
      </c>
      <c r="F2845">
        <v>749040</v>
      </c>
      <c r="G2845" s="3">
        <v>46182</v>
      </c>
      <c r="H2845" t="s">
        <v>8028</v>
      </c>
      <c r="I2845" t="s">
        <v>4626</v>
      </c>
    </row>
    <row r="2846" spans="1:9">
      <c r="A2846">
        <v>138292</v>
      </c>
      <c r="B2846" t="s">
        <v>4689</v>
      </c>
      <c r="C2846" t="s">
        <v>8072</v>
      </c>
      <c r="D2846" t="s">
        <v>8072</v>
      </c>
      <c r="E2846">
        <v>752200</v>
      </c>
      <c r="F2846">
        <v>902640</v>
      </c>
      <c r="G2846" s="3">
        <v>46182</v>
      </c>
      <c r="H2846" t="s">
        <v>8028</v>
      </c>
      <c r="I2846" t="s">
        <v>4626</v>
      </c>
    </row>
    <row r="2847" spans="1:9">
      <c r="A2847">
        <v>138293</v>
      </c>
      <c r="B2847" t="s">
        <v>4689</v>
      </c>
      <c r="C2847" t="s">
        <v>8073</v>
      </c>
      <c r="D2847" t="s">
        <v>8073</v>
      </c>
      <c r="E2847">
        <v>45105448</v>
      </c>
      <c r="F2847">
        <v>54126537.600000001</v>
      </c>
      <c r="G2847" s="3">
        <v>46182</v>
      </c>
      <c r="H2847" t="s">
        <v>8028</v>
      </c>
      <c r="I2847" t="s">
        <v>4626</v>
      </c>
    </row>
    <row r="2848" spans="1:9">
      <c r="A2848">
        <v>138294</v>
      </c>
      <c r="B2848" t="s">
        <v>4689</v>
      </c>
      <c r="C2848" t="s">
        <v>8074</v>
      </c>
      <c r="D2848" t="s">
        <v>8074</v>
      </c>
      <c r="E2848">
        <v>6035236</v>
      </c>
      <c r="F2848">
        <v>7242283.2000000002</v>
      </c>
      <c r="G2848" s="3">
        <v>46182</v>
      </c>
      <c r="H2848" t="s">
        <v>8028</v>
      </c>
      <c r="I2848" t="s">
        <v>4626</v>
      </c>
    </row>
    <row r="2849" spans="1:9">
      <c r="A2849">
        <v>138295</v>
      </c>
      <c r="B2849" t="s">
        <v>4689</v>
      </c>
      <c r="C2849" t="s">
        <v>8075</v>
      </c>
      <c r="D2849" t="s">
        <v>8075</v>
      </c>
      <c r="E2849">
        <v>13976336</v>
      </c>
      <c r="F2849">
        <v>16771603.199999999</v>
      </c>
      <c r="G2849" s="3">
        <v>46182</v>
      </c>
      <c r="H2849" t="s">
        <v>8028</v>
      </c>
      <c r="I2849" t="s">
        <v>4626</v>
      </c>
    </row>
    <row r="2850" spans="1:9">
      <c r="A2850">
        <v>138296</v>
      </c>
      <c r="B2850" t="s">
        <v>4689</v>
      </c>
      <c r="C2850" t="s">
        <v>8076</v>
      </c>
      <c r="D2850" t="s">
        <v>8076</v>
      </c>
      <c r="E2850">
        <v>6352880</v>
      </c>
      <c r="F2850">
        <v>7623456</v>
      </c>
      <c r="G2850" s="3">
        <v>46182</v>
      </c>
      <c r="H2850" t="s">
        <v>8028</v>
      </c>
      <c r="I2850" t="s">
        <v>4626</v>
      </c>
    </row>
    <row r="2851" spans="1:9">
      <c r="A2851">
        <v>138297</v>
      </c>
      <c r="B2851" t="s">
        <v>4689</v>
      </c>
      <c r="C2851" t="s">
        <v>8077</v>
      </c>
      <c r="D2851" t="s">
        <v>8077</v>
      </c>
      <c r="E2851">
        <v>4858100</v>
      </c>
      <c r="F2851">
        <v>5829720</v>
      </c>
      <c r="G2851" s="3">
        <v>46182</v>
      </c>
      <c r="H2851" t="s">
        <v>8028</v>
      </c>
      <c r="I2851" t="s">
        <v>4626</v>
      </c>
    </row>
    <row r="2852" spans="1:9">
      <c r="A2852">
        <v>138298</v>
      </c>
      <c r="B2852" t="s">
        <v>4689</v>
      </c>
      <c r="C2852" t="s">
        <v>8078</v>
      </c>
      <c r="D2852" t="s">
        <v>8078</v>
      </c>
      <c r="E2852">
        <v>11211000</v>
      </c>
      <c r="F2852">
        <v>13453200</v>
      </c>
      <c r="G2852" s="3">
        <v>46182</v>
      </c>
      <c r="H2852" t="s">
        <v>8028</v>
      </c>
      <c r="I2852" t="s">
        <v>4626</v>
      </c>
    </row>
    <row r="2853" spans="1:9">
      <c r="A2853">
        <v>138299</v>
      </c>
      <c r="B2853" t="s">
        <v>4952</v>
      </c>
      <c r="C2853" t="s">
        <v>8079</v>
      </c>
      <c r="D2853">
        <v>0</v>
      </c>
      <c r="E2853">
        <v>700000</v>
      </c>
      <c r="F2853">
        <v>700000</v>
      </c>
      <c r="G2853" s="3">
        <v>46182</v>
      </c>
      <c r="H2853" t="s">
        <v>8028</v>
      </c>
      <c r="I2853" t="s">
        <v>8326</v>
      </c>
    </row>
    <row r="2854" spans="1:9">
      <c r="A2854">
        <v>138300</v>
      </c>
      <c r="B2854" t="s">
        <v>4689</v>
      </c>
      <c r="C2854" t="s">
        <v>8080</v>
      </c>
      <c r="D2854" t="s">
        <v>8080</v>
      </c>
      <c r="E2854">
        <v>747400</v>
      </c>
      <c r="F2854">
        <v>896880</v>
      </c>
      <c r="G2854" s="3">
        <v>46182</v>
      </c>
      <c r="H2854" t="s">
        <v>8028</v>
      </c>
      <c r="I2854" t="s">
        <v>4626</v>
      </c>
    </row>
    <row r="2855" spans="1:9">
      <c r="A2855">
        <v>138301</v>
      </c>
      <c r="B2855" t="s">
        <v>4689</v>
      </c>
      <c r="C2855" t="s">
        <v>8081</v>
      </c>
      <c r="D2855" t="s">
        <v>8081</v>
      </c>
      <c r="E2855">
        <v>10935000</v>
      </c>
      <c r="F2855">
        <v>10935000</v>
      </c>
      <c r="G2855" s="3">
        <v>46182</v>
      </c>
      <c r="H2855" t="s">
        <v>8028</v>
      </c>
      <c r="I2855" t="s">
        <v>4626</v>
      </c>
    </row>
    <row r="2856" spans="1:9">
      <c r="A2856">
        <v>138302</v>
      </c>
      <c r="B2856" t="s">
        <v>4689</v>
      </c>
      <c r="C2856" t="s">
        <v>8082</v>
      </c>
      <c r="D2856" t="s">
        <v>8082</v>
      </c>
      <c r="E2856">
        <v>729000</v>
      </c>
      <c r="F2856">
        <v>729000</v>
      </c>
      <c r="G2856" s="3">
        <v>46182</v>
      </c>
      <c r="H2856" t="s">
        <v>8028</v>
      </c>
      <c r="I2856" t="s">
        <v>4626</v>
      </c>
    </row>
    <row r="2857" spans="1:9">
      <c r="A2857">
        <v>138303</v>
      </c>
      <c r="B2857" t="s">
        <v>8083</v>
      </c>
      <c r="C2857" t="s">
        <v>8085</v>
      </c>
      <c r="D2857">
        <v>0</v>
      </c>
      <c r="E2857">
        <v>4684000</v>
      </c>
      <c r="F2857">
        <v>4684000</v>
      </c>
      <c r="G2857" s="3">
        <v>46182</v>
      </c>
      <c r="H2857" t="s">
        <v>8028</v>
      </c>
      <c r="I2857" t="s">
        <v>8117</v>
      </c>
    </row>
    <row r="2858" spans="1:9">
      <c r="A2858">
        <v>138304</v>
      </c>
      <c r="B2858" t="s">
        <v>8086</v>
      </c>
      <c r="C2858" t="s">
        <v>8088</v>
      </c>
      <c r="D2858">
        <v>0</v>
      </c>
      <c r="E2858">
        <v>134172136.83</v>
      </c>
      <c r="F2858">
        <v>134172136.83</v>
      </c>
      <c r="G2858" s="3">
        <v>46182</v>
      </c>
      <c r="H2858" t="s">
        <v>8028</v>
      </c>
      <c r="I2858" t="s">
        <v>4617</v>
      </c>
    </row>
    <row r="2859" spans="1:9">
      <c r="A2859">
        <v>138305</v>
      </c>
      <c r="B2859" t="s">
        <v>4697</v>
      </c>
      <c r="C2859" t="s">
        <v>8089</v>
      </c>
      <c r="D2859" t="s">
        <v>8089</v>
      </c>
      <c r="E2859">
        <v>367000</v>
      </c>
      <c r="F2859">
        <v>367000</v>
      </c>
      <c r="G2859" s="3">
        <v>46182</v>
      </c>
      <c r="H2859" t="s">
        <v>8028</v>
      </c>
      <c r="I2859" t="s">
        <v>4626</v>
      </c>
    </row>
    <row r="2860" spans="1:9">
      <c r="A2860">
        <v>138306</v>
      </c>
      <c r="B2860" t="s">
        <v>4697</v>
      </c>
      <c r="C2860" t="s">
        <v>8090</v>
      </c>
      <c r="D2860" t="s">
        <v>8090</v>
      </c>
      <c r="E2860">
        <v>1603000</v>
      </c>
      <c r="F2860">
        <v>1603000</v>
      </c>
      <c r="G2860" s="3">
        <v>46182</v>
      </c>
      <c r="H2860" t="s">
        <v>8028</v>
      </c>
      <c r="I2860" t="s">
        <v>4626</v>
      </c>
    </row>
    <row r="2861" spans="1:9">
      <c r="A2861">
        <v>138307</v>
      </c>
      <c r="B2861" t="s">
        <v>8091</v>
      </c>
      <c r="C2861" t="s">
        <v>8093</v>
      </c>
      <c r="D2861">
        <v>0</v>
      </c>
      <c r="E2861">
        <v>5107000</v>
      </c>
      <c r="F2861">
        <v>5107000</v>
      </c>
      <c r="G2861" s="3">
        <v>46182</v>
      </c>
      <c r="H2861" t="s">
        <v>8028</v>
      </c>
      <c r="I2861" t="s">
        <v>8117</v>
      </c>
    </row>
    <row r="2862" spans="1:9">
      <c r="A2862">
        <v>138308</v>
      </c>
      <c r="B2862" t="s">
        <v>8094</v>
      </c>
      <c r="C2862" t="s">
        <v>8096</v>
      </c>
      <c r="D2862">
        <v>0</v>
      </c>
      <c r="E2862">
        <v>2340000</v>
      </c>
      <c r="F2862">
        <v>2340000</v>
      </c>
      <c r="G2862" s="3">
        <v>46182</v>
      </c>
      <c r="H2862" t="s">
        <v>8028</v>
      </c>
      <c r="I2862" t="s">
        <v>8117</v>
      </c>
    </row>
    <row r="2863" spans="1:9">
      <c r="A2863">
        <v>138309</v>
      </c>
      <c r="B2863" t="s">
        <v>5370</v>
      </c>
      <c r="C2863" t="s">
        <v>8097</v>
      </c>
      <c r="D2863">
        <v>0</v>
      </c>
      <c r="E2863">
        <v>2940000</v>
      </c>
      <c r="F2863">
        <v>3528000</v>
      </c>
      <c r="G2863" s="3">
        <v>46182</v>
      </c>
      <c r="H2863" t="s">
        <v>8028</v>
      </c>
      <c r="I2863" t="s">
        <v>8326</v>
      </c>
    </row>
    <row r="2864" spans="1:9">
      <c r="A2864">
        <v>138310</v>
      </c>
      <c r="B2864" t="s">
        <v>8098</v>
      </c>
      <c r="C2864" t="s">
        <v>8100</v>
      </c>
      <c r="D2864">
        <v>0</v>
      </c>
      <c r="E2864">
        <v>2000000</v>
      </c>
      <c r="F2864">
        <v>2000000</v>
      </c>
      <c r="G2864" s="3">
        <v>46182</v>
      </c>
      <c r="H2864" t="s">
        <v>8028</v>
      </c>
      <c r="I2864" t="s">
        <v>8326</v>
      </c>
    </row>
    <row r="2865" spans="1:9">
      <c r="A2865">
        <v>138311</v>
      </c>
      <c r="B2865" t="s">
        <v>4807</v>
      </c>
      <c r="C2865" t="s">
        <v>8101</v>
      </c>
      <c r="D2865">
        <v>0</v>
      </c>
      <c r="E2865">
        <v>24300000</v>
      </c>
      <c r="F2865">
        <v>29160000</v>
      </c>
      <c r="G2865" s="3">
        <v>46182</v>
      </c>
      <c r="H2865" t="s">
        <v>8028</v>
      </c>
      <c r="I2865" t="s">
        <v>4626</v>
      </c>
    </row>
    <row r="2866" spans="1:9">
      <c r="A2866">
        <v>138312</v>
      </c>
      <c r="B2866" t="s">
        <v>4807</v>
      </c>
      <c r="C2866" t="s">
        <v>8102</v>
      </c>
      <c r="D2866">
        <v>0</v>
      </c>
      <c r="E2866">
        <v>32400000</v>
      </c>
      <c r="F2866">
        <v>38880000</v>
      </c>
      <c r="G2866" s="3">
        <v>46182</v>
      </c>
      <c r="H2866" t="s">
        <v>8028</v>
      </c>
      <c r="I2866" t="s">
        <v>4626</v>
      </c>
    </row>
    <row r="2867" spans="1:9">
      <c r="A2867">
        <v>138313</v>
      </c>
      <c r="B2867" t="s">
        <v>8103</v>
      </c>
      <c r="C2867" t="s">
        <v>8105</v>
      </c>
      <c r="D2867" t="s">
        <v>8105</v>
      </c>
      <c r="E2867">
        <v>2209680</v>
      </c>
      <c r="F2867">
        <v>2651616</v>
      </c>
      <c r="G2867" s="3">
        <v>46182</v>
      </c>
      <c r="H2867" t="s">
        <v>8028</v>
      </c>
      <c r="I2867" t="s">
        <v>8028</v>
      </c>
    </row>
    <row r="2868" spans="1:9">
      <c r="A2868">
        <v>138314</v>
      </c>
      <c r="B2868" t="s">
        <v>4807</v>
      </c>
      <c r="C2868" t="s">
        <v>8106</v>
      </c>
      <c r="D2868">
        <v>0</v>
      </c>
      <c r="E2868">
        <v>40500000</v>
      </c>
      <c r="F2868">
        <v>48600000</v>
      </c>
      <c r="G2868" s="3">
        <v>46182</v>
      </c>
      <c r="H2868" t="s">
        <v>8028</v>
      </c>
      <c r="I2868" t="s">
        <v>4626</v>
      </c>
    </row>
    <row r="2869" spans="1:9">
      <c r="A2869">
        <v>138315</v>
      </c>
      <c r="B2869" t="s">
        <v>7270</v>
      </c>
      <c r="C2869" t="s">
        <v>6563</v>
      </c>
      <c r="D2869">
        <v>0</v>
      </c>
      <c r="E2869">
        <v>10204400</v>
      </c>
      <c r="F2869">
        <v>10204400</v>
      </c>
      <c r="G2869" s="3">
        <v>46182</v>
      </c>
      <c r="H2869" t="s">
        <v>8028</v>
      </c>
      <c r="I2869" t="s">
        <v>8326</v>
      </c>
    </row>
    <row r="2870" spans="1:9">
      <c r="A2870">
        <v>138316</v>
      </c>
      <c r="B2870">
        <v>0</v>
      </c>
      <c r="C2870" t="s">
        <v>8107</v>
      </c>
      <c r="D2870">
        <v>0</v>
      </c>
      <c r="E2870">
        <v>0</v>
      </c>
      <c r="F2870">
        <v>0</v>
      </c>
      <c r="G2870" s="3">
        <v>46182</v>
      </c>
      <c r="H2870" t="s">
        <v>8028</v>
      </c>
      <c r="I2870" t="s">
        <v>8117</v>
      </c>
    </row>
    <row r="2871" spans="1:9">
      <c r="A2871">
        <v>138317</v>
      </c>
      <c r="B2871" t="s">
        <v>4794</v>
      </c>
      <c r="C2871">
        <v>0</v>
      </c>
      <c r="D2871">
        <v>0</v>
      </c>
      <c r="E2871">
        <v>2026</v>
      </c>
      <c r="F2871">
        <v>2026</v>
      </c>
      <c r="G2871" s="3">
        <v>46182</v>
      </c>
      <c r="H2871" t="s">
        <v>8028</v>
      </c>
      <c r="I2871" t="s">
        <v>8117</v>
      </c>
    </row>
    <row r="2872" spans="1:9">
      <c r="A2872">
        <v>138318</v>
      </c>
      <c r="B2872" t="s">
        <v>4791</v>
      </c>
      <c r="C2872" t="s">
        <v>8108</v>
      </c>
      <c r="D2872">
        <v>0</v>
      </c>
      <c r="E2872">
        <v>2200000</v>
      </c>
      <c r="F2872">
        <v>2640000</v>
      </c>
      <c r="G2872" s="3">
        <v>46182</v>
      </c>
      <c r="H2872" t="s">
        <v>8028</v>
      </c>
      <c r="I2872" t="s">
        <v>8117</v>
      </c>
    </row>
    <row r="2873" spans="1:9">
      <c r="A2873">
        <v>138319</v>
      </c>
      <c r="B2873" t="s">
        <v>5142</v>
      </c>
      <c r="C2873">
        <v>0</v>
      </c>
      <c r="D2873">
        <v>0</v>
      </c>
      <c r="E2873">
        <v>129202</v>
      </c>
      <c r="F2873">
        <v>129202</v>
      </c>
      <c r="G2873" s="3">
        <v>46182</v>
      </c>
      <c r="H2873" t="s">
        <v>8028</v>
      </c>
      <c r="I2873" t="s">
        <v>8028</v>
      </c>
    </row>
    <row r="2874" spans="1:9">
      <c r="A2874">
        <v>138320</v>
      </c>
      <c r="B2874" t="s">
        <v>6562</v>
      </c>
      <c r="C2874" t="s">
        <v>8109</v>
      </c>
      <c r="D2874">
        <v>0</v>
      </c>
      <c r="E2874">
        <v>30960000</v>
      </c>
      <c r="F2874">
        <v>37152000</v>
      </c>
      <c r="G2874" s="3">
        <v>46182</v>
      </c>
      <c r="H2874" t="s">
        <v>8028</v>
      </c>
      <c r="I2874" t="s">
        <v>8326</v>
      </c>
    </row>
    <row r="2875" spans="1:9">
      <c r="A2875">
        <v>138321</v>
      </c>
      <c r="B2875" t="s">
        <v>4713</v>
      </c>
      <c r="C2875" t="s">
        <v>8110</v>
      </c>
      <c r="D2875">
        <v>0</v>
      </c>
      <c r="E2875">
        <v>321048</v>
      </c>
      <c r="F2875">
        <v>321048</v>
      </c>
      <c r="G2875" s="3">
        <v>46182</v>
      </c>
      <c r="H2875" t="s">
        <v>8028</v>
      </c>
      <c r="I2875" t="s">
        <v>8117</v>
      </c>
    </row>
    <row r="2876" spans="1:9">
      <c r="A2876">
        <v>138322</v>
      </c>
      <c r="B2876" t="s">
        <v>5330</v>
      </c>
      <c r="C2876" t="s">
        <v>8111</v>
      </c>
      <c r="D2876">
        <v>0</v>
      </c>
      <c r="E2876">
        <v>27000</v>
      </c>
      <c r="F2876">
        <v>27000</v>
      </c>
      <c r="G2876" s="3">
        <v>46182</v>
      </c>
      <c r="H2876" t="s">
        <v>8028</v>
      </c>
      <c r="I2876" t="s">
        <v>8117</v>
      </c>
    </row>
    <row r="2877" spans="1:9">
      <c r="A2877">
        <v>138323</v>
      </c>
      <c r="B2877">
        <v>0</v>
      </c>
      <c r="C2877" t="s">
        <v>8112</v>
      </c>
      <c r="D2877">
        <v>0</v>
      </c>
      <c r="E2877">
        <v>0</v>
      </c>
      <c r="F2877">
        <v>0</v>
      </c>
      <c r="G2877" s="3">
        <v>46182</v>
      </c>
      <c r="H2877" t="s">
        <v>8028</v>
      </c>
      <c r="I2877" t="s">
        <v>4626</v>
      </c>
    </row>
    <row r="2878" spans="1:9">
      <c r="A2878">
        <v>138324</v>
      </c>
      <c r="B2878">
        <v>0</v>
      </c>
      <c r="C2878" t="s">
        <v>8113</v>
      </c>
      <c r="D2878" t="s">
        <v>9754</v>
      </c>
      <c r="E2878">
        <v>0</v>
      </c>
      <c r="F2878">
        <v>0</v>
      </c>
      <c r="G2878" s="3">
        <v>46182</v>
      </c>
      <c r="H2878" t="s">
        <v>8028</v>
      </c>
      <c r="I2878" t="s">
        <v>4626</v>
      </c>
    </row>
    <row r="2879" spans="1:9">
      <c r="A2879">
        <v>138325</v>
      </c>
      <c r="B2879" t="s">
        <v>8114</v>
      </c>
      <c r="C2879" t="s">
        <v>7469</v>
      </c>
      <c r="D2879">
        <v>0</v>
      </c>
      <c r="E2879">
        <v>4000000</v>
      </c>
      <c r="F2879">
        <v>4000000</v>
      </c>
      <c r="G2879" s="3">
        <v>46182</v>
      </c>
      <c r="H2879" t="s">
        <v>8028</v>
      </c>
      <c r="I2879" t="s">
        <v>8326</v>
      </c>
    </row>
    <row r="2880" spans="1:9">
      <c r="A2880">
        <v>138326</v>
      </c>
      <c r="B2880" t="s">
        <v>4981</v>
      </c>
      <c r="C2880" t="s">
        <v>8116</v>
      </c>
      <c r="D2880">
        <v>0</v>
      </c>
      <c r="E2880">
        <v>17083334</v>
      </c>
      <c r="F2880">
        <v>20500000.800000001</v>
      </c>
      <c r="G2880" s="3">
        <v>46183</v>
      </c>
      <c r="H2880" t="s">
        <v>8117</v>
      </c>
      <c r="I2880" t="s">
        <v>4617</v>
      </c>
    </row>
    <row r="2881" spans="1:9">
      <c r="A2881">
        <v>138327</v>
      </c>
      <c r="B2881" t="s">
        <v>8118</v>
      </c>
      <c r="C2881" t="s">
        <v>8120</v>
      </c>
      <c r="D2881">
        <v>0</v>
      </c>
      <c r="E2881">
        <v>20500</v>
      </c>
      <c r="F2881">
        <v>20500</v>
      </c>
      <c r="G2881" s="3">
        <v>46183</v>
      </c>
      <c r="H2881" t="s">
        <v>8117</v>
      </c>
      <c r="I2881" t="s">
        <v>4624</v>
      </c>
    </row>
    <row r="2882" spans="1:9">
      <c r="A2882">
        <v>138328</v>
      </c>
      <c r="B2882" t="s">
        <v>8121</v>
      </c>
      <c r="C2882" t="s">
        <v>8123</v>
      </c>
      <c r="D2882">
        <v>0</v>
      </c>
      <c r="E2882">
        <v>9679000</v>
      </c>
      <c r="F2882">
        <v>9679000</v>
      </c>
      <c r="G2882" s="3">
        <v>46183</v>
      </c>
      <c r="H2882" t="s">
        <v>8117</v>
      </c>
      <c r="I2882" t="s">
        <v>8117</v>
      </c>
    </row>
    <row r="2883" spans="1:9">
      <c r="A2883">
        <v>138329</v>
      </c>
      <c r="B2883">
        <v>0</v>
      </c>
      <c r="C2883" t="s">
        <v>8124</v>
      </c>
      <c r="D2883">
        <v>0</v>
      </c>
      <c r="E2883">
        <v>0</v>
      </c>
      <c r="F2883">
        <v>0</v>
      </c>
      <c r="G2883" s="3">
        <v>46183</v>
      </c>
      <c r="H2883" t="s">
        <v>8117</v>
      </c>
      <c r="I2883" t="s">
        <v>4626</v>
      </c>
    </row>
    <row r="2884" spans="1:9">
      <c r="A2884">
        <v>138330</v>
      </c>
      <c r="B2884" t="s">
        <v>8125</v>
      </c>
      <c r="C2884" t="s">
        <v>8127</v>
      </c>
      <c r="D2884">
        <v>0</v>
      </c>
      <c r="E2884">
        <v>3401000</v>
      </c>
      <c r="F2884">
        <v>3401000</v>
      </c>
      <c r="G2884" s="3">
        <v>46183</v>
      </c>
      <c r="H2884" t="s">
        <v>8117</v>
      </c>
      <c r="I2884" t="s">
        <v>8117</v>
      </c>
    </row>
    <row r="2885" spans="1:9">
      <c r="A2885">
        <v>138331</v>
      </c>
      <c r="B2885" t="s">
        <v>5252</v>
      </c>
      <c r="C2885" t="s">
        <v>8128</v>
      </c>
      <c r="D2885">
        <v>0</v>
      </c>
      <c r="E2885">
        <v>3375000</v>
      </c>
      <c r="F2885">
        <v>3375000</v>
      </c>
      <c r="G2885" s="3">
        <v>46183</v>
      </c>
      <c r="H2885" t="s">
        <v>8117</v>
      </c>
      <c r="I2885" t="s">
        <v>4626</v>
      </c>
    </row>
    <row r="2886" spans="1:9">
      <c r="A2886">
        <v>138332</v>
      </c>
      <c r="B2886" t="s">
        <v>8129</v>
      </c>
      <c r="C2886" t="s">
        <v>8131</v>
      </c>
      <c r="D2886">
        <v>0</v>
      </c>
      <c r="E2886">
        <v>4420000</v>
      </c>
      <c r="F2886">
        <v>4420000</v>
      </c>
      <c r="G2886" s="3">
        <v>46183</v>
      </c>
      <c r="H2886" t="s">
        <v>8117</v>
      </c>
      <c r="I2886" t="s">
        <v>8117</v>
      </c>
    </row>
    <row r="2887" spans="1:9">
      <c r="A2887">
        <v>138333</v>
      </c>
      <c r="B2887" t="s">
        <v>4732</v>
      </c>
      <c r="C2887">
        <v>0</v>
      </c>
      <c r="D2887" t="s">
        <v>9755</v>
      </c>
      <c r="E2887">
        <v>617648</v>
      </c>
      <c r="F2887">
        <v>741177.6</v>
      </c>
      <c r="G2887" s="3">
        <v>46183</v>
      </c>
      <c r="H2887" t="s">
        <v>8117</v>
      </c>
      <c r="I2887" t="s">
        <v>4617</v>
      </c>
    </row>
    <row r="2888" spans="1:9">
      <c r="A2888">
        <v>138334</v>
      </c>
      <c r="B2888" t="s">
        <v>7061</v>
      </c>
      <c r="C2888" t="s">
        <v>8132</v>
      </c>
      <c r="D2888">
        <v>0</v>
      </c>
      <c r="E2888">
        <v>20004430</v>
      </c>
      <c r="F2888">
        <v>24005316</v>
      </c>
      <c r="G2888" s="3">
        <v>46183</v>
      </c>
      <c r="H2888" t="s">
        <v>8117</v>
      </c>
      <c r="I2888" t="s">
        <v>4626</v>
      </c>
    </row>
    <row r="2889" spans="1:9">
      <c r="A2889">
        <v>138335</v>
      </c>
      <c r="B2889" t="s">
        <v>8133</v>
      </c>
      <c r="C2889" t="s">
        <v>7150</v>
      </c>
      <c r="D2889">
        <v>0</v>
      </c>
      <c r="E2889">
        <v>10000000</v>
      </c>
      <c r="F2889">
        <v>10000000</v>
      </c>
      <c r="G2889" s="3">
        <v>46183</v>
      </c>
      <c r="H2889" t="s">
        <v>8117</v>
      </c>
      <c r="I2889" t="s">
        <v>8326</v>
      </c>
    </row>
    <row r="2890" spans="1:9">
      <c r="A2890">
        <v>138336</v>
      </c>
      <c r="B2890" t="s">
        <v>4689</v>
      </c>
      <c r="C2890" t="s">
        <v>8134</v>
      </c>
      <c r="D2890">
        <v>0</v>
      </c>
      <c r="E2890">
        <v>22860000</v>
      </c>
      <c r="F2890">
        <v>27432000</v>
      </c>
      <c r="G2890" s="3">
        <v>46183</v>
      </c>
      <c r="H2890" t="s">
        <v>8117</v>
      </c>
      <c r="I2890" t="s">
        <v>4626</v>
      </c>
    </row>
    <row r="2891" spans="1:9">
      <c r="A2891">
        <v>138337</v>
      </c>
      <c r="B2891" t="s">
        <v>4689</v>
      </c>
      <c r="C2891" t="s">
        <v>8135</v>
      </c>
      <c r="D2891">
        <v>0</v>
      </c>
      <c r="E2891">
        <v>73676052</v>
      </c>
      <c r="F2891">
        <v>88411262.400000006</v>
      </c>
      <c r="G2891" s="3">
        <v>46183</v>
      </c>
      <c r="H2891" t="s">
        <v>8117</v>
      </c>
      <c r="I2891" t="s">
        <v>4626</v>
      </c>
    </row>
    <row r="2892" spans="1:9">
      <c r="A2892">
        <v>138338</v>
      </c>
      <c r="B2892" t="s">
        <v>4800</v>
      </c>
      <c r="C2892" t="s">
        <v>8136</v>
      </c>
      <c r="D2892">
        <v>0</v>
      </c>
      <c r="E2892">
        <v>1030000</v>
      </c>
      <c r="F2892">
        <v>1236000</v>
      </c>
      <c r="G2892" s="3">
        <v>46183</v>
      </c>
      <c r="H2892" t="s">
        <v>8117</v>
      </c>
      <c r="I2892" t="s">
        <v>4626</v>
      </c>
    </row>
    <row r="2893" spans="1:9">
      <c r="A2893">
        <v>138339</v>
      </c>
      <c r="B2893" t="s">
        <v>4800</v>
      </c>
      <c r="C2893" t="s">
        <v>8137</v>
      </c>
      <c r="D2893">
        <v>0</v>
      </c>
      <c r="E2893">
        <v>1240000</v>
      </c>
      <c r="F2893">
        <v>1488000</v>
      </c>
      <c r="G2893" s="3">
        <v>46183</v>
      </c>
      <c r="H2893" t="s">
        <v>8117</v>
      </c>
      <c r="I2893" t="s">
        <v>4626</v>
      </c>
    </row>
    <row r="2894" spans="1:9">
      <c r="A2894">
        <v>138340</v>
      </c>
      <c r="B2894" t="s">
        <v>4800</v>
      </c>
      <c r="C2894" t="s">
        <v>8138</v>
      </c>
      <c r="D2894">
        <v>0</v>
      </c>
      <c r="E2894">
        <v>1080000</v>
      </c>
      <c r="F2894">
        <v>1296000</v>
      </c>
      <c r="G2894" s="3">
        <v>46183</v>
      </c>
      <c r="H2894" t="s">
        <v>8117</v>
      </c>
      <c r="I2894" t="s">
        <v>4626</v>
      </c>
    </row>
    <row r="2895" spans="1:9">
      <c r="A2895">
        <v>138341</v>
      </c>
      <c r="B2895" t="s">
        <v>5538</v>
      </c>
      <c r="C2895">
        <v>0</v>
      </c>
      <c r="D2895">
        <v>0</v>
      </c>
      <c r="E2895">
        <v>310000</v>
      </c>
      <c r="F2895">
        <v>372000</v>
      </c>
      <c r="G2895" s="3">
        <v>46183</v>
      </c>
      <c r="H2895" t="s">
        <v>8117</v>
      </c>
      <c r="I2895" t="s">
        <v>4626</v>
      </c>
    </row>
    <row r="2896" spans="1:9">
      <c r="A2896">
        <v>138342</v>
      </c>
      <c r="B2896" t="s">
        <v>4786</v>
      </c>
      <c r="C2896" t="s">
        <v>8139</v>
      </c>
      <c r="D2896">
        <v>0</v>
      </c>
      <c r="E2896">
        <v>4875000</v>
      </c>
      <c r="F2896">
        <v>5850000</v>
      </c>
      <c r="G2896" s="3">
        <v>46183</v>
      </c>
      <c r="H2896" t="s">
        <v>8117</v>
      </c>
      <c r="I2896" t="s">
        <v>4626</v>
      </c>
    </row>
    <row r="2897" spans="1:9">
      <c r="A2897">
        <v>138343</v>
      </c>
      <c r="B2897" t="s">
        <v>8140</v>
      </c>
      <c r="C2897" t="s">
        <v>6563</v>
      </c>
      <c r="D2897">
        <v>0</v>
      </c>
      <c r="E2897">
        <v>89134400</v>
      </c>
      <c r="F2897">
        <v>89134400</v>
      </c>
      <c r="G2897" s="3">
        <v>46183</v>
      </c>
      <c r="H2897" t="s">
        <v>8117</v>
      </c>
      <c r="I2897" t="s">
        <v>8326</v>
      </c>
    </row>
    <row r="2898" spans="1:9">
      <c r="A2898">
        <v>138344</v>
      </c>
      <c r="B2898" t="s">
        <v>4800</v>
      </c>
      <c r="C2898" t="s">
        <v>8142</v>
      </c>
      <c r="D2898">
        <v>0</v>
      </c>
      <c r="E2898">
        <v>1130000</v>
      </c>
      <c r="F2898">
        <v>1356000</v>
      </c>
      <c r="G2898" s="3">
        <v>46183</v>
      </c>
      <c r="H2898" t="s">
        <v>8117</v>
      </c>
      <c r="I2898" t="s">
        <v>4626</v>
      </c>
    </row>
    <row r="2899" spans="1:9">
      <c r="A2899">
        <v>138345</v>
      </c>
      <c r="B2899" t="s">
        <v>4894</v>
      </c>
      <c r="C2899" t="s">
        <v>8143</v>
      </c>
      <c r="D2899">
        <v>0</v>
      </c>
      <c r="E2899">
        <v>8184000</v>
      </c>
      <c r="F2899">
        <v>9820800</v>
      </c>
      <c r="G2899" s="3">
        <v>46183</v>
      </c>
      <c r="H2899" t="s">
        <v>8117</v>
      </c>
      <c r="I2899" t="s">
        <v>4626</v>
      </c>
    </row>
    <row r="2900" spans="1:9">
      <c r="A2900">
        <v>138346</v>
      </c>
      <c r="B2900" t="s">
        <v>4697</v>
      </c>
      <c r="C2900" t="s">
        <v>8144</v>
      </c>
      <c r="D2900">
        <v>0</v>
      </c>
      <c r="E2900">
        <v>87878400</v>
      </c>
      <c r="F2900">
        <v>105454080</v>
      </c>
      <c r="G2900" s="3">
        <v>46183</v>
      </c>
      <c r="H2900" t="s">
        <v>8117</v>
      </c>
      <c r="I2900" t="s">
        <v>4626</v>
      </c>
    </row>
    <row r="2901" spans="1:9">
      <c r="A2901">
        <v>138347</v>
      </c>
      <c r="B2901" t="s">
        <v>4697</v>
      </c>
      <c r="C2901" t="s">
        <v>8145</v>
      </c>
      <c r="D2901">
        <v>0</v>
      </c>
      <c r="E2901">
        <v>21969600</v>
      </c>
      <c r="F2901">
        <v>26363520</v>
      </c>
      <c r="G2901" s="3">
        <v>46183</v>
      </c>
      <c r="H2901" t="s">
        <v>8117</v>
      </c>
      <c r="I2901" t="s">
        <v>4626</v>
      </c>
    </row>
    <row r="2902" spans="1:9">
      <c r="A2902">
        <v>138348</v>
      </c>
      <c r="B2902" t="s">
        <v>4894</v>
      </c>
      <c r="C2902" t="s">
        <v>8146</v>
      </c>
      <c r="D2902">
        <v>0</v>
      </c>
      <c r="E2902">
        <v>10896000</v>
      </c>
      <c r="F2902">
        <v>13075200</v>
      </c>
      <c r="G2902" s="3">
        <v>46183</v>
      </c>
      <c r="H2902" t="s">
        <v>8117</v>
      </c>
      <c r="I2902" t="s">
        <v>4626</v>
      </c>
    </row>
    <row r="2903" spans="1:9">
      <c r="A2903">
        <v>138349</v>
      </c>
      <c r="B2903" t="s">
        <v>4697</v>
      </c>
      <c r="C2903" t="s">
        <v>8147</v>
      </c>
      <c r="D2903">
        <v>0</v>
      </c>
      <c r="E2903">
        <v>21969600</v>
      </c>
      <c r="F2903">
        <v>26363520</v>
      </c>
      <c r="G2903" s="3">
        <v>46183</v>
      </c>
      <c r="H2903" t="s">
        <v>8117</v>
      </c>
      <c r="I2903" t="s">
        <v>4626</v>
      </c>
    </row>
    <row r="2904" spans="1:9">
      <c r="A2904">
        <v>138350</v>
      </c>
      <c r="B2904" t="s">
        <v>4807</v>
      </c>
      <c r="C2904" t="s">
        <v>8148</v>
      </c>
      <c r="D2904">
        <v>0</v>
      </c>
      <c r="E2904">
        <v>12515000</v>
      </c>
      <c r="F2904">
        <v>15018000</v>
      </c>
      <c r="G2904" s="3">
        <v>46183</v>
      </c>
      <c r="H2904" t="s">
        <v>8117</v>
      </c>
      <c r="I2904" t="s">
        <v>4626</v>
      </c>
    </row>
    <row r="2905" spans="1:9">
      <c r="A2905">
        <v>138351</v>
      </c>
      <c r="B2905" t="s">
        <v>7759</v>
      </c>
      <c r="C2905" t="s">
        <v>8149</v>
      </c>
      <c r="D2905">
        <v>0</v>
      </c>
      <c r="E2905">
        <v>48509720</v>
      </c>
      <c r="F2905">
        <v>48509720</v>
      </c>
      <c r="G2905" s="3">
        <v>46183</v>
      </c>
      <c r="H2905" t="s">
        <v>8117</v>
      </c>
      <c r="I2905" t="s">
        <v>8326</v>
      </c>
    </row>
    <row r="2906" spans="1:9">
      <c r="A2906">
        <v>138352</v>
      </c>
      <c r="B2906" t="s">
        <v>8150</v>
      </c>
      <c r="C2906" t="s">
        <v>8152</v>
      </c>
      <c r="D2906">
        <v>0</v>
      </c>
      <c r="E2906">
        <v>5000000</v>
      </c>
      <c r="F2906">
        <v>5000000</v>
      </c>
      <c r="G2906" s="3">
        <v>46183</v>
      </c>
      <c r="H2906" t="s">
        <v>8117</v>
      </c>
      <c r="I2906" t="s">
        <v>4621</v>
      </c>
    </row>
    <row r="2907" spans="1:9">
      <c r="A2907">
        <v>138353</v>
      </c>
      <c r="B2907" t="s">
        <v>4689</v>
      </c>
      <c r="C2907" t="s">
        <v>8153</v>
      </c>
      <c r="D2907">
        <v>0</v>
      </c>
      <c r="E2907">
        <v>4400000</v>
      </c>
      <c r="F2907">
        <v>5280000</v>
      </c>
      <c r="G2907" s="3">
        <v>46183</v>
      </c>
      <c r="H2907" t="s">
        <v>8117</v>
      </c>
      <c r="I2907" t="s">
        <v>4626</v>
      </c>
    </row>
    <row r="2908" spans="1:9">
      <c r="A2908">
        <v>138354</v>
      </c>
      <c r="B2908" t="s">
        <v>4952</v>
      </c>
      <c r="C2908" t="s">
        <v>8154</v>
      </c>
      <c r="D2908">
        <v>0</v>
      </c>
      <c r="E2908">
        <v>2000000</v>
      </c>
      <c r="F2908">
        <v>2400000</v>
      </c>
      <c r="G2908" s="3">
        <v>46183</v>
      </c>
      <c r="H2908" t="s">
        <v>8117</v>
      </c>
      <c r="I2908" t="s">
        <v>4626</v>
      </c>
    </row>
    <row r="2909" spans="1:9">
      <c r="A2909">
        <v>138355</v>
      </c>
      <c r="B2909" t="s">
        <v>4807</v>
      </c>
      <c r="C2909" t="s">
        <v>8155</v>
      </c>
      <c r="D2909">
        <v>0</v>
      </c>
      <c r="E2909">
        <v>11198000</v>
      </c>
      <c r="F2909">
        <v>13437600</v>
      </c>
      <c r="G2909" s="3">
        <v>46183</v>
      </c>
      <c r="H2909" t="s">
        <v>8117</v>
      </c>
      <c r="I2909" t="s">
        <v>4626</v>
      </c>
    </row>
    <row r="2910" spans="1:9">
      <c r="A2910">
        <v>138356</v>
      </c>
      <c r="B2910" t="s">
        <v>7898</v>
      </c>
      <c r="C2910" t="s">
        <v>8156</v>
      </c>
      <c r="D2910" t="s">
        <v>9756</v>
      </c>
      <c r="E2910">
        <v>3011040</v>
      </c>
      <c r="F2910">
        <v>3613248</v>
      </c>
      <c r="G2910" s="3">
        <v>46183</v>
      </c>
      <c r="H2910" t="s">
        <v>8117</v>
      </c>
      <c r="I2910" t="s">
        <v>4617</v>
      </c>
    </row>
    <row r="2911" spans="1:9">
      <c r="A2911">
        <v>138357</v>
      </c>
      <c r="B2911" t="s">
        <v>8157</v>
      </c>
      <c r="C2911" t="s">
        <v>8159</v>
      </c>
      <c r="D2911">
        <v>0</v>
      </c>
      <c r="E2911">
        <v>49811004</v>
      </c>
      <c r="F2911">
        <v>59773204.799999997</v>
      </c>
      <c r="G2911" s="3">
        <v>46183</v>
      </c>
      <c r="H2911" t="s">
        <v>8117</v>
      </c>
      <c r="I2911" t="s">
        <v>8326</v>
      </c>
    </row>
    <row r="2912" spans="1:9">
      <c r="A2912">
        <v>138358</v>
      </c>
      <c r="B2912" t="s">
        <v>8160</v>
      </c>
      <c r="C2912" t="s">
        <v>8162</v>
      </c>
      <c r="D2912">
        <v>0</v>
      </c>
      <c r="E2912">
        <v>10875000</v>
      </c>
      <c r="F2912">
        <v>10875000</v>
      </c>
      <c r="G2912" s="3">
        <v>46183</v>
      </c>
      <c r="H2912" t="s">
        <v>8117</v>
      </c>
      <c r="I2912" t="s">
        <v>4627</v>
      </c>
    </row>
    <row r="2913" spans="1:9">
      <c r="A2913">
        <v>138359</v>
      </c>
      <c r="B2913" t="s">
        <v>8163</v>
      </c>
      <c r="C2913" t="s">
        <v>8165</v>
      </c>
      <c r="D2913">
        <v>0</v>
      </c>
      <c r="E2913">
        <v>14915520</v>
      </c>
      <c r="F2913">
        <v>14915520</v>
      </c>
      <c r="G2913" s="3">
        <v>46183</v>
      </c>
      <c r="H2913" t="s">
        <v>8117</v>
      </c>
      <c r="I2913" t="s">
        <v>4627</v>
      </c>
    </row>
    <row r="2914" spans="1:9">
      <c r="A2914">
        <v>138360</v>
      </c>
      <c r="B2914" t="s">
        <v>8166</v>
      </c>
      <c r="C2914" t="s">
        <v>8168</v>
      </c>
      <c r="D2914">
        <v>0</v>
      </c>
      <c r="E2914">
        <v>7500000</v>
      </c>
      <c r="F2914">
        <v>7500000</v>
      </c>
      <c r="G2914" s="3">
        <v>46183</v>
      </c>
      <c r="H2914" t="s">
        <v>8117</v>
      </c>
      <c r="I2914" t="s">
        <v>4627</v>
      </c>
    </row>
    <row r="2915" spans="1:9">
      <c r="A2915">
        <v>138361</v>
      </c>
      <c r="B2915" t="s">
        <v>8169</v>
      </c>
      <c r="C2915" t="s">
        <v>8171</v>
      </c>
      <c r="D2915">
        <v>0</v>
      </c>
      <c r="E2915">
        <v>1000000</v>
      </c>
      <c r="F2915">
        <v>1000000</v>
      </c>
      <c r="G2915" s="3">
        <v>46183</v>
      </c>
      <c r="H2915" t="s">
        <v>8117</v>
      </c>
      <c r="I2915" t="s">
        <v>4627</v>
      </c>
    </row>
    <row r="2916" spans="1:9">
      <c r="A2916">
        <v>138362</v>
      </c>
      <c r="B2916" t="s">
        <v>7133</v>
      </c>
      <c r="C2916" t="s">
        <v>8172</v>
      </c>
      <c r="D2916">
        <v>0</v>
      </c>
      <c r="E2916">
        <v>10650000</v>
      </c>
      <c r="F2916">
        <v>10650000</v>
      </c>
      <c r="G2916" s="3">
        <v>46183</v>
      </c>
      <c r="H2916" t="s">
        <v>8117</v>
      </c>
      <c r="I2916" t="s">
        <v>8117</v>
      </c>
    </row>
    <row r="2917" spans="1:9">
      <c r="A2917">
        <v>138363</v>
      </c>
      <c r="B2917" t="s">
        <v>4697</v>
      </c>
      <c r="C2917" t="s">
        <v>8173</v>
      </c>
      <c r="D2917">
        <v>0</v>
      </c>
      <c r="E2917">
        <v>5000000</v>
      </c>
      <c r="F2917">
        <v>6000000</v>
      </c>
      <c r="G2917" s="3">
        <v>46183</v>
      </c>
      <c r="H2917" t="s">
        <v>8117</v>
      </c>
      <c r="I2917" t="s">
        <v>4626</v>
      </c>
    </row>
    <row r="2918" spans="1:9">
      <c r="A2918">
        <v>138364</v>
      </c>
      <c r="B2918" t="s">
        <v>4952</v>
      </c>
      <c r="C2918" t="s">
        <v>8174</v>
      </c>
      <c r="D2918">
        <v>0</v>
      </c>
      <c r="E2918">
        <v>3000000</v>
      </c>
      <c r="F2918">
        <v>3600000</v>
      </c>
      <c r="G2918" s="3">
        <v>46183</v>
      </c>
      <c r="H2918" t="s">
        <v>8117</v>
      </c>
      <c r="I2918" t="s">
        <v>4626</v>
      </c>
    </row>
    <row r="2919" spans="1:9">
      <c r="A2919">
        <v>138365</v>
      </c>
      <c r="B2919" t="s">
        <v>5345</v>
      </c>
      <c r="C2919" t="s">
        <v>8159</v>
      </c>
      <c r="D2919">
        <v>0</v>
      </c>
      <c r="E2919">
        <v>37500000</v>
      </c>
      <c r="F2919">
        <v>45000000</v>
      </c>
      <c r="G2919" s="3">
        <v>46183</v>
      </c>
      <c r="H2919" t="s">
        <v>8117</v>
      </c>
      <c r="I2919" t="s">
        <v>8117</v>
      </c>
    </row>
    <row r="2920" spans="1:9">
      <c r="A2920">
        <v>138366</v>
      </c>
      <c r="B2920" t="s">
        <v>4797</v>
      </c>
      <c r="C2920" t="s">
        <v>8175</v>
      </c>
      <c r="D2920">
        <v>0</v>
      </c>
      <c r="E2920">
        <v>351116</v>
      </c>
      <c r="F2920">
        <v>421339.2</v>
      </c>
      <c r="G2920" s="3">
        <v>46183</v>
      </c>
      <c r="H2920" t="s">
        <v>8117</v>
      </c>
      <c r="I2920" t="s">
        <v>4626</v>
      </c>
    </row>
    <row r="2921" spans="1:9">
      <c r="A2921">
        <v>138367</v>
      </c>
      <c r="B2921" t="s">
        <v>5116</v>
      </c>
      <c r="C2921">
        <v>0</v>
      </c>
      <c r="D2921">
        <v>0</v>
      </c>
      <c r="E2921">
        <v>852250.01</v>
      </c>
      <c r="F2921">
        <v>1022700.01</v>
      </c>
      <c r="G2921" s="3">
        <v>46183</v>
      </c>
      <c r="H2921" t="s">
        <v>8117</v>
      </c>
      <c r="I2921" t="s">
        <v>4617</v>
      </c>
    </row>
    <row r="2922" spans="1:9">
      <c r="A2922">
        <v>138368</v>
      </c>
      <c r="B2922" t="s">
        <v>7000</v>
      </c>
      <c r="C2922" t="s">
        <v>8176</v>
      </c>
      <c r="D2922" t="s">
        <v>8176</v>
      </c>
      <c r="E2922">
        <v>9816003.6699999999</v>
      </c>
      <c r="F2922">
        <v>11779204.4</v>
      </c>
      <c r="G2922" s="3">
        <v>46184</v>
      </c>
      <c r="H2922" t="s">
        <v>4617</v>
      </c>
      <c r="I2922" t="s">
        <v>4624</v>
      </c>
    </row>
    <row r="2923" spans="1:9">
      <c r="A2923">
        <v>138369</v>
      </c>
      <c r="B2923" t="s">
        <v>5116</v>
      </c>
      <c r="C2923" t="s">
        <v>7822</v>
      </c>
      <c r="D2923">
        <v>0</v>
      </c>
      <c r="E2923">
        <v>540000</v>
      </c>
      <c r="F2923">
        <v>648000</v>
      </c>
      <c r="G2923" s="3">
        <v>46184</v>
      </c>
      <c r="H2923" t="s">
        <v>4617</v>
      </c>
      <c r="I2923" t="s">
        <v>4617</v>
      </c>
    </row>
    <row r="2924" spans="1:9">
      <c r="A2924">
        <v>138370</v>
      </c>
      <c r="B2924" t="s">
        <v>5057</v>
      </c>
      <c r="C2924" t="s">
        <v>8177</v>
      </c>
      <c r="D2924">
        <v>0</v>
      </c>
      <c r="E2924">
        <v>196200</v>
      </c>
      <c r="F2924">
        <v>235440</v>
      </c>
      <c r="G2924" s="3">
        <v>46184</v>
      </c>
      <c r="H2924" t="s">
        <v>4617</v>
      </c>
      <c r="I2924" t="s">
        <v>4626</v>
      </c>
    </row>
    <row r="2925" spans="1:9">
      <c r="A2925">
        <v>138371</v>
      </c>
      <c r="B2925" t="s">
        <v>4764</v>
      </c>
      <c r="C2925" t="s">
        <v>8178</v>
      </c>
      <c r="D2925">
        <v>0</v>
      </c>
      <c r="E2925">
        <v>26718750.050000001</v>
      </c>
      <c r="F2925">
        <v>32062500.050000001</v>
      </c>
      <c r="G2925" s="3">
        <v>46184</v>
      </c>
      <c r="H2925" t="s">
        <v>4617</v>
      </c>
      <c r="I2925" t="s">
        <v>4624</v>
      </c>
    </row>
    <row r="2926" spans="1:9">
      <c r="A2926">
        <v>138372</v>
      </c>
      <c r="B2926" t="s">
        <v>8179</v>
      </c>
      <c r="C2926" t="s">
        <v>8180</v>
      </c>
      <c r="D2926">
        <v>0</v>
      </c>
      <c r="E2926">
        <v>500000</v>
      </c>
      <c r="F2926">
        <v>500000</v>
      </c>
      <c r="G2926" s="3">
        <v>46184</v>
      </c>
      <c r="H2926" t="s">
        <v>4617</v>
      </c>
      <c r="I2926" t="s">
        <v>4621</v>
      </c>
    </row>
    <row r="2927" spans="1:9">
      <c r="A2927">
        <v>138373</v>
      </c>
      <c r="B2927">
        <v>0</v>
      </c>
      <c r="C2927" t="s">
        <v>8181</v>
      </c>
      <c r="D2927">
        <v>0</v>
      </c>
      <c r="E2927">
        <v>0</v>
      </c>
      <c r="F2927">
        <v>0</v>
      </c>
      <c r="G2927" s="3">
        <v>46184</v>
      </c>
      <c r="H2927" t="s">
        <v>4617</v>
      </c>
      <c r="I2927" t="s">
        <v>4626</v>
      </c>
    </row>
    <row r="2928" spans="1:9">
      <c r="A2928">
        <v>138374</v>
      </c>
      <c r="B2928">
        <v>0</v>
      </c>
      <c r="C2928" t="s">
        <v>8182</v>
      </c>
      <c r="D2928" t="s">
        <v>9757</v>
      </c>
      <c r="E2928">
        <v>0</v>
      </c>
      <c r="F2928">
        <v>0</v>
      </c>
      <c r="G2928" s="3">
        <v>46184</v>
      </c>
      <c r="H2928" t="s">
        <v>4617</v>
      </c>
      <c r="I2928" t="s">
        <v>4626</v>
      </c>
    </row>
    <row r="2929" spans="1:9">
      <c r="A2929">
        <v>138375</v>
      </c>
      <c r="B2929" t="s">
        <v>4697</v>
      </c>
      <c r="C2929" t="s">
        <v>8183</v>
      </c>
      <c r="D2929">
        <v>0</v>
      </c>
      <c r="E2929">
        <v>24208160</v>
      </c>
      <c r="F2929">
        <v>24208160</v>
      </c>
      <c r="G2929" s="3">
        <v>46184</v>
      </c>
      <c r="H2929" t="s">
        <v>4617</v>
      </c>
      <c r="I2929" t="s">
        <v>4617</v>
      </c>
    </row>
    <row r="2930" spans="1:9">
      <c r="A2930">
        <v>138376</v>
      </c>
      <c r="B2930" t="s">
        <v>8184</v>
      </c>
      <c r="C2930" t="s">
        <v>8186</v>
      </c>
      <c r="D2930">
        <v>0</v>
      </c>
      <c r="E2930">
        <v>65000000</v>
      </c>
      <c r="F2930">
        <v>65000000</v>
      </c>
      <c r="G2930" s="3">
        <v>46184</v>
      </c>
      <c r="H2930" t="s">
        <v>4617</v>
      </c>
      <c r="I2930" t="s">
        <v>4621</v>
      </c>
    </row>
    <row r="2931" spans="1:9">
      <c r="A2931">
        <v>138377</v>
      </c>
      <c r="B2931" t="s">
        <v>4807</v>
      </c>
      <c r="C2931" t="s">
        <v>8187</v>
      </c>
      <c r="D2931">
        <v>0</v>
      </c>
      <c r="E2931">
        <v>13800000</v>
      </c>
      <c r="F2931">
        <v>16560000</v>
      </c>
      <c r="G2931" s="3">
        <v>46184</v>
      </c>
      <c r="H2931" t="s">
        <v>4617</v>
      </c>
      <c r="I2931" t="s">
        <v>3401</v>
      </c>
    </row>
    <row r="2932" spans="1:9">
      <c r="A2932">
        <v>138378</v>
      </c>
      <c r="B2932" t="s">
        <v>4797</v>
      </c>
      <c r="C2932" t="s">
        <v>8188</v>
      </c>
      <c r="D2932">
        <v>0</v>
      </c>
      <c r="E2932">
        <v>13800000</v>
      </c>
      <c r="F2932">
        <v>16560000</v>
      </c>
      <c r="G2932" s="3">
        <v>46184</v>
      </c>
      <c r="H2932" t="s">
        <v>4617</v>
      </c>
      <c r="I2932" t="s">
        <v>3401</v>
      </c>
    </row>
    <row r="2933" spans="1:9">
      <c r="A2933">
        <v>138379</v>
      </c>
      <c r="B2933" t="s">
        <v>5116</v>
      </c>
      <c r="C2933" t="s">
        <v>8189</v>
      </c>
      <c r="D2933">
        <v>0</v>
      </c>
      <c r="E2933">
        <v>2395250.04</v>
      </c>
      <c r="F2933">
        <v>2874300.05</v>
      </c>
      <c r="G2933" s="3">
        <v>46184</v>
      </c>
      <c r="H2933" t="s">
        <v>4617</v>
      </c>
      <c r="I2933" t="s">
        <v>4617</v>
      </c>
    </row>
    <row r="2934" spans="1:9">
      <c r="A2934">
        <v>138380</v>
      </c>
      <c r="B2934" t="s">
        <v>5116</v>
      </c>
      <c r="C2934" t="s">
        <v>8189</v>
      </c>
      <c r="D2934">
        <v>0</v>
      </c>
      <c r="E2934">
        <v>4574166.74</v>
      </c>
      <c r="F2934">
        <v>5489000.0899999999</v>
      </c>
      <c r="G2934" s="3">
        <v>46184</v>
      </c>
      <c r="H2934" t="s">
        <v>4617</v>
      </c>
      <c r="I2934" t="s">
        <v>4621</v>
      </c>
    </row>
    <row r="2935" spans="1:9">
      <c r="A2935">
        <v>138381</v>
      </c>
      <c r="B2935" t="s">
        <v>4938</v>
      </c>
      <c r="C2935" t="s">
        <v>8190</v>
      </c>
      <c r="D2935">
        <v>0</v>
      </c>
      <c r="E2935">
        <v>2976999.87</v>
      </c>
      <c r="F2935">
        <v>3572399.84</v>
      </c>
      <c r="G2935" s="3">
        <v>46184</v>
      </c>
      <c r="H2935" t="s">
        <v>4617</v>
      </c>
      <c r="I2935" t="s">
        <v>4617</v>
      </c>
    </row>
    <row r="2936" spans="1:9">
      <c r="A2936">
        <v>138382</v>
      </c>
      <c r="B2936" t="s">
        <v>5116</v>
      </c>
      <c r="C2936" t="s">
        <v>8189</v>
      </c>
      <c r="D2936">
        <v>0</v>
      </c>
      <c r="E2936">
        <v>8058166.4000000004</v>
      </c>
      <c r="F2936">
        <v>9669799.6799999997</v>
      </c>
      <c r="G2936" s="3">
        <v>46184</v>
      </c>
      <c r="H2936" t="s">
        <v>4617</v>
      </c>
      <c r="I2936" t="s">
        <v>4617</v>
      </c>
    </row>
    <row r="2937" spans="1:9">
      <c r="A2937">
        <v>138383</v>
      </c>
      <c r="B2937" t="s">
        <v>5116</v>
      </c>
      <c r="C2937" t="s">
        <v>8189</v>
      </c>
      <c r="D2937">
        <v>0</v>
      </c>
      <c r="E2937">
        <v>234083.01</v>
      </c>
      <c r="F2937">
        <v>280899.61</v>
      </c>
      <c r="G2937" s="3">
        <v>46184</v>
      </c>
      <c r="H2937" t="s">
        <v>4617</v>
      </c>
      <c r="I2937" t="s">
        <v>4617</v>
      </c>
    </row>
    <row r="2938" spans="1:9">
      <c r="A2938">
        <v>138384</v>
      </c>
      <c r="B2938" t="s">
        <v>4695</v>
      </c>
      <c r="C2938">
        <v>0</v>
      </c>
      <c r="D2938" t="s">
        <v>9758</v>
      </c>
      <c r="E2938">
        <v>1801200</v>
      </c>
      <c r="F2938">
        <v>2161440</v>
      </c>
      <c r="G2938" s="3">
        <v>46184</v>
      </c>
      <c r="H2938" t="s">
        <v>4617</v>
      </c>
      <c r="I2938" t="s">
        <v>4617</v>
      </c>
    </row>
    <row r="2939" spans="1:9">
      <c r="A2939">
        <v>138385</v>
      </c>
      <c r="B2939" t="s">
        <v>5116</v>
      </c>
      <c r="C2939" t="s">
        <v>8189</v>
      </c>
      <c r="D2939">
        <v>0</v>
      </c>
      <c r="E2939">
        <v>5183501.74</v>
      </c>
      <c r="F2939">
        <v>6220202.0899999999</v>
      </c>
      <c r="G2939" s="3">
        <v>46184</v>
      </c>
      <c r="H2939" t="s">
        <v>3416</v>
      </c>
      <c r="I2939" t="s">
        <v>3416</v>
      </c>
    </row>
    <row r="2940" spans="1:9">
      <c r="A2940">
        <v>138386</v>
      </c>
      <c r="B2940" t="s">
        <v>8191</v>
      </c>
      <c r="C2940" t="s">
        <v>8193</v>
      </c>
      <c r="D2940">
        <v>0</v>
      </c>
      <c r="E2940">
        <v>4000000</v>
      </c>
      <c r="F2940">
        <v>4000000</v>
      </c>
      <c r="G2940" s="3">
        <v>46184</v>
      </c>
      <c r="H2940" t="s">
        <v>4617</v>
      </c>
      <c r="I2940" t="s">
        <v>8326</v>
      </c>
    </row>
    <row r="2941" spans="1:9">
      <c r="A2941">
        <v>138387</v>
      </c>
      <c r="B2941" t="s">
        <v>5116</v>
      </c>
      <c r="C2941" t="s">
        <v>8194</v>
      </c>
      <c r="D2941" t="s">
        <v>8194</v>
      </c>
      <c r="E2941">
        <v>2097503.2000000002</v>
      </c>
      <c r="F2941">
        <v>2517003.84</v>
      </c>
      <c r="G2941" s="3">
        <v>46184</v>
      </c>
      <c r="H2941" t="s">
        <v>4617</v>
      </c>
      <c r="I2941" t="s">
        <v>4617</v>
      </c>
    </row>
    <row r="2942" spans="1:9">
      <c r="A2942">
        <v>138388</v>
      </c>
      <c r="B2942" t="s">
        <v>5116</v>
      </c>
      <c r="C2942" t="s">
        <v>8189</v>
      </c>
      <c r="D2942">
        <v>0</v>
      </c>
      <c r="E2942">
        <v>1665166.54</v>
      </c>
      <c r="F2942">
        <v>1998199.84</v>
      </c>
      <c r="G2942" s="3">
        <v>46184</v>
      </c>
      <c r="H2942" t="s">
        <v>4617</v>
      </c>
      <c r="I2942" t="s">
        <v>8326</v>
      </c>
    </row>
    <row r="2943" spans="1:9">
      <c r="A2943">
        <v>138389</v>
      </c>
      <c r="B2943" t="s">
        <v>5116</v>
      </c>
      <c r="C2943" t="s">
        <v>8189</v>
      </c>
      <c r="D2943">
        <v>0</v>
      </c>
      <c r="E2943">
        <v>1022750.06</v>
      </c>
      <c r="F2943">
        <v>1227300.08</v>
      </c>
      <c r="G2943" s="3">
        <v>46184</v>
      </c>
      <c r="H2943" t="s">
        <v>4617</v>
      </c>
      <c r="I2943" t="s">
        <v>4624</v>
      </c>
    </row>
    <row r="2944" spans="1:9">
      <c r="A2944">
        <v>138390</v>
      </c>
      <c r="B2944" t="s">
        <v>5116</v>
      </c>
      <c r="C2944" t="s">
        <v>8195</v>
      </c>
      <c r="D2944">
        <v>0</v>
      </c>
      <c r="E2944">
        <v>822999.98</v>
      </c>
      <c r="F2944">
        <v>987599.98</v>
      </c>
      <c r="G2944" s="3">
        <v>46184</v>
      </c>
      <c r="H2944" t="s">
        <v>4617</v>
      </c>
      <c r="I2944" t="s">
        <v>4617</v>
      </c>
    </row>
    <row r="2945" spans="1:9">
      <c r="A2945">
        <v>138391</v>
      </c>
      <c r="B2945" t="s">
        <v>8196</v>
      </c>
      <c r="C2945" t="s">
        <v>8198</v>
      </c>
      <c r="D2945">
        <v>0</v>
      </c>
      <c r="E2945">
        <v>10000000</v>
      </c>
      <c r="F2945">
        <v>10000000</v>
      </c>
      <c r="G2945" s="3">
        <v>46184</v>
      </c>
      <c r="H2945" t="s">
        <v>4617</v>
      </c>
      <c r="I2945" t="s">
        <v>4621</v>
      </c>
    </row>
    <row r="2946" spans="1:9">
      <c r="A2946">
        <v>138392</v>
      </c>
      <c r="B2946" t="s">
        <v>8013</v>
      </c>
      <c r="C2946" t="s">
        <v>8199</v>
      </c>
      <c r="D2946">
        <v>0</v>
      </c>
      <c r="E2946">
        <v>25000000</v>
      </c>
      <c r="F2946">
        <v>25000000</v>
      </c>
      <c r="G2946" s="3">
        <v>46184</v>
      </c>
      <c r="H2946" t="s">
        <v>4617</v>
      </c>
      <c r="I2946" t="s">
        <v>4621</v>
      </c>
    </row>
    <row r="2947" spans="1:9">
      <c r="A2947">
        <v>138393</v>
      </c>
      <c r="B2947" t="s">
        <v>7137</v>
      </c>
      <c r="C2947" t="s">
        <v>8200</v>
      </c>
      <c r="D2947">
        <v>0</v>
      </c>
      <c r="E2947">
        <v>990000</v>
      </c>
      <c r="F2947">
        <v>990000</v>
      </c>
      <c r="G2947" s="3">
        <v>46184</v>
      </c>
      <c r="H2947" t="s">
        <v>4617</v>
      </c>
      <c r="I2947" t="s">
        <v>4621</v>
      </c>
    </row>
    <row r="2948" spans="1:9">
      <c r="A2948">
        <v>138394</v>
      </c>
      <c r="B2948" t="s">
        <v>5116</v>
      </c>
      <c r="C2948" t="s">
        <v>8189</v>
      </c>
      <c r="D2948">
        <v>0</v>
      </c>
      <c r="E2948">
        <v>3922750</v>
      </c>
      <c r="F2948">
        <v>4707300</v>
      </c>
      <c r="G2948" s="3">
        <v>46184</v>
      </c>
      <c r="H2948" t="s">
        <v>4617</v>
      </c>
      <c r="I2948" t="s">
        <v>4624</v>
      </c>
    </row>
    <row r="2949" spans="1:9">
      <c r="A2949">
        <v>138395</v>
      </c>
      <c r="B2949" t="s">
        <v>5495</v>
      </c>
      <c r="C2949" t="s">
        <v>8201</v>
      </c>
      <c r="D2949">
        <v>0</v>
      </c>
      <c r="E2949">
        <v>1110000</v>
      </c>
      <c r="F2949">
        <v>1332000</v>
      </c>
      <c r="G2949" s="3">
        <v>46184</v>
      </c>
      <c r="H2949" t="s">
        <v>4617</v>
      </c>
      <c r="I2949" t="s">
        <v>4627</v>
      </c>
    </row>
    <row r="2950" spans="1:9">
      <c r="A2950">
        <v>138396</v>
      </c>
      <c r="B2950" t="s">
        <v>4952</v>
      </c>
      <c r="C2950" t="s">
        <v>8202</v>
      </c>
      <c r="D2950">
        <v>0</v>
      </c>
      <c r="E2950">
        <v>500000</v>
      </c>
      <c r="F2950">
        <v>500000</v>
      </c>
      <c r="G2950" s="3">
        <v>46184</v>
      </c>
      <c r="H2950" t="s">
        <v>4617</v>
      </c>
      <c r="I2950" t="s">
        <v>4621</v>
      </c>
    </row>
    <row r="2951" spans="1:9">
      <c r="A2951">
        <v>138397</v>
      </c>
      <c r="B2951" t="s">
        <v>7137</v>
      </c>
      <c r="C2951" t="s">
        <v>8203</v>
      </c>
      <c r="D2951">
        <v>0</v>
      </c>
      <c r="E2951">
        <v>720000</v>
      </c>
      <c r="F2951">
        <v>720000</v>
      </c>
      <c r="G2951" s="3">
        <v>46184</v>
      </c>
      <c r="H2951" t="s">
        <v>4617</v>
      </c>
      <c r="I2951" t="s">
        <v>4621</v>
      </c>
    </row>
    <row r="2952" spans="1:9">
      <c r="A2952">
        <v>138398</v>
      </c>
      <c r="B2952" t="s">
        <v>4791</v>
      </c>
      <c r="C2952" t="s">
        <v>8204</v>
      </c>
      <c r="D2952" t="s">
        <v>8204</v>
      </c>
      <c r="E2952">
        <v>300000</v>
      </c>
      <c r="F2952">
        <v>360000</v>
      </c>
      <c r="G2952" s="3">
        <v>46184</v>
      </c>
      <c r="H2952" t="s">
        <v>4617</v>
      </c>
      <c r="I2952" t="s">
        <v>4626</v>
      </c>
    </row>
    <row r="2953" spans="1:9">
      <c r="A2953">
        <v>138399</v>
      </c>
      <c r="B2953" t="s">
        <v>5087</v>
      </c>
      <c r="C2953" t="s">
        <v>8205</v>
      </c>
      <c r="D2953">
        <v>0</v>
      </c>
      <c r="E2953">
        <v>49450000</v>
      </c>
      <c r="F2953">
        <v>49450000</v>
      </c>
      <c r="G2953" s="3">
        <v>46184</v>
      </c>
      <c r="H2953" t="s">
        <v>4617</v>
      </c>
      <c r="I2953" t="s">
        <v>4624</v>
      </c>
    </row>
    <row r="2954" spans="1:9">
      <c r="A2954">
        <v>138400</v>
      </c>
      <c r="B2954" t="s">
        <v>8206</v>
      </c>
      <c r="C2954" t="s">
        <v>8207</v>
      </c>
      <c r="D2954" t="s">
        <v>8207</v>
      </c>
      <c r="E2954">
        <v>20609416.800000001</v>
      </c>
      <c r="F2954">
        <v>23314294.079999998</v>
      </c>
      <c r="G2954" s="3">
        <v>46184</v>
      </c>
      <c r="H2954" t="s">
        <v>4617</v>
      </c>
      <c r="I2954" t="s">
        <v>4626</v>
      </c>
    </row>
    <row r="2955" spans="1:9">
      <c r="A2955">
        <v>138401</v>
      </c>
      <c r="B2955" t="s">
        <v>6013</v>
      </c>
      <c r="C2955">
        <v>0</v>
      </c>
      <c r="D2955" t="s">
        <v>9759</v>
      </c>
      <c r="E2955">
        <v>1280000</v>
      </c>
      <c r="F2955">
        <v>1536000</v>
      </c>
      <c r="G2955" s="3">
        <v>46184</v>
      </c>
      <c r="H2955" t="s">
        <v>4617</v>
      </c>
      <c r="I2955" t="s">
        <v>4627</v>
      </c>
    </row>
    <row r="2956" spans="1:9">
      <c r="A2956">
        <v>138402</v>
      </c>
      <c r="B2956" t="s">
        <v>4697</v>
      </c>
      <c r="C2956" t="s">
        <v>8208</v>
      </c>
      <c r="D2956">
        <v>0</v>
      </c>
      <c r="E2956">
        <v>6712000</v>
      </c>
      <c r="F2956">
        <v>6712000</v>
      </c>
      <c r="G2956" s="3">
        <v>46184</v>
      </c>
      <c r="H2956" t="s">
        <v>4617</v>
      </c>
      <c r="I2956" t="s">
        <v>4624</v>
      </c>
    </row>
    <row r="2957" spans="1:9">
      <c r="A2957">
        <v>138403</v>
      </c>
      <c r="B2957" t="s">
        <v>4697</v>
      </c>
      <c r="C2957" t="s">
        <v>8209</v>
      </c>
      <c r="D2957">
        <v>0</v>
      </c>
      <c r="E2957">
        <v>133298400</v>
      </c>
      <c r="F2957">
        <v>159958079.99000001</v>
      </c>
      <c r="G2957" s="3">
        <v>46184</v>
      </c>
      <c r="H2957" t="s">
        <v>4617</v>
      </c>
      <c r="I2957" t="s">
        <v>4617</v>
      </c>
    </row>
    <row r="2958" spans="1:9">
      <c r="A2958">
        <v>138404</v>
      </c>
      <c r="B2958" t="s">
        <v>5215</v>
      </c>
      <c r="C2958">
        <v>0</v>
      </c>
      <c r="D2958" t="s">
        <v>9760</v>
      </c>
      <c r="E2958">
        <v>1324370613</v>
      </c>
      <c r="F2958">
        <v>1589244735.5999999</v>
      </c>
      <c r="G2958" s="3">
        <v>46184</v>
      </c>
      <c r="H2958" t="s">
        <v>4617</v>
      </c>
      <c r="I2958" t="s">
        <v>4624</v>
      </c>
    </row>
    <row r="2959" spans="1:9">
      <c r="A2959">
        <v>138405</v>
      </c>
      <c r="B2959" t="s">
        <v>8210</v>
      </c>
      <c r="C2959" t="s">
        <v>8212</v>
      </c>
      <c r="D2959">
        <v>0</v>
      </c>
      <c r="E2959">
        <v>384700</v>
      </c>
      <c r="F2959">
        <v>384700</v>
      </c>
      <c r="G2959" s="3">
        <v>46184</v>
      </c>
      <c r="H2959" t="s">
        <v>4617</v>
      </c>
      <c r="I2959" t="s">
        <v>8326</v>
      </c>
    </row>
    <row r="2960" spans="1:9">
      <c r="A2960">
        <v>138406</v>
      </c>
      <c r="B2960" t="s">
        <v>4936</v>
      </c>
      <c r="C2960">
        <v>0</v>
      </c>
      <c r="D2960" t="s">
        <v>9760</v>
      </c>
      <c r="E2960">
        <v>342878568</v>
      </c>
      <c r="F2960">
        <v>411454281.60000002</v>
      </c>
      <c r="G2960" s="3">
        <v>46184</v>
      </c>
      <c r="H2960" t="s">
        <v>4617</v>
      </c>
      <c r="I2960" t="s">
        <v>4624</v>
      </c>
    </row>
    <row r="2961" spans="1:9">
      <c r="A2961">
        <v>138407</v>
      </c>
      <c r="B2961" t="s">
        <v>5116</v>
      </c>
      <c r="C2961" t="s">
        <v>8213</v>
      </c>
      <c r="D2961" t="s">
        <v>8213</v>
      </c>
      <c r="E2961">
        <v>2894750</v>
      </c>
      <c r="F2961">
        <v>3473700</v>
      </c>
      <c r="G2961" s="3">
        <v>46184</v>
      </c>
      <c r="H2961" t="s">
        <v>4617</v>
      </c>
      <c r="I2961" t="s">
        <v>4626</v>
      </c>
    </row>
    <row r="2962" spans="1:9">
      <c r="A2962">
        <v>138408</v>
      </c>
      <c r="B2962" t="s">
        <v>5116</v>
      </c>
      <c r="C2962" t="s">
        <v>8214</v>
      </c>
      <c r="D2962">
        <v>0</v>
      </c>
      <c r="E2962">
        <v>3831166.74</v>
      </c>
      <c r="F2962">
        <v>4597400.09</v>
      </c>
      <c r="G2962" s="3">
        <v>46184</v>
      </c>
      <c r="H2962" t="s">
        <v>4617</v>
      </c>
      <c r="I2962" t="s">
        <v>4626</v>
      </c>
    </row>
    <row r="2963" spans="1:9">
      <c r="A2963">
        <v>138409</v>
      </c>
      <c r="B2963" t="s">
        <v>5370</v>
      </c>
      <c r="C2963" t="s">
        <v>8215</v>
      </c>
      <c r="D2963">
        <v>0</v>
      </c>
      <c r="E2963">
        <v>4100000</v>
      </c>
      <c r="F2963">
        <v>4920000</v>
      </c>
      <c r="G2963" s="3">
        <v>46184</v>
      </c>
      <c r="H2963" t="s">
        <v>4617</v>
      </c>
      <c r="I2963" t="s">
        <v>4624</v>
      </c>
    </row>
    <row r="2964" spans="1:9">
      <c r="A2964">
        <v>138410</v>
      </c>
      <c r="B2964" t="s">
        <v>8216</v>
      </c>
      <c r="C2964" t="s">
        <v>7729</v>
      </c>
      <c r="D2964">
        <v>0</v>
      </c>
      <c r="E2964">
        <v>900000</v>
      </c>
      <c r="F2964">
        <v>900000</v>
      </c>
      <c r="G2964" s="3">
        <v>46184</v>
      </c>
      <c r="H2964" t="s">
        <v>4617</v>
      </c>
      <c r="I2964" t="s">
        <v>4624</v>
      </c>
    </row>
    <row r="2965" spans="1:9">
      <c r="A2965">
        <v>138411</v>
      </c>
      <c r="B2965" t="s">
        <v>5370</v>
      </c>
      <c r="C2965">
        <v>0</v>
      </c>
      <c r="D2965">
        <v>0</v>
      </c>
      <c r="E2965">
        <v>1600000</v>
      </c>
      <c r="F2965">
        <v>1920000</v>
      </c>
      <c r="G2965" s="3">
        <v>46184</v>
      </c>
      <c r="H2965" t="s">
        <v>4617</v>
      </c>
      <c r="I2965" t="s">
        <v>4627</v>
      </c>
    </row>
    <row r="2966" spans="1:9">
      <c r="A2966">
        <v>138412</v>
      </c>
      <c r="B2966" t="s">
        <v>5116</v>
      </c>
      <c r="C2966">
        <v>0</v>
      </c>
      <c r="D2966" t="s">
        <v>9761</v>
      </c>
      <c r="E2966">
        <v>2779999.7</v>
      </c>
      <c r="F2966">
        <v>3335999.64</v>
      </c>
      <c r="G2966" s="3">
        <v>46184</v>
      </c>
      <c r="H2966" t="s">
        <v>4617</v>
      </c>
      <c r="I2966" t="s">
        <v>4627</v>
      </c>
    </row>
    <row r="2967" spans="1:9">
      <c r="A2967">
        <v>138413</v>
      </c>
      <c r="B2967" t="s">
        <v>4716</v>
      </c>
      <c r="C2967" t="s">
        <v>8218</v>
      </c>
      <c r="D2967">
        <v>0</v>
      </c>
      <c r="E2967">
        <v>328006.32</v>
      </c>
      <c r="F2967">
        <v>328006.32</v>
      </c>
      <c r="G2967" s="3">
        <v>46184</v>
      </c>
      <c r="H2967" t="s">
        <v>4617</v>
      </c>
      <c r="I2967" t="s">
        <v>4626</v>
      </c>
    </row>
    <row r="2968" spans="1:9">
      <c r="A2968">
        <v>138414</v>
      </c>
      <c r="B2968" t="s">
        <v>4697</v>
      </c>
      <c r="C2968" t="s">
        <v>8219</v>
      </c>
      <c r="D2968">
        <v>0</v>
      </c>
      <c r="E2968">
        <v>816000</v>
      </c>
      <c r="F2968">
        <v>816000</v>
      </c>
      <c r="G2968" s="3">
        <v>46184</v>
      </c>
      <c r="H2968" t="s">
        <v>4617</v>
      </c>
      <c r="I2968" t="s">
        <v>4624</v>
      </c>
    </row>
    <row r="2969" spans="1:9">
      <c r="A2969">
        <v>138415</v>
      </c>
      <c r="B2969" t="s">
        <v>5495</v>
      </c>
      <c r="C2969" t="s">
        <v>8220</v>
      </c>
      <c r="D2969">
        <v>0</v>
      </c>
      <c r="E2969">
        <v>2160833.27</v>
      </c>
      <c r="F2969">
        <v>2587833.25</v>
      </c>
      <c r="G2969" s="3">
        <v>46184</v>
      </c>
      <c r="H2969" t="s">
        <v>4617</v>
      </c>
      <c r="I2969" t="s">
        <v>4626</v>
      </c>
    </row>
    <row r="2970" spans="1:9">
      <c r="A2970">
        <v>138416</v>
      </c>
      <c r="B2970" t="s">
        <v>8221</v>
      </c>
      <c r="C2970" t="s">
        <v>8223</v>
      </c>
      <c r="D2970">
        <v>0</v>
      </c>
      <c r="E2970">
        <v>2640000</v>
      </c>
      <c r="F2970">
        <v>3168000</v>
      </c>
      <c r="G2970" s="3">
        <v>46185</v>
      </c>
      <c r="H2970" t="s">
        <v>4624</v>
      </c>
      <c r="I2970" t="s">
        <v>8326</v>
      </c>
    </row>
    <row r="2971" spans="1:9">
      <c r="A2971">
        <v>138417</v>
      </c>
      <c r="B2971" t="s">
        <v>8224</v>
      </c>
      <c r="C2971" t="s">
        <v>8226</v>
      </c>
      <c r="D2971">
        <v>0</v>
      </c>
      <c r="E2971">
        <v>145065.72</v>
      </c>
      <c r="F2971">
        <v>145065.72</v>
      </c>
      <c r="G2971" s="3">
        <v>46185</v>
      </c>
      <c r="H2971" t="s">
        <v>4624</v>
      </c>
      <c r="I2971" t="s">
        <v>4624</v>
      </c>
    </row>
    <row r="2972" spans="1:9">
      <c r="A2972">
        <v>138418</v>
      </c>
      <c r="B2972" t="s">
        <v>4732</v>
      </c>
      <c r="C2972" t="s">
        <v>8227</v>
      </c>
      <c r="D2972">
        <v>0</v>
      </c>
      <c r="E2972">
        <v>197697680</v>
      </c>
      <c r="F2972">
        <v>197697680</v>
      </c>
      <c r="G2972" s="3">
        <v>46185</v>
      </c>
      <c r="H2972" t="s">
        <v>4624</v>
      </c>
      <c r="I2972" t="s">
        <v>8326</v>
      </c>
    </row>
    <row r="2973" spans="1:9">
      <c r="A2973">
        <v>138419</v>
      </c>
      <c r="B2973" t="s">
        <v>4695</v>
      </c>
      <c r="C2973">
        <v>0</v>
      </c>
      <c r="D2973">
        <v>0</v>
      </c>
      <c r="E2973">
        <v>2041416.67</v>
      </c>
      <c r="F2973">
        <v>2449700</v>
      </c>
      <c r="G2973" s="3">
        <v>46185</v>
      </c>
      <c r="H2973" t="s">
        <v>4624</v>
      </c>
      <c r="I2973" t="s">
        <v>4624</v>
      </c>
    </row>
    <row r="2974" spans="1:9">
      <c r="A2974">
        <v>138420</v>
      </c>
      <c r="B2974" t="s">
        <v>4994</v>
      </c>
      <c r="C2974" t="s">
        <v>8228</v>
      </c>
      <c r="D2974">
        <v>0</v>
      </c>
      <c r="E2974">
        <v>53380000</v>
      </c>
      <c r="F2974">
        <v>53380000</v>
      </c>
      <c r="G2974" s="3">
        <v>46185</v>
      </c>
      <c r="H2974" t="s">
        <v>4624</v>
      </c>
      <c r="I2974" t="s">
        <v>4624</v>
      </c>
    </row>
    <row r="2975" spans="1:9">
      <c r="A2975">
        <v>138421</v>
      </c>
      <c r="B2975" t="s">
        <v>5057</v>
      </c>
      <c r="C2975" t="s">
        <v>8229</v>
      </c>
      <c r="D2975">
        <v>0</v>
      </c>
      <c r="E2975">
        <v>4541667</v>
      </c>
      <c r="F2975">
        <v>5450000.4000000004</v>
      </c>
      <c r="G2975" s="3">
        <v>46185</v>
      </c>
      <c r="H2975" t="s">
        <v>4624</v>
      </c>
      <c r="I2975" t="s">
        <v>4624</v>
      </c>
    </row>
    <row r="2976" spans="1:9">
      <c r="A2976">
        <v>138422</v>
      </c>
      <c r="B2976" t="s">
        <v>6931</v>
      </c>
      <c r="C2976" t="s">
        <v>8230</v>
      </c>
      <c r="D2976">
        <v>0</v>
      </c>
      <c r="E2976">
        <v>20200</v>
      </c>
      <c r="F2976">
        <v>20200</v>
      </c>
      <c r="G2976" s="3">
        <v>46185</v>
      </c>
      <c r="H2976" t="s">
        <v>4624</v>
      </c>
      <c r="I2976" t="s">
        <v>4626</v>
      </c>
    </row>
    <row r="2977" spans="1:9">
      <c r="A2977">
        <v>138423</v>
      </c>
      <c r="B2977" t="s">
        <v>5103</v>
      </c>
      <c r="C2977" t="s">
        <v>8231</v>
      </c>
      <c r="D2977">
        <v>0</v>
      </c>
      <c r="E2977">
        <v>6944760</v>
      </c>
      <c r="F2977">
        <v>8333712</v>
      </c>
      <c r="G2977" s="3">
        <v>46185</v>
      </c>
      <c r="H2977" t="s">
        <v>4624</v>
      </c>
      <c r="I2977" t="s">
        <v>4626</v>
      </c>
    </row>
    <row r="2978" spans="1:9">
      <c r="A2978">
        <v>138424</v>
      </c>
      <c r="B2978" t="s">
        <v>4817</v>
      </c>
      <c r="C2978" t="s">
        <v>8232</v>
      </c>
      <c r="D2978">
        <v>0</v>
      </c>
      <c r="E2978">
        <v>1080000</v>
      </c>
      <c r="F2978">
        <v>1296000</v>
      </c>
      <c r="G2978" s="3">
        <v>46185</v>
      </c>
      <c r="H2978" t="s">
        <v>4624</v>
      </c>
      <c r="I2978" t="s">
        <v>4626</v>
      </c>
    </row>
    <row r="2979" spans="1:9">
      <c r="A2979">
        <v>138425</v>
      </c>
      <c r="B2979" t="s">
        <v>5057</v>
      </c>
      <c r="C2979" t="s">
        <v>8233</v>
      </c>
      <c r="D2979">
        <v>0</v>
      </c>
      <c r="E2979">
        <v>25658335</v>
      </c>
      <c r="F2979">
        <v>30790002</v>
      </c>
      <c r="G2979" s="3">
        <v>46185</v>
      </c>
      <c r="H2979" t="s">
        <v>4624</v>
      </c>
      <c r="I2979" t="s">
        <v>4624</v>
      </c>
    </row>
    <row r="2980" spans="1:9">
      <c r="A2980">
        <v>138426</v>
      </c>
      <c r="B2980" t="s">
        <v>4817</v>
      </c>
      <c r="C2980" t="s">
        <v>8234</v>
      </c>
      <c r="D2980">
        <v>0</v>
      </c>
      <c r="E2980">
        <v>4875121.07</v>
      </c>
      <c r="F2980">
        <v>5850145.2800000003</v>
      </c>
      <c r="G2980" s="3">
        <v>46185</v>
      </c>
      <c r="H2980" t="s">
        <v>4624</v>
      </c>
      <c r="I2980" t="s">
        <v>4626</v>
      </c>
    </row>
    <row r="2981" spans="1:9">
      <c r="A2981">
        <v>138427</v>
      </c>
      <c r="B2981" t="s">
        <v>4817</v>
      </c>
      <c r="C2981" t="s">
        <v>8235</v>
      </c>
      <c r="D2981">
        <v>0</v>
      </c>
      <c r="E2981">
        <v>7367197.5999999996</v>
      </c>
      <c r="F2981">
        <v>8840637.1199999992</v>
      </c>
      <c r="G2981" s="3">
        <v>46185</v>
      </c>
      <c r="H2981" t="s">
        <v>4624</v>
      </c>
      <c r="I2981" t="s">
        <v>4626</v>
      </c>
    </row>
    <row r="2982" spans="1:9">
      <c r="A2982">
        <v>138428</v>
      </c>
      <c r="B2982" t="s">
        <v>8236</v>
      </c>
      <c r="C2982" t="s">
        <v>8237</v>
      </c>
      <c r="D2982">
        <v>0</v>
      </c>
      <c r="E2982">
        <v>13250000</v>
      </c>
      <c r="F2982">
        <v>15900000</v>
      </c>
      <c r="G2982" s="3">
        <v>46185</v>
      </c>
      <c r="H2982" t="s">
        <v>4624</v>
      </c>
      <c r="I2982" t="s">
        <v>4624</v>
      </c>
    </row>
    <row r="2983" spans="1:9">
      <c r="A2983">
        <v>138429</v>
      </c>
      <c r="B2983" t="s">
        <v>6574</v>
      </c>
      <c r="C2983" t="s">
        <v>8238</v>
      </c>
      <c r="D2983">
        <v>0</v>
      </c>
      <c r="E2983">
        <v>765000</v>
      </c>
      <c r="F2983">
        <v>918000</v>
      </c>
      <c r="G2983" s="3">
        <v>46185</v>
      </c>
      <c r="H2983" t="s">
        <v>4624</v>
      </c>
      <c r="I2983" t="s">
        <v>8326</v>
      </c>
    </row>
    <row r="2984" spans="1:9">
      <c r="A2984">
        <v>138430</v>
      </c>
      <c r="B2984" t="s">
        <v>6562</v>
      </c>
      <c r="C2984" t="s">
        <v>8239</v>
      </c>
      <c r="D2984">
        <v>0</v>
      </c>
      <c r="E2984">
        <v>240000</v>
      </c>
      <c r="F2984">
        <v>288000</v>
      </c>
      <c r="G2984" s="3">
        <v>46185</v>
      </c>
      <c r="H2984" t="s">
        <v>4624</v>
      </c>
      <c r="I2984" t="s">
        <v>8326</v>
      </c>
    </row>
    <row r="2985" spans="1:9">
      <c r="A2985">
        <v>138431</v>
      </c>
      <c r="B2985" t="s">
        <v>4695</v>
      </c>
      <c r="C2985" t="s">
        <v>8240</v>
      </c>
      <c r="D2985">
        <v>0</v>
      </c>
      <c r="E2985">
        <v>1885200</v>
      </c>
      <c r="F2985">
        <v>1885200</v>
      </c>
      <c r="G2985" s="3">
        <v>46185</v>
      </c>
      <c r="H2985" t="s">
        <v>4624</v>
      </c>
      <c r="I2985" t="s">
        <v>4624</v>
      </c>
    </row>
    <row r="2986" spans="1:9">
      <c r="A2986">
        <v>138432</v>
      </c>
      <c r="B2986" t="s">
        <v>5381</v>
      </c>
      <c r="C2986" t="s">
        <v>8241</v>
      </c>
      <c r="D2986">
        <v>0</v>
      </c>
      <c r="E2986">
        <v>120000</v>
      </c>
      <c r="F2986">
        <v>144000</v>
      </c>
      <c r="G2986" s="3">
        <v>46185</v>
      </c>
      <c r="H2986" t="s">
        <v>4624</v>
      </c>
      <c r="I2986" t="s">
        <v>8326</v>
      </c>
    </row>
    <row r="2987" spans="1:9">
      <c r="A2987">
        <v>138433</v>
      </c>
      <c r="B2987">
        <v>0</v>
      </c>
      <c r="C2987" t="s">
        <v>8242</v>
      </c>
      <c r="D2987" t="s">
        <v>9762</v>
      </c>
      <c r="E2987">
        <v>105701851.94</v>
      </c>
      <c r="F2987">
        <v>126842222.33</v>
      </c>
      <c r="G2987" s="3">
        <v>46185</v>
      </c>
      <c r="H2987" t="s">
        <v>4624</v>
      </c>
      <c r="I2987" t="s">
        <v>4627</v>
      </c>
    </row>
    <row r="2988" spans="1:9">
      <c r="A2988">
        <v>138434</v>
      </c>
      <c r="B2988" t="s">
        <v>5920</v>
      </c>
      <c r="C2988" t="s">
        <v>8243</v>
      </c>
      <c r="D2988" t="s">
        <v>8243</v>
      </c>
      <c r="E2988">
        <v>8435800</v>
      </c>
      <c r="F2988">
        <v>10122960</v>
      </c>
      <c r="G2988" s="3">
        <v>46185</v>
      </c>
      <c r="H2988" t="s">
        <v>4624</v>
      </c>
      <c r="I2988" t="s">
        <v>4624</v>
      </c>
    </row>
    <row r="2989" spans="1:9">
      <c r="A2989">
        <v>138435</v>
      </c>
      <c r="B2989" t="s">
        <v>8244</v>
      </c>
      <c r="C2989" t="s">
        <v>8246</v>
      </c>
      <c r="D2989">
        <v>0</v>
      </c>
      <c r="E2989">
        <v>2265000</v>
      </c>
      <c r="F2989">
        <v>2265000</v>
      </c>
      <c r="G2989" s="3">
        <v>46185</v>
      </c>
      <c r="H2989" t="s">
        <v>4624</v>
      </c>
      <c r="I2989" t="s">
        <v>4624</v>
      </c>
    </row>
    <row r="2990" spans="1:9">
      <c r="A2990">
        <v>138436</v>
      </c>
      <c r="B2990" t="s">
        <v>8247</v>
      </c>
      <c r="C2990" t="s">
        <v>8249</v>
      </c>
      <c r="D2990">
        <v>0</v>
      </c>
      <c r="E2990">
        <v>4631000</v>
      </c>
      <c r="F2990">
        <v>4631000</v>
      </c>
      <c r="G2990" s="3">
        <v>46185</v>
      </c>
      <c r="H2990" t="s">
        <v>4624</v>
      </c>
      <c r="I2990" t="s">
        <v>4624</v>
      </c>
    </row>
    <row r="2991" spans="1:9">
      <c r="A2991">
        <v>138437</v>
      </c>
      <c r="B2991" t="s">
        <v>4797</v>
      </c>
      <c r="C2991" t="s">
        <v>8250</v>
      </c>
      <c r="D2991">
        <v>0</v>
      </c>
      <c r="E2991">
        <v>18487551</v>
      </c>
      <c r="F2991">
        <v>22185061.199999999</v>
      </c>
      <c r="G2991" s="3">
        <v>46185</v>
      </c>
      <c r="H2991" t="s">
        <v>4624</v>
      </c>
      <c r="I2991" t="s">
        <v>4626</v>
      </c>
    </row>
    <row r="2992" spans="1:9">
      <c r="A2992">
        <v>138438</v>
      </c>
      <c r="B2992" t="s">
        <v>7157</v>
      </c>
      <c r="C2992" t="s">
        <v>8251</v>
      </c>
      <c r="D2992">
        <v>0</v>
      </c>
      <c r="E2992">
        <v>20852800</v>
      </c>
      <c r="F2992">
        <v>25023360</v>
      </c>
      <c r="G2992" s="3">
        <v>46185</v>
      </c>
      <c r="H2992" t="s">
        <v>4624</v>
      </c>
      <c r="I2992" t="s">
        <v>4621</v>
      </c>
    </row>
    <row r="2993" spans="1:9">
      <c r="A2993">
        <v>138439</v>
      </c>
      <c r="B2993">
        <v>0</v>
      </c>
      <c r="C2993" t="s">
        <v>8252</v>
      </c>
      <c r="D2993">
        <v>0</v>
      </c>
      <c r="E2993">
        <v>0</v>
      </c>
      <c r="F2993">
        <v>0</v>
      </c>
      <c r="G2993" s="3">
        <v>46185</v>
      </c>
      <c r="H2993" t="s">
        <v>4624</v>
      </c>
      <c r="I2993" t="s">
        <v>4626</v>
      </c>
    </row>
    <row r="2994" spans="1:9">
      <c r="A2994">
        <v>138440</v>
      </c>
      <c r="B2994">
        <v>0</v>
      </c>
      <c r="C2994" t="s">
        <v>8253</v>
      </c>
      <c r="D2994">
        <v>0</v>
      </c>
      <c r="E2994">
        <v>0</v>
      </c>
      <c r="F2994">
        <v>0</v>
      </c>
      <c r="G2994" s="3">
        <v>46185</v>
      </c>
      <c r="H2994" t="s">
        <v>4624</v>
      </c>
      <c r="I2994" t="s">
        <v>4626</v>
      </c>
    </row>
    <row r="2995" spans="1:9">
      <c r="A2995">
        <v>138441</v>
      </c>
      <c r="B2995">
        <v>0</v>
      </c>
      <c r="C2995" t="s">
        <v>8254</v>
      </c>
      <c r="D2995" t="s">
        <v>9763</v>
      </c>
      <c r="E2995">
        <v>0</v>
      </c>
      <c r="F2995">
        <v>0</v>
      </c>
      <c r="G2995" s="3">
        <v>46185</v>
      </c>
      <c r="H2995" t="s">
        <v>4624</v>
      </c>
      <c r="I2995" t="s">
        <v>4626</v>
      </c>
    </row>
    <row r="2996" spans="1:9">
      <c r="A2996">
        <v>138442</v>
      </c>
      <c r="B2996">
        <v>0</v>
      </c>
      <c r="C2996" t="s">
        <v>8255</v>
      </c>
      <c r="D2996" t="s">
        <v>9763</v>
      </c>
      <c r="E2996">
        <v>0</v>
      </c>
      <c r="F2996">
        <v>0</v>
      </c>
      <c r="G2996" s="3">
        <v>46185</v>
      </c>
      <c r="H2996" t="s">
        <v>4624</v>
      </c>
      <c r="I2996" t="s">
        <v>4626</v>
      </c>
    </row>
    <row r="2997" spans="1:9">
      <c r="A2997">
        <v>138443</v>
      </c>
      <c r="B2997" t="s">
        <v>5036</v>
      </c>
      <c r="C2997" t="s">
        <v>8256</v>
      </c>
      <c r="D2997" t="s">
        <v>9764</v>
      </c>
      <c r="E2997">
        <v>2850000</v>
      </c>
      <c r="F2997">
        <v>3420000</v>
      </c>
      <c r="G2997" s="3">
        <v>46185</v>
      </c>
      <c r="H2997" t="s">
        <v>4624</v>
      </c>
      <c r="I2997" t="s">
        <v>4624</v>
      </c>
    </row>
    <row r="2998" spans="1:9">
      <c r="A2998">
        <v>138444</v>
      </c>
      <c r="B2998" t="s">
        <v>4674</v>
      </c>
      <c r="C2998" t="s">
        <v>8257</v>
      </c>
      <c r="D2998">
        <v>0</v>
      </c>
      <c r="E2998">
        <v>6933333.2800000003</v>
      </c>
      <c r="F2998">
        <v>8319999.9400000004</v>
      </c>
      <c r="G2998" s="3">
        <v>46185</v>
      </c>
      <c r="H2998" t="s">
        <v>4624</v>
      </c>
      <c r="I2998" t="s">
        <v>4621</v>
      </c>
    </row>
    <row r="2999" spans="1:9">
      <c r="A2999">
        <v>138445</v>
      </c>
      <c r="B2999" t="s">
        <v>4807</v>
      </c>
      <c r="C2999" t="s">
        <v>8258</v>
      </c>
      <c r="D2999">
        <v>0</v>
      </c>
      <c r="E2999">
        <v>1736800</v>
      </c>
      <c r="F2999">
        <v>2084160</v>
      </c>
      <c r="G2999" s="3">
        <v>46185</v>
      </c>
      <c r="H2999" t="s">
        <v>4624</v>
      </c>
      <c r="I2999" t="s">
        <v>3401</v>
      </c>
    </row>
    <row r="3000" spans="1:9">
      <c r="A3000">
        <v>138446</v>
      </c>
      <c r="B3000" t="s">
        <v>4797</v>
      </c>
      <c r="C3000" t="s">
        <v>8259</v>
      </c>
      <c r="D3000">
        <v>0</v>
      </c>
      <c r="E3000">
        <v>8052500</v>
      </c>
      <c r="F3000">
        <v>9663000</v>
      </c>
      <c r="G3000" s="3">
        <v>46185</v>
      </c>
      <c r="H3000" t="s">
        <v>4624</v>
      </c>
      <c r="I3000" t="s">
        <v>3401</v>
      </c>
    </row>
    <row r="3001" spans="1:9">
      <c r="A3001">
        <v>138447</v>
      </c>
      <c r="B3001" t="s">
        <v>5199</v>
      </c>
      <c r="C3001" t="s">
        <v>8260</v>
      </c>
      <c r="D3001">
        <v>0</v>
      </c>
      <c r="E3001">
        <v>7557900</v>
      </c>
      <c r="F3001">
        <v>9069480</v>
      </c>
      <c r="G3001" s="3">
        <v>46185</v>
      </c>
      <c r="H3001" t="s">
        <v>4624</v>
      </c>
      <c r="I3001" t="s">
        <v>8326</v>
      </c>
    </row>
    <row r="3002" spans="1:9">
      <c r="A3002">
        <v>138448</v>
      </c>
      <c r="B3002" t="s">
        <v>4791</v>
      </c>
      <c r="C3002">
        <v>0</v>
      </c>
      <c r="D3002">
        <v>0</v>
      </c>
      <c r="E3002">
        <v>1637700</v>
      </c>
      <c r="F3002">
        <v>1965240</v>
      </c>
      <c r="G3002" s="3">
        <v>46186</v>
      </c>
      <c r="H3002" t="s">
        <v>8261</v>
      </c>
      <c r="I3002" t="s">
        <v>4627</v>
      </c>
    </row>
    <row r="3003" spans="1:9">
      <c r="A3003">
        <v>138449</v>
      </c>
      <c r="B3003" t="s">
        <v>4695</v>
      </c>
      <c r="C3003" t="s">
        <v>8262</v>
      </c>
      <c r="D3003">
        <v>0</v>
      </c>
      <c r="E3003">
        <v>19222666</v>
      </c>
      <c r="F3003">
        <v>19230999.199999999</v>
      </c>
      <c r="G3003" s="3">
        <v>46188</v>
      </c>
      <c r="H3003" t="s">
        <v>4627</v>
      </c>
      <c r="I3003" t="s">
        <v>4627</v>
      </c>
    </row>
    <row r="3004" spans="1:9">
      <c r="A3004">
        <v>138450</v>
      </c>
      <c r="B3004" t="s">
        <v>8263</v>
      </c>
      <c r="C3004" t="s">
        <v>8265</v>
      </c>
      <c r="D3004">
        <v>0</v>
      </c>
      <c r="E3004">
        <v>2580000</v>
      </c>
      <c r="F3004">
        <v>2580000</v>
      </c>
      <c r="G3004" s="3">
        <v>46188</v>
      </c>
      <c r="H3004" t="s">
        <v>4627</v>
      </c>
      <c r="I3004" t="s">
        <v>4627</v>
      </c>
    </row>
    <row r="3005" spans="1:9">
      <c r="A3005">
        <v>138451</v>
      </c>
      <c r="B3005" t="s">
        <v>4697</v>
      </c>
      <c r="C3005" t="s">
        <v>8266</v>
      </c>
      <c r="D3005" t="s">
        <v>8266</v>
      </c>
      <c r="E3005">
        <v>9902300</v>
      </c>
      <c r="F3005">
        <v>9902300</v>
      </c>
      <c r="G3005" s="3">
        <v>46188</v>
      </c>
      <c r="H3005" t="s">
        <v>4627</v>
      </c>
      <c r="I3005" t="s">
        <v>3413</v>
      </c>
    </row>
    <row r="3006" spans="1:9">
      <c r="A3006">
        <v>138452</v>
      </c>
      <c r="B3006" t="s">
        <v>5381</v>
      </c>
      <c r="C3006" t="s">
        <v>6563</v>
      </c>
      <c r="D3006">
        <v>0</v>
      </c>
      <c r="E3006">
        <v>15140000</v>
      </c>
      <c r="F3006">
        <v>18168000</v>
      </c>
      <c r="G3006" s="3">
        <v>46188</v>
      </c>
      <c r="H3006" t="s">
        <v>4627</v>
      </c>
      <c r="I3006" t="s">
        <v>8326</v>
      </c>
    </row>
    <row r="3007" spans="1:9">
      <c r="A3007">
        <v>138453</v>
      </c>
      <c r="B3007" t="s">
        <v>5314</v>
      </c>
      <c r="C3007" t="s">
        <v>8267</v>
      </c>
      <c r="D3007">
        <v>0</v>
      </c>
      <c r="E3007">
        <v>36013938.200000003</v>
      </c>
      <c r="F3007">
        <v>43216725.840000004</v>
      </c>
      <c r="G3007" s="3">
        <v>46188</v>
      </c>
      <c r="H3007" t="s">
        <v>4627</v>
      </c>
      <c r="I3007" t="s">
        <v>8326</v>
      </c>
    </row>
    <row r="3008" spans="1:9">
      <c r="A3008">
        <v>138454</v>
      </c>
      <c r="B3008" t="s">
        <v>5207</v>
      </c>
      <c r="C3008" t="s">
        <v>8268</v>
      </c>
      <c r="D3008">
        <v>0</v>
      </c>
      <c r="E3008">
        <v>1500000</v>
      </c>
      <c r="F3008">
        <v>1500000</v>
      </c>
      <c r="G3008" s="3">
        <v>46188</v>
      </c>
      <c r="H3008" t="s">
        <v>4627</v>
      </c>
      <c r="I3008" t="s">
        <v>4627</v>
      </c>
    </row>
    <row r="3009" spans="1:9">
      <c r="A3009">
        <v>138455</v>
      </c>
      <c r="B3009" t="s">
        <v>8269</v>
      </c>
      <c r="C3009" t="s">
        <v>8271</v>
      </c>
      <c r="D3009">
        <v>0</v>
      </c>
      <c r="E3009">
        <v>900000</v>
      </c>
      <c r="F3009">
        <v>900000</v>
      </c>
      <c r="G3009" s="3">
        <v>46188</v>
      </c>
      <c r="H3009" t="s">
        <v>4627</v>
      </c>
      <c r="I3009" t="s">
        <v>8326</v>
      </c>
    </row>
    <row r="3010" spans="1:9">
      <c r="A3010">
        <v>138456</v>
      </c>
      <c r="B3010" t="s">
        <v>4697</v>
      </c>
      <c r="C3010" t="s">
        <v>8272</v>
      </c>
      <c r="D3010">
        <v>0</v>
      </c>
      <c r="E3010">
        <v>703000</v>
      </c>
      <c r="F3010">
        <v>703000</v>
      </c>
      <c r="G3010" s="3">
        <v>46188</v>
      </c>
      <c r="H3010" t="s">
        <v>4627</v>
      </c>
      <c r="I3010" t="s">
        <v>4627</v>
      </c>
    </row>
    <row r="3011" spans="1:9">
      <c r="A3011">
        <v>138457</v>
      </c>
      <c r="B3011">
        <v>0</v>
      </c>
      <c r="C3011" t="s">
        <v>8273</v>
      </c>
      <c r="D3011">
        <v>0</v>
      </c>
      <c r="E3011">
        <v>0</v>
      </c>
      <c r="F3011">
        <v>0</v>
      </c>
      <c r="G3011" s="3">
        <v>46188</v>
      </c>
      <c r="H3011" t="s">
        <v>4627</v>
      </c>
      <c r="I3011" t="s">
        <v>4627</v>
      </c>
    </row>
    <row r="3012" spans="1:9">
      <c r="A3012">
        <v>138458</v>
      </c>
      <c r="B3012" t="s">
        <v>4666</v>
      </c>
      <c r="C3012" t="s">
        <v>8274</v>
      </c>
      <c r="D3012">
        <v>0</v>
      </c>
      <c r="E3012">
        <v>104250000</v>
      </c>
      <c r="F3012">
        <v>104250000</v>
      </c>
      <c r="G3012" s="3">
        <v>46188</v>
      </c>
      <c r="H3012" t="s">
        <v>4627</v>
      </c>
      <c r="I3012" t="s">
        <v>4621</v>
      </c>
    </row>
    <row r="3013" spans="1:9">
      <c r="A3013">
        <v>138459</v>
      </c>
      <c r="B3013" t="s">
        <v>4732</v>
      </c>
      <c r="C3013">
        <v>0</v>
      </c>
      <c r="D3013">
        <v>0</v>
      </c>
      <c r="E3013">
        <v>22750000</v>
      </c>
      <c r="F3013">
        <v>27300000</v>
      </c>
      <c r="G3013" s="3">
        <v>46188</v>
      </c>
      <c r="H3013" t="s">
        <v>4627</v>
      </c>
      <c r="I3013" t="s">
        <v>4626</v>
      </c>
    </row>
    <row r="3014" spans="1:9">
      <c r="A3014">
        <v>138460</v>
      </c>
      <c r="B3014" t="s">
        <v>4817</v>
      </c>
      <c r="C3014" t="s">
        <v>8275</v>
      </c>
      <c r="D3014">
        <v>0</v>
      </c>
      <c r="E3014">
        <v>1743039</v>
      </c>
      <c r="F3014">
        <v>2091646.8</v>
      </c>
      <c r="G3014" s="3">
        <v>46188</v>
      </c>
      <c r="H3014" t="s">
        <v>4627</v>
      </c>
      <c r="I3014" t="s">
        <v>4627</v>
      </c>
    </row>
    <row r="3015" spans="1:9">
      <c r="A3015">
        <v>138461</v>
      </c>
      <c r="B3015" t="s">
        <v>8276</v>
      </c>
      <c r="C3015" t="s">
        <v>8278</v>
      </c>
      <c r="D3015">
        <v>0</v>
      </c>
      <c r="E3015">
        <v>3000000</v>
      </c>
      <c r="F3015">
        <v>3000000</v>
      </c>
      <c r="G3015" s="3">
        <v>46188</v>
      </c>
      <c r="H3015" t="s">
        <v>4627</v>
      </c>
      <c r="I3015" t="s">
        <v>8326</v>
      </c>
    </row>
    <row r="3016" spans="1:9">
      <c r="A3016">
        <v>138462</v>
      </c>
      <c r="B3016" t="s">
        <v>4791</v>
      </c>
      <c r="C3016" t="s">
        <v>8279</v>
      </c>
      <c r="D3016" t="s">
        <v>8279</v>
      </c>
      <c r="E3016">
        <v>720000</v>
      </c>
      <c r="F3016">
        <v>864000</v>
      </c>
      <c r="G3016" s="3">
        <v>46188</v>
      </c>
      <c r="H3016" t="s">
        <v>4627</v>
      </c>
      <c r="I3016" t="s">
        <v>4627</v>
      </c>
    </row>
    <row r="3017" spans="1:9">
      <c r="A3017">
        <v>138463</v>
      </c>
      <c r="B3017" t="s">
        <v>4763</v>
      </c>
      <c r="C3017">
        <v>0</v>
      </c>
      <c r="D3017" t="s">
        <v>9765</v>
      </c>
      <c r="E3017">
        <v>81065984</v>
      </c>
      <c r="F3017">
        <v>97279180.799999997</v>
      </c>
      <c r="G3017" s="3">
        <v>46188</v>
      </c>
      <c r="H3017" t="s">
        <v>4627</v>
      </c>
      <c r="I3017" t="s">
        <v>4627</v>
      </c>
    </row>
    <row r="3018" spans="1:9">
      <c r="A3018">
        <v>138464</v>
      </c>
      <c r="B3018" t="s">
        <v>8280</v>
      </c>
      <c r="C3018" t="s">
        <v>7729</v>
      </c>
      <c r="D3018">
        <v>0</v>
      </c>
      <c r="E3018">
        <v>5360000</v>
      </c>
      <c r="F3018">
        <v>5360000</v>
      </c>
      <c r="G3018" s="3">
        <v>46188</v>
      </c>
      <c r="H3018" t="s">
        <v>4627</v>
      </c>
      <c r="I3018" t="s">
        <v>4627</v>
      </c>
    </row>
    <row r="3019" spans="1:9">
      <c r="A3019">
        <v>138465</v>
      </c>
      <c r="B3019" t="s">
        <v>6365</v>
      </c>
      <c r="C3019" t="s">
        <v>3518</v>
      </c>
      <c r="D3019">
        <v>0</v>
      </c>
      <c r="E3019">
        <v>432120</v>
      </c>
      <c r="F3019">
        <v>518544</v>
      </c>
      <c r="G3019" s="3">
        <v>46188</v>
      </c>
      <c r="H3019" t="s">
        <v>4627</v>
      </c>
      <c r="I3019" t="s">
        <v>8326</v>
      </c>
    </row>
    <row r="3020" spans="1:9">
      <c r="A3020">
        <v>138466</v>
      </c>
      <c r="B3020" t="s">
        <v>4725</v>
      </c>
      <c r="C3020" t="s">
        <v>8282</v>
      </c>
      <c r="D3020">
        <v>0</v>
      </c>
      <c r="E3020">
        <v>115200</v>
      </c>
      <c r="F3020">
        <v>115200</v>
      </c>
      <c r="G3020" s="3">
        <v>46188</v>
      </c>
      <c r="H3020" t="s">
        <v>4627</v>
      </c>
      <c r="I3020" t="s">
        <v>8326</v>
      </c>
    </row>
    <row r="3021" spans="1:9">
      <c r="A3021">
        <v>138467</v>
      </c>
      <c r="B3021" t="s">
        <v>5116</v>
      </c>
      <c r="C3021" t="s">
        <v>5881</v>
      </c>
      <c r="D3021">
        <v>0</v>
      </c>
      <c r="E3021">
        <v>716666.5</v>
      </c>
      <c r="F3021">
        <v>859999.8</v>
      </c>
      <c r="G3021" s="3">
        <v>46188</v>
      </c>
      <c r="H3021" t="s">
        <v>4627</v>
      </c>
      <c r="I3021" t="s">
        <v>4627</v>
      </c>
    </row>
    <row r="3022" spans="1:9">
      <c r="A3022">
        <v>138468</v>
      </c>
      <c r="B3022" t="s">
        <v>4726</v>
      </c>
      <c r="C3022" t="s">
        <v>8283</v>
      </c>
      <c r="D3022">
        <v>0</v>
      </c>
      <c r="E3022">
        <v>120000</v>
      </c>
      <c r="F3022">
        <v>144000</v>
      </c>
      <c r="G3022" s="3">
        <v>46188</v>
      </c>
      <c r="H3022" t="s">
        <v>4627</v>
      </c>
      <c r="I3022" t="s">
        <v>8326</v>
      </c>
    </row>
    <row r="3023" spans="1:9">
      <c r="A3023">
        <v>138469</v>
      </c>
      <c r="B3023" t="s">
        <v>4689</v>
      </c>
      <c r="C3023" t="s">
        <v>8284</v>
      </c>
      <c r="D3023" t="s">
        <v>8284</v>
      </c>
      <c r="E3023">
        <v>5229600</v>
      </c>
      <c r="F3023">
        <v>6275520</v>
      </c>
      <c r="G3023" s="3">
        <v>46188</v>
      </c>
      <c r="H3023" t="s">
        <v>4627</v>
      </c>
      <c r="I3023" t="s">
        <v>3413</v>
      </c>
    </row>
    <row r="3024" spans="1:9">
      <c r="A3024">
        <v>138470</v>
      </c>
      <c r="B3024">
        <v>0</v>
      </c>
      <c r="C3024" t="s">
        <v>8285</v>
      </c>
      <c r="D3024">
        <v>0</v>
      </c>
      <c r="E3024">
        <v>1</v>
      </c>
      <c r="F3024">
        <v>1.2</v>
      </c>
      <c r="G3024" s="3">
        <v>46188</v>
      </c>
      <c r="H3024" t="s">
        <v>4627</v>
      </c>
      <c r="I3024" t="s">
        <v>8326</v>
      </c>
    </row>
    <row r="3025" spans="1:9">
      <c r="A3025">
        <v>138471</v>
      </c>
      <c r="B3025" t="s">
        <v>4939</v>
      </c>
      <c r="C3025" t="s">
        <v>8286</v>
      </c>
      <c r="D3025">
        <v>0</v>
      </c>
      <c r="E3025">
        <v>247896.2</v>
      </c>
      <c r="F3025">
        <v>297475.44</v>
      </c>
      <c r="G3025" s="3">
        <v>46188</v>
      </c>
      <c r="H3025" t="s">
        <v>4627</v>
      </c>
      <c r="I3025" t="s">
        <v>4626</v>
      </c>
    </row>
    <row r="3026" spans="1:9">
      <c r="A3026">
        <v>138472</v>
      </c>
      <c r="B3026" t="s">
        <v>4726</v>
      </c>
      <c r="C3026" t="s">
        <v>3517</v>
      </c>
      <c r="D3026">
        <v>0</v>
      </c>
      <c r="E3026">
        <v>265000</v>
      </c>
      <c r="F3026">
        <v>318000</v>
      </c>
      <c r="G3026" s="3">
        <v>46188</v>
      </c>
      <c r="H3026" t="s">
        <v>4627</v>
      </c>
      <c r="I3026" t="s">
        <v>8326</v>
      </c>
    </row>
    <row r="3027" spans="1:9">
      <c r="A3027">
        <v>138473</v>
      </c>
      <c r="B3027" t="s">
        <v>6562</v>
      </c>
      <c r="C3027" t="s">
        <v>3517</v>
      </c>
      <c r="D3027">
        <v>0</v>
      </c>
      <c r="E3027">
        <v>500000</v>
      </c>
      <c r="F3027">
        <v>600000</v>
      </c>
      <c r="G3027" s="3">
        <v>46188</v>
      </c>
      <c r="H3027" t="s">
        <v>4627</v>
      </c>
      <c r="I3027" t="s">
        <v>8326</v>
      </c>
    </row>
    <row r="3028" spans="1:9">
      <c r="A3028">
        <v>138474</v>
      </c>
      <c r="B3028" t="s">
        <v>7374</v>
      </c>
      <c r="C3028" t="s">
        <v>3516</v>
      </c>
      <c r="D3028">
        <v>0</v>
      </c>
      <c r="E3028">
        <v>730000</v>
      </c>
      <c r="F3028">
        <v>876000</v>
      </c>
      <c r="G3028" s="3">
        <v>46188</v>
      </c>
      <c r="H3028" t="s">
        <v>4627</v>
      </c>
      <c r="I3028" t="s">
        <v>8326</v>
      </c>
    </row>
    <row r="3029" spans="1:9">
      <c r="A3029">
        <v>138475</v>
      </c>
      <c r="B3029" t="s">
        <v>6365</v>
      </c>
      <c r="C3029" t="s">
        <v>3516</v>
      </c>
      <c r="D3029">
        <v>0</v>
      </c>
      <c r="E3029">
        <v>375000</v>
      </c>
      <c r="F3029">
        <v>450000</v>
      </c>
      <c r="G3029" s="3">
        <v>46188</v>
      </c>
      <c r="H3029" t="s">
        <v>4627</v>
      </c>
      <c r="I3029" t="s">
        <v>8326</v>
      </c>
    </row>
    <row r="3030" spans="1:9">
      <c r="A3030">
        <v>138476</v>
      </c>
      <c r="B3030" t="s">
        <v>4994</v>
      </c>
      <c r="C3030" t="s">
        <v>8287</v>
      </c>
      <c r="D3030">
        <v>0</v>
      </c>
      <c r="E3030">
        <v>27140000</v>
      </c>
      <c r="F3030">
        <v>27140000</v>
      </c>
      <c r="G3030" s="3">
        <v>46188</v>
      </c>
      <c r="H3030" t="s">
        <v>4627</v>
      </c>
      <c r="I3030" t="s">
        <v>4626</v>
      </c>
    </row>
    <row r="3031" spans="1:9">
      <c r="A3031">
        <v>138477</v>
      </c>
      <c r="B3031" t="s">
        <v>5603</v>
      </c>
      <c r="C3031" t="s">
        <v>8288</v>
      </c>
      <c r="D3031">
        <v>0</v>
      </c>
      <c r="E3031">
        <v>415249</v>
      </c>
      <c r="F3031">
        <v>498298.8</v>
      </c>
      <c r="G3031" s="3">
        <v>46188</v>
      </c>
      <c r="H3031" t="s">
        <v>4627</v>
      </c>
      <c r="I3031" t="s">
        <v>4626</v>
      </c>
    </row>
    <row r="3032" spans="1:9">
      <c r="A3032">
        <v>138478</v>
      </c>
      <c r="B3032" t="s">
        <v>7588</v>
      </c>
      <c r="C3032">
        <v>0</v>
      </c>
      <c r="D3032" t="s">
        <v>9766</v>
      </c>
      <c r="E3032">
        <v>5000000</v>
      </c>
      <c r="F3032">
        <v>6000000</v>
      </c>
      <c r="G3032" s="3">
        <v>46189</v>
      </c>
      <c r="H3032" t="s">
        <v>4626</v>
      </c>
      <c r="I3032" t="s">
        <v>4626</v>
      </c>
    </row>
    <row r="3033" spans="1:9">
      <c r="A3033">
        <v>138479</v>
      </c>
      <c r="B3033" t="s">
        <v>5099</v>
      </c>
      <c r="C3033">
        <v>0</v>
      </c>
      <c r="D3033">
        <v>0</v>
      </c>
      <c r="E3033">
        <v>4655000</v>
      </c>
      <c r="F3033">
        <v>5586000</v>
      </c>
      <c r="G3033" s="3">
        <v>46189</v>
      </c>
      <c r="H3033" t="s">
        <v>4626</v>
      </c>
      <c r="I3033" t="s">
        <v>8326</v>
      </c>
    </row>
    <row r="3034" spans="1:9">
      <c r="A3034">
        <v>138480</v>
      </c>
      <c r="B3034" t="s">
        <v>4697</v>
      </c>
      <c r="C3034" t="s">
        <v>8289</v>
      </c>
      <c r="D3034">
        <v>0</v>
      </c>
      <c r="E3034">
        <v>13731625</v>
      </c>
      <c r="F3034">
        <v>13731625</v>
      </c>
      <c r="G3034" s="3">
        <v>46189</v>
      </c>
      <c r="H3034" t="s">
        <v>4626</v>
      </c>
      <c r="I3034" t="s">
        <v>4621</v>
      </c>
    </row>
    <row r="3035" spans="1:9">
      <c r="A3035">
        <v>138481</v>
      </c>
      <c r="B3035" t="s">
        <v>7977</v>
      </c>
      <c r="C3035" t="s">
        <v>8290</v>
      </c>
      <c r="D3035">
        <v>0</v>
      </c>
      <c r="E3035">
        <v>2000000</v>
      </c>
      <c r="F3035">
        <v>2000000</v>
      </c>
      <c r="G3035" s="3">
        <v>46189</v>
      </c>
      <c r="H3035" t="s">
        <v>4626</v>
      </c>
      <c r="I3035" t="s">
        <v>4626</v>
      </c>
    </row>
    <row r="3036" spans="1:9">
      <c r="A3036">
        <v>138482</v>
      </c>
      <c r="B3036" t="s">
        <v>5151</v>
      </c>
      <c r="C3036" t="s">
        <v>8291</v>
      </c>
      <c r="D3036">
        <v>0</v>
      </c>
      <c r="E3036">
        <v>220000</v>
      </c>
      <c r="F3036">
        <v>264000</v>
      </c>
      <c r="G3036" s="3">
        <v>46189</v>
      </c>
      <c r="H3036" t="s">
        <v>4626</v>
      </c>
      <c r="I3036" t="s">
        <v>8326</v>
      </c>
    </row>
    <row r="3037" spans="1:9">
      <c r="A3037">
        <v>138483</v>
      </c>
      <c r="B3037" t="s">
        <v>5151</v>
      </c>
      <c r="C3037" t="s">
        <v>8292</v>
      </c>
      <c r="D3037">
        <v>0</v>
      </c>
      <c r="E3037">
        <v>720000</v>
      </c>
      <c r="F3037">
        <v>864000</v>
      </c>
      <c r="G3037" s="3">
        <v>46189</v>
      </c>
      <c r="H3037" t="s">
        <v>4626</v>
      </c>
      <c r="I3037" t="s">
        <v>4626</v>
      </c>
    </row>
    <row r="3038" spans="1:9">
      <c r="A3038">
        <v>138484</v>
      </c>
      <c r="B3038" t="s">
        <v>4794</v>
      </c>
      <c r="C3038" t="s">
        <v>8293</v>
      </c>
      <c r="D3038">
        <v>0</v>
      </c>
      <c r="E3038">
        <v>5103</v>
      </c>
      <c r="F3038">
        <v>5103</v>
      </c>
      <c r="G3038" s="3">
        <v>46189</v>
      </c>
      <c r="H3038" t="s">
        <v>4626</v>
      </c>
      <c r="I3038" t="s">
        <v>8326</v>
      </c>
    </row>
    <row r="3039" spans="1:9">
      <c r="A3039">
        <v>138485</v>
      </c>
      <c r="B3039" t="s">
        <v>8294</v>
      </c>
      <c r="C3039" t="s">
        <v>8296</v>
      </c>
      <c r="D3039">
        <v>0</v>
      </c>
      <c r="E3039">
        <v>6159000</v>
      </c>
      <c r="F3039">
        <v>6159000</v>
      </c>
      <c r="G3039" s="3">
        <v>46189</v>
      </c>
      <c r="H3039" t="s">
        <v>4626</v>
      </c>
      <c r="I3039" t="s">
        <v>4626</v>
      </c>
    </row>
    <row r="3040" spans="1:9">
      <c r="A3040">
        <v>138486</v>
      </c>
      <c r="B3040" t="s">
        <v>7898</v>
      </c>
      <c r="C3040">
        <v>0</v>
      </c>
      <c r="D3040">
        <v>0</v>
      </c>
      <c r="E3040">
        <v>25150</v>
      </c>
      <c r="F3040">
        <v>0</v>
      </c>
      <c r="G3040" s="3">
        <v>46189</v>
      </c>
      <c r="H3040" t="s">
        <v>4626</v>
      </c>
      <c r="I3040" t="s">
        <v>8326</v>
      </c>
    </row>
    <row r="3041" spans="1:9">
      <c r="A3041">
        <v>138487</v>
      </c>
      <c r="B3041" t="s">
        <v>8297</v>
      </c>
      <c r="C3041" t="s">
        <v>8299</v>
      </c>
      <c r="D3041">
        <v>0</v>
      </c>
      <c r="E3041">
        <v>5985000</v>
      </c>
      <c r="F3041">
        <v>5985000</v>
      </c>
      <c r="G3041" s="3">
        <v>46189</v>
      </c>
      <c r="H3041" t="s">
        <v>4626</v>
      </c>
      <c r="I3041" t="s">
        <v>4626</v>
      </c>
    </row>
    <row r="3042" spans="1:9">
      <c r="A3042">
        <v>138488</v>
      </c>
      <c r="B3042" t="s">
        <v>8191</v>
      </c>
      <c r="C3042" t="s">
        <v>8300</v>
      </c>
      <c r="D3042">
        <v>0</v>
      </c>
      <c r="E3042">
        <v>5650000</v>
      </c>
      <c r="F3042">
        <v>5650000</v>
      </c>
      <c r="G3042" s="3">
        <v>46189</v>
      </c>
      <c r="H3042" t="s">
        <v>4626</v>
      </c>
      <c r="I3042" t="s">
        <v>8326</v>
      </c>
    </row>
    <row r="3043" spans="1:9">
      <c r="A3043">
        <v>138489</v>
      </c>
      <c r="B3043" t="s">
        <v>8301</v>
      </c>
      <c r="C3043" t="s">
        <v>8303</v>
      </c>
      <c r="D3043">
        <v>0</v>
      </c>
      <c r="E3043">
        <v>1635000</v>
      </c>
      <c r="F3043">
        <v>1635000</v>
      </c>
      <c r="G3043" s="3">
        <v>46189</v>
      </c>
      <c r="H3043" t="s">
        <v>4626</v>
      </c>
      <c r="I3043" t="s">
        <v>4626</v>
      </c>
    </row>
    <row r="3044" spans="1:9">
      <c r="A3044">
        <v>138490</v>
      </c>
      <c r="B3044" t="s">
        <v>8301</v>
      </c>
      <c r="C3044" t="s">
        <v>8303</v>
      </c>
      <c r="D3044">
        <v>0</v>
      </c>
      <c r="E3044">
        <v>1725000</v>
      </c>
      <c r="F3044">
        <v>1725000</v>
      </c>
      <c r="G3044" s="3">
        <v>46189</v>
      </c>
      <c r="H3044" t="s">
        <v>4626</v>
      </c>
      <c r="I3044" t="s">
        <v>4626</v>
      </c>
    </row>
    <row r="3045" spans="1:9">
      <c r="A3045">
        <v>138491</v>
      </c>
      <c r="B3045" t="s">
        <v>8304</v>
      </c>
      <c r="C3045" t="s">
        <v>8306</v>
      </c>
      <c r="D3045">
        <v>0</v>
      </c>
      <c r="E3045">
        <v>2808000</v>
      </c>
      <c r="F3045">
        <v>2808000</v>
      </c>
      <c r="G3045" s="3">
        <v>46189</v>
      </c>
      <c r="H3045" t="s">
        <v>4626</v>
      </c>
      <c r="I3045" t="s">
        <v>4626</v>
      </c>
    </row>
    <row r="3046" spans="1:9">
      <c r="A3046">
        <v>138492</v>
      </c>
      <c r="B3046" t="s">
        <v>8307</v>
      </c>
      <c r="C3046" t="s">
        <v>8309</v>
      </c>
      <c r="D3046">
        <v>0</v>
      </c>
      <c r="E3046">
        <v>1405000</v>
      </c>
      <c r="F3046">
        <v>1405000</v>
      </c>
      <c r="G3046" s="3">
        <v>46189</v>
      </c>
      <c r="H3046" t="s">
        <v>4626</v>
      </c>
      <c r="I3046" t="s">
        <v>4626</v>
      </c>
    </row>
    <row r="3047" spans="1:9">
      <c r="A3047">
        <v>138493</v>
      </c>
      <c r="B3047" t="s">
        <v>8094</v>
      </c>
      <c r="C3047" t="s">
        <v>8310</v>
      </c>
      <c r="D3047">
        <v>0</v>
      </c>
      <c r="E3047">
        <v>2280000</v>
      </c>
      <c r="F3047">
        <v>2280000</v>
      </c>
      <c r="G3047" s="3">
        <v>46189</v>
      </c>
      <c r="H3047" t="s">
        <v>4626</v>
      </c>
      <c r="I3047" t="s">
        <v>4626</v>
      </c>
    </row>
    <row r="3048" spans="1:9">
      <c r="A3048">
        <v>138494</v>
      </c>
      <c r="B3048" t="s">
        <v>6202</v>
      </c>
      <c r="C3048" t="s">
        <v>8311</v>
      </c>
      <c r="D3048">
        <v>0</v>
      </c>
      <c r="E3048">
        <v>9700</v>
      </c>
      <c r="F3048">
        <v>9700</v>
      </c>
      <c r="G3048" s="3">
        <v>46189</v>
      </c>
      <c r="H3048" t="s">
        <v>4626</v>
      </c>
      <c r="I3048" t="s">
        <v>8326</v>
      </c>
    </row>
    <row r="3049" spans="1:9">
      <c r="A3049">
        <v>138495</v>
      </c>
      <c r="B3049">
        <v>0</v>
      </c>
      <c r="C3049" t="s">
        <v>8312</v>
      </c>
      <c r="D3049" t="s">
        <v>8312</v>
      </c>
      <c r="E3049">
        <v>0</v>
      </c>
      <c r="F3049">
        <v>0</v>
      </c>
      <c r="G3049" s="3">
        <v>46189</v>
      </c>
      <c r="H3049" t="s">
        <v>4626</v>
      </c>
      <c r="I3049" t="s">
        <v>4622</v>
      </c>
    </row>
    <row r="3050" spans="1:9">
      <c r="A3050">
        <v>138496</v>
      </c>
      <c r="B3050" t="s">
        <v>4768</v>
      </c>
      <c r="C3050" t="s">
        <v>8313</v>
      </c>
      <c r="D3050">
        <v>0</v>
      </c>
      <c r="E3050">
        <v>131458240</v>
      </c>
      <c r="F3050">
        <v>131458240</v>
      </c>
      <c r="G3050" s="3">
        <v>46189</v>
      </c>
      <c r="H3050" t="s">
        <v>4626</v>
      </c>
      <c r="I3050" t="s">
        <v>4626</v>
      </c>
    </row>
    <row r="3051" spans="1:9">
      <c r="A3051">
        <v>138497</v>
      </c>
      <c r="B3051" t="s">
        <v>4858</v>
      </c>
      <c r="C3051" t="s">
        <v>8314</v>
      </c>
      <c r="D3051">
        <v>0</v>
      </c>
      <c r="E3051">
        <v>4900</v>
      </c>
      <c r="F3051">
        <v>5880</v>
      </c>
      <c r="G3051" s="3">
        <v>46189</v>
      </c>
      <c r="H3051" t="s">
        <v>4626</v>
      </c>
      <c r="I3051" t="s">
        <v>8326</v>
      </c>
    </row>
    <row r="3052" spans="1:9">
      <c r="A3052">
        <v>138498</v>
      </c>
      <c r="B3052" t="s">
        <v>8315</v>
      </c>
      <c r="C3052" t="s">
        <v>8317</v>
      </c>
      <c r="D3052">
        <v>0</v>
      </c>
      <c r="E3052">
        <v>183410800</v>
      </c>
      <c r="F3052">
        <v>183410800</v>
      </c>
      <c r="G3052" s="3">
        <v>46189</v>
      </c>
      <c r="H3052" t="s">
        <v>4626</v>
      </c>
      <c r="I3052" t="s">
        <v>4626</v>
      </c>
    </row>
    <row r="3053" spans="1:9">
      <c r="A3053">
        <v>138499</v>
      </c>
      <c r="B3053" t="s">
        <v>4794</v>
      </c>
      <c r="C3053" t="s">
        <v>8293</v>
      </c>
      <c r="D3053">
        <v>0</v>
      </c>
      <c r="E3053">
        <v>4304.88</v>
      </c>
      <c r="F3053">
        <v>4304.88</v>
      </c>
      <c r="G3053" s="3">
        <v>46189</v>
      </c>
      <c r="H3053" t="s">
        <v>4626</v>
      </c>
      <c r="I3053" t="s">
        <v>8326</v>
      </c>
    </row>
    <row r="3054" spans="1:9">
      <c r="A3054">
        <v>138500</v>
      </c>
      <c r="B3054" t="s">
        <v>5116</v>
      </c>
      <c r="C3054">
        <v>0</v>
      </c>
      <c r="D3054">
        <v>0</v>
      </c>
      <c r="E3054">
        <v>1038666.67</v>
      </c>
      <c r="F3054">
        <v>1246400</v>
      </c>
      <c r="G3054" s="3">
        <v>46189</v>
      </c>
      <c r="H3054" t="s">
        <v>4626</v>
      </c>
      <c r="I3054" t="s">
        <v>4626</v>
      </c>
    </row>
    <row r="3055" spans="1:9">
      <c r="A3055">
        <v>138501</v>
      </c>
      <c r="B3055" t="s">
        <v>5116</v>
      </c>
      <c r="C3055">
        <v>0</v>
      </c>
      <c r="D3055">
        <v>0</v>
      </c>
      <c r="E3055">
        <v>2552500</v>
      </c>
      <c r="F3055">
        <v>3063000</v>
      </c>
      <c r="G3055" s="3">
        <v>46189</v>
      </c>
      <c r="H3055" t="s">
        <v>4626</v>
      </c>
      <c r="I3055" t="s">
        <v>4626</v>
      </c>
    </row>
    <row r="3056" spans="1:9">
      <c r="A3056">
        <v>138502</v>
      </c>
      <c r="B3056" t="s">
        <v>5116</v>
      </c>
      <c r="C3056">
        <v>0</v>
      </c>
      <c r="D3056">
        <v>0</v>
      </c>
      <c r="E3056">
        <v>3578000</v>
      </c>
      <c r="F3056">
        <v>4293600</v>
      </c>
      <c r="G3056" s="3">
        <v>46189</v>
      </c>
      <c r="H3056" t="s">
        <v>4626</v>
      </c>
      <c r="I3056" t="s">
        <v>4626</v>
      </c>
    </row>
    <row r="3057" spans="1:9">
      <c r="A3057">
        <v>138503</v>
      </c>
      <c r="B3057" t="s">
        <v>5116</v>
      </c>
      <c r="C3057">
        <v>0</v>
      </c>
      <c r="D3057">
        <v>0</v>
      </c>
      <c r="E3057">
        <v>1920833.33</v>
      </c>
      <c r="F3057">
        <v>2305000</v>
      </c>
      <c r="G3057" s="3">
        <v>46189</v>
      </c>
      <c r="H3057" t="s">
        <v>4626</v>
      </c>
      <c r="I3057" t="s">
        <v>4626</v>
      </c>
    </row>
    <row r="3058" spans="1:9">
      <c r="A3058">
        <v>138504</v>
      </c>
      <c r="B3058" t="s">
        <v>5116</v>
      </c>
      <c r="C3058">
        <v>0</v>
      </c>
      <c r="D3058">
        <v>0</v>
      </c>
      <c r="E3058">
        <v>1320000</v>
      </c>
      <c r="F3058">
        <v>1584000</v>
      </c>
      <c r="G3058" s="3">
        <v>46189</v>
      </c>
      <c r="H3058" t="s">
        <v>4626</v>
      </c>
      <c r="I3058" t="s">
        <v>4626</v>
      </c>
    </row>
    <row r="3059" spans="1:9">
      <c r="A3059">
        <v>138505</v>
      </c>
      <c r="B3059" t="s">
        <v>8318</v>
      </c>
      <c r="C3059" t="s">
        <v>8320</v>
      </c>
      <c r="D3059">
        <v>0</v>
      </c>
      <c r="E3059">
        <v>175500000</v>
      </c>
      <c r="F3059">
        <v>175500000</v>
      </c>
      <c r="G3059" s="3">
        <v>46189</v>
      </c>
      <c r="H3059" t="s">
        <v>4626</v>
      </c>
      <c r="I3059" t="s">
        <v>4626</v>
      </c>
    </row>
    <row r="3060" spans="1:9">
      <c r="A3060">
        <v>138506</v>
      </c>
      <c r="B3060" t="s">
        <v>5116</v>
      </c>
      <c r="C3060">
        <v>0</v>
      </c>
      <c r="D3060">
        <v>0</v>
      </c>
      <c r="E3060">
        <v>1999750</v>
      </c>
      <c r="F3060">
        <v>2399700</v>
      </c>
      <c r="G3060" s="3">
        <v>46189</v>
      </c>
      <c r="H3060" t="s">
        <v>4626</v>
      </c>
      <c r="I3060" t="s">
        <v>8326</v>
      </c>
    </row>
    <row r="3061" spans="1:9">
      <c r="A3061">
        <v>138507</v>
      </c>
      <c r="B3061" t="s">
        <v>8321</v>
      </c>
      <c r="C3061" t="s">
        <v>8323</v>
      </c>
      <c r="D3061">
        <v>0</v>
      </c>
      <c r="E3061">
        <v>10000000</v>
      </c>
      <c r="F3061">
        <v>10000000</v>
      </c>
      <c r="G3061" s="3">
        <v>46189</v>
      </c>
      <c r="H3061" t="s">
        <v>4626</v>
      </c>
      <c r="I3061" t="s">
        <v>4621</v>
      </c>
    </row>
    <row r="3062" spans="1:9">
      <c r="A3062">
        <v>138508</v>
      </c>
      <c r="B3062" t="s">
        <v>4688</v>
      </c>
      <c r="C3062" t="s">
        <v>8324</v>
      </c>
      <c r="D3062">
        <v>0</v>
      </c>
      <c r="E3062">
        <v>350000</v>
      </c>
      <c r="F3062">
        <v>420000</v>
      </c>
      <c r="G3062" s="3">
        <v>46189</v>
      </c>
      <c r="H3062" t="s">
        <v>4626</v>
      </c>
      <c r="I3062" t="s">
        <v>4626</v>
      </c>
    </row>
    <row r="3063" spans="1:9">
      <c r="A3063">
        <v>138509</v>
      </c>
      <c r="B3063" t="s">
        <v>4763</v>
      </c>
      <c r="C3063" t="s">
        <v>8325</v>
      </c>
      <c r="D3063">
        <v>0</v>
      </c>
      <c r="E3063">
        <v>1212780</v>
      </c>
      <c r="F3063">
        <v>1455336</v>
      </c>
      <c r="G3063" s="3">
        <v>46190</v>
      </c>
      <c r="H3063" t="s">
        <v>8326</v>
      </c>
      <c r="I3063" t="s">
        <v>4621</v>
      </c>
    </row>
    <row r="3064" spans="1:9">
      <c r="A3064">
        <v>138510</v>
      </c>
      <c r="B3064" t="s">
        <v>4732</v>
      </c>
      <c r="C3064" t="s">
        <v>8327</v>
      </c>
      <c r="D3064">
        <v>0</v>
      </c>
      <c r="E3064">
        <v>52200000</v>
      </c>
      <c r="F3064">
        <v>52200000</v>
      </c>
      <c r="G3064" s="3">
        <v>46190</v>
      </c>
      <c r="H3064" t="s">
        <v>8326</v>
      </c>
      <c r="I3064" t="s">
        <v>4620</v>
      </c>
    </row>
    <row r="3065" spans="1:9">
      <c r="A3065">
        <v>138511</v>
      </c>
      <c r="B3065" t="s">
        <v>4732</v>
      </c>
      <c r="C3065" t="s">
        <v>8328</v>
      </c>
      <c r="D3065">
        <v>0</v>
      </c>
      <c r="E3065">
        <v>18000000</v>
      </c>
      <c r="F3065">
        <v>18000000</v>
      </c>
      <c r="G3065" s="3">
        <v>46190</v>
      </c>
      <c r="H3065" t="s">
        <v>8326</v>
      </c>
      <c r="I3065" t="s">
        <v>4620</v>
      </c>
    </row>
    <row r="3066" spans="1:9">
      <c r="A3066">
        <v>138512</v>
      </c>
      <c r="B3066" t="s">
        <v>6998</v>
      </c>
      <c r="C3066" t="s">
        <v>8329</v>
      </c>
      <c r="D3066" t="s">
        <v>8329</v>
      </c>
      <c r="E3066">
        <v>2090000</v>
      </c>
      <c r="F3066">
        <v>2508000</v>
      </c>
      <c r="G3066" s="3">
        <v>46190</v>
      </c>
      <c r="H3066" t="s">
        <v>8326</v>
      </c>
      <c r="I3066" t="s">
        <v>4622</v>
      </c>
    </row>
    <row r="3067" spans="1:9">
      <c r="A3067">
        <v>138513</v>
      </c>
      <c r="B3067" t="s">
        <v>5116</v>
      </c>
      <c r="C3067" t="s">
        <v>5881</v>
      </c>
      <c r="D3067">
        <v>0</v>
      </c>
      <c r="E3067">
        <v>1366666.4</v>
      </c>
      <c r="F3067">
        <v>1639999.68</v>
      </c>
      <c r="G3067" s="3">
        <v>46190</v>
      </c>
      <c r="H3067" t="s">
        <v>8326</v>
      </c>
      <c r="I3067" t="s">
        <v>4621</v>
      </c>
    </row>
    <row r="3068" spans="1:9">
      <c r="A3068">
        <v>138514</v>
      </c>
      <c r="B3068" t="s">
        <v>5057</v>
      </c>
      <c r="C3068" t="s">
        <v>5333</v>
      </c>
      <c r="D3068">
        <v>0</v>
      </c>
      <c r="E3068">
        <v>726800</v>
      </c>
      <c r="F3068">
        <v>872160</v>
      </c>
      <c r="G3068" s="3">
        <v>46190</v>
      </c>
      <c r="H3068" t="s">
        <v>8326</v>
      </c>
      <c r="I3068" t="s">
        <v>4621</v>
      </c>
    </row>
    <row r="3069" spans="1:9">
      <c r="A3069">
        <v>138515</v>
      </c>
      <c r="B3069" t="s">
        <v>5171</v>
      </c>
      <c r="C3069" t="s">
        <v>8330</v>
      </c>
      <c r="D3069" t="s">
        <v>8330</v>
      </c>
      <c r="E3069">
        <v>57858360</v>
      </c>
      <c r="F3069">
        <v>69430032</v>
      </c>
      <c r="G3069" s="3">
        <v>46190</v>
      </c>
      <c r="H3069" t="s">
        <v>8326</v>
      </c>
      <c r="I3069" t="s">
        <v>8326</v>
      </c>
    </row>
    <row r="3070" spans="1:9">
      <c r="A3070">
        <v>138516</v>
      </c>
      <c r="B3070" t="s">
        <v>5603</v>
      </c>
      <c r="C3070" t="s">
        <v>8331</v>
      </c>
      <c r="D3070" t="s">
        <v>8331</v>
      </c>
      <c r="E3070">
        <v>383332</v>
      </c>
      <c r="F3070">
        <v>459998.4</v>
      </c>
      <c r="G3070" s="3">
        <v>46190</v>
      </c>
      <c r="H3070" t="s">
        <v>8326</v>
      </c>
      <c r="I3070" t="s">
        <v>4622</v>
      </c>
    </row>
    <row r="3071" spans="1:9">
      <c r="A3071">
        <v>138517</v>
      </c>
      <c r="B3071" t="s">
        <v>4891</v>
      </c>
      <c r="C3071" t="s">
        <v>8332</v>
      </c>
      <c r="D3071">
        <v>0</v>
      </c>
      <c r="E3071">
        <v>2515000</v>
      </c>
      <c r="F3071">
        <v>3018000</v>
      </c>
      <c r="G3071" s="3">
        <v>46190</v>
      </c>
      <c r="H3071" t="s">
        <v>8326</v>
      </c>
      <c r="I3071" t="s">
        <v>4628</v>
      </c>
    </row>
    <row r="3072" spans="1:9">
      <c r="A3072">
        <v>138518</v>
      </c>
      <c r="B3072" t="s">
        <v>5165</v>
      </c>
      <c r="C3072" t="s">
        <v>8333</v>
      </c>
      <c r="D3072" t="s">
        <v>8333</v>
      </c>
      <c r="E3072">
        <v>52072524</v>
      </c>
      <c r="F3072">
        <v>62487028.799999997</v>
      </c>
      <c r="G3072" s="3">
        <v>46190</v>
      </c>
      <c r="H3072" t="s">
        <v>8326</v>
      </c>
      <c r="I3072" t="s">
        <v>8326</v>
      </c>
    </row>
    <row r="3073" spans="1:9">
      <c r="A3073">
        <v>138519</v>
      </c>
      <c r="B3073" t="s">
        <v>4693</v>
      </c>
      <c r="C3073" t="s">
        <v>8334</v>
      </c>
      <c r="D3073">
        <v>0</v>
      </c>
      <c r="E3073">
        <v>6000000</v>
      </c>
      <c r="F3073">
        <v>7200000</v>
      </c>
      <c r="G3073" s="3">
        <v>46190</v>
      </c>
      <c r="H3073" t="s">
        <v>8326</v>
      </c>
      <c r="I3073" t="s">
        <v>4628</v>
      </c>
    </row>
    <row r="3074" spans="1:9">
      <c r="A3074">
        <v>138520</v>
      </c>
      <c r="B3074" t="s">
        <v>4693</v>
      </c>
      <c r="C3074" t="s">
        <v>8335</v>
      </c>
      <c r="D3074">
        <v>0</v>
      </c>
      <c r="E3074">
        <v>6000000</v>
      </c>
      <c r="F3074">
        <v>7200000</v>
      </c>
      <c r="G3074" s="3">
        <v>46190</v>
      </c>
      <c r="H3074" t="s">
        <v>8326</v>
      </c>
      <c r="I3074" t="s">
        <v>4628</v>
      </c>
    </row>
    <row r="3075" spans="1:9">
      <c r="A3075">
        <v>138521</v>
      </c>
      <c r="B3075" t="s">
        <v>4952</v>
      </c>
      <c r="C3075" t="s">
        <v>8336</v>
      </c>
      <c r="D3075">
        <v>0</v>
      </c>
      <c r="E3075">
        <v>1800000</v>
      </c>
      <c r="F3075">
        <v>2160000</v>
      </c>
      <c r="G3075" s="3">
        <v>46190</v>
      </c>
      <c r="H3075" t="s">
        <v>8326</v>
      </c>
      <c r="I3075" t="s">
        <v>4628</v>
      </c>
    </row>
    <row r="3076" spans="1:9">
      <c r="A3076">
        <v>138522</v>
      </c>
      <c r="B3076" t="s">
        <v>4775</v>
      </c>
      <c r="C3076" t="s">
        <v>8337</v>
      </c>
      <c r="D3076">
        <v>0</v>
      </c>
      <c r="E3076">
        <v>3780000</v>
      </c>
      <c r="F3076">
        <v>4536000</v>
      </c>
      <c r="G3076" s="3">
        <v>46190</v>
      </c>
      <c r="H3076" t="s">
        <v>8326</v>
      </c>
      <c r="I3076" t="s">
        <v>4628</v>
      </c>
    </row>
    <row r="3077" spans="1:9">
      <c r="A3077">
        <v>138523</v>
      </c>
      <c r="B3077" t="s">
        <v>4775</v>
      </c>
      <c r="C3077" t="s">
        <v>8338</v>
      </c>
      <c r="D3077">
        <v>0</v>
      </c>
      <c r="E3077">
        <v>1980000</v>
      </c>
      <c r="F3077">
        <v>2376000</v>
      </c>
      <c r="G3077" s="3">
        <v>46190</v>
      </c>
      <c r="H3077" t="s">
        <v>8326</v>
      </c>
      <c r="I3077" t="s">
        <v>4628</v>
      </c>
    </row>
    <row r="3078" spans="1:9">
      <c r="A3078">
        <v>138524</v>
      </c>
      <c r="B3078" t="s">
        <v>4775</v>
      </c>
      <c r="C3078" t="s">
        <v>8339</v>
      </c>
      <c r="D3078">
        <v>0</v>
      </c>
      <c r="E3078">
        <v>7380000</v>
      </c>
      <c r="F3078">
        <v>8856000</v>
      </c>
      <c r="G3078" s="3">
        <v>46190</v>
      </c>
      <c r="H3078" t="s">
        <v>8326</v>
      </c>
      <c r="I3078" t="s">
        <v>4628</v>
      </c>
    </row>
    <row r="3079" spans="1:9">
      <c r="A3079">
        <v>138525</v>
      </c>
      <c r="B3079" t="s">
        <v>4693</v>
      </c>
      <c r="C3079" t="s">
        <v>8340</v>
      </c>
      <c r="D3079">
        <v>0</v>
      </c>
      <c r="E3079">
        <v>5100000</v>
      </c>
      <c r="F3079">
        <v>6120000</v>
      </c>
      <c r="G3079" s="3">
        <v>46190</v>
      </c>
      <c r="H3079" t="s">
        <v>8326</v>
      </c>
      <c r="I3079" t="s">
        <v>4628</v>
      </c>
    </row>
    <row r="3080" spans="1:9">
      <c r="A3080">
        <v>138526</v>
      </c>
      <c r="B3080" t="s">
        <v>5264</v>
      </c>
      <c r="C3080" t="s">
        <v>8341</v>
      </c>
      <c r="D3080">
        <v>0</v>
      </c>
      <c r="E3080">
        <v>12337500</v>
      </c>
      <c r="F3080">
        <v>14805000</v>
      </c>
      <c r="G3080" s="3">
        <v>46190</v>
      </c>
      <c r="H3080" t="s">
        <v>8326</v>
      </c>
      <c r="I3080" t="s">
        <v>4621</v>
      </c>
    </row>
    <row r="3081" spans="1:9">
      <c r="A3081">
        <v>138527</v>
      </c>
      <c r="B3081" t="s">
        <v>7531</v>
      </c>
      <c r="C3081" t="s">
        <v>8342</v>
      </c>
      <c r="D3081">
        <v>0</v>
      </c>
      <c r="E3081">
        <v>7672000</v>
      </c>
      <c r="F3081">
        <v>9206400</v>
      </c>
      <c r="G3081" s="3">
        <v>46190</v>
      </c>
      <c r="H3081" t="s">
        <v>8326</v>
      </c>
      <c r="I3081" t="s">
        <v>4621</v>
      </c>
    </row>
    <row r="3082" spans="1:9">
      <c r="A3082">
        <v>138528</v>
      </c>
      <c r="B3082">
        <v>0</v>
      </c>
      <c r="C3082" t="s">
        <v>8343</v>
      </c>
      <c r="D3082" t="s">
        <v>8343</v>
      </c>
      <c r="E3082">
        <v>30000000</v>
      </c>
      <c r="F3082">
        <v>36000000</v>
      </c>
      <c r="G3082" s="3">
        <v>46190</v>
      </c>
      <c r="H3082" t="s">
        <v>8326</v>
      </c>
      <c r="I3082" t="s">
        <v>4621</v>
      </c>
    </row>
    <row r="3083" spans="1:9">
      <c r="A3083">
        <v>138529</v>
      </c>
      <c r="B3083" t="s">
        <v>5116</v>
      </c>
      <c r="C3083" t="s">
        <v>8344</v>
      </c>
      <c r="D3083">
        <v>0</v>
      </c>
      <c r="E3083">
        <v>1666250</v>
      </c>
      <c r="F3083">
        <v>1999500</v>
      </c>
      <c r="G3083" s="3">
        <v>46190</v>
      </c>
      <c r="H3083" t="s">
        <v>8326</v>
      </c>
      <c r="I3083" t="s">
        <v>4621</v>
      </c>
    </row>
    <row r="3084" spans="1:9">
      <c r="A3084">
        <v>138530</v>
      </c>
      <c r="B3084" t="s">
        <v>7343</v>
      </c>
      <c r="C3084" t="s">
        <v>8345</v>
      </c>
      <c r="D3084">
        <v>0</v>
      </c>
      <c r="E3084">
        <v>7123500</v>
      </c>
      <c r="F3084">
        <v>7123500</v>
      </c>
      <c r="G3084" s="3">
        <v>46190</v>
      </c>
      <c r="H3084" t="s">
        <v>8326</v>
      </c>
      <c r="I3084" t="s">
        <v>8326</v>
      </c>
    </row>
    <row r="3085" spans="1:9">
      <c r="A3085">
        <v>138531</v>
      </c>
      <c r="B3085" t="s">
        <v>4782</v>
      </c>
      <c r="C3085" t="s">
        <v>8346</v>
      </c>
      <c r="D3085">
        <v>0</v>
      </c>
      <c r="E3085">
        <v>3475000</v>
      </c>
      <c r="F3085">
        <v>4170000</v>
      </c>
      <c r="G3085" s="3">
        <v>46190</v>
      </c>
      <c r="H3085" t="s">
        <v>8326</v>
      </c>
      <c r="I3085" t="s">
        <v>4628</v>
      </c>
    </row>
    <row r="3086" spans="1:9">
      <c r="A3086">
        <v>138532</v>
      </c>
      <c r="B3086" t="s">
        <v>8347</v>
      </c>
      <c r="C3086" t="s">
        <v>8349</v>
      </c>
      <c r="D3086">
        <v>0</v>
      </c>
      <c r="E3086">
        <v>20000000</v>
      </c>
      <c r="F3086">
        <v>20000000</v>
      </c>
      <c r="G3086" s="3">
        <v>46190</v>
      </c>
      <c r="H3086" t="s">
        <v>8326</v>
      </c>
      <c r="I3086" t="s">
        <v>4620</v>
      </c>
    </row>
    <row r="3087" spans="1:9">
      <c r="A3087">
        <v>138533</v>
      </c>
      <c r="B3087" t="s">
        <v>8321</v>
      </c>
      <c r="C3087" t="s">
        <v>8350</v>
      </c>
      <c r="D3087">
        <v>0</v>
      </c>
      <c r="E3087">
        <v>6000000</v>
      </c>
      <c r="F3087">
        <v>6000000</v>
      </c>
      <c r="G3087" s="3">
        <v>46190</v>
      </c>
      <c r="H3087" t="s">
        <v>8326</v>
      </c>
      <c r="I3087" t="s">
        <v>4620</v>
      </c>
    </row>
    <row r="3088" spans="1:9">
      <c r="A3088">
        <v>138534</v>
      </c>
      <c r="B3088" t="s">
        <v>4695</v>
      </c>
      <c r="C3088">
        <v>0</v>
      </c>
      <c r="D3088">
        <v>0</v>
      </c>
      <c r="E3088">
        <v>17935500</v>
      </c>
      <c r="F3088">
        <v>21522600</v>
      </c>
      <c r="G3088" s="3">
        <v>46190</v>
      </c>
      <c r="H3088" t="s">
        <v>8326</v>
      </c>
      <c r="I3088" t="s">
        <v>8326</v>
      </c>
    </row>
    <row r="3089" spans="1:9">
      <c r="A3089">
        <v>138535</v>
      </c>
      <c r="B3089" t="s">
        <v>8351</v>
      </c>
      <c r="C3089" t="s">
        <v>8353</v>
      </c>
      <c r="D3089">
        <v>0</v>
      </c>
      <c r="E3089">
        <v>2500000</v>
      </c>
      <c r="F3089">
        <v>2500000</v>
      </c>
      <c r="G3089" s="3">
        <v>46190</v>
      </c>
      <c r="H3089" t="s">
        <v>8326</v>
      </c>
      <c r="I3089" t="s">
        <v>4620</v>
      </c>
    </row>
    <row r="3090" spans="1:9">
      <c r="A3090">
        <v>138536</v>
      </c>
      <c r="B3090" t="s">
        <v>5057</v>
      </c>
      <c r="C3090" t="s">
        <v>8354</v>
      </c>
      <c r="D3090">
        <v>0</v>
      </c>
      <c r="E3090">
        <v>4541667</v>
      </c>
      <c r="F3090">
        <v>5450000.4000000004</v>
      </c>
      <c r="G3090" s="3">
        <v>46190</v>
      </c>
      <c r="H3090" t="s">
        <v>8326</v>
      </c>
      <c r="I3090" t="s">
        <v>8326</v>
      </c>
    </row>
    <row r="3091" spans="1:9">
      <c r="A3091">
        <v>138537</v>
      </c>
      <c r="B3091" t="s">
        <v>8355</v>
      </c>
      <c r="C3091" t="s">
        <v>8357</v>
      </c>
      <c r="D3091">
        <v>0</v>
      </c>
      <c r="E3091">
        <v>2125000</v>
      </c>
      <c r="F3091">
        <v>2125000</v>
      </c>
      <c r="G3091" s="3">
        <v>46190</v>
      </c>
      <c r="H3091" t="s">
        <v>8326</v>
      </c>
      <c r="I3091" t="s">
        <v>4620</v>
      </c>
    </row>
    <row r="3092" spans="1:9">
      <c r="A3092">
        <v>138538</v>
      </c>
      <c r="B3092" t="s">
        <v>8358</v>
      </c>
      <c r="C3092" t="s">
        <v>8360</v>
      </c>
      <c r="D3092" t="s">
        <v>8360</v>
      </c>
      <c r="E3092">
        <v>9135000</v>
      </c>
      <c r="F3092">
        <v>9135000</v>
      </c>
      <c r="G3092" s="3">
        <v>46190</v>
      </c>
      <c r="H3092" t="s">
        <v>8326</v>
      </c>
      <c r="I3092" t="s">
        <v>4622</v>
      </c>
    </row>
    <row r="3093" spans="1:9">
      <c r="A3093">
        <v>138539</v>
      </c>
      <c r="B3093" t="s">
        <v>8361</v>
      </c>
      <c r="C3093" t="s">
        <v>8363</v>
      </c>
      <c r="D3093">
        <v>0</v>
      </c>
      <c r="E3093">
        <v>2529000</v>
      </c>
      <c r="F3093">
        <v>2529000</v>
      </c>
      <c r="G3093" s="3">
        <v>46190</v>
      </c>
      <c r="H3093" t="s">
        <v>8326</v>
      </c>
      <c r="I3093" t="s">
        <v>4620</v>
      </c>
    </row>
    <row r="3094" spans="1:9">
      <c r="A3094">
        <v>138540</v>
      </c>
      <c r="B3094" t="s">
        <v>8364</v>
      </c>
      <c r="C3094" t="s">
        <v>8366</v>
      </c>
      <c r="D3094">
        <v>0</v>
      </c>
      <c r="E3094">
        <v>2625000</v>
      </c>
      <c r="F3094">
        <v>2625000</v>
      </c>
      <c r="G3094" s="3">
        <v>46190</v>
      </c>
      <c r="H3094" t="s">
        <v>8326</v>
      </c>
      <c r="I3094" t="s">
        <v>4620</v>
      </c>
    </row>
    <row r="3095" spans="1:9">
      <c r="A3095">
        <v>138541</v>
      </c>
      <c r="B3095" t="s">
        <v>8367</v>
      </c>
      <c r="C3095" t="s">
        <v>8369</v>
      </c>
      <c r="D3095">
        <v>0</v>
      </c>
      <c r="E3095">
        <v>2375000</v>
      </c>
      <c r="F3095">
        <v>2375000</v>
      </c>
      <c r="G3095" s="3">
        <v>46190</v>
      </c>
      <c r="H3095" t="s">
        <v>8326</v>
      </c>
      <c r="I3095" t="s">
        <v>4620</v>
      </c>
    </row>
    <row r="3096" spans="1:9">
      <c r="A3096">
        <v>138542</v>
      </c>
      <c r="B3096" t="s">
        <v>8370</v>
      </c>
      <c r="C3096" t="s">
        <v>8372</v>
      </c>
      <c r="D3096">
        <v>0</v>
      </c>
      <c r="E3096">
        <v>35000000</v>
      </c>
      <c r="F3096">
        <v>35000000</v>
      </c>
      <c r="G3096" s="3">
        <v>46190</v>
      </c>
      <c r="H3096" t="s">
        <v>8326</v>
      </c>
      <c r="I3096" t="s">
        <v>4620</v>
      </c>
    </row>
    <row r="3097" spans="1:9">
      <c r="A3097">
        <v>138543</v>
      </c>
      <c r="B3097" t="s">
        <v>7296</v>
      </c>
      <c r="C3097" t="s">
        <v>8373</v>
      </c>
      <c r="D3097">
        <v>0</v>
      </c>
      <c r="E3097">
        <v>800000</v>
      </c>
      <c r="F3097">
        <v>960000</v>
      </c>
      <c r="G3097" s="3">
        <v>46191</v>
      </c>
      <c r="H3097" t="s">
        <v>4621</v>
      </c>
      <c r="I3097" t="s">
        <v>4620</v>
      </c>
    </row>
    <row r="3098" spans="1:9">
      <c r="A3098">
        <v>138544</v>
      </c>
      <c r="B3098" t="s">
        <v>4952</v>
      </c>
      <c r="C3098" t="s">
        <v>8373</v>
      </c>
      <c r="D3098">
        <v>0</v>
      </c>
      <c r="E3098">
        <v>440000</v>
      </c>
      <c r="F3098">
        <v>440000</v>
      </c>
      <c r="G3098" s="3">
        <v>46190</v>
      </c>
      <c r="H3098" t="s">
        <v>8326</v>
      </c>
      <c r="I3098" t="s">
        <v>4620</v>
      </c>
    </row>
    <row r="3099" spans="1:9">
      <c r="A3099">
        <v>138545</v>
      </c>
      <c r="B3099" t="s">
        <v>5103</v>
      </c>
      <c r="C3099" t="s">
        <v>8374</v>
      </c>
      <c r="D3099">
        <v>0</v>
      </c>
      <c r="E3099">
        <v>8249850.3399999999</v>
      </c>
      <c r="F3099">
        <v>9899820.4100000001</v>
      </c>
      <c r="G3099" s="3">
        <v>46191</v>
      </c>
      <c r="H3099" t="s">
        <v>4621</v>
      </c>
      <c r="I3099" t="s">
        <v>4628</v>
      </c>
    </row>
    <row r="3100" spans="1:9">
      <c r="A3100">
        <v>138546</v>
      </c>
      <c r="B3100" t="s">
        <v>4842</v>
      </c>
      <c r="C3100" t="s">
        <v>8375</v>
      </c>
      <c r="D3100">
        <v>0</v>
      </c>
      <c r="E3100">
        <v>180000000</v>
      </c>
      <c r="F3100">
        <v>180000000</v>
      </c>
      <c r="G3100" s="3">
        <v>46191</v>
      </c>
      <c r="H3100" t="s">
        <v>4621</v>
      </c>
      <c r="I3100" t="s">
        <v>4620</v>
      </c>
    </row>
    <row r="3101" spans="1:9">
      <c r="A3101">
        <v>138547</v>
      </c>
      <c r="B3101" t="s">
        <v>8376</v>
      </c>
      <c r="C3101" t="s">
        <v>8377</v>
      </c>
      <c r="D3101">
        <v>0</v>
      </c>
      <c r="E3101">
        <v>1500000</v>
      </c>
      <c r="F3101">
        <v>1500000</v>
      </c>
      <c r="G3101" s="3">
        <v>46191</v>
      </c>
      <c r="H3101" t="s">
        <v>4621</v>
      </c>
      <c r="I3101" t="s">
        <v>4620</v>
      </c>
    </row>
    <row r="3102" spans="1:9">
      <c r="A3102">
        <v>138548</v>
      </c>
      <c r="B3102" t="s">
        <v>6198</v>
      </c>
      <c r="C3102" t="s">
        <v>8378</v>
      </c>
      <c r="D3102">
        <v>0</v>
      </c>
      <c r="E3102">
        <v>1000000</v>
      </c>
      <c r="F3102">
        <v>1000000</v>
      </c>
      <c r="G3102" s="3">
        <v>46191</v>
      </c>
      <c r="H3102" t="s">
        <v>4621</v>
      </c>
      <c r="I3102" t="s">
        <v>4621</v>
      </c>
    </row>
    <row r="3103" spans="1:9">
      <c r="A3103">
        <v>138549</v>
      </c>
      <c r="B3103" t="s">
        <v>8301</v>
      </c>
      <c r="C3103" t="s">
        <v>8379</v>
      </c>
      <c r="D3103">
        <v>0</v>
      </c>
      <c r="E3103">
        <v>2725000</v>
      </c>
      <c r="F3103">
        <v>2725000</v>
      </c>
      <c r="G3103" s="3">
        <v>46191</v>
      </c>
      <c r="H3103" t="s">
        <v>4621</v>
      </c>
      <c r="I3103" t="s">
        <v>4621</v>
      </c>
    </row>
    <row r="3104" spans="1:9">
      <c r="A3104">
        <v>138550</v>
      </c>
      <c r="B3104" t="s">
        <v>8380</v>
      </c>
      <c r="C3104" t="s">
        <v>8382</v>
      </c>
      <c r="D3104">
        <v>0</v>
      </c>
      <c r="E3104">
        <v>10000000</v>
      </c>
      <c r="F3104">
        <v>10000000</v>
      </c>
      <c r="G3104" s="3">
        <v>46191</v>
      </c>
      <c r="H3104" t="s">
        <v>4621</v>
      </c>
      <c r="I3104" t="s">
        <v>4620</v>
      </c>
    </row>
    <row r="3105" spans="1:9">
      <c r="A3105">
        <v>138551</v>
      </c>
      <c r="B3105" t="s">
        <v>5901</v>
      </c>
      <c r="C3105" t="s">
        <v>8383</v>
      </c>
      <c r="D3105">
        <v>0</v>
      </c>
      <c r="E3105">
        <v>943500</v>
      </c>
      <c r="F3105">
        <v>1132200</v>
      </c>
      <c r="G3105" s="3">
        <v>46191</v>
      </c>
      <c r="H3105" t="s">
        <v>4621</v>
      </c>
      <c r="I3105" t="s">
        <v>4620</v>
      </c>
    </row>
    <row r="3106" spans="1:9">
      <c r="A3106">
        <v>138552</v>
      </c>
      <c r="B3106" t="s">
        <v>4695</v>
      </c>
      <c r="C3106" t="s">
        <v>8384</v>
      </c>
      <c r="D3106">
        <v>0</v>
      </c>
      <c r="E3106">
        <v>14039250</v>
      </c>
      <c r="F3106">
        <v>16847100</v>
      </c>
      <c r="G3106" s="3">
        <v>46191</v>
      </c>
      <c r="H3106" t="s">
        <v>4621</v>
      </c>
      <c r="I3106" t="s">
        <v>4621</v>
      </c>
    </row>
    <row r="3107" spans="1:9">
      <c r="A3107">
        <v>138553</v>
      </c>
      <c r="B3107" t="s">
        <v>6035</v>
      </c>
      <c r="C3107" t="s">
        <v>8385</v>
      </c>
      <c r="D3107">
        <v>0</v>
      </c>
      <c r="E3107">
        <v>233688.59</v>
      </c>
      <c r="F3107">
        <v>280426.31</v>
      </c>
      <c r="G3107" s="3">
        <v>46191</v>
      </c>
      <c r="H3107" t="s">
        <v>4621</v>
      </c>
      <c r="I3107" t="s">
        <v>4628</v>
      </c>
    </row>
    <row r="3108" spans="1:9">
      <c r="A3108">
        <v>138554</v>
      </c>
      <c r="B3108" t="s">
        <v>4797</v>
      </c>
      <c r="C3108" t="s">
        <v>8386</v>
      </c>
      <c r="D3108">
        <v>0</v>
      </c>
      <c r="E3108">
        <v>18321244</v>
      </c>
      <c r="F3108">
        <v>21985492.800000001</v>
      </c>
      <c r="G3108" s="3">
        <v>46191</v>
      </c>
      <c r="H3108" t="s">
        <v>4621</v>
      </c>
      <c r="I3108" t="s">
        <v>4628</v>
      </c>
    </row>
    <row r="3109" spans="1:9">
      <c r="A3109">
        <v>138555</v>
      </c>
      <c r="B3109" t="s">
        <v>4875</v>
      </c>
      <c r="C3109" t="s">
        <v>8387</v>
      </c>
      <c r="D3109">
        <v>0</v>
      </c>
      <c r="E3109">
        <v>419400000</v>
      </c>
      <c r="F3109">
        <v>503280000</v>
      </c>
      <c r="G3109" s="3">
        <v>46191</v>
      </c>
      <c r="H3109" t="s">
        <v>4621</v>
      </c>
      <c r="I3109" t="s">
        <v>4621</v>
      </c>
    </row>
    <row r="3110" spans="1:9">
      <c r="A3110">
        <v>138556</v>
      </c>
      <c r="B3110">
        <v>0</v>
      </c>
      <c r="C3110" t="s">
        <v>8388</v>
      </c>
      <c r="D3110" t="s">
        <v>9767</v>
      </c>
      <c r="E3110">
        <v>0</v>
      </c>
      <c r="F3110">
        <v>0</v>
      </c>
      <c r="G3110" s="3">
        <v>46191</v>
      </c>
      <c r="H3110" t="s">
        <v>4621</v>
      </c>
      <c r="I3110" t="s">
        <v>4628</v>
      </c>
    </row>
    <row r="3111" spans="1:9">
      <c r="A3111">
        <v>138557</v>
      </c>
      <c r="B3111" t="s">
        <v>4794</v>
      </c>
      <c r="C3111" t="s">
        <v>8389</v>
      </c>
      <c r="D3111">
        <v>0</v>
      </c>
      <c r="E3111">
        <v>2077.52</v>
      </c>
      <c r="F3111">
        <v>2077.52</v>
      </c>
      <c r="G3111" s="3">
        <v>46191</v>
      </c>
      <c r="H3111" t="s">
        <v>4621</v>
      </c>
      <c r="I3111" t="s">
        <v>4620</v>
      </c>
    </row>
    <row r="3112" spans="1:9">
      <c r="A3112">
        <v>138558</v>
      </c>
      <c r="B3112" t="s">
        <v>4697</v>
      </c>
      <c r="C3112" t="s">
        <v>8390</v>
      </c>
      <c r="D3112" t="s">
        <v>8390</v>
      </c>
      <c r="E3112">
        <v>1573000</v>
      </c>
      <c r="F3112">
        <v>1573000</v>
      </c>
      <c r="G3112" s="3">
        <v>46191</v>
      </c>
      <c r="H3112" t="s">
        <v>4621</v>
      </c>
      <c r="I3112" t="s">
        <v>3413</v>
      </c>
    </row>
    <row r="3113" spans="1:9">
      <c r="A3113">
        <v>138559</v>
      </c>
      <c r="B3113" t="s">
        <v>4732</v>
      </c>
      <c r="C3113" t="s">
        <v>8391</v>
      </c>
      <c r="D3113">
        <v>0</v>
      </c>
      <c r="E3113">
        <v>8750000</v>
      </c>
      <c r="F3113">
        <v>8750000</v>
      </c>
      <c r="G3113" s="3">
        <v>46191</v>
      </c>
      <c r="H3113" t="s">
        <v>4621</v>
      </c>
      <c r="I3113" t="s">
        <v>4620</v>
      </c>
    </row>
    <row r="3114" spans="1:9">
      <c r="A3114">
        <v>138560</v>
      </c>
      <c r="B3114">
        <v>0</v>
      </c>
      <c r="C3114">
        <v>0</v>
      </c>
      <c r="D3114">
        <v>0</v>
      </c>
      <c r="E3114">
        <v>0</v>
      </c>
      <c r="F3114">
        <v>0</v>
      </c>
      <c r="G3114" s="3">
        <v>46191</v>
      </c>
      <c r="H3114" t="s">
        <v>4621</v>
      </c>
      <c r="I3114" t="s">
        <v>4622</v>
      </c>
    </row>
    <row r="3115" spans="1:9">
      <c r="A3115">
        <v>138561</v>
      </c>
      <c r="B3115" t="s">
        <v>8392</v>
      </c>
      <c r="C3115" t="s">
        <v>8393</v>
      </c>
      <c r="D3115">
        <v>0</v>
      </c>
      <c r="E3115">
        <v>400000</v>
      </c>
      <c r="F3115">
        <v>480000</v>
      </c>
      <c r="G3115" s="3">
        <v>46191</v>
      </c>
      <c r="H3115" t="s">
        <v>4621</v>
      </c>
      <c r="I3115" t="s">
        <v>4628</v>
      </c>
    </row>
    <row r="3116" spans="1:9">
      <c r="A3116">
        <v>138562</v>
      </c>
      <c r="B3116" t="s">
        <v>6378</v>
      </c>
      <c r="C3116" t="s">
        <v>8394</v>
      </c>
      <c r="D3116">
        <v>0</v>
      </c>
      <c r="E3116">
        <v>22400000</v>
      </c>
      <c r="F3116">
        <v>26880000</v>
      </c>
      <c r="G3116" s="3">
        <v>46191</v>
      </c>
      <c r="H3116" t="s">
        <v>4621</v>
      </c>
      <c r="I3116" t="s">
        <v>4621</v>
      </c>
    </row>
    <row r="3117" spans="1:9">
      <c r="A3117">
        <v>138563</v>
      </c>
      <c r="B3117" t="s">
        <v>7705</v>
      </c>
      <c r="C3117" t="s">
        <v>8395</v>
      </c>
      <c r="D3117">
        <v>0</v>
      </c>
      <c r="E3117">
        <v>622900</v>
      </c>
      <c r="F3117">
        <v>747480</v>
      </c>
      <c r="G3117" s="3">
        <v>46191</v>
      </c>
      <c r="H3117" t="s">
        <v>4621</v>
      </c>
      <c r="I3117" t="s">
        <v>4628</v>
      </c>
    </row>
    <row r="3118" spans="1:9">
      <c r="A3118">
        <v>138564</v>
      </c>
      <c r="B3118" t="s">
        <v>6843</v>
      </c>
      <c r="C3118" t="s">
        <v>8396</v>
      </c>
      <c r="D3118">
        <v>0</v>
      </c>
      <c r="E3118">
        <v>2320000</v>
      </c>
      <c r="F3118">
        <v>2320000</v>
      </c>
      <c r="G3118" s="3">
        <v>46191</v>
      </c>
      <c r="H3118" t="s">
        <v>4621</v>
      </c>
      <c r="I3118" t="s">
        <v>4620</v>
      </c>
    </row>
    <row r="3119" spans="1:9">
      <c r="A3119">
        <v>138565</v>
      </c>
      <c r="B3119" t="s">
        <v>4697</v>
      </c>
      <c r="C3119" t="s">
        <v>8397</v>
      </c>
      <c r="D3119" t="s">
        <v>8397</v>
      </c>
      <c r="E3119">
        <v>140000</v>
      </c>
      <c r="F3119">
        <v>140000</v>
      </c>
      <c r="G3119" s="3">
        <v>46191</v>
      </c>
      <c r="H3119" t="s">
        <v>4621</v>
      </c>
      <c r="I3119" t="s">
        <v>3413</v>
      </c>
    </row>
    <row r="3120" spans="1:9">
      <c r="A3120">
        <v>138566</v>
      </c>
      <c r="B3120" t="s">
        <v>5116</v>
      </c>
      <c r="C3120">
        <v>0</v>
      </c>
      <c r="D3120">
        <v>0</v>
      </c>
      <c r="E3120">
        <v>462583.33</v>
      </c>
      <c r="F3120">
        <v>555100</v>
      </c>
      <c r="G3120" s="3">
        <v>46191</v>
      </c>
      <c r="H3120" t="s">
        <v>4621</v>
      </c>
      <c r="I3120" t="s">
        <v>4622</v>
      </c>
    </row>
    <row r="3121" spans="1:9">
      <c r="A3121">
        <v>138567</v>
      </c>
      <c r="B3121" t="s">
        <v>8398</v>
      </c>
      <c r="C3121" t="s">
        <v>8399</v>
      </c>
      <c r="D3121">
        <v>0</v>
      </c>
      <c r="E3121">
        <v>9794.16</v>
      </c>
      <c r="F3121">
        <v>9794.16</v>
      </c>
      <c r="G3121" s="3">
        <v>46191</v>
      </c>
      <c r="H3121" t="s">
        <v>4621</v>
      </c>
      <c r="I3121" t="s">
        <v>4628</v>
      </c>
    </row>
    <row r="3122" spans="1:9">
      <c r="A3122">
        <v>138568</v>
      </c>
      <c r="B3122" t="s">
        <v>5215</v>
      </c>
      <c r="C3122" t="s">
        <v>8400</v>
      </c>
      <c r="D3122">
        <v>0</v>
      </c>
      <c r="E3122">
        <v>49733.07</v>
      </c>
      <c r="F3122">
        <v>59679.68</v>
      </c>
      <c r="G3122" s="3">
        <v>46191</v>
      </c>
      <c r="H3122" t="s">
        <v>4621</v>
      </c>
      <c r="I3122" t="s">
        <v>4628</v>
      </c>
    </row>
    <row r="3123" spans="1:9">
      <c r="A3123">
        <v>138569</v>
      </c>
      <c r="B3123" t="s">
        <v>5215</v>
      </c>
      <c r="C3123" t="s">
        <v>8401</v>
      </c>
      <c r="D3123">
        <v>0</v>
      </c>
      <c r="E3123">
        <v>12974.3</v>
      </c>
      <c r="F3123">
        <v>12974.3</v>
      </c>
      <c r="G3123" s="3">
        <v>46191</v>
      </c>
      <c r="H3123" t="s">
        <v>4621</v>
      </c>
      <c r="I3123" t="s">
        <v>4628</v>
      </c>
    </row>
    <row r="3124" spans="1:9">
      <c r="A3124">
        <v>138570</v>
      </c>
      <c r="B3124" t="s">
        <v>8402</v>
      </c>
      <c r="C3124" t="s">
        <v>8404</v>
      </c>
      <c r="D3124">
        <v>0</v>
      </c>
      <c r="E3124">
        <v>23400000</v>
      </c>
      <c r="F3124">
        <v>23400000</v>
      </c>
      <c r="G3124" s="3">
        <v>46192</v>
      </c>
      <c r="H3124" t="s">
        <v>4628</v>
      </c>
      <c r="I3124" t="s">
        <v>4620</v>
      </c>
    </row>
    <row r="3125" spans="1:9">
      <c r="A3125">
        <v>138571</v>
      </c>
      <c r="B3125" t="s">
        <v>7457</v>
      </c>
      <c r="C3125" t="s">
        <v>8405</v>
      </c>
      <c r="D3125">
        <v>0</v>
      </c>
      <c r="E3125">
        <v>1150000000</v>
      </c>
      <c r="F3125">
        <v>1380000000</v>
      </c>
      <c r="G3125" s="3">
        <v>46192</v>
      </c>
      <c r="H3125" t="s">
        <v>4628</v>
      </c>
      <c r="I3125" t="s">
        <v>4620</v>
      </c>
    </row>
    <row r="3126" spans="1:9">
      <c r="A3126">
        <v>138572</v>
      </c>
      <c r="B3126" t="s">
        <v>8406</v>
      </c>
      <c r="C3126" t="s">
        <v>8408</v>
      </c>
      <c r="D3126">
        <v>0</v>
      </c>
      <c r="E3126">
        <v>5200000</v>
      </c>
      <c r="F3126">
        <v>5200000</v>
      </c>
      <c r="G3126" s="3">
        <v>46192</v>
      </c>
      <c r="H3126" t="s">
        <v>4628</v>
      </c>
      <c r="I3126" t="s">
        <v>4622</v>
      </c>
    </row>
    <row r="3127" spans="1:9">
      <c r="A3127">
        <v>138573</v>
      </c>
      <c r="B3127" t="s">
        <v>4794</v>
      </c>
      <c r="C3127" t="s">
        <v>8409</v>
      </c>
      <c r="D3127">
        <v>0</v>
      </c>
      <c r="E3127">
        <v>186659.7</v>
      </c>
      <c r="F3127">
        <v>223991.64</v>
      </c>
      <c r="G3127" s="3">
        <v>46192</v>
      </c>
      <c r="H3127" t="s">
        <v>4628</v>
      </c>
      <c r="I3127" t="s">
        <v>4623</v>
      </c>
    </row>
    <row r="3128" spans="1:9">
      <c r="A3128">
        <v>138574</v>
      </c>
      <c r="B3128" t="s">
        <v>7343</v>
      </c>
      <c r="C3128" t="s">
        <v>8410</v>
      </c>
      <c r="D3128">
        <v>0</v>
      </c>
      <c r="E3128">
        <v>693000</v>
      </c>
      <c r="F3128">
        <v>693000</v>
      </c>
      <c r="G3128" s="3">
        <v>46192</v>
      </c>
      <c r="H3128" t="s">
        <v>4628</v>
      </c>
      <c r="I3128" t="s">
        <v>4620</v>
      </c>
    </row>
    <row r="3129" spans="1:9">
      <c r="A3129">
        <v>138575</v>
      </c>
      <c r="B3129" t="s">
        <v>7340</v>
      </c>
      <c r="C3129" t="s">
        <v>8410</v>
      </c>
      <c r="D3129">
        <v>0</v>
      </c>
      <c r="E3129">
        <v>270000</v>
      </c>
      <c r="F3129">
        <v>270000</v>
      </c>
      <c r="G3129" s="3">
        <v>46192</v>
      </c>
      <c r="H3129" t="s">
        <v>4628</v>
      </c>
      <c r="I3129" t="s">
        <v>4620</v>
      </c>
    </row>
    <row r="3130" spans="1:9">
      <c r="A3130">
        <v>138576</v>
      </c>
      <c r="B3130">
        <v>0</v>
      </c>
      <c r="C3130">
        <v>0</v>
      </c>
      <c r="D3130">
        <v>0</v>
      </c>
      <c r="E3130">
        <v>0</v>
      </c>
      <c r="F3130">
        <v>0</v>
      </c>
      <c r="G3130" s="3">
        <v>46192</v>
      </c>
      <c r="H3130" t="s">
        <v>4628</v>
      </c>
      <c r="I3130" t="s">
        <v>4622</v>
      </c>
    </row>
    <row r="3131" spans="1:9">
      <c r="A3131">
        <v>138577</v>
      </c>
      <c r="B3131" t="s">
        <v>5314</v>
      </c>
      <c r="C3131" t="s">
        <v>8411</v>
      </c>
      <c r="D3131">
        <v>0</v>
      </c>
      <c r="E3131">
        <v>31500000</v>
      </c>
      <c r="F3131">
        <v>37800000</v>
      </c>
      <c r="G3131" s="3">
        <v>46192</v>
      </c>
      <c r="H3131" t="s">
        <v>4628</v>
      </c>
      <c r="I3131" t="s">
        <v>4622</v>
      </c>
    </row>
    <row r="3132" spans="1:9">
      <c r="A3132">
        <v>138578</v>
      </c>
      <c r="B3132" t="s">
        <v>4791</v>
      </c>
      <c r="C3132" t="s">
        <v>8412</v>
      </c>
      <c r="D3132" t="s">
        <v>8412</v>
      </c>
      <c r="E3132">
        <v>1250000</v>
      </c>
      <c r="F3132">
        <v>1500000</v>
      </c>
      <c r="G3132" s="3">
        <v>46192</v>
      </c>
      <c r="H3132" t="s">
        <v>4628</v>
      </c>
      <c r="I3132" t="s">
        <v>4622</v>
      </c>
    </row>
    <row r="3133" spans="1:9">
      <c r="A3133">
        <v>138579</v>
      </c>
      <c r="B3133">
        <v>0</v>
      </c>
      <c r="C3133" t="s">
        <v>8413</v>
      </c>
      <c r="D3133" t="s">
        <v>8413</v>
      </c>
      <c r="E3133">
        <v>0</v>
      </c>
      <c r="F3133">
        <v>0</v>
      </c>
      <c r="G3133" s="3">
        <v>46192</v>
      </c>
      <c r="H3133" t="s">
        <v>4628</v>
      </c>
      <c r="I3133" t="s">
        <v>4622</v>
      </c>
    </row>
    <row r="3134" spans="1:9">
      <c r="A3134">
        <v>138580</v>
      </c>
      <c r="B3134" t="s">
        <v>7705</v>
      </c>
      <c r="C3134" t="s">
        <v>8414</v>
      </c>
      <c r="D3134" t="s">
        <v>8414</v>
      </c>
      <c r="E3134">
        <v>70900</v>
      </c>
      <c r="F3134">
        <v>70900</v>
      </c>
      <c r="G3134" s="3">
        <v>46192</v>
      </c>
      <c r="H3134" t="s">
        <v>4628</v>
      </c>
      <c r="I3134" t="s">
        <v>3413</v>
      </c>
    </row>
    <row r="3135" spans="1:9">
      <c r="A3135">
        <v>138581</v>
      </c>
      <c r="B3135" t="s">
        <v>8415</v>
      </c>
      <c r="C3135" t="s">
        <v>7732</v>
      </c>
      <c r="D3135">
        <v>0</v>
      </c>
      <c r="E3135">
        <v>13680000</v>
      </c>
      <c r="F3135">
        <v>13680000</v>
      </c>
      <c r="G3135" s="3">
        <v>46192</v>
      </c>
      <c r="H3135" t="s">
        <v>4628</v>
      </c>
      <c r="I3135" t="s">
        <v>4620</v>
      </c>
    </row>
    <row r="3136" spans="1:9">
      <c r="A3136">
        <v>138582</v>
      </c>
      <c r="B3136" t="s">
        <v>5400</v>
      </c>
      <c r="C3136" t="s">
        <v>8417</v>
      </c>
      <c r="D3136">
        <v>0</v>
      </c>
      <c r="E3136">
        <v>1085000</v>
      </c>
      <c r="F3136">
        <v>1302000</v>
      </c>
      <c r="G3136" s="3">
        <v>46192</v>
      </c>
      <c r="H3136" t="s">
        <v>4628</v>
      </c>
      <c r="I3136" t="s">
        <v>4620</v>
      </c>
    </row>
    <row r="3137" spans="1:9">
      <c r="A3137">
        <v>138583</v>
      </c>
      <c r="B3137" t="s">
        <v>5400</v>
      </c>
      <c r="C3137" t="s">
        <v>8418</v>
      </c>
      <c r="D3137">
        <v>0</v>
      </c>
      <c r="E3137">
        <v>1085000</v>
      </c>
      <c r="F3137">
        <v>1302000</v>
      </c>
      <c r="G3137" s="3">
        <v>46192</v>
      </c>
      <c r="H3137" t="s">
        <v>4628</v>
      </c>
      <c r="I3137" t="s">
        <v>4620</v>
      </c>
    </row>
    <row r="3138" spans="1:9">
      <c r="A3138">
        <v>138584</v>
      </c>
      <c r="B3138" t="s">
        <v>5400</v>
      </c>
      <c r="C3138" t="s">
        <v>8419</v>
      </c>
      <c r="D3138">
        <v>0</v>
      </c>
      <c r="E3138">
        <v>1085000</v>
      </c>
      <c r="F3138">
        <v>1302000</v>
      </c>
      <c r="G3138" s="3">
        <v>46192</v>
      </c>
      <c r="H3138" t="s">
        <v>4628</v>
      </c>
      <c r="I3138" t="s">
        <v>4620</v>
      </c>
    </row>
    <row r="3139" spans="1:9">
      <c r="A3139">
        <v>138585</v>
      </c>
      <c r="B3139" t="s">
        <v>4800</v>
      </c>
      <c r="C3139" t="s">
        <v>8420</v>
      </c>
      <c r="D3139">
        <v>0</v>
      </c>
      <c r="E3139">
        <v>1820000</v>
      </c>
      <c r="F3139">
        <v>2184000</v>
      </c>
      <c r="G3139" s="3">
        <v>46192</v>
      </c>
      <c r="H3139" t="s">
        <v>4628</v>
      </c>
      <c r="I3139" t="s">
        <v>4620</v>
      </c>
    </row>
    <row r="3140" spans="1:9">
      <c r="A3140">
        <v>138586</v>
      </c>
      <c r="B3140" t="s">
        <v>4910</v>
      </c>
      <c r="C3140" t="s">
        <v>8421</v>
      </c>
      <c r="D3140">
        <v>0</v>
      </c>
      <c r="E3140">
        <v>9204000</v>
      </c>
      <c r="F3140">
        <v>11044800</v>
      </c>
      <c r="G3140" s="3">
        <v>46192</v>
      </c>
      <c r="H3140" t="s">
        <v>4628</v>
      </c>
      <c r="I3140" t="s">
        <v>4620</v>
      </c>
    </row>
    <row r="3141" spans="1:9">
      <c r="A3141">
        <v>138587</v>
      </c>
      <c r="B3141" t="s">
        <v>8422</v>
      </c>
      <c r="C3141" t="s">
        <v>8423</v>
      </c>
      <c r="D3141" t="s">
        <v>8423</v>
      </c>
      <c r="E3141">
        <v>6944.3</v>
      </c>
      <c r="F3141">
        <v>6944.3</v>
      </c>
      <c r="G3141" s="3">
        <v>46192</v>
      </c>
      <c r="H3141" t="s">
        <v>4628</v>
      </c>
      <c r="I3141" t="s">
        <v>3413</v>
      </c>
    </row>
    <row r="3142" spans="1:9">
      <c r="A3142">
        <v>138588</v>
      </c>
      <c r="B3142" t="s">
        <v>4695</v>
      </c>
      <c r="C3142" t="s">
        <v>8424</v>
      </c>
      <c r="D3142">
        <v>0</v>
      </c>
      <c r="E3142">
        <v>2185400</v>
      </c>
      <c r="F3142">
        <v>2185400</v>
      </c>
      <c r="G3142" s="3">
        <v>46192</v>
      </c>
      <c r="H3142" t="s">
        <v>4628</v>
      </c>
      <c r="I3142" t="s">
        <v>4620</v>
      </c>
    </row>
    <row r="3143" spans="1:9">
      <c r="A3143">
        <v>138589</v>
      </c>
      <c r="B3143" t="s">
        <v>4952</v>
      </c>
      <c r="C3143" t="s">
        <v>8425</v>
      </c>
      <c r="D3143">
        <v>0</v>
      </c>
      <c r="E3143">
        <v>450000</v>
      </c>
      <c r="F3143">
        <v>450000</v>
      </c>
      <c r="G3143" s="3">
        <v>46192</v>
      </c>
      <c r="H3143" t="s">
        <v>4628</v>
      </c>
      <c r="I3143" t="s">
        <v>4622</v>
      </c>
    </row>
    <row r="3144" spans="1:9">
      <c r="A3144">
        <v>138590</v>
      </c>
      <c r="B3144" t="s">
        <v>4952</v>
      </c>
      <c r="C3144" t="s">
        <v>8426</v>
      </c>
      <c r="D3144" t="s">
        <v>9768</v>
      </c>
      <c r="E3144">
        <v>13500000</v>
      </c>
      <c r="F3144">
        <v>16200000</v>
      </c>
      <c r="G3144" s="3">
        <v>46192</v>
      </c>
      <c r="H3144" t="s">
        <v>4628</v>
      </c>
      <c r="I3144" t="s">
        <v>4620</v>
      </c>
    </row>
    <row r="3145" spans="1:9">
      <c r="A3145">
        <v>138591</v>
      </c>
      <c r="B3145" t="s">
        <v>4809</v>
      </c>
      <c r="C3145" t="s">
        <v>8427</v>
      </c>
      <c r="D3145">
        <v>0</v>
      </c>
      <c r="E3145">
        <v>110000000</v>
      </c>
      <c r="F3145">
        <v>110000000</v>
      </c>
      <c r="G3145" s="3">
        <v>46192</v>
      </c>
      <c r="H3145" t="s">
        <v>4628</v>
      </c>
      <c r="I3145" t="s">
        <v>4622</v>
      </c>
    </row>
    <row r="3146" spans="1:9">
      <c r="A3146">
        <v>138592</v>
      </c>
      <c r="B3146" t="s">
        <v>4791</v>
      </c>
      <c r="C3146" t="s">
        <v>8428</v>
      </c>
      <c r="D3146">
        <v>0</v>
      </c>
      <c r="E3146">
        <v>1750000</v>
      </c>
      <c r="F3146">
        <v>2100000</v>
      </c>
      <c r="G3146" s="3">
        <v>46195</v>
      </c>
      <c r="H3146" t="s">
        <v>4620</v>
      </c>
      <c r="I3146" t="s">
        <v>4622</v>
      </c>
    </row>
    <row r="3147" spans="1:9">
      <c r="A3147">
        <v>138593</v>
      </c>
      <c r="B3147" t="s">
        <v>7531</v>
      </c>
      <c r="C3147" t="s">
        <v>8429</v>
      </c>
      <c r="D3147">
        <v>0</v>
      </c>
      <c r="E3147">
        <v>17640000</v>
      </c>
      <c r="F3147">
        <v>21168000</v>
      </c>
      <c r="G3147" s="3">
        <v>46195</v>
      </c>
      <c r="H3147" t="s">
        <v>4620</v>
      </c>
      <c r="I3147" t="s">
        <v>3409</v>
      </c>
    </row>
    <row r="3148" spans="1:9">
      <c r="A3148">
        <v>138594</v>
      </c>
      <c r="B3148" t="s">
        <v>8398</v>
      </c>
      <c r="C3148" t="s">
        <v>8430</v>
      </c>
      <c r="D3148">
        <v>0</v>
      </c>
      <c r="E3148">
        <v>1206.5999999999999</v>
      </c>
      <c r="F3148">
        <v>1206.5999999999999</v>
      </c>
      <c r="G3148" s="3">
        <v>46195</v>
      </c>
      <c r="H3148" t="s">
        <v>4620</v>
      </c>
      <c r="I3148" t="s">
        <v>4620</v>
      </c>
    </row>
    <row r="3149" spans="1:9">
      <c r="A3149">
        <v>138595</v>
      </c>
      <c r="B3149">
        <v>0</v>
      </c>
      <c r="C3149" t="s">
        <v>8431</v>
      </c>
      <c r="D3149">
        <v>0</v>
      </c>
      <c r="E3149">
        <v>21298875</v>
      </c>
      <c r="F3149">
        <v>25558650</v>
      </c>
      <c r="G3149" s="3">
        <v>46195</v>
      </c>
      <c r="H3149" t="s">
        <v>4620</v>
      </c>
      <c r="I3149" t="s">
        <v>4623</v>
      </c>
    </row>
    <row r="3150" spans="1:9">
      <c r="A3150">
        <v>138596</v>
      </c>
      <c r="B3150" t="s">
        <v>4791</v>
      </c>
      <c r="C3150">
        <v>0</v>
      </c>
      <c r="D3150">
        <v>0</v>
      </c>
      <c r="E3150">
        <v>3255000</v>
      </c>
      <c r="F3150">
        <v>3906000</v>
      </c>
      <c r="G3150" s="3">
        <v>46195</v>
      </c>
      <c r="H3150" t="s">
        <v>4620</v>
      </c>
      <c r="I3150" t="s">
        <v>4620</v>
      </c>
    </row>
    <row r="3151" spans="1:9">
      <c r="A3151">
        <v>138597</v>
      </c>
      <c r="B3151" t="s">
        <v>8432</v>
      </c>
      <c r="C3151" t="s">
        <v>8434</v>
      </c>
      <c r="D3151">
        <v>0</v>
      </c>
      <c r="E3151">
        <v>100000</v>
      </c>
      <c r="F3151">
        <v>100000</v>
      </c>
      <c r="G3151" s="3">
        <v>46195</v>
      </c>
      <c r="H3151" t="s">
        <v>4620</v>
      </c>
      <c r="I3151" t="s">
        <v>4620</v>
      </c>
    </row>
    <row r="3152" spans="1:9">
      <c r="A3152">
        <v>138598</v>
      </c>
      <c r="B3152" t="s">
        <v>4695</v>
      </c>
      <c r="C3152" t="s">
        <v>8435</v>
      </c>
      <c r="D3152">
        <v>0</v>
      </c>
      <c r="E3152">
        <v>2273400</v>
      </c>
      <c r="F3152">
        <v>2273400</v>
      </c>
      <c r="G3152" s="3">
        <v>46195</v>
      </c>
      <c r="H3152" t="s">
        <v>4620</v>
      </c>
      <c r="I3152" t="s">
        <v>4622</v>
      </c>
    </row>
    <row r="3153" spans="1:9">
      <c r="A3153">
        <v>138599</v>
      </c>
      <c r="B3153" t="s">
        <v>4695</v>
      </c>
      <c r="C3153" t="s">
        <v>8436</v>
      </c>
      <c r="D3153" t="s">
        <v>8436</v>
      </c>
      <c r="E3153">
        <v>2861300</v>
      </c>
      <c r="F3153">
        <v>3433560</v>
      </c>
      <c r="G3153" s="3">
        <v>46195</v>
      </c>
      <c r="H3153" t="s">
        <v>4620</v>
      </c>
      <c r="I3153" t="s">
        <v>4620</v>
      </c>
    </row>
    <row r="3154" spans="1:9">
      <c r="A3154">
        <v>138600</v>
      </c>
      <c r="B3154" t="s">
        <v>6562</v>
      </c>
      <c r="C3154" t="s">
        <v>8437</v>
      </c>
      <c r="D3154">
        <v>0</v>
      </c>
      <c r="E3154">
        <v>210000</v>
      </c>
      <c r="F3154">
        <v>252000</v>
      </c>
      <c r="G3154" s="3">
        <v>46195</v>
      </c>
      <c r="H3154" t="s">
        <v>4620</v>
      </c>
      <c r="I3154" t="s">
        <v>4622</v>
      </c>
    </row>
    <row r="3155" spans="1:9">
      <c r="A3155">
        <v>138601</v>
      </c>
      <c r="B3155" t="s">
        <v>4695</v>
      </c>
      <c r="C3155" t="s">
        <v>8438</v>
      </c>
      <c r="D3155" t="s">
        <v>8438</v>
      </c>
      <c r="E3155">
        <v>1706700</v>
      </c>
      <c r="F3155">
        <v>1706700</v>
      </c>
      <c r="G3155" s="3">
        <v>46195</v>
      </c>
      <c r="H3155" t="s">
        <v>4620</v>
      </c>
      <c r="I3155" t="s">
        <v>4622</v>
      </c>
    </row>
    <row r="3156" spans="1:9">
      <c r="A3156">
        <v>138602</v>
      </c>
      <c r="B3156" t="s">
        <v>7374</v>
      </c>
      <c r="C3156" t="s">
        <v>8437</v>
      </c>
      <c r="D3156">
        <v>0</v>
      </c>
      <c r="E3156">
        <v>300000</v>
      </c>
      <c r="F3156">
        <v>360000</v>
      </c>
      <c r="G3156" s="3">
        <v>46195</v>
      </c>
      <c r="H3156" t="s">
        <v>4620</v>
      </c>
      <c r="I3156" t="s">
        <v>4622</v>
      </c>
    </row>
    <row r="3157" spans="1:9">
      <c r="A3157">
        <v>138603</v>
      </c>
      <c r="B3157">
        <v>0</v>
      </c>
      <c r="C3157" t="s">
        <v>8439</v>
      </c>
      <c r="D3157" t="s">
        <v>8439</v>
      </c>
      <c r="E3157">
        <v>0</v>
      </c>
      <c r="F3157">
        <v>0</v>
      </c>
      <c r="G3157" s="3">
        <v>46195</v>
      </c>
      <c r="H3157" t="s">
        <v>4620</v>
      </c>
      <c r="I3157" t="s">
        <v>4622</v>
      </c>
    </row>
    <row r="3158" spans="1:9">
      <c r="A3158">
        <v>138604</v>
      </c>
      <c r="B3158" t="s">
        <v>6365</v>
      </c>
      <c r="C3158" t="s">
        <v>8437</v>
      </c>
      <c r="D3158">
        <v>0</v>
      </c>
      <c r="E3158">
        <v>144040</v>
      </c>
      <c r="F3158">
        <v>172848</v>
      </c>
      <c r="G3158" s="3">
        <v>46195</v>
      </c>
      <c r="H3158" t="s">
        <v>4620</v>
      </c>
      <c r="I3158" t="s">
        <v>4622</v>
      </c>
    </row>
    <row r="3159" spans="1:9">
      <c r="A3159">
        <v>138605</v>
      </c>
      <c r="B3159" t="s">
        <v>4725</v>
      </c>
      <c r="C3159" t="s">
        <v>8437</v>
      </c>
      <c r="D3159">
        <v>0</v>
      </c>
      <c r="E3159">
        <v>48000</v>
      </c>
      <c r="F3159">
        <v>48000</v>
      </c>
      <c r="G3159" s="3">
        <v>46195</v>
      </c>
      <c r="H3159" t="s">
        <v>4620</v>
      </c>
      <c r="I3159" t="s">
        <v>4622</v>
      </c>
    </row>
    <row r="3160" spans="1:9">
      <c r="A3160">
        <v>138606</v>
      </c>
      <c r="B3160" t="s">
        <v>4726</v>
      </c>
      <c r="C3160" t="s">
        <v>8437</v>
      </c>
      <c r="D3160">
        <v>0</v>
      </c>
      <c r="E3160">
        <v>69120</v>
      </c>
      <c r="F3160">
        <v>82944</v>
      </c>
      <c r="G3160" s="3">
        <v>46195</v>
      </c>
      <c r="H3160" t="s">
        <v>4620</v>
      </c>
      <c r="I3160" t="s">
        <v>4622</v>
      </c>
    </row>
    <row r="3161" spans="1:9">
      <c r="A3161">
        <v>138607</v>
      </c>
      <c r="B3161" t="s">
        <v>4797</v>
      </c>
      <c r="C3161" t="s">
        <v>8440</v>
      </c>
      <c r="D3161">
        <v>0</v>
      </c>
      <c r="E3161">
        <v>10131500</v>
      </c>
      <c r="F3161">
        <v>12157800</v>
      </c>
      <c r="G3161" s="3">
        <v>46195</v>
      </c>
      <c r="H3161" t="s">
        <v>4620</v>
      </c>
      <c r="I3161" t="s">
        <v>3401</v>
      </c>
    </row>
    <row r="3162" spans="1:9">
      <c r="A3162">
        <v>138608</v>
      </c>
      <c r="B3162" t="s">
        <v>8441</v>
      </c>
      <c r="C3162" t="s">
        <v>3653</v>
      </c>
      <c r="D3162">
        <v>0</v>
      </c>
      <c r="E3162">
        <v>1265647.68</v>
      </c>
      <c r="F3162">
        <v>1518777.22</v>
      </c>
      <c r="G3162" s="3">
        <v>46195</v>
      </c>
      <c r="H3162" t="s">
        <v>4620</v>
      </c>
      <c r="I3162" t="s">
        <v>4623</v>
      </c>
    </row>
    <row r="3163" spans="1:9">
      <c r="A3163">
        <v>138609</v>
      </c>
      <c r="B3163" t="s">
        <v>5207</v>
      </c>
      <c r="C3163" t="s">
        <v>8442</v>
      </c>
      <c r="D3163" t="s">
        <v>8442</v>
      </c>
      <c r="E3163">
        <v>8100000</v>
      </c>
      <c r="F3163">
        <v>9720000</v>
      </c>
      <c r="G3163" s="3">
        <v>46195</v>
      </c>
      <c r="H3163" t="s">
        <v>4620</v>
      </c>
      <c r="I3163" t="s">
        <v>4620</v>
      </c>
    </row>
    <row r="3164" spans="1:9">
      <c r="A3164">
        <v>138610</v>
      </c>
      <c r="B3164" t="s">
        <v>4809</v>
      </c>
      <c r="C3164" t="s">
        <v>8443</v>
      </c>
      <c r="D3164">
        <v>0</v>
      </c>
      <c r="E3164">
        <v>4500000</v>
      </c>
      <c r="F3164">
        <v>4500000</v>
      </c>
      <c r="G3164" s="3">
        <v>46195</v>
      </c>
      <c r="H3164" t="s">
        <v>4620</v>
      </c>
      <c r="I3164" t="s">
        <v>4622</v>
      </c>
    </row>
    <row r="3165" spans="1:9">
      <c r="A3165">
        <v>138611</v>
      </c>
      <c r="B3165">
        <v>0</v>
      </c>
      <c r="C3165" t="s">
        <v>8444</v>
      </c>
      <c r="D3165">
        <v>0</v>
      </c>
      <c r="E3165">
        <v>0</v>
      </c>
      <c r="F3165">
        <v>0</v>
      </c>
      <c r="G3165" s="3">
        <v>46195</v>
      </c>
      <c r="H3165" t="s">
        <v>4620</v>
      </c>
      <c r="I3165" t="s">
        <v>4620</v>
      </c>
    </row>
    <row r="3166" spans="1:9">
      <c r="A3166">
        <v>138612</v>
      </c>
      <c r="B3166" t="s">
        <v>5179</v>
      </c>
      <c r="C3166" t="s">
        <v>8445</v>
      </c>
      <c r="D3166" t="s">
        <v>8445</v>
      </c>
      <c r="E3166">
        <v>2100</v>
      </c>
      <c r="F3166">
        <v>2100</v>
      </c>
      <c r="G3166" s="3">
        <v>46195</v>
      </c>
      <c r="H3166" t="s">
        <v>4620</v>
      </c>
      <c r="I3166" t="s">
        <v>4620</v>
      </c>
    </row>
    <row r="3167" spans="1:9">
      <c r="A3167">
        <v>138613</v>
      </c>
      <c r="B3167" t="s">
        <v>6070</v>
      </c>
      <c r="C3167" t="s">
        <v>8446</v>
      </c>
      <c r="D3167">
        <v>0</v>
      </c>
      <c r="E3167">
        <v>342600</v>
      </c>
      <c r="F3167">
        <v>411120</v>
      </c>
      <c r="G3167" s="3">
        <v>46195</v>
      </c>
      <c r="H3167" t="s">
        <v>4620</v>
      </c>
      <c r="I3167" t="s">
        <v>4619</v>
      </c>
    </row>
    <row r="3168" spans="1:9">
      <c r="A3168">
        <v>138614</v>
      </c>
      <c r="B3168" t="s">
        <v>4697</v>
      </c>
      <c r="C3168" t="s">
        <v>8447</v>
      </c>
      <c r="D3168" t="s">
        <v>8447</v>
      </c>
      <c r="E3168">
        <v>1573000</v>
      </c>
      <c r="F3168">
        <v>1573000</v>
      </c>
      <c r="G3168" s="3">
        <v>46195</v>
      </c>
      <c r="H3168" t="s">
        <v>4620</v>
      </c>
      <c r="I3168" t="s">
        <v>3413</v>
      </c>
    </row>
    <row r="3169" spans="1:9">
      <c r="A3169">
        <v>138615</v>
      </c>
      <c r="B3169" t="s">
        <v>5006</v>
      </c>
      <c r="C3169" t="s">
        <v>8448</v>
      </c>
      <c r="D3169">
        <v>0</v>
      </c>
      <c r="E3169">
        <v>21541667</v>
      </c>
      <c r="F3169">
        <v>25850000.399999999</v>
      </c>
      <c r="G3169" s="3">
        <v>46195</v>
      </c>
      <c r="H3169" t="s">
        <v>4620</v>
      </c>
      <c r="I3169" t="s">
        <v>4616</v>
      </c>
    </row>
    <row r="3170" spans="1:9">
      <c r="A3170">
        <v>138616</v>
      </c>
      <c r="B3170" t="s">
        <v>4797</v>
      </c>
      <c r="C3170" t="s">
        <v>8449</v>
      </c>
      <c r="D3170">
        <v>0</v>
      </c>
      <c r="E3170">
        <v>12196500</v>
      </c>
      <c r="F3170">
        <v>14635800</v>
      </c>
      <c r="G3170" s="3">
        <v>46195</v>
      </c>
      <c r="H3170" t="s">
        <v>4620</v>
      </c>
      <c r="I3170" t="s">
        <v>3401</v>
      </c>
    </row>
    <row r="3171" spans="1:9">
      <c r="A3171">
        <v>138617</v>
      </c>
      <c r="B3171" t="s">
        <v>8236</v>
      </c>
      <c r="C3171" t="s">
        <v>8450</v>
      </c>
      <c r="D3171">
        <v>0</v>
      </c>
      <c r="E3171">
        <v>13250000</v>
      </c>
      <c r="F3171">
        <v>15900000</v>
      </c>
      <c r="G3171" s="3">
        <v>46195</v>
      </c>
      <c r="H3171" t="s">
        <v>4620</v>
      </c>
      <c r="I3171" t="s">
        <v>4616</v>
      </c>
    </row>
    <row r="3172" spans="1:9">
      <c r="A3172">
        <v>138618</v>
      </c>
      <c r="B3172" t="s">
        <v>4695</v>
      </c>
      <c r="C3172" t="s">
        <v>8451</v>
      </c>
      <c r="D3172" t="s">
        <v>8451</v>
      </c>
      <c r="E3172">
        <v>215800</v>
      </c>
      <c r="F3172">
        <v>258960</v>
      </c>
      <c r="G3172" s="3">
        <v>46195</v>
      </c>
      <c r="H3172" t="s">
        <v>4620</v>
      </c>
      <c r="I3172" t="s">
        <v>4620</v>
      </c>
    </row>
    <row r="3173" spans="1:9">
      <c r="A3173">
        <v>138619</v>
      </c>
      <c r="B3173" t="s">
        <v>4807</v>
      </c>
      <c r="C3173" t="s">
        <v>8452</v>
      </c>
      <c r="D3173">
        <v>0</v>
      </c>
      <c r="E3173">
        <v>6480000</v>
      </c>
      <c r="F3173">
        <v>7776000</v>
      </c>
      <c r="G3173" s="3">
        <v>46195</v>
      </c>
      <c r="H3173" t="s">
        <v>4620</v>
      </c>
      <c r="I3173" t="s">
        <v>3401</v>
      </c>
    </row>
    <row r="3174" spans="1:9">
      <c r="A3174">
        <v>138620</v>
      </c>
      <c r="B3174" t="s">
        <v>8206</v>
      </c>
      <c r="C3174" t="s">
        <v>8453</v>
      </c>
      <c r="D3174" t="s">
        <v>8453</v>
      </c>
      <c r="E3174">
        <v>400000</v>
      </c>
      <c r="F3174">
        <v>400000</v>
      </c>
      <c r="G3174" s="3">
        <v>46195</v>
      </c>
      <c r="H3174" t="s">
        <v>4620</v>
      </c>
      <c r="I3174" t="s">
        <v>3413</v>
      </c>
    </row>
    <row r="3175" spans="1:9">
      <c r="A3175">
        <v>138621</v>
      </c>
      <c r="B3175" t="s">
        <v>5392</v>
      </c>
      <c r="C3175" t="s">
        <v>94</v>
      </c>
      <c r="D3175">
        <v>0</v>
      </c>
      <c r="E3175">
        <v>3370000</v>
      </c>
      <c r="F3175">
        <v>4044000</v>
      </c>
      <c r="G3175" s="3">
        <v>46195</v>
      </c>
      <c r="H3175" t="s">
        <v>4620</v>
      </c>
      <c r="I3175" t="s">
        <v>4623</v>
      </c>
    </row>
    <row r="3176" spans="1:9">
      <c r="A3176">
        <v>138622</v>
      </c>
      <c r="B3176" t="s">
        <v>5538</v>
      </c>
      <c r="C3176" t="s">
        <v>8454</v>
      </c>
      <c r="D3176" t="s">
        <v>8454</v>
      </c>
      <c r="E3176">
        <v>200000</v>
      </c>
      <c r="F3176">
        <v>200000</v>
      </c>
      <c r="G3176" s="3">
        <v>46195</v>
      </c>
      <c r="H3176" t="s">
        <v>4620</v>
      </c>
      <c r="I3176" t="s">
        <v>3413</v>
      </c>
    </row>
    <row r="3177" spans="1:9">
      <c r="A3177">
        <v>138623</v>
      </c>
      <c r="B3177" t="s">
        <v>8455</v>
      </c>
      <c r="C3177" t="s">
        <v>8457</v>
      </c>
      <c r="D3177">
        <v>0</v>
      </c>
      <c r="E3177">
        <v>20000000</v>
      </c>
      <c r="F3177">
        <v>20000000</v>
      </c>
      <c r="G3177" s="3">
        <v>46195</v>
      </c>
      <c r="H3177" t="s">
        <v>4620</v>
      </c>
      <c r="I3177" t="s">
        <v>4622</v>
      </c>
    </row>
    <row r="3178" spans="1:9">
      <c r="A3178">
        <v>138624</v>
      </c>
      <c r="B3178" t="s">
        <v>4807</v>
      </c>
      <c r="C3178" t="s">
        <v>8458</v>
      </c>
      <c r="D3178">
        <v>0</v>
      </c>
      <c r="E3178">
        <v>6932600</v>
      </c>
      <c r="F3178">
        <v>8319120</v>
      </c>
      <c r="G3178" s="3">
        <v>46195</v>
      </c>
      <c r="H3178" t="s">
        <v>4620</v>
      </c>
      <c r="I3178" t="s">
        <v>3401</v>
      </c>
    </row>
    <row r="3179" spans="1:9">
      <c r="A3179">
        <v>138625</v>
      </c>
      <c r="B3179" t="s">
        <v>8459</v>
      </c>
      <c r="C3179" t="s">
        <v>8460</v>
      </c>
      <c r="D3179">
        <v>0</v>
      </c>
      <c r="E3179">
        <v>25000000</v>
      </c>
      <c r="F3179">
        <v>25000000</v>
      </c>
      <c r="G3179" s="3">
        <v>46195</v>
      </c>
      <c r="H3179" t="s">
        <v>4620</v>
      </c>
      <c r="I3179" t="s">
        <v>4622</v>
      </c>
    </row>
    <row r="3180" spans="1:9">
      <c r="A3180">
        <v>138626</v>
      </c>
      <c r="B3180" t="s">
        <v>5538</v>
      </c>
      <c r="C3180" t="s">
        <v>8461</v>
      </c>
      <c r="D3180" t="s">
        <v>8461</v>
      </c>
      <c r="E3180">
        <v>190000</v>
      </c>
      <c r="F3180">
        <v>190000</v>
      </c>
      <c r="G3180" s="3">
        <v>46195</v>
      </c>
      <c r="H3180" t="s">
        <v>4620</v>
      </c>
      <c r="I3180" t="s">
        <v>3413</v>
      </c>
    </row>
    <row r="3181" spans="1:9">
      <c r="A3181">
        <v>138627</v>
      </c>
      <c r="B3181" t="s">
        <v>5370</v>
      </c>
      <c r="C3181" t="s">
        <v>8462</v>
      </c>
      <c r="D3181">
        <v>0</v>
      </c>
      <c r="E3181">
        <v>480000</v>
      </c>
      <c r="F3181">
        <v>576000</v>
      </c>
      <c r="G3181" s="3">
        <v>46196</v>
      </c>
      <c r="H3181" t="s">
        <v>4622</v>
      </c>
      <c r="I3181" t="s">
        <v>4622</v>
      </c>
    </row>
    <row r="3182" spans="1:9">
      <c r="A3182">
        <v>138628</v>
      </c>
      <c r="B3182" t="s">
        <v>4760</v>
      </c>
      <c r="C3182" t="s">
        <v>3476</v>
      </c>
      <c r="D3182">
        <v>0</v>
      </c>
      <c r="E3182">
        <v>437452.79999999999</v>
      </c>
      <c r="F3182">
        <v>524943.35999999999</v>
      </c>
      <c r="G3182" s="3">
        <v>46196</v>
      </c>
      <c r="H3182" t="s">
        <v>4622</v>
      </c>
      <c r="I3182" t="s">
        <v>4622</v>
      </c>
    </row>
    <row r="3183" spans="1:9">
      <c r="A3183">
        <v>138629</v>
      </c>
      <c r="B3183" t="s">
        <v>4791</v>
      </c>
      <c r="C3183" t="s">
        <v>8463</v>
      </c>
      <c r="D3183">
        <v>0</v>
      </c>
      <c r="E3183">
        <v>228000</v>
      </c>
      <c r="F3183">
        <v>273600</v>
      </c>
      <c r="G3183" s="3">
        <v>46196</v>
      </c>
      <c r="H3183" t="s">
        <v>4622</v>
      </c>
      <c r="I3183" t="s">
        <v>4619</v>
      </c>
    </row>
    <row r="3184" spans="1:9">
      <c r="A3184">
        <v>138630</v>
      </c>
      <c r="B3184" t="s">
        <v>5140</v>
      </c>
      <c r="C3184" t="s">
        <v>8464</v>
      </c>
      <c r="D3184">
        <v>0</v>
      </c>
      <c r="E3184">
        <v>180000000</v>
      </c>
      <c r="F3184">
        <v>180000000</v>
      </c>
      <c r="G3184" s="3">
        <v>46196</v>
      </c>
      <c r="H3184" t="s">
        <v>4622</v>
      </c>
      <c r="I3184" t="s">
        <v>4618</v>
      </c>
    </row>
    <row r="3185" spans="1:9">
      <c r="A3185">
        <v>138631</v>
      </c>
      <c r="B3185" t="s">
        <v>8465</v>
      </c>
      <c r="C3185" t="s">
        <v>8466</v>
      </c>
      <c r="D3185">
        <v>0</v>
      </c>
      <c r="E3185">
        <v>3000000</v>
      </c>
      <c r="F3185">
        <v>3000000</v>
      </c>
      <c r="G3185" s="3">
        <v>46196</v>
      </c>
      <c r="H3185" t="s">
        <v>4622</v>
      </c>
      <c r="I3185" t="s">
        <v>4618</v>
      </c>
    </row>
    <row r="3186" spans="1:9">
      <c r="A3186">
        <v>138632</v>
      </c>
      <c r="B3186" t="s">
        <v>7578</v>
      </c>
      <c r="C3186" t="s">
        <v>8467</v>
      </c>
      <c r="D3186">
        <v>0</v>
      </c>
      <c r="E3186">
        <v>21000000</v>
      </c>
      <c r="F3186">
        <v>21000000</v>
      </c>
      <c r="G3186" s="3">
        <v>46196</v>
      </c>
      <c r="H3186" t="s">
        <v>4622</v>
      </c>
      <c r="I3186" t="s">
        <v>4618</v>
      </c>
    </row>
    <row r="3187" spans="1:9">
      <c r="A3187">
        <v>138633</v>
      </c>
      <c r="B3187" t="s">
        <v>6234</v>
      </c>
      <c r="C3187" t="s">
        <v>8468</v>
      </c>
      <c r="D3187">
        <v>0</v>
      </c>
      <c r="E3187">
        <v>8482666.6699999999</v>
      </c>
      <c r="F3187">
        <v>10179200</v>
      </c>
      <c r="G3187" s="3">
        <v>46196</v>
      </c>
      <c r="H3187" t="s">
        <v>4622</v>
      </c>
      <c r="I3187" t="s">
        <v>3402</v>
      </c>
    </row>
    <row r="3188" spans="1:9">
      <c r="A3188">
        <v>138634</v>
      </c>
      <c r="B3188" t="s">
        <v>5308</v>
      </c>
      <c r="C3188" t="s">
        <v>8469</v>
      </c>
      <c r="D3188">
        <v>0</v>
      </c>
      <c r="E3188">
        <v>4915000</v>
      </c>
      <c r="F3188">
        <v>5898000</v>
      </c>
      <c r="G3188" s="3">
        <v>46196</v>
      </c>
      <c r="H3188" t="s">
        <v>4622</v>
      </c>
      <c r="I3188" t="s">
        <v>4619</v>
      </c>
    </row>
    <row r="3189" spans="1:9">
      <c r="A3189">
        <v>138635</v>
      </c>
      <c r="B3189">
        <v>0</v>
      </c>
      <c r="C3189" t="s">
        <v>8470</v>
      </c>
      <c r="D3189">
        <v>0</v>
      </c>
      <c r="E3189">
        <v>0</v>
      </c>
      <c r="F3189">
        <v>0</v>
      </c>
      <c r="G3189" s="3">
        <v>46196</v>
      </c>
      <c r="H3189" t="s">
        <v>4622</v>
      </c>
      <c r="I3189" t="s">
        <v>4619</v>
      </c>
    </row>
    <row r="3190" spans="1:9">
      <c r="A3190">
        <v>138636</v>
      </c>
      <c r="B3190">
        <v>0</v>
      </c>
      <c r="C3190" t="s">
        <v>8471</v>
      </c>
      <c r="D3190">
        <v>0</v>
      </c>
      <c r="E3190">
        <v>0</v>
      </c>
      <c r="F3190">
        <v>0</v>
      </c>
      <c r="G3190" s="3">
        <v>46196</v>
      </c>
      <c r="H3190" t="s">
        <v>4622</v>
      </c>
      <c r="I3190" t="s">
        <v>4619</v>
      </c>
    </row>
    <row r="3191" spans="1:9">
      <c r="A3191">
        <v>138637</v>
      </c>
      <c r="B3191">
        <v>0</v>
      </c>
      <c r="C3191" t="s">
        <v>8472</v>
      </c>
      <c r="D3191">
        <v>0</v>
      </c>
      <c r="E3191">
        <v>0</v>
      </c>
      <c r="F3191">
        <v>0</v>
      </c>
      <c r="G3191" s="3">
        <v>46196</v>
      </c>
      <c r="H3191" t="s">
        <v>4622</v>
      </c>
      <c r="I3191" t="s">
        <v>4619</v>
      </c>
    </row>
    <row r="3192" spans="1:9">
      <c r="A3192">
        <v>138638</v>
      </c>
      <c r="B3192" t="s">
        <v>4697</v>
      </c>
      <c r="C3192" t="s">
        <v>8473</v>
      </c>
      <c r="D3192" t="s">
        <v>8473</v>
      </c>
      <c r="E3192">
        <v>500000</v>
      </c>
      <c r="F3192">
        <v>500000</v>
      </c>
      <c r="G3192" s="3">
        <v>46196</v>
      </c>
      <c r="H3192" t="s">
        <v>4622</v>
      </c>
      <c r="I3192" t="s">
        <v>3413</v>
      </c>
    </row>
    <row r="3193" spans="1:9">
      <c r="A3193">
        <v>138639</v>
      </c>
      <c r="B3193" t="s">
        <v>4695</v>
      </c>
      <c r="C3193" t="s">
        <v>8474</v>
      </c>
      <c r="D3193">
        <v>0</v>
      </c>
      <c r="E3193">
        <v>170800</v>
      </c>
      <c r="F3193">
        <v>170800</v>
      </c>
      <c r="G3193" s="3">
        <v>46196</v>
      </c>
      <c r="H3193" t="s">
        <v>4622</v>
      </c>
      <c r="I3193" t="s">
        <v>4622</v>
      </c>
    </row>
    <row r="3194" spans="1:9">
      <c r="A3194">
        <v>138640</v>
      </c>
      <c r="B3194" t="s">
        <v>4856</v>
      </c>
      <c r="C3194" t="s">
        <v>8475</v>
      </c>
      <c r="D3194" t="s">
        <v>8475</v>
      </c>
      <c r="E3194">
        <v>71000000</v>
      </c>
      <c r="F3194">
        <v>85200000</v>
      </c>
      <c r="G3194" s="3">
        <v>46196</v>
      </c>
      <c r="H3194" t="s">
        <v>4622</v>
      </c>
      <c r="I3194" t="s">
        <v>4622</v>
      </c>
    </row>
    <row r="3195" spans="1:9">
      <c r="A3195">
        <v>138641</v>
      </c>
      <c r="B3195" t="s">
        <v>4807</v>
      </c>
      <c r="C3195" t="s">
        <v>8476</v>
      </c>
      <c r="D3195">
        <v>0</v>
      </c>
      <c r="E3195">
        <v>2500000</v>
      </c>
      <c r="F3195">
        <v>3000000</v>
      </c>
      <c r="G3195" s="3">
        <v>46196</v>
      </c>
      <c r="H3195" t="s">
        <v>4622</v>
      </c>
      <c r="I3195" t="s">
        <v>3401</v>
      </c>
    </row>
    <row r="3196" spans="1:9">
      <c r="A3196">
        <v>138642</v>
      </c>
      <c r="B3196" t="s">
        <v>4797</v>
      </c>
      <c r="C3196" t="s">
        <v>8477</v>
      </c>
      <c r="D3196">
        <v>0</v>
      </c>
      <c r="E3196">
        <v>9030000</v>
      </c>
      <c r="F3196">
        <v>10836000</v>
      </c>
      <c r="G3196" s="3">
        <v>46196</v>
      </c>
      <c r="H3196" t="s">
        <v>4622</v>
      </c>
      <c r="I3196" t="s">
        <v>3401</v>
      </c>
    </row>
    <row r="3197" spans="1:9">
      <c r="A3197">
        <v>138643</v>
      </c>
      <c r="B3197" t="s">
        <v>4938</v>
      </c>
      <c r="C3197" t="s">
        <v>8478</v>
      </c>
      <c r="D3197">
        <v>0</v>
      </c>
      <c r="E3197">
        <v>179400000</v>
      </c>
      <c r="F3197">
        <v>215280000</v>
      </c>
      <c r="G3197" s="3">
        <v>46196</v>
      </c>
      <c r="H3197" t="s">
        <v>4622</v>
      </c>
      <c r="I3197" t="s">
        <v>4619</v>
      </c>
    </row>
    <row r="3198" spans="1:9">
      <c r="A3198">
        <v>138644</v>
      </c>
      <c r="B3198" t="s">
        <v>6591</v>
      </c>
      <c r="C3198">
        <v>0</v>
      </c>
      <c r="D3198" t="s">
        <v>9769</v>
      </c>
      <c r="E3198">
        <v>83033334.900000006</v>
      </c>
      <c r="F3198">
        <v>99640001.879999995</v>
      </c>
      <c r="G3198" s="3">
        <v>46196</v>
      </c>
      <c r="H3198" t="s">
        <v>4622</v>
      </c>
      <c r="I3198" t="s">
        <v>4622</v>
      </c>
    </row>
    <row r="3199" spans="1:9">
      <c r="A3199">
        <v>138645</v>
      </c>
      <c r="B3199" t="s">
        <v>5036</v>
      </c>
      <c r="C3199" t="s">
        <v>8479</v>
      </c>
      <c r="D3199" t="s">
        <v>8479</v>
      </c>
      <c r="E3199">
        <v>600000</v>
      </c>
      <c r="F3199">
        <v>720000</v>
      </c>
      <c r="G3199" s="3">
        <v>46196</v>
      </c>
      <c r="H3199" t="s">
        <v>4622</v>
      </c>
      <c r="I3199" t="s">
        <v>4622</v>
      </c>
    </row>
    <row r="3200" spans="1:9">
      <c r="A3200">
        <v>138646</v>
      </c>
      <c r="B3200" t="s">
        <v>8480</v>
      </c>
      <c r="C3200" t="s">
        <v>8482</v>
      </c>
      <c r="D3200">
        <v>0</v>
      </c>
      <c r="E3200">
        <v>5000</v>
      </c>
      <c r="F3200">
        <v>5000</v>
      </c>
      <c r="G3200" s="3">
        <v>46197</v>
      </c>
      <c r="H3200" t="s">
        <v>4623</v>
      </c>
      <c r="I3200" t="s">
        <v>4619</v>
      </c>
    </row>
    <row r="3201" spans="1:9">
      <c r="A3201">
        <v>138647</v>
      </c>
      <c r="B3201" t="s">
        <v>5057</v>
      </c>
      <c r="C3201" t="s">
        <v>8483</v>
      </c>
      <c r="D3201">
        <v>0</v>
      </c>
      <c r="E3201">
        <v>627000</v>
      </c>
      <c r="F3201">
        <v>752400</v>
      </c>
      <c r="G3201" s="3">
        <v>46197</v>
      </c>
      <c r="H3201" t="s">
        <v>4623</v>
      </c>
      <c r="I3201" t="s">
        <v>3402</v>
      </c>
    </row>
    <row r="3202" spans="1:9">
      <c r="A3202">
        <v>138648</v>
      </c>
      <c r="B3202" t="s">
        <v>4697</v>
      </c>
      <c r="C3202" t="s">
        <v>8484</v>
      </c>
      <c r="D3202" t="s">
        <v>8484</v>
      </c>
      <c r="E3202">
        <v>1902100</v>
      </c>
      <c r="F3202">
        <v>1902100</v>
      </c>
      <c r="G3202" s="3">
        <v>46197</v>
      </c>
      <c r="H3202" t="s">
        <v>4623</v>
      </c>
      <c r="I3202" t="s">
        <v>3413</v>
      </c>
    </row>
    <row r="3203" spans="1:9">
      <c r="A3203">
        <v>138649</v>
      </c>
      <c r="B3203" t="s">
        <v>8485</v>
      </c>
      <c r="C3203" t="s">
        <v>8486</v>
      </c>
      <c r="D3203">
        <v>0</v>
      </c>
      <c r="E3203">
        <v>4000000</v>
      </c>
      <c r="F3203">
        <v>4000000</v>
      </c>
      <c r="G3203" s="3">
        <v>46197</v>
      </c>
      <c r="H3203" t="s">
        <v>4623</v>
      </c>
      <c r="I3203" t="s">
        <v>4618</v>
      </c>
    </row>
    <row r="3204" spans="1:9">
      <c r="A3204">
        <v>138650</v>
      </c>
      <c r="B3204" t="s">
        <v>8487</v>
      </c>
      <c r="C3204" t="s">
        <v>8489</v>
      </c>
      <c r="D3204">
        <v>0</v>
      </c>
      <c r="E3204">
        <v>3673000</v>
      </c>
      <c r="F3204">
        <v>3673000</v>
      </c>
      <c r="G3204" s="3">
        <v>46197</v>
      </c>
      <c r="H3204" t="s">
        <v>4623</v>
      </c>
      <c r="I3204" t="s">
        <v>4616</v>
      </c>
    </row>
    <row r="3205" spans="1:9">
      <c r="A3205">
        <v>138651</v>
      </c>
      <c r="B3205" t="s">
        <v>5901</v>
      </c>
      <c r="C3205" t="s">
        <v>8490</v>
      </c>
      <c r="D3205">
        <v>0</v>
      </c>
      <c r="E3205">
        <v>180000000</v>
      </c>
      <c r="F3205">
        <v>216000000</v>
      </c>
      <c r="G3205" s="3">
        <v>46197</v>
      </c>
      <c r="H3205" t="s">
        <v>4623</v>
      </c>
      <c r="I3205" t="s">
        <v>4619</v>
      </c>
    </row>
    <row r="3206" spans="1:9">
      <c r="A3206">
        <v>138652</v>
      </c>
      <c r="B3206" t="s">
        <v>4938</v>
      </c>
      <c r="C3206">
        <v>0</v>
      </c>
      <c r="D3206">
        <v>0</v>
      </c>
      <c r="E3206">
        <v>179400000</v>
      </c>
      <c r="F3206">
        <v>215280000</v>
      </c>
      <c r="G3206" s="3">
        <v>46197</v>
      </c>
      <c r="H3206" t="s">
        <v>4623</v>
      </c>
      <c r="I3206" t="s">
        <v>4623</v>
      </c>
    </row>
    <row r="3207" spans="1:9">
      <c r="A3207">
        <v>138653</v>
      </c>
      <c r="B3207" t="s">
        <v>6002</v>
      </c>
      <c r="C3207" t="s">
        <v>8491</v>
      </c>
      <c r="D3207">
        <v>0</v>
      </c>
      <c r="E3207">
        <v>16500000</v>
      </c>
      <c r="F3207">
        <v>16500000</v>
      </c>
      <c r="G3207" s="3">
        <v>46197</v>
      </c>
      <c r="H3207" t="s">
        <v>4623</v>
      </c>
      <c r="I3207" t="s">
        <v>4618</v>
      </c>
    </row>
    <row r="3208" spans="1:9">
      <c r="A3208">
        <v>138654</v>
      </c>
      <c r="B3208" t="s">
        <v>4807</v>
      </c>
      <c r="C3208" t="s">
        <v>8492</v>
      </c>
      <c r="D3208">
        <v>0</v>
      </c>
      <c r="E3208">
        <v>8910000</v>
      </c>
      <c r="F3208">
        <v>10692000</v>
      </c>
      <c r="G3208" s="3">
        <v>46197</v>
      </c>
      <c r="H3208" t="s">
        <v>4623</v>
      </c>
      <c r="I3208" t="s">
        <v>3403</v>
      </c>
    </row>
    <row r="3209" spans="1:9">
      <c r="A3209">
        <v>138655</v>
      </c>
      <c r="B3209" t="s">
        <v>8493</v>
      </c>
      <c r="C3209" t="s">
        <v>8494</v>
      </c>
      <c r="D3209">
        <v>0</v>
      </c>
      <c r="E3209">
        <v>45000000</v>
      </c>
      <c r="F3209">
        <v>45000000</v>
      </c>
      <c r="G3209" s="3">
        <v>46197</v>
      </c>
      <c r="H3209" t="s">
        <v>4623</v>
      </c>
      <c r="I3209" t="s">
        <v>4618</v>
      </c>
    </row>
    <row r="3210" spans="1:9">
      <c r="A3210">
        <v>138656</v>
      </c>
      <c r="B3210" t="s">
        <v>6809</v>
      </c>
      <c r="C3210" t="s">
        <v>8495</v>
      </c>
      <c r="D3210">
        <v>0</v>
      </c>
      <c r="E3210">
        <v>1617570</v>
      </c>
      <c r="F3210">
        <v>1617570</v>
      </c>
      <c r="G3210" s="3">
        <v>46197</v>
      </c>
      <c r="H3210" t="s">
        <v>4623</v>
      </c>
      <c r="I3210" t="s">
        <v>4623</v>
      </c>
    </row>
    <row r="3211" spans="1:9">
      <c r="A3211">
        <v>138657</v>
      </c>
      <c r="B3211" t="s">
        <v>5891</v>
      </c>
      <c r="C3211" t="s">
        <v>8496</v>
      </c>
      <c r="D3211">
        <v>0</v>
      </c>
      <c r="E3211">
        <v>11696970000</v>
      </c>
      <c r="F3211">
        <v>14036364000</v>
      </c>
      <c r="G3211" s="3">
        <v>46197</v>
      </c>
      <c r="H3211" t="s">
        <v>4623</v>
      </c>
      <c r="I3211" t="s">
        <v>4623</v>
      </c>
    </row>
    <row r="3212" spans="1:9">
      <c r="A3212">
        <v>138658</v>
      </c>
      <c r="B3212" t="s">
        <v>4952</v>
      </c>
      <c r="C3212" t="s">
        <v>8497</v>
      </c>
      <c r="D3212">
        <v>0</v>
      </c>
      <c r="E3212">
        <v>700000</v>
      </c>
      <c r="F3212">
        <v>700000</v>
      </c>
      <c r="G3212" s="3">
        <v>46197</v>
      </c>
      <c r="H3212" t="s">
        <v>4623</v>
      </c>
      <c r="I3212" t="s">
        <v>4618</v>
      </c>
    </row>
    <row r="3213" spans="1:9">
      <c r="A3213">
        <v>138659</v>
      </c>
      <c r="B3213" t="s">
        <v>4697</v>
      </c>
      <c r="C3213" t="s">
        <v>7626</v>
      </c>
      <c r="D3213">
        <v>0</v>
      </c>
      <c r="E3213">
        <v>14120000</v>
      </c>
      <c r="F3213">
        <v>14120000</v>
      </c>
      <c r="G3213" s="3">
        <v>46197</v>
      </c>
      <c r="H3213" t="s">
        <v>4623</v>
      </c>
      <c r="I3213" t="s">
        <v>4619</v>
      </c>
    </row>
    <row r="3214" spans="1:9">
      <c r="A3214">
        <v>138660</v>
      </c>
      <c r="B3214" t="s">
        <v>8498</v>
      </c>
      <c r="C3214" t="s">
        <v>8499</v>
      </c>
      <c r="D3214">
        <v>0</v>
      </c>
      <c r="E3214">
        <v>1550485</v>
      </c>
      <c r="F3214">
        <v>1860582</v>
      </c>
      <c r="G3214" s="3">
        <v>46197</v>
      </c>
      <c r="H3214" t="s">
        <v>4623</v>
      </c>
      <c r="I3214" t="s">
        <v>4619</v>
      </c>
    </row>
    <row r="3215" spans="1:9">
      <c r="A3215">
        <v>138661</v>
      </c>
      <c r="B3215" t="s">
        <v>6809</v>
      </c>
      <c r="C3215" t="s">
        <v>8500</v>
      </c>
      <c r="D3215">
        <v>0</v>
      </c>
      <c r="E3215">
        <v>1296555</v>
      </c>
      <c r="F3215">
        <v>1296555</v>
      </c>
      <c r="G3215" s="3">
        <v>46197</v>
      </c>
      <c r="H3215" t="s">
        <v>4623</v>
      </c>
      <c r="I3215" t="s">
        <v>4623</v>
      </c>
    </row>
    <row r="3216" spans="1:9">
      <c r="A3216">
        <v>138662</v>
      </c>
      <c r="B3216" t="s">
        <v>4697</v>
      </c>
      <c r="C3216" t="s">
        <v>3501</v>
      </c>
      <c r="D3216">
        <v>0</v>
      </c>
      <c r="E3216">
        <v>750000</v>
      </c>
      <c r="F3216">
        <v>750000</v>
      </c>
      <c r="G3216" s="3">
        <v>46197</v>
      </c>
      <c r="H3216" t="s">
        <v>4623</v>
      </c>
      <c r="I3216" t="s">
        <v>4619</v>
      </c>
    </row>
    <row r="3217" spans="1:9">
      <c r="A3217">
        <v>138663</v>
      </c>
      <c r="B3217" t="s">
        <v>5891</v>
      </c>
      <c r="C3217" t="s">
        <v>8501</v>
      </c>
      <c r="D3217">
        <v>0</v>
      </c>
      <c r="E3217">
        <v>9270142750</v>
      </c>
      <c r="F3217">
        <v>11124171300</v>
      </c>
      <c r="G3217" s="3">
        <v>46197</v>
      </c>
      <c r="H3217" t="s">
        <v>4623</v>
      </c>
      <c r="I3217" t="s">
        <v>4623</v>
      </c>
    </row>
    <row r="3218" spans="1:9">
      <c r="A3218">
        <v>138664</v>
      </c>
      <c r="B3218" t="s">
        <v>6809</v>
      </c>
      <c r="C3218" t="s">
        <v>8502</v>
      </c>
      <c r="D3218">
        <v>0</v>
      </c>
      <c r="E3218">
        <v>3540786</v>
      </c>
      <c r="F3218">
        <v>3540786</v>
      </c>
      <c r="G3218" s="3">
        <v>46197</v>
      </c>
      <c r="H3218" t="s">
        <v>4623</v>
      </c>
      <c r="I3218" t="s">
        <v>4623</v>
      </c>
    </row>
    <row r="3219" spans="1:9">
      <c r="A3219">
        <v>138665</v>
      </c>
      <c r="B3219" t="s">
        <v>5891</v>
      </c>
      <c r="C3219" t="s">
        <v>8503</v>
      </c>
      <c r="D3219">
        <v>0</v>
      </c>
      <c r="E3219">
        <v>24134560000</v>
      </c>
      <c r="F3219">
        <v>28961472000</v>
      </c>
      <c r="G3219" s="3">
        <v>46197</v>
      </c>
      <c r="H3219" t="s">
        <v>4623</v>
      </c>
      <c r="I3219" t="s">
        <v>4623</v>
      </c>
    </row>
    <row r="3220" spans="1:9">
      <c r="A3220">
        <v>138666</v>
      </c>
      <c r="B3220" t="s">
        <v>4791</v>
      </c>
      <c r="C3220" t="s">
        <v>8504</v>
      </c>
      <c r="D3220" t="s">
        <v>8504</v>
      </c>
      <c r="E3220">
        <v>1750000</v>
      </c>
      <c r="F3220">
        <v>2100000</v>
      </c>
      <c r="G3220" s="3">
        <v>46197</v>
      </c>
      <c r="H3220" t="s">
        <v>4623</v>
      </c>
      <c r="I3220" t="s">
        <v>3413</v>
      </c>
    </row>
    <row r="3221" spans="1:9">
      <c r="A3221">
        <v>138667</v>
      </c>
      <c r="B3221" t="s">
        <v>4695</v>
      </c>
      <c r="C3221">
        <v>0</v>
      </c>
      <c r="D3221">
        <v>0</v>
      </c>
      <c r="E3221">
        <v>1071666.67</v>
      </c>
      <c r="F3221">
        <v>1286000</v>
      </c>
      <c r="G3221" s="3">
        <v>46197</v>
      </c>
      <c r="H3221" t="s">
        <v>4623</v>
      </c>
      <c r="I3221" t="s">
        <v>4623</v>
      </c>
    </row>
    <row r="3222" spans="1:9">
      <c r="A3222">
        <v>138668</v>
      </c>
      <c r="B3222" t="s">
        <v>8206</v>
      </c>
      <c r="C3222" t="s">
        <v>8505</v>
      </c>
      <c r="D3222" t="s">
        <v>8505</v>
      </c>
      <c r="E3222">
        <v>1280088</v>
      </c>
      <c r="F3222">
        <v>1448092.8</v>
      </c>
      <c r="G3222" s="3">
        <v>46197</v>
      </c>
      <c r="H3222" t="s">
        <v>4623</v>
      </c>
      <c r="I3222" t="s">
        <v>3413</v>
      </c>
    </row>
    <row r="3223" spans="1:9">
      <c r="A3223">
        <v>138669</v>
      </c>
      <c r="B3223" t="s">
        <v>4689</v>
      </c>
      <c r="C3223" t="s">
        <v>8506</v>
      </c>
      <c r="D3223" t="s">
        <v>8506</v>
      </c>
      <c r="E3223">
        <v>1728500</v>
      </c>
      <c r="F3223">
        <v>1728500</v>
      </c>
      <c r="G3223" s="3">
        <v>46197</v>
      </c>
      <c r="H3223" t="s">
        <v>4623</v>
      </c>
      <c r="I3223" t="s">
        <v>3413</v>
      </c>
    </row>
    <row r="3224" spans="1:9">
      <c r="A3224">
        <v>138670</v>
      </c>
      <c r="B3224" t="s">
        <v>4697</v>
      </c>
      <c r="C3224" t="s">
        <v>7626</v>
      </c>
      <c r="D3224">
        <v>0</v>
      </c>
      <c r="E3224">
        <v>1770000</v>
      </c>
      <c r="F3224">
        <v>1770000</v>
      </c>
      <c r="G3224" s="3">
        <v>46197</v>
      </c>
      <c r="H3224" t="s">
        <v>4623</v>
      </c>
      <c r="I3224" t="s">
        <v>4616</v>
      </c>
    </row>
    <row r="3225" spans="1:9">
      <c r="A3225">
        <v>138671</v>
      </c>
      <c r="B3225">
        <v>0</v>
      </c>
      <c r="C3225" t="s">
        <v>8507</v>
      </c>
      <c r="D3225" t="s">
        <v>9770</v>
      </c>
      <c r="E3225">
        <v>0</v>
      </c>
      <c r="F3225">
        <v>0</v>
      </c>
      <c r="G3225" s="3">
        <v>46197</v>
      </c>
      <c r="H3225" t="s">
        <v>4623</v>
      </c>
      <c r="I3225" t="s">
        <v>4619</v>
      </c>
    </row>
    <row r="3226" spans="1:9">
      <c r="A3226">
        <v>138672</v>
      </c>
      <c r="B3226" t="s">
        <v>5103</v>
      </c>
      <c r="C3226" t="s">
        <v>3432</v>
      </c>
      <c r="D3226">
        <v>0</v>
      </c>
      <c r="E3226">
        <v>11716817.970000001</v>
      </c>
      <c r="F3226">
        <v>14060181.560000001</v>
      </c>
      <c r="G3226" s="3">
        <v>46197</v>
      </c>
      <c r="H3226" t="s">
        <v>4623</v>
      </c>
      <c r="I3226" t="s">
        <v>4619</v>
      </c>
    </row>
    <row r="3227" spans="1:9">
      <c r="A3227">
        <v>138673</v>
      </c>
      <c r="B3227" t="s">
        <v>4952</v>
      </c>
      <c r="C3227" t="s">
        <v>8508</v>
      </c>
      <c r="D3227">
        <v>0</v>
      </c>
      <c r="E3227">
        <v>4450000</v>
      </c>
      <c r="F3227">
        <v>4450000</v>
      </c>
      <c r="G3227" s="3">
        <v>46197</v>
      </c>
      <c r="H3227" t="s">
        <v>4623</v>
      </c>
      <c r="I3227" t="s">
        <v>4619</v>
      </c>
    </row>
    <row r="3228" spans="1:9">
      <c r="A3228">
        <v>138674</v>
      </c>
      <c r="B3228" t="s">
        <v>8509</v>
      </c>
      <c r="C3228" t="s">
        <v>8511</v>
      </c>
      <c r="D3228">
        <v>0</v>
      </c>
      <c r="E3228">
        <v>5561330466</v>
      </c>
      <c r="F3228">
        <v>6673596559.1999998</v>
      </c>
      <c r="G3228" s="3">
        <v>46197</v>
      </c>
      <c r="H3228" t="s">
        <v>4623</v>
      </c>
      <c r="I3228" t="s">
        <v>4616</v>
      </c>
    </row>
    <row r="3229" spans="1:9">
      <c r="A3229">
        <v>138675</v>
      </c>
      <c r="B3229" t="s">
        <v>4807</v>
      </c>
      <c r="C3229" t="s">
        <v>8512</v>
      </c>
      <c r="D3229">
        <v>0</v>
      </c>
      <c r="E3229">
        <v>790500</v>
      </c>
      <c r="F3229">
        <v>948600</v>
      </c>
      <c r="G3229" s="3">
        <v>46197</v>
      </c>
      <c r="H3229" t="s">
        <v>4623</v>
      </c>
      <c r="I3229" t="s">
        <v>4619</v>
      </c>
    </row>
    <row r="3230" spans="1:9">
      <c r="A3230">
        <v>138676</v>
      </c>
      <c r="B3230" t="s">
        <v>8513</v>
      </c>
      <c r="C3230" t="s">
        <v>8514</v>
      </c>
      <c r="D3230">
        <v>0</v>
      </c>
      <c r="E3230">
        <v>3988800</v>
      </c>
      <c r="F3230">
        <v>3988800</v>
      </c>
      <c r="G3230" s="3">
        <v>46198</v>
      </c>
      <c r="H3230" t="s">
        <v>4616</v>
      </c>
      <c r="I3230" t="s">
        <v>4618</v>
      </c>
    </row>
    <row r="3231" spans="1:9">
      <c r="A3231">
        <v>138677</v>
      </c>
      <c r="B3231" t="s">
        <v>4713</v>
      </c>
      <c r="C3231" t="s">
        <v>8515</v>
      </c>
      <c r="D3231">
        <v>0</v>
      </c>
      <c r="E3231">
        <v>9217421.1699999999</v>
      </c>
      <c r="F3231">
        <v>9217421.1699999999</v>
      </c>
      <c r="G3231" s="3">
        <v>46198</v>
      </c>
      <c r="H3231" t="s">
        <v>4616</v>
      </c>
      <c r="I3231" t="s">
        <v>4616</v>
      </c>
    </row>
    <row r="3232" spans="1:9">
      <c r="A3232">
        <v>138678</v>
      </c>
      <c r="B3232" t="s">
        <v>4713</v>
      </c>
      <c r="C3232" t="s">
        <v>8516</v>
      </c>
      <c r="D3232">
        <v>0</v>
      </c>
      <c r="E3232">
        <v>3106708.5</v>
      </c>
      <c r="F3232">
        <v>3106708.5</v>
      </c>
      <c r="G3232" s="3">
        <v>46198</v>
      </c>
      <c r="H3232" t="s">
        <v>4616</v>
      </c>
      <c r="I3232" t="s">
        <v>4616</v>
      </c>
    </row>
    <row r="3233" spans="1:9">
      <c r="A3233">
        <v>138679</v>
      </c>
      <c r="B3233" t="s">
        <v>5069</v>
      </c>
      <c r="C3233" t="s">
        <v>8434</v>
      </c>
      <c r="D3233">
        <v>0</v>
      </c>
      <c r="E3233">
        <v>1458333.33</v>
      </c>
      <c r="F3233">
        <v>1750000</v>
      </c>
      <c r="G3233" s="3">
        <v>46198</v>
      </c>
      <c r="H3233" t="s">
        <v>4616</v>
      </c>
      <c r="I3233" t="s">
        <v>4619</v>
      </c>
    </row>
    <row r="3234" spans="1:9">
      <c r="A3234">
        <v>138680</v>
      </c>
      <c r="B3234" t="s">
        <v>5538</v>
      </c>
      <c r="C3234" t="s">
        <v>8434</v>
      </c>
      <c r="D3234">
        <v>0</v>
      </c>
      <c r="E3234">
        <v>320000</v>
      </c>
      <c r="F3234">
        <v>320000</v>
      </c>
      <c r="G3234" s="3">
        <v>46198</v>
      </c>
      <c r="H3234" t="s">
        <v>4616</v>
      </c>
      <c r="I3234" t="s">
        <v>4619</v>
      </c>
    </row>
    <row r="3235" spans="1:9">
      <c r="A3235">
        <v>138681</v>
      </c>
      <c r="B3235" t="s">
        <v>8432</v>
      </c>
      <c r="C3235" t="s">
        <v>8434</v>
      </c>
      <c r="D3235">
        <v>0</v>
      </c>
      <c r="E3235">
        <v>420000</v>
      </c>
      <c r="F3235">
        <v>420000</v>
      </c>
      <c r="G3235" s="3">
        <v>46198</v>
      </c>
      <c r="H3235" t="s">
        <v>4616</v>
      </c>
      <c r="I3235" t="s">
        <v>4619</v>
      </c>
    </row>
    <row r="3236" spans="1:9">
      <c r="A3236">
        <v>138682</v>
      </c>
      <c r="B3236" t="s">
        <v>8517</v>
      </c>
      <c r="C3236" t="s">
        <v>8518</v>
      </c>
      <c r="D3236">
        <v>0</v>
      </c>
      <c r="E3236">
        <v>70000000</v>
      </c>
      <c r="F3236">
        <v>70000000</v>
      </c>
      <c r="G3236" s="3">
        <v>46198</v>
      </c>
      <c r="H3236" t="s">
        <v>4616</v>
      </c>
      <c r="I3236" t="s">
        <v>4618</v>
      </c>
    </row>
    <row r="3237" spans="1:9">
      <c r="A3237">
        <v>138683</v>
      </c>
      <c r="B3237" t="s">
        <v>8519</v>
      </c>
      <c r="C3237" t="s">
        <v>3431</v>
      </c>
      <c r="D3237">
        <v>0</v>
      </c>
      <c r="E3237">
        <v>8878000</v>
      </c>
      <c r="F3237">
        <v>8878000</v>
      </c>
      <c r="G3237" s="3">
        <v>46198</v>
      </c>
      <c r="H3237" t="s">
        <v>4616</v>
      </c>
      <c r="I3237" t="s">
        <v>4619</v>
      </c>
    </row>
    <row r="3238" spans="1:9">
      <c r="A3238">
        <v>138684</v>
      </c>
      <c r="B3238" t="s">
        <v>4858</v>
      </c>
      <c r="C3238">
        <v>0</v>
      </c>
      <c r="D3238">
        <v>0</v>
      </c>
      <c r="E3238">
        <v>8913700</v>
      </c>
      <c r="F3238">
        <v>10696440</v>
      </c>
      <c r="G3238" s="3">
        <v>46198</v>
      </c>
      <c r="H3238" t="s">
        <v>4616</v>
      </c>
      <c r="I3238" t="s">
        <v>4619</v>
      </c>
    </row>
    <row r="3239" spans="1:9">
      <c r="A3239">
        <v>138685</v>
      </c>
      <c r="B3239" t="s">
        <v>4952</v>
      </c>
      <c r="C3239" t="s">
        <v>8520</v>
      </c>
      <c r="D3239">
        <v>0</v>
      </c>
      <c r="E3239">
        <v>1400000</v>
      </c>
      <c r="F3239">
        <v>1400000</v>
      </c>
      <c r="G3239" s="3">
        <v>46198</v>
      </c>
      <c r="H3239" t="s">
        <v>4616</v>
      </c>
      <c r="I3239" t="s">
        <v>4618</v>
      </c>
    </row>
    <row r="3240" spans="1:9">
      <c r="A3240">
        <v>138686</v>
      </c>
      <c r="B3240" t="s">
        <v>8521</v>
      </c>
      <c r="C3240" t="s">
        <v>8522</v>
      </c>
      <c r="D3240">
        <v>0</v>
      </c>
      <c r="E3240">
        <v>20000000</v>
      </c>
      <c r="F3240">
        <v>20000000</v>
      </c>
      <c r="G3240" s="3">
        <v>46198</v>
      </c>
      <c r="H3240" t="s">
        <v>4616</v>
      </c>
      <c r="I3240" t="s">
        <v>4618</v>
      </c>
    </row>
    <row r="3241" spans="1:9">
      <c r="A3241">
        <v>138687</v>
      </c>
      <c r="B3241" t="s">
        <v>4768</v>
      </c>
      <c r="C3241">
        <v>0</v>
      </c>
      <c r="D3241">
        <v>0</v>
      </c>
      <c r="E3241">
        <v>1188000</v>
      </c>
      <c r="F3241">
        <v>1425600</v>
      </c>
      <c r="G3241" s="3">
        <v>46198</v>
      </c>
      <c r="H3241" t="s">
        <v>4616</v>
      </c>
      <c r="I3241" t="s">
        <v>4616</v>
      </c>
    </row>
    <row r="3242" spans="1:9">
      <c r="A3242">
        <v>138688</v>
      </c>
      <c r="B3242" t="s">
        <v>4939</v>
      </c>
      <c r="C3242" t="s">
        <v>3481</v>
      </c>
      <c r="D3242">
        <v>0</v>
      </c>
      <c r="E3242">
        <v>3250000</v>
      </c>
      <c r="F3242">
        <v>3900000</v>
      </c>
      <c r="G3242" s="3">
        <v>46198</v>
      </c>
      <c r="H3242" t="s">
        <v>4616</v>
      </c>
      <c r="I3242" t="s">
        <v>4619</v>
      </c>
    </row>
    <row r="3243" spans="1:9">
      <c r="A3243">
        <v>138689</v>
      </c>
      <c r="B3243" t="s">
        <v>5370</v>
      </c>
      <c r="C3243">
        <v>0</v>
      </c>
      <c r="D3243">
        <v>0</v>
      </c>
      <c r="E3243">
        <v>320000</v>
      </c>
      <c r="F3243">
        <v>384000</v>
      </c>
      <c r="G3243" s="3">
        <v>46198</v>
      </c>
      <c r="H3243" t="s">
        <v>4616</v>
      </c>
      <c r="I3243" t="s">
        <v>4616</v>
      </c>
    </row>
    <row r="3244" spans="1:9">
      <c r="A3244">
        <v>138690</v>
      </c>
      <c r="B3244" t="s">
        <v>4884</v>
      </c>
      <c r="C3244">
        <v>0</v>
      </c>
      <c r="D3244">
        <v>0</v>
      </c>
      <c r="E3244">
        <v>2625000</v>
      </c>
      <c r="F3244">
        <v>2625000</v>
      </c>
      <c r="G3244" s="3">
        <v>46198</v>
      </c>
      <c r="H3244" t="s">
        <v>4616</v>
      </c>
      <c r="I3244" t="s">
        <v>4619</v>
      </c>
    </row>
    <row r="3245" spans="1:9">
      <c r="A3245">
        <v>138691</v>
      </c>
      <c r="B3245" t="s">
        <v>4763</v>
      </c>
      <c r="C3245" t="s">
        <v>3470</v>
      </c>
      <c r="D3245">
        <v>0</v>
      </c>
      <c r="E3245">
        <v>1484100</v>
      </c>
      <c r="F3245">
        <v>1780920</v>
      </c>
      <c r="G3245" s="3">
        <v>46198</v>
      </c>
      <c r="H3245" t="s">
        <v>4616</v>
      </c>
      <c r="I3245" t="s">
        <v>4619</v>
      </c>
    </row>
    <row r="3246" spans="1:9">
      <c r="A3246">
        <v>138692</v>
      </c>
      <c r="B3246" t="s">
        <v>4813</v>
      </c>
      <c r="C3246">
        <v>0</v>
      </c>
      <c r="D3246">
        <v>0</v>
      </c>
      <c r="E3246">
        <v>5320833.33</v>
      </c>
      <c r="F3246">
        <v>6385000</v>
      </c>
      <c r="G3246" s="3">
        <v>46198</v>
      </c>
      <c r="H3246" t="s">
        <v>4616</v>
      </c>
      <c r="I3246" t="s">
        <v>4616</v>
      </c>
    </row>
    <row r="3247" spans="1:9">
      <c r="A3247">
        <v>138693</v>
      </c>
      <c r="B3247" t="s">
        <v>4994</v>
      </c>
      <c r="C3247">
        <v>0</v>
      </c>
      <c r="D3247">
        <v>0</v>
      </c>
      <c r="E3247">
        <v>2300000</v>
      </c>
      <c r="F3247">
        <v>2300000</v>
      </c>
      <c r="G3247" s="3">
        <v>46198</v>
      </c>
      <c r="H3247" t="s">
        <v>4616</v>
      </c>
      <c r="I3247" t="s">
        <v>4616</v>
      </c>
    </row>
    <row r="3248" spans="1:9">
      <c r="A3248">
        <v>138694</v>
      </c>
      <c r="B3248" t="s">
        <v>8523</v>
      </c>
      <c r="C3248" t="s">
        <v>8525</v>
      </c>
      <c r="D3248">
        <v>0</v>
      </c>
      <c r="E3248">
        <v>2107000</v>
      </c>
      <c r="F3248">
        <v>2498400</v>
      </c>
      <c r="G3248" s="3">
        <v>46198</v>
      </c>
      <c r="H3248" t="s">
        <v>4616</v>
      </c>
      <c r="I3248" t="s">
        <v>4616</v>
      </c>
    </row>
    <row r="3249" spans="1:9">
      <c r="A3249">
        <v>138695</v>
      </c>
      <c r="B3249" t="s">
        <v>8526</v>
      </c>
      <c r="C3249" t="s">
        <v>8528</v>
      </c>
      <c r="D3249">
        <v>0</v>
      </c>
      <c r="E3249">
        <v>4665000</v>
      </c>
      <c r="F3249">
        <v>4665000</v>
      </c>
      <c r="G3249" s="3">
        <v>46198</v>
      </c>
      <c r="H3249" t="s">
        <v>4616</v>
      </c>
      <c r="I3249" t="s">
        <v>4616</v>
      </c>
    </row>
    <row r="3250" spans="1:9">
      <c r="A3250">
        <v>138696</v>
      </c>
      <c r="B3250" t="s">
        <v>8529</v>
      </c>
      <c r="C3250" t="s">
        <v>8531</v>
      </c>
      <c r="D3250">
        <v>0</v>
      </c>
      <c r="E3250">
        <v>600000</v>
      </c>
      <c r="F3250">
        <v>600000</v>
      </c>
      <c r="G3250" s="3">
        <v>46198</v>
      </c>
      <c r="H3250" t="s">
        <v>4616</v>
      </c>
      <c r="I3250" t="s">
        <v>4616</v>
      </c>
    </row>
    <row r="3251" spans="1:9">
      <c r="A3251">
        <v>138697</v>
      </c>
      <c r="B3251" t="s">
        <v>4797</v>
      </c>
      <c r="C3251" t="s">
        <v>8532</v>
      </c>
      <c r="D3251">
        <v>0</v>
      </c>
      <c r="E3251">
        <v>6846000</v>
      </c>
      <c r="F3251">
        <v>8215200</v>
      </c>
      <c r="G3251" s="3">
        <v>46198</v>
      </c>
      <c r="H3251" t="s">
        <v>4616</v>
      </c>
      <c r="I3251" t="s">
        <v>3411</v>
      </c>
    </row>
    <row r="3252" spans="1:9">
      <c r="A3252">
        <v>138698</v>
      </c>
      <c r="B3252" t="s">
        <v>8533</v>
      </c>
      <c r="C3252" t="s">
        <v>8534</v>
      </c>
      <c r="D3252">
        <v>0</v>
      </c>
      <c r="E3252">
        <v>36480000</v>
      </c>
      <c r="F3252">
        <v>43776000</v>
      </c>
      <c r="G3252" s="3">
        <v>46202</v>
      </c>
      <c r="H3252" t="s">
        <v>4619</v>
      </c>
      <c r="I3252" t="s">
        <v>3403</v>
      </c>
    </row>
    <row r="3253" spans="1:9">
      <c r="A3253">
        <v>138699</v>
      </c>
      <c r="B3253" t="s">
        <v>7830</v>
      </c>
      <c r="C3253" t="s">
        <v>8535</v>
      </c>
      <c r="D3253" t="s">
        <v>8535</v>
      </c>
      <c r="E3253">
        <v>7210000</v>
      </c>
      <c r="F3253">
        <v>7210000</v>
      </c>
      <c r="G3253" s="3">
        <v>46202</v>
      </c>
      <c r="H3253" t="s">
        <v>4619</v>
      </c>
      <c r="I3253" t="s">
        <v>3413</v>
      </c>
    </row>
    <row r="3254" spans="1:9">
      <c r="A3254">
        <v>138700</v>
      </c>
      <c r="B3254" t="s">
        <v>8536</v>
      </c>
      <c r="C3254" t="s">
        <v>7150</v>
      </c>
      <c r="D3254">
        <v>0</v>
      </c>
      <c r="E3254">
        <v>5000000</v>
      </c>
      <c r="F3254">
        <v>5000000</v>
      </c>
      <c r="G3254" s="3">
        <v>46202</v>
      </c>
      <c r="H3254" t="s">
        <v>4619</v>
      </c>
      <c r="I3254" t="s">
        <v>3401</v>
      </c>
    </row>
    <row r="3255" spans="1:9">
      <c r="A3255">
        <v>138701</v>
      </c>
      <c r="B3255" t="s">
        <v>6365</v>
      </c>
      <c r="C3255" t="s">
        <v>3469</v>
      </c>
      <c r="D3255">
        <v>0</v>
      </c>
      <c r="E3255">
        <v>520000</v>
      </c>
      <c r="F3255">
        <v>624000</v>
      </c>
      <c r="G3255" s="3">
        <v>46202</v>
      </c>
      <c r="H3255" t="s">
        <v>4619</v>
      </c>
      <c r="I3255" t="s">
        <v>3401</v>
      </c>
    </row>
    <row r="3256" spans="1:9">
      <c r="A3256">
        <v>138702</v>
      </c>
      <c r="B3256" t="s">
        <v>7374</v>
      </c>
      <c r="C3256" t="s">
        <v>3469</v>
      </c>
      <c r="D3256">
        <v>0</v>
      </c>
      <c r="E3256">
        <v>750000</v>
      </c>
      <c r="F3256">
        <v>900000</v>
      </c>
      <c r="G3256" s="3">
        <v>46202</v>
      </c>
      <c r="H3256" t="s">
        <v>4619</v>
      </c>
      <c r="I3256" t="s">
        <v>3401</v>
      </c>
    </row>
    <row r="3257" spans="1:9">
      <c r="A3257">
        <v>138703</v>
      </c>
      <c r="B3257" t="s">
        <v>4726</v>
      </c>
      <c r="C3257" t="s">
        <v>3469</v>
      </c>
      <c r="D3257">
        <v>0</v>
      </c>
      <c r="E3257">
        <v>310000</v>
      </c>
      <c r="F3257">
        <v>372000</v>
      </c>
      <c r="G3257" s="3">
        <v>46202</v>
      </c>
      <c r="H3257" t="s">
        <v>4619</v>
      </c>
      <c r="I3257" t="s">
        <v>3401</v>
      </c>
    </row>
    <row r="3258" spans="1:9">
      <c r="A3258">
        <v>138704</v>
      </c>
      <c r="B3258" t="s">
        <v>5314</v>
      </c>
      <c r="C3258" t="s">
        <v>8537</v>
      </c>
      <c r="D3258">
        <v>0</v>
      </c>
      <c r="E3258">
        <v>119532.8</v>
      </c>
      <c r="F3258">
        <v>143439.35999999999</v>
      </c>
      <c r="G3258" s="3">
        <v>46202</v>
      </c>
      <c r="H3258" t="s">
        <v>4619</v>
      </c>
      <c r="I3258" t="s">
        <v>3401</v>
      </c>
    </row>
    <row r="3259" spans="1:9">
      <c r="A3259">
        <v>138705</v>
      </c>
      <c r="B3259" t="s">
        <v>4724</v>
      </c>
      <c r="C3259" t="s">
        <v>8537</v>
      </c>
      <c r="D3259">
        <v>0</v>
      </c>
      <c r="E3259">
        <v>131914.20000000001</v>
      </c>
      <c r="F3259">
        <v>158297.04</v>
      </c>
      <c r="G3259" s="3">
        <v>46202</v>
      </c>
      <c r="H3259" t="s">
        <v>4619</v>
      </c>
      <c r="I3259" t="s">
        <v>3401</v>
      </c>
    </row>
    <row r="3260" spans="1:9">
      <c r="A3260">
        <v>138706</v>
      </c>
      <c r="B3260" t="s">
        <v>4695</v>
      </c>
      <c r="C3260" t="s">
        <v>8538</v>
      </c>
      <c r="D3260">
        <v>0</v>
      </c>
      <c r="E3260">
        <v>1021200</v>
      </c>
      <c r="F3260">
        <v>1021200</v>
      </c>
      <c r="G3260" s="3">
        <v>46202</v>
      </c>
      <c r="H3260" t="s">
        <v>4619</v>
      </c>
      <c r="I3260" t="s">
        <v>4619</v>
      </c>
    </row>
    <row r="3261" spans="1:9">
      <c r="A3261">
        <v>138707</v>
      </c>
      <c r="B3261" t="s">
        <v>4697</v>
      </c>
      <c r="C3261" t="s">
        <v>8539</v>
      </c>
      <c r="D3261" t="s">
        <v>8539</v>
      </c>
      <c r="E3261">
        <v>18196400</v>
      </c>
      <c r="F3261">
        <v>18196400</v>
      </c>
      <c r="G3261" s="3">
        <v>46202</v>
      </c>
      <c r="H3261" t="s">
        <v>4619</v>
      </c>
      <c r="I3261" t="s">
        <v>3413</v>
      </c>
    </row>
    <row r="3262" spans="1:9">
      <c r="A3262">
        <v>138708</v>
      </c>
      <c r="B3262" t="s">
        <v>5116</v>
      </c>
      <c r="C3262" t="s">
        <v>3444</v>
      </c>
      <c r="D3262">
        <v>0</v>
      </c>
      <c r="E3262">
        <v>1944000</v>
      </c>
      <c r="F3262">
        <v>2332800</v>
      </c>
      <c r="G3262" s="3">
        <v>46202</v>
      </c>
      <c r="H3262" t="s">
        <v>4619</v>
      </c>
      <c r="I3262" t="s">
        <v>3401</v>
      </c>
    </row>
    <row r="3263" spans="1:9">
      <c r="A3263">
        <v>138709</v>
      </c>
      <c r="B3263" t="s">
        <v>8540</v>
      </c>
      <c r="C3263" t="s">
        <v>8541</v>
      </c>
      <c r="D3263" t="s">
        <v>8541</v>
      </c>
      <c r="E3263">
        <v>1600000</v>
      </c>
      <c r="F3263">
        <v>1600000</v>
      </c>
      <c r="G3263" s="3">
        <v>46202</v>
      </c>
      <c r="H3263" t="s">
        <v>4619</v>
      </c>
      <c r="I3263" t="s">
        <v>3413</v>
      </c>
    </row>
    <row r="3264" spans="1:9">
      <c r="A3264">
        <v>138710</v>
      </c>
      <c r="B3264" t="s">
        <v>4807</v>
      </c>
      <c r="C3264" t="s">
        <v>8542</v>
      </c>
      <c r="D3264">
        <v>0</v>
      </c>
      <c r="E3264">
        <v>33250000</v>
      </c>
      <c r="F3264">
        <v>39900000</v>
      </c>
      <c r="G3264" s="3">
        <v>46202</v>
      </c>
      <c r="H3264" t="s">
        <v>4619</v>
      </c>
      <c r="I3264" t="s">
        <v>4619</v>
      </c>
    </row>
    <row r="3265" spans="1:9">
      <c r="A3265">
        <v>138711</v>
      </c>
      <c r="B3265" t="s">
        <v>4813</v>
      </c>
      <c r="C3265" t="s">
        <v>8543</v>
      </c>
      <c r="D3265">
        <v>0</v>
      </c>
      <c r="E3265">
        <v>1004666.67</v>
      </c>
      <c r="F3265">
        <v>1200000</v>
      </c>
      <c r="G3265" s="3">
        <v>46202</v>
      </c>
      <c r="H3265" t="s">
        <v>4619</v>
      </c>
      <c r="I3265" t="s">
        <v>4619</v>
      </c>
    </row>
    <row r="3266" spans="1:9">
      <c r="A3266">
        <v>138712</v>
      </c>
      <c r="B3266" t="s">
        <v>4797</v>
      </c>
      <c r="C3266" t="s">
        <v>8544</v>
      </c>
      <c r="D3266">
        <v>0</v>
      </c>
      <c r="E3266">
        <v>12890000</v>
      </c>
      <c r="F3266">
        <v>15468000</v>
      </c>
      <c r="G3266" s="3">
        <v>46202</v>
      </c>
      <c r="H3266" t="s">
        <v>4619</v>
      </c>
      <c r="I3266" t="s">
        <v>3411</v>
      </c>
    </row>
    <row r="3267" spans="1:9">
      <c r="A3267">
        <v>138713</v>
      </c>
      <c r="B3267" t="s">
        <v>4952</v>
      </c>
      <c r="C3267" t="s">
        <v>8545</v>
      </c>
      <c r="D3267">
        <v>0</v>
      </c>
      <c r="E3267">
        <v>13995000</v>
      </c>
      <c r="F3267">
        <v>13995000</v>
      </c>
      <c r="G3267" s="3">
        <v>46202</v>
      </c>
      <c r="H3267" t="s">
        <v>4619</v>
      </c>
      <c r="I3267" t="s">
        <v>4619</v>
      </c>
    </row>
    <row r="3268" spans="1:9">
      <c r="A3268">
        <v>138714</v>
      </c>
      <c r="B3268" t="s">
        <v>4807</v>
      </c>
      <c r="C3268" t="s">
        <v>8546</v>
      </c>
      <c r="D3268">
        <v>0</v>
      </c>
      <c r="E3268">
        <v>4584800</v>
      </c>
      <c r="F3268">
        <v>5501760</v>
      </c>
      <c r="G3268" s="3">
        <v>46202</v>
      </c>
      <c r="H3268" t="s">
        <v>4619</v>
      </c>
      <c r="I3268" t="s">
        <v>3411</v>
      </c>
    </row>
    <row r="3269" spans="1:9">
      <c r="A3269">
        <v>138715</v>
      </c>
      <c r="B3269" t="s">
        <v>4791</v>
      </c>
      <c r="C3269">
        <v>0</v>
      </c>
      <c r="D3269">
        <v>0</v>
      </c>
      <c r="E3269">
        <v>38705000</v>
      </c>
      <c r="F3269">
        <v>46446000</v>
      </c>
      <c r="G3269" s="3">
        <v>46202</v>
      </c>
      <c r="H3269" t="s">
        <v>4619</v>
      </c>
      <c r="I3269" t="s">
        <v>3413</v>
      </c>
    </row>
    <row r="3270" spans="1:9">
      <c r="A3270">
        <v>138716</v>
      </c>
      <c r="B3270" t="s">
        <v>6002</v>
      </c>
      <c r="C3270" t="s">
        <v>8547</v>
      </c>
      <c r="D3270">
        <v>0</v>
      </c>
      <c r="E3270">
        <v>33000000</v>
      </c>
      <c r="F3270">
        <v>33000000</v>
      </c>
      <c r="G3270" s="3">
        <v>46202</v>
      </c>
      <c r="H3270" t="s">
        <v>4619</v>
      </c>
      <c r="I3270" t="s">
        <v>3401</v>
      </c>
    </row>
    <row r="3271" spans="1:9">
      <c r="A3271">
        <v>138717</v>
      </c>
      <c r="B3271" t="s">
        <v>4695</v>
      </c>
      <c r="C3271" t="s">
        <v>8548</v>
      </c>
      <c r="D3271">
        <v>0</v>
      </c>
      <c r="E3271">
        <v>79100</v>
      </c>
      <c r="F3271">
        <v>79100</v>
      </c>
      <c r="G3271" s="3">
        <v>46202</v>
      </c>
      <c r="H3271" t="s">
        <v>4619</v>
      </c>
      <c r="I3271" t="s">
        <v>4619</v>
      </c>
    </row>
    <row r="3272" spans="1:9">
      <c r="A3272">
        <v>138718</v>
      </c>
      <c r="B3272" t="s">
        <v>8549</v>
      </c>
      <c r="C3272" t="s">
        <v>3613</v>
      </c>
      <c r="D3272">
        <v>0</v>
      </c>
      <c r="E3272">
        <v>1600000</v>
      </c>
      <c r="F3272">
        <v>1600000</v>
      </c>
      <c r="G3272" s="3">
        <v>46202</v>
      </c>
      <c r="H3272" t="s">
        <v>4619</v>
      </c>
      <c r="I3272" t="s">
        <v>3409</v>
      </c>
    </row>
    <row r="3273" spans="1:9">
      <c r="A3273">
        <v>138719</v>
      </c>
      <c r="B3273" t="s">
        <v>4695</v>
      </c>
      <c r="C3273">
        <v>0</v>
      </c>
      <c r="D3273">
        <v>0</v>
      </c>
      <c r="E3273">
        <v>2599833.33</v>
      </c>
      <c r="F3273">
        <v>3119800</v>
      </c>
      <c r="G3273" s="3">
        <v>46202</v>
      </c>
      <c r="H3273" t="s">
        <v>4619</v>
      </c>
      <c r="I3273" t="s">
        <v>4619</v>
      </c>
    </row>
    <row r="3274" spans="1:9">
      <c r="A3274">
        <v>138720</v>
      </c>
      <c r="B3274" t="s">
        <v>4695</v>
      </c>
      <c r="C3274" t="s">
        <v>8550</v>
      </c>
      <c r="D3274">
        <v>0</v>
      </c>
      <c r="E3274">
        <v>1565400</v>
      </c>
      <c r="F3274">
        <v>1565400</v>
      </c>
      <c r="G3274" s="3">
        <v>46202</v>
      </c>
      <c r="H3274" t="s">
        <v>4619</v>
      </c>
      <c r="I3274" t="s">
        <v>4619</v>
      </c>
    </row>
    <row r="3275" spans="1:9">
      <c r="A3275">
        <v>138721</v>
      </c>
      <c r="B3275" t="s">
        <v>4697</v>
      </c>
      <c r="C3275" t="s">
        <v>8551</v>
      </c>
      <c r="D3275" t="s">
        <v>8551</v>
      </c>
      <c r="E3275">
        <v>7925000</v>
      </c>
      <c r="F3275">
        <v>7925000</v>
      </c>
      <c r="G3275" s="3">
        <v>46202</v>
      </c>
      <c r="H3275" t="s">
        <v>4619</v>
      </c>
      <c r="I3275" t="s">
        <v>3413</v>
      </c>
    </row>
    <row r="3276" spans="1:9">
      <c r="A3276">
        <v>138722</v>
      </c>
      <c r="B3276" t="s">
        <v>6429</v>
      </c>
      <c r="C3276" t="s">
        <v>8552</v>
      </c>
      <c r="D3276">
        <v>0</v>
      </c>
      <c r="E3276">
        <v>1672605734</v>
      </c>
      <c r="F3276">
        <v>1672605734</v>
      </c>
      <c r="G3276" s="3">
        <v>46202</v>
      </c>
      <c r="H3276" t="s">
        <v>4619</v>
      </c>
      <c r="I3276" t="s">
        <v>4619</v>
      </c>
    </row>
    <row r="3277" spans="1:9">
      <c r="A3277">
        <v>138723</v>
      </c>
      <c r="B3277" t="s">
        <v>4760</v>
      </c>
      <c r="C3277" t="s">
        <v>8553</v>
      </c>
      <c r="D3277" t="s">
        <v>8553</v>
      </c>
      <c r="E3277">
        <v>1500000</v>
      </c>
      <c r="F3277">
        <v>1800000</v>
      </c>
      <c r="G3277" s="3">
        <v>46202</v>
      </c>
      <c r="H3277" t="s">
        <v>4619</v>
      </c>
      <c r="I3277" t="s">
        <v>3413</v>
      </c>
    </row>
    <row r="3278" spans="1:9">
      <c r="A3278">
        <v>138724</v>
      </c>
      <c r="B3278" t="s">
        <v>4697</v>
      </c>
      <c r="C3278" t="s">
        <v>8554</v>
      </c>
      <c r="D3278">
        <v>0</v>
      </c>
      <c r="E3278">
        <v>5588300</v>
      </c>
      <c r="F3278">
        <v>5588300</v>
      </c>
      <c r="G3278" s="3">
        <v>46202</v>
      </c>
      <c r="H3278" t="s">
        <v>4619</v>
      </c>
      <c r="I3278" t="s">
        <v>3402</v>
      </c>
    </row>
    <row r="3279" spans="1:9">
      <c r="A3279">
        <v>138725</v>
      </c>
      <c r="B3279" t="s">
        <v>4803</v>
      </c>
      <c r="C3279">
        <v>0</v>
      </c>
      <c r="D3279" t="s">
        <v>9771</v>
      </c>
      <c r="E3279">
        <v>3315265.84</v>
      </c>
      <c r="F3279">
        <v>3978319.01</v>
      </c>
      <c r="G3279" s="3">
        <v>46203</v>
      </c>
      <c r="H3279" t="s">
        <v>4618</v>
      </c>
      <c r="I3279" t="s">
        <v>4618</v>
      </c>
    </row>
    <row r="3280" spans="1:9">
      <c r="A3280">
        <v>138726</v>
      </c>
      <c r="B3280" t="s">
        <v>8392</v>
      </c>
      <c r="C3280" t="s">
        <v>96</v>
      </c>
      <c r="D3280">
        <v>0</v>
      </c>
      <c r="E3280">
        <v>300000</v>
      </c>
      <c r="F3280">
        <v>360000</v>
      </c>
      <c r="G3280" s="3">
        <v>46203</v>
      </c>
      <c r="H3280" t="s">
        <v>4618</v>
      </c>
      <c r="I3280" t="s">
        <v>3403</v>
      </c>
    </row>
    <row r="3281" spans="1:9">
      <c r="A3281">
        <v>138727</v>
      </c>
      <c r="B3281" t="s">
        <v>4695</v>
      </c>
      <c r="C3281" t="s">
        <v>6456</v>
      </c>
      <c r="D3281">
        <v>0</v>
      </c>
      <c r="E3281">
        <v>1689100</v>
      </c>
      <c r="F3281">
        <v>1689100</v>
      </c>
      <c r="G3281" s="3">
        <v>46203</v>
      </c>
      <c r="H3281" t="s">
        <v>4618</v>
      </c>
      <c r="I3281" t="s">
        <v>4618</v>
      </c>
    </row>
    <row r="3282" spans="1:9">
      <c r="A3282">
        <v>138728</v>
      </c>
      <c r="B3282" t="s">
        <v>4697</v>
      </c>
      <c r="C3282" t="s">
        <v>8555</v>
      </c>
      <c r="D3282">
        <v>0</v>
      </c>
      <c r="E3282">
        <v>7717200</v>
      </c>
      <c r="F3282">
        <v>7717200</v>
      </c>
      <c r="G3282" s="3">
        <v>46203</v>
      </c>
      <c r="H3282" t="s">
        <v>4618</v>
      </c>
      <c r="I3282" t="s">
        <v>3402</v>
      </c>
    </row>
    <row r="3283" spans="1:9">
      <c r="A3283">
        <v>138729</v>
      </c>
      <c r="B3283" t="s">
        <v>8556</v>
      </c>
      <c r="C3283" t="s">
        <v>8558</v>
      </c>
      <c r="D3283" t="s">
        <v>8558</v>
      </c>
      <c r="E3283">
        <v>1560</v>
      </c>
      <c r="F3283">
        <v>1560</v>
      </c>
      <c r="G3283" s="3">
        <v>46203</v>
      </c>
      <c r="H3283" t="s">
        <v>4618</v>
      </c>
      <c r="I3283" t="s">
        <v>4618</v>
      </c>
    </row>
    <row r="3284" spans="1:9">
      <c r="A3284">
        <v>138730</v>
      </c>
      <c r="B3284" t="s">
        <v>4732</v>
      </c>
      <c r="C3284">
        <v>0</v>
      </c>
      <c r="D3284">
        <v>0</v>
      </c>
      <c r="E3284">
        <v>1400000</v>
      </c>
      <c r="F3284">
        <v>1400000</v>
      </c>
      <c r="G3284" s="3">
        <v>46203</v>
      </c>
      <c r="H3284" t="s">
        <v>4618</v>
      </c>
      <c r="I3284" t="s">
        <v>4618</v>
      </c>
    </row>
    <row r="3285" spans="1:9">
      <c r="A3285">
        <v>138731</v>
      </c>
      <c r="B3285" t="s">
        <v>5049</v>
      </c>
      <c r="C3285" t="s">
        <v>8559</v>
      </c>
      <c r="D3285" t="s">
        <v>8559</v>
      </c>
      <c r="E3285">
        <v>1800000</v>
      </c>
      <c r="F3285">
        <v>1800000</v>
      </c>
      <c r="G3285" s="3">
        <v>46203</v>
      </c>
      <c r="H3285" t="s">
        <v>4618</v>
      </c>
      <c r="I3285" t="s">
        <v>3413</v>
      </c>
    </row>
    <row r="3286" spans="1:9">
      <c r="A3286">
        <v>138732</v>
      </c>
      <c r="B3286" t="s">
        <v>8560</v>
      </c>
      <c r="C3286" t="s">
        <v>3466</v>
      </c>
      <c r="D3286">
        <v>0</v>
      </c>
      <c r="E3286">
        <v>1830000</v>
      </c>
      <c r="F3286">
        <v>1830000</v>
      </c>
      <c r="G3286" s="3">
        <v>46203</v>
      </c>
      <c r="H3286" t="s">
        <v>4618</v>
      </c>
      <c r="I3286" t="s">
        <v>4618</v>
      </c>
    </row>
    <row r="3287" spans="1:9">
      <c r="A3287">
        <v>138733</v>
      </c>
      <c r="B3287" t="s">
        <v>8561</v>
      </c>
      <c r="C3287" t="s">
        <v>3488</v>
      </c>
      <c r="D3287">
        <v>0</v>
      </c>
      <c r="E3287">
        <v>3360000</v>
      </c>
      <c r="F3287">
        <v>3360000</v>
      </c>
      <c r="G3287" s="3">
        <v>46203</v>
      </c>
      <c r="H3287" t="s">
        <v>4618</v>
      </c>
      <c r="I3287" t="s">
        <v>4618</v>
      </c>
    </row>
    <row r="3288" spans="1:9">
      <c r="A3288">
        <v>138734</v>
      </c>
      <c r="B3288" t="s">
        <v>8562</v>
      </c>
      <c r="C3288">
        <v>0</v>
      </c>
      <c r="D3288">
        <v>0</v>
      </c>
      <c r="E3288">
        <v>6950000</v>
      </c>
      <c r="F3288">
        <v>6950000</v>
      </c>
      <c r="G3288" s="3">
        <v>46203</v>
      </c>
      <c r="H3288" t="s">
        <v>4618</v>
      </c>
      <c r="I3288" t="s">
        <v>4618</v>
      </c>
    </row>
    <row r="3289" spans="1:9">
      <c r="A3289">
        <v>138735</v>
      </c>
      <c r="B3289" t="s">
        <v>4695</v>
      </c>
      <c r="C3289" t="s">
        <v>8563</v>
      </c>
      <c r="D3289">
        <v>0</v>
      </c>
      <c r="E3289">
        <v>4812200</v>
      </c>
      <c r="F3289">
        <v>4812200</v>
      </c>
      <c r="G3289" s="3">
        <v>46203</v>
      </c>
      <c r="H3289" t="s">
        <v>4618</v>
      </c>
      <c r="I3289" t="s">
        <v>4618</v>
      </c>
    </row>
    <row r="3290" spans="1:9">
      <c r="A3290">
        <v>138736</v>
      </c>
      <c r="B3290" t="s">
        <v>6132</v>
      </c>
      <c r="C3290" t="s">
        <v>8564</v>
      </c>
      <c r="D3290">
        <v>0</v>
      </c>
      <c r="E3290">
        <v>4939150.5</v>
      </c>
      <c r="F3290">
        <v>5926980.5999999996</v>
      </c>
      <c r="G3290" s="3">
        <v>46203</v>
      </c>
      <c r="H3290" t="s">
        <v>4618</v>
      </c>
      <c r="I3290" t="s">
        <v>3401</v>
      </c>
    </row>
    <row r="3291" spans="1:9">
      <c r="A3291">
        <v>138737</v>
      </c>
      <c r="B3291" t="s">
        <v>4803</v>
      </c>
      <c r="C3291" t="s">
        <v>8565</v>
      </c>
      <c r="D3291" t="s">
        <v>8565</v>
      </c>
      <c r="E3291">
        <v>40011516.450000003</v>
      </c>
      <c r="F3291">
        <v>48013819.740000002</v>
      </c>
      <c r="G3291" s="3">
        <v>46203</v>
      </c>
      <c r="H3291" t="s">
        <v>4618</v>
      </c>
      <c r="I3291" t="s">
        <v>4618</v>
      </c>
    </row>
    <row r="3292" spans="1:9">
      <c r="A3292">
        <v>138738</v>
      </c>
      <c r="B3292" t="s">
        <v>4803</v>
      </c>
      <c r="C3292" t="s">
        <v>8566</v>
      </c>
      <c r="D3292">
        <v>0</v>
      </c>
      <c r="E3292">
        <v>12120000</v>
      </c>
      <c r="F3292">
        <v>14544000</v>
      </c>
      <c r="G3292" s="3">
        <v>46203</v>
      </c>
      <c r="H3292" t="s">
        <v>4618</v>
      </c>
      <c r="I3292" t="s">
        <v>4618</v>
      </c>
    </row>
    <row r="3293" spans="1:9">
      <c r="A3293">
        <v>138739</v>
      </c>
      <c r="B3293" t="s">
        <v>5207</v>
      </c>
      <c r="C3293" t="s">
        <v>8442</v>
      </c>
      <c r="D3293" t="s">
        <v>8442</v>
      </c>
      <c r="E3293">
        <v>8100000</v>
      </c>
      <c r="F3293">
        <v>9720000</v>
      </c>
      <c r="G3293" s="3">
        <v>46203</v>
      </c>
      <c r="H3293" t="s">
        <v>4618</v>
      </c>
      <c r="I3293" t="s">
        <v>4618</v>
      </c>
    </row>
    <row r="3294" spans="1:9">
      <c r="A3294">
        <v>138740</v>
      </c>
      <c r="B3294" t="s">
        <v>5185</v>
      </c>
      <c r="C3294" t="s">
        <v>8567</v>
      </c>
      <c r="D3294" t="s">
        <v>8567</v>
      </c>
      <c r="E3294">
        <v>7646040</v>
      </c>
      <c r="F3294">
        <v>9175248</v>
      </c>
      <c r="G3294" s="3">
        <v>46203</v>
      </c>
      <c r="H3294" t="s">
        <v>4618</v>
      </c>
      <c r="I3294" t="s">
        <v>3403</v>
      </c>
    </row>
    <row r="3295" spans="1:9">
      <c r="A3295">
        <v>138741</v>
      </c>
      <c r="B3295" t="s">
        <v>8568</v>
      </c>
      <c r="C3295" t="s">
        <v>8569</v>
      </c>
      <c r="D3295" t="s">
        <v>8569</v>
      </c>
      <c r="E3295">
        <v>424960</v>
      </c>
      <c r="F3295">
        <v>424960</v>
      </c>
      <c r="G3295" s="3">
        <v>46203</v>
      </c>
      <c r="H3295" t="s">
        <v>4618</v>
      </c>
      <c r="I3295" t="s">
        <v>3413</v>
      </c>
    </row>
    <row r="3296" spans="1:9">
      <c r="A3296">
        <v>138742</v>
      </c>
      <c r="B3296" t="s">
        <v>4797</v>
      </c>
      <c r="C3296" t="s">
        <v>3571</v>
      </c>
      <c r="D3296">
        <v>0</v>
      </c>
      <c r="E3296">
        <v>8023444</v>
      </c>
      <c r="F3296">
        <v>9628132.8000000007</v>
      </c>
      <c r="G3296" s="3">
        <v>46203</v>
      </c>
      <c r="H3296" t="s">
        <v>4618</v>
      </c>
      <c r="I3296" t="s">
        <v>3403</v>
      </c>
    </row>
    <row r="3297" spans="1:9">
      <c r="A3297">
        <v>138743</v>
      </c>
      <c r="B3297">
        <v>0</v>
      </c>
      <c r="C3297" t="s">
        <v>8570</v>
      </c>
      <c r="D3297">
        <v>0</v>
      </c>
      <c r="E3297">
        <v>1018824</v>
      </c>
      <c r="F3297">
        <v>1222588.8</v>
      </c>
      <c r="G3297" s="3">
        <v>46203</v>
      </c>
      <c r="H3297" t="s">
        <v>4618</v>
      </c>
      <c r="I3297" t="s">
        <v>3403</v>
      </c>
    </row>
    <row r="3298" spans="1:9">
      <c r="A3298">
        <v>138744</v>
      </c>
      <c r="B3298">
        <v>0</v>
      </c>
      <c r="C3298">
        <v>0</v>
      </c>
      <c r="D3298">
        <v>0</v>
      </c>
      <c r="E3298">
        <v>0</v>
      </c>
      <c r="F3298">
        <v>0</v>
      </c>
      <c r="G3298" s="3">
        <v>46203</v>
      </c>
      <c r="H3298" t="s">
        <v>4618</v>
      </c>
      <c r="I3298" t="s">
        <v>3402</v>
      </c>
    </row>
    <row r="3299" spans="1:9">
      <c r="A3299">
        <v>138745</v>
      </c>
      <c r="B3299" t="s">
        <v>4807</v>
      </c>
      <c r="C3299" t="s">
        <v>97</v>
      </c>
      <c r="D3299">
        <v>0</v>
      </c>
      <c r="E3299">
        <v>11380000</v>
      </c>
      <c r="F3299">
        <v>13656000</v>
      </c>
      <c r="G3299" s="3">
        <v>46203</v>
      </c>
      <c r="H3299" t="s">
        <v>4618</v>
      </c>
      <c r="I3299" t="s">
        <v>3403</v>
      </c>
    </row>
    <row r="3300" spans="1:9">
      <c r="A3300">
        <v>138746</v>
      </c>
      <c r="B3300" t="s">
        <v>4894</v>
      </c>
      <c r="C3300" t="s">
        <v>8571</v>
      </c>
      <c r="D3300">
        <v>0</v>
      </c>
      <c r="E3300">
        <v>4100000</v>
      </c>
      <c r="F3300">
        <v>4920000</v>
      </c>
      <c r="G3300" s="3">
        <v>46203</v>
      </c>
      <c r="H3300" t="s">
        <v>4618</v>
      </c>
      <c r="I3300" t="s">
        <v>3403</v>
      </c>
    </row>
    <row r="3301" spans="1:9">
      <c r="A3301">
        <v>138747</v>
      </c>
      <c r="B3301" t="s">
        <v>4894</v>
      </c>
      <c r="C3301" t="s">
        <v>8572</v>
      </c>
      <c r="D3301">
        <v>0</v>
      </c>
      <c r="E3301">
        <v>4100000</v>
      </c>
      <c r="F3301">
        <v>4920000</v>
      </c>
      <c r="G3301" s="3">
        <v>46203</v>
      </c>
      <c r="H3301" t="s">
        <v>4618</v>
      </c>
      <c r="I3301" t="s">
        <v>3403</v>
      </c>
    </row>
    <row r="3302" spans="1:9">
      <c r="A3302">
        <v>138748</v>
      </c>
      <c r="B3302">
        <v>0</v>
      </c>
      <c r="C3302">
        <v>0</v>
      </c>
      <c r="D3302">
        <v>0</v>
      </c>
      <c r="E3302">
        <v>0</v>
      </c>
      <c r="F3302">
        <v>0</v>
      </c>
      <c r="G3302" s="3">
        <v>46203</v>
      </c>
      <c r="H3302" t="s">
        <v>4618</v>
      </c>
      <c r="I3302" t="s">
        <v>3402</v>
      </c>
    </row>
    <row r="3303" spans="1:9">
      <c r="A3303">
        <v>138749</v>
      </c>
      <c r="B3303" t="s">
        <v>4894</v>
      </c>
      <c r="C3303" t="s">
        <v>8573</v>
      </c>
      <c r="D3303">
        <v>0</v>
      </c>
      <c r="E3303">
        <v>4100000</v>
      </c>
      <c r="F3303">
        <v>4920000</v>
      </c>
      <c r="G3303" s="3">
        <v>46203</v>
      </c>
      <c r="H3303" t="s">
        <v>4618</v>
      </c>
      <c r="I3303" t="s">
        <v>3403</v>
      </c>
    </row>
    <row r="3304" spans="1:9">
      <c r="A3304">
        <v>138750</v>
      </c>
      <c r="B3304" t="s">
        <v>4894</v>
      </c>
      <c r="C3304" t="s">
        <v>8574</v>
      </c>
      <c r="D3304">
        <v>0</v>
      </c>
      <c r="E3304">
        <v>4100000</v>
      </c>
      <c r="F3304">
        <v>4920000</v>
      </c>
      <c r="G3304" s="3">
        <v>46203</v>
      </c>
      <c r="H3304" t="s">
        <v>4618</v>
      </c>
      <c r="I3304" t="s">
        <v>3403</v>
      </c>
    </row>
    <row r="3305" spans="1:9">
      <c r="A3305">
        <v>138751</v>
      </c>
      <c r="B3305">
        <v>0</v>
      </c>
      <c r="C3305">
        <v>0</v>
      </c>
      <c r="D3305">
        <v>0</v>
      </c>
      <c r="E3305">
        <v>0</v>
      </c>
      <c r="F3305">
        <v>0</v>
      </c>
      <c r="G3305" s="3">
        <v>46203</v>
      </c>
      <c r="H3305" t="s">
        <v>4618</v>
      </c>
      <c r="I3305" t="s">
        <v>3402</v>
      </c>
    </row>
    <row r="3306" spans="1:9">
      <c r="A3306">
        <v>138752</v>
      </c>
      <c r="B3306" t="s">
        <v>4800</v>
      </c>
      <c r="C3306" t="s">
        <v>102</v>
      </c>
      <c r="D3306">
        <v>0</v>
      </c>
      <c r="E3306">
        <v>1600000</v>
      </c>
      <c r="F3306">
        <v>1920000</v>
      </c>
      <c r="G3306" s="3">
        <v>46203</v>
      </c>
      <c r="H3306" t="s">
        <v>4618</v>
      </c>
      <c r="I3306" t="s">
        <v>3403</v>
      </c>
    </row>
    <row r="3307" spans="1:9">
      <c r="A3307">
        <v>138753</v>
      </c>
      <c r="B3307">
        <v>0</v>
      </c>
      <c r="C3307">
        <v>0</v>
      </c>
      <c r="D3307">
        <v>0</v>
      </c>
      <c r="E3307">
        <v>0</v>
      </c>
      <c r="F3307">
        <v>0</v>
      </c>
      <c r="G3307" s="3">
        <v>46203</v>
      </c>
      <c r="H3307" t="s">
        <v>4618</v>
      </c>
      <c r="I3307" t="s">
        <v>3402</v>
      </c>
    </row>
    <row r="3308" spans="1:9">
      <c r="A3308">
        <v>138754</v>
      </c>
      <c r="B3308" t="s">
        <v>5036</v>
      </c>
      <c r="C3308" t="s">
        <v>3481</v>
      </c>
      <c r="D3308">
        <v>0</v>
      </c>
      <c r="E3308">
        <v>350000</v>
      </c>
      <c r="F3308">
        <v>420000</v>
      </c>
      <c r="G3308" s="3">
        <v>46203</v>
      </c>
      <c r="H3308" t="s">
        <v>4618</v>
      </c>
      <c r="I3308" t="s">
        <v>4618</v>
      </c>
    </row>
    <row r="3309" spans="1:9">
      <c r="A3309">
        <v>138755</v>
      </c>
      <c r="B3309" t="s">
        <v>5287</v>
      </c>
      <c r="C3309" t="s">
        <v>3481</v>
      </c>
      <c r="D3309">
        <v>0</v>
      </c>
      <c r="E3309">
        <v>74400</v>
      </c>
      <c r="F3309">
        <v>89280</v>
      </c>
      <c r="G3309" s="3">
        <v>46203</v>
      </c>
      <c r="H3309" t="s">
        <v>4618</v>
      </c>
      <c r="I3309" t="s">
        <v>4618</v>
      </c>
    </row>
    <row r="3310" spans="1:9">
      <c r="A3310">
        <v>138756</v>
      </c>
      <c r="B3310" t="s">
        <v>5549</v>
      </c>
      <c r="C3310" t="s">
        <v>3481</v>
      </c>
      <c r="D3310">
        <v>0</v>
      </c>
      <c r="E3310">
        <v>980000</v>
      </c>
      <c r="F3310">
        <v>1176000</v>
      </c>
      <c r="G3310" s="3">
        <v>46203</v>
      </c>
      <c r="H3310" t="s">
        <v>4618</v>
      </c>
      <c r="I3310" t="s">
        <v>4618</v>
      </c>
    </row>
    <row r="3311" spans="1:9">
      <c r="A3311">
        <v>138757</v>
      </c>
      <c r="B3311" t="s">
        <v>5024</v>
      </c>
      <c r="C3311">
        <v>0</v>
      </c>
      <c r="D3311">
        <v>0</v>
      </c>
      <c r="E3311">
        <v>24937884</v>
      </c>
      <c r="F3311">
        <v>29925460.800000001</v>
      </c>
      <c r="G3311" s="3">
        <v>46203</v>
      </c>
      <c r="H3311" t="s">
        <v>4618</v>
      </c>
      <c r="I3311" t="s">
        <v>3401</v>
      </c>
    </row>
    <row r="3312" spans="1:9">
      <c r="A3312">
        <v>138758</v>
      </c>
      <c r="B3312" t="s">
        <v>7305</v>
      </c>
      <c r="C3312" t="s">
        <v>8575</v>
      </c>
      <c r="D3312">
        <v>0</v>
      </c>
      <c r="E3312">
        <v>8250000</v>
      </c>
      <c r="F3312">
        <v>9900000</v>
      </c>
      <c r="G3312" s="3">
        <v>46203</v>
      </c>
      <c r="H3312" t="s">
        <v>4618</v>
      </c>
      <c r="I3312" t="s">
        <v>4618</v>
      </c>
    </row>
    <row r="3313" spans="1:9">
      <c r="A3313">
        <v>138759</v>
      </c>
      <c r="B3313" t="s">
        <v>8576</v>
      </c>
      <c r="C3313" t="s">
        <v>7150</v>
      </c>
      <c r="D3313">
        <v>0</v>
      </c>
      <c r="E3313">
        <v>20000000</v>
      </c>
      <c r="F3313">
        <v>20000000</v>
      </c>
      <c r="G3313" s="3">
        <v>46203</v>
      </c>
      <c r="H3313" t="s">
        <v>4618</v>
      </c>
      <c r="I3313" t="s">
        <v>3401</v>
      </c>
    </row>
    <row r="3314" spans="1:9">
      <c r="A3314">
        <v>138760</v>
      </c>
      <c r="B3314" t="s">
        <v>4791</v>
      </c>
      <c r="C3314">
        <v>0</v>
      </c>
      <c r="D3314">
        <v>0</v>
      </c>
      <c r="E3314">
        <v>2100000</v>
      </c>
      <c r="F3314">
        <v>2520000</v>
      </c>
      <c r="G3314" s="3">
        <v>46203</v>
      </c>
      <c r="H3314" t="s">
        <v>4618</v>
      </c>
      <c r="I3314" t="s">
        <v>3401</v>
      </c>
    </row>
    <row r="3315" spans="1:9">
      <c r="A3315">
        <v>138761</v>
      </c>
      <c r="B3315" t="s">
        <v>4697</v>
      </c>
      <c r="C3315" t="s">
        <v>8577</v>
      </c>
      <c r="D3315">
        <v>0</v>
      </c>
      <c r="E3315">
        <v>46378351.990000002</v>
      </c>
      <c r="F3315">
        <v>55654022.390000001</v>
      </c>
      <c r="G3315" s="3">
        <v>46203</v>
      </c>
      <c r="H3315" t="s">
        <v>4618</v>
      </c>
      <c r="I3315" t="s">
        <v>3402</v>
      </c>
    </row>
    <row r="3316" spans="1:9">
      <c r="A3316">
        <v>138762</v>
      </c>
      <c r="B3316" t="s">
        <v>8578</v>
      </c>
      <c r="C3316">
        <v>0</v>
      </c>
      <c r="D3316">
        <v>0</v>
      </c>
      <c r="E3316">
        <v>4225000</v>
      </c>
      <c r="F3316">
        <v>4225000</v>
      </c>
      <c r="G3316" s="3">
        <v>46203</v>
      </c>
      <c r="H3316" t="s">
        <v>4618</v>
      </c>
      <c r="I3316" t="s">
        <v>3401</v>
      </c>
    </row>
    <row r="3317" spans="1:9">
      <c r="A3317">
        <v>138763</v>
      </c>
      <c r="B3317" t="s">
        <v>4782</v>
      </c>
      <c r="C3317" t="s">
        <v>103</v>
      </c>
      <c r="D3317">
        <v>0</v>
      </c>
      <c r="E3317">
        <v>28126500</v>
      </c>
      <c r="F3317">
        <v>33751800</v>
      </c>
      <c r="G3317" s="3">
        <v>46203</v>
      </c>
      <c r="H3317" t="s">
        <v>4618</v>
      </c>
      <c r="I3317" t="s">
        <v>3403</v>
      </c>
    </row>
    <row r="3318" spans="1:9">
      <c r="A3318">
        <v>138764</v>
      </c>
      <c r="B3318">
        <v>0</v>
      </c>
      <c r="C3318" t="s">
        <v>8579</v>
      </c>
      <c r="D3318">
        <v>0</v>
      </c>
      <c r="E3318">
        <v>1</v>
      </c>
      <c r="F3318">
        <v>1.2</v>
      </c>
      <c r="G3318" s="3">
        <v>46203</v>
      </c>
      <c r="H3318" t="s">
        <v>4618</v>
      </c>
      <c r="I3318" t="s">
        <v>3408</v>
      </c>
    </row>
    <row r="3319" spans="1:9">
      <c r="A3319">
        <v>138765</v>
      </c>
      <c r="B3319" t="s">
        <v>4782</v>
      </c>
      <c r="C3319" t="s">
        <v>8580</v>
      </c>
      <c r="D3319">
        <v>0</v>
      </c>
      <c r="E3319">
        <v>27170250</v>
      </c>
      <c r="F3319">
        <v>32604300</v>
      </c>
      <c r="G3319" s="3">
        <v>46204</v>
      </c>
      <c r="H3319" t="s">
        <v>3401</v>
      </c>
      <c r="I3319" t="s">
        <v>3404</v>
      </c>
    </row>
    <row r="3320" spans="1:9">
      <c r="A3320">
        <v>138766</v>
      </c>
      <c r="B3320" t="s">
        <v>7133</v>
      </c>
      <c r="C3320" t="s">
        <v>8581</v>
      </c>
      <c r="D3320">
        <v>0</v>
      </c>
      <c r="E3320">
        <v>24470000</v>
      </c>
      <c r="F3320">
        <v>24470000</v>
      </c>
      <c r="G3320" s="3">
        <v>46204</v>
      </c>
      <c r="H3320" t="s">
        <v>3401</v>
      </c>
      <c r="I3320" t="s">
        <v>3401</v>
      </c>
    </row>
    <row r="3321" spans="1:9">
      <c r="A3321">
        <v>138767</v>
      </c>
      <c r="B3321" t="s">
        <v>5099</v>
      </c>
      <c r="C3321" t="s">
        <v>8582</v>
      </c>
      <c r="D3321">
        <v>0</v>
      </c>
      <c r="E3321">
        <v>15309570</v>
      </c>
      <c r="F3321">
        <v>18371484</v>
      </c>
      <c r="G3321" s="3">
        <v>46204</v>
      </c>
      <c r="H3321" t="s">
        <v>3401</v>
      </c>
      <c r="I3321" t="s">
        <v>3404</v>
      </c>
    </row>
    <row r="3322" spans="1:9">
      <c r="A3322">
        <v>138768</v>
      </c>
      <c r="B3322" t="s">
        <v>4693</v>
      </c>
      <c r="C3322" t="s">
        <v>3575</v>
      </c>
      <c r="D3322">
        <v>0</v>
      </c>
      <c r="E3322">
        <v>180000</v>
      </c>
      <c r="F3322">
        <v>216000</v>
      </c>
      <c r="G3322" s="3">
        <v>46204</v>
      </c>
      <c r="H3322" t="s">
        <v>3401</v>
      </c>
      <c r="I3322" t="s">
        <v>3404</v>
      </c>
    </row>
    <row r="3323" spans="1:9">
      <c r="A3323">
        <v>138769</v>
      </c>
      <c r="B3323" t="s">
        <v>4763</v>
      </c>
      <c r="C3323">
        <v>0</v>
      </c>
      <c r="D3323">
        <v>0</v>
      </c>
      <c r="E3323">
        <v>989400</v>
      </c>
      <c r="F3323">
        <v>1187280</v>
      </c>
      <c r="G3323" s="3">
        <v>46204</v>
      </c>
      <c r="H3323" t="s">
        <v>3401</v>
      </c>
      <c r="I3323" t="s">
        <v>3402</v>
      </c>
    </row>
    <row r="3324" spans="1:9">
      <c r="A3324">
        <v>138770</v>
      </c>
      <c r="B3324" t="s">
        <v>4729</v>
      </c>
      <c r="C3324">
        <v>0</v>
      </c>
      <c r="D3324">
        <v>0</v>
      </c>
      <c r="E3324">
        <v>9657500</v>
      </c>
      <c r="F3324">
        <v>11589000</v>
      </c>
      <c r="G3324" s="3">
        <v>46204</v>
      </c>
      <c r="H3324" t="s">
        <v>3401</v>
      </c>
      <c r="I3324" t="s">
        <v>3402</v>
      </c>
    </row>
    <row r="3325" spans="1:9">
      <c r="A3325">
        <v>138771</v>
      </c>
      <c r="B3325" t="s">
        <v>4950</v>
      </c>
      <c r="C3325" t="s">
        <v>8583</v>
      </c>
      <c r="D3325" t="s">
        <v>8583</v>
      </c>
      <c r="E3325">
        <v>37500000</v>
      </c>
      <c r="F3325">
        <v>37500000</v>
      </c>
      <c r="G3325" s="3">
        <v>46204</v>
      </c>
      <c r="H3325" t="s">
        <v>3401</v>
      </c>
      <c r="I3325" t="s">
        <v>3413</v>
      </c>
    </row>
    <row r="3326" spans="1:9">
      <c r="A3326">
        <v>138772</v>
      </c>
      <c r="B3326" t="s">
        <v>4729</v>
      </c>
      <c r="C3326">
        <v>0</v>
      </c>
      <c r="D3326">
        <v>0</v>
      </c>
      <c r="E3326">
        <v>3103000</v>
      </c>
      <c r="F3326">
        <v>3723600</v>
      </c>
      <c r="G3326" s="3">
        <v>46204</v>
      </c>
      <c r="H3326" t="s">
        <v>3401</v>
      </c>
      <c r="I3326" t="s">
        <v>3402</v>
      </c>
    </row>
    <row r="3327" spans="1:9">
      <c r="A3327">
        <v>138773</v>
      </c>
      <c r="B3327" t="s">
        <v>4729</v>
      </c>
      <c r="C3327">
        <v>0</v>
      </c>
      <c r="D3327">
        <v>0</v>
      </c>
      <c r="E3327">
        <v>1310000</v>
      </c>
      <c r="F3327">
        <v>1572000</v>
      </c>
      <c r="G3327" s="3">
        <v>46204</v>
      </c>
      <c r="H3327" t="s">
        <v>3401</v>
      </c>
      <c r="I3327" t="s">
        <v>3402</v>
      </c>
    </row>
    <row r="3328" spans="1:9">
      <c r="A3328">
        <v>138774</v>
      </c>
      <c r="B3328" t="s">
        <v>8030</v>
      </c>
      <c r="C3328" t="s">
        <v>8584</v>
      </c>
      <c r="D3328" t="s">
        <v>8584</v>
      </c>
      <c r="E3328">
        <v>3000000</v>
      </c>
      <c r="F3328">
        <v>3000000</v>
      </c>
      <c r="G3328" s="3">
        <v>46204</v>
      </c>
      <c r="H3328" t="s">
        <v>3401</v>
      </c>
      <c r="I3328" t="s">
        <v>3413</v>
      </c>
    </row>
    <row r="3329" spans="1:9">
      <c r="A3329">
        <v>138775</v>
      </c>
      <c r="B3329" t="s">
        <v>4938</v>
      </c>
      <c r="C3329" t="s">
        <v>8585</v>
      </c>
      <c r="D3329" t="s">
        <v>8585</v>
      </c>
      <c r="E3329">
        <v>179400000</v>
      </c>
      <c r="F3329">
        <v>215280000</v>
      </c>
      <c r="G3329" s="3">
        <v>46204</v>
      </c>
      <c r="H3329" t="s">
        <v>3401</v>
      </c>
      <c r="I3329" t="s">
        <v>3403</v>
      </c>
    </row>
    <row r="3330" spans="1:9">
      <c r="A3330">
        <v>138776</v>
      </c>
      <c r="B3330" t="s">
        <v>6339</v>
      </c>
      <c r="C3330" t="s">
        <v>8586</v>
      </c>
      <c r="D3330" t="s">
        <v>9772</v>
      </c>
      <c r="E3330">
        <v>27225000</v>
      </c>
      <c r="F3330">
        <v>32670000</v>
      </c>
      <c r="G3330" s="3">
        <v>46204</v>
      </c>
      <c r="H3330" t="s">
        <v>3401</v>
      </c>
      <c r="I3330" t="s">
        <v>3401</v>
      </c>
    </row>
    <row r="3331" spans="1:9">
      <c r="A3331">
        <v>138777</v>
      </c>
      <c r="B3331" t="s">
        <v>7134</v>
      </c>
      <c r="C3331" t="s">
        <v>8587</v>
      </c>
      <c r="D3331">
        <v>0</v>
      </c>
      <c r="E3331">
        <v>1182595.1399999999</v>
      </c>
      <c r="F3331">
        <v>1419114.16</v>
      </c>
      <c r="G3331" s="3">
        <v>46204</v>
      </c>
      <c r="H3331" t="s">
        <v>3401</v>
      </c>
      <c r="I3331" t="s">
        <v>3404</v>
      </c>
    </row>
    <row r="3332" spans="1:9">
      <c r="A3332">
        <v>138778</v>
      </c>
      <c r="B3332" t="s">
        <v>4668</v>
      </c>
      <c r="C3332" t="s">
        <v>8588</v>
      </c>
      <c r="D3332">
        <v>0</v>
      </c>
      <c r="E3332">
        <v>1212749.98</v>
      </c>
      <c r="F3332">
        <v>1455299.98</v>
      </c>
      <c r="G3332" s="3">
        <v>46204</v>
      </c>
      <c r="H3332" t="s">
        <v>3401</v>
      </c>
      <c r="I3332" t="s">
        <v>3402</v>
      </c>
    </row>
    <row r="3333" spans="1:9">
      <c r="A3333">
        <v>138779</v>
      </c>
      <c r="B3333" t="s">
        <v>4697</v>
      </c>
      <c r="C3333" t="s">
        <v>8589</v>
      </c>
      <c r="D3333" t="s">
        <v>8589</v>
      </c>
      <c r="E3333">
        <v>1533000</v>
      </c>
      <c r="F3333">
        <v>1533000</v>
      </c>
      <c r="G3333" s="3">
        <v>46204</v>
      </c>
      <c r="H3333" t="s">
        <v>3401</v>
      </c>
      <c r="I3333" t="s">
        <v>3413</v>
      </c>
    </row>
    <row r="3334" spans="1:9">
      <c r="A3334">
        <v>138780</v>
      </c>
      <c r="B3334" t="s">
        <v>5032</v>
      </c>
      <c r="C3334">
        <v>0</v>
      </c>
      <c r="D3334">
        <v>0</v>
      </c>
      <c r="E3334">
        <v>2120000</v>
      </c>
      <c r="F3334">
        <v>2120000</v>
      </c>
      <c r="G3334" s="3">
        <v>46204</v>
      </c>
      <c r="H3334" t="s">
        <v>3401</v>
      </c>
      <c r="I3334" t="s">
        <v>3401</v>
      </c>
    </row>
    <row r="3335" spans="1:9">
      <c r="A3335">
        <v>138781</v>
      </c>
      <c r="B3335" t="s">
        <v>5549</v>
      </c>
      <c r="C3335" t="s">
        <v>8434</v>
      </c>
      <c r="D3335">
        <v>0</v>
      </c>
      <c r="E3335">
        <v>900000</v>
      </c>
      <c r="F3335">
        <v>1080000</v>
      </c>
      <c r="G3335" s="3">
        <v>46204</v>
      </c>
      <c r="H3335" t="s">
        <v>3401</v>
      </c>
      <c r="I3335" t="s">
        <v>3403</v>
      </c>
    </row>
    <row r="3336" spans="1:9">
      <c r="A3336">
        <v>138782</v>
      </c>
      <c r="B3336" t="s">
        <v>4695</v>
      </c>
      <c r="C3336" t="s">
        <v>6456</v>
      </c>
      <c r="D3336">
        <v>0</v>
      </c>
      <c r="E3336">
        <v>2542500</v>
      </c>
      <c r="F3336">
        <v>2542500</v>
      </c>
      <c r="G3336" s="3">
        <v>46204</v>
      </c>
      <c r="H3336" t="s">
        <v>3401</v>
      </c>
      <c r="I3336" t="s">
        <v>3403</v>
      </c>
    </row>
    <row r="3337" spans="1:9">
      <c r="A3337">
        <v>138783</v>
      </c>
      <c r="B3337" t="s">
        <v>8206</v>
      </c>
      <c r="C3337">
        <v>0</v>
      </c>
      <c r="D3337">
        <v>0</v>
      </c>
      <c r="E3337">
        <v>1875015</v>
      </c>
      <c r="F3337">
        <v>2250018</v>
      </c>
      <c r="G3337" s="3">
        <v>46204</v>
      </c>
      <c r="H3337" t="s">
        <v>3401</v>
      </c>
      <c r="I3337" t="s">
        <v>3413</v>
      </c>
    </row>
    <row r="3338" spans="1:9">
      <c r="A3338">
        <v>138784</v>
      </c>
      <c r="B3338" t="s">
        <v>5057</v>
      </c>
      <c r="C3338" t="s">
        <v>3543</v>
      </c>
      <c r="D3338">
        <v>0</v>
      </c>
      <c r="E3338">
        <v>693400</v>
      </c>
      <c r="F3338">
        <v>832080</v>
      </c>
      <c r="G3338" s="3">
        <v>46204</v>
      </c>
      <c r="H3338" t="s">
        <v>3401</v>
      </c>
      <c r="I3338" t="s">
        <v>3402</v>
      </c>
    </row>
    <row r="3339" spans="1:9">
      <c r="A3339">
        <v>138785</v>
      </c>
      <c r="B3339" t="s">
        <v>7134</v>
      </c>
      <c r="C3339" t="s">
        <v>8590</v>
      </c>
      <c r="D3339">
        <v>0</v>
      </c>
      <c r="E3339">
        <v>2822710.42</v>
      </c>
      <c r="F3339">
        <v>3387252.5</v>
      </c>
      <c r="G3339" s="3">
        <v>46204</v>
      </c>
      <c r="H3339" t="s">
        <v>3401</v>
      </c>
      <c r="I3339" t="s">
        <v>3404</v>
      </c>
    </row>
    <row r="3340" spans="1:9">
      <c r="A3340">
        <v>138786</v>
      </c>
      <c r="B3340" t="s">
        <v>5057</v>
      </c>
      <c r="C3340" t="s">
        <v>3542</v>
      </c>
      <c r="D3340">
        <v>0</v>
      </c>
      <c r="E3340">
        <v>479100</v>
      </c>
      <c r="F3340">
        <v>574920</v>
      </c>
      <c r="G3340" s="3">
        <v>46204</v>
      </c>
      <c r="H3340" t="s">
        <v>3401</v>
      </c>
      <c r="I3340" t="s">
        <v>3402</v>
      </c>
    </row>
    <row r="3341" spans="1:9">
      <c r="A3341">
        <v>138787</v>
      </c>
      <c r="B3341" t="s">
        <v>5016</v>
      </c>
      <c r="C3341" t="s">
        <v>3446</v>
      </c>
      <c r="D3341" t="s">
        <v>3446</v>
      </c>
      <c r="E3341">
        <v>938262528</v>
      </c>
      <c r="F3341">
        <v>1079001907.2</v>
      </c>
      <c r="G3341" s="3">
        <v>46205</v>
      </c>
      <c r="H3341" t="s">
        <v>3403</v>
      </c>
      <c r="I3341" t="s">
        <v>3403</v>
      </c>
    </row>
    <row r="3342" spans="1:9">
      <c r="A3342">
        <v>138788</v>
      </c>
      <c r="B3342" t="s">
        <v>4807</v>
      </c>
      <c r="C3342" t="s">
        <v>8591</v>
      </c>
      <c r="D3342">
        <v>0</v>
      </c>
      <c r="E3342">
        <v>31747760</v>
      </c>
      <c r="F3342">
        <v>38097312</v>
      </c>
      <c r="G3342" s="3">
        <v>46205</v>
      </c>
      <c r="H3342" t="s">
        <v>3403</v>
      </c>
      <c r="I3342" t="s">
        <v>3404</v>
      </c>
    </row>
    <row r="3343" spans="1:9">
      <c r="A3343">
        <v>138789</v>
      </c>
      <c r="B3343" t="s">
        <v>5709</v>
      </c>
      <c r="C3343" t="s">
        <v>8592</v>
      </c>
      <c r="D3343">
        <v>0</v>
      </c>
      <c r="E3343">
        <v>180000000</v>
      </c>
      <c r="F3343">
        <v>216000000</v>
      </c>
      <c r="G3343" s="3">
        <v>46205</v>
      </c>
      <c r="H3343" t="s">
        <v>3403</v>
      </c>
      <c r="I3343" t="s">
        <v>3403</v>
      </c>
    </row>
    <row r="3344" spans="1:9">
      <c r="A3344">
        <v>138790</v>
      </c>
      <c r="B3344" t="s">
        <v>4695</v>
      </c>
      <c r="C3344" t="s">
        <v>8593</v>
      </c>
      <c r="D3344" t="s">
        <v>8593</v>
      </c>
      <c r="E3344">
        <v>2847900</v>
      </c>
      <c r="F3344">
        <v>2847900</v>
      </c>
      <c r="G3344" s="3">
        <v>46205</v>
      </c>
      <c r="H3344" t="s">
        <v>3403</v>
      </c>
      <c r="I3344" t="s">
        <v>3403</v>
      </c>
    </row>
    <row r="3345" spans="1:9">
      <c r="A3345">
        <v>138791</v>
      </c>
      <c r="B3345" t="s">
        <v>5709</v>
      </c>
      <c r="C3345" t="s">
        <v>8594</v>
      </c>
      <c r="D3345">
        <v>0</v>
      </c>
      <c r="E3345">
        <v>116496000</v>
      </c>
      <c r="F3345">
        <v>139795200</v>
      </c>
      <c r="G3345" s="3">
        <v>46205</v>
      </c>
      <c r="H3345" t="s">
        <v>3403</v>
      </c>
      <c r="I3345" t="s">
        <v>3403</v>
      </c>
    </row>
    <row r="3346" spans="1:9">
      <c r="A3346">
        <v>138792</v>
      </c>
      <c r="B3346" t="s">
        <v>5709</v>
      </c>
      <c r="C3346" t="s">
        <v>8595</v>
      </c>
      <c r="D3346">
        <v>0</v>
      </c>
      <c r="E3346">
        <v>183120000</v>
      </c>
      <c r="F3346">
        <v>219744000</v>
      </c>
      <c r="G3346" s="3">
        <v>46205</v>
      </c>
      <c r="H3346" t="s">
        <v>3403</v>
      </c>
      <c r="I3346" t="s">
        <v>3403</v>
      </c>
    </row>
    <row r="3347" spans="1:9">
      <c r="A3347">
        <v>138793</v>
      </c>
      <c r="B3347" t="s">
        <v>5709</v>
      </c>
      <c r="C3347" t="s">
        <v>8596</v>
      </c>
      <c r="D3347">
        <v>0</v>
      </c>
      <c r="E3347">
        <v>143520000</v>
      </c>
      <c r="F3347">
        <v>172224000</v>
      </c>
      <c r="G3347" s="3">
        <v>46205</v>
      </c>
      <c r="H3347" t="s">
        <v>3403</v>
      </c>
      <c r="I3347" t="s">
        <v>3403</v>
      </c>
    </row>
    <row r="3348" spans="1:9">
      <c r="A3348">
        <v>138794</v>
      </c>
      <c r="B3348" t="s">
        <v>5709</v>
      </c>
      <c r="C3348" t="s">
        <v>8597</v>
      </c>
      <c r="D3348">
        <v>0</v>
      </c>
      <c r="E3348">
        <v>44160000</v>
      </c>
      <c r="F3348">
        <v>52992000</v>
      </c>
      <c r="G3348" s="3">
        <v>46205</v>
      </c>
      <c r="H3348" t="s">
        <v>3403</v>
      </c>
      <c r="I3348" t="s">
        <v>3403</v>
      </c>
    </row>
    <row r="3349" spans="1:9">
      <c r="A3349">
        <v>138795</v>
      </c>
      <c r="B3349" t="s">
        <v>6030</v>
      </c>
      <c r="C3349" t="s">
        <v>3487</v>
      </c>
      <c r="D3349">
        <v>0</v>
      </c>
      <c r="E3349">
        <v>1646.3</v>
      </c>
      <c r="F3349">
        <v>1646.3</v>
      </c>
      <c r="G3349" s="3">
        <v>46205</v>
      </c>
      <c r="H3349" t="s">
        <v>3403</v>
      </c>
      <c r="I3349" t="s">
        <v>3404</v>
      </c>
    </row>
    <row r="3350" spans="1:9">
      <c r="A3350">
        <v>138796</v>
      </c>
      <c r="B3350" t="s">
        <v>5538</v>
      </c>
      <c r="C3350" t="s">
        <v>8598</v>
      </c>
      <c r="D3350">
        <v>0</v>
      </c>
      <c r="E3350">
        <v>900000</v>
      </c>
      <c r="F3350">
        <v>900000</v>
      </c>
      <c r="G3350" s="3">
        <v>46205</v>
      </c>
      <c r="H3350" t="s">
        <v>3403</v>
      </c>
      <c r="I3350" t="s">
        <v>3402</v>
      </c>
    </row>
    <row r="3351" spans="1:9">
      <c r="A3351">
        <v>138797</v>
      </c>
      <c r="B3351" t="s">
        <v>5057</v>
      </c>
      <c r="C3351" t="s">
        <v>3486</v>
      </c>
      <c r="D3351">
        <v>0</v>
      </c>
      <c r="E3351">
        <v>14983334</v>
      </c>
      <c r="F3351">
        <v>17980000.800000001</v>
      </c>
      <c r="G3351" s="3">
        <v>46205</v>
      </c>
      <c r="H3351" t="s">
        <v>3403</v>
      </c>
      <c r="I3351" t="s">
        <v>3404</v>
      </c>
    </row>
    <row r="3352" spans="1:9">
      <c r="A3352">
        <v>138798</v>
      </c>
      <c r="B3352" t="s">
        <v>4688</v>
      </c>
      <c r="C3352" t="s">
        <v>3481</v>
      </c>
      <c r="D3352">
        <v>0</v>
      </c>
      <c r="E3352">
        <v>10460925</v>
      </c>
      <c r="F3352">
        <v>12553110</v>
      </c>
      <c r="G3352" s="3">
        <v>46205</v>
      </c>
      <c r="H3352" t="s">
        <v>3403</v>
      </c>
      <c r="I3352" t="s">
        <v>3404</v>
      </c>
    </row>
    <row r="3353" spans="1:9">
      <c r="A3353">
        <v>138799</v>
      </c>
      <c r="B3353" t="s">
        <v>8599</v>
      </c>
      <c r="C3353" t="s">
        <v>3484</v>
      </c>
      <c r="D3353">
        <v>0</v>
      </c>
      <c r="E3353">
        <v>3000000</v>
      </c>
      <c r="F3353">
        <v>3000000</v>
      </c>
      <c r="G3353" s="3">
        <v>46205</v>
      </c>
      <c r="H3353" t="s">
        <v>3403</v>
      </c>
      <c r="I3353" t="s">
        <v>3402</v>
      </c>
    </row>
    <row r="3354" spans="1:9">
      <c r="A3354">
        <v>138800</v>
      </c>
      <c r="B3354" t="s">
        <v>5199</v>
      </c>
      <c r="C3354" t="s">
        <v>3483</v>
      </c>
      <c r="D3354">
        <v>0</v>
      </c>
      <c r="E3354">
        <v>1102600</v>
      </c>
      <c r="F3354">
        <v>1323120</v>
      </c>
      <c r="G3354" s="3">
        <v>46205</v>
      </c>
      <c r="H3354" t="s">
        <v>3403</v>
      </c>
      <c r="I3354" t="s">
        <v>3404</v>
      </c>
    </row>
    <row r="3355" spans="1:9">
      <c r="A3355">
        <v>138801</v>
      </c>
      <c r="B3355" t="s">
        <v>4894</v>
      </c>
      <c r="C3355" t="s">
        <v>8600</v>
      </c>
      <c r="D3355">
        <v>0</v>
      </c>
      <c r="E3355">
        <v>5320000</v>
      </c>
      <c r="F3355">
        <v>5320000</v>
      </c>
      <c r="G3355" s="3">
        <v>46205</v>
      </c>
      <c r="H3355" t="s">
        <v>3403</v>
      </c>
      <c r="I3355" t="s">
        <v>3402</v>
      </c>
    </row>
    <row r="3356" spans="1:9">
      <c r="A3356">
        <v>138802</v>
      </c>
      <c r="B3356" t="s">
        <v>4666</v>
      </c>
      <c r="C3356">
        <v>0</v>
      </c>
      <c r="D3356" t="s">
        <v>9773</v>
      </c>
      <c r="E3356">
        <v>16956000</v>
      </c>
      <c r="F3356">
        <v>16956000</v>
      </c>
      <c r="G3356" s="3">
        <v>46205</v>
      </c>
      <c r="H3356" t="s">
        <v>3403</v>
      </c>
      <c r="I3356" t="s">
        <v>3402</v>
      </c>
    </row>
    <row r="3357" spans="1:9">
      <c r="A3357">
        <v>138803</v>
      </c>
      <c r="B3357" t="s">
        <v>8601</v>
      </c>
      <c r="C3357" t="s">
        <v>8602</v>
      </c>
      <c r="D3357">
        <v>0</v>
      </c>
      <c r="E3357">
        <v>206415000</v>
      </c>
      <c r="F3357">
        <v>247698000</v>
      </c>
      <c r="G3357" s="3">
        <v>46205</v>
      </c>
      <c r="H3357" t="s">
        <v>3403</v>
      </c>
      <c r="I3357" t="s">
        <v>3402</v>
      </c>
    </row>
    <row r="3358" spans="1:9">
      <c r="A3358">
        <v>138804</v>
      </c>
      <c r="B3358" t="s">
        <v>4938</v>
      </c>
      <c r="C3358" t="s">
        <v>8603</v>
      </c>
      <c r="D3358">
        <v>0</v>
      </c>
      <c r="E3358">
        <v>12600000</v>
      </c>
      <c r="F3358">
        <v>15120000</v>
      </c>
      <c r="G3358" s="3">
        <v>46205</v>
      </c>
      <c r="H3358" t="s">
        <v>3403</v>
      </c>
      <c r="I3358" t="s">
        <v>3404</v>
      </c>
    </row>
    <row r="3359" spans="1:9">
      <c r="A3359">
        <v>138805</v>
      </c>
      <c r="B3359" t="s">
        <v>4794</v>
      </c>
      <c r="C3359" t="s">
        <v>8604</v>
      </c>
      <c r="D3359">
        <v>0</v>
      </c>
      <c r="E3359">
        <v>29931422</v>
      </c>
      <c r="F3359">
        <v>29931422</v>
      </c>
      <c r="G3359" s="3">
        <v>46205</v>
      </c>
      <c r="H3359" t="s">
        <v>3403</v>
      </c>
      <c r="I3359" t="s">
        <v>3402</v>
      </c>
    </row>
    <row r="3360" spans="1:9">
      <c r="A3360">
        <v>138806</v>
      </c>
      <c r="B3360" t="s">
        <v>4938</v>
      </c>
      <c r="C3360">
        <v>0</v>
      </c>
      <c r="D3360">
        <v>0</v>
      </c>
      <c r="E3360">
        <v>261000000</v>
      </c>
      <c r="F3360">
        <v>313200000</v>
      </c>
      <c r="G3360" s="3">
        <v>46205</v>
      </c>
      <c r="H3360" t="s">
        <v>3403</v>
      </c>
      <c r="I3360" t="s">
        <v>3403</v>
      </c>
    </row>
    <row r="3361" spans="1:9">
      <c r="A3361">
        <v>138807</v>
      </c>
      <c r="B3361" t="s">
        <v>5901</v>
      </c>
      <c r="C3361" t="s">
        <v>8605</v>
      </c>
      <c r="D3361" t="s">
        <v>8605</v>
      </c>
      <c r="E3361">
        <v>42000000</v>
      </c>
      <c r="F3361">
        <v>50400000</v>
      </c>
      <c r="G3361" s="3">
        <v>46205</v>
      </c>
      <c r="H3361" t="s">
        <v>3403</v>
      </c>
      <c r="I3361" t="s">
        <v>3403</v>
      </c>
    </row>
    <row r="3362" spans="1:9">
      <c r="A3362">
        <v>138808</v>
      </c>
      <c r="B3362" t="s">
        <v>4695</v>
      </c>
      <c r="C3362" t="s">
        <v>8606</v>
      </c>
      <c r="D3362">
        <v>0</v>
      </c>
      <c r="E3362">
        <v>184900</v>
      </c>
      <c r="F3362">
        <v>184900</v>
      </c>
      <c r="G3362" s="3">
        <v>46205</v>
      </c>
      <c r="H3362" t="s">
        <v>3403</v>
      </c>
      <c r="I3362" t="s">
        <v>3404</v>
      </c>
    </row>
    <row r="3363" spans="1:9">
      <c r="A3363">
        <v>138809</v>
      </c>
      <c r="B3363" t="s">
        <v>4764</v>
      </c>
      <c r="C3363" t="s">
        <v>8607</v>
      </c>
      <c r="D3363">
        <v>0</v>
      </c>
      <c r="E3363">
        <v>4266000</v>
      </c>
      <c r="F3363">
        <v>5119200</v>
      </c>
      <c r="G3363" s="3">
        <v>46205</v>
      </c>
      <c r="H3363" t="s">
        <v>3403</v>
      </c>
      <c r="I3363" t="s">
        <v>3404</v>
      </c>
    </row>
    <row r="3364" spans="1:9">
      <c r="A3364">
        <v>138810</v>
      </c>
      <c r="B3364">
        <v>0</v>
      </c>
      <c r="C3364">
        <v>0</v>
      </c>
      <c r="D3364">
        <v>0</v>
      </c>
      <c r="E3364">
        <v>0</v>
      </c>
      <c r="F3364">
        <v>0</v>
      </c>
      <c r="G3364" s="3">
        <v>46206</v>
      </c>
      <c r="H3364" t="s">
        <v>3404</v>
      </c>
      <c r="I3364" t="s">
        <v>3402</v>
      </c>
    </row>
    <row r="3365" spans="1:9">
      <c r="A3365">
        <v>138811</v>
      </c>
      <c r="B3365">
        <v>0</v>
      </c>
      <c r="C3365">
        <v>0</v>
      </c>
      <c r="D3365">
        <v>0</v>
      </c>
      <c r="E3365">
        <v>0</v>
      </c>
      <c r="F3365">
        <v>0</v>
      </c>
      <c r="G3365" s="3">
        <v>46206</v>
      </c>
      <c r="H3365" t="s">
        <v>3404</v>
      </c>
      <c r="I3365" t="s">
        <v>3402</v>
      </c>
    </row>
    <row r="3366" spans="1:9">
      <c r="A3366">
        <v>138812</v>
      </c>
      <c r="B3366" t="s">
        <v>4994</v>
      </c>
      <c r="C3366" t="s">
        <v>8608</v>
      </c>
      <c r="D3366">
        <v>0</v>
      </c>
      <c r="E3366">
        <v>3800000</v>
      </c>
      <c r="F3366">
        <v>3800000</v>
      </c>
      <c r="G3366" s="3">
        <v>46206</v>
      </c>
      <c r="H3366" t="s">
        <v>3404</v>
      </c>
      <c r="I3366" t="s">
        <v>3404</v>
      </c>
    </row>
    <row r="3367" spans="1:9">
      <c r="A3367">
        <v>138813</v>
      </c>
      <c r="B3367" t="s">
        <v>4695</v>
      </c>
      <c r="C3367" t="s">
        <v>6456</v>
      </c>
      <c r="D3367">
        <v>0</v>
      </c>
      <c r="E3367">
        <v>2258500</v>
      </c>
      <c r="F3367">
        <v>2258500</v>
      </c>
      <c r="G3367" s="3">
        <v>46206</v>
      </c>
      <c r="H3367" t="s">
        <v>3404</v>
      </c>
      <c r="I3367" t="s">
        <v>3404</v>
      </c>
    </row>
    <row r="3368" spans="1:9">
      <c r="A3368">
        <v>138814</v>
      </c>
      <c r="B3368">
        <v>0</v>
      </c>
      <c r="C3368" t="s">
        <v>8609</v>
      </c>
      <c r="D3368">
        <v>0</v>
      </c>
      <c r="E3368">
        <v>0</v>
      </c>
      <c r="F3368">
        <v>0</v>
      </c>
      <c r="G3368" s="3">
        <v>46206</v>
      </c>
      <c r="H3368" t="s">
        <v>3404</v>
      </c>
      <c r="I3368" t="s">
        <v>3404</v>
      </c>
    </row>
    <row r="3369" spans="1:9">
      <c r="A3369">
        <v>138815</v>
      </c>
      <c r="B3369" t="s">
        <v>4695</v>
      </c>
      <c r="C3369" t="s">
        <v>3452</v>
      </c>
      <c r="D3369">
        <v>0</v>
      </c>
      <c r="E3369">
        <v>3659300</v>
      </c>
      <c r="F3369">
        <v>3659300</v>
      </c>
      <c r="G3369" s="3">
        <v>46206</v>
      </c>
      <c r="H3369" t="s">
        <v>3404</v>
      </c>
      <c r="I3369" t="s">
        <v>3404</v>
      </c>
    </row>
    <row r="3370" spans="1:9">
      <c r="A3370">
        <v>138816</v>
      </c>
      <c r="B3370" t="s">
        <v>4689</v>
      </c>
      <c r="C3370" t="s">
        <v>6841</v>
      </c>
      <c r="D3370">
        <v>0</v>
      </c>
      <c r="E3370">
        <v>2822500</v>
      </c>
      <c r="F3370">
        <v>2822500</v>
      </c>
      <c r="G3370" s="3">
        <v>46206</v>
      </c>
      <c r="H3370" t="s">
        <v>3404</v>
      </c>
      <c r="I3370" t="s">
        <v>3404</v>
      </c>
    </row>
    <row r="3371" spans="1:9">
      <c r="A3371">
        <v>138817</v>
      </c>
      <c r="B3371" t="s">
        <v>4695</v>
      </c>
      <c r="C3371" t="s">
        <v>6456</v>
      </c>
      <c r="D3371">
        <v>0</v>
      </c>
      <c r="E3371">
        <v>3224800</v>
      </c>
      <c r="F3371">
        <v>3224800</v>
      </c>
      <c r="G3371" s="3">
        <v>46206</v>
      </c>
      <c r="H3371" t="s">
        <v>3404</v>
      </c>
      <c r="I3371" t="s">
        <v>3404</v>
      </c>
    </row>
    <row r="3372" spans="1:9">
      <c r="A3372">
        <v>138818</v>
      </c>
      <c r="B3372" t="s">
        <v>4856</v>
      </c>
      <c r="C3372" t="s">
        <v>8610</v>
      </c>
      <c r="D3372" t="s">
        <v>8610</v>
      </c>
      <c r="E3372">
        <v>11000000</v>
      </c>
      <c r="F3372">
        <v>13200000</v>
      </c>
      <c r="G3372" s="3">
        <v>46206</v>
      </c>
      <c r="H3372" t="s">
        <v>3404</v>
      </c>
      <c r="I3372" t="s">
        <v>3404</v>
      </c>
    </row>
    <row r="3373" spans="1:9">
      <c r="A3373">
        <v>138819</v>
      </c>
      <c r="B3373" t="s">
        <v>8611</v>
      </c>
      <c r="C3373" t="s">
        <v>8612</v>
      </c>
      <c r="D3373">
        <v>0</v>
      </c>
      <c r="E3373">
        <v>4000000</v>
      </c>
      <c r="F3373">
        <v>4000000</v>
      </c>
      <c r="G3373" s="3">
        <v>46206</v>
      </c>
      <c r="H3373" t="s">
        <v>3404</v>
      </c>
      <c r="I3373" t="s">
        <v>3402</v>
      </c>
    </row>
    <row r="3374" spans="1:9">
      <c r="A3374">
        <v>138820</v>
      </c>
      <c r="B3374" t="s">
        <v>8613</v>
      </c>
      <c r="C3374" t="s">
        <v>8614</v>
      </c>
      <c r="D3374">
        <v>0</v>
      </c>
      <c r="E3374">
        <v>1500000</v>
      </c>
      <c r="F3374">
        <v>1500000</v>
      </c>
      <c r="G3374" s="3">
        <v>46206</v>
      </c>
      <c r="H3374" t="s">
        <v>3404</v>
      </c>
      <c r="I3374" t="s">
        <v>3408</v>
      </c>
    </row>
    <row r="3375" spans="1:9">
      <c r="A3375">
        <v>138821</v>
      </c>
      <c r="B3375" t="s">
        <v>8498</v>
      </c>
      <c r="C3375" t="s">
        <v>3606</v>
      </c>
      <c r="D3375">
        <v>0</v>
      </c>
      <c r="E3375">
        <v>612182.16</v>
      </c>
      <c r="F3375">
        <v>734618.6</v>
      </c>
      <c r="G3375" s="3">
        <v>46206</v>
      </c>
      <c r="H3375" t="s">
        <v>3404</v>
      </c>
      <c r="I3375" t="s">
        <v>3406</v>
      </c>
    </row>
    <row r="3376" spans="1:9">
      <c r="A3376">
        <v>138822</v>
      </c>
      <c r="B3376" t="s">
        <v>5495</v>
      </c>
      <c r="C3376" t="s">
        <v>8615</v>
      </c>
      <c r="D3376">
        <v>0</v>
      </c>
      <c r="E3376">
        <v>268333</v>
      </c>
      <c r="F3376">
        <v>321999.59999999998</v>
      </c>
      <c r="G3376" s="3">
        <v>46206</v>
      </c>
      <c r="H3376" t="s">
        <v>3404</v>
      </c>
      <c r="I3376" t="s">
        <v>3404</v>
      </c>
    </row>
    <row r="3377" spans="1:9">
      <c r="A3377">
        <v>138823</v>
      </c>
      <c r="B3377" t="s">
        <v>8236</v>
      </c>
      <c r="C3377" t="s">
        <v>8616</v>
      </c>
      <c r="D3377">
        <v>0</v>
      </c>
      <c r="E3377">
        <v>12416666.67</v>
      </c>
      <c r="F3377">
        <v>14900000</v>
      </c>
      <c r="G3377" s="3">
        <v>46209</v>
      </c>
      <c r="H3377" t="s">
        <v>3402</v>
      </c>
      <c r="I3377" t="s">
        <v>3402</v>
      </c>
    </row>
    <row r="3378" spans="1:9">
      <c r="A3378">
        <v>138824</v>
      </c>
      <c r="B3378" t="s">
        <v>4729</v>
      </c>
      <c r="C3378">
        <v>0</v>
      </c>
      <c r="D3378">
        <v>0</v>
      </c>
      <c r="E3378">
        <v>3900000</v>
      </c>
      <c r="F3378">
        <v>4680000</v>
      </c>
      <c r="G3378" s="3">
        <v>46209</v>
      </c>
      <c r="H3378" t="s">
        <v>3402</v>
      </c>
      <c r="I3378" t="s">
        <v>3402</v>
      </c>
    </row>
    <row r="3379" spans="1:9">
      <c r="A3379">
        <v>138825</v>
      </c>
      <c r="B3379" t="s">
        <v>4697</v>
      </c>
      <c r="C3379" t="s">
        <v>8617</v>
      </c>
      <c r="D3379" t="s">
        <v>8617</v>
      </c>
      <c r="E3379">
        <v>1686750</v>
      </c>
      <c r="F3379">
        <v>2024100</v>
      </c>
      <c r="G3379" s="3">
        <v>46209</v>
      </c>
      <c r="H3379" t="s">
        <v>3402</v>
      </c>
      <c r="I3379" t="s">
        <v>3413</v>
      </c>
    </row>
    <row r="3380" spans="1:9">
      <c r="A3380">
        <v>138826</v>
      </c>
      <c r="B3380" t="s">
        <v>6011</v>
      </c>
      <c r="C3380" t="s">
        <v>8618</v>
      </c>
      <c r="D3380">
        <v>0</v>
      </c>
      <c r="E3380">
        <v>10666666</v>
      </c>
      <c r="F3380">
        <v>12799999.199999999</v>
      </c>
      <c r="G3380" s="3">
        <v>46209</v>
      </c>
      <c r="H3380" t="s">
        <v>3402</v>
      </c>
      <c r="I3380" t="s">
        <v>3402</v>
      </c>
    </row>
    <row r="3381" spans="1:9">
      <c r="A3381">
        <v>138827</v>
      </c>
      <c r="B3381" t="s">
        <v>5057</v>
      </c>
      <c r="C3381" t="s">
        <v>8618</v>
      </c>
      <c r="D3381">
        <v>0</v>
      </c>
      <c r="E3381">
        <v>9083334</v>
      </c>
      <c r="F3381">
        <v>10900000.800000001</v>
      </c>
      <c r="G3381" s="3">
        <v>46209</v>
      </c>
      <c r="H3381" t="s">
        <v>3402</v>
      </c>
      <c r="I3381" t="s">
        <v>3402</v>
      </c>
    </row>
    <row r="3382" spans="1:9">
      <c r="A3382">
        <v>138828</v>
      </c>
      <c r="B3382" t="s">
        <v>4952</v>
      </c>
      <c r="C3382" t="s">
        <v>3535</v>
      </c>
      <c r="D3382">
        <v>0</v>
      </c>
      <c r="E3382">
        <v>6565000</v>
      </c>
      <c r="F3382">
        <v>6565000</v>
      </c>
      <c r="G3382" s="3">
        <v>46209</v>
      </c>
      <c r="H3382" t="s">
        <v>3402</v>
      </c>
      <c r="I3382" t="s">
        <v>3402</v>
      </c>
    </row>
    <row r="3383" spans="1:9">
      <c r="A3383">
        <v>138829</v>
      </c>
      <c r="B3383" t="s">
        <v>4775</v>
      </c>
      <c r="C3383" t="s">
        <v>8619</v>
      </c>
      <c r="D3383">
        <v>0</v>
      </c>
      <c r="E3383">
        <v>1200000</v>
      </c>
      <c r="F3383">
        <v>1440000</v>
      </c>
      <c r="G3383" s="3">
        <v>46209</v>
      </c>
      <c r="H3383" t="s">
        <v>3402</v>
      </c>
      <c r="I3383" t="s">
        <v>3402</v>
      </c>
    </row>
    <row r="3384" spans="1:9">
      <c r="A3384">
        <v>138830</v>
      </c>
      <c r="B3384" t="s">
        <v>8562</v>
      </c>
      <c r="C3384">
        <v>0</v>
      </c>
      <c r="D3384">
        <v>0</v>
      </c>
      <c r="E3384">
        <v>800000</v>
      </c>
      <c r="F3384">
        <v>800000</v>
      </c>
      <c r="G3384" s="3">
        <v>46209</v>
      </c>
      <c r="H3384" t="s">
        <v>3402</v>
      </c>
      <c r="I3384" t="s">
        <v>3402</v>
      </c>
    </row>
    <row r="3385" spans="1:9">
      <c r="A3385">
        <v>138831</v>
      </c>
      <c r="B3385" t="s">
        <v>5024</v>
      </c>
      <c r="C3385" t="s">
        <v>8620</v>
      </c>
      <c r="D3385" t="s">
        <v>8620</v>
      </c>
      <c r="E3385">
        <v>42300000</v>
      </c>
      <c r="F3385">
        <v>50760000</v>
      </c>
      <c r="G3385" s="3">
        <v>46209</v>
      </c>
      <c r="H3385" t="s">
        <v>3402</v>
      </c>
      <c r="I3385" t="s">
        <v>3402</v>
      </c>
    </row>
    <row r="3386" spans="1:9">
      <c r="A3386">
        <v>138832</v>
      </c>
      <c r="B3386" t="s">
        <v>5549</v>
      </c>
      <c r="C3386" t="s">
        <v>3481</v>
      </c>
      <c r="D3386">
        <v>0</v>
      </c>
      <c r="E3386">
        <v>675000</v>
      </c>
      <c r="F3386">
        <v>810000</v>
      </c>
      <c r="G3386" s="3">
        <v>46209</v>
      </c>
      <c r="H3386" t="s">
        <v>3402</v>
      </c>
      <c r="I3386" t="s">
        <v>3406</v>
      </c>
    </row>
    <row r="3387" spans="1:9">
      <c r="A3387">
        <v>138833</v>
      </c>
      <c r="B3387" t="s">
        <v>5103</v>
      </c>
      <c r="C3387" t="s">
        <v>3611</v>
      </c>
      <c r="D3387">
        <v>0</v>
      </c>
      <c r="E3387">
        <v>10060235.9</v>
      </c>
      <c r="F3387">
        <v>12072283.08</v>
      </c>
      <c r="G3387" s="3">
        <v>46209</v>
      </c>
      <c r="H3387" t="s">
        <v>3402</v>
      </c>
      <c r="I3387" t="s">
        <v>3405</v>
      </c>
    </row>
    <row r="3388" spans="1:9">
      <c r="A3388">
        <v>138834</v>
      </c>
      <c r="B3388" t="s">
        <v>5069</v>
      </c>
      <c r="C3388" t="s">
        <v>8621</v>
      </c>
      <c r="D3388">
        <v>0</v>
      </c>
      <c r="E3388">
        <v>1933333.33</v>
      </c>
      <c r="F3388">
        <v>2320000</v>
      </c>
      <c r="G3388" s="3">
        <v>46209</v>
      </c>
      <c r="H3388" t="s">
        <v>3402</v>
      </c>
      <c r="I3388" t="s">
        <v>3406</v>
      </c>
    </row>
    <row r="3389" spans="1:9">
      <c r="A3389">
        <v>138835</v>
      </c>
      <c r="B3389" t="s">
        <v>4994</v>
      </c>
      <c r="C3389" t="s">
        <v>3481</v>
      </c>
      <c r="D3389">
        <v>0</v>
      </c>
      <c r="E3389">
        <v>500000</v>
      </c>
      <c r="F3389">
        <v>500000</v>
      </c>
      <c r="G3389" s="3">
        <v>46209</v>
      </c>
      <c r="H3389" t="s">
        <v>3402</v>
      </c>
      <c r="I3389" t="s">
        <v>3406</v>
      </c>
    </row>
    <row r="3390" spans="1:9">
      <c r="A3390">
        <v>138836</v>
      </c>
      <c r="B3390" t="s">
        <v>4938</v>
      </c>
      <c r="C3390" t="s">
        <v>8622</v>
      </c>
      <c r="D3390">
        <v>0</v>
      </c>
      <c r="E3390">
        <v>215460000</v>
      </c>
      <c r="F3390">
        <v>258552000</v>
      </c>
      <c r="G3390" s="3">
        <v>46209</v>
      </c>
      <c r="H3390" t="s">
        <v>3402</v>
      </c>
      <c r="I3390" t="s">
        <v>3407</v>
      </c>
    </row>
    <row r="3391" spans="1:9">
      <c r="A3391">
        <v>138837</v>
      </c>
      <c r="B3391" t="s">
        <v>8623</v>
      </c>
      <c r="C3391" t="s">
        <v>8624</v>
      </c>
      <c r="D3391">
        <v>0</v>
      </c>
      <c r="E3391">
        <v>10000000</v>
      </c>
      <c r="F3391">
        <v>10000000</v>
      </c>
      <c r="G3391" s="3">
        <v>46209</v>
      </c>
      <c r="H3391" t="s">
        <v>3402</v>
      </c>
      <c r="I3391" t="s">
        <v>3409</v>
      </c>
    </row>
    <row r="3392" spans="1:9">
      <c r="A3392">
        <v>138838</v>
      </c>
      <c r="B3392" t="s">
        <v>4697</v>
      </c>
      <c r="C3392" t="s">
        <v>8625</v>
      </c>
      <c r="D3392" t="s">
        <v>8625</v>
      </c>
      <c r="E3392">
        <v>2637100</v>
      </c>
      <c r="F3392">
        <v>3164520</v>
      </c>
      <c r="G3392" s="3">
        <v>46209</v>
      </c>
      <c r="H3392" t="s">
        <v>3402</v>
      </c>
      <c r="I3392" t="s">
        <v>3413</v>
      </c>
    </row>
    <row r="3393" spans="1:9">
      <c r="A3393">
        <v>138839</v>
      </c>
      <c r="B3393" t="s">
        <v>8626</v>
      </c>
      <c r="C3393" t="s">
        <v>8627</v>
      </c>
      <c r="D3393">
        <v>0</v>
      </c>
      <c r="E3393">
        <v>23000000</v>
      </c>
      <c r="F3393">
        <v>23000000</v>
      </c>
      <c r="G3393" s="3">
        <v>46209</v>
      </c>
      <c r="H3393" t="s">
        <v>3402</v>
      </c>
      <c r="I3393" t="s">
        <v>3409</v>
      </c>
    </row>
    <row r="3394" spans="1:9">
      <c r="A3394">
        <v>138840</v>
      </c>
      <c r="B3394" t="s">
        <v>4938</v>
      </c>
      <c r="C3394" t="s">
        <v>8628</v>
      </c>
      <c r="D3394">
        <v>0</v>
      </c>
      <c r="E3394">
        <v>20704995.960000001</v>
      </c>
      <c r="F3394">
        <v>24845995.16</v>
      </c>
      <c r="G3394" s="3">
        <v>46209</v>
      </c>
      <c r="H3394" t="s">
        <v>3402</v>
      </c>
      <c r="I3394" t="s">
        <v>3405</v>
      </c>
    </row>
    <row r="3395" spans="1:9">
      <c r="A3395">
        <v>138841</v>
      </c>
      <c r="B3395" t="s">
        <v>4732</v>
      </c>
      <c r="C3395" t="s">
        <v>8629</v>
      </c>
      <c r="D3395">
        <v>0</v>
      </c>
      <c r="E3395">
        <v>14000000</v>
      </c>
      <c r="F3395">
        <v>14000000</v>
      </c>
      <c r="G3395" s="3">
        <v>46209</v>
      </c>
      <c r="H3395" t="s">
        <v>3402</v>
      </c>
      <c r="I3395" t="s">
        <v>3409</v>
      </c>
    </row>
    <row r="3396" spans="1:9">
      <c r="A3396">
        <v>138842</v>
      </c>
      <c r="B3396" t="s">
        <v>6937</v>
      </c>
      <c r="C3396" t="s">
        <v>8630</v>
      </c>
      <c r="D3396">
        <v>0</v>
      </c>
      <c r="E3396">
        <v>55040000</v>
      </c>
      <c r="F3396">
        <v>55040000</v>
      </c>
      <c r="G3396" s="3">
        <v>46209</v>
      </c>
      <c r="H3396" t="s">
        <v>3402</v>
      </c>
      <c r="I3396" t="s">
        <v>3408</v>
      </c>
    </row>
    <row r="3397" spans="1:9">
      <c r="A3397">
        <v>138843</v>
      </c>
      <c r="B3397">
        <v>0</v>
      </c>
      <c r="C3397" t="s">
        <v>8631</v>
      </c>
      <c r="D3397" t="s">
        <v>8631</v>
      </c>
      <c r="E3397">
        <v>6000000</v>
      </c>
      <c r="F3397">
        <v>7200000</v>
      </c>
      <c r="G3397" s="3">
        <v>46209</v>
      </c>
      <c r="H3397" t="s">
        <v>3402</v>
      </c>
      <c r="I3397" t="s">
        <v>3402</v>
      </c>
    </row>
    <row r="3398" spans="1:9">
      <c r="A3398">
        <v>138844</v>
      </c>
      <c r="B3398" t="s">
        <v>8632</v>
      </c>
      <c r="C3398" t="s">
        <v>3614</v>
      </c>
      <c r="D3398">
        <v>0</v>
      </c>
      <c r="E3398">
        <v>140000</v>
      </c>
      <c r="F3398">
        <v>140000</v>
      </c>
      <c r="G3398" s="3">
        <v>46209</v>
      </c>
      <c r="H3398" t="s">
        <v>3402</v>
      </c>
      <c r="I3398" t="s">
        <v>3408</v>
      </c>
    </row>
    <row r="3399" spans="1:9">
      <c r="A3399">
        <v>138845</v>
      </c>
      <c r="B3399" t="s">
        <v>6068</v>
      </c>
      <c r="C3399" t="s">
        <v>8633</v>
      </c>
      <c r="D3399">
        <v>0</v>
      </c>
      <c r="E3399">
        <v>1550</v>
      </c>
      <c r="F3399">
        <v>1550</v>
      </c>
      <c r="G3399" s="3">
        <v>46209</v>
      </c>
      <c r="H3399" t="s">
        <v>3402</v>
      </c>
      <c r="I3399" t="s">
        <v>3402</v>
      </c>
    </row>
    <row r="3400" spans="1:9">
      <c r="A3400">
        <v>138846</v>
      </c>
      <c r="B3400" t="s">
        <v>8634</v>
      </c>
      <c r="C3400" t="s">
        <v>8635</v>
      </c>
      <c r="D3400">
        <v>0</v>
      </c>
      <c r="E3400">
        <v>17622.009999999998</v>
      </c>
      <c r="F3400">
        <v>17622.009999999998</v>
      </c>
      <c r="G3400" s="3">
        <v>46209</v>
      </c>
      <c r="H3400" t="s">
        <v>3402</v>
      </c>
      <c r="I3400" t="s">
        <v>3402</v>
      </c>
    </row>
    <row r="3401" spans="1:9">
      <c r="A3401">
        <v>138847</v>
      </c>
      <c r="B3401" t="s">
        <v>8636</v>
      </c>
      <c r="C3401">
        <v>0</v>
      </c>
      <c r="D3401">
        <v>0</v>
      </c>
      <c r="E3401">
        <v>1551000</v>
      </c>
      <c r="F3401">
        <v>1551000</v>
      </c>
      <c r="G3401" s="3">
        <v>46209</v>
      </c>
      <c r="H3401" t="s">
        <v>3402</v>
      </c>
      <c r="I3401" t="s">
        <v>3408</v>
      </c>
    </row>
    <row r="3402" spans="1:9">
      <c r="A3402">
        <v>138848</v>
      </c>
      <c r="B3402" t="s">
        <v>5264</v>
      </c>
      <c r="C3402">
        <v>0</v>
      </c>
      <c r="D3402">
        <v>0</v>
      </c>
      <c r="E3402">
        <v>500000</v>
      </c>
      <c r="F3402">
        <v>500000</v>
      </c>
      <c r="G3402" s="3">
        <v>46209</v>
      </c>
      <c r="H3402" t="s">
        <v>3402</v>
      </c>
      <c r="I3402" t="s">
        <v>3408</v>
      </c>
    </row>
    <row r="3403" spans="1:9">
      <c r="A3403">
        <v>138849</v>
      </c>
      <c r="B3403" t="s">
        <v>4768</v>
      </c>
      <c r="C3403">
        <v>0</v>
      </c>
      <c r="D3403" t="s">
        <v>9774</v>
      </c>
      <c r="E3403">
        <v>20555930.399999999</v>
      </c>
      <c r="F3403">
        <v>20555930.399999999</v>
      </c>
      <c r="G3403" s="3">
        <v>46209</v>
      </c>
      <c r="H3403" t="s">
        <v>3402</v>
      </c>
      <c r="I3403" t="s">
        <v>3402</v>
      </c>
    </row>
    <row r="3404" spans="1:9">
      <c r="A3404">
        <v>138850</v>
      </c>
      <c r="B3404" t="s">
        <v>8634</v>
      </c>
      <c r="C3404" t="s">
        <v>8637</v>
      </c>
      <c r="D3404">
        <v>0</v>
      </c>
      <c r="E3404">
        <v>8688.32</v>
      </c>
      <c r="F3404">
        <v>8688.32</v>
      </c>
      <c r="G3404" s="3">
        <v>46209</v>
      </c>
      <c r="H3404" t="s">
        <v>3402</v>
      </c>
      <c r="I3404" t="s">
        <v>3402</v>
      </c>
    </row>
    <row r="3405" spans="1:9">
      <c r="A3405">
        <v>138851</v>
      </c>
      <c r="B3405" t="s">
        <v>8634</v>
      </c>
      <c r="C3405" t="s">
        <v>8638</v>
      </c>
      <c r="D3405">
        <v>0</v>
      </c>
      <c r="E3405">
        <v>43441.599999999999</v>
      </c>
      <c r="F3405">
        <v>43441.599999999999</v>
      </c>
      <c r="G3405" s="3">
        <v>46209</v>
      </c>
      <c r="H3405" t="s">
        <v>3402</v>
      </c>
      <c r="I3405" t="s">
        <v>3402</v>
      </c>
    </row>
    <row r="3406" spans="1:9">
      <c r="A3406">
        <v>138852</v>
      </c>
      <c r="B3406" t="s">
        <v>4689</v>
      </c>
      <c r="C3406" t="s">
        <v>8639</v>
      </c>
      <c r="D3406">
        <v>0</v>
      </c>
      <c r="E3406">
        <v>6352880</v>
      </c>
      <c r="F3406">
        <v>7623456</v>
      </c>
      <c r="G3406" s="3">
        <v>46209</v>
      </c>
      <c r="H3406" t="s">
        <v>3402</v>
      </c>
      <c r="I3406" t="s">
        <v>3409</v>
      </c>
    </row>
    <row r="3407" spans="1:9">
      <c r="A3407">
        <v>138853</v>
      </c>
      <c r="B3407" t="s">
        <v>4697</v>
      </c>
      <c r="C3407" t="s">
        <v>8640</v>
      </c>
      <c r="D3407">
        <v>0</v>
      </c>
      <c r="E3407">
        <v>205783617.96000001</v>
      </c>
      <c r="F3407">
        <v>246940341.55000001</v>
      </c>
      <c r="G3407" s="3">
        <v>46209</v>
      </c>
      <c r="H3407" t="s">
        <v>3402</v>
      </c>
      <c r="I3407" t="s">
        <v>3409</v>
      </c>
    </row>
    <row r="3408" spans="1:9">
      <c r="A3408">
        <v>138854</v>
      </c>
      <c r="B3408" t="s">
        <v>4938</v>
      </c>
      <c r="C3408">
        <v>0</v>
      </c>
      <c r="D3408">
        <v>0</v>
      </c>
      <c r="E3408">
        <v>9500000</v>
      </c>
      <c r="F3408">
        <v>11400000</v>
      </c>
      <c r="G3408" s="3">
        <v>46209</v>
      </c>
      <c r="H3408" t="s">
        <v>3402</v>
      </c>
      <c r="I3408" t="s">
        <v>3408</v>
      </c>
    </row>
    <row r="3409" spans="1:9">
      <c r="A3409">
        <v>138855</v>
      </c>
      <c r="B3409" t="s">
        <v>8641</v>
      </c>
      <c r="C3409" t="s">
        <v>8642</v>
      </c>
      <c r="D3409">
        <v>0</v>
      </c>
      <c r="E3409">
        <v>14745.95</v>
      </c>
      <c r="F3409">
        <v>14745.95</v>
      </c>
      <c r="G3409" s="3">
        <v>46209</v>
      </c>
      <c r="H3409" t="s">
        <v>3402</v>
      </c>
      <c r="I3409" t="s">
        <v>3408</v>
      </c>
    </row>
    <row r="3410" spans="1:9">
      <c r="A3410">
        <v>138856</v>
      </c>
      <c r="B3410" t="s">
        <v>5538</v>
      </c>
      <c r="C3410" t="s">
        <v>8643</v>
      </c>
      <c r="D3410">
        <v>0</v>
      </c>
      <c r="E3410">
        <v>1100000</v>
      </c>
      <c r="F3410">
        <v>1100000</v>
      </c>
      <c r="G3410" s="3">
        <v>46209</v>
      </c>
      <c r="H3410" t="s">
        <v>3402</v>
      </c>
      <c r="I3410" t="s">
        <v>3408</v>
      </c>
    </row>
    <row r="3411" spans="1:9">
      <c r="A3411">
        <v>138857</v>
      </c>
      <c r="B3411" t="s">
        <v>4791</v>
      </c>
      <c r="C3411">
        <v>0</v>
      </c>
      <c r="D3411">
        <v>0</v>
      </c>
      <c r="E3411">
        <v>275000</v>
      </c>
      <c r="F3411">
        <v>330000</v>
      </c>
      <c r="G3411" s="3">
        <v>46209</v>
      </c>
      <c r="H3411" t="s">
        <v>3402</v>
      </c>
      <c r="I3411" t="s">
        <v>3413</v>
      </c>
    </row>
    <row r="3412" spans="1:9">
      <c r="A3412">
        <v>138858</v>
      </c>
      <c r="B3412" t="s">
        <v>4760</v>
      </c>
      <c r="C3412" t="s">
        <v>3586</v>
      </c>
      <c r="D3412">
        <v>0</v>
      </c>
      <c r="E3412">
        <v>33400</v>
      </c>
      <c r="F3412">
        <v>40080</v>
      </c>
      <c r="G3412" s="3">
        <v>46210</v>
      </c>
      <c r="H3412" t="s">
        <v>3408</v>
      </c>
      <c r="I3412" t="s">
        <v>3409</v>
      </c>
    </row>
    <row r="3413" spans="1:9">
      <c r="A3413">
        <v>138859</v>
      </c>
      <c r="B3413" t="s">
        <v>4938</v>
      </c>
      <c r="C3413" t="s">
        <v>8644</v>
      </c>
      <c r="D3413">
        <v>0</v>
      </c>
      <c r="E3413">
        <v>4550000</v>
      </c>
      <c r="F3413">
        <v>5460000</v>
      </c>
      <c r="G3413" s="3">
        <v>46210</v>
      </c>
      <c r="H3413" t="s">
        <v>3408</v>
      </c>
      <c r="I3413" t="s">
        <v>3407</v>
      </c>
    </row>
    <row r="3414" spans="1:9">
      <c r="A3414">
        <v>138860</v>
      </c>
      <c r="B3414" t="s">
        <v>4786</v>
      </c>
      <c r="C3414" t="s">
        <v>1195</v>
      </c>
      <c r="D3414">
        <v>0</v>
      </c>
      <c r="E3414">
        <v>1634800</v>
      </c>
      <c r="F3414">
        <v>1961760</v>
      </c>
      <c r="G3414" s="3">
        <v>46210</v>
      </c>
      <c r="H3414" t="s">
        <v>3408</v>
      </c>
      <c r="I3414" t="s">
        <v>3423</v>
      </c>
    </row>
    <row r="3415" spans="1:9">
      <c r="A3415">
        <v>138861</v>
      </c>
      <c r="B3415" t="s">
        <v>4938</v>
      </c>
      <c r="C3415" t="s">
        <v>8645</v>
      </c>
      <c r="D3415">
        <v>0</v>
      </c>
      <c r="E3415">
        <v>15784997.619999999</v>
      </c>
      <c r="F3415">
        <v>18941997.16</v>
      </c>
      <c r="G3415" s="3">
        <v>46210</v>
      </c>
      <c r="H3415" t="s">
        <v>3408</v>
      </c>
      <c r="I3415" t="s">
        <v>3405</v>
      </c>
    </row>
    <row r="3416" spans="1:9">
      <c r="A3416">
        <v>138862</v>
      </c>
      <c r="B3416" t="s">
        <v>5383</v>
      </c>
      <c r="C3416">
        <v>0</v>
      </c>
      <c r="D3416">
        <v>0</v>
      </c>
      <c r="E3416">
        <v>2678.64</v>
      </c>
      <c r="F3416">
        <v>2678.64</v>
      </c>
      <c r="G3416" s="3">
        <v>46210</v>
      </c>
      <c r="H3416" t="s">
        <v>3408</v>
      </c>
      <c r="I3416" t="s">
        <v>3408</v>
      </c>
    </row>
    <row r="3417" spans="1:9">
      <c r="A3417">
        <v>138863</v>
      </c>
      <c r="B3417" t="s">
        <v>4786</v>
      </c>
      <c r="C3417" t="s">
        <v>8646</v>
      </c>
      <c r="D3417">
        <v>0</v>
      </c>
      <c r="E3417">
        <v>4336800</v>
      </c>
      <c r="F3417">
        <v>5204160</v>
      </c>
      <c r="G3417" s="3">
        <v>46210</v>
      </c>
      <c r="H3417" t="s">
        <v>3408</v>
      </c>
      <c r="I3417" t="s">
        <v>3423</v>
      </c>
    </row>
    <row r="3418" spans="1:9">
      <c r="A3418">
        <v>138864</v>
      </c>
      <c r="B3418" t="s">
        <v>8647</v>
      </c>
      <c r="C3418" t="s">
        <v>8648</v>
      </c>
      <c r="D3418">
        <v>0</v>
      </c>
      <c r="E3418">
        <v>756800</v>
      </c>
      <c r="F3418">
        <v>756800</v>
      </c>
      <c r="G3418" s="3">
        <v>46210</v>
      </c>
      <c r="H3418" t="s">
        <v>3408</v>
      </c>
      <c r="I3418" t="s">
        <v>3408</v>
      </c>
    </row>
    <row r="3419" spans="1:9">
      <c r="A3419">
        <v>138865</v>
      </c>
      <c r="B3419" t="s">
        <v>4786</v>
      </c>
      <c r="C3419" t="s">
        <v>8649</v>
      </c>
      <c r="D3419">
        <v>0</v>
      </c>
      <c r="E3419">
        <v>1814000</v>
      </c>
      <c r="F3419">
        <v>2176800</v>
      </c>
      <c r="G3419" s="3">
        <v>46210</v>
      </c>
      <c r="H3419" t="s">
        <v>3408</v>
      </c>
      <c r="I3419" t="s">
        <v>3423</v>
      </c>
    </row>
    <row r="3420" spans="1:9">
      <c r="A3420">
        <v>138866</v>
      </c>
      <c r="B3420" t="s">
        <v>5057</v>
      </c>
      <c r="C3420" t="s">
        <v>8650</v>
      </c>
      <c r="D3420">
        <v>0</v>
      </c>
      <c r="E3420">
        <v>223900</v>
      </c>
      <c r="F3420">
        <v>268680</v>
      </c>
      <c r="G3420" s="3">
        <v>46210</v>
      </c>
      <c r="H3420" t="s">
        <v>3408</v>
      </c>
      <c r="I3420" t="s">
        <v>3408</v>
      </c>
    </row>
    <row r="3421" spans="1:9">
      <c r="A3421">
        <v>138867</v>
      </c>
      <c r="B3421" t="s">
        <v>4786</v>
      </c>
      <c r="C3421" t="s">
        <v>8651</v>
      </c>
      <c r="D3421">
        <v>0</v>
      </c>
      <c r="E3421">
        <v>1828100</v>
      </c>
      <c r="F3421">
        <v>2193720</v>
      </c>
      <c r="G3421" s="3">
        <v>46210</v>
      </c>
      <c r="H3421" t="s">
        <v>3408</v>
      </c>
      <c r="I3421" t="s">
        <v>3423</v>
      </c>
    </row>
    <row r="3422" spans="1:9">
      <c r="A3422">
        <v>138868</v>
      </c>
      <c r="B3422" t="s">
        <v>5175</v>
      </c>
      <c r="C3422" t="s">
        <v>8652</v>
      </c>
      <c r="D3422" t="s">
        <v>8652</v>
      </c>
      <c r="E3422">
        <v>3200000</v>
      </c>
      <c r="F3422">
        <v>3840000</v>
      </c>
      <c r="G3422" s="3">
        <v>46210</v>
      </c>
      <c r="H3422" t="s">
        <v>3408</v>
      </c>
      <c r="I3422" t="s">
        <v>3408</v>
      </c>
    </row>
    <row r="3423" spans="1:9">
      <c r="A3423">
        <v>138869</v>
      </c>
      <c r="B3423" t="s">
        <v>4786</v>
      </c>
      <c r="C3423" t="s">
        <v>1196</v>
      </c>
      <c r="D3423">
        <v>0</v>
      </c>
      <c r="E3423">
        <v>1306600</v>
      </c>
      <c r="F3423">
        <v>1567920</v>
      </c>
      <c r="G3423" s="3">
        <v>46210</v>
      </c>
      <c r="H3423" t="s">
        <v>3408</v>
      </c>
      <c r="I3423" t="s">
        <v>3423</v>
      </c>
    </row>
    <row r="3424" spans="1:9">
      <c r="A3424">
        <v>138870</v>
      </c>
      <c r="B3424" t="s">
        <v>5136</v>
      </c>
      <c r="C3424" t="s">
        <v>8653</v>
      </c>
      <c r="D3424">
        <v>0</v>
      </c>
      <c r="E3424">
        <v>18750000</v>
      </c>
      <c r="F3424">
        <v>18750000</v>
      </c>
      <c r="G3424" s="3">
        <v>46210</v>
      </c>
      <c r="H3424" t="s">
        <v>3408</v>
      </c>
      <c r="I3424" t="s">
        <v>3413</v>
      </c>
    </row>
    <row r="3425" spans="1:9">
      <c r="A3425">
        <v>138871</v>
      </c>
      <c r="B3425" t="s">
        <v>8654</v>
      </c>
      <c r="C3425" t="s">
        <v>8655</v>
      </c>
      <c r="D3425">
        <v>0</v>
      </c>
      <c r="E3425">
        <v>15100</v>
      </c>
      <c r="F3425">
        <v>15100</v>
      </c>
      <c r="G3425" s="3">
        <v>46210</v>
      </c>
      <c r="H3425" t="s">
        <v>3408</v>
      </c>
      <c r="I3425" t="s">
        <v>3405</v>
      </c>
    </row>
    <row r="3426" spans="1:9">
      <c r="A3426">
        <v>138872</v>
      </c>
      <c r="B3426" t="s">
        <v>8656</v>
      </c>
      <c r="C3426" t="s">
        <v>8658</v>
      </c>
      <c r="D3426">
        <v>0</v>
      </c>
      <c r="E3426">
        <v>700000</v>
      </c>
      <c r="F3426">
        <v>700000</v>
      </c>
      <c r="G3426" s="3">
        <v>46210</v>
      </c>
      <c r="H3426" t="s">
        <v>3408</v>
      </c>
      <c r="I3426" t="s">
        <v>3407</v>
      </c>
    </row>
    <row r="3427" spans="1:9">
      <c r="A3427">
        <v>138873</v>
      </c>
      <c r="B3427" t="s">
        <v>5116</v>
      </c>
      <c r="C3427">
        <v>0</v>
      </c>
      <c r="D3427">
        <v>0</v>
      </c>
      <c r="E3427">
        <v>1358333.4</v>
      </c>
      <c r="F3427">
        <v>1630000.08</v>
      </c>
      <c r="G3427" s="3">
        <v>46210</v>
      </c>
      <c r="H3427" t="s">
        <v>3408</v>
      </c>
      <c r="I3427" t="s">
        <v>3408</v>
      </c>
    </row>
    <row r="3428" spans="1:9">
      <c r="A3428">
        <v>138874</v>
      </c>
      <c r="B3428" t="s">
        <v>8659</v>
      </c>
      <c r="C3428" t="s">
        <v>8660</v>
      </c>
      <c r="D3428">
        <v>0</v>
      </c>
      <c r="E3428">
        <v>14011.2</v>
      </c>
      <c r="F3428">
        <v>14011.2</v>
      </c>
      <c r="G3428" s="3">
        <v>46210</v>
      </c>
      <c r="H3428" t="s">
        <v>3408</v>
      </c>
      <c r="I3428" t="s">
        <v>3405</v>
      </c>
    </row>
    <row r="3429" spans="1:9">
      <c r="A3429">
        <v>138875</v>
      </c>
      <c r="B3429">
        <v>0</v>
      </c>
      <c r="C3429" t="s">
        <v>3567</v>
      </c>
      <c r="D3429">
        <v>0</v>
      </c>
      <c r="E3429">
        <v>2677000</v>
      </c>
      <c r="F3429">
        <v>3212400</v>
      </c>
      <c r="G3429" s="3">
        <v>46210</v>
      </c>
      <c r="H3429" t="s">
        <v>3408</v>
      </c>
      <c r="I3429" t="s">
        <v>3408</v>
      </c>
    </row>
    <row r="3430" spans="1:9">
      <c r="A3430">
        <v>138876</v>
      </c>
      <c r="B3430" t="s">
        <v>4695</v>
      </c>
      <c r="C3430" t="s">
        <v>3573</v>
      </c>
      <c r="D3430">
        <v>0</v>
      </c>
      <c r="E3430">
        <v>3721400</v>
      </c>
      <c r="F3430">
        <v>3721400</v>
      </c>
      <c r="G3430" s="3">
        <v>46210</v>
      </c>
      <c r="H3430" t="s">
        <v>3408</v>
      </c>
      <c r="I3430" t="s">
        <v>3408</v>
      </c>
    </row>
    <row r="3431" spans="1:9">
      <c r="A3431">
        <v>138877</v>
      </c>
      <c r="B3431" t="s">
        <v>4695</v>
      </c>
      <c r="C3431" t="s">
        <v>6634</v>
      </c>
      <c r="D3431">
        <v>0</v>
      </c>
      <c r="E3431">
        <v>1945300</v>
      </c>
      <c r="F3431">
        <v>2334360</v>
      </c>
      <c r="G3431" s="3">
        <v>46210</v>
      </c>
      <c r="H3431" t="s">
        <v>3408</v>
      </c>
      <c r="I3431" t="s">
        <v>3408</v>
      </c>
    </row>
    <row r="3432" spans="1:9">
      <c r="A3432">
        <v>138878</v>
      </c>
      <c r="B3432" t="s">
        <v>4695</v>
      </c>
      <c r="C3432" t="s">
        <v>6456</v>
      </c>
      <c r="D3432">
        <v>0</v>
      </c>
      <c r="E3432">
        <v>2154400</v>
      </c>
      <c r="F3432">
        <v>2154400</v>
      </c>
      <c r="G3432" s="3">
        <v>46210</v>
      </c>
      <c r="H3432" t="s">
        <v>3408</v>
      </c>
      <c r="I3432" t="s">
        <v>3409</v>
      </c>
    </row>
    <row r="3433" spans="1:9">
      <c r="A3433">
        <v>138879</v>
      </c>
      <c r="B3433" t="s">
        <v>5057</v>
      </c>
      <c r="C3433" t="s">
        <v>8661</v>
      </c>
      <c r="D3433">
        <v>0</v>
      </c>
      <c r="E3433">
        <v>1147800</v>
      </c>
      <c r="F3433">
        <v>1377360</v>
      </c>
      <c r="G3433" s="3">
        <v>46210</v>
      </c>
      <c r="H3433" t="s">
        <v>3408</v>
      </c>
      <c r="I3433" t="s">
        <v>3405</v>
      </c>
    </row>
    <row r="3434" spans="1:9">
      <c r="A3434">
        <v>138880</v>
      </c>
      <c r="B3434">
        <v>0</v>
      </c>
      <c r="C3434" t="s">
        <v>8662</v>
      </c>
      <c r="D3434" t="s">
        <v>9775</v>
      </c>
      <c r="E3434">
        <v>0</v>
      </c>
      <c r="F3434">
        <v>0</v>
      </c>
      <c r="G3434" s="3">
        <v>46210</v>
      </c>
      <c r="H3434" t="s">
        <v>3408</v>
      </c>
      <c r="I3434" t="s">
        <v>3407</v>
      </c>
    </row>
    <row r="3435" spans="1:9">
      <c r="A3435">
        <v>138881</v>
      </c>
      <c r="B3435" t="s">
        <v>4697</v>
      </c>
      <c r="C3435" t="s">
        <v>8663</v>
      </c>
      <c r="D3435">
        <v>0</v>
      </c>
      <c r="E3435">
        <v>380000</v>
      </c>
      <c r="F3435">
        <v>380000</v>
      </c>
      <c r="G3435" s="3">
        <v>46210</v>
      </c>
      <c r="H3435" t="s">
        <v>3408</v>
      </c>
      <c r="I3435" t="s">
        <v>3406</v>
      </c>
    </row>
    <row r="3436" spans="1:9">
      <c r="A3436">
        <v>138882</v>
      </c>
      <c r="B3436" t="s">
        <v>4923</v>
      </c>
      <c r="C3436" t="s">
        <v>8664</v>
      </c>
      <c r="D3436">
        <v>0</v>
      </c>
      <c r="E3436">
        <v>29955000</v>
      </c>
      <c r="F3436">
        <v>35946000</v>
      </c>
      <c r="G3436" s="3">
        <v>46210</v>
      </c>
      <c r="H3436" t="s">
        <v>3408</v>
      </c>
      <c r="I3436" t="s">
        <v>3405</v>
      </c>
    </row>
    <row r="3437" spans="1:9">
      <c r="A3437">
        <v>138883</v>
      </c>
      <c r="B3437" t="s">
        <v>8665</v>
      </c>
      <c r="C3437">
        <v>0</v>
      </c>
      <c r="D3437">
        <v>0</v>
      </c>
      <c r="E3437">
        <v>260000</v>
      </c>
      <c r="F3437">
        <v>312000</v>
      </c>
      <c r="G3437" s="3">
        <v>46210</v>
      </c>
      <c r="H3437" t="s">
        <v>3408</v>
      </c>
      <c r="I3437" t="s">
        <v>3405</v>
      </c>
    </row>
    <row r="3438" spans="1:9">
      <c r="A3438">
        <v>138884</v>
      </c>
      <c r="B3438" t="s">
        <v>7347</v>
      </c>
      <c r="C3438">
        <v>0</v>
      </c>
      <c r="D3438">
        <v>0</v>
      </c>
      <c r="E3438">
        <v>319759.38</v>
      </c>
      <c r="F3438">
        <v>383711.26</v>
      </c>
      <c r="G3438" s="3">
        <v>46210</v>
      </c>
      <c r="H3438" t="s">
        <v>3408</v>
      </c>
      <c r="I3438" t="s">
        <v>3405</v>
      </c>
    </row>
    <row r="3439" spans="1:9">
      <c r="A3439">
        <v>138885</v>
      </c>
      <c r="B3439" t="s">
        <v>4927</v>
      </c>
      <c r="C3439" t="s">
        <v>8666</v>
      </c>
      <c r="D3439" t="s">
        <v>9776</v>
      </c>
      <c r="E3439">
        <v>26260000</v>
      </c>
      <c r="F3439">
        <v>31512000</v>
      </c>
      <c r="G3439" s="3">
        <v>46210</v>
      </c>
      <c r="H3439" t="s">
        <v>3408</v>
      </c>
      <c r="I3439" t="s">
        <v>3405</v>
      </c>
    </row>
    <row r="3440" spans="1:9">
      <c r="A3440">
        <v>138886</v>
      </c>
      <c r="B3440">
        <v>0</v>
      </c>
      <c r="C3440" t="s">
        <v>8667</v>
      </c>
      <c r="D3440" t="s">
        <v>8667</v>
      </c>
      <c r="E3440">
        <v>0</v>
      </c>
      <c r="F3440">
        <v>0</v>
      </c>
      <c r="G3440" s="3">
        <v>46211</v>
      </c>
      <c r="H3440" t="s">
        <v>3409</v>
      </c>
      <c r="I3440" t="s">
        <v>3413</v>
      </c>
    </row>
    <row r="3441" spans="1:9">
      <c r="A3441">
        <v>138887</v>
      </c>
      <c r="B3441">
        <v>0</v>
      </c>
      <c r="C3441" t="s">
        <v>8668</v>
      </c>
      <c r="D3441">
        <v>0</v>
      </c>
      <c r="E3441">
        <v>0</v>
      </c>
      <c r="F3441">
        <v>0</v>
      </c>
      <c r="G3441" s="3">
        <v>46211</v>
      </c>
      <c r="H3441" t="s">
        <v>3409</v>
      </c>
      <c r="I3441" t="s">
        <v>3405</v>
      </c>
    </row>
    <row r="3442" spans="1:9">
      <c r="A3442">
        <v>138888</v>
      </c>
      <c r="B3442" t="s">
        <v>4763</v>
      </c>
      <c r="C3442">
        <v>0</v>
      </c>
      <c r="D3442">
        <v>0</v>
      </c>
      <c r="E3442">
        <v>1800000000</v>
      </c>
      <c r="F3442">
        <v>0</v>
      </c>
      <c r="G3442" s="3">
        <v>46211</v>
      </c>
      <c r="H3442" t="s">
        <v>3409</v>
      </c>
      <c r="I3442" t="s">
        <v>3405</v>
      </c>
    </row>
    <row r="3443" spans="1:9">
      <c r="A3443">
        <v>138889</v>
      </c>
      <c r="B3443" t="s">
        <v>6998</v>
      </c>
      <c r="C3443" t="s">
        <v>8669</v>
      </c>
      <c r="D3443" t="s">
        <v>8669</v>
      </c>
      <c r="E3443">
        <v>2148000</v>
      </c>
      <c r="F3443">
        <v>2577600</v>
      </c>
      <c r="G3443" s="3">
        <v>46211</v>
      </c>
      <c r="H3443" t="s">
        <v>3409</v>
      </c>
      <c r="I3443" t="s">
        <v>3410</v>
      </c>
    </row>
    <row r="3444" spans="1:9">
      <c r="A3444">
        <v>138890</v>
      </c>
      <c r="B3444" t="s">
        <v>8670</v>
      </c>
      <c r="C3444" t="s">
        <v>8671</v>
      </c>
      <c r="D3444">
        <v>0</v>
      </c>
      <c r="E3444">
        <v>26575687.800000001</v>
      </c>
      <c r="F3444">
        <v>26575687.800000001</v>
      </c>
      <c r="G3444" s="3">
        <v>46211</v>
      </c>
      <c r="H3444" t="s">
        <v>3409</v>
      </c>
      <c r="I3444" t="s">
        <v>3407</v>
      </c>
    </row>
    <row r="3445" spans="1:9">
      <c r="A3445">
        <v>138891</v>
      </c>
      <c r="B3445" t="s">
        <v>4939</v>
      </c>
      <c r="C3445" t="s">
        <v>3589</v>
      </c>
      <c r="D3445" t="s">
        <v>3589</v>
      </c>
      <c r="E3445">
        <v>485621.9</v>
      </c>
      <c r="F3445">
        <v>582746.28</v>
      </c>
      <c r="G3445" s="3">
        <v>46211</v>
      </c>
      <c r="H3445" t="s">
        <v>3409</v>
      </c>
      <c r="I3445" t="s">
        <v>3410</v>
      </c>
    </row>
    <row r="3446" spans="1:9">
      <c r="A3446">
        <v>138892</v>
      </c>
      <c r="B3446">
        <v>0</v>
      </c>
      <c r="C3446" t="s">
        <v>8672</v>
      </c>
      <c r="D3446" t="s">
        <v>921</v>
      </c>
      <c r="E3446">
        <v>38250000</v>
      </c>
      <c r="F3446">
        <v>45900000</v>
      </c>
      <c r="G3446" s="3">
        <v>46211</v>
      </c>
      <c r="H3446" t="s">
        <v>3409</v>
      </c>
      <c r="I3446" t="s">
        <v>3405</v>
      </c>
    </row>
    <row r="3447" spans="1:9">
      <c r="A3447">
        <v>138893</v>
      </c>
      <c r="B3447" t="s">
        <v>4768</v>
      </c>
      <c r="C3447" t="s">
        <v>8673</v>
      </c>
      <c r="D3447" t="s">
        <v>8673</v>
      </c>
      <c r="E3447">
        <v>1512000</v>
      </c>
      <c r="F3447">
        <v>1814400</v>
      </c>
      <c r="G3447" s="3">
        <v>46211</v>
      </c>
      <c r="H3447" t="s">
        <v>3409</v>
      </c>
      <c r="I3447" t="s">
        <v>3410</v>
      </c>
    </row>
    <row r="3448" spans="1:9">
      <c r="A3448">
        <v>138894</v>
      </c>
      <c r="B3448" t="s">
        <v>8674</v>
      </c>
      <c r="C3448" t="s">
        <v>3676</v>
      </c>
      <c r="D3448">
        <v>0</v>
      </c>
      <c r="E3448">
        <v>3000000</v>
      </c>
      <c r="F3448">
        <v>3000000</v>
      </c>
      <c r="G3448" s="3">
        <v>46211</v>
      </c>
      <c r="H3448" t="s">
        <v>3409</v>
      </c>
      <c r="I3448" t="s">
        <v>3413</v>
      </c>
    </row>
    <row r="3449" spans="1:9">
      <c r="A3449">
        <v>138895</v>
      </c>
      <c r="B3449" t="s">
        <v>6027</v>
      </c>
      <c r="C3449" t="s">
        <v>8675</v>
      </c>
      <c r="D3449">
        <v>0</v>
      </c>
      <c r="E3449">
        <v>762750</v>
      </c>
      <c r="F3449">
        <v>762750</v>
      </c>
      <c r="G3449" s="3">
        <v>46211</v>
      </c>
      <c r="H3449" t="s">
        <v>3409</v>
      </c>
      <c r="I3449" t="s">
        <v>3407</v>
      </c>
    </row>
    <row r="3450" spans="1:9">
      <c r="A3450">
        <v>138896</v>
      </c>
      <c r="B3450" t="s">
        <v>7296</v>
      </c>
      <c r="C3450" t="s">
        <v>8675</v>
      </c>
      <c r="D3450">
        <v>0</v>
      </c>
      <c r="E3450">
        <v>2100000</v>
      </c>
      <c r="F3450">
        <v>2520000</v>
      </c>
      <c r="G3450" s="3">
        <v>46211</v>
      </c>
      <c r="H3450" t="s">
        <v>3409</v>
      </c>
      <c r="I3450" t="s">
        <v>3407</v>
      </c>
    </row>
    <row r="3451" spans="1:9">
      <c r="A3451">
        <v>138897</v>
      </c>
      <c r="B3451" t="s">
        <v>8676</v>
      </c>
      <c r="C3451" t="s">
        <v>8677</v>
      </c>
      <c r="D3451">
        <v>0</v>
      </c>
      <c r="E3451">
        <v>869166.69</v>
      </c>
      <c r="F3451">
        <v>1043000.03</v>
      </c>
      <c r="G3451" s="3">
        <v>46211</v>
      </c>
      <c r="H3451" t="s">
        <v>3409</v>
      </c>
      <c r="I3451" t="s">
        <v>3405</v>
      </c>
    </row>
    <row r="3452" spans="1:9">
      <c r="A3452">
        <v>138898</v>
      </c>
      <c r="B3452" t="s">
        <v>5345</v>
      </c>
      <c r="C3452" t="s">
        <v>8678</v>
      </c>
      <c r="D3452">
        <v>0</v>
      </c>
      <c r="E3452">
        <v>3320000</v>
      </c>
      <c r="F3452">
        <v>3984000</v>
      </c>
      <c r="G3452" s="3">
        <v>46211</v>
      </c>
      <c r="H3452" t="s">
        <v>3409</v>
      </c>
      <c r="I3452" t="s">
        <v>3406</v>
      </c>
    </row>
    <row r="3453" spans="1:9">
      <c r="A3453">
        <v>138899</v>
      </c>
      <c r="B3453" t="s">
        <v>4791</v>
      </c>
      <c r="C3453" t="s">
        <v>8679</v>
      </c>
      <c r="D3453">
        <v>0</v>
      </c>
      <c r="E3453">
        <v>4250000</v>
      </c>
      <c r="F3453">
        <v>5100000</v>
      </c>
      <c r="G3453" s="3">
        <v>46211</v>
      </c>
      <c r="H3453" t="s">
        <v>3409</v>
      </c>
      <c r="I3453" t="s">
        <v>3407</v>
      </c>
    </row>
    <row r="3454" spans="1:9">
      <c r="A3454">
        <v>138900</v>
      </c>
      <c r="B3454" t="s">
        <v>5764</v>
      </c>
      <c r="C3454" t="s">
        <v>8680</v>
      </c>
      <c r="D3454" t="s">
        <v>8680</v>
      </c>
      <c r="E3454">
        <v>40700000</v>
      </c>
      <c r="F3454">
        <v>48840000</v>
      </c>
      <c r="G3454" s="3">
        <v>46223</v>
      </c>
      <c r="H3454" t="s">
        <v>3420</v>
      </c>
      <c r="I3454" t="s">
        <v>3414</v>
      </c>
    </row>
    <row r="3455" spans="1:9">
      <c r="A3455">
        <v>138901</v>
      </c>
      <c r="B3455" t="s">
        <v>5560</v>
      </c>
      <c r="C3455" t="s">
        <v>8681</v>
      </c>
      <c r="D3455">
        <v>0</v>
      </c>
      <c r="E3455">
        <v>5000</v>
      </c>
      <c r="F3455">
        <v>5000</v>
      </c>
      <c r="G3455" s="3">
        <v>46211</v>
      </c>
      <c r="H3455" t="s">
        <v>3409</v>
      </c>
      <c r="I3455" t="s">
        <v>3405</v>
      </c>
    </row>
    <row r="3456" spans="1:9">
      <c r="A3456">
        <v>138902</v>
      </c>
      <c r="B3456" t="s">
        <v>4800</v>
      </c>
      <c r="C3456" t="s">
        <v>714</v>
      </c>
      <c r="D3456">
        <v>0</v>
      </c>
      <c r="E3456">
        <v>4400000</v>
      </c>
      <c r="F3456">
        <v>5280000</v>
      </c>
      <c r="G3456" s="3">
        <v>46211</v>
      </c>
      <c r="H3456" t="s">
        <v>3409</v>
      </c>
      <c r="I3456" t="s">
        <v>3405</v>
      </c>
    </row>
    <row r="3457" spans="1:9">
      <c r="A3457">
        <v>138903</v>
      </c>
      <c r="B3457" t="s">
        <v>4706</v>
      </c>
      <c r="C3457" t="s">
        <v>8682</v>
      </c>
      <c r="D3457">
        <v>0</v>
      </c>
      <c r="E3457">
        <v>4350000</v>
      </c>
      <c r="F3457">
        <v>4350000</v>
      </c>
      <c r="G3457" s="3">
        <v>46212</v>
      </c>
      <c r="H3457" t="s">
        <v>3410</v>
      </c>
      <c r="I3457" t="s">
        <v>3405</v>
      </c>
    </row>
    <row r="3458" spans="1:9">
      <c r="A3458">
        <v>138904</v>
      </c>
      <c r="B3458" t="s">
        <v>4910</v>
      </c>
      <c r="C3458" t="s">
        <v>718</v>
      </c>
      <c r="D3458">
        <v>0</v>
      </c>
      <c r="E3458">
        <v>4815000</v>
      </c>
      <c r="F3458">
        <v>5778000</v>
      </c>
      <c r="G3458" s="3">
        <v>46212</v>
      </c>
      <c r="H3458" t="s">
        <v>3410</v>
      </c>
      <c r="I3458" t="s">
        <v>3405</v>
      </c>
    </row>
    <row r="3459" spans="1:9">
      <c r="A3459">
        <v>138905</v>
      </c>
      <c r="B3459" t="s">
        <v>4910</v>
      </c>
      <c r="C3459" t="s">
        <v>715</v>
      </c>
      <c r="D3459">
        <v>0</v>
      </c>
      <c r="E3459">
        <v>4815000</v>
      </c>
      <c r="F3459">
        <v>5778000</v>
      </c>
      <c r="G3459" s="3">
        <v>46212</v>
      </c>
      <c r="H3459" t="s">
        <v>3410</v>
      </c>
      <c r="I3459" t="s">
        <v>3405</v>
      </c>
    </row>
    <row r="3460" spans="1:9">
      <c r="A3460">
        <v>138906</v>
      </c>
      <c r="B3460" t="s">
        <v>4910</v>
      </c>
      <c r="C3460" t="s">
        <v>717</v>
      </c>
      <c r="D3460">
        <v>0</v>
      </c>
      <c r="E3460">
        <v>4815000</v>
      </c>
      <c r="F3460">
        <v>5778000</v>
      </c>
      <c r="G3460" s="3">
        <v>46212</v>
      </c>
      <c r="H3460" t="s">
        <v>3410</v>
      </c>
      <c r="I3460" t="s">
        <v>3405</v>
      </c>
    </row>
    <row r="3461" spans="1:9">
      <c r="A3461">
        <v>138907</v>
      </c>
      <c r="B3461" t="s">
        <v>4668</v>
      </c>
      <c r="C3461" t="s">
        <v>8683</v>
      </c>
      <c r="D3461">
        <v>0</v>
      </c>
      <c r="E3461">
        <v>33738749.909999996</v>
      </c>
      <c r="F3461">
        <v>40486499.890000001</v>
      </c>
      <c r="G3461" s="3">
        <v>46212</v>
      </c>
      <c r="H3461" t="s">
        <v>3410</v>
      </c>
      <c r="I3461" t="s">
        <v>3410</v>
      </c>
    </row>
    <row r="3462" spans="1:9">
      <c r="A3462">
        <v>138908</v>
      </c>
      <c r="B3462">
        <v>0</v>
      </c>
      <c r="C3462" t="s">
        <v>8684</v>
      </c>
      <c r="D3462" t="s">
        <v>9777</v>
      </c>
      <c r="E3462">
        <v>29488000</v>
      </c>
      <c r="F3462">
        <v>35385600</v>
      </c>
      <c r="G3462" s="3">
        <v>46212</v>
      </c>
      <c r="H3462" t="s">
        <v>3410</v>
      </c>
      <c r="I3462" t="s">
        <v>3405</v>
      </c>
    </row>
    <row r="3463" spans="1:9">
      <c r="A3463">
        <v>138909</v>
      </c>
      <c r="B3463" t="s">
        <v>4938</v>
      </c>
      <c r="C3463" t="s">
        <v>8685</v>
      </c>
      <c r="D3463">
        <v>0</v>
      </c>
      <c r="E3463">
        <v>8874000</v>
      </c>
      <c r="F3463">
        <v>10648800</v>
      </c>
      <c r="G3463" s="3">
        <v>46212</v>
      </c>
      <c r="H3463" t="s">
        <v>3410</v>
      </c>
      <c r="I3463" t="s">
        <v>3410</v>
      </c>
    </row>
    <row r="3464" spans="1:9">
      <c r="A3464">
        <v>138910</v>
      </c>
      <c r="B3464">
        <v>0</v>
      </c>
      <c r="C3464" t="s">
        <v>8686</v>
      </c>
      <c r="D3464" t="s">
        <v>722</v>
      </c>
      <c r="E3464">
        <v>30430000</v>
      </c>
      <c r="F3464">
        <v>36516000</v>
      </c>
      <c r="G3464" s="3">
        <v>46212</v>
      </c>
      <c r="H3464" t="s">
        <v>3410</v>
      </c>
      <c r="I3464" t="s">
        <v>3405</v>
      </c>
    </row>
    <row r="3465" spans="1:9">
      <c r="A3465">
        <v>138911</v>
      </c>
      <c r="B3465">
        <v>0</v>
      </c>
      <c r="C3465" t="s">
        <v>8687</v>
      </c>
      <c r="D3465" t="s">
        <v>9778</v>
      </c>
      <c r="E3465">
        <v>22100000</v>
      </c>
      <c r="F3465">
        <v>26520000</v>
      </c>
      <c r="G3465" s="3">
        <v>46212</v>
      </c>
      <c r="H3465" t="s">
        <v>3410</v>
      </c>
      <c r="I3465" t="s">
        <v>3405</v>
      </c>
    </row>
    <row r="3466" spans="1:9">
      <c r="A3466">
        <v>138912</v>
      </c>
      <c r="B3466" t="s">
        <v>5287</v>
      </c>
      <c r="C3466" t="s">
        <v>8688</v>
      </c>
      <c r="D3466">
        <v>0</v>
      </c>
      <c r="E3466">
        <v>450000</v>
      </c>
      <c r="F3466">
        <v>540000</v>
      </c>
      <c r="G3466" s="3">
        <v>46212</v>
      </c>
      <c r="H3466" t="s">
        <v>3410</v>
      </c>
      <c r="I3466" t="s">
        <v>3407</v>
      </c>
    </row>
    <row r="3467" spans="1:9">
      <c r="A3467">
        <v>138913</v>
      </c>
      <c r="B3467">
        <v>0</v>
      </c>
      <c r="C3467" t="s">
        <v>8689</v>
      </c>
      <c r="D3467">
        <v>0</v>
      </c>
      <c r="E3467">
        <v>2230500.06</v>
      </c>
      <c r="F3467">
        <v>2676600.0699999998</v>
      </c>
      <c r="G3467" s="3">
        <v>46212</v>
      </c>
      <c r="H3467" t="s">
        <v>3410</v>
      </c>
      <c r="I3467" t="s">
        <v>3407</v>
      </c>
    </row>
    <row r="3468" spans="1:9">
      <c r="A3468">
        <v>138914</v>
      </c>
      <c r="B3468">
        <v>0</v>
      </c>
      <c r="C3468" t="s">
        <v>8690</v>
      </c>
      <c r="D3468" t="s">
        <v>3638</v>
      </c>
      <c r="E3468">
        <v>10920000</v>
      </c>
      <c r="F3468">
        <v>13104000</v>
      </c>
      <c r="G3468" s="3">
        <v>46212</v>
      </c>
      <c r="H3468" t="s">
        <v>3410</v>
      </c>
      <c r="I3468" t="s">
        <v>3405</v>
      </c>
    </row>
    <row r="3469" spans="1:9">
      <c r="A3469">
        <v>138915</v>
      </c>
      <c r="B3469" t="s">
        <v>5057</v>
      </c>
      <c r="C3469" t="s">
        <v>8691</v>
      </c>
      <c r="D3469">
        <v>0</v>
      </c>
      <c r="E3469">
        <v>37458335</v>
      </c>
      <c r="F3469">
        <v>44950002</v>
      </c>
      <c r="G3469" s="3">
        <v>46212</v>
      </c>
      <c r="H3469" t="s">
        <v>3410</v>
      </c>
      <c r="I3469" t="s">
        <v>3410</v>
      </c>
    </row>
    <row r="3470" spans="1:9">
      <c r="A3470">
        <v>138916</v>
      </c>
      <c r="B3470" t="s">
        <v>6011</v>
      </c>
      <c r="C3470" t="s">
        <v>8692</v>
      </c>
      <c r="D3470">
        <v>0</v>
      </c>
      <c r="E3470">
        <v>5333333</v>
      </c>
      <c r="F3470">
        <v>6399999.5999999996</v>
      </c>
      <c r="G3470" s="3">
        <v>46212</v>
      </c>
      <c r="H3470" t="s">
        <v>3410</v>
      </c>
      <c r="I3470" t="s">
        <v>3410</v>
      </c>
    </row>
    <row r="3471" spans="1:9">
      <c r="A3471">
        <v>138917</v>
      </c>
      <c r="B3471" t="s">
        <v>5057</v>
      </c>
      <c r="C3471" t="s">
        <v>8693</v>
      </c>
      <c r="D3471">
        <v>0</v>
      </c>
      <c r="E3471">
        <v>16800000</v>
      </c>
      <c r="F3471">
        <v>20160000</v>
      </c>
      <c r="G3471" s="3">
        <v>46212</v>
      </c>
      <c r="H3471" t="s">
        <v>3410</v>
      </c>
      <c r="I3471" t="s">
        <v>3410</v>
      </c>
    </row>
    <row r="3472" spans="1:9">
      <c r="A3472">
        <v>138918</v>
      </c>
      <c r="B3472" t="s">
        <v>5057</v>
      </c>
      <c r="C3472" t="s">
        <v>8694</v>
      </c>
      <c r="D3472">
        <v>0</v>
      </c>
      <c r="E3472">
        <v>14983334</v>
      </c>
      <c r="F3472">
        <v>17980000.800000001</v>
      </c>
      <c r="G3472" s="3">
        <v>46212</v>
      </c>
      <c r="H3472" t="s">
        <v>3410</v>
      </c>
      <c r="I3472" t="s">
        <v>3410</v>
      </c>
    </row>
    <row r="3473" spans="1:9">
      <c r="A3473">
        <v>138919</v>
      </c>
      <c r="B3473" t="s">
        <v>6562</v>
      </c>
      <c r="C3473" t="s">
        <v>8695</v>
      </c>
      <c r="D3473">
        <v>0</v>
      </c>
      <c r="E3473">
        <v>12984000</v>
      </c>
      <c r="F3473">
        <v>15580800</v>
      </c>
      <c r="G3473" s="3">
        <v>46212</v>
      </c>
      <c r="H3473" t="s">
        <v>3410</v>
      </c>
      <c r="I3473" t="s">
        <v>3407</v>
      </c>
    </row>
    <row r="3474" spans="1:9">
      <c r="A3474">
        <v>138920</v>
      </c>
      <c r="B3474" t="s">
        <v>4777</v>
      </c>
      <c r="C3474" t="s">
        <v>8696</v>
      </c>
      <c r="D3474" t="s">
        <v>8696</v>
      </c>
      <c r="E3474">
        <v>2092925</v>
      </c>
      <c r="F3474">
        <v>2511510</v>
      </c>
      <c r="G3474" s="3">
        <v>46212</v>
      </c>
      <c r="H3474" t="s">
        <v>3410</v>
      </c>
      <c r="I3474" t="s">
        <v>3410</v>
      </c>
    </row>
    <row r="3475" spans="1:9">
      <c r="A3475">
        <v>138921</v>
      </c>
      <c r="B3475" t="s">
        <v>8179</v>
      </c>
      <c r="C3475" t="s">
        <v>8697</v>
      </c>
      <c r="D3475">
        <v>0</v>
      </c>
      <c r="E3475">
        <v>5000000</v>
      </c>
      <c r="F3475">
        <v>5000000</v>
      </c>
      <c r="G3475" s="3">
        <v>46212</v>
      </c>
      <c r="H3475" t="s">
        <v>3410</v>
      </c>
      <c r="I3475" t="s">
        <v>3407</v>
      </c>
    </row>
    <row r="3476" spans="1:9">
      <c r="A3476">
        <v>138922</v>
      </c>
      <c r="B3476" t="s">
        <v>8698</v>
      </c>
      <c r="C3476" t="s">
        <v>8699</v>
      </c>
      <c r="D3476">
        <v>0</v>
      </c>
      <c r="E3476">
        <v>2740000</v>
      </c>
      <c r="F3476">
        <v>2740000</v>
      </c>
      <c r="G3476" s="3">
        <v>46212</v>
      </c>
      <c r="H3476" t="s">
        <v>3410</v>
      </c>
      <c r="I3476" t="s">
        <v>3407</v>
      </c>
    </row>
    <row r="3477" spans="1:9">
      <c r="A3477">
        <v>138923</v>
      </c>
      <c r="B3477" t="s">
        <v>5533</v>
      </c>
      <c r="C3477">
        <v>0</v>
      </c>
      <c r="D3477">
        <v>0</v>
      </c>
      <c r="E3477">
        <v>108</v>
      </c>
      <c r="F3477">
        <v>108</v>
      </c>
      <c r="G3477" s="3">
        <v>46212</v>
      </c>
      <c r="H3477" t="s">
        <v>3410</v>
      </c>
      <c r="I3477" t="s">
        <v>3407</v>
      </c>
    </row>
    <row r="3478" spans="1:9">
      <c r="A3478">
        <v>138924</v>
      </c>
      <c r="B3478" t="s">
        <v>8700</v>
      </c>
      <c r="C3478" t="s">
        <v>8701</v>
      </c>
      <c r="D3478">
        <v>0</v>
      </c>
      <c r="E3478">
        <v>2500000</v>
      </c>
      <c r="F3478">
        <v>2500000</v>
      </c>
      <c r="G3478" s="3">
        <v>46212</v>
      </c>
      <c r="H3478" t="s">
        <v>3410</v>
      </c>
      <c r="I3478" t="s">
        <v>3413</v>
      </c>
    </row>
    <row r="3479" spans="1:9">
      <c r="A3479">
        <v>138925</v>
      </c>
      <c r="B3479" t="s">
        <v>8702</v>
      </c>
      <c r="C3479" t="s">
        <v>8703</v>
      </c>
      <c r="D3479">
        <v>0</v>
      </c>
      <c r="E3479">
        <v>12500000</v>
      </c>
      <c r="F3479">
        <v>12500000</v>
      </c>
      <c r="G3479" s="3">
        <v>46212</v>
      </c>
      <c r="H3479" t="s">
        <v>3410</v>
      </c>
      <c r="I3479" t="s">
        <v>3407</v>
      </c>
    </row>
    <row r="3480" spans="1:9">
      <c r="A3480">
        <v>138926</v>
      </c>
      <c r="B3480" t="s">
        <v>8704</v>
      </c>
      <c r="C3480" t="s">
        <v>8705</v>
      </c>
      <c r="D3480" t="s">
        <v>8705</v>
      </c>
      <c r="E3480">
        <v>11705750</v>
      </c>
      <c r="F3480">
        <v>14046900</v>
      </c>
      <c r="G3480" s="3">
        <v>46212</v>
      </c>
      <c r="H3480" t="s">
        <v>3410</v>
      </c>
      <c r="I3480" t="s">
        <v>3413</v>
      </c>
    </row>
    <row r="3481" spans="1:9">
      <c r="A3481">
        <v>138927</v>
      </c>
      <c r="B3481" t="s">
        <v>4768</v>
      </c>
      <c r="C3481" t="s">
        <v>3618</v>
      </c>
      <c r="D3481">
        <v>0</v>
      </c>
      <c r="E3481">
        <v>2293275</v>
      </c>
      <c r="F3481">
        <v>2293275</v>
      </c>
      <c r="G3481" s="3">
        <v>46212</v>
      </c>
      <c r="H3481" t="s">
        <v>3410</v>
      </c>
      <c r="I3481" t="s">
        <v>3406</v>
      </c>
    </row>
    <row r="3482" spans="1:9">
      <c r="A3482">
        <v>138928</v>
      </c>
      <c r="B3482" t="s">
        <v>8706</v>
      </c>
      <c r="C3482" t="s">
        <v>8707</v>
      </c>
      <c r="D3482">
        <v>0</v>
      </c>
      <c r="E3482">
        <v>784000</v>
      </c>
      <c r="F3482">
        <v>784000</v>
      </c>
      <c r="G3482" s="3">
        <v>46212</v>
      </c>
      <c r="H3482" t="s">
        <v>3410</v>
      </c>
      <c r="I3482" t="s">
        <v>3405</v>
      </c>
    </row>
    <row r="3483" spans="1:9">
      <c r="A3483">
        <v>138929</v>
      </c>
      <c r="B3483" t="s">
        <v>4695</v>
      </c>
      <c r="C3483" t="s">
        <v>6456</v>
      </c>
      <c r="D3483">
        <v>0</v>
      </c>
      <c r="E3483">
        <v>2084700</v>
      </c>
      <c r="F3483">
        <v>2084700</v>
      </c>
      <c r="G3483" s="3">
        <v>46213</v>
      </c>
      <c r="H3483" t="s">
        <v>3406</v>
      </c>
      <c r="I3483" t="s">
        <v>3406</v>
      </c>
    </row>
    <row r="3484" spans="1:9">
      <c r="A3484">
        <v>138930</v>
      </c>
      <c r="B3484" t="s">
        <v>6070</v>
      </c>
      <c r="C3484" t="s">
        <v>8708</v>
      </c>
      <c r="D3484">
        <v>0</v>
      </c>
      <c r="E3484">
        <v>10320000</v>
      </c>
      <c r="F3484">
        <v>12384000</v>
      </c>
      <c r="G3484" s="3">
        <v>46213</v>
      </c>
      <c r="H3484" t="s">
        <v>3406</v>
      </c>
      <c r="I3484" t="s">
        <v>3407</v>
      </c>
    </row>
    <row r="3485" spans="1:9">
      <c r="A3485">
        <v>138931</v>
      </c>
      <c r="B3485" t="s">
        <v>4697</v>
      </c>
      <c r="C3485" t="s">
        <v>8709</v>
      </c>
      <c r="D3485" t="s">
        <v>8709</v>
      </c>
      <c r="E3485">
        <v>1550000</v>
      </c>
      <c r="F3485">
        <v>1550000</v>
      </c>
      <c r="G3485" s="3">
        <v>46213</v>
      </c>
      <c r="H3485" t="s">
        <v>3406</v>
      </c>
      <c r="I3485" t="s">
        <v>3429</v>
      </c>
    </row>
    <row r="3486" spans="1:9">
      <c r="A3486">
        <v>138932</v>
      </c>
      <c r="B3486">
        <v>0</v>
      </c>
      <c r="C3486" t="s">
        <v>8710</v>
      </c>
      <c r="D3486">
        <v>0</v>
      </c>
      <c r="E3486">
        <v>0</v>
      </c>
      <c r="F3486">
        <v>0</v>
      </c>
      <c r="G3486" s="3">
        <v>46213</v>
      </c>
      <c r="H3486" t="s">
        <v>3406</v>
      </c>
      <c r="I3486" t="s">
        <v>3407</v>
      </c>
    </row>
    <row r="3487" spans="1:9">
      <c r="A3487">
        <v>138933</v>
      </c>
      <c r="B3487" t="s">
        <v>4668</v>
      </c>
      <c r="C3487" t="s">
        <v>8711</v>
      </c>
      <c r="D3487">
        <v>0</v>
      </c>
      <c r="E3487">
        <v>14537499.42</v>
      </c>
      <c r="F3487">
        <v>17444999.300000001</v>
      </c>
      <c r="G3487" s="3">
        <v>46213</v>
      </c>
      <c r="H3487" t="s">
        <v>3406</v>
      </c>
      <c r="I3487" t="s">
        <v>3405</v>
      </c>
    </row>
    <row r="3488" spans="1:9">
      <c r="A3488">
        <v>138934</v>
      </c>
      <c r="B3488" t="s">
        <v>4794</v>
      </c>
      <c r="C3488">
        <v>0</v>
      </c>
      <c r="D3488">
        <v>0</v>
      </c>
      <c r="E3488">
        <v>372077462.19999999</v>
      </c>
      <c r="F3488">
        <v>372077462.19999999</v>
      </c>
      <c r="G3488" s="3">
        <v>46213</v>
      </c>
      <c r="H3488" t="s">
        <v>3406</v>
      </c>
      <c r="I3488" t="s">
        <v>3407</v>
      </c>
    </row>
    <row r="3489" spans="1:9">
      <c r="A3489">
        <v>138935</v>
      </c>
      <c r="B3489" t="s">
        <v>4794</v>
      </c>
      <c r="C3489">
        <v>0</v>
      </c>
      <c r="D3489">
        <v>0</v>
      </c>
      <c r="E3489">
        <v>95568</v>
      </c>
      <c r="F3489">
        <v>95568</v>
      </c>
      <c r="G3489" s="3">
        <v>46213</v>
      </c>
      <c r="H3489" t="s">
        <v>3406</v>
      </c>
      <c r="I3489" t="s">
        <v>3407</v>
      </c>
    </row>
    <row r="3490" spans="1:9">
      <c r="A3490">
        <v>138936</v>
      </c>
      <c r="B3490" t="s">
        <v>4794</v>
      </c>
      <c r="C3490">
        <v>0</v>
      </c>
      <c r="D3490">
        <v>0</v>
      </c>
      <c r="E3490">
        <v>95568</v>
      </c>
      <c r="F3490">
        <v>95568</v>
      </c>
      <c r="G3490" s="3">
        <v>46213</v>
      </c>
      <c r="H3490" t="s">
        <v>3406</v>
      </c>
      <c r="I3490" t="s">
        <v>3407</v>
      </c>
    </row>
    <row r="3491" spans="1:9">
      <c r="A3491">
        <v>138937</v>
      </c>
      <c r="B3491" t="s">
        <v>8549</v>
      </c>
      <c r="C3491" t="s">
        <v>8712</v>
      </c>
      <c r="D3491">
        <v>0</v>
      </c>
      <c r="E3491">
        <v>12800000</v>
      </c>
      <c r="F3491">
        <v>12800000</v>
      </c>
      <c r="G3491" s="3">
        <v>46213</v>
      </c>
      <c r="H3491" t="s">
        <v>3406</v>
      </c>
      <c r="I3491" t="s">
        <v>3405</v>
      </c>
    </row>
    <row r="3492" spans="1:9">
      <c r="A3492">
        <v>138938</v>
      </c>
      <c r="B3492" t="s">
        <v>5316</v>
      </c>
      <c r="C3492" t="s">
        <v>8713</v>
      </c>
      <c r="D3492">
        <v>0</v>
      </c>
      <c r="E3492">
        <v>206400</v>
      </c>
      <c r="F3492">
        <v>247680</v>
      </c>
      <c r="G3492" s="3">
        <v>46213</v>
      </c>
      <c r="H3492" t="s">
        <v>3406</v>
      </c>
      <c r="I3492" t="s">
        <v>3407</v>
      </c>
    </row>
    <row r="3493" spans="1:9">
      <c r="A3493">
        <v>138939</v>
      </c>
      <c r="B3493" t="s">
        <v>6998</v>
      </c>
      <c r="C3493" t="s">
        <v>8714</v>
      </c>
      <c r="D3493">
        <v>0</v>
      </c>
      <c r="E3493">
        <v>7020000</v>
      </c>
      <c r="F3493">
        <v>8424000</v>
      </c>
      <c r="G3493" s="3">
        <v>46213</v>
      </c>
      <c r="H3493" t="s">
        <v>3406</v>
      </c>
      <c r="I3493" t="s">
        <v>3407</v>
      </c>
    </row>
    <row r="3494" spans="1:9">
      <c r="A3494">
        <v>138940</v>
      </c>
      <c r="B3494" t="s">
        <v>6562</v>
      </c>
      <c r="C3494" t="s">
        <v>8715</v>
      </c>
      <c r="D3494">
        <v>0</v>
      </c>
      <c r="E3494">
        <v>500000</v>
      </c>
      <c r="F3494">
        <v>600000</v>
      </c>
      <c r="G3494" s="3">
        <v>46213</v>
      </c>
      <c r="H3494" t="s">
        <v>3406</v>
      </c>
      <c r="I3494" t="s">
        <v>3407</v>
      </c>
    </row>
    <row r="3495" spans="1:9">
      <c r="A3495">
        <v>138941</v>
      </c>
      <c r="B3495" t="s">
        <v>5071</v>
      </c>
      <c r="C3495" t="s">
        <v>8716</v>
      </c>
      <c r="D3495">
        <v>0</v>
      </c>
      <c r="E3495">
        <v>50000000</v>
      </c>
      <c r="F3495">
        <v>50000000</v>
      </c>
      <c r="G3495" s="3">
        <v>46213</v>
      </c>
      <c r="H3495" t="s">
        <v>3406</v>
      </c>
      <c r="I3495" t="s">
        <v>3413</v>
      </c>
    </row>
    <row r="3496" spans="1:9">
      <c r="A3496">
        <v>138942</v>
      </c>
      <c r="B3496" t="s">
        <v>8717</v>
      </c>
      <c r="C3496" t="s">
        <v>8718</v>
      </c>
      <c r="D3496">
        <v>0</v>
      </c>
      <c r="E3496">
        <v>639000</v>
      </c>
      <c r="F3496">
        <v>639000</v>
      </c>
      <c r="G3496" s="3">
        <v>46213</v>
      </c>
      <c r="H3496" t="s">
        <v>3406</v>
      </c>
      <c r="I3496" t="s">
        <v>3405</v>
      </c>
    </row>
    <row r="3497" spans="1:9">
      <c r="A3497">
        <v>138943</v>
      </c>
      <c r="B3497" t="s">
        <v>4681</v>
      </c>
      <c r="C3497" t="s">
        <v>8719</v>
      </c>
      <c r="D3497">
        <v>0</v>
      </c>
      <c r="E3497">
        <v>1350000</v>
      </c>
      <c r="F3497">
        <v>1620000</v>
      </c>
      <c r="G3497" s="3">
        <v>46213</v>
      </c>
      <c r="H3497" t="s">
        <v>3406</v>
      </c>
      <c r="I3497" t="s">
        <v>3406</v>
      </c>
    </row>
    <row r="3498" spans="1:9">
      <c r="A3498">
        <v>138944</v>
      </c>
      <c r="B3498" t="s">
        <v>8720</v>
      </c>
      <c r="C3498" t="s">
        <v>8721</v>
      </c>
      <c r="D3498">
        <v>0</v>
      </c>
      <c r="E3498">
        <v>7000000</v>
      </c>
      <c r="F3498">
        <v>7000000</v>
      </c>
      <c r="G3498" s="3">
        <v>46213</v>
      </c>
      <c r="H3498" t="s">
        <v>3406</v>
      </c>
      <c r="I3498" t="s">
        <v>3407</v>
      </c>
    </row>
    <row r="3499" spans="1:9">
      <c r="A3499">
        <v>138945</v>
      </c>
      <c r="B3499" t="s">
        <v>4697</v>
      </c>
      <c r="C3499" t="s">
        <v>8722</v>
      </c>
      <c r="D3499" t="s">
        <v>8722</v>
      </c>
      <c r="E3499">
        <v>3101000</v>
      </c>
      <c r="F3499">
        <v>3101000</v>
      </c>
      <c r="G3499" s="3">
        <v>46213</v>
      </c>
      <c r="H3499" t="s">
        <v>3406</v>
      </c>
      <c r="I3499" t="s">
        <v>3429</v>
      </c>
    </row>
    <row r="3500" spans="1:9">
      <c r="A3500">
        <v>138946</v>
      </c>
      <c r="B3500" t="s">
        <v>5370</v>
      </c>
      <c r="C3500" t="s">
        <v>8723</v>
      </c>
      <c r="D3500">
        <v>0</v>
      </c>
      <c r="E3500">
        <v>11220000</v>
      </c>
      <c r="F3500">
        <v>13464000</v>
      </c>
      <c r="G3500" s="3">
        <v>46213</v>
      </c>
      <c r="H3500" t="s">
        <v>3406</v>
      </c>
      <c r="I3500" t="s">
        <v>3407</v>
      </c>
    </row>
    <row r="3501" spans="1:9">
      <c r="A3501">
        <v>138947</v>
      </c>
      <c r="B3501" t="s">
        <v>4697</v>
      </c>
      <c r="C3501" t="s">
        <v>8724</v>
      </c>
      <c r="D3501" t="s">
        <v>8724</v>
      </c>
      <c r="E3501">
        <v>1573000</v>
      </c>
      <c r="F3501">
        <v>1573000</v>
      </c>
      <c r="G3501" s="3">
        <v>46213</v>
      </c>
      <c r="H3501" t="s">
        <v>3406</v>
      </c>
      <c r="I3501" t="s">
        <v>3429</v>
      </c>
    </row>
    <row r="3502" spans="1:9">
      <c r="A3502">
        <v>138948</v>
      </c>
      <c r="B3502" t="s">
        <v>5057</v>
      </c>
      <c r="C3502" t="s">
        <v>8725</v>
      </c>
      <c r="D3502">
        <v>0</v>
      </c>
      <c r="E3502">
        <v>1501800</v>
      </c>
      <c r="F3502">
        <v>1802160</v>
      </c>
      <c r="G3502" s="3">
        <v>46213</v>
      </c>
      <c r="H3502" t="s">
        <v>3406</v>
      </c>
      <c r="I3502" t="s">
        <v>3405</v>
      </c>
    </row>
    <row r="3503" spans="1:9">
      <c r="A3503">
        <v>138949</v>
      </c>
      <c r="B3503" t="s">
        <v>4697</v>
      </c>
      <c r="C3503" t="s">
        <v>8726</v>
      </c>
      <c r="D3503" t="s">
        <v>8726</v>
      </c>
      <c r="E3503">
        <v>11131500</v>
      </c>
      <c r="F3503">
        <v>11131500</v>
      </c>
      <c r="G3503" s="3">
        <v>46213</v>
      </c>
      <c r="H3503" t="s">
        <v>3406</v>
      </c>
      <c r="I3503" t="s">
        <v>3429</v>
      </c>
    </row>
    <row r="3504" spans="1:9">
      <c r="A3504">
        <v>138950</v>
      </c>
      <c r="B3504" t="s">
        <v>6896</v>
      </c>
      <c r="C3504" t="s">
        <v>8727</v>
      </c>
      <c r="D3504">
        <v>0</v>
      </c>
      <c r="E3504">
        <v>1440000</v>
      </c>
      <c r="F3504">
        <v>1440000</v>
      </c>
      <c r="G3504" s="3">
        <v>46213</v>
      </c>
      <c r="H3504" t="s">
        <v>3406</v>
      </c>
      <c r="I3504" t="s">
        <v>3413</v>
      </c>
    </row>
    <row r="3505" spans="1:9">
      <c r="A3505">
        <v>138951</v>
      </c>
      <c r="B3505" t="s">
        <v>6035</v>
      </c>
      <c r="C3505" t="s">
        <v>8728</v>
      </c>
      <c r="D3505">
        <v>0</v>
      </c>
      <c r="E3505">
        <v>637342.81999999995</v>
      </c>
      <c r="F3505">
        <v>764811.38</v>
      </c>
      <c r="G3505" s="3">
        <v>46213</v>
      </c>
      <c r="H3505" t="s">
        <v>3406</v>
      </c>
      <c r="I3505" t="s">
        <v>3407</v>
      </c>
    </row>
    <row r="3506" spans="1:9">
      <c r="A3506">
        <v>138952</v>
      </c>
      <c r="B3506" t="s">
        <v>8729</v>
      </c>
      <c r="C3506">
        <v>0</v>
      </c>
      <c r="D3506">
        <v>0</v>
      </c>
      <c r="E3506">
        <v>10384620</v>
      </c>
      <c r="F3506">
        <v>0</v>
      </c>
      <c r="G3506" s="3">
        <v>46213</v>
      </c>
      <c r="H3506" t="s">
        <v>3406</v>
      </c>
      <c r="I3506" t="s">
        <v>3405</v>
      </c>
    </row>
    <row r="3507" spans="1:9">
      <c r="A3507">
        <v>138953</v>
      </c>
      <c r="B3507">
        <v>0</v>
      </c>
      <c r="C3507" t="s">
        <v>8730</v>
      </c>
      <c r="D3507" t="s">
        <v>8730</v>
      </c>
      <c r="E3507">
        <v>2880000</v>
      </c>
      <c r="F3507">
        <v>3456000</v>
      </c>
      <c r="G3507" s="3">
        <v>46213</v>
      </c>
      <c r="H3507" t="s">
        <v>3406</v>
      </c>
      <c r="I3507" t="s">
        <v>3406</v>
      </c>
    </row>
    <row r="3508" spans="1:9">
      <c r="A3508">
        <v>138954</v>
      </c>
      <c r="B3508" t="s">
        <v>4794</v>
      </c>
      <c r="C3508" t="s">
        <v>8731</v>
      </c>
      <c r="D3508">
        <v>0</v>
      </c>
      <c r="E3508">
        <v>655200</v>
      </c>
      <c r="F3508">
        <v>655200</v>
      </c>
      <c r="G3508" s="3">
        <v>46213</v>
      </c>
      <c r="H3508" t="s">
        <v>3406</v>
      </c>
      <c r="I3508" t="s">
        <v>3407</v>
      </c>
    </row>
    <row r="3509" spans="1:9">
      <c r="A3509">
        <v>138955</v>
      </c>
      <c r="B3509" t="s">
        <v>7355</v>
      </c>
      <c r="C3509" t="s">
        <v>3682</v>
      </c>
      <c r="D3509">
        <v>0</v>
      </c>
      <c r="E3509">
        <v>8663040</v>
      </c>
      <c r="F3509">
        <v>8663040</v>
      </c>
      <c r="G3509" s="3">
        <v>46216</v>
      </c>
      <c r="H3509" t="s">
        <v>3405</v>
      </c>
      <c r="I3509" t="s">
        <v>3407</v>
      </c>
    </row>
    <row r="3510" spans="1:9">
      <c r="A3510">
        <v>138956</v>
      </c>
      <c r="B3510" t="s">
        <v>4866</v>
      </c>
      <c r="C3510" t="s">
        <v>8732</v>
      </c>
      <c r="D3510">
        <v>0</v>
      </c>
      <c r="E3510">
        <v>2300000</v>
      </c>
      <c r="F3510">
        <v>2300000</v>
      </c>
      <c r="G3510" s="3">
        <v>46216</v>
      </c>
      <c r="H3510" t="s">
        <v>3405</v>
      </c>
      <c r="I3510" t="s">
        <v>3407</v>
      </c>
    </row>
    <row r="3511" spans="1:9">
      <c r="A3511">
        <v>138957</v>
      </c>
      <c r="B3511" t="s">
        <v>4830</v>
      </c>
      <c r="C3511" t="s">
        <v>8733</v>
      </c>
      <c r="D3511">
        <v>0</v>
      </c>
      <c r="E3511">
        <v>2300000</v>
      </c>
      <c r="F3511">
        <v>2300000</v>
      </c>
      <c r="G3511" s="3">
        <v>46216</v>
      </c>
      <c r="H3511" t="s">
        <v>3405</v>
      </c>
      <c r="I3511" t="s">
        <v>3407</v>
      </c>
    </row>
    <row r="3512" spans="1:9">
      <c r="A3512">
        <v>138958</v>
      </c>
      <c r="B3512" t="s">
        <v>4827</v>
      </c>
      <c r="C3512" t="s">
        <v>8734</v>
      </c>
      <c r="D3512">
        <v>0</v>
      </c>
      <c r="E3512">
        <v>4900000</v>
      </c>
      <c r="F3512">
        <v>4900000</v>
      </c>
      <c r="G3512" s="3">
        <v>46216</v>
      </c>
      <c r="H3512" t="s">
        <v>3405</v>
      </c>
      <c r="I3512" t="s">
        <v>3407</v>
      </c>
    </row>
    <row r="3513" spans="1:9">
      <c r="A3513">
        <v>138959</v>
      </c>
      <c r="B3513" t="s">
        <v>4837</v>
      </c>
      <c r="C3513" t="s">
        <v>8735</v>
      </c>
      <c r="D3513">
        <v>0</v>
      </c>
      <c r="E3513">
        <v>2500000</v>
      </c>
      <c r="F3513">
        <v>2500000</v>
      </c>
      <c r="G3513" s="3">
        <v>46216</v>
      </c>
      <c r="H3513" t="s">
        <v>3405</v>
      </c>
      <c r="I3513" t="s">
        <v>3407</v>
      </c>
    </row>
    <row r="3514" spans="1:9">
      <c r="A3514">
        <v>138960</v>
      </c>
      <c r="B3514" t="s">
        <v>4807</v>
      </c>
      <c r="C3514" t="s">
        <v>8736</v>
      </c>
      <c r="D3514">
        <v>0</v>
      </c>
      <c r="E3514">
        <v>13736800</v>
      </c>
      <c r="F3514">
        <v>16484160</v>
      </c>
      <c r="G3514" s="3">
        <v>46216</v>
      </c>
      <c r="H3514" t="s">
        <v>3405</v>
      </c>
      <c r="I3514" t="s">
        <v>3407</v>
      </c>
    </row>
    <row r="3515" spans="1:9">
      <c r="A3515">
        <v>138961</v>
      </c>
      <c r="B3515" t="s">
        <v>5024</v>
      </c>
      <c r="C3515">
        <v>0</v>
      </c>
      <c r="D3515">
        <v>0</v>
      </c>
      <c r="E3515">
        <v>26373080</v>
      </c>
      <c r="F3515">
        <v>31647696</v>
      </c>
      <c r="G3515" s="3">
        <v>46216</v>
      </c>
      <c r="H3515" t="s">
        <v>3405</v>
      </c>
      <c r="I3515" t="s">
        <v>3407</v>
      </c>
    </row>
    <row r="3516" spans="1:9">
      <c r="A3516">
        <v>138962</v>
      </c>
      <c r="B3516" t="s">
        <v>5116</v>
      </c>
      <c r="C3516" t="s">
        <v>8737</v>
      </c>
      <c r="D3516">
        <v>0</v>
      </c>
      <c r="E3516">
        <v>5079166.59</v>
      </c>
      <c r="F3516">
        <v>6094999.9100000001</v>
      </c>
      <c r="G3516" s="3">
        <v>46216</v>
      </c>
      <c r="H3516" t="s">
        <v>3405</v>
      </c>
      <c r="I3516" t="s">
        <v>3407</v>
      </c>
    </row>
    <row r="3517" spans="1:9">
      <c r="A3517">
        <v>138963</v>
      </c>
      <c r="B3517" t="s">
        <v>4832</v>
      </c>
      <c r="C3517" t="s">
        <v>8738</v>
      </c>
      <c r="D3517">
        <v>0</v>
      </c>
      <c r="E3517">
        <v>1400000</v>
      </c>
      <c r="F3517">
        <v>1400000</v>
      </c>
      <c r="G3517" s="3">
        <v>46216</v>
      </c>
      <c r="H3517" t="s">
        <v>3405</v>
      </c>
      <c r="I3517" t="s">
        <v>3407</v>
      </c>
    </row>
    <row r="3518" spans="1:9">
      <c r="A3518">
        <v>138964</v>
      </c>
      <c r="B3518" t="s">
        <v>5533</v>
      </c>
      <c r="C3518" t="s">
        <v>8739</v>
      </c>
      <c r="D3518">
        <v>0</v>
      </c>
      <c r="E3518">
        <v>92</v>
      </c>
      <c r="F3518">
        <v>92</v>
      </c>
      <c r="G3518" s="3">
        <v>46216</v>
      </c>
      <c r="H3518" t="s">
        <v>3405</v>
      </c>
      <c r="I3518" t="s">
        <v>3407</v>
      </c>
    </row>
    <row r="3519" spans="1:9">
      <c r="A3519">
        <v>138965</v>
      </c>
      <c r="B3519" t="s">
        <v>4666</v>
      </c>
      <c r="C3519">
        <v>0</v>
      </c>
      <c r="D3519" t="s">
        <v>9779</v>
      </c>
      <c r="E3519">
        <v>4112000</v>
      </c>
      <c r="F3519">
        <v>4112000</v>
      </c>
      <c r="G3519" s="3">
        <v>46216</v>
      </c>
      <c r="H3519" t="s">
        <v>3405</v>
      </c>
      <c r="I3519" t="s">
        <v>3405</v>
      </c>
    </row>
    <row r="3520" spans="1:9">
      <c r="A3520">
        <v>138966</v>
      </c>
      <c r="B3520" t="s">
        <v>4843</v>
      </c>
      <c r="C3520" t="s">
        <v>8740</v>
      </c>
      <c r="D3520">
        <v>0</v>
      </c>
      <c r="E3520">
        <v>1700000</v>
      </c>
      <c r="F3520">
        <v>1700000</v>
      </c>
      <c r="G3520" s="3">
        <v>46216</v>
      </c>
      <c r="H3520" t="s">
        <v>3405</v>
      </c>
      <c r="I3520" t="s">
        <v>3407</v>
      </c>
    </row>
    <row r="3521" spans="1:9">
      <c r="A3521">
        <v>138967</v>
      </c>
      <c r="B3521" t="s">
        <v>4668</v>
      </c>
      <c r="C3521" t="s">
        <v>8741</v>
      </c>
      <c r="D3521">
        <v>0</v>
      </c>
      <c r="E3521">
        <v>66460338.990000002</v>
      </c>
      <c r="F3521">
        <v>79752406.790000007</v>
      </c>
      <c r="G3521" s="3">
        <v>46216</v>
      </c>
      <c r="H3521" t="s">
        <v>3405</v>
      </c>
      <c r="I3521" t="s">
        <v>3405</v>
      </c>
    </row>
    <row r="3522" spans="1:9">
      <c r="A3522">
        <v>138968</v>
      </c>
      <c r="B3522" t="s">
        <v>5116</v>
      </c>
      <c r="C3522">
        <v>0</v>
      </c>
      <c r="D3522">
        <v>0</v>
      </c>
      <c r="E3522">
        <v>286583.33</v>
      </c>
      <c r="F3522">
        <v>343900</v>
      </c>
      <c r="G3522" s="3">
        <v>46216</v>
      </c>
      <c r="H3522" t="s">
        <v>3405</v>
      </c>
      <c r="I3522" t="s">
        <v>3405</v>
      </c>
    </row>
    <row r="3523" spans="1:9">
      <c r="A3523">
        <v>138969</v>
      </c>
      <c r="B3523" t="s">
        <v>4791</v>
      </c>
      <c r="C3523" t="s">
        <v>8742</v>
      </c>
      <c r="D3523">
        <v>0</v>
      </c>
      <c r="E3523">
        <v>1250000</v>
      </c>
      <c r="F3523">
        <v>1500000</v>
      </c>
      <c r="G3523" s="3">
        <v>46216</v>
      </c>
      <c r="H3523" t="s">
        <v>3405</v>
      </c>
      <c r="I3523" t="s">
        <v>3407</v>
      </c>
    </row>
    <row r="3524" spans="1:9">
      <c r="A3524">
        <v>138970</v>
      </c>
      <c r="B3524" t="s">
        <v>5295</v>
      </c>
      <c r="C3524" t="s">
        <v>8743</v>
      </c>
      <c r="D3524" t="s">
        <v>9780</v>
      </c>
      <c r="E3524">
        <v>153060000</v>
      </c>
      <c r="F3524">
        <v>183672000</v>
      </c>
      <c r="G3524" s="3">
        <v>46216</v>
      </c>
      <c r="H3524" t="s">
        <v>3405</v>
      </c>
      <c r="I3524" t="s">
        <v>3413</v>
      </c>
    </row>
    <row r="3525" spans="1:9">
      <c r="A3525">
        <v>138971</v>
      </c>
      <c r="B3525" t="s">
        <v>5929</v>
      </c>
      <c r="C3525" t="s">
        <v>8744</v>
      </c>
      <c r="D3525">
        <v>0</v>
      </c>
      <c r="E3525">
        <v>4310000</v>
      </c>
      <c r="F3525">
        <v>4310000</v>
      </c>
      <c r="G3525" s="3">
        <v>46216</v>
      </c>
      <c r="H3525" t="s">
        <v>3405</v>
      </c>
      <c r="I3525" t="s">
        <v>3407</v>
      </c>
    </row>
    <row r="3526" spans="1:9">
      <c r="A3526">
        <v>138972</v>
      </c>
      <c r="B3526" t="s">
        <v>5295</v>
      </c>
      <c r="C3526" t="s">
        <v>8745</v>
      </c>
      <c r="D3526" t="s">
        <v>8745</v>
      </c>
      <c r="E3526">
        <v>129600000</v>
      </c>
      <c r="F3526">
        <v>155520000</v>
      </c>
      <c r="G3526" s="3">
        <v>46216</v>
      </c>
      <c r="H3526" t="s">
        <v>3405</v>
      </c>
      <c r="I3526" t="s">
        <v>3413</v>
      </c>
    </row>
    <row r="3527" spans="1:9">
      <c r="A3527">
        <v>138973</v>
      </c>
      <c r="B3527" t="s">
        <v>5295</v>
      </c>
      <c r="C3527" t="s">
        <v>8746</v>
      </c>
      <c r="D3527" t="s">
        <v>8746</v>
      </c>
      <c r="E3527">
        <v>18600000</v>
      </c>
      <c r="F3527">
        <v>22320000</v>
      </c>
      <c r="G3527" s="3">
        <v>46216</v>
      </c>
      <c r="H3527" t="s">
        <v>3405</v>
      </c>
      <c r="I3527" t="s">
        <v>3413</v>
      </c>
    </row>
    <row r="3528" spans="1:9">
      <c r="A3528">
        <v>138974</v>
      </c>
      <c r="B3528" t="s">
        <v>4668</v>
      </c>
      <c r="C3528" t="s">
        <v>8747</v>
      </c>
      <c r="D3528">
        <v>0</v>
      </c>
      <c r="E3528">
        <v>261750</v>
      </c>
      <c r="F3528">
        <v>314100</v>
      </c>
      <c r="G3528" s="3">
        <v>46216</v>
      </c>
      <c r="H3528" t="s">
        <v>3405</v>
      </c>
      <c r="I3528" t="s">
        <v>3405</v>
      </c>
    </row>
    <row r="3529" spans="1:9">
      <c r="A3529">
        <v>138975</v>
      </c>
      <c r="B3529" t="s">
        <v>5057</v>
      </c>
      <c r="C3529" t="s">
        <v>3798</v>
      </c>
      <c r="D3529">
        <v>0</v>
      </c>
      <c r="E3529">
        <v>14983334</v>
      </c>
      <c r="F3529">
        <v>17980000.800000001</v>
      </c>
      <c r="G3529" s="3">
        <v>46216</v>
      </c>
      <c r="H3529" t="s">
        <v>3405</v>
      </c>
      <c r="I3529" t="s">
        <v>3405</v>
      </c>
    </row>
    <row r="3530" spans="1:9">
      <c r="A3530">
        <v>138976</v>
      </c>
      <c r="B3530">
        <v>0</v>
      </c>
      <c r="C3530" t="s">
        <v>8748</v>
      </c>
      <c r="D3530">
        <v>0</v>
      </c>
      <c r="E3530">
        <v>2559968.16</v>
      </c>
      <c r="F3530">
        <v>3071961.79</v>
      </c>
      <c r="G3530" s="3">
        <v>46216</v>
      </c>
      <c r="H3530" t="s">
        <v>3405</v>
      </c>
      <c r="I3530" t="s">
        <v>3407</v>
      </c>
    </row>
    <row r="3531" spans="1:9">
      <c r="A3531">
        <v>138977</v>
      </c>
      <c r="B3531" t="s">
        <v>8749</v>
      </c>
      <c r="C3531" t="s">
        <v>8750</v>
      </c>
      <c r="D3531">
        <v>0</v>
      </c>
      <c r="E3531">
        <v>160000</v>
      </c>
      <c r="F3531">
        <v>160000</v>
      </c>
      <c r="G3531" s="3">
        <v>46216</v>
      </c>
      <c r="H3531" t="s">
        <v>3405</v>
      </c>
      <c r="I3531" t="s">
        <v>3405</v>
      </c>
    </row>
    <row r="3532" spans="1:9">
      <c r="A3532">
        <v>138978</v>
      </c>
      <c r="B3532" t="s">
        <v>6896</v>
      </c>
      <c r="C3532" t="s">
        <v>8751</v>
      </c>
      <c r="D3532">
        <v>0</v>
      </c>
      <c r="E3532">
        <v>2520000</v>
      </c>
      <c r="F3532">
        <v>2520000</v>
      </c>
      <c r="G3532" s="3">
        <v>46216</v>
      </c>
      <c r="H3532" t="s">
        <v>3405</v>
      </c>
      <c r="I3532" t="s">
        <v>3413</v>
      </c>
    </row>
    <row r="3533" spans="1:9">
      <c r="A3533">
        <v>138979</v>
      </c>
      <c r="B3533" t="s">
        <v>4807</v>
      </c>
      <c r="C3533" t="s">
        <v>8752</v>
      </c>
      <c r="D3533">
        <v>0</v>
      </c>
      <c r="E3533">
        <v>9107490</v>
      </c>
      <c r="F3533">
        <v>10928988</v>
      </c>
      <c r="G3533" s="3">
        <v>46216</v>
      </c>
      <c r="H3533" t="s">
        <v>3405</v>
      </c>
      <c r="I3533" t="s">
        <v>3407</v>
      </c>
    </row>
    <row r="3534" spans="1:9">
      <c r="A3534">
        <v>138980</v>
      </c>
      <c r="B3534" t="s">
        <v>4952</v>
      </c>
      <c r="C3534" t="s">
        <v>8753</v>
      </c>
      <c r="D3534">
        <v>0</v>
      </c>
      <c r="E3534">
        <v>550000</v>
      </c>
      <c r="F3534">
        <v>550000</v>
      </c>
      <c r="G3534" s="3">
        <v>46216</v>
      </c>
      <c r="H3534" t="s">
        <v>3405</v>
      </c>
      <c r="I3534" t="s">
        <v>3413</v>
      </c>
    </row>
    <row r="3535" spans="1:9">
      <c r="A3535">
        <v>138981</v>
      </c>
      <c r="B3535" t="s">
        <v>4807</v>
      </c>
      <c r="C3535" t="s">
        <v>8754</v>
      </c>
      <c r="D3535">
        <v>0</v>
      </c>
      <c r="E3535">
        <v>3861174</v>
      </c>
      <c r="F3535">
        <v>4633408.8</v>
      </c>
      <c r="G3535" s="3">
        <v>46216</v>
      </c>
      <c r="H3535" t="s">
        <v>3405</v>
      </c>
      <c r="I3535" t="s">
        <v>3407</v>
      </c>
    </row>
    <row r="3536" spans="1:9">
      <c r="A3536">
        <v>138982</v>
      </c>
      <c r="B3536" t="s">
        <v>4797</v>
      </c>
      <c r="C3536" t="s">
        <v>8755</v>
      </c>
      <c r="D3536">
        <v>0</v>
      </c>
      <c r="E3536">
        <v>6397232</v>
      </c>
      <c r="F3536">
        <v>7676678.4000000004</v>
      </c>
      <c r="G3536" s="3">
        <v>46216</v>
      </c>
      <c r="H3536" t="s">
        <v>3405</v>
      </c>
      <c r="I3536" t="s">
        <v>3407</v>
      </c>
    </row>
    <row r="3537" spans="1:9">
      <c r="A3537">
        <v>138983</v>
      </c>
      <c r="B3537" t="s">
        <v>4817</v>
      </c>
      <c r="C3537" t="s">
        <v>8756</v>
      </c>
      <c r="D3537">
        <v>0</v>
      </c>
      <c r="E3537">
        <v>9342336.9399999995</v>
      </c>
      <c r="F3537">
        <v>11210804.33</v>
      </c>
      <c r="G3537" s="3">
        <v>46216</v>
      </c>
      <c r="H3537" t="s">
        <v>3405</v>
      </c>
      <c r="I3537" t="s">
        <v>3407</v>
      </c>
    </row>
    <row r="3538" spans="1:9">
      <c r="A3538">
        <v>138984</v>
      </c>
      <c r="B3538" t="s">
        <v>4817</v>
      </c>
      <c r="C3538" t="s">
        <v>783</v>
      </c>
      <c r="D3538">
        <v>0</v>
      </c>
      <c r="E3538">
        <v>10348307.26</v>
      </c>
      <c r="F3538">
        <v>12417968.710000001</v>
      </c>
      <c r="G3538" s="3">
        <v>46216</v>
      </c>
      <c r="H3538" t="s">
        <v>3405</v>
      </c>
      <c r="I3538" t="s">
        <v>3407</v>
      </c>
    </row>
    <row r="3539" spans="1:9">
      <c r="A3539">
        <v>138985</v>
      </c>
      <c r="B3539" t="s">
        <v>5116</v>
      </c>
      <c r="C3539">
        <v>0</v>
      </c>
      <c r="D3539">
        <v>0</v>
      </c>
      <c r="E3539">
        <v>4106250</v>
      </c>
      <c r="F3539">
        <v>4927500</v>
      </c>
      <c r="G3539" s="3">
        <v>46216</v>
      </c>
      <c r="H3539" t="s">
        <v>3405</v>
      </c>
      <c r="I3539" t="s">
        <v>3407</v>
      </c>
    </row>
    <row r="3540" spans="1:9">
      <c r="A3540">
        <v>138986</v>
      </c>
      <c r="B3540" t="s">
        <v>7595</v>
      </c>
      <c r="C3540">
        <v>0</v>
      </c>
      <c r="D3540" t="s">
        <v>9781</v>
      </c>
      <c r="E3540">
        <v>1607500</v>
      </c>
      <c r="F3540">
        <v>1929000</v>
      </c>
      <c r="G3540" s="3">
        <v>46216</v>
      </c>
      <c r="H3540" t="s">
        <v>3405</v>
      </c>
      <c r="I3540" t="s">
        <v>3417</v>
      </c>
    </row>
    <row r="3541" spans="1:9">
      <c r="A3541">
        <v>138987</v>
      </c>
      <c r="B3541" t="s">
        <v>6723</v>
      </c>
      <c r="C3541" t="s">
        <v>3795</v>
      </c>
      <c r="D3541">
        <v>0</v>
      </c>
      <c r="E3541">
        <v>2287200</v>
      </c>
      <c r="F3541">
        <v>2744640</v>
      </c>
      <c r="G3541" s="3">
        <v>46217</v>
      </c>
      <c r="H3541" t="s">
        <v>3407</v>
      </c>
      <c r="I3541" t="s">
        <v>3415</v>
      </c>
    </row>
    <row r="3542" spans="1:9">
      <c r="A3542">
        <v>138988</v>
      </c>
      <c r="B3542" t="s">
        <v>4794</v>
      </c>
      <c r="C3542">
        <v>0</v>
      </c>
      <c r="D3542">
        <v>0</v>
      </c>
      <c r="E3542">
        <v>2028</v>
      </c>
      <c r="F3542">
        <v>2028</v>
      </c>
      <c r="G3542" s="3">
        <v>46217</v>
      </c>
      <c r="H3542" t="s">
        <v>3407</v>
      </c>
      <c r="I3542" t="s">
        <v>3407</v>
      </c>
    </row>
    <row r="3543" spans="1:9">
      <c r="A3543">
        <v>138989</v>
      </c>
      <c r="B3543" t="s">
        <v>7061</v>
      </c>
      <c r="C3543" t="s">
        <v>8757</v>
      </c>
      <c r="D3543">
        <v>0</v>
      </c>
      <c r="E3543">
        <v>12120025</v>
      </c>
      <c r="F3543">
        <v>14544030</v>
      </c>
      <c r="G3543" s="3">
        <v>46217</v>
      </c>
      <c r="H3543" t="s">
        <v>3407</v>
      </c>
      <c r="I3543" t="s">
        <v>3407</v>
      </c>
    </row>
    <row r="3544" spans="1:9">
      <c r="A3544">
        <v>138990</v>
      </c>
      <c r="B3544" t="s">
        <v>8758</v>
      </c>
      <c r="C3544" t="s">
        <v>8759</v>
      </c>
      <c r="D3544">
        <v>0</v>
      </c>
      <c r="E3544">
        <v>2685000</v>
      </c>
      <c r="F3544">
        <v>2685000</v>
      </c>
      <c r="G3544" s="3">
        <v>46217</v>
      </c>
      <c r="H3544" t="s">
        <v>3407</v>
      </c>
      <c r="I3544" t="s">
        <v>3415</v>
      </c>
    </row>
    <row r="3545" spans="1:9">
      <c r="A3545">
        <v>138991</v>
      </c>
      <c r="B3545" t="s">
        <v>4695</v>
      </c>
      <c r="C3545" t="s">
        <v>8760</v>
      </c>
      <c r="D3545">
        <v>0</v>
      </c>
      <c r="E3545">
        <v>1666900</v>
      </c>
      <c r="F3545">
        <v>1666900</v>
      </c>
      <c r="G3545" s="3">
        <v>46217</v>
      </c>
      <c r="H3545" t="s">
        <v>3407</v>
      </c>
      <c r="I3545" t="s">
        <v>3407</v>
      </c>
    </row>
    <row r="3546" spans="1:9">
      <c r="A3546">
        <v>138992</v>
      </c>
      <c r="B3546" t="s">
        <v>8761</v>
      </c>
      <c r="C3546" t="s">
        <v>8762</v>
      </c>
      <c r="D3546">
        <v>0</v>
      </c>
      <c r="E3546">
        <v>894.25</v>
      </c>
      <c r="F3546">
        <v>894.25</v>
      </c>
      <c r="G3546" s="3">
        <v>46217</v>
      </c>
      <c r="H3546" t="s">
        <v>3407</v>
      </c>
      <c r="I3546" t="s">
        <v>3415</v>
      </c>
    </row>
    <row r="3547" spans="1:9">
      <c r="A3547">
        <v>138993</v>
      </c>
      <c r="B3547" t="s">
        <v>4952</v>
      </c>
      <c r="C3547" t="s">
        <v>786</v>
      </c>
      <c r="D3547">
        <v>0</v>
      </c>
      <c r="E3547">
        <v>2250000</v>
      </c>
      <c r="F3547">
        <v>2700000</v>
      </c>
      <c r="G3547" s="3">
        <v>46217</v>
      </c>
      <c r="H3547" t="s">
        <v>3407</v>
      </c>
      <c r="I3547" t="s">
        <v>3407</v>
      </c>
    </row>
    <row r="3548" spans="1:9">
      <c r="A3548">
        <v>138994</v>
      </c>
      <c r="B3548" t="s">
        <v>5036</v>
      </c>
      <c r="C3548" t="s">
        <v>8763</v>
      </c>
      <c r="D3548" t="s">
        <v>9782</v>
      </c>
      <c r="E3548">
        <v>348975000</v>
      </c>
      <c r="F3548">
        <v>418770000</v>
      </c>
      <c r="G3548" s="3">
        <v>46217</v>
      </c>
      <c r="H3548" t="s">
        <v>3407</v>
      </c>
      <c r="I3548" t="s">
        <v>3413</v>
      </c>
    </row>
    <row r="3549" spans="1:9">
      <c r="A3549">
        <v>138995</v>
      </c>
      <c r="B3549" t="s">
        <v>4800</v>
      </c>
      <c r="C3549" t="s">
        <v>782</v>
      </c>
      <c r="D3549">
        <v>0</v>
      </c>
      <c r="E3549">
        <v>1130000</v>
      </c>
      <c r="F3549">
        <v>1356000</v>
      </c>
      <c r="G3549" s="3">
        <v>46217</v>
      </c>
      <c r="H3549" t="s">
        <v>3407</v>
      </c>
      <c r="I3549" t="s">
        <v>3407</v>
      </c>
    </row>
    <row r="3550" spans="1:9">
      <c r="A3550">
        <v>138996</v>
      </c>
      <c r="B3550" t="s">
        <v>4693</v>
      </c>
      <c r="C3550" t="s">
        <v>781</v>
      </c>
      <c r="D3550">
        <v>0</v>
      </c>
      <c r="E3550">
        <v>6000000</v>
      </c>
      <c r="F3550">
        <v>7200000</v>
      </c>
      <c r="G3550" s="3">
        <v>46217</v>
      </c>
      <c r="H3550" t="s">
        <v>3407</v>
      </c>
      <c r="I3550" t="s">
        <v>3407</v>
      </c>
    </row>
    <row r="3551" spans="1:9">
      <c r="A3551">
        <v>138997</v>
      </c>
      <c r="B3551" t="s">
        <v>5036</v>
      </c>
      <c r="C3551" t="s">
        <v>8764</v>
      </c>
      <c r="D3551" t="s">
        <v>8764</v>
      </c>
      <c r="E3551">
        <v>3766400</v>
      </c>
      <c r="F3551">
        <v>4519680</v>
      </c>
      <c r="G3551" s="3">
        <v>46217</v>
      </c>
      <c r="H3551" t="s">
        <v>3407</v>
      </c>
      <c r="I3551" t="s">
        <v>3413</v>
      </c>
    </row>
    <row r="3552" spans="1:9">
      <c r="A3552">
        <v>138998</v>
      </c>
      <c r="B3552" t="s">
        <v>4775</v>
      </c>
      <c r="C3552" t="s">
        <v>8765</v>
      </c>
      <c r="D3552">
        <v>0</v>
      </c>
      <c r="E3552">
        <v>3300000</v>
      </c>
      <c r="F3552">
        <v>3960000</v>
      </c>
      <c r="G3552" s="3">
        <v>46217</v>
      </c>
      <c r="H3552" t="s">
        <v>3407</v>
      </c>
      <c r="I3552" t="s">
        <v>3407</v>
      </c>
    </row>
    <row r="3553" spans="1:9">
      <c r="A3553">
        <v>138999</v>
      </c>
      <c r="B3553" t="s">
        <v>5036</v>
      </c>
      <c r="C3553" t="s">
        <v>8766</v>
      </c>
      <c r="D3553" t="s">
        <v>8766</v>
      </c>
      <c r="E3553">
        <v>4800000</v>
      </c>
      <c r="F3553">
        <v>5760000</v>
      </c>
      <c r="G3553" s="3">
        <v>46217</v>
      </c>
      <c r="H3553" t="s">
        <v>3407</v>
      </c>
      <c r="I3553" t="s">
        <v>3413</v>
      </c>
    </row>
    <row r="3554" spans="1:9">
      <c r="A3554">
        <v>139000</v>
      </c>
      <c r="B3554" t="s">
        <v>4849</v>
      </c>
      <c r="C3554" t="s">
        <v>8767</v>
      </c>
      <c r="D3554">
        <v>0</v>
      </c>
      <c r="E3554">
        <v>849000</v>
      </c>
      <c r="F3554">
        <v>849000</v>
      </c>
      <c r="G3554" s="3">
        <v>46217</v>
      </c>
      <c r="H3554" t="s">
        <v>3407</v>
      </c>
      <c r="I3554" t="s">
        <v>3415</v>
      </c>
    </row>
    <row r="3555" spans="1:9">
      <c r="A3555">
        <v>139001</v>
      </c>
      <c r="B3555" t="s">
        <v>4834</v>
      </c>
      <c r="C3555" t="s">
        <v>8768</v>
      </c>
      <c r="D3555">
        <v>0</v>
      </c>
      <c r="E3555">
        <v>2475000</v>
      </c>
      <c r="F3555">
        <v>2475000</v>
      </c>
      <c r="G3555" s="3">
        <v>46217</v>
      </c>
      <c r="H3555" t="s">
        <v>3407</v>
      </c>
      <c r="I3555" t="s">
        <v>3415</v>
      </c>
    </row>
    <row r="3556" spans="1:9">
      <c r="A3556">
        <v>139002</v>
      </c>
      <c r="B3556" t="s">
        <v>4845</v>
      </c>
      <c r="C3556" t="s">
        <v>8769</v>
      </c>
      <c r="D3556">
        <v>0</v>
      </c>
      <c r="E3556">
        <v>300000</v>
      </c>
      <c r="F3556">
        <v>300000</v>
      </c>
      <c r="G3556" s="3">
        <v>46217</v>
      </c>
      <c r="H3556" t="s">
        <v>3407</v>
      </c>
      <c r="I3556" t="s">
        <v>3415</v>
      </c>
    </row>
    <row r="3557" spans="1:9">
      <c r="A3557">
        <v>139003</v>
      </c>
      <c r="B3557" t="s">
        <v>4880</v>
      </c>
      <c r="C3557" t="s">
        <v>8770</v>
      </c>
      <c r="D3557">
        <v>0</v>
      </c>
      <c r="E3557">
        <v>950000</v>
      </c>
      <c r="F3557">
        <v>950000</v>
      </c>
      <c r="G3557" s="3">
        <v>46217</v>
      </c>
      <c r="H3557" t="s">
        <v>3407</v>
      </c>
      <c r="I3557" t="s">
        <v>3415</v>
      </c>
    </row>
    <row r="3558" spans="1:9">
      <c r="A3558">
        <v>139004</v>
      </c>
      <c r="B3558" t="s">
        <v>7015</v>
      </c>
      <c r="C3558" t="s">
        <v>8771</v>
      </c>
      <c r="D3558">
        <v>0</v>
      </c>
      <c r="E3558">
        <v>31979640</v>
      </c>
      <c r="F3558">
        <v>38375568</v>
      </c>
      <c r="G3558" s="3">
        <v>46217</v>
      </c>
      <c r="H3558" t="s">
        <v>3407</v>
      </c>
      <c r="I3558" t="s">
        <v>3407</v>
      </c>
    </row>
    <row r="3559" spans="1:9">
      <c r="A3559">
        <v>139005</v>
      </c>
      <c r="B3559" t="s">
        <v>4697</v>
      </c>
      <c r="C3559" t="s">
        <v>8772</v>
      </c>
      <c r="D3559" t="s">
        <v>8772</v>
      </c>
      <c r="E3559">
        <v>12737800</v>
      </c>
      <c r="F3559">
        <v>12737800</v>
      </c>
      <c r="G3559" s="3">
        <v>46217</v>
      </c>
      <c r="H3559" t="s">
        <v>3407</v>
      </c>
      <c r="I3559" t="s">
        <v>3429</v>
      </c>
    </row>
    <row r="3560" spans="1:9">
      <c r="A3560">
        <v>139006</v>
      </c>
      <c r="B3560">
        <v>0</v>
      </c>
      <c r="C3560" t="s">
        <v>8773</v>
      </c>
      <c r="D3560" t="s">
        <v>8773</v>
      </c>
      <c r="E3560">
        <v>0</v>
      </c>
      <c r="F3560">
        <v>0</v>
      </c>
      <c r="G3560" s="3">
        <v>46217</v>
      </c>
      <c r="H3560" t="s">
        <v>3407</v>
      </c>
      <c r="I3560" t="s">
        <v>3413</v>
      </c>
    </row>
    <row r="3561" spans="1:9">
      <c r="A3561">
        <v>139007</v>
      </c>
      <c r="B3561">
        <v>0</v>
      </c>
      <c r="C3561" t="s">
        <v>8774</v>
      </c>
      <c r="D3561" t="s">
        <v>8774</v>
      </c>
      <c r="E3561">
        <v>0</v>
      </c>
      <c r="F3561">
        <v>0</v>
      </c>
      <c r="G3561" s="3">
        <v>46217</v>
      </c>
      <c r="H3561" t="s">
        <v>3407</v>
      </c>
      <c r="I3561" t="s">
        <v>3413</v>
      </c>
    </row>
    <row r="3562" spans="1:9">
      <c r="A3562">
        <v>139008</v>
      </c>
      <c r="B3562" t="s">
        <v>4732</v>
      </c>
      <c r="C3562" t="s">
        <v>8775</v>
      </c>
      <c r="D3562">
        <v>0</v>
      </c>
      <c r="E3562">
        <v>7000000</v>
      </c>
      <c r="F3562">
        <v>7000000</v>
      </c>
      <c r="G3562" s="3">
        <v>46217</v>
      </c>
      <c r="H3562" t="s">
        <v>3407</v>
      </c>
      <c r="I3562" t="s">
        <v>3412</v>
      </c>
    </row>
    <row r="3563" spans="1:9">
      <c r="A3563">
        <v>139009</v>
      </c>
      <c r="B3563" t="s">
        <v>4791</v>
      </c>
      <c r="C3563">
        <v>0</v>
      </c>
      <c r="D3563">
        <v>0</v>
      </c>
      <c r="E3563">
        <v>1083333.33</v>
      </c>
      <c r="F3563">
        <v>1300000</v>
      </c>
      <c r="G3563" s="3">
        <v>46217</v>
      </c>
      <c r="H3563" t="s">
        <v>3407</v>
      </c>
      <c r="I3563" t="s">
        <v>3415</v>
      </c>
    </row>
    <row r="3564" spans="1:9">
      <c r="A3564">
        <v>139010</v>
      </c>
      <c r="B3564" t="s">
        <v>4791</v>
      </c>
      <c r="C3564">
        <v>0</v>
      </c>
      <c r="D3564">
        <v>0</v>
      </c>
      <c r="E3564">
        <v>1083333.33</v>
      </c>
      <c r="F3564">
        <v>1300000</v>
      </c>
      <c r="G3564" s="3">
        <v>46217</v>
      </c>
      <c r="H3564" t="s">
        <v>3407</v>
      </c>
      <c r="I3564" t="s">
        <v>3414</v>
      </c>
    </row>
    <row r="3565" spans="1:9">
      <c r="A3565">
        <v>139011</v>
      </c>
      <c r="B3565" t="s">
        <v>4959</v>
      </c>
      <c r="C3565">
        <v>0</v>
      </c>
      <c r="D3565">
        <v>0</v>
      </c>
      <c r="E3565">
        <v>7796115</v>
      </c>
      <c r="F3565">
        <v>9355338</v>
      </c>
      <c r="G3565" s="3">
        <v>46217</v>
      </c>
      <c r="H3565" t="s">
        <v>3407</v>
      </c>
      <c r="I3565" t="s">
        <v>3415</v>
      </c>
    </row>
    <row r="3566" spans="1:9">
      <c r="A3566">
        <v>139012</v>
      </c>
      <c r="B3566" t="s">
        <v>8776</v>
      </c>
      <c r="C3566" t="s">
        <v>8777</v>
      </c>
      <c r="D3566">
        <v>0</v>
      </c>
      <c r="E3566">
        <v>50000000</v>
      </c>
      <c r="F3566">
        <v>50000000</v>
      </c>
      <c r="G3566" s="3">
        <v>46217</v>
      </c>
      <c r="H3566" t="s">
        <v>3407</v>
      </c>
      <c r="I3566" t="s">
        <v>3412</v>
      </c>
    </row>
    <row r="3567" spans="1:9">
      <c r="A3567">
        <v>139013</v>
      </c>
      <c r="B3567" t="s">
        <v>4938</v>
      </c>
      <c r="C3567">
        <v>0</v>
      </c>
      <c r="D3567">
        <v>0</v>
      </c>
      <c r="E3567">
        <v>179400000</v>
      </c>
      <c r="F3567">
        <v>215280000</v>
      </c>
      <c r="G3567" s="3">
        <v>46217</v>
      </c>
      <c r="H3567" t="s">
        <v>3407</v>
      </c>
      <c r="I3567" t="s">
        <v>3415</v>
      </c>
    </row>
    <row r="3568" spans="1:9">
      <c r="A3568">
        <v>139014</v>
      </c>
      <c r="B3568" t="s">
        <v>4803</v>
      </c>
      <c r="C3568" t="s">
        <v>8778</v>
      </c>
      <c r="D3568">
        <v>0</v>
      </c>
      <c r="E3568">
        <v>289103637</v>
      </c>
      <c r="F3568">
        <v>346924364.39999998</v>
      </c>
      <c r="G3568" s="3">
        <v>46217</v>
      </c>
      <c r="H3568" t="s">
        <v>3407</v>
      </c>
      <c r="I3568" t="s">
        <v>3407</v>
      </c>
    </row>
    <row r="3569" spans="1:9">
      <c r="A3569">
        <v>139015</v>
      </c>
      <c r="B3569" t="s">
        <v>4853</v>
      </c>
      <c r="C3569" t="s">
        <v>8779</v>
      </c>
      <c r="D3569">
        <v>0</v>
      </c>
      <c r="E3569">
        <v>7262400</v>
      </c>
      <c r="F3569">
        <v>8714880</v>
      </c>
      <c r="G3569" s="3">
        <v>46217</v>
      </c>
      <c r="H3569" t="s">
        <v>3407</v>
      </c>
      <c r="I3569" t="s">
        <v>3415</v>
      </c>
    </row>
    <row r="3570" spans="1:9">
      <c r="A3570">
        <v>139016</v>
      </c>
      <c r="B3570" t="s">
        <v>4732</v>
      </c>
      <c r="C3570" t="s">
        <v>8708</v>
      </c>
      <c r="D3570">
        <v>0</v>
      </c>
      <c r="E3570">
        <v>66153500</v>
      </c>
      <c r="F3570">
        <v>66153500</v>
      </c>
      <c r="G3570" s="3">
        <v>46217</v>
      </c>
      <c r="H3570" t="s">
        <v>3407</v>
      </c>
      <c r="I3570" t="s">
        <v>3415</v>
      </c>
    </row>
    <row r="3571" spans="1:9">
      <c r="A3571">
        <v>139017</v>
      </c>
      <c r="B3571" t="s">
        <v>6365</v>
      </c>
      <c r="C3571" t="s">
        <v>8780</v>
      </c>
      <c r="D3571">
        <v>0</v>
      </c>
      <c r="E3571">
        <v>8696312</v>
      </c>
      <c r="F3571">
        <v>10435574.4</v>
      </c>
      <c r="G3571" s="3">
        <v>46217</v>
      </c>
      <c r="H3571" t="s">
        <v>3407</v>
      </c>
      <c r="I3571" t="s">
        <v>3412</v>
      </c>
    </row>
    <row r="3572" spans="1:9">
      <c r="A3572">
        <v>139018</v>
      </c>
      <c r="B3572" t="s">
        <v>4952</v>
      </c>
      <c r="C3572" t="s">
        <v>3800</v>
      </c>
      <c r="D3572">
        <v>0</v>
      </c>
      <c r="E3572">
        <v>1000000</v>
      </c>
      <c r="F3572">
        <v>1000000</v>
      </c>
      <c r="G3572" s="3">
        <v>46217</v>
      </c>
      <c r="H3572" t="s">
        <v>3407</v>
      </c>
      <c r="I3572" t="s">
        <v>3415</v>
      </c>
    </row>
    <row r="3573" spans="1:9">
      <c r="A3573">
        <v>139019</v>
      </c>
      <c r="B3573" t="s">
        <v>5901</v>
      </c>
      <c r="C3573" t="s">
        <v>8781</v>
      </c>
      <c r="D3573" t="s">
        <v>8781</v>
      </c>
      <c r="E3573">
        <v>88500000</v>
      </c>
      <c r="F3573">
        <v>106200000</v>
      </c>
      <c r="G3573" s="3">
        <v>46217</v>
      </c>
      <c r="H3573" t="s">
        <v>3407</v>
      </c>
      <c r="I3573" t="s">
        <v>3413</v>
      </c>
    </row>
    <row r="3574" spans="1:9">
      <c r="A3574">
        <v>139020</v>
      </c>
      <c r="B3574" t="s">
        <v>4952</v>
      </c>
      <c r="C3574" t="s">
        <v>3731</v>
      </c>
      <c r="D3574">
        <v>0</v>
      </c>
      <c r="E3574">
        <v>4640250</v>
      </c>
      <c r="F3574">
        <v>4640250</v>
      </c>
      <c r="G3574" s="3">
        <v>46217</v>
      </c>
      <c r="H3574" t="s">
        <v>3407</v>
      </c>
      <c r="I3574" t="s">
        <v>3415</v>
      </c>
    </row>
    <row r="3575" spans="1:9">
      <c r="A3575">
        <v>139021</v>
      </c>
      <c r="B3575" t="s">
        <v>6011</v>
      </c>
      <c r="C3575" t="s">
        <v>8782</v>
      </c>
      <c r="D3575">
        <v>0</v>
      </c>
      <c r="E3575">
        <v>26666665</v>
      </c>
      <c r="F3575">
        <v>31999998</v>
      </c>
      <c r="G3575" s="3">
        <v>46217</v>
      </c>
      <c r="H3575" t="s">
        <v>3407</v>
      </c>
      <c r="I3575" t="s">
        <v>3415</v>
      </c>
    </row>
    <row r="3576" spans="1:9">
      <c r="A3576">
        <v>139022</v>
      </c>
      <c r="B3576" t="s">
        <v>5109</v>
      </c>
      <c r="C3576" t="s">
        <v>3710</v>
      </c>
      <c r="D3576" t="s">
        <v>3710</v>
      </c>
      <c r="E3576">
        <v>178160</v>
      </c>
      <c r="F3576">
        <v>213792</v>
      </c>
      <c r="G3576" s="3">
        <v>46218</v>
      </c>
      <c r="H3576" t="s">
        <v>3413</v>
      </c>
      <c r="I3576" t="s">
        <v>3413</v>
      </c>
    </row>
    <row r="3577" spans="1:9">
      <c r="A3577">
        <v>139023</v>
      </c>
      <c r="B3577" t="s">
        <v>5533</v>
      </c>
      <c r="C3577" t="s">
        <v>8783</v>
      </c>
      <c r="D3577">
        <v>0</v>
      </c>
      <c r="E3577">
        <v>40</v>
      </c>
      <c r="F3577">
        <v>40</v>
      </c>
      <c r="G3577" s="3">
        <v>46218</v>
      </c>
      <c r="H3577" t="s">
        <v>3413</v>
      </c>
      <c r="I3577" t="s">
        <v>3420</v>
      </c>
    </row>
    <row r="3578" spans="1:9">
      <c r="A3578">
        <v>139024</v>
      </c>
      <c r="B3578" t="s">
        <v>4938</v>
      </c>
      <c r="C3578" t="s">
        <v>8784</v>
      </c>
      <c r="D3578">
        <v>0</v>
      </c>
      <c r="E3578">
        <v>7973332.6399999997</v>
      </c>
      <c r="F3578">
        <v>9567999.1699999999</v>
      </c>
      <c r="G3578" s="3">
        <v>46218</v>
      </c>
      <c r="H3578" t="s">
        <v>3413</v>
      </c>
      <c r="I3578" t="s">
        <v>3420</v>
      </c>
    </row>
    <row r="3579" spans="1:9">
      <c r="A3579">
        <v>139025</v>
      </c>
      <c r="B3579" t="s">
        <v>6856</v>
      </c>
      <c r="C3579">
        <v>0</v>
      </c>
      <c r="D3579">
        <v>0</v>
      </c>
      <c r="E3579">
        <v>377.44</v>
      </c>
      <c r="F3579">
        <v>377.44</v>
      </c>
      <c r="G3579" s="3">
        <v>46218</v>
      </c>
      <c r="H3579" t="s">
        <v>3413</v>
      </c>
      <c r="I3579" t="s">
        <v>3414</v>
      </c>
    </row>
    <row r="3580" spans="1:9">
      <c r="A3580">
        <v>139026</v>
      </c>
      <c r="B3580" t="s">
        <v>4794</v>
      </c>
      <c r="C3580" t="s">
        <v>8785</v>
      </c>
      <c r="D3580">
        <v>0</v>
      </c>
      <c r="E3580">
        <v>586461.66</v>
      </c>
      <c r="F3580">
        <v>586461.66</v>
      </c>
      <c r="G3580" s="3">
        <v>46218</v>
      </c>
      <c r="H3580" t="s">
        <v>3413</v>
      </c>
      <c r="I3580" t="s">
        <v>3414</v>
      </c>
    </row>
    <row r="3581" spans="1:9">
      <c r="A3581">
        <v>139027</v>
      </c>
      <c r="B3581" t="s">
        <v>6998</v>
      </c>
      <c r="C3581" t="s">
        <v>3723</v>
      </c>
      <c r="D3581" t="s">
        <v>3723</v>
      </c>
      <c r="E3581">
        <v>277700</v>
      </c>
      <c r="F3581">
        <v>333240</v>
      </c>
      <c r="G3581" s="3">
        <v>46218</v>
      </c>
      <c r="H3581" t="s">
        <v>3413</v>
      </c>
      <c r="I3581" t="s">
        <v>3413</v>
      </c>
    </row>
    <row r="3582" spans="1:9">
      <c r="A3582">
        <v>139028</v>
      </c>
      <c r="B3582" t="s">
        <v>8786</v>
      </c>
      <c r="C3582" t="s">
        <v>8787</v>
      </c>
      <c r="D3582">
        <v>0</v>
      </c>
      <c r="E3582">
        <v>104167</v>
      </c>
      <c r="F3582">
        <v>104167</v>
      </c>
      <c r="G3582" s="3">
        <v>46218</v>
      </c>
      <c r="H3582" t="s">
        <v>3413</v>
      </c>
      <c r="I3582" t="s">
        <v>3414</v>
      </c>
    </row>
    <row r="3583" spans="1:9">
      <c r="A3583">
        <v>139029</v>
      </c>
      <c r="B3583" t="s">
        <v>5043</v>
      </c>
      <c r="C3583" t="s">
        <v>8788</v>
      </c>
      <c r="D3583" t="s">
        <v>8788</v>
      </c>
      <c r="E3583">
        <v>284166.7</v>
      </c>
      <c r="F3583">
        <v>341000.04</v>
      </c>
      <c r="G3583" s="3">
        <v>46218</v>
      </c>
      <c r="H3583" t="s">
        <v>3413</v>
      </c>
      <c r="I3583" t="s">
        <v>3413</v>
      </c>
    </row>
    <row r="3584" spans="1:9">
      <c r="A3584">
        <v>139030</v>
      </c>
      <c r="B3584" t="s">
        <v>8704</v>
      </c>
      <c r="C3584" t="s">
        <v>8789</v>
      </c>
      <c r="D3584" t="s">
        <v>8789</v>
      </c>
      <c r="E3584">
        <v>693000</v>
      </c>
      <c r="F3584">
        <v>831600</v>
      </c>
      <c r="G3584" s="3">
        <v>46218</v>
      </c>
      <c r="H3584" t="s">
        <v>3413</v>
      </c>
      <c r="I3584" t="s">
        <v>3413</v>
      </c>
    </row>
    <row r="3585" spans="1:9">
      <c r="A3585">
        <v>139031</v>
      </c>
      <c r="B3585" t="s">
        <v>5165</v>
      </c>
      <c r="C3585" t="s">
        <v>8790</v>
      </c>
      <c r="D3585" t="s">
        <v>8790</v>
      </c>
      <c r="E3585">
        <v>51937848</v>
      </c>
      <c r="F3585">
        <v>62325417.600000001</v>
      </c>
      <c r="G3585" s="3">
        <v>46218</v>
      </c>
      <c r="H3585" t="s">
        <v>3413</v>
      </c>
      <c r="I3585" t="s">
        <v>3413</v>
      </c>
    </row>
    <row r="3586" spans="1:9">
      <c r="A3586">
        <v>139032</v>
      </c>
      <c r="B3586" t="s">
        <v>5171</v>
      </c>
      <c r="C3586" t="s">
        <v>8791</v>
      </c>
      <c r="D3586" t="s">
        <v>8791</v>
      </c>
      <c r="E3586">
        <v>57708720</v>
      </c>
      <c r="F3586">
        <v>69250464</v>
      </c>
      <c r="G3586" s="3">
        <v>46218</v>
      </c>
      <c r="H3586" t="s">
        <v>3413</v>
      </c>
      <c r="I3586" t="s">
        <v>3413</v>
      </c>
    </row>
    <row r="3587" spans="1:9">
      <c r="A3587">
        <v>139033</v>
      </c>
      <c r="B3587" t="s">
        <v>5728</v>
      </c>
      <c r="C3587" t="s">
        <v>3728</v>
      </c>
      <c r="D3587" t="s">
        <v>3728</v>
      </c>
      <c r="E3587">
        <v>4173000</v>
      </c>
      <c r="F3587">
        <v>5007600</v>
      </c>
      <c r="G3587" s="3">
        <v>46218</v>
      </c>
      <c r="H3587" t="s">
        <v>3413</v>
      </c>
      <c r="I3587" t="s">
        <v>3415</v>
      </c>
    </row>
    <row r="3588" spans="1:9">
      <c r="A3588">
        <v>139034</v>
      </c>
      <c r="B3588" t="s">
        <v>8792</v>
      </c>
      <c r="C3588" t="s">
        <v>8794</v>
      </c>
      <c r="D3588">
        <v>0</v>
      </c>
      <c r="E3588">
        <v>47385349.619999997</v>
      </c>
      <c r="F3588">
        <v>56862419.539999999</v>
      </c>
      <c r="G3588" s="3">
        <v>46218</v>
      </c>
      <c r="H3588" t="s">
        <v>3413</v>
      </c>
      <c r="I3588" t="s">
        <v>3414</v>
      </c>
    </row>
    <row r="3589" spans="1:9">
      <c r="A3589">
        <v>139035</v>
      </c>
      <c r="B3589" t="s">
        <v>4939</v>
      </c>
      <c r="C3589" t="s">
        <v>8795</v>
      </c>
      <c r="D3589" t="s">
        <v>9783</v>
      </c>
      <c r="E3589">
        <v>578196</v>
      </c>
      <c r="F3589">
        <v>693835.2</v>
      </c>
      <c r="G3589" s="3">
        <v>46218</v>
      </c>
      <c r="H3589" t="s">
        <v>3413</v>
      </c>
      <c r="I3589" t="s">
        <v>3415</v>
      </c>
    </row>
    <row r="3590" spans="1:9">
      <c r="A3590">
        <v>139036</v>
      </c>
      <c r="B3590" t="s">
        <v>4732</v>
      </c>
      <c r="C3590" t="s">
        <v>8796</v>
      </c>
      <c r="D3590">
        <v>0</v>
      </c>
      <c r="E3590">
        <v>103250000</v>
      </c>
      <c r="F3590">
        <v>123900000</v>
      </c>
      <c r="G3590" s="3">
        <v>46218</v>
      </c>
      <c r="H3590" t="s">
        <v>3413</v>
      </c>
      <c r="I3590" t="s">
        <v>3415</v>
      </c>
    </row>
    <row r="3591" spans="1:9">
      <c r="A3591">
        <v>139037</v>
      </c>
      <c r="B3591" t="s">
        <v>4938</v>
      </c>
      <c r="C3591">
        <v>0</v>
      </c>
      <c r="D3591">
        <v>0</v>
      </c>
      <c r="E3591">
        <v>7133332</v>
      </c>
      <c r="F3591">
        <v>8559998.4000000004</v>
      </c>
      <c r="G3591" s="3">
        <v>46218</v>
      </c>
      <c r="H3591" t="s">
        <v>3413</v>
      </c>
      <c r="I3591" t="s">
        <v>3415</v>
      </c>
    </row>
    <row r="3592" spans="1:9">
      <c r="A3592">
        <v>139038</v>
      </c>
      <c r="B3592" t="s">
        <v>8797</v>
      </c>
      <c r="C3592" t="s">
        <v>8799</v>
      </c>
      <c r="D3592" t="s">
        <v>8799</v>
      </c>
      <c r="E3592">
        <v>1500000</v>
      </c>
      <c r="F3592">
        <v>1500000</v>
      </c>
      <c r="G3592" s="3">
        <v>46219</v>
      </c>
      <c r="H3592" t="s">
        <v>3415</v>
      </c>
      <c r="I3592" t="s">
        <v>3429</v>
      </c>
    </row>
    <row r="3593" spans="1:9">
      <c r="A3593">
        <v>139039</v>
      </c>
      <c r="B3593" t="s">
        <v>4688</v>
      </c>
      <c r="C3593" t="s">
        <v>8800</v>
      </c>
      <c r="D3593">
        <v>0</v>
      </c>
      <c r="E3593">
        <v>2214850</v>
      </c>
      <c r="F3593">
        <v>2657820</v>
      </c>
      <c r="G3593" s="3">
        <v>46219</v>
      </c>
      <c r="H3593" t="s">
        <v>3415</v>
      </c>
      <c r="I3593" t="s">
        <v>3412</v>
      </c>
    </row>
    <row r="3594" spans="1:9">
      <c r="A3594">
        <v>139040</v>
      </c>
      <c r="B3594" t="s">
        <v>5053</v>
      </c>
      <c r="C3594" t="s">
        <v>8801</v>
      </c>
      <c r="D3594">
        <v>0</v>
      </c>
      <c r="E3594">
        <v>6000000</v>
      </c>
      <c r="F3594">
        <v>7200000</v>
      </c>
      <c r="G3594" s="3">
        <v>46219</v>
      </c>
      <c r="H3594" t="s">
        <v>3415</v>
      </c>
      <c r="I3594" t="s">
        <v>3415</v>
      </c>
    </row>
    <row r="3595" spans="1:9">
      <c r="A3595">
        <v>139041</v>
      </c>
      <c r="B3595" t="s">
        <v>8802</v>
      </c>
      <c r="C3595" t="s">
        <v>8803</v>
      </c>
      <c r="D3595">
        <v>0</v>
      </c>
      <c r="E3595">
        <v>2000000</v>
      </c>
      <c r="F3595">
        <v>2000000</v>
      </c>
      <c r="G3595" s="3">
        <v>46219</v>
      </c>
      <c r="H3595" t="s">
        <v>3415</v>
      </c>
      <c r="I3595" t="s">
        <v>3412</v>
      </c>
    </row>
    <row r="3596" spans="1:9">
      <c r="A3596">
        <v>139042</v>
      </c>
      <c r="B3596" t="s">
        <v>5310</v>
      </c>
      <c r="C3596" t="s">
        <v>8804</v>
      </c>
      <c r="D3596">
        <v>0</v>
      </c>
      <c r="E3596">
        <v>34500000</v>
      </c>
      <c r="F3596">
        <v>34500000</v>
      </c>
      <c r="G3596" s="3">
        <v>46219</v>
      </c>
      <c r="H3596" t="s">
        <v>3415</v>
      </c>
      <c r="I3596" t="s">
        <v>3412</v>
      </c>
    </row>
    <row r="3597" spans="1:9">
      <c r="A3597">
        <v>139043</v>
      </c>
      <c r="B3597" t="s">
        <v>4807</v>
      </c>
      <c r="C3597" t="s">
        <v>8805</v>
      </c>
      <c r="D3597">
        <v>0</v>
      </c>
      <c r="E3597">
        <v>46998000</v>
      </c>
      <c r="F3597">
        <v>56397600</v>
      </c>
      <c r="G3597" s="3">
        <v>46219</v>
      </c>
      <c r="H3597" t="s">
        <v>3415</v>
      </c>
      <c r="I3597" t="s">
        <v>3420</v>
      </c>
    </row>
    <row r="3598" spans="1:9">
      <c r="A3598">
        <v>139044</v>
      </c>
      <c r="B3598" t="s">
        <v>5175</v>
      </c>
      <c r="C3598" t="s">
        <v>8806</v>
      </c>
      <c r="D3598" t="s">
        <v>8806</v>
      </c>
      <c r="E3598">
        <v>3200000</v>
      </c>
      <c r="F3598">
        <v>3840000</v>
      </c>
      <c r="G3598" s="3">
        <v>46219</v>
      </c>
      <c r="H3598" t="s">
        <v>3415</v>
      </c>
      <c r="I3598" t="s">
        <v>3415</v>
      </c>
    </row>
    <row r="3599" spans="1:9">
      <c r="A3599">
        <v>139045</v>
      </c>
      <c r="B3599" t="s">
        <v>4927</v>
      </c>
      <c r="C3599" t="s">
        <v>8807</v>
      </c>
      <c r="D3599" t="s">
        <v>1147</v>
      </c>
      <c r="E3599">
        <v>23070000</v>
      </c>
      <c r="F3599">
        <v>27684000</v>
      </c>
      <c r="G3599" s="3">
        <v>46219</v>
      </c>
      <c r="H3599" t="s">
        <v>3415</v>
      </c>
      <c r="I3599" t="s">
        <v>3420</v>
      </c>
    </row>
    <row r="3600" spans="1:9">
      <c r="A3600">
        <v>139046</v>
      </c>
      <c r="B3600" t="s">
        <v>5179</v>
      </c>
      <c r="C3600" t="s">
        <v>8808</v>
      </c>
      <c r="D3600" t="s">
        <v>8808</v>
      </c>
      <c r="E3600">
        <v>2100</v>
      </c>
      <c r="F3600">
        <v>2100</v>
      </c>
      <c r="G3600" s="3">
        <v>46219</v>
      </c>
      <c r="H3600" t="s">
        <v>3415</v>
      </c>
      <c r="I3600" t="s">
        <v>3415</v>
      </c>
    </row>
    <row r="3601" spans="1:9">
      <c r="A3601">
        <v>139047</v>
      </c>
      <c r="B3601" t="s">
        <v>5185</v>
      </c>
      <c r="C3601" t="s">
        <v>8809</v>
      </c>
      <c r="D3601" t="s">
        <v>8809</v>
      </c>
      <c r="E3601">
        <v>7709440</v>
      </c>
      <c r="F3601">
        <v>9251328</v>
      </c>
      <c r="G3601" s="3">
        <v>46219</v>
      </c>
      <c r="H3601" t="s">
        <v>3415</v>
      </c>
      <c r="I3601" t="s">
        <v>3415</v>
      </c>
    </row>
    <row r="3602" spans="1:9">
      <c r="A3602">
        <v>139048</v>
      </c>
      <c r="B3602" t="s">
        <v>5207</v>
      </c>
      <c r="C3602" t="s">
        <v>8810</v>
      </c>
      <c r="D3602" t="s">
        <v>8810</v>
      </c>
      <c r="E3602">
        <v>8100000</v>
      </c>
      <c r="F3602">
        <v>9720000</v>
      </c>
      <c r="G3602" s="3">
        <v>46219</v>
      </c>
      <c r="H3602" t="s">
        <v>3415</v>
      </c>
      <c r="I3602" t="s">
        <v>3415</v>
      </c>
    </row>
    <row r="3603" spans="1:9">
      <c r="A3603">
        <v>139049</v>
      </c>
      <c r="B3603" t="s">
        <v>5108</v>
      </c>
      <c r="C3603">
        <v>0</v>
      </c>
      <c r="D3603">
        <v>0</v>
      </c>
      <c r="E3603">
        <v>1337400</v>
      </c>
      <c r="F3603">
        <v>1337400</v>
      </c>
      <c r="G3603" s="3">
        <v>46219</v>
      </c>
      <c r="H3603" t="s">
        <v>3415</v>
      </c>
      <c r="I3603" t="s">
        <v>3414</v>
      </c>
    </row>
    <row r="3604" spans="1:9">
      <c r="A3604">
        <v>139050</v>
      </c>
      <c r="B3604" t="s">
        <v>4695</v>
      </c>
      <c r="C3604" t="s">
        <v>7388</v>
      </c>
      <c r="D3604">
        <v>0</v>
      </c>
      <c r="E3604">
        <v>2513600</v>
      </c>
      <c r="F3604">
        <v>2513600</v>
      </c>
      <c r="G3604" s="3">
        <v>46219</v>
      </c>
      <c r="H3604" t="s">
        <v>3415</v>
      </c>
      <c r="I3604" t="s">
        <v>3415</v>
      </c>
    </row>
    <row r="3605" spans="1:9">
      <c r="A3605">
        <v>139051</v>
      </c>
      <c r="B3605" t="s">
        <v>4775</v>
      </c>
      <c r="C3605" t="s">
        <v>8811</v>
      </c>
      <c r="D3605">
        <v>0</v>
      </c>
      <c r="E3605">
        <v>10000000</v>
      </c>
      <c r="F3605">
        <v>12000000</v>
      </c>
      <c r="G3605" s="3">
        <v>46219</v>
      </c>
      <c r="H3605" t="s">
        <v>3415</v>
      </c>
      <c r="I3605" t="s">
        <v>3420</v>
      </c>
    </row>
    <row r="3606" spans="1:9">
      <c r="A3606">
        <v>139052</v>
      </c>
      <c r="B3606" t="s">
        <v>4695</v>
      </c>
      <c r="C3606" t="s">
        <v>8812</v>
      </c>
      <c r="D3606">
        <v>0</v>
      </c>
      <c r="E3606">
        <v>2189100</v>
      </c>
      <c r="F3606">
        <v>2189100</v>
      </c>
      <c r="G3606" s="3">
        <v>46219</v>
      </c>
      <c r="H3606" t="s">
        <v>3415</v>
      </c>
      <c r="I3606" t="s">
        <v>3415</v>
      </c>
    </row>
    <row r="3607" spans="1:9">
      <c r="A3607">
        <v>139053</v>
      </c>
      <c r="B3607">
        <v>0</v>
      </c>
      <c r="C3607" t="s">
        <v>8813</v>
      </c>
      <c r="D3607">
        <v>0</v>
      </c>
      <c r="E3607">
        <v>0</v>
      </c>
      <c r="F3607">
        <v>0</v>
      </c>
      <c r="G3607" s="3">
        <v>46219</v>
      </c>
      <c r="H3607" t="s">
        <v>3415</v>
      </c>
      <c r="I3607" t="s">
        <v>3420</v>
      </c>
    </row>
    <row r="3608" spans="1:9">
      <c r="A3608">
        <v>139054</v>
      </c>
      <c r="B3608" t="s">
        <v>4760</v>
      </c>
      <c r="C3608" t="s">
        <v>8814</v>
      </c>
      <c r="D3608">
        <v>0</v>
      </c>
      <c r="E3608">
        <v>6807400</v>
      </c>
      <c r="F3608">
        <v>8168880</v>
      </c>
      <c r="G3608" s="3">
        <v>46219</v>
      </c>
      <c r="H3608" t="s">
        <v>3415</v>
      </c>
      <c r="I3608" t="s">
        <v>3420</v>
      </c>
    </row>
    <row r="3609" spans="1:9">
      <c r="A3609">
        <v>139055</v>
      </c>
      <c r="B3609" t="s">
        <v>4952</v>
      </c>
      <c r="C3609" t="s">
        <v>8815</v>
      </c>
      <c r="D3609">
        <v>0</v>
      </c>
      <c r="E3609">
        <v>15250000</v>
      </c>
      <c r="F3609">
        <v>15250000</v>
      </c>
      <c r="G3609" s="3">
        <v>46219</v>
      </c>
      <c r="H3609" t="s">
        <v>3415</v>
      </c>
      <c r="I3609" t="s">
        <v>3420</v>
      </c>
    </row>
    <row r="3610" spans="1:9">
      <c r="A3610">
        <v>139056</v>
      </c>
      <c r="B3610">
        <v>0</v>
      </c>
      <c r="C3610" t="s">
        <v>8816</v>
      </c>
      <c r="D3610">
        <v>0</v>
      </c>
      <c r="E3610">
        <v>0</v>
      </c>
      <c r="F3610">
        <v>0</v>
      </c>
      <c r="G3610" s="3">
        <v>46219</v>
      </c>
      <c r="H3610" t="s">
        <v>3415</v>
      </c>
      <c r="I3610" t="s">
        <v>3420</v>
      </c>
    </row>
    <row r="3611" spans="1:9">
      <c r="A3611">
        <v>139057</v>
      </c>
      <c r="B3611" t="s">
        <v>8817</v>
      </c>
      <c r="C3611" t="s">
        <v>8818</v>
      </c>
      <c r="D3611">
        <v>0</v>
      </c>
      <c r="E3611">
        <v>31769541.309999999</v>
      </c>
      <c r="F3611">
        <v>31769541.309999999</v>
      </c>
      <c r="G3611" s="3">
        <v>46219</v>
      </c>
      <c r="H3611" t="s">
        <v>3415</v>
      </c>
      <c r="I3611" t="s">
        <v>3414</v>
      </c>
    </row>
    <row r="3612" spans="1:9">
      <c r="A3612">
        <v>139058</v>
      </c>
      <c r="B3612" t="s">
        <v>4732</v>
      </c>
      <c r="C3612" t="s">
        <v>8819</v>
      </c>
      <c r="D3612">
        <v>0</v>
      </c>
      <c r="E3612">
        <v>43600000</v>
      </c>
      <c r="F3612">
        <v>43600000</v>
      </c>
      <c r="G3612" s="3">
        <v>46219</v>
      </c>
      <c r="H3612" t="s">
        <v>3415</v>
      </c>
      <c r="I3612" t="s">
        <v>3412</v>
      </c>
    </row>
    <row r="3613" spans="1:9">
      <c r="A3613">
        <v>139059</v>
      </c>
      <c r="B3613" t="s">
        <v>7305</v>
      </c>
      <c r="C3613" t="s">
        <v>3734</v>
      </c>
      <c r="D3613" t="s">
        <v>3734</v>
      </c>
      <c r="E3613">
        <v>2016666.67</v>
      </c>
      <c r="F3613">
        <v>2420000</v>
      </c>
      <c r="G3613" s="3">
        <v>46219</v>
      </c>
      <c r="H3613" t="s">
        <v>3415</v>
      </c>
      <c r="I3613" t="s">
        <v>3412</v>
      </c>
    </row>
    <row r="3614" spans="1:9">
      <c r="A3614">
        <v>139060</v>
      </c>
      <c r="B3614" t="s">
        <v>4938</v>
      </c>
      <c r="C3614" t="s">
        <v>8820</v>
      </c>
      <c r="D3614">
        <v>0</v>
      </c>
      <c r="E3614">
        <v>7896665.9800000004</v>
      </c>
      <c r="F3614">
        <v>9475999.1799999997</v>
      </c>
      <c r="G3614" s="3">
        <v>46219</v>
      </c>
      <c r="H3614" t="s">
        <v>3415</v>
      </c>
      <c r="I3614" t="s">
        <v>3420</v>
      </c>
    </row>
    <row r="3615" spans="1:9">
      <c r="A3615">
        <v>139061</v>
      </c>
      <c r="B3615" t="s">
        <v>5282</v>
      </c>
      <c r="C3615" t="s">
        <v>3807</v>
      </c>
      <c r="D3615">
        <v>0</v>
      </c>
      <c r="E3615">
        <v>14350523</v>
      </c>
      <c r="F3615">
        <v>17220627.600000001</v>
      </c>
      <c r="G3615" s="3">
        <v>46219</v>
      </c>
      <c r="H3615" t="s">
        <v>3415</v>
      </c>
      <c r="I3615" t="s">
        <v>3420</v>
      </c>
    </row>
    <row r="3616" spans="1:9">
      <c r="A3616">
        <v>139062</v>
      </c>
      <c r="B3616" t="s">
        <v>4800</v>
      </c>
      <c r="C3616" t="s">
        <v>1153</v>
      </c>
      <c r="D3616">
        <v>0</v>
      </c>
      <c r="E3616">
        <v>650000</v>
      </c>
      <c r="F3616">
        <v>650000</v>
      </c>
      <c r="G3616" s="3">
        <v>46220</v>
      </c>
      <c r="H3616" t="s">
        <v>3412</v>
      </c>
      <c r="I3616" t="s">
        <v>3423</v>
      </c>
    </row>
    <row r="3617" spans="1:9">
      <c r="A3617">
        <v>139063</v>
      </c>
      <c r="B3617" t="s">
        <v>4910</v>
      </c>
      <c r="C3617" t="s">
        <v>8821</v>
      </c>
      <c r="D3617">
        <v>0</v>
      </c>
      <c r="E3617">
        <v>6732000</v>
      </c>
      <c r="F3617">
        <v>6732000</v>
      </c>
      <c r="G3617" s="3">
        <v>46220</v>
      </c>
      <c r="H3617" t="s">
        <v>3412</v>
      </c>
      <c r="I3617" t="s">
        <v>3423</v>
      </c>
    </row>
    <row r="3618" spans="1:9">
      <c r="A3618">
        <v>139064</v>
      </c>
      <c r="B3618" t="s">
        <v>4889</v>
      </c>
      <c r="C3618" t="s">
        <v>1198</v>
      </c>
      <c r="D3618">
        <v>0</v>
      </c>
      <c r="E3618">
        <v>4515000</v>
      </c>
      <c r="F3618">
        <v>4515000</v>
      </c>
      <c r="G3618" s="3">
        <v>46220</v>
      </c>
      <c r="H3618" t="s">
        <v>3412</v>
      </c>
      <c r="I3618" t="s">
        <v>3423</v>
      </c>
    </row>
    <row r="3619" spans="1:9">
      <c r="A3619">
        <v>139065</v>
      </c>
      <c r="B3619" t="s">
        <v>4693</v>
      </c>
      <c r="C3619" t="s">
        <v>1201</v>
      </c>
      <c r="D3619">
        <v>0</v>
      </c>
      <c r="E3619">
        <v>5100000</v>
      </c>
      <c r="F3619">
        <v>5100000</v>
      </c>
      <c r="G3619" s="3">
        <v>46220</v>
      </c>
      <c r="H3619" t="s">
        <v>3412</v>
      </c>
      <c r="I3619" t="s">
        <v>3423</v>
      </c>
    </row>
    <row r="3620" spans="1:9">
      <c r="A3620">
        <v>139066</v>
      </c>
      <c r="B3620" t="s">
        <v>4786</v>
      </c>
      <c r="C3620" t="s">
        <v>8822</v>
      </c>
      <c r="D3620">
        <v>0</v>
      </c>
      <c r="E3620">
        <v>4875000</v>
      </c>
      <c r="F3620">
        <v>4875000</v>
      </c>
      <c r="G3620" s="3">
        <v>46220</v>
      </c>
      <c r="H3620" t="s">
        <v>3412</v>
      </c>
      <c r="I3620" t="s">
        <v>3423</v>
      </c>
    </row>
    <row r="3621" spans="1:9">
      <c r="A3621">
        <v>139067</v>
      </c>
      <c r="B3621" t="s">
        <v>4786</v>
      </c>
      <c r="C3621" t="s">
        <v>8823</v>
      </c>
      <c r="D3621">
        <v>0</v>
      </c>
      <c r="E3621">
        <v>4875000</v>
      </c>
      <c r="F3621">
        <v>4875000</v>
      </c>
      <c r="G3621" s="3">
        <v>46220</v>
      </c>
      <c r="H3621" t="s">
        <v>3412</v>
      </c>
      <c r="I3621" t="s">
        <v>3423</v>
      </c>
    </row>
    <row r="3622" spans="1:9">
      <c r="A3622">
        <v>139068</v>
      </c>
      <c r="B3622" t="s">
        <v>4786</v>
      </c>
      <c r="C3622" t="s">
        <v>8824</v>
      </c>
      <c r="D3622">
        <v>0</v>
      </c>
      <c r="E3622">
        <v>4875000</v>
      </c>
      <c r="F3622">
        <v>4875000</v>
      </c>
      <c r="G3622" s="3">
        <v>46220</v>
      </c>
      <c r="H3622" t="s">
        <v>3412</v>
      </c>
      <c r="I3622" t="s">
        <v>3423</v>
      </c>
    </row>
    <row r="3623" spans="1:9">
      <c r="A3623">
        <v>139069</v>
      </c>
      <c r="B3623" t="s">
        <v>4800</v>
      </c>
      <c r="C3623" t="s">
        <v>1202</v>
      </c>
      <c r="D3623">
        <v>0</v>
      </c>
      <c r="E3623">
        <v>4000000</v>
      </c>
      <c r="F3623">
        <v>4000000</v>
      </c>
      <c r="G3623" s="3">
        <v>46220</v>
      </c>
      <c r="H3623" t="s">
        <v>3412</v>
      </c>
      <c r="I3623" t="s">
        <v>3423</v>
      </c>
    </row>
    <row r="3624" spans="1:9">
      <c r="A3624">
        <v>139070</v>
      </c>
      <c r="B3624" t="s">
        <v>7759</v>
      </c>
      <c r="C3624" t="s">
        <v>8825</v>
      </c>
      <c r="D3624">
        <v>0</v>
      </c>
      <c r="E3624">
        <v>12500000</v>
      </c>
      <c r="F3624">
        <v>12500000</v>
      </c>
      <c r="G3624" s="3">
        <v>46220</v>
      </c>
      <c r="H3624" t="s">
        <v>3412</v>
      </c>
      <c r="I3624" t="s">
        <v>3412</v>
      </c>
    </row>
    <row r="3625" spans="1:9">
      <c r="A3625">
        <v>139071</v>
      </c>
      <c r="B3625" t="s">
        <v>4842</v>
      </c>
      <c r="C3625" t="s">
        <v>8826</v>
      </c>
      <c r="D3625">
        <v>0</v>
      </c>
      <c r="E3625">
        <v>5209210.5999999996</v>
      </c>
      <c r="F3625">
        <v>5209210.5999999996</v>
      </c>
      <c r="G3625" s="3">
        <v>46220</v>
      </c>
      <c r="H3625" t="s">
        <v>3412</v>
      </c>
      <c r="I3625" t="s">
        <v>3412</v>
      </c>
    </row>
    <row r="3626" spans="1:9">
      <c r="A3626">
        <v>139072</v>
      </c>
      <c r="B3626" t="s">
        <v>4807</v>
      </c>
      <c r="C3626" t="s">
        <v>1205</v>
      </c>
      <c r="D3626">
        <v>0</v>
      </c>
      <c r="E3626">
        <v>6322000</v>
      </c>
      <c r="F3626">
        <v>6322000</v>
      </c>
      <c r="G3626" s="3">
        <v>46220</v>
      </c>
      <c r="H3626" t="s">
        <v>3412</v>
      </c>
      <c r="I3626" t="s">
        <v>3423</v>
      </c>
    </row>
    <row r="3627" spans="1:9">
      <c r="A3627">
        <v>139073</v>
      </c>
      <c r="B3627" t="s">
        <v>4807</v>
      </c>
      <c r="C3627" t="s">
        <v>1206</v>
      </c>
      <c r="D3627">
        <v>0</v>
      </c>
      <c r="E3627">
        <v>6594000</v>
      </c>
      <c r="F3627">
        <v>6594000</v>
      </c>
      <c r="G3627" s="3">
        <v>46220</v>
      </c>
      <c r="H3627" t="s">
        <v>3412</v>
      </c>
      <c r="I3627" t="s">
        <v>3423</v>
      </c>
    </row>
    <row r="3628" spans="1:9">
      <c r="A3628">
        <v>139074</v>
      </c>
      <c r="B3628" t="s">
        <v>8827</v>
      </c>
      <c r="C3628" t="s">
        <v>8828</v>
      </c>
      <c r="D3628">
        <v>0</v>
      </c>
      <c r="E3628">
        <v>11400000</v>
      </c>
      <c r="F3628">
        <v>11400000</v>
      </c>
      <c r="G3628" s="3">
        <v>46220</v>
      </c>
      <c r="H3628" t="s">
        <v>3412</v>
      </c>
      <c r="I3628" t="s">
        <v>3412</v>
      </c>
    </row>
    <row r="3629" spans="1:9">
      <c r="A3629">
        <v>139075</v>
      </c>
      <c r="B3629" t="s">
        <v>4994</v>
      </c>
      <c r="C3629" t="s">
        <v>8829</v>
      </c>
      <c r="D3629">
        <v>0</v>
      </c>
      <c r="E3629">
        <v>12000000</v>
      </c>
      <c r="F3629">
        <v>12000000</v>
      </c>
      <c r="G3629" s="3">
        <v>46220</v>
      </c>
      <c r="H3629" t="s">
        <v>3412</v>
      </c>
      <c r="I3629" t="s">
        <v>3412</v>
      </c>
    </row>
    <row r="3630" spans="1:9">
      <c r="A3630">
        <v>139076</v>
      </c>
      <c r="B3630" t="s">
        <v>4797</v>
      </c>
      <c r="C3630" t="s">
        <v>8830</v>
      </c>
      <c r="D3630">
        <v>0</v>
      </c>
      <c r="E3630">
        <v>13310000</v>
      </c>
      <c r="F3630">
        <v>15972000</v>
      </c>
      <c r="G3630" s="3">
        <v>46220</v>
      </c>
      <c r="H3630" t="s">
        <v>3412</v>
      </c>
      <c r="I3630" t="s">
        <v>3411</v>
      </c>
    </row>
    <row r="3631" spans="1:9">
      <c r="A3631">
        <v>139077</v>
      </c>
      <c r="B3631" t="s">
        <v>4797</v>
      </c>
      <c r="C3631" t="s">
        <v>8831</v>
      </c>
      <c r="D3631">
        <v>0</v>
      </c>
      <c r="E3631">
        <v>7495600</v>
      </c>
      <c r="F3631">
        <v>8994720</v>
      </c>
      <c r="G3631" s="3">
        <v>46220</v>
      </c>
      <c r="H3631" t="s">
        <v>3412</v>
      </c>
      <c r="I3631" t="s">
        <v>3411</v>
      </c>
    </row>
    <row r="3632" spans="1:9">
      <c r="A3632">
        <v>139078</v>
      </c>
      <c r="B3632" t="s">
        <v>4797</v>
      </c>
      <c r="C3632" t="s">
        <v>8832</v>
      </c>
      <c r="D3632">
        <v>0</v>
      </c>
      <c r="E3632">
        <v>11920000</v>
      </c>
      <c r="F3632">
        <v>14304000</v>
      </c>
      <c r="G3632" s="3">
        <v>46220</v>
      </c>
      <c r="H3632" t="s">
        <v>3412</v>
      </c>
      <c r="I3632" t="s">
        <v>3411</v>
      </c>
    </row>
    <row r="3633" spans="1:9">
      <c r="A3633">
        <v>139079</v>
      </c>
      <c r="B3633" t="s">
        <v>4797</v>
      </c>
      <c r="C3633" t="s">
        <v>8833</v>
      </c>
      <c r="D3633">
        <v>0</v>
      </c>
      <c r="E3633">
        <v>12891900</v>
      </c>
      <c r="F3633">
        <v>15470280</v>
      </c>
      <c r="G3633" s="3">
        <v>46220</v>
      </c>
      <c r="H3633" t="s">
        <v>3412</v>
      </c>
      <c r="I3633" t="s">
        <v>3411</v>
      </c>
    </row>
    <row r="3634" spans="1:9">
      <c r="A3634">
        <v>139080</v>
      </c>
      <c r="B3634" t="s">
        <v>4732</v>
      </c>
      <c r="C3634" t="s">
        <v>8834</v>
      </c>
      <c r="D3634">
        <v>0</v>
      </c>
      <c r="E3634">
        <v>1523408.82</v>
      </c>
      <c r="F3634">
        <v>1523408.82</v>
      </c>
      <c r="G3634" s="3">
        <v>46220</v>
      </c>
      <c r="H3634" t="s">
        <v>3412</v>
      </c>
      <c r="I3634" t="s">
        <v>3420</v>
      </c>
    </row>
    <row r="3635" spans="1:9">
      <c r="A3635">
        <v>139081</v>
      </c>
      <c r="B3635" t="s">
        <v>4797</v>
      </c>
      <c r="C3635" t="s">
        <v>8835</v>
      </c>
      <c r="D3635">
        <v>0</v>
      </c>
      <c r="E3635">
        <v>8044000</v>
      </c>
      <c r="F3635">
        <v>9652800</v>
      </c>
      <c r="G3635" s="3">
        <v>46220</v>
      </c>
      <c r="H3635" t="s">
        <v>3412</v>
      </c>
      <c r="I3635" t="s">
        <v>3411</v>
      </c>
    </row>
    <row r="3636" spans="1:9">
      <c r="A3636">
        <v>139082</v>
      </c>
      <c r="B3636" t="s">
        <v>4797</v>
      </c>
      <c r="C3636" t="s">
        <v>8836</v>
      </c>
      <c r="D3636">
        <v>0</v>
      </c>
      <c r="E3636">
        <v>11961900</v>
      </c>
      <c r="F3636">
        <v>14354280</v>
      </c>
      <c r="G3636" s="3">
        <v>46220</v>
      </c>
      <c r="H3636" t="s">
        <v>3412</v>
      </c>
      <c r="I3636" t="s">
        <v>3411</v>
      </c>
    </row>
    <row r="3637" spans="1:9">
      <c r="A3637">
        <v>139083</v>
      </c>
      <c r="B3637" t="s">
        <v>4768</v>
      </c>
      <c r="C3637" t="s">
        <v>8837</v>
      </c>
      <c r="D3637">
        <v>0</v>
      </c>
      <c r="E3637">
        <v>1170000</v>
      </c>
      <c r="F3637">
        <v>1170000</v>
      </c>
      <c r="G3637" s="3">
        <v>46220</v>
      </c>
      <c r="H3637" t="s">
        <v>3412</v>
      </c>
      <c r="I3637" t="s">
        <v>3412</v>
      </c>
    </row>
    <row r="3638" spans="1:9">
      <c r="A3638">
        <v>139084</v>
      </c>
      <c r="B3638" t="s">
        <v>4952</v>
      </c>
      <c r="C3638" t="s">
        <v>3806</v>
      </c>
      <c r="D3638">
        <v>0</v>
      </c>
      <c r="E3638">
        <v>39465000</v>
      </c>
      <c r="F3638">
        <v>47358000</v>
      </c>
      <c r="G3638" s="3">
        <v>46220</v>
      </c>
      <c r="H3638" t="s">
        <v>3412</v>
      </c>
      <c r="I3638" t="s">
        <v>3420</v>
      </c>
    </row>
    <row r="3639" spans="1:9">
      <c r="A3639">
        <v>139085</v>
      </c>
      <c r="B3639" t="s">
        <v>4732</v>
      </c>
      <c r="C3639">
        <v>0</v>
      </c>
      <c r="D3639">
        <v>0</v>
      </c>
      <c r="E3639">
        <v>1523408.82</v>
      </c>
      <c r="F3639">
        <v>1523408.82</v>
      </c>
      <c r="G3639" s="3">
        <v>46220</v>
      </c>
      <c r="H3639" t="s">
        <v>3412</v>
      </c>
      <c r="I3639" t="s">
        <v>3416</v>
      </c>
    </row>
    <row r="3640" spans="1:9">
      <c r="A3640">
        <v>139086</v>
      </c>
      <c r="B3640" t="s">
        <v>4695</v>
      </c>
      <c r="C3640" t="s">
        <v>8838</v>
      </c>
      <c r="D3640">
        <v>0</v>
      </c>
      <c r="E3640">
        <v>2129700</v>
      </c>
      <c r="F3640">
        <v>2129700</v>
      </c>
      <c r="G3640" s="3">
        <v>46220</v>
      </c>
      <c r="H3640" t="s">
        <v>3412</v>
      </c>
      <c r="I3640" t="s">
        <v>3412</v>
      </c>
    </row>
    <row r="3641" spans="1:9">
      <c r="A3641">
        <v>139087</v>
      </c>
      <c r="B3641" t="s">
        <v>4952</v>
      </c>
      <c r="C3641" t="s">
        <v>3809</v>
      </c>
      <c r="D3641">
        <v>0</v>
      </c>
      <c r="E3641">
        <v>5500000</v>
      </c>
      <c r="F3641">
        <v>6600000</v>
      </c>
      <c r="G3641" s="3">
        <v>46220</v>
      </c>
      <c r="H3641" t="s">
        <v>3412</v>
      </c>
      <c r="I3641" t="s">
        <v>3420</v>
      </c>
    </row>
    <row r="3642" spans="1:9">
      <c r="A3642">
        <v>139088</v>
      </c>
      <c r="B3642" t="s">
        <v>5440</v>
      </c>
      <c r="C3642">
        <v>0</v>
      </c>
      <c r="D3642">
        <v>0</v>
      </c>
      <c r="E3642">
        <v>821667</v>
      </c>
      <c r="F3642">
        <v>986000.4</v>
      </c>
      <c r="G3642" s="3">
        <v>46220</v>
      </c>
      <c r="H3642" t="s">
        <v>3412</v>
      </c>
      <c r="I3642" t="s">
        <v>3412</v>
      </c>
    </row>
    <row r="3643" spans="1:9">
      <c r="A3643">
        <v>139089</v>
      </c>
      <c r="B3643" t="s">
        <v>5463</v>
      </c>
      <c r="C3643" t="s">
        <v>8839</v>
      </c>
      <c r="D3643" t="s">
        <v>8839</v>
      </c>
      <c r="E3643">
        <v>75000000</v>
      </c>
      <c r="F3643">
        <v>75000000</v>
      </c>
      <c r="G3643" s="3">
        <v>46220</v>
      </c>
      <c r="H3643" t="s">
        <v>3412</v>
      </c>
      <c r="I3643" t="s">
        <v>3419</v>
      </c>
    </row>
    <row r="3644" spans="1:9">
      <c r="A3644">
        <v>139090</v>
      </c>
      <c r="B3644" t="s">
        <v>8840</v>
      </c>
      <c r="C3644" t="s">
        <v>8842</v>
      </c>
      <c r="D3644" t="s">
        <v>8842</v>
      </c>
      <c r="E3644">
        <v>6480000</v>
      </c>
      <c r="F3644">
        <v>6480000</v>
      </c>
      <c r="G3644" s="3">
        <v>46220</v>
      </c>
      <c r="H3644" t="s">
        <v>3412</v>
      </c>
      <c r="I3644" t="s">
        <v>3429</v>
      </c>
    </row>
    <row r="3645" spans="1:9">
      <c r="A3645">
        <v>139091</v>
      </c>
      <c r="B3645" t="s">
        <v>4706</v>
      </c>
      <c r="C3645" t="s">
        <v>3827</v>
      </c>
      <c r="D3645">
        <v>0</v>
      </c>
      <c r="E3645">
        <v>12925000</v>
      </c>
      <c r="F3645">
        <v>12925000</v>
      </c>
      <c r="G3645" s="3">
        <v>46220</v>
      </c>
      <c r="H3645" t="s">
        <v>3412</v>
      </c>
      <c r="I3645" t="s">
        <v>3420</v>
      </c>
    </row>
    <row r="3646" spans="1:9">
      <c r="A3646">
        <v>139092</v>
      </c>
      <c r="B3646" t="s">
        <v>4729</v>
      </c>
      <c r="C3646">
        <v>0</v>
      </c>
      <c r="D3646">
        <v>0</v>
      </c>
      <c r="E3646">
        <v>11917000</v>
      </c>
      <c r="F3646">
        <v>14300400</v>
      </c>
      <c r="G3646" s="3">
        <v>46220</v>
      </c>
      <c r="H3646" t="s">
        <v>3412</v>
      </c>
      <c r="I3646" t="s">
        <v>3416</v>
      </c>
    </row>
    <row r="3647" spans="1:9">
      <c r="A3647">
        <v>139093</v>
      </c>
      <c r="B3647" t="s">
        <v>8843</v>
      </c>
      <c r="C3647">
        <v>0</v>
      </c>
      <c r="D3647">
        <v>0</v>
      </c>
      <c r="E3647">
        <v>0</v>
      </c>
      <c r="F3647">
        <v>0</v>
      </c>
      <c r="G3647" s="3">
        <v>46220</v>
      </c>
      <c r="H3647" t="s">
        <v>3412</v>
      </c>
      <c r="I3647" t="s">
        <v>3420</v>
      </c>
    </row>
    <row r="3648" spans="1:9">
      <c r="A3648">
        <v>139094</v>
      </c>
      <c r="B3648" t="s">
        <v>4763</v>
      </c>
      <c r="C3648">
        <v>0</v>
      </c>
      <c r="D3648">
        <v>0</v>
      </c>
      <c r="E3648">
        <v>596479</v>
      </c>
      <c r="F3648">
        <v>715774.8</v>
      </c>
      <c r="G3648" s="3">
        <v>46220</v>
      </c>
      <c r="H3648" t="s">
        <v>3412</v>
      </c>
      <c r="I3648" t="s">
        <v>3420</v>
      </c>
    </row>
    <row r="3649" spans="1:9">
      <c r="A3649">
        <v>139095</v>
      </c>
      <c r="B3649" t="s">
        <v>4732</v>
      </c>
      <c r="C3649" t="s">
        <v>8844</v>
      </c>
      <c r="D3649">
        <v>0</v>
      </c>
      <c r="E3649">
        <v>3000000</v>
      </c>
      <c r="F3649">
        <v>3000000</v>
      </c>
      <c r="G3649" s="3">
        <v>46220</v>
      </c>
      <c r="H3649" t="s">
        <v>3412</v>
      </c>
      <c r="I3649" t="s">
        <v>3421</v>
      </c>
    </row>
    <row r="3650" spans="1:9">
      <c r="A3650">
        <v>139096</v>
      </c>
      <c r="B3650" t="s">
        <v>6174</v>
      </c>
      <c r="C3650" t="s">
        <v>6121</v>
      </c>
      <c r="D3650">
        <v>0</v>
      </c>
      <c r="E3650">
        <v>730000</v>
      </c>
      <c r="F3650">
        <v>730000</v>
      </c>
      <c r="G3650" s="3">
        <v>46220</v>
      </c>
      <c r="H3650" t="s">
        <v>3412</v>
      </c>
      <c r="I3650" t="s">
        <v>3412</v>
      </c>
    </row>
    <row r="3651" spans="1:9">
      <c r="A3651">
        <v>139097</v>
      </c>
      <c r="B3651" t="s">
        <v>4952</v>
      </c>
      <c r="C3651" t="s">
        <v>3811</v>
      </c>
      <c r="D3651">
        <v>0</v>
      </c>
      <c r="E3651">
        <v>40830000</v>
      </c>
      <c r="F3651">
        <v>48996000</v>
      </c>
      <c r="G3651" s="3">
        <v>46220</v>
      </c>
      <c r="H3651" t="s">
        <v>3412</v>
      </c>
      <c r="I3651" t="s">
        <v>3420</v>
      </c>
    </row>
    <row r="3652" spans="1:9">
      <c r="A3652">
        <v>139098</v>
      </c>
      <c r="B3652" t="s">
        <v>4763</v>
      </c>
      <c r="C3652">
        <v>0</v>
      </c>
      <c r="D3652">
        <v>0</v>
      </c>
      <c r="E3652">
        <v>36375900</v>
      </c>
      <c r="F3652">
        <v>0</v>
      </c>
      <c r="G3652" s="3">
        <v>46220</v>
      </c>
      <c r="H3652" t="s">
        <v>3412</v>
      </c>
      <c r="I3652" t="s">
        <v>3420</v>
      </c>
    </row>
    <row r="3653" spans="1:9">
      <c r="A3653">
        <v>139099</v>
      </c>
      <c r="B3653" t="s">
        <v>8845</v>
      </c>
      <c r="C3653" t="s">
        <v>3805</v>
      </c>
      <c r="D3653">
        <v>0</v>
      </c>
      <c r="E3653">
        <v>4080000</v>
      </c>
      <c r="F3653">
        <v>4080000</v>
      </c>
      <c r="G3653" s="3">
        <v>46220</v>
      </c>
      <c r="H3653" t="s">
        <v>3412</v>
      </c>
      <c r="I3653" t="s">
        <v>3420</v>
      </c>
    </row>
    <row r="3654" spans="1:9">
      <c r="A3654">
        <v>139100</v>
      </c>
      <c r="B3654" t="s">
        <v>4807</v>
      </c>
      <c r="C3654" t="s">
        <v>8846</v>
      </c>
      <c r="D3654">
        <v>0</v>
      </c>
      <c r="E3654">
        <v>12009000</v>
      </c>
      <c r="F3654">
        <v>14410800</v>
      </c>
      <c r="G3654" s="3">
        <v>46220</v>
      </c>
      <c r="H3654" t="s">
        <v>3412</v>
      </c>
      <c r="I3654" t="s">
        <v>3411</v>
      </c>
    </row>
    <row r="3655" spans="1:9">
      <c r="A3655">
        <v>139101</v>
      </c>
      <c r="B3655" t="s">
        <v>4689</v>
      </c>
      <c r="C3655" t="s">
        <v>3825</v>
      </c>
      <c r="D3655">
        <v>0</v>
      </c>
      <c r="E3655">
        <v>902000</v>
      </c>
      <c r="F3655">
        <v>902000</v>
      </c>
      <c r="G3655" s="3">
        <v>46220</v>
      </c>
      <c r="H3655" t="s">
        <v>3412</v>
      </c>
      <c r="I3655" t="s">
        <v>3420</v>
      </c>
    </row>
    <row r="3656" spans="1:9">
      <c r="A3656">
        <v>139102</v>
      </c>
      <c r="B3656" t="s">
        <v>4807</v>
      </c>
      <c r="C3656" t="s">
        <v>8847</v>
      </c>
      <c r="D3656">
        <v>0</v>
      </c>
      <c r="E3656">
        <v>8869400</v>
      </c>
      <c r="F3656">
        <v>10643280</v>
      </c>
      <c r="G3656" s="3">
        <v>46220</v>
      </c>
      <c r="H3656" t="s">
        <v>3412</v>
      </c>
      <c r="I3656" t="s">
        <v>3411</v>
      </c>
    </row>
    <row r="3657" spans="1:9">
      <c r="A3657">
        <v>139103</v>
      </c>
      <c r="B3657">
        <v>0</v>
      </c>
      <c r="C3657">
        <v>0</v>
      </c>
      <c r="D3657">
        <v>0</v>
      </c>
      <c r="E3657">
        <v>0</v>
      </c>
      <c r="F3657">
        <v>0</v>
      </c>
      <c r="G3657" s="3">
        <v>46220</v>
      </c>
      <c r="H3657" t="s">
        <v>3412</v>
      </c>
      <c r="I3657" t="s">
        <v>3420</v>
      </c>
    </row>
    <row r="3658" spans="1:9">
      <c r="A3658">
        <v>139104</v>
      </c>
      <c r="B3658">
        <v>0</v>
      </c>
      <c r="C3658" t="s">
        <v>8848</v>
      </c>
      <c r="D3658">
        <v>0</v>
      </c>
      <c r="E3658">
        <v>0</v>
      </c>
      <c r="F3658">
        <v>0</v>
      </c>
      <c r="G3658" s="3">
        <v>46220</v>
      </c>
      <c r="H3658" t="s">
        <v>3412</v>
      </c>
      <c r="I3658" t="s">
        <v>3412</v>
      </c>
    </row>
    <row r="3659" spans="1:9">
      <c r="A3659">
        <v>139105</v>
      </c>
      <c r="B3659" t="s">
        <v>5151</v>
      </c>
      <c r="C3659" t="s">
        <v>8849</v>
      </c>
      <c r="D3659">
        <v>0</v>
      </c>
      <c r="E3659">
        <v>720000</v>
      </c>
      <c r="F3659">
        <v>864000</v>
      </c>
      <c r="G3659" s="3">
        <v>46220</v>
      </c>
      <c r="H3659" t="s">
        <v>3412</v>
      </c>
      <c r="I3659" t="s">
        <v>3421</v>
      </c>
    </row>
    <row r="3660" spans="1:9">
      <c r="A3660">
        <v>139106</v>
      </c>
      <c r="B3660" t="s">
        <v>5369</v>
      </c>
      <c r="C3660" t="s">
        <v>8850</v>
      </c>
      <c r="D3660">
        <v>0</v>
      </c>
      <c r="E3660">
        <v>341666.67</v>
      </c>
      <c r="F3660">
        <v>410000</v>
      </c>
      <c r="G3660" s="3">
        <v>46220</v>
      </c>
      <c r="H3660" t="s">
        <v>3412</v>
      </c>
      <c r="I3660" t="s">
        <v>3420</v>
      </c>
    </row>
    <row r="3661" spans="1:9">
      <c r="A3661">
        <v>139107</v>
      </c>
      <c r="B3661" t="s">
        <v>4853</v>
      </c>
      <c r="C3661" t="s">
        <v>8851</v>
      </c>
      <c r="D3661">
        <v>0</v>
      </c>
      <c r="E3661">
        <v>212962.5</v>
      </c>
      <c r="F3661">
        <v>255555</v>
      </c>
      <c r="G3661" s="3">
        <v>46223</v>
      </c>
      <c r="H3661" t="s">
        <v>3420</v>
      </c>
      <c r="I3661" t="s">
        <v>3421</v>
      </c>
    </row>
    <row r="3662" spans="1:9">
      <c r="A3662">
        <v>139108</v>
      </c>
      <c r="B3662" t="s">
        <v>5071</v>
      </c>
      <c r="C3662" t="s">
        <v>8852</v>
      </c>
      <c r="D3662">
        <v>0</v>
      </c>
      <c r="E3662">
        <v>550000</v>
      </c>
      <c r="F3662">
        <v>550000</v>
      </c>
      <c r="G3662" s="3">
        <v>46220</v>
      </c>
      <c r="H3662" t="s">
        <v>3412</v>
      </c>
      <c r="I3662" t="s">
        <v>3421</v>
      </c>
    </row>
    <row r="3663" spans="1:9">
      <c r="A3663">
        <v>139109</v>
      </c>
      <c r="B3663" t="s">
        <v>4791</v>
      </c>
      <c r="C3663" t="s">
        <v>8853</v>
      </c>
      <c r="D3663">
        <v>0</v>
      </c>
      <c r="E3663">
        <v>79942608.459999993</v>
      </c>
      <c r="F3663">
        <v>95931130.159999996</v>
      </c>
      <c r="G3663" s="3">
        <v>46220</v>
      </c>
      <c r="H3663" t="s">
        <v>3412</v>
      </c>
      <c r="I3663" t="s">
        <v>3420</v>
      </c>
    </row>
    <row r="3664" spans="1:9">
      <c r="A3664">
        <v>139110</v>
      </c>
      <c r="B3664" t="s">
        <v>6718</v>
      </c>
      <c r="C3664" t="s">
        <v>8854</v>
      </c>
      <c r="D3664">
        <v>0</v>
      </c>
      <c r="E3664">
        <v>2900</v>
      </c>
      <c r="F3664">
        <v>2900</v>
      </c>
      <c r="G3664" s="3">
        <v>46220</v>
      </c>
      <c r="H3664" t="s">
        <v>3412</v>
      </c>
      <c r="I3664" t="s">
        <v>3423</v>
      </c>
    </row>
    <row r="3665" spans="1:9">
      <c r="A3665">
        <v>139111</v>
      </c>
      <c r="B3665" t="s">
        <v>4666</v>
      </c>
      <c r="C3665">
        <v>0</v>
      </c>
      <c r="D3665" t="s">
        <v>9784</v>
      </c>
      <c r="E3665">
        <v>153384000</v>
      </c>
      <c r="F3665">
        <v>153384000</v>
      </c>
      <c r="G3665" s="3">
        <v>46223</v>
      </c>
      <c r="H3665" t="s">
        <v>3420</v>
      </c>
      <c r="I3665" t="s">
        <v>3417</v>
      </c>
    </row>
    <row r="3666" spans="1:9">
      <c r="A3666">
        <v>139112</v>
      </c>
      <c r="B3666" t="s">
        <v>4732</v>
      </c>
      <c r="C3666" t="s">
        <v>8855</v>
      </c>
      <c r="D3666">
        <v>0</v>
      </c>
      <c r="E3666">
        <v>224750000</v>
      </c>
      <c r="F3666">
        <v>231050000</v>
      </c>
      <c r="G3666" s="3">
        <v>46223</v>
      </c>
      <c r="H3666" t="s">
        <v>3420</v>
      </c>
      <c r="I3666" t="s">
        <v>3420</v>
      </c>
    </row>
    <row r="3667" spans="1:9">
      <c r="A3667">
        <v>139113</v>
      </c>
      <c r="B3667" t="s">
        <v>4797</v>
      </c>
      <c r="C3667" t="s">
        <v>8856</v>
      </c>
      <c r="D3667">
        <v>0</v>
      </c>
      <c r="E3667">
        <v>547500</v>
      </c>
      <c r="F3667">
        <v>657000</v>
      </c>
      <c r="G3667" s="3">
        <v>46223</v>
      </c>
      <c r="H3667" t="s">
        <v>3420</v>
      </c>
      <c r="I3667" t="s">
        <v>3423</v>
      </c>
    </row>
    <row r="3668" spans="1:9">
      <c r="A3668">
        <v>139114</v>
      </c>
      <c r="B3668" t="s">
        <v>4697</v>
      </c>
      <c r="C3668" t="s">
        <v>8857</v>
      </c>
      <c r="D3668">
        <v>0</v>
      </c>
      <c r="E3668">
        <v>64528800</v>
      </c>
      <c r="F3668">
        <v>71310960</v>
      </c>
      <c r="G3668" s="3">
        <v>46223</v>
      </c>
      <c r="H3668" t="s">
        <v>3420</v>
      </c>
      <c r="I3668" t="s">
        <v>3420</v>
      </c>
    </row>
    <row r="3669" spans="1:9">
      <c r="A3669">
        <v>139115</v>
      </c>
      <c r="B3669" t="s">
        <v>4894</v>
      </c>
      <c r="C3669" t="s">
        <v>8858</v>
      </c>
      <c r="D3669">
        <v>0</v>
      </c>
      <c r="E3669">
        <v>3100000</v>
      </c>
      <c r="F3669">
        <v>3100000</v>
      </c>
      <c r="G3669" s="3">
        <v>46223</v>
      </c>
      <c r="H3669" t="s">
        <v>3420</v>
      </c>
      <c r="I3669" t="s">
        <v>3423</v>
      </c>
    </row>
    <row r="3670" spans="1:9">
      <c r="A3670">
        <v>139116</v>
      </c>
      <c r="B3670" t="s">
        <v>4797</v>
      </c>
      <c r="C3670" t="s">
        <v>8859</v>
      </c>
      <c r="D3670">
        <v>0</v>
      </c>
      <c r="E3670">
        <v>2350000</v>
      </c>
      <c r="F3670">
        <v>2350000</v>
      </c>
      <c r="G3670" s="3">
        <v>46223</v>
      </c>
      <c r="H3670" t="s">
        <v>3420</v>
      </c>
      <c r="I3670" t="s">
        <v>3423</v>
      </c>
    </row>
    <row r="3671" spans="1:9">
      <c r="A3671">
        <v>139117</v>
      </c>
      <c r="B3671" t="s">
        <v>8133</v>
      </c>
      <c r="C3671" t="s">
        <v>8860</v>
      </c>
      <c r="D3671">
        <v>0</v>
      </c>
      <c r="E3671">
        <v>4000000</v>
      </c>
      <c r="F3671">
        <v>4000000</v>
      </c>
      <c r="G3671" s="3">
        <v>46223</v>
      </c>
      <c r="H3671" t="s">
        <v>3420</v>
      </c>
      <c r="I3671" t="s">
        <v>3421</v>
      </c>
    </row>
    <row r="3672" spans="1:9">
      <c r="A3672">
        <v>139118</v>
      </c>
      <c r="B3672" t="s">
        <v>6693</v>
      </c>
      <c r="C3672" t="s">
        <v>8861</v>
      </c>
      <c r="D3672">
        <v>0</v>
      </c>
      <c r="E3672">
        <v>9100000</v>
      </c>
      <c r="F3672">
        <v>9100000</v>
      </c>
      <c r="G3672" s="3">
        <v>46223</v>
      </c>
      <c r="H3672" t="s">
        <v>3420</v>
      </c>
      <c r="I3672" t="s">
        <v>3420</v>
      </c>
    </row>
    <row r="3673" spans="1:9">
      <c r="A3673">
        <v>139119</v>
      </c>
      <c r="B3673" t="s">
        <v>5314</v>
      </c>
      <c r="C3673" t="s">
        <v>8862</v>
      </c>
      <c r="D3673">
        <v>0</v>
      </c>
      <c r="E3673">
        <v>72507222.319999993</v>
      </c>
      <c r="F3673">
        <v>87008666.799999997</v>
      </c>
      <c r="G3673" s="3">
        <v>46223</v>
      </c>
      <c r="H3673" t="s">
        <v>3420</v>
      </c>
      <c r="I3673" t="s">
        <v>3421</v>
      </c>
    </row>
    <row r="3674" spans="1:9">
      <c r="A3674">
        <v>139120</v>
      </c>
      <c r="B3674" t="s">
        <v>4775</v>
      </c>
      <c r="C3674" t="s">
        <v>8863</v>
      </c>
      <c r="D3674">
        <v>0</v>
      </c>
      <c r="E3674">
        <v>9964000</v>
      </c>
      <c r="F3674">
        <v>11956800</v>
      </c>
      <c r="G3674" s="3">
        <v>46223</v>
      </c>
      <c r="H3674" t="s">
        <v>3420</v>
      </c>
      <c r="I3674" t="s">
        <v>3423</v>
      </c>
    </row>
    <row r="3675" spans="1:9">
      <c r="A3675">
        <v>139121</v>
      </c>
      <c r="B3675" t="s">
        <v>4952</v>
      </c>
      <c r="C3675" t="s">
        <v>8864</v>
      </c>
      <c r="D3675">
        <v>0</v>
      </c>
      <c r="E3675">
        <v>12000000</v>
      </c>
      <c r="F3675">
        <v>14400000</v>
      </c>
      <c r="G3675" s="3">
        <v>46223</v>
      </c>
      <c r="H3675" t="s">
        <v>3420</v>
      </c>
      <c r="I3675" t="s">
        <v>3423</v>
      </c>
    </row>
    <row r="3676" spans="1:9">
      <c r="A3676">
        <v>139122</v>
      </c>
      <c r="B3676" t="s">
        <v>5111</v>
      </c>
      <c r="C3676" t="s">
        <v>8865</v>
      </c>
      <c r="D3676">
        <v>0</v>
      </c>
      <c r="E3676">
        <v>1662000</v>
      </c>
      <c r="F3676">
        <v>1662000</v>
      </c>
      <c r="G3676" s="3">
        <v>46223</v>
      </c>
      <c r="H3676" t="s">
        <v>3420</v>
      </c>
      <c r="I3676" t="s">
        <v>3420</v>
      </c>
    </row>
    <row r="3677" spans="1:9">
      <c r="A3677">
        <v>139123</v>
      </c>
      <c r="B3677" t="s">
        <v>4894</v>
      </c>
      <c r="C3677" t="s">
        <v>8866</v>
      </c>
      <c r="D3677">
        <v>0</v>
      </c>
      <c r="E3677">
        <v>2560000</v>
      </c>
      <c r="F3677">
        <v>2560000</v>
      </c>
      <c r="G3677" s="3">
        <v>46223</v>
      </c>
      <c r="H3677" t="s">
        <v>3420</v>
      </c>
      <c r="I3677" t="s">
        <v>3423</v>
      </c>
    </row>
    <row r="3678" spans="1:9">
      <c r="A3678">
        <v>139124</v>
      </c>
      <c r="B3678" t="s">
        <v>4803</v>
      </c>
      <c r="C3678" t="s">
        <v>8867</v>
      </c>
      <c r="D3678" t="s">
        <v>8867</v>
      </c>
      <c r="E3678">
        <v>650000</v>
      </c>
      <c r="F3678">
        <v>780000</v>
      </c>
      <c r="G3678" s="3">
        <v>46223</v>
      </c>
      <c r="H3678" t="s">
        <v>3420</v>
      </c>
      <c r="I3678" t="s">
        <v>3420</v>
      </c>
    </row>
    <row r="3679" spans="1:9">
      <c r="A3679">
        <v>139125</v>
      </c>
      <c r="B3679" t="s">
        <v>5063</v>
      </c>
      <c r="C3679" t="s">
        <v>8868</v>
      </c>
      <c r="D3679" t="s">
        <v>8868</v>
      </c>
      <c r="E3679">
        <v>11550000</v>
      </c>
      <c r="F3679">
        <v>13860000</v>
      </c>
      <c r="G3679" s="3">
        <v>46223</v>
      </c>
      <c r="H3679" t="s">
        <v>3420</v>
      </c>
      <c r="I3679" t="s">
        <v>9327</v>
      </c>
    </row>
    <row r="3680" spans="1:9">
      <c r="A3680">
        <v>139126</v>
      </c>
      <c r="B3680" t="s">
        <v>4732</v>
      </c>
      <c r="C3680" t="s">
        <v>8869</v>
      </c>
      <c r="D3680">
        <v>0</v>
      </c>
      <c r="E3680">
        <v>16875000</v>
      </c>
      <c r="F3680">
        <v>16875000</v>
      </c>
      <c r="G3680" s="3">
        <v>46223</v>
      </c>
      <c r="H3680" t="s">
        <v>3420</v>
      </c>
      <c r="I3680" t="s">
        <v>3421</v>
      </c>
    </row>
    <row r="3681" spans="1:9">
      <c r="A3681">
        <v>139127</v>
      </c>
      <c r="B3681">
        <v>0</v>
      </c>
      <c r="C3681" t="s">
        <v>8870</v>
      </c>
      <c r="D3681" t="s">
        <v>8870</v>
      </c>
      <c r="E3681">
        <v>0</v>
      </c>
      <c r="F3681">
        <v>0</v>
      </c>
      <c r="G3681" s="3">
        <v>46223</v>
      </c>
      <c r="H3681" t="s">
        <v>3420</v>
      </c>
      <c r="I3681" t="s">
        <v>3429</v>
      </c>
    </row>
    <row r="3682" spans="1:9">
      <c r="A3682">
        <v>139128</v>
      </c>
      <c r="B3682" t="s">
        <v>5036</v>
      </c>
      <c r="C3682" t="s">
        <v>8871</v>
      </c>
      <c r="D3682" t="s">
        <v>8871</v>
      </c>
      <c r="E3682">
        <v>500000</v>
      </c>
      <c r="F3682">
        <v>600000</v>
      </c>
      <c r="G3682" s="3">
        <v>46223</v>
      </c>
      <c r="H3682" t="s">
        <v>3420</v>
      </c>
      <c r="I3682" t="s">
        <v>3420</v>
      </c>
    </row>
    <row r="3683" spans="1:9">
      <c r="A3683">
        <v>139129</v>
      </c>
      <c r="B3683" t="s">
        <v>4952</v>
      </c>
      <c r="C3683" t="s">
        <v>8872</v>
      </c>
      <c r="D3683" t="s">
        <v>8872</v>
      </c>
      <c r="E3683">
        <v>450000</v>
      </c>
      <c r="F3683">
        <v>540000</v>
      </c>
      <c r="G3683" s="3">
        <v>46223</v>
      </c>
      <c r="H3683" t="s">
        <v>3420</v>
      </c>
      <c r="I3683" t="s">
        <v>3414</v>
      </c>
    </row>
    <row r="3684" spans="1:9">
      <c r="A3684">
        <v>139130</v>
      </c>
      <c r="B3684" t="s">
        <v>4732</v>
      </c>
      <c r="C3684" t="s">
        <v>8873</v>
      </c>
      <c r="D3684">
        <v>0</v>
      </c>
      <c r="E3684">
        <v>465000</v>
      </c>
      <c r="F3684">
        <v>465000</v>
      </c>
      <c r="G3684" s="3">
        <v>46233</v>
      </c>
      <c r="H3684" t="s">
        <v>3426</v>
      </c>
      <c r="I3684" t="s">
        <v>3429</v>
      </c>
    </row>
    <row r="3685" spans="1:9">
      <c r="A3685">
        <v>139131</v>
      </c>
      <c r="B3685" t="s">
        <v>5043</v>
      </c>
      <c r="C3685" t="s">
        <v>8874</v>
      </c>
      <c r="D3685" t="s">
        <v>8874</v>
      </c>
      <c r="E3685">
        <v>292500</v>
      </c>
      <c r="F3685">
        <v>351000</v>
      </c>
      <c r="G3685" s="3">
        <v>46223</v>
      </c>
      <c r="H3685" t="s">
        <v>3420</v>
      </c>
      <c r="I3685" t="s">
        <v>3420</v>
      </c>
    </row>
    <row r="3686" spans="1:9">
      <c r="A3686">
        <v>139132</v>
      </c>
      <c r="B3686" t="s">
        <v>4807</v>
      </c>
      <c r="C3686" t="s">
        <v>8875</v>
      </c>
      <c r="D3686">
        <v>0</v>
      </c>
      <c r="E3686">
        <v>18552100</v>
      </c>
      <c r="F3686">
        <v>22262520</v>
      </c>
      <c r="G3686" s="3">
        <v>46223</v>
      </c>
      <c r="H3686" t="s">
        <v>3420</v>
      </c>
      <c r="I3686" t="s">
        <v>3423</v>
      </c>
    </row>
    <row r="3687" spans="1:9">
      <c r="A3687">
        <v>139133</v>
      </c>
      <c r="B3687" t="s">
        <v>4732</v>
      </c>
      <c r="C3687" t="s">
        <v>8876</v>
      </c>
      <c r="D3687">
        <v>0</v>
      </c>
      <c r="E3687">
        <v>1032</v>
      </c>
      <c r="F3687">
        <v>1032</v>
      </c>
      <c r="G3687" s="3">
        <v>46223</v>
      </c>
      <c r="H3687" t="s">
        <v>3420</v>
      </c>
      <c r="I3687" t="s">
        <v>3421</v>
      </c>
    </row>
    <row r="3688" spans="1:9">
      <c r="A3688">
        <v>139134</v>
      </c>
      <c r="B3688" t="s">
        <v>6800</v>
      </c>
      <c r="C3688" t="s">
        <v>7983</v>
      </c>
      <c r="D3688">
        <v>0</v>
      </c>
      <c r="E3688">
        <v>1350000</v>
      </c>
      <c r="F3688">
        <v>1350000</v>
      </c>
      <c r="G3688" s="3">
        <v>46223</v>
      </c>
      <c r="H3688" t="s">
        <v>3420</v>
      </c>
      <c r="I3688" t="s">
        <v>3421</v>
      </c>
    </row>
    <row r="3689" spans="1:9">
      <c r="A3689">
        <v>139135</v>
      </c>
      <c r="B3689" t="s">
        <v>4969</v>
      </c>
      <c r="C3689" t="s">
        <v>8877</v>
      </c>
      <c r="D3689">
        <v>0</v>
      </c>
      <c r="E3689">
        <v>5000000</v>
      </c>
      <c r="F3689">
        <v>5000000</v>
      </c>
      <c r="G3689" s="3">
        <v>46223</v>
      </c>
      <c r="H3689" t="s">
        <v>3420</v>
      </c>
      <c r="I3689" t="s">
        <v>3421</v>
      </c>
    </row>
    <row r="3690" spans="1:9">
      <c r="A3690">
        <v>139136</v>
      </c>
      <c r="B3690" t="s">
        <v>4972</v>
      </c>
      <c r="C3690" t="s">
        <v>8878</v>
      </c>
      <c r="D3690">
        <v>0</v>
      </c>
      <c r="E3690">
        <v>1900000</v>
      </c>
      <c r="F3690">
        <v>1900000</v>
      </c>
      <c r="G3690" s="3">
        <v>46223</v>
      </c>
      <c r="H3690" t="s">
        <v>3420</v>
      </c>
      <c r="I3690" t="s">
        <v>3421</v>
      </c>
    </row>
    <row r="3691" spans="1:9">
      <c r="A3691">
        <v>139137</v>
      </c>
      <c r="B3691">
        <v>0</v>
      </c>
      <c r="C3691" t="s">
        <v>8879</v>
      </c>
      <c r="D3691">
        <v>0</v>
      </c>
      <c r="E3691">
        <v>0</v>
      </c>
      <c r="F3691">
        <v>0</v>
      </c>
      <c r="G3691" s="3">
        <v>46223</v>
      </c>
      <c r="H3691" t="s">
        <v>3420</v>
      </c>
      <c r="I3691" t="s">
        <v>3420</v>
      </c>
    </row>
    <row r="3692" spans="1:9">
      <c r="A3692">
        <v>139138</v>
      </c>
      <c r="B3692" t="s">
        <v>6011</v>
      </c>
      <c r="C3692" t="s">
        <v>8880</v>
      </c>
      <c r="D3692">
        <v>0</v>
      </c>
      <c r="E3692">
        <v>21333332</v>
      </c>
      <c r="F3692">
        <v>25599998.399999999</v>
      </c>
      <c r="G3692" s="3">
        <v>46223</v>
      </c>
      <c r="H3692" t="s">
        <v>3420</v>
      </c>
      <c r="I3692" t="s">
        <v>3414</v>
      </c>
    </row>
    <row r="3693" spans="1:9">
      <c r="A3693">
        <v>139139</v>
      </c>
      <c r="B3693" t="s">
        <v>5057</v>
      </c>
      <c r="C3693" t="s">
        <v>8881</v>
      </c>
      <c r="D3693">
        <v>0</v>
      </c>
      <c r="E3693">
        <v>7491667</v>
      </c>
      <c r="F3693">
        <v>8990000.4000000004</v>
      </c>
      <c r="G3693" s="3">
        <v>46223</v>
      </c>
      <c r="H3693" t="s">
        <v>3420</v>
      </c>
      <c r="I3693" t="s">
        <v>3414</v>
      </c>
    </row>
    <row r="3694" spans="1:9">
      <c r="A3694">
        <v>139140</v>
      </c>
      <c r="B3694" t="s">
        <v>4668</v>
      </c>
      <c r="C3694" t="s">
        <v>8880</v>
      </c>
      <c r="D3694">
        <v>0</v>
      </c>
      <c r="E3694">
        <v>2617499.9700000002</v>
      </c>
      <c r="F3694">
        <v>3140999.96</v>
      </c>
      <c r="G3694" s="3">
        <v>46223</v>
      </c>
      <c r="H3694" t="s">
        <v>3420</v>
      </c>
      <c r="I3694" t="s">
        <v>3414</v>
      </c>
    </row>
    <row r="3695" spans="1:9">
      <c r="A3695">
        <v>139141</v>
      </c>
      <c r="B3695" t="s">
        <v>4797</v>
      </c>
      <c r="C3695" t="s">
        <v>8882</v>
      </c>
      <c r="D3695">
        <v>0</v>
      </c>
      <c r="E3695">
        <v>35193206</v>
      </c>
      <c r="F3695">
        <v>42231847.200000003</v>
      </c>
      <c r="G3695" s="3">
        <v>46223</v>
      </c>
      <c r="H3695" t="s">
        <v>3420</v>
      </c>
      <c r="I3695" t="s">
        <v>3423</v>
      </c>
    </row>
    <row r="3696" spans="1:9">
      <c r="A3696">
        <v>139142</v>
      </c>
      <c r="B3696" t="s">
        <v>8883</v>
      </c>
      <c r="C3696" t="s">
        <v>3821</v>
      </c>
      <c r="D3696">
        <v>0</v>
      </c>
      <c r="E3696">
        <v>2988000</v>
      </c>
      <c r="F3696">
        <v>2988000</v>
      </c>
      <c r="G3696" s="3">
        <v>46223</v>
      </c>
      <c r="H3696" t="s">
        <v>3420</v>
      </c>
      <c r="I3696" t="s">
        <v>3423</v>
      </c>
    </row>
    <row r="3697" spans="1:9">
      <c r="A3697">
        <v>139143</v>
      </c>
      <c r="B3697">
        <v>0</v>
      </c>
      <c r="C3697">
        <v>0</v>
      </c>
      <c r="D3697">
        <v>0</v>
      </c>
      <c r="E3697">
        <v>0</v>
      </c>
      <c r="F3697">
        <v>0</v>
      </c>
      <c r="G3697" s="3">
        <v>46224</v>
      </c>
      <c r="H3697" t="s">
        <v>3414</v>
      </c>
      <c r="I3697" t="s">
        <v>3414</v>
      </c>
    </row>
    <row r="3698" spans="1:9">
      <c r="A3698">
        <v>139144</v>
      </c>
      <c r="B3698">
        <v>0</v>
      </c>
      <c r="C3698" t="s">
        <v>8884</v>
      </c>
      <c r="D3698" t="s">
        <v>8884</v>
      </c>
      <c r="E3698">
        <v>2250000</v>
      </c>
      <c r="F3698">
        <v>2700000</v>
      </c>
      <c r="G3698" s="3">
        <v>46224</v>
      </c>
      <c r="H3698" t="s">
        <v>3414</v>
      </c>
      <c r="I3698" t="s">
        <v>3414</v>
      </c>
    </row>
    <row r="3699" spans="1:9">
      <c r="A3699">
        <v>139145</v>
      </c>
      <c r="B3699" t="s">
        <v>4689</v>
      </c>
      <c r="C3699" t="s">
        <v>8885</v>
      </c>
      <c r="D3699" t="s">
        <v>8885</v>
      </c>
      <c r="E3699">
        <v>2637100</v>
      </c>
      <c r="F3699">
        <v>3164520</v>
      </c>
      <c r="G3699" s="3">
        <v>46224</v>
      </c>
      <c r="H3699" t="s">
        <v>3414</v>
      </c>
      <c r="I3699" t="s">
        <v>3429</v>
      </c>
    </row>
    <row r="3700" spans="1:9">
      <c r="A3700">
        <v>139146</v>
      </c>
      <c r="B3700" t="s">
        <v>8886</v>
      </c>
      <c r="C3700" t="s">
        <v>8887</v>
      </c>
      <c r="D3700">
        <v>0</v>
      </c>
      <c r="E3700">
        <v>7100000</v>
      </c>
      <c r="F3700">
        <v>7100000</v>
      </c>
      <c r="G3700" s="3">
        <v>46224</v>
      </c>
      <c r="H3700" t="s">
        <v>3414</v>
      </c>
      <c r="I3700" t="s">
        <v>3423</v>
      </c>
    </row>
    <row r="3701" spans="1:9">
      <c r="A3701">
        <v>139147</v>
      </c>
      <c r="B3701" t="s">
        <v>7867</v>
      </c>
      <c r="C3701" t="s">
        <v>8888</v>
      </c>
      <c r="D3701">
        <v>0</v>
      </c>
      <c r="E3701">
        <v>2410000</v>
      </c>
      <c r="F3701">
        <v>2410000</v>
      </c>
      <c r="G3701" s="3">
        <v>46224</v>
      </c>
      <c r="H3701" t="s">
        <v>3414</v>
      </c>
      <c r="I3701" t="s">
        <v>3421</v>
      </c>
    </row>
    <row r="3702" spans="1:9">
      <c r="A3702">
        <v>139148</v>
      </c>
      <c r="B3702" t="s">
        <v>4938</v>
      </c>
      <c r="C3702" t="s">
        <v>8889</v>
      </c>
      <c r="D3702">
        <v>0</v>
      </c>
      <c r="E3702">
        <v>5187600</v>
      </c>
      <c r="F3702">
        <v>6225120</v>
      </c>
      <c r="G3702" s="3">
        <v>46224</v>
      </c>
      <c r="H3702" t="s">
        <v>3414</v>
      </c>
      <c r="I3702" t="s">
        <v>3414</v>
      </c>
    </row>
    <row r="3703" spans="1:9">
      <c r="A3703">
        <v>139149</v>
      </c>
      <c r="B3703">
        <v>0</v>
      </c>
      <c r="C3703" t="s">
        <v>8890</v>
      </c>
      <c r="D3703">
        <v>0</v>
      </c>
      <c r="E3703">
        <v>0</v>
      </c>
      <c r="F3703">
        <v>0</v>
      </c>
      <c r="G3703" s="3">
        <v>46224</v>
      </c>
      <c r="H3703" t="s">
        <v>3414</v>
      </c>
      <c r="I3703" t="s">
        <v>3417</v>
      </c>
    </row>
    <row r="3704" spans="1:9">
      <c r="A3704">
        <v>139150</v>
      </c>
      <c r="B3704" t="s">
        <v>4938</v>
      </c>
      <c r="C3704" t="s">
        <v>8891</v>
      </c>
      <c r="D3704">
        <v>0</v>
      </c>
      <c r="E3704">
        <v>8019000</v>
      </c>
      <c r="F3704">
        <v>9622800</v>
      </c>
      <c r="G3704" s="3">
        <v>46224</v>
      </c>
      <c r="H3704" t="s">
        <v>3414</v>
      </c>
      <c r="I3704" t="s">
        <v>3414</v>
      </c>
    </row>
    <row r="3705" spans="1:9">
      <c r="A3705">
        <v>139151</v>
      </c>
      <c r="B3705" t="s">
        <v>5381</v>
      </c>
      <c r="C3705" t="s">
        <v>8892</v>
      </c>
      <c r="D3705">
        <v>0</v>
      </c>
      <c r="E3705">
        <v>6400000</v>
      </c>
      <c r="F3705">
        <v>7680000</v>
      </c>
      <c r="G3705" s="3">
        <v>46224</v>
      </c>
      <c r="H3705" t="s">
        <v>3414</v>
      </c>
      <c r="I3705" t="s">
        <v>3421</v>
      </c>
    </row>
    <row r="3706" spans="1:9">
      <c r="A3706">
        <v>139152</v>
      </c>
      <c r="B3706" t="s">
        <v>5199</v>
      </c>
      <c r="C3706" t="s">
        <v>8893</v>
      </c>
      <c r="D3706">
        <v>0</v>
      </c>
      <c r="E3706">
        <v>480000</v>
      </c>
      <c r="F3706">
        <v>576000</v>
      </c>
      <c r="G3706" s="3">
        <v>46224</v>
      </c>
      <c r="H3706" t="s">
        <v>3414</v>
      </c>
      <c r="I3706" t="s">
        <v>3414</v>
      </c>
    </row>
    <row r="3707" spans="1:9">
      <c r="A3707">
        <v>139153</v>
      </c>
      <c r="B3707" t="s">
        <v>8894</v>
      </c>
      <c r="C3707" t="s">
        <v>8895</v>
      </c>
      <c r="D3707">
        <v>0</v>
      </c>
      <c r="E3707">
        <v>5000</v>
      </c>
      <c r="F3707">
        <v>5000</v>
      </c>
      <c r="G3707" s="3">
        <v>46224</v>
      </c>
      <c r="H3707" t="s">
        <v>3414</v>
      </c>
      <c r="I3707" t="s">
        <v>3424</v>
      </c>
    </row>
    <row r="3708" spans="1:9">
      <c r="A3708">
        <v>139154</v>
      </c>
      <c r="B3708" t="s">
        <v>8896</v>
      </c>
      <c r="C3708" t="s">
        <v>8897</v>
      </c>
      <c r="D3708">
        <v>0</v>
      </c>
      <c r="E3708">
        <v>1700000</v>
      </c>
      <c r="F3708">
        <v>1700000</v>
      </c>
      <c r="G3708" s="3">
        <v>46224</v>
      </c>
      <c r="H3708" t="s">
        <v>3414</v>
      </c>
      <c r="I3708" t="s">
        <v>3421</v>
      </c>
    </row>
    <row r="3709" spans="1:9">
      <c r="A3709">
        <v>139155</v>
      </c>
      <c r="B3709" t="s">
        <v>5057</v>
      </c>
      <c r="C3709" t="s">
        <v>8898</v>
      </c>
      <c r="D3709">
        <v>0</v>
      </c>
      <c r="E3709">
        <v>8400000</v>
      </c>
      <c r="F3709">
        <v>10080000</v>
      </c>
      <c r="G3709" s="3">
        <v>46224</v>
      </c>
      <c r="H3709" t="s">
        <v>3414</v>
      </c>
      <c r="I3709" t="s">
        <v>3414</v>
      </c>
    </row>
    <row r="3710" spans="1:9">
      <c r="A3710">
        <v>139156</v>
      </c>
      <c r="B3710" t="s">
        <v>4791</v>
      </c>
      <c r="C3710" t="s">
        <v>8899</v>
      </c>
      <c r="D3710">
        <v>0</v>
      </c>
      <c r="E3710">
        <v>3350000</v>
      </c>
      <c r="F3710">
        <v>4020000</v>
      </c>
      <c r="G3710" s="3">
        <v>46224</v>
      </c>
      <c r="H3710" t="s">
        <v>3414</v>
      </c>
      <c r="I3710" t="s">
        <v>3421</v>
      </c>
    </row>
    <row r="3711" spans="1:9">
      <c r="A3711">
        <v>139157</v>
      </c>
      <c r="B3711" t="s">
        <v>4689</v>
      </c>
      <c r="C3711" t="s">
        <v>8900</v>
      </c>
      <c r="D3711">
        <v>0</v>
      </c>
      <c r="E3711">
        <v>6599602.7999999998</v>
      </c>
      <c r="F3711">
        <v>7919523.3600000003</v>
      </c>
      <c r="G3711" s="3">
        <v>46224</v>
      </c>
      <c r="H3711" t="s">
        <v>3414</v>
      </c>
      <c r="I3711" t="s">
        <v>3423</v>
      </c>
    </row>
    <row r="3712" spans="1:9">
      <c r="A3712">
        <v>139158</v>
      </c>
      <c r="B3712" t="s">
        <v>7355</v>
      </c>
      <c r="C3712" t="s">
        <v>8901</v>
      </c>
      <c r="D3712">
        <v>0</v>
      </c>
      <c r="E3712">
        <v>5391360</v>
      </c>
      <c r="F3712">
        <v>5750784</v>
      </c>
      <c r="G3712" s="3">
        <v>46224</v>
      </c>
      <c r="H3712" t="s">
        <v>3414</v>
      </c>
      <c r="I3712" t="s">
        <v>3421</v>
      </c>
    </row>
    <row r="3713" spans="1:9">
      <c r="A3713">
        <v>139159</v>
      </c>
      <c r="B3713" t="s">
        <v>6365</v>
      </c>
      <c r="C3713" t="s">
        <v>8902</v>
      </c>
      <c r="D3713">
        <v>0</v>
      </c>
      <c r="E3713">
        <v>9409120</v>
      </c>
      <c r="F3713">
        <v>11290944</v>
      </c>
      <c r="G3713" s="3">
        <v>46224</v>
      </c>
      <c r="H3713" t="s">
        <v>3414</v>
      </c>
      <c r="I3713" t="s">
        <v>3421</v>
      </c>
    </row>
    <row r="3714" spans="1:9">
      <c r="A3714">
        <v>139160</v>
      </c>
      <c r="B3714" t="s">
        <v>8398</v>
      </c>
      <c r="C3714" t="s">
        <v>8903</v>
      </c>
      <c r="D3714">
        <v>0</v>
      </c>
      <c r="E3714">
        <v>43640.4</v>
      </c>
      <c r="F3714">
        <v>43640.4</v>
      </c>
      <c r="G3714" s="3">
        <v>46224</v>
      </c>
      <c r="H3714" t="s">
        <v>3414</v>
      </c>
      <c r="I3714" t="s">
        <v>3417</v>
      </c>
    </row>
    <row r="3715" spans="1:9">
      <c r="A3715">
        <v>139161</v>
      </c>
      <c r="B3715" t="s">
        <v>4697</v>
      </c>
      <c r="C3715" t="s">
        <v>8904</v>
      </c>
      <c r="D3715">
        <v>0</v>
      </c>
      <c r="E3715">
        <v>10520400</v>
      </c>
      <c r="F3715">
        <v>12624480</v>
      </c>
      <c r="G3715" s="3">
        <v>46224</v>
      </c>
      <c r="H3715" t="s">
        <v>3414</v>
      </c>
      <c r="I3715" t="s">
        <v>3426</v>
      </c>
    </row>
    <row r="3716" spans="1:9">
      <c r="A3716">
        <v>139162</v>
      </c>
      <c r="B3716" t="s">
        <v>6174</v>
      </c>
      <c r="C3716" t="s">
        <v>6121</v>
      </c>
      <c r="D3716">
        <v>0</v>
      </c>
      <c r="E3716">
        <v>2100000</v>
      </c>
      <c r="F3716">
        <v>2100000</v>
      </c>
      <c r="G3716" s="3">
        <v>46224</v>
      </c>
      <c r="H3716" t="s">
        <v>3414</v>
      </c>
      <c r="I3716" t="s">
        <v>3423</v>
      </c>
    </row>
    <row r="3717" spans="1:9">
      <c r="A3717">
        <v>139163</v>
      </c>
      <c r="B3717" t="s">
        <v>7321</v>
      </c>
      <c r="C3717" t="s">
        <v>8905</v>
      </c>
      <c r="D3717">
        <v>0</v>
      </c>
      <c r="E3717">
        <v>122145</v>
      </c>
      <c r="F3717">
        <v>122145</v>
      </c>
      <c r="G3717" s="3">
        <v>46224</v>
      </c>
      <c r="H3717" t="s">
        <v>3414</v>
      </c>
      <c r="I3717" t="s">
        <v>3426</v>
      </c>
    </row>
    <row r="3718" spans="1:9">
      <c r="A3718">
        <v>139164</v>
      </c>
      <c r="B3718" t="s">
        <v>4732</v>
      </c>
      <c r="C3718" t="s">
        <v>8906</v>
      </c>
      <c r="D3718">
        <v>0</v>
      </c>
      <c r="E3718">
        <v>42250000</v>
      </c>
      <c r="F3718">
        <v>42250000</v>
      </c>
      <c r="G3718" s="3">
        <v>46225</v>
      </c>
      <c r="H3718" t="s">
        <v>3423</v>
      </c>
      <c r="I3718" t="s">
        <v>3423</v>
      </c>
    </row>
    <row r="3719" spans="1:9">
      <c r="A3719">
        <v>139165</v>
      </c>
      <c r="B3719" t="s">
        <v>6068</v>
      </c>
      <c r="C3719" t="s">
        <v>8907</v>
      </c>
      <c r="D3719">
        <v>0</v>
      </c>
      <c r="E3719">
        <v>2993</v>
      </c>
      <c r="F3719">
        <v>2993</v>
      </c>
      <c r="G3719" s="3">
        <v>46225</v>
      </c>
      <c r="H3719" t="s">
        <v>3423</v>
      </c>
      <c r="I3719" t="s">
        <v>3419</v>
      </c>
    </row>
    <row r="3720" spans="1:9">
      <c r="A3720">
        <v>139166</v>
      </c>
      <c r="B3720" t="s">
        <v>4794</v>
      </c>
      <c r="C3720" t="s">
        <v>8908</v>
      </c>
      <c r="D3720">
        <v>0</v>
      </c>
      <c r="E3720">
        <v>132601.79999999999</v>
      </c>
      <c r="F3720">
        <v>132601.79999999999</v>
      </c>
      <c r="G3720" s="3">
        <v>46225</v>
      </c>
      <c r="H3720" t="s">
        <v>3423</v>
      </c>
      <c r="I3720" t="s">
        <v>3423</v>
      </c>
    </row>
    <row r="3721" spans="1:9">
      <c r="A3721">
        <v>139167</v>
      </c>
      <c r="B3721" t="s">
        <v>4794</v>
      </c>
      <c r="C3721" t="s">
        <v>8908</v>
      </c>
      <c r="D3721">
        <v>0</v>
      </c>
      <c r="E3721">
        <v>57300</v>
      </c>
      <c r="F3721">
        <v>68760</v>
      </c>
      <c r="G3721" s="3">
        <v>46225</v>
      </c>
      <c r="H3721" t="s">
        <v>3423</v>
      </c>
      <c r="I3721" t="s">
        <v>3423</v>
      </c>
    </row>
    <row r="3722" spans="1:9">
      <c r="A3722">
        <v>139168</v>
      </c>
      <c r="B3722" t="s">
        <v>5603</v>
      </c>
      <c r="C3722" t="s">
        <v>8909</v>
      </c>
      <c r="D3722">
        <v>0</v>
      </c>
      <c r="E3722">
        <v>2204583.27</v>
      </c>
      <c r="F3722">
        <v>2645499.9300000002</v>
      </c>
      <c r="G3722" s="3">
        <v>46225</v>
      </c>
      <c r="H3722" t="s">
        <v>3423</v>
      </c>
      <c r="I3722" t="s">
        <v>3417</v>
      </c>
    </row>
    <row r="3723" spans="1:9">
      <c r="A3723">
        <v>139169</v>
      </c>
      <c r="B3723" t="s">
        <v>4697</v>
      </c>
      <c r="C3723" t="s">
        <v>8910</v>
      </c>
      <c r="D3723" t="s">
        <v>8910</v>
      </c>
      <c r="E3723">
        <v>118350000</v>
      </c>
      <c r="F3723">
        <v>142020000</v>
      </c>
      <c r="G3723" s="3">
        <v>46225</v>
      </c>
      <c r="H3723" t="s">
        <v>3423</v>
      </c>
      <c r="I3723" t="s">
        <v>3429</v>
      </c>
    </row>
    <row r="3724" spans="1:9">
      <c r="A3724">
        <v>139170</v>
      </c>
      <c r="B3724" t="s">
        <v>6011</v>
      </c>
      <c r="C3724" t="s">
        <v>8911</v>
      </c>
      <c r="D3724">
        <v>0</v>
      </c>
      <c r="E3724">
        <v>112500000</v>
      </c>
      <c r="F3724">
        <v>135000000</v>
      </c>
      <c r="G3724" s="3">
        <v>46225</v>
      </c>
      <c r="H3724" t="s">
        <v>3423</v>
      </c>
      <c r="I3724" t="s">
        <v>3423</v>
      </c>
    </row>
    <row r="3725" spans="1:9">
      <c r="A3725">
        <v>139171</v>
      </c>
      <c r="B3725" t="s">
        <v>4697</v>
      </c>
      <c r="C3725" t="s">
        <v>8912</v>
      </c>
      <c r="D3725" t="s">
        <v>8912</v>
      </c>
      <c r="E3725">
        <v>4037000</v>
      </c>
      <c r="F3725">
        <v>4844400</v>
      </c>
      <c r="G3725" s="3">
        <v>46225</v>
      </c>
      <c r="H3725" t="s">
        <v>3423</v>
      </c>
      <c r="I3725" t="s">
        <v>3429</v>
      </c>
    </row>
    <row r="3726" spans="1:9">
      <c r="A3726">
        <v>139172</v>
      </c>
      <c r="B3726" t="s">
        <v>6011</v>
      </c>
      <c r="C3726" t="s">
        <v>8913</v>
      </c>
      <c r="D3726">
        <v>0</v>
      </c>
      <c r="E3726">
        <v>112500000</v>
      </c>
      <c r="F3726">
        <v>135000000</v>
      </c>
      <c r="G3726" s="3">
        <v>46225</v>
      </c>
      <c r="H3726" t="s">
        <v>3423</v>
      </c>
      <c r="I3726" t="s">
        <v>3423</v>
      </c>
    </row>
    <row r="3727" spans="1:9">
      <c r="A3727">
        <v>139173</v>
      </c>
      <c r="B3727" t="s">
        <v>4697</v>
      </c>
      <c r="C3727" t="s">
        <v>8914</v>
      </c>
      <c r="D3727" t="s">
        <v>8914</v>
      </c>
      <c r="E3727">
        <v>60555000</v>
      </c>
      <c r="F3727">
        <v>72666000</v>
      </c>
      <c r="G3727" s="3">
        <v>46225</v>
      </c>
      <c r="H3727" t="s">
        <v>3423</v>
      </c>
      <c r="I3727" t="s">
        <v>3429</v>
      </c>
    </row>
    <row r="3728" spans="1:9">
      <c r="A3728">
        <v>139174</v>
      </c>
      <c r="B3728" t="s">
        <v>4697</v>
      </c>
      <c r="C3728" t="s">
        <v>8915</v>
      </c>
      <c r="D3728" t="s">
        <v>8915</v>
      </c>
      <c r="E3728">
        <v>469906800</v>
      </c>
      <c r="F3728">
        <v>563888160</v>
      </c>
      <c r="G3728" s="3">
        <v>46225</v>
      </c>
      <c r="H3728" t="s">
        <v>3423</v>
      </c>
      <c r="I3728" t="s">
        <v>3429</v>
      </c>
    </row>
    <row r="3729" spans="1:9">
      <c r="A3729">
        <v>139175</v>
      </c>
      <c r="B3729" t="s">
        <v>6011</v>
      </c>
      <c r="C3729" t="s">
        <v>8916</v>
      </c>
      <c r="D3729">
        <v>0</v>
      </c>
      <c r="E3729">
        <v>150000000</v>
      </c>
      <c r="F3729">
        <v>180000000</v>
      </c>
      <c r="G3729" s="3">
        <v>46225</v>
      </c>
      <c r="H3729" t="s">
        <v>3423</v>
      </c>
      <c r="I3729" t="s">
        <v>3423</v>
      </c>
    </row>
    <row r="3730" spans="1:9">
      <c r="A3730">
        <v>139176</v>
      </c>
      <c r="B3730" t="s">
        <v>4697</v>
      </c>
      <c r="C3730" t="s">
        <v>8917</v>
      </c>
      <c r="D3730" t="s">
        <v>8917</v>
      </c>
      <c r="E3730">
        <v>53288400</v>
      </c>
      <c r="F3730">
        <v>63946080</v>
      </c>
      <c r="G3730" s="3">
        <v>46225</v>
      </c>
      <c r="H3730" t="s">
        <v>3423</v>
      </c>
      <c r="I3730" t="s">
        <v>3429</v>
      </c>
    </row>
    <row r="3731" spans="1:9">
      <c r="A3731">
        <v>139177</v>
      </c>
      <c r="B3731" t="s">
        <v>4697</v>
      </c>
      <c r="C3731" t="s">
        <v>8918</v>
      </c>
      <c r="D3731" t="s">
        <v>8918</v>
      </c>
      <c r="E3731">
        <v>20185000</v>
      </c>
      <c r="F3731">
        <v>24222000</v>
      </c>
      <c r="G3731" s="3">
        <v>46225</v>
      </c>
      <c r="H3731" t="s">
        <v>3423</v>
      </c>
      <c r="I3731" t="s">
        <v>3429</v>
      </c>
    </row>
    <row r="3732" spans="1:9">
      <c r="A3732">
        <v>139178</v>
      </c>
      <c r="B3732" t="s">
        <v>4697</v>
      </c>
      <c r="C3732" t="s">
        <v>8919</v>
      </c>
      <c r="D3732" t="s">
        <v>8919</v>
      </c>
      <c r="E3732">
        <v>153043400</v>
      </c>
      <c r="F3732">
        <v>183652080</v>
      </c>
      <c r="G3732" s="3">
        <v>46225</v>
      </c>
      <c r="H3732" t="s">
        <v>3423</v>
      </c>
      <c r="I3732" t="s">
        <v>3429</v>
      </c>
    </row>
    <row r="3733" spans="1:9">
      <c r="A3733">
        <v>139179</v>
      </c>
      <c r="B3733" t="s">
        <v>4697</v>
      </c>
      <c r="C3733" t="s">
        <v>8920</v>
      </c>
      <c r="D3733" t="s">
        <v>8920</v>
      </c>
      <c r="E3733">
        <v>72666200</v>
      </c>
      <c r="F3733">
        <v>87199440</v>
      </c>
      <c r="G3733" s="3">
        <v>46225</v>
      </c>
      <c r="H3733" t="s">
        <v>3423</v>
      </c>
      <c r="I3733" t="s">
        <v>3429</v>
      </c>
    </row>
    <row r="3734" spans="1:9">
      <c r="A3734">
        <v>139180</v>
      </c>
      <c r="B3734" t="s">
        <v>4697</v>
      </c>
      <c r="C3734" t="s">
        <v>8921</v>
      </c>
      <c r="D3734" t="s">
        <v>8921</v>
      </c>
      <c r="E3734">
        <v>60249800</v>
      </c>
      <c r="F3734">
        <v>72299760</v>
      </c>
      <c r="G3734" s="3">
        <v>46225</v>
      </c>
      <c r="H3734" t="s">
        <v>3423</v>
      </c>
      <c r="I3734" t="s">
        <v>3429</v>
      </c>
    </row>
    <row r="3735" spans="1:9">
      <c r="A3735">
        <v>139181</v>
      </c>
      <c r="B3735" t="s">
        <v>4697</v>
      </c>
      <c r="C3735" t="s">
        <v>8922</v>
      </c>
      <c r="D3735" t="s">
        <v>8922</v>
      </c>
      <c r="E3735">
        <v>16148000</v>
      </c>
      <c r="F3735">
        <v>19377600</v>
      </c>
      <c r="G3735" s="3">
        <v>46225</v>
      </c>
      <c r="H3735" t="s">
        <v>3423</v>
      </c>
      <c r="I3735" t="s">
        <v>3429</v>
      </c>
    </row>
    <row r="3736" spans="1:9">
      <c r="A3736">
        <v>139182</v>
      </c>
      <c r="B3736" t="s">
        <v>4697</v>
      </c>
      <c r="C3736" t="s">
        <v>8923</v>
      </c>
      <c r="D3736" t="s">
        <v>8923</v>
      </c>
      <c r="E3736">
        <v>2422200</v>
      </c>
      <c r="F3736">
        <v>2906640</v>
      </c>
      <c r="G3736" s="3">
        <v>46225</v>
      </c>
      <c r="H3736" t="s">
        <v>3423</v>
      </c>
      <c r="I3736" t="s">
        <v>3429</v>
      </c>
    </row>
    <row r="3737" spans="1:9">
      <c r="A3737">
        <v>139183</v>
      </c>
      <c r="B3737" t="s">
        <v>4697</v>
      </c>
      <c r="C3737" t="s">
        <v>8924</v>
      </c>
      <c r="D3737" t="s">
        <v>8924</v>
      </c>
      <c r="E3737">
        <v>1505600</v>
      </c>
      <c r="F3737">
        <v>1806720</v>
      </c>
      <c r="G3737" s="3">
        <v>46225</v>
      </c>
      <c r="H3737" t="s">
        <v>3423</v>
      </c>
      <c r="I3737" t="s">
        <v>3429</v>
      </c>
    </row>
    <row r="3738" spans="1:9">
      <c r="A3738">
        <v>139184</v>
      </c>
      <c r="B3738" t="s">
        <v>4697</v>
      </c>
      <c r="C3738" t="s">
        <v>8925</v>
      </c>
      <c r="D3738" t="s">
        <v>8925</v>
      </c>
      <c r="E3738">
        <v>8851125</v>
      </c>
      <c r="F3738">
        <v>10621350</v>
      </c>
      <c r="G3738" s="3">
        <v>46225</v>
      </c>
      <c r="H3738" t="s">
        <v>3423</v>
      </c>
      <c r="I3738" t="s">
        <v>3429</v>
      </c>
    </row>
    <row r="3739" spans="1:9">
      <c r="A3739">
        <v>139185</v>
      </c>
      <c r="B3739" t="s">
        <v>4697</v>
      </c>
      <c r="C3739" t="s">
        <v>8926</v>
      </c>
      <c r="D3739" t="s">
        <v>8926</v>
      </c>
      <c r="E3739">
        <v>22242004</v>
      </c>
      <c r="F3739">
        <v>26690404.800000001</v>
      </c>
      <c r="G3739" s="3">
        <v>46225</v>
      </c>
      <c r="H3739" t="s">
        <v>3423</v>
      </c>
      <c r="I3739" t="s">
        <v>3429</v>
      </c>
    </row>
    <row r="3740" spans="1:9">
      <c r="A3740">
        <v>139186</v>
      </c>
      <c r="B3740" t="s">
        <v>4697</v>
      </c>
      <c r="C3740" t="s">
        <v>8927</v>
      </c>
      <c r="D3740" t="s">
        <v>8927</v>
      </c>
      <c r="E3740">
        <v>2000000</v>
      </c>
      <c r="F3740">
        <v>2400000</v>
      </c>
      <c r="G3740" s="3">
        <v>46225</v>
      </c>
      <c r="H3740" t="s">
        <v>3423</v>
      </c>
      <c r="I3740" t="s">
        <v>3429</v>
      </c>
    </row>
    <row r="3741" spans="1:9">
      <c r="A3741">
        <v>139187</v>
      </c>
      <c r="B3741" t="s">
        <v>4697</v>
      </c>
      <c r="C3741" t="s">
        <v>8928</v>
      </c>
      <c r="D3741" t="s">
        <v>8928</v>
      </c>
      <c r="E3741">
        <v>4991200</v>
      </c>
      <c r="F3741">
        <v>5989440</v>
      </c>
      <c r="G3741" s="3">
        <v>46225</v>
      </c>
      <c r="H3741" t="s">
        <v>3423</v>
      </c>
      <c r="I3741" t="s">
        <v>3429</v>
      </c>
    </row>
    <row r="3742" spans="1:9">
      <c r="A3742">
        <v>139188</v>
      </c>
      <c r="B3742" t="s">
        <v>4697</v>
      </c>
      <c r="C3742" t="s">
        <v>8929</v>
      </c>
      <c r="D3742" t="s">
        <v>8929</v>
      </c>
      <c r="E3742">
        <v>50342400</v>
      </c>
      <c r="F3742">
        <v>60410880</v>
      </c>
      <c r="G3742" s="3">
        <v>46225</v>
      </c>
      <c r="H3742" t="s">
        <v>3423</v>
      </c>
      <c r="I3742" t="s">
        <v>3429</v>
      </c>
    </row>
    <row r="3743" spans="1:9">
      <c r="A3743">
        <v>139189</v>
      </c>
      <c r="B3743" t="s">
        <v>4697</v>
      </c>
      <c r="C3743" t="s">
        <v>8930</v>
      </c>
      <c r="D3743" t="s">
        <v>8930</v>
      </c>
      <c r="E3743">
        <v>3804200</v>
      </c>
      <c r="F3743">
        <v>3804200</v>
      </c>
      <c r="G3743" s="3">
        <v>46225</v>
      </c>
      <c r="H3743" t="s">
        <v>3423</v>
      </c>
      <c r="I3743" t="s">
        <v>3429</v>
      </c>
    </row>
    <row r="3744" spans="1:9">
      <c r="A3744">
        <v>139190</v>
      </c>
      <c r="B3744" t="s">
        <v>4697</v>
      </c>
      <c r="C3744" t="s">
        <v>8931</v>
      </c>
      <c r="D3744" t="s">
        <v>8931</v>
      </c>
      <c r="E3744">
        <v>2247800</v>
      </c>
      <c r="F3744">
        <v>2697360</v>
      </c>
      <c r="G3744" s="3">
        <v>46225</v>
      </c>
      <c r="H3744" t="s">
        <v>3423</v>
      </c>
      <c r="I3744" t="s">
        <v>3429</v>
      </c>
    </row>
    <row r="3745" spans="1:9">
      <c r="A3745">
        <v>139191</v>
      </c>
      <c r="B3745" t="s">
        <v>4697</v>
      </c>
      <c r="C3745" t="s">
        <v>8932</v>
      </c>
      <c r="D3745" t="s">
        <v>8932</v>
      </c>
      <c r="E3745">
        <v>3645000</v>
      </c>
      <c r="F3745">
        <v>3645000</v>
      </c>
      <c r="G3745" s="3">
        <v>46225</v>
      </c>
      <c r="H3745" t="s">
        <v>3423</v>
      </c>
      <c r="I3745" t="s">
        <v>3429</v>
      </c>
    </row>
    <row r="3746" spans="1:9">
      <c r="A3746">
        <v>139192</v>
      </c>
      <c r="B3746" t="s">
        <v>4697</v>
      </c>
      <c r="C3746" t="s">
        <v>8933</v>
      </c>
      <c r="D3746" t="s">
        <v>8933</v>
      </c>
      <c r="E3746">
        <v>54675000</v>
      </c>
      <c r="F3746">
        <v>54675000</v>
      </c>
      <c r="G3746" s="3">
        <v>46225</v>
      </c>
      <c r="H3746" t="s">
        <v>3423</v>
      </c>
      <c r="I3746" t="s">
        <v>3429</v>
      </c>
    </row>
    <row r="3747" spans="1:9">
      <c r="A3747">
        <v>139193</v>
      </c>
      <c r="B3747" t="s">
        <v>4697</v>
      </c>
      <c r="C3747" t="s">
        <v>8934</v>
      </c>
      <c r="D3747" t="s">
        <v>8934</v>
      </c>
      <c r="E3747">
        <v>35520000</v>
      </c>
      <c r="F3747">
        <v>35520000</v>
      </c>
      <c r="G3747" s="3">
        <v>46225</v>
      </c>
      <c r="H3747" t="s">
        <v>3423</v>
      </c>
      <c r="I3747" t="s">
        <v>3429</v>
      </c>
    </row>
    <row r="3748" spans="1:9">
      <c r="A3748">
        <v>139194</v>
      </c>
      <c r="B3748" t="s">
        <v>4697</v>
      </c>
      <c r="C3748" t="s">
        <v>8935</v>
      </c>
      <c r="D3748" t="s">
        <v>8935</v>
      </c>
      <c r="E3748">
        <v>24057000</v>
      </c>
      <c r="F3748">
        <v>24057000</v>
      </c>
      <c r="G3748" s="3">
        <v>46225</v>
      </c>
      <c r="H3748" t="s">
        <v>3423</v>
      </c>
      <c r="I3748" t="s">
        <v>3429</v>
      </c>
    </row>
    <row r="3749" spans="1:9">
      <c r="A3749">
        <v>139195</v>
      </c>
      <c r="B3749" t="s">
        <v>4697</v>
      </c>
      <c r="C3749" t="s">
        <v>8936</v>
      </c>
      <c r="D3749" t="s">
        <v>8936</v>
      </c>
      <c r="E3749">
        <v>183360000</v>
      </c>
      <c r="F3749">
        <v>183360000</v>
      </c>
      <c r="G3749" s="3">
        <v>46225</v>
      </c>
      <c r="H3749" t="s">
        <v>3423</v>
      </c>
      <c r="I3749" t="s">
        <v>9384</v>
      </c>
    </row>
    <row r="3750" spans="1:9">
      <c r="A3750">
        <v>139196</v>
      </c>
      <c r="B3750" t="s">
        <v>6153</v>
      </c>
      <c r="C3750" t="s">
        <v>8937</v>
      </c>
      <c r="D3750">
        <v>0</v>
      </c>
      <c r="E3750">
        <v>193000</v>
      </c>
      <c r="F3750">
        <v>231600</v>
      </c>
      <c r="G3750" s="3">
        <v>46225</v>
      </c>
      <c r="H3750" t="s">
        <v>3423</v>
      </c>
      <c r="I3750" t="s">
        <v>3417</v>
      </c>
    </row>
    <row r="3751" spans="1:9">
      <c r="A3751">
        <v>139197</v>
      </c>
      <c r="B3751" t="s">
        <v>4797</v>
      </c>
      <c r="C3751" t="s">
        <v>8938</v>
      </c>
      <c r="D3751">
        <v>0</v>
      </c>
      <c r="E3751">
        <v>13880000</v>
      </c>
      <c r="F3751">
        <v>16656000</v>
      </c>
      <c r="G3751" s="3">
        <v>46225</v>
      </c>
      <c r="H3751" t="s">
        <v>3423</v>
      </c>
      <c r="I3751" t="s">
        <v>3411</v>
      </c>
    </row>
    <row r="3752" spans="1:9">
      <c r="A3752">
        <v>139198</v>
      </c>
      <c r="B3752" t="s">
        <v>4807</v>
      </c>
      <c r="C3752" t="s">
        <v>8939</v>
      </c>
      <c r="D3752">
        <v>0</v>
      </c>
      <c r="E3752">
        <v>13880000</v>
      </c>
      <c r="F3752">
        <v>16656000</v>
      </c>
      <c r="G3752" s="3">
        <v>46225</v>
      </c>
      <c r="H3752" t="s">
        <v>3423</v>
      </c>
      <c r="I3752" t="s">
        <v>3411</v>
      </c>
    </row>
    <row r="3753" spans="1:9">
      <c r="A3753">
        <v>139199</v>
      </c>
      <c r="B3753" t="s">
        <v>4668</v>
      </c>
      <c r="C3753" t="s">
        <v>8940</v>
      </c>
      <c r="D3753">
        <v>0</v>
      </c>
      <c r="E3753">
        <v>25001499.989999998</v>
      </c>
      <c r="F3753">
        <v>30001799.989999998</v>
      </c>
      <c r="G3753" s="3">
        <v>46225</v>
      </c>
      <c r="H3753" t="s">
        <v>3423</v>
      </c>
      <c r="I3753" t="s">
        <v>3423</v>
      </c>
    </row>
    <row r="3754" spans="1:9">
      <c r="A3754">
        <v>139200</v>
      </c>
      <c r="B3754" t="s">
        <v>4791</v>
      </c>
      <c r="C3754" t="s">
        <v>8941</v>
      </c>
      <c r="D3754">
        <v>0</v>
      </c>
      <c r="E3754">
        <v>120000</v>
      </c>
      <c r="F3754">
        <v>144000</v>
      </c>
      <c r="G3754" s="3">
        <v>46225</v>
      </c>
      <c r="H3754" t="s">
        <v>3423</v>
      </c>
      <c r="I3754" t="s">
        <v>3424</v>
      </c>
    </row>
    <row r="3755" spans="1:9">
      <c r="A3755">
        <v>139201</v>
      </c>
      <c r="B3755" t="s">
        <v>6019</v>
      </c>
      <c r="C3755" t="s">
        <v>8942</v>
      </c>
      <c r="D3755">
        <v>0</v>
      </c>
      <c r="E3755">
        <v>5978350</v>
      </c>
      <c r="F3755">
        <v>7174020</v>
      </c>
      <c r="G3755" s="3">
        <v>46225</v>
      </c>
      <c r="H3755" t="s">
        <v>3423</v>
      </c>
      <c r="I3755" t="s">
        <v>3417</v>
      </c>
    </row>
    <row r="3756" spans="1:9">
      <c r="A3756">
        <v>139202</v>
      </c>
      <c r="B3756" t="s">
        <v>8943</v>
      </c>
      <c r="C3756">
        <v>0</v>
      </c>
      <c r="D3756">
        <v>0</v>
      </c>
      <c r="E3756">
        <v>19380000</v>
      </c>
      <c r="F3756">
        <v>0</v>
      </c>
      <c r="G3756" s="3">
        <v>46225</v>
      </c>
      <c r="H3756" t="s">
        <v>3423</v>
      </c>
      <c r="I3756" t="s">
        <v>3421</v>
      </c>
    </row>
    <row r="3757" spans="1:9">
      <c r="A3757">
        <v>139203</v>
      </c>
      <c r="B3757" t="s">
        <v>4807</v>
      </c>
      <c r="C3757" t="s">
        <v>8945</v>
      </c>
      <c r="D3757">
        <v>0</v>
      </c>
      <c r="E3757">
        <v>4860000</v>
      </c>
      <c r="F3757">
        <v>5832000</v>
      </c>
      <c r="G3757" s="3">
        <v>46225</v>
      </c>
      <c r="H3757" t="s">
        <v>3423</v>
      </c>
      <c r="I3757" t="s">
        <v>3411</v>
      </c>
    </row>
    <row r="3758" spans="1:9">
      <c r="A3758">
        <v>139204</v>
      </c>
      <c r="B3758" t="s">
        <v>4695</v>
      </c>
      <c r="C3758" t="s">
        <v>8946</v>
      </c>
      <c r="D3758">
        <v>0</v>
      </c>
      <c r="E3758">
        <v>11196000</v>
      </c>
      <c r="F3758">
        <v>11196000</v>
      </c>
      <c r="G3758" s="3">
        <v>46225</v>
      </c>
      <c r="H3758" t="s">
        <v>3423</v>
      </c>
      <c r="I3758" t="s">
        <v>3423</v>
      </c>
    </row>
    <row r="3759" spans="1:9">
      <c r="A3759">
        <v>139205</v>
      </c>
      <c r="B3759" t="s">
        <v>4807</v>
      </c>
      <c r="C3759" t="s">
        <v>8947</v>
      </c>
      <c r="D3759">
        <v>0</v>
      </c>
      <c r="E3759">
        <v>6480000</v>
      </c>
      <c r="F3759">
        <v>7776000</v>
      </c>
      <c r="G3759" s="3">
        <v>46225</v>
      </c>
      <c r="H3759" t="s">
        <v>3423</v>
      </c>
      <c r="I3759" t="s">
        <v>3411</v>
      </c>
    </row>
    <row r="3760" spans="1:9">
      <c r="A3760">
        <v>139206</v>
      </c>
      <c r="B3760" t="s">
        <v>4697</v>
      </c>
      <c r="C3760" t="s">
        <v>8948</v>
      </c>
      <c r="D3760">
        <v>0</v>
      </c>
      <c r="E3760">
        <v>9325575</v>
      </c>
      <c r="F3760">
        <v>9325575</v>
      </c>
      <c r="G3760" s="3">
        <v>46225</v>
      </c>
      <c r="H3760" t="s">
        <v>3423</v>
      </c>
      <c r="I3760" t="s">
        <v>3426</v>
      </c>
    </row>
    <row r="3761" spans="1:9">
      <c r="A3761">
        <v>139207</v>
      </c>
      <c r="B3761" t="s">
        <v>4938</v>
      </c>
      <c r="C3761" t="s">
        <v>8949</v>
      </c>
      <c r="D3761">
        <v>0</v>
      </c>
      <c r="E3761">
        <v>10947600</v>
      </c>
      <c r="F3761">
        <v>13137120</v>
      </c>
      <c r="G3761" s="3">
        <v>46225</v>
      </c>
      <c r="H3761" t="s">
        <v>3423</v>
      </c>
      <c r="I3761" t="s">
        <v>3423</v>
      </c>
    </row>
    <row r="3762" spans="1:9">
      <c r="A3762">
        <v>139208</v>
      </c>
      <c r="B3762" t="s">
        <v>6011</v>
      </c>
      <c r="C3762" t="s">
        <v>8950</v>
      </c>
      <c r="D3762">
        <v>0</v>
      </c>
      <c r="E3762">
        <v>26666665</v>
      </c>
      <c r="F3762">
        <v>31999998</v>
      </c>
      <c r="G3762" s="3">
        <v>46225</v>
      </c>
      <c r="H3762" t="s">
        <v>3423</v>
      </c>
      <c r="I3762" t="s">
        <v>3423</v>
      </c>
    </row>
    <row r="3763" spans="1:9">
      <c r="A3763">
        <v>139209</v>
      </c>
      <c r="B3763" t="s">
        <v>5109</v>
      </c>
      <c r="C3763" t="s">
        <v>8951</v>
      </c>
      <c r="D3763" t="s">
        <v>8951</v>
      </c>
      <c r="E3763">
        <v>107440</v>
      </c>
      <c r="F3763">
        <v>128928</v>
      </c>
      <c r="G3763" s="3">
        <v>46225</v>
      </c>
      <c r="H3763" t="s">
        <v>3423</v>
      </c>
      <c r="I3763" t="s">
        <v>3429</v>
      </c>
    </row>
    <row r="3764" spans="1:9">
      <c r="A3764">
        <v>139210</v>
      </c>
      <c r="B3764" t="s">
        <v>4807</v>
      </c>
      <c r="C3764" t="s">
        <v>8952</v>
      </c>
      <c r="D3764">
        <v>0</v>
      </c>
      <c r="E3764">
        <v>35417375</v>
      </c>
      <c r="F3764">
        <v>42500850</v>
      </c>
      <c r="G3764" s="3">
        <v>46225</v>
      </c>
      <c r="H3764" t="s">
        <v>3423</v>
      </c>
      <c r="I3764" t="s">
        <v>3419</v>
      </c>
    </row>
    <row r="3765" spans="1:9">
      <c r="A3765">
        <v>139211</v>
      </c>
      <c r="B3765" t="s">
        <v>4807</v>
      </c>
      <c r="C3765" t="s">
        <v>8953</v>
      </c>
      <c r="D3765">
        <v>0</v>
      </c>
      <c r="E3765">
        <v>23236515</v>
      </c>
      <c r="F3765">
        <v>27883818</v>
      </c>
      <c r="G3765" s="3">
        <v>46225</v>
      </c>
      <c r="H3765" t="s">
        <v>3423</v>
      </c>
      <c r="I3765" t="s">
        <v>3419</v>
      </c>
    </row>
    <row r="3766" spans="1:9">
      <c r="A3766">
        <v>139212</v>
      </c>
      <c r="B3766">
        <v>0</v>
      </c>
      <c r="C3766" t="s">
        <v>8954</v>
      </c>
      <c r="D3766" t="s">
        <v>8954</v>
      </c>
      <c r="E3766">
        <v>0</v>
      </c>
      <c r="F3766">
        <v>0</v>
      </c>
      <c r="G3766" s="3">
        <v>46226</v>
      </c>
      <c r="H3766" t="s">
        <v>3421</v>
      </c>
      <c r="I3766" t="s">
        <v>3429</v>
      </c>
    </row>
    <row r="3767" spans="1:9">
      <c r="A3767">
        <v>139213</v>
      </c>
      <c r="B3767">
        <v>0</v>
      </c>
      <c r="C3767" t="s">
        <v>8955</v>
      </c>
      <c r="D3767" t="s">
        <v>8955</v>
      </c>
      <c r="E3767">
        <v>0</v>
      </c>
      <c r="F3767">
        <v>0</v>
      </c>
      <c r="G3767" s="3">
        <v>46226</v>
      </c>
      <c r="H3767" t="s">
        <v>3421</v>
      </c>
      <c r="I3767" t="s">
        <v>3429</v>
      </c>
    </row>
    <row r="3768" spans="1:9">
      <c r="A3768">
        <v>139214</v>
      </c>
      <c r="B3768" t="s">
        <v>6174</v>
      </c>
      <c r="C3768" t="s">
        <v>8956</v>
      </c>
      <c r="D3768">
        <v>0</v>
      </c>
      <c r="E3768">
        <v>6450000</v>
      </c>
      <c r="F3768">
        <v>6450000</v>
      </c>
      <c r="G3768" s="3">
        <v>46226</v>
      </c>
      <c r="H3768" t="s">
        <v>3421</v>
      </c>
      <c r="I3768" t="s">
        <v>3417</v>
      </c>
    </row>
    <row r="3769" spans="1:9">
      <c r="A3769">
        <v>139215</v>
      </c>
      <c r="B3769" t="s">
        <v>8263</v>
      </c>
      <c r="C3769" t="s">
        <v>8957</v>
      </c>
      <c r="D3769" t="s">
        <v>8957</v>
      </c>
      <c r="E3769">
        <v>1000000</v>
      </c>
      <c r="F3769">
        <v>1000000</v>
      </c>
      <c r="G3769" s="3">
        <v>46226</v>
      </c>
      <c r="H3769" t="s">
        <v>3421</v>
      </c>
      <c r="I3769" t="s">
        <v>3429</v>
      </c>
    </row>
    <row r="3770" spans="1:9">
      <c r="A3770">
        <v>139216</v>
      </c>
      <c r="B3770" t="s">
        <v>4952</v>
      </c>
      <c r="C3770" t="s">
        <v>8958</v>
      </c>
      <c r="D3770">
        <v>0</v>
      </c>
      <c r="E3770">
        <v>10500000</v>
      </c>
      <c r="F3770">
        <v>12600000</v>
      </c>
      <c r="G3770" s="3">
        <v>46226</v>
      </c>
      <c r="H3770" t="s">
        <v>3421</v>
      </c>
      <c r="I3770" t="s">
        <v>3419</v>
      </c>
    </row>
    <row r="3771" spans="1:9">
      <c r="A3771">
        <v>139217</v>
      </c>
      <c r="B3771" t="s">
        <v>4952</v>
      </c>
      <c r="C3771" t="s">
        <v>8959</v>
      </c>
      <c r="D3771">
        <v>0</v>
      </c>
      <c r="E3771">
        <v>7000000</v>
      </c>
      <c r="F3771">
        <v>8400000</v>
      </c>
      <c r="G3771" s="3">
        <v>46226</v>
      </c>
      <c r="H3771" t="s">
        <v>3421</v>
      </c>
      <c r="I3771" t="s">
        <v>3419</v>
      </c>
    </row>
    <row r="3772" spans="1:9">
      <c r="A3772">
        <v>139218</v>
      </c>
      <c r="B3772" t="s">
        <v>4952</v>
      </c>
      <c r="C3772" t="s">
        <v>8960</v>
      </c>
      <c r="D3772">
        <v>0</v>
      </c>
      <c r="E3772">
        <v>12500000</v>
      </c>
      <c r="F3772">
        <v>15000000</v>
      </c>
      <c r="G3772" s="3">
        <v>46226</v>
      </c>
      <c r="H3772" t="s">
        <v>3421</v>
      </c>
      <c r="I3772" t="s">
        <v>3419</v>
      </c>
    </row>
    <row r="3773" spans="1:9">
      <c r="A3773">
        <v>139219</v>
      </c>
      <c r="B3773" t="s">
        <v>4894</v>
      </c>
      <c r="C3773" t="s">
        <v>8961</v>
      </c>
      <c r="D3773">
        <v>0</v>
      </c>
      <c r="E3773">
        <v>1150000</v>
      </c>
      <c r="F3773">
        <v>1150000</v>
      </c>
      <c r="G3773" s="3">
        <v>46226</v>
      </c>
      <c r="H3773" t="s">
        <v>3421</v>
      </c>
      <c r="I3773" t="s">
        <v>3419</v>
      </c>
    </row>
    <row r="3774" spans="1:9">
      <c r="A3774">
        <v>139220</v>
      </c>
      <c r="B3774" t="s">
        <v>4791</v>
      </c>
      <c r="C3774">
        <v>0</v>
      </c>
      <c r="D3774">
        <v>0</v>
      </c>
      <c r="E3774">
        <v>375000</v>
      </c>
      <c r="F3774">
        <v>450000</v>
      </c>
      <c r="G3774" s="3">
        <v>46226</v>
      </c>
      <c r="H3774" t="s">
        <v>3421</v>
      </c>
      <c r="I3774" t="s">
        <v>3429</v>
      </c>
    </row>
    <row r="3775" spans="1:9">
      <c r="A3775">
        <v>139221</v>
      </c>
      <c r="B3775" t="s">
        <v>4695</v>
      </c>
      <c r="C3775" t="s">
        <v>6114</v>
      </c>
      <c r="D3775">
        <v>0</v>
      </c>
      <c r="E3775">
        <v>7858900</v>
      </c>
      <c r="F3775">
        <v>7858900</v>
      </c>
      <c r="G3775" s="3">
        <v>46226</v>
      </c>
      <c r="H3775" t="s">
        <v>3421</v>
      </c>
      <c r="I3775" t="s">
        <v>4635</v>
      </c>
    </row>
    <row r="3776" spans="1:9">
      <c r="A3776">
        <v>139222</v>
      </c>
      <c r="B3776" t="s">
        <v>4853</v>
      </c>
      <c r="C3776" t="s">
        <v>8962</v>
      </c>
      <c r="D3776">
        <v>0</v>
      </c>
      <c r="E3776">
        <v>135006659.25</v>
      </c>
      <c r="F3776">
        <v>162007991.09999999</v>
      </c>
      <c r="G3776" s="3">
        <v>46226</v>
      </c>
      <c r="H3776" t="s">
        <v>3421</v>
      </c>
      <c r="I3776" t="s">
        <v>3417</v>
      </c>
    </row>
    <row r="3777" spans="1:9">
      <c r="A3777">
        <v>139223</v>
      </c>
      <c r="B3777" t="s">
        <v>5733</v>
      </c>
      <c r="C3777" t="s">
        <v>8963</v>
      </c>
      <c r="D3777">
        <v>0</v>
      </c>
      <c r="E3777">
        <v>3155625</v>
      </c>
      <c r="F3777">
        <v>3786750</v>
      </c>
      <c r="G3777" s="3">
        <v>46226</v>
      </c>
      <c r="H3777" t="s">
        <v>3421</v>
      </c>
      <c r="I3777" t="s">
        <v>3419</v>
      </c>
    </row>
    <row r="3778" spans="1:9">
      <c r="A3778">
        <v>139224</v>
      </c>
      <c r="B3778" t="s">
        <v>8964</v>
      </c>
      <c r="C3778" t="s">
        <v>8965</v>
      </c>
      <c r="D3778">
        <v>0</v>
      </c>
      <c r="E3778">
        <v>5000000</v>
      </c>
      <c r="F3778">
        <v>5000000</v>
      </c>
      <c r="G3778" s="3">
        <v>46226</v>
      </c>
      <c r="H3778" t="s">
        <v>3421</v>
      </c>
      <c r="I3778" t="s">
        <v>4635</v>
      </c>
    </row>
    <row r="3779" spans="1:9">
      <c r="A3779">
        <v>139225</v>
      </c>
      <c r="B3779" t="s">
        <v>4952</v>
      </c>
      <c r="C3779" t="s">
        <v>8966</v>
      </c>
      <c r="D3779">
        <v>0</v>
      </c>
      <c r="E3779">
        <v>600000</v>
      </c>
      <c r="F3779">
        <v>600000</v>
      </c>
      <c r="G3779" s="3">
        <v>46230</v>
      </c>
      <c r="H3779" t="s">
        <v>3417</v>
      </c>
      <c r="I3779" t="s">
        <v>3424</v>
      </c>
    </row>
    <row r="3780" spans="1:9">
      <c r="A3780">
        <v>139226</v>
      </c>
      <c r="B3780" t="s">
        <v>5316</v>
      </c>
      <c r="C3780" t="s">
        <v>3905</v>
      </c>
      <c r="D3780">
        <v>0</v>
      </c>
      <c r="E3780">
        <v>7026000</v>
      </c>
      <c r="F3780">
        <v>8431200</v>
      </c>
      <c r="G3780" s="3">
        <v>46230</v>
      </c>
      <c r="H3780" t="s">
        <v>3417</v>
      </c>
      <c r="I3780" t="s">
        <v>3417</v>
      </c>
    </row>
    <row r="3781" spans="1:9">
      <c r="A3781">
        <v>139227</v>
      </c>
      <c r="B3781" t="s">
        <v>7996</v>
      </c>
      <c r="C3781" t="s">
        <v>3500</v>
      </c>
      <c r="D3781">
        <v>0</v>
      </c>
      <c r="E3781">
        <v>3000000</v>
      </c>
      <c r="F3781">
        <v>3000000</v>
      </c>
      <c r="G3781" s="3">
        <v>46230</v>
      </c>
      <c r="H3781" t="s">
        <v>3417</v>
      </c>
      <c r="I3781" t="s">
        <v>3424</v>
      </c>
    </row>
    <row r="3782" spans="1:9">
      <c r="A3782">
        <v>139228</v>
      </c>
      <c r="B3782" t="s">
        <v>6292</v>
      </c>
      <c r="C3782" t="s">
        <v>8967</v>
      </c>
      <c r="D3782">
        <v>0</v>
      </c>
      <c r="E3782">
        <v>9000000</v>
      </c>
      <c r="F3782">
        <v>9000000</v>
      </c>
      <c r="G3782" s="3">
        <v>46230</v>
      </c>
      <c r="H3782" t="s">
        <v>3417</v>
      </c>
      <c r="I3782" t="s">
        <v>3424</v>
      </c>
    </row>
    <row r="3783" spans="1:9">
      <c r="A3783">
        <v>139229</v>
      </c>
      <c r="B3783" t="s">
        <v>6177</v>
      </c>
      <c r="C3783" t="s">
        <v>3903</v>
      </c>
      <c r="D3783">
        <v>0</v>
      </c>
      <c r="E3783">
        <v>8400000</v>
      </c>
      <c r="F3783">
        <v>8400000</v>
      </c>
      <c r="G3783" s="3">
        <v>46230</v>
      </c>
      <c r="H3783" t="s">
        <v>3417</v>
      </c>
      <c r="I3783" t="s">
        <v>3417</v>
      </c>
    </row>
    <row r="3784" spans="1:9">
      <c r="A3784">
        <v>139230</v>
      </c>
      <c r="B3784" t="s">
        <v>6591</v>
      </c>
      <c r="C3784" t="s">
        <v>8968</v>
      </c>
      <c r="D3784">
        <v>0</v>
      </c>
      <c r="E3784">
        <v>6375000</v>
      </c>
      <c r="F3784">
        <v>7650000</v>
      </c>
      <c r="G3784" s="3">
        <v>46230</v>
      </c>
      <c r="H3784" t="s">
        <v>3417</v>
      </c>
      <c r="I3784" t="s">
        <v>3419</v>
      </c>
    </row>
    <row r="3785" spans="1:9">
      <c r="A3785">
        <v>139231</v>
      </c>
      <c r="B3785" t="s">
        <v>8969</v>
      </c>
      <c r="C3785" t="s">
        <v>8971</v>
      </c>
      <c r="D3785">
        <v>0</v>
      </c>
      <c r="E3785">
        <v>35000000</v>
      </c>
      <c r="F3785">
        <v>35000000</v>
      </c>
      <c r="G3785" s="3">
        <v>46230</v>
      </c>
      <c r="H3785" t="s">
        <v>3417</v>
      </c>
      <c r="I3785" t="s">
        <v>3424</v>
      </c>
    </row>
    <row r="3786" spans="1:9">
      <c r="A3786">
        <v>139232</v>
      </c>
      <c r="B3786" t="s">
        <v>8972</v>
      </c>
      <c r="C3786" t="s">
        <v>8973</v>
      </c>
      <c r="D3786">
        <v>0</v>
      </c>
      <c r="E3786">
        <v>5000000</v>
      </c>
      <c r="F3786">
        <v>5000000</v>
      </c>
      <c r="G3786" s="3">
        <v>46230</v>
      </c>
      <c r="H3786" t="s">
        <v>3417</v>
      </c>
      <c r="I3786" t="s">
        <v>3424</v>
      </c>
    </row>
    <row r="3787" spans="1:9">
      <c r="A3787">
        <v>139233</v>
      </c>
      <c r="B3787" t="s">
        <v>8974</v>
      </c>
      <c r="C3787" t="s">
        <v>8975</v>
      </c>
      <c r="D3787">
        <v>0</v>
      </c>
      <c r="E3787">
        <v>15000000</v>
      </c>
      <c r="F3787">
        <v>15000000</v>
      </c>
      <c r="G3787" s="3">
        <v>46230</v>
      </c>
      <c r="H3787" t="s">
        <v>3417</v>
      </c>
      <c r="I3787" t="s">
        <v>3424</v>
      </c>
    </row>
    <row r="3788" spans="1:9">
      <c r="A3788">
        <v>139234</v>
      </c>
      <c r="B3788" t="s">
        <v>8802</v>
      </c>
      <c r="C3788" t="s">
        <v>8976</v>
      </c>
      <c r="D3788">
        <v>0</v>
      </c>
      <c r="E3788">
        <v>3965000</v>
      </c>
      <c r="F3788">
        <v>3965000</v>
      </c>
      <c r="G3788" s="3">
        <v>46230</v>
      </c>
      <c r="H3788" t="s">
        <v>3417</v>
      </c>
      <c r="I3788" t="s">
        <v>3417</v>
      </c>
    </row>
    <row r="3789" spans="1:9">
      <c r="A3789">
        <v>139235</v>
      </c>
      <c r="B3789" t="s">
        <v>8977</v>
      </c>
      <c r="C3789" t="s">
        <v>8978</v>
      </c>
      <c r="D3789">
        <v>0</v>
      </c>
      <c r="E3789">
        <v>1233721.21</v>
      </c>
      <c r="F3789">
        <v>1233721.21</v>
      </c>
      <c r="G3789" s="3">
        <v>46230</v>
      </c>
      <c r="H3789" t="s">
        <v>3417</v>
      </c>
      <c r="I3789" t="s">
        <v>3417</v>
      </c>
    </row>
    <row r="3790" spans="1:9">
      <c r="A3790">
        <v>139236</v>
      </c>
      <c r="B3790" t="s">
        <v>4939</v>
      </c>
      <c r="C3790" t="s">
        <v>8979</v>
      </c>
      <c r="D3790">
        <v>0</v>
      </c>
      <c r="E3790">
        <v>648123.75</v>
      </c>
      <c r="F3790">
        <v>777748.5</v>
      </c>
      <c r="G3790" s="3">
        <v>46230</v>
      </c>
      <c r="H3790" t="s">
        <v>3417</v>
      </c>
      <c r="I3790" t="s">
        <v>3419</v>
      </c>
    </row>
    <row r="3791" spans="1:9">
      <c r="A3791">
        <v>139237</v>
      </c>
      <c r="B3791" t="s">
        <v>4768</v>
      </c>
      <c r="C3791" t="s">
        <v>8980</v>
      </c>
      <c r="D3791" t="s">
        <v>8980</v>
      </c>
      <c r="E3791">
        <v>46078180</v>
      </c>
      <c r="F3791">
        <v>46078180</v>
      </c>
      <c r="G3791" s="3">
        <v>46230</v>
      </c>
      <c r="H3791" t="s">
        <v>3417</v>
      </c>
      <c r="I3791" t="s">
        <v>3429</v>
      </c>
    </row>
    <row r="3792" spans="1:9">
      <c r="A3792">
        <v>139238</v>
      </c>
      <c r="B3792" t="s">
        <v>8626</v>
      </c>
      <c r="C3792" t="s">
        <v>8981</v>
      </c>
      <c r="D3792">
        <v>0</v>
      </c>
      <c r="E3792">
        <v>8000000</v>
      </c>
      <c r="F3792">
        <v>8000000</v>
      </c>
      <c r="G3792" s="3">
        <v>46230</v>
      </c>
      <c r="H3792" t="s">
        <v>3417</v>
      </c>
      <c r="I3792" t="s">
        <v>3424</v>
      </c>
    </row>
    <row r="3793" spans="1:9">
      <c r="A3793">
        <v>139239</v>
      </c>
      <c r="B3793" t="s">
        <v>5043</v>
      </c>
      <c r="C3793" t="s">
        <v>8982</v>
      </c>
      <c r="D3793" t="s">
        <v>8982</v>
      </c>
      <c r="E3793">
        <v>12903670.07</v>
      </c>
      <c r="F3793">
        <v>15484404.09</v>
      </c>
      <c r="G3793" s="3">
        <v>46230</v>
      </c>
      <c r="H3793" t="s">
        <v>3417</v>
      </c>
      <c r="I3793" t="s">
        <v>3416</v>
      </c>
    </row>
    <row r="3794" spans="1:9">
      <c r="A3794">
        <v>139240</v>
      </c>
      <c r="B3794" t="s">
        <v>5053</v>
      </c>
      <c r="C3794" t="s">
        <v>3892</v>
      </c>
      <c r="D3794">
        <v>0</v>
      </c>
      <c r="E3794">
        <v>1180893.8799999999</v>
      </c>
      <c r="F3794">
        <v>1417072.66</v>
      </c>
      <c r="G3794" s="3">
        <v>46230</v>
      </c>
      <c r="H3794" t="s">
        <v>3417</v>
      </c>
      <c r="I3794" t="s">
        <v>3424</v>
      </c>
    </row>
    <row r="3795" spans="1:9">
      <c r="A3795">
        <v>139241</v>
      </c>
      <c r="B3795" t="s">
        <v>4797</v>
      </c>
      <c r="C3795" t="s">
        <v>8983</v>
      </c>
      <c r="D3795">
        <v>0</v>
      </c>
      <c r="E3795">
        <v>13800000</v>
      </c>
      <c r="F3795">
        <v>16560000</v>
      </c>
      <c r="G3795" s="3">
        <v>46230</v>
      </c>
      <c r="H3795" t="s">
        <v>3417</v>
      </c>
      <c r="I3795" t="s">
        <v>3411</v>
      </c>
    </row>
    <row r="3796" spans="1:9">
      <c r="A3796">
        <v>139242</v>
      </c>
      <c r="B3796" t="s">
        <v>4807</v>
      </c>
      <c r="C3796" t="s">
        <v>8984</v>
      </c>
      <c r="D3796">
        <v>0</v>
      </c>
      <c r="E3796">
        <v>13800000</v>
      </c>
      <c r="F3796">
        <v>16560000</v>
      </c>
      <c r="G3796" s="3">
        <v>46230</v>
      </c>
      <c r="H3796" t="s">
        <v>3417</v>
      </c>
      <c r="I3796" t="s">
        <v>3411</v>
      </c>
    </row>
    <row r="3797" spans="1:9">
      <c r="A3797">
        <v>139243</v>
      </c>
      <c r="B3797" t="s">
        <v>4668</v>
      </c>
      <c r="C3797" t="s">
        <v>8985</v>
      </c>
      <c r="D3797">
        <v>0</v>
      </c>
      <c r="E3797">
        <v>6666666.6600000001</v>
      </c>
      <c r="F3797">
        <v>7999999.9900000002</v>
      </c>
      <c r="G3797" s="3">
        <v>46230</v>
      </c>
      <c r="H3797" t="s">
        <v>3417</v>
      </c>
      <c r="I3797" t="s">
        <v>3424</v>
      </c>
    </row>
    <row r="3798" spans="1:9">
      <c r="A3798">
        <v>139244</v>
      </c>
      <c r="B3798" t="s">
        <v>7435</v>
      </c>
      <c r="C3798" t="s">
        <v>8986</v>
      </c>
      <c r="D3798">
        <v>0</v>
      </c>
      <c r="E3798">
        <v>25000000</v>
      </c>
      <c r="F3798">
        <v>30000000</v>
      </c>
      <c r="G3798" s="3">
        <v>46230</v>
      </c>
      <c r="H3798" t="s">
        <v>3417</v>
      </c>
      <c r="I3798" t="s">
        <v>3424</v>
      </c>
    </row>
    <row r="3799" spans="1:9">
      <c r="A3799">
        <v>139245</v>
      </c>
      <c r="B3799" t="s">
        <v>4807</v>
      </c>
      <c r="C3799" t="s">
        <v>8987</v>
      </c>
      <c r="D3799">
        <v>0</v>
      </c>
      <c r="E3799">
        <v>5728800</v>
      </c>
      <c r="F3799">
        <v>6874560</v>
      </c>
      <c r="G3799" s="3">
        <v>46230</v>
      </c>
      <c r="H3799" t="s">
        <v>3417</v>
      </c>
      <c r="I3799" t="s">
        <v>3419</v>
      </c>
    </row>
    <row r="3800" spans="1:9">
      <c r="A3800">
        <v>139246</v>
      </c>
      <c r="B3800" t="s">
        <v>8988</v>
      </c>
      <c r="C3800" t="s">
        <v>8990</v>
      </c>
      <c r="D3800">
        <v>0</v>
      </c>
      <c r="E3800">
        <v>600000</v>
      </c>
      <c r="F3800">
        <v>600000</v>
      </c>
      <c r="G3800" s="3">
        <v>46231</v>
      </c>
      <c r="H3800" t="s">
        <v>3424</v>
      </c>
      <c r="I3800" t="s">
        <v>3424</v>
      </c>
    </row>
    <row r="3801" spans="1:9">
      <c r="A3801">
        <v>139247</v>
      </c>
      <c r="B3801" t="s">
        <v>8991</v>
      </c>
      <c r="C3801" t="s">
        <v>8993</v>
      </c>
      <c r="D3801">
        <v>0</v>
      </c>
      <c r="E3801">
        <v>3500000</v>
      </c>
      <c r="F3801">
        <v>3500000</v>
      </c>
      <c r="G3801" s="3">
        <v>46231</v>
      </c>
      <c r="H3801" t="s">
        <v>3424</v>
      </c>
      <c r="I3801" t="s">
        <v>3426</v>
      </c>
    </row>
    <row r="3802" spans="1:9">
      <c r="A3802">
        <v>139248</v>
      </c>
      <c r="B3802" t="s">
        <v>4695</v>
      </c>
      <c r="C3802" t="s">
        <v>8994</v>
      </c>
      <c r="D3802">
        <v>0</v>
      </c>
      <c r="E3802">
        <v>1111700</v>
      </c>
      <c r="F3802">
        <v>1111700</v>
      </c>
      <c r="G3802" s="3">
        <v>46231</v>
      </c>
      <c r="H3802" t="s">
        <v>3424</v>
      </c>
      <c r="I3802" t="s">
        <v>3424</v>
      </c>
    </row>
    <row r="3803" spans="1:9">
      <c r="A3803">
        <v>139249</v>
      </c>
      <c r="B3803" t="s">
        <v>5099</v>
      </c>
      <c r="C3803" t="s">
        <v>8995</v>
      </c>
      <c r="D3803">
        <v>0</v>
      </c>
      <c r="E3803">
        <v>2430000</v>
      </c>
      <c r="F3803">
        <v>2916000</v>
      </c>
      <c r="G3803" s="3">
        <v>46231</v>
      </c>
      <c r="H3803" t="s">
        <v>3424</v>
      </c>
      <c r="I3803" t="s">
        <v>3425</v>
      </c>
    </row>
    <row r="3804" spans="1:9">
      <c r="A3804">
        <v>139250</v>
      </c>
      <c r="B3804" t="s">
        <v>4697</v>
      </c>
      <c r="C3804" t="s">
        <v>8996</v>
      </c>
      <c r="D3804" t="s">
        <v>8996</v>
      </c>
      <c r="E3804">
        <v>155300</v>
      </c>
      <c r="F3804">
        <v>155300</v>
      </c>
      <c r="G3804" s="3">
        <v>46231</v>
      </c>
      <c r="H3804" t="s">
        <v>3424</v>
      </c>
      <c r="I3804" t="s">
        <v>3429</v>
      </c>
    </row>
    <row r="3805" spans="1:9">
      <c r="A3805">
        <v>139251</v>
      </c>
      <c r="B3805" t="s">
        <v>4952</v>
      </c>
      <c r="C3805" t="s">
        <v>3917</v>
      </c>
      <c r="D3805">
        <v>0</v>
      </c>
      <c r="E3805">
        <v>9500000</v>
      </c>
      <c r="F3805">
        <v>11400000</v>
      </c>
      <c r="G3805" s="3">
        <v>46231</v>
      </c>
      <c r="H3805" t="s">
        <v>3424</v>
      </c>
      <c r="I3805" t="s">
        <v>3426</v>
      </c>
    </row>
    <row r="3806" spans="1:9">
      <c r="A3806">
        <v>139252</v>
      </c>
      <c r="B3806" t="s">
        <v>7531</v>
      </c>
      <c r="C3806" t="s">
        <v>8997</v>
      </c>
      <c r="D3806">
        <v>0</v>
      </c>
      <c r="E3806">
        <v>13650000</v>
      </c>
      <c r="F3806">
        <v>16380000</v>
      </c>
      <c r="G3806" s="3">
        <v>46231</v>
      </c>
      <c r="H3806" t="s">
        <v>3424</v>
      </c>
      <c r="I3806" t="s">
        <v>3426</v>
      </c>
    </row>
    <row r="3807" spans="1:9">
      <c r="A3807">
        <v>139253</v>
      </c>
      <c r="B3807" t="s">
        <v>4689</v>
      </c>
      <c r="C3807" t="s">
        <v>8998</v>
      </c>
      <c r="D3807" t="s">
        <v>8998</v>
      </c>
      <c r="E3807">
        <v>6707900</v>
      </c>
      <c r="F3807">
        <v>8049480</v>
      </c>
      <c r="G3807" s="3">
        <v>46231</v>
      </c>
      <c r="H3807" t="s">
        <v>3424</v>
      </c>
      <c r="I3807" t="s">
        <v>3429</v>
      </c>
    </row>
    <row r="3808" spans="1:9">
      <c r="A3808">
        <v>139254</v>
      </c>
      <c r="B3808" t="s">
        <v>4689</v>
      </c>
      <c r="C3808" t="s">
        <v>8999</v>
      </c>
      <c r="D3808" t="s">
        <v>8999</v>
      </c>
      <c r="E3808">
        <v>122400.12</v>
      </c>
      <c r="F3808">
        <v>146880.14000000001</v>
      </c>
      <c r="G3808" s="3">
        <v>46231</v>
      </c>
      <c r="H3808" t="s">
        <v>3424</v>
      </c>
      <c r="I3808" t="s">
        <v>3429</v>
      </c>
    </row>
    <row r="3809" spans="1:9">
      <c r="A3809">
        <v>139255</v>
      </c>
      <c r="B3809" t="s">
        <v>4689</v>
      </c>
      <c r="C3809" t="s">
        <v>9000</v>
      </c>
      <c r="D3809" t="s">
        <v>9000</v>
      </c>
      <c r="E3809">
        <v>1628300</v>
      </c>
      <c r="F3809">
        <v>1953960</v>
      </c>
      <c r="G3809" s="3">
        <v>46231</v>
      </c>
      <c r="H3809" t="s">
        <v>3424</v>
      </c>
      <c r="I3809" t="s">
        <v>3429</v>
      </c>
    </row>
    <row r="3810" spans="1:9">
      <c r="A3810">
        <v>139256</v>
      </c>
      <c r="B3810" t="s">
        <v>4689</v>
      </c>
      <c r="C3810" t="s">
        <v>9001</v>
      </c>
      <c r="D3810" t="s">
        <v>9001</v>
      </c>
      <c r="E3810">
        <v>1566350</v>
      </c>
      <c r="F3810">
        <v>1879620</v>
      </c>
      <c r="G3810" s="3">
        <v>46231</v>
      </c>
      <c r="H3810" t="s">
        <v>3424</v>
      </c>
      <c r="I3810" t="s">
        <v>3429</v>
      </c>
    </row>
    <row r="3811" spans="1:9">
      <c r="A3811">
        <v>139257</v>
      </c>
      <c r="B3811" t="s">
        <v>4689</v>
      </c>
      <c r="C3811" t="s">
        <v>9002</v>
      </c>
      <c r="D3811" t="s">
        <v>9002</v>
      </c>
      <c r="E3811">
        <v>1439972</v>
      </c>
      <c r="F3811">
        <v>1727966.4</v>
      </c>
      <c r="G3811" s="3">
        <v>46231</v>
      </c>
      <c r="H3811" t="s">
        <v>3424</v>
      </c>
      <c r="I3811" t="s">
        <v>3429</v>
      </c>
    </row>
    <row r="3812" spans="1:9">
      <c r="A3812">
        <v>139258</v>
      </c>
      <c r="B3812" t="s">
        <v>4689</v>
      </c>
      <c r="C3812" t="s">
        <v>9003</v>
      </c>
      <c r="D3812" t="s">
        <v>9003</v>
      </c>
      <c r="E3812">
        <v>1628300</v>
      </c>
      <c r="F3812">
        <v>1953960</v>
      </c>
      <c r="G3812" s="3">
        <v>46231</v>
      </c>
      <c r="H3812" t="s">
        <v>3424</v>
      </c>
      <c r="I3812" t="s">
        <v>3429</v>
      </c>
    </row>
    <row r="3813" spans="1:9">
      <c r="A3813">
        <v>139259</v>
      </c>
      <c r="B3813" t="s">
        <v>4689</v>
      </c>
      <c r="C3813" t="s">
        <v>9004</v>
      </c>
      <c r="D3813" t="s">
        <v>9004</v>
      </c>
      <c r="E3813">
        <v>1504400</v>
      </c>
      <c r="F3813">
        <v>1805280</v>
      </c>
      <c r="G3813" s="3">
        <v>46231</v>
      </c>
      <c r="H3813" t="s">
        <v>3424</v>
      </c>
      <c r="I3813" t="s">
        <v>3429</v>
      </c>
    </row>
    <row r="3814" spans="1:9">
      <c r="A3814">
        <v>139260</v>
      </c>
      <c r="B3814" t="s">
        <v>4689</v>
      </c>
      <c r="C3814" t="s">
        <v>9005</v>
      </c>
      <c r="D3814" t="s">
        <v>9005</v>
      </c>
      <c r="E3814">
        <v>13310000</v>
      </c>
      <c r="F3814">
        <v>15972000</v>
      </c>
      <c r="G3814" s="3">
        <v>46231</v>
      </c>
      <c r="H3814" t="s">
        <v>3424</v>
      </c>
      <c r="I3814" t="s">
        <v>3429</v>
      </c>
    </row>
    <row r="3815" spans="1:9">
      <c r="A3815">
        <v>139261</v>
      </c>
      <c r="B3815" t="s">
        <v>4689</v>
      </c>
      <c r="C3815" t="s">
        <v>9006</v>
      </c>
      <c r="D3815" t="s">
        <v>9006</v>
      </c>
      <c r="E3815">
        <v>1439972</v>
      </c>
      <c r="F3815">
        <v>1727966.4</v>
      </c>
      <c r="G3815" s="3">
        <v>46231</v>
      </c>
      <c r="H3815" t="s">
        <v>3424</v>
      </c>
      <c r="I3815" t="s">
        <v>3429</v>
      </c>
    </row>
    <row r="3816" spans="1:9">
      <c r="A3816">
        <v>139262</v>
      </c>
      <c r="B3816" t="s">
        <v>4689</v>
      </c>
      <c r="C3816" t="s">
        <v>9007</v>
      </c>
      <c r="D3816" t="s">
        <v>9007</v>
      </c>
      <c r="E3816">
        <v>1504400</v>
      </c>
      <c r="F3816">
        <v>1805280</v>
      </c>
      <c r="G3816" s="3">
        <v>46231</v>
      </c>
      <c r="H3816" t="s">
        <v>3424</v>
      </c>
      <c r="I3816" t="s">
        <v>3429</v>
      </c>
    </row>
    <row r="3817" spans="1:9">
      <c r="A3817">
        <v>139263</v>
      </c>
      <c r="B3817" t="s">
        <v>4689</v>
      </c>
      <c r="C3817" t="s">
        <v>9008</v>
      </c>
      <c r="D3817" t="s">
        <v>9008</v>
      </c>
      <c r="E3817">
        <v>4000000</v>
      </c>
      <c r="F3817">
        <v>4800000</v>
      </c>
      <c r="G3817" s="3">
        <v>46231</v>
      </c>
      <c r="H3817" t="s">
        <v>3424</v>
      </c>
      <c r="I3817" t="s">
        <v>3429</v>
      </c>
    </row>
    <row r="3818" spans="1:9">
      <c r="A3818">
        <v>139264</v>
      </c>
      <c r="B3818" t="s">
        <v>4689</v>
      </c>
      <c r="C3818" t="s">
        <v>9009</v>
      </c>
      <c r="D3818" t="s">
        <v>9009</v>
      </c>
      <c r="E3818">
        <v>1628300</v>
      </c>
      <c r="F3818">
        <v>1953960</v>
      </c>
      <c r="G3818" s="3">
        <v>46231</v>
      </c>
      <c r="H3818" t="s">
        <v>3424</v>
      </c>
      <c r="I3818" t="s">
        <v>3429</v>
      </c>
    </row>
    <row r="3819" spans="1:9">
      <c r="A3819">
        <v>139265</v>
      </c>
      <c r="B3819" t="s">
        <v>4689</v>
      </c>
      <c r="C3819" t="s">
        <v>9010</v>
      </c>
      <c r="D3819" t="s">
        <v>9010</v>
      </c>
      <c r="E3819">
        <v>1566350</v>
      </c>
      <c r="F3819">
        <v>1879620</v>
      </c>
      <c r="G3819" s="3">
        <v>46231</v>
      </c>
      <c r="H3819" t="s">
        <v>3424</v>
      </c>
      <c r="I3819" t="s">
        <v>3429</v>
      </c>
    </row>
    <row r="3820" spans="1:9">
      <c r="A3820">
        <v>139266</v>
      </c>
      <c r="B3820" t="s">
        <v>4689</v>
      </c>
      <c r="C3820" t="s">
        <v>9011</v>
      </c>
      <c r="D3820" t="s">
        <v>9011</v>
      </c>
      <c r="E3820">
        <v>1504400</v>
      </c>
      <c r="F3820">
        <v>1805280</v>
      </c>
      <c r="G3820" s="3">
        <v>46231</v>
      </c>
      <c r="H3820" t="s">
        <v>3424</v>
      </c>
      <c r="I3820" t="s">
        <v>3429</v>
      </c>
    </row>
    <row r="3821" spans="1:9">
      <c r="A3821">
        <v>139267</v>
      </c>
      <c r="B3821" t="s">
        <v>4689</v>
      </c>
      <c r="C3821" t="s">
        <v>9012</v>
      </c>
      <c r="D3821" t="s">
        <v>9012</v>
      </c>
      <c r="E3821">
        <v>1248400</v>
      </c>
      <c r="F3821">
        <v>1498080</v>
      </c>
      <c r="G3821" s="3">
        <v>46231</v>
      </c>
      <c r="H3821" t="s">
        <v>3424</v>
      </c>
      <c r="I3821" t="s">
        <v>3429</v>
      </c>
    </row>
    <row r="3822" spans="1:9">
      <c r="A3822">
        <v>139268</v>
      </c>
      <c r="B3822" t="s">
        <v>4689</v>
      </c>
      <c r="C3822" t="s">
        <v>9013</v>
      </c>
      <c r="D3822" t="s">
        <v>9013</v>
      </c>
      <c r="E3822">
        <v>1504400</v>
      </c>
      <c r="F3822">
        <v>1805280</v>
      </c>
      <c r="G3822" s="3">
        <v>46231</v>
      </c>
      <c r="H3822" t="s">
        <v>3424</v>
      </c>
      <c r="I3822" t="s">
        <v>3429</v>
      </c>
    </row>
    <row r="3823" spans="1:9">
      <c r="A3823">
        <v>139269</v>
      </c>
      <c r="B3823" t="s">
        <v>4689</v>
      </c>
      <c r="C3823" t="s">
        <v>9014</v>
      </c>
      <c r="D3823" t="s">
        <v>9014</v>
      </c>
      <c r="E3823">
        <v>106130800</v>
      </c>
      <c r="F3823">
        <v>127356960</v>
      </c>
      <c r="G3823" s="3">
        <v>46231</v>
      </c>
      <c r="H3823" t="s">
        <v>3424</v>
      </c>
      <c r="I3823" t="s">
        <v>9384</v>
      </c>
    </row>
    <row r="3824" spans="1:9">
      <c r="A3824">
        <v>139270</v>
      </c>
      <c r="B3824" t="s">
        <v>4689</v>
      </c>
      <c r="C3824" t="s">
        <v>9015</v>
      </c>
      <c r="D3824" t="s">
        <v>9015</v>
      </c>
      <c r="E3824">
        <v>14200600</v>
      </c>
      <c r="F3824">
        <v>17040720</v>
      </c>
      <c r="G3824" s="3">
        <v>46231</v>
      </c>
      <c r="H3824" t="s">
        <v>3424</v>
      </c>
      <c r="I3824" t="s">
        <v>3429</v>
      </c>
    </row>
    <row r="3825" spans="1:9">
      <c r="A3825">
        <v>139271</v>
      </c>
      <c r="B3825" t="s">
        <v>4697</v>
      </c>
      <c r="C3825" t="s">
        <v>9016</v>
      </c>
      <c r="D3825" t="s">
        <v>9016</v>
      </c>
      <c r="E3825">
        <v>32885600</v>
      </c>
      <c r="F3825">
        <v>39462720</v>
      </c>
      <c r="G3825" s="3">
        <v>46231</v>
      </c>
      <c r="H3825" t="s">
        <v>3424</v>
      </c>
      <c r="I3825" t="s">
        <v>3429</v>
      </c>
    </row>
    <row r="3826" spans="1:9">
      <c r="A3826">
        <v>139272</v>
      </c>
      <c r="B3826" t="s">
        <v>5884</v>
      </c>
      <c r="C3826" t="s">
        <v>9017</v>
      </c>
      <c r="D3826">
        <v>0</v>
      </c>
      <c r="E3826">
        <v>20374.2</v>
      </c>
      <c r="F3826">
        <v>20374.2</v>
      </c>
      <c r="G3826" s="3">
        <v>46231</v>
      </c>
      <c r="H3826" t="s">
        <v>3424</v>
      </c>
      <c r="I3826" t="s">
        <v>3419</v>
      </c>
    </row>
    <row r="3827" spans="1:9">
      <c r="A3827">
        <v>139273</v>
      </c>
      <c r="B3827" t="s">
        <v>4689</v>
      </c>
      <c r="C3827" t="s">
        <v>9018</v>
      </c>
      <c r="D3827" t="s">
        <v>9018</v>
      </c>
      <c r="E3827">
        <v>14948000</v>
      </c>
      <c r="F3827">
        <v>17937600</v>
      </c>
      <c r="G3827" s="3">
        <v>46231</v>
      </c>
      <c r="H3827" t="s">
        <v>3424</v>
      </c>
      <c r="I3827" t="s">
        <v>3429</v>
      </c>
    </row>
    <row r="3828" spans="1:9">
      <c r="A3828">
        <v>139274</v>
      </c>
      <c r="B3828" t="s">
        <v>4689</v>
      </c>
      <c r="C3828" t="s">
        <v>9019</v>
      </c>
      <c r="D3828" t="s">
        <v>9019</v>
      </c>
      <c r="E3828">
        <v>9716200</v>
      </c>
      <c r="F3828">
        <v>11659440</v>
      </c>
      <c r="G3828" s="3">
        <v>46231</v>
      </c>
      <c r="H3828" t="s">
        <v>3424</v>
      </c>
      <c r="I3828" t="s">
        <v>3429</v>
      </c>
    </row>
    <row r="3829" spans="1:9">
      <c r="A3829">
        <v>139275</v>
      </c>
      <c r="B3829" t="s">
        <v>4668</v>
      </c>
      <c r="C3829" t="s">
        <v>9020</v>
      </c>
      <c r="D3829">
        <v>0</v>
      </c>
      <c r="E3829">
        <v>1386000</v>
      </c>
      <c r="F3829">
        <v>1663200</v>
      </c>
      <c r="G3829" s="3">
        <v>46231</v>
      </c>
      <c r="H3829" t="s">
        <v>3424</v>
      </c>
      <c r="I3829" t="s">
        <v>3419</v>
      </c>
    </row>
    <row r="3830" spans="1:9">
      <c r="A3830">
        <v>139276</v>
      </c>
      <c r="B3830" t="s">
        <v>4689</v>
      </c>
      <c r="C3830" t="s">
        <v>9021</v>
      </c>
      <c r="D3830" t="s">
        <v>9021</v>
      </c>
      <c r="E3830">
        <v>22422000</v>
      </c>
      <c r="F3830">
        <v>26906400</v>
      </c>
      <c r="G3830" s="3">
        <v>46231</v>
      </c>
      <c r="H3830" t="s">
        <v>3424</v>
      </c>
      <c r="I3830" t="s">
        <v>3429</v>
      </c>
    </row>
    <row r="3831" spans="1:9">
      <c r="A3831">
        <v>139277</v>
      </c>
      <c r="B3831" t="s">
        <v>4689</v>
      </c>
      <c r="C3831" t="s">
        <v>9022</v>
      </c>
      <c r="D3831" t="s">
        <v>9022</v>
      </c>
      <c r="E3831">
        <v>1494800</v>
      </c>
      <c r="F3831">
        <v>1793760</v>
      </c>
      <c r="G3831" s="3">
        <v>46231</v>
      </c>
      <c r="H3831" t="s">
        <v>3424</v>
      </c>
      <c r="I3831" t="s">
        <v>3429</v>
      </c>
    </row>
    <row r="3832" spans="1:9">
      <c r="A3832">
        <v>139278</v>
      </c>
      <c r="B3832" t="s">
        <v>4689</v>
      </c>
      <c r="C3832" t="s">
        <v>9023</v>
      </c>
      <c r="D3832" t="s">
        <v>9023</v>
      </c>
      <c r="E3832">
        <v>21870000</v>
      </c>
      <c r="F3832">
        <v>21870000</v>
      </c>
      <c r="G3832" s="3">
        <v>46231</v>
      </c>
      <c r="H3832" t="s">
        <v>3424</v>
      </c>
      <c r="I3832" t="s">
        <v>3429</v>
      </c>
    </row>
    <row r="3833" spans="1:9">
      <c r="A3833">
        <v>139279</v>
      </c>
      <c r="B3833" t="s">
        <v>4689</v>
      </c>
      <c r="C3833" t="s">
        <v>9024</v>
      </c>
      <c r="D3833" t="s">
        <v>9024</v>
      </c>
      <c r="E3833">
        <v>1458000</v>
      </c>
      <c r="F3833">
        <v>1458000</v>
      </c>
      <c r="G3833" s="3">
        <v>46231</v>
      </c>
      <c r="H3833" t="s">
        <v>3424</v>
      </c>
      <c r="I3833" t="s">
        <v>3429</v>
      </c>
    </row>
    <row r="3834" spans="1:9">
      <c r="A3834">
        <v>139280</v>
      </c>
      <c r="B3834" t="s">
        <v>8236</v>
      </c>
      <c r="C3834" t="s">
        <v>9025</v>
      </c>
      <c r="D3834">
        <v>0</v>
      </c>
      <c r="E3834">
        <v>1393333.4</v>
      </c>
      <c r="F3834">
        <v>1672000.09</v>
      </c>
      <c r="G3834" s="3">
        <v>46231</v>
      </c>
      <c r="H3834" t="s">
        <v>3424</v>
      </c>
      <c r="I3834" t="s">
        <v>3419</v>
      </c>
    </row>
    <row r="3835" spans="1:9">
      <c r="A3835">
        <v>139281</v>
      </c>
      <c r="B3835" t="s">
        <v>4697</v>
      </c>
      <c r="C3835" t="s">
        <v>9026</v>
      </c>
      <c r="D3835" t="s">
        <v>9026</v>
      </c>
      <c r="E3835">
        <v>1027700</v>
      </c>
      <c r="F3835">
        <v>1027700</v>
      </c>
      <c r="G3835" s="3">
        <v>46231</v>
      </c>
      <c r="H3835" t="s">
        <v>3424</v>
      </c>
      <c r="I3835" t="s">
        <v>3429</v>
      </c>
    </row>
    <row r="3836" spans="1:9">
      <c r="A3836">
        <v>139282</v>
      </c>
      <c r="B3836" t="s">
        <v>4695</v>
      </c>
      <c r="C3836" t="s">
        <v>1292</v>
      </c>
      <c r="D3836" t="s">
        <v>1292</v>
      </c>
      <c r="E3836">
        <v>2558300</v>
      </c>
      <c r="F3836">
        <v>2558300</v>
      </c>
      <c r="G3836" s="3">
        <v>46231</v>
      </c>
      <c r="H3836" t="s">
        <v>3424</v>
      </c>
      <c r="I3836" t="s">
        <v>3419</v>
      </c>
    </row>
    <row r="3837" spans="1:9">
      <c r="A3837">
        <v>139283</v>
      </c>
      <c r="B3837" t="s">
        <v>4768</v>
      </c>
      <c r="C3837" t="s">
        <v>9027</v>
      </c>
      <c r="D3837">
        <v>0</v>
      </c>
      <c r="E3837">
        <v>824000</v>
      </c>
      <c r="F3837">
        <v>824000</v>
      </c>
      <c r="G3837" s="3">
        <v>46231</v>
      </c>
      <c r="H3837" t="s">
        <v>3424</v>
      </c>
      <c r="I3837" t="s">
        <v>3424</v>
      </c>
    </row>
    <row r="3838" spans="1:9">
      <c r="A3838">
        <v>139284</v>
      </c>
      <c r="B3838" t="s">
        <v>4768</v>
      </c>
      <c r="C3838" t="s">
        <v>9028</v>
      </c>
      <c r="D3838">
        <v>0</v>
      </c>
      <c r="E3838">
        <v>782000</v>
      </c>
      <c r="F3838">
        <v>782000</v>
      </c>
      <c r="G3838" s="3">
        <v>46231</v>
      </c>
      <c r="H3838" t="s">
        <v>3424</v>
      </c>
      <c r="I3838" t="s">
        <v>3424</v>
      </c>
    </row>
    <row r="3839" spans="1:9">
      <c r="A3839">
        <v>139285</v>
      </c>
      <c r="B3839" t="s">
        <v>4668</v>
      </c>
      <c r="C3839" t="s">
        <v>9029</v>
      </c>
      <c r="D3839">
        <v>0</v>
      </c>
      <c r="E3839">
        <v>523499.99</v>
      </c>
      <c r="F3839">
        <v>628199.99</v>
      </c>
      <c r="G3839" s="3">
        <v>46231</v>
      </c>
      <c r="H3839" t="s">
        <v>3424</v>
      </c>
      <c r="I3839" t="s">
        <v>3424</v>
      </c>
    </row>
    <row r="3840" spans="1:9">
      <c r="A3840">
        <v>139286</v>
      </c>
      <c r="B3840" t="s">
        <v>4697</v>
      </c>
      <c r="C3840" t="s">
        <v>9030</v>
      </c>
      <c r="D3840" t="s">
        <v>9030</v>
      </c>
      <c r="E3840">
        <v>1603000</v>
      </c>
      <c r="F3840">
        <v>1603000</v>
      </c>
      <c r="G3840" s="3">
        <v>46231</v>
      </c>
      <c r="H3840" t="s">
        <v>3424</v>
      </c>
      <c r="I3840" t="s">
        <v>3429</v>
      </c>
    </row>
    <row r="3841" spans="1:9">
      <c r="A3841">
        <v>139287</v>
      </c>
      <c r="B3841" t="s">
        <v>7305</v>
      </c>
      <c r="C3841" t="s">
        <v>9031</v>
      </c>
      <c r="D3841">
        <v>0</v>
      </c>
      <c r="E3841">
        <v>3937500.15</v>
      </c>
      <c r="F3841">
        <v>4725000.18</v>
      </c>
      <c r="G3841" s="3">
        <v>46231</v>
      </c>
      <c r="H3841" t="s">
        <v>3424</v>
      </c>
      <c r="I3841" t="s">
        <v>3424</v>
      </c>
    </row>
    <row r="3842" spans="1:9">
      <c r="A3842">
        <v>139288</v>
      </c>
      <c r="B3842" t="s">
        <v>4697</v>
      </c>
      <c r="C3842" t="s">
        <v>9032</v>
      </c>
      <c r="D3842" t="s">
        <v>9032</v>
      </c>
      <c r="E3842">
        <v>6412000</v>
      </c>
      <c r="F3842">
        <v>7694400</v>
      </c>
      <c r="G3842" s="3">
        <v>46231</v>
      </c>
      <c r="H3842" t="s">
        <v>3424</v>
      </c>
      <c r="I3842" t="s">
        <v>3429</v>
      </c>
    </row>
    <row r="3843" spans="1:9">
      <c r="A3843">
        <v>139289</v>
      </c>
      <c r="B3843" t="s">
        <v>8236</v>
      </c>
      <c r="C3843" t="s">
        <v>9033</v>
      </c>
      <c r="D3843">
        <v>0</v>
      </c>
      <c r="E3843">
        <v>26500000</v>
      </c>
      <c r="F3843">
        <v>31800000</v>
      </c>
      <c r="G3843" s="3">
        <v>46231</v>
      </c>
      <c r="H3843" t="s">
        <v>3424</v>
      </c>
      <c r="I3843" t="s">
        <v>3424</v>
      </c>
    </row>
    <row r="3844" spans="1:9">
      <c r="A3844">
        <v>139290</v>
      </c>
      <c r="B3844" t="s">
        <v>8236</v>
      </c>
      <c r="C3844" t="s">
        <v>9034</v>
      </c>
      <c r="D3844">
        <v>0</v>
      </c>
      <c r="E3844">
        <v>13250000</v>
      </c>
      <c r="F3844">
        <v>15900000</v>
      </c>
      <c r="G3844" s="3">
        <v>46231</v>
      </c>
      <c r="H3844" t="s">
        <v>3424</v>
      </c>
      <c r="I3844" t="s">
        <v>3424</v>
      </c>
    </row>
    <row r="3845" spans="1:9">
      <c r="A3845">
        <v>139291</v>
      </c>
      <c r="B3845" t="s">
        <v>4978</v>
      </c>
      <c r="C3845" t="s">
        <v>8982</v>
      </c>
      <c r="D3845" t="s">
        <v>8982</v>
      </c>
      <c r="E3845">
        <v>32211247.25</v>
      </c>
      <c r="F3845">
        <v>38653496.710000001</v>
      </c>
      <c r="G3845" s="3">
        <v>46233</v>
      </c>
      <c r="H3845" t="s">
        <v>3426</v>
      </c>
      <c r="I3845" t="s">
        <v>3426</v>
      </c>
    </row>
    <row r="3846" spans="1:9">
      <c r="A3846">
        <v>139292</v>
      </c>
      <c r="B3846" t="s">
        <v>9035</v>
      </c>
      <c r="C3846">
        <v>0</v>
      </c>
      <c r="D3846">
        <v>0</v>
      </c>
      <c r="E3846">
        <v>4908000</v>
      </c>
      <c r="F3846">
        <v>5889600</v>
      </c>
      <c r="G3846" s="3">
        <v>46231</v>
      </c>
      <c r="H3846" t="s">
        <v>3424</v>
      </c>
      <c r="I3846" t="s">
        <v>3424</v>
      </c>
    </row>
    <row r="3847" spans="1:9">
      <c r="A3847">
        <v>139293</v>
      </c>
      <c r="B3847" t="s">
        <v>4688</v>
      </c>
      <c r="C3847" t="s">
        <v>9036</v>
      </c>
      <c r="D3847">
        <v>0</v>
      </c>
      <c r="E3847">
        <v>926500</v>
      </c>
      <c r="F3847">
        <v>1111800</v>
      </c>
      <c r="G3847" s="3">
        <v>46231</v>
      </c>
      <c r="H3847" t="s">
        <v>3424</v>
      </c>
      <c r="I3847" t="s">
        <v>3426</v>
      </c>
    </row>
    <row r="3848" spans="1:9">
      <c r="A3848">
        <v>139294</v>
      </c>
      <c r="B3848" t="s">
        <v>4697</v>
      </c>
      <c r="C3848" t="s">
        <v>9037</v>
      </c>
      <c r="D3848" t="s">
        <v>9037</v>
      </c>
      <c r="E3848">
        <v>162300</v>
      </c>
      <c r="F3848">
        <v>162300</v>
      </c>
      <c r="G3848" s="3">
        <v>46231</v>
      </c>
      <c r="H3848" t="s">
        <v>3424</v>
      </c>
      <c r="I3848" t="s">
        <v>3429</v>
      </c>
    </row>
    <row r="3849" spans="1:9">
      <c r="A3849">
        <v>139295</v>
      </c>
      <c r="B3849" t="s">
        <v>6070</v>
      </c>
      <c r="C3849">
        <v>0</v>
      </c>
      <c r="D3849">
        <v>0</v>
      </c>
      <c r="E3849">
        <v>1530000.13</v>
      </c>
      <c r="F3849">
        <v>1836000.16</v>
      </c>
      <c r="G3849" s="3">
        <v>46234</v>
      </c>
      <c r="H3849" t="s">
        <v>3429</v>
      </c>
      <c r="I3849" t="s">
        <v>3425</v>
      </c>
    </row>
    <row r="3850" spans="1:9">
      <c r="A3850">
        <v>139296</v>
      </c>
      <c r="B3850" t="s">
        <v>7836</v>
      </c>
      <c r="C3850" t="s">
        <v>3909</v>
      </c>
      <c r="D3850">
        <v>0</v>
      </c>
      <c r="E3850">
        <v>13001.15</v>
      </c>
      <c r="F3850">
        <v>13001.15</v>
      </c>
      <c r="G3850" s="3">
        <v>46231</v>
      </c>
      <c r="H3850" t="s">
        <v>3424</v>
      </c>
      <c r="I3850" t="s">
        <v>3424</v>
      </c>
    </row>
    <row r="3851" spans="1:9">
      <c r="A3851">
        <v>139297</v>
      </c>
      <c r="B3851" t="s">
        <v>4695</v>
      </c>
      <c r="C3851" t="s">
        <v>9038</v>
      </c>
      <c r="D3851">
        <v>0</v>
      </c>
      <c r="E3851">
        <v>952100</v>
      </c>
      <c r="F3851">
        <v>952100</v>
      </c>
      <c r="G3851" s="3">
        <v>46231</v>
      </c>
      <c r="H3851" t="s">
        <v>3424</v>
      </c>
      <c r="I3851" t="s">
        <v>3429</v>
      </c>
    </row>
    <row r="3852" spans="1:9">
      <c r="A3852">
        <v>139298</v>
      </c>
      <c r="B3852" t="s">
        <v>4768</v>
      </c>
      <c r="C3852" t="s">
        <v>9039</v>
      </c>
      <c r="D3852">
        <v>0</v>
      </c>
      <c r="E3852">
        <v>2840500</v>
      </c>
      <c r="F3852">
        <v>2840500</v>
      </c>
      <c r="G3852" s="3">
        <v>46232</v>
      </c>
      <c r="H3852" t="s">
        <v>3419</v>
      </c>
      <c r="I3852" t="s">
        <v>3419</v>
      </c>
    </row>
    <row r="3853" spans="1:9">
      <c r="A3853">
        <v>139299</v>
      </c>
      <c r="B3853" t="s">
        <v>5199</v>
      </c>
      <c r="C3853" t="s">
        <v>7850</v>
      </c>
      <c r="D3853">
        <v>0</v>
      </c>
      <c r="E3853">
        <v>39000000</v>
      </c>
      <c r="F3853">
        <v>46800000</v>
      </c>
      <c r="G3853" s="3">
        <v>46232</v>
      </c>
      <c r="H3853" t="s">
        <v>3419</v>
      </c>
      <c r="I3853" t="s">
        <v>3426</v>
      </c>
    </row>
    <row r="3854" spans="1:9">
      <c r="A3854">
        <v>139300</v>
      </c>
      <c r="B3854" t="s">
        <v>5199</v>
      </c>
      <c r="C3854" t="s">
        <v>7850</v>
      </c>
      <c r="D3854">
        <v>0</v>
      </c>
      <c r="E3854">
        <v>2806884.99</v>
      </c>
      <c r="F3854">
        <v>3368261.99</v>
      </c>
      <c r="G3854" s="3">
        <v>46232</v>
      </c>
      <c r="H3854" t="s">
        <v>3419</v>
      </c>
      <c r="I3854" t="s">
        <v>3426</v>
      </c>
    </row>
    <row r="3855" spans="1:9">
      <c r="A3855">
        <v>139301</v>
      </c>
      <c r="B3855" t="s">
        <v>4797</v>
      </c>
      <c r="C3855" t="s">
        <v>9040</v>
      </c>
      <c r="D3855">
        <v>0</v>
      </c>
      <c r="E3855">
        <v>33250657</v>
      </c>
      <c r="F3855">
        <v>39900788.399999999</v>
      </c>
      <c r="G3855" s="3">
        <v>46232</v>
      </c>
      <c r="H3855" t="s">
        <v>3419</v>
      </c>
      <c r="I3855" t="s">
        <v>3426</v>
      </c>
    </row>
    <row r="3856" spans="1:9">
      <c r="A3856">
        <v>139302</v>
      </c>
      <c r="B3856" t="s">
        <v>5177</v>
      </c>
      <c r="C3856" t="s">
        <v>9041</v>
      </c>
      <c r="D3856">
        <v>0</v>
      </c>
      <c r="E3856">
        <v>750000</v>
      </c>
      <c r="F3856">
        <v>900000</v>
      </c>
      <c r="G3856" s="3">
        <v>46232</v>
      </c>
      <c r="H3856" t="s">
        <v>3419</v>
      </c>
      <c r="I3856" t="s">
        <v>3426</v>
      </c>
    </row>
    <row r="3857" spans="1:9">
      <c r="A3857">
        <v>139303</v>
      </c>
      <c r="B3857" t="s">
        <v>4726</v>
      </c>
      <c r="C3857" t="s">
        <v>9042</v>
      </c>
      <c r="D3857">
        <v>0</v>
      </c>
      <c r="E3857">
        <v>3926784</v>
      </c>
      <c r="F3857">
        <v>4712140.7999999998</v>
      </c>
      <c r="G3857" s="3">
        <v>46232</v>
      </c>
      <c r="H3857" t="s">
        <v>3419</v>
      </c>
      <c r="I3857" t="s">
        <v>3429</v>
      </c>
    </row>
    <row r="3858" spans="1:9">
      <c r="A3858">
        <v>139304</v>
      </c>
      <c r="B3858" t="s">
        <v>5314</v>
      </c>
      <c r="C3858" t="s">
        <v>9043</v>
      </c>
      <c r="D3858">
        <v>0</v>
      </c>
      <c r="E3858">
        <v>21710626.879999999</v>
      </c>
      <c r="F3858">
        <v>26052752.260000002</v>
      </c>
      <c r="G3858" s="3">
        <v>46232</v>
      </c>
      <c r="H3858" t="s">
        <v>3419</v>
      </c>
      <c r="I3858" t="s">
        <v>3429</v>
      </c>
    </row>
    <row r="3859" spans="1:9">
      <c r="A3859">
        <v>139305</v>
      </c>
      <c r="B3859" t="s">
        <v>5314</v>
      </c>
      <c r="C3859" t="s">
        <v>9043</v>
      </c>
      <c r="D3859">
        <v>0</v>
      </c>
      <c r="E3859">
        <v>20941238.559999999</v>
      </c>
      <c r="F3859">
        <v>25129486.280000001</v>
      </c>
      <c r="G3859" s="3">
        <v>46232</v>
      </c>
      <c r="H3859" t="s">
        <v>3419</v>
      </c>
      <c r="I3859" t="s">
        <v>3429</v>
      </c>
    </row>
    <row r="3860" spans="1:9">
      <c r="A3860">
        <v>139306</v>
      </c>
      <c r="B3860" t="s">
        <v>5024</v>
      </c>
      <c r="C3860" t="s">
        <v>8982</v>
      </c>
      <c r="D3860" t="s">
        <v>8982</v>
      </c>
      <c r="E3860">
        <v>17773995.170000002</v>
      </c>
      <c r="F3860">
        <v>17773995.170000002</v>
      </c>
      <c r="G3860" s="3">
        <v>46232</v>
      </c>
      <c r="H3860" t="s">
        <v>3419</v>
      </c>
      <c r="I3860" t="s">
        <v>3419</v>
      </c>
    </row>
    <row r="3861" spans="1:9">
      <c r="A3861">
        <v>139307</v>
      </c>
      <c r="B3861" t="s">
        <v>5314</v>
      </c>
      <c r="C3861" t="s">
        <v>9043</v>
      </c>
      <c r="D3861">
        <v>0</v>
      </c>
      <c r="E3861">
        <v>29855556.879999999</v>
      </c>
      <c r="F3861">
        <v>35826668.259999998</v>
      </c>
      <c r="G3861" s="3">
        <v>46232</v>
      </c>
      <c r="H3861" t="s">
        <v>3419</v>
      </c>
      <c r="I3861" t="s">
        <v>3429</v>
      </c>
    </row>
    <row r="3862" spans="1:9">
      <c r="A3862">
        <v>139308</v>
      </c>
      <c r="B3862" t="s">
        <v>4794</v>
      </c>
      <c r="C3862" t="s">
        <v>9044</v>
      </c>
      <c r="D3862">
        <v>0</v>
      </c>
      <c r="E3862">
        <v>456498</v>
      </c>
      <c r="F3862">
        <v>456498</v>
      </c>
      <c r="G3862" s="3">
        <v>46232</v>
      </c>
      <c r="H3862" t="s">
        <v>3419</v>
      </c>
      <c r="I3862" t="s">
        <v>3419</v>
      </c>
    </row>
    <row r="3863" spans="1:9">
      <c r="A3863">
        <v>139309</v>
      </c>
      <c r="B3863" t="s">
        <v>5057</v>
      </c>
      <c r="C3863" t="s">
        <v>9045</v>
      </c>
      <c r="D3863">
        <v>0</v>
      </c>
      <c r="E3863">
        <v>90500</v>
      </c>
      <c r="F3863">
        <v>108600</v>
      </c>
      <c r="G3863" s="3">
        <v>46232</v>
      </c>
      <c r="H3863" t="s">
        <v>3419</v>
      </c>
      <c r="I3863" t="s">
        <v>3426</v>
      </c>
    </row>
    <row r="3864" spans="1:9">
      <c r="A3864">
        <v>139310</v>
      </c>
      <c r="B3864" t="s">
        <v>5111</v>
      </c>
      <c r="C3864" t="s">
        <v>6650</v>
      </c>
      <c r="D3864">
        <v>0</v>
      </c>
      <c r="E3864">
        <v>817000</v>
      </c>
      <c r="F3864">
        <v>817000</v>
      </c>
      <c r="G3864" s="3">
        <v>46232</v>
      </c>
      <c r="H3864" t="s">
        <v>3419</v>
      </c>
      <c r="I3864" t="s">
        <v>3426</v>
      </c>
    </row>
    <row r="3865" spans="1:9">
      <c r="A3865">
        <v>139311</v>
      </c>
      <c r="B3865" t="s">
        <v>4927</v>
      </c>
      <c r="C3865" t="s">
        <v>9046</v>
      </c>
      <c r="D3865" t="s">
        <v>9785</v>
      </c>
      <c r="E3865">
        <v>9950000</v>
      </c>
      <c r="F3865">
        <v>11940000</v>
      </c>
      <c r="G3865" s="3">
        <v>46232</v>
      </c>
      <c r="H3865" t="s">
        <v>3419</v>
      </c>
      <c r="I3865" t="s">
        <v>3429</v>
      </c>
    </row>
    <row r="3866" spans="1:9">
      <c r="A3866">
        <v>139312</v>
      </c>
      <c r="B3866" t="s">
        <v>4764</v>
      </c>
      <c r="C3866" t="s">
        <v>8982</v>
      </c>
      <c r="D3866" t="s">
        <v>8982</v>
      </c>
      <c r="E3866">
        <v>22048300.879999999</v>
      </c>
      <c r="F3866">
        <v>26457961.050000001</v>
      </c>
      <c r="G3866" s="3">
        <v>46232</v>
      </c>
      <c r="H3866" t="s">
        <v>3419</v>
      </c>
      <c r="I3866" t="s">
        <v>3426</v>
      </c>
    </row>
    <row r="3867" spans="1:9">
      <c r="A3867">
        <v>139313</v>
      </c>
      <c r="B3867" t="s">
        <v>9047</v>
      </c>
      <c r="C3867">
        <v>0</v>
      </c>
      <c r="D3867">
        <v>0</v>
      </c>
      <c r="E3867">
        <v>56000</v>
      </c>
      <c r="F3867">
        <v>56000</v>
      </c>
      <c r="G3867" s="3">
        <v>46232</v>
      </c>
      <c r="H3867" t="s">
        <v>3419</v>
      </c>
      <c r="I3867" t="s">
        <v>3429</v>
      </c>
    </row>
    <row r="3868" spans="1:9">
      <c r="A3868">
        <v>139314</v>
      </c>
      <c r="B3868" t="s">
        <v>4668</v>
      </c>
      <c r="C3868" t="s">
        <v>9049</v>
      </c>
      <c r="D3868">
        <v>0</v>
      </c>
      <c r="E3868">
        <v>115585960.97</v>
      </c>
      <c r="F3868">
        <v>138703153.16</v>
      </c>
      <c r="G3868" s="3">
        <v>46232</v>
      </c>
      <c r="H3868" t="s">
        <v>3419</v>
      </c>
      <c r="I3868" t="s">
        <v>3426</v>
      </c>
    </row>
    <row r="3869" spans="1:9">
      <c r="A3869">
        <v>139315</v>
      </c>
      <c r="B3869" t="s">
        <v>8150</v>
      </c>
      <c r="C3869" t="s">
        <v>9050</v>
      </c>
      <c r="D3869">
        <v>0</v>
      </c>
      <c r="E3869">
        <v>7000000</v>
      </c>
      <c r="F3869">
        <v>7000000</v>
      </c>
      <c r="G3869" s="3">
        <v>46232</v>
      </c>
      <c r="H3869" t="s">
        <v>3419</v>
      </c>
      <c r="I3869" t="s">
        <v>3429</v>
      </c>
    </row>
    <row r="3870" spans="1:9">
      <c r="A3870">
        <v>139316</v>
      </c>
      <c r="B3870" t="s">
        <v>5116</v>
      </c>
      <c r="C3870" t="s">
        <v>8982</v>
      </c>
      <c r="D3870" t="s">
        <v>8982</v>
      </c>
      <c r="E3870">
        <v>28429534.190000001</v>
      </c>
      <c r="F3870">
        <v>34615411.359999999</v>
      </c>
      <c r="G3870" s="3">
        <v>46232</v>
      </c>
      <c r="H3870" t="s">
        <v>3419</v>
      </c>
      <c r="I3870" t="s">
        <v>3426</v>
      </c>
    </row>
    <row r="3871" spans="1:9">
      <c r="A3871">
        <v>139317</v>
      </c>
      <c r="B3871" t="s">
        <v>7755</v>
      </c>
      <c r="C3871" t="s">
        <v>7756</v>
      </c>
      <c r="D3871">
        <v>0</v>
      </c>
      <c r="E3871">
        <v>653125</v>
      </c>
      <c r="F3871">
        <v>783750</v>
      </c>
      <c r="G3871" s="3">
        <v>46232</v>
      </c>
      <c r="H3871" t="s">
        <v>3419</v>
      </c>
      <c r="I3871" t="s">
        <v>3426</v>
      </c>
    </row>
    <row r="3872" spans="1:9">
      <c r="A3872">
        <v>139318</v>
      </c>
      <c r="B3872" t="s">
        <v>6305</v>
      </c>
      <c r="C3872">
        <v>0</v>
      </c>
      <c r="D3872">
        <v>0</v>
      </c>
      <c r="E3872">
        <v>1060000</v>
      </c>
      <c r="F3872">
        <v>1272000</v>
      </c>
      <c r="G3872" s="3">
        <v>46232</v>
      </c>
      <c r="H3872" t="s">
        <v>3419</v>
      </c>
      <c r="I3872" t="s">
        <v>3419</v>
      </c>
    </row>
    <row r="3873" spans="1:9">
      <c r="A3873">
        <v>139319</v>
      </c>
      <c r="B3873" t="s">
        <v>4780</v>
      </c>
      <c r="C3873" t="s">
        <v>9051</v>
      </c>
      <c r="D3873">
        <v>0</v>
      </c>
      <c r="E3873">
        <v>4170500</v>
      </c>
      <c r="F3873">
        <v>4170500</v>
      </c>
      <c r="G3873" s="3">
        <v>46232</v>
      </c>
      <c r="H3873" t="s">
        <v>3419</v>
      </c>
      <c r="I3873" t="s">
        <v>3426</v>
      </c>
    </row>
    <row r="3874" spans="1:9">
      <c r="A3874">
        <v>139320</v>
      </c>
      <c r="B3874" t="s">
        <v>4780</v>
      </c>
      <c r="C3874" t="s">
        <v>9052</v>
      </c>
      <c r="D3874">
        <v>0</v>
      </c>
      <c r="E3874">
        <v>1290000</v>
      </c>
      <c r="F3874">
        <v>1290000</v>
      </c>
      <c r="G3874" s="3">
        <v>46232</v>
      </c>
      <c r="H3874" t="s">
        <v>3419</v>
      </c>
      <c r="I3874" t="s">
        <v>3426</v>
      </c>
    </row>
    <row r="3875" spans="1:9">
      <c r="A3875">
        <v>139321</v>
      </c>
      <c r="B3875" t="s">
        <v>6414</v>
      </c>
      <c r="C3875" t="s">
        <v>9053</v>
      </c>
      <c r="D3875">
        <v>0</v>
      </c>
      <c r="E3875">
        <v>45707744</v>
      </c>
      <c r="F3875">
        <v>54849292.799999997</v>
      </c>
      <c r="G3875" s="3">
        <v>46233</v>
      </c>
      <c r="H3875" t="s">
        <v>3426</v>
      </c>
      <c r="I3875" t="s">
        <v>3426</v>
      </c>
    </row>
    <row r="3876" spans="1:9">
      <c r="A3876">
        <v>139322</v>
      </c>
      <c r="B3876" t="s">
        <v>4780</v>
      </c>
      <c r="C3876" t="s">
        <v>9054</v>
      </c>
      <c r="D3876">
        <v>0</v>
      </c>
      <c r="E3876">
        <v>840000</v>
      </c>
      <c r="F3876">
        <v>840000</v>
      </c>
      <c r="G3876" s="3">
        <v>46233</v>
      </c>
      <c r="H3876" t="s">
        <v>3426</v>
      </c>
      <c r="I3876" t="s">
        <v>3411</v>
      </c>
    </row>
    <row r="3877" spans="1:9">
      <c r="A3877">
        <v>139323</v>
      </c>
      <c r="B3877" t="s">
        <v>4780</v>
      </c>
      <c r="C3877" t="s">
        <v>9055</v>
      </c>
      <c r="D3877">
        <v>0</v>
      </c>
      <c r="E3877">
        <v>1370000</v>
      </c>
      <c r="F3877">
        <v>1370000</v>
      </c>
      <c r="G3877" s="3">
        <v>46233</v>
      </c>
      <c r="H3877" t="s">
        <v>3426</v>
      </c>
      <c r="I3877" t="s">
        <v>3411</v>
      </c>
    </row>
    <row r="3878" spans="1:9">
      <c r="A3878">
        <v>139324</v>
      </c>
      <c r="B3878" t="s">
        <v>4780</v>
      </c>
      <c r="C3878" t="s">
        <v>9056</v>
      </c>
      <c r="D3878">
        <v>0</v>
      </c>
      <c r="E3878">
        <v>1460000</v>
      </c>
      <c r="F3878">
        <v>1460000</v>
      </c>
      <c r="G3878" s="3">
        <v>46233</v>
      </c>
      <c r="H3878" t="s">
        <v>3426</v>
      </c>
      <c r="I3878" t="s">
        <v>3411</v>
      </c>
    </row>
    <row r="3879" spans="1:9">
      <c r="A3879">
        <v>139325</v>
      </c>
      <c r="B3879" t="s">
        <v>4732</v>
      </c>
      <c r="C3879" t="s">
        <v>9057</v>
      </c>
      <c r="D3879">
        <v>0</v>
      </c>
      <c r="E3879">
        <v>52000000</v>
      </c>
      <c r="F3879">
        <v>52000000</v>
      </c>
      <c r="G3879" s="3">
        <v>46233</v>
      </c>
      <c r="H3879" t="s">
        <v>3426</v>
      </c>
      <c r="I3879" t="s">
        <v>3426</v>
      </c>
    </row>
    <row r="3880" spans="1:9">
      <c r="A3880">
        <v>139326</v>
      </c>
      <c r="B3880" t="s">
        <v>4800</v>
      </c>
      <c r="C3880" t="s">
        <v>9058</v>
      </c>
      <c r="D3880">
        <v>0</v>
      </c>
      <c r="E3880">
        <v>1130000</v>
      </c>
      <c r="F3880">
        <v>1130000</v>
      </c>
      <c r="G3880" s="3">
        <v>46233</v>
      </c>
      <c r="H3880" t="s">
        <v>3426</v>
      </c>
      <c r="I3880" t="s">
        <v>3411</v>
      </c>
    </row>
    <row r="3881" spans="1:9">
      <c r="A3881">
        <v>139327</v>
      </c>
      <c r="B3881" t="s">
        <v>4952</v>
      </c>
      <c r="C3881" t="s">
        <v>9059</v>
      </c>
      <c r="D3881">
        <v>0</v>
      </c>
      <c r="E3881">
        <v>3000000</v>
      </c>
      <c r="F3881">
        <v>3000000</v>
      </c>
      <c r="G3881" s="3">
        <v>46233</v>
      </c>
      <c r="H3881" t="s">
        <v>3426</v>
      </c>
      <c r="I3881" t="s">
        <v>3411</v>
      </c>
    </row>
    <row r="3882" spans="1:9">
      <c r="A3882">
        <v>139328</v>
      </c>
      <c r="B3882" t="s">
        <v>4697</v>
      </c>
      <c r="C3882" t="s">
        <v>9060</v>
      </c>
      <c r="D3882">
        <v>0</v>
      </c>
      <c r="E3882">
        <v>238324000</v>
      </c>
      <c r="F3882">
        <v>285988800</v>
      </c>
      <c r="G3882" s="3">
        <v>46233</v>
      </c>
      <c r="H3882" t="s">
        <v>3426</v>
      </c>
      <c r="I3882" t="s">
        <v>3426</v>
      </c>
    </row>
    <row r="3883" spans="1:9">
      <c r="A3883">
        <v>139329</v>
      </c>
      <c r="B3883" t="s">
        <v>5282</v>
      </c>
      <c r="C3883" t="s">
        <v>9061</v>
      </c>
      <c r="D3883">
        <v>0</v>
      </c>
      <c r="E3883">
        <v>125673986</v>
      </c>
      <c r="F3883">
        <v>150808783.19999999</v>
      </c>
      <c r="G3883" s="3">
        <v>46233</v>
      </c>
      <c r="H3883" t="s">
        <v>3426</v>
      </c>
      <c r="I3883" t="s">
        <v>3416</v>
      </c>
    </row>
    <row r="3884" spans="1:9">
      <c r="A3884">
        <v>139330</v>
      </c>
      <c r="B3884" t="s">
        <v>5103</v>
      </c>
      <c r="C3884" t="s">
        <v>9062</v>
      </c>
      <c r="D3884">
        <v>0</v>
      </c>
      <c r="E3884">
        <v>58580141</v>
      </c>
      <c r="F3884">
        <v>70296169.200000003</v>
      </c>
      <c r="G3884" s="3">
        <v>46233</v>
      </c>
      <c r="H3884" t="s">
        <v>3426</v>
      </c>
      <c r="I3884" t="s">
        <v>3426</v>
      </c>
    </row>
    <row r="3885" spans="1:9">
      <c r="A3885">
        <v>139331</v>
      </c>
      <c r="B3885" t="s">
        <v>4697</v>
      </c>
      <c r="C3885" t="s">
        <v>9063</v>
      </c>
      <c r="D3885">
        <v>0</v>
      </c>
      <c r="E3885">
        <v>302775000</v>
      </c>
      <c r="F3885">
        <v>363330000</v>
      </c>
      <c r="G3885" s="3">
        <v>46233</v>
      </c>
      <c r="H3885" t="s">
        <v>3426</v>
      </c>
      <c r="I3885" t="s">
        <v>3426</v>
      </c>
    </row>
    <row r="3886" spans="1:9">
      <c r="A3886">
        <v>139332</v>
      </c>
      <c r="B3886" t="s">
        <v>8670</v>
      </c>
      <c r="C3886" t="s">
        <v>9064</v>
      </c>
      <c r="D3886">
        <v>0</v>
      </c>
      <c r="E3886">
        <v>7168315.5</v>
      </c>
      <c r="F3886">
        <v>7168315.5</v>
      </c>
      <c r="G3886" s="3">
        <v>46233</v>
      </c>
      <c r="H3886" t="s">
        <v>3426</v>
      </c>
      <c r="I3886" t="s">
        <v>3411</v>
      </c>
    </row>
    <row r="3887" spans="1:9">
      <c r="A3887">
        <v>139333</v>
      </c>
      <c r="B3887" t="s">
        <v>4697</v>
      </c>
      <c r="C3887" t="s">
        <v>9065</v>
      </c>
      <c r="D3887">
        <v>0</v>
      </c>
      <c r="E3887">
        <v>11417000</v>
      </c>
      <c r="F3887">
        <v>11417000</v>
      </c>
      <c r="G3887" s="3">
        <v>46233</v>
      </c>
      <c r="H3887" t="s">
        <v>3426</v>
      </c>
      <c r="I3887" t="s">
        <v>3426</v>
      </c>
    </row>
    <row r="3888" spans="1:9">
      <c r="A3888">
        <v>139334</v>
      </c>
      <c r="B3888" t="s">
        <v>5282</v>
      </c>
      <c r="C3888" t="s">
        <v>9066</v>
      </c>
      <c r="D3888">
        <v>0</v>
      </c>
      <c r="E3888">
        <v>28150</v>
      </c>
      <c r="F3888">
        <v>33780</v>
      </c>
      <c r="G3888" s="3">
        <v>46233</v>
      </c>
      <c r="H3888" t="s">
        <v>3426</v>
      </c>
      <c r="I3888" t="s">
        <v>3425</v>
      </c>
    </row>
    <row r="3889" spans="1:9">
      <c r="A3889">
        <v>139335</v>
      </c>
      <c r="B3889" t="s">
        <v>5728</v>
      </c>
      <c r="C3889" t="s">
        <v>3925</v>
      </c>
      <c r="D3889" t="s">
        <v>3925</v>
      </c>
      <c r="E3889">
        <v>955731</v>
      </c>
      <c r="F3889">
        <v>1146877.2</v>
      </c>
      <c r="G3889" s="3">
        <v>46233</v>
      </c>
      <c r="H3889" t="s">
        <v>3426</v>
      </c>
      <c r="I3889" t="s">
        <v>3426</v>
      </c>
    </row>
    <row r="3890" spans="1:9">
      <c r="A3890">
        <v>139336</v>
      </c>
      <c r="B3890" t="s">
        <v>4713</v>
      </c>
      <c r="C3890" t="s">
        <v>9067</v>
      </c>
      <c r="D3890">
        <v>0</v>
      </c>
      <c r="E3890">
        <v>2574</v>
      </c>
      <c r="F3890">
        <v>2574</v>
      </c>
      <c r="G3890" s="3">
        <v>46233</v>
      </c>
      <c r="H3890" t="s">
        <v>3426</v>
      </c>
      <c r="I3890" t="s">
        <v>3425</v>
      </c>
    </row>
    <row r="3891" spans="1:9">
      <c r="A3891">
        <v>139337</v>
      </c>
      <c r="B3891" t="s">
        <v>8521</v>
      </c>
      <c r="C3891" t="s">
        <v>9068</v>
      </c>
      <c r="D3891">
        <v>0</v>
      </c>
      <c r="E3891">
        <v>40000000</v>
      </c>
      <c r="F3891">
        <v>40000000</v>
      </c>
      <c r="G3891" s="3">
        <v>46233</v>
      </c>
      <c r="H3891" t="s">
        <v>3426</v>
      </c>
      <c r="I3891" t="s">
        <v>3429</v>
      </c>
    </row>
    <row r="3892" spans="1:9">
      <c r="A3892">
        <v>139338</v>
      </c>
      <c r="B3892" t="s">
        <v>9069</v>
      </c>
      <c r="C3892" t="s">
        <v>9070</v>
      </c>
      <c r="D3892">
        <v>0</v>
      </c>
      <c r="E3892">
        <v>59280</v>
      </c>
      <c r="F3892">
        <v>59280</v>
      </c>
      <c r="G3892" s="3">
        <v>46233</v>
      </c>
      <c r="H3892" t="s">
        <v>3426</v>
      </c>
      <c r="I3892" t="s">
        <v>3426</v>
      </c>
    </row>
    <row r="3893" spans="1:9">
      <c r="A3893">
        <v>139339</v>
      </c>
      <c r="B3893" t="s">
        <v>9069</v>
      </c>
      <c r="C3893" t="s">
        <v>9071</v>
      </c>
      <c r="D3893">
        <v>0</v>
      </c>
      <c r="E3893">
        <v>79500</v>
      </c>
      <c r="F3893">
        <v>79500</v>
      </c>
      <c r="G3893" s="3">
        <v>46233</v>
      </c>
      <c r="H3893" t="s">
        <v>3426</v>
      </c>
      <c r="I3893" t="s">
        <v>3426</v>
      </c>
    </row>
    <row r="3894" spans="1:9">
      <c r="A3894">
        <v>139340</v>
      </c>
      <c r="B3894">
        <v>0</v>
      </c>
      <c r="C3894" t="s">
        <v>9072</v>
      </c>
      <c r="D3894">
        <v>0</v>
      </c>
      <c r="E3894">
        <v>1</v>
      </c>
      <c r="F3894">
        <v>1</v>
      </c>
      <c r="G3894" s="3">
        <v>46233</v>
      </c>
      <c r="H3894" t="s">
        <v>3426</v>
      </c>
      <c r="I3894" t="s">
        <v>3429</v>
      </c>
    </row>
    <row r="3895" spans="1:9">
      <c r="A3895">
        <v>139341</v>
      </c>
      <c r="B3895" t="s">
        <v>4697</v>
      </c>
      <c r="C3895" t="s">
        <v>9073</v>
      </c>
      <c r="D3895">
        <v>0</v>
      </c>
      <c r="E3895">
        <v>6230000</v>
      </c>
      <c r="F3895">
        <v>6230000</v>
      </c>
      <c r="G3895" s="3">
        <v>46233</v>
      </c>
      <c r="H3895" t="s">
        <v>3426</v>
      </c>
      <c r="I3895" t="s">
        <v>3426</v>
      </c>
    </row>
    <row r="3896" spans="1:9">
      <c r="A3896">
        <v>139342</v>
      </c>
      <c r="B3896" t="s">
        <v>6027</v>
      </c>
      <c r="C3896">
        <v>0</v>
      </c>
      <c r="D3896">
        <v>0</v>
      </c>
      <c r="E3896">
        <v>507500</v>
      </c>
      <c r="F3896">
        <v>507500</v>
      </c>
      <c r="G3896" s="3">
        <v>46233</v>
      </c>
      <c r="H3896" t="s">
        <v>3426</v>
      </c>
      <c r="I3896" t="s">
        <v>3426</v>
      </c>
    </row>
    <row r="3897" spans="1:9">
      <c r="A3897">
        <v>139343</v>
      </c>
      <c r="B3897" t="s">
        <v>9074</v>
      </c>
      <c r="C3897" t="s">
        <v>9076</v>
      </c>
      <c r="D3897">
        <v>0</v>
      </c>
      <c r="E3897">
        <v>135766</v>
      </c>
      <c r="F3897">
        <v>135766</v>
      </c>
      <c r="G3897" s="3">
        <v>46233</v>
      </c>
      <c r="H3897" t="s">
        <v>3426</v>
      </c>
      <c r="I3897" t="s">
        <v>3429</v>
      </c>
    </row>
    <row r="3898" spans="1:9">
      <c r="A3898">
        <v>139344</v>
      </c>
      <c r="B3898" t="s">
        <v>4695</v>
      </c>
      <c r="C3898">
        <v>0</v>
      </c>
      <c r="D3898">
        <v>0</v>
      </c>
      <c r="E3898">
        <v>12241083.33</v>
      </c>
      <c r="F3898">
        <v>14689300</v>
      </c>
      <c r="G3898" s="3">
        <v>46233</v>
      </c>
      <c r="H3898" t="s">
        <v>3426</v>
      </c>
      <c r="I3898" t="s">
        <v>3426</v>
      </c>
    </row>
    <row r="3899" spans="1:9">
      <c r="A3899">
        <v>139345</v>
      </c>
      <c r="B3899" t="s">
        <v>8406</v>
      </c>
      <c r="C3899" t="s">
        <v>9077</v>
      </c>
      <c r="D3899">
        <v>0</v>
      </c>
      <c r="E3899">
        <v>60000000</v>
      </c>
      <c r="F3899">
        <v>60000000</v>
      </c>
      <c r="G3899" s="3">
        <v>46233</v>
      </c>
      <c r="H3899" t="s">
        <v>3426</v>
      </c>
      <c r="I3899" t="s">
        <v>3429</v>
      </c>
    </row>
    <row r="3900" spans="1:9">
      <c r="A3900">
        <v>139346</v>
      </c>
      <c r="B3900" t="s">
        <v>5852</v>
      </c>
      <c r="C3900" t="s">
        <v>9078</v>
      </c>
      <c r="D3900">
        <v>0</v>
      </c>
      <c r="E3900">
        <v>140400</v>
      </c>
      <c r="F3900">
        <v>140400</v>
      </c>
      <c r="G3900" s="3">
        <v>46233</v>
      </c>
      <c r="H3900" t="s">
        <v>3426</v>
      </c>
      <c r="I3900" t="s">
        <v>3429</v>
      </c>
    </row>
    <row r="3901" spans="1:9">
      <c r="A3901">
        <v>139347</v>
      </c>
      <c r="B3901" t="s">
        <v>4695</v>
      </c>
      <c r="C3901" t="s">
        <v>1405</v>
      </c>
      <c r="D3901" t="s">
        <v>1405</v>
      </c>
      <c r="E3901">
        <v>4315000</v>
      </c>
      <c r="F3901">
        <v>4315000</v>
      </c>
      <c r="G3901" s="3">
        <v>46233</v>
      </c>
      <c r="H3901" t="s">
        <v>3426</v>
      </c>
      <c r="I3901" t="s">
        <v>3429</v>
      </c>
    </row>
    <row r="3902" spans="1:9">
      <c r="A3902">
        <v>139348</v>
      </c>
      <c r="B3902" t="s">
        <v>4794</v>
      </c>
      <c r="C3902" t="s">
        <v>9079</v>
      </c>
      <c r="D3902">
        <v>0</v>
      </c>
      <c r="E3902">
        <v>300000</v>
      </c>
      <c r="F3902">
        <v>360000</v>
      </c>
      <c r="G3902" s="3">
        <v>46233</v>
      </c>
      <c r="H3902" t="s">
        <v>3426</v>
      </c>
      <c r="I3902" t="s">
        <v>3426</v>
      </c>
    </row>
    <row r="3903" spans="1:9">
      <c r="A3903">
        <v>139349</v>
      </c>
      <c r="B3903" t="s">
        <v>5057</v>
      </c>
      <c r="C3903" t="s">
        <v>9080</v>
      </c>
      <c r="D3903">
        <v>0</v>
      </c>
      <c r="E3903">
        <v>390500000</v>
      </c>
      <c r="F3903">
        <v>468600000</v>
      </c>
      <c r="G3903" s="3">
        <v>46233</v>
      </c>
      <c r="H3903" t="s">
        <v>3426</v>
      </c>
      <c r="I3903" t="s">
        <v>3426</v>
      </c>
    </row>
    <row r="3904" spans="1:9">
      <c r="A3904">
        <v>139350</v>
      </c>
      <c r="B3904" t="s">
        <v>5282</v>
      </c>
      <c r="C3904" t="s">
        <v>9081</v>
      </c>
      <c r="D3904">
        <v>0</v>
      </c>
      <c r="E3904">
        <v>112600</v>
      </c>
      <c r="F3904">
        <v>135120</v>
      </c>
      <c r="G3904" s="3">
        <v>46233</v>
      </c>
      <c r="H3904" t="s">
        <v>3426</v>
      </c>
      <c r="I3904" t="s">
        <v>3425</v>
      </c>
    </row>
    <row r="3905" spans="1:9">
      <c r="A3905">
        <v>139351</v>
      </c>
      <c r="B3905" t="s">
        <v>5103</v>
      </c>
      <c r="C3905" t="s">
        <v>9082</v>
      </c>
      <c r="D3905">
        <v>0</v>
      </c>
      <c r="E3905">
        <v>181031741</v>
      </c>
      <c r="F3905">
        <v>217238089.19999999</v>
      </c>
      <c r="G3905" s="3">
        <v>46233</v>
      </c>
      <c r="H3905" t="s">
        <v>3426</v>
      </c>
      <c r="I3905" t="s">
        <v>3425</v>
      </c>
    </row>
    <row r="3906" spans="1:9">
      <c r="A3906">
        <v>139352</v>
      </c>
      <c r="B3906" t="s">
        <v>5103</v>
      </c>
      <c r="C3906" t="s">
        <v>9083</v>
      </c>
      <c r="D3906">
        <v>0</v>
      </c>
      <c r="E3906">
        <v>231037062</v>
      </c>
      <c r="F3906">
        <v>277244474.39999998</v>
      </c>
      <c r="G3906" s="3">
        <v>46233</v>
      </c>
      <c r="H3906" t="s">
        <v>3426</v>
      </c>
      <c r="I3906" t="s">
        <v>3425</v>
      </c>
    </row>
    <row r="3907" spans="1:9">
      <c r="A3907">
        <v>139353</v>
      </c>
      <c r="B3907" t="s">
        <v>9084</v>
      </c>
      <c r="C3907" t="s">
        <v>9085</v>
      </c>
      <c r="D3907" t="s">
        <v>9085</v>
      </c>
      <c r="E3907">
        <v>750000</v>
      </c>
      <c r="F3907">
        <v>750000</v>
      </c>
      <c r="G3907" s="3">
        <v>46234</v>
      </c>
      <c r="H3907" t="s">
        <v>3429</v>
      </c>
      <c r="I3907" t="s">
        <v>3429</v>
      </c>
    </row>
    <row r="3908" spans="1:9">
      <c r="A3908">
        <v>139354</v>
      </c>
      <c r="B3908" t="s">
        <v>5057</v>
      </c>
      <c r="C3908" t="s">
        <v>9080</v>
      </c>
      <c r="D3908">
        <v>0</v>
      </c>
      <c r="E3908">
        <v>113600000</v>
      </c>
      <c r="F3908">
        <v>136320000</v>
      </c>
      <c r="G3908" s="3">
        <v>46234</v>
      </c>
      <c r="H3908" t="s">
        <v>3429</v>
      </c>
      <c r="I3908" t="s">
        <v>3430</v>
      </c>
    </row>
    <row r="3909" spans="1:9">
      <c r="A3909">
        <v>139355</v>
      </c>
      <c r="B3909" t="s">
        <v>5057</v>
      </c>
      <c r="C3909" t="s">
        <v>9080</v>
      </c>
      <c r="D3909">
        <v>0</v>
      </c>
      <c r="E3909">
        <v>12100000</v>
      </c>
      <c r="F3909">
        <v>14520000</v>
      </c>
      <c r="G3909" s="3">
        <v>46234</v>
      </c>
      <c r="H3909" t="s">
        <v>3429</v>
      </c>
      <c r="I3909" t="s">
        <v>3429</v>
      </c>
    </row>
    <row r="3910" spans="1:9">
      <c r="A3910">
        <v>139356</v>
      </c>
      <c r="B3910" t="s">
        <v>5057</v>
      </c>
      <c r="C3910" t="s">
        <v>9080</v>
      </c>
      <c r="D3910">
        <v>0</v>
      </c>
      <c r="E3910">
        <v>7100000</v>
      </c>
      <c r="F3910">
        <v>8520000</v>
      </c>
      <c r="G3910" s="3">
        <v>46234</v>
      </c>
      <c r="H3910" t="s">
        <v>3429</v>
      </c>
      <c r="I3910" t="s">
        <v>3429</v>
      </c>
    </row>
    <row r="3911" spans="1:9">
      <c r="A3911">
        <v>139357</v>
      </c>
      <c r="B3911" t="s">
        <v>5116</v>
      </c>
      <c r="C3911" t="s">
        <v>9086</v>
      </c>
      <c r="D3911">
        <v>0</v>
      </c>
      <c r="E3911">
        <v>540500</v>
      </c>
      <c r="F3911">
        <v>648600</v>
      </c>
      <c r="G3911" s="3">
        <v>46234</v>
      </c>
      <c r="H3911" t="s">
        <v>3429</v>
      </c>
      <c r="I3911" t="s">
        <v>3429</v>
      </c>
    </row>
    <row r="3912" spans="1:9">
      <c r="A3912">
        <v>139358</v>
      </c>
      <c r="B3912" t="s">
        <v>4952</v>
      </c>
      <c r="C3912" t="s">
        <v>9087</v>
      </c>
      <c r="D3912">
        <v>0</v>
      </c>
      <c r="E3912">
        <v>14000000</v>
      </c>
      <c r="F3912">
        <v>14000000</v>
      </c>
      <c r="G3912" s="3">
        <v>46234</v>
      </c>
      <c r="H3912" t="s">
        <v>3429</v>
      </c>
      <c r="I3912" t="s">
        <v>3411</v>
      </c>
    </row>
    <row r="3913" spans="1:9">
      <c r="A3913">
        <v>139359</v>
      </c>
      <c r="B3913" t="s">
        <v>5244</v>
      </c>
      <c r="C3913" t="s">
        <v>9088</v>
      </c>
      <c r="D3913">
        <v>0</v>
      </c>
      <c r="E3913">
        <v>13400000</v>
      </c>
      <c r="F3913">
        <v>13400000</v>
      </c>
      <c r="G3913" s="3">
        <v>46234</v>
      </c>
      <c r="H3913" t="s">
        <v>3429</v>
      </c>
      <c r="I3913" t="s">
        <v>3411</v>
      </c>
    </row>
    <row r="3914" spans="1:9">
      <c r="A3914">
        <v>139360</v>
      </c>
      <c r="B3914" t="s">
        <v>4817</v>
      </c>
      <c r="C3914" t="s">
        <v>9089</v>
      </c>
      <c r="D3914">
        <v>0</v>
      </c>
      <c r="E3914">
        <v>6123060</v>
      </c>
      <c r="F3914">
        <v>7347672</v>
      </c>
      <c r="G3914" s="3">
        <v>46234</v>
      </c>
      <c r="H3914" t="s">
        <v>3429</v>
      </c>
      <c r="I3914" t="s">
        <v>3411</v>
      </c>
    </row>
    <row r="3915" spans="1:9">
      <c r="A3915">
        <v>139361</v>
      </c>
      <c r="B3915">
        <v>0</v>
      </c>
      <c r="C3915" t="s">
        <v>9090</v>
      </c>
      <c r="D3915">
        <v>0</v>
      </c>
      <c r="E3915">
        <v>1</v>
      </c>
      <c r="F3915">
        <v>1.2</v>
      </c>
      <c r="G3915" s="3">
        <v>46234</v>
      </c>
      <c r="H3915" t="s">
        <v>3429</v>
      </c>
      <c r="I3915" t="s">
        <v>3411</v>
      </c>
    </row>
    <row r="3916" spans="1:9">
      <c r="A3916">
        <v>139362</v>
      </c>
      <c r="B3916" t="s">
        <v>5901</v>
      </c>
      <c r="C3916">
        <v>0</v>
      </c>
      <c r="D3916">
        <v>0</v>
      </c>
      <c r="E3916">
        <v>2440000</v>
      </c>
      <c r="F3916">
        <v>2928000</v>
      </c>
      <c r="G3916" s="3">
        <v>46234</v>
      </c>
      <c r="H3916" t="s">
        <v>3429</v>
      </c>
      <c r="I3916" t="s">
        <v>3425</v>
      </c>
    </row>
    <row r="3917" spans="1:9">
      <c r="A3917">
        <v>139363</v>
      </c>
      <c r="B3917" t="s">
        <v>9091</v>
      </c>
      <c r="C3917" t="s">
        <v>9093</v>
      </c>
      <c r="D3917">
        <v>0</v>
      </c>
      <c r="E3917">
        <v>40000000</v>
      </c>
      <c r="F3917">
        <v>40000000</v>
      </c>
      <c r="G3917" s="3">
        <v>46234</v>
      </c>
      <c r="H3917" t="s">
        <v>3429</v>
      </c>
      <c r="I3917" t="s">
        <v>3429</v>
      </c>
    </row>
    <row r="3918" spans="1:9">
      <c r="A3918">
        <v>139364</v>
      </c>
      <c r="B3918" t="s">
        <v>4938</v>
      </c>
      <c r="C3918" t="s">
        <v>9094</v>
      </c>
      <c r="D3918">
        <v>0</v>
      </c>
      <c r="E3918">
        <v>2200000</v>
      </c>
      <c r="F3918">
        <v>2640000</v>
      </c>
      <c r="G3918" s="3">
        <v>46234</v>
      </c>
      <c r="H3918" t="s">
        <v>3429</v>
      </c>
      <c r="I3918" t="s">
        <v>3430</v>
      </c>
    </row>
    <row r="3919" spans="1:9">
      <c r="A3919">
        <v>139365</v>
      </c>
      <c r="B3919" t="s">
        <v>8432</v>
      </c>
      <c r="C3919" t="s">
        <v>9095</v>
      </c>
      <c r="D3919">
        <v>0</v>
      </c>
      <c r="E3919">
        <v>280000</v>
      </c>
      <c r="F3919">
        <v>280000</v>
      </c>
      <c r="G3919" s="3">
        <v>46234</v>
      </c>
      <c r="H3919" t="s">
        <v>3429</v>
      </c>
      <c r="I3919" t="s">
        <v>9290</v>
      </c>
    </row>
    <row r="3920" spans="1:9">
      <c r="A3920">
        <v>139366</v>
      </c>
      <c r="B3920" t="s">
        <v>8247</v>
      </c>
      <c r="C3920" t="s">
        <v>9096</v>
      </c>
      <c r="D3920">
        <v>0</v>
      </c>
      <c r="E3920">
        <v>1195000</v>
      </c>
      <c r="F3920">
        <v>1195000</v>
      </c>
      <c r="G3920" s="3">
        <v>46234</v>
      </c>
      <c r="H3920" t="s">
        <v>3429</v>
      </c>
      <c r="I3920" t="s">
        <v>3425</v>
      </c>
    </row>
    <row r="3921" spans="1:9">
      <c r="A3921">
        <v>139367</v>
      </c>
      <c r="B3921" t="s">
        <v>6011</v>
      </c>
      <c r="C3921" t="s">
        <v>9097</v>
      </c>
      <c r="D3921">
        <v>0</v>
      </c>
      <c r="E3921">
        <v>112500000</v>
      </c>
      <c r="F3921">
        <v>135000000</v>
      </c>
      <c r="G3921" s="3">
        <v>46234</v>
      </c>
      <c r="H3921" t="s">
        <v>3429</v>
      </c>
      <c r="I3921" t="s">
        <v>3425</v>
      </c>
    </row>
    <row r="3922" spans="1:9">
      <c r="A3922">
        <v>139368</v>
      </c>
      <c r="B3922" t="s">
        <v>4817</v>
      </c>
      <c r="C3922" t="s">
        <v>9098</v>
      </c>
      <c r="D3922">
        <v>0</v>
      </c>
      <c r="E3922">
        <v>4252501.18</v>
      </c>
      <c r="F3922">
        <v>5103001.42</v>
      </c>
      <c r="G3922" s="3">
        <v>46234</v>
      </c>
      <c r="H3922" t="s">
        <v>3429</v>
      </c>
      <c r="I3922" t="s">
        <v>9810</v>
      </c>
    </row>
    <row r="3923" spans="1:9">
      <c r="A3923">
        <v>139369</v>
      </c>
      <c r="B3923" t="s">
        <v>7947</v>
      </c>
      <c r="C3923" t="s">
        <v>9099</v>
      </c>
      <c r="D3923">
        <v>0</v>
      </c>
      <c r="E3923">
        <v>6000000</v>
      </c>
      <c r="F3923">
        <v>6000000</v>
      </c>
      <c r="G3923" s="3">
        <v>46237</v>
      </c>
      <c r="H3923" t="s">
        <v>3425</v>
      </c>
      <c r="I3923" t="s">
        <v>9290</v>
      </c>
    </row>
    <row r="3924" spans="1:9">
      <c r="A3924">
        <v>139370</v>
      </c>
      <c r="B3924" t="s">
        <v>9100</v>
      </c>
      <c r="C3924" t="s">
        <v>9102</v>
      </c>
      <c r="D3924">
        <v>0</v>
      </c>
      <c r="E3924">
        <v>5000000</v>
      </c>
      <c r="F3924">
        <v>5000000</v>
      </c>
      <c r="G3924" s="3">
        <v>46237</v>
      </c>
      <c r="H3924" t="s">
        <v>3425</v>
      </c>
      <c r="I3924" t="s">
        <v>9290</v>
      </c>
    </row>
    <row r="3925" spans="1:9">
      <c r="A3925">
        <v>139371</v>
      </c>
      <c r="B3925" t="s">
        <v>4952</v>
      </c>
      <c r="C3925" t="s">
        <v>6179</v>
      </c>
      <c r="D3925">
        <v>0</v>
      </c>
      <c r="E3925">
        <v>800000</v>
      </c>
      <c r="F3925">
        <v>800000</v>
      </c>
      <c r="G3925" s="3">
        <v>46237</v>
      </c>
      <c r="H3925" t="s">
        <v>3425</v>
      </c>
      <c r="I3925" t="s">
        <v>9290</v>
      </c>
    </row>
    <row r="3926" spans="1:9">
      <c r="A3926">
        <v>139372</v>
      </c>
      <c r="B3926" t="s">
        <v>9103</v>
      </c>
      <c r="C3926" t="s">
        <v>9105</v>
      </c>
      <c r="D3926" t="s">
        <v>9105</v>
      </c>
      <c r="E3926">
        <v>1900000</v>
      </c>
      <c r="F3926">
        <v>1900000</v>
      </c>
      <c r="G3926" s="3">
        <v>46237</v>
      </c>
      <c r="H3926" t="s">
        <v>3425</v>
      </c>
      <c r="I3926" t="s">
        <v>9405</v>
      </c>
    </row>
    <row r="3927" spans="1:9">
      <c r="A3927">
        <v>139373</v>
      </c>
      <c r="B3927" t="s">
        <v>4791</v>
      </c>
      <c r="C3927" t="s">
        <v>9106</v>
      </c>
      <c r="D3927">
        <v>0</v>
      </c>
      <c r="E3927">
        <v>1750000</v>
      </c>
      <c r="F3927">
        <v>2100000</v>
      </c>
      <c r="G3927" s="3">
        <v>46237</v>
      </c>
      <c r="H3927" t="s">
        <v>3425</v>
      </c>
      <c r="I3927" t="s">
        <v>3425</v>
      </c>
    </row>
    <row r="3928" spans="1:9">
      <c r="A3928">
        <v>139374</v>
      </c>
      <c r="B3928" t="s">
        <v>5943</v>
      </c>
      <c r="C3928" t="s">
        <v>9107</v>
      </c>
      <c r="D3928">
        <v>0</v>
      </c>
      <c r="E3928">
        <v>1018824</v>
      </c>
      <c r="F3928">
        <v>1222588.8</v>
      </c>
      <c r="G3928" s="3">
        <v>46237</v>
      </c>
      <c r="H3928" t="s">
        <v>3425</v>
      </c>
      <c r="I3928" t="s">
        <v>3416</v>
      </c>
    </row>
    <row r="3929" spans="1:9">
      <c r="A3929">
        <v>139375</v>
      </c>
      <c r="B3929" t="s">
        <v>6011</v>
      </c>
      <c r="C3929" t="s">
        <v>9108</v>
      </c>
      <c r="D3929">
        <v>0</v>
      </c>
      <c r="E3929">
        <v>241666667</v>
      </c>
      <c r="F3929">
        <v>290000000.39999998</v>
      </c>
      <c r="G3929" s="3">
        <v>46237</v>
      </c>
      <c r="H3929" t="s">
        <v>3425</v>
      </c>
      <c r="I3929" t="s">
        <v>3425</v>
      </c>
    </row>
    <row r="3930" spans="1:9">
      <c r="A3930">
        <v>139376</v>
      </c>
      <c r="B3930" t="s">
        <v>5057</v>
      </c>
      <c r="C3930" t="s">
        <v>9109</v>
      </c>
      <c r="D3930">
        <v>0</v>
      </c>
      <c r="E3930">
        <v>15200000</v>
      </c>
      <c r="F3930">
        <v>18240000</v>
      </c>
      <c r="G3930" s="3">
        <v>46237</v>
      </c>
      <c r="H3930" t="s">
        <v>3425</v>
      </c>
      <c r="I3930" t="s">
        <v>3430</v>
      </c>
    </row>
    <row r="3931" spans="1:9">
      <c r="A3931">
        <v>139377</v>
      </c>
      <c r="B3931" t="s">
        <v>5057</v>
      </c>
      <c r="C3931" t="s">
        <v>9110</v>
      </c>
      <c r="D3931">
        <v>0</v>
      </c>
      <c r="E3931">
        <v>98400000</v>
      </c>
      <c r="F3931">
        <v>118080000</v>
      </c>
      <c r="G3931" s="3">
        <v>46237</v>
      </c>
      <c r="H3931" t="s">
        <v>3425</v>
      </c>
      <c r="I3931" t="s">
        <v>3430</v>
      </c>
    </row>
    <row r="3932" spans="1:9">
      <c r="A3932">
        <v>139378</v>
      </c>
      <c r="B3932" t="s">
        <v>5538</v>
      </c>
      <c r="C3932">
        <v>0</v>
      </c>
      <c r="D3932">
        <v>0</v>
      </c>
      <c r="E3932">
        <v>690000</v>
      </c>
      <c r="F3932">
        <v>828000</v>
      </c>
      <c r="G3932" s="3">
        <v>46237</v>
      </c>
      <c r="H3932" t="s">
        <v>3425</v>
      </c>
      <c r="I3932" t="s">
        <v>3425</v>
      </c>
    </row>
    <row r="3933" spans="1:9">
      <c r="A3933">
        <v>139379</v>
      </c>
      <c r="B3933" t="s">
        <v>9111</v>
      </c>
      <c r="C3933" t="s">
        <v>9113</v>
      </c>
      <c r="D3933">
        <v>0</v>
      </c>
      <c r="E3933">
        <v>1380000</v>
      </c>
      <c r="F3933">
        <v>1656000</v>
      </c>
      <c r="G3933" s="3">
        <v>46237</v>
      </c>
      <c r="H3933" t="s">
        <v>3425</v>
      </c>
      <c r="I3933" t="s">
        <v>3425</v>
      </c>
    </row>
    <row r="3934" spans="1:9">
      <c r="A3934">
        <v>139380</v>
      </c>
      <c r="B3934" t="s">
        <v>4768</v>
      </c>
      <c r="C3934" t="s">
        <v>9114</v>
      </c>
      <c r="D3934">
        <v>0</v>
      </c>
      <c r="E3934">
        <v>22524405.699999999</v>
      </c>
      <c r="F3934">
        <v>22524405.699999999</v>
      </c>
      <c r="G3934" s="3">
        <v>46237</v>
      </c>
      <c r="H3934" t="s">
        <v>3425</v>
      </c>
      <c r="I3934" t="s">
        <v>3425</v>
      </c>
    </row>
    <row r="3935" spans="1:9">
      <c r="A3935">
        <v>139381</v>
      </c>
      <c r="B3935" t="s">
        <v>5456</v>
      </c>
      <c r="C3935" t="s">
        <v>9115</v>
      </c>
      <c r="D3935">
        <v>0</v>
      </c>
      <c r="E3935">
        <v>107500000</v>
      </c>
      <c r="F3935">
        <v>129000000</v>
      </c>
      <c r="G3935" s="3">
        <v>46237</v>
      </c>
      <c r="H3935" t="s">
        <v>3425</v>
      </c>
      <c r="I3935" t="s">
        <v>3416</v>
      </c>
    </row>
    <row r="3936" spans="1:9">
      <c r="A3936">
        <v>139382</v>
      </c>
      <c r="B3936" t="s">
        <v>4765</v>
      </c>
      <c r="C3936">
        <v>0</v>
      </c>
      <c r="D3936">
        <v>0</v>
      </c>
      <c r="E3936">
        <v>3080000</v>
      </c>
      <c r="F3936">
        <v>3696000</v>
      </c>
      <c r="G3936" s="3">
        <v>46237</v>
      </c>
      <c r="H3936" t="s">
        <v>3425</v>
      </c>
      <c r="I3936" t="s">
        <v>3430</v>
      </c>
    </row>
    <row r="3937" spans="1:9">
      <c r="A3937">
        <v>139383</v>
      </c>
      <c r="B3937" t="s">
        <v>5456</v>
      </c>
      <c r="C3937" t="s">
        <v>9116</v>
      </c>
      <c r="D3937">
        <v>0</v>
      </c>
      <c r="E3937">
        <v>66922448.590000004</v>
      </c>
      <c r="F3937">
        <v>80306938.310000002</v>
      </c>
      <c r="G3937" s="3">
        <v>46237</v>
      </c>
      <c r="H3937" t="s">
        <v>3425</v>
      </c>
      <c r="I3937" t="s">
        <v>3425</v>
      </c>
    </row>
    <row r="3938" spans="1:9">
      <c r="A3938">
        <v>139384</v>
      </c>
      <c r="B3938">
        <v>0</v>
      </c>
      <c r="C3938">
        <v>0</v>
      </c>
      <c r="D3938">
        <v>0</v>
      </c>
      <c r="E3938">
        <v>0</v>
      </c>
      <c r="F3938">
        <v>0</v>
      </c>
      <c r="G3938" s="3">
        <v>46237</v>
      </c>
      <c r="H3938" t="s">
        <v>3425</v>
      </c>
      <c r="I3938" t="s">
        <v>3430</v>
      </c>
    </row>
    <row r="3939" spans="1:9">
      <c r="A3939">
        <v>139385</v>
      </c>
      <c r="B3939" t="s">
        <v>5456</v>
      </c>
      <c r="C3939" t="s">
        <v>9116</v>
      </c>
      <c r="D3939">
        <v>0</v>
      </c>
      <c r="E3939">
        <v>40507551.409999996</v>
      </c>
      <c r="F3939">
        <v>48609061.689999998</v>
      </c>
      <c r="G3939" s="3">
        <v>46237</v>
      </c>
      <c r="H3939" t="s">
        <v>3425</v>
      </c>
      <c r="I3939" t="s">
        <v>3425</v>
      </c>
    </row>
    <row r="3940" spans="1:9">
      <c r="A3940">
        <v>139386</v>
      </c>
      <c r="B3940" t="s">
        <v>4765</v>
      </c>
      <c r="C3940">
        <v>0</v>
      </c>
      <c r="D3940">
        <v>0</v>
      </c>
      <c r="E3940">
        <v>8624000</v>
      </c>
      <c r="F3940">
        <v>10348800</v>
      </c>
      <c r="G3940" s="3">
        <v>46237</v>
      </c>
      <c r="H3940" t="s">
        <v>3425</v>
      </c>
      <c r="I3940" t="s">
        <v>3430</v>
      </c>
    </row>
    <row r="3941" spans="1:9">
      <c r="A3941">
        <v>139387</v>
      </c>
      <c r="B3941" t="s">
        <v>4894</v>
      </c>
      <c r="C3941" t="s">
        <v>9117</v>
      </c>
      <c r="D3941">
        <v>0</v>
      </c>
      <c r="E3941">
        <v>1050000</v>
      </c>
      <c r="F3941">
        <v>1050000</v>
      </c>
      <c r="G3941" s="3">
        <v>46237</v>
      </c>
      <c r="H3941" t="s">
        <v>3425</v>
      </c>
      <c r="I3941" t="s">
        <v>3425</v>
      </c>
    </row>
    <row r="3942" spans="1:9">
      <c r="A3942">
        <v>139388</v>
      </c>
      <c r="B3942" t="s">
        <v>4674</v>
      </c>
      <c r="C3942" t="s">
        <v>9118</v>
      </c>
      <c r="D3942">
        <v>0</v>
      </c>
      <c r="E3942">
        <v>132250</v>
      </c>
      <c r="F3942">
        <v>158700</v>
      </c>
      <c r="G3942" s="3">
        <v>46237</v>
      </c>
      <c r="H3942" t="s">
        <v>3425</v>
      </c>
      <c r="I3942" t="s">
        <v>3430</v>
      </c>
    </row>
    <row r="3943" spans="1:9">
      <c r="A3943">
        <v>139389</v>
      </c>
      <c r="B3943" t="s">
        <v>8455</v>
      </c>
      <c r="C3943" t="s">
        <v>9119</v>
      </c>
      <c r="D3943">
        <v>0</v>
      </c>
      <c r="E3943">
        <v>8000000</v>
      </c>
      <c r="F3943">
        <v>8000000</v>
      </c>
      <c r="G3943" s="3">
        <v>46237</v>
      </c>
      <c r="H3943" t="s">
        <v>3425</v>
      </c>
      <c r="I3943" t="s">
        <v>9290</v>
      </c>
    </row>
    <row r="3944" spans="1:9">
      <c r="A3944">
        <v>139390</v>
      </c>
      <c r="B3944" t="s">
        <v>4791</v>
      </c>
      <c r="C3944">
        <v>0</v>
      </c>
      <c r="D3944">
        <v>0</v>
      </c>
      <c r="E3944">
        <v>1591350</v>
      </c>
      <c r="F3944">
        <v>1909620</v>
      </c>
      <c r="G3944" s="3">
        <v>46237</v>
      </c>
      <c r="H3944" t="s">
        <v>3425</v>
      </c>
      <c r="I3944" t="s">
        <v>3430</v>
      </c>
    </row>
    <row r="3945" spans="1:9">
      <c r="A3945">
        <v>139391</v>
      </c>
      <c r="B3945" t="s">
        <v>4765</v>
      </c>
      <c r="C3945">
        <v>0</v>
      </c>
      <c r="D3945">
        <v>0</v>
      </c>
      <c r="E3945">
        <v>10164000</v>
      </c>
      <c r="F3945">
        <v>12196800</v>
      </c>
      <c r="G3945" s="3">
        <v>46237</v>
      </c>
      <c r="H3945" t="s">
        <v>3425</v>
      </c>
      <c r="I3945" t="s">
        <v>3430</v>
      </c>
    </row>
    <row r="3946" spans="1:9">
      <c r="A3946">
        <v>139392</v>
      </c>
      <c r="B3946" t="s">
        <v>4674</v>
      </c>
      <c r="C3946" t="s">
        <v>9120</v>
      </c>
      <c r="D3946">
        <v>0</v>
      </c>
      <c r="E3946">
        <v>130625</v>
      </c>
      <c r="F3946">
        <v>156750</v>
      </c>
      <c r="G3946" s="3">
        <v>46237</v>
      </c>
      <c r="H3946" t="s">
        <v>3425</v>
      </c>
      <c r="I3946" t="s">
        <v>3430</v>
      </c>
    </row>
    <row r="3947" spans="1:9">
      <c r="A3947">
        <v>139393</v>
      </c>
      <c r="B3947" t="s">
        <v>5151</v>
      </c>
      <c r="C3947" t="s">
        <v>9121</v>
      </c>
      <c r="D3947">
        <v>0</v>
      </c>
      <c r="E3947">
        <v>7313147</v>
      </c>
      <c r="F3947">
        <v>8775776.4000000004</v>
      </c>
      <c r="G3947" s="3">
        <v>46238</v>
      </c>
      <c r="H3947" t="s">
        <v>3430</v>
      </c>
      <c r="I3947" t="s">
        <v>9290</v>
      </c>
    </row>
    <row r="3948" spans="1:9">
      <c r="A3948">
        <v>139394</v>
      </c>
      <c r="B3948" t="s">
        <v>4858</v>
      </c>
      <c r="C3948" t="s">
        <v>9122</v>
      </c>
      <c r="D3948">
        <v>0</v>
      </c>
      <c r="E3948">
        <v>526414570</v>
      </c>
      <c r="F3948">
        <v>631697484</v>
      </c>
      <c r="G3948" s="3">
        <v>46238</v>
      </c>
      <c r="H3948" t="s">
        <v>3430</v>
      </c>
      <c r="I3948" t="s">
        <v>3411</v>
      </c>
    </row>
    <row r="3949" spans="1:9">
      <c r="A3949">
        <v>139395</v>
      </c>
      <c r="B3949" t="s">
        <v>9123</v>
      </c>
      <c r="C3949" t="s">
        <v>9125</v>
      </c>
      <c r="D3949">
        <v>0</v>
      </c>
      <c r="E3949">
        <v>10000000</v>
      </c>
      <c r="F3949">
        <v>10000000</v>
      </c>
      <c r="G3949" s="3">
        <v>46238</v>
      </c>
      <c r="H3949" t="s">
        <v>3430</v>
      </c>
      <c r="I3949" t="s">
        <v>9290</v>
      </c>
    </row>
    <row r="3950" spans="1:9">
      <c r="A3950">
        <v>139396</v>
      </c>
      <c r="B3950">
        <v>0</v>
      </c>
      <c r="C3950" t="s">
        <v>9126</v>
      </c>
      <c r="D3950">
        <v>0</v>
      </c>
      <c r="E3950">
        <v>0</v>
      </c>
      <c r="F3950">
        <v>0</v>
      </c>
      <c r="G3950" s="3">
        <v>46238</v>
      </c>
      <c r="H3950" t="s">
        <v>3430</v>
      </c>
      <c r="I3950" t="s">
        <v>9129</v>
      </c>
    </row>
    <row r="3951" spans="1:9">
      <c r="A3951">
        <v>139397</v>
      </c>
      <c r="B3951" t="s">
        <v>6070</v>
      </c>
      <c r="C3951" t="s">
        <v>9127</v>
      </c>
      <c r="D3951">
        <v>0</v>
      </c>
      <c r="E3951">
        <v>850000</v>
      </c>
      <c r="F3951">
        <v>1020000</v>
      </c>
      <c r="G3951" s="3">
        <v>46238</v>
      </c>
      <c r="H3951" t="s">
        <v>3430</v>
      </c>
      <c r="I3951" t="s">
        <v>3411</v>
      </c>
    </row>
    <row r="3952" spans="1:9">
      <c r="A3952">
        <v>139398</v>
      </c>
      <c r="B3952" t="s">
        <v>4732</v>
      </c>
      <c r="C3952" t="s">
        <v>9128</v>
      </c>
      <c r="D3952">
        <v>0</v>
      </c>
      <c r="E3952">
        <v>117550000</v>
      </c>
      <c r="F3952">
        <v>141060000</v>
      </c>
      <c r="G3952" s="3">
        <v>46241</v>
      </c>
      <c r="H3952" t="s">
        <v>9129</v>
      </c>
      <c r="I3952" t="s">
        <v>9290</v>
      </c>
    </row>
    <row r="3953" spans="1:9">
      <c r="A3953">
        <v>139399</v>
      </c>
      <c r="B3953" t="s">
        <v>4860</v>
      </c>
      <c r="C3953" t="s">
        <v>9130</v>
      </c>
      <c r="D3953">
        <v>0</v>
      </c>
      <c r="E3953">
        <v>564308651.04999995</v>
      </c>
      <c r="F3953">
        <v>689710573.50999999</v>
      </c>
      <c r="G3953" s="3">
        <v>46238</v>
      </c>
      <c r="H3953" t="s">
        <v>3430</v>
      </c>
      <c r="I3953" t="s">
        <v>3411</v>
      </c>
    </row>
    <row r="3954" spans="1:9">
      <c r="A3954">
        <v>139400</v>
      </c>
      <c r="B3954" t="s">
        <v>4732</v>
      </c>
      <c r="C3954" t="s">
        <v>9128</v>
      </c>
      <c r="D3954">
        <v>0</v>
      </c>
      <c r="E3954">
        <v>20777.22</v>
      </c>
      <c r="F3954">
        <v>20777.22</v>
      </c>
      <c r="G3954" s="3">
        <v>46241</v>
      </c>
      <c r="H3954" t="s">
        <v>9129</v>
      </c>
      <c r="I3954" t="s">
        <v>9290</v>
      </c>
    </row>
    <row r="3955" spans="1:9">
      <c r="A3955">
        <v>139401</v>
      </c>
      <c r="B3955" t="s">
        <v>4732</v>
      </c>
      <c r="C3955" t="s">
        <v>9131</v>
      </c>
      <c r="D3955">
        <v>0</v>
      </c>
      <c r="E3955">
        <v>805000000</v>
      </c>
      <c r="F3955">
        <v>805000000</v>
      </c>
      <c r="G3955" s="3">
        <v>46238</v>
      </c>
      <c r="H3955" t="s">
        <v>3430</v>
      </c>
      <c r="I3955" t="s">
        <v>9327</v>
      </c>
    </row>
    <row r="3956" spans="1:9">
      <c r="A3956">
        <v>139402</v>
      </c>
      <c r="B3956" t="s">
        <v>4863</v>
      </c>
      <c r="C3956" t="s">
        <v>9132</v>
      </c>
      <c r="D3956">
        <v>0</v>
      </c>
      <c r="E3956">
        <v>446250000</v>
      </c>
      <c r="F3956">
        <v>446250000</v>
      </c>
      <c r="G3956" s="3">
        <v>46238</v>
      </c>
      <c r="H3956" t="s">
        <v>3430</v>
      </c>
      <c r="I3956" t="s">
        <v>3411</v>
      </c>
    </row>
    <row r="3957" spans="1:9">
      <c r="A3957">
        <v>139403</v>
      </c>
      <c r="B3957">
        <v>0</v>
      </c>
      <c r="C3957" t="s">
        <v>9133</v>
      </c>
      <c r="D3957" t="s">
        <v>9133</v>
      </c>
      <c r="E3957">
        <v>0</v>
      </c>
      <c r="F3957">
        <v>0</v>
      </c>
      <c r="G3957" s="3">
        <v>46238</v>
      </c>
      <c r="H3957" t="s">
        <v>3430</v>
      </c>
      <c r="I3957" t="s">
        <v>9405</v>
      </c>
    </row>
    <row r="3958" spans="1:9">
      <c r="A3958">
        <v>139404</v>
      </c>
      <c r="B3958" t="s">
        <v>6234</v>
      </c>
      <c r="C3958" t="s">
        <v>9134</v>
      </c>
      <c r="D3958">
        <v>0</v>
      </c>
      <c r="E3958">
        <v>2400001.2000000002</v>
      </c>
      <c r="F3958">
        <v>2880001.44</v>
      </c>
      <c r="G3958" s="3">
        <v>46238</v>
      </c>
      <c r="H3958" t="s">
        <v>3430</v>
      </c>
      <c r="I3958" t="s">
        <v>3411</v>
      </c>
    </row>
    <row r="3959" spans="1:9">
      <c r="A3959">
        <v>139405</v>
      </c>
      <c r="B3959" t="s">
        <v>4760</v>
      </c>
      <c r="C3959" t="s">
        <v>9135</v>
      </c>
      <c r="D3959" t="s">
        <v>9135</v>
      </c>
      <c r="E3959">
        <v>847210</v>
      </c>
      <c r="F3959">
        <v>1016652</v>
      </c>
      <c r="G3959" s="3">
        <v>46238</v>
      </c>
      <c r="H3959" t="s">
        <v>3430</v>
      </c>
      <c r="I3959" t="s">
        <v>9405</v>
      </c>
    </row>
    <row r="3960" spans="1:9">
      <c r="A3960">
        <v>139406</v>
      </c>
      <c r="B3960" t="s">
        <v>4863</v>
      </c>
      <c r="C3960" t="s">
        <v>9136</v>
      </c>
      <c r="D3960">
        <v>0</v>
      </c>
      <c r="E3960">
        <v>429279276</v>
      </c>
      <c r="F3960">
        <v>515135131.19999999</v>
      </c>
      <c r="G3960" s="3">
        <v>46238</v>
      </c>
      <c r="H3960" t="s">
        <v>3430</v>
      </c>
      <c r="I3960" t="s">
        <v>3411</v>
      </c>
    </row>
    <row r="3961" spans="1:9">
      <c r="A3961">
        <v>139407</v>
      </c>
      <c r="B3961" t="s">
        <v>6068</v>
      </c>
      <c r="C3961">
        <v>0</v>
      </c>
      <c r="D3961">
        <v>0</v>
      </c>
      <c r="E3961">
        <v>22298753.25</v>
      </c>
      <c r="F3961">
        <v>0</v>
      </c>
      <c r="G3961" s="3">
        <v>46238</v>
      </c>
      <c r="H3961" t="s">
        <v>3430</v>
      </c>
      <c r="I3961" t="s">
        <v>3430</v>
      </c>
    </row>
    <row r="3962" spans="1:9">
      <c r="A3962">
        <v>139408</v>
      </c>
      <c r="B3962" t="s">
        <v>9137</v>
      </c>
      <c r="C3962" t="s">
        <v>9139</v>
      </c>
      <c r="D3962">
        <v>0</v>
      </c>
      <c r="E3962">
        <v>177000000</v>
      </c>
      <c r="F3962">
        <v>212400000</v>
      </c>
      <c r="G3962" s="3">
        <v>46238</v>
      </c>
      <c r="H3962" t="s">
        <v>3430</v>
      </c>
      <c r="I3962" t="s">
        <v>3411</v>
      </c>
    </row>
    <row r="3963" spans="1:9">
      <c r="A3963">
        <v>139409</v>
      </c>
      <c r="B3963" t="s">
        <v>4791</v>
      </c>
      <c r="C3963" t="s">
        <v>9140</v>
      </c>
      <c r="D3963">
        <v>0</v>
      </c>
      <c r="E3963">
        <v>1516000</v>
      </c>
      <c r="F3963">
        <v>1819200</v>
      </c>
      <c r="G3963" s="3">
        <v>46238</v>
      </c>
      <c r="H3963" t="s">
        <v>3430</v>
      </c>
      <c r="I3963" t="s">
        <v>3411</v>
      </c>
    </row>
    <row r="3964" spans="1:9">
      <c r="A3964">
        <v>139410</v>
      </c>
      <c r="B3964" t="s">
        <v>6070</v>
      </c>
      <c r="C3964">
        <v>0</v>
      </c>
      <c r="D3964">
        <v>0</v>
      </c>
      <c r="E3964">
        <v>258000.59</v>
      </c>
      <c r="F3964">
        <v>309600.71000000002</v>
      </c>
      <c r="G3964" s="3">
        <v>46238</v>
      </c>
      <c r="H3964" t="s">
        <v>3430</v>
      </c>
      <c r="I3964" t="s">
        <v>3430</v>
      </c>
    </row>
    <row r="3965" spans="1:9">
      <c r="A3965">
        <v>139411</v>
      </c>
      <c r="B3965" t="s">
        <v>4952</v>
      </c>
      <c r="C3965" t="s">
        <v>9141</v>
      </c>
      <c r="D3965">
        <v>0</v>
      </c>
      <c r="E3965">
        <v>1250000</v>
      </c>
      <c r="F3965">
        <v>1500000</v>
      </c>
      <c r="G3965" s="3">
        <v>46238</v>
      </c>
      <c r="H3965" t="s">
        <v>3430</v>
      </c>
      <c r="I3965" t="s">
        <v>3411</v>
      </c>
    </row>
    <row r="3966" spans="1:9">
      <c r="A3966">
        <v>139412</v>
      </c>
      <c r="B3966" t="s">
        <v>5369</v>
      </c>
      <c r="C3966" t="s">
        <v>9142</v>
      </c>
      <c r="D3966">
        <v>0</v>
      </c>
      <c r="E3966">
        <v>1366666.68</v>
      </c>
      <c r="F3966">
        <v>1640000.02</v>
      </c>
      <c r="G3966" s="3">
        <v>46238</v>
      </c>
      <c r="H3966" t="s">
        <v>3430</v>
      </c>
      <c r="I3966" t="s">
        <v>3411</v>
      </c>
    </row>
    <row r="3967" spans="1:9">
      <c r="A3967">
        <v>139413</v>
      </c>
      <c r="B3967" t="s">
        <v>5733</v>
      </c>
      <c r="C3967" t="s">
        <v>9143</v>
      </c>
      <c r="D3967">
        <v>0</v>
      </c>
      <c r="E3967">
        <v>701250</v>
      </c>
      <c r="F3967">
        <v>841500</v>
      </c>
      <c r="G3967" s="3">
        <v>46238</v>
      </c>
      <c r="H3967" t="s">
        <v>3430</v>
      </c>
      <c r="I3967" t="s">
        <v>3430</v>
      </c>
    </row>
    <row r="3968" spans="1:9">
      <c r="A3968">
        <v>139414</v>
      </c>
      <c r="B3968" t="s">
        <v>4794</v>
      </c>
      <c r="C3968" t="s">
        <v>9144</v>
      </c>
      <c r="D3968">
        <v>0</v>
      </c>
      <c r="E3968">
        <v>362000</v>
      </c>
      <c r="F3968">
        <v>434400</v>
      </c>
      <c r="G3968" s="3">
        <v>46238</v>
      </c>
      <c r="H3968" t="s">
        <v>3430</v>
      </c>
      <c r="I3968" t="s">
        <v>3411</v>
      </c>
    </row>
    <row r="3969" spans="1:9">
      <c r="A3969">
        <v>139415</v>
      </c>
      <c r="B3969" t="s">
        <v>9145</v>
      </c>
      <c r="C3969" t="s">
        <v>9147</v>
      </c>
      <c r="D3969">
        <v>0</v>
      </c>
      <c r="E3969">
        <v>25000000</v>
      </c>
      <c r="F3969">
        <v>25000000</v>
      </c>
      <c r="G3969" s="3">
        <v>46238</v>
      </c>
      <c r="H3969" t="s">
        <v>3430</v>
      </c>
      <c r="I3969" t="s">
        <v>9290</v>
      </c>
    </row>
    <row r="3970" spans="1:9">
      <c r="A3970">
        <v>139416</v>
      </c>
      <c r="B3970" t="s">
        <v>5194</v>
      </c>
      <c r="C3970">
        <v>0</v>
      </c>
      <c r="D3970">
        <v>0</v>
      </c>
      <c r="E3970">
        <v>32500</v>
      </c>
      <c r="F3970">
        <v>39000</v>
      </c>
      <c r="G3970" s="3">
        <v>46238</v>
      </c>
      <c r="H3970" t="s">
        <v>3430</v>
      </c>
      <c r="I3970" t="s">
        <v>3430</v>
      </c>
    </row>
    <row r="3971" spans="1:9">
      <c r="A3971">
        <v>139417</v>
      </c>
      <c r="B3971" t="s">
        <v>9148</v>
      </c>
      <c r="C3971" t="s">
        <v>9150</v>
      </c>
      <c r="D3971">
        <v>0</v>
      </c>
      <c r="E3971">
        <v>4000000</v>
      </c>
      <c r="F3971">
        <v>4000000</v>
      </c>
      <c r="G3971" s="3">
        <v>46238</v>
      </c>
      <c r="H3971" t="s">
        <v>3430</v>
      </c>
      <c r="I3971" t="s">
        <v>9290</v>
      </c>
    </row>
    <row r="3972" spans="1:9">
      <c r="A3972">
        <v>139418</v>
      </c>
      <c r="B3972" t="s">
        <v>9151</v>
      </c>
      <c r="C3972" t="s">
        <v>9153</v>
      </c>
      <c r="D3972">
        <v>0</v>
      </c>
      <c r="E3972">
        <v>64800000</v>
      </c>
      <c r="F3972">
        <v>64800000</v>
      </c>
      <c r="G3972" s="3">
        <v>46238</v>
      </c>
      <c r="H3972" t="s">
        <v>3430</v>
      </c>
      <c r="I3972" t="s">
        <v>3411</v>
      </c>
    </row>
    <row r="3973" spans="1:9">
      <c r="A3973">
        <v>139419</v>
      </c>
      <c r="B3973" t="s">
        <v>5533</v>
      </c>
      <c r="C3973">
        <v>0</v>
      </c>
      <c r="D3973">
        <v>0</v>
      </c>
      <c r="E3973">
        <v>2534.25</v>
      </c>
      <c r="F3973">
        <v>2534.25</v>
      </c>
      <c r="G3973" s="3">
        <v>46238</v>
      </c>
      <c r="H3973" t="s">
        <v>3430</v>
      </c>
      <c r="I3973" t="s">
        <v>3430</v>
      </c>
    </row>
    <row r="3974" spans="1:9">
      <c r="A3974">
        <v>139420</v>
      </c>
      <c r="B3974" t="s">
        <v>5560</v>
      </c>
      <c r="C3974" t="s">
        <v>9154</v>
      </c>
      <c r="D3974">
        <v>0</v>
      </c>
      <c r="E3974">
        <v>146965.82</v>
      </c>
      <c r="F3974">
        <v>146965.82</v>
      </c>
      <c r="G3974" s="3">
        <v>46238</v>
      </c>
      <c r="H3974" t="s">
        <v>3430</v>
      </c>
      <c r="I3974" t="s">
        <v>3411</v>
      </c>
    </row>
    <row r="3975" spans="1:9">
      <c r="A3975">
        <v>139421</v>
      </c>
      <c r="B3975" t="s">
        <v>9155</v>
      </c>
      <c r="C3975" t="s">
        <v>9157</v>
      </c>
      <c r="D3975">
        <v>0</v>
      </c>
      <c r="E3975">
        <v>15000000</v>
      </c>
      <c r="F3975">
        <v>15000000</v>
      </c>
      <c r="G3975" s="3">
        <v>46238</v>
      </c>
      <c r="H3975" t="s">
        <v>3430</v>
      </c>
      <c r="I3975" t="s">
        <v>3411</v>
      </c>
    </row>
    <row r="3976" spans="1:9">
      <c r="A3976">
        <v>139422</v>
      </c>
      <c r="B3976" t="s">
        <v>9158</v>
      </c>
      <c r="C3976" t="s">
        <v>9160</v>
      </c>
      <c r="D3976">
        <v>0</v>
      </c>
      <c r="E3976">
        <v>7000000</v>
      </c>
      <c r="F3976">
        <v>7000000</v>
      </c>
      <c r="G3976" s="3">
        <v>46239</v>
      </c>
      <c r="H3976" t="s">
        <v>3411</v>
      </c>
      <c r="I3976" t="s">
        <v>3411</v>
      </c>
    </row>
    <row r="3977" spans="1:9">
      <c r="A3977">
        <v>139423</v>
      </c>
      <c r="B3977" t="s">
        <v>9161</v>
      </c>
      <c r="C3977" t="s">
        <v>9163</v>
      </c>
      <c r="D3977">
        <v>0</v>
      </c>
      <c r="E3977">
        <v>6000000</v>
      </c>
      <c r="F3977">
        <v>7200000</v>
      </c>
      <c r="G3977" s="3">
        <v>46239</v>
      </c>
      <c r="H3977" t="s">
        <v>3411</v>
      </c>
      <c r="I3977" t="s">
        <v>9290</v>
      </c>
    </row>
    <row r="3978" spans="1:9">
      <c r="A3978">
        <v>139424</v>
      </c>
      <c r="B3978" t="s">
        <v>4807</v>
      </c>
      <c r="C3978" t="s">
        <v>9164</v>
      </c>
      <c r="D3978">
        <v>0</v>
      </c>
      <c r="E3978">
        <v>17939700</v>
      </c>
      <c r="F3978">
        <v>21527640</v>
      </c>
      <c r="G3978" s="3">
        <v>46239</v>
      </c>
      <c r="H3978" t="s">
        <v>3411</v>
      </c>
      <c r="I3978" t="s">
        <v>3418</v>
      </c>
    </row>
    <row r="3979" spans="1:9">
      <c r="A3979">
        <v>139425</v>
      </c>
      <c r="B3979" t="s">
        <v>4894</v>
      </c>
      <c r="C3979" t="s">
        <v>9165</v>
      </c>
      <c r="D3979">
        <v>0</v>
      </c>
      <c r="E3979">
        <v>902000</v>
      </c>
      <c r="F3979">
        <v>902000</v>
      </c>
      <c r="G3979" s="3">
        <v>46239</v>
      </c>
      <c r="H3979" t="s">
        <v>3411</v>
      </c>
      <c r="I3979" t="s">
        <v>9129</v>
      </c>
    </row>
    <row r="3980" spans="1:9">
      <c r="A3980">
        <v>139426</v>
      </c>
      <c r="B3980" t="s">
        <v>5676</v>
      </c>
      <c r="C3980" t="s">
        <v>9166</v>
      </c>
      <c r="D3980" t="s">
        <v>9166</v>
      </c>
      <c r="E3980">
        <v>53925000</v>
      </c>
      <c r="F3980">
        <v>53925000</v>
      </c>
      <c r="G3980" s="3">
        <v>46239</v>
      </c>
      <c r="H3980" t="s">
        <v>3411</v>
      </c>
      <c r="I3980" t="s">
        <v>9384</v>
      </c>
    </row>
    <row r="3981" spans="1:9">
      <c r="A3981">
        <v>139427</v>
      </c>
      <c r="B3981" t="s">
        <v>4923</v>
      </c>
      <c r="C3981" t="s">
        <v>9167</v>
      </c>
      <c r="D3981">
        <v>0</v>
      </c>
      <c r="E3981">
        <v>466156963</v>
      </c>
      <c r="F3981">
        <v>559388355.60000002</v>
      </c>
      <c r="G3981" s="3">
        <v>46239</v>
      </c>
      <c r="H3981" t="s">
        <v>3411</v>
      </c>
      <c r="I3981" t="s">
        <v>9129</v>
      </c>
    </row>
    <row r="3982" spans="1:9">
      <c r="A3982">
        <v>139428</v>
      </c>
      <c r="B3982">
        <v>0</v>
      </c>
      <c r="C3982" t="s">
        <v>9168</v>
      </c>
      <c r="D3982" t="s">
        <v>9168</v>
      </c>
      <c r="E3982">
        <v>0</v>
      </c>
      <c r="F3982">
        <v>0</v>
      </c>
      <c r="G3982" s="3">
        <v>46239</v>
      </c>
      <c r="H3982" t="s">
        <v>3411</v>
      </c>
      <c r="I3982" t="s">
        <v>9405</v>
      </c>
    </row>
    <row r="3983" spans="1:9">
      <c r="A3983">
        <v>139429</v>
      </c>
      <c r="B3983" t="s">
        <v>5533</v>
      </c>
      <c r="C3983" t="s">
        <v>9169</v>
      </c>
      <c r="D3983">
        <v>0</v>
      </c>
      <c r="E3983">
        <v>8620.7800000000007</v>
      </c>
      <c r="F3983">
        <v>8620.7800000000007</v>
      </c>
      <c r="G3983" s="3">
        <v>46239</v>
      </c>
      <c r="H3983" t="s">
        <v>3411</v>
      </c>
      <c r="I3983" t="s">
        <v>3411</v>
      </c>
    </row>
    <row r="3984" spans="1:9">
      <c r="A3984">
        <v>139430</v>
      </c>
      <c r="B3984" t="s">
        <v>4707</v>
      </c>
      <c r="C3984" t="s">
        <v>9170</v>
      </c>
      <c r="D3984">
        <v>0</v>
      </c>
      <c r="E3984">
        <v>305765.08</v>
      </c>
      <c r="F3984">
        <v>305765.08</v>
      </c>
      <c r="G3984" s="3">
        <v>46239</v>
      </c>
      <c r="H3984" t="s">
        <v>3411</v>
      </c>
      <c r="I3984" t="s">
        <v>3411</v>
      </c>
    </row>
    <row r="3985" spans="1:9">
      <c r="A3985">
        <v>139431</v>
      </c>
      <c r="B3985" t="s">
        <v>5533</v>
      </c>
      <c r="C3985" t="s">
        <v>9171</v>
      </c>
      <c r="D3985" t="s">
        <v>9171</v>
      </c>
      <c r="E3985">
        <v>1983.51</v>
      </c>
      <c r="F3985">
        <v>1983.51</v>
      </c>
      <c r="G3985" s="3">
        <v>46239</v>
      </c>
      <c r="H3985" t="s">
        <v>3411</v>
      </c>
      <c r="I3985" t="s">
        <v>9384</v>
      </c>
    </row>
    <row r="3986" spans="1:9">
      <c r="A3986">
        <v>139432</v>
      </c>
      <c r="B3986" t="s">
        <v>5533</v>
      </c>
      <c r="C3986">
        <v>0</v>
      </c>
      <c r="D3986">
        <v>0</v>
      </c>
      <c r="E3986">
        <v>1241513.76</v>
      </c>
      <c r="F3986">
        <v>1241513.76</v>
      </c>
      <c r="G3986" s="3">
        <v>46239</v>
      </c>
      <c r="H3986" t="s">
        <v>3411</v>
      </c>
      <c r="I3986" t="s">
        <v>3411</v>
      </c>
    </row>
    <row r="3987" spans="1:9">
      <c r="A3987">
        <v>139433</v>
      </c>
      <c r="B3987" t="s">
        <v>5903</v>
      </c>
      <c r="C3987">
        <v>0</v>
      </c>
      <c r="D3987">
        <v>0</v>
      </c>
      <c r="E3987">
        <v>180000</v>
      </c>
      <c r="F3987">
        <v>216000</v>
      </c>
      <c r="G3987" s="3">
        <v>46241</v>
      </c>
      <c r="H3987" t="s">
        <v>9129</v>
      </c>
      <c r="I3987" t="s">
        <v>3418</v>
      </c>
    </row>
    <row r="3988" spans="1:9">
      <c r="A3988">
        <v>139434</v>
      </c>
      <c r="B3988" t="s">
        <v>5400</v>
      </c>
      <c r="C3988" t="s">
        <v>9172</v>
      </c>
      <c r="D3988">
        <v>0</v>
      </c>
      <c r="E3988">
        <v>3082500</v>
      </c>
      <c r="F3988">
        <v>3699000</v>
      </c>
      <c r="G3988" s="3">
        <v>46239</v>
      </c>
      <c r="H3988" t="s">
        <v>3411</v>
      </c>
      <c r="I3988" t="s">
        <v>9129</v>
      </c>
    </row>
    <row r="3989" spans="1:9">
      <c r="A3989">
        <v>139435</v>
      </c>
      <c r="B3989">
        <v>0</v>
      </c>
      <c r="C3989" t="s">
        <v>9173</v>
      </c>
      <c r="D3989">
        <v>0</v>
      </c>
      <c r="E3989">
        <v>0</v>
      </c>
      <c r="F3989">
        <v>0</v>
      </c>
      <c r="G3989" s="3">
        <v>46239</v>
      </c>
      <c r="H3989" t="s">
        <v>3411</v>
      </c>
      <c r="I3989" t="s">
        <v>9129</v>
      </c>
    </row>
    <row r="3990" spans="1:9">
      <c r="A3990">
        <v>139436</v>
      </c>
      <c r="B3990" t="s">
        <v>4925</v>
      </c>
      <c r="C3990" t="s">
        <v>9174</v>
      </c>
      <c r="D3990">
        <v>0</v>
      </c>
      <c r="E3990">
        <v>2522630</v>
      </c>
      <c r="F3990">
        <v>3027156</v>
      </c>
      <c r="G3990" s="3">
        <v>46239</v>
      </c>
      <c r="H3990" t="s">
        <v>3411</v>
      </c>
      <c r="I3990" t="s">
        <v>9290</v>
      </c>
    </row>
    <row r="3991" spans="1:9">
      <c r="A3991">
        <v>139437</v>
      </c>
      <c r="B3991" t="s">
        <v>6070</v>
      </c>
      <c r="C3991" t="s">
        <v>9175</v>
      </c>
      <c r="D3991">
        <v>0</v>
      </c>
      <c r="E3991">
        <v>2460000</v>
      </c>
      <c r="F3991">
        <v>2952000</v>
      </c>
      <c r="G3991" s="3">
        <v>46239</v>
      </c>
      <c r="H3991" t="s">
        <v>3411</v>
      </c>
      <c r="I3991" t="s">
        <v>9290</v>
      </c>
    </row>
    <row r="3992" spans="1:9">
      <c r="A3992">
        <v>139438</v>
      </c>
      <c r="B3992" t="s">
        <v>8406</v>
      </c>
      <c r="C3992" t="s">
        <v>9176</v>
      </c>
      <c r="D3992">
        <v>0</v>
      </c>
      <c r="E3992">
        <v>15500000</v>
      </c>
      <c r="F3992">
        <v>15500000</v>
      </c>
      <c r="G3992" s="3">
        <v>46239</v>
      </c>
      <c r="H3992" t="s">
        <v>3411</v>
      </c>
      <c r="I3992" t="s">
        <v>9290</v>
      </c>
    </row>
    <row r="3993" spans="1:9">
      <c r="A3993">
        <v>139439</v>
      </c>
      <c r="B3993" t="s">
        <v>4697</v>
      </c>
      <c r="C3993" t="s">
        <v>9177</v>
      </c>
      <c r="D3993" t="s">
        <v>9177</v>
      </c>
      <c r="E3993">
        <v>680000</v>
      </c>
      <c r="F3993">
        <v>680000</v>
      </c>
      <c r="G3993" s="3">
        <v>46239</v>
      </c>
      <c r="H3993" t="s">
        <v>3411</v>
      </c>
      <c r="I3993" t="s">
        <v>9465</v>
      </c>
    </row>
    <row r="3994" spans="1:9">
      <c r="A3994">
        <v>139440</v>
      </c>
      <c r="B3994" t="s">
        <v>9178</v>
      </c>
      <c r="C3994" t="s">
        <v>9180</v>
      </c>
      <c r="D3994">
        <v>0</v>
      </c>
      <c r="E3994">
        <v>3000000</v>
      </c>
      <c r="F3994">
        <v>3000000</v>
      </c>
      <c r="G3994" s="3">
        <v>46239</v>
      </c>
      <c r="H3994" t="s">
        <v>3411</v>
      </c>
      <c r="I3994" t="s">
        <v>9290</v>
      </c>
    </row>
    <row r="3995" spans="1:9">
      <c r="A3995">
        <v>139441</v>
      </c>
      <c r="B3995" t="s">
        <v>9181</v>
      </c>
      <c r="C3995" t="s">
        <v>9183</v>
      </c>
      <c r="D3995">
        <v>0</v>
      </c>
      <c r="E3995">
        <v>5000000</v>
      </c>
      <c r="F3995">
        <v>5000000</v>
      </c>
      <c r="G3995" s="3">
        <v>46239</v>
      </c>
      <c r="H3995" t="s">
        <v>3411</v>
      </c>
      <c r="I3995" t="s">
        <v>9290</v>
      </c>
    </row>
    <row r="3996" spans="1:9">
      <c r="A3996">
        <v>139442</v>
      </c>
      <c r="B3996" t="s">
        <v>4797</v>
      </c>
      <c r="C3996" t="s">
        <v>9184</v>
      </c>
      <c r="D3996">
        <v>0</v>
      </c>
      <c r="E3996">
        <v>17677753</v>
      </c>
      <c r="F3996">
        <v>21213303.600000001</v>
      </c>
      <c r="G3996" s="3">
        <v>46239</v>
      </c>
      <c r="H3996" t="s">
        <v>3411</v>
      </c>
      <c r="I3996" t="s">
        <v>3418</v>
      </c>
    </row>
    <row r="3997" spans="1:9">
      <c r="A3997">
        <v>139443</v>
      </c>
      <c r="B3997" t="s">
        <v>5116</v>
      </c>
      <c r="C3997">
        <v>0</v>
      </c>
      <c r="D3997">
        <v>0</v>
      </c>
      <c r="E3997">
        <v>1446916.6</v>
      </c>
      <c r="F3997">
        <v>1736299.92</v>
      </c>
      <c r="G3997" s="3">
        <v>46239</v>
      </c>
      <c r="H3997" t="s">
        <v>3411</v>
      </c>
      <c r="I3997" t="s">
        <v>3411</v>
      </c>
    </row>
    <row r="3998" spans="1:9">
      <c r="A3998">
        <v>139444</v>
      </c>
      <c r="B3998" t="s">
        <v>9185</v>
      </c>
      <c r="C3998" t="s">
        <v>9187</v>
      </c>
      <c r="D3998">
        <v>0</v>
      </c>
      <c r="E3998">
        <v>2500000</v>
      </c>
      <c r="F3998">
        <v>2500000</v>
      </c>
      <c r="G3998" s="3">
        <v>46239</v>
      </c>
      <c r="H3998" t="s">
        <v>3411</v>
      </c>
      <c r="I3998" t="s">
        <v>4639</v>
      </c>
    </row>
    <row r="3999" spans="1:9">
      <c r="A3999">
        <v>139445</v>
      </c>
      <c r="B3999" t="s">
        <v>9188</v>
      </c>
      <c r="C3999" t="s">
        <v>9190</v>
      </c>
      <c r="D3999">
        <v>0</v>
      </c>
      <c r="E3999">
        <v>10000000</v>
      </c>
      <c r="F3999">
        <v>10000000</v>
      </c>
      <c r="G3999" s="3">
        <v>46239</v>
      </c>
      <c r="H3999" t="s">
        <v>3411</v>
      </c>
      <c r="I3999" t="s">
        <v>9290</v>
      </c>
    </row>
    <row r="4000" spans="1:9">
      <c r="A4000">
        <v>139446</v>
      </c>
      <c r="B4000" t="s">
        <v>5876</v>
      </c>
      <c r="C4000">
        <v>0</v>
      </c>
      <c r="D4000">
        <v>0</v>
      </c>
      <c r="E4000">
        <v>6825000</v>
      </c>
      <c r="F4000">
        <v>8190000</v>
      </c>
      <c r="G4000" s="3">
        <v>46239</v>
      </c>
      <c r="H4000" t="s">
        <v>3411</v>
      </c>
      <c r="I4000" t="s">
        <v>3411</v>
      </c>
    </row>
    <row r="4001" spans="1:9">
      <c r="A4001">
        <v>139447</v>
      </c>
      <c r="B4001" t="s">
        <v>6681</v>
      </c>
      <c r="C4001" t="s">
        <v>9191</v>
      </c>
      <c r="D4001">
        <v>0</v>
      </c>
      <c r="E4001">
        <v>9990</v>
      </c>
      <c r="F4001">
        <v>9990</v>
      </c>
      <c r="G4001" s="3">
        <v>46245</v>
      </c>
      <c r="H4001" t="s">
        <v>3418</v>
      </c>
      <c r="I4001" t="s">
        <v>9290</v>
      </c>
    </row>
    <row r="4002" spans="1:9">
      <c r="A4002">
        <v>139448</v>
      </c>
      <c r="B4002" t="s">
        <v>9192</v>
      </c>
      <c r="C4002" t="s">
        <v>9194</v>
      </c>
      <c r="D4002" t="s">
        <v>9786</v>
      </c>
      <c r="E4002">
        <v>2400</v>
      </c>
      <c r="F4002">
        <v>2880</v>
      </c>
      <c r="G4002" s="3">
        <v>46240</v>
      </c>
      <c r="H4002" t="s">
        <v>4639</v>
      </c>
      <c r="I4002" t="s">
        <v>9129</v>
      </c>
    </row>
    <row r="4003" spans="1:9">
      <c r="A4003">
        <v>139449</v>
      </c>
      <c r="B4003" t="s">
        <v>4791</v>
      </c>
      <c r="C4003" t="s">
        <v>9195</v>
      </c>
      <c r="D4003">
        <v>0</v>
      </c>
      <c r="E4003">
        <v>2340000</v>
      </c>
      <c r="F4003">
        <v>2808000</v>
      </c>
      <c r="G4003" s="3">
        <v>46240</v>
      </c>
      <c r="H4003" t="s">
        <v>4639</v>
      </c>
      <c r="I4003" t="s">
        <v>9358</v>
      </c>
    </row>
    <row r="4004" spans="1:9">
      <c r="A4004">
        <v>139450</v>
      </c>
      <c r="B4004" t="s">
        <v>4716</v>
      </c>
      <c r="C4004" t="s">
        <v>9196</v>
      </c>
      <c r="D4004">
        <v>0</v>
      </c>
      <c r="E4004">
        <v>141878.71</v>
      </c>
      <c r="F4004">
        <v>141878.71</v>
      </c>
      <c r="G4004" s="3">
        <v>46240</v>
      </c>
      <c r="H4004" t="s">
        <v>4639</v>
      </c>
      <c r="I4004" t="s">
        <v>9129</v>
      </c>
    </row>
    <row r="4005" spans="1:9">
      <c r="A4005">
        <v>139451</v>
      </c>
      <c r="B4005" t="s">
        <v>6027</v>
      </c>
      <c r="C4005" t="s">
        <v>9197</v>
      </c>
      <c r="D4005">
        <v>0</v>
      </c>
      <c r="E4005">
        <v>10952619</v>
      </c>
      <c r="F4005">
        <v>10952619</v>
      </c>
      <c r="G4005" s="3">
        <v>46240</v>
      </c>
      <c r="H4005" t="s">
        <v>4639</v>
      </c>
      <c r="I4005" t="s">
        <v>4639</v>
      </c>
    </row>
    <row r="4006" spans="1:9">
      <c r="A4006">
        <v>139452</v>
      </c>
      <c r="B4006" t="s">
        <v>4839</v>
      </c>
      <c r="C4006" t="s">
        <v>9198</v>
      </c>
      <c r="D4006">
        <v>0</v>
      </c>
      <c r="E4006">
        <v>1177</v>
      </c>
      <c r="F4006">
        <v>1177</v>
      </c>
      <c r="G4006" s="3">
        <v>46240</v>
      </c>
      <c r="H4006" t="s">
        <v>4639</v>
      </c>
      <c r="I4006" t="s">
        <v>9129</v>
      </c>
    </row>
    <row r="4007" spans="1:9">
      <c r="A4007">
        <v>139453</v>
      </c>
      <c r="B4007" t="s">
        <v>6562</v>
      </c>
      <c r="C4007" t="s">
        <v>9199</v>
      </c>
      <c r="D4007">
        <v>0</v>
      </c>
      <c r="E4007">
        <v>600000</v>
      </c>
      <c r="F4007">
        <v>720000</v>
      </c>
      <c r="G4007" s="3">
        <v>46240</v>
      </c>
      <c r="H4007" t="s">
        <v>4639</v>
      </c>
      <c r="I4007" t="s">
        <v>9290</v>
      </c>
    </row>
    <row r="4008" spans="1:9">
      <c r="A4008">
        <v>139454</v>
      </c>
      <c r="B4008" t="s">
        <v>4726</v>
      </c>
      <c r="C4008" t="s">
        <v>9200</v>
      </c>
      <c r="D4008">
        <v>0</v>
      </c>
      <c r="E4008">
        <v>5601024</v>
      </c>
      <c r="F4008">
        <v>6721228.7999999998</v>
      </c>
      <c r="G4008" s="3">
        <v>46240</v>
      </c>
      <c r="H4008" t="s">
        <v>4639</v>
      </c>
      <c r="I4008" t="s">
        <v>9290</v>
      </c>
    </row>
    <row r="4009" spans="1:9">
      <c r="A4009">
        <v>139455</v>
      </c>
      <c r="B4009">
        <v>0</v>
      </c>
      <c r="C4009" t="s">
        <v>9201</v>
      </c>
      <c r="D4009" t="s">
        <v>9201</v>
      </c>
      <c r="E4009">
        <v>3960</v>
      </c>
      <c r="F4009">
        <v>4752</v>
      </c>
      <c r="G4009" s="3">
        <v>46240</v>
      </c>
      <c r="H4009" t="s">
        <v>4639</v>
      </c>
      <c r="I4009" t="s">
        <v>4639</v>
      </c>
    </row>
    <row r="4010" spans="1:9">
      <c r="A4010">
        <v>139456</v>
      </c>
      <c r="B4010">
        <v>0</v>
      </c>
      <c r="C4010">
        <v>0</v>
      </c>
      <c r="D4010">
        <v>0</v>
      </c>
      <c r="E4010">
        <v>0</v>
      </c>
      <c r="F4010">
        <v>0</v>
      </c>
      <c r="G4010" s="3">
        <v>46240</v>
      </c>
      <c r="H4010" t="s">
        <v>4639</v>
      </c>
      <c r="I4010" t="s">
        <v>3427</v>
      </c>
    </row>
    <row r="4011" spans="1:9">
      <c r="A4011">
        <v>139457</v>
      </c>
      <c r="B4011" t="s">
        <v>5778</v>
      </c>
      <c r="C4011" t="s">
        <v>9202</v>
      </c>
      <c r="D4011" t="s">
        <v>9202</v>
      </c>
      <c r="E4011">
        <v>14700000</v>
      </c>
      <c r="F4011">
        <v>17640000</v>
      </c>
      <c r="G4011" s="3">
        <v>46240</v>
      </c>
      <c r="H4011" t="s">
        <v>4639</v>
      </c>
      <c r="I4011" t="s">
        <v>4639</v>
      </c>
    </row>
    <row r="4012" spans="1:9">
      <c r="A4012">
        <v>139458</v>
      </c>
      <c r="B4012" t="s">
        <v>6174</v>
      </c>
      <c r="C4012" t="s">
        <v>9203</v>
      </c>
      <c r="D4012">
        <v>0</v>
      </c>
      <c r="E4012">
        <v>9550000</v>
      </c>
      <c r="F4012">
        <v>9550000</v>
      </c>
      <c r="G4012" s="3">
        <v>46240</v>
      </c>
      <c r="H4012" t="s">
        <v>4639</v>
      </c>
      <c r="I4012" t="s">
        <v>3416</v>
      </c>
    </row>
    <row r="4013" spans="1:9">
      <c r="A4013">
        <v>139459</v>
      </c>
      <c r="B4013" t="s">
        <v>6174</v>
      </c>
      <c r="C4013" t="s">
        <v>9203</v>
      </c>
      <c r="D4013">
        <v>0</v>
      </c>
      <c r="E4013">
        <v>4775000</v>
      </c>
      <c r="F4013">
        <v>4775000</v>
      </c>
      <c r="G4013" s="3">
        <v>46240</v>
      </c>
      <c r="H4013" t="s">
        <v>4639</v>
      </c>
      <c r="I4013" t="s">
        <v>9129</v>
      </c>
    </row>
    <row r="4014" spans="1:9">
      <c r="A4014">
        <v>139460</v>
      </c>
      <c r="B4014" t="s">
        <v>6174</v>
      </c>
      <c r="C4014" t="s">
        <v>9204</v>
      </c>
      <c r="D4014">
        <v>0</v>
      </c>
      <c r="E4014">
        <v>4775000</v>
      </c>
      <c r="F4014">
        <v>4775000</v>
      </c>
      <c r="G4014" s="3">
        <v>46240</v>
      </c>
      <c r="H4014" t="s">
        <v>4639</v>
      </c>
      <c r="I4014" t="s">
        <v>9129</v>
      </c>
    </row>
    <row r="4015" spans="1:9">
      <c r="A4015">
        <v>139461</v>
      </c>
      <c r="B4015" t="s">
        <v>4863</v>
      </c>
      <c r="C4015" t="s">
        <v>9205</v>
      </c>
      <c r="D4015">
        <v>0</v>
      </c>
      <c r="E4015">
        <v>177013980</v>
      </c>
      <c r="F4015">
        <v>177013980</v>
      </c>
      <c r="G4015" s="3">
        <v>46240</v>
      </c>
      <c r="H4015" t="s">
        <v>4639</v>
      </c>
      <c r="I4015" t="s">
        <v>3418</v>
      </c>
    </row>
    <row r="4016" spans="1:9">
      <c r="A4016">
        <v>139462</v>
      </c>
      <c r="B4016">
        <v>0</v>
      </c>
      <c r="C4016" t="s">
        <v>9206</v>
      </c>
      <c r="D4016" t="s">
        <v>9206</v>
      </c>
      <c r="E4016">
        <v>15919.75</v>
      </c>
      <c r="F4016">
        <v>19103.7</v>
      </c>
      <c r="G4016" s="3">
        <v>46240</v>
      </c>
      <c r="H4016" t="s">
        <v>4639</v>
      </c>
      <c r="I4016" t="s">
        <v>4639</v>
      </c>
    </row>
    <row r="4017" spans="1:9">
      <c r="A4017">
        <v>139463</v>
      </c>
      <c r="B4017" t="s">
        <v>6011</v>
      </c>
      <c r="C4017" t="s">
        <v>9207</v>
      </c>
      <c r="D4017">
        <v>0</v>
      </c>
      <c r="E4017">
        <v>345000</v>
      </c>
      <c r="F4017">
        <v>414000</v>
      </c>
      <c r="G4017" s="3">
        <v>46240</v>
      </c>
      <c r="H4017" t="s">
        <v>4639</v>
      </c>
      <c r="I4017" t="s">
        <v>4639</v>
      </c>
    </row>
    <row r="4018" spans="1:9">
      <c r="A4018">
        <v>139464</v>
      </c>
      <c r="B4018" t="s">
        <v>4697</v>
      </c>
      <c r="C4018" t="s">
        <v>9208</v>
      </c>
      <c r="D4018">
        <v>0</v>
      </c>
      <c r="E4018">
        <v>239561700</v>
      </c>
      <c r="F4018">
        <v>287474040</v>
      </c>
      <c r="G4018" s="3">
        <v>46240</v>
      </c>
      <c r="H4018" t="s">
        <v>4639</v>
      </c>
      <c r="I4018" t="s">
        <v>4639</v>
      </c>
    </row>
    <row r="4019" spans="1:9">
      <c r="A4019">
        <v>139465</v>
      </c>
      <c r="B4019" t="s">
        <v>4689</v>
      </c>
      <c r="C4019" t="s">
        <v>9209</v>
      </c>
      <c r="D4019">
        <v>0</v>
      </c>
      <c r="E4019">
        <v>11638956.539999999</v>
      </c>
      <c r="F4019">
        <v>13966747.85</v>
      </c>
      <c r="G4019" s="3">
        <v>46240</v>
      </c>
      <c r="H4019" t="s">
        <v>4639</v>
      </c>
      <c r="I4019" t="s">
        <v>9129</v>
      </c>
    </row>
    <row r="4020" spans="1:9">
      <c r="A4020">
        <v>139466</v>
      </c>
      <c r="B4020" t="s">
        <v>4768</v>
      </c>
      <c r="C4020">
        <v>0</v>
      </c>
      <c r="D4020" t="s">
        <v>9787</v>
      </c>
      <c r="E4020">
        <v>165000</v>
      </c>
      <c r="F4020">
        <v>165000</v>
      </c>
      <c r="G4020" s="3">
        <v>46240</v>
      </c>
      <c r="H4020" t="s">
        <v>4639</v>
      </c>
      <c r="I4020" t="s">
        <v>3427</v>
      </c>
    </row>
    <row r="4021" spans="1:9">
      <c r="A4021">
        <v>139467</v>
      </c>
      <c r="B4021" t="s">
        <v>5108</v>
      </c>
      <c r="C4021">
        <v>0</v>
      </c>
      <c r="D4021" t="s">
        <v>9788</v>
      </c>
      <c r="E4021">
        <v>1800000</v>
      </c>
      <c r="F4021">
        <v>1800000</v>
      </c>
      <c r="G4021" s="3">
        <v>46240</v>
      </c>
      <c r="H4021" t="s">
        <v>4639</v>
      </c>
      <c r="I4021" t="s">
        <v>3427</v>
      </c>
    </row>
    <row r="4022" spans="1:9">
      <c r="A4022">
        <v>139468</v>
      </c>
      <c r="B4022" t="s">
        <v>6491</v>
      </c>
      <c r="C4022" t="s">
        <v>9210</v>
      </c>
      <c r="D4022">
        <v>0</v>
      </c>
      <c r="E4022">
        <v>8400000</v>
      </c>
      <c r="F4022">
        <v>8400000</v>
      </c>
      <c r="G4022" s="3">
        <v>46241</v>
      </c>
      <c r="H4022" t="s">
        <v>9129</v>
      </c>
      <c r="I4022" t="s">
        <v>9290</v>
      </c>
    </row>
    <row r="4023" spans="1:9">
      <c r="A4023">
        <v>139469</v>
      </c>
      <c r="B4023" t="s">
        <v>5495</v>
      </c>
      <c r="C4023">
        <v>0</v>
      </c>
      <c r="D4023">
        <v>0</v>
      </c>
      <c r="E4023">
        <v>1543332</v>
      </c>
      <c r="F4023">
        <v>1851998.4</v>
      </c>
      <c r="G4023" s="3">
        <v>46241</v>
      </c>
      <c r="H4023" t="s">
        <v>9129</v>
      </c>
      <c r="I4023" t="s">
        <v>9129</v>
      </c>
    </row>
    <row r="4024" spans="1:9">
      <c r="A4024">
        <v>139470</v>
      </c>
      <c r="B4024" t="s">
        <v>7755</v>
      </c>
      <c r="C4024">
        <v>0</v>
      </c>
      <c r="D4024">
        <v>0</v>
      </c>
      <c r="E4024">
        <v>57500</v>
      </c>
      <c r="F4024">
        <v>69000</v>
      </c>
      <c r="G4024" s="3">
        <v>46241</v>
      </c>
      <c r="H4024" t="s">
        <v>9129</v>
      </c>
      <c r="I4024" t="s">
        <v>9129</v>
      </c>
    </row>
    <row r="4025" spans="1:9">
      <c r="A4025">
        <v>139471</v>
      </c>
      <c r="B4025" t="s">
        <v>9211</v>
      </c>
      <c r="C4025" t="s">
        <v>9213</v>
      </c>
      <c r="D4025">
        <v>0</v>
      </c>
      <c r="E4025">
        <v>1030000</v>
      </c>
      <c r="F4025">
        <v>1030000</v>
      </c>
      <c r="G4025" s="3">
        <v>46241</v>
      </c>
      <c r="H4025" t="s">
        <v>9129</v>
      </c>
      <c r="I4025" t="s">
        <v>9129</v>
      </c>
    </row>
    <row r="4026" spans="1:9">
      <c r="A4026">
        <v>139472</v>
      </c>
      <c r="B4026" t="s">
        <v>9214</v>
      </c>
      <c r="C4026" t="s">
        <v>9216</v>
      </c>
      <c r="D4026">
        <v>0</v>
      </c>
      <c r="E4026">
        <v>3000000</v>
      </c>
      <c r="F4026">
        <v>3000000</v>
      </c>
      <c r="G4026" s="3">
        <v>46241</v>
      </c>
      <c r="H4026" t="s">
        <v>9129</v>
      </c>
      <c r="I4026" t="s">
        <v>9290</v>
      </c>
    </row>
    <row r="4027" spans="1:9">
      <c r="A4027">
        <v>139473</v>
      </c>
      <c r="B4027" t="s">
        <v>9217</v>
      </c>
      <c r="C4027" t="s">
        <v>9219</v>
      </c>
      <c r="D4027">
        <v>0</v>
      </c>
      <c r="E4027">
        <v>2000000</v>
      </c>
      <c r="F4027">
        <v>2000000</v>
      </c>
      <c r="G4027" s="3">
        <v>46241</v>
      </c>
      <c r="H4027" t="s">
        <v>9129</v>
      </c>
      <c r="I4027" t="s">
        <v>9290</v>
      </c>
    </row>
    <row r="4028" spans="1:9">
      <c r="A4028">
        <v>139474</v>
      </c>
      <c r="B4028" t="s">
        <v>5244</v>
      </c>
      <c r="C4028" t="s">
        <v>9220</v>
      </c>
      <c r="D4028">
        <v>0</v>
      </c>
      <c r="E4028">
        <v>5900000</v>
      </c>
      <c r="F4028">
        <v>5900000</v>
      </c>
      <c r="G4028" s="3">
        <v>46241</v>
      </c>
      <c r="H4028" t="s">
        <v>9129</v>
      </c>
      <c r="I4028" t="s">
        <v>3418</v>
      </c>
    </row>
    <row r="4029" spans="1:9">
      <c r="A4029">
        <v>139475</v>
      </c>
      <c r="B4029" t="s">
        <v>4794</v>
      </c>
      <c r="C4029" t="s">
        <v>8908</v>
      </c>
      <c r="D4029">
        <v>0</v>
      </c>
      <c r="E4029">
        <v>122000</v>
      </c>
      <c r="F4029">
        <v>146400</v>
      </c>
      <c r="G4029" s="3">
        <v>46241</v>
      </c>
      <c r="H4029" t="s">
        <v>9129</v>
      </c>
      <c r="I4029" t="s">
        <v>9129</v>
      </c>
    </row>
    <row r="4030" spans="1:9">
      <c r="A4030">
        <v>139476</v>
      </c>
      <c r="B4030" t="s">
        <v>4670</v>
      </c>
      <c r="C4030" t="s">
        <v>9221</v>
      </c>
      <c r="D4030">
        <v>0</v>
      </c>
      <c r="E4030">
        <v>700000</v>
      </c>
      <c r="F4030">
        <v>700000</v>
      </c>
      <c r="G4030" s="3">
        <v>46241</v>
      </c>
      <c r="H4030" t="s">
        <v>9129</v>
      </c>
      <c r="I4030" t="s">
        <v>9129</v>
      </c>
    </row>
    <row r="4031" spans="1:9">
      <c r="A4031">
        <v>139477</v>
      </c>
      <c r="B4031" t="s">
        <v>5215</v>
      </c>
      <c r="C4031" t="s">
        <v>9222</v>
      </c>
      <c r="D4031">
        <v>0</v>
      </c>
      <c r="E4031">
        <v>808914189.60000002</v>
      </c>
      <c r="F4031">
        <v>970697027.52999997</v>
      </c>
      <c r="G4031" s="3">
        <v>46241</v>
      </c>
      <c r="H4031" t="s">
        <v>9129</v>
      </c>
      <c r="I4031" t="s">
        <v>3418</v>
      </c>
    </row>
    <row r="4032" spans="1:9">
      <c r="A4032">
        <v>139478</v>
      </c>
      <c r="B4032" t="s">
        <v>5603</v>
      </c>
      <c r="C4032" t="s">
        <v>9223</v>
      </c>
      <c r="D4032">
        <v>0</v>
      </c>
      <c r="E4032">
        <v>2230021.2599999998</v>
      </c>
      <c r="F4032">
        <v>2676025.52</v>
      </c>
      <c r="G4032" s="3">
        <v>46241</v>
      </c>
      <c r="H4032" t="s">
        <v>9129</v>
      </c>
      <c r="I4032" t="s">
        <v>3418</v>
      </c>
    </row>
    <row r="4033" spans="1:9">
      <c r="A4033">
        <v>139479</v>
      </c>
      <c r="B4033" t="s">
        <v>6859</v>
      </c>
      <c r="C4033">
        <v>0</v>
      </c>
      <c r="D4033">
        <v>0</v>
      </c>
      <c r="E4033">
        <v>168000</v>
      </c>
      <c r="F4033">
        <v>201600</v>
      </c>
      <c r="G4033" s="3">
        <v>46241</v>
      </c>
      <c r="H4033" t="s">
        <v>9129</v>
      </c>
      <c r="I4033" t="s">
        <v>3427</v>
      </c>
    </row>
    <row r="4034" spans="1:9">
      <c r="A4034">
        <v>139480</v>
      </c>
      <c r="B4034" t="s">
        <v>4695</v>
      </c>
      <c r="C4034" t="s">
        <v>9224</v>
      </c>
      <c r="D4034">
        <v>0</v>
      </c>
      <c r="E4034">
        <v>2022600</v>
      </c>
      <c r="F4034">
        <v>2022600</v>
      </c>
      <c r="G4034" s="3">
        <v>46241</v>
      </c>
      <c r="H4034" t="s">
        <v>9129</v>
      </c>
      <c r="I4034" t="s">
        <v>9358</v>
      </c>
    </row>
    <row r="4035" spans="1:9">
      <c r="A4035">
        <v>139481</v>
      </c>
      <c r="B4035" t="s">
        <v>4853</v>
      </c>
      <c r="C4035" t="s">
        <v>9225</v>
      </c>
      <c r="D4035">
        <v>0</v>
      </c>
      <c r="E4035">
        <v>750000</v>
      </c>
      <c r="F4035">
        <v>900000</v>
      </c>
      <c r="G4035" s="3">
        <v>46241</v>
      </c>
      <c r="H4035" t="s">
        <v>9129</v>
      </c>
      <c r="I4035" t="s">
        <v>9129</v>
      </c>
    </row>
    <row r="4036" spans="1:9">
      <c r="A4036">
        <v>139482</v>
      </c>
      <c r="B4036" t="s">
        <v>8247</v>
      </c>
      <c r="C4036" t="s">
        <v>9226</v>
      </c>
      <c r="D4036">
        <v>0</v>
      </c>
      <c r="E4036">
        <v>2444000</v>
      </c>
      <c r="F4036">
        <v>2444000</v>
      </c>
      <c r="G4036" s="3">
        <v>46241</v>
      </c>
      <c r="H4036" t="s">
        <v>9129</v>
      </c>
      <c r="I4036" t="s">
        <v>9129</v>
      </c>
    </row>
    <row r="4037" spans="1:9">
      <c r="A4037">
        <v>139483</v>
      </c>
      <c r="B4037" t="s">
        <v>4775</v>
      </c>
      <c r="C4037" t="s">
        <v>9227</v>
      </c>
      <c r="D4037">
        <v>0</v>
      </c>
      <c r="E4037">
        <v>4300000</v>
      </c>
      <c r="F4037">
        <v>5160000</v>
      </c>
      <c r="G4037" s="3">
        <v>46241</v>
      </c>
      <c r="H4037" t="s">
        <v>9129</v>
      </c>
      <c r="I4037" t="s">
        <v>9129</v>
      </c>
    </row>
    <row r="4038" spans="1:9">
      <c r="A4038">
        <v>139484</v>
      </c>
      <c r="B4038" t="s">
        <v>8568</v>
      </c>
      <c r="C4038" t="s">
        <v>9228</v>
      </c>
      <c r="D4038" t="s">
        <v>9228</v>
      </c>
      <c r="E4038">
        <v>524960</v>
      </c>
      <c r="F4038">
        <v>524960</v>
      </c>
      <c r="G4038" s="3">
        <v>46241</v>
      </c>
      <c r="H4038" t="s">
        <v>9129</v>
      </c>
      <c r="I4038" t="s">
        <v>9405</v>
      </c>
    </row>
    <row r="4039" spans="1:9">
      <c r="A4039">
        <v>139485</v>
      </c>
      <c r="B4039" t="s">
        <v>4881</v>
      </c>
      <c r="C4039" t="s">
        <v>9229</v>
      </c>
      <c r="D4039">
        <v>0</v>
      </c>
      <c r="E4039">
        <v>7400000</v>
      </c>
      <c r="F4039">
        <v>7400000</v>
      </c>
      <c r="G4039" s="3">
        <v>46241</v>
      </c>
      <c r="H4039" t="s">
        <v>9129</v>
      </c>
      <c r="I4039" t="s">
        <v>9290</v>
      </c>
    </row>
    <row r="4040" spans="1:9">
      <c r="A4040">
        <v>139486</v>
      </c>
      <c r="B4040" t="s">
        <v>4695</v>
      </c>
      <c r="C4040" t="s">
        <v>9230</v>
      </c>
      <c r="D4040">
        <v>0</v>
      </c>
      <c r="E4040">
        <v>1434900</v>
      </c>
      <c r="F4040">
        <v>1434900</v>
      </c>
      <c r="G4040" s="3">
        <v>46241</v>
      </c>
      <c r="H4040" t="s">
        <v>9129</v>
      </c>
      <c r="I4040" t="s">
        <v>9129</v>
      </c>
    </row>
    <row r="4041" spans="1:9">
      <c r="A4041">
        <v>139487</v>
      </c>
      <c r="B4041" t="s">
        <v>9231</v>
      </c>
      <c r="C4041" t="s">
        <v>9233</v>
      </c>
      <c r="D4041">
        <v>0</v>
      </c>
      <c r="E4041">
        <v>70425.56</v>
      </c>
      <c r="F4041">
        <v>84510.67</v>
      </c>
      <c r="G4041" s="3">
        <v>46241</v>
      </c>
      <c r="H4041" t="s">
        <v>9129</v>
      </c>
      <c r="I4041" t="s">
        <v>3418</v>
      </c>
    </row>
    <row r="4042" spans="1:9">
      <c r="A4042">
        <v>139488</v>
      </c>
      <c r="B4042" t="s">
        <v>7836</v>
      </c>
      <c r="C4042" t="s">
        <v>9234</v>
      </c>
      <c r="D4042">
        <v>0</v>
      </c>
      <c r="E4042">
        <v>28194.6</v>
      </c>
      <c r="F4042">
        <v>28194.6</v>
      </c>
      <c r="G4042" s="3">
        <v>46241</v>
      </c>
      <c r="H4042" t="s">
        <v>9129</v>
      </c>
      <c r="I4042" t="s">
        <v>9290</v>
      </c>
    </row>
    <row r="4043" spans="1:9">
      <c r="A4043">
        <v>139489</v>
      </c>
      <c r="B4043" t="s">
        <v>9235</v>
      </c>
      <c r="C4043" t="s">
        <v>9237</v>
      </c>
      <c r="D4043" t="s">
        <v>9237</v>
      </c>
      <c r="E4043">
        <v>11214300</v>
      </c>
      <c r="F4043">
        <v>13457160</v>
      </c>
      <c r="G4043" s="3">
        <v>46241</v>
      </c>
      <c r="H4043" t="s">
        <v>9129</v>
      </c>
      <c r="I4043" t="s">
        <v>9405</v>
      </c>
    </row>
    <row r="4044" spans="1:9">
      <c r="A4044">
        <v>139490</v>
      </c>
      <c r="B4044" t="s">
        <v>4668</v>
      </c>
      <c r="C4044" t="s">
        <v>9238</v>
      </c>
      <c r="D4044">
        <v>0</v>
      </c>
      <c r="E4044">
        <v>3281250</v>
      </c>
      <c r="F4044">
        <v>3937500</v>
      </c>
      <c r="G4044" s="3">
        <v>46241</v>
      </c>
      <c r="H4044" t="s">
        <v>9129</v>
      </c>
      <c r="I4044" t="s">
        <v>9290</v>
      </c>
    </row>
    <row r="4045" spans="1:9">
      <c r="A4045">
        <v>139491</v>
      </c>
      <c r="B4045" t="s">
        <v>7836</v>
      </c>
      <c r="C4045" t="s">
        <v>9234</v>
      </c>
      <c r="D4045">
        <v>0</v>
      </c>
      <c r="E4045">
        <v>9722.2999999999993</v>
      </c>
      <c r="F4045">
        <v>9722.2999999999993</v>
      </c>
      <c r="G4045" s="3">
        <v>46241</v>
      </c>
      <c r="H4045" t="s">
        <v>9129</v>
      </c>
      <c r="I4045" t="s">
        <v>9384</v>
      </c>
    </row>
    <row r="4046" spans="1:9">
      <c r="A4046">
        <v>139492</v>
      </c>
      <c r="B4046" t="s">
        <v>7836</v>
      </c>
      <c r="C4046" t="s">
        <v>9234</v>
      </c>
      <c r="D4046">
        <v>0</v>
      </c>
      <c r="E4046">
        <v>9722.2999999999993</v>
      </c>
      <c r="F4046">
        <v>9722.2999999999993</v>
      </c>
      <c r="G4046" s="3">
        <v>46241</v>
      </c>
      <c r="H4046" t="s">
        <v>9129</v>
      </c>
      <c r="I4046" t="s">
        <v>9384</v>
      </c>
    </row>
    <row r="4047" spans="1:9">
      <c r="A4047">
        <v>139493</v>
      </c>
      <c r="B4047" t="s">
        <v>7836</v>
      </c>
      <c r="C4047" t="s">
        <v>9234</v>
      </c>
      <c r="D4047">
        <v>0</v>
      </c>
      <c r="E4047">
        <v>8750</v>
      </c>
      <c r="F4047">
        <v>8750</v>
      </c>
      <c r="G4047" s="3">
        <v>46241</v>
      </c>
      <c r="H4047" t="s">
        <v>9129</v>
      </c>
      <c r="I4047" t="s">
        <v>9384</v>
      </c>
    </row>
    <row r="4048" spans="1:9">
      <c r="A4048">
        <v>139494</v>
      </c>
      <c r="B4048" t="s">
        <v>5108</v>
      </c>
      <c r="C4048">
        <v>0</v>
      </c>
      <c r="D4048">
        <v>0</v>
      </c>
      <c r="E4048">
        <v>1336800</v>
      </c>
      <c r="F4048">
        <v>1336800</v>
      </c>
      <c r="G4048" s="3">
        <v>46241</v>
      </c>
      <c r="H4048" t="s">
        <v>9129</v>
      </c>
      <c r="I4048" t="s">
        <v>3418</v>
      </c>
    </row>
    <row r="4049" spans="1:9">
      <c r="A4049">
        <v>139495</v>
      </c>
      <c r="B4049" t="s">
        <v>4697</v>
      </c>
      <c r="C4049" t="s">
        <v>7626</v>
      </c>
      <c r="D4049">
        <v>0</v>
      </c>
      <c r="E4049">
        <v>786000</v>
      </c>
      <c r="F4049">
        <v>786000</v>
      </c>
      <c r="G4049" s="3">
        <v>46244</v>
      </c>
      <c r="H4049" t="s">
        <v>3427</v>
      </c>
      <c r="I4049" t="s">
        <v>9358</v>
      </c>
    </row>
    <row r="4050" spans="1:9">
      <c r="A4050">
        <v>139496</v>
      </c>
      <c r="B4050" t="s">
        <v>4697</v>
      </c>
      <c r="C4050" t="s">
        <v>7626</v>
      </c>
      <c r="D4050">
        <v>0</v>
      </c>
      <c r="E4050">
        <v>870000</v>
      </c>
      <c r="F4050">
        <v>1044000</v>
      </c>
      <c r="G4050" s="3">
        <v>46244</v>
      </c>
      <c r="H4050" t="s">
        <v>3427</v>
      </c>
      <c r="I4050" t="s">
        <v>9358</v>
      </c>
    </row>
    <row r="4051" spans="1:9">
      <c r="A4051">
        <v>139497</v>
      </c>
      <c r="B4051" t="s">
        <v>4689</v>
      </c>
      <c r="C4051" t="s">
        <v>9239</v>
      </c>
      <c r="D4051">
        <v>0</v>
      </c>
      <c r="E4051">
        <v>952000</v>
      </c>
      <c r="F4051">
        <v>952000</v>
      </c>
      <c r="G4051" s="3">
        <v>46244</v>
      </c>
      <c r="H4051" t="s">
        <v>3427</v>
      </c>
      <c r="I4051" t="s">
        <v>9358</v>
      </c>
    </row>
    <row r="4052" spans="1:9">
      <c r="A4052">
        <v>139498</v>
      </c>
      <c r="B4052" t="s">
        <v>4952</v>
      </c>
      <c r="C4052" t="s">
        <v>9240</v>
      </c>
      <c r="D4052">
        <v>0</v>
      </c>
      <c r="E4052">
        <v>4300000</v>
      </c>
      <c r="F4052">
        <v>4300000</v>
      </c>
      <c r="G4052" s="3">
        <v>46244</v>
      </c>
      <c r="H4052" t="s">
        <v>3427</v>
      </c>
      <c r="I4052" t="s">
        <v>9327</v>
      </c>
    </row>
    <row r="4053" spans="1:9">
      <c r="A4053">
        <v>139499</v>
      </c>
      <c r="B4053" t="s">
        <v>6035</v>
      </c>
      <c r="C4053" t="s">
        <v>9241</v>
      </c>
      <c r="D4053">
        <v>0</v>
      </c>
      <c r="E4053">
        <v>34995.4</v>
      </c>
      <c r="F4053">
        <v>41994.48</v>
      </c>
      <c r="G4053" s="3">
        <v>46244</v>
      </c>
      <c r="H4053" t="s">
        <v>3427</v>
      </c>
      <c r="I4053" t="s">
        <v>3418</v>
      </c>
    </row>
    <row r="4054" spans="1:9">
      <c r="A4054">
        <v>139500</v>
      </c>
      <c r="B4054" t="s">
        <v>4674</v>
      </c>
      <c r="C4054" t="s">
        <v>9242</v>
      </c>
      <c r="D4054">
        <v>0</v>
      </c>
      <c r="E4054">
        <v>378988</v>
      </c>
      <c r="F4054">
        <v>454785.6</v>
      </c>
      <c r="G4054" s="3">
        <v>46244</v>
      </c>
      <c r="H4054" t="s">
        <v>3427</v>
      </c>
      <c r="I4054" t="s">
        <v>3418</v>
      </c>
    </row>
    <row r="4055" spans="1:9">
      <c r="A4055">
        <v>139501</v>
      </c>
      <c r="B4055" t="s">
        <v>4695</v>
      </c>
      <c r="C4055" t="s">
        <v>9243</v>
      </c>
      <c r="D4055" t="s">
        <v>9243</v>
      </c>
      <c r="E4055">
        <v>3053600</v>
      </c>
      <c r="F4055">
        <v>3664320</v>
      </c>
      <c r="G4055" s="3">
        <v>46244</v>
      </c>
      <c r="H4055" t="s">
        <v>3427</v>
      </c>
      <c r="I4055" t="s">
        <v>3427</v>
      </c>
    </row>
    <row r="4056" spans="1:9">
      <c r="A4056">
        <v>139502</v>
      </c>
      <c r="B4056" t="s">
        <v>4952</v>
      </c>
      <c r="C4056" t="s">
        <v>9244</v>
      </c>
      <c r="D4056">
        <v>0</v>
      </c>
      <c r="E4056">
        <v>8635000</v>
      </c>
      <c r="F4056">
        <v>8635000</v>
      </c>
      <c r="G4056" s="3">
        <v>46244</v>
      </c>
      <c r="H4056" t="s">
        <v>3427</v>
      </c>
      <c r="I4056" t="s">
        <v>9327</v>
      </c>
    </row>
    <row r="4057" spans="1:9">
      <c r="A4057">
        <v>139503</v>
      </c>
      <c r="B4057" t="s">
        <v>5899</v>
      </c>
      <c r="C4057" t="s">
        <v>9245</v>
      </c>
      <c r="D4057">
        <v>0</v>
      </c>
      <c r="E4057">
        <v>2634505.2000000002</v>
      </c>
      <c r="F4057">
        <v>3161406.24</v>
      </c>
      <c r="G4057" s="3">
        <v>46244</v>
      </c>
      <c r="H4057" t="s">
        <v>3427</v>
      </c>
      <c r="I4057" t="s">
        <v>9327</v>
      </c>
    </row>
    <row r="4058" spans="1:9">
      <c r="A4058">
        <v>139504</v>
      </c>
      <c r="B4058" t="s">
        <v>4695</v>
      </c>
      <c r="C4058" t="s">
        <v>9246</v>
      </c>
      <c r="D4058">
        <v>0</v>
      </c>
      <c r="E4058">
        <v>248100</v>
      </c>
      <c r="F4058">
        <v>248100</v>
      </c>
      <c r="G4058" s="3">
        <v>46244</v>
      </c>
      <c r="H4058" t="s">
        <v>3427</v>
      </c>
      <c r="I4058" t="s">
        <v>3418</v>
      </c>
    </row>
    <row r="4059" spans="1:9">
      <c r="A4059">
        <v>139505</v>
      </c>
      <c r="B4059" t="s">
        <v>5345</v>
      </c>
      <c r="C4059" t="s">
        <v>9247</v>
      </c>
      <c r="D4059">
        <v>0</v>
      </c>
      <c r="E4059">
        <v>2970000</v>
      </c>
      <c r="F4059">
        <v>3564000</v>
      </c>
      <c r="G4059" s="3">
        <v>46244</v>
      </c>
      <c r="H4059" t="s">
        <v>3427</v>
      </c>
      <c r="I4059" t="s">
        <v>9358</v>
      </c>
    </row>
    <row r="4060" spans="1:9">
      <c r="A4060">
        <v>139506</v>
      </c>
      <c r="B4060" t="s">
        <v>5215</v>
      </c>
      <c r="C4060">
        <v>0</v>
      </c>
      <c r="D4060">
        <v>0</v>
      </c>
      <c r="E4060">
        <v>68958024</v>
      </c>
      <c r="F4060">
        <v>82749628.799999997</v>
      </c>
      <c r="G4060" s="3">
        <v>46244</v>
      </c>
      <c r="H4060" t="s">
        <v>3427</v>
      </c>
      <c r="I4060" t="s">
        <v>3418</v>
      </c>
    </row>
    <row r="4061" spans="1:9">
      <c r="A4061">
        <v>139507</v>
      </c>
      <c r="B4061" t="s">
        <v>8236</v>
      </c>
      <c r="C4061" t="s">
        <v>9248</v>
      </c>
      <c r="D4061">
        <v>0</v>
      </c>
      <c r="E4061">
        <v>24833333.34</v>
      </c>
      <c r="F4061">
        <v>29800000.010000002</v>
      </c>
      <c r="G4061" s="3">
        <v>46244</v>
      </c>
      <c r="H4061" t="s">
        <v>3427</v>
      </c>
      <c r="I4061" t="s">
        <v>9327</v>
      </c>
    </row>
    <row r="4062" spans="1:9">
      <c r="A4062">
        <v>139508</v>
      </c>
      <c r="B4062" t="s">
        <v>4791</v>
      </c>
      <c r="C4062">
        <v>0</v>
      </c>
      <c r="D4062">
        <v>0</v>
      </c>
      <c r="E4062">
        <v>375000</v>
      </c>
      <c r="F4062">
        <v>450000</v>
      </c>
      <c r="G4062" s="3">
        <v>46244</v>
      </c>
      <c r="H4062" t="s">
        <v>3427</v>
      </c>
      <c r="I4062" t="s">
        <v>9405</v>
      </c>
    </row>
    <row r="4063" spans="1:9">
      <c r="A4063">
        <v>139509</v>
      </c>
      <c r="B4063" t="s">
        <v>7164</v>
      </c>
      <c r="C4063" t="s">
        <v>9249</v>
      </c>
      <c r="D4063" t="s">
        <v>9249</v>
      </c>
      <c r="E4063">
        <v>200000</v>
      </c>
      <c r="F4063">
        <v>200000</v>
      </c>
      <c r="G4063" s="3">
        <v>46244</v>
      </c>
      <c r="H4063" t="s">
        <v>3427</v>
      </c>
      <c r="I4063" t="s">
        <v>9405</v>
      </c>
    </row>
    <row r="4064" spans="1:9">
      <c r="A4064">
        <v>139510</v>
      </c>
      <c r="B4064" t="s">
        <v>5148</v>
      </c>
      <c r="C4064" t="s">
        <v>9250</v>
      </c>
      <c r="D4064">
        <v>0</v>
      </c>
      <c r="E4064">
        <v>540000</v>
      </c>
      <c r="F4064">
        <v>648000</v>
      </c>
      <c r="G4064" s="3">
        <v>46244</v>
      </c>
      <c r="H4064" t="s">
        <v>3427</v>
      </c>
      <c r="I4064" t="s">
        <v>9384</v>
      </c>
    </row>
    <row r="4065" spans="1:9">
      <c r="A4065">
        <v>139511</v>
      </c>
      <c r="B4065" t="s">
        <v>6174</v>
      </c>
      <c r="C4065" t="s">
        <v>9251</v>
      </c>
      <c r="D4065">
        <v>0</v>
      </c>
      <c r="E4065">
        <v>11258000</v>
      </c>
      <c r="F4065">
        <v>11258000</v>
      </c>
      <c r="G4065" s="3">
        <v>46244</v>
      </c>
      <c r="H4065" t="s">
        <v>3427</v>
      </c>
      <c r="I4065" t="s">
        <v>9358</v>
      </c>
    </row>
    <row r="4066" spans="1:9">
      <c r="A4066">
        <v>139512</v>
      </c>
      <c r="B4066" t="s">
        <v>6843</v>
      </c>
      <c r="C4066" t="s">
        <v>9252</v>
      </c>
      <c r="D4066">
        <v>0</v>
      </c>
      <c r="E4066">
        <v>400000</v>
      </c>
      <c r="F4066">
        <v>400000</v>
      </c>
      <c r="G4066" s="3">
        <v>46244</v>
      </c>
      <c r="H4066" t="s">
        <v>3427</v>
      </c>
      <c r="I4066" t="s">
        <v>9384</v>
      </c>
    </row>
    <row r="4067" spans="1:9">
      <c r="A4067">
        <v>139513</v>
      </c>
      <c r="B4067" t="s">
        <v>6820</v>
      </c>
      <c r="C4067" t="s">
        <v>9253</v>
      </c>
      <c r="D4067">
        <v>0</v>
      </c>
      <c r="E4067">
        <v>49811004</v>
      </c>
      <c r="F4067">
        <v>59773204.799999997</v>
      </c>
      <c r="G4067" s="3">
        <v>46244</v>
      </c>
      <c r="H4067" t="s">
        <v>3427</v>
      </c>
      <c r="I4067" t="s">
        <v>9290</v>
      </c>
    </row>
    <row r="4068" spans="1:9">
      <c r="A4068">
        <v>139514</v>
      </c>
      <c r="B4068" t="s">
        <v>5903</v>
      </c>
      <c r="C4068" t="s">
        <v>9254</v>
      </c>
      <c r="D4068">
        <v>0</v>
      </c>
      <c r="E4068">
        <v>60000</v>
      </c>
      <c r="F4068">
        <v>72000</v>
      </c>
      <c r="G4068" s="3">
        <v>46244</v>
      </c>
      <c r="H4068" t="s">
        <v>3427</v>
      </c>
      <c r="I4068" t="s">
        <v>3418</v>
      </c>
    </row>
    <row r="4069" spans="1:9">
      <c r="A4069">
        <v>139515</v>
      </c>
      <c r="B4069" t="s">
        <v>4697</v>
      </c>
      <c r="C4069" t="s">
        <v>7323</v>
      </c>
      <c r="D4069" t="s">
        <v>7323</v>
      </c>
      <c r="E4069">
        <v>1352220</v>
      </c>
      <c r="F4069">
        <v>1622664</v>
      </c>
      <c r="G4069" s="3">
        <v>46245</v>
      </c>
      <c r="H4069" t="s">
        <v>3418</v>
      </c>
      <c r="I4069" t="s">
        <v>9465</v>
      </c>
    </row>
    <row r="4070" spans="1:9">
      <c r="A4070">
        <v>139516</v>
      </c>
      <c r="B4070" t="s">
        <v>4697</v>
      </c>
      <c r="C4070" t="s">
        <v>9255</v>
      </c>
      <c r="D4070" t="s">
        <v>9255</v>
      </c>
      <c r="E4070">
        <v>391268</v>
      </c>
      <c r="F4070">
        <v>469521.6</v>
      </c>
      <c r="G4070" s="3">
        <v>46245</v>
      </c>
      <c r="H4070" t="s">
        <v>3418</v>
      </c>
      <c r="I4070" t="s">
        <v>9465</v>
      </c>
    </row>
    <row r="4071" spans="1:9">
      <c r="A4071">
        <v>139517</v>
      </c>
      <c r="B4071" t="s">
        <v>4697</v>
      </c>
      <c r="C4071" t="s">
        <v>9256</v>
      </c>
      <c r="D4071" t="s">
        <v>9256</v>
      </c>
      <c r="E4071">
        <v>1872600</v>
      </c>
      <c r="F4071">
        <v>2247120</v>
      </c>
      <c r="G4071" s="3">
        <v>46245</v>
      </c>
      <c r="H4071" t="s">
        <v>3418</v>
      </c>
      <c r="I4071" t="s">
        <v>9465</v>
      </c>
    </row>
    <row r="4072" spans="1:9">
      <c r="A4072">
        <v>139518</v>
      </c>
      <c r="B4072" t="s">
        <v>4732</v>
      </c>
      <c r="C4072" t="s">
        <v>9257</v>
      </c>
      <c r="D4072">
        <v>0</v>
      </c>
      <c r="E4072">
        <v>11569300</v>
      </c>
      <c r="F4072">
        <v>11569300</v>
      </c>
      <c r="G4072" s="3">
        <v>46245</v>
      </c>
      <c r="H4072" t="s">
        <v>3418</v>
      </c>
      <c r="I4072" t="s">
        <v>9358</v>
      </c>
    </row>
    <row r="4073" spans="1:9">
      <c r="A4073">
        <v>139519</v>
      </c>
      <c r="B4073" t="s">
        <v>4689</v>
      </c>
      <c r="C4073" t="s">
        <v>9258</v>
      </c>
      <c r="D4073" t="s">
        <v>9258</v>
      </c>
      <c r="E4073">
        <v>2628300</v>
      </c>
      <c r="F4073">
        <v>3153960</v>
      </c>
      <c r="G4073" s="3">
        <v>46245</v>
      </c>
      <c r="H4073" t="s">
        <v>3418</v>
      </c>
      <c r="I4073" t="s">
        <v>9465</v>
      </c>
    </row>
    <row r="4074" spans="1:9">
      <c r="A4074">
        <v>139520</v>
      </c>
      <c r="B4074" t="s">
        <v>5151</v>
      </c>
      <c r="C4074" t="s">
        <v>9259</v>
      </c>
      <c r="D4074">
        <v>0</v>
      </c>
      <c r="E4074">
        <v>5263461</v>
      </c>
      <c r="F4074">
        <v>6316153.2000000002</v>
      </c>
      <c r="G4074" s="3">
        <v>46245</v>
      </c>
      <c r="H4074" t="s">
        <v>3418</v>
      </c>
      <c r="I4074" t="s">
        <v>9384</v>
      </c>
    </row>
    <row r="4075" spans="1:9">
      <c r="A4075">
        <v>139521</v>
      </c>
      <c r="B4075" t="s">
        <v>4732</v>
      </c>
      <c r="C4075" t="s">
        <v>9260</v>
      </c>
      <c r="D4075">
        <v>0</v>
      </c>
      <c r="E4075">
        <v>11569300</v>
      </c>
      <c r="F4075">
        <v>11569300</v>
      </c>
      <c r="G4075" s="3">
        <v>46245</v>
      </c>
      <c r="H4075" t="s">
        <v>3418</v>
      </c>
      <c r="I4075" t="s">
        <v>9358</v>
      </c>
    </row>
    <row r="4076" spans="1:9">
      <c r="A4076">
        <v>139522</v>
      </c>
      <c r="B4076" t="s">
        <v>4768</v>
      </c>
      <c r="C4076" t="s">
        <v>9261</v>
      </c>
      <c r="D4076">
        <v>0</v>
      </c>
      <c r="E4076">
        <v>55500000</v>
      </c>
      <c r="F4076">
        <v>66600000</v>
      </c>
      <c r="G4076" s="3">
        <v>46245</v>
      </c>
      <c r="H4076" t="s">
        <v>3418</v>
      </c>
      <c r="I4076" t="s">
        <v>9358</v>
      </c>
    </row>
    <row r="4077" spans="1:9">
      <c r="A4077">
        <v>139523</v>
      </c>
      <c r="B4077" t="s">
        <v>5036</v>
      </c>
      <c r="C4077">
        <v>0</v>
      </c>
      <c r="D4077">
        <v>0</v>
      </c>
      <c r="E4077">
        <v>600000</v>
      </c>
      <c r="F4077">
        <v>720000</v>
      </c>
      <c r="G4077" s="3">
        <v>46245</v>
      </c>
      <c r="H4077" t="s">
        <v>3418</v>
      </c>
      <c r="I4077" t="s">
        <v>9290</v>
      </c>
    </row>
    <row r="4078" spans="1:9">
      <c r="A4078">
        <v>139524</v>
      </c>
      <c r="B4078" t="s">
        <v>4668</v>
      </c>
      <c r="C4078" t="s">
        <v>9262</v>
      </c>
      <c r="D4078">
        <v>0</v>
      </c>
      <c r="E4078">
        <v>1415833.33</v>
      </c>
      <c r="F4078">
        <v>1699000</v>
      </c>
      <c r="G4078" s="3">
        <v>46245</v>
      </c>
      <c r="H4078" t="s">
        <v>3418</v>
      </c>
      <c r="I4078" t="s">
        <v>9358</v>
      </c>
    </row>
    <row r="4079" spans="1:9">
      <c r="A4079">
        <v>139525</v>
      </c>
      <c r="B4079" t="s">
        <v>4732</v>
      </c>
      <c r="C4079" t="s">
        <v>9263</v>
      </c>
      <c r="D4079">
        <v>0</v>
      </c>
      <c r="E4079">
        <v>170000</v>
      </c>
      <c r="F4079">
        <v>170000</v>
      </c>
      <c r="G4079" s="3">
        <v>46245</v>
      </c>
      <c r="H4079" t="s">
        <v>3418</v>
      </c>
      <c r="I4079" t="s">
        <v>9358</v>
      </c>
    </row>
    <row r="4080" spans="1:9">
      <c r="A4080">
        <v>139526</v>
      </c>
      <c r="B4080" t="s">
        <v>4732</v>
      </c>
      <c r="C4080" t="s">
        <v>9264</v>
      </c>
      <c r="D4080" t="s">
        <v>9264</v>
      </c>
      <c r="E4080">
        <v>19600000</v>
      </c>
      <c r="F4080">
        <v>19600000</v>
      </c>
      <c r="G4080" s="3">
        <v>46245</v>
      </c>
      <c r="H4080" t="s">
        <v>3418</v>
      </c>
      <c r="I4080" t="s">
        <v>9405</v>
      </c>
    </row>
    <row r="4081" spans="1:9">
      <c r="A4081">
        <v>139527</v>
      </c>
      <c r="B4081">
        <v>0</v>
      </c>
      <c r="C4081">
        <v>0</v>
      </c>
      <c r="D4081">
        <v>0</v>
      </c>
      <c r="E4081">
        <v>0</v>
      </c>
      <c r="F4081">
        <v>0</v>
      </c>
      <c r="G4081" s="3">
        <v>46245</v>
      </c>
      <c r="H4081" t="s">
        <v>3418</v>
      </c>
      <c r="I4081" t="s">
        <v>9327</v>
      </c>
    </row>
    <row r="4082" spans="1:9">
      <c r="A4082">
        <v>139528</v>
      </c>
      <c r="B4082" t="s">
        <v>4938</v>
      </c>
      <c r="C4082" t="s">
        <v>9265</v>
      </c>
      <c r="D4082">
        <v>0</v>
      </c>
      <c r="E4082">
        <v>6277999.1399999997</v>
      </c>
      <c r="F4082">
        <v>7533598.9699999997</v>
      </c>
      <c r="G4082" s="3">
        <v>46245</v>
      </c>
      <c r="H4082" t="s">
        <v>3418</v>
      </c>
      <c r="I4082" t="s">
        <v>9327</v>
      </c>
    </row>
    <row r="4083" spans="1:9">
      <c r="A4083">
        <v>139529</v>
      </c>
      <c r="B4083">
        <v>0</v>
      </c>
      <c r="C4083">
        <v>0</v>
      </c>
      <c r="D4083">
        <v>0</v>
      </c>
      <c r="E4083">
        <v>0</v>
      </c>
      <c r="F4083">
        <v>0</v>
      </c>
      <c r="G4083" s="3">
        <v>46245</v>
      </c>
      <c r="H4083" t="s">
        <v>3418</v>
      </c>
      <c r="I4083" t="s">
        <v>9327</v>
      </c>
    </row>
    <row r="4084" spans="1:9">
      <c r="A4084">
        <v>139530</v>
      </c>
      <c r="B4084">
        <v>0</v>
      </c>
      <c r="C4084">
        <v>0</v>
      </c>
      <c r="D4084">
        <v>0</v>
      </c>
      <c r="E4084">
        <v>0</v>
      </c>
      <c r="F4084">
        <v>0</v>
      </c>
      <c r="G4084" s="3">
        <v>46245</v>
      </c>
      <c r="H4084" t="s">
        <v>3418</v>
      </c>
      <c r="I4084" t="s">
        <v>9327</v>
      </c>
    </row>
    <row r="4085" spans="1:9">
      <c r="A4085">
        <v>139531</v>
      </c>
      <c r="B4085" t="s">
        <v>9266</v>
      </c>
      <c r="C4085" t="s">
        <v>9268</v>
      </c>
      <c r="D4085">
        <v>0</v>
      </c>
      <c r="E4085">
        <v>2000000</v>
      </c>
      <c r="F4085">
        <v>2000000</v>
      </c>
      <c r="G4085" s="3">
        <v>46245</v>
      </c>
      <c r="H4085" t="s">
        <v>3418</v>
      </c>
      <c r="I4085" t="s">
        <v>9384</v>
      </c>
    </row>
    <row r="4086" spans="1:9">
      <c r="A4086">
        <v>139532</v>
      </c>
      <c r="B4086" t="s">
        <v>4938</v>
      </c>
      <c r="C4086" t="s">
        <v>9269</v>
      </c>
      <c r="D4086">
        <v>0</v>
      </c>
      <c r="E4086">
        <v>6473999.1699999999</v>
      </c>
      <c r="F4086">
        <v>7768799.0099999998</v>
      </c>
      <c r="G4086" s="3">
        <v>46245</v>
      </c>
      <c r="H4086" t="s">
        <v>3418</v>
      </c>
      <c r="I4086" t="s">
        <v>9327</v>
      </c>
    </row>
    <row r="4087" spans="1:9">
      <c r="A4087">
        <v>139533</v>
      </c>
      <c r="B4087" t="s">
        <v>9270</v>
      </c>
      <c r="C4087" t="s">
        <v>9272</v>
      </c>
      <c r="D4087">
        <v>0</v>
      </c>
      <c r="E4087">
        <v>3000000</v>
      </c>
      <c r="F4087">
        <v>3000000</v>
      </c>
      <c r="G4087" s="3">
        <v>46245</v>
      </c>
      <c r="H4087" t="s">
        <v>3418</v>
      </c>
      <c r="I4087" t="s">
        <v>9384</v>
      </c>
    </row>
    <row r="4088" spans="1:9">
      <c r="A4088">
        <v>139534</v>
      </c>
      <c r="B4088" t="s">
        <v>9273</v>
      </c>
      <c r="C4088" t="s">
        <v>9275</v>
      </c>
      <c r="D4088">
        <v>0</v>
      </c>
      <c r="E4088">
        <v>4300000</v>
      </c>
      <c r="F4088">
        <v>4300000</v>
      </c>
      <c r="G4088" s="3">
        <v>46245</v>
      </c>
      <c r="H4088" t="s">
        <v>3418</v>
      </c>
      <c r="I4088" t="s">
        <v>9327</v>
      </c>
    </row>
    <row r="4089" spans="1:9">
      <c r="A4089">
        <v>139535</v>
      </c>
      <c r="B4089" t="s">
        <v>9276</v>
      </c>
      <c r="C4089">
        <v>0</v>
      </c>
      <c r="D4089">
        <v>0</v>
      </c>
      <c r="E4089">
        <v>500000</v>
      </c>
      <c r="F4089">
        <v>500000</v>
      </c>
      <c r="G4089" s="3">
        <v>46245</v>
      </c>
      <c r="H4089" t="s">
        <v>3418</v>
      </c>
      <c r="I4089" t="s">
        <v>9405</v>
      </c>
    </row>
    <row r="4090" spans="1:9">
      <c r="A4090">
        <v>139536</v>
      </c>
      <c r="B4090" t="s">
        <v>5316</v>
      </c>
      <c r="C4090" t="s">
        <v>9278</v>
      </c>
      <c r="D4090">
        <v>0</v>
      </c>
      <c r="E4090">
        <v>4620000</v>
      </c>
      <c r="F4090">
        <v>5544000</v>
      </c>
      <c r="G4090" s="3">
        <v>46245</v>
      </c>
      <c r="H4090" t="s">
        <v>3418</v>
      </c>
      <c r="I4090" t="s">
        <v>9384</v>
      </c>
    </row>
    <row r="4091" spans="1:9">
      <c r="A4091">
        <v>139537</v>
      </c>
      <c r="B4091">
        <v>0</v>
      </c>
      <c r="C4091">
        <v>0</v>
      </c>
      <c r="D4091">
        <v>0</v>
      </c>
      <c r="E4091">
        <v>0</v>
      </c>
      <c r="F4091">
        <v>0</v>
      </c>
      <c r="G4091" s="3">
        <v>46245</v>
      </c>
      <c r="H4091" t="s">
        <v>3418</v>
      </c>
      <c r="I4091" t="s">
        <v>9327</v>
      </c>
    </row>
    <row r="4092" spans="1:9">
      <c r="A4092">
        <v>139538</v>
      </c>
      <c r="B4092" t="s">
        <v>4856</v>
      </c>
      <c r="C4092" t="s">
        <v>9279</v>
      </c>
      <c r="D4092" t="s">
        <v>9279</v>
      </c>
      <c r="E4092">
        <v>11000000</v>
      </c>
      <c r="F4092">
        <v>13200000</v>
      </c>
      <c r="G4092" s="3">
        <v>46245</v>
      </c>
      <c r="H4092" t="s">
        <v>3418</v>
      </c>
      <c r="I4092" t="s">
        <v>9290</v>
      </c>
    </row>
    <row r="4093" spans="1:9">
      <c r="A4093">
        <v>139539</v>
      </c>
      <c r="B4093" t="s">
        <v>5314</v>
      </c>
      <c r="C4093" t="s">
        <v>9280</v>
      </c>
      <c r="D4093">
        <v>0</v>
      </c>
      <c r="E4093">
        <v>160000</v>
      </c>
      <c r="F4093">
        <v>192000</v>
      </c>
      <c r="G4093" s="3">
        <v>46245</v>
      </c>
      <c r="H4093" t="s">
        <v>3418</v>
      </c>
      <c r="I4093" t="s">
        <v>9384</v>
      </c>
    </row>
    <row r="4094" spans="1:9">
      <c r="A4094">
        <v>139540</v>
      </c>
      <c r="B4094" t="s">
        <v>9281</v>
      </c>
      <c r="C4094" t="s">
        <v>9283</v>
      </c>
      <c r="D4094">
        <v>0</v>
      </c>
      <c r="E4094">
        <v>6300000</v>
      </c>
      <c r="F4094">
        <v>6300000</v>
      </c>
      <c r="G4094" s="3">
        <v>46245</v>
      </c>
      <c r="H4094" t="s">
        <v>3418</v>
      </c>
      <c r="I4094" t="s">
        <v>9384</v>
      </c>
    </row>
    <row r="4095" spans="1:9">
      <c r="A4095">
        <v>139541</v>
      </c>
      <c r="B4095" t="s">
        <v>4695</v>
      </c>
      <c r="C4095" t="s">
        <v>9284</v>
      </c>
      <c r="D4095">
        <v>0</v>
      </c>
      <c r="E4095">
        <v>2073500</v>
      </c>
      <c r="F4095">
        <v>2073500</v>
      </c>
      <c r="G4095" s="3">
        <v>46245</v>
      </c>
      <c r="H4095" t="s">
        <v>3418</v>
      </c>
      <c r="I4095" t="s">
        <v>9327</v>
      </c>
    </row>
    <row r="4096" spans="1:9">
      <c r="A4096">
        <v>139542</v>
      </c>
      <c r="B4096" t="s">
        <v>4939</v>
      </c>
      <c r="C4096">
        <v>0</v>
      </c>
      <c r="D4096" t="s">
        <v>9789</v>
      </c>
      <c r="E4096">
        <v>538732.80000000005</v>
      </c>
      <c r="F4096">
        <v>646479.35999999999</v>
      </c>
      <c r="G4096" s="3">
        <v>46245</v>
      </c>
      <c r="H4096" t="s">
        <v>3418</v>
      </c>
      <c r="I4096" t="s">
        <v>9290</v>
      </c>
    </row>
    <row r="4097" spans="1:9">
      <c r="A4097">
        <v>139543</v>
      </c>
      <c r="B4097" t="s">
        <v>5024</v>
      </c>
      <c r="C4097">
        <v>0</v>
      </c>
      <c r="D4097">
        <v>0</v>
      </c>
      <c r="E4097">
        <v>150000000</v>
      </c>
      <c r="F4097">
        <v>180000000</v>
      </c>
      <c r="G4097" s="3">
        <v>46245</v>
      </c>
      <c r="H4097" t="s">
        <v>3418</v>
      </c>
      <c r="I4097" t="s">
        <v>9290</v>
      </c>
    </row>
    <row r="4098" spans="1:9">
      <c r="A4098">
        <v>139544</v>
      </c>
      <c r="B4098" t="s">
        <v>4807</v>
      </c>
      <c r="C4098" t="s">
        <v>9285</v>
      </c>
      <c r="D4098">
        <v>0</v>
      </c>
      <c r="E4098">
        <v>8880000</v>
      </c>
      <c r="F4098">
        <v>10656000</v>
      </c>
      <c r="G4098" s="3">
        <v>46245</v>
      </c>
      <c r="H4098" t="s">
        <v>3418</v>
      </c>
      <c r="I4098" t="s">
        <v>3416</v>
      </c>
    </row>
    <row r="4099" spans="1:9">
      <c r="A4099">
        <v>139545</v>
      </c>
      <c r="B4099" t="s">
        <v>4797</v>
      </c>
      <c r="C4099" t="s">
        <v>9286</v>
      </c>
      <c r="D4099">
        <v>0</v>
      </c>
      <c r="E4099">
        <v>3714200</v>
      </c>
      <c r="F4099">
        <v>4457040</v>
      </c>
      <c r="G4099" s="3">
        <v>46245</v>
      </c>
      <c r="H4099" t="s">
        <v>3418</v>
      </c>
      <c r="I4099" t="s">
        <v>3416</v>
      </c>
    </row>
    <row r="4100" spans="1:9">
      <c r="A4100">
        <v>139546</v>
      </c>
      <c r="B4100" t="s">
        <v>4797</v>
      </c>
      <c r="C4100" t="s">
        <v>9287</v>
      </c>
      <c r="D4100">
        <v>0</v>
      </c>
      <c r="E4100">
        <v>8930000</v>
      </c>
      <c r="F4100">
        <v>10716000</v>
      </c>
      <c r="G4100" s="3">
        <v>46245</v>
      </c>
      <c r="H4100" t="s">
        <v>3418</v>
      </c>
      <c r="I4100" t="s">
        <v>3416</v>
      </c>
    </row>
    <row r="4101" spans="1:9">
      <c r="A4101">
        <v>139547</v>
      </c>
      <c r="B4101" t="s">
        <v>4697</v>
      </c>
      <c r="C4101" t="s">
        <v>3501</v>
      </c>
      <c r="D4101">
        <v>0</v>
      </c>
      <c r="E4101">
        <v>1632000</v>
      </c>
      <c r="F4101">
        <v>1632000</v>
      </c>
      <c r="G4101" s="3">
        <v>46245</v>
      </c>
      <c r="H4101" t="s">
        <v>3418</v>
      </c>
      <c r="I4101" t="s">
        <v>9358</v>
      </c>
    </row>
    <row r="4102" spans="1:9">
      <c r="A4102">
        <v>139548</v>
      </c>
      <c r="B4102" t="s">
        <v>4695</v>
      </c>
      <c r="C4102" t="s">
        <v>9288</v>
      </c>
      <c r="D4102">
        <v>0</v>
      </c>
      <c r="E4102">
        <v>1999600</v>
      </c>
      <c r="F4102">
        <v>1999600</v>
      </c>
      <c r="G4102" s="3">
        <v>46245</v>
      </c>
      <c r="H4102" t="s">
        <v>3418</v>
      </c>
      <c r="I4102" t="s">
        <v>9358</v>
      </c>
    </row>
    <row r="4103" spans="1:9">
      <c r="A4103">
        <v>139549</v>
      </c>
      <c r="B4103">
        <v>0</v>
      </c>
      <c r="C4103">
        <v>0</v>
      </c>
      <c r="D4103">
        <v>0</v>
      </c>
      <c r="E4103">
        <v>0</v>
      </c>
      <c r="F4103">
        <v>0</v>
      </c>
      <c r="G4103" s="3">
        <v>46245</v>
      </c>
      <c r="H4103" t="s">
        <v>3418</v>
      </c>
      <c r="I4103" t="s">
        <v>9327</v>
      </c>
    </row>
    <row r="4104" spans="1:9">
      <c r="A4104">
        <v>139550</v>
      </c>
      <c r="B4104">
        <v>0</v>
      </c>
      <c r="C4104">
        <v>0</v>
      </c>
      <c r="D4104">
        <v>0</v>
      </c>
      <c r="E4104">
        <v>0</v>
      </c>
      <c r="F4104">
        <v>0</v>
      </c>
      <c r="G4104" s="3">
        <v>46245</v>
      </c>
      <c r="H4104" t="s">
        <v>3418</v>
      </c>
      <c r="I4104" t="s">
        <v>9327</v>
      </c>
    </row>
    <row r="4105" spans="1:9">
      <c r="A4105">
        <v>139551</v>
      </c>
      <c r="B4105" t="s">
        <v>5576</v>
      </c>
      <c r="C4105" t="s">
        <v>9289</v>
      </c>
      <c r="D4105">
        <v>0</v>
      </c>
      <c r="E4105">
        <v>216000</v>
      </c>
      <c r="F4105">
        <v>259200</v>
      </c>
      <c r="G4105" s="3">
        <v>46246</v>
      </c>
      <c r="H4105" t="s">
        <v>9290</v>
      </c>
      <c r="I4105" t="s">
        <v>9327</v>
      </c>
    </row>
    <row r="4106" spans="1:9">
      <c r="A4106">
        <v>139552</v>
      </c>
      <c r="B4106" t="s">
        <v>4697</v>
      </c>
      <c r="C4106" t="s">
        <v>9291</v>
      </c>
      <c r="D4106" t="s">
        <v>9291</v>
      </c>
      <c r="E4106">
        <v>918000</v>
      </c>
      <c r="F4106">
        <v>918000</v>
      </c>
      <c r="G4106" s="3">
        <v>46246</v>
      </c>
      <c r="H4106" t="s">
        <v>9290</v>
      </c>
      <c r="I4106" t="s">
        <v>9405</v>
      </c>
    </row>
    <row r="4107" spans="1:9">
      <c r="A4107">
        <v>139553</v>
      </c>
      <c r="B4107" t="s">
        <v>4952</v>
      </c>
      <c r="C4107" t="s">
        <v>9292</v>
      </c>
      <c r="D4107" t="s">
        <v>9292</v>
      </c>
      <c r="E4107">
        <v>2000000</v>
      </c>
      <c r="F4107">
        <v>2000000</v>
      </c>
      <c r="G4107" s="3">
        <v>46246</v>
      </c>
      <c r="H4107" t="s">
        <v>9290</v>
      </c>
      <c r="I4107" t="s">
        <v>9405</v>
      </c>
    </row>
    <row r="4108" spans="1:9">
      <c r="A4108">
        <v>139554</v>
      </c>
      <c r="B4108" t="s">
        <v>9293</v>
      </c>
      <c r="C4108" t="s">
        <v>9295</v>
      </c>
      <c r="D4108" t="s">
        <v>9295</v>
      </c>
      <c r="E4108">
        <v>1977750</v>
      </c>
      <c r="F4108">
        <v>1977750</v>
      </c>
      <c r="G4108" s="3">
        <v>46246</v>
      </c>
      <c r="H4108" t="s">
        <v>9290</v>
      </c>
      <c r="I4108" t="s">
        <v>9405</v>
      </c>
    </row>
    <row r="4109" spans="1:9">
      <c r="A4109">
        <v>139555</v>
      </c>
      <c r="B4109" t="s">
        <v>9296</v>
      </c>
      <c r="C4109" t="s">
        <v>9298</v>
      </c>
      <c r="D4109">
        <v>0</v>
      </c>
      <c r="E4109">
        <v>405000</v>
      </c>
      <c r="F4109">
        <v>486000</v>
      </c>
      <c r="G4109" s="3">
        <v>46246</v>
      </c>
      <c r="H4109" t="s">
        <v>9290</v>
      </c>
      <c r="I4109" t="s">
        <v>9384</v>
      </c>
    </row>
    <row r="4110" spans="1:9">
      <c r="A4110">
        <v>139556</v>
      </c>
      <c r="B4110" t="s">
        <v>4952</v>
      </c>
      <c r="C4110" t="s">
        <v>6572</v>
      </c>
      <c r="D4110">
        <v>0</v>
      </c>
      <c r="E4110">
        <v>5995000</v>
      </c>
      <c r="F4110">
        <v>5995000</v>
      </c>
      <c r="G4110" s="3">
        <v>46246</v>
      </c>
      <c r="H4110" t="s">
        <v>9290</v>
      </c>
      <c r="I4110" t="s">
        <v>9327</v>
      </c>
    </row>
    <row r="4111" spans="1:9">
      <c r="A4111">
        <v>139557</v>
      </c>
      <c r="B4111" t="s">
        <v>7759</v>
      </c>
      <c r="C4111" t="s">
        <v>9299</v>
      </c>
      <c r="D4111">
        <v>0</v>
      </c>
      <c r="E4111">
        <v>254350425</v>
      </c>
      <c r="F4111">
        <v>305076510</v>
      </c>
      <c r="G4111" s="3">
        <v>46246</v>
      </c>
      <c r="H4111" t="s">
        <v>9290</v>
      </c>
      <c r="I4111" t="s">
        <v>9384</v>
      </c>
    </row>
    <row r="4112" spans="1:9">
      <c r="A4112">
        <v>139558</v>
      </c>
      <c r="B4112" t="s">
        <v>5381</v>
      </c>
      <c r="C4112" t="s">
        <v>9299</v>
      </c>
      <c r="D4112">
        <v>0</v>
      </c>
      <c r="E4112">
        <v>30380000</v>
      </c>
      <c r="F4112">
        <v>35712000</v>
      </c>
      <c r="G4112" s="3">
        <v>46246</v>
      </c>
      <c r="H4112" t="s">
        <v>9290</v>
      </c>
      <c r="I4112" t="s">
        <v>9384</v>
      </c>
    </row>
    <row r="4113" spans="1:9">
      <c r="A4113">
        <v>139559</v>
      </c>
      <c r="B4113" t="s">
        <v>6027</v>
      </c>
      <c r="C4113" t="s">
        <v>9299</v>
      </c>
      <c r="D4113">
        <v>0</v>
      </c>
      <c r="E4113">
        <v>8000000</v>
      </c>
      <c r="F4113">
        <v>8000000</v>
      </c>
      <c r="G4113" s="3">
        <v>46246</v>
      </c>
      <c r="H4113" t="s">
        <v>9290</v>
      </c>
      <c r="I4113" t="s">
        <v>9384</v>
      </c>
    </row>
    <row r="4114" spans="1:9">
      <c r="A4114">
        <v>139560</v>
      </c>
      <c r="B4114" t="s">
        <v>4853</v>
      </c>
      <c r="C4114" t="s">
        <v>9299</v>
      </c>
      <c r="D4114">
        <v>0</v>
      </c>
      <c r="E4114">
        <v>884100</v>
      </c>
      <c r="F4114">
        <v>1060920</v>
      </c>
      <c r="G4114" s="3">
        <v>46246</v>
      </c>
      <c r="H4114" t="s">
        <v>9290</v>
      </c>
      <c r="I4114" t="s">
        <v>9384</v>
      </c>
    </row>
    <row r="4115" spans="1:9">
      <c r="A4115">
        <v>139561</v>
      </c>
      <c r="B4115" t="s">
        <v>4794</v>
      </c>
      <c r="C4115" t="s">
        <v>9300</v>
      </c>
      <c r="D4115">
        <v>0</v>
      </c>
      <c r="E4115">
        <v>119644</v>
      </c>
      <c r="F4115">
        <v>119644</v>
      </c>
      <c r="G4115" s="3">
        <v>46246</v>
      </c>
      <c r="H4115" t="s">
        <v>9290</v>
      </c>
      <c r="I4115" t="s">
        <v>9384</v>
      </c>
    </row>
    <row r="4116" spans="1:9">
      <c r="A4116">
        <v>139562</v>
      </c>
      <c r="B4116" t="s">
        <v>6016</v>
      </c>
      <c r="C4116" t="s">
        <v>9301</v>
      </c>
      <c r="D4116">
        <v>0</v>
      </c>
      <c r="E4116">
        <v>8000000</v>
      </c>
      <c r="F4116">
        <v>8000000</v>
      </c>
      <c r="G4116" s="3">
        <v>46246</v>
      </c>
      <c r="H4116" t="s">
        <v>9290</v>
      </c>
      <c r="I4116" t="s">
        <v>9384</v>
      </c>
    </row>
    <row r="4117" spans="1:9">
      <c r="A4117">
        <v>139563</v>
      </c>
      <c r="B4117" t="s">
        <v>4706</v>
      </c>
      <c r="C4117" t="s">
        <v>9302</v>
      </c>
      <c r="D4117">
        <v>0</v>
      </c>
      <c r="E4117">
        <v>2025000</v>
      </c>
      <c r="F4117">
        <v>2025000</v>
      </c>
      <c r="G4117" s="3">
        <v>46246</v>
      </c>
      <c r="H4117" t="s">
        <v>9290</v>
      </c>
      <c r="I4117" t="s">
        <v>9327</v>
      </c>
    </row>
    <row r="4118" spans="1:9">
      <c r="A4118">
        <v>139564</v>
      </c>
      <c r="B4118" t="s">
        <v>4697</v>
      </c>
      <c r="C4118" t="s">
        <v>9303</v>
      </c>
      <c r="D4118">
        <v>0</v>
      </c>
      <c r="E4118">
        <v>5785775</v>
      </c>
      <c r="F4118">
        <v>5785775</v>
      </c>
      <c r="G4118" s="3">
        <v>46246</v>
      </c>
      <c r="H4118" t="s">
        <v>9290</v>
      </c>
      <c r="I4118" t="s">
        <v>9327</v>
      </c>
    </row>
    <row r="4119" spans="1:9">
      <c r="A4119">
        <v>139565</v>
      </c>
      <c r="B4119" t="s">
        <v>9304</v>
      </c>
      <c r="C4119" t="s">
        <v>9306</v>
      </c>
      <c r="D4119">
        <v>0</v>
      </c>
      <c r="E4119">
        <v>5000000</v>
      </c>
      <c r="F4119">
        <v>5000000</v>
      </c>
      <c r="G4119" s="3">
        <v>46246</v>
      </c>
      <c r="H4119" t="s">
        <v>9290</v>
      </c>
      <c r="I4119" t="s">
        <v>9384</v>
      </c>
    </row>
    <row r="4120" spans="1:9">
      <c r="A4120">
        <v>139566</v>
      </c>
      <c r="B4120" t="s">
        <v>6075</v>
      </c>
      <c r="C4120" t="s">
        <v>9299</v>
      </c>
      <c r="D4120">
        <v>0</v>
      </c>
      <c r="E4120">
        <v>265950000</v>
      </c>
      <c r="F4120">
        <v>319140000</v>
      </c>
      <c r="G4120" s="3">
        <v>46246</v>
      </c>
      <c r="H4120" t="s">
        <v>9290</v>
      </c>
      <c r="I4120" t="s">
        <v>9384</v>
      </c>
    </row>
    <row r="4121" spans="1:9">
      <c r="A4121">
        <v>139567</v>
      </c>
      <c r="B4121" t="s">
        <v>5529</v>
      </c>
      <c r="C4121" t="s">
        <v>9307</v>
      </c>
      <c r="D4121">
        <v>0</v>
      </c>
      <c r="E4121">
        <v>1069286219</v>
      </c>
      <c r="F4121">
        <v>1283143462.8</v>
      </c>
      <c r="G4121" s="3">
        <v>46246</v>
      </c>
      <c r="H4121" t="s">
        <v>9290</v>
      </c>
      <c r="I4121" t="s">
        <v>9290</v>
      </c>
    </row>
    <row r="4122" spans="1:9">
      <c r="A4122">
        <v>139568</v>
      </c>
      <c r="B4122" t="s">
        <v>4695</v>
      </c>
      <c r="C4122" t="s">
        <v>9308</v>
      </c>
      <c r="D4122" t="s">
        <v>9308</v>
      </c>
      <c r="E4122">
        <v>950000</v>
      </c>
      <c r="F4122">
        <v>950000</v>
      </c>
      <c r="G4122" s="3">
        <v>46246</v>
      </c>
      <c r="H4122" t="s">
        <v>9290</v>
      </c>
      <c r="I4122" t="s">
        <v>9290</v>
      </c>
    </row>
    <row r="4123" spans="1:9">
      <c r="A4123">
        <v>139569</v>
      </c>
      <c r="B4123" t="s">
        <v>4868</v>
      </c>
      <c r="C4123">
        <v>0</v>
      </c>
      <c r="D4123">
        <v>0</v>
      </c>
      <c r="E4123">
        <v>2250000</v>
      </c>
      <c r="F4123">
        <v>2700000</v>
      </c>
      <c r="G4123" s="3">
        <v>46246</v>
      </c>
      <c r="H4123" t="s">
        <v>9290</v>
      </c>
      <c r="I4123" t="s">
        <v>9290</v>
      </c>
    </row>
    <row r="4124" spans="1:9">
      <c r="A4124">
        <v>139570</v>
      </c>
      <c r="B4124" t="s">
        <v>5400</v>
      </c>
      <c r="C4124" t="s">
        <v>9309</v>
      </c>
      <c r="D4124">
        <v>0</v>
      </c>
      <c r="E4124">
        <v>1193500</v>
      </c>
      <c r="F4124">
        <v>1193500</v>
      </c>
      <c r="G4124" s="3">
        <v>46246</v>
      </c>
      <c r="H4124" t="s">
        <v>9290</v>
      </c>
      <c r="I4124" t="s">
        <v>9384</v>
      </c>
    </row>
    <row r="4125" spans="1:9">
      <c r="A4125">
        <v>139571</v>
      </c>
      <c r="B4125" t="s">
        <v>4894</v>
      </c>
      <c r="C4125" t="s">
        <v>9310</v>
      </c>
      <c r="D4125">
        <v>0</v>
      </c>
      <c r="E4125">
        <v>4850000</v>
      </c>
      <c r="F4125">
        <v>4850000</v>
      </c>
      <c r="G4125" s="3">
        <v>46246</v>
      </c>
      <c r="H4125" t="s">
        <v>9290</v>
      </c>
      <c r="I4125" t="s">
        <v>9384</v>
      </c>
    </row>
    <row r="4126" spans="1:9">
      <c r="A4126">
        <v>139572</v>
      </c>
      <c r="B4126" t="s">
        <v>4894</v>
      </c>
      <c r="C4126" t="s">
        <v>9311</v>
      </c>
      <c r="D4126">
        <v>0</v>
      </c>
      <c r="E4126">
        <v>4850000</v>
      </c>
      <c r="F4126">
        <v>4850000</v>
      </c>
      <c r="G4126" s="3">
        <v>46246</v>
      </c>
      <c r="H4126" t="s">
        <v>9290</v>
      </c>
      <c r="I4126" t="s">
        <v>9384</v>
      </c>
    </row>
    <row r="4127" spans="1:9">
      <c r="A4127">
        <v>139573</v>
      </c>
      <c r="B4127" t="s">
        <v>4894</v>
      </c>
      <c r="C4127" t="s">
        <v>9312</v>
      </c>
      <c r="D4127">
        <v>0</v>
      </c>
      <c r="E4127">
        <v>4850000</v>
      </c>
      <c r="F4127">
        <v>4850000</v>
      </c>
      <c r="G4127" s="3">
        <v>46246</v>
      </c>
      <c r="H4127" t="s">
        <v>9290</v>
      </c>
      <c r="I4127" t="s">
        <v>9384</v>
      </c>
    </row>
    <row r="4128" spans="1:9">
      <c r="A4128">
        <v>139574</v>
      </c>
      <c r="B4128" t="s">
        <v>6253</v>
      </c>
      <c r="C4128" t="s">
        <v>9299</v>
      </c>
      <c r="D4128">
        <v>0</v>
      </c>
      <c r="E4128">
        <v>406000</v>
      </c>
      <c r="F4128">
        <v>487200</v>
      </c>
      <c r="G4128" s="3">
        <v>46246</v>
      </c>
      <c r="H4128" t="s">
        <v>9290</v>
      </c>
      <c r="I4128" t="s">
        <v>9384</v>
      </c>
    </row>
    <row r="4129" spans="1:9">
      <c r="A4129">
        <v>139575</v>
      </c>
      <c r="B4129" t="s">
        <v>4693</v>
      </c>
      <c r="C4129" t="s">
        <v>9313</v>
      </c>
      <c r="D4129">
        <v>0</v>
      </c>
      <c r="E4129">
        <v>5100000</v>
      </c>
      <c r="F4129">
        <v>5100000</v>
      </c>
      <c r="G4129" s="3">
        <v>46246</v>
      </c>
      <c r="H4129" t="s">
        <v>9290</v>
      </c>
      <c r="I4129" t="s">
        <v>9384</v>
      </c>
    </row>
    <row r="4130" spans="1:9">
      <c r="A4130">
        <v>139576</v>
      </c>
      <c r="B4130" t="s">
        <v>4807</v>
      </c>
      <c r="C4130" t="s">
        <v>9314</v>
      </c>
      <c r="D4130">
        <v>0</v>
      </c>
      <c r="E4130">
        <v>4917500</v>
      </c>
      <c r="F4130">
        <v>4917500</v>
      </c>
      <c r="G4130" s="3">
        <v>46246</v>
      </c>
      <c r="H4130" t="s">
        <v>9290</v>
      </c>
      <c r="I4130" t="s">
        <v>9384</v>
      </c>
    </row>
    <row r="4131" spans="1:9">
      <c r="A4131">
        <v>139577</v>
      </c>
      <c r="B4131" t="s">
        <v>5549</v>
      </c>
      <c r="C4131" t="s">
        <v>9315</v>
      </c>
      <c r="D4131">
        <v>0</v>
      </c>
      <c r="E4131">
        <v>135000</v>
      </c>
      <c r="F4131">
        <v>162000</v>
      </c>
      <c r="G4131" s="3">
        <v>46246</v>
      </c>
      <c r="H4131" t="s">
        <v>9290</v>
      </c>
      <c r="I4131" t="s">
        <v>9465</v>
      </c>
    </row>
    <row r="4132" spans="1:9">
      <c r="A4132">
        <v>139578</v>
      </c>
      <c r="B4132" t="s">
        <v>4807</v>
      </c>
      <c r="C4132" t="s">
        <v>9316</v>
      </c>
      <c r="D4132">
        <v>0</v>
      </c>
      <c r="E4132">
        <v>7370000</v>
      </c>
      <c r="F4132">
        <v>7370000</v>
      </c>
      <c r="G4132" s="3">
        <v>46246</v>
      </c>
      <c r="H4132" t="s">
        <v>9290</v>
      </c>
      <c r="I4132" t="s">
        <v>9384</v>
      </c>
    </row>
    <row r="4133" spans="1:9">
      <c r="A4133">
        <v>139579</v>
      </c>
      <c r="B4133" t="s">
        <v>4807</v>
      </c>
      <c r="C4133" t="s">
        <v>9317</v>
      </c>
      <c r="D4133">
        <v>0</v>
      </c>
      <c r="E4133">
        <v>2350000</v>
      </c>
      <c r="F4133">
        <v>2820000</v>
      </c>
      <c r="G4133" s="3">
        <v>46246</v>
      </c>
      <c r="H4133" t="s">
        <v>9290</v>
      </c>
      <c r="I4133" t="s">
        <v>3416</v>
      </c>
    </row>
    <row r="4134" spans="1:9">
      <c r="A4134">
        <v>139580</v>
      </c>
      <c r="B4134" t="s">
        <v>4807</v>
      </c>
      <c r="C4134" t="s">
        <v>9318</v>
      </c>
      <c r="D4134">
        <v>0</v>
      </c>
      <c r="E4134">
        <v>8090000</v>
      </c>
      <c r="F4134">
        <v>8090000</v>
      </c>
      <c r="G4134" s="3">
        <v>46246</v>
      </c>
      <c r="H4134" t="s">
        <v>9290</v>
      </c>
      <c r="I4134" t="s">
        <v>9384</v>
      </c>
    </row>
    <row r="4135" spans="1:9">
      <c r="A4135">
        <v>139581</v>
      </c>
      <c r="B4135" t="s">
        <v>4797</v>
      </c>
      <c r="C4135" t="s">
        <v>9319</v>
      </c>
      <c r="D4135">
        <v>0</v>
      </c>
      <c r="E4135">
        <v>9437800</v>
      </c>
      <c r="F4135">
        <v>11325360</v>
      </c>
      <c r="G4135" s="3">
        <v>46246</v>
      </c>
      <c r="H4135" t="s">
        <v>9290</v>
      </c>
      <c r="I4135" t="s">
        <v>3416</v>
      </c>
    </row>
    <row r="4136" spans="1:9">
      <c r="A4136">
        <v>139582</v>
      </c>
      <c r="B4136" t="s">
        <v>7296</v>
      </c>
      <c r="C4136">
        <v>0</v>
      </c>
      <c r="D4136">
        <v>0</v>
      </c>
      <c r="E4136">
        <v>1000000</v>
      </c>
      <c r="F4136">
        <v>1200000</v>
      </c>
      <c r="G4136" s="3">
        <v>46246</v>
      </c>
      <c r="H4136" t="s">
        <v>9290</v>
      </c>
      <c r="I4136" t="s">
        <v>9465</v>
      </c>
    </row>
    <row r="4137" spans="1:9">
      <c r="A4137">
        <v>139583</v>
      </c>
      <c r="B4137" t="s">
        <v>9320</v>
      </c>
      <c r="C4137" t="s">
        <v>9322</v>
      </c>
      <c r="D4137">
        <v>0</v>
      </c>
      <c r="E4137">
        <v>8000000</v>
      </c>
      <c r="F4137">
        <v>8000000</v>
      </c>
      <c r="G4137" s="3">
        <v>46246</v>
      </c>
      <c r="H4137" t="s">
        <v>9290</v>
      </c>
      <c r="I4137" t="s">
        <v>9384</v>
      </c>
    </row>
    <row r="4138" spans="1:9">
      <c r="A4138">
        <v>139584</v>
      </c>
      <c r="B4138" t="s">
        <v>7340</v>
      </c>
      <c r="C4138" t="s">
        <v>9323</v>
      </c>
      <c r="D4138">
        <v>0</v>
      </c>
      <c r="E4138">
        <v>460000</v>
      </c>
      <c r="F4138">
        <v>460000</v>
      </c>
      <c r="G4138" s="3">
        <v>46246</v>
      </c>
      <c r="H4138" t="s">
        <v>9290</v>
      </c>
      <c r="I4138" t="s">
        <v>9465</v>
      </c>
    </row>
    <row r="4139" spans="1:9">
      <c r="A4139">
        <v>139585</v>
      </c>
      <c r="B4139" t="s">
        <v>4695</v>
      </c>
      <c r="C4139">
        <v>0</v>
      </c>
      <c r="D4139">
        <v>0</v>
      </c>
      <c r="E4139">
        <v>1122500</v>
      </c>
      <c r="F4139">
        <v>1122500</v>
      </c>
      <c r="G4139" s="3">
        <v>46246</v>
      </c>
      <c r="H4139" t="s">
        <v>9290</v>
      </c>
      <c r="I4139" t="s">
        <v>9327</v>
      </c>
    </row>
    <row r="4140" spans="1:9">
      <c r="A4140">
        <v>139586</v>
      </c>
      <c r="B4140" t="s">
        <v>4952</v>
      </c>
      <c r="C4140" t="s">
        <v>9323</v>
      </c>
      <c r="D4140">
        <v>0</v>
      </c>
      <c r="E4140">
        <v>500000</v>
      </c>
      <c r="F4140">
        <v>500000</v>
      </c>
      <c r="G4140" s="3">
        <v>46246</v>
      </c>
      <c r="H4140" t="s">
        <v>9290</v>
      </c>
      <c r="I4140" t="s">
        <v>9465</v>
      </c>
    </row>
    <row r="4141" spans="1:9">
      <c r="A4141">
        <v>139587</v>
      </c>
      <c r="B4141" t="s">
        <v>5103</v>
      </c>
      <c r="C4141" t="s">
        <v>9324</v>
      </c>
      <c r="D4141">
        <v>0</v>
      </c>
      <c r="E4141">
        <v>5909120</v>
      </c>
      <c r="F4141">
        <v>7090944</v>
      </c>
      <c r="G4141" s="3">
        <v>46246</v>
      </c>
      <c r="H4141" t="s">
        <v>9290</v>
      </c>
      <c r="I4141" t="s">
        <v>9810</v>
      </c>
    </row>
    <row r="4142" spans="1:9">
      <c r="A4142">
        <v>139588</v>
      </c>
      <c r="B4142" t="s">
        <v>5901</v>
      </c>
      <c r="C4142" t="s">
        <v>9325</v>
      </c>
      <c r="D4142">
        <v>0</v>
      </c>
      <c r="E4142">
        <v>5479200</v>
      </c>
      <c r="F4142">
        <v>6575040</v>
      </c>
      <c r="G4142" s="3">
        <v>46246</v>
      </c>
      <c r="H4142" t="s">
        <v>9290</v>
      </c>
      <c r="I4142" t="s">
        <v>9327</v>
      </c>
    </row>
    <row r="4143" spans="1:9">
      <c r="A4143">
        <v>139589</v>
      </c>
      <c r="B4143" t="s">
        <v>5381</v>
      </c>
      <c r="C4143" t="s">
        <v>9326</v>
      </c>
      <c r="D4143">
        <v>0</v>
      </c>
      <c r="E4143">
        <v>15000000</v>
      </c>
      <c r="F4143">
        <v>15000000</v>
      </c>
      <c r="G4143" s="3">
        <v>46247</v>
      </c>
      <c r="H4143" t="s">
        <v>9327</v>
      </c>
      <c r="I4143" t="s">
        <v>9384</v>
      </c>
    </row>
    <row r="4144" spans="1:9">
      <c r="A4144">
        <v>139590</v>
      </c>
      <c r="B4144" t="s">
        <v>9328</v>
      </c>
      <c r="C4144" t="s">
        <v>9330</v>
      </c>
      <c r="D4144">
        <v>0</v>
      </c>
      <c r="E4144">
        <v>7200000</v>
      </c>
      <c r="F4144">
        <v>7200000</v>
      </c>
      <c r="G4144" s="3">
        <v>46247</v>
      </c>
      <c r="H4144" t="s">
        <v>9327</v>
      </c>
      <c r="I4144" t="s">
        <v>9384</v>
      </c>
    </row>
    <row r="4145" spans="1:9">
      <c r="A4145">
        <v>139591</v>
      </c>
      <c r="B4145" t="s">
        <v>4727</v>
      </c>
      <c r="C4145" t="s">
        <v>9331</v>
      </c>
      <c r="D4145">
        <v>0</v>
      </c>
      <c r="E4145">
        <v>54000000</v>
      </c>
      <c r="F4145">
        <v>54000000</v>
      </c>
      <c r="G4145" s="3">
        <v>46247</v>
      </c>
      <c r="H4145" t="s">
        <v>9327</v>
      </c>
      <c r="I4145" t="s">
        <v>9384</v>
      </c>
    </row>
    <row r="4146" spans="1:9">
      <c r="A4146">
        <v>139592</v>
      </c>
      <c r="B4146" t="s">
        <v>4703</v>
      </c>
      <c r="C4146" t="s">
        <v>9332</v>
      </c>
      <c r="D4146">
        <v>0</v>
      </c>
      <c r="E4146">
        <v>709320</v>
      </c>
      <c r="F4146">
        <v>709320</v>
      </c>
      <c r="G4146" s="3">
        <v>46247</v>
      </c>
      <c r="H4146" t="s">
        <v>9327</v>
      </c>
      <c r="I4146" t="s">
        <v>9327</v>
      </c>
    </row>
    <row r="4147" spans="1:9">
      <c r="A4147">
        <v>139593</v>
      </c>
      <c r="B4147" t="s">
        <v>4703</v>
      </c>
      <c r="C4147" t="s">
        <v>9333</v>
      </c>
      <c r="D4147">
        <v>0</v>
      </c>
      <c r="E4147">
        <v>975600</v>
      </c>
      <c r="F4147">
        <v>975600</v>
      </c>
      <c r="G4147" s="3">
        <v>46247</v>
      </c>
      <c r="H4147" t="s">
        <v>9327</v>
      </c>
      <c r="I4147" t="s">
        <v>9327</v>
      </c>
    </row>
    <row r="4148" spans="1:9">
      <c r="A4148">
        <v>139594</v>
      </c>
      <c r="B4148" t="s">
        <v>7343</v>
      </c>
      <c r="C4148" t="s">
        <v>9334</v>
      </c>
      <c r="D4148">
        <v>0</v>
      </c>
      <c r="E4148">
        <v>1306000</v>
      </c>
      <c r="F4148">
        <v>1306000</v>
      </c>
      <c r="G4148" s="3">
        <v>46247</v>
      </c>
      <c r="H4148" t="s">
        <v>9327</v>
      </c>
      <c r="I4148" t="s">
        <v>9465</v>
      </c>
    </row>
    <row r="4149" spans="1:9">
      <c r="A4149">
        <v>139595</v>
      </c>
      <c r="B4149" t="s">
        <v>4794</v>
      </c>
      <c r="C4149" t="s">
        <v>9335</v>
      </c>
      <c r="D4149">
        <v>0</v>
      </c>
      <c r="E4149">
        <v>778</v>
      </c>
      <c r="F4149">
        <v>933.6</v>
      </c>
      <c r="G4149" s="3">
        <v>46247</v>
      </c>
      <c r="H4149" t="s">
        <v>9327</v>
      </c>
      <c r="I4149" t="s">
        <v>9405</v>
      </c>
    </row>
    <row r="4150" spans="1:9">
      <c r="A4150">
        <v>139596</v>
      </c>
      <c r="B4150" t="s">
        <v>4768</v>
      </c>
      <c r="C4150" t="s">
        <v>9336</v>
      </c>
      <c r="D4150">
        <v>0</v>
      </c>
      <c r="E4150">
        <v>14000000</v>
      </c>
      <c r="F4150">
        <v>16800000</v>
      </c>
      <c r="G4150" s="3">
        <v>46247</v>
      </c>
      <c r="H4150" t="s">
        <v>9327</v>
      </c>
      <c r="I4150" t="s">
        <v>9384</v>
      </c>
    </row>
    <row r="4151" spans="1:9">
      <c r="A4151">
        <v>139597</v>
      </c>
      <c r="B4151" t="s">
        <v>5456</v>
      </c>
      <c r="C4151" t="s">
        <v>9337</v>
      </c>
      <c r="D4151">
        <v>0</v>
      </c>
      <c r="E4151">
        <v>220000000</v>
      </c>
      <c r="F4151">
        <v>264000000</v>
      </c>
      <c r="G4151" s="3">
        <v>46247</v>
      </c>
      <c r="H4151" t="s">
        <v>9327</v>
      </c>
      <c r="I4151" t="s">
        <v>9384</v>
      </c>
    </row>
    <row r="4152" spans="1:9">
      <c r="A4152">
        <v>139598</v>
      </c>
      <c r="B4152" t="s">
        <v>8729</v>
      </c>
      <c r="C4152">
        <v>0</v>
      </c>
      <c r="D4152">
        <v>0</v>
      </c>
      <c r="E4152">
        <v>8653850</v>
      </c>
      <c r="F4152">
        <v>0</v>
      </c>
      <c r="G4152" s="3">
        <v>46247</v>
      </c>
      <c r="H4152" t="s">
        <v>9327</v>
      </c>
      <c r="I4152" t="s">
        <v>9358</v>
      </c>
    </row>
    <row r="4153" spans="1:9">
      <c r="A4153">
        <v>139599</v>
      </c>
      <c r="B4153" t="s">
        <v>9338</v>
      </c>
      <c r="C4153" t="s">
        <v>9340</v>
      </c>
      <c r="D4153">
        <v>0</v>
      </c>
      <c r="E4153">
        <v>690000</v>
      </c>
      <c r="F4153">
        <v>690000</v>
      </c>
      <c r="G4153" s="3">
        <v>46247</v>
      </c>
      <c r="H4153" t="s">
        <v>9327</v>
      </c>
      <c r="I4153" t="s">
        <v>9465</v>
      </c>
    </row>
    <row r="4154" spans="1:9">
      <c r="A4154">
        <v>139600</v>
      </c>
      <c r="B4154">
        <v>0</v>
      </c>
      <c r="C4154">
        <v>0</v>
      </c>
      <c r="D4154">
        <v>0</v>
      </c>
      <c r="E4154">
        <v>0</v>
      </c>
      <c r="F4154">
        <v>0</v>
      </c>
      <c r="G4154" s="3">
        <v>46247</v>
      </c>
      <c r="H4154" t="s">
        <v>9327</v>
      </c>
      <c r="I4154" t="s">
        <v>9358</v>
      </c>
    </row>
    <row r="4155" spans="1:9">
      <c r="A4155">
        <v>139601</v>
      </c>
      <c r="B4155" t="s">
        <v>4768</v>
      </c>
      <c r="C4155" t="s">
        <v>9341</v>
      </c>
      <c r="D4155">
        <v>0</v>
      </c>
      <c r="E4155">
        <v>514000000</v>
      </c>
      <c r="F4155">
        <v>616800000</v>
      </c>
      <c r="G4155" s="3">
        <v>46247</v>
      </c>
      <c r="H4155" t="s">
        <v>9327</v>
      </c>
      <c r="I4155" t="s">
        <v>9384</v>
      </c>
    </row>
    <row r="4156" spans="1:9">
      <c r="A4156">
        <v>139602</v>
      </c>
      <c r="B4156" t="s">
        <v>9342</v>
      </c>
      <c r="C4156" t="s">
        <v>9344</v>
      </c>
      <c r="D4156">
        <v>0</v>
      </c>
      <c r="E4156">
        <v>12000000</v>
      </c>
      <c r="F4156">
        <v>12000000</v>
      </c>
      <c r="G4156" s="3">
        <v>46247</v>
      </c>
      <c r="H4156" t="s">
        <v>9327</v>
      </c>
      <c r="I4156" t="s">
        <v>9384</v>
      </c>
    </row>
    <row r="4157" spans="1:9">
      <c r="A4157">
        <v>139603</v>
      </c>
      <c r="B4157">
        <v>0</v>
      </c>
      <c r="C4157">
        <v>0</v>
      </c>
      <c r="D4157">
        <v>0</v>
      </c>
      <c r="E4157">
        <v>0</v>
      </c>
      <c r="F4157">
        <v>0</v>
      </c>
      <c r="G4157" s="3">
        <v>46247</v>
      </c>
      <c r="H4157" t="s">
        <v>9327</v>
      </c>
      <c r="I4157" t="s">
        <v>9358</v>
      </c>
    </row>
    <row r="4158" spans="1:9">
      <c r="A4158">
        <v>139604</v>
      </c>
      <c r="B4158">
        <v>0</v>
      </c>
      <c r="C4158">
        <v>0</v>
      </c>
      <c r="D4158">
        <v>0</v>
      </c>
      <c r="E4158">
        <v>0</v>
      </c>
      <c r="F4158">
        <v>0</v>
      </c>
      <c r="G4158" s="3">
        <v>46247</v>
      </c>
      <c r="H4158" t="s">
        <v>9327</v>
      </c>
      <c r="I4158" t="s">
        <v>9358</v>
      </c>
    </row>
    <row r="4159" spans="1:9">
      <c r="A4159">
        <v>139605</v>
      </c>
      <c r="B4159">
        <v>0</v>
      </c>
      <c r="C4159">
        <v>0</v>
      </c>
      <c r="D4159">
        <v>0</v>
      </c>
      <c r="E4159">
        <v>0</v>
      </c>
      <c r="F4159">
        <v>0</v>
      </c>
      <c r="G4159" s="3">
        <v>46247</v>
      </c>
      <c r="H4159" t="s">
        <v>9327</v>
      </c>
      <c r="I4159" t="s">
        <v>9358</v>
      </c>
    </row>
    <row r="4160" spans="1:9">
      <c r="A4160">
        <v>139606</v>
      </c>
      <c r="B4160" t="s">
        <v>7061</v>
      </c>
      <c r="C4160" t="s">
        <v>9345</v>
      </c>
      <c r="D4160">
        <v>0</v>
      </c>
      <c r="E4160">
        <v>18909966</v>
      </c>
      <c r="F4160">
        <v>22691959.199999999</v>
      </c>
      <c r="G4160" s="3">
        <v>46247</v>
      </c>
      <c r="H4160" t="s">
        <v>9327</v>
      </c>
      <c r="I4160" t="s">
        <v>3416</v>
      </c>
    </row>
    <row r="4161" spans="1:9">
      <c r="A4161">
        <v>139607</v>
      </c>
      <c r="B4161" t="s">
        <v>8191</v>
      </c>
      <c r="C4161" t="s">
        <v>9346</v>
      </c>
      <c r="D4161">
        <v>0</v>
      </c>
      <c r="E4161">
        <v>10000000</v>
      </c>
      <c r="F4161">
        <v>10000000</v>
      </c>
      <c r="G4161" s="3">
        <v>46247</v>
      </c>
      <c r="H4161" t="s">
        <v>9327</v>
      </c>
      <c r="I4161" t="s">
        <v>9384</v>
      </c>
    </row>
    <row r="4162" spans="1:9">
      <c r="A4162">
        <v>139608</v>
      </c>
      <c r="B4162" t="s">
        <v>4768</v>
      </c>
      <c r="C4162" t="s">
        <v>9347</v>
      </c>
      <c r="D4162">
        <v>0</v>
      </c>
      <c r="E4162">
        <v>71000000</v>
      </c>
      <c r="F4162">
        <v>85200000</v>
      </c>
      <c r="G4162" s="3">
        <v>46247</v>
      </c>
      <c r="H4162" t="s">
        <v>9327</v>
      </c>
      <c r="I4162" t="s">
        <v>9384</v>
      </c>
    </row>
    <row r="4163" spans="1:9">
      <c r="A4163">
        <v>139609</v>
      </c>
      <c r="B4163" t="s">
        <v>4768</v>
      </c>
      <c r="C4163" t="s">
        <v>9348</v>
      </c>
      <c r="D4163">
        <v>0</v>
      </c>
      <c r="E4163">
        <v>210000000</v>
      </c>
      <c r="F4163">
        <v>252000000</v>
      </c>
      <c r="G4163" s="3">
        <v>46247</v>
      </c>
      <c r="H4163" t="s">
        <v>9327</v>
      </c>
      <c r="I4163" t="s">
        <v>9384</v>
      </c>
    </row>
    <row r="4164" spans="1:9">
      <c r="A4164">
        <v>139610</v>
      </c>
      <c r="B4164" t="s">
        <v>6507</v>
      </c>
      <c r="C4164" t="s">
        <v>9349</v>
      </c>
      <c r="D4164">
        <v>0</v>
      </c>
      <c r="E4164">
        <v>101990000</v>
      </c>
      <c r="F4164">
        <v>122388000</v>
      </c>
      <c r="G4164" s="3">
        <v>46247</v>
      </c>
      <c r="H4164" t="s">
        <v>9327</v>
      </c>
      <c r="I4164" t="s">
        <v>9384</v>
      </c>
    </row>
    <row r="4165" spans="1:9">
      <c r="A4165">
        <v>139611</v>
      </c>
      <c r="B4165" t="s">
        <v>9123</v>
      </c>
      <c r="C4165" t="s">
        <v>9350</v>
      </c>
      <c r="D4165">
        <v>0</v>
      </c>
      <c r="E4165">
        <v>10400000</v>
      </c>
      <c r="F4165">
        <v>10400000</v>
      </c>
      <c r="G4165" s="3">
        <v>46247</v>
      </c>
      <c r="H4165" t="s">
        <v>9327</v>
      </c>
      <c r="I4165" t="s">
        <v>9384</v>
      </c>
    </row>
    <row r="4166" spans="1:9">
      <c r="A4166">
        <v>139612</v>
      </c>
      <c r="B4166" t="s">
        <v>8013</v>
      </c>
      <c r="C4166" t="s">
        <v>9351</v>
      </c>
      <c r="D4166">
        <v>0</v>
      </c>
      <c r="E4166">
        <v>6000000</v>
      </c>
      <c r="F4166">
        <v>6000000</v>
      </c>
      <c r="G4166" s="3">
        <v>46247</v>
      </c>
      <c r="H4166" t="s">
        <v>9327</v>
      </c>
      <c r="I4166" t="s">
        <v>9384</v>
      </c>
    </row>
    <row r="4167" spans="1:9">
      <c r="A4167">
        <v>139613</v>
      </c>
      <c r="B4167" t="s">
        <v>7061</v>
      </c>
      <c r="C4167" t="s">
        <v>9352</v>
      </c>
      <c r="D4167">
        <v>0</v>
      </c>
      <c r="E4167">
        <v>18909966</v>
      </c>
      <c r="F4167">
        <v>22691959.199999999</v>
      </c>
      <c r="G4167" s="3">
        <v>46247</v>
      </c>
      <c r="H4167" t="s">
        <v>9327</v>
      </c>
      <c r="I4167" t="s">
        <v>9384</v>
      </c>
    </row>
    <row r="4168" spans="1:9">
      <c r="A4168">
        <v>139614</v>
      </c>
      <c r="B4168" t="s">
        <v>5136</v>
      </c>
      <c r="C4168" t="s">
        <v>9353</v>
      </c>
      <c r="D4168">
        <v>0</v>
      </c>
      <c r="E4168">
        <v>17840000</v>
      </c>
      <c r="F4168">
        <v>17840000</v>
      </c>
      <c r="G4168" s="3">
        <v>46247</v>
      </c>
      <c r="H4168" t="s">
        <v>9327</v>
      </c>
      <c r="I4168" t="s">
        <v>9384</v>
      </c>
    </row>
    <row r="4169" spans="1:9">
      <c r="A4169">
        <v>139615</v>
      </c>
      <c r="B4169" t="s">
        <v>7947</v>
      </c>
      <c r="C4169" t="s">
        <v>9350</v>
      </c>
      <c r="D4169">
        <v>0</v>
      </c>
      <c r="E4169">
        <v>4000000</v>
      </c>
      <c r="F4169">
        <v>4000000</v>
      </c>
      <c r="G4169" s="3">
        <v>46247</v>
      </c>
      <c r="H4169" t="s">
        <v>9327</v>
      </c>
      <c r="I4169" t="s">
        <v>9384</v>
      </c>
    </row>
    <row r="4170" spans="1:9">
      <c r="A4170">
        <v>139616</v>
      </c>
      <c r="B4170" t="s">
        <v>6414</v>
      </c>
      <c r="C4170" t="s">
        <v>9354</v>
      </c>
      <c r="D4170">
        <v>0</v>
      </c>
      <c r="E4170">
        <v>112887346</v>
      </c>
      <c r="F4170">
        <v>135464815.19999999</v>
      </c>
      <c r="G4170" s="3">
        <v>46247</v>
      </c>
      <c r="H4170" t="s">
        <v>9327</v>
      </c>
      <c r="I4170" t="s">
        <v>9384</v>
      </c>
    </row>
    <row r="4171" spans="1:9">
      <c r="A4171">
        <v>139617</v>
      </c>
      <c r="B4171" t="s">
        <v>6414</v>
      </c>
      <c r="C4171" t="s">
        <v>9355</v>
      </c>
      <c r="D4171">
        <v>0</v>
      </c>
      <c r="E4171">
        <v>119694689</v>
      </c>
      <c r="F4171">
        <v>143633626.80000001</v>
      </c>
      <c r="G4171" s="3">
        <v>46247</v>
      </c>
      <c r="H4171" t="s">
        <v>9327</v>
      </c>
      <c r="I4171" t="s">
        <v>9384</v>
      </c>
    </row>
    <row r="4172" spans="1:9">
      <c r="A4172">
        <v>139618</v>
      </c>
      <c r="B4172" t="s">
        <v>4807</v>
      </c>
      <c r="C4172" t="s">
        <v>9356</v>
      </c>
      <c r="D4172">
        <v>0</v>
      </c>
      <c r="E4172">
        <v>4596120</v>
      </c>
      <c r="F4172">
        <v>5515344</v>
      </c>
      <c r="G4172" s="3">
        <v>46247</v>
      </c>
      <c r="H4172" t="s">
        <v>9327</v>
      </c>
      <c r="I4172" t="s">
        <v>9485</v>
      </c>
    </row>
    <row r="4173" spans="1:9">
      <c r="A4173">
        <v>139619</v>
      </c>
      <c r="B4173" t="s">
        <v>6414</v>
      </c>
      <c r="C4173" t="s">
        <v>9357</v>
      </c>
      <c r="D4173">
        <v>0</v>
      </c>
      <c r="E4173">
        <v>101819791</v>
      </c>
      <c r="F4173">
        <v>122183749.2</v>
      </c>
      <c r="G4173" s="3">
        <v>46248</v>
      </c>
      <c r="H4173" t="s">
        <v>9358</v>
      </c>
      <c r="I4173" t="s">
        <v>9384</v>
      </c>
    </row>
    <row r="4174" spans="1:9">
      <c r="A4174">
        <v>139620</v>
      </c>
      <c r="B4174" t="s">
        <v>4875</v>
      </c>
      <c r="C4174" t="s">
        <v>9359</v>
      </c>
      <c r="D4174" t="s">
        <v>9359</v>
      </c>
      <c r="E4174">
        <v>106560000</v>
      </c>
      <c r="F4174">
        <v>127872000</v>
      </c>
      <c r="G4174" s="3">
        <v>46248</v>
      </c>
      <c r="H4174" t="s">
        <v>9358</v>
      </c>
      <c r="I4174" t="s">
        <v>9358</v>
      </c>
    </row>
    <row r="4175" spans="1:9">
      <c r="A4175">
        <v>139621</v>
      </c>
      <c r="B4175" t="s">
        <v>7061</v>
      </c>
      <c r="C4175" t="s">
        <v>9360</v>
      </c>
      <c r="D4175">
        <v>0</v>
      </c>
      <c r="E4175">
        <v>99979840</v>
      </c>
      <c r="F4175">
        <v>119975808</v>
      </c>
      <c r="G4175" s="3">
        <v>46248</v>
      </c>
      <c r="H4175" t="s">
        <v>9358</v>
      </c>
      <c r="I4175" t="s">
        <v>9384</v>
      </c>
    </row>
    <row r="4176" spans="1:9">
      <c r="A4176">
        <v>139622</v>
      </c>
      <c r="B4176" t="s">
        <v>4732</v>
      </c>
      <c r="C4176" t="s">
        <v>9361</v>
      </c>
      <c r="D4176">
        <v>0</v>
      </c>
      <c r="E4176">
        <v>39000000</v>
      </c>
      <c r="F4176">
        <v>39000000</v>
      </c>
      <c r="G4176" s="3">
        <v>46248</v>
      </c>
      <c r="H4176" t="s">
        <v>9358</v>
      </c>
      <c r="I4176" t="s">
        <v>9405</v>
      </c>
    </row>
    <row r="4177" spans="1:9">
      <c r="A4177">
        <v>139623</v>
      </c>
      <c r="B4177" t="s">
        <v>5901</v>
      </c>
      <c r="C4177" t="s">
        <v>9362</v>
      </c>
      <c r="D4177">
        <v>0</v>
      </c>
      <c r="E4177">
        <v>1526400000</v>
      </c>
      <c r="F4177">
        <v>1831680000</v>
      </c>
      <c r="G4177" s="3">
        <v>46248</v>
      </c>
      <c r="H4177" t="s">
        <v>9358</v>
      </c>
      <c r="I4177" t="s">
        <v>9358</v>
      </c>
    </row>
    <row r="4178" spans="1:9">
      <c r="A4178">
        <v>139624</v>
      </c>
      <c r="B4178" t="s">
        <v>5901</v>
      </c>
      <c r="C4178" t="s">
        <v>9363</v>
      </c>
      <c r="D4178">
        <v>0</v>
      </c>
      <c r="E4178">
        <v>415200000</v>
      </c>
      <c r="F4178">
        <v>498240000</v>
      </c>
      <c r="G4178" s="3">
        <v>46248</v>
      </c>
      <c r="H4178" t="s">
        <v>9358</v>
      </c>
      <c r="I4178" t="s">
        <v>9358</v>
      </c>
    </row>
    <row r="4179" spans="1:9">
      <c r="A4179">
        <v>139625</v>
      </c>
      <c r="B4179" t="s">
        <v>4875</v>
      </c>
      <c r="C4179" t="s">
        <v>9364</v>
      </c>
      <c r="D4179">
        <v>0</v>
      </c>
      <c r="E4179">
        <v>986880000</v>
      </c>
      <c r="F4179">
        <v>1184256000</v>
      </c>
      <c r="G4179" s="3">
        <v>46248</v>
      </c>
      <c r="H4179" t="s">
        <v>9358</v>
      </c>
      <c r="I4179" t="s">
        <v>9358</v>
      </c>
    </row>
    <row r="4180" spans="1:9">
      <c r="A4180">
        <v>139626</v>
      </c>
      <c r="B4180" t="s">
        <v>4875</v>
      </c>
      <c r="C4180" t="s">
        <v>9364</v>
      </c>
      <c r="D4180">
        <v>0</v>
      </c>
      <c r="E4180">
        <v>493620000</v>
      </c>
      <c r="F4180">
        <v>592344000</v>
      </c>
      <c r="G4180" s="3">
        <v>46248</v>
      </c>
      <c r="H4180" t="s">
        <v>9358</v>
      </c>
      <c r="I4180" t="s">
        <v>3416</v>
      </c>
    </row>
    <row r="4181" spans="1:9">
      <c r="A4181">
        <v>139627</v>
      </c>
      <c r="B4181">
        <v>0</v>
      </c>
      <c r="C4181" t="s">
        <v>9365</v>
      </c>
      <c r="D4181">
        <v>0</v>
      </c>
      <c r="E4181">
        <v>0</v>
      </c>
      <c r="F4181">
        <v>0</v>
      </c>
      <c r="G4181" s="3">
        <v>46248</v>
      </c>
      <c r="H4181" t="s">
        <v>9358</v>
      </c>
      <c r="I4181" t="s">
        <v>9485</v>
      </c>
    </row>
    <row r="4182" spans="1:9">
      <c r="A4182">
        <v>139628</v>
      </c>
      <c r="B4182" t="s">
        <v>9366</v>
      </c>
      <c r="C4182" t="s">
        <v>9368</v>
      </c>
      <c r="D4182">
        <v>0</v>
      </c>
      <c r="E4182">
        <v>20000000</v>
      </c>
      <c r="F4182">
        <v>20000000</v>
      </c>
      <c r="G4182" s="3">
        <v>46248</v>
      </c>
      <c r="H4182" t="s">
        <v>9358</v>
      </c>
      <c r="I4182" t="s">
        <v>9405</v>
      </c>
    </row>
    <row r="4183" spans="1:9">
      <c r="A4183">
        <v>139629</v>
      </c>
      <c r="B4183" t="s">
        <v>6414</v>
      </c>
      <c r="C4183" t="s">
        <v>9369</v>
      </c>
      <c r="D4183">
        <v>0</v>
      </c>
      <c r="E4183">
        <v>35776578</v>
      </c>
      <c r="F4183">
        <v>42931893.600000001</v>
      </c>
      <c r="G4183" s="3">
        <v>46248</v>
      </c>
      <c r="H4183" t="s">
        <v>9358</v>
      </c>
      <c r="I4183" t="s">
        <v>9384</v>
      </c>
    </row>
    <row r="4184" spans="1:9">
      <c r="A4184">
        <v>139630</v>
      </c>
      <c r="B4184" t="s">
        <v>5244</v>
      </c>
      <c r="C4184" t="s">
        <v>9370</v>
      </c>
      <c r="D4184">
        <v>0</v>
      </c>
      <c r="E4184">
        <v>14000000</v>
      </c>
      <c r="F4184">
        <v>14000000</v>
      </c>
      <c r="G4184" s="3">
        <v>46248</v>
      </c>
      <c r="H4184" t="s">
        <v>9358</v>
      </c>
      <c r="I4184" t="s">
        <v>9420</v>
      </c>
    </row>
    <row r="4185" spans="1:9">
      <c r="A4185">
        <v>139631</v>
      </c>
      <c r="B4185" t="s">
        <v>6414</v>
      </c>
      <c r="C4185" t="s">
        <v>9371</v>
      </c>
      <c r="D4185">
        <v>0</v>
      </c>
      <c r="E4185">
        <v>174514548</v>
      </c>
      <c r="F4185">
        <v>209417457.59999999</v>
      </c>
      <c r="G4185" s="3">
        <v>46248</v>
      </c>
      <c r="H4185" t="s">
        <v>9358</v>
      </c>
      <c r="I4185" t="s">
        <v>9384</v>
      </c>
    </row>
    <row r="4186" spans="1:9">
      <c r="A4186">
        <v>139632</v>
      </c>
      <c r="B4186" t="s">
        <v>6414</v>
      </c>
      <c r="C4186" t="s">
        <v>9372</v>
      </c>
      <c r="D4186">
        <v>0</v>
      </c>
      <c r="E4186">
        <v>28612824</v>
      </c>
      <c r="F4186">
        <v>34335388.799999997</v>
      </c>
      <c r="G4186" s="3">
        <v>46248</v>
      </c>
      <c r="H4186" t="s">
        <v>9358</v>
      </c>
      <c r="I4186" t="s">
        <v>9384</v>
      </c>
    </row>
    <row r="4187" spans="1:9">
      <c r="A4187">
        <v>139633</v>
      </c>
      <c r="B4187" t="s">
        <v>6414</v>
      </c>
      <c r="C4187" t="s">
        <v>9373</v>
      </c>
      <c r="D4187">
        <v>0</v>
      </c>
      <c r="E4187">
        <v>28672658</v>
      </c>
      <c r="F4187">
        <v>34407189.600000001</v>
      </c>
      <c r="G4187" s="3">
        <v>46248</v>
      </c>
      <c r="H4187" t="s">
        <v>9358</v>
      </c>
      <c r="I4187" t="s">
        <v>9384</v>
      </c>
    </row>
    <row r="4188" spans="1:9">
      <c r="A4188">
        <v>139634</v>
      </c>
      <c r="B4188" t="s">
        <v>6414</v>
      </c>
      <c r="C4188" t="s">
        <v>9374</v>
      </c>
      <c r="D4188">
        <v>0</v>
      </c>
      <c r="E4188">
        <v>124070824</v>
      </c>
      <c r="F4188">
        <v>148884988.80000001</v>
      </c>
      <c r="G4188" s="3">
        <v>46248</v>
      </c>
      <c r="H4188" t="s">
        <v>9358</v>
      </c>
      <c r="I4188" t="s">
        <v>9384</v>
      </c>
    </row>
    <row r="4189" spans="1:9">
      <c r="A4189">
        <v>139635</v>
      </c>
      <c r="B4189" t="s">
        <v>4688</v>
      </c>
      <c r="C4189" t="s">
        <v>9375</v>
      </c>
      <c r="D4189">
        <v>0</v>
      </c>
      <c r="E4189">
        <v>3039540</v>
      </c>
      <c r="F4189">
        <v>3647448</v>
      </c>
      <c r="G4189" s="3">
        <v>46248</v>
      </c>
      <c r="H4189" t="s">
        <v>9358</v>
      </c>
      <c r="I4189" t="s">
        <v>9485</v>
      </c>
    </row>
    <row r="4190" spans="1:9">
      <c r="A4190">
        <v>139636</v>
      </c>
      <c r="B4190" t="s">
        <v>4688</v>
      </c>
      <c r="C4190" t="s">
        <v>9376</v>
      </c>
      <c r="D4190">
        <v>0</v>
      </c>
      <c r="E4190">
        <v>3121860</v>
      </c>
      <c r="F4190">
        <v>3746232</v>
      </c>
      <c r="G4190" s="3">
        <v>46248</v>
      </c>
      <c r="H4190" t="s">
        <v>9358</v>
      </c>
      <c r="I4190" t="s">
        <v>9485</v>
      </c>
    </row>
    <row r="4191" spans="1:9">
      <c r="A4191">
        <v>139637</v>
      </c>
      <c r="B4191" t="s">
        <v>4688</v>
      </c>
      <c r="C4191" t="s">
        <v>9377</v>
      </c>
      <c r="D4191">
        <v>0</v>
      </c>
      <c r="E4191">
        <v>2570230</v>
      </c>
      <c r="F4191">
        <v>3084276</v>
      </c>
      <c r="G4191" s="3">
        <v>46248</v>
      </c>
      <c r="H4191" t="s">
        <v>9358</v>
      </c>
      <c r="I4191" t="s">
        <v>9485</v>
      </c>
    </row>
    <row r="4192" spans="1:9">
      <c r="A4192">
        <v>139638</v>
      </c>
      <c r="B4192">
        <v>0</v>
      </c>
      <c r="C4192">
        <v>0</v>
      </c>
      <c r="D4192">
        <v>0</v>
      </c>
      <c r="E4192">
        <v>0</v>
      </c>
      <c r="F4192">
        <v>0</v>
      </c>
      <c r="G4192" s="3">
        <v>46248</v>
      </c>
      <c r="H4192" t="s">
        <v>9358</v>
      </c>
      <c r="I4192" t="s">
        <v>9405</v>
      </c>
    </row>
    <row r="4193" spans="1:9">
      <c r="A4193">
        <v>139639</v>
      </c>
      <c r="B4193">
        <v>0</v>
      </c>
      <c r="C4193">
        <v>0</v>
      </c>
      <c r="D4193">
        <v>0</v>
      </c>
      <c r="E4193">
        <v>0</v>
      </c>
      <c r="F4193">
        <v>0</v>
      </c>
      <c r="G4193" s="3">
        <v>46248</v>
      </c>
      <c r="H4193" t="s">
        <v>9358</v>
      </c>
      <c r="I4193" t="s">
        <v>9405</v>
      </c>
    </row>
    <row r="4194" spans="1:9">
      <c r="A4194">
        <v>139640</v>
      </c>
      <c r="B4194" t="s">
        <v>9378</v>
      </c>
      <c r="C4194" t="s">
        <v>9380</v>
      </c>
      <c r="D4194">
        <v>0</v>
      </c>
      <c r="E4194">
        <v>20000000</v>
      </c>
      <c r="F4194">
        <v>20000000</v>
      </c>
      <c r="G4194" s="3">
        <v>46248</v>
      </c>
      <c r="H4194" t="s">
        <v>9358</v>
      </c>
      <c r="I4194" t="s">
        <v>9405</v>
      </c>
    </row>
    <row r="4195" spans="1:9">
      <c r="A4195">
        <v>139641</v>
      </c>
      <c r="B4195" t="s">
        <v>7347</v>
      </c>
      <c r="C4195">
        <v>0</v>
      </c>
      <c r="D4195">
        <v>0</v>
      </c>
      <c r="E4195">
        <v>644139.18000000005</v>
      </c>
      <c r="F4195">
        <v>772967.02</v>
      </c>
      <c r="G4195" s="3">
        <v>46248</v>
      </c>
      <c r="H4195" t="s">
        <v>9358</v>
      </c>
      <c r="I4195" t="s">
        <v>9405</v>
      </c>
    </row>
    <row r="4196" spans="1:9">
      <c r="A4196">
        <v>139642</v>
      </c>
      <c r="B4196" t="s">
        <v>5392</v>
      </c>
      <c r="C4196" t="s">
        <v>9381</v>
      </c>
      <c r="D4196">
        <v>0</v>
      </c>
      <c r="E4196">
        <v>32000000</v>
      </c>
      <c r="F4196">
        <v>38400000</v>
      </c>
      <c r="G4196" s="3">
        <v>46248</v>
      </c>
      <c r="H4196" t="s">
        <v>9358</v>
      </c>
      <c r="I4196" t="s">
        <v>9460</v>
      </c>
    </row>
    <row r="4197" spans="1:9">
      <c r="A4197">
        <v>139643</v>
      </c>
      <c r="B4197">
        <v>0</v>
      </c>
      <c r="C4197" t="s">
        <v>9382</v>
      </c>
      <c r="D4197">
        <v>0</v>
      </c>
      <c r="E4197">
        <v>6877500</v>
      </c>
      <c r="F4197">
        <v>8253000</v>
      </c>
      <c r="G4197" s="3">
        <v>46248</v>
      </c>
      <c r="H4197" t="s">
        <v>9358</v>
      </c>
      <c r="I4197" t="s">
        <v>9460</v>
      </c>
    </row>
    <row r="4198" spans="1:9">
      <c r="A4198">
        <v>139644</v>
      </c>
      <c r="B4198">
        <v>0</v>
      </c>
      <c r="C4198" t="s">
        <v>9383</v>
      </c>
      <c r="D4198" t="s">
        <v>9383</v>
      </c>
      <c r="E4198">
        <v>0</v>
      </c>
      <c r="F4198">
        <v>0</v>
      </c>
      <c r="G4198" s="3">
        <v>46251</v>
      </c>
      <c r="H4198" t="s">
        <v>9384</v>
      </c>
      <c r="I4198" t="s">
        <v>9405</v>
      </c>
    </row>
    <row r="4199" spans="1:9">
      <c r="A4199">
        <v>139645</v>
      </c>
      <c r="B4199">
        <v>0</v>
      </c>
      <c r="C4199" t="s">
        <v>9385</v>
      </c>
      <c r="D4199" t="s">
        <v>9385</v>
      </c>
      <c r="E4199">
        <v>0</v>
      </c>
      <c r="F4199">
        <v>0</v>
      </c>
      <c r="G4199" s="3">
        <v>46251</v>
      </c>
      <c r="H4199" t="s">
        <v>9384</v>
      </c>
      <c r="I4199" t="s">
        <v>9405</v>
      </c>
    </row>
    <row r="4200" spans="1:9">
      <c r="A4200">
        <v>139646</v>
      </c>
      <c r="B4200">
        <v>0</v>
      </c>
      <c r="C4200" t="s">
        <v>9386</v>
      </c>
      <c r="D4200" t="s">
        <v>9386</v>
      </c>
      <c r="E4200">
        <v>0</v>
      </c>
      <c r="F4200">
        <v>0</v>
      </c>
      <c r="G4200" s="3">
        <v>46251</v>
      </c>
      <c r="H4200" t="s">
        <v>9384</v>
      </c>
      <c r="I4200" t="s">
        <v>9405</v>
      </c>
    </row>
    <row r="4201" spans="1:9">
      <c r="A4201">
        <v>139647</v>
      </c>
      <c r="B4201" t="s">
        <v>9035</v>
      </c>
      <c r="C4201">
        <v>0</v>
      </c>
      <c r="D4201">
        <v>0</v>
      </c>
      <c r="E4201">
        <v>317000</v>
      </c>
      <c r="F4201">
        <v>380400</v>
      </c>
      <c r="G4201" s="3">
        <v>46251</v>
      </c>
      <c r="H4201" t="s">
        <v>9384</v>
      </c>
      <c r="I4201" t="s">
        <v>9384</v>
      </c>
    </row>
    <row r="4202" spans="1:9">
      <c r="A4202">
        <v>139648</v>
      </c>
      <c r="B4202" t="s">
        <v>4794</v>
      </c>
      <c r="C4202" t="s">
        <v>9387</v>
      </c>
      <c r="D4202">
        <v>0</v>
      </c>
      <c r="E4202">
        <v>533.70000000000005</v>
      </c>
      <c r="F4202">
        <v>640.44000000000005</v>
      </c>
      <c r="G4202" s="3">
        <v>46251</v>
      </c>
      <c r="H4202" t="s">
        <v>9384</v>
      </c>
      <c r="I4202" t="s">
        <v>9485</v>
      </c>
    </row>
    <row r="4203" spans="1:9">
      <c r="A4203">
        <v>139649</v>
      </c>
      <c r="B4203" t="s">
        <v>7321</v>
      </c>
      <c r="C4203" t="s">
        <v>9388</v>
      </c>
      <c r="D4203">
        <v>0</v>
      </c>
      <c r="E4203">
        <v>3855843.7</v>
      </c>
      <c r="F4203">
        <v>3855843.7</v>
      </c>
      <c r="G4203" s="3">
        <v>46251</v>
      </c>
      <c r="H4203" t="s">
        <v>9384</v>
      </c>
      <c r="I4203" t="s">
        <v>9405</v>
      </c>
    </row>
    <row r="4204" spans="1:9">
      <c r="A4204">
        <v>139650</v>
      </c>
      <c r="B4204" t="s">
        <v>9389</v>
      </c>
      <c r="C4204" t="s">
        <v>9391</v>
      </c>
      <c r="D4204" t="s">
        <v>9391</v>
      </c>
      <c r="E4204">
        <v>1049000</v>
      </c>
      <c r="F4204">
        <v>1258800</v>
      </c>
      <c r="G4204" s="3">
        <v>46251</v>
      </c>
      <c r="H4204" t="s">
        <v>9384</v>
      </c>
      <c r="I4204" t="s">
        <v>9384</v>
      </c>
    </row>
    <row r="4205" spans="1:9">
      <c r="A4205">
        <v>139651</v>
      </c>
      <c r="B4205" t="s">
        <v>4703</v>
      </c>
      <c r="C4205" t="s">
        <v>9392</v>
      </c>
      <c r="D4205">
        <v>0</v>
      </c>
      <c r="E4205">
        <v>290400</v>
      </c>
      <c r="F4205">
        <v>290400</v>
      </c>
      <c r="G4205" s="3">
        <v>46251</v>
      </c>
      <c r="H4205" t="s">
        <v>9384</v>
      </c>
      <c r="I4205" t="s">
        <v>9405</v>
      </c>
    </row>
    <row r="4206" spans="1:9">
      <c r="A4206">
        <v>139652</v>
      </c>
      <c r="B4206" t="s">
        <v>9393</v>
      </c>
      <c r="C4206" t="s">
        <v>9395</v>
      </c>
      <c r="D4206">
        <v>0</v>
      </c>
      <c r="E4206">
        <v>4500000</v>
      </c>
      <c r="F4206">
        <v>4500000</v>
      </c>
      <c r="G4206" s="3">
        <v>46251</v>
      </c>
      <c r="H4206" t="s">
        <v>9384</v>
      </c>
      <c r="I4206" t="s">
        <v>9405</v>
      </c>
    </row>
    <row r="4207" spans="1:9">
      <c r="A4207">
        <v>139653</v>
      </c>
      <c r="B4207" t="s">
        <v>5287</v>
      </c>
      <c r="C4207" t="s">
        <v>9396</v>
      </c>
      <c r="D4207" t="s">
        <v>9396</v>
      </c>
      <c r="E4207">
        <v>26539166.82</v>
      </c>
      <c r="F4207">
        <v>31847000.18</v>
      </c>
      <c r="G4207" s="3">
        <v>46251</v>
      </c>
      <c r="H4207" t="s">
        <v>9384</v>
      </c>
      <c r="I4207" t="s">
        <v>9811</v>
      </c>
    </row>
    <row r="4208" spans="1:9">
      <c r="A4208">
        <v>139654</v>
      </c>
      <c r="B4208" t="s">
        <v>6723</v>
      </c>
      <c r="C4208" t="s">
        <v>9397</v>
      </c>
      <c r="D4208">
        <v>0</v>
      </c>
      <c r="E4208">
        <v>30000000</v>
      </c>
      <c r="F4208">
        <v>36000000</v>
      </c>
      <c r="G4208" s="3">
        <v>46251</v>
      </c>
      <c r="H4208" t="s">
        <v>9384</v>
      </c>
      <c r="I4208" t="s">
        <v>9405</v>
      </c>
    </row>
    <row r="4209" spans="1:9">
      <c r="A4209">
        <v>139655</v>
      </c>
      <c r="B4209" t="s">
        <v>4697</v>
      </c>
      <c r="C4209" t="s">
        <v>9398</v>
      </c>
      <c r="D4209" t="s">
        <v>9398</v>
      </c>
      <c r="E4209">
        <v>7865000</v>
      </c>
      <c r="F4209">
        <v>7865000</v>
      </c>
      <c r="G4209" s="3">
        <v>46251</v>
      </c>
      <c r="H4209" t="s">
        <v>9384</v>
      </c>
      <c r="I4209" t="s">
        <v>9465</v>
      </c>
    </row>
    <row r="4210" spans="1:9">
      <c r="A4210">
        <v>139656</v>
      </c>
      <c r="B4210" t="s">
        <v>4774</v>
      </c>
      <c r="C4210">
        <v>0</v>
      </c>
      <c r="D4210">
        <v>0</v>
      </c>
      <c r="E4210">
        <v>130000</v>
      </c>
      <c r="F4210">
        <v>156000</v>
      </c>
      <c r="G4210" s="3">
        <v>46251</v>
      </c>
      <c r="H4210" t="s">
        <v>9384</v>
      </c>
      <c r="I4210" t="s">
        <v>9420</v>
      </c>
    </row>
    <row r="4211" spans="1:9">
      <c r="A4211">
        <v>139657</v>
      </c>
      <c r="B4211" t="s">
        <v>5330</v>
      </c>
      <c r="C4211" t="s">
        <v>9399</v>
      </c>
      <c r="D4211">
        <v>0</v>
      </c>
      <c r="E4211">
        <v>55600</v>
      </c>
      <c r="F4211">
        <v>55600</v>
      </c>
      <c r="G4211" s="3">
        <v>46251</v>
      </c>
      <c r="H4211" t="s">
        <v>9384</v>
      </c>
      <c r="I4211" t="s">
        <v>9420</v>
      </c>
    </row>
    <row r="4212" spans="1:9">
      <c r="A4212">
        <v>139658</v>
      </c>
      <c r="B4212" t="s">
        <v>5109</v>
      </c>
      <c r="C4212" t="s">
        <v>9400</v>
      </c>
      <c r="D4212">
        <v>0</v>
      </c>
      <c r="E4212">
        <v>643500</v>
      </c>
      <c r="F4212">
        <v>772200</v>
      </c>
      <c r="G4212" s="3">
        <v>46251</v>
      </c>
      <c r="H4212" t="s">
        <v>9384</v>
      </c>
      <c r="I4212" t="s">
        <v>9414</v>
      </c>
    </row>
    <row r="4213" spans="1:9">
      <c r="A4213">
        <v>139659</v>
      </c>
      <c r="B4213" t="s">
        <v>5901</v>
      </c>
      <c r="C4213">
        <v>0</v>
      </c>
      <c r="D4213">
        <v>0</v>
      </c>
      <c r="E4213">
        <v>7625000</v>
      </c>
      <c r="F4213">
        <v>9150000</v>
      </c>
      <c r="G4213" s="3">
        <v>46251</v>
      </c>
      <c r="H4213" t="s">
        <v>9384</v>
      </c>
      <c r="I4213" t="s">
        <v>9420</v>
      </c>
    </row>
    <row r="4214" spans="1:9">
      <c r="A4214">
        <v>139660</v>
      </c>
      <c r="B4214" t="s">
        <v>5199</v>
      </c>
      <c r="C4214" t="s">
        <v>9401</v>
      </c>
      <c r="D4214">
        <v>0</v>
      </c>
      <c r="E4214">
        <v>4476000</v>
      </c>
      <c r="F4214">
        <v>5371200</v>
      </c>
      <c r="G4214" s="3">
        <v>46251</v>
      </c>
      <c r="H4214" t="s">
        <v>9384</v>
      </c>
      <c r="I4214" t="s">
        <v>9414</v>
      </c>
    </row>
    <row r="4215" spans="1:9">
      <c r="A4215">
        <v>139661</v>
      </c>
      <c r="B4215" t="s">
        <v>4697</v>
      </c>
      <c r="C4215" t="s">
        <v>9402</v>
      </c>
      <c r="D4215">
        <v>0</v>
      </c>
      <c r="E4215">
        <v>21799800</v>
      </c>
      <c r="F4215">
        <v>26159760</v>
      </c>
      <c r="G4215" s="3">
        <v>46251</v>
      </c>
      <c r="H4215" t="s">
        <v>9384</v>
      </c>
      <c r="I4215" t="s">
        <v>9405</v>
      </c>
    </row>
    <row r="4216" spans="1:9">
      <c r="A4216">
        <v>139662</v>
      </c>
      <c r="B4216" t="s">
        <v>5057</v>
      </c>
      <c r="C4216" t="s">
        <v>9403</v>
      </c>
      <c r="D4216">
        <v>0</v>
      </c>
      <c r="E4216">
        <v>7491667</v>
      </c>
      <c r="F4216">
        <v>8990000.4000000004</v>
      </c>
      <c r="G4216" s="3">
        <v>46251</v>
      </c>
      <c r="H4216" t="s">
        <v>9384</v>
      </c>
      <c r="I4216" t="s">
        <v>9405</v>
      </c>
    </row>
    <row r="4217" spans="1:9">
      <c r="A4217">
        <v>139663</v>
      </c>
      <c r="B4217" t="s">
        <v>6816</v>
      </c>
      <c r="C4217" t="s">
        <v>9404</v>
      </c>
      <c r="D4217">
        <v>0</v>
      </c>
      <c r="E4217">
        <v>240000000</v>
      </c>
      <c r="F4217">
        <v>288000000</v>
      </c>
      <c r="G4217" s="3">
        <v>46252</v>
      </c>
      <c r="H4217" t="s">
        <v>9405</v>
      </c>
      <c r="I4217" t="s">
        <v>9405</v>
      </c>
    </row>
    <row r="4218" spans="1:9">
      <c r="A4218">
        <v>139664</v>
      </c>
      <c r="B4218" t="s">
        <v>8315</v>
      </c>
      <c r="C4218" t="s">
        <v>9406</v>
      </c>
      <c r="D4218">
        <v>0</v>
      </c>
      <c r="E4218">
        <v>20555200</v>
      </c>
      <c r="F4218">
        <v>20555200</v>
      </c>
      <c r="G4218" s="3">
        <v>46252</v>
      </c>
      <c r="H4218" t="s">
        <v>9405</v>
      </c>
      <c r="I4218" t="s">
        <v>9405</v>
      </c>
    </row>
    <row r="4219" spans="1:9">
      <c r="A4219">
        <v>139665</v>
      </c>
      <c r="B4219" t="s">
        <v>4689</v>
      </c>
      <c r="C4219" t="s">
        <v>9407</v>
      </c>
      <c r="D4219" t="s">
        <v>9407</v>
      </c>
      <c r="E4219">
        <v>32933491.620000001</v>
      </c>
      <c r="F4219">
        <v>39520189.939999998</v>
      </c>
      <c r="G4219" s="3">
        <v>46252</v>
      </c>
      <c r="H4219" t="s">
        <v>9405</v>
      </c>
      <c r="I4219" t="s">
        <v>9465</v>
      </c>
    </row>
    <row r="4220" spans="1:9">
      <c r="A4220">
        <v>139666</v>
      </c>
      <c r="B4220" t="s">
        <v>4697</v>
      </c>
      <c r="C4220" t="s">
        <v>9408</v>
      </c>
      <c r="D4220" t="s">
        <v>9408</v>
      </c>
      <c r="E4220">
        <v>137737108</v>
      </c>
      <c r="F4220">
        <v>165284529.59999999</v>
      </c>
      <c r="G4220" s="3">
        <v>46252</v>
      </c>
      <c r="H4220" t="s">
        <v>9405</v>
      </c>
      <c r="I4220" t="s">
        <v>9465</v>
      </c>
    </row>
    <row r="4221" spans="1:9">
      <c r="A4221">
        <v>139667</v>
      </c>
      <c r="B4221" t="s">
        <v>4697</v>
      </c>
      <c r="C4221" t="s">
        <v>9409</v>
      </c>
      <c r="D4221" t="s">
        <v>9409</v>
      </c>
      <c r="E4221">
        <v>19060908</v>
      </c>
      <c r="F4221">
        <v>22873089.600000001</v>
      </c>
      <c r="G4221" s="3">
        <v>46252</v>
      </c>
      <c r="H4221" t="s">
        <v>9405</v>
      </c>
      <c r="I4221" t="s">
        <v>9465</v>
      </c>
    </row>
    <row r="4222" spans="1:9">
      <c r="A4222">
        <v>139668</v>
      </c>
      <c r="B4222" t="s">
        <v>4794</v>
      </c>
      <c r="C4222">
        <v>0</v>
      </c>
      <c r="D4222">
        <v>0</v>
      </c>
      <c r="E4222">
        <v>2034</v>
      </c>
      <c r="F4222">
        <v>2034</v>
      </c>
      <c r="G4222" s="3">
        <v>46252</v>
      </c>
      <c r="H4222" t="s">
        <v>9405</v>
      </c>
      <c r="I4222" t="s">
        <v>9420</v>
      </c>
    </row>
    <row r="4223" spans="1:9">
      <c r="A4223">
        <v>139669</v>
      </c>
      <c r="B4223" t="s">
        <v>4668</v>
      </c>
      <c r="C4223">
        <v>0</v>
      </c>
      <c r="D4223" t="s">
        <v>9790</v>
      </c>
      <c r="E4223">
        <v>1097499.6599999999</v>
      </c>
      <c r="F4223">
        <v>1316999.5900000001</v>
      </c>
      <c r="G4223" s="3">
        <v>46252</v>
      </c>
      <c r="H4223" t="s">
        <v>9405</v>
      </c>
      <c r="I4223" t="s">
        <v>9465</v>
      </c>
    </row>
    <row r="4224" spans="1:9">
      <c r="A4224">
        <v>139670</v>
      </c>
      <c r="B4224" t="s">
        <v>5103</v>
      </c>
      <c r="C4224" t="s">
        <v>9410</v>
      </c>
      <c r="D4224">
        <v>0</v>
      </c>
      <c r="E4224">
        <v>1300000</v>
      </c>
      <c r="F4224">
        <v>1560000</v>
      </c>
      <c r="G4224" s="3">
        <v>46252</v>
      </c>
      <c r="H4224" t="s">
        <v>9405</v>
      </c>
      <c r="I4224" t="s">
        <v>9405</v>
      </c>
    </row>
    <row r="4225" spans="1:9">
      <c r="A4225">
        <v>139671</v>
      </c>
      <c r="B4225" t="s">
        <v>4707</v>
      </c>
      <c r="C4225" t="s">
        <v>9411</v>
      </c>
      <c r="D4225">
        <v>0</v>
      </c>
      <c r="E4225">
        <v>235216.79</v>
      </c>
      <c r="F4225">
        <v>235216.79</v>
      </c>
      <c r="G4225" s="3">
        <v>46252</v>
      </c>
      <c r="H4225" t="s">
        <v>9405</v>
      </c>
      <c r="I4225" t="s">
        <v>9420</v>
      </c>
    </row>
    <row r="4226" spans="1:9">
      <c r="A4226">
        <v>139672</v>
      </c>
      <c r="B4226" t="s">
        <v>5533</v>
      </c>
      <c r="C4226" t="s">
        <v>9412</v>
      </c>
      <c r="D4226">
        <v>0</v>
      </c>
      <c r="E4226">
        <v>4</v>
      </c>
      <c r="F4226">
        <v>4</v>
      </c>
      <c r="G4226" s="3">
        <v>46252</v>
      </c>
      <c r="H4226" t="s">
        <v>9405</v>
      </c>
      <c r="I4226" t="s">
        <v>9420</v>
      </c>
    </row>
    <row r="4227" spans="1:9">
      <c r="A4227">
        <v>139673</v>
      </c>
      <c r="B4227" t="s">
        <v>7061</v>
      </c>
      <c r="C4227" t="s">
        <v>9413</v>
      </c>
      <c r="D4227">
        <v>0</v>
      </c>
      <c r="E4227">
        <v>3700000</v>
      </c>
      <c r="F4227">
        <v>4440000</v>
      </c>
      <c r="G4227" s="3">
        <v>46254</v>
      </c>
      <c r="H4227" t="s">
        <v>9414</v>
      </c>
      <c r="I4227" t="s">
        <v>9460</v>
      </c>
    </row>
    <row r="4228" spans="1:9">
      <c r="A4228">
        <v>139674</v>
      </c>
      <c r="B4228" t="s">
        <v>5533</v>
      </c>
      <c r="C4228" t="s">
        <v>9415</v>
      </c>
      <c r="D4228" t="s">
        <v>9415</v>
      </c>
      <c r="E4228">
        <v>4</v>
      </c>
      <c r="F4228">
        <v>4</v>
      </c>
      <c r="G4228" s="3">
        <v>46252</v>
      </c>
      <c r="H4228" t="s">
        <v>9405</v>
      </c>
      <c r="I4228" t="s">
        <v>9465</v>
      </c>
    </row>
    <row r="4229" spans="1:9">
      <c r="A4229">
        <v>139675</v>
      </c>
      <c r="B4229" t="s">
        <v>9416</v>
      </c>
      <c r="C4229" t="s">
        <v>9418</v>
      </c>
      <c r="D4229">
        <v>0</v>
      </c>
      <c r="E4229">
        <v>2000000</v>
      </c>
      <c r="F4229">
        <v>2000000</v>
      </c>
      <c r="G4229" s="3">
        <v>46252</v>
      </c>
      <c r="H4229" t="s">
        <v>9405</v>
      </c>
      <c r="I4229" t="s">
        <v>9414</v>
      </c>
    </row>
    <row r="4230" spans="1:9">
      <c r="A4230">
        <v>139676</v>
      </c>
      <c r="B4230" t="s">
        <v>7061</v>
      </c>
      <c r="C4230" t="s">
        <v>9419</v>
      </c>
      <c r="D4230">
        <v>0</v>
      </c>
      <c r="E4230">
        <v>5152000</v>
      </c>
      <c r="F4230">
        <v>6182400</v>
      </c>
      <c r="G4230" s="3">
        <v>46253</v>
      </c>
      <c r="H4230" t="s">
        <v>9420</v>
      </c>
      <c r="I4230" t="s">
        <v>9516</v>
      </c>
    </row>
    <row r="4231" spans="1:9">
      <c r="A4231">
        <v>139677</v>
      </c>
      <c r="B4231" t="s">
        <v>5385</v>
      </c>
      <c r="C4231" t="s">
        <v>9299</v>
      </c>
      <c r="D4231">
        <v>0</v>
      </c>
      <c r="E4231">
        <v>643500</v>
      </c>
      <c r="F4231">
        <v>772200</v>
      </c>
      <c r="G4231" s="3">
        <v>46253</v>
      </c>
      <c r="H4231" t="s">
        <v>9420</v>
      </c>
      <c r="I4231" t="s">
        <v>9414</v>
      </c>
    </row>
    <row r="4232" spans="1:9">
      <c r="A4232">
        <v>139678</v>
      </c>
      <c r="B4232" t="s">
        <v>4925</v>
      </c>
      <c r="C4232" t="s">
        <v>9421</v>
      </c>
      <c r="D4232">
        <v>0</v>
      </c>
      <c r="E4232">
        <v>419390</v>
      </c>
      <c r="F4232">
        <v>503268</v>
      </c>
      <c r="G4232" s="3">
        <v>46253</v>
      </c>
      <c r="H4232" t="s">
        <v>9420</v>
      </c>
      <c r="I4232" t="s">
        <v>9414</v>
      </c>
    </row>
    <row r="4233" spans="1:9">
      <c r="A4233">
        <v>139679</v>
      </c>
      <c r="B4233" t="s">
        <v>5087</v>
      </c>
      <c r="C4233" t="s">
        <v>9422</v>
      </c>
      <c r="D4233">
        <v>0</v>
      </c>
      <c r="E4233">
        <v>25000000</v>
      </c>
      <c r="F4233">
        <v>25000000</v>
      </c>
      <c r="G4233" s="3">
        <v>46253</v>
      </c>
      <c r="H4233" t="s">
        <v>9420</v>
      </c>
      <c r="I4233" t="s">
        <v>9414</v>
      </c>
    </row>
    <row r="4234" spans="1:9">
      <c r="A4234">
        <v>139680</v>
      </c>
      <c r="B4234" t="s">
        <v>9423</v>
      </c>
      <c r="C4234" t="s">
        <v>9425</v>
      </c>
      <c r="D4234">
        <v>0</v>
      </c>
      <c r="E4234">
        <v>10200000</v>
      </c>
      <c r="F4234">
        <v>10200000</v>
      </c>
      <c r="G4234" s="3">
        <v>46253</v>
      </c>
      <c r="H4234" t="s">
        <v>9420</v>
      </c>
      <c r="I4234" t="s">
        <v>9414</v>
      </c>
    </row>
    <row r="4235" spans="1:9">
      <c r="A4235">
        <v>139681</v>
      </c>
      <c r="B4235" t="s">
        <v>4952</v>
      </c>
      <c r="C4235" t="s">
        <v>6179</v>
      </c>
      <c r="D4235">
        <v>0</v>
      </c>
      <c r="E4235">
        <v>500000</v>
      </c>
      <c r="F4235">
        <v>500000</v>
      </c>
      <c r="G4235" s="3">
        <v>46253</v>
      </c>
      <c r="H4235" t="s">
        <v>9420</v>
      </c>
      <c r="I4235" t="s">
        <v>9414</v>
      </c>
    </row>
    <row r="4236" spans="1:9">
      <c r="A4236">
        <v>139682</v>
      </c>
      <c r="B4236" t="s">
        <v>4952</v>
      </c>
      <c r="C4236" t="s">
        <v>9426</v>
      </c>
      <c r="D4236">
        <v>0</v>
      </c>
      <c r="E4236">
        <v>5945000</v>
      </c>
      <c r="F4236">
        <v>5945000</v>
      </c>
      <c r="G4236" s="3">
        <v>46253</v>
      </c>
      <c r="H4236" t="s">
        <v>9420</v>
      </c>
      <c r="I4236" t="s">
        <v>9414</v>
      </c>
    </row>
    <row r="4237" spans="1:9">
      <c r="A4237">
        <v>139683</v>
      </c>
      <c r="B4237" t="s">
        <v>6896</v>
      </c>
      <c r="C4237" t="s">
        <v>9427</v>
      </c>
      <c r="D4237">
        <v>0</v>
      </c>
      <c r="E4237">
        <v>320000</v>
      </c>
      <c r="F4237">
        <v>320000</v>
      </c>
      <c r="G4237" s="3">
        <v>46253</v>
      </c>
      <c r="H4237" t="s">
        <v>9420</v>
      </c>
      <c r="I4237" t="s">
        <v>9414</v>
      </c>
    </row>
    <row r="4238" spans="1:9">
      <c r="A4238">
        <v>139684</v>
      </c>
      <c r="B4238">
        <v>0</v>
      </c>
      <c r="C4238" t="s">
        <v>9428</v>
      </c>
      <c r="D4238" t="s">
        <v>9428</v>
      </c>
      <c r="E4238">
        <v>7522700</v>
      </c>
      <c r="F4238">
        <v>9027240</v>
      </c>
      <c r="G4238" s="3">
        <v>46253</v>
      </c>
      <c r="H4238" t="s">
        <v>9420</v>
      </c>
      <c r="I4238" t="s">
        <v>9414</v>
      </c>
    </row>
    <row r="4239" spans="1:9">
      <c r="A4239">
        <v>139685</v>
      </c>
      <c r="B4239" t="s">
        <v>9429</v>
      </c>
      <c r="C4239" t="s">
        <v>9431</v>
      </c>
      <c r="D4239" t="s">
        <v>9431</v>
      </c>
      <c r="E4239">
        <v>11498500</v>
      </c>
      <c r="F4239">
        <v>11498500</v>
      </c>
      <c r="G4239" s="3">
        <v>46253</v>
      </c>
      <c r="H4239" t="s">
        <v>9420</v>
      </c>
      <c r="I4239" t="s">
        <v>9414</v>
      </c>
    </row>
    <row r="4240" spans="1:9">
      <c r="A4240">
        <v>139686</v>
      </c>
      <c r="B4240" t="s">
        <v>6574</v>
      </c>
      <c r="C4240" t="s">
        <v>9432</v>
      </c>
      <c r="D4240">
        <v>0</v>
      </c>
      <c r="E4240">
        <v>1275000</v>
      </c>
      <c r="F4240">
        <v>1275000</v>
      </c>
      <c r="G4240" s="3">
        <v>46253</v>
      </c>
      <c r="H4240" t="s">
        <v>9420</v>
      </c>
      <c r="I4240" t="s">
        <v>9465</v>
      </c>
    </row>
    <row r="4241" spans="1:9">
      <c r="A4241">
        <v>139687</v>
      </c>
      <c r="B4241" t="s">
        <v>6748</v>
      </c>
      <c r="C4241" t="s">
        <v>9433</v>
      </c>
      <c r="D4241">
        <v>0</v>
      </c>
      <c r="E4241">
        <v>800000</v>
      </c>
      <c r="F4241">
        <v>800000</v>
      </c>
      <c r="G4241" s="3">
        <v>46253</v>
      </c>
      <c r="H4241" t="s">
        <v>9420</v>
      </c>
      <c r="I4241" t="s">
        <v>9465</v>
      </c>
    </row>
    <row r="4242" spans="1:9">
      <c r="A4242">
        <v>139688</v>
      </c>
      <c r="B4242">
        <v>0</v>
      </c>
      <c r="C4242" t="s">
        <v>9434</v>
      </c>
      <c r="D4242">
        <v>0</v>
      </c>
      <c r="E4242">
        <v>0</v>
      </c>
      <c r="F4242">
        <v>0</v>
      </c>
      <c r="G4242" s="3">
        <v>46253</v>
      </c>
      <c r="H4242" t="s">
        <v>9420</v>
      </c>
      <c r="I4242" t="s">
        <v>9420</v>
      </c>
    </row>
    <row r="4243" spans="1:9">
      <c r="A4243">
        <v>139689</v>
      </c>
      <c r="B4243" t="s">
        <v>8140</v>
      </c>
      <c r="C4243" t="s">
        <v>9433</v>
      </c>
      <c r="D4243">
        <v>0</v>
      </c>
      <c r="E4243">
        <v>600000</v>
      </c>
      <c r="F4243">
        <v>600000</v>
      </c>
      <c r="G4243" s="3">
        <v>46253</v>
      </c>
      <c r="H4243" t="s">
        <v>9420</v>
      </c>
      <c r="I4243" t="s">
        <v>9465</v>
      </c>
    </row>
    <row r="4244" spans="1:9">
      <c r="A4244">
        <v>139690</v>
      </c>
      <c r="B4244" t="s">
        <v>6365</v>
      </c>
      <c r="C4244" t="s">
        <v>9433</v>
      </c>
      <c r="D4244">
        <v>0</v>
      </c>
      <c r="E4244">
        <v>1155420</v>
      </c>
      <c r="F4244">
        <v>1386504</v>
      </c>
      <c r="G4244" s="3">
        <v>46253</v>
      </c>
      <c r="H4244" t="s">
        <v>9420</v>
      </c>
      <c r="I4244" t="s">
        <v>9465</v>
      </c>
    </row>
    <row r="4245" spans="1:9">
      <c r="A4245">
        <v>139691</v>
      </c>
      <c r="B4245" t="s">
        <v>7355</v>
      </c>
      <c r="C4245" t="s">
        <v>9433</v>
      </c>
      <c r="D4245">
        <v>0</v>
      </c>
      <c r="E4245">
        <v>800000</v>
      </c>
      <c r="F4245">
        <v>800000</v>
      </c>
      <c r="G4245" s="3">
        <v>46253</v>
      </c>
      <c r="H4245" t="s">
        <v>9420</v>
      </c>
      <c r="I4245" t="s">
        <v>9465</v>
      </c>
    </row>
    <row r="4246" spans="1:9">
      <c r="A4246">
        <v>139692</v>
      </c>
      <c r="B4246" t="s">
        <v>4726</v>
      </c>
      <c r="C4246" t="s">
        <v>9433</v>
      </c>
      <c r="D4246">
        <v>0</v>
      </c>
      <c r="E4246">
        <v>366680</v>
      </c>
      <c r="F4246">
        <v>440016</v>
      </c>
      <c r="G4246" s="3">
        <v>46253</v>
      </c>
      <c r="H4246" t="s">
        <v>9420</v>
      </c>
      <c r="I4246" t="s">
        <v>9465</v>
      </c>
    </row>
    <row r="4247" spans="1:9">
      <c r="A4247">
        <v>139693</v>
      </c>
      <c r="B4247" t="s">
        <v>6562</v>
      </c>
      <c r="C4247" t="s">
        <v>9433</v>
      </c>
      <c r="D4247">
        <v>0</v>
      </c>
      <c r="E4247">
        <v>2000000</v>
      </c>
      <c r="F4247">
        <v>2400000</v>
      </c>
      <c r="G4247" s="3">
        <v>46253</v>
      </c>
      <c r="H4247" t="s">
        <v>9420</v>
      </c>
      <c r="I4247" t="s">
        <v>9465</v>
      </c>
    </row>
    <row r="4248" spans="1:9">
      <c r="A4248">
        <v>139694</v>
      </c>
      <c r="B4248" t="s">
        <v>5314</v>
      </c>
      <c r="C4248" t="s">
        <v>9433</v>
      </c>
      <c r="D4248">
        <v>0</v>
      </c>
      <c r="E4248">
        <v>4622933.5999999996</v>
      </c>
      <c r="F4248">
        <v>5547520.3200000003</v>
      </c>
      <c r="G4248" s="3">
        <v>46253</v>
      </c>
      <c r="H4248" t="s">
        <v>9420</v>
      </c>
      <c r="I4248" t="s">
        <v>9465</v>
      </c>
    </row>
    <row r="4249" spans="1:9">
      <c r="A4249">
        <v>139695</v>
      </c>
      <c r="B4249" t="s">
        <v>4724</v>
      </c>
      <c r="C4249" t="s">
        <v>9433</v>
      </c>
      <c r="D4249">
        <v>0</v>
      </c>
      <c r="E4249">
        <v>1944000</v>
      </c>
      <c r="F4249">
        <v>2332800</v>
      </c>
      <c r="G4249" s="3">
        <v>46253</v>
      </c>
      <c r="H4249" t="s">
        <v>9420</v>
      </c>
      <c r="I4249" t="s">
        <v>9465</v>
      </c>
    </row>
    <row r="4250" spans="1:9">
      <c r="A4250">
        <v>139696</v>
      </c>
      <c r="B4250" t="s">
        <v>5316</v>
      </c>
      <c r="C4250" t="s">
        <v>9435</v>
      </c>
      <c r="D4250">
        <v>0</v>
      </c>
      <c r="E4250">
        <v>7856250</v>
      </c>
      <c r="F4250">
        <v>9427500</v>
      </c>
      <c r="G4250" s="3">
        <v>46253</v>
      </c>
      <c r="H4250" t="s">
        <v>9420</v>
      </c>
      <c r="I4250" t="s">
        <v>9465</v>
      </c>
    </row>
    <row r="4251" spans="1:9">
      <c r="A4251">
        <v>139697</v>
      </c>
      <c r="B4251" t="s">
        <v>4891</v>
      </c>
      <c r="C4251" t="s">
        <v>9436</v>
      </c>
      <c r="D4251">
        <v>0</v>
      </c>
      <c r="E4251">
        <v>1690000</v>
      </c>
      <c r="F4251">
        <v>1690000</v>
      </c>
      <c r="G4251" s="3">
        <v>46253</v>
      </c>
      <c r="H4251" t="s">
        <v>9420</v>
      </c>
      <c r="I4251" t="s">
        <v>9460</v>
      </c>
    </row>
    <row r="4252" spans="1:9">
      <c r="A4252">
        <v>139698</v>
      </c>
      <c r="B4252" t="s">
        <v>4697</v>
      </c>
      <c r="C4252" t="s">
        <v>9437</v>
      </c>
      <c r="D4252">
        <v>0</v>
      </c>
      <c r="E4252">
        <v>520000</v>
      </c>
      <c r="F4252">
        <v>520000</v>
      </c>
      <c r="G4252" s="3">
        <v>46253</v>
      </c>
      <c r="H4252" t="s">
        <v>9420</v>
      </c>
      <c r="I4252" t="s">
        <v>9414</v>
      </c>
    </row>
    <row r="4253" spans="1:9">
      <c r="A4253">
        <v>139699</v>
      </c>
      <c r="B4253" t="s">
        <v>6800</v>
      </c>
      <c r="C4253" t="s">
        <v>7983</v>
      </c>
      <c r="D4253">
        <v>0</v>
      </c>
      <c r="E4253">
        <v>4062000</v>
      </c>
      <c r="F4253">
        <v>4062000</v>
      </c>
      <c r="G4253" s="3">
        <v>46253</v>
      </c>
      <c r="H4253" t="s">
        <v>9420</v>
      </c>
      <c r="I4253" t="s">
        <v>9465</v>
      </c>
    </row>
    <row r="4254" spans="1:9">
      <c r="A4254">
        <v>139700</v>
      </c>
      <c r="B4254" t="s">
        <v>5400</v>
      </c>
      <c r="C4254" t="s">
        <v>9438</v>
      </c>
      <c r="D4254">
        <v>0</v>
      </c>
      <c r="E4254">
        <v>6982800</v>
      </c>
      <c r="F4254">
        <v>6982800</v>
      </c>
      <c r="G4254" s="3">
        <v>46253</v>
      </c>
      <c r="H4254" t="s">
        <v>9420</v>
      </c>
      <c r="I4254" t="s">
        <v>9460</v>
      </c>
    </row>
    <row r="4255" spans="1:9">
      <c r="A4255">
        <v>139701</v>
      </c>
      <c r="B4255" t="s">
        <v>4697</v>
      </c>
      <c r="C4255" t="s">
        <v>9439</v>
      </c>
      <c r="D4255" t="s">
        <v>9439</v>
      </c>
      <c r="E4255">
        <v>5618600</v>
      </c>
      <c r="F4255">
        <v>5618600</v>
      </c>
      <c r="G4255" s="3">
        <v>46254</v>
      </c>
      <c r="H4255" t="s">
        <v>9414</v>
      </c>
      <c r="I4255" t="s">
        <v>3416</v>
      </c>
    </row>
    <row r="4256" spans="1:9">
      <c r="A4256">
        <v>139702</v>
      </c>
      <c r="B4256" t="s">
        <v>4697</v>
      </c>
      <c r="C4256" t="s">
        <v>9440</v>
      </c>
      <c r="D4256">
        <v>0</v>
      </c>
      <c r="E4256">
        <v>148015698</v>
      </c>
      <c r="F4256">
        <v>177618837.59999999</v>
      </c>
      <c r="G4256" s="3">
        <v>46254</v>
      </c>
      <c r="H4256" t="s">
        <v>9414</v>
      </c>
      <c r="I4256" t="s">
        <v>9465</v>
      </c>
    </row>
    <row r="4257" spans="1:9">
      <c r="A4257">
        <v>139703</v>
      </c>
      <c r="B4257" t="s">
        <v>5057</v>
      </c>
      <c r="C4257" t="s">
        <v>5333</v>
      </c>
      <c r="D4257">
        <v>0</v>
      </c>
      <c r="E4257">
        <v>1338427</v>
      </c>
      <c r="F4257">
        <v>1606112.4</v>
      </c>
      <c r="G4257" s="3">
        <v>46254</v>
      </c>
      <c r="H4257" t="s">
        <v>9414</v>
      </c>
      <c r="I4257" t="s">
        <v>9414</v>
      </c>
    </row>
    <row r="4258" spans="1:9">
      <c r="A4258">
        <v>139704</v>
      </c>
      <c r="B4258" t="s">
        <v>9441</v>
      </c>
      <c r="C4258" t="s">
        <v>9443</v>
      </c>
      <c r="D4258">
        <v>0</v>
      </c>
      <c r="E4258">
        <v>16650000</v>
      </c>
      <c r="F4258">
        <v>16650000</v>
      </c>
      <c r="G4258" s="3">
        <v>46254</v>
      </c>
      <c r="H4258" t="s">
        <v>9414</v>
      </c>
      <c r="I4258" t="s">
        <v>9414</v>
      </c>
    </row>
    <row r="4259" spans="1:9">
      <c r="A4259">
        <v>139705</v>
      </c>
      <c r="B4259" t="s">
        <v>4791</v>
      </c>
      <c r="C4259">
        <v>0</v>
      </c>
      <c r="D4259">
        <v>0</v>
      </c>
      <c r="E4259">
        <v>7270000</v>
      </c>
      <c r="F4259">
        <v>8724000</v>
      </c>
      <c r="G4259" s="3">
        <v>46254</v>
      </c>
      <c r="H4259" t="s">
        <v>9414</v>
      </c>
      <c r="I4259" t="s">
        <v>3416</v>
      </c>
    </row>
    <row r="4260" spans="1:9">
      <c r="A4260">
        <v>139706</v>
      </c>
      <c r="B4260" t="s">
        <v>9444</v>
      </c>
      <c r="C4260" t="s">
        <v>9446</v>
      </c>
      <c r="D4260">
        <v>0</v>
      </c>
      <c r="E4260">
        <v>15000000</v>
      </c>
      <c r="F4260">
        <v>15000000</v>
      </c>
      <c r="G4260" s="3">
        <v>46254</v>
      </c>
      <c r="H4260" t="s">
        <v>9414</v>
      </c>
      <c r="I4260" t="s">
        <v>9414</v>
      </c>
    </row>
    <row r="4261" spans="1:9">
      <c r="A4261">
        <v>139707</v>
      </c>
      <c r="B4261" t="s">
        <v>7374</v>
      </c>
      <c r="C4261" t="s">
        <v>9447</v>
      </c>
      <c r="D4261">
        <v>0</v>
      </c>
      <c r="E4261">
        <v>1260000</v>
      </c>
      <c r="F4261">
        <v>1512000</v>
      </c>
      <c r="G4261" s="3">
        <v>46254</v>
      </c>
      <c r="H4261" t="s">
        <v>9414</v>
      </c>
      <c r="I4261" t="s">
        <v>9465</v>
      </c>
    </row>
    <row r="4262" spans="1:9">
      <c r="A4262">
        <v>139708</v>
      </c>
      <c r="B4262" t="s">
        <v>7435</v>
      </c>
      <c r="C4262" t="s">
        <v>9448</v>
      </c>
      <c r="D4262">
        <v>0</v>
      </c>
      <c r="E4262">
        <v>20000000</v>
      </c>
      <c r="F4262">
        <v>24000000</v>
      </c>
      <c r="G4262" s="3">
        <v>46254</v>
      </c>
      <c r="H4262" t="s">
        <v>9414</v>
      </c>
      <c r="I4262" t="s">
        <v>9465</v>
      </c>
    </row>
    <row r="4263" spans="1:9">
      <c r="A4263">
        <v>139709</v>
      </c>
      <c r="B4263" t="s">
        <v>7015</v>
      </c>
      <c r="C4263" t="s">
        <v>9449</v>
      </c>
      <c r="D4263">
        <v>0</v>
      </c>
      <c r="E4263">
        <v>4539680</v>
      </c>
      <c r="F4263">
        <v>5447616</v>
      </c>
      <c r="G4263" s="3">
        <v>46254</v>
      </c>
      <c r="H4263" t="s">
        <v>9414</v>
      </c>
      <c r="I4263" t="s">
        <v>3416</v>
      </c>
    </row>
    <row r="4264" spans="1:9">
      <c r="A4264">
        <v>139710</v>
      </c>
      <c r="B4264" t="s">
        <v>4695</v>
      </c>
      <c r="C4264" t="s">
        <v>9450</v>
      </c>
      <c r="D4264">
        <v>0</v>
      </c>
      <c r="E4264">
        <v>5999700</v>
      </c>
      <c r="F4264">
        <v>5999700</v>
      </c>
      <c r="G4264" s="3">
        <v>46254</v>
      </c>
      <c r="H4264" t="s">
        <v>9414</v>
      </c>
      <c r="I4264" t="s">
        <v>9465</v>
      </c>
    </row>
    <row r="4265" spans="1:9">
      <c r="A4265">
        <v>139711</v>
      </c>
      <c r="B4265" t="s">
        <v>4697</v>
      </c>
      <c r="C4265" t="s">
        <v>9451</v>
      </c>
      <c r="D4265" t="s">
        <v>9451</v>
      </c>
      <c r="E4265">
        <v>4719000</v>
      </c>
      <c r="F4265">
        <v>5662800</v>
      </c>
      <c r="G4265" s="3">
        <v>46254</v>
      </c>
      <c r="H4265" t="s">
        <v>9414</v>
      </c>
      <c r="I4265" t="s">
        <v>3416</v>
      </c>
    </row>
    <row r="4266" spans="1:9">
      <c r="A4266">
        <v>139712</v>
      </c>
      <c r="B4266" t="s">
        <v>5199</v>
      </c>
      <c r="C4266" t="s">
        <v>9452</v>
      </c>
      <c r="D4266">
        <v>0</v>
      </c>
      <c r="E4266">
        <v>240000</v>
      </c>
      <c r="F4266">
        <v>288000</v>
      </c>
      <c r="G4266" s="3">
        <v>46254</v>
      </c>
      <c r="H4266" t="s">
        <v>9414</v>
      </c>
      <c r="I4266" t="s">
        <v>9465</v>
      </c>
    </row>
    <row r="4267" spans="1:9">
      <c r="A4267">
        <v>139713</v>
      </c>
      <c r="B4267" t="s">
        <v>5057</v>
      </c>
      <c r="C4267" t="s">
        <v>5333</v>
      </c>
      <c r="D4267">
        <v>0</v>
      </c>
      <c r="E4267">
        <v>1013200</v>
      </c>
      <c r="F4267">
        <v>1215840</v>
      </c>
      <c r="G4267" s="3">
        <v>46254</v>
      </c>
      <c r="H4267" t="s">
        <v>9414</v>
      </c>
      <c r="I4267" t="s">
        <v>9414</v>
      </c>
    </row>
    <row r="4268" spans="1:9">
      <c r="A4268">
        <v>139714</v>
      </c>
      <c r="B4268" t="s">
        <v>5057</v>
      </c>
      <c r="C4268" t="s">
        <v>9453</v>
      </c>
      <c r="D4268">
        <v>0</v>
      </c>
      <c r="E4268">
        <v>9083334</v>
      </c>
      <c r="F4268">
        <v>10900000.800000001</v>
      </c>
      <c r="G4268" s="3">
        <v>46254</v>
      </c>
      <c r="H4268" t="s">
        <v>9414</v>
      </c>
      <c r="I4268" t="s">
        <v>9460</v>
      </c>
    </row>
    <row r="4269" spans="1:9">
      <c r="A4269">
        <v>139715</v>
      </c>
      <c r="B4269" t="s">
        <v>6011</v>
      </c>
      <c r="C4269" t="s">
        <v>9454</v>
      </c>
      <c r="D4269">
        <v>0</v>
      </c>
      <c r="E4269">
        <v>10666666</v>
      </c>
      <c r="F4269">
        <v>12799999.199999999</v>
      </c>
      <c r="G4269" s="3">
        <v>46254</v>
      </c>
      <c r="H4269" t="s">
        <v>9414</v>
      </c>
      <c r="I4269" t="s">
        <v>9460</v>
      </c>
    </row>
    <row r="4270" spans="1:9">
      <c r="A4270">
        <v>139716</v>
      </c>
      <c r="B4270" t="s">
        <v>4794</v>
      </c>
      <c r="C4270">
        <v>0</v>
      </c>
      <c r="D4270">
        <v>0</v>
      </c>
      <c r="E4270">
        <v>3316500</v>
      </c>
      <c r="F4270">
        <v>3979800</v>
      </c>
      <c r="G4270" s="3">
        <v>46254</v>
      </c>
      <c r="H4270" t="s">
        <v>9414</v>
      </c>
      <c r="I4270" t="s">
        <v>9810</v>
      </c>
    </row>
    <row r="4271" spans="1:9">
      <c r="A4271">
        <v>139717</v>
      </c>
      <c r="B4271" t="s">
        <v>6177</v>
      </c>
      <c r="C4271" t="s">
        <v>8001</v>
      </c>
      <c r="D4271">
        <v>0</v>
      </c>
      <c r="E4271">
        <v>3000000</v>
      </c>
      <c r="F4271">
        <v>3000000</v>
      </c>
      <c r="G4271" s="3">
        <v>46254</v>
      </c>
      <c r="H4271" t="s">
        <v>9414</v>
      </c>
      <c r="I4271" t="s">
        <v>9465</v>
      </c>
    </row>
    <row r="4272" spans="1:9">
      <c r="A4272">
        <v>139718</v>
      </c>
      <c r="B4272" t="s">
        <v>6495</v>
      </c>
      <c r="C4272">
        <v>0</v>
      </c>
      <c r="D4272">
        <v>0</v>
      </c>
      <c r="E4272">
        <v>67040000</v>
      </c>
      <c r="F4272">
        <v>67040000</v>
      </c>
      <c r="G4272" s="3">
        <v>46254</v>
      </c>
      <c r="H4272" t="s">
        <v>9414</v>
      </c>
      <c r="I4272" t="s">
        <v>9414</v>
      </c>
    </row>
    <row r="4273" spans="1:9">
      <c r="A4273">
        <v>139719</v>
      </c>
      <c r="B4273" t="s">
        <v>9455</v>
      </c>
      <c r="C4273" t="s">
        <v>9457</v>
      </c>
      <c r="D4273">
        <v>0</v>
      </c>
      <c r="E4273">
        <v>600000</v>
      </c>
      <c r="F4273">
        <v>600000</v>
      </c>
      <c r="G4273" s="3">
        <v>46254</v>
      </c>
      <c r="H4273" t="s">
        <v>9414</v>
      </c>
      <c r="I4273" t="s">
        <v>9460</v>
      </c>
    </row>
    <row r="4274" spans="1:9">
      <c r="A4274">
        <v>139720</v>
      </c>
      <c r="B4274" t="s">
        <v>4791</v>
      </c>
      <c r="C4274" t="s">
        <v>9458</v>
      </c>
      <c r="D4274" t="s">
        <v>9458</v>
      </c>
      <c r="E4274">
        <v>1166666.67</v>
      </c>
      <c r="F4274">
        <v>1400000</v>
      </c>
      <c r="G4274" s="3">
        <v>46254</v>
      </c>
      <c r="H4274" t="s">
        <v>9414</v>
      </c>
      <c r="I4274" t="s">
        <v>3416</v>
      </c>
    </row>
    <row r="4275" spans="1:9">
      <c r="A4275">
        <v>139721</v>
      </c>
      <c r="B4275" t="s">
        <v>6429</v>
      </c>
      <c r="C4275" t="s">
        <v>9459</v>
      </c>
      <c r="D4275">
        <v>0</v>
      </c>
      <c r="E4275">
        <v>3370000000</v>
      </c>
      <c r="F4275">
        <v>3370000000</v>
      </c>
      <c r="G4275" s="3">
        <v>46255</v>
      </c>
      <c r="H4275" t="s">
        <v>9460</v>
      </c>
      <c r="I4275" t="s">
        <v>9460</v>
      </c>
    </row>
    <row r="4276" spans="1:9">
      <c r="A4276">
        <v>139722</v>
      </c>
      <c r="B4276">
        <v>0</v>
      </c>
      <c r="C4276" t="s">
        <v>9461</v>
      </c>
      <c r="D4276" t="s">
        <v>9461</v>
      </c>
      <c r="E4276">
        <v>0</v>
      </c>
      <c r="F4276">
        <v>0</v>
      </c>
      <c r="G4276" s="3">
        <v>46255</v>
      </c>
      <c r="H4276" t="s">
        <v>9460</v>
      </c>
      <c r="I4276" t="s">
        <v>9460</v>
      </c>
    </row>
    <row r="4277" spans="1:9">
      <c r="A4277">
        <v>139723</v>
      </c>
      <c r="B4277" t="s">
        <v>4794</v>
      </c>
      <c r="C4277" t="s">
        <v>9462</v>
      </c>
      <c r="D4277">
        <v>0</v>
      </c>
      <c r="E4277">
        <v>5862.5</v>
      </c>
      <c r="F4277">
        <v>5862.5</v>
      </c>
      <c r="G4277" s="3">
        <v>46255</v>
      </c>
      <c r="H4277" t="s">
        <v>9460</v>
      </c>
      <c r="I4277" t="s">
        <v>9516</v>
      </c>
    </row>
    <row r="4278" spans="1:9">
      <c r="A4278">
        <v>139724</v>
      </c>
      <c r="B4278" t="s">
        <v>8704</v>
      </c>
      <c r="C4278" t="s">
        <v>9463</v>
      </c>
      <c r="D4278" t="s">
        <v>9463</v>
      </c>
      <c r="E4278">
        <v>12670660</v>
      </c>
      <c r="F4278">
        <v>15204792</v>
      </c>
      <c r="G4278" s="3">
        <v>46255</v>
      </c>
      <c r="H4278" t="s">
        <v>9460</v>
      </c>
      <c r="I4278" t="s">
        <v>9460</v>
      </c>
    </row>
    <row r="4279" spans="1:9">
      <c r="A4279">
        <v>139725</v>
      </c>
      <c r="B4279">
        <v>0</v>
      </c>
      <c r="C4279" t="s">
        <v>9464</v>
      </c>
      <c r="D4279" t="s">
        <v>9464</v>
      </c>
      <c r="E4279">
        <v>0</v>
      </c>
      <c r="F4279">
        <v>0</v>
      </c>
      <c r="G4279" s="3">
        <v>46258</v>
      </c>
      <c r="H4279" t="s">
        <v>9465</v>
      </c>
      <c r="I4279" t="s">
        <v>9465</v>
      </c>
    </row>
    <row r="4280" spans="1:9">
      <c r="A4280">
        <v>139726</v>
      </c>
      <c r="B4280" t="s">
        <v>6800</v>
      </c>
      <c r="C4280" t="s">
        <v>9466</v>
      </c>
      <c r="D4280">
        <v>0</v>
      </c>
      <c r="E4280">
        <v>7660000</v>
      </c>
      <c r="F4280">
        <v>7660000</v>
      </c>
      <c r="G4280" s="3">
        <v>46258</v>
      </c>
      <c r="H4280" t="s">
        <v>9465</v>
      </c>
      <c r="I4280" t="s">
        <v>9530</v>
      </c>
    </row>
    <row r="4281" spans="1:9">
      <c r="A4281">
        <v>139727</v>
      </c>
      <c r="B4281" t="s">
        <v>6843</v>
      </c>
      <c r="C4281" t="s">
        <v>9467</v>
      </c>
      <c r="D4281">
        <v>0</v>
      </c>
      <c r="E4281">
        <v>1600000</v>
      </c>
      <c r="F4281">
        <v>1600000</v>
      </c>
      <c r="G4281" s="3">
        <v>46258</v>
      </c>
      <c r="H4281" t="s">
        <v>9465</v>
      </c>
      <c r="I4281" t="s">
        <v>9530</v>
      </c>
    </row>
    <row r="4282" spans="1:9">
      <c r="A4282">
        <v>139728</v>
      </c>
      <c r="B4282" t="s">
        <v>7867</v>
      </c>
      <c r="C4282" t="s">
        <v>9468</v>
      </c>
      <c r="D4282">
        <v>0</v>
      </c>
      <c r="E4282">
        <v>800000</v>
      </c>
      <c r="F4282">
        <v>800000</v>
      </c>
      <c r="G4282" s="3">
        <v>46258</v>
      </c>
      <c r="H4282" t="s">
        <v>9465</v>
      </c>
      <c r="I4282" t="s">
        <v>9530</v>
      </c>
    </row>
    <row r="4283" spans="1:9">
      <c r="A4283">
        <v>139729</v>
      </c>
      <c r="B4283" t="s">
        <v>4697</v>
      </c>
      <c r="C4283" t="s">
        <v>3501</v>
      </c>
      <c r="D4283">
        <v>0</v>
      </c>
      <c r="E4283">
        <v>3340000</v>
      </c>
      <c r="F4283">
        <v>3340000</v>
      </c>
      <c r="G4283" s="3">
        <v>46258</v>
      </c>
      <c r="H4283" t="s">
        <v>9465</v>
      </c>
      <c r="I4283" t="s">
        <v>9465</v>
      </c>
    </row>
    <row r="4284" spans="1:9">
      <c r="A4284">
        <v>139730</v>
      </c>
      <c r="B4284" t="s">
        <v>9469</v>
      </c>
      <c r="C4284" t="s">
        <v>9471</v>
      </c>
      <c r="D4284">
        <v>0</v>
      </c>
      <c r="E4284">
        <v>2080000</v>
      </c>
      <c r="F4284">
        <v>2080000</v>
      </c>
      <c r="G4284" s="3">
        <v>46258</v>
      </c>
      <c r="H4284" t="s">
        <v>9465</v>
      </c>
      <c r="I4284" t="s">
        <v>9530</v>
      </c>
    </row>
    <row r="4285" spans="1:9">
      <c r="A4285">
        <v>139731</v>
      </c>
      <c r="B4285" t="s">
        <v>8988</v>
      </c>
      <c r="C4285" t="s">
        <v>9472</v>
      </c>
      <c r="D4285">
        <v>0</v>
      </c>
      <c r="E4285">
        <v>2400000</v>
      </c>
      <c r="F4285">
        <v>2400000</v>
      </c>
      <c r="G4285" s="3">
        <v>46258</v>
      </c>
      <c r="H4285" t="s">
        <v>9465</v>
      </c>
      <c r="I4285" t="s">
        <v>9530</v>
      </c>
    </row>
    <row r="4286" spans="1:9">
      <c r="A4286">
        <v>139732</v>
      </c>
      <c r="B4286" t="s">
        <v>4925</v>
      </c>
      <c r="C4286" t="s">
        <v>6373</v>
      </c>
      <c r="D4286">
        <v>0</v>
      </c>
      <c r="E4286">
        <v>135000</v>
      </c>
      <c r="F4286">
        <v>162000</v>
      </c>
      <c r="G4286" s="3">
        <v>46258</v>
      </c>
      <c r="H4286" t="s">
        <v>9465</v>
      </c>
      <c r="I4286" t="s">
        <v>9812</v>
      </c>
    </row>
    <row r="4287" spans="1:9">
      <c r="A4287">
        <v>139733</v>
      </c>
      <c r="B4287" t="s">
        <v>4674</v>
      </c>
      <c r="C4287" t="s">
        <v>9473</v>
      </c>
      <c r="D4287">
        <v>0</v>
      </c>
      <c r="E4287">
        <v>110500</v>
      </c>
      <c r="F4287">
        <v>132600</v>
      </c>
      <c r="G4287" s="3">
        <v>46258</v>
      </c>
      <c r="H4287" t="s">
        <v>9465</v>
      </c>
      <c r="I4287" t="s">
        <v>9516</v>
      </c>
    </row>
    <row r="4288" spans="1:9">
      <c r="A4288">
        <v>139734</v>
      </c>
      <c r="B4288">
        <v>0</v>
      </c>
      <c r="C4288" t="s">
        <v>9474</v>
      </c>
      <c r="D4288">
        <v>0</v>
      </c>
      <c r="E4288">
        <v>0</v>
      </c>
      <c r="F4288">
        <v>0</v>
      </c>
      <c r="G4288" s="3">
        <v>46258</v>
      </c>
      <c r="H4288" t="s">
        <v>9465</v>
      </c>
      <c r="I4288" t="s">
        <v>9465</v>
      </c>
    </row>
    <row r="4289" spans="1:9">
      <c r="A4289">
        <v>139735</v>
      </c>
      <c r="B4289" t="s">
        <v>4695</v>
      </c>
      <c r="C4289" t="s">
        <v>9475</v>
      </c>
      <c r="D4289">
        <v>0</v>
      </c>
      <c r="E4289">
        <v>1863083.33</v>
      </c>
      <c r="F4289">
        <v>2235700</v>
      </c>
      <c r="G4289" s="3">
        <v>46258</v>
      </c>
      <c r="H4289" t="s">
        <v>9465</v>
      </c>
      <c r="I4289" t="s">
        <v>9465</v>
      </c>
    </row>
    <row r="4290" spans="1:9">
      <c r="A4290">
        <v>139736</v>
      </c>
      <c r="B4290" t="s">
        <v>4674</v>
      </c>
      <c r="C4290" t="s">
        <v>9476</v>
      </c>
      <c r="D4290">
        <v>0</v>
      </c>
      <c r="E4290">
        <v>285500</v>
      </c>
      <c r="F4290">
        <v>342600</v>
      </c>
      <c r="G4290" s="3">
        <v>46258</v>
      </c>
      <c r="H4290" t="s">
        <v>9465</v>
      </c>
      <c r="I4290" t="s">
        <v>9516</v>
      </c>
    </row>
    <row r="4291" spans="1:9">
      <c r="A4291">
        <v>139737</v>
      </c>
      <c r="B4291" t="s">
        <v>4875</v>
      </c>
      <c r="C4291" t="s">
        <v>9477</v>
      </c>
      <c r="D4291" t="s">
        <v>9791</v>
      </c>
      <c r="E4291">
        <v>246720000</v>
      </c>
      <c r="F4291">
        <v>296064000</v>
      </c>
      <c r="G4291" s="3">
        <v>46258</v>
      </c>
      <c r="H4291" t="s">
        <v>9465</v>
      </c>
      <c r="I4291" t="s">
        <v>9530</v>
      </c>
    </row>
    <row r="4292" spans="1:9">
      <c r="A4292">
        <v>139738</v>
      </c>
      <c r="B4292" t="s">
        <v>7015</v>
      </c>
      <c r="C4292" t="s">
        <v>9478</v>
      </c>
      <c r="D4292">
        <v>0</v>
      </c>
      <c r="E4292">
        <v>4539680</v>
      </c>
      <c r="F4292">
        <v>5447616</v>
      </c>
      <c r="G4292" s="3">
        <v>46258</v>
      </c>
      <c r="H4292" t="s">
        <v>9465</v>
      </c>
      <c r="I4292" t="s">
        <v>9516</v>
      </c>
    </row>
    <row r="4293" spans="1:9">
      <c r="A4293">
        <v>139739</v>
      </c>
      <c r="B4293" t="s">
        <v>7034</v>
      </c>
      <c r="C4293" t="s">
        <v>9479</v>
      </c>
      <c r="D4293">
        <v>0</v>
      </c>
      <c r="E4293">
        <v>133625</v>
      </c>
      <c r="F4293">
        <v>133625</v>
      </c>
      <c r="G4293" s="3">
        <v>46258</v>
      </c>
      <c r="H4293" t="s">
        <v>9465</v>
      </c>
      <c r="I4293" t="s">
        <v>9465</v>
      </c>
    </row>
    <row r="4294" spans="1:9">
      <c r="A4294">
        <v>139740</v>
      </c>
      <c r="B4294" t="s">
        <v>5151</v>
      </c>
      <c r="C4294" t="s">
        <v>9480</v>
      </c>
      <c r="D4294">
        <v>0</v>
      </c>
      <c r="E4294">
        <v>280000</v>
      </c>
      <c r="F4294">
        <v>336000</v>
      </c>
      <c r="G4294" s="3">
        <v>46258</v>
      </c>
      <c r="H4294" t="s">
        <v>9465</v>
      </c>
      <c r="I4294" t="s">
        <v>9812</v>
      </c>
    </row>
    <row r="4295" spans="1:9">
      <c r="A4295">
        <v>139741</v>
      </c>
      <c r="B4295" t="s">
        <v>4817</v>
      </c>
      <c r="C4295" t="s">
        <v>9481</v>
      </c>
      <c r="D4295">
        <v>0</v>
      </c>
      <c r="E4295">
        <v>3980880</v>
      </c>
      <c r="F4295">
        <v>4777056</v>
      </c>
      <c r="G4295" s="3">
        <v>46258</v>
      </c>
      <c r="H4295" t="s">
        <v>9465</v>
      </c>
      <c r="I4295" t="s">
        <v>9516</v>
      </c>
    </row>
    <row r="4296" spans="1:9">
      <c r="A4296">
        <v>139742</v>
      </c>
      <c r="B4296" t="s">
        <v>9482</v>
      </c>
      <c r="C4296" t="s">
        <v>9484</v>
      </c>
      <c r="D4296" t="s">
        <v>9484</v>
      </c>
      <c r="E4296">
        <v>3000000</v>
      </c>
      <c r="F4296">
        <v>3000000</v>
      </c>
      <c r="G4296" s="3">
        <v>46259</v>
      </c>
      <c r="H4296" t="s">
        <v>9485</v>
      </c>
      <c r="I4296" t="s">
        <v>3416</v>
      </c>
    </row>
    <row r="4297" spans="1:9">
      <c r="A4297">
        <v>139743</v>
      </c>
      <c r="B4297" t="s">
        <v>4697</v>
      </c>
      <c r="C4297" t="s">
        <v>7214</v>
      </c>
      <c r="D4297">
        <v>0</v>
      </c>
      <c r="E4297">
        <v>28700159</v>
      </c>
      <c r="F4297">
        <v>28700159</v>
      </c>
      <c r="G4297" s="3">
        <v>46259</v>
      </c>
      <c r="H4297" t="s">
        <v>9485</v>
      </c>
      <c r="I4297" t="s">
        <v>9530</v>
      </c>
    </row>
    <row r="4298" spans="1:9">
      <c r="A4298">
        <v>139744</v>
      </c>
      <c r="B4298" t="s">
        <v>4697</v>
      </c>
      <c r="C4298" t="s">
        <v>9486</v>
      </c>
      <c r="D4298">
        <v>0</v>
      </c>
      <c r="E4298">
        <v>24208160</v>
      </c>
      <c r="F4298">
        <v>24208160</v>
      </c>
      <c r="G4298" s="3">
        <v>46259</v>
      </c>
      <c r="H4298" t="s">
        <v>9485</v>
      </c>
      <c r="I4298" t="s">
        <v>9530</v>
      </c>
    </row>
    <row r="4299" spans="1:9">
      <c r="A4299">
        <v>139745</v>
      </c>
      <c r="B4299" t="s">
        <v>4697</v>
      </c>
      <c r="C4299" t="s">
        <v>3501</v>
      </c>
      <c r="D4299">
        <v>0</v>
      </c>
      <c r="E4299">
        <v>4896000</v>
      </c>
      <c r="F4299">
        <v>4896000</v>
      </c>
      <c r="G4299" s="3">
        <v>46259</v>
      </c>
      <c r="H4299" t="s">
        <v>9485</v>
      </c>
      <c r="I4299" t="s">
        <v>3422</v>
      </c>
    </row>
    <row r="4300" spans="1:9">
      <c r="A4300">
        <v>139746</v>
      </c>
      <c r="B4300" t="s">
        <v>5580</v>
      </c>
      <c r="C4300" t="s">
        <v>9487</v>
      </c>
      <c r="D4300">
        <v>0</v>
      </c>
      <c r="E4300">
        <v>2772</v>
      </c>
      <c r="F4300">
        <v>2772</v>
      </c>
      <c r="G4300" s="3">
        <v>46259</v>
      </c>
      <c r="H4300" t="s">
        <v>9485</v>
      </c>
      <c r="I4300" t="s">
        <v>9516</v>
      </c>
    </row>
    <row r="4301" spans="1:9">
      <c r="A4301">
        <v>139747</v>
      </c>
      <c r="B4301" t="s">
        <v>9488</v>
      </c>
      <c r="C4301" t="s">
        <v>9490</v>
      </c>
      <c r="D4301">
        <v>0</v>
      </c>
      <c r="E4301">
        <v>3000000</v>
      </c>
      <c r="F4301">
        <v>3000000</v>
      </c>
      <c r="G4301" s="3">
        <v>46259</v>
      </c>
      <c r="H4301" t="s">
        <v>9485</v>
      </c>
      <c r="I4301" t="s">
        <v>9530</v>
      </c>
    </row>
    <row r="4302" spans="1:9">
      <c r="A4302">
        <v>139748</v>
      </c>
      <c r="B4302" t="s">
        <v>9491</v>
      </c>
      <c r="C4302" t="s">
        <v>9493</v>
      </c>
      <c r="D4302">
        <v>0</v>
      </c>
      <c r="E4302">
        <v>2000000</v>
      </c>
      <c r="F4302">
        <v>2000000</v>
      </c>
      <c r="G4302" s="3">
        <v>46259</v>
      </c>
      <c r="H4302" t="s">
        <v>9485</v>
      </c>
      <c r="I4302" t="s">
        <v>3422</v>
      </c>
    </row>
    <row r="4303" spans="1:9">
      <c r="A4303">
        <v>139749</v>
      </c>
      <c r="B4303" t="s">
        <v>5175</v>
      </c>
      <c r="C4303" t="s">
        <v>9494</v>
      </c>
      <c r="D4303" t="s">
        <v>9494</v>
      </c>
      <c r="E4303">
        <v>3200000</v>
      </c>
      <c r="F4303">
        <v>3840000</v>
      </c>
      <c r="G4303" s="3">
        <v>46259</v>
      </c>
      <c r="H4303" t="s">
        <v>9485</v>
      </c>
      <c r="I4303" t="s">
        <v>9516</v>
      </c>
    </row>
    <row r="4304" spans="1:9">
      <c r="A4304">
        <v>139750</v>
      </c>
      <c r="B4304" t="s">
        <v>5179</v>
      </c>
      <c r="C4304" t="s">
        <v>9495</v>
      </c>
      <c r="D4304" t="s">
        <v>9495</v>
      </c>
      <c r="E4304">
        <v>2100</v>
      </c>
      <c r="F4304">
        <v>2100</v>
      </c>
      <c r="G4304" s="3">
        <v>46259</v>
      </c>
      <c r="H4304" t="s">
        <v>9485</v>
      </c>
      <c r="I4304" t="s">
        <v>9516</v>
      </c>
    </row>
    <row r="4305" spans="1:9">
      <c r="A4305">
        <v>139751</v>
      </c>
      <c r="B4305" t="s">
        <v>5185</v>
      </c>
      <c r="C4305" t="s">
        <v>9496</v>
      </c>
      <c r="D4305" t="s">
        <v>9496</v>
      </c>
      <c r="E4305">
        <v>7819420</v>
      </c>
      <c r="F4305">
        <v>9383304</v>
      </c>
      <c r="G4305" s="3">
        <v>46259</v>
      </c>
      <c r="H4305" t="s">
        <v>9485</v>
      </c>
      <c r="I4305" t="s">
        <v>9516</v>
      </c>
    </row>
    <row r="4306" spans="1:9">
      <c r="A4306">
        <v>139752</v>
      </c>
      <c r="B4306" t="s">
        <v>4697</v>
      </c>
      <c r="C4306" t="s">
        <v>9497</v>
      </c>
      <c r="D4306">
        <v>0</v>
      </c>
      <c r="E4306">
        <v>713000</v>
      </c>
      <c r="F4306">
        <v>713000</v>
      </c>
      <c r="G4306" s="3">
        <v>46259</v>
      </c>
      <c r="H4306" t="s">
        <v>9485</v>
      </c>
      <c r="I4306" t="s">
        <v>3422</v>
      </c>
    </row>
    <row r="4307" spans="1:9">
      <c r="A4307">
        <v>139753</v>
      </c>
      <c r="B4307" t="s">
        <v>5207</v>
      </c>
      <c r="C4307" t="s">
        <v>9498</v>
      </c>
      <c r="D4307" t="s">
        <v>9498</v>
      </c>
      <c r="E4307">
        <v>8100000</v>
      </c>
      <c r="F4307">
        <v>9720000</v>
      </c>
      <c r="G4307" s="3">
        <v>46259</v>
      </c>
      <c r="H4307" t="s">
        <v>9485</v>
      </c>
      <c r="I4307" t="s">
        <v>9516</v>
      </c>
    </row>
    <row r="4308" spans="1:9">
      <c r="A4308">
        <v>139754</v>
      </c>
      <c r="B4308" t="s">
        <v>5316</v>
      </c>
      <c r="C4308" t="s">
        <v>9499</v>
      </c>
      <c r="D4308">
        <v>0</v>
      </c>
      <c r="E4308">
        <v>924000</v>
      </c>
      <c r="F4308">
        <v>1108800</v>
      </c>
      <c r="G4308" s="3">
        <v>46259</v>
      </c>
      <c r="H4308" t="s">
        <v>9485</v>
      </c>
      <c r="I4308" t="s">
        <v>9530</v>
      </c>
    </row>
    <row r="4309" spans="1:9">
      <c r="A4309">
        <v>139755</v>
      </c>
      <c r="B4309" t="s">
        <v>4697</v>
      </c>
      <c r="C4309" t="s">
        <v>9500</v>
      </c>
      <c r="D4309">
        <v>0</v>
      </c>
      <c r="E4309">
        <v>33507542</v>
      </c>
      <c r="F4309">
        <v>33507542</v>
      </c>
      <c r="G4309" s="3">
        <v>46259</v>
      </c>
      <c r="H4309" t="s">
        <v>9485</v>
      </c>
      <c r="I4309" t="s">
        <v>9530</v>
      </c>
    </row>
    <row r="4310" spans="1:9">
      <c r="A4310">
        <v>139756</v>
      </c>
      <c r="B4310" t="s">
        <v>4689</v>
      </c>
      <c r="C4310" t="s">
        <v>9501</v>
      </c>
      <c r="D4310">
        <v>0</v>
      </c>
      <c r="E4310">
        <v>782000</v>
      </c>
      <c r="F4310">
        <v>938400</v>
      </c>
      <c r="G4310" s="3">
        <v>46259</v>
      </c>
      <c r="H4310" t="s">
        <v>9485</v>
      </c>
      <c r="I4310" t="s">
        <v>3422</v>
      </c>
    </row>
    <row r="4311" spans="1:9">
      <c r="A4311">
        <v>139757</v>
      </c>
      <c r="B4311" t="s">
        <v>9502</v>
      </c>
      <c r="C4311">
        <v>0</v>
      </c>
      <c r="D4311">
        <v>0</v>
      </c>
      <c r="E4311">
        <v>2400000</v>
      </c>
      <c r="F4311">
        <v>2880000</v>
      </c>
      <c r="G4311" s="3">
        <v>46259</v>
      </c>
      <c r="H4311" t="s">
        <v>9485</v>
      </c>
      <c r="I4311" t="s">
        <v>3416</v>
      </c>
    </row>
    <row r="4312" spans="1:9">
      <c r="A4312">
        <v>139758</v>
      </c>
      <c r="B4312" t="s">
        <v>4853</v>
      </c>
      <c r="C4312" t="s">
        <v>9504</v>
      </c>
      <c r="D4312">
        <v>0</v>
      </c>
      <c r="E4312">
        <v>283950</v>
      </c>
      <c r="F4312">
        <v>340740</v>
      </c>
      <c r="G4312" s="3">
        <v>46259</v>
      </c>
      <c r="H4312" t="s">
        <v>9485</v>
      </c>
      <c r="I4312" t="s">
        <v>9516</v>
      </c>
    </row>
    <row r="4313" spans="1:9">
      <c r="A4313">
        <v>139759</v>
      </c>
      <c r="B4313" t="s">
        <v>6013</v>
      </c>
      <c r="C4313">
        <v>0</v>
      </c>
      <c r="D4313" t="s">
        <v>9792</v>
      </c>
      <c r="E4313">
        <v>1050000</v>
      </c>
      <c r="F4313">
        <v>1260000</v>
      </c>
      <c r="G4313" s="3">
        <v>46259</v>
      </c>
      <c r="H4313" t="s">
        <v>9485</v>
      </c>
      <c r="I4313" t="s">
        <v>9516</v>
      </c>
    </row>
    <row r="4314" spans="1:9">
      <c r="A4314">
        <v>139760</v>
      </c>
      <c r="B4314" t="s">
        <v>4858</v>
      </c>
      <c r="C4314" t="s">
        <v>9505</v>
      </c>
      <c r="D4314">
        <v>0</v>
      </c>
      <c r="E4314">
        <v>38912</v>
      </c>
      <c r="F4314">
        <v>46694.400000000001</v>
      </c>
      <c r="G4314" s="3">
        <v>46259</v>
      </c>
      <c r="H4314" t="s">
        <v>9485</v>
      </c>
      <c r="I4314" t="s">
        <v>9516</v>
      </c>
    </row>
    <row r="4315" spans="1:9">
      <c r="A4315">
        <v>139761</v>
      </c>
      <c r="B4315" t="s">
        <v>4697</v>
      </c>
      <c r="C4315" t="s">
        <v>9506</v>
      </c>
      <c r="D4315" t="s">
        <v>9506</v>
      </c>
      <c r="E4315">
        <v>876100</v>
      </c>
      <c r="F4315">
        <v>1051320</v>
      </c>
      <c r="G4315" s="3">
        <v>46259</v>
      </c>
      <c r="H4315" t="s">
        <v>9485</v>
      </c>
      <c r="I4315" t="s">
        <v>3416</v>
      </c>
    </row>
    <row r="4316" spans="1:9">
      <c r="A4316">
        <v>139762</v>
      </c>
      <c r="B4316" t="s">
        <v>4697</v>
      </c>
      <c r="C4316" t="s">
        <v>8617</v>
      </c>
      <c r="D4316" t="s">
        <v>8617</v>
      </c>
      <c r="E4316">
        <v>1500900</v>
      </c>
      <c r="F4316">
        <v>1801080</v>
      </c>
      <c r="G4316" s="3">
        <v>46259</v>
      </c>
      <c r="H4316" t="s">
        <v>9485</v>
      </c>
      <c r="I4316" t="s">
        <v>3416</v>
      </c>
    </row>
    <row r="4317" spans="1:9">
      <c r="A4317">
        <v>139763</v>
      </c>
      <c r="B4317">
        <v>0</v>
      </c>
      <c r="C4317" t="s">
        <v>9507</v>
      </c>
      <c r="D4317">
        <v>0</v>
      </c>
      <c r="E4317">
        <v>0</v>
      </c>
      <c r="F4317">
        <v>0</v>
      </c>
      <c r="G4317" s="3">
        <v>46259</v>
      </c>
      <c r="H4317" t="s">
        <v>9485</v>
      </c>
      <c r="I4317" t="s">
        <v>9810</v>
      </c>
    </row>
    <row r="4318" spans="1:9">
      <c r="A4318">
        <v>139764</v>
      </c>
      <c r="B4318" t="s">
        <v>4697</v>
      </c>
      <c r="C4318" t="s">
        <v>9508</v>
      </c>
      <c r="D4318" t="s">
        <v>9508</v>
      </c>
      <c r="E4318">
        <v>1235400</v>
      </c>
      <c r="F4318">
        <v>1482480</v>
      </c>
      <c r="G4318" s="3">
        <v>46259</v>
      </c>
      <c r="H4318" t="s">
        <v>9485</v>
      </c>
      <c r="I4318" t="s">
        <v>3416</v>
      </c>
    </row>
    <row r="4319" spans="1:9">
      <c r="A4319">
        <v>139765</v>
      </c>
      <c r="B4319" t="s">
        <v>5533</v>
      </c>
      <c r="C4319" t="s">
        <v>9509</v>
      </c>
      <c r="D4319">
        <v>0</v>
      </c>
      <c r="E4319">
        <v>4</v>
      </c>
      <c r="F4319">
        <v>4</v>
      </c>
      <c r="G4319" s="3">
        <v>46259</v>
      </c>
      <c r="H4319" t="s">
        <v>9485</v>
      </c>
      <c r="I4319" t="s">
        <v>9810</v>
      </c>
    </row>
    <row r="4320" spans="1:9">
      <c r="A4320">
        <v>139766</v>
      </c>
      <c r="B4320" t="s">
        <v>4732</v>
      </c>
      <c r="C4320" t="s">
        <v>9510</v>
      </c>
      <c r="D4320">
        <v>0</v>
      </c>
      <c r="E4320">
        <v>2180300</v>
      </c>
      <c r="F4320">
        <v>2180300</v>
      </c>
      <c r="G4320" s="3">
        <v>46259</v>
      </c>
      <c r="H4320" t="s">
        <v>9485</v>
      </c>
      <c r="I4320" t="s">
        <v>3422</v>
      </c>
    </row>
    <row r="4321" spans="1:9">
      <c r="A4321">
        <v>139767</v>
      </c>
      <c r="B4321" t="s">
        <v>4794</v>
      </c>
      <c r="C4321" t="s">
        <v>9511</v>
      </c>
      <c r="D4321">
        <v>0</v>
      </c>
      <c r="E4321">
        <v>300000</v>
      </c>
      <c r="F4321">
        <v>300000</v>
      </c>
      <c r="G4321" s="3">
        <v>46259</v>
      </c>
      <c r="H4321" t="s">
        <v>9485</v>
      </c>
      <c r="I4321" t="s">
        <v>9530</v>
      </c>
    </row>
    <row r="4322" spans="1:9">
      <c r="A4322">
        <v>139768</v>
      </c>
      <c r="B4322" t="s">
        <v>4695</v>
      </c>
      <c r="C4322">
        <v>0</v>
      </c>
      <c r="D4322" t="s">
        <v>9793</v>
      </c>
      <c r="E4322">
        <v>1418300</v>
      </c>
      <c r="F4322">
        <v>1701960</v>
      </c>
      <c r="G4322" s="3">
        <v>46259</v>
      </c>
      <c r="H4322" t="s">
        <v>9485</v>
      </c>
      <c r="I4322" t="s">
        <v>9516</v>
      </c>
    </row>
    <row r="4323" spans="1:9">
      <c r="A4323">
        <v>139769</v>
      </c>
      <c r="B4323" t="s">
        <v>5165</v>
      </c>
      <c r="C4323" t="s">
        <v>9512</v>
      </c>
      <c r="D4323" t="s">
        <v>9512</v>
      </c>
      <c r="E4323">
        <v>54000000</v>
      </c>
      <c r="F4323">
        <v>64800000</v>
      </c>
      <c r="G4323" s="3">
        <v>46259</v>
      </c>
      <c r="H4323" t="s">
        <v>9485</v>
      </c>
      <c r="I4323" t="s">
        <v>9516</v>
      </c>
    </row>
    <row r="4324" spans="1:9">
      <c r="A4324">
        <v>139770</v>
      </c>
      <c r="B4324" t="s">
        <v>5171</v>
      </c>
      <c r="C4324" t="s">
        <v>9513</v>
      </c>
      <c r="D4324" t="s">
        <v>9513</v>
      </c>
      <c r="E4324">
        <v>59900000</v>
      </c>
      <c r="F4324">
        <v>71880000</v>
      </c>
      <c r="G4324" s="3">
        <v>46259</v>
      </c>
      <c r="H4324" t="s">
        <v>9485</v>
      </c>
      <c r="I4324" t="s">
        <v>9516</v>
      </c>
    </row>
    <row r="4325" spans="1:9">
      <c r="A4325">
        <v>139771</v>
      </c>
      <c r="B4325" t="s">
        <v>4817</v>
      </c>
      <c r="C4325" t="s">
        <v>9514</v>
      </c>
      <c r="D4325">
        <v>0</v>
      </c>
      <c r="E4325">
        <v>10264320</v>
      </c>
      <c r="F4325">
        <v>12317184</v>
      </c>
      <c r="G4325" s="3">
        <v>46259</v>
      </c>
      <c r="H4325" t="s">
        <v>9485</v>
      </c>
      <c r="I4325" t="s">
        <v>9810</v>
      </c>
    </row>
    <row r="4326" spans="1:9">
      <c r="A4326">
        <v>139772</v>
      </c>
      <c r="B4326" t="s">
        <v>4697</v>
      </c>
      <c r="C4326" t="s">
        <v>9515</v>
      </c>
      <c r="D4326" t="s">
        <v>9515</v>
      </c>
      <c r="E4326">
        <v>1573000</v>
      </c>
      <c r="F4326">
        <v>1573000</v>
      </c>
      <c r="G4326" s="3">
        <v>46260</v>
      </c>
      <c r="H4326" t="s">
        <v>9516</v>
      </c>
      <c r="I4326" t="s">
        <v>3416</v>
      </c>
    </row>
    <row r="4327" spans="1:9">
      <c r="A4327">
        <v>139773</v>
      </c>
      <c r="B4327" t="s">
        <v>4842</v>
      </c>
      <c r="C4327" t="s">
        <v>9517</v>
      </c>
      <c r="D4327">
        <v>0</v>
      </c>
      <c r="E4327">
        <v>5192333.99</v>
      </c>
      <c r="F4327">
        <v>5192333.99</v>
      </c>
      <c r="G4327" s="3">
        <v>46260</v>
      </c>
      <c r="H4327" t="s">
        <v>9516</v>
      </c>
      <c r="I4327" t="s">
        <v>3422</v>
      </c>
    </row>
    <row r="4328" spans="1:9">
      <c r="A4328">
        <v>139774</v>
      </c>
      <c r="B4328" t="s">
        <v>4863</v>
      </c>
      <c r="C4328" t="s">
        <v>9518</v>
      </c>
      <c r="D4328">
        <v>0</v>
      </c>
      <c r="E4328">
        <v>446250000</v>
      </c>
      <c r="F4328">
        <v>535500000</v>
      </c>
      <c r="G4328" s="3">
        <v>46260</v>
      </c>
      <c r="H4328" t="s">
        <v>9516</v>
      </c>
      <c r="I4328" t="s">
        <v>9810</v>
      </c>
    </row>
    <row r="4329" spans="1:9">
      <c r="A4329">
        <v>139775</v>
      </c>
      <c r="B4329" t="s">
        <v>9519</v>
      </c>
      <c r="C4329" t="s">
        <v>9521</v>
      </c>
      <c r="D4329">
        <v>0</v>
      </c>
      <c r="E4329">
        <v>60000</v>
      </c>
      <c r="F4329">
        <v>54000</v>
      </c>
      <c r="G4329" s="3">
        <v>46260</v>
      </c>
      <c r="H4329" t="s">
        <v>9516</v>
      </c>
      <c r="I4329" t="s">
        <v>3422</v>
      </c>
    </row>
    <row r="4330" spans="1:9">
      <c r="A4330">
        <v>139776</v>
      </c>
      <c r="B4330" t="s">
        <v>4695</v>
      </c>
      <c r="C4330" t="s">
        <v>6634</v>
      </c>
      <c r="D4330">
        <v>0</v>
      </c>
      <c r="E4330">
        <v>11208400</v>
      </c>
      <c r="F4330">
        <v>11208400</v>
      </c>
      <c r="G4330" s="3">
        <v>46260</v>
      </c>
      <c r="H4330" t="s">
        <v>9516</v>
      </c>
      <c r="I4330" t="s">
        <v>9530</v>
      </c>
    </row>
    <row r="4331" spans="1:9">
      <c r="A4331">
        <v>139777</v>
      </c>
      <c r="B4331" t="s">
        <v>7727</v>
      </c>
      <c r="C4331">
        <v>0</v>
      </c>
      <c r="D4331">
        <v>0</v>
      </c>
      <c r="E4331">
        <v>370000</v>
      </c>
      <c r="F4331">
        <v>370000</v>
      </c>
      <c r="G4331" s="3">
        <v>46260</v>
      </c>
      <c r="H4331" t="s">
        <v>9516</v>
      </c>
      <c r="I4331" t="s">
        <v>3416</v>
      </c>
    </row>
    <row r="4332" spans="1:9">
      <c r="A4332">
        <v>139778</v>
      </c>
      <c r="B4332" t="s">
        <v>6896</v>
      </c>
      <c r="C4332" t="s">
        <v>9522</v>
      </c>
      <c r="D4332">
        <v>0</v>
      </c>
      <c r="E4332">
        <v>1080000</v>
      </c>
      <c r="F4332">
        <v>1296000</v>
      </c>
      <c r="G4332" s="3">
        <v>46260</v>
      </c>
      <c r="H4332" t="s">
        <v>9516</v>
      </c>
      <c r="I4332" t="s">
        <v>9530</v>
      </c>
    </row>
    <row r="4333" spans="1:9">
      <c r="A4333">
        <v>139779</v>
      </c>
      <c r="B4333" t="s">
        <v>4952</v>
      </c>
      <c r="C4333" t="s">
        <v>6179</v>
      </c>
      <c r="D4333">
        <v>0</v>
      </c>
      <c r="E4333">
        <v>250000</v>
      </c>
      <c r="F4333">
        <v>250000</v>
      </c>
      <c r="G4333" s="3">
        <v>46260</v>
      </c>
      <c r="H4333" t="s">
        <v>9516</v>
      </c>
      <c r="I4333" t="s">
        <v>3422</v>
      </c>
    </row>
    <row r="4334" spans="1:9">
      <c r="A4334">
        <v>139780</v>
      </c>
      <c r="B4334" t="s">
        <v>5920</v>
      </c>
      <c r="C4334" t="s">
        <v>9523</v>
      </c>
      <c r="D4334" t="s">
        <v>9794</v>
      </c>
      <c r="E4334">
        <v>1060300</v>
      </c>
      <c r="F4334">
        <v>1272360</v>
      </c>
      <c r="G4334" s="3">
        <v>46260</v>
      </c>
      <c r="H4334" t="s">
        <v>9516</v>
      </c>
      <c r="I4334" t="s">
        <v>9530</v>
      </c>
    </row>
    <row r="4335" spans="1:9">
      <c r="A4335">
        <v>139781</v>
      </c>
      <c r="B4335" t="s">
        <v>9524</v>
      </c>
      <c r="C4335" t="s">
        <v>9526</v>
      </c>
      <c r="D4335" t="s">
        <v>9526</v>
      </c>
      <c r="E4335">
        <v>20938401</v>
      </c>
      <c r="F4335">
        <v>20938401</v>
      </c>
      <c r="G4335" s="3">
        <v>46260</v>
      </c>
      <c r="H4335" t="s">
        <v>9516</v>
      </c>
      <c r="I4335" t="s">
        <v>9813</v>
      </c>
    </row>
    <row r="4336" spans="1:9">
      <c r="A4336">
        <v>139782</v>
      </c>
      <c r="B4336" t="s">
        <v>9527</v>
      </c>
      <c r="C4336" t="s">
        <v>9529</v>
      </c>
      <c r="D4336">
        <v>0</v>
      </c>
      <c r="E4336">
        <v>8000000</v>
      </c>
      <c r="F4336">
        <v>8000000</v>
      </c>
      <c r="G4336" s="3">
        <v>46261</v>
      </c>
      <c r="H4336" t="s">
        <v>9530</v>
      </c>
      <c r="I4336" t="s">
        <v>9530</v>
      </c>
    </row>
    <row r="4337" spans="1:9">
      <c r="A4337">
        <v>139783</v>
      </c>
      <c r="B4337" t="s">
        <v>5929</v>
      </c>
      <c r="C4337" t="s">
        <v>9531</v>
      </c>
      <c r="D4337">
        <v>0</v>
      </c>
      <c r="E4337">
        <v>3000000</v>
      </c>
      <c r="F4337">
        <v>3000000</v>
      </c>
      <c r="G4337" s="3">
        <v>46261</v>
      </c>
      <c r="H4337" t="s">
        <v>9530</v>
      </c>
      <c r="I4337" t="s">
        <v>9530</v>
      </c>
    </row>
    <row r="4338" spans="1:9">
      <c r="A4338">
        <v>139784</v>
      </c>
      <c r="B4338" t="s">
        <v>7521</v>
      </c>
      <c r="C4338" t="s">
        <v>9532</v>
      </c>
      <c r="D4338">
        <v>0</v>
      </c>
      <c r="E4338">
        <v>34200000</v>
      </c>
      <c r="F4338">
        <v>34200000</v>
      </c>
      <c r="G4338" s="3">
        <v>46261</v>
      </c>
      <c r="H4338" t="s">
        <v>9530</v>
      </c>
      <c r="I4338" t="s">
        <v>9810</v>
      </c>
    </row>
    <row r="4339" spans="1:9">
      <c r="A4339">
        <v>139785</v>
      </c>
      <c r="B4339" t="s">
        <v>4925</v>
      </c>
      <c r="C4339" t="s">
        <v>9533</v>
      </c>
      <c r="D4339">
        <v>0</v>
      </c>
      <c r="E4339">
        <v>527150</v>
      </c>
      <c r="F4339">
        <v>632580</v>
      </c>
      <c r="G4339" s="3">
        <v>46261</v>
      </c>
      <c r="H4339" t="s">
        <v>9530</v>
      </c>
      <c r="I4339" t="s">
        <v>3422</v>
      </c>
    </row>
    <row r="4340" spans="1:9">
      <c r="A4340">
        <v>139786</v>
      </c>
      <c r="B4340" t="s">
        <v>5295</v>
      </c>
      <c r="C4340">
        <v>0</v>
      </c>
      <c r="D4340" t="s">
        <v>9795</v>
      </c>
      <c r="E4340">
        <v>28440000</v>
      </c>
      <c r="F4340">
        <v>28440000</v>
      </c>
      <c r="G4340" s="3">
        <v>46261</v>
      </c>
      <c r="H4340" t="s">
        <v>9530</v>
      </c>
      <c r="I4340" t="s">
        <v>9530</v>
      </c>
    </row>
    <row r="4341" spans="1:9">
      <c r="A4341">
        <v>139787</v>
      </c>
      <c r="B4341" t="s">
        <v>4952</v>
      </c>
      <c r="C4341" t="s">
        <v>9534</v>
      </c>
      <c r="D4341">
        <v>0</v>
      </c>
      <c r="E4341">
        <v>1200000</v>
      </c>
      <c r="F4341">
        <v>1200000</v>
      </c>
      <c r="G4341" s="3">
        <v>46261</v>
      </c>
      <c r="H4341" t="s">
        <v>9530</v>
      </c>
      <c r="I4341" t="s">
        <v>9810</v>
      </c>
    </row>
    <row r="4342" spans="1:9">
      <c r="A4342">
        <v>139788</v>
      </c>
      <c r="B4342" t="s">
        <v>5057</v>
      </c>
      <c r="C4342" t="s">
        <v>9535</v>
      </c>
      <c r="D4342">
        <v>0</v>
      </c>
      <c r="E4342">
        <v>5715200</v>
      </c>
      <c r="F4342">
        <v>6858240</v>
      </c>
      <c r="G4342" s="3">
        <v>46261</v>
      </c>
      <c r="H4342" t="s">
        <v>9530</v>
      </c>
      <c r="I4342" t="s">
        <v>9810</v>
      </c>
    </row>
    <row r="4343" spans="1:9">
      <c r="A4343">
        <v>139789</v>
      </c>
      <c r="B4343" t="s">
        <v>9536</v>
      </c>
      <c r="C4343" t="s">
        <v>9538</v>
      </c>
      <c r="D4343">
        <v>0</v>
      </c>
      <c r="E4343">
        <v>260000</v>
      </c>
      <c r="F4343">
        <v>312000</v>
      </c>
      <c r="G4343" s="3">
        <v>46261</v>
      </c>
      <c r="H4343" t="s">
        <v>9530</v>
      </c>
      <c r="I4343" t="s">
        <v>9810</v>
      </c>
    </row>
    <row r="4344" spans="1:9">
      <c r="A4344">
        <v>139790</v>
      </c>
      <c r="B4344" t="s">
        <v>9192</v>
      </c>
      <c r="C4344" t="s">
        <v>9539</v>
      </c>
      <c r="D4344">
        <v>0</v>
      </c>
      <c r="E4344">
        <v>2777.28</v>
      </c>
      <c r="F4344">
        <v>3332.74</v>
      </c>
      <c r="G4344" s="3">
        <v>46261</v>
      </c>
      <c r="H4344" t="s">
        <v>9530</v>
      </c>
      <c r="I4344" t="s">
        <v>9810</v>
      </c>
    </row>
    <row r="4345" spans="1:9">
      <c r="A4345">
        <v>139791</v>
      </c>
      <c r="B4345" t="s">
        <v>4695</v>
      </c>
      <c r="C4345" t="s">
        <v>6456</v>
      </c>
      <c r="D4345">
        <v>0</v>
      </c>
      <c r="E4345">
        <v>2185700</v>
      </c>
      <c r="F4345">
        <v>2185700</v>
      </c>
      <c r="G4345" s="3">
        <v>46261</v>
      </c>
      <c r="H4345" t="s">
        <v>9530</v>
      </c>
      <c r="I4345" t="s">
        <v>9530</v>
      </c>
    </row>
    <row r="4346" spans="1:9">
      <c r="A4346">
        <v>139792</v>
      </c>
      <c r="B4346" t="s">
        <v>5392</v>
      </c>
      <c r="C4346" t="s">
        <v>9540</v>
      </c>
      <c r="D4346">
        <v>0</v>
      </c>
      <c r="E4346">
        <v>5500000</v>
      </c>
      <c r="F4346">
        <v>5500000</v>
      </c>
      <c r="G4346" s="3">
        <v>46261</v>
      </c>
      <c r="H4346" t="s">
        <v>9530</v>
      </c>
      <c r="I4346" t="s">
        <v>9810</v>
      </c>
    </row>
    <row r="4347" spans="1:9">
      <c r="A4347">
        <v>139793</v>
      </c>
      <c r="B4347" t="s">
        <v>4959</v>
      </c>
      <c r="C4347" t="s">
        <v>9541</v>
      </c>
      <c r="D4347">
        <v>0</v>
      </c>
      <c r="E4347">
        <v>76900000</v>
      </c>
      <c r="F4347">
        <v>92280000</v>
      </c>
      <c r="G4347" s="3">
        <v>46261</v>
      </c>
      <c r="H4347" t="s">
        <v>9530</v>
      </c>
      <c r="I4347" t="s">
        <v>9814</v>
      </c>
    </row>
    <row r="4348" spans="1:9">
      <c r="A4348">
        <v>139794</v>
      </c>
      <c r="B4348" t="s">
        <v>4693</v>
      </c>
      <c r="C4348" t="s">
        <v>9542</v>
      </c>
      <c r="D4348">
        <v>0</v>
      </c>
      <c r="E4348">
        <v>6000000</v>
      </c>
      <c r="F4348">
        <v>6000000</v>
      </c>
      <c r="G4348" s="3">
        <v>46261</v>
      </c>
      <c r="H4348" t="s">
        <v>9530</v>
      </c>
      <c r="I4348" t="s">
        <v>9810</v>
      </c>
    </row>
    <row r="4349" spans="1:9">
      <c r="A4349">
        <v>139795</v>
      </c>
      <c r="B4349" t="s">
        <v>5308</v>
      </c>
      <c r="C4349" t="s">
        <v>9543</v>
      </c>
      <c r="D4349">
        <v>0</v>
      </c>
      <c r="E4349">
        <v>130000000</v>
      </c>
      <c r="F4349">
        <v>156000000</v>
      </c>
      <c r="G4349" s="3">
        <v>46261</v>
      </c>
      <c r="H4349" t="s">
        <v>9530</v>
      </c>
      <c r="I4349" t="s">
        <v>9810</v>
      </c>
    </row>
    <row r="4350" spans="1:9">
      <c r="A4350">
        <v>139796</v>
      </c>
      <c r="B4350" t="s">
        <v>4706</v>
      </c>
      <c r="C4350" t="s">
        <v>9544</v>
      </c>
      <c r="D4350">
        <v>0</v>
      </c>
      <c r="E4350">
        <v>11925000</v>
      </c>
      <c r="F4350">
        <v>11925000</v>
      </c>
      <c r="G4350" s="3">
        <v>46261</v>
      </c>
      <c r="H4350" t="s">
        <v>9530</v>
      </c>
      <c r="I4350" t="s">
        <v>9812</v>
      </c>
    </row>
    <row r="4351" spans="1:9">
      <c r="A4351">
        <v>139797</v>
      </c>
      <c r="B4351" t="s">
        <v>4786</v>
      </c>
      <c r="C4351" t="s">
        <v>9545</v>
      </c>
      <c r="D4351">
        <v>0</v>
      </c>
      <c r="E4351">
        <v>4875000</v>
      </c>
      <c r="F4351">
        <v>4875000</v>
      </c>
      <c r="G4351" s="3">
        <v>46261</v>
      </c>
      <c r="H4351" t="s">
        <v>9530</v>
      </c>
      <c r="I4351" t="s">
        <v>9810</v>
      </c>
    </row>
    <row r="4352" spans="1:9">
      <c r="A4352">
        <v>139798</v>
      </c>
      <c r="B4352" t="s">
        <v>4891</v>
      </c>
      <c r="C4352" t="s">
        <v>9546</v>
      </c>
      <c r="D4352">
        <v>0</v>
      </c>
      <c r="E4352">
        <v>1490000</v>
      </c>
      <c r="F4352">
        <v>1490000</v>
      </c>
      <c r="G4352" s="3">
        <v>46261</v>
      </c>
      <c r="H4352" t="s">
        <v>9530</v>
      </c>
      <c r="I4352" t="s">
        <v>9810</v>
      </c>
    </row>
    <row r="4353" spans="1:9">
      <c r="A4353">
        <v>139799</v>
      </c>
      <c r="B4353" t="s">
        <v>4732</v>
      </c>
      <c r="C4353" t="s">
        <v>9547</v>
      </c>
      <c r="D4353">
        <v>0</v>
      </c>
      <c r="E4353">
        <v>400000</v>
      </c>
      <c r="F4353">
        <v>400000</v>
      </c>
      <c r="G4353" s="3">
        <v>46261</v>
      </c>
      <c r="H4353" t="s">
        <v>9530</v>
      </c>
      <c r="I4353" t="s">
        <v>3422</v>
      </c>
    </row>
    <row r="4354" spans="1:9">
      <c r="A4354">
        <v>139800</v>
      </c>
      <c r="B4354" t="s">
        <v>9548</v>
      </c>
      <c r="C4354" t="s">
        <v>9550</v>
      </c>
      <c r="D4354">
        <v>0</v>
      </c>
      <c r="E4354">
        <v>5500000</v>
      </c>
      <c r="F4354">
        <v>5500000</v>
      </c>
      <c r="G4354" s="3">
        <v>46261</v>
      </c>
      <c r="H4354" t="s">
        <v>9530</v>
      </c>
      <c r="I4354" t="s">
        <v>4641</v>
      </c>
    </row>
    <row r="4355" spans="1:9">
      <c r="A4355">
        <v>139801</v>
      </c>
      <c r="B4355" t="s">
        <v>8843</v>
      </c>
      <c r="C4355" t="s">
        <v>9551</v>
      </c>
      <c r="D4355" t="s">
        <v>9551</v>
      </c>
      <c r="E4355">
        <v>194166.7</v>
      </c>
      <c r="F4355">
        <v>233000.04</v>
      </c>
      <c r="G4355" s="3">
        <v>46261</v>
      </c>
      <c r="H4355" t="s">
        <v>9530</v>
      </c>
      <c r="I4355" t="s">
        <v>3422</v>
      </c>
    </row>
    <row r="4356" spans="1:9">
      <c r="A4356">
        <v>139802</v>
      </c>
      <c r="B4356" t="s">
        <v>5151</v>
      </c>
      <c r="C4356" t="s">
        <v>9552</v>
      </c>
      <c r="D4356">
        <v>0</v>
      </c>
      <c r="E4356">
        <v>400000</v>
      </c>
      <c r="F4356">
        <v>480000</v>
      </c>
      <c r="G4356" s="3">
        <v>46261</v>
      </c>
      <c r="H4356" t="s">
        <v>9530</v>
      </c>
      <c r="I4356" t="s">
        <v>4641</v>
      </c>
    </row>
    <row r="4357" spans="1:9">
      <c r="A4357">
        <v>139803</v>
      </c>
      <c r="B4357" t="s">
        <v>4939</v>
      </c>
      <c r="C4357" t="s">
        <v>9552</v>
      </c>
      <c r="D4357">
        <v>0</v>
      </c>
      <c r="E4357">
        <v>105416.4</v>
      </c>
      <c r="F4357">
        <v>126499.68</v>
      </c>
      <c r="G4357" s="3">
        <v>46261</v>
      </c>
      <c r="H4357" t="s">
        <v>9530</v>
      </c>
      <c r="I4357" t="s">
        <v>4641</v>
      </c>
    </row>
    <row r="4358" spans="1:9">
      <c r="A4358">
        <v>139804</v>
      </c>
      <c r="B4358" t="s">
        <v>6027</v>
      </c>
      <c r="C4358" t="s">
        <v>9552</v>
      </c>
      <c r="D4358">
        <v>0</v>
      </c>
      <c r="E4358">
        <v>775000</v>
      </c>
      <c r="F4358">
        <v>775000</v>
      </c>
      <c r="G4358" s="3">
        <v>46261</v>
      </c>
      <c r="H4358" t="s">
        <v>9530</v>
      </c>
      <c r="I4358" t="s">
        <v>4641</v>
      </c>
    </row>
    <row r="4359" spans="1:9">
      <c r="A4359">
        <v>139805</v>
      </c>
      <c r="B4359" t="s">
        <v>7340</v>
      </c>
      <c r="C4359" t="s">
        <v>9552</v>
      </c>
      <c r="D4359">
        <v>0</v>
      </c>
      <c r="E4359">
        <v>340000</v>
      </c>
      <c r="F4359">
        <v>340000</v>
      </c>
      <c r="G4359" s="3">
        <v>46261</v>
      </c>
      <c r="H4359" t="s">
        <v>9530</v>
      </c>
      <c r="I4359" t="s">
        <v>4641</v>
      </c>
    </row>
    <row r="4360" spans="1:9">
      <c r="A4360">
        <v>139806</v>
      </c>
      <c r="B4360" t="s">
        <v>5580</v>
      </c>
      <c r="C4360" t="s">
        <v>9553</v>
      </c>
      <c r="D4360">
        <v>0</v>
      </c>
      <c r="E4360">
        <v>2100</v>
      </c>
      <c r="F4360">
        <v>2100</v>
      </c>
      <c r="G4360" s="3">
        <v>46261</v>
      </c>
      <c r="H4360" t="s">
        <v>9530</v>
      </c>
      <c r="I4360" t="s">
        <v>9810</v>
      </c>
    </row>
    <row r="4361" spans="1:9">
      <c r="A4361">
        <v>139807</v>
      </c>
      <c r="B4361" t="s">
        <v>4791</v>
      </c>
      <c r="C4361" t="s">
        <v>9554</v>
      </c>
      <c r="D4361">
        <v>0</v>
      </c>
      <c r="E4361">
        <v>4310000</v>
      </c>
      <c r="F4361">
        <v>5172000</v>
      </c>
      <c r="G4361" s="3">
        <v>46261</v>
      </c>
      <c r="H4361" t="s">
        <v>9530</v>
      </c>
      <c r="I4361" t="s">
        <v>3422</v>
      </c>
    </row>
    <row r="4362" spans="1:9">
      <c r="A4362">
        <v>139808</v>
      </c>
      <c r="B4362" t="s">
        <v>5036</v>
      </c>
      <c r="C4362" t="s">
        <v>9554</v>
      </c>
      <c r="D4362">
        <v>0</v>
      </c>
      <c r="E4362">
        <v>250000</v>
      </c>
      <c r="F4362">
        <v>300000</v>
      </c>
      <c r="G4362" s="3">
        <v>46261</v>
      </c>
      <c r="H4362" t="s">
        <v>9530</v>
      </c>
      <c r="I4362" t="s">
        <v>3422</v>
      </c>
    </row>
    <row r="4363" spans="1:9">
      <c r="A4363">
        <v>139809</v>
      </c>
      <c r="B4363" t="s">
        <v>5032</v>
      </c>
      <c r="C4363" t="s">
        <v>9555</v>
      </c>
      <c r="D4363">
        <v>0</v>
      </c>
      <c r="E4363">
        <v>123500</v>
      </c>
      <c r="F4363">
        <v>123500</v>
      </c>
      <c r="G4363" s="3">
        <v>46261</v>
      </c>
      <c r="H4363" t="s">
        <v>9530</v>
      </c>
      <c r="I4363" t="s">
        <v>3422</v>
      </c>
    </row>
    <row r="4364" spans="1:9">
      <c r="A4364">
        <v>139810</v>
      </c>
      <c r="B4364" t="s">
        <v>4939</v>
      </c>
      <c r="C4364" t="s">
        <v>9556</v>
      </c>
      <c r="D4364">
        <v>0</v>
      </c>
      <c r="E4364">
        <v>129837.95</v>
      </c>
      <c r="F4364">
        <v>155805.54</v>
      </c>
      <c r="G4364" s="3">
        <v>46261</v>
      </c>
      <c r="H4364" t="s">
        <v>9530</v>
      </c>
      <c r="I4364" t="s">
        <v>3422</v>
      </c>
    </row>
    <row r="4365" spans="1:9">
      <c r="A4365">
        <v>139811</v>
      </c>
      <c r="B4365" t="s">
        <v>4760</v>
      </c>
      <c r="C4365" t="s">
        <v>9557</v>
      </c>
      <c r="D4365" t="s">
        <v>9796</v>
      </c>
      <c r="E4365">
        <v>32000</v>
      </c>
      <c r="F4365">
        <v>38400</v>
      </c>
      <c r="G4365" s="3">
        <v>46261</v>
      </c>
      <c r="H4365" t="s">
        <v>9530</v>
      </c>
      <c r="I4365" t="s">
        <v>3416</v>
      </c>
    </row>
    <row r="4366" spans="1:9">
      <c r="A4366">
        <v>139812</v>
      </c>
      <c r="B4366" t="s">
        <v>4894</v>
      </c>
      <c r="C4366" t="s">
        <v>9558</v>
      </c>
      <c r="D4366">
        <v>0</v>
      </c>
      <c r="E4366">
        <v>1339300</v>
      </c>
      <c r="F4366">
        <v>1339300</v>
      </c>
      <c r="G4366" s="3">
        <v>46261</v>
      </c>
      <c r="H4366" t="s">
        <v>9530</v>
      </c>
      <c r="I4366" t="s">
        <v>9810</v>
      </c>
    </row>
    <row r="4367" spans="1:9">
      <c r="A4367">
        <v>139813</v>
      </c>
      <c r="B4367" t="s">
        <v>5400</v>
      </c>
      <c r="C4367" t="s">
        <v>9559</v>
      </c>
      <c r="D4367">
        <v>0</v>
      </c>
      <c r="E4367">
        <v>2530000</v>
      </c>
      <c r="F4367">
        <v>2530000</v>
      </c>
      <c r="G4367" s="3">
        <v>46261</v>
      </c>
      <c r="H4367" t="s">
        <v>9530</v>
      </c>
      <c r="I4367" t="s">
        <v>9810</v>
      </c>
    </row>
    <row r="4368" spans="1:9">
      <c r="A4368">
        <v>139814</v>
      </c>
      <c r="B4368" t="s">
        <v>5400</v>
      </c>
      <c r="C4368" t="s">
        <v>9560</v>
      </c>
      <c r="D4368">
        <v>0</v>
      </c>
      <c r="E4368">
        <v>2145000</v>
      </c>
      <c r="F4368">
        <v>2145000</v>
      </c>
      <c r="G4368" s="3">
        <v>46261</v>
      </c>
      <c r="H4368" t="s">
        <v>9530</v>
      </c>
      <c r="I4368" t="s">
        <v>9810</v>
      </c>
    </row>
    <row r="4369" spans="1:9">
      <c r="A4369">
        <v>139815</v>
      </c>
      <c r="B4369" t="s">
        <v>5400</v>
      </c>
      <c r="C4369" t="s">
        <v>9561</v>
      </c>
      <c r="D4369">
        <v>0</v>
      </c>
      <c r="E4369">
        <v>1507000</v>
      </c>
      <c r="F4369">
        <v>1507000</v>
      </c>
      <c r="G4369" s="3">
        <v>46261</v>
      </c>
      <c r="H4369" t="s">
        <v>9530</v>
      </c>
      <c r="I4369" t="s">
        <v>9810</v>
      </c>
    </row>
    <row r="4370" spans="1:9">
      <c r="A4370">
        <v>139816</v>
      </c>
      <c r="B4370" t="s">
        <v>4693</v>
      </c>
      <c r="C4370" t="s">
        <v>9562</v>
      </c>
      <c r="D4370">
        <v>0</v>
      </c>
      <c r="E4370">
        <v>6000000</v>
      </c>
      <c r="F4370">
        <v>6000000</v>
      </c>
      <c r="G4370" s="3">
        <v>46261</v>
      </c>
      <c r="H4370" t="s">
        <v>9530</v>
      </c>
      <c r="I4370" t="s">
        <v>9810</v>
      </c>
    </row>
    <row r="4371" spans="1:9">
      <c r="A4371">
        <v>139817</v>
      </c>
      <c r="B4371" t="s">
        <v>4791</v>
      </c>
      <c r="C4371" t="s">
        <v>9563</v>
      </c>
      <c r="D4371">
        <v>0</v>
      </c>
      <c r="E4371">
        <v>1410000</v>
      </c>
      <c r="F4371">
        <v>1692000</v>
      </c>
      <c r="G4371" s="3">
        <v>46262</v>
      </c>
      <c r="H4371" t="s">
        <v>3422</v>
      </c>
      <c r="I4371" t="s">
        <v>3422</v>
      </c>
    </row>
    <row r="4372" spans="1:9">
      <c r="A4372">
        <v>139818</v>
      </c>
      <c r="B4372" t="s">
        <v>9564</v>
      </c>
      <c r="C4372" t="s">
        <v>9566</v>
      </c>
      <c r="D4372">
        <v>0</v>
      </c>
      <c r="E4372">
        <v>8700000</v>
      </c>
      <c r="F4372">
        <v>8700000</v>
      </c>
      <c r="G4372" s="3">
        <v>46262</v>
      </c>
      <c r="H4372" t="s">
        <v>3422</v>
      </c>
      <c r="I4372" t="s">
        <v>3422</v>
      </c>
    </row>
    <row r="4373" spans="1:9">
      <c r="A4373">
        <v>139819</v>
      </c>
      <c r="B4373">
        <v>0</v>
      </c>
      <c r="C4373" t="s">
        <v>9567</v>
      </c>
      <c r="D4373" t="s">
        <v>9567</v>
      </c>
      <c r="E4373">
        <v>0</v>
      </c>
      <c r="F4373">
        <v>0</v>
      </c>
      <c r="G4373" s="3">
        <v>46262</v>
      </c>
      <c r="H4373" t="s">
        <v>3422</v>
      </c>
      <c r="I4373" t="s">
        <v>3416</v>
      </c>
    </row>
    <row r="4374" spans="1:9">
      <c r="A4374">
        <v>139820</v>
      </c>
      <c r="B4374" t="s">
        <v>4881</v>
      </c>
      <c r="C4374" t="s">
        <v>9566</v>
      </c>
      <c r="D4374">
        <v>0</v>
      </c>
      <c r="E4374">
        <v>6500000</v>
      </c>
      <c r="F4374">
        <v>6500000</v>
      </c>
      <c r="G4374" s="3">
        <v>46262</v>
      </c>
      <c r="H4374" t="s">
        <v>3422</v>
      </c>
      <c r="I4374" t="s">
        <v>3422</v>
      </c>
    </row>
    <row r="4375" spans="1:9">
      <c r="A4375">
        <v>139821</v>
      </c>
      <c r="B4375" t="s">
        <v>6896</v>
      </c>
      <c r="C4375" t="s">
        <v>9568</v>
      </c>
      <c r="D4375">
        <v>0</v>
      </c>
      <c r="E4375">
        <v>1080000</v>
      </c>
      <c r="F4375">
        <v>1080000</v>
      </c>
      <c r="G4375" s="3">
        <v>46262</v>
      </c>
      <c r="H4375" t="s">
        <v>3422</v>
      </c>
      <c r="I4375" t="s">
        <v>4641</v>
      </c>
    </row>
    <row r="4376" spans="1:9">
      <c r="A4376">
        <v>139822</v>
      </c>
      <c r="B4376" t="s">
        <v>5071</v>
      </c>
      <c r="C4376" t="s">
        <v>9569</v>
      </c>
      <c r="D4376">
        <v>0</v>
      </c>
      <c r="E4376">
        <v>2500000</v>
      </c>
      <c r="F4376">
        <v>2500000</v>
      </c>
      <c r="G4376" s="3">
        <v>46262</v>
      </c>
      <c r="H4376" t="s">
        <v>3422</v>
      </c>
      <c r="I4376" t="s">
        <v>3422</v>
      </c>
    </row>
    <row r="4377" spans="1:9">
      <c r="A4377">
        <v>139823</v>
      </c>
      <c r="B4377" t="s">
        <v>5314</v>
      </c>
      <c r="C4377" t="s">
        <v>9570</v>
      </c>
      <c r="D4377">
        <v>0</v>
      </c>
      <c r="E4377">
        <v>2853692.36</v>
      </c>
      <c r="F4377">
        <v>3424430.83</v>
      </c>
      <c r="G4377" s="3">
        <v>46262</v>
      </c>
      <c r="H4377" t="s">
        <v>3422</v>
      </c>
      <c r="I4377" t="s">
        <v>4641</v>
      </c>
    </row>
    <row r="4378" spans="1:9">
      <c r="A4378">
        <v>139824</v>
      </c>
      <c r="B4378" t="s">
        <v>5316</v>
      </c>
      <c r="C4378" t="s">
        <v>9571</v>
      </c>
      <c r="D4378">
        <v>0</v>
      </c>
      <c r="E4378">
        <v>2763375</v>
      </c>
      <c r="F4378">
        <v>3316050</v>
      </c>
      <c r="G4378" s="3">
        <v>46262</v>
      </c>
      <c r="H4378" t="s">
        <v>3422</v>
      </c>
      <c r="I4378" t="s">
        <v>4641</v>
      </c>
    </row>
    <row r="4379" spans="1:9">
      <c r="A4379">
        <v>139825</v>
      </c>
      <c r="B4379" t="s">
        <v>4807</v>
      </c>
      <c r="C4379" t="s">
        <v>9572</v>
      </c>
      <c r="D4379">
        <v>0</v>
      </c>
      <c r="E4379">
        <v>5650000</v>
      </c>
      <c r="F4379">
        <v>6780000</v>
      </c>
      <c r="G4379" s="3">
        <v>46262</v>
      </c>
      <c r="H4379" t="s">
        <v>3422</v>
      </c>
      <c r="I4379" t="s">
        <v>3416</v>
      </c>
    </row>
    <row r="4380" spans="1:9">
      <c r="A4380">
        <v>139826</v>
      </c>
      <c r="B4380" t="s">
        <v>4724</v>
      </c>
      <c r="C4380" t="s">
        <v>9571</v>
      </c>
      <c r="D4380">
        <v>0</v>
      </c>
      <c r="E4380">
        <v>1161000</v>
      </c>
      <c r="F4380">
        <v>1393200</v>
      </c>
      <c r="G4380" s="3">
        <v>46262</v>
      </c>
      <c r="H4380" t="s">
        <v>3422</v>
      </c>
      <c r="I4380" t="s">
        <v>4641</v>
      </c>
    </row>
    <row r="4381" spans="1:9">
      <c r="A4381">
        <v>139827</v>
      </c>
      <c r="B4381" t="s">
        <v>6414</v>
      </c>
      <c r="C4381" t="s">
        <v>9573</v>
      </c>
      <c r="D4381">
        <v>0</v>
      </c>
      <c r="E4381">
        <v>8800259</v>
      </c>
      <c r="F4381">
        <v>10560310.800000001</v>
      </c>
      <c r="G4381" s="3">
        <v>46262</v>
      </c>
      <c r="H4381" t="s">
        <v>3422</v>
      </c>
      <c r="I4381" t="s">
        <v>9810</v>
      </c>
    </row>
    <row r="4382" spans="1:9">
      <c r="A4382">
        <v>139828</v>
      </c>
      <c r="B4382" t="s">
        <v>4726</v>
      </c>
      <c r="C4382" t="s">
        <v>9574</v>
      </c>
      <c r="D4382">
        <v>0</v>
      </c>
      <c r="E4382">
        <v>180000</v>
      </c>
      <c r="F4382">
        <v>216000</v>
      </c>
      <c r="G4382" s="3">
        <v>46262</v>
      </c>
      <c r="H4382" t="s">
        <v>3422</v>
      </c>
      <c r="I4382" t="s">
        <v>4641</v>
      </c>
    </row>
    <row r="4383" spans="1:9">
      <c r="A4383">
        <v>139829</v>
      </c>
      <c r="B4383" t="s">
        <v>4797</v>
      </c>
      <c r="C4383" t="s">
        <v>9575</v>
      </c>
      <c r="D4383">
        <v>0</v>
      </c>
      <c r="E4383">
        <v>2288500</v>
      </c>
      <c r="F4383">
        <v>2746200</v>
      </c>
      <c r="G4383" s="3">
        <v>46262</v>
      </c>
      <c r="H4383" t="s">
        <v>3422</v>
      </c>
      <c r="I4383" t="s">
        <v>3416</v>
      </c>
    </row>
    <row r="4384" spans="1:9">
      <c r="A4384">
        <v>139830</v>
      </c>
      <c r="B4384" t="s">
        <v>4797</v>
      </c>
      <c r="C4384" t="s">
        <v>9576</v>
      </c>
      <c r="D4384">
        <v>0</v>
      </c>
      <c r="E4384">
        <v>11990000</v>
      </c>
      <c r="F4384">
        <v>14388000</v>
      </c>
      <c r="G4384" s="3">
        <v>46262</v>
      </c>
      <c r="H4384" t="s">
        <v>3422</v>
      </c>
      <c r="I4384" t="s">
        <v>3416</v>
      </c>
    </row>
    <row r="4385" spans="1:9">
      <c r="A4385">
        <v>139831</v>
      </c>
      <c r="B4385" t="s">
        <v>4775</v>
      </c>
      <c r="C4385" t="s">
        <v>9577</v>
      </c>
      <c r="D4385">
        <v>0</v>
      </c>
      <c r="E4385">
        <v>15000000</v>
      </c>
      <c r="F4385">
        <v>18000000</v>
      </c>
      <c r="G4385" s="3">
        <v>46262</v>
      </c>
      <c r="H4385" t="s">
        <v>3422</v>
      </c>
      <c r="I4385" t="s">
        <v>3422</v>
      </c>
    </row>
    <row r="4386" spans="1:9">
      <c r="A4386">
        <v>139832</v>
      </c>
      <c r="B4386" t="s">
        <v>5016</v>
      </c>
      <c r="C4386" t="s">
        <v>9578</v>
      </c>
      <c r="D4386" t="s">
        <v>9797</v>
      </c>
      <c r="E4386">
        <v>71100000</v>
      </c>
      <c r="F4386">
        <v>85320000</v>
      </c>
      <c r="G4386" s="3">
        <v>46262</v>
      </c>
      <c r="H4386" t="s">
        <v>3422</v>
      </c>
      <c r="I4386" t="s">
        <v>9815</v>
      </c>
    </row>
    <row r="4387" spans="1:9">
      <c r="A4387">
        <v>139833</v>
      </c>
      <c r="B4387" t="s">
        <v>9579</v>
      </c>
      <c r="C4387" t="s">
        <v>9554</v>
      </c>
      <c r="D4387">
        <v>0</v>
      </c>
      <c r="E4387">
        <v>800000</v>
      </c>
      <c r="F4387">
        <v>800000</v>
      </c>
      <c r="G4387" s="3">
        <v>46262</v>
      </c>
      <c r="H4387" t="s">
        <v>3422</v>
      </c>
      <c r="I4387" t="s">
        <v>4641</v>
      </c>
    </row>
    <row r="4388" spans="1:9">
      <c r="A4388">
        <v>139834</v>
      </c>
      <c r="B4388" t="s">
        <v>8140</v>
      </c>
      <c r="C4388" t="s">
        <v>9581</v>
      </c>
      <c r="D4388">
        <v>0</v>
      </c>
      <c r="E4388">
        <v>6120000</v>
      </c>
      <c r="F4388">
        <v>7344000</v>
      </c>
      <c r="G4388" s="3">
        <v>46262</v>
      </c>
      <c r="H4388" t="s">
        <v>3422</v>
      </c>
      <c r="I4388" t="s">
        <v>4641</v>
      </c>
    </row>
    <row r="4389" spans="1:9">
      <c r="A4389">
        <v>139835</v>
      </c>
      <c r="B4389" t="s">
        <v>6027</v>
      </c>
      <c r="C4389" t="s">
        <v>9582</v>
      </c>
      <c r="D4389">
        <v>0</v>
      </c>
      <c r="E4389">
        <v>1137500</v>
      </c>
      <c r="F4389">
        <v>1137500</v>
      </c>
      <c r="G4389" s="3">
        <v>46262</v>
      </c>
      <c r="H4389" t="s">
        <v>3422</v>
      </c>
      <c r="I4389" t="s">
        <v>3422</v>
      </c>
    </row>
    <row r="4390" spans="1:9">
      <c r="A4390">
        <v>139836</v>
      </c>
      <c r="B4390" t="s">
        <v>4952</v>
      </c>
      <c r="C4390" t="s">
        <v>9583</v>
      </c>
      <c r="D4390">
        <v>0</v>
      </c>
      <c r="E4390">
        <v>950000</v>
      </c>
      <c r="F4390">
        <v>950000</v>
      </c>
      <c r="G4390" s="3">
        <v>46262</v>
      </c>
      <c r="H4390" t="s">
        <v>3422</v>
      </c>
      <c r="I4390" t="s">
        <v>9812</v>
      </c>
    </row>
    <row r="4391" spans="1:9">
      <c r="A4391">
        <v>139837</v>
      </c>
      <c r="B4391" t="s">
        <v>4760</v>
      </c>
      <c r="C4391" t="s">
        <v>9584</v>
      </c>
      <c r="D4391">
        <v>0</v>
      </c>
      <c r="E4391">
        <v>2594682.04</v>
      </c>
      <c r="F4391">
        <v>3113618.44</v>
      </c>
      <c r="G4391" s="3">
        <v>46262</v>
      </c>
      <c r="H4391" t="s">
        <v>3422</v>
      </c>
      <c r="I4391" t="s">
        <v>9812</v>
      </c>
    </row>
    <row r="4392" spans="1:9">
      <c r="A4392">
        <v>139838</v>
      </c>
      <c r="B4392" t="s">
        <v>4775</v>
      </c>
      <c r="C4392" t="s">
        <v>9585</v>
      </c>
      <c r="D4392">
        <v>0</v>
      </c>
      <c r="E4392">
        <v>2022000</v>
      </c>
      <c r="F4392">
        <v>2426400</v>
      </c>
      <c r="G4392" s="3">
        <v>46262</v>
      </c>
      <c r="H4392" t="s">
        <v>3422</v>
      </c>
      <c r="I4392" t="s">
        <v>9812</v>
      </c>
    </row>
    <row r="4393" spans="1:9">
      <c r="A4393">
        <v>139839</v>
      </c>
      <c r="B4393" t="s">
        <v>4775</v>
      </c>
      <c r="C4393" t="s">
        <v>9586</v>
      </c>
      <c r="D4393">
        <v>0</v>
      </c>
      <c r="E4393">
        <v>624000</v>
      </c>
      <c r="F4393">
        <v>748800</v>
      </c>
      <c r="G4393" s="3">
        <v>46262</v>
      </c>
      <c r="H4393" t="s">
        <v>3422</v>
      </c>
      <c r="I4393" t="s">
        <v>3422</v>
      </c>
    </row>
    <row r="4394" spans="1:9">
      <c r="A4394">
        <v>139840</v>
      </c>
      <c r="B4394" t="s">
        <v>4760</v>
      </c>
      <c r="C4394" t="s">
        <v>9587</v>
      </c>
      <c r="D4394">
        <v>0</v>
      </c>
      <c r="E4394">
        <v>388589.1</v>
      </c>
      <c r="F4394">
        <v>466306.92</v>
      </c>
      <c r="G4394" s="3">
        <v>46262</v>
      </c>
      <c r="H4394" t="s">
        <v>3422</v>
      </c>
      <c r="I4394" t="s">
        <v>3422</v>
      </c>
    </row>
    <row r="4395" spans="1:9">
      <c r="A4395">
        <v>139841</v>
      </c>
      <c r="B4395">
        <v>0</v>
      </c>
      <c r="C4395" t="s">
        <v>9588</v>
      </c>
      <c r="D4395" t="s">
        <v>9798</v>
      </c>
      <c r="E4395">
        <v>1</v>
      </c>
      <c r="F4395">
        <v>1.2</v>
      </c>
      <c r="G4395" s="3">
        <v>46262</v>
      </c>
      <c r="H4395" t="s">
        <v>3422</v>
      </c>
      <c r="I4395" t="s">
        <v>9810</v>
      </c>
    </row>
    <row r="4396" spans="1:9">
      <c r="A4396">
        <v>139842</v>
      </c>
      <c r="B4396" t="s">
        <v>5282</v>
      </c>
      <c r="C4396" t="s">
        <v>9589</v>
      </c>
      <c r="D4396">
        <v>0</v>
      </c>
      <c r="E4396">
        <v>14885556.359999999</v>
      </c>
      <c r="F4396">
        <v>17862667.629999999</v>
      </c>
      <c r="G4396" s="3">
        <v>46262</v>
      </c>
      <c r="H4396" t="s">
        <v>3422</v>
      </c>
      <c r="I4396" t="s">
        <v>9812</v>
      </c>
    </row>
    <row r="4397" spans="1:9">
      <c r="A4397">
        <v>139843</v>
      </c>
      <c r="B4397" t="s">
        <v>4695</v>
      </c>
      <c r="C4397" t="s">
        <v>9590</v>
      </c>
      <c r="D4397">
        <v>0</v>
      </c>
      <c r="E4397">
        <v>1809200</v>
      </c>
      <c r="F4397">
        <v>1809200</v>
      </c>
      <c r="G4397" s="3">
        <v>46262</v>
      </c>
      <c r="H4397" t="s">
        <v>3422</v>
      </c>
      <c r="I4397" t="s">
        <v>4641</v>
      </c>
    </row>
    <row r="4398" spans="1:9">
      <c r="A4398">
        <v>139844</v>
      </c>
      <c r="B4398" t="s">
        <v>5036</v>
      </c>
      <c r="C4398" t="s">
        <v>9591</v>
      </c>
      <c r="D4398" t="s">
        <v>9799</v>
      </c>
      <c r="E4398">
        <v>2250720</v>
      </c>
      <c r="F4398">
        <v>2700864</v>
      </c>
      <c r="G4398" s="3">
        <v>46262</v>
      </c>
      <c r="H4398" t="s">
        <v>3422</v>
      </c>
      <c r="I4398" t="s">
        <v>4641</v>
      </c>
    </row>
    <row r="4399" spans="1:9">
      <c r="A4399">
        <v>139845</v>
      </c>
      <c r="B4399" t="s">
        <v>4760</v>
      </c>
      <c r="C4399" t="s">
        <v>9592</v>
      </c>
      <c r="D4399">
        <v>0</v>
      </c>
      <c r="E4399">
        <v>3492236.72</v>
      </c>
      <c r="F4399">
        <v>4190684.06</v>
      </c>
      <c r="G4399" s="3">
        <v>46262</v>
      </c>
      <c r="H4399" t="s">
        <v>3422</v>
      </c>
      <c r="I4399" t="s">
        <v>9810</v>
      </c>
    </row>
    <row r="4400" spans="1:9">
      <c r="A4400">
        <v>139846</v>
      </c>
      <c r="B4400" t="s">
        <v>4952</v>
      </c>
      <c r="C4400" t="s">
        <v>9593</v>
      </c>
      <c r="D4400">
        <v>0</v>
      </c>
      <c r="E4400">
        <v>1450000</v>
      </c>
      <c r="F4400">
        <v>1450000</v>
      </c>
      <c r="G4400" s="3">
        <v>46262</v>
      </c>
      <c r="H4400" t="s">
        <v>3422</v>
      </c>
      <c r="I4400" t="s">
        <v>9810</v>
      </c>
    </row>
    <row r="4401" spans="1:9">
      <c r="A4401">
        <v>139847</v>
      </c>
      <c r="B4401" t="s">
        <v>5036</v>
      </c>
      <c r="C4401" t="s">
        <v>9594</v>
      </c>
      <c r="D4401" t="s">
        <v>9800</v>
      </c>
      <c r="E4401">
        <v>2930000</v>
      </c>
      <c r="F4401">
        <v>3516000</v>
      </c>
      <c r="G4401" s="3">
        <v>46262</v>
      </c>
      <c r="H4401" t="s">
        <v>3422</v>
      </c>
      <c r="I4401" t="s">
        <v>4641</v>
      </c>
    </row>
    <row r="4402" spans="1:9">
      <c r="A4402">
        <v>139848</v>
      </c>
      <c r="B4402" t="s">
        <v>4764</v>
      </c>
      <c r="C4402" t="s">
        <v>9595</v>
      </c>
      <c r="D4402">
        <v>0</v>
      </c>
      <c r="E4402">
        <v>490836.5</v>
      </c>
      <c r="F4402">
        <v>589003.80000000005</v>
      </c>
      <c r="G4402" s="3">
        <v>46262</v>
      </c>
      <c r="H4402" t="s">
        <v>3422</v>
      </c>
      <c r="I4402" t="s">
        <v>4641</v>
      </c>
    </row>
    <row r="4403" spans="1:9">
      <c r="A4403">
        <v>139849</v>
      </c>
      <c r="B4403" t="s">
        <v>8221</v>
      </c>
      <c r="C4403" t="s">
        <v>9596</v>
      </c>
      <c r="D4403">
        <v>0</v>
      </c>
      <c r="E4403">
        <v>35000000</v>
      </c>
      <c r="F4403">
        <v>35000000</v>
      </c>
      <c r="G4403" s="3">
        <v>46265</v>
      </c>
      <c r="H4403" t="s">
        <v>4641</v>
      </c>
      <c r="I4403" t="s">
        <v>9812</v>
      </c>
    </row>
    <row r="4404" spans="1:9">
      <c r="A4404">
        <v>139850</v>
      </c>
      <c r="B4404" t="s">
        <v>8776</v>
      </c>
      <c r="C4404" t="s">
        <v>9597</v>
      </c>
      <c r="D4404">
        <v>0</v>
      </c>
      <c r="E4404">
        <v>2100000</v>
      </c>
      <c r="F4404">
        <v>2100000</v>
      </c>
      <c r="G4404" s="3">
        <v>46265</v>
      </c>
      <c r="H4404" t="s">
        <v>4641</v>
      </c>
      <c r="I4404" t="s">
        <v>9812</v>
      </c>
    </row>
    <row r="4405" spans="1:9">
      <c r="A4405">
        <v>139851</v>
      </c>
      <c r="B4405">
        <v>0</v>
      </c>
      <c r="C4405" t="s">
        <v>4855</v>
      </c>
      <c r="D4405">
        <v>0</v>
      </c>
      <c r="E4405">
        <v>0</v>
      </c>
      <c r="F4405">
        <v>0</v>
      </c>
      <c r="G4405" s="3">
        <v>46265</v>
      </c>
      <c r="H4405" t="s">
        <v>4641</v>
      </c>
      <c r="I4405" t="s">
        <v>4641</v>
      </c>
    </row>
    <row r="4406" spans="1:9">
      <c r="A4406">
        <v>139852</v>
      </c>
      <c r="B4406" t="s">
        <v>4763</v>
      </c>
      <c r="C4406">
        <v>0</v>
      </c>
      <c r="D4406">
        <v>0</v>
      </c>
      <c r="E4406">
        <v>14495985</v>
      </c>
      <c r="F4406">
        <v>17395182</v>
      </c>
      <c r="G4406" s="3">
        <v>46265</v>
      </c>
      <c r="H4406" t="s">
        <v>4641</v>
      </c>
      <c r="I4406" t="s">
        <v>4641</v>
      </c>
    </row>
    <row r="4407" spans="1:9">
      <c r="A4407">
        <v>139853</v>
      </c>
      <c r="B4407" t="s">
        <v>4732</v>
      </c>
      <c r="C4407" t="s">
        <v>9598</v>
      </c>
      <c r="D4407">
        <v>0</v>
      </c>
      <c r="E4407">
        <v>3250000</v>
      </c>
      <c r="F4407">
        <v>3250000</v>
      </c>
      <c r="G4407" s="3">
        <v>46265</v>
      </c>
      <c r="H4407" t="s">
        <v>4641</v>
      </c>
      <c r="I4407" t="s">
        <v>4641</v>
      </c>
    </row>
    <row r="4408" spans="1:9">
      <c r="A4408">
        <v>139854</v>
      </c>
      <c r="B4408" t="s">
        <v>6070</v>
      </c>
      <c r="C4408" t="s">
        <v>9599</v>
      </c>
      <c r="D4408">
        <v>0</v>
      </c>
      <c r="E4408">
        <v>2325000</v>
      </c>
      <c r="F4408">
        <v>2790000</v>
      </c>
      <c r="G4408" s="3">
        <v>46265</v>
      </c>
      <c r="H4408" t="s">
        <v>4641</v>
      </c>
      <c r="I4408" t="s">
        <v>9812</v>
      </c>
    </row>
    <row r="4409" spans="1:9">
      <c r="A4409">
        <v>139855</v>
      </c>
      <c r="B4409" t="s">
        <v>4763</v>
      </c>
      <c r="C4409">
        <v>0</v>
      </c>
      <c r="D4409">
        <v>0</v>
      </c>
      <c r="E4409">
        <v>123675</v>
      </c>
      <c r="F4409">
        <v>148410</v>
      </c>
      <c r="G4409" s="3">
        <v>46265</v>
      </c>
      <c r="H4409" t="s">
        <v>4641</v>
      </c>
      <c r="I4409" t="s">
        <v>4641</v>
      </c>
    </row>
    <row r="4410" spans="1:9">
      <c r="A4410">
        <v>139856</v>
      </c>
      <c r="B4410" t="s">
        <v>4994</v>
      </c>
      <c r="C4410" t="s">
        <v>9600</v>
      </c>
      <c r="D4410">
        <v>0</v>
      </c>
      <c r="E4410">
        <v>1050000</v>
      </c>
      <c r="F4410">
        <v>1050000</v>
      </c>
      <c r="G4410" s="3">
        <v>46265</v>
      </c>
      <c r="H4410" t="s">
        <v>4641</v>
      </c>
      <c r="I4410" t="s">
        <v>9812</v>
      </c>
    </row>
    <row r="4411" spans="1:9">
      <c r="A4411">
        <v>139857</v>
      </c>
      <c r="B4411" t="s">
        <v>6153</v>
      </c>
      <c r="C4411">
        <v>0</v>
      </c>
      <c r="D4411">
        <v>0</v>
      </c>
      <c r="E4411">
        <v>2862600</v>
      </c>
      <c r="F4411">
        <v>3435120</v>
      </c>
      <c r="G4411" s="3">
        <v>46265</v>
      </c>
      <c r="H4411" t="s">
        <v>4641</v>
      </c>
      <c r="I4411" t="s">
        <v>4641</v>
      </c>
    </row>
    <row r="4412" spans="1:9">
      <c r="A4412">
        <v>139858</v>
      </c>
      <c r="B4412" t="s">
        <v>5043</v>
      </c>
      <c r="C4412" t="s">
        <v>9601</v>
      </c>
      <c r="D4412" t="s">
        <v>9601</v>
      </c>
      <c r="E4412">
        <v>95000.1</v>
      </c>
      <c r="F4412">
        <v>114000.12</v>
      </c>
      <c r="G4412" s="3">
        <v>46265</v>
      </c>
      <c r="H4412" t="s">
        <v>4641</v>
      </c>
      <c r="I4412" t="s">
        <v>3416</v>
      </c>
    </row>
    <row r="4413" spans="1:9">
      <c r="A4413">
        <v>139859</v>
      </c>
      <c r="B4413" t="s">
        <v>9602</v>
      </c>
      <c r="C4413" t="s">
        <v>9604</v>
      </c>
      <c r="D4413">
        <v>0</v>
      </c>
      <c r="E4413">
        <v>73450000</v>
      </c>
      <c r="F4413">
        <v>73450000</v>
      </c>
      <c r="G4413" s="3">
        <v>46265</v>
      </c>
      <c r="H4413" t="s">
        <v>4641</v>
      </c>
      <c r="I4413" t="s">
        <v>9812</v>
      </c>
    </row>
    <row r="4414" spans="1:9">
      <c r="A4414">
        <v>139860</v>
      </c>
      <c r="B4414" t="s">
        <v>9605</v>
      </c>
      <c r="C4414" t="s">
        <v>9607</v>
      </c>
      <c r="D4414">
        <v>0</v>
      </c>
      <c r="E4414">
        <v>10000000</v>
      </c>
      <c r="F4414">
        <v>10000000</v>
      </c>
      <c r="G4414" s="3">
        <v>46265</v>
      </c>
      <c r="H4414" t="s">
        <v>4641</v>
      </c>
      <c r="I4414" t="s">
        <v>9812</v>
      </c>
    </row>
    <row r="4415" spans="1:9">
      <c r="A4415">
        <v>139861</v>
      </c>
      <c r="B4415" t="s">
        <v>4817</v>
      </c>
      <c r="C4415" t="s">
        <v>9608</v>
      </c>
      <c r="D4415">
        <v>0</v>
      </c>
      <c r="E4415">
        <v>7877720.5</v>
      </c>
      <c r="F4415">
        <v>9453264.5999999996</v>
      </c>
      <c r="G4415" s="3">
        <v>46265</v>
      </c>
      <c r="H4415" t="s">
        <v>4641</v>
      </c>
      <c r="I4415" t="s">
        <v>9810</v>
      </c>
    </row>
    <row r="4416" spans="1:9">
      <c r="A4416">
        <v>139862</v>
      </c>
      <c r="B4416" t="s">
        <v>4760</v>
      </c>
      <c r="C4416" t="s">
        <v>9609</v>
      </c>
      <c r="D4416">
        <v>0</v>
      </c>
      <c r="E4416">
        <v>14411416.98</v>
      </c>
      <c r="F4416">
        <v>17293700.379999999</v>
      </c>
      <c r="G4416" s="3">
        <v>46265</v>
      </c>
      <c r="H4416" t="s">
        <v>4641</v>
      </c>
      <c r="I4416" t="s">
        <v>9810</v>
      </c>
    </row>
    <row r="4417" spans="1:9">
      <c r="A4417">
        <v>139863</v>
      </c>
      <c r="B4417" t="s">
        <v>4775</v>
      </c>
      <c r="C4417" t="s">
        <v>9610</v>
      </c>
      <c r="D4417">
        <v>0</v>
      </c>
      <c r="E4417">
        <v>6206000</v>
      </c>
      <c r="F4417">
        <v>7447200</v>
      </c>
      <c r="G4417" s="3">
        <v>46265</v>
      </c>
      <c r="H4417" t="s">
        <v>4641</v>
      </c>
      <c r="I4417" t="s">
        <v>9810</v>
      </c>
    </row>
    <row r="4418" spans="1:9">
      <c r="A4418">
        <v>139864</v>
      </c>
      <c r="B4418" t="s">
        <v>4952</v>
      </c>
      <c r="C4418" t="s">
        <v>9611</v>
      </c>
      <c r="D4418">
        <v>0</v>
      </c>
      <c r="E4418">
        <v>10430000</v>
      </c>
      <c r="F4418">
        <v>10430000</v>
      </c>
      <c r="G4418" s="3">
        <v>46265</v>
      </c>
      <c r="H4418" t="s">
        <v>4641</v>
      </c>
      <c r="I4418" t="s">
        <v>9810</v>
      </c>
    </row>
    <row r="4419" spans="1:9">
      <c r="A4419">
        <v>139865</v>
      </c>
      <c r="B4419" t="s">
        <v>9612</v>
      </c>
      <c r="C4419" t="s">
        <v>9614</v>
      </c>
      <c r="D4419">
        <v>0</v>
      </c>
      <c r="E4419">
        <v>4000000</v>
      </c>
      <c r="F4419">
        <v>4000000</v>
      </c>
      <c r="G4419" s="3">
        <v>46265</v>
      </c>
      <c r="H4419" t="s">
        <v>4641</v>
      </c>
      <c r="I4419" t="s">
        <v>9812</v>
      </c>
    </row>
    <row r="4420" spans="1:9">
      <c r="A4420">
        <v>139866</v>
      </c>
      <c r="B4420" t="s">
        <v>9615</v>
      </c>
      <c r="C4420" t="s">
        <v>9617</v>
      </c>
      <c r="D4420">
        <v>0</v>
      </c>
      <c r="E4420">
        <v>26000000</v>
      </c>
      <c r="F4420">
        <v>31200000</v>
      </c>
      <c r="G4420" s="3">
        <v>46265</v>
      </c>
      <c r="H4420" t="s">
        <v>4641</v>
      </c>
      <c r="I4420" t="s">
        <v>9812</v>
      </c>
    </row>
    <row r="4421" spans="1:9">
      <c r="A4421">
        <v>139867</v>
      </c>
      <c r="B4421">
        <v>0</v>
      </c>
      <c r="C4421">
        <v>0</v>
      </c>
      <c r="D4421">
        <v>0</v>
      </c>
      <c r="E4421">
        <v>275000</v>
      </c>
      <c r="F4421">
        <v>330000</v>
      </c>
      <c r="G4421" s="3">
        <v>46265</v>
      </c>
      <c r="H4421" t="s">
        <v>4641</v>
      </c>
      <c r="I4421" t="s">
        <v>3416</v>
      </c>
    </row>
  </sheetData>
  <autoFilter ref="A1:I4421" xr:uid="{6DCF8E5B-E770-4220-8958-27236E66524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6607-8DA3-4550-90DE-640C23AAC3E9}">
  <dimension ref="A1:Q2"/>
  <sheetViews>
    <sheetView workbookViewId="0">
      <selection activeCell="D9" sqref="D9"/>
    </sheetView>
  </sheetViews>
  <sheetFormatPr baseColWidth="10" defaultRowHeight="14.25"/>
  <sheetData>
    <row r="1" spans="1:17" ht="15">
      <c r="A1" s="4" t="s">
        <v>4655</v>
      </c>
      <c r="B1" s="4" t="s">
        <v>40</v>
      </c>
      <c r="C1" s="4" t="s">
        <v>47</v>
      </c>
      <c r="D1" s="4" t="s">
        <v>0</v>
      </c>
      <c r="E1" s="4" t="s">
        <v>4643</v>
      </c>
      <c r="F1" s="4" t="s">
        <v>4649</v>
      </c>
      <c r="G1" s="4" t="s">
        <v>4648</v>
      </c>
      <c r="H1" s="4" t="s">
        <v>4656</v>
      </c>
      <c r="I1" s="4" t="s">
        <v>4644</v>
      </c>
      <c r="J1" s="4" t="s">
        <v>4645</v>
      </c>
      <c r="K1" s="4" t="s">
        <v>37</v>
      </c>
      <c r="L1" s="4" t="s">
        <v>38</v>
      </c>
      <c r="M1" s="4" t="s">
        <v>5</v>
      </c>
      <c r="N1" s="4" t="s">
        <v>4646</v>
      </c>
      <c r="O1" s="4" t="s">
        <v>4647</v>
      </c>
      <c r="P1" s="4" t="s">
        <v>10</v>
      </c>
      <c r="Q1" s="4" t="s">
        <v>19</v>
      </c>
    </row>
    <row r="2" spans="1:17">
      <c r="A2">
        <v>135773</v>
      </c>
      <c r="B2" t="s">
        <v>4109</v>
      </c>
      <c r="C2" t="s">
        <v>4356</v>
      </c>
      <c r="D2" t="s">
        <v>813</v>
      </c>
      <c r="E2" t="e">
        <v>#VALUE!</v>
      </c>
      <c r="H2" t="e">
        <v>#VALUE!</v>
      </c>
      <c r="I2">
        <v>46218</v>
      </c>
      <c r="J2" t="s">
        <v>3414</v>
      </c>
      <c r="K2" t="s">
        <v>3952</v>
      </c>
      <c r="L2" t="s">
        <v>3952</v>
      </c>
      <c r="M2">
        <v>138587</v>
      </c>
      <c r="N2">
        <v>46192</v>
      </c>
      <c r="O2" t="s">
        <v>4628</v>
      </c>
      <c r="P2" t="s">
        <v>2469</v>
      </c>
      <c r="Q2" t="s">
        <v>3110</v>
      </c>
    </row>
  </sheetData>
  <autoFilter ref="A1:Q1" xr:uid="{13116607-8DA3-4550-90DE-640C23AAC3E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DE7B-E65B-43CD-BC69-727FC5FEA32F}">
  <sheetPr filterMode="1"/>
  <dimension ref="A1:H4421"/>
  <sheetViews>
    <sheetView workbookViewId="0">
      <selection activeCell="K1994" sqref="K1994"/>
    </sheetView>
  </sheetViews>
  <sheetFormatPr baseColWidth="10" defaultRowHeight="14.25"/>
  <cols>
    <col min="1" max="1" width="7.5" style="9" bestFit="1" customWidth="1"/>
    <col min="2" max="2" width="11" style="9"/>
    <col min="3" max="3" width="51.625" style="9" bestFit="1" customWidth="1"/>
    <col min="4" max="4" width="17.5" style="9" customWidth="1"/>
    <col min="5" max="5" width="22.5" style="9" bestFit="1" customWidth="1"/>
    <col min="6" max="6" width="23.75" style="9" bestFit="1" customWidth="1"/>
    <col min="7" max="7" width="16.875" style="12" bestFit="1" customWidth="1"/>
    <col min="8" max="8" width="18.25" style="9" bestFit="1" customWidth="1"/>
  </cols>
  <sheetData>
    <row r="1" spans="1:8" ht="15">
      <c r="A1" s="8" t="s">
        <v>4657</v>
      </c>
      <c r="B1" s="8" t="s">
        <v>4658</v>
      </c>
      <c r="C1" s="8" t="s">
        <v>4659</v>
      </c>
      <c r="D1" s="8" t="s">
        <v>4660</v>
      </c>
      <c r="E1" s="8" t="s">
        <v>4661</v>
      </c>
      <c r="F1" s="8" t="s">
        <v>4662</v>
      </c>
      <c r="G1" s="17" t="s">
        <v>4646</v>
      </c>
      <c r="H1" s="8" t="s">
        <v>4647</v>
      </c>
    </row>
    <row r="2" spans="1:8" hidden="1">
      <c r="A2">
        <v>134061</v>
      </c>
      <c r="B2" t="s">
        <v>4663</v>
      </c>
      <c r="C2" t="s">
        <v>4664</v>
      </c>
      <c r="D2">
        <v>0</v>
      </c>
      <c r="E2">
        <v>9450000</v>
      </c>
      <c r="F2">
        <v>11340000</v>
      </c>
      <c r="G2">
        <v>46045</v>
      </c>
      <c r="H2" t="s">
        <v>4665</v>
      </c>
    </row>
    <row r="3" spans="1:8" hidden="1">
      <c r="A3">
        <v>134063</v>
      </c>
      <c r="B3" t="s">
        <v>4666</v>
      </c>
      <c r="C3" t="s">
        <v>4018</v>
      </c>
      <c r="D3">
        <v>0</v>
      </c>
      <c r="E3">
        <v>20430000</v>
      </c>
      <c r="F3">
        <v>24516000</v>
      </c>
      <c r="G3">
        <v>46048</v>
      </c>
      <c r="H3" t="s">
        <v>4667</v>
      </c>
    </row>
    <row r="4" spans="1:8" hidden="1">
      <c r="A4">
        <v>134070</v>
      </c>
      <c r="B4" t="s">
        <v>4668</v>
      </c>
      <c r="C4" t="s">
        <v>4050</v>
      </c>
      <c r="D4">
        <v>0</v>
      </c>
      <c r="E4">
        <v>2082500</v>
      </c>
      <c r="F4">
        <v>2499000</v>
      </c>
      <c r="G4">
        <v>46049</v>
      </c>
      <c r="H4" t="s">
        <v>4669</v>
      </c>
    </row>
    <row r="5" spans="1:8" hidden="1">
      <c r="A5">
        <v>135249</v>
      </c>
      <c r="B5" t="s">
        <v>4670</v>
      </c>
      <c r="C5" t="s">
        <v>4671</v>
      </c>
      <c r="D5" t="s">
        <v>4672</v>
      </c>
      <c r="E5">
        <v>200000</v>
      </c>
      <c r="F5">
        <v>200000</v>
      </c>
      <c r="G5">
        <v>46093</v>
      </c>
      <c r="H5" t="s">
        <v>4673</v>
      </c>
    </row>
    <row r="6" spans="1:8" hidden="1">
      <c r="A6">
        <v>135452</v>
      </c>
      <c r="B6" t="s">
        <v>4674</v>
      </c>
      <c r="C6" t="s">
        <v>4675</v>
      </c>
      <c r="D6" t="s">
        <v>4676</v>
      </c>
      <c r="E6">
        <v>116383.33</v>
      </c>
      <c r="F6">
        <v>139660</v>
      </c>
      <c r="G6">
        <v>46027</v>
      </c>
      <c r="H6" t="s">
        <v>4677</v>
      </c>
    </row>
    <row r="7" spans="1:8" hidden="1">
      <c r="A7">
        <v>135453</v>
      </c>
      <c r="B7" t="s">
        <v>4674</v>
      </c>
      <c r="C7" t="s">
        <v>4675</v>
      </c>
      <c r="D7" t="s">
        <v>4678</v>
      </c>
      <c r="E7">
        <v>460733.33</v>
      </c>
      <c r="F7">
        <v>552880</v>
      </c>
      <c r="G7">
        <v>46027</v>
      </c>
      <c r="H7" t="s">
        <v>4677</v>
      </c>
    </row>
    <row r="8" spans="1:8" hidden="1">
      <c r="A8">
        <v>135454</v>
      </c>
      <c r="B8" t="s">
        <v>4679</v>
      </c>
      <c r="C8" t="s">
        <v>4680</v>
      </c>
      <c r="D8">
        <v>0</v>
      </c>
      <c r="E8">
        <v>900000</v>
      </c>
      <c r="F8">
        <v>900000</v>
      </c>
      <c r="G8">
        <v>46027</v>
      </c>
      <c r="H8" t="s">
        <v>4677</v>
      </c>
    </row>
    <row r="9" spans="1:8" hidden="1">
      <c r="A9">
        <v>135455</v>
      </c>
      <c r="B9" t="s">
        <v>4681</v>
      </c>
      <c r="C9" t="s">
        <v>4071</v>
      </c>
      <c r="D9">
        <v>0</v>
      </c>
      <c r="E9">
        <v>3000000</v>
      </c>
      <c r="F9">
        <v>3600000</v>
      </c>
      <c r="G9">
        <v>46027</v>
      </c>
      <c r="H9" t="s">
        <v>4677</v>
      </c>
    </row>
    <row r="10" spans="1:8" hidden="1">
      <c r="A10">
        <v>135456</v>
      </c>
      <c r="B10">
        <v>0</v>
      </c>
      <c r="C10">
        <v>0</v>
      </c>
      <c r="D10">
        <v>0</v>
      </c>
      <c r="E10">
        <v>240833.32</v>
      </c>
      <c r="F10">
        <v>288999.98</v>
      </c>
      <c r="G10">
        <v>46027</v>
      </c>
      <c r="H10" t="s">
        <v>4677</v>
      </c>
    </row>
    <row r="11" spans="1:8" hidden="1">
      <c r="A11">
        <v>135457</v>
      </c>
      <c r="B11">
        <v>0</v>
      </c>
      <c r="C11">
        <v>0</v>
      </c>
      <c r="D11" t="s">
        <v>4682</v>
      </c>
      <c r="E11">
        <v>14250000</v>
      </c>
      <c r="F11">
        <v>14250000</v>
      </c>
      <c r="G11">
        <v>46027</v>
      </c>
      <c r="H11" t="s">
        <v>4677</v>
      </c>
    </row>
    <row r="12" spans="1:8" hidden="1">
      <c r="A12">
        <v>135458</v>
      </c>
      <c r="B12">
        <v>0</v>
      </c>
      <c r="C12">
        <v>0</v>
      </c>
      <c r="D12">
        <v>0</v>
      </c>
      <c r="E12">
        <v>685000</v>
      </c>
      <c r="F12">
        <v>822000</v>
      </c>
      <c r="G12">
        <v>46027</v>
      </c>
      <c r="H12" t="s">
        <v>4677</v>
      </c>
    </row>
    <row r="13" spans="1:8" hidden="1">
      <c r="A13">
        <v>135459</v>
      </c>
      <c r="B13">
        <v>0</v>
      </c>
      <c r="C13">
        <v>0</v>
      </c>
      <c r="D13">
        <v>0</v>
      </c>
      <c r="E13">
        <v>8653840</v>
      </c>
      <c r="F13">
        <v>0</v>
      </c>
      <c r="G13">
        <v>46027</v>
      </c>
      <c r="H13" t="s">
        <v>4677</v>
      </c>
    </row>
    <row r="14" spans="1:8" hidden="1">
      <c r="A14">
        <v>135460</v>
      </c>
      <c r="B14">
        <v>0</v>
      </c>
      <c r="C14">
        <v>0</v>
      </c>
      <c r="D14">
        <v>0</v>
      </c>
      <c r="E14">
        <v>0</v>
      </c>
      <c r="F14">
        <v>0</v>
      </c>
      <c r="G14">
        <v>46027</v>
      </c>
      <c r="H14" t="s">
        <v>4677</v>
      </c>
    </row>
    <row r="15" spans="1:8" hidden="1">
      <c r="A15">
        <v>135461</v>
      </c>
      <c r="B15" t="s">
        <v>4683</v>
      </c>
      <c r="C15" t="s">
        <v>4684</v>
      </c>
      <c r="D15" t="s">
        <v>4685</v>
      </c>
      <c r="E15">
        <v>440000</v>
      </c>
      <c r="F15">
        <v>440000</v>
      </c>
      <c r="G15">
        <v>46027</v>
      </c>
      <c r="H15" t="s">
        <v>4677</v>
      </c>
    </row>
    <row r="16" spans="1:8" hidden="1">
      <c r="A16">
        <v>135462</v>
      </c>
      <c r="B16" t="s">
        <v>4686</v>
      </c>
      <c r="C16" t="s">
        <v>4687</v>
      </c>
      <c r="D16">
        <v>0</v>
      </c>
      <c r="E16">
        <v>249882564</v>
      </c>
      <c r="F16">
        <v>299859076.80000001</v>
      </c>
      <c r="G16">
        <v>46027</v>
      </c>
      <c r="H16" t="s">
        <v>4677</v>
      </c>
    </row>
    <row r="17" spans="1:8" hidden="1">
      <c r="A17">
        <v>135463</v>
      </c>
      <c r="B17" t="s">
        <v>4688</v>
      </c>
      <c r="C17" t="s">
        <v>4007</v>
      </c>
      <c r="D17">
        <v>0</v>
      </c>
      <c r="E17">
        <v>8114140</v>
      </c>
      <c r="F17">
        <v>9736968</v>
      </c>
      <c r="G17">
        <v>46027</v>
      </c>
      <c r="H17" t="s">
        <v>4677</v>
      </c>
    </row>
    <row r="18" spans="1:8" hidden="1">
      <c r="A18">
        <v>135464</v>
      </c>
      <c r="B18" t="s">
        <v>4689</v>
      </c>
      <c r="C18" t="s">
        <v>4002</v>
      </c>
      <c r="D18" t="s">
        <v>4690</v>
      </c>
      <c r="E18">
        <v>792800</v>
      </c>
      <c r="F18">
        <v>951360</v>
      </c>
      <c r="G18">
        <v>46028</v>
      </c>
      <c r="H18" t="s">
        <v>4691</v>
      </c>
    </row>
    <row r="19" spans="1:8" hidden="1">
      <c r="A19">
        <v>135465</v>
      </c>
      <c r="B19" t="s">
        <v>4689</v>
      </c>
      <c r="C19" t="s">
        <v>4002</v>
      </c>
      <c r="D19" t="s">
        <v>4690</v>
      </c>
      <c r="E19">
        <v>1248400</v>
      </c>
      <c r="F19">
        <v>1498080</v>
      </c>
      <c r="G19">
        <v>46028</v>
      </c>
      <c r="H19" t="s">
        <v>4691</v>
      </c>
    </row>
    <row r="20" spans="1:8" hidden="1">
      <c r="A20">
        <v>135466</v>
      </c>
      <c r="B20" t="s">
        <v>4689</v>
      </c>
      <c r="C20" t="s">
        <v>4002</v>
      </c>
      <c r="D20" t="s">
        <v>4692</v>
      </c>
      <c r="E20">
        <v>2256600</v>
      </c>
      <c r="F20">
        <v>2707920</v>
      </c>
      <c r="G20">
        <v>46028</v>
      </c>
      <c r="H20" t="s">
        <v>4691</v>
      </c>
    </row>
    <row r="21" spans="1:8" hidden="1">
      <c r="A21">
        <v>135467</v>
      </c>
      <c r="B21" t="s">
        <v>4693</v>
      </c>
      <c r="C21" t="s">
        <v>4049</v>
      </c>
      <c r="D21" t="s">
        <v>4694</v>
      </c>
      <c r="E21">
        <v>5100000</v>
      </c>
      <c r="F21">
        <v>6120000</v>
      </c>
      <c r="G21">
        <v>46028</v>
      </c>
      <c r="H21" t="s">
        <v>4691</v>
      </c>
    </row>
    <row r="22" spans="1:8" hidden="1">
      <c r="A22">
        <v>135468</v>
      </c>
      <c r="B22" t="s">
        <v>4695</v>
      </c>
      <c r="C22" t="s">
        <v>3973</v>
      </c>
      <c r="D22" t="s">
        <v>4696</v>
      </c>
      <c r="E22">
        <v>27944500</v>
      </c>
      <c r="F22">
        <v>27944500</v>
      </c>
      <c r="G22">
        <v>46028</v>
      </c>
      <c r="H22" t="s">
        <v>4691</v>
      </c>
    </row>
    <row r="23" spans="1:8" hidden="1">
      <c r="A23">
        <v>135469</v>
      </c>
      <c r="B23" t="s">
        <v>4697</v>
      </c>
      <c r="C23" t="s">
        <v>3996</v>
      </c>
      <c r="D23">
        <v>0</v>
      </c>
      <c r="E23">
        <v>35659000</v>
      </c>
      <c r="F23">
        <v>35659000</v>
      </c>
      <c r="G23">
        <v>46028</v>
      </c>
      <c r="H23" t="s">
        <v>4691</v>
      </c>
    </row>
    <row r="24" spans="1:8" hidden="1">
      <c r="A24">
        <v>135470</v>
      </c>
      <c r="B24" t="s">
        <v>4689</v>
      </c>
      <c r="C24" t="s">
        <v>4002</v>
      </c>
      <c r="D24">
        <v>0</v>
      </c>
      <c r="E24">
        <v>2285500</v>
      </c>
      <c r="F24">
        <v>2285500</v>
      </c>
      <c r="G24">
        <v>46028</v>
      </c>
      <c r="H24" t="s">
        <v>4691</v>
      </c>
    </row>
    <row r="25" spans="1:8" hidden="1">
      <c r="A25">
        <v>135471</v>
      </c>
      <c r="B25" t="s">
        <v>4697</v>
      </c>
      <c r="C25" t="s">
        <v>3996</v>
      </c>
      <c r="D25" t="s">
        <v>4698</v>
      </c>
      <c r="E25">
        <v>814150</v>
      </c>
      <c r="F25">
        <v>976980</v>
      </c>
      <c r="G25">
        <v>46028</v>
      </c>
      <c r="H25" t="s">
        <v>4691</v>
      </c>
    </row>
    <row r="26" spans="1:8" hidden="1">
      <c r="A26">
        <v>135472</v>
      </c>
      <c r="B26" t="s">
        <v>4697</v>
      </c>
      <c r="C26" t="s">
        <v>3996</v>
      </c>
      <c r="D26" t="s">
        <v>4699</v>
      </c>
      <c r="E26">
        <v>342650</v>
      </c>
      <c r="F26">
        <v>411180</v>
      </c>
      <c r="G26">
        <v>46028</v>
      </c>
      <c r="H26" t="s">
        <v>4691</v>
      </c>
    </row>
    <row r="27" spans="1:8" hidden="1">
      <c r="A27">
        <v>135473</v>
      </c>
      <c r="B27" t="s">
        <v>4700</v>
      </c>
      <c r="C27" t="s">
        <v>4701</v>
      </c>
      <c r="D27">
        <v>0</v>
      </c>
      <c r="E27">
        <v>1900000</v>
      </c>
      <c r="F27">
        <v>1900000</v>
      </c>
      <c r="G27">
        <v>46028</v>
      </c>
      <c r="H27" t="s">
        <v>4691</v>
      </c>
    </row>
    <row r="28" spans="1:8" hidden="1">
      <c r="A28">
        <v>135474</v>
      </c>
      <c r="B28" t="s">
        <v>4695</v>
      </c>
      <c r="C28" t="s">
        <v>3973</v>
      </c>
      <c r="D28" t="s">
        <v>4702</v>
      </c>
      <c r="E28">
        <v>2682200</v>
      </c>
      <c r="F28">
        <v>3218640</v>
      </c>
      <c r="G28">
        <v>46028</v>
      </c>
      <c r="H28" t="s">
        <v>4691</v>
      </c>
    </row>
    <row r="29" spans="1:8" hidden="1">
      <c r="A29">
        <v>135475</v>
      </c>
      <c r="B29" t="s">
        <v>4703</v>
      </c>
      <c r="C29" t="s">
        <v>4704</v>
      </c>
      <c r="D29">
        <v>0</v>
      </c>
      <c r="E29">
        <v>1000000</v>
      </c>
      <c r="F29">
        <v>1000000</v>
      </c>
      <c r="G29">
        <v>46028</v>
      </c>
      <c r="H29" t="s">
        <v>4691</v>
      </c>
    </row>
    <row r="30" spans="1:8" hidden="1">
      <c r="A30">
        <v>135476</v>
      </c>
      <c r="B30" t="s">
        <v>4697</v>
      </c>
      <c r="C30" t="s">
        <v>3996</v>
      </c>
      <c r="D30" t="s">
        <v>4705</v>
      </c>
      <c r="E30">
        <v>313150</v>
      </c>
      <c r="F30">
        <v>375780</v>
      </c>
      <c r="G30">
        <v>46028</v>
      </c>
      <c r="H30" t="s">
        <v>4691</v>
      </c>
    </row>
    <row r="31" spans="1:8" hidden="1">
      <c r="A31">
        <v>135477</v>
      </c>
      <c r="B31" t="s">
        <v>4706</v>
      </c>
      <c r="C31" t="s">
        <v>4122</v>
      </c>
      <c r="D31">
        <v>0</v>
      </c>
      <c r="E31">
        <v>11000000</v>
      </c>
      <c r="F31">
        <v>11000000</v>
      </c>
      <c r="G31">
        <v>46028</v>
      </c>
      <c r="H31" t="s">
        <v>4691</v>
      </c>
    </row>
    <row r="32" spans="1:8" hidden="1">
      <c r="A32">
        <v>135478</v>
      </c>
      <c r="B32" t="s">
        <v>4706</v>
      </c>
      <c r="C32" t="s">
        <v>4122</v>
      </c>
      <c r="D32">
        <v>0</v>
      </c>
      <c r="E32">
        <v>11900000</v>
      </c>
      <c r="F32">
        <v>11900000</v>
      </c>
      <c r="G32">
        <v>46028</v>
      </c>
      <c r="H32" t="s">
        <v>4691</v>
      </c>
    </row>
    <row r="33" spans="1:8" hidden="1">
      <c r="A33">
        <v>135479</v>
      </c>
      <c r="B33" t="s">
        <v>4707</v>
      </c>
      <c r="C33" t="s">
        <v>4708</v>
      </c>
      <c r="D33" t="s">
        <v>4709</v>
      </c>
      <c r="E33">
        <v>45300</v>
      </c>
      <c r="F33">
        <v>45300</v>
      </c>
      <c r="G33">
        <v>46028</v>
      </c>
      <c r="H33" t="s">
        <v>4691</v>
      </c>
    </row>
    <row r="34" spans="1:8" hidden="1">
      <c r="A34">
        <v>135480</v>
      </c>
      <c r="B34" t="s">
        <v>4695</v>
      </c>
      <c r="C34" t="s">
        <v>3973</v>
      </c>
      <c r="D34" t="s">
        <v>4710</v>
      </c>
      <c r="E34">
        <v>835100</v>
      </c>
      <c r="F34">
        <v>1002120</v>
      </c>
      <c r="G34">
        <v>46028</v>
      </c>
      <c r="H34" t="s">
        <v>4691</v>
      </c>
    </row>
    <row r="35" spans="1:8" hidden="1">
      <c r="A35">
        <v>135481</v>
      </c>
      <c r="B35">
        <v>0</v>
      </c>
      <c r="C35">
        <v>0</v>
      </c>
      <c r="D35" t="s">
        <v>4711</v>
      </c>
      <c r="E35">
        <v>2101653120</v>
      </c>
      <c r="F35">
        <v>2521983744</v>
      </c>
      <c r="G35">
        <v>46029</v>
      </c>
      <c r="H35" t="s">
        <v>4712</v>
      </c>
    </row>
    <row r="36" spans="1:8" hidden="1">
      <c r="A36">
        <v>135482</v>
      </c>
      <c r="B36" t="s">
        <v>4713</v>
      </c>
      <c r="C36" t="s">
        <v>4714</v>
      </c>
      <c r="D36" t="s">
        <v>4715</v>
      </c>
      <c r="E36">
        <v>119612</v>
      </c>
      <c r="F36">
        <v>119612</v>
      </c>
      <c r="G36">
        <v>46029</v>
      </c>
      <c r="H36" t="s">
        <v>4712</v>
      </c>
    </row>
    <row r="37" spans="1:8" hidden="1">
      <c r="A37">
        <v>135483</v>
      </c>
      <c r="B37" t="s">
        <v>4716</v>
      </c>
      <c r="C37" t="s">
        <v>4717</v>
      </c>
      <c r="D37" t="s">
        <v>4718</v>
      </c>
      <c r="E37">
        <v>47342.84</v>
      </c>
      <c r="F37">
        <v>47342.84</v>
      </c>
      <c r="G37">
        <v>46029</v>
      </c>
      <c r="H37" t="s">
        <v>4712</v>
      </c>
    </row>
    <row r="38" spans="1:8" hidden="1">
      <c r="A38">
        <v>135484</v>
      </c>
      <c r="B38" t="s">
        <v>4719</v>
      </c>
      <c r="C38" t="s">
        <v>4720</v>
      </c>
      <c r="D38" t="s">
        <v>4721</v>
      </c>
      <c r="E38">
        <v>38635.9</v>
      </c>
      <c r="F38">
        <v>38635.9</v>
      </c>
      <c r="G38">
        <v>46029</v>
      </c>
      <c r="H38" t="s">
        <v>4712</v>
      </c>
    </row>
    <row r="39" spans="1:8" hidden="1">
      <c r="A39">
        <v>135485</v>
      </c>
      <c r="B39" t="s">
        <v>4719</v>
      </c>
      <c r="C39" t="s">
        <v>4720</v>
      </c>
      <c r="D39" t="s">
        <v>4722</v>
      </c>
      <c r="E39">
        <v>7110</v>
      </c>
      <c r="F39">
        <v>7110</v>
      </c>
      <c r="G39">
        <v>46029</v>
      </c>
      <c r="H39" t="s">
        <v>4712</v>
      </c>
    </row>
    <row r="40" spans="1:8" hidden="1">
      <c r="A40">
        <v>135486</v>
      </c>
      <c r="B40">
        <v>0</v>
      </c>
      <c r="C40">
        <v>0</v>
      </c>
      <c r="D40" t="s">
        <v>4723</v>
      </c>
      <c r="E40">
        <v>0</v>
      </c>
      <c r="F40">
        <v>0</v>
      </c>
      <c r="G40">
        <v>46029</v>
      </c>
      <c r="H40" t="s">
        <v>4712</v>
      </c>
    </row>
    <row r="41" spans="1:8" hidden="1">
      <c r="A41">
        <v>135487</v>
      </c>
      <c r="B41" t="s">
        <v>4724</v>
      </c>
      <c r="C41" t="s">
        <v>4032</v>
      </c>
      <c r="D41">
        <v>0</v>
      </c>
      <c r="E41">
        <v>8100000</v>
      </c>
      <c r="F41">
        <v>9720000</v>
      </c>
      <c r="G41">
        <v>46029</v>
      </c>
      <c r="H41" t="s">
        <v>4712</v>
      </c>
    </row>
    <row r="42" spans="1:8" hidden="1">
      <c r="A42">
        <v>135488</v>
      </c>
      <c r="B42" t="s">
        <v>4725</v>
      </c>
      <c r="C42" t="s">
        <v>4029</v>
      </c>
      <c r="D42">
        <v>0</v>
      </c>
      <c r="E42">
        <v>9600000</v>
      </c>
      <c r="F42">
        <v>9600000</v>
      </c>
      <c r="G42">
        <v>46029</v>
      </c>
      <c r="H42" t="s">
        <v>4712</v>
      </c>
    </row>
    <row r="43" spans="1:8" hidden="1">
      <c r="A43">
        <v>135489</v>
      </c>
      <c r="B43" t="s">
        <v>4726</v>
      </c>
      <c r="C43" t="s">
        <v>3993</v>
      </c>
      <c r="D43">
        <v>0</v>
      </c>
      <c r="E43">
        <v>10800000</v>
      </c>
      <c r="F43">
        <v>12960000</v>
      </c>
      <c r="G43">
        <v>46029</v>
      </c>
      <c r="H43" t="s">
        <v>4712</v>
      </c>
    </row>
    <row r="44" spans="1:8" hidden="1">
      <c r="A44">
        <v>135490</v>
      </c>
      <c r="B44" t="s">
        <v>4727</v>
      </c>
      <c r="C44" t="s">
        <v>4728</v>
      </c>
      <c r="D44">
        <v>0</v>
      </c>
      <c r="E44">
        <v>14400000</v>
      </c>
      <c r="F44">
        <v>17280000</v>
      </c>
      <c r="G44">
        <v>46029</v>
      </c>
      <c r="H44" t="s">
        <v>4712</v>
      </c>
    </row>
    <row r="45" spans="1:8" hidden="1">
      <c r="A45">
        <v>135491</v>
      </c>
      <c r="B45" t="s">
        <v>4729</v>
      </c>
      <c r="C45" t="s">
        <v>4013</v>
      </c>
      <c r="D45">
        <v>0</v>
      </c>
      <c r="E45">
        <v>6457500</v>
      </c>
      <c r="F45">
        <v>7749000</v>
      </c>
      <c r="G45">
        <v>46029</v>
      </c>
      <c r="H45" t="s">
        <v>4712</v>
      </c>
    </row>
    <row r="46" spans="1:8" hidden="1">
      <c r="A46">
        <v>135492</v>
      </c>
      <c r="B46" t="s">
        <v>4707</v>
      </c>
      <c r="C46" t="s">
        <v>4708</v>
      </c>
      <c r="D46" t="s">
        <v>4730</v>
      </c>
      <c r="E46">
        <v>45300</v>
      </c>
      <c r="F46">
        <v>45300</v>
      </c>
      <c r="G46">
        <v>46029</v>
      </c>
      <c r="H46" t="s">
        <v>4712</v>
      </c>
    </row>
    <row r="47" spans="1:8" hidden="1">
      <c r="A47">
        <v>135493</v>
      </c>
      <c r="B47" t="s">
        <v>4716</v>
      </c>
      <c r="C47" t="s">
        <v>4717</v>
      </c>
      <c r="D47" t="s">
        <v>4731</v>
      </c>
      <c r="E47">
        <v>47342.84</v>
      </c>
      <c r="F47">
        <v>47342.84</v>
      </c>
      <c r="G47">
        <v>46029</v>
      </c>
      <c r="H47" t="s">
        <v>4712</v>
      </c>
    </row>
    <row r="48" spans="1:8" hidden="1">
      <c r="A48">
        <v>135494</v>
      </c>
      <c r="B48" t="s">
        <v>4732</v>
      </c>
      <c r="C48" t="s">
        <v>4064</v>
      </c>
      <c r="D48">
        <v>0</v>
      </c>
      <c r="E48">
        <v>8613600</v>
      </c>
      <c r="F48">
        <v>8613600</v>
      </c>
      <c r="G48">
        <v>46029</v>
      </c>
      <c r="H48" t="s">
        <v>4712</v>
      </c>
    </row>
    <row r="49" spans="1:8" hidden="1">
      <c r="A49">
        <v>135495</v>
      </c>
      <c r="B49">
        <v>0</v>
      </c>
      <c r="C49">
        <v>0</v>
      </c>
      <c r="D49" t="s">
        <v>4733</v>
      </c>
      <c r="E49">
        <v>15105814</v>
      </c>
      <c r="F49">
        <v>18126976.800000001</v>
      </c>
      <c r="G49">
        <v>46092</v>
      </c>
      <c r="H49" t="s">
        <v>4734</v>
      </c>
    </row>
    <row r="50" spans="1:8" hidden="1">
      <c r="A50">
        <v>135496</v>
      </c>
      <c r="B50" t="s">
        <v>4735</v>
      </c>
      <c r="C50" t="s">
        <v>4736</v>
      </c>
      <c r="D50">
        <v>0</v>
      </c>
      <c r="E50">
        <v>8400000</v>
      </c>
      <c r="F50">
        <v>8400000</v>
      </c>
      <c r="G50">
        <v>46029</v>
      </c>
      <c r="H50" t="s">
        <v>4712</v>
      </c>
    </row>
    <row r="51" spans="1:8" hidden="1">
      <c r="A51">
        <v>135497</v>
      </c>
      <c r="B51" t="s">
        <v>4737</v>
      </c>
      <c r="C51" t="s">
        <v>4738</v>
      </c>
      <c r="D51">
        <v>0</v>
      </c>
      <c r="E51">
        <v>1850000</v>
      </c>
      <c r="F51">
        <v>1850000</v>
      </c>
      <c r="G51">
        <v>46029</v>
      </c>
      <c r="H51" t="s">
        <v>4712</v>
      </c>
    </row>
    <row r="52" spans="1:8" hidden="1">
      <c r="A52">
        <v>135498</v>
      </c>
      <c r="B52" t="s">
        <v>4674</v>
      </c>
      <c r="C52" t="s">
        <v>4675</v>
      </c>
      <c r="D52" t="s">
        <v>4739</v>
      </c>
      <c r="E52">
        <v>60833.33</v>
      </c>
      <c r="F52">
        <v>73000</v>
      </c>
      <c r="G52">
        <v>46029</v>
      </c>
      <c r="H52" t="s">
        <v>4712</v>
      </c>
    </row>
    <row r="53" spans="1:8" hidden="1">
      <c r="A53">
        <v>135499</v>
      </c>
      <c r="B53" t="s">
        <v>4740</v>
      </c>
      <c r="C53" t="s">
        <v>4741</v>
      </c>
      <c r="D53" t="s">
        <v>4742</v>
      </c>
      <c r="E53">
        <v>3600000</v>
      </c>
      <c r="F53">
        <v>4320000</v>
      </c>
      <c r="G53">
        <v>46029</v>
      </c>
      <c r="H53" t="s">
        <v>4712</v>
      </c>
    </row>
    <row r="54" spans="1:8" hidden="1">
      <c r="A54">
        <v>135500</v>
      </c>
      <c r="B54" t="s">
        <v>4743</v>
      </c>
      <c r="C54" t="s">
        <v>4744</v>
      </c>
      <c r="D54" t="s">
        <v>4745</v>
      </c>
      <c r="E54">
        <v>3600000</v>
      </c>
      <c r="F54">
        <v>4320000</v>
      </c>
      <c r="G54">
        <v>46029</v>
      </c>
      <c r="H54" t="s">
        <v>4712</v>
      </c>
    </row>
    <row r="55" spans="1:8" hidden="1">
      <c r="A55">
        <v>135501</v>
      </c>
      <c r="B55" t="s">
        <v>4746</v>
      </c>
      <c r="C55" t="s">
        <v>4747</v>
      </c>
      <c r="D55" t="s">
        <v>4748</v>
      </c>
      <c r="E55">
        <v>3600000</v>
      </c>
      <c r="F55">
        <v>4320000</v>
      </c>
      <c r="G55">
        <v>46029</v>
      </c>
      <c r="H55" t="s">
        <v>4712</v>
      </c>
    </row>
    <row r="56" spans="1:8" hidden="1">
      <c r="A56">
        <v>135502</v>
      </c>
      <c r="B56" t="s">
        <v>4749</v>
      </c>
      <c r="C56" t="s">
        <v>4750</v>
      </c>
      <c r="D56" t="s">
        <v>4751</v>
      </c>
      <c r="E56">
        <v>80000000</v>
      </c>
      <c r="F56">
        <v>96000000</v>
      </c>
      <c r="G56">
        <v>46147</v>
      </c>
      <c r="H56" t="s">
        <v>4752</v>
      </c>
    </row>
    <row r="57" spans="1:8" hidden="1">
      <c r="A57">
        <v>135503</v>
      </c>
      <c r="B57" t="s">
        <v>4753</v>
      </c>
      <c r="C57" t="s">
        <v>4754</v>
      </c>
      <c r="D57" t="s">
        <v>4755</v>
      </c>
      <c r="E57">
        <v>2358500</v>
      </c>
      <c r="F57">
        <v>2358500</v>
      </c>
      <c r="G57">
        <v>46029</v>
      </c>
      <c r="H57" t="s">
        <v>4712</v>
      </c>
    </row>
    <row r="58" spans="1:8" hidden="1">
      <c r="A58">
        <v>135504</v>
      </c>
      <c r="B58" t="s">
        <v>4756</v>
      </c>
      <c r="C58" t="s">
        <v>4757</v>
      </c>
      <c r="D58" t="s">
        <v>4758</v>
      </c>
      <c r="E58">
        <v>1600000</v>
      </c>
      <c r="F58">
        <v>1600000</v>
      </c>
      <c r="G58">
        <v>46029</v>
      </c>
      <c r="H58" t="s">
        <v>4712</v>
      </c>
    </row>
    <row r="59" spans="1:8" hidden="1">
      <c r="A59">
        <v>135505</v>
      </c>
      <c r="B59" t="s">
        <v>4695</v>
      </c>
      <c r="C59" t="s">
        <v>3973</v>
      </c>
      <c r="D59" t="s">
        <v>4759</v>
      </c>
      <c r="E59">
        <v>750000</v>
      </c>
      <c r="F59">
        <v>900000</v>
      </c>
      <c r="G59">
        <v>46029</v>
      </c>
      <c r="H59" t="s">
        <v>4712</v>
      </c>
    </row>
    <row r="60" spans="1:8" hidden="1">
      <c r="A60">
        <v>135506</v>
      </c>
      <c r="B60" t="s">
        <v>4760</v>
      </c>
      <c r="C60" t="s">
        <v>3999</v>
      </c>
      <c r="D60" t="s">
        <v>4761</v>
      </c>
      <c r="E60">
        <v>1709920</v>
      </c>
      <c r="F60">
        <v>2051904</v>
      </c>
      <c r="G60">
        <v>46030</v>
      </c>
      <c r="H60" t="s">
        <v>4762</v>
      </c>
    </row>
    <row r="61" spans="1:8" hidden="1">
      <c r="A61">
        <v>135507</v>
      </c>
      <c r="B61" t="s">
        <v>4763</v>
      </c>
      <c r="C61" t="s">
        <v>3994</v>
      </c>
      <c r="D61">
        <v>0</v>
      </c>
      <c r="E61">
        <v>2853594.5</v>
      </c>
      <c r="F61">
        <v>3424313.4</v>
      </c>
      <c r="G61">
        <v>46030</v>
      </c>
      <c r="H61" t="s">
        <v>4762</v>
      </c>
    </row>
    <row r="62" spans="1:8" hidden="1">
      <c r="A62">
        <v>135508</v>
      </c>
      <c r="B62" t="s">
        <v>4764</v>
      </c>
      <c r="C62" t="s">
        <v>4017</v>
      </c>
      <c r="D62">
        <v>0</v>
      </c>
      <c r="E62">
        <v>4691666.6500000004</v>
      </c>
      <c r="F62">
        <v>5629999.9800000004</v>
      </c>
      <c r="G62">
        <v>46030</v>
      </c>
      <c r="H62" t="s">
        <v>4762</v>
      </c>
    </row>
    <row r="63" spans="1:8" hidden="1">
      <c r="A63">
        <v>135509</v>
      </c>
      <c r="B63" t="s">
        <v>4765</v>
      </c>
      <c r="C63" t="s">
        <v>4766</v>
      </c>
      <c r="D63" t="s">
        <v>4767</v>
      </c>
      <c r="E63">
        <v>3000000</v>
      </c>
      <c r="F63">
        <v>3600000</v>
      </c>
      <c r="G63">
        <v>46030</v>
      </c>
      <c r="H63" t="s">
        <v>4762</v>
      </c>
    </row>
    <row r="64" spans="1:8">
      <c r="A64" s="9">
        <v>135510</v>
      </c>
      <c r="B64" s="9" t="s">
        <v>4768</v>
      </c>
      <c r="C64" s="9" t="s">
        <v>4020</v>
      </c>
      <c r="D64" s="9">
        <v>0</v>
      </c>
      <c r="E64" s="9">
        <v>2330450</v>
      </c>
      <c r="F64" s="9">
        <v>2330450</v>
      </c>
      <c r="G64" s="12">
        <v>46030</v>
      </c>
      <c r="H64" s="9" t="s">
        <v>4762</v>
      </c>
    </row>
    <row r="65" spans="1:8" hidden="1">
      <c r="A65">
        <v>135511</v>
      </c>
      <c r="B65" t="s">
        <v>4769</v>
      </c>
      <c r="C65" t="s">
        <v>4770</v>
      </c>
      <c r="D65">
        <v>0</v>
      </c>
      <c r="E65">
        <v>6000000</v>
      </c>
      <c r="F65">
        <v>6000000</v>
      </c>
      <c r="G65">
        <v>46030</v>
      </c>
      <c r="H65" t="s">
        <v>4762</v>
      </c>
    </row>
    <row r="66" spans="1:8" hidden="1">
      <c r="A66">
        <v>135512</v>
      </c>
      <c r="B66" t="s">
        <v>4771</v>
      </c>
      <c r="C66" t="s">
        <v>4772</v>
      </c>
      <c r="D66" t="s">
        <v>4773</v>
      </c>
      <c r="E66">
        <v>294000</v>
      </c>
      <c r="F66">
        <v>352800</v>
      </c>
      <c r="G66">
        <v>46030</v>
      </c>
      <c r="H66" t="s">
        <v>4762</v>
      </c>
    </row>
    <row r="67" spans="1:8" hidden="1">
      <c r="A67">
        <v>135513</v>
      </c>
      <c r="B67" t="s">
        <v>4774</v>
      </c>
      <c r="C67" t="s">
        <v>4203</v>
      </c>
      <c r="D67">
        <v>0</v>
      </c>
      <c r="E67">
        <v>2750000</v>
      </c>
      <c r="F67">
        <v>3300000</v>
      </c>
      <c r="G67">
        <v>46030</v>
      </c>
      <c r="H67" t="s">
        <v>4762</v>
      </c>
    </row>
    <row r="68" spans="1:8" hidden="1">
      <c r="A68">
        <v>135514</v>
      </c>
      <c r="B68" t="s">
        <v>4775</v>
      </c>
      <c r="C68" t="s">
        <v>4036</v>
      </c>
      <c r="D68" t="s">
        <v>4776</v>
      </c>
      <c r="E68">
        <v>1900000</v>
      </c>
      <c r="F68">
        <v>2280000</v>
      </c>
      <c r="G68">
        <v>46030</v>
      </c>
      <c r="H68" t="s">
        <v>4762</v>
      </c>
    </row>
    <row r="69" spans="1:8" hidden="1">
      <c r="A69">
        <v>135515</v>
      </c>
      <c r="B69" t="s">
        <v>4777</v>
      </c>
      <c r="C69" t="s">
        <v>4054</v>
      </c>
      <c r="D69" t="s">
        <v>4778</v>
      </c>
      <c r="E69">
        <v>545650</v>
      </c>
      <c r="F69">
        <v>654780</v>
      </c>
      <c r="G69">
        <v>46030</v>
      </c>
      <c r="H69" t="s">
        <v>4762</v>
      </c>
    </row>
    <row r="70" spans="1:8" hidden="1">
      <c r="A70">
        <v>135516</v>
      </c>
      <c r="B70" t="s">
        <v>4695</v>
      </c>
      <c r="C70" t="s">
        <v>3973</v>
      </c>
      <c r="D70" t="s">
        <v>4779</v>
      </c>
      <c r="E70">
        <v>2202700</v>
      </c>
      <c r="F70">
        <v>2202700</v>
      </c>
      <c r="G70">
        <v>46030</v>
      </c>
      <c r="H70" t="s">
        <v>4762</v>
      </c>
    </row>
    <row r="71" spans="1:8" hidden="1">
      <c r="A71">
        <v>135517</v>
      </c>
      <c r="B71" t="s">
        <v>4697</v>
      </c>
      <c r="C71" t="s">
        <v>3996</v>
      </c>
      <c r="D71">
        <v>0</v>
      </c>
      <c r="E71">
        <v>4846100</v>
      </c>
      <c r="F71">
        <v>4846100</v>
      </c>
      <c r="G71">
        <v>46030</v>
      </c>
      <c r="H71" t="s">
        <v>4762</v>
      </c>
    </row>
    <row r="72" spans="1:8" hidden="1">
      <c r="A72">
        <v>135518</v>
      </c>
      <c r="B72" t="s">
        <v>4780</v>
      </c>
      <c r="C72" t="s">
        <v>4205</v>
      </c>
      <c r="D72" t="s">
        <v>4781</v>
      </c>
      <c r="E72">
        <v>990000</v>
      </c>
      <c r="F72">
        <v>1188000</v>
      </c>
      <c r="G72">
        <v>46030</v>
      </c>
      <c r="H72" t="s">
        <v>4762</v>
      </c>
    </row>
    <row r="73" spans="1:8" hidden="1">
      <c r="A73">
        <v>135519</v>
      </c>
      <c r="B73" t="s">
        <v>4782</v>
      </c>
      <c r="C73" t="s">
        <v>3985</v>
      </c>
      <c r="D73" t="s">
        <v>4783</v>
      </c>
      <c r="E73">
        <v>4000000</v>
      </c>
      <c r="F73">
        <v>4800000</v>
      </c>
      <c r="G73">
        <v>46030</v>
      </c>
      <c r="H73" t="s">
        <v>4762</v>
      </c>
    </row>
    <row r="74" spans="1:8" hidden="1">
      <c r="A74">
        <v>135520</v>
      </c>
      <c r="B74" t="s">
        <v>4782</v>
      </c>
      <c r="C74" t="s">
        <v>3985</v>
      </c>
      <c r="D74" t="s">
        <v>4784</v>
      </c>
      <c r="E74">
        <v>4000000</v>
      </c>
      <c r="F74">
        <v>4800000</v>
      </c>
      <c r="G74">
        <v>46030</v>
      </c>
      <c r="H74" t="s">
        <v>4762</v>
      </c>
    </row>
    <row r="75" spans="1:8" hidden="1">
      <c r="A75">
        <v>135521</v>
      </c>
      <c r="B75" t="s">
        <v>4782</v>
      </c>
      <c r="C75" t="s">
        <v>3985</v>
      </c>
      <c r="D75" t="s">
        <v>4785</v>
      </c>
      <c r="E75">
        <v>500000</v>
      </c>
      <c r="F75">
        <v>600000</v>
      </c>
      <c r="G75">
        <v>46030</v>
      </c>
      <c r="H75" t="s">
        <v>4762</v>
      </c>
    </row>
    <row r="76" spans="1:8" hidden="1">
      <c r="A76">
        <v>135522</v>
      </c>
      <c r="B76" t="s">
        <v>4786</v>
      </c>
      <c r="C76" t="s">
        <v>4169</v>
      </c>
      <c r="D76" t="s">
        <v>4787</v>
      </c>
      <c r="E76">
        <v>4631250</v>
      </c>
      <c r="F76">
        <v>5557500</v>
      </c>
      <c r="G76">
        <v>46030</v>
      </c>
      <c r="H76" t="s">
        <v>4762</v>
      </c>
    </row>
    <row r="77" spans="1:8" hidden="1">
      <c r="A77">
        <v>135523</v>
      </c>
      <c r="B77">
        <v>0</v>
      </c>
      <c r="C77">
        <v>0</v>
      </c>
      <c r="D77" t="s">
        <v>4788</v>
      </c>
      <c r="E77">
        <v>0</v>
      </c>
      <c r="F77">
        <v>0</v>
      </c>
      <c r="G77">
        <v>46030</v>
      </c>
      <c r="H77" t="s">
        <v>4762</v>
      </c>
    </row>
    <row r="78" spans="1:8" hidden="1">
      <c r="A78">
        <v>135524</v>
      </c>
      <c r="B78">
        <v>0</v>
      </c>
      <c r="C78">
        <v>0</v>
      </c>
      <c r="D78" t="s">
        <v>4789</v>
      </c>
      <c r="E78">
        <v>0</v>
      </c>
      <c r="F78">
        <v>0</v>
      </c>
      <c r="G78">
        <v>46030</v>
      </c>
      <c r="H78" t="s">
        <v>4762</v>
      </c>
    </row>
    <row r="79" spans="1:8" hidden="1">
      <c r="A79">
        <v>135525</v>
      </c>
      <c r="B79" t="s">
        <v>4697</v>
      </c>
      <c r="C79" t="s">
        <v>3996</v>
      </c>
      <c r="D79" t="s">
        <v>4790</v>
      </c>
      <c r="E79">
        <v>53690</v>
      </c>
      <c r="F79">
        <v>64428</v>
      </c>
      <c r="G79">
        <v>46030</v>
      </c>
      <c r="H79" t="s">
        <v>4762</v>
      </c>
    </row>
    <row r="80" spans="1:8" hidden="1">
      <c r="A80">
        <v>135526</v>
      </c>
      <c r="B80">
        <v>0</v>
      </c>
      <c r="C80">
        <v>0</v>
      </c>
      <c r="D80">
        <v>0</v>
      </c>
      <c r="E80">
        <v>0</v>
      </c>
      <c r="F80">
        <v>0</v>
      </c>
      <c r="G80">
        <v>46031</v>
      </c>
      <c r="H80" t="s">
        <v>4629</v>
      </c>
    </row>
    <row r="81" spans="1:8" hidden="1">
      <c r="A81">
        <v>135527</v>
      </c>
      <c r="B81">
        <v>0</v>
      </c>
      <c r="C81">
        <v>0</v>
      </c>
      <c r="D81">
        <v>0</v>
      </c>
      <c r="E81">
        <v>0</v>
      </c>
      <c r="F81">
        <v>0</v>
      </c>
      <c r="G81">
        <v>46031</v>
      </c>
      <c r="H81" t="s">
        <v>4629</v>
      </c>
    </row>
    <row r="82" spans="1:8" hidden="1">
      <c r="A82">
        <v>135528</v>
      </c>
      <c r="B82" t="s">
        <v>4791</v>
      </c>
      <c r="C82" t="s">
        <v>3968</v>
      </c>
      <c r="D82" t="s">
        <v>4792</v>
      </c>
      <c r="E82">
        <v>1100000</v>
      </c>
      <c r="F82">
        <v>1320000</v>
      </c>
      <c r="G82">
        <v>46031</v>
      </c>
      <c r="H82" t="s">
        <v>4629</v>
      </c>
    </row>
    <row r="83" spans="1:8" hidden="1">
      <c r="A83">
        <v>135529</v>
      </c>
      <c r="B83" t="s">
        <v>4674</v>
      </c>
      <c r="C83" t="s">
        <v>4675</v>
      </c>
      <c r="D83" t="s">
        <v>4793</v>
      </c>
      <c r="E83">
        <v>42000</v>
      </c>
      <c r="F83">
        <v>50400</v>
      </c>
      <c r="G83">
        <v>46031</v>
      </c>
      <c r="H83" t="s">
        <v>4629</v>
      </c>
    </row>
    <row r="84" spans="1:8" hidden="1">
      <c r="A84">
        <v>135530</v>
      </c>
      <c r="B84" t="s">
        <v>4794</v>
      </c>
      <c r="C84" t="s">
        <v>4025</v>
      </c>
      <c r="D84" t="s">
        <v>4795</v>
      </c>
      <c r="E84">
        <v>1314</v>
      </c>
      <c r="F84">
        <v>1576.8</v>
      </c>
      <c r="G84">
        <v>46031</v>
      </c>
      <c r="H84" t="s">
        <v>4629</v>
      </c>
    </row>
    <row r="85" spans="1:8" hidden="1">
      <c r="A85">
        <v>135531</v>
      </c>
      <c r="B85" t="s">
        <v>4794</v>
      </c>
      <c r="C85" t="s">
        <v>4025</v>
      </c>
      <c r="D85" t="s">
        <v>4796</v>
      </c>
      <c r="E85">
        <v>120</v>
      </c>
      <c r="F85">
        <v>144</v>
      </c>
      <c r="G85">
        <v>46031</v>
      </c>
      <c r="H85" t="s">
        <v>4629</v>
      </c>
    </row>
    <row r="86" spans="1:8">
      <c r="A86" s="9">
        <v>135532</v>
      </c>
      <c r="B86" s="9" t="s">
        <v>4768</v>
      </c>
      <c r="C86" s="9" t="s">
        <v>4020</v>
      </c>
      <c r="D86" s="9">
        <v>0</v>
      </c>
      <c r="E86" s="9">
        <v>2311166</v>
      </c>
      <c r="F86" s="9">
        <v>2311166</v>
      </c>
      <c r="G86" s="12">
        <v>46031</v>
      </c>
      <c r="H86" s="9" t="s">
        <v>4629</v>
      </c>
    </row>
    <row r="87" spans="1:8">
      <c r="A87" s="9">
        <v>135533</v>
      </c>
      <c r="B87" s="9" t="s">
        <v>4768</v>
      </c>
      <c r="C87" s="9" t="s">
        <v>4020</v>
      </c>
      <c r="D87" s="9">
        <v>0</v>
      </c>
      <c r="E87" s="9">
        <v>967846</v>
      </c>
      <c r="F87" s="9">
        <v>967846</v>
      </c>
      <c r="G87" s="12">
        <v>46031</v>
      </c>
      <c r="H87" s="9" t="s">
        <v>4629</v>
      </c>
    </row>
    <row r="88" spans="1:8" hidden="1">
      <c r="A88">
        <v>135534</v>
      </c>
      <c r="B88" t="s">
        <v>4797</v>
      </c>
      <c r="C88" t="s">
        <v>4014</v>
      </c>
      <c r="D88" t="s">
        <v>4798</v>
      </c>
      <c r="E88">
        <v>720000000</v>
      </c>
      <c r="F88">
        <v>864000000</v>
      </c>
      <c r="G88">
        <v>46031</v>
      </c>
      <c r="H88" t="s">
        <v>4629</v>
      </c>
    </row>
    <row r="89" spans="1:8" hidden="1">
      <c r="A89">
        <v>135535</v>
      </c>
      <c r="B89" t="s">
        <v>4797</v>
      </c>
      <c r="C89" t="s">
        <v>4014</v>
      </c>
      <c r="D89" t="s">
        <v>4799</v>
      </c>
      <c r="E89">
        <v>1080000000</v>
      </c>
      <c r="F89">
        <v>1296000000</v>
      </c>
      <c r="G89">
        <v>46031</v>
      </c>
      <c r="H89" t="s">
        <v>4629</v>
      </c>
    </row>
    <row r="90" spans="1:8" hidden="1">
      <c r="A90">
        <v>135536</v>
      </c>
      <c r="B90" t="s">
        <v>4800</v>
      </c>
      <c r="C90" t="s">
        <v>3984</v>
      </c>
      <c r="D90" t="s">
        <v>4801</v>
      </c>
      <c r="E90">
        <v>990000</v>
      </c>
      <c r="F90">
        <v>1188000</v>
      </c>
      <c r="G90">
        <v>46031</v>
      </c>
      <c r="H90" t="s">
        <v>4629</v>
      </c>
    </row>
    <row r="91" spans="1:8" hidden="1">
      <c r="A91">
        <v>135537</v>
      </c>
      <c r="B91" t="s">
        <v>4791</v>
      </c>
      <c r="C91" t="s">
        <v>3968</v>
      </c>
      <c r="D91" t="s">
        <v>4802</v>
      </c>
      <c r="E91">
        <v>30000000</v>
      </c>
      <c r="F91">
        <v>36000000</v>
      </c>
      <c r="G91">
        <v>46031</v>
      </c>
      <c r="H91" t="s">
        <v>4629</v>
      </c>
    </row>
    <row r="92" spans="1:8" hidden="1">
      <c r="A92">
        <v>135538</v>
      </c>
      <c r="B92" t="s">
        <v>4803</v>
      </c>
      <c r="C92" t="s">
        <v>4040</v>
      </c>
      <c r="D92" t="s">
        <v>4804</v>
      </c>
      <c r="E92">
        <v>2568428836.3600001</v>
      </c>
      <c r="F92">
        <v>3082114603.6300001</v>
      </c>
      <c r="G92">
        <v>46031</v>
      </c>
      <c r="H92" t="s">
        <v>4629</v>
      </c>
    </row>
    <row r="93" spans="1:8" hidden="1">
      <c r="A93">
        <v>135539</v>
      </c>
      <c r="B93" t="s">
        <v>4791</v>
      </c>
      <c r="C93" t="s">
        <v>3968</v>
      </c>
      <c r="D93" t="s">
        <v>4805</v>
      </c>
      <c r="E93">
        <v>8640000</v>
      </c>
      <c r="F93">
        <v>10368000</v>
      </c>
      <c r="G93">
        <v>46031</v>
      </c>
      <c r="H93" t="s">
        <v>4629</v>
      </c>
    </row>
    <row r="94" spans="1:8" hidden="1">
      <c r="A94">
        <v>135540</v>
      </c>
      <c r="B94">
        <v>0</v>
      </c>
      <c r="C94">
        <v>0</v>
      </c>
      <c r="D94" t="s">
        <v>4806</v>
      </c>
      <c r="E94">
        <v>1760400000</v>
      </c>
      <c r="F94">
        <v>2112480000</v>
      </c>
      <c r="G94">
        <v>46031</v>
      </c>
      <c r="H94" t="s">
        <v>4629</v>
      </c>
    </row>
    <row r="95" spans="1:8" hidden="1">
      <c r="A95">
        <v>135541</v>
      </c>
      <c r="B95" t="s">
        <v>4807</v>
      </c>
      <c r="C95" t="s">
        <v>3982</v>
      </c>
      <c r="D95" t="s">
        <v>4808</v>
      </c>
      <c r="E95">
        <v>1886400000</v>
      </c>
      <c r="F95">
        <v>2263680000</v>
      </c>
      <c r="G95">
        <v>46031</v>
      </c>
      <c r="H95" t="s">
        <v>4629</v>
      </c>
    </row>
    <row r="96" spans="1:8" hidden="1">
      <c r="A96">
        <v>135542</v>
      </c>
      <c r="B96" t="s">
        <v>4809</v>
      </c>
      <c r="C96" t="s">
        <v>4022</v>
      </c>
      <c r="D96" t="s">
        <v>4810</v>
      </c>
      <c r="E96">
        <v>6000000</v>
      </c>
      <c r="F96">
        <v>6000000</v>
      </c>
      <c r="G96">
        <v>46031</v>
      </c>
      <c r="H96" t="s">
        <v>4629</v>
      </c>
    </row>
    <row r="97" spans="1:8" hidden="1">
      <c r="A97">
        <v>135543</v>
      </c>
      <c r="B97">
        <v>0</v>
      </c>
      <c r="C97">
        <v>0</v>
      </c>
      <c r="D97" t="s">
        <v>4811</v>
      </c>
      <c r="E97">
        <v>14000000</v>
      </c>
      <c r="F97">
        <v>16800000</v>
      </c>
      <c r="G97">
        <v>46031</v>
      </c>
      <c r="H97" t="s">
        <v>4629</v>
      </c>
    </row>
    <row r="98" spans="1:8" hidden="1">
      <c r="A98">
        <v>135544</v>
      </c>
      <c r="B98" t="s">
        <v>4807</v>
      </c>
      <c r="C98" t="s">
        <v>3982</v>
      </c>
      <c r="D98" t="s">
        <v>4812</v>
      </c>
      <c r="E98">
        <v>14000000</v>
      </c>
      <c r="F98">
        <v>16800000</v>
      </c>
      <c r="G98">
        <v>46031</v>
      </c>
      <c r="H98" t="s">
        <v>4629</v>
      </c>
    </row>
    <row r="99" spans="1:8" hidden="1">
      <c r="A99">
        <v>135545</v>
      </c>
      <c r="B99" t="s">
        <v>4813</v>
      </c>
      <c r="C99" t="s">
        <v>4814</v>
      </c>
      <c r="D99" t="s">
        <v>4815</v>
      </c>
      <c r="E99">
        <v>425000</v>
      </c>
      <c r="F99">
        <v>510000</v>
      </c>
      <c r="G99">
        <v>46031</v>
      </c>
      <c r="H99" t="s">
        <v>4629</v>
      </c>
    </row>
    <row r="100" spans="1:8" hidden="1">
      <c r="A100">
        <v>135546</v>
      </c>
      <c r="B100" t="s">
        <v>4807</v>
      </c>
      <c r="C100" t="s">
        <v>3982</v>
      </c>
      <c r="D100" t="s">
        <v>4816</v>
      </c>
      <c r="E100">
        <v>14000000</v>
      </c>
      <c r="F100">
        <v>16800000</v>
      </c>
      <c r="G100">
        <v>46031</v>
      </c>
      <c r="H100" t="s">
        <v>4629</v>
      </c>
    </row>
    <row r="101" spans="1:8" hidden="1">
      <c r="A101">
        <v>135547</v>
      </c>
      <c r="B101" t="s">
        <v>4817</v>
      </c>
      <c r="C101" t="s">
        <v>4091</v>
      </c>
      <c r="D101" t="s">
        <v>4818</v>
      </c>
      <c r="E101">
        <v>8271077.5</v>
      </c>
      <c r="F101">
        <v>9925293</v>
      </c>
      <c r="G101">
        <v>46031</v>
      </c>
      <c r="H101" t="s">
        <v>4629</v>
      </c>
    </row>
    <row r="102" spans="1:8" hidden="1">
      <c r="A102">
        <v>135548</v>
      </c>
      <c r="B102" t="s">
        <v>4797</v>
      </c>
      <c r="C102" t="s">
        <v>4014</v>
      </c>
      <c r="D102" t="s">
        <v>4819</v>
      </c>
      <c r="E102">
        <v>14000000</v>
      </c>
      <c r="F102">
        <v>16800000</v>
      </c>
      <c r="G102">
        <v>46031</v>
      </c>
      <c r="H102" t="s">
        <v>4629</v>
      </c>
    </row>
    <row r="103" spans="1:8" hidden="1">
      <c r="A103">
        <v>135549</v>
      </c>
      <c r="B103" t="s">
        <v>4791</v>
      </c>
      <c r="C103" t="s">
        <v>3968</v>
      </c>
      <c r="D103" t="s">
        <v>4820</v>
      </c>
      <c r="E103">
        <v>7800000</v>
      </c>
      <c r="F103">
        <v>9360000</v>
      </c>
      <c r="G103">
        <v>46031</v>
      </c>
      <c r="H103" t="s">
        <v>4629</v>
      </c>
    </row>
    <row r="104" spans="1:8" hidden="1">
      <c r="A104">
        <v>135550</v>
      </c>
      <c r="B104" t="s">
        <v>4674</v>
      </c>
      <c r="C104" t="s">
        <v>4675</v>
      </c>
      <c r="D104" t="s">
        <v>4821</v>
      </c>
      <c r="E104">
        <v>450833.33</v>
      </c>
      <c r="F104">
        <v>541000</v>
      </c>
      <c r="G104">
        <v>46031</v>
      </c>
      <c r="H104" t="s">
        <v>4629</v>
      </c>
    </row>
    <row r="105" spans="1:8" hidden="1">
      <c r="A105">
        <v>135551</v>
      </c>
      <c r="B105" t="s">
        <v>4695</v>
      </c>
      <c r="C105" t="s">
        <v>3973</v>
      </c>
      <c r="D105" t="s">
        <v>4822</v>
      </c>
      <c r="E105">
        <v>2246250</v>
      </c>
      <c r="F105">
        <v>2695500</v>
      </c>
      <c r="G105">
        <v>46031</v>
      </c>
      <c r="H105" t="s">
        <v>4629</v>
      </c>
    </row>
    <row r="106" spans="1:8" hidden="1">
      <c r="A106">
        <v>135552</v>
      </c>
      <c r="B106" t="s">
        <v>4760</v>
      </c>
      <c r="C106" t="s">
        <v>3999</v>
      </c>
      <c r="D106" t="s">
        <v>4823</v>
      </c>
      <c r="E106">
        <v>727568</v>
      </c>
      <c r="F106">
        <v>873081.6</v>
      </c>
      <c r="G106">
        <v>46031</v>
      </c>
      <c r="H106" t="s">
        <v>4629</v>
      </c>
    </row>
    <row r="107" spans="1:8" hidden="1">
      <c r="A107">
        <v>135553</v>
      </c>
      <c r="B107" t="s">
        <v>4824</v>
      </c>
      <c r="C107" t="s">
        <v>4825</v>
      </c>
      <c r="D107" t="s">
        <v>4826</v>
      </c>
      <c r="E107">
        <v>2725</v>
      </c>
      <c r="F107">
        <v>2725</v>
      </c>
      <c r="G107">
        <v>46031</v>
      </c>
      <c r="H107" t="s">
        <v>4629</v>
      </c>
    </row>
    <row r="108" spans="1:8" hidden="1">
      <c r="A108">
        <v>135554</v>
      </c>
      <c r="B108" t="s">
        <v>4827</v>
      </c>
      <c r="C108" t="s">
        <v>4144</v>
      </c>
      <c r="D108" t="s">
        <v>4828</v>
      </c>
      <c r="E108">
        <v>1805000</v>
      </c>
      <c r="F108">
        <v>1805000</v>
      </c>
      <c r="G108">
        <v>46034</v>
      </c>
      <c r="H108" t="s">
        <v>4829</v>
      </c>
    </row>
    <row r="109" spans="1:8" hidden="1">
      <c r="A109">
        <v>135555</v>
      </c>
      <c r="B109" t="s">
        <v>4830</v>
      </c>
      <c r="C109" t="s">
        <v>4139</v>
      </c>
      <c r="D109" t="s">
        <v>4831</v>
      </c>
      <c r="E109">
        <v>1425000</v>
      </c>
      <c r="F109">
        <v>1425000</v>
      </c>
      <c r="G109">
        <v>46034</v>
      </c>
      <c r="H109" t="s">
        <v>4829</v>
      </c>
    </row>
    <row r="110" spans="1:8" hidden="1">
      <c r="A110">
        <v>135556</v>
      </c>
      <c r="B110" t="s">
        <v>4832</v>
      </c>
      <c r="C110" t="s">
        <v>4099</v>
      </c>
      <c r="D110" t="s">
        <v>4833</v>
      </c>
      <c r="E110">
        <v>190000</v>
      </c>
      <c r="F110">
        <v>190000</v>
      </c>
      <c r="G110">
        <v>46034</v>
      </c>
      <c r="H110" t="s">
        <v>4829</v>
      </c>
    </row>
    <row r="111" spans="1:8" hidden="1">
      <c r="A111">
        <v>135557</v>
      </c>
      <c r="B111" t="s">
        <v>4834</v>
      </c>
      <c r="C111" t="s">
        <v>4160</v>
      </c>
      <c r="D111" t="s">
        <v>4835</v>
      </c>
      <c r="E111">
        <v>997500</v>
      </c>
      <c r="F111">
        <v>997500</v>
      </c>
      <c r="G111">
        <v>46034</v>
      </c>
      <c r="H111" t="s">
        <v>4829</v>
      </c>
    </row>
    <row r="112" spans="1:8" hidden="1">
      <c r="A112">
        <v>135558</v>
      </c>
      <c r="B112" t="s">
        <v>4797</v>
      </c>
      <c r="C112" t="s">
        <v>4014</v>
      </c>
      <c r="D112" t="s">
        <v>4836</v>
      </c>
      <c r="E112">
        <v>195294574.08000001</v>
      </c>
      <c r="F112">
        <v>234353488.90000001</v>
      </c>
      <c r="G112">
        <v>46034</v>
      </c>
      <c r="H112" t="s">
        <v>4829</v>
      </c>
    </row>
    <row r="113" spans="1:8" hidden="1">
      <c r="A113">
        <v>135559</v>
      </c>
      <c r="B113" t="s">
        <v>4837</v>
      </c>
      <c r="C113" t="s">
        <v>4143</v>
      </c>
      <c r="D113" t="s">
        <v>4838</v>
      </c>
      <c r="E113">
        <v>1140000</v>
      </c>
      <c r="F113">
        <v>1140000</v>
      </c>
      <c r="G113">
        <v>46034</v>
      </c>
      <c r="H113" t="s">
        <v>4829</v>
      </c>
    </row>
    <row r="114" spans="1:8" hidden="1">
      <c r="A114">
        <v>135560</v>
      </c>
      <c r="B114" t="s">
        <v>4839</v>
      </c>
      <c r="C114" t="s">
        <v>4840</v>
      </c>
      <c r="D114" t="s">
        <v>4841</v>
      </c>
      <c r="E114">
        <v>2820</v>
      </c>
      <c r="F114">
        <v>2820</v>
      </c>
      <c r="G114">
        <v>46034</v>
      </c>
      <c r="H114" t="s">
        <v>4829</v>
      </c>
    </row>
    <row r="115" spans="1:8" hidden="1">
      <c r="A115">
        <v>135561</v>
      </c>
      <c r="B115" t="s">
        <v>4760</v>
      </c>
      <c r="C115" t="s">
        <v>3999</v>
      </c>
      <c r="D115">
        <v>0</v>
      </c>
      <c r="E115">
        <v>76000</v>
      </c>
      <c r="F115">
        <v>91200</v>
      </c>
      <c r="G115">
        <v>46034</v>
      </c>
      <c r="H115" t="s">
        <v>4829</v>
      </c>
    </row>
    <row r="116" spans="1:8" hidden="1">
      <c r="A116">
        <v>135562</v>
      </c>
      <c r="B116" t="s">
        <v>4842</v>
      </c>
      <c r="C116" t="s">
        <v>4024</v>
      </c>
      <c r="D116">
        <v>0</v>
      </c>
      <c r="E116">
        <v>5467870.9900000002</v>
      </c>
      <c r="F116">
        <v>5467870.9900000002</v>
      </c>
      <c r="G116">
        <v>46034</v>
      </c>
      <c r="H116" t="s">
        <v>4829</v>
      </c>
    </row>
    <row r="117" spans="1:8" hidden="1">
      <c r="A117">
        <v>135563</v>
      </c>
      <c r="B117" t="s">
        <v>4732</v>
      </c>
      <c r="C117" t="s">
        <v>4064</v>
      </c>
      <c r="D117">
        <v>0</v>
      </c>
      <c r="E117">
        <v>247350000</v>
      </c>
      <c r="F117">
        <v>247350000</v>
      </c>
      <c r="G117">
        <v>46034</v>
      </c>
      <c r="H117" t="s">
        <v>4829</v>
      </c>
    </row>
    <row r="118" spans="1:8" hidden="1">
      <c r="A118">
        <v>135564</v>
      </c>
      <c r="B118" t="s">
        <v>4843</v>
      </c>
      <c r="C118" t="s">
        <v>4098</v>
      </c>
      <c r="D118" t="s">
        <v>4844</v>
      </c>
      <c r="E118">
        <v>1662500</v>
      </c>
      <c r="F118">
        <v>1662500</v>
      </c>
      <c r="G118">
        <v>46034</v>
      </c>
      <c r="H118" t="s">
        <v>4829</v>
      </c>
    </row>
    <row r="119" spans="1:8" hidden="1">
      <c r="A119">
        <v>135565</v>
      </c>
      <c r="B119" t="s">
        <v>4845</v>
      </c>
      <c r="C119" t="s">
        <v>4164</v>
      </c>
      <c r="D119" t="s">
        <v>4846</v>
      </c>
      <c r="E119">
        <v>237500</v>
      </c>
      <c r="F119">
        <v>237500</v>
      </c>
      <c r="G119">
        <v>46034</v>
      </c>
      <c r="H119" t="s">
        <v>4829</v>
      </c>
    </row>
    <row r="120" spans="1:8" hidden="1">
      <c r="A120">
        <v>135566</v>
      </c>
      <c r="B120">
        <v>0</v>
      </c>
      <c r="C120">
        <v>0</v>
      </c>
      <c r="D120" t="s">
        <v>4847</v>
      </c>
      <c r="E120">
        <v>1</v>
      </c>
      <c r="F120">
        <v>1.2</v>
      </c>
      <c r="G120">
        <v>46034</v>
      </c>
      <c r="H120" t="s">
        <v>4829</v>
      </c>
    </row>
    <row r="121" spans="1:8" hidden="1">
      <c r="A121">
        <v>135567</v>
      </c>
      <c r="B121" t="s">
        <v>4807</v>
      </c>
      <c r="C121" t="s">
        <v>3982</v>
      </c>
      <c r="D121" t="s">
        <v>4848</v>
      </c>
      <c r="E121">
        <v>9576000</v>
      </c>
      <c r="F121">
        <v>11491200</v>
      </c>
      <c r="G121">
        <v>46034</v>
      </c>
      <c r="H121" t="s">
        <v>4829</v>
      </c>
    </row>
    <row r="122" spans="1:8" hidden="1">
      <c r="A122">
        <v>135568</v>
      </c>
      <c r="B122" t="s">
        <v>4849</v>
      </c>
      <c r="C122" t="s">
        <v>4147</v>
      </c>
      <c r="D122" t="s">
        <v>4850</v>
      </c>
      <c r="E122">
        <v>1186550</v>
      </c>
      <c r="F122">
        <v>1186550</v>
      </c>
      <c r="G122">
        <v>46034</v>
      </c>
      <c r="H122" t="s">
        <v>4829</v>
      </c>
    </row>
    <row r="123" spans="1:8" hidden="1">
      <c r="A123">
        <v>135569</v>
      </c>
      <c r="B123" t="s">
        <v>4807</v>
      </c>
      <c r="C123" t="s">
        <v>3982</v>
      </c>
      <c r="D123" t="s">
        <v>4851</v>
      </c>
      <c r="E123">
        <v>45964800</v>
      </c>
      <c r="F123">
        <v>55157760</v>
      </c>
      <c r="G123">
        <v>46034</v>
      </c>
      <c r="H123" t="s">
        <v>4829</v>
      </c>
    </row>
    <row r="124" spans="1:8" hidden="1">
      <c r="A124">
        <v>135570</v>
      </c>
      <c r="B124" t="s">
        <v>4807</v>
      </c>
      <c r="C124" t="s">
        <v>3982</v>
      </c>
      <c r="D124" t="s">
        <v>4852</v>
      </c>
      <c r="E124">
        <v>9576000</v>
      </c>
      <c r="F124">
        <v>11491200</v>
      </c>
      <c r="G124">
        <v>46034</v>
      </c>
      <c r="H124" t="s">
        <v>4829</v>
      </c>
    </row>
    <row r="125" spans="1:8" hidden="1">
      <c r="A125">
        <v>135571</v>
      </c>
      <c r="B125" t="s">
        <v>4807</v>
      </c>
      <c r="C125" t="s">
        <v>3982</v>
      </c>
      <c r="D125" t="s">
        <v>4851</v>
      </c>
      <c r="E125">
        <v>45964800</v>
      </c>
      <c r="F125">
        <v>55157760</v>
      </c>
      <c r="G125">
        <v>46034</v>
      </c>
      <c r="H125" t="s">
        <v>4829</v>
      </c>
    </row>
    <row r="126" spans="1:8" hidden="1">
      <c r="A126">
        <v>135572</v>
      </c>
      <c r="B126" t="s">
        <v>4853</v>
      </c>
      <c r="C126" t="s">
        <v>4146</v>
      </c>
      <c r="D126" t="s">
        <v>4854</v>
      </c>
      <c r="E126">
        <v>2071460</v>
      </c>
      <c r="F126">
        <v>2485752</v>
      </c>
      <c r="G126">
        <v>46048</v>
      </c>
      <c r="H126" t="s">
        <v>4667</v>
      </c>
    </row>
    <row r="127" spans="1:8" hidden="1">
      <c r="A127">
        <v>135573</v>
      </c>
      <c r="B127" t="s">
        <v>4775</v>
      </c>
      <c r="C127" t="s">
        <v>4036</v>
      </c>
      <c r="D127">
        <v>0</v>
      </c>
      <c r="E127">
        <v>1400000</v>
      </c>
      <c r="F127">
        <v>1680000</v>
      </c>
      <c r="G127">
        <v>46034</v>
      </c>
      <c r="H127" t="s">
        <v>4829</v>
      </c>
    </row>
    <row r="128" spans="1:8" hidden="1">
      <c r="A128">
        <v>135574</v>
      </c>
      <c r="B128">
        <v>0</v>
      </c>
      <c r="C128">
        <v>0</v>
      </c>
      <c r="D128" t="s">
        <v>4855</v>
      </c>
      <c r="E128">
        <v>0</v>
      </c>
      <c r="F128">
        <v>0</v>
      </c>
      <c r="G128">
        <v>46034</v>
      </c>
      <c r="H128" t="s">
        <v>4829</v>
      </c>
    </row>
    <row r="129" spans="1:8" hidden="1">
      <c r="A129">
        <v>135575</v>
      </c>
      <c r="B129" t="s">
        <v>4856</v>
      </c>
      <c r="C129" t="s">
        <v>3979</v>
      </c>
      <c r="D129" t="s">
        <v>4857</v>
      </c>
      <c r="E129">
        <v>11000000</v>
      </c>
      <c r="F129">
        <v>13200000</v>
      </c>
      <c r="G129">
        <v>46034</v>
      </c>
      <c r="H129" t="s">
        <v>4829</v>
      </c>
    </row>
    <row r="130" spans="1:8" hidden="1">
      <c r="A130">
        <v>135576</v>
      </c>
      <c r="B130" t="s">
        <v>4858</v>
      </c>
      <c r="C130" t="s">
        <v>4079</v>
      </c>
      <c r="D130" t="s">
        <v>4859</v>
      </c>
      <c r="E130">
        <v>127500000</v>
      </c>
      <c r="F130">
        <v>153000000</v>
      </c>
      <c r="G130">
        <v>46034</v>
      </c>
      <c r="H130" t="s">
        <v>4829</v>
      </c>
    </row>
    <row r="131" spans="1:8" hidden="1">
      <c r="A131">
        <v>135577</v>
      </c>
      <c r="B131" t="s">
        <v>4860</v>
      </c>
      <c r="C131" t="s">
        <v>4861</v>
      </c>
      <c r="D131" t="s">
        <v>4862</v>
      </c>
      <c r="E131">
        <v>120000000</v>
      </c>
      <c r="F131">
        <v>144000000</v>
      </c>
      <c r="G131">
        <v>46034</v>
      </c>
      <c r="H131" t="s">
        <v>4829</v>
      </c>
    </row>
    <row r="132" spans="1:8" hidden="1">
      <c r="A132">
        <v>135578</v>
      </c>
      <c r="B132" t="s">
        <v>4863</v>
      </c>
      <c r="C132" t="s">
        <v>4133</v>
      </c>
      <c r="D132" t="s">
        <v>4864</v>
      </c>
      <c r="E132">
        <v>120758850</v>
      </c>
      <c r="F132">
        <v>144910620</v>
      </c>
      <c r="G132">
        <v>46034</v>
      </c>
      <c r="H132" t="s">
        <v>4829</v>
      </c>
    </row>
    <row r="133" spans="1:8" hidden="1">
      <c r="A133">
        <v>135579</v>
      </c>
      <c r="B133" t="s">
        <v>4695</v>
      </c>
      <c r="C133" t="s">
        <v>3973</v>
      </c>
      <c r="D133">
        <v>0</v>
      </c>
      <c r="E133">
        <v>6009900</v>
      </c>
      <c r="F133">
        <v>6009900</v>
      </c>
      <c r="G133">
        <v>46034</v>
      </c>
      <c r="H133" t="s">
        <v>4829</v>
      </c>
    </row>
    <row r="134" spans="1:8" hidden="1">
      <c r="A134">
        <v>135580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46035</v>
      </c>
      <c r="H134" t="s">
        <v>4865</v>
      </c>
    </row>
    <row r="135" spans="1:8" hidden="1">
      <c r="A135">
        <v>135581</v>
      </c>
      <c r="B135" t="s">
        <v>4866</v>
      </c>
      <c r="C135" t="s">
        <v>4097</v>
      </c>
      <c r="D135">
        <v>0</v>
      </c>
      <c r="E135">
        <v>380000</v>
      </c>
      <c r="F135">
        <v>380000</v>
      </c>
      <c r="G135">
        <v>46035</v>
      </c>
      <c r="H135" t="s">
        <v>4865</v>
      </c>
    </row>
    <row r="136" spans="1:8" hidden="1">
      <c r="A136">
        <v>135582</v>
      </c>
      <c r="B136" t="s">
        <v>4803</v>
      </c>
      <c r="C136" t="s">
        <v>4040</v>
      </c>
      <c r="D136" t="s">
        <v>4867</v>
      </c>
      <c r="E136">
        <v>45954000</v>
      </c>
      <c r="F136">
        <v>55144800</v>
      </c>
      <c r="G136">
        <v>46035</v>
      </c>
      <c r="H136" t="s">
        <v>4865</v>
      </c>
    </row>
    <row r="137" spans="1:8" hidden="1">
      <c r="A137">
        <v>135583</v>
      </c>
      <c r="B137" t="s">
        <v>4868</v>
      </c>
      <c r="C137" t="s">
        <v>4869</v>
      </c>
      <c r="D137">
        <v>0</v>
      </c>
      <c r="E137">
        <v>15450000</v>
      </c>
      <c r="F137">
        <v>18540000</v>
      </c>
      <c r="G137">
        <v>46036</v>
      </c>
      <c r="H137" t="s">
        <v>4870</v>
      </c>
    </row>
    <row r="138" spans="1:8" hidden="1">
      <c r="A138">
        <v>135584</v>
      </c>
      <c r="B138" t="s">
        <v>4797</v>
      </c>
      <c r="C138" t="s">
        <v>4014</v>
      </c>
      <c r="D138" t="s">
        <v>4871</v>
      </c>
      <c r="E138">
        <v>2060500</v>
      </c>
      <c r="F138">
        <v>2472600</v>
      </c>
      <c r="G138">
        <v>46035</v>
      </c>
      <c r="H138" t="s">
        <v>4865</v>
      </c>
    </row>
    <row r="139" spans="1:8" hidden="1">
      <c r="A139">
        <v>135585</v>
      </c>
      <c r="B139" t="s">
        <v>4797</v>
      </c>
      <c r="C139" t="s">
        <v>4014</v>
      </c>
      <c r="D139" t="s">
        <v>4872</v>
      </c>
      <c r="E139">
        <v>10308300</v>
      </c>
      <c r="F139">
        <v>12369960</v>
      </c>
      <c r="G139">
        <v>46035</v>
      </c>
      <c r="H139" t="s">
        <v>4865</v>
      </c>
    </row>
    <row r="140" spans="1:8" hidden="1">
      <c r="A140">
        <v>135586</v>
      </c>
      <c r="B140" t="s">
        <v>4873</v>
      </c>
      <c r="C140" t="s">
        <v>4874</v>
      </c>
      <c r="D140">
        <v>0</v>
      </c>
      <c r="E140">
        <v>27000000</v>
      </c>
      <c r="F140">
        <v>27000000</v>
      </c>
      <c r="G140">
        <v>46035</v>
      </c>
      <c r="H140" t="s">
        <v>4865</v>
      </c>
    </row>
    <row r="141" spans="1:8" hidden="1">
      <c r="A141">
        <v>135587</v>
      </c>
      <c r="B141" t="s">
        <v>4875</v>
      </c>
      <c r="C141" t="s">
        <v>4048</v>
      </c>
      <c r="D141" t="s">
        <v>4876</v>
      </c>
      <c r="E141">
        <v>1005120000</v>
      </c>
      <c r="F141">
        <v>1206144000</v>
      </c>
      <c r="G141">
        <v>46035</v>
      </c>
      <c r="H141" t="s">
        <v>4865</v>
      </c>
    </row>
    <row r="142" spans="1:8" hidden="1">
      <c r="A142">
        <v>135588</v>
      </c>
      <c r="B142" t="s">
        <v>4875</v>
      </c>
      <c r="C142" t="s">
        <v>4048</v>
      </c>
      <c r="D142" t="s">
        <v>4877</v>
      </c>
      <c r="E142">
        <v>187200000</v>
      </c>
      <c r="F142">
        <v>224640000</v>
      </c>
      <c r="G142">
        <v>46035</v>
      </c>
      <c r="H142" t="s">
        <v>4865</v>
      </c>
    </row>
    <row r="143" spans="1:8" hidden="1">
      <c r="A143">
        <v>135589</v>
      </c>
      <c r="B143">
        <v>0</v>
      </c>
      <c r="C143">
        <v>0</v>
      </c>
      <c r="D143" t="s">
        <v>4878</v>
      </c>
      <c r="E143">
        <v>6755000</v>
      </c>
      <c r="F143">
        <v>8106000</v>
      </c>
      <c r="G143">
        <v>46035</v>
      </c>
      <c r="H143" t="s">
        <v>4865</v>
      </c>
    </row>
    <row r="144" spans="1:8" hidden="1">
      <c r="A144">
        <v>135590</v>
      </c>
      <c r="B144" t="s">
        <v>4807</v>
      </c>
      <c r="C144" t="s">
        <v>3982</v>
      </c>
      <c r="D144" t="s">
        <v>4879</v>
      </c>
      <c r="E144">
        <v>6393200</v>
      </c>
      <c r="F144">
        <v>7671840</v>
      </c>
      <c r="G144">
        <v>46035</v>
      </c>
      <c r="H144" t="s">
        <v>4865</v>
      </c>
    </row>
    <row r="145" spans="1:8" hidden="1">
      <c r="A145">
        <v>135591</v>
      </c>
      <c r="B145" t="s">
        <v>4695</v>
      </c>
      <c r="C145" t="s">
        <v>3973</v>
      </c>
      <c r="D145">
        <v>0</v>
      </c>
      <c r="E145">
        <v>1286500</v>
      </c>
      <c r="F145">
        <v>1286500</v>
      </c>
      <c r="G145">
        <v>46035</v>
      </c>
      <c r="H145" t="s">
        <v>4865</v>
      </c>
    </row>
    <row r="146" spans="1:8" hidden="1">
      <c r="A146">
        <v>135592</v>
      </c>
      <c r="B146" t="s">
        <v>4880</v>
      </c>
      <c r="C146" t="s">
        <v>4163</v>
      </c>
      <c r="D146">
        <v>0</v>
      </c>
      <c r="E146">
        <v>332500</v>
      </c>
      <c r="F146">
        <v>332500</v>
      </c>
      <c r="G146">
        <v>46035</v>
      </c>
      <c r="H146" t="s">
        <v>4865</v>
      </c>
    </row>
    <row r="147" spans="1:8" hidden="1">
      <c r="A147">
        <v>135593</v>
      </c>
      <c r="B147" t="s">
        <v>4881</v>
      </c>
      <c r="C147" t="s">
        <v>4882</v>
      </c>
      <c r="D147">
        <v>0</v>
      </c>
      <c r="E147">
        <v>4000000</v>
      </c>
      <c r="F147">
        <v>4000000</v>
      </c>
      <c r="G147">
        <v>46035</v>
      </c>
      <c r="H147" t="s">
        <v>4865</v>
      </c>
    </row>
    <row r="148" spans="1:8" hidden="1">
      <c r="A148">
        <v>135594</v>
      </c>
      <c r="B148" t="s">
        <v>4695</v>
      </c>
      <c r="C148" t="s">
        <v>3973</v>
      </c>
      <c r="D148" t="s">
        <v>4883</v>
      </c>
      <c r="E148">
        <v>1857400</v>
      </c>
      <c r="F148">
        <v>1857400</v>
      </c>
      <c r="G148">
        <v>46035</v>
      </c>
      <c r="H148" t="s">
        <v>4865</v>
      </c>
    </row>
    <row r="149" spans="1:8" hidden="1">
      <c r="A149">
        <v>135595</v>
      </c>
      <c r="B149" t="s">
        <v>4884</v>
      </c>
      <c r="C149" t="s">
        <v>4885</v>
      </c>
      <c r="D149">
        <v>0</v>
      </c>
      <c r="E149">
        <v>1050000</v>
      </c>
      <c r="F149">
        <v>1050000</v>
      </c>
      <c r="G149">
        <v>46036</v>
      </c>
      <c r="H149" t="s">
        <v>4870</v>
      </c>
    </row>
    <row r="150" spans="1:8" hidden="1">
      <c r="A150">
        <v>135596</v>
      </c>
      <c r="B150" t="s">
        <v>4713</v>
      </c>
      <c r="C150" t="s">
        <v>4714</v>
      </c>
      <c r="D150" t="s">
        <v>4886</v>
      </c>
      <c r="E150">
        <v>2550</v>
      </c>
      <c r="F150">
        <v>2550</v>
      </c>
      <c r="G150">
        <v>46035</v>
      </c>
      <c r="H150" t="s">
        <v>4865</v>
      </c>
    </row>
    <row r="151" spans="1:8" hidden="1">
      <c r="A151">
        <v>135597</v>
      </c>
      <c r="B151" t="s">
        <v>4791</v>
      </c>
      <c r="C151" t="s">
        <v>3968</v>
      </c>
      <c r="D151" t="s">
        <v>4887</v>
      </c>
      <c r="E151">
        <v>356054919.94</v>
      </c>
      <c r="F151">
        <v>427265903.93000001</v>
      </c>
      <c r="G151">
        <v>46036</v>
      </c>
      <c r="H151" t="s">
        <v>4870</v>
      </c>
    </row>
    <row r="152" spans="1:8" hidden="1">
      <c r="A152">
        <v>135598</v>
      </c>
      <c r="B152" t="s">
        <v>4674</v>
      </c>
      <c r="C152" t="s">
        <v>4675</v>
      </c>
      <c r="D152" t="s">
        <v>4888</v>
      </c>
      <c r="E152">
        <v>322166.65999999997</v>
      </c>
      <c r="F152">
        <v>386599.99</v>
      </c>
      <c r="G152">
        <v>46036</v>
      </c>
      <c r="H152" t="s">
        <v>4870</v>
      </c>
    </row>
    <row r="153" spans="1:8" hidden="1">
      <c r="A153">
        <v>135599</v>
      </c>
      <c r="B153" t="s">
        <v>4889</v>
      </c>
      <c r="C153" t="s">
        <v>4175</v>
      </c>
      <c r="D153" t="s">
        <v>4890</v>
      </c>
      <c r="E153">
        <v>1211500</v>
      </c>
      <c r="F153">
        <v>1453800</v>
      </c>
      <c r="G153">
        <v>46036</v>
      </c>
      <c r="H153" t="s">
        <v>4870</v>
      </c>
    </row>
    <row r="154" spans="1:8" hidden="1">
      <c r="A154">
        <v>135600</v>
      </c>
      <c r="B154" t="s">
        <v>4891</v>
      </c>
      <c r="C154" t="s">
        <v>4892</v>
      </c>
      <c r="D154" t="s">
        <v>4893</v>
      </c>
      <c r="E154">
        <v>5000000</v>
      </c>
      <c r="F154">
        <v>6000000</v>
      </c>
      <c r="G154">
        <v>46036</v>
      </c>
      <c r="H154" t="s">
        <v>4870</v>
      </c>
    </row>
    <row r="155" spans="1:8" hidden="1">
      <c r="A155">
        <v>135601</v>
      </c>
      <c r="B155" t="s">
        <v>4894</v>
      </c>
      <c r="C155" t="s">
        <v>3983</v>
      </c>
      <c r="D155" t="s">
        <v>4895</v>
      </c>
      <c r="E155">
        <v>4100000</v>
      </c>
      <c r="F155">
        <v>4920000</v>
      </c>
      <c r="G155">
        <v>46036</v>
      </c>
      <c r="H155" t="s">
        <v>4870</v>
      </c>
    </row>
    <row r="156" spans="1:8" hidden="1">
      <c r="A156">
        <v>135602</v>
      </c>
      <c r="B156" t="s">
        <v>4896</v>
      </c>
      <c r="C156" t="s">
        <v>4897</v>
      </c>
      <c r="D156">
        <v>0</v>
      </c>
      <c r="E156">
        <v>1900000</v>
      </c>
      <c r="F156">
        <v>1900000</v>
      </c>
      <c r="G156">
        <v>46036</v>
      </c>
      <c r="H156" t="s">
        <v>4870</v>
      </c>
    </row>
    <row r="157" spans="1:8" hidden="1">
      <c r="A157">
        <v>135603</v>
      </c>
      <c r="B157" t="s">
        <v>4894</v>
      </c>
      <c r="C157" t="s">
        <v>3983</v>
      </c>
      <c r="D157" t="s">
        <v>4898</v>
      </c>
      <c r="E157">
        <v>4100000</v>
      </c>
      <c r="F157">
        <v>4920000</v>
      </c>
      <c r="G157">
        <v>46036</v>
      </c>
      <c r="H157" t="s">
        <v>4870</v>
      </c>
    </row>
    <row r="158" spans="1:8">
      <c r="A158" s="9">
        <v>135604</v>
      </c>
      <c r="B158" s="9" t="s">
        <v>4768</v>
      </c>
      <c r="C158" s="9" t="s">
        <v>4020</v>
      </c>
      <c r="D158" s="9">
        <v>0</v>
      </c>
      <c r="E158" s="9">
        <v>5937910</v>
      </c>
      <c r="F158" s="9">
        <v>5937910</v>
      </c>
      <c r="G158" s="12">
        <v>46036</v>
      </c>
      <c r="H158" s="9" t="s">
        <v>4870</v>
      </c>
    </row>
    <row r="159" spans="1:8" hidden="1">
      <c r="A159">
        <v>135605</v>
      </c>
      <c r="B159" t="s">
        <v>4899</v>
      </c>
      <c r="C159" t="s">
        <v>4900</v>
      </c>
      <c r="D159">
        <v>0</v>
      </c>
      <c r="E159">
        <v>30500000</v>
      </c>
      <c r="F159">
        <v>30500000</v>
      </c>
      <c r="G159">
        <v>46036</v>
      </c>
      <c r="H159" t="s">
        <v>4870</v>
      </c>
    </row>
    <row r="160" spans="1:8" hidden="1">
      <c r="A160">
        <v>135606</v>
      </c>
      <c r="B160" t="s">
        <v>4894</v>
      </c>
      <c r="C160" t="s">
        <v>3983</v>
      </c>
      <c r="D160" t="s">
        <v>4901</v>
      </c>
      <c r="E160">
        <v>4100000</v>
      </c>
      <c r="F160">
        <v>4920000</v>
      </c>
      <c r="G160">
        <v>46036</v>
      </c>
      <c r="H160" t="s">
        <v>4870</v>
      </c>
    </row>
    <row r="161" spans="1:8" hidden="1">
      <c r="A161">
        <v>135607</v>
      </c>
      <c r="B161" t="s">
        <v>4894</v>
      </c>
      <c r="C161" t="s">
        <v>3983</v>
      </c>
      <c r="D161" t="s">
        <v>4902</v>
      </c>
      <c r="E161">
        <v>4100000</v>
      </c>
      <c r="F161">
        <v>4920000</v>
      </c>
      <c r="G161">
        <v>46036</v>
      </c>
      <c r="H161" t="s">
        <v>4870</v>
      </c>
    </row>
    <row r="162" spans="1:8" hidden="1">
      <c r="A162">
        <v>135608</v>
      </c>
      <c r="B162" t="s">
        <v>4894</v>
      </c>
      <c r="C162" t="s">
        <v>3983</v>
      </c>
      <c r="D162" t="s">
        <v>4903</v>
      </c>
      <c r="E162">
        <v>4100000</v>
      </c>
      <c r="F162">
        <v>4920000</v>
      </c>
      <c r="G162">
        <v>46036</v>
      </c>
      <c r="H162" t="s">
        <v>4870</v>
      </c>
    </row>
    <row r="163" spans="1:8" hidden="1">
      <c r="A163">
        <v>135609</v>
      </c>
      <c r="B163" t="s">
        <v>4894</v>
      </c>
      <c r="C163" t="s">
        <v>3983</v>
      </c>
      <c r="D163" t="s">
        <v>4904</v>
      </c>
      <c r="E163">
        <v>4100000</v>
      </c>
      <c r="F163">
        <v>4920000</v>
      </c>
      <c r="G163">
        <v>46036</v>
      </c>
      <c r="H163" t="s">
        <v>4870</v>
      </c>
    </row>
    <row r="164" spans="1:8" hidden="1">
      <c r="A164">
        <v>135610</v>
      </c>
      <c r="B164" t="s">
        <v>4894</v>
      </c>
      <c r="C164" t="s">
        <v>3983</v>
      </c>
      <c r="D164" t="s">
        <v>4905</v>
      </c>
      <c r="E164">
        <v>4100000</v>
      </c>
      <c r="F164">
        <v>4920000</v>
      </c>
      <c r="G164">
        <v>46036</v>
      </c>
      <c r="H164" t="s">
        <v>4870</v>
      </c>
    </row>
    <row r="165" spans="1:8" hidden="1">
      <c r="A165">
        <v>135611</v>
      </c>
      <c r="B165" t="s">
        <v>4695</v>
      </c>
      <c r="C165" t="s">
        <v>3973</v>
      </c>
      <c r="D165" t="s">
        <v>3572</v>
      </c>
      <c r="E165">
        <v>13007800</v>
      </c>
      <c r="F165">
        <v>13007800</v>
      </c>
      <c r="G165">
        <v>46036</v>
      </c>
      <c r="H165" t="s">
        <v>4870</v>
      </c>
    </row>
    <row r="166" spans="1:8" hidden="1">
      <c r="A166">
        <v>135612</v>
      </c>
      <c r="B166" t="s">
        <v>4894</v>
      </c>
      <c r="C166" t="s">
        <v>3983</v>
      </c>
      <c r="D166" t="s">
        <v>4906</v>
      </c>
      <c r="E166">
        <v>10550000</v>
      </c>
      <c r="F166">
        <v>12660000</v>
      </c>
      <c r="G166">
        <v>46036</v>
      </c>
      <c r="H166" t="s">
        <v>4870</v>
      </c>
    </row>
    <row r="167" spans="1:8" hidden="1">
      <c r="A167">
        <v>135613</v>
      </c>
      <c r="B167" t="s">
        <v>4695</v>
      </c>
      <c r="C167" t="s">
        <v>3973</v>
      </c>
      <c r="D167" t="s">
        <v>3572</v>
      </c>
      <c r="E167">
        <v>5993200</v>
      </c>
      <c r="F167">
        <v>6292860</v>
      </c>
      <c r="G167">
        <v>46036</v>
      </c>
      <c r="H167" t="s">
        <v>4870</v>
      </c>
    </row>
    <row r="168" spans="1:8" hidden="1">
      <c r="A168">
        <v>135614</v>
      </c>
      <c r="B168" t="s">
        <v>4894</v>
      </c>
      <c r="C168" t="s">
        <v>3983</v>
      </c>
      <c r="D168" t="s">
        <v>4907</v>
      </c>
      <c r="E168">
        <v>5050000</v>
      </c>
      <c r="F168">
        <v>6060000</v>
      </c>
      <c r="G168">
        <v>46036</v>
      </c>
      <c r="H168" t="s">
        <v>4870</v>
      </c>
    </row>
    <row r="169" spans="1:8" hidden="1">
      <c r="A169">
        <v>135615</v>
      </c>
      <c r="B169" t="s">
        <v>4894</v>
      </c>
      <c r="C169" t="s">
        <v>3983</v>
      </c>
      <c r="D169" t="s">
        <v>4908</v>
      </c>
      <c r="E169">
        <v>7650000</v>
      </c>
      <c r="F169">
        <v>9180000</v>
      </c>
      <c r="G169">
        <v>46036</v>
      </c>
      <c r="H169" t="s">
        <v>4870</v>
      </c>
    </row>
    <row r="170" spans="1:8" hidden="1">
      <c r="A170">
        <v>135616</v>
      </c>
      <c r="B170" t="s">
        <v>4894</v>
      </c>
      <c r="C170" t="s">
        <v>3983</v>
      </c>
      <c r="D170" t="s">
        <v>4909</v>
      </c>
      <c r="E170">
        <v>3550000</v>
      </c>
      <c r="F170">
        <v>4260000</v>
      </c>
      <c r="G170">
        <v>46036</v>
      </c>
      <c r="H170" t="s">
        <v>4870</v>
      </c>
    </row>
    <row r="171" spans="1:8" hidden="1">
      <c r="A171">
        <v>135617</v>
      </c>
      <c r="B171" t="s">
        <v>4910</v>
      </c>
      <c r="C171" t="s">
        <v>4080</v>
      </c>
      <c r="D171" t="s">
        <v>4911</v>
      </c>
      <c r="E171">
        <v>8052000</v>
      </c>
      <c r="F171">
        <v>9662400</v>
      </c>
      <c r="G171">
        <v>46036</v>
      </c>
      <c r="H171" t="s">
        <v>4870</v>
      </c>
    </row>
    <row r="172" spans="1:8" hidden="1">
      <c r="A172">
        <v>135618</v>
      </c>
      <c r="B172" t="s">
        <v>4894</v>
      </c>
      <c r="C172" t="s">
        <v>3983</v>
      </c>
      <c r="D172" t="s">
        <v>4912</v>
      </c>
      <c r="E172">
        <v>920000</v>
      </c>
      <c r="F172">
        <v>1104000</v>
      </c>
      <c r="G172">
        <v>46036</v>
      </c>
      <c r="H172" t="s">
        <v>4870</v>
      </c>
    </row>
    <row r="173" spans="1:8" hidden="1">
      <c r="A173">
        <v>135619</v>
      </c>
      <c r="B173" t="s">
        <v>4800</v>
      </c>
      <c r="C173" t="s">
        <v>3984</v>
      </c>
      <c r="D173" t="s">
        <v>4913</v>
      </c>
      <c r="E173">
        <v>4000000</v>
      </c>
      <c r="F173">
        <v>4800000</v>
      </c>
      <c r="G173">
        <v>46036</v>
      </c>
      <c r="H173" t="s">
        <v>4870</v>
      </c>
    </row>
    <row r="174" spans="1:8" hidden="1">
      <c r="A174">
        <v>135620</v>
      </c>
      <c r="B174" t="s">
        <v>4693</v>
      </c>
      <c r="C174" t="s">
        <v>4049</v>
      </c>
      <c r="D174" t="s">
        <v>4914</v>
      </c>
      <c r="E174">
        <v>6000000</v>
      </c>
      <c r="F174">
        <v>7200000</v>
      </c>
      <c r="G174">
        <v>46036</v>
      </c>
      <c r="H174" t="s">
        <v>4870</v>
      </c>
    </row>
    <row r="175" spans="1:8" hidden="1">
      <c r="A175">
        <v>135621</v>
      </c>
      <c r="B175" t="s">
        <v>4771</v>
      </c>
      <c r="C175" t="s">
        <v>4772</v>
      </c>
      <c r="D175" t="s">
        <v>4915</v>
      </c>
      <c r="E175">
        <v>50752800</v>
      </c>
      <c r="F175">
        <v>60903360</v>
      </c>
      <c r="G175">
        <v>46036</v>
      </c>
      <c r="H175" t="s">
        <v>4870</v>
      </c>
    </row>
    <row r="176" spans="1:8" hidden="1">
      <c r="A176">
        <v>135622</v>
      </c>
      <c r="B176" t="s">
        <v>4875</v>
      </c>
      <c r="C176" t="s">
        <v>4048</v>
      </c>
      <c r="D176">
        <v>0</v>
      </c>
      <c r="E176">
        <v>169920000</v>
      </c>
      <c r="F176">
        <v>203904000</v>
      </c>
      <c r="G176">
        <v>46036</v>
      </c>
      <c r="H176" t="s">
        <v>4870</v>
      </c>
    </row>
    <row r="177" spans="1:8" hidden="1">
      <c r="A177">
        <v>135623</v>
      </c>
      <c r="B177" t="s">
        <v>4916</v>
      </c>
      <c r="C177" t="s">
        <v>4917</v>
      </c>
      <c r="D177">
        <v>0</v>
      </c>
      <c r="E177">
        <v>44402100</v>
      </c>
      <c r="F177">
        <v>53282520</v>
      </c>
      <c r="G177">
        <v>46036</v>
      </c>
      <c r="H177" t="s">
        <v>4870</v>
      </c>
    </row>
    <row r="178" spans="1:8" hidden="1">
      <c r="A178">
        <v>135624</v>
      </c>
      <c r="B178" t="s">
        <v>4918</v>
      </c>
      <c r="C178" t="s">
        <v>4919</v>
      </c>
      <c r="D178">
        <v>0</v>
      </c>
      <c r="E178">
        <v>2500000</v>
      </c>
      <c r="F178">
        <v>2500000</v>
      </c>
      <c r="G178">
        <v>46036</v>
      </c>
      <c r="H178" t="s">
        <v>4870</v>
      </c>
    </row>
    <row r="179" spans="1:8" hidden="1">
      <c r="A179">
        <v>135625</v>
      </c>
      <c r="B179" t="s">
        <v>4732</v>
      </c>
      <c r="C179" t="s">
        <v>4064</v>
      </c>
      <c r="D179">
        <v>0</v>
      </c>
      <c r="E179">
        <v>7830000</v>
      </c>
      <c r="F179">
        <v>7830000</v>
      </c>
      <c r="G179">
        <v>46036</v>
      </c>
      <c r="H179" t="s">
        <v>4920</v>
      </c>
    </row>
    <row r="180" spans="1:8" hidden="1">
      <c r="A180">
        <v>135626</v>
      </c>
      <c r="B180" t="s">
        <v>4697</v>
      </c>
      <c r="C180" t="s">
        <v>3996</v>
      </c>
      <c r="D180">
        <v>0</v>
      </c>
      <c r="E180">
        <v>2628800</v>
      </c>
      <c r="F180">
        <v>3154560</v>
      </c>
      <c r="G180">
        <v>46036</v>
      </c>
      <c r="H180" t="s">
        <v>4870</v>
      </c>
    </row>
    <row r="181" spans="1:8" hidden="1">
      <c r="A181">
        <v>135627</v>
      </c>
      <c r="B181" t="s">
        <v>4697</v>
      </c>
      <c r="C181" t="s">
        <v>3996</v>
      </c>
      <c r="D181">
        <v>0</v>
      </c>
      <c r="E181">
        <v>3143450</v>
      </c>
      <c r="F181">
        <v>3143450</v>
      </c>
      <c r="G181">
        <v>46036</v>
      </c>
      <c r="H181" t="s">
        <v>4870</v>
      </c>
    </row>
    <row r="182" spans="1:8" hidden="1">
      <c r="A182">
        <v>135628</v>
      </c>
      <c r="B182" t="s">
        <v>4921</v>
      </c>
      <c r="C182" t="s">
        <v>4922</v>
      </c>
      <c r="D182">
        <v>0</v>
      </c>
      <c r="E182">
        <v>20850000</v>
      </c>
      <c r="F182">
        <v>20850000</v>
      </c>
      <c r="G182">
        <v>46036</v>
      </c>
      <c r="H182" t="s">
        <v>4870</v>
      </c>
    </row>
    <row r="183" spans="1:8" hidden="1">
      <c r="A183">
        <v>135629</v>
      </c>
      <c r="B183" t="s">
        <v>4923</v>
      </c>
      <c r="C183" t="s">
        <v>4074</v>
      </c>
      <c r="D183" t="s">
        <v>4924</v>
      </c>
      <c r="E183">
        <v>18000000</v>
      </c>
      <c r="F183">
        <v>21600000</v>
      </c>
      <c r="G183">
        <v>46036</v>
      </c>
      <c r="H183" t="s">
        <v>4870</v>
      </c>
    </row>
    <row r="184" spans="1:8" hidden="1">
      <c r="A184">
        <v>135630</v>
      </c>
      <c r="B184" t="s">
        <v>4925</v>
      </c>
      <c r="C184" t="s">
        <v>4926</v>
      </c>
      <c r="D184">
        <v>0</v>
      </c>
      <c r="E184">
        <v>2201700</v>
      </c>
      <c r="F184">
        <v>2642040</v>
      </c>
      <c r="G184">
        <v>46036</v>
      </c>
      <c r="H184" t="s">
        <v>4870</v>
      </c>
    </row>
    <row r="185" spans="1:8" hidden="1">
      <c r="A185">
        <v>135631</v>
      </c>
      <c r="B185" t="s">
        <v>4927</v>
      </c>
      <c r="C185" t="s">
        <v>4076</v>
      </c>
      <c r="D185" t="s">
        <v>4928</v>
      </c>
      <c r="E185">
        <v>8820000</v>
      </c>
      <c r="F185">
        <v>10584000</v>
      </c>
      <c r="G185">
        <v>46036</v>
      </c>
      <c r="H185" t="s">
        <v>4870</v>
      </c>
    </row>
    <row r="186" spans="1:8" hidden="1">
      <c r="A186">
        <v>135632</v>
      </c>
      <c r="B186" t="s">
        <v>4863</v>
      </c>
      <c r="C186" t="s">
        <v>4133</v>
      </c>
      <c r="D186" t="s">
        <v>4929</v>
      </c>
      <c r="E186">
        <v>7539000</v>
      </c>
      <c r="F186">
        <v>9046800</v>
      </c>
      <c r="G186">
        <v>46036</v>
      </c>
      <c r="H186" t="s">
        <v>4870</v>
      </c>
    </row>
    <row r="187" spans="1:8" hidden="1">
      <c r="A187">
        <v>135633</v>
      </c>
      <c r="B187" t="s">
        <v>4860</v>
      </c>
      <c r="C187" t="s">
        <v>4861</v>
      </c>
      <c r="D187" t="s">
        <v>4930</v>
      </c>
      <c r="E187">
        <v>3000000</v>
      </c>
      <c r="F187">
        <v>3600000</v>
      </c>
      <c r="G187">
        <v>46036</v>
      </c>
      <c r="H187" t="s">
        <v>4870</v>
      </c>
    </row>
    <row r="188" spans="1:8" hidden="1">
      <c r="A188">
        <v>135634</v>
      </c>
      <c r="B188" t="s">
        <v>4791</v>
      </c>
      <c r="C188" t="s">
        <v>3968</v>
      </c>
      <c r="D188">
        <v>0</v>
      </c>
      <c r="E188">
        <v>110358720.91</v>
      </c>
      <c r="F188">
        <v>132430465.09</v>
      </c>
      <c r="G188">
        <v>46037</v>
      </c>
      <c r="H188" t="s">
        <v>4920</v>
      </c>
    </row>
    <row r="189" spans="1:8" hidden="1">
      <c r="A189">
        <v>135635</v>
      </c>
      <c r="B189">
        <v>0</v>
      </c>
      <c r="C189">
        <v>0</v>
      </c>
      <c r="D189" t="s">
        <v>4931</v>
      </c>
      <c r="E189">
        <v>6999450.2000000002</v>
      </c>
      <c r="F189">
        <v>8399340.2400000002</v>
      </c>
      <c r="G189">
        <v>46037</v>
      </c>
      <c r="H189" t="s">
        <v>4920</v>
      </c>
    </row>
    <row r="190" spans="1:8" hidden="1">
      <c r="A190">
        <v>135636</v>
      </c>
      <c r="B190" t="s">
        <v>4760</v>
      </c>
      <c r="C190" t="s">
        <v>3999</v>
      </c>
      <c r="D190" t="s">
        <v>4932</v>
      </c>
      <c r="E190">
        <v>4631581.1399999997</v>
      </c>
      <c r="F190">
        <v>5557897.3700000001</v>
      </c>
      <c r="G190">
        <v>46037</v>
      </c>
      <c r="H190" t="s">
        <v>4920</v>
      </c>
    </row>
    <row r="191" spans="1:8" hidden="1">
      <c r="A191">
        <v>135637</v>
      </c>
      <c r="B191">
        <v>0</v>
      </c>
      <c r="C191">
        <v>0</v>
      </c>
      <c r="D191">
        <v>0</v>
      </c>
      <c r="E191">
        <v>3083000</v>
      </c>
      <c r="F191">
        <v>0</v>
      </c>
      <c r="G191">
        <v>46037</v>
      </c>
      <c r="H191" t="s">
        <v>4920</v>
      </c>
    </row>
    <row r="192" spans="1:8" hidden="1">
      <c r="A192">
        <v>135638</v>
      </c>
      <c r="B192" t="s">
        <v>4760</v>
      </c>
      <c r="C192" t="s">
        <v>3999</v>
      </c>
      <c r="D192" t="s">
        <v>4933</v>
      </c>
      <c r="E192">
        <v>1430000</v>
      </c>
      <c r="F192">
        <v>1716000</v>
      </c>
      <c r="G192">
        <v>46037</v>
      </c>
      <c r="H192" t="s">
        <v>4920</v>
      </c>
    </row>
    <row r="193" spans="1:8" hidden="1">
      <c r="A193">
        <v>135639</v>
      </c>
      <c r="B193" t="s">
        <v>4934</v>
      </c>
      <c r="C193" t="s">
        <v>4935</v>
      </c>
      <c r="D193">
        <v>0</v>
      </c>
      <c r="E193">
        <v>4604000</v>
      </c>
      <c r="F193">
        <v>4604000</v>
      </c>
      <c r="G193">
        <v>46037</v>
      </c>
      <c r="H193" t="s">
        <v>4920</v>
      </c>
    </row>
    <row r="194" spans="1:8" hidden="1">
      <c r="A194">
        <v>135640</v>
      </c>
      <c r="B194" t="s">
        <v>4724</v>
      </c>
      <c r="C194" t="s">
        <v>4032</v>
      </c>
      <c r="D194">
        <v>0</v>
      </c>
      <c r="E194">
        <v>326646</v>
      </c>
      <c r="F194">
        <v>391975.2</v>
      </c>
      <c r="G194">
        <v>46037</v>
      </c>
      <c r="H194" t="s">
        <v>4920</v>
      </c>
    </row>
    <row r="195" spans="1:8" hidden="1">
      <c r="A195">
        <v>135641</v>
      </c>
      <c r="B195" t="s">
        <v>4936</v>
      </c>
      <c r="C195" t="s">
        <v>4937</v>
      </c>
      <c r="D195">
        <v>0</v>
      </c>
      <c r="E195">
        <v>44584550</v>
      </c>
      <c r="F195">
        <v>53501460</v>
      </c>
      <c r="G195">
        <v>46037</v>
      </c>
      <c r="H195" t="s">
        <v>4920</v>
      </c>
    </row>
    <row r="196" spans="1:8" hidden="1">
      <c r="A196">
        <v>135642</v>
      </c>
      <c r="B196" t="s">
        <v>4938</v>
      </c>
      <c r="C196" t="s">
        <v>3972</v>
      </c>
      <c r="D196">
        <v>0</v>
      </c>
      <c r="E196">
        <v>234240000</v>
      </c>
      <c r="F196">
        <v>281088000</v>
      </c>
      <c r="G196">
        <v>46037</v>
      </c>
      <c r="H196" t="s">
        <v>4920</v>
      </c>
    </row>
    <row r="197" spans="1:8" hidden="1">
      <c r="A197">
        <v>135643</v>
      </c>
      <c r="B197" t="s">
        <v>4939</v>
      </c>
      <c r="C197" t="s">
        <v>4021</v>
      </c>
      <c r="D197" t="s">
        <v>4940</v>
      </c>
      <c r="E197">
        <v>200201.28</v>
      </c>
      <c r="F197">
        <v>240241.54</v>
      </c>
      <c r="G197">
        <v>46037</v>
      </c>
      <c r="H197" t="s">
        <v>4920</v>
      </c>
    </row>
    <row r="198" spans="1:8" hidden="1">
      <c r="A198">
        <v>135644</v>
      </c>
      <c r="B198" t="s">
        <v>4938</v>
      </c>
      <c r="C198" t="s">
        <v>3972</v>
      </c>
      <c r="D198">
        <v>0</v>
      </c>
      <c r="E198">
        <v>351360000</v>
      </c>
      <c r="F198">
        <v>421632000</v>
      </c>
      <c r="G198">
        <v>46037</v>
      </c>
      <c r="H198" t="s">
        <v>4920</v>
      </c>
    </row>
    <row r="199" spans="1:8" hidden="1">
      <c r="A199">
        <v>135645</v>
      </c>
      <c r="B199" t="s">
        <v>4941</v>
      </c>
      <c r="C199" t="s">
        <v>4942</v>
      </c>
      <c r="D199">
        <v>0</v>
      </c>
      <c r="E199">
        <v>2319139.5499999998</v>
      </c>
      <c r="F199">
        <v>2319139.5499999998</v>
      </c>
      <c r="G199">
        <v>46037</v>
      </c>
      <c r="H199" t="s">
        <v>4920</v>
      </c>
    </row>
    <row r="200" spans="1:8" hidden="1">
      <c r="A200">
        <v>135646</v>
      </c>
      <c r="B200" t="s">
        <v>4943</v>
      </c>
      <c r="C200" t="s">
        <v>4944</v>
      </c>
      <c r="D200" t="s">
        <v>4945</v>
      </c>
      <c r="E200">
        <v>490000</v>
      </c>
      <c r="F200">
        <v>490000</v>
      </c>
      <c r="G200">
        <v>46037</v>
      </c>
      <c r="H200" t="s">
        <v>4920</v>
      </c>
    </row>
    <row r="201" spans="1:8" hidden="1">
      <c r="A201">
        <v>135647</v>
      </c>
      <c r="B201" t="s">
        <v>4946</v>
      </c>
      <c r="C201" t="s">
        <v>4947</v>
      </c>
      <c r="D201" t="s">
        <v>4948</v>
      </c>
      <c r="E201">
        <v>57900000</v>
      </c>
      <c r="F201">
        <v>57900000</v>
      </c>
      <c r="G201">
        <v>46037</v>
      </c>
      <c r="H201" t="s">
        <v>4920</v>
      </c>
    </row>
    <row r="202" spans="1:8" hidden="1">
      <c r="A202">
        <v>135648</v>
      </c>
      <c r="B202">
        <v>0</v>
      </c>
      <c r="C202">
        <v>0</v>
      </c>
      <c r="D202" t="s">
        <v>4949</v>
      </c>
      <c r="E202">
        <v>0</v>
      </c>
      <c r="F202">
        <v>0</v>
      </c>
      <c r="G202">
        <v>46037</v>
      </c>
      <c r="H202" t="s">
        <v>4920</v>
      </c>
    </row>
    <row r="203" spans="1:8" hidden="1">
      <c r="A203">
        <v>135649</v>
      </c>
      <c r="B203" t="s">
        <v>4950</v>
      </c>
      <c r="C203" t="s">
        <v>4123</v>
      </c>
      <c r="D203" t="s">
        <v>4951</v>
      </c>
      <c r="E203">
        <v>12500000</v>
      </c>
      <c r="F203">
        <v>12500000</v>
      </c>
      <c r="G203">
        <v>46037</v>
      </c>
      <c r="H203" t="s">
        <v>4920</v>
      </c>
    </row>
    <row r="204" spans="1:8" hidden="1">
      <c r="A204">
        <v>135650</v>
      </c>
      <c r="B204" t="s">
        <v>4952</v>
      </c>
      <c r="C204" t="s">
        <v>3992</v>
      </c>
      <c r="D204">
        <v>0</v>
      </c>
      <c r="E204">
        <v>4000000</v>
      </c>
      <c r="F204">
        <v>4000000</v>
      </c>
      <c r="G204">
        <v>46038</v>
      </c>
      <c r="H204" t="s">
        <v>4953</v>
      </c>
    </row>
    <row r="205" spans="1:8" hidden="1">
      <c r="A205">
        <v>135651</v>
      </c>
      <c r="B205" t="s">
        <v>4860</v>
      </c>
      <c r="C205" t="s">
        <v>4861</v>
      </c>
      <c r="D205" t="s">
        <v>4954</v>
      </c>
      <c r="E205">
        <v>0</v>
      </c>
      <c r="F205">
        <v>0</v>
      </c>
      <c r="G205">
        <v>46038</v>
      </c>
      <c r="H205" t="s">
        <v>4953</v>
      </c>
    </row>
    <row r="206" spans="1:8" hidden="1">
      <c r="A206">
        <v>135652</v>
      </c>
      <c r="B206" t="s">
        <v>4697</v>
      </c>
      <c r="C206" t="s">
        <v>3996</v>
      </c>
      <c r="D206">
        <v>0</v>
      </c>
      <c r="E206">
        <v>373000</v>
      </c>
      <c r="F206">
        <v>373000</v>
      </c>
      <c r="G206">
        <v>46038</v>
      </c>
      <c r="H206" t="s">
        <v>4953</v>
      </c>
    </row>
    <row r="207" spans="1:8" hidden="1">
      <c r="A207">
        <v>135653</v>
      </c>
      <c r="B207" t="s">
        <v>4697</v>
      </c>
      <c r="C207" t="s">
        <v>3996</v>
      </c>
      <c r="D207">
        <v>0</v>
      </c>
      <c r="E207">
        <v>946000</v>
      </c>
      <c r="F207">
        <v>946000</v>
      </c>
      <c r="G207">
        <v>46038</v>
      </c>
      <c r="H207" t="s">
        <v>4953</v>
      </c>
    </row>
    <row r="208" spans="1:8" hidden="1">
      <c r="A208">
        <v>135654</v>
      </c>
      <c r="B208">
        <v>0</v>
      </c>
      <c r="C208">
        <v>0</v>
      </c>
      <c r="D208" t="s">
        <v>4955</v>
      </c>
      <c r="E208">
        <v>10920000</v>
      </c>
      <c r="F208">
        <v>13104000</v>
      </c>
      <c r="G208">
        <v>46038</v>
      </c>
      <c r="H208" t="s">
        <v>4953</v>
      </c>
    </row>
    <row r="209" spans="1:8" hidden="1">
      <c r="A209">
        <v>135655</v>
      </c>
      <c r="B209" t="s">
        <v>4956</v>
      </c>
      <c r="C209" t="s">
        <v>4957</v>
      </c>
      <c r="D209" t="s">
        <v>4958</v>
      </c>
      <c r="E209">
        <v>2916666.67</v>
      </c>
      <c r="F209">
        <v>3500000</v>
      </c>
      <c r="G209">
        <v>46038</v>
      </c>
      <c r="H209" t="s">
        <v>4953</v>
      </c>
    </row>
    <row r="210" spans="1:8" hidden="1">
      <c r="A210">
        <v>135656</v>
      </c>
      <c r="B210" t="s">
        <v>4695</v>
      </c>
      <c r="C210" t="s">
        <v>3973</v>
      </c>
      <c r="D210">
        <v>0</v>
      </c>
      <c r="E210">
        <v>1513200</v>
      </c>
      <c r="F210">
        <v>1513200</v>
      </c>
      <c r="G210">
        <v>46038</v>
      </c>
      <c r="H210" t="s">
        <v>4953</v>
      </c>
    </row>
    <row r="211" spans="1:8" hidden="1">
      <c r="A211">
        <v>135657</v>
      </c>
      <c r="B211">
        <v>0</v>
      </c>
      <c r="C211">
        <v>0</v>
      </c>
      <c r="D211">
        <v>0</v>
      </c>
      <c r="E211">
        <v>4166670</v>
      </c>
      <c r="F211">
        <v>0</v>
      </c>
      <c r="G211">
        <v>46038</v>
      </c>
      <c r="H211" t="s">
        <v>4953</v>
      </c>
    </row>
    <row r="212" spans="1:8" hidden="1">
      <c r="A212">
        <v>135658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46038</v>
      </c>
      <c r="H212" t="s">
        <v>4953</v>
      </c>
    </row>
    <row r="213" spans="1:8" hidden="1">
      <c r="A213">
        <v>135659</v>
      </c>
      <c r="B213" t="s">
        <v>4959</v>
      </c>
      <c r="C213" t="s">
        <v>4129</v>
      </c>
      <c r="D213" t="s">
        <v>4960</v>
      </c>
      <c r="E213">
        <v>943258277</v>
      </c>
      <c r="F213">
        <v>1131909932.4000001</v>
      </c>
      <c r="G213">
        <v>46038</v>
      </c>
      <c r="H213" t="s">
        <v>4953</v>
      </c>
    </row>
    <row r="214" spans="1:8" hidden="1">
      <c r="A214">
        <v>135660</v>
      </c>
      <c r="B214" t="s">
        <v>4688</v>
      </c>
      <c r="C214" t="s">
        <v>4007</v>
      </c>
      <c r="D214" t="s">
        <v>4961</v>
      </c>
      <c r="E214">
        <v>1544046</v>
      </c>
      <c r="F214">
        <v>1852855.2</v>
      </c>
      <c r="G214">
        <v>46038</v>
      </c>
      <c r="H214" t="s">
        <v>4953</v>
      </c>
    </row>
    <row r="215" spans="1:8" hidden="1">
      <c r="A215">
        <v>135661</v>
      </c>
      <c r="B215" t="s">
        <v>4764</v>
      </c>
      <c r="C215" t="s">
        <v>4017</v>
      </c>
      <c r="D215">
        <v>0</v>
      </c>
      <c r="E215">
        <v>233399072</v>
      </c>
      <c r="F215">
        <v>280078886.39999998</v>
      </c>
      <c r="G215">
        <v>46038</v>
      </c>
      <c r="H215" t="s">
        <v>4953</v>
      </c>
    </row>
    <row r="216" spans="1:8" hidden="1">
      <c r="A216">
        <v>135662</v>
      </c>
      <c r="B216" t="s">
        <v>4791</v>
      </c>
      <c r="C216" t="s">
        <v>3968</v>
      </c>
      <c r="D216" t="s">
        <v>4962</v>
      </c>
      <c r="E216">
        <v>1000000</v>
      </c>
      <c r="F216">
        <v>1200000</v>
      </c>
      <c r="G216">
        <v>46038</v>
      </c>
      <c r="H216" t="s">
        <v>4953</v>
      </c>
    </row>
    <row r="217" spans="1:8" hidden="1">
      <c r="A217">
        <v>135663</v>
      </c>
      <c r="B217" t="s">
        <v>4729</v>
      </c>
      <c r="C217" t="s">
        <v>4013</v>
      </c>
      <c r="D217">
        <v>0</v>
      </c>
      <c r="E217">
        <v>8829000</v>
      </c>
      <c r="F217">
        <v>10594800</v>
      </c>
      <c r="G217">
        <v>46040</v>
      </c>
      <c r="H217" t="s">
        <v>4963</v>
      </c>
    </row>
    <row r="218" spans="1:8" hidden="1">
      <c r="A218">
        <v>135664</v>
      </c>
      <c r="B218" t="s">
        <v>4729</v>
      </c>
      <c r="C218" t="s">
        <v>4013</v>
      </c>
      <c r="D218">
        <v>0</v>
      </c>
      <c r="E218">
        <v>2567000</v>
      </c>
      <c r="F218">
        <v>3080400</v>
      </c>
      <c r="G218">
        <v>46040</v>
      </c>
      <c r="H218" t="s">
        <v>4963</v>
      </c>
    </row>
    <row r="219" spans="1:8" hidden="1">
      <c r="A219">
        <v>135665</v>
      </c>
      <c r="B219" t="s">
        <v>4813</v>
      </c>
      <c r="C219" t="s">
        <v>4814</v>
      </c>
      <c r="D219" t="s">
        <v>4964</v>
      </c>
      <c r="E219">
        <v>2435000</v>
      </c>
      <c r="F219">
        <v>2435000</v>
      </c>
      <c r="G219">
        <v>46041</v>
      </c>
      <c r="H219" t="s">
        <v>4965</v>
      </c>
    </row>
    <row r="220" spans="1:8" hidden="1">
      <c r="A220">
        <v>135666</v>
      </c>
      <c r="B220">
        <v>0</v>
      </c>
      <c r="C220">
        <v>0</v>
      </c>
      <c r="D220" t="s">
        <v>4966</v>
      </c>
      <c r="E220">
        <v>1</v>
      </c>
      <c r="F220">
        <v>1.2</v>
      </c>
      <c r="G220">
        <v>46041</v>
      </c>
      <c r="H220" t="s">
        <v>4965</v>
      </c>
    </row>
    <row r="221" spans="1:8" hidden="1">
      <c r="A221">
        <v>135667</v>
      </c>
      <c r="B221">
        <v>0</v>
      </c>
      <c r="C221">
        <v>0</v>
      </c>
      <c r="D221" t="s">
        <v>4967</v>
      </c>
      <c r="E221">
        <v>0</v>
      </c>
      <c r="F221">
        <v>0</v>
      </c>
      <c r="G221">
        <v>46041</v>
      </c>
      <c r="H221" t="s">
        <v>4965</v>
      </c>
    </row>
    <row r="222" spans="1:8" hidden="1">
      <c r="A222">
        <v>135668</v>
      </c>
      <c r="B222" t="s">
        <v>4938</v>
      </c>
      <c r="C222" t="s">
        <v>3972</v>
      </c>
      <c r="D222" t="s">
        <v>4968</v>
      </c>
      <c r="E222">
        <v>117120000</v>
      </c>
      <c r="F222">
        <v>140544000</v>
      </c>
      <c r="G222">
        <v>46041</v>
      </c>
      <c r="H222" t="s">
        <v>4965</v>
      </c>
    </row>
    <row r="223" spans="1:8" hidden="1">
      <c r="A223">
        <v>135669</v>
      </c>
      <c r="B223" t="s">
        <v>4969</v>
      </c>
      <c r="C223" t="s">
        <v>4181</v>
      </c>
      <c r="D223" t="s">
        <v>4970</v>
      </c>
      <c r="E223">
        <v>3325000</v>
      </c>
      <c r="F223">
        <v>3325000</v>
      </c>
      <c r="G223">
        <v>46041</v>
      </c>
      <c r="H223" t="s">
        <v>4965</v>
      </c>
    </row>
    <row r="224" spans="1:8" hidden="1">
      <c r="A224">
        <v>135670</v>
      </c>
      <c r="B224" t="s">
        <v>4875</v>
      </c>
      <c r="C224" t="s">
        <v>4048</v>
      </c>
      <c r="D224" t="s">
        <v>4971</v>
      </c>
      <c r="E224">
        <v>349440000</v>
      </c>
      <c r="F224">
        <v>419328000</v>
      </c>
      <c r="G224">
        <v>46041</v>
      </c>
      <c r="H224" t="s">
        <v>4965</v>
      </c>
    </row>
    <row r="225" spans="1:8" hidden="1">
      <c r="A225">
        <v>135671</v>
      </c>
      <c r="B225" t="s">
        <v>4972</v>
      </c>
      <c r="C225" t="s">
        <v>4180</v>
      </c>
      <c r="D225">
        <v>0</v>
      </c>
      <c r="E225">
        <v>522500</v>
      </c>
      <c r="F225">
        <v>522500</v>
      </c>
      <c r="G225">
        <v>46041</v>
      </c>
      <c r="H225" t="s">
        <v>4965</v>
      </c>
    </row>
    <row r="226" spans="1:8" hidden="1">
      <c r="A226">
        <v>135672</v>
      </c>
      <c r="B226" t="s">
        <v>4973</v>
      </c>
      <c r="C226" t="s">
        <v>4974</v>
      </c>
      <c r="D226" t="s">
        <v>4975</v>
      </c>
      <c r="E226">
        <v>29500000</v>
      </c>
      <c r="F226">
        <v>35400000</v>
      </c>
      <c r="G226">
        <v>46041</v>
      </c>
      <c r="H226" t="s">
        <v>4965</v>
      </c>
    </row>
    <row r="227" spans="1:8">
      <c r="A227" s="9">
        <v>135673</v>
      </c>
      <c r="B227" s="9" t="s">
        <v>4768</v>
      </c>
      <c r="C227" s="9" t="s">
        <v>4020</v>
      </c>
      <c r="D227" s="9">
        <v>0</v>
      </c>
      <c r="E227" s="9">
        <v>4614500</v>
      </c>
      <c r="F227" s="9">
        <v>4614500</v>
      </c>
      <c r="G227" s="12">
        <v>46041</v>
      </c>
      <c r="H227" s="9" t="s">
        <v>4965</v>
      </c>
    </row>
    <row r="228" spans="1:8" hidden="1">
      <c r="A228">
        <v>135674</v>
      </c>
      <c r="B228">
        <v>0</v>
      </c>
      <c r="C228">
        <v>0</v>
      </c>
      <c r="D228" t="s">
        <v>4976</v>
      </c>
      <c r="E228">
        <v>1174000</v>
      </c>
      <c r="F228">
        <v>1408800</v>
      </c>
      <c r="G228">
        <v>46041</v>
      </c>
      <c r="H228" t="s">
        <v>4965</v>
      </c>
    </row>
    <row r="229" spans="1:8" hidden="1">
      <c r="A229">
        <v>135675</v>
      </c>
      <c r="B229" t="s">
        <v>4686</v>
      </c>
      <c r="C229" t="s">
        <v>4687</v>
      </c>
      <c r="D229" t="s">
        <v>4977</v>
      </c>
      <c r="E229">
        <v>725000</v>
      </c>
      <c r="F229">
        <v>870000</v>
      </c>
      <c r="G229">
        <v>46041</v>
      </c>
      <c r="H229" t="s">
        <v>4965</v>
      </c>
    </row>
    <row r="230" spans="1:8" hidden="1">
      <c r="A230">
        <v>135676</v>
      </c>
      <c r="B230" t="s">
        <v>4978</v>
      </c>
      <c r="C230" t="s">
        <v>4207</v>
      </c>
      <c r="D230">
        <v>0</v>
      </c>
      <c r="E230">
        <v>780499.96</v>
      </c>
      <c r="F230">
        <v>936599.97</v>
      </c>
      <c r="G230">
        <v>46041</v>
      </c>
      <c r="H230" t="s">
        <v>4965</v>
      </c>
    </row>
    <row r="231" spans="1:8" hidden="1">
      <c r="A231">
        <v>135677</v>
      </c>
      <c r="B231" t="s">
        <v>4695</v>
      </c>
      <c r="C231" t="s">
        <v>3973</v>
      </c>
      <c r="D231" t="s">
        <v>4979</v>
      </c>
      <c r="E231">
        <v>2354500</v>
      </c>
      <c r="F231">
        <v>2354500</v>
      </c>
      <c r="G231">
        <v>46041</v>
      </c>
      <c r="H231" t="s">
        <v>4965</v>
      </c>
    </row>
    <row r="232" spans="1:8" hidden="1">
      <c r="A232">
        <v>135678</v>
      </c>
      <c r="B232" t="s">
        <v>4791</v>
      </c>
      <c r="C232" t="s">
        <v>3968</v>
      </c>
      <c r="D232" t="s">
        <v>4980</v>
      </c>
      <c r="E232">
        <v>1068164759.8200001</v>
      </c>
      <c r="F232">
        <v>1281797711.78</v>
      </c>
      <c r="G232">
        <v>46041</v>
      </c>
      <c r="H232" t="s">
        <v>4965</v>
      </c>
    </row>
    <row r="233" spans="1:8" hidden="1">
      <c r="A233">
        <v>135679</v>
      </c>
      <c r="B233" t="s">
        <v>4952</v>
      </c>
      <c r="C233" t="s">
        <v>3992</v>
      </c>
      <c r="D233">
        <v>0</v>
      </c>
      <c r="E233">
        <v>3500000</v>
      </c>
      <c r="F233">
        <v>3500000</v>
      </c>
      <c r="G233">
        <v>46041</v>
      </c>
      <c r="H233" t="s">
        <v>4965</v>
      </c>
    </row>
    <row r="234" spans="1:8" hidden="1">
      <c r="A234">
        <v>135680</v>
      </c>
      <c r="B234" t="s">
        <v>4981</v>
      </c>
      <c r="C234" t="s">
        <v>4982</v>
      </c>
      <c r="D234">
        <v>0</v>
      </c>
      <c r="E234">
        <v>2916667</v>
      </c>
      <c r="F234">
        <v>3500000.4</v>
      </c>
      <c r="G234">
        <v>46041</v>
      </c>
      <c r="H234" t="s">
        <v>4965</v>
      </c>
    </row>
    <row r="235" spans="1:8" hidden="1">
      <c r="A235">
        <v>135681</v>
      </c>
      <c r="B235" t="s">
        <v>4813</v>
      </c>
      <c r="C235" t="s">
        <v>4814</v>
      </c>
      <c r="D235" t="s">
        <v>4983</v>
      </c>
      <c r="E235">
        <v>736000</v>
      </c>
      <c r="F235">
        <v>883200</v>
      </c>
      <c r="G235">
        <v>46041</v>
      </c>
      <c r="H235" t="s">
        <v>4965</v>
      </c>
    </row>
    <row r="236" spans="1:8" hidden="1">
      <c r="A236">
        <v>135682</v>
      </c>
      <c r="B236" t="s">
        <v>4984</v>
      </c>
      <c r="C236" t="s">
        <v>4985</v>
      </c>
      <c r="D236" t="s">
        <v>4977</v>
      </c>
      <c r="E236">
        <v>6000000</v>
      </c>
      <c r="F236">
        <v>7200000</v>
      </c>
      <c r="G236">
        <v>46041</v>
      </c>
      <c r="H236" t="s">
        <v>4965</v>
      </c>
    </row>
    <row r="237" spans="1:8" hidden="1">
      <c r="A237">
        <v>135683</v>
      </c>
      <c r="B237">
        <v>0</v>
      </c>
      <c r="C237">
        <v>0</v>
      </c>
      <c r="D237" t="s">
        <v>4986</v>
      </c>
      <c r="E237">
        <v>0</v>
      </c>
      <c r="F237">
        <v>0</v>
      </c>
      <c r="G237">
        <v>46041</v>
      </c>
      <c r="H237" t="s">
        <v>4965</v>
      </c>
    </row>
    <row r="238" spans="1:8" hidden="1">
      <c r="A238">
        <v>135684</v>
      </c>
      <c r="B238">
        <v>0</v>
      </c>
      <c r="C238">
        <v>0</v>
      </c>
      <c r="D238" t="s">
        <v>4987</v>
      </c>
      <c r="E238">
        <v>0</v>
      </c>
      <c r="F238">
        <v>0</v>
      </c>
      <c r="G238">
        <v>46041</v>
      </c>
      <c r="H238" t="s">
        <v>4965</v>
      </c>
    </row>
    <row r="239" spans="1:8" hidden="1">
      <c r="A239">
        <v>135685</v>
      </c>
      <c r="B239" t="s">
        <v>4988</v>
      </c>
      <c r="C239" t="s">
        <v>4989</v>
      </c>
      <c r="D239" t="s">
        <v>4990</v>
      </c>
      <c r="E239">
        <v>8000000</v>
      </c>
      <c r="F239">
        <v>10664000</v>
      </c>
      <c r="G239">
        <v>46041</v>
      </c>
      <c r="H239" t="s">
        <v>4965</v>
      </c>
    </row>
    <row r="240" spans="1:8" hidden="1">
      <c r="A240">
        <v>135686</v>
      </c>
      <c r="B240">
        <v>0</v>
      </c>
      <c r="C240">
        <v>0</v>
      </c>
      <c r="D240" t="s">
        <v>4991</v>
      </c>
      <c r="E240">
        <v>0</v>
      </c>
      <c r="F240">
        <v>0</v>
      </c>
      <c r="G240">
        <v>46041</v>
      </c>
      <c r="H240" t="s">
        <v>4965</v>
      </c>
    </row>
    <row r="241" spans="1:8" hidden="1">
      <c r="A241">
        <v>135687</v>
      </c>
      <c r="B241">
        <v>0</v>
      </c>
      <c r="C241">
        <v>0</v>
      </c>
      <c r="D241" t="s">
        <v>4992</v>
      </c>
      <c r="E241">
        <v>0</v>
      </c>
      <c r="F241">
        <v>0</v>
      </c>
      <c r="G241">
        <v>46041</v>
      </c>
      <c r="H241" t="s">
        <v>4965</v>
      </c>
    </row>
    <row r="242" spans="1:8" hidden="1">
      <c r="A242">
        <v>135688</v>
      </c>
      <c r="B242">
        <v>0</v>
      </c>
      <c r="C242">
        <v>0</v>
      </c>
      <c r="D242" t="s">
        <v>4993</v>
      </c>
      <c r="E242">
        <v>0</v>
      </c>
      <c r="F242">
        <v>0</v>
      </c>
      <c r="G242">
        <v>46041</v>
      </c>
      <c r="H242" t="s">
        <v>4965</v>
      </c>
    </row>
    <row r="243" spans="1:8" hidden="1">
      <c r="A243">
        <v>135689</v>
      </c>
      <c r="B243" t="s">
        <v>4994</v>
      </c>
      <c r="C243" t="s">
        <v>4004</v>
      </c>
      <c r="D243" t="s">
        <v>4995</v>
      </c>
      <c r="E243">
        <v>11200000</v>
      </c>
      <c r="F243">
        <v>11200000</v>
      </c>
      <c r="G243">
        <v>46041</v>
      </c>
      <c r="H243" t="s">
        <v>4965</v>
      </c>
    </row>
    <row r="244" spans="1:8" hidden="1">
      <c r="A244">
        <v>135690</v>
      </c>
      <c r="B244">
        <v>0</v>
      </c>
      <c r="C244">
        <v>0</v>
      </c>
      <c r="D244" t="s">
        <v>4996</v>
      </c>
      <c r="E244">
        <v>0</v>
      </c>
      <c r="F244">
        <v>0</v>
      </c>
      <c r="G244">
        <v>46041</v>
      </c>
      <c r="H244" t="s">
        <v>4965</v>
      </c>
    </row>
    <row r="245" spans="1:8" hidden="1">
      <c r="A245">
        <v>135691</v>
      </c>
      <c r="B245">
        <v>0</v>
      </c>
      <c r="C245">
        <v>0</v>
      </c>
      <c r="D245" t="s">
        <v>4997</v>
      </c>
      <c r="E245">
        <v>0</v>
      </c>
      <c r="F245">
        <v>0</v>
      </c>
      <c r="G245">
        <v>46041</v>
      </c>
      <c r="H245" t="s">
        <v>4965</v>
      </c>
    </row>
    <row r="246" spans="1:8" hidden="1">
      <c r="A246">
        <v>135692</v>
      </c>
      <c r="B246">
        <v>0</v>
      </c>
      <c r="C246">
        <v>0</v>
      </c>
      <c r="D246" t="s">
        <v>4998</v>
      </c>
      <c r="E246">
        <v>0</v>
      </c>
      <c r="F246">
        <v>0</v>
      </c>
      <c r="G246">
        <v>46041</v>
      </c>
      <c r="H246" t="s">
        <v>4965</v>
      </c>
    </row>
    <row r="247" spans="1:8" hidden="1">
      <c r="A247">
        <v>135693</v>
      </c>
      <c r="B247">
        <v>0</v>
      </c>
      <c r="C247">
        <v>0</v>
      </c>
      <c r="D247" t="s">
        <v>4999</v>
      </c>
      <c r="E247">
        <v>0</v>
      </c>
      <c r="F247">
        <v>0</v>
      </c>
      <c r="G247">
        <v>46041</v>
      </c>
      <c r="H247" t="s">
        <v>4965</v>
      </c>
    </row>
    <row r="248" spans="1:8" hidden="1">
      <c r="A248">
        <v>135694</v>
      </c>
      <c r="B248" t="s">
        <v>5000</v>
      </c>
      <c r="C248" t="s">
        <v>5001</v>
      </c>
      <c r="D248" t="s">
        <v>5002</v>
      </c>
      <c r="E248">
        <v>6200000</v>
      </c>
      <c r="F248">
        <v>6200000</v>
      </c>
      <c r="G248">
        <v>46041</v>
      </c>
      <c r="H248" t="s">
        <v>4965</v>
      </c>
    </row>
    <row r="249" spans="1:8" hidden="1">
      <c r="A249">
        <v>135695</v>
      </c>
      <c r="B249">
        <v>0</v>
      </c>
      <c r="C249">
        <v>0</v>
      </c>
      <c r="D249" t="s">
        <v>5003</v>
      </c>
      <c r="E249">
        <v>0</v>
      </c>
      <c r="F249">
        <v>0</v>
      </c>
      <c r="G249">
        <v>46041</v>
      </c>
      <c r="H249" t="s">
        <v>4965</v>
      </c>
    </row>
    <row r="250" spans="1:8" hidden="1">
      <c r="A250">
        <v>135696</v>
      </c>
      <c r="B250" t="s">
        <v>4695</v>
      </c>
      <c r="C250" t="s">
        <v>3973</v>
      </c>
      <c r="D250" t="s">
        <v>5004</v>
      </c>
      <c r="E250">
        <v>295600</v>
      </c>
      <c r="F250">
        <v>354720</v>
      </c>
      <c r="G250">
        <v>46041</v>
      </c>
      <c r="H250" t="s">
        <v>4965</v>
      </c>
    </row>
    <row r="251" spans="1:8" hidden="1">
      <c r="A251">
        <v>135697</v>
      </c>
      <c r="B251" t="s">
        <v>4794</v>
      </c>
      <c r="C251" t="s">
        <v>4025</v>
      </c>
      <c r="D251">
        <v>0</v>
      </c>
      <c r="E251">
        <v>6338099</v>
      </c>
      <c r="F251">
        <v>6338099</v>
      </c>
      <c r="G251">
        <v>46042</v>
      </c>
      <c r="H251" t="s">
        <v>5005</v>
      </c>
    </row>
    <row r="252" spans="1:8" hidden="1">
      <c r="A252">
        <v>135698</v>
      </c>
      <c r="B252" t="s">
        <v>5006</v>
      </c>
      <c r="C252" t="s">
        <v>4075</v>
      </c>
      <c r="D252" t="s">
        <v>5007</v>
      </c>
      <c r="E252">
        <v>9400000</v>
      </c>
      <c r="F252">
        <v>11280000</v>
      </c>
      <c r="G252">
        <v>46042</v>
      </c>
      <c r="H252" t="s">
        <v>5005</v>
      </c>
    </row>
    <row r="253" spans="1:8" hidden="1">
      <c r="A253">
        <v>135699</v>
      </c>
      <c r="B253" t="s">
        <v>4697</v>
      </c>
      <c r="C253" t="s">
        <v>3996</v>
      </c>
      <c r="D253" t="s">
        <v>5008</v>
      </c>
      <c r="E253">
        <v>8515829</v>
      </c>
      <c r="F253">
        <v>8515829</v>
      </c>
      <c r="G253">
        <v>46042</v>
      </c>
      <c r="H253" t="s">
        <v>5005</v>
      </c>
    </row>
    <row r="254" spans="1:8" hidden="1">
      <c r="A254">
        <v>135700</v>
      </c>
      <c r="B254" t="s">
        <v>4794</v>
      </c>
      <c r="C254" t="s">
        <v>4025</v>
      </c>
      <c r="D254" t="s">
        <v>5009</v>
      </c>
      <c r="E254">
        <v>6442186.9199999999</v>
      </c>
      <c r="F254">
        <v>7730624.2999999998</v>
      </c>
      <c r="G254">
        <v>46042</v>
      </c>
      <c r="H254" t="s">
        <v>5005</v>
      </c>
    </row>
    <row r="255" spans="1:8" hidden="1">
      <c r="A255">
        <v>135701</v>
      </c>
      <c r="B255">
        <v>0</v>
      </c>
      <c r="C255">
        <v>0</v>
      </c>
      <c r="D255" t="s">
        <v>5010</v>
      </c>
      <c r="E255">
        <v>8020164349.6800003</v>
      </c>
      <c r="F255">
        <v>9624197219.6200008</v>
      </c>
      <c r="G255">
        <v>46042</v>
      </c>
      <c r="H255" t="s">
        <v>5005</v>
      </c>
    </row>
    <row r="256" spans="1:8" hidden="1">
      <c r="A256">
        <v>135702</v>
      </c>
      <c r="B256">
        <v>0</v>
      </c>
      <c r="C256">
        <v>0</v>
      </c>
      <c r="D256" t="s">
        <v>5011</v>
      </c>
      <c r="E256">
        <v>0</v>
      </c>
      <c r="F256">
        <v>0</v>
      </c>
      <c r="G256">
        <v>46042</v>
      </c>
      <c r="H256" t="s">
        <v>5005</v>
      </c>
    </row>
    <row r="257" spans="1:8" hidden="1">
      <c r="A257">
        <v>135703</v>
      </c>
      <c r="B257" t="s">
        <v>4853</v>
      </c>
      <c r="C257" t="s">
        <v>4146</v>
      </c>
      <c r="D257" t="s">
        <v>4977</v>
      </c>
      <c r="E257">
        <v>56000</v>
      </c>
      <c r="F257">
        <v>67200</v>
      </c>
      <c r="G257">
        <v>46042</v>
      </c>
      <c r="H257" t="s">
        <v>5005</v>
      </c>
    </row>
    <row r="258" spans="1:8" hidden="1">
      <c r="A258">
        <v>135704</v>
      </c>
      <c r="B258" t="s">
        <v>5012</v>
      </c>
      <c r="C258" t="s">
        <v>5013</v>
      </c>
      <c r="D258">
        <v>0</v>
      </c>
      <c r="E258">
        <v>191232</v>
      </c>
      <c r="F258">
        <v>229478.39999999999</v>
      </c>
      <c r="G258">
        <v>46042</v>
      </c>
      <c r="H258" t="s">
        <v>5005</v>
      </c>
    </row>
    <row r="259" spans="1:8" hidden="1">
      <c r="A259">
        <v>135705</v>
      </c>
      <c r="B259" t="s">
        <v>5014</v>
      </c>
      <c r="C259" t="s">
        <v>5015</v>
      </c>
      <c r="D259">
        <v>0</v>
      </c>
      <c r="E259">
        <v>750</v>
      </c>
      <c r="F259">
        <v>750</v>
      </c>
      <c r="G259">
        <v>46042</v>
      </c>
      <c r="H259" t="s">
        <v>5005</v>
      </c>
    </row>
    <row r="260" spans="1:8" hidden="1">
      <c r="A260">
        <v>135706</v>
      </c>
      <c r="B260" t="s">
        <v>5014</v>
      </c>
      <c r="C260" t="s">
        <v>5015</v>
      </c>
      <c r="D260">
        <v>0</v>
      </c>
      <c r="E260">
        <v>226540</v>
      </c>
      <c r="F260">
        <v>226540</v>
      </c>
      <c r="G260">
        <v>46042</v>
      </c>
      <c r="H260" t="s">
        <v>5005</v>
      </c>
    </row>
    <row r="261" spans="1:8" hidden="1">
      <c r="A261">
        <v>135707</v>
      </c>
      <c r="B261" t="s">
        <v>4697</v>
      </c>
      <c r="C261" t="s">
        <v>3996</v>
      </c>
      <c r="D261">
        <v>0</v>
      </c>
      <c r="E261">
        <v>3971000</v>
      </c>
      <c r="F261">
        <v>3971000</v>
      </c>
      <c r="G261">
        <v>46042</v>
      </c>
      <c r="H261" t="s">
        <v>5005</v>
      </c>
    </row>
    <row r="262" spans="1:8" hidden="1">
      <c r="A262">
        <v>135708</v>
      </c>
      <c r="B262" t="s">
        <v>5016</v>
      </c>
      <c r="C262" t="s">
        <v>3977</v>
      </c>
      <c r="D262" t="s">
        <v>5017</v>
      </c>
      <c r="E262">
        <v>489312960</v>
      </c>
      <c r="F262">
        <v>587175552</v>
      </c>
      <c r="G262">
        <v>46042</v>
      </c>
      <c r="H262" t="s">
        <v>5005</v>
      </c>
    </row>
    <row r="263" spans="1:8" hidden="1">
      <c r="A263">
        <v>135709</v>
      </c>
      <c r="B263" t="s">
        <v>4807</v>
      </c>
      <c r="C263" t="s">
        <v>3982</v>
      </c>
      <c r="D263" t="s">
        <v>5018</v>
      </c>
      <c r="E263">
        <v>960000</v>
      </c>
      <c r="F263">
        <v>1152000</v>
      </c>
      <c r="G263">
        <v>46042</v>
      </c>
      <c r="H263" t="s">
        <v>5005</v>
      </c>
    </row>
    <row r="264" spans="1:8" hidden="1">
      <c r="A264">
        <v>135710</v>
      </c>
      <c r="B264" t="s">
        <v>4695</v>
      </c>
      <c r="C264" t="s">
        <v>3973</v>
      </c>
      <c r="D264" t="s">
        <v>5019</v>
      </c>
      <c r="E264">
        <v>4539400</v>
      </c>
      <c r="F264">
        <v>4539400</v>
      </c>
      <c r="G264">
        <v>46042</v>
      </c>
      <c r="H264" t="s">
        <v>5005</v>
      </c>
    </row>
    <row r="265" spans="1:8" hidden="1">
      <c r="A265">
        <v>135711</v>
      </c>
      <c r="B265" t="s">
        <v>5020</v>
      </c>
      <c r="C265" t="s">
        <v>5021</v>
      </c>
      <c r="D265" t="s">
        <v>5022</v>
      </c>
      <c r="E265">
        <v>906500</v>
      </c>
      <c r="F265">
        <v>906500</v>
      </c>
      <c r="G265">
        <v>46042</v>
      </c>
      <c r="H265" t="s">
        <v>5005</v>
      </c>
    </row>
    <row r="266" spans="1:8" hidden="1">
      <c r="A266">
        <v>135712</v>
      </c>
      <c r="B266" t="s">
        <v>4797</v>
      </c>
      <c r="C266" t="s">
        <v>4014</v>
      </c>
      <c r="D266" t="s">
        <v>5023</v>
      </c>
      <c r="E266">
        <v>1248800</v>
      </c>
      <c r="F266">
        <v>1498560</v>
      </c>
      <c r="G266">
        <v>46042</v>
      </c>
      <c r="H266" t="s">
        <v>5005</v>
      </c>
    </row>
    <row r="267" spans="1:8" hidden="1">
      <c r="A267">
        <v>135713</v>
      </c>
      <c r="B267" t="s">
        <v>5024</v>
      </c>
      <c r="C267" t="s">
        <v>3967</v>
      </c>
      <c r="D267" t="s">
        <v>5025</v>
      </c>
      <c r="E267">
        <v>9292004.0399999991</v>
      </c>
      <c r="F267">
        <v>11150404.85</v>
      </c>
      <c r="G267">
        <v>46042</v>
      </c>
      <c r="H267" t="s">
        <v>5005</v>
      </c>
    </row>
    <row r="268" spans="1:8" hidden="1">
      <c r="A268">
        <v>135714</v>
      </c>
      <c r="B268" t="s">
        <v>4952</v>
      </c>
      <c r="C268" t="s">
        <v>3992</v>
      </c>
      <c r="D268" t="s">
        <v>5026</v>
      </c>
      <c r="E268">
        <v>1200000</v>
      </c>
      <c r="F268">
        <v>1440000</v>
      </c>
      <c r="G268">
        <v>46042</v>
      </c>
      <c r="H268" t="s">
        <v>5005</v>
      </c>
    </row>
    <row r="269" spans="1:8" hidden="1">
      <c r="A269">
        <v>135715</v>
      </c>
      <c r="B269" t="s">
        <v>5027</v>
      </c>
      <c r="C269" t="s">
        <v>5028</v>
      </c>
      <c r="D269" t="s">
        <v>5029</v>
      </c>
      <c r="E269">
        <v>300000</v>
      </c>
      <c r="F269">
        <v>300000</v>
      </c>
      <c r="G269">
        <v>46043</v>
      </c>
      <c r="H269" t="s">
        <v>5030</v>
      </c>
    </row>
    <row r="270" spans="1:8" hidden="1">
      <c r="A270">
        <v>135716</v>
      </c>
      <c r="B270" t="s">
        <v>4938</v>
      </c>
      <c r="C270" t="s">
        <v>3972</v>
      </c>
      <c r="D270" t="s">
        <v>5031</v>
      </c>
      <c r="E270">
        <v>12300000</v>
      </c>
      <c r="F270">
        <v>14760000</v>
      </c>
      <c r="G270">
        <v>46043</v>
      </c>
      <c r="H270" t="s">
        <v>5030</v>
      </c>
    </row>
    <row r="271" spans="1:8" hidden="1">
      <c r="A271">
        <v>135717</v>
      </c>
      <c r="B271" t="s">
        <v>5032</v>
      </c>
      <c r="C271" t="s">
        <v>3969</v>
      </c>
      <c r="D271" t="s">
        <v>5033</v>
      </c>
      <c r="E271">
        <v>484800</v>
      </c>
      <c r="F271">
        <v>581760</v>
      </c>
      <c r="G271">
        <v>46043</v>
      </c>
      <c r="H271" t="s">
        <v>5030</v>
      </c>
    </row>
    <row r="272" spans="1:8" hidden="1">
      <c r="A272">
        <v>135718</v>
      </c>
      <c r="B272" t="s">
        <v>4763</v>
      </c>
      <c r="C272" t="s">
        <v>3994</v>
      </c>
      <c r="D272">
        <v>0</v>
      </c>
      <c r="E272">
        <v>528000</v>
      </c>
      <c r="F272">
        <v>633600</v>
      </c>
      <c r="G272">
        <v>46043</v>
      </c>
      <c r="H272" t="s">
        <v>5030</v>
      </c>
    </row>
    <row r="273" spans="1:8" hidden="1">
      <c r="A273">
        <v>135719</v>
      </c>
      <c r="B273" t="s">
        <v>5032</v>
      </c>
      <c r="C273" t="s">
        <v>3969</v>
      </c>
      <c r="D273" t="s">
        <v>5034</v>
      </c>
      <c r="E273">
        <v>609000</v>
      </c>
      <c r="F273">
        <v>730800</v>
      </c>
      <c r="G273">
        <v>46043</v>
      </c>
      <c r="H273" t="s">
        <v>5030</v>
      </c>
    </row>
    <row r="274" spans="1:8" hidden="1">
      <c r="A274">
        <v>135720</v>
      </c>
      <c r="B274">
        <v>0</v>
      </c>
      <c r="C274">
        <v>0</v>
      </c>
      <c r="D274" t="s">
        <v>5035</v>
      </c>
      <c r="E274">
        <v>8995000</v>
      </c>
      <c r="F274">
        <v>10794000</v>
      </c>
      <c r="G274">
        <v>46043</v>
      </c>
      <c r="H274" t="s">
        <v>5030</v>
      </c>
    </row>
    <row r="275" spans="1:8" hidden="1">
      <c r="A275">
        <v>135721</v>
      </c>
      <c r="B275" t="s">
        <v>5036</v>
      </c>
      <c r="C275" t="s">
        <v>4003</v>
      </c>
      <c r="D275" t="s">
        <v>5037</v>
      </c>
      <c r="E275">
        <v>38038000</v>
      </c>
      <c r="F275">
        <v>45645600</v>
      </c>
      <c r="G275">
        <v>46043</v>
      </c>
      <c r="H275" t="s">
        <v>5030</v>
      </c>
    </row>
    <row r="276" spans="1:8" hidden="1">
      <c r="A276">
        <v>135722</v>
      </c>
      <c r="B276" t="s">
        <v>4697</v>
      </c>
      <c r="C276" t="s">
        <v>3996</v>
      </c>
      <c r="D276">
        <v>0</v>
      </c>
      <c r="E276">
        <v>9614907</v>
      </c>
      <c r="F276">
        <v>9614907</v>
      </c>
      <c r="G276">
        <v>46043</v>
      </c>
      <c r="H276" t="s">
        <v>5030</v>
      </c>
    </row>
    <row r="277" spans="1:8" hidden="1">
      <c r="A277">
        <v>135723</v>
      </c>
      <c r="B277">
        <v>0</v>
      </c>
      <c r="C277">
        <v>0</v>
      </c>
      <c r="D277" t="s">
        <v>5038</v>
      </c>
      <c r="E277">
        <v>0</v>
      </c>
      <c r="F277">
        <v>0</v>
      </c>
      <c r="G277">
        <v>46043</v>
      </c>
      <c r="H277" t="s">
        <v>5030</v>
      </c>
    </row>
    <row r="278" spans="1:8" hidden="1">
      <c r="A278">
        <v>135724</v>
      </c>
      <c r="B278" t="s">
        <v>5039</v>
      </c>
      <c r="C278" t="s">
        <v>5040</v>
      </c>
      <c r="D278" t="s">
        <v>5041</v>
      </c>
      <c r="E278">
        <v>1000000</v>
      </c>
      <c r="F278">
        <v>1000000</v>
      </c>
      <c r="G278">
        <v>46043</v>
      </c>
      <c r="H278" t="s">
        <v>5030</v>
      </c>
    </row>
    <row r="279" spans="1:8" hidden="1">
      <c r="A279">
        <v>135725</v>
      </c>
      <c r="B279" t="s">
        <v>4856</v>
      </c>
      <c r="C279" t="s">
        <v>3979</v>
      </c>
      <c r="D279" t="s">
        <v>5042</v>
      </c>
      <c r="E279">
        <v>132000000</v>
      </c>
      <c r="F279">
        <v>158400000</v>
      </c>
      <c r="G279">
        <v>46043</v>
      </c>
      <c r="H279" t="s">
        <v>5030</v>
      </c>
    </row>
    <row r="280" spans="1:8" hidden="1">
      <c r="A280">
        <v>135726</v>
      </c>
      <c r="B280" t="s">
        <v>5043</v>
      </c>
      <c r="C280" t="s">
        <v>4127</v>
      </c>
      <c r="D280" t="s">
        <v>5044</v>
      </c>
      <c r="E280">
        <v>363000</v>
      </c>
      <c r="F280">
        <v>435600</v>
      </c>
      <c r="G280">
        <v>46043</v>
      </c>
      <c r="H280" t="s">
        <v>5030</v>
      </c>
    </row>
    <row r="281" spans="1:8" hidden="1">
      <c r="A281">
        <v>135727</v>
      </c>
      <c r="B281" t="s">
        <v>4853</v>
      </c>
      <c r="C281" t="s">
        <v>4146</v>
      </c>
      <c r="D281">
        <v>0</v>
      </c>
      <c r="E281">
        <v>112000</v>
      </c>
      <c r="F281">
        <v>134400</v>
      </c>
      <c r="G281">
        <v>46043</v>
      </c>
      <c r="H281" t="s">
        <v>5030</v>
      </c>
    </row>
    <row r="282" spans="1:8" hidden="1">
      <c r="A282">
        <v>135728</v>
      </c>
      <c r="B282" t="s">
        <v>5045</v>
      </c>
      <c r="C282" t="s">
        <v>5046</v>
      </c>
      <c r="D282" t="s">
        <v>5047</v>
      </c>
      <c r="E282">
        <v>2440000</v>
      </c>
      <c r="F282">
        <v>2440000</v>
      </c>
      <c r="G282">
        <v>46043</v>
      </c>
      <c r="H282" t="s">
        <v>5030</v>
      </c>
    </row>
    <row r="283" spans="1:8" hidden="1">
      <c r="A283">
        <v>135729</v>
      </c>
      <c r="B283" t="s">
        <v>4853</v>
      </c>
      <c r="C283" t="s">
        <v>4146</v>
      </c>
      <c r="D283" t="s">
        <v>5048</v>
      </c>
      <c r="E283">
        <v>4643900</v>
      </c>
      <c r="F283">
        <v>5572680</v>
      </c>
      <c r="G283">
        <v>46043</v>
      </c>
      <c r="H283" t="s">
        <v>5030</v>
      </c>
    </row>
    <row r="284" spans="1:8" hidden="1">
      <c r="A284">
        <v>135730</v>
      </c>
      <c r="B284" t="s">
        <v>5049</v>
      </c>
      <c r="C284" t="s">
        <v>4112</v>
      </c>
      <c r="D284" t="s">
        <v>5050</v>
      </c>
      <c r="E284">
        <v>1600000</v>
      </c>
      <c r="F284">
        <v>1600000</v>
      </c>
      <c r="G284">
        <v>46043</v>
      </c>
      <c r="H284" t="s">
        <v>5030</v>
      </c>
    </row>
    <row r="285" spans="1:8" hidden="1">
      <c r="A285">
        <v>135731</v>
      </c>
      <c r="B285" t="s">
        <v>4981</v>
      </c>
      <c r="C285" t="s">
        <v>4982</v>
      </c>
      <c r="D285">
        <v>0</v>
      </c>
      <c r="E285">
        <v>861618</v>
      </c>
      <c r="F285">
        <v>861618</v>
      </c>
      <c r="G285">
        <v>46043</v>
      </c>
      <c r="H285" t="s">
        <v>5030</v>
      </c>
    </row>
    <row r="286" spans="1:8" hidden="1">
      <c r="A286">
        <v>135732</v>
      </c>
      <c r="B286">
        <v>0</v>
      </c>
      <c r="C286">
        <v>0</v>
      </c>
      <c r="D286" t="s">
        <v>5051</v>
      </c>
      <c r="E286">
        <v>0</v>
      </c>
      <c r="F286">
        <v>0</v>
      </c>
      <c r="G286">
        <v>46043</v>
      </c>
      <c r="H286" t="s">
        <v>5030</v>
      </c>
    </row>
    <row r="287" spans="1:8" hidden="1">
      <c r="A287">
        <v>135733</v>
      </c>
      <c r="B287">
        <v>0</v>
      </c>
      <c r="C287">
        <v>0</v>
      </c>
      <c r="D287" t="s">
        <v>5052</v>
      </c>
      <c r="E287">
        <v>8900000</v>
      </c>
      <c r="F287">
        <v>10680000</v>
      </c>
      <c r="G287">
        <v>46043</v>
      </c>
      <c r="H287" t="s">
        <v>5030</v>
      </c>
    </row>
    <row r="288" spans="1:8" hidden="1">
      <c r="A288">
        <v>135734</v>
      </c>
      <c r="B288" t="s">
        <v>5053</v>
      </c>
      <c r="C288" t="s">
        <v>4157</v>
      </c>
      <c r="D288" t="s">
        <v>5054</v>
      </c>
      <c r="E288">
        <v>1912083.33</v>
      </c>
      <c r="F288">
        <v>2294500</v>
      </c>
      <c r="G288">
        <v>46043</v>
      </c>
      <c r="H288" t="s">
        <v>5030</v>
      </c>
    </row>
    <row r="289" spans="1:8" hidden="1">
      <c r="A289">
        <v>135735</v>
      </c>
      <c r="B289" t="s">
        <v>4674</v>
      </c>
      <c r="C289" t="s">
        <v>4675</v>
      </c>
      <c r="D289" t="s">
        <v>5055</v>
      </c>
      <c r="E289">
        <v>3852233.33</v>
      </c>
      <c r="F289">
        <v>4622680</v>
      </c>
      <c r="G289">
        <v>46043</v>
      </c>
      <c r="H289" t="s">
        <v>5030</v>
      </c>
    </row>
    <row r="290" spans="1:8" hidden="1">
      <c r="A290">
        <v>135736</v>
      </c>
      <c r="B290" t="s">
        <v>4952</v>
      </c>
      <c r="C290" t="s">
        <v>3992</v>
      </c>
      <c r="D290" t="s">
        <v>5056</v>
      </c>
      <c r="E290">
        <v>1685000</v>
      </c>
      <c r="F290">
        <v>1685000</v>
      </c>
      <c r="G290">
        <v>46043</v>
      </c>
      <c r="H290" t="s">
        <v>5030</v>
      </c>
    </row>
    <row r="291" spans="1:8" hidden="1">
      <c r="A291">
        <v>135737</v>
      </c>
      <c r="B291" t="s">
        <v>5057</v>
      </c>
      <c r="C291" t="s">
        <v>4008</v>
      </c>
      <c r="D291" t="s">
        <v>5058</v>
      </c>
      <c r="E291">
        <v>3231800</v>
      </c>
      <c r="F291">
        <v>3878160</v>
      </c>
      <c r="G291">
        <v>46043</v>
      </c>
      <c r="H291" t="s">
        <v>5030</v>
      </c>
    </row>
    <row r="292" spans="1:8" hidden="1">
      <c r="A292">
        <v>135738</v>
      </c>
      <c r="B292" t="s">
        <v>5057</v>
      </c>
      <c r="C292" t="s">
        <v>4008</v>
      </c>
      <c r="D292" t="s">
        <v>5059</v>
      </c>
      <c r="E292">
        <v>500000</v>
      </c>
      <c r="F292">
        <v>600000</v>
      </c>
      <c r="G292">
        <v>46043</v>
      </c>
      <c r="H292" t="s">
        <v>5030</v>
      </c>
    </row>
    <row r="293" spans="1:8" hidden="1">
      <c r="A293">
        <v>135739</v>
      </c>
      <c r="B293" t="s">
        <v>5060</v>
      </c>
      <c r="C293" t="s">
        <v>5061</v>
      </c>
      <c r="D293" t="s">
        <v>5062</v>
      </c>
      <c r="E293">
        <v>1848000</v>
      </c>
      <c r="F293">
        <v>1848000</v>
      </c>
      <c r="G293">
        <v>46043</v>
      </c>
      <c r="H293" t="s">
        <v>5030</v>
      </c>
    </row>
    <row r="294" spans="1:8" hidden="1">
      <c r="A294">
        <v>135740</v>
      </c>
      <c r="B294" t="s">
        <v>5063</v>
      </c>
      <c r="C294" t="s">
        <v>5064</v>
      </c>
      <c r="D294" t="s">
        <v>5065</v>
      </c>
      <c r="E294">
        <v>1635000</v>
      </c>
      <c r="F294">
        <v>1962000</v>
      </c>
      <c r="G294">
        <v>46043</v>
      </c>
      <c r="H294" t="s">
        <v>5030</v>
      </c>
    </row>
    <row r="295" spans="1:8" hidden="1">
      <c r="A295">
        <v>135741</v>
      </c>
      <c r="B295" t="s">
        <v>4817</v>
      </c>
      <c r="C295" t="s">
        <v>4091</v>
      </c>
      <c r="D295" t="s">
        <v>5066</v>
      </c>
      <c r="E295">
        <v>11144299.99</v>
      </c>
      <c r="F295">
        <v>13373159.99</v>
      </c>
      <c r="G295">
        <v>46043</v>
      </c>
      <c r="H295" t="s">
        <v>5030</v>
      </c>
    </row>
    <row r="296" spans="1:8" hidden="1">
      <c r="A296">
        <v>135742</v>
      </c>
      <c r="B296" t="s">
        <v>4732</v>
      </c>
      <c r="C296" t="s">
        <v>4064</v>
      </c>
      <c r="D296">
        <v>0</v>
      </c>
      <c r="E296">
        <v>660000</v>
      </c>
      <c r="F296">
        <v>660000</v>
      </c>
      <c r="G296">
        <v>46043</v>
      </c>
      <c r="H296" t="s">
        <v>5030</v>
      </c>
    </row>
    <row r="297" spans="1:8" hidden="1">
      <c r="A297">
        <v>135743</v>
      </c>
      <c r="B297" t="s">
        <v>5067</v>
      </c>
      <c r="C297" t="s">
        <v>5068</v>
      </c>
      <c r="D297">
        <v>0</v>
      </c>
      <c r="E297">
        <v>1875000</v>
      </c>
      <c r="F297">
        <v>2250000</v>
      </c>
      <c r="G297">
        <v>46043</v>
      </c>
      <c r="H297" t="s">
        <v>5030</v>
      </c>
    </row>
    <row r="298" spans="1:8" hidden="1">
      <c r="A298">
        <v>135744</v>
      </c>
      <c r="B298" t="s">
        <v>5069</v>
      </c>
      <c r="C298" t="s">
        <v>4059</v>
      </c>
      <c r="D298" t="s">
        <v>5070</v>
      </c>
      <c r="E298">
        <v>2000000</v>
      </c>
      <c r="F298">
        <v>2400000</v>
      </c>
      <c r="G298">
        <v>46043</v>
      </c>
      <c r="H298" t="s">
        <v>5030</v>
      </c>
    </row>
    <row r="299" spans="1:8" hidden="1">
      <c r="A299">
        <v>135745</v>
      </c>
      <c r="B299" t="s">
        <v>4794</v>
      </c>
      <c r="C299" t="s">
        <v>4025</v>
      </c>
      <c r="D299">
        <v>0</v>
      </c>
      <c r="E299">
        <v>528</v>
      </c>
      <c r="F299">
        <v>528</v>
      </c>
      <c r="G299">
        <v>46043</v>
      </c>
      <c r="H299" t="s">
        <v>5030</v>
      </c>
    </row>
    <row r="300" spans="1:8" hidden="1">
      <c r="A300">
        <v>135746</v>
      </c>
      <c r="B300" t="s">
        <v>5071</v>
      </c>
      <c r="C300" t="s">
        <v>4092</v>
      </c>
      <c r="D300" t="s">
        <v>5072</v>
      </c>
      <c r="E300">
        <v>40811500</v>
      </c>
      <c r="F300">
        <v>40811500</v>
      </c>
      <c r="G300">
        <v>46043</v>
      </c>
      <c r="H300" t="s">
        <v>5030</v>
      </c>
    </row>
    <row r="301" spans="1:8" hidden="1">
      <c r="A301">
        <v>135747</v>
      </c>
      <c r="B301" t="s">
        <v>5073</v>
      </c>
      <c r="C301" t="s">
        <v>4136</v>
      </c>
      <c r="D301">
        <v>0</v>
      </c>
      <c r="E301">
        <v>39937500</v>
      </c>
      <c r="F301">
        <v>39937500</v>
      </c>
      <c r="G301">
        <v>46043</v>
      </c>
      <c r="H301" t="s">
        <v>5030</v>
      </c>
    </row>
    <row r="302" spans="1:8" hidden="1">
      <c r="A302">
        <v>135748</v>
      </c>
      <c r="B302" t="s">
        <v>4981</v>
      </c>
      <c r="C302" t="s">
        <v>4982</v>
      </c>
      <c r="D302" t="s">
        <v>5074</v>
      </c>
      <c r="E302">
        <v>22291667</v>
      </c>
      <c r="F302">
        <v>26750000.399999999</v>
      </c>
      <c r="G302">
        <v>46044</v>
      </c>
      <c r="H302" t="s">
        <v>5075</v>
      </c>
    </row>
    <row r="303" spans="1:8" hidden="1">
      <c r="A303">
        <v>135749</v>
      </c>
      <c r="B303" t="s">
        <v>4921</v>
      </c>
      <c r="C303" t="s">
        <v>4922</v>
      </c>
      <c r="D303" t="s">
        <v>5076</v>
      </c>
      <c r="E303">
        <v>2900000</v>
      </c>
      <c r="F303">
        <v>2900000</v>
      </c>
      <c r="G303">
        <v>46044</v>
      </c>
      <c r="H303" t="s">
        <v>5075</v>
      </c>
    </row>
    <row r="304" spans="1:8" hidden="1">
      <c r="A304">
        <v>135750</v>
      </c>
      <c r="B304" t="s">
        <v>4697</v>
      </c>
      <c r="C304" t="s">
        <v>3996</v>
      </c>
      <c r="D304" t="s">
        <v>5077</v>
      </c>
      <c r="E304">
        <v>6667775</v>
      </c>
      <c r="F304">
        <v>7193535</v>
      </c>
      <c r="G304">
        <v>46044</v>
      </c>
      <c r="H304" t="s">
        <v>5075</v>
      </c>
    </row>
    <row r="305" spans="1:8" hidden="1">
      <c r="A305">
        <v>135751</v>
      </c>
      <c r="B305">
        <v>0</v>
      </c>
      <c r="C305">
        <v>0</v>
      </c>
      <c r="D305" t="s">
        <v>5078</v>
      </c>
      <c r="E305">
        <v>0</v>
      </c>
      <c r="F305">
        <v>0</v>
      </c>
      <c r="G305">
        <v>46044</v>
      </c>
      <c r="H305" t="s">
        <v>5075</v>
      </c>
    </row>
    <row r="306" spans="1:8" hidden="1">
      <c r="A306">
        <v>135752</v>
      </c>
      <c r="B306">
        <v>0</v>
      </c>
      <c r="C306">
        <v>0</v>
      </c>
      <c r="D306" t="s">
        <v>5079</v>
      </c>
      <c r="E306">
        <v>0</v>
      </c>
      <c r="F306">
        <v>0</v>
      </c>
      <c r="G306">
        <v>46044</v>
      </c>
      <c r="H306" t="s">
        <v>5075</v>
      </c>
    </row>
    <row r="307" spans="1:8" hidden="1">
      <c r="A307">
        <v>135753</v>
      </c>
      <c r="B307" t="s">
        <v>4697</v>
      </c>
      <c r="C307" t="s">
        <v>3996</v>
      </c>
      <c r="D307" t="s">
        <v>5080</v>
      </c>
      <c r="E307">
        <v>1810600</v>
      </c>
      <c r="F307">
        <v>1810600</v>
      </c>
      <c r="G307">
        <v>46044</v>
      </c>
      <c r="H307" t="s">
        <v>5075</v>
      </c>
    </row>
    <row r="308" spans="1:8" hidden="1">
      <c r="A308">
        <v>135754</v>
      </c>
      <c r="B308">
        <v>0</v>
      </c>
      <c r="C308">
        <v>0</v>
      </c>
      <c r="D308" t="s">
        <v>5081</v>
      </c>
      <c r="E308">
        <v>0</v>
      </c>
      <c r="F308">
        <v>0</v>
      </c>
      <c r="G308">
        <v>46044</v>
      </c>
      <c r="H308" t="s">
        <v>5075</v>
      </c>
    </row>
    <row r="309" spans="1:8" hidden="1">
      <c r="A309">
        <v>135755</v>
      </c>
      <c r="B309" t="s">
        <v>5082</v>
      </c>
      <c r="C309" t="s">
        <v>5083</v>
      </c>
      <c r="D309">
        <v>0</v>
      </c>
      <c r="E309">
        <v>3135.89</v>
      </c>
      <c r="F309">
        <v>3135.89</v>
      </c>
      <c r="G309">
        <v>46044</v>
      </c>
      <c r="H309" t="s">
        <v>5075</v>
      </c>
    </row>
    <row r="310" spans="1:8" hidden="1">
      <c r="A310">
        <v>135756</v>
      </c>
      <c r="B310">
        <v>0</v>
      </c>
      <c r="C310">
        <v>0</v>
      </c>
      <c r="D310" t="s">
        <v>5084</v>
      </c>
      <c r="E310">
        <v>0</v>
      </c>
      <c r="F310">
        <v>0</v>
      </c>
      <c r="G310">
        <v>46044</v>
      </c>
      <c r="H310" t="s">
        <v>5075</v>
      </c>
    </row>
    <row r="311" spans="1:8" hidden="1">
      <c r="A311">
        <v>135757</v>
      </c>
      <c r="B311">
        <v>0</v>
      </c>
      <c r="C311">
        <v>0</v>
      </c>
      <c r="D311" t="s">
        <v>5085</v>
      </c>
      <c r="E311">
        <v>0</v>
      </c>
      <c r="F311">
        <v>0</v>
      </c>
      <c r="G311">
        <v>46044</v>
      </c>
      <c r="H311" t="s">
        <v>5075</v>
      </c>
    </row>
    <row r="312" spans="1:8" hidden="1">
      <c r="A312">
        <v>135758</v>
      </c>
      <c r="B312">
        <v>0</v>
      </c>
      <c r="C312">
        <v>0</v>
      </c>
      <c r="D312" t="s">
        <v>5086</v>
      </c>
      <c r="E312">
        <v>0</v>
      </c>
      <c r="F312">
        <v>0</v>
      </c>
      <c r="G312">
        <v>46044</v>
      </c>
      <c r="H312" t="s">
        <v>5075</v>
      </c>
    </row>
    <row r="313" spans="1:8" hidden="1">
      <c r="A313">
        <v>135759</v>
      </c>
      <c r="B313" t="s">
        <v>5087</v>
      </c>
      <c r="C313" t="s">
        <v>5088</v>
      </c>
      <c r="D313" t="s">
        <v>5089</v>
      </c>
      <c r="E313">
        <v>53850000</v>
      </c>
      <c r="F313">
        <v>56170000</v>
      </c>
      <c r="G313">
        <v>46044</v>
      </c>
      <c r="H313" t="s">
        <v>5075</v>
      </c>
    </row>
    <row r="314" spans="1:8" hidden="1">
      <c r="A314">
        <v>135760</v>
      </c>
      <c r="B314" t="s">
        <v>5090</v>
      </c>
      <c r="C314" t="s">
        <v>5091</v>
      </c>
      <c r="D314">
        <v>0</v>
      </c>
      <c r="E314">
        <v>24208.6</v>
      </c>
      <c r="F314">
        <v>24208.6</v>
      </c>
      <c r="G314">
        <v>46044</v>
      </c>
      <c r="H314" t="s">
        <v>5075</v>
      </c>
    </row>
    <row r="315" spans="1:8" hidden="1">
      <c r="A315">
        <v>135761</v>
      </c>
      <c r="B315" t="s">
        <v>5090</v>
      </c>
      <c r="C315" t="s">
        <v>5091</v>
      </c>
      <c r="D315">
        <v>0</v>
      </c>
      <c r="E315">
        <v>19055</v>
      </c>
      <c r="F315">
        <v>19055</v>
      </c>
      <c r="G315">
        <v>46044</v>
      </c>
      <c r="H315" t="s">
        <v>5075</v>
      </c>
    </row>
    <row r="316" spans="1:8" hidden="1">
      <c r="A316">
        <v>135762</v>
      </c>
      <c r="B316" t="s">
        <v>5090</v>
      </c>
      <c r="C316" t="s">
        <v>5091</v>
      </c>
      <c r="D316">
        <v>0</v>
      </c>
      <c r="E316">
        <v>19055</v>
      </c>
      <c r="F316">
        <v>19055</v>
      </c>
      <c r="G316">
        <v>46044</v>
      </c>
      <c r="H316" t="s">
        <v>5075</v>
      </c>
    </row>
    <row r="317" spans="1:8" hidden="1">
      <c r="A317">
        <v>135763</v>
      </c>
      <c r="B317" t="s">
        <v>4695</v>
      </c>
      <c r="C317" t="s">
        <v>3973</v>
      </c>
      <c r="D317" t="s">
        <v>5092</v>
      </c>
      <c r="E317">
        <v>658300</v>
      </c>
      <c r="F317">
        <v>658300</v>
      </c>
      <c r="G317">
        <v>46044</v>
      </c>
      <c r="H317" t="s">
        <v>5075</v>
      </c>
    </row>
    <row r="318" spans="1:8" hidden="1">
      <c r="A318">
        <v>135764</v>
      </c>
      <c r="B318" t="s">
        <v>5057</v>
      </c>
      <c r="C318" t="s">
        <v>4008</v>
      </c>
      <c r="D318" t="s">
        <v>5093</v>
      </c>
      <c r="E318">
        <v>106750</v>
      </c>
      <c r="F318">
        <v>128100</v>
      </c>
      <c r="G318">
        <v>46044</v>
      </c>
      <c r="H318" t="s">
        <v>5075</v>
      </c>
    </row>
    <row r="319" spans="1:8" hidden="1">
      <c r="A319">
        <v>135765</v>
      </c>
      <c r="B319">
        <v>0</v>
      </c>
      <c r="C319">
        <v>0</v>
      </c>
      <c r="D319" t="s">
        <v>5094</v>
      </c>
      <c r="E319">
        <v>0</v>
      </c>
      <c r="F319">
        <v>0</v>
      </c>
      <c r="G319">
        <v>46044</v>
      </c>
      <c r="H319" t="s">
        <v>5075</v>
      </c>
    </row>
    <row r="320" spans="1:8" hidden="1">
      <c r="A320">
        <v>135766</v>
      </c>
      <c r="B320">
        <v>0</v>
      </c>
      <c r="C320">
        <v>0</v>
      </c>
      <c r="D320" t="s">
        <v>5095</v>
      </c>
      <c r="E320">
        <v>0</v>
      </c>
      <c r="F320">
        <v>0</v>
      </c>
      <c r="G320">
        <v>46044</v>
      </c>
      <c r="H320" t="s">
        <v>5075</v>
      </c>
    </row>
    <row r="321" spans="1:8" hidden="1">
      <c r="A321">
        <v>135767</v>
      </c>
      <c r="B321">
        <v>0</v>
      </c>
      <c r="C321">
        <v>0</v>
      </c>
      <c r="D321" t="s">
        <v>5096</v>
      </c>
      <c r="E321">
        <v>0</v>
      </c>
      <c r="F321">
        <v>0</v>
      </c>
      <c r="G321">
        <v>46044</v>
      </c>
      <c r="H321" t="s">
        <v>5075</v>
      </c>
    </row>
    <row r="322" spans="1:8" hidden="1">
      <c r="A322">
        <v>135768</v>
      </c>
      <c r="B322">
        <v>0</v>
      </c>
      <c r="C322">
        <v>0</v>
      </c>
      <c r="D322" t="s">
        <v>5097</v>
      </c>
      <c r="E322">
        <v>0</v>
      </c>
      <c r="F322">
        <v>0</v>
      </c>
      <c r="G322">
        <v>46044</v>
      </c>
      <c r="H322" t="s">
        <v>5075</v>
      </c>
    </row>
    <row r="323" spans="1:8" hidden="1">
      <c r="A323">
        <v>135769</v>
      </c>
      <c r="B323">
        <v>0</v>
      </c>
      <c r="C323">
        <v>0</v>
      </c>
      <c r="D323" t="s">
        <v>5098</v>
      </c>
      <c r="E323">
        <v>0</v>
      </c>
      <c r="F323">
        <v>0</v>
      </c>
      <c r="G323">
        <v>46044</v>
      </c>
      <c r="H323" t="s">
        <v>5075</v>
      </c>
    </row>
    <row r="324" spans="1:8" hidden="1">
      <c r="A324">
        <v>135770</v>
      </c>
      <c r="B324" t="s">
        <v>5099</v>
      </c>
      <c r="C324" t="s">
        <v>3991</v>
      </c>
      <c r="D324" t="s">
        <v>5100</v>
      </c>
      <c r="E324">
        <v>40000000</v>
      </c>
      <c r="F324">
        <v>48000000</v>
      </c>
      <c r="G324">
        <v>46044</v>
      </c>
      <c r="H324" t="s">
        <v>5075</v>
      </c>
    </row>
    <row r="325" spans="1:8" hidden="1">
      <c r="A325">
        <v>135771</v>
      </c>
      <c r="B325" t="s">
        <v>4668</v>
      </c>
      <c r="C325" t="s">
        <v>4050</v>
      </c>
      <c r="D325" t="s">
        <v>5101</v>
      </c>
      <c r="E325">
        <v>5749999.9800000004</v>
      </c>
      <c r="F325">
        <v>6899999.9800000004</v>
      </c>
      <c r="G325">
        <v>46044</v>
      </c>
      <c r="H325" t="s">
        <v>5075</v>
      </c>
    </row>
    <row r="326" spans="1:8" hidden="1">
      <c r="A326">
        <v>135772</v>
      </c>
      <c r="B326">
        <v>0</v>
      </c>
      <c r="C326">
        <v>0</v>
      </c>
      <c r="D326" t="s">
        <v>5102</v>
      </c>
      <c r="E326">
        <v>0</v>
      </c>
      <c r="F326">
        <v>0</v>
      </c>
      <c r="G326">
        <v>46044</v>
      </c>
      <c r="H326" t="s">
        <v>5075</v>
      </c>
    </row>
    <row r="327" spans="1:8" hidden="1">
      <c r="A327">
        <v>135773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46044</v>
      </c>
      <c r="H327" t="s">
        <v>5075</v>
      </c>
    </row>
    <row r="328" spans="1:8" hidden="1">
      <c r="A328">
        <v>135774</v>
      </c>
      <c r="B328" t="s">
        <v>5103</v>
      </c>
      <c r="C328" t="s">
        <v>3963</v>
      </c>
      <c r="D328" t="s">
        <v>5104</v>
      </c>
      <c r="E328">
        <v>672471333.33000004</v>
      </c>
      <c r="F328">
        <v>806965600</v>
      </c>
      <c r="G328">
        <v>46044</v>
      </c>
      <c r="H328" t="s">
        <v>5075</v>
      </c>
    </row>
    <row r="329" spans="1:8" hidden="1">
      <c r="A329">
        <v>135775</v>
      </c>
      <c r="B329" t="s">
        <v>4803</v>
      </c>
      <c r="C329" t="s">
        <v>4040</v>
      </c>
      <c r="D329" t="s">
        <v>5105</v>
      </c>
      <c r="E329">
        <v>210859206</v>
      </c>
      <c r="F329">
        <v>253031047.19999999</v>
      </c>
      <c r="G329">
        <v>46044</v>
      </c>
      <c r="H329" t="s">
        <v>5075</v>
      </c>
    </row>
    <row r="330" spans="1:8" hidden="1">
      <c r="A330">
        <v>135776</v>
      </c>
      <c r="B330" t="s">
        <v>4803</v>
      </c>
      <c r="C330" t="s">
        <v>4040</v>
      </c>
      <c r="D330" t="s">
        <v>5106</v>
      </c>
      <c r="E330">
        <v>3936248.6</v>
      </c>
      <c r="F330">
        <v>4723498.32</v>
      </c>
      <c r="G330">
        <v>46044</v>
      </c>
      <c r="H330" t="s">
        <v>5075</v>
      </c>
    </row>
    <row r="331" spans="1:8" hidden="1">
      <c r="A331">
        <v>135777</v>
      </c>
      <c r="B331" t="s">
        <v>4925</v>
      </c>
      <c r="C331" t="s">
        <v>4926</v>
      </c>
      <c r="D331" t="s">
        <v>4977</v>
      </c>
      <c r="E331">
        <v>160140</v>
      </c>
      <c r="F331">
        <v>192168</v>
      </c>
      <c r="G331">
        <v>46044</v>
      </c>
      <c r="H331" t="s">
        <v>5075</v>
      </c>
    </row>
    <row r="332" spans="1:8" hidden="1">
      <c r="A332">
        <v>135778</v>
      </c>
      <c r="B332" t="s">
        <v>4803</v>
      </c>
      <c r="C332" t="s">
        <v>4040</v>
      </c>
      <c r="D332" t="s">
        <v>5107</v>
      </c>
      <c r="E332">
        <v>107273505.63</v>
      </c>
      <c r="F332">
        <v>128728206.76000001</v>
      </c>
      <c r="G332">
        <v>46044</v>
      </c>
      <c r="H332" t="s">
        <v>5075</v>
      </c>
    </row>
    <row r="333" spans="1:8" hidden="1">
      <c r="A333">
        <v>135779</v>
      </c>
      <c r="B333" t="s">
        <v>5108</v>
      </c>
      <c r="C333" t="s">
        <v>4148</v>
      </c>
      <c r="D333">
        <v>0</v>
      </c>
      <c r="E333">
        <v>1250000</v>
      </c>
      <c r="F333">
        <v>1250000</v>
      </c>
      <c r="G333">
        <v>46044</v>
      </c>
      <c r="H333" t="s">
        <v>5075</v>
      </c>
    </row>
    <row r="334" spans="1:8" hidden="1">
      <c r="A334">
        <v>135780</v>
      </c>
      <c r="B334" t="s">
        <v>5109</v>
      </c>
      <c r="C334" t="s">
        <v>4121</v>
      </c>
      <c r="D334" t="s">
        <v>4977</v>
      </c>
      <c r="E334">
        <v>512230</v>
      </c>
      <c r="F334">
        <v>614676</v>
      </c>
      <c r="G334">
        <v>46044</v>
      </c>
      <c r="H334" t="s">
        <v>5075</v>
      </c>
    </row>
    <row r="335" spans="1:8" hidden="1">
      <c r="A335">
        <v>135781</v>
      </c>
      <c r="B335" t="s">
        <v>5108</v>
      </c>
      <c r="C335" t="s">
        <v>4148</v>
      </c>
      <c r="D335">
        <v>0</v>
      </c>
      <c r="E335">
        <v>89200</v>
      </c>
      <c r="F335">
        <v>89200</v>
      </c>
      <c r="G335">
        <v>46044</v>
      </c>
      <c r="H335" t="s">
        <v>5075</v>
      </c>
    </row>
    <row r="336" spans="1:8" hidden="1">
      <c r="A336">
        <v>135782</v>
      </c>
      <c r="B336" t="s">
        <v>4732</v>
      </c>
      <c r="C336" t="s">
        <v>4064</v>
      </c>
      <c r="D336" t="s">
        <v>4977</v>
      </c>
      <c r="E336">
        <v>58000</v>
      </c>
      <c r="F336">
        <v>58000</v>
      </c>
      <c r="G336">
        <v>46044</v>
      </c>
      <c r="H336" t="s">
        <v>5075</v>
      </c>
    </row>
    <row r="337" spans="1:8" hidden="1">
      <c r="A337">
        <v>135783</v>
      </c>
      <c r="B337" t="s">
        <v>4803</v>
      </c>
      <c r="C337" t="s">
        <v>4040</v>
      </c>
      <c r="D337" t="s">
        <v>5110</v>
      </c>
      <c r="E337">
        <v>7986721.0300000003</v>
      </c>
      <c r="F337">
        <v>9584065.2400000002</v>
      </c>
      <c r="G337">
        <v>46044</v>
      </c>
      <c r="H337" t="s">
        <v>5075</v>
      </c>
    </row>
    <row r="338" spans="1:8" hidden="1">
      <c r="A338">
        <v>135784</v>
      </c>
      <c r="B338" t="s">
        <v>5111</v>
      </c>
      <c r="C338" t="s">
        <v>4158</v>
      </c>
      <c r="D338" t="s">
        <v>5112</v>
      </c>
      <c r="E338">
        <v>943350</v>
      </c>
      <c r="F338">
        <v>943350</v>
      </c>
      <c r="G338">
        <v>46044</v>
      </c>
      <c r="H338" t="s">
        <v>5075</v>
      </c>
    </row>
    <row r="339" spans="1:8" hidden="1">
      <c r="A339">
        <v>135785</v>
      </c>
      <c r="B339" t="s">
        <v>4858</v>
      </c>
      <c r="C339" t="s">
        <v>4079</v>
      </c>
      <c r="D339">
        <v>0</v>
      </c>
      <c r="E339">
        <v>6000000</v>
      </c>
      <c r="F339">
        <v>7200000</v>
      </c>
      <c r="G339">
        <v>46045</v>
      </c>
      <c r="H339" t="s">
        <v>4665</v>
      </c>
    </row>
    <row r="340" spans="1:8" hidden="1">
      <c r="A340">
        <v>135786</v>
      </c>
      <c r="B340" t="s">
        <v>5113</v>
      </c>
      <c r="C340" t="s">
        <v>5114</v>
      </c>
      <c r="D340" t="s">
        <v>5115</v>
      </c>
      <c r="E340">
        <v>7473333</v>
      </c>
      <c r="F340">
        <v>8967999.5999999996</v>
      </c>
      <c r="G340">
        <v>46045</v>
      </c>
      <c r="H340" t="s">
        <v>4665</v>
      </c>
    </row>
    <row r="341" spans="1:8" hidden="1">
      <c r="A341">
        <v>135787</v>
      </c>
      <c r="B341" t="s">
        <v>5116</v>
      </c>
      <c r="C341" t="s">
        <v>3966</v>
      </c>
      <c r="D341">
        <v>0</v>
      </c>
      <c r="E341">
        <v>499083.33</v>
      </c>
      <c r="F341">
        <v>598900</v>
      </c>
      <c r="G341">
        <v>46045</v>
      </c>
      <c r="H341" t="s">
        <v>4665</v>
      </c>
    </row>
    <row r="342" spans="1:8" hidden="1">
      <c r="A342">
        <v>135788</v>
      </c>
      <c r="B342" t="s">
        <v>5117</v>
      </c>
      <c r="C342" t="s">
        <v>5118</v>
      </c>
      <c r="D342" t="s">
        <v>4977</v>
      </c>
      <c r="E342">
        <v>200000</v>
      </c>
      <c r="F342">
        <v>200000</v>
      </c>
      <c r="G342">
        <v>46045</v>
      </c>
      <c r="H342" t="s">
        <v>4665</v>
      </c>
    </row>
    <row r="343" spans="1:8" hidden="1">
      <c r="A343">
        <v>135789</v>
      </c>
      <c r="B343" t="s">
        <v>5119</v>
      </c>
      <c r="C343" t="s">
        <v>5120</v>
      </c>
      <c r="D343" t="s">
        <v>4977</v>
      </c>
      <c r="E343">
        <v>1320000</v>
      </c>
      <c r="F343">
        <v>1320000</v>
      </c>
      <c r="G343">
        <v>46045</v>
      </c>
      <c r="H343" t="s">
        <v>4665</v>
      </c>
    </row>
    <row r="344" spans="1:8" hidden="1">
      <c r="A344">
        <v>135790</v>
      </c>
      <c r="B344" t="s">
        <v>4973</v>
      </c>
      <c r="C344" t="s">
        <v>4974</v>
      </c>
      <c r="D344" t="s">
        <v>5121</v>
      </c>
      <c r="E344">
        <v>475000</v>
      </c>
      <c r="F344">
        <v>570000</v>
      </c>
      <c r="G344">
        <v>46045</v>
      </c>
      <c r="H344" t="s">
        <v>4665</v>
      </c>
    </row>
    <row r="345" spans="1:8" hidden="1">
      <c r="A345">
        <v>135791</v>
      </c>
      <c r="B345">
        <v>0</v>
      </c>
      <c r="C345">
        <v>0</v>
      </c>
      <c r="D345" t="s">
        <v>5122</v>
      </c>
      <c r="E345">
        <v>1</v>
      </c>
      <c r="F345">
        <v>1.2</v>
      </c>
      <c r="G345">
        <v>46045</v>
      </c>
      <c r="H345" t="s">
        <v>4665</v>
      </c>
    </row>
    <row r="346" spans="1:8" hidden="1">
      <c r="A346">
        <v>135792</v>
      </c>
      <c r="B346">
        <v>0</v>
      </c>
      <c r="C346">
        <v>0</v>
      </c>
      <c r="D346" t="s">
        <v>5123</v>
      </c>
      <c r="E346">
        <v>1</v>
      </c>
      <c r="F346">
        <v>1.2</v>
      </c>
      <c r="G346">
        <v>46045</v>
      </c>
      <c r="H346" t="s">
        <v>4665</v>
      </c>
    </row>
    <row r="347" spans="1:8" hidden="1">
      <c r="A347">
        <v>135793</v>
      </c>
      <c r="B347">
        <v>0</v>
      </c>
      <c r="C347">
        <v>0</v>
      </c>
      <c r="D347" t="s">
        <v>5124</v>
      </c>
      <c r="E347">
        <v>1</v>
      </c>
      <c r="F347">
        <v>1.2</v>
      </c>
      <c r="G347">
        <v>46045</v>
      </c>
      <c r="H347" t="s">
        <v>4665</v>
      </c>
    </row>
    <row r="348" spans="1:8" hidden="1">
      <c r="A348">
        <v>135794</v>
      </c>
      <c r="B348" t="s">
        <v>4791</v>
      </c>
      <c r="C348" t="s">
        <v>3968</v>
      </c>
      <c r="D348">
        <v>0</v>
      </c>
      <c r="E348">
        <v>425000</v>
      </c>
      <c r="F348">
        <v>510000</v>
      </c>
      <c r="G348">
        <v>46045</v>
      </c>
      <c r="H348" t="s">
        <v>4665</v>
      </c>
    </row>
    <row r="349" spans="1:8" hidden="1">
      <c r="A349">
        <v>135795</v>
      </c>
      <c r="B349" t="s">
        <v>4807</v>
      </c>
      <c r="C349" t="s">
        <v>3982</v>
      </c>
      <c r="D349" t="s">
        <v>5125</v>
      </c>
      <c r="E349">
        <v>1325000</v>
      </c>
      <c r="F349">
        <v>1325000</v>
      </c>
      <c r="G349">
        <v>46045</v>
      </c>
      <c r="H349" t="s">
        <v>4665</v>
      </c>
    </row>
    <row r="350" spans="1:8" hidden="1">
      <c r="A350">
        <v>135796</v>
      </c>
      <c r="B350">
        <v>0</v>
      </c>
      <c r="C350">
        <v>0</v>
      </c>
      <c r="D350" t="s">
        <v>5126</v>
      </c>
      <c r="E350">
        <v>0</v>
      </c>
      <c r="F350">
        <v>0</v>
      </c>
      <c r="G350">
        <v>46045</v>
      </c>
      <c r="H350" t="s">
        <v>4665</v>
      </c>
    </row>
    <row r="351" spans="1:8" hidden="1">
      <c r="A351">
        <v>135797</v>
      </c>
      <c r="B351">
        <v>0</v>
      </c>
      <c r="C351">
        <v>0</v>
      </c>
      <c r="D351" t="s">
        <v>5127</v>
      </c>
      <c r="E351">
        <v>0</v>
      </c>
      <c r="F351">
        <v>0</v>
      </c>
      <c r="G351">
        <v>46045</v>
      </c>
      <c r="H351" t="s">
        <v>4665</v>
      </c>
    </row>
    <row r="352" spans="1:8" hidden="1">
      <c r="A352">
        <v>135798</v>
      </c>
      <c r="B352" t="s">
        <v>4732</v>
      </c>
      <c r="C352" t="s">
        <v>4064</v>
      </c>
      <c r="D352" t="s">
        <v>5128</v>
      </c>
      <c r="E352">
        <v>390150000</v>
      </c>
      <c r="F352">
        <v>468180000</v>
      </c>
      <c r="G352">
        <v>46045</v>
      </c>
      <c r="H352" t="s">
        <v>4665</v>
      </c>
    </row>
    <row r="353" spans="1:8" hidden="1">
      <c r="A353">
        <v>135799</v>
      </c>
      <c r="B353" t="s">
        <v>5129</v>
      </c>
      <c r="C353" t="s">
        <v>5130</v>
      </c>
      <c r="D353">
        <v>0</v>
      </c>
      <c r="E353">
        <v>6667</v>
      </c>
      <c r="F353">
        <v>6667</v>
      </c>
      <c r="G353">
        <v>46045</v>
      </c>
      <c r="H353" t="s">
        <v>4665</v>
      </c>
    </row>
    <row r="354" spans="1:8" hidden="1">
      <c r="A354">
        <v>135800</v>
      </c>
      <c r="B354">
        <v>0</v>
      </c>
      <c r="C354">
        <v>0</v>
      </c>
      <c r="D354" t="s">
        <v>5131</v>
      </c>
      <c r="E354">
        <v>0</v>
      </c>
      <c r="F354">
        <v>0</v>
      </c>
      <c r="G354">
        <v>46045</v>
      </c>
      <c r="H354" t="s">
        <v>4665</v>
      </c>
    </row>
    <row r="355" spans="1:8" hidden="1">
      <c r="A355">
        <v>135801</v>
      </c>
      <c r="B355" t="s">
        <v>4686</v>
      </c>
      <c r="C355" t="s">
        <v>4687</v>
      </c>
      <c r="D355" t="s">
        <v>4977</v>
      </c>
      <c r="E355">
        <v>4241719</v>
      </c>
      <c r="F355">
        <v>5090062.8</v>
      </c>
      <c r="G355">
        <v>46045</v>
      </c>
      <c r="H355" t="s">
        <v>4665</v>
      </c>
    </row>
    <row r="356" spans="1:8" hidden="1">
      <c r="A356">
        <v>135802</v>
      </c>
      <c r="B356" t="s">
        <v>5116</v>
      </c>
      <c r="C356" t="s">
        <v>3966</v>
      </c>
      <c r="D356" t="s">
        <v>5132</v>
      </c>
      <c r="E356">
        <v>388066.7</v>
      </c>
      <c r="F356">
        <v>465680.04</v>
      </c>
      <c r="G356">
        <v>46045</v>
      </c>
      <c r="H356" t="s">
        <v>4665</v>
      </c>
    </row>
    <row r="357" spans="1:8" hidden="1">
      <c r="A357">
        <v>135803</v>
      </c>
      <c r="B357" t="s">
        <v>4686</v>
      </c>
      <c r="C357" t="s">
        <v>4687</v>
      </c>
      <c r="D357">
        <v>0</v>
      </c>
      <c r="E357">
        <v>2500000</v>
      </c>
      <c r="F357">
        <v>3000000</v>
      </c>
      <c r="G357">
        <v>46045</v>
      </c>
      <c r="H357" t="s">
        <v>4665</v>
      </c>
    </row>
    <row r="358" spans="1:8" hidden="1">
      <c r="A358">
        <v>135804</v>
      </c>
      <c r="B358" t="s">
        <v>4791</v>
      </c>
      <c r="C358" t="s">
        <v>3968</v>
      </c>
      <c r="D358" t="s">
        <v>5133</v>
      </c>
      <c r="E358">
        <v>67165293.840000004</v>
      </c>
      <c r="F358">
        <v>80598352.609999999</v>
      </c>
      <c r="G358">
        <v>46045</v>
      </c>
      <c r="H358" t="s">
        <v>4665</v>
      </c>
    </row>
    <row r="359" spans="1:8" hidden="1">
      <c r="A359">
        <v>135805</v>
      </c>
      <c r="B359" t="s">
        <v>4791</v>
      </c>
      <c r="C359" t="s">
        <v>3968</v>
      </c>
      <c r="D359" t="s">
        <v>5134</v>
      </c>
      <c r="E359">
        <v>43193427.270000003</v>
      </c>
      <c r="F359">
        <v>51832112.719999999</v>
      </c>
      <c r="G359">
        <v>46045</v>
      </c>
      <c r="H359" t="s">
        <v>4665</v>
      </c>
    </row>
    <row r="360" spans="1:8" hidden="1">
      <c r="A360">
        <v>135806</v>
      </c>
      <c r="B360" t="s">
        <v>5103</v>
      </c>
      <c r="C360" t="s">
        <v>3963</v>
      </c>
      <c r="D360" t="s">
        <v>5135</v>
      </c>
      <c r="E360">
        <v>104729000</v>
      </c>
      <c r="F360">
        <v>125674800</v>
      </c>
      <c r="G360">
        <v>46048</v>
      </c>
      <c r="H360" t="s">
        <v>4667</v>
      </c>
    </row>
    <row r="361" spans="1:8" hidden="1">
      <c r="A361">
        <v>135807</v>
      </c>
      <c r="B361" t="s">
        <v>5136</v>
      </c>
      <c r="C361" t="s">
        <v>4096</v>
      </c>
      <c r="D361">
        <v>0</v>
      </c>
      <c r="E361">
        <v>14440000</v>
      </c>
      <c r="F361">
        <v>14440000</v>
      </c>
      <c r="G361">
        <v>46048</v>
      </c>
      <c r="H361" t="s">
        <v>4667</v>
      </c>
    </row>
    <row r="362" spans="1:8" hidden="1">
      <c r="A362">
        <v>135808</v>
      </c>
      <c r="B362" t="s">
        <v>5137</v>
      </c>
      <c r="C362" t="s">
        <v>5138</v>
      </c>
      <c r="D362" t="s">
        <v>5139</v>
      </c>
      <c r="E362">
        <v>360000</v>
      </c>
      <c r="F362">
        <v>432000</v>
      </c>
      <c r="G362">
        <v>46048</v>
      </c>
      <c r="H362" t="s">
        <v>4667</v>
      </c>
    </row>
    <row r="363" spans="1:8" hidden="1">
      <c r="A363">
        <v>135809</v>
      </c>
      <c r="B363" t="s">
        <v>5140</v>
      </c>
      <c r="C363" t="s">
        <v>3989</v>
      </c>
      <c r="D363" t="s">
        <v>5141</v>
      </c>
      <c r="E363">
        <v>10779739.77</v>
      </c>
      <c r="F363">
        <v>10779739.77</v>
      </c>
      <c r="G363">
        <v>46048</v>
      </c>
      <c r="H363" t="s">
        <v>4667</v>
      </c>
    </row>
    <row r="364" spans="1:8" hidden="1">
      <c r="A364">
        <v>135810</v>
      </c>
      <c r="B364" t="s">
        <v>5142</v>
      </c>
      <c r="C364" t="s">
        <v>5143</v>
      </c>
      <c r="D364" t="s">
        <v>5144</v>
      </c>
      <c r="E364">
        <v>289717</v>
      </c>
      <c r="F364">
        <v>347660.4</v>
      </c>
      <c r="G364">
        <v>46048</v>
      </c>
      <c r="H364" t="s">
        <v>4667</v>
      </c>
    </row>
    <row r="365" spans="1:8" hidden="1">
      <c r="A365">
        <v>135811</v>
      </c>
      <c r="B365">
        <v>0</v>
      </c>
      <c r="C365">
        <v>0</v>
      </c>
      <c r="D365" t="s">
        <v>5145</v>
      </c>
      <c r="E365">
        <v>0</v>
      </c>
      <c r="F365">
        <v>0</v>
      </c>
      <c r="G365">
        <v>46048</v>
      </c>
      <c r="H365" t="s">
        <v>4667</v>
      </c>
    </row>
    <row r="366" spans="1:8" hidden="1">
      <c r="A366">
        <v>135812</v>
      </c>
      <c r="B366" t="s">
        <v>4697</v>
      </c>
      <c r="C366" t="s">
        <v>3996</v>
      </c>
      <c r="D366" t="s">
        <v>5146</v>
      </c>
      <c r="E366">
        <v>9438000</v>
      </c>
      <c r="F366">
        <v>9438000</v>
      </c>
      <c r="G366">
        <v>46048</v>
      </c>
      <c r="H366" t="s">
        <v>4667</v>
      </c>
    </row>
    <row r="367" spans="1:8" hidden="1">
      <c r="A367">
        <v>135813</v>
      </c>
      <c r="B367" t="s">
        <v>4697</v>
      </c>
      <c r="C367" t="s">
        <v>3996</v>
      </c>
      <c r="D367" t="s">
        <v>5147</v>
      </c>
      <c r="E367">
        <v>1603000</v>
      </c>
      <c r="F367">
        <v>1603000</v>
      </c>
      <c r="G367">
        <v>46048</v>
      </c>
      <c r="H367" t="s">
        <v>4667</v>
      </c>
    </row>
    <row r="368" spans="1:8" hidden="1">
      <c r="A368">
        <v>135814</v>
      </c>
      <c r="B368" t="s">
        <v>5148</v>
      </c>
      <c r="C368" t="s">
        <v>5149</v>
      </c>
      <c r="D368" t="s">
        <v>5150</v>
      </c>
      <c r="E368">
        <v>1715580000</v>
      </c>
      <c r="F368">
        <v>2058696000</v>
      </c>
      <c r="G368">
        <v>46048</v>
      </c>
      <c r="H368" t="s">
        <v>4667</v>
      </c>
    </row>
    <row r="369" spans="1:8" hidden="1">
      <c r="A369">
        <v>135815</v>
      </c>
      <c r="B369" t="s">
        <v>5151</v>
      </c>
      <c r="C369" t="s">
        <v>4179</v>
      </c>
      <c r="D369" t="s">
        <v>5152</v>
      </c>
      <c r="E369">
        <v>712800000</v>
      </c>
      <c r="F369">
        <v>855360000</v>
      </c>
      <c r="G369">
        <v>46048</v>
      </c>
      <c r="H369" t="s">
        <v>4667</v>
      </c>
    </row>
    <row r="370" spans="1:8" hidden="1">
      <c r="A370">
        <v>135816</v>
      </c>
      <c r="B370" t="s">
        <v>5045</v>
      </c>
      <c r="C370" t="s">
        <v>5046</v>
      </c>
      <c r="D370" t="s">
        <v>5153</v>
      </c>
      <c r="E370">
        <v>366000</v>
      </c>
      <c r="F370">
        <v>366000</v>
      </c>
      <c r="G370">
        <v>46048</v>
      </c>
      <c r="H370" t="s">
        <v>4667</v>
      </c>
    </row>
    <row r="371" spans="1:8" hidden="1">
      <c r="A371">
        <v>135817</v>
      </c>
      <c r="B371" t="s">
        <v>5109</v>
      </c>
      <c r="C371" t="s">
        <v>4121</v>
      </c>
      <c r="D371" t="s">
        <v>5154</v>
      </c>
      <c r="E371">
        <v>202345</v>
      </c>
      <c r="F371">
        <v>242814</v>
      </c>
      <c r="G371">
        <v>46048</v>
      </c>
      <c r="H371" t="s">
        <v>4667</v>
      </c>
    </row>
    <row r="372" spans="1:8" hidden="1">
      <c r="A372">
        <v>135818</v>
      </c>
      <c r="B372" t="s">
        <v>5155</v>
      </c>
      <c r="C372" t="s">
        <v>5156</v>
      </c>
      <c r="D372" t="s">
        <v>5157</v>
      </c>
      <c r="E372">
        <v>3000000</v>
      </c>
      <c r="F372">
        <v>3000000</v>
      </c>
      <c r="G372">
        <v>46048</v>
      </c>
      <c r="H372" t="s">
        <v>4667</v>
      </c>
    </row>
    <row r="373" spans="1:8" hidden="1">
      <c r="A373">
        <v>135819</v>
      </c>
      <c r="B373" t="s">
        <v>5158</v>
      </c>
      <c r="C373" t="s">
        <v>5159</v>
      </c>
      <c r="D373" t="s">
        <v>5160</v>
      </c>
      <c r="E373">
        <v>3000000</v>
      </c>
      <c r="F373">
        <v>3000000</v>
      </c>
      <c r="G373">
        <v>46048</v>
      </c>
      <c r="H373" t="s">
        <v>4667</v>
      </c>
    </row>
    <row r="374" spans="1:8" hidden="1">
      <c r="A374">
        <v>135820</v>
      </c>
      <c r="B374">
        <v>0</v>
      </c>
      <c r="C374">
        <v>0</v>
      </c>
      <c r="D374" t="s">
        <v>5161</v>
      </c>
      <c r="E374">
        <v>0</v>
      </c>
      <c r="F374">
        <v>0</v>
      </c>
      <c r="G374">
        <v>46048</v>
      </c>
      <c r="H374" t="s">
        <v>4667</v>
      </c>
    </row>
    <row r="375" spans="1:8" hidden="1">
      <c r="A375">
        <v>135821</v>
      </c>
      <c r="B375" t="s">
        <v>5162</v>
      </c>
      <c r="C375" t="s">
        <v>5163</v>
      </c>
      <c r="D375" t="s">
        <v>5164</v>
      </c>
      <c r="E375">
        <v>19500000</v>
      </c>
      <c r="F375">
        <v>23400000</v>
      </c>
      <c r="G375">
        <v>46048</v>
      </c>
      <c r="H375" t="s">
        <v>4667</v>
      </c>
    </row>
    <row r="376" spans="1:8" hidden="1">
      <c r="A376">
        <v>135822</v>
      </c>
      <c r="B376" t="s">
        <v>5165</v>
      </c>
      <c r="C376" t="s">
        <v>4107</v>
      </c>
      <c r="D376" t="s">
        <v>5166</v>
      </c>
      <c r="E376">
        <v>41667600</v>
      </c>
      <c r="F376">
        <v>50001120</v>
      </c>
      <c r="G376">
        <v>46049</v>
      </c>
      <c r="H376" t="s">
        <v>4669</v>
      </c>
    </row>
    <row r="377" spans="1:8" hidden="1">
      <c r="A377">
        <v>135823</v>
      </c>
      <c r="B377" t="s">
        <v>4735</v>
      </c>
      <c r="C377" t="s">
        <v>4736</v>
      </c>
      <c r="D377" t="s">
        <v>5167</v>
      </c>
      <c r="E377">
        <v>3000000</v>
      </c>
      <c r="F377">
        <v>3000000</v>
      </c>
      <c r="G377">
        <v>46049</v>
      </c>
      <c r="H377" t="s">
        <v>4669</v>
      </c>
    </row>
    <row r="378" spans="1:8" hidden="1">
      <c r="A378">
        <v>135824</v>
      </c>
      <c r="B378" t="s">
        <v>5168</v>
      </c>
      <c r="C378" t="s">
        <v>5169</v>
      </c>
      <c r="D378" t="s">
        <v>5170</v>
      </c>
      <c r="E378">
        <v>79300000</v>
      </c>
      <c r="F378">
        <v>95160000</v>
      </c>
      <c r="G378">
        <v>46049</v>
      </c>
      <c r="H378" t="s">
        <v>4669</v>
      </c>
    </row>
    <row r="379" spans="1:8" hidden="1">
      <c r="A379">
        <v>135825</v>
      </c>
      <c r="B379" t="s">
        <v>5171</v>
      </c>
      <c r="C379" t="s">
        <v>4108</v>
      </c>
      <c r="D379" t="s">
        <v>5172</v>
      </c>
      <c r="E379">
        <v>46876050</v>
      </c>
      <c r="F379">
        <v>56251260</v>
      </c>
      <c r="G379">
        <v>46049</v>
      </c>
      <c r="H379" t="s">
        <v>4669</v>
      </c>
    </row>
    <row r="380" spans="1:8" hidden="1">
      <c r="A380">
        <v>135826</v>
      </c>
      <c r="B380" t="s">
        <v>5057</v>
      </c>
      <c r="C380" t="s">
        <v>4008</v>
      </c>
      <c r="D380" t="s">
        <v>5173</v>
      </c>
      <c r="E380">
        <v>2842600</v>
      </c>
      <c r="F380">
        <v>3411120</v>
      </c>
      <c r="G380">
        <v>46049</v>
      </c>
      <c r="H380" t="s">
        <v>4669</v>
      </c>
    </row>
    <row r="381" spans="1:8" hidden="1">
      <c r="A381">
        <v>135827</v>
      </c>
      <c r="B381" t="s">
        <v>5053</v>
      </c>
      <c r="C381" t="s">
        <v>4157</v>
      </c>
      <c r="D381" t="s">
        <v>5174</v>
      </c>
      <c r="E381">
        <v>1896435.57</v>
      </c>
      <c r="F381">
        <v>2275722.6800000002</v>
      </c>
      <c r="G381">
        <v>46049</v>
      </c>
      <c r="H381" t="s">
        <v>4669</v>
      </c>
    </row>
    <row r="382" spans="1:8" hidden="1">
      <c r="A382">
        <v>135828</v>
      </c>
      <c r="B382" t="s">
        <v>5175</v>
      </c>
      <c r="C382" t="s">
        <v>4046</v>
      </c>
      <c r="D382" t="s">
        <v>5176</v>
      </c>
      <c r="E382">
        <v>3100000</v>
      </c>
      <c r="F382">
        <v>3720000</v>
      </c>
      <c r="G382">
        <v>46049</v>
      </c>
      <c r="H382" t="s">
        <v>4669</v>
      </c>
    </row>
    <row r="383" spans="1:8" hidden="1">
      <c r="A383">
        <v>135829</v>
      </c>
      <c r="B383" t="s">
        <v>5177</v>
      </c>
      <c r="C383" t="s">
        <v>4204</v>
      </c>
      <c r="D383" t="s">
        <v>5178</v>
      </c>
      <c r="E383">
        <v>29150000</v>
      </c>
      <c r="F383">
        <v>34980000</v>
      </c>
      <c r="G383">
        <v>46049</v>
      </c>
      <c r="H383" t="s">
        <v>4669</v>
      </c>
    </row>
    <row r="384" spans="1:8" hidden="1">
      <c r="A384">
        <v>135830</v>
      </c>
      <c r="B384" t="s">
        <v>5179</v>
      </c>
      <c r="C384" t="s">
        <v>4130</v>
      </c>
      <c r="D384" t="s">
        <v>5180</v>
      </c>
      <c r="E384">
        <v>2100</v>
      </c>
      <c r="F384">
        <v>2100</v>
      </c>
      <c r="G384">
        <v>46049</v>
      </c>
      <c r="H384" t="s">
        <v>4669</v>
      </c>
    </row>
    <row r="385" spans="1:8" hidden="1">
      <c r="A385">
        <v>135831</v>
      </c>
      <c r="B385" t="s">
        <v>5057</v>
      </c>
      <c r="C385" t="s">
        <v>4008</v>
      </c>
      <c r="D385" t="s">
        <v>5181</v>
      </c>
      <c r="E385">
        <v>631400</v>
      </c>
      <c r="F385">
        <v>757680</v>
      </c>
      <c r="G385">
        <v>46049</v>
      </c>
      <c r="H385" t="s">
        <v>4669</v>
      </c>
    </row>
    <row r="386" spans="1:8" hidden="1">
      <c r="A386">
        <v>135832</v>
      </c>
      <c r="B386">
        <v>0</v>
      </c>
      <c r="C386">
        <v>0</v>
      </c>
      <c r="D386" t="s">
        <v>5182</v>
      </c>
      <c r="E386">
        <v>0</v>
      </c>
      <c r="F386">
        <v>0</v>
      </c>
      <c r="G386">
        <v>46049</v>
      </c>
      <c r="H386" t="s">
        <v>4669</v>
      </c>
    </row>
    <row r="387" spans="1:8" hidden="1">
      <c r="A387">
        <v>135833</v>
      </c>
      <c r="B387" t="s">
        <v>4797</v>
      </c>
      <c r="C387" t="s">
        <v>4014</v>
      </c>
      <c r="D387" t="s">
        <v>5183</v>
      </c>
      <c r="E387">
        <v>752500</v>
      </c>
      <c r="F387">
        <v>903000</v>
      </c>
      <c r="G387">
        <v>46049</v>
      </c>
      <c r="H387" t="s">
        <v>4669</v>
      </c>
    </row>
    <row r="388" spans="1:8" hidden="1">
      <c r="A388">
        <v>135834</v>
      </c>
      <c r="B388">
        <v>0</v>
      </c>
      <c r="C388">
        <v>0</v>
      </c>
      <c r="D388" t="s">
        <v>5184</v>
      </c>
      <c r="E388">
        <v>0</v>
      </c>
      <c r="F388">
        <v>0</v>
      </c>
      <c r="G388">
        <v>46049</v>
      </c>
      <c r="H388" t="s">
        <v>4669</v>
      </c>
    </row>
    <row r="389" spans="1:8" hidden="1">
      <c r="A389">
        <v>135835</v>
      </c>
      <c r="B389" t="s">
        <v>5185</v>
      </c>
      <c r="C389" t="s">
        <v>3971</v>
      </c>
      <c r="D389" t="s">
        <v>5186</v>
      </c>
      <c r="E389">
        <v>8559000</v>
      </c>
      <c r="F389">
        <v>10270800</v>
      </c>
      <c r="G389">
        <v>46049</v>
      </c>
      <c r="H389" t="s">
        <v>4669</v>
      </c>
    </row>
    <row r="390" spans="1:8" hidden="1">
      <c r="A390">
        <v>135836</v>
      </c>
      <c r="B390" t="s">
        <v>4797</v>
      </c>
      <c r="C390" t="s">
        <v>4014</v>
      </c>
      <c r="D390" t="s">
        <v>5187</v>
      </c>
      <c r="E390">
        <v>2617500</v>
      </c>
      <c r="F390">
        <v>3141000</v>
      </c>
      <c r="G390">
        <v>46049</v>
      </c>
      <c r="H390" t="s">
        <v>4669</v>
      </c>
    </row>
    <row r="391" spans="1:8" hidden="1">
      <c r="A391">
        <v>135837</v>
      </c>
      <c r="B391" t="s">
        <v>5090</v>
      </c>
      <c r="C391" t="s">
        <v>5091</v>
      </c>
      <c r="D391" t="s">
        <v>5188</v>
      </c>
      <c r="E391">
        <v>11360.06</v>
      </c>
      <c r="F391">
        <v>11360.06</v>
      </c>
      <c r="G391">
        <v>46049</v>
      </c>
      <c r="H391" t="s">
        <v>4669</v>
      </c>
    </row>
    <row r="392" spans="1:8" hidden="1">
      <c r="A392">
        <v>135838</v>
      </c>
      <c r="B392" t="s">
        <v>5090</v>
      </c>
      <c r="C392" t="s">
        <v>5091</v>
      </c>
      <c r="D392" t="s">
        <v>5189</v>
      </c>
      <c r="E392">
        <v>12848.54</v>
      </c>
      <c r="F392">
        <v>12848.54</v>
      </c>
      <c r="G392">
        <v>46049</v>
      </c>
      <c r="H392" t="s">
        <v>4669</v>
      </c>
    </row>
    <row r="393" spans="1:8" hidden="1">
      <c r="A393">
        <v>135839</v>
      </c>
      <c r="B393" t="s">
        <v>4668</v>
      </c>
      <c r="C393" t="s">
        <v>4050</v>
      </c>
      <c r="D393">
        <v>0</v>
      </c>
      <c r="E393">
        <v>2999249</v>
      </c>
      <c r="F393">
        <v>3599098.8</v>
      </c>
      <c r="G393">
        <v>46049</v>
      </c>
      <c r="H393" t="s">
        <v>4669</v>
      </c>
    </row>
    <row r="394" spans="1:8" hidden="1">
      <c r="A394">
        <v>135840</v>
      </c>
      <c r="B394" t="s">
        <v>4797</v>
      </c>
      <c r="C394" t="s">
        <v>4014</v>
      </c>
      <c r="D394" t="s">
        <v>5190</v>
      </c>
      <c r="E394">
        <v>2340500</v>
      </c>
      <c r="F394">
        <v>2808600</v>
      </c>
      <c r="G394">
        <v>46049</v>
      </c>
      <c r="H394" t="s">
        <v>4669</v>
      </c>
    </row>
    <row r="395" spans="1:8" hidden="1">
      <c r="A395">
        <v>135841</v>
      </c>
      <c r="B395" t="s">
        <v>4791</v>
      </c>
      <c r="C395" t="s">
        <v>3968</v>
      </c>
      <c r="D395">
        <v>0</v>
      </c>
      <c r="E395">
        <v>1750000</v>
      </c>
      <c r="F395">
        <v>2100000</v>
      </c>
      <c r="G395">
        <v>46050</v>
      </c>
      <c r="H395" t="s">
        <v>5191</v>
      </c>
    </row>
    <row r="396" spans="1:8" hidden="1">
      <c r="A396">
        <v>135842</v>
      </c>
      <c r="B396">
        <v>0</v>
      </c>
      <c r="C396">
        <v>0</v>
      </c>
      <c r="D396" t="s">
        <v>5192</v>
      </c>
      <c r="E396">
        <v>0</v>
      </c>
      <c r="F396">
        <v>0</v>
      </c>
      <c r="G396">
        <v>46049</v>
      </c>
      <c r="H396" t="s">
        <v>4669</v>
      </c>
    </row>
    <row r="397" spans="1:8" hidden="1">
      <c r="A397">
        <v>135843</v>
      </c>
      <c r="B397" t="s">
        <v>4797</v>
      </c>
      <c r="C397" t="s">
        <v>4014</v>
      </c>
      <c r="D397" t="s">
        <v>5193</v>
      </c>
      <c r="E397">
        <v>3206000</v>
      </c>
      <c r="F397">
        <v>3847200</v>
      </c>
      <c r="G397">
        <v>46049</v>
      </c>
      <c r="H397" t="s">
        <v>4669</v>
      </c>
    </row>
    <row r="398" spans="1:8" hidden="1">
      <c r="A398">
        <v>135844</v>
      </c>
      <c r="B398" t="s">
        <v>5032</v>
      </c>
      <c r="C398" t="s">
        <v>3969</v>
      </c>
      <c r="D398">
        <v>0</v>
      </c>
      <c r="E398">
        <v>108500</v>
      </c>
      <c r="F398">
        <v>108500</v>
      </c>
      <c r="G398">
        <v>46050</v>
      </c>
      <c r="H398" t="s">
        <v>5191</v>
      </c>
    </row>
    <row r="399" spans="1:8" hidden="1">
      <c r="A399">
        <v>135845</v>
      </c>
      <c r="B399" t="s">
        <v>5116</v>
      </c>
      <c r="C399" t="s">
        <v>3966</v>
      </c>
      <c r="D399">
        <v>0</v>
      </c>
      <c r="E399">
        <v>631500.01</v>
      </c>
      <c r="F399">
        <v>757800</v>
      </c>
      <c r="G399">
        <v>46049</v>
      </c>
      <c r="H399" t="s">
        <v>4669</v>
      </c>
    </row>
    <row r="400" spans="1:8" hidden="1">
      <c r="A400">
        <v>135846</v>
      </c>
      <c r="B400" t="s">
        <v>5194</v>
      </c>
      <c r="C400" t="s">
        <v>5195</v>
      </c>
      <c r="D400" t="s">
        <v>5196</v>
      </c>
      <c r="E400">
        <v>9630000</v>
      </c>
      <c r="F400">
        <v>11556000</v>
      </c>
      <c r="G400">
        <v>46049</v>
      </c>
      <c r="H400" t="s">
        <v>4669</v>
      </c>
    </row>
    <row r="401" spans="1:8" hidden="1">
      <c r="A401">
        <v>135847</v>
      </c>
      <c r="B401" t="s">
        <v>4729</v>
      </c>
      <c r="C401" t="s">
        <v>4013</v>
      </c>
      <c r="D401">
        <v>0</v>
      </c>
      <c r="E401">
        <v>5180000</v>
      </c>
      <c r="F401">
        <v>6216000</v>
      </c>
      <c r="G401">
        <v>46049</v>
      </c>
      <c r="H401" t="s">
        <v>4669</v>
      </c>
    </row>
    <row r="402" spans="1:8" hidden="1">
      <c r="A402">
        <v>135848</v>
      </c>
      <c r="B402" t="s">
        <v>4794</v>
      </c>
      <c r="C402" t="s">
        <v>4025</v>
      </c>
      <c r="D402" t="s">
        <v>5197</v>
      </c>
      <c r="E402">
        <v>211921.32</v>
      </c>
      <c r="F402">
        <v>211921.32</v>
      </c>
      <c r="G402">
        <v>46049</v>
      </c>
      <c r="H402" t="s">
        <v>4669</v>
      </c>
    </row>
    <row r="403" spans="1:8" hidden="1">
      <c r="A403">
        <v>135849</v>
      </c>
      <c r="B403" t="s">
        <v>4794</v>
      </c>
      <c r="C403" t="s">
        <v>4025</v>
      </c>
      <c r="D403" t="s">
        <v>5197</v>
      </c>
      <c r="E403">
        <v>148581.96</v>
      </c>
      <c r="F403">
        <v>148581.96</v>
      </c>
      <c r="G403">
        <v>46049</v>
      </c>
      <c r="H403" t="s">
        <v>4669</v>
      </c>
    </row>
    <row r="404" spans="1:8" hidden="1">
      <c r="A404">
        <v>135850</v>
      </c>
      <c r="B404" t="s">
        <v>4668</v>
      </c>
      <c r="C404" t="s">
        <v>4050</v>
      </c>
      <c r="D404" t="s">
        <v>5198</v>
      </c>
      <c r="E404">
        <v>19305000</v>
      </c>
      <c r="F404">
        <v>23166000</v>
      </c>
      <c r="G404">
        <v>46049</v>
      </c>
      <c r="H404" t="s">
        <v>4669</v>
      </c>
    </row>
    <row r="405" spans="1:8" hidden="1">
      <c r="A405">
        <v>135851</v>
      </c>
      <c r="B405" t="s">
        <v>4794</v>
      </c>
      <c r="C405" t="s">
        <v>4025</v>
      </c>
      <c r="D405" t="s">
        <v>5197</v>
      </c>
      <c r="E405">
        <v>27747.599999999999</v>
      </c>
      <c r="F405">
        <v>27747.599999999999</v>
      </c>
      <c r="G405">
        <v>46049</v>
      </c>
      <c r="H405" t="s">
        <v>4669</v>
      </c>
    </row>
    <row r="406" spans="1:8" hidden="1">
      <c r="A406">
        <v>135852</v>
      </c>
      <c r="B406" t="s">
        <v>5199</v>
      </c>
      <c r="C406" t="s">
        <v>4005</v>
      </c>
      <c r="D406" t="s">
        <v>5200</v>
      </c>
      <c r="E406">
        <v>5045760</v>
      </c>
      <c r="F406">
        <v>6054912</v>
      </c>
      <c r="G406">
        <v>46049</v>
      </c>
      <c r="H406" t="s">
        <v>4669</v>
      </c>
    </row>
    <row r="407" spans="1:8" hidden="1">
      <c r="A407">
        <v>135853</v>
      </c>
      <c r="B407" t="s">
        <v>5027</v>
      </c>
      <c r="C407" t="s">
        <v>5028</v>
      </c>
      <c r="D407" t="s">
        <v>5201</v>
      </c>
      <c r="E407">
        <v>200000</v>
      </c>
      <c r="F407">
        <v>200000</v>
      </c>
      <c r="G407">
        <v>46049</v>
      </c>
      <c r="H407" t="s">
        <v>4669</v>
      </c>
    </row>
    <row r="408" spans="1:8" hidden="1">
      <c r="A408">
        <v>135854</v>
      </c>
      <c r="B408" t="s">
        <v>4683</v>
      </c>
      <c r="C408" t="s">
        <v>4684</v>
      </c>
      <c r="D408" t="s">
        <v>5202</v>
      </c>
      <c r="E408">
        <v>200000</v>
      </c>
      <c r="F408">
        <v>240000</v>
      </c>
      <c r="G408">
        <v>46049</v>
      </c>
      <c r="H408" t="s">
        <v>4669</v>
      </c>
    </row>
    <row r="409" spans="1:8" hidden="1">
      <c r="A409">
        <v>135855</v>
      </c>
      <c r="B409">
        <v>0</v>
      </c>
      <c r="C409">
        <v>0</v>
      </c>
      <c r="D409" t="s">
        <v>5203</v>
      </c>
      <c r="E409">
        <v>0</v>
      </c>
      <c r="F409">
        <v>0</v>
      </c>
      <c r="G409">
        <v>46049</v>
      </c>
      <c r="H409" t="s">
        <v>4669</v>
      </c>
    </row>
    <row r="410" spans="1:8" hidden="1">
      <c r="A410">
        <v>135856</v>
      </c>
      <c r="B410" t="s">
        <v>4695</v>
      </c>
      <c r="C410" t="s">
        <v>3973</v>
      </c>
      <c r="D410" t="s">
        <v>5204</v>
      </c>
      <c r="E410">
        <v>22248200</v>
      </c>
      <c r="F410">
        <v>22248200</v>
      </c>
      <c r="G410">
        <v>46050</v>
      </c>
      <c r="H410" t="s">
        <v>5191</v>
      </c>
    </row>
    <row r="411" spans="1:8" hidden="1">
      <c r="A411">
        <v>135857</v>
      </c>
      <c r="B411">
        <v>0</v>
      </c>
      <c r="C411">
        <v>0</v>
      </c>
      <c r="D411" t="s">
        <v>5205</v>
      </c>
      <c r="E411">
        <v>47361900</v>
      </c>
      <c r="F411">
        <v>56834280</v>
      </c>
      <c r="G411">
        <v>46050</v>
      </c>
      <c r="H411" t="s">
        <v>5191</v>
      </c>
    </row>
    <row r="412" spans="1:8" hidden="1">
      <c r="A412">
        <v>135858</v>
      </c>
      <c r="B412" t="s">
        <v>4938</v>
      </c>
      <c r="C412" t="s">
        <v>3972</v>
      </c>
      <c r="D412" t="s">
        <v>5206</v>
      </c>
      <c r="E412">
        <v>12600000</v>
      </c>
      <c r="F412">
        <v>15120000</v>
      </c>
      <c r="G412">
        <v>46050</v>
      </c>
      <c r="H412" t="s">
        <v>5191</v>
      </c>
    </row>
    <row r="413" spans="1:8" hidden="1">
      <c r="A413">
        <v>135859</v>
      </c>
      <c r="B413" t="s">
        <v>5207</v>
      </c>
      <c r="C413" t="s">
        <v>4131</v>
      </c>
      <c r="D413" t="s">
        <v>5208</v>
      </c>
      <c r="E413">
        <v>8100000</v>
      </c>
      <c r="F413">
        <v>9720000</v>
      </c>
      <c r="G413">
        <v>46050</v>
      </c>
      <c r="H413" t="s">
        <v>5191</v>
      </c>
    </row>
    <row r="414" spans="1:8">
      <c r="A414" s="9">
        <v>135860</v>
      </c>
      <c r="B414" s="9" t="s">
        <v>4768</v>
      </c>
      <c r="C414" s="9" t="s">
        <v>4020</v>
      </c>
      <c r="D414" s="9" t="s">
        <v>5209</v>
      </c>
      <c r="E414" s="9">
        <v>40811129.109999999</v>
      </c>
      <c r="F414" s="9">
        <v>40811129.109999999</v>
      </c>
      <c r="G414" s="12">
        <v>46050</v>
      </c>
      <c r="H414" s="9" t="s">
        <v>5191</v>
      </c>
    </row>
    <row r="415" spans="1:8" hidden="1">
      <c r="A415">
        <v>135861</v>
      </c>
      <c r="B415" t="s">
        <v>4695</v>
      </c>
      <c r="C415" t="s">
        <v>3973</v>
      </c>
      <c r="D415" t="s">
        <v>5210</v>
      </c>
      <c r="E415">
        <v>3957000</v>
      </c>
      <c r="F415">
        <v>3957000</v>
      </c>
      <c r="G415">
        <v>46050</v>
      </c>
      <c r="H415" t="s">
        <v>5191</v>
      </c>
    </row>
    <row r="416" spans="1:8" hidden="1">
      <c r="A416">
        <v>135862</v>
      </c>
      <c r="B416">
        <v>0</v>
      </c>
      <c r="C416">
        <v>0</v>
      </c>
      <c r="D416" t="s">
        <v>5211</v>
      </c>
      <c r="E416">
        <v>0</v>
      </c>
      <c r="F416">
        <v>0</v>
      </c>
      <c r="G416">
        <v>46050</v>
      </c>
      <c r="H416" t="s">
        <v>5191</v>
      </c>
    </row>
    <row r="417" spans="1:8" hidden="1">
      <c r="A417">
        <v>135863</v>
      </c>
      <c r="B417">
        <v>0</v>
      </c>
      <c r="C417">
        <v>0</v>
      </c>
      <c r="D417" t="s">
        <v>5212</v>
      </c>
      <c r="E417">
        <v>0</v>
      </c>
      <c r="F417">
        <v>0</v>
      </c>
      <c r="G417">
        <v>46050</v>
      </c>
      <c r="H417" t="s">
        <v>5191</v>
      </c>
    </row>
    <row r="418" spans="1:8" hidden="1">
      <c r="A418">
        <v>135864</v>
      </c>
      <c r="B418" t="s">
        <v>4797</v>
      </c>
      <c r="C418" t="s">
        <v>4014</v>
      </c>
      <c r="D418" t="s">
        <v>5213</v>
      </c>
      <c r="E418">
        <v>15000000</v>
      </c>
      <c r="F418">
        <v>18000000</v>
      </c>
      <c r="G418">
        <v>46050</v>
      </c>
      <c r="H418" t="s">
        <v>5191</v>
      </c>
    </row>
    <row r="419" spans="1:8" hidden="1">
      <c r="A419">
        <v>135865</v>
      </c>
      <c r="B419" t="s">
        <v>4807</v>
      </c>
      <c r="C419" t="s">
        <v>3982</v>
      </c>
      <c r="D419" t="s">
        <v>5214</v>
      </c>
      <c r="E419">
        <v>15000000</v>
      </c>
      <c r="F419">
        <v>18000000</v>
      </c>
      <c r="G419">
        <v>46050</v>
      </c>
      <c r="H419" t="s">
        <v>5191</v>
      </c>
    </row>
    <row r="420" spans="1:8" hidden="1">
      <c r="A420">
        <v>135866</v>
      </c>
      <c r="B420" t="s">
        <v>5215</v>
      </c>
      <c r="C420" t="s">
        <v>3986</v>
      </c>
      <c r="D420">
        <v>0</v>
      </c>
      <c r="E420">
        <v>183496720.69</v>
      </c>
      <c r="F420">
        <v>220196064.83000001</v>
      </c>
      <c r="G420">
        <v>46050</v>
      </c>
      <c r="H420" t="s">
        <v>5191</v>
      </c>
    </row>
    <row r="421" spans="1:8" hidden="1">
      <c r="A421">
        <v>135867</v>
      </c>
      <c r="B421" t="s">
        <v>4697</v>
      </c>
      <c r="C421" t="s">
        <v>3996</v>
      </c>
      <c r="D421" t="s">
        <v>3501</v>
      </c>
      <c r="E421">
        <v>720000</v>
      </c>
      <c r="F421">
        <v>720000</v>
      </c>
      <c r="G421">
        <v>46050</v>
      </c>
      <c r="H421" t="s">
        <v>5191</v>
      </c>
    </row>
    <row r="422" spans="1:8" hidden="1">
      <c r="A422">
        <v>135868</v>
      </c>
      <c r="B422" t="s">
        <v>4729</v>
      </c>
      <c r="C422" t="s">
        <v>4013</v>
      </c>
      <c r="D422">
        <v>0</v>
      </c>
      <c r="E422">
        <v>11351000</v>
      </c>
      <c r="F422">
        <v>13621200</v>
      </c>
      <c r="G422">
        <v>46050</v>
      </c>
      <c r="H422" t="s">
        <v>5191</v>
      </c>
    </row>
    <row r="423" spans="1:8" hidden="1">
      <c r="A423">
        <v>135869</v>
      </c>
      <c r="B423" t="s">
        <v>4981</v>
      </c>
      <c r="C423" t="s">
        <v>4982</v>
      </c>
      <c r="D423" t="s">
        <v>5216</v>
      </c>
      <c r="E423">
        <v>21125000</v>
      </c>
      <c r="F423">
        <v>25350000</v>
      </c>
      <c r="G423">
        <v>46050</v>
      </c>
      <c r="H423" t="s">
        <v>5191</v>
      </c>
    </row>
    <row r="424" spans="1:8" hidden="1">
      <c r="A424">
        <v>135870</v>
      </c>
      <c r="B424" t="s">
        <v>5116</v>
      </c>
      <c r="C424" t="s">
        <v>3966</v>
      </c>
      <c r="D424" t="s">
        <v>5217</v>
      </c>
      <c r="E424">
        <v>644999.85</v>
      </c>
      <c r="F424">
        <v>773999.82</v>
      </c>
      <c r="G424">
        <v>46050</v>
      </c>
      <c r="H424" t="s">
        <v>5191</v>
      </c>
    </row>
    <row r="425" spans="1:8" hidden="1">
      <c r="A425">
        <v>135871</v>
      </c>
      <c r="B425" t="s">
        <v>5218</v>
      </c>
      <c r="C425" t="s">
        <v>5219</v>
      </c>
      <c r="D425" t="s">
        <v>5220</v>
      </c>
      <c r="E425">
        <v>12492144</v>
      </c>
      <c r="F425">
        <v>12492144</v>
      </c>
      <c r="G425">
        <v>46050</v>
      </c>
      <c r="H425" t="s">
        <v>5191</v>
      </c>
    </row>
    <row r="426" spans="1:8" hidden="1">
      <c r="A426">
        <v>135872</v>
      </c>
      <c r="B426" t="s">
        <v>5221</v>
      </c>
      <c r="C426" t="s">
        <v>5222</v>
      </c>
      <c r="D426">
        <v>0</v>
      </c>
      <c r="E426">
        <v>250000</v>
      </c>
      <c r="F426">
        <v>250000</v>
      </c>
      <c r="G426">
        <v>46050</v>
      </c>
      <c r="H426" t="s">
        <v>5191</v>
      </c>
    </row>
    <row r="427" spans="1:8" hidden="1">
      <c r="A427">
        <v>135873</v>
      </c>
      <c r="B427" t="s">
        <v>5194</v>
      </c>
      <c r="C427" t="s">
        <v>5195</v>
      </c>
      <c r="D427" t="s">
        <v>5223</v>
      </c>
      <c r="E427">
        <v>20000000</v>
      </c>
      <c r="F427">
        <v>24000000</v>
      </c>
      <c r="G427">
        <v>46051</v>
      </c>
      <c r="H427" t="s">
        <v>5224</v>
      </c>
    </row>
    <row r="428" spans="1:8" hidden="1">
      <c r="A428">
        <v>135874</v>
      </c>
      <c r="B428" t="s">
        <v>4791</v>
      </c>
      <c r="C428" t="s">
        <v>3968</v>
      </c>
      <c r="D428" t="s">
        <v>5225</v>
      </c>
      <c r="E428">
        <v>1750000</v>
      </c>
      <c r="F428">
        <v>2100000</v>
      </c>
      <c r="G428">
        <v>46051</v>
      </c>
      <c r="H428" t="s">
        <v>5224</v>
      </c>
    </row>
    <row r="429" spans="1:8" hidden="1">
      <c r="A429">
        <v>135875</v>
      </c>
      <c r="B429" t="s">
        <v>4791</v>
      </c>
      <c r="C429" t="s">
        <v>3968</v>
      </c>
      <c r="D429" t="s">
        <v>5226</v>
      </c>
      <c r="E429">
        <v>187500</v>
      </c>
      <c r="F429">
        <v>225000</v>
      </c>
      <c r="G429">
        <v>46051</v>
      </c>
      <c r="H429" t="s">
        <v>5224</v>
      </c>
    </row>
    <row r="430" spans="1:8" hidden="1">
      <c r="A430">
        <v>135876</v>
      </c>
      <c r="B430" t="s">
        <v>4794</v>
      </c>
      <c r="C430" t="s">
        <v>4025</v>
      </c>
      <c r="D430" t="s">
        <v>5227</v>
      </c>
      <c r="E430">
        <v>7933516.5</v>
      </c>
      <c r="F430">
        <v>9386716.5</v>
      </c>
      <c r="G430">
        <v>46051</v>
      </c>
      <c r="H430" t="s">
        <v>5224</v>
      </c>
    </row>
    <row r="431" spans="1:8" hidden="1">
      <c r="A431">
        <v>135877</v>
      </c>
      <c r="B431" t="s">
        <v>4794</v>
      </c>
      <c r="C431" t="s">
        <v>4025</v>
      </c>
      <c r="D431" t="s">
        <v>5228</v>
      </c>
      <c r="E431">
        <v>479916</v>
      </c>
      <c r="F431">
        <v>479916</v>
      </c>
      <c r="G431">
        <v>46051</v>
      </c>
      <c r="H431" t="s">
        <v>5224</v>
      </c>
    </row>
    <row r="432" spans="1:8" hidden="1">
      <c r="A432">
        <v>135878</v>
      </c>
      <c r="B432">
        <v>0</v>
      </c>
      <c r="C432">
        <v>0</v>
      </c>
      <c r="D432" t="s">
        <v>5229</v>
      </c>
      <c r="E432">
        <v>2801500</v>
      </c>
      <c r="F432">
        <v>2801500</v>
      </c>
      <c r="G432">
        <v>46051</v>
      </c>
      <c r="H432" t="s">
        <v>5224</v>
      </c>
    </row>
    <row r="433" spans="1:8" hidden="1">
      <c r="A433">
        <v>135879</v>
      </c>
      <c r="B433" t="s">
        <v>4689</v>
      </c>
      <c r="C433" t="s">
        <v>4002</v>
      </c>
      <c r="D433">
        <v>0</v>
      </c>
      <c r="E433">
        <v>456600</v>
      </c>
      <c r="F433">
        <v>456600</v>
      </c>
      <c r="G433">
        <v>46051</v>
      </c>
      <c r="H433" t="s">
        <v>5224</v>
      </c>
    </row>
    <row r="434" spans="1:8" hidden="1">
      <c r="A434">
        <v>135880</v>
      </c>
      <c r="B434" t="s">
        <v>4794</v>
      </c>
      <c r="C434" t="s">
        <v>4025</v>
      </c>
      <c r="D434" t="s">
        <v>5228</v>
      </c>
      <c r="E434">
        <v>435719</v>
      </c>
      <c r="F434">
        <v>435719</v>
      </c>
      <c r="G434">
        <v>46051</v>
      </c>
      <c r="H434" t="s">
        <v>5224</v>
      </c>
    </row>
    <row r="435" spans="1:8" hidden="1">
      <c r="A435">
        <v>135881</v>
      </c>
      <c r="B435" t="s">
        <v>4666</v>
      </c>
      <c r="C435" t="s">
        <v>4018</v>
      </c>
      <c r="D435" t="s">
        <v>5230</v>
      </c>
      <c r="E435">
        <v>313500</v>
      </c>
      <c r="F435">
        <v>313500</v>
      </c>
      <c r="G435">
        <v>46051</v>
      </c>
      <c r="H435" t="s">
        <v>5224</v>
      </c>
    </row>
    <row r="436" spans="1:8" hidden="1">
      <c r="A436">
        <v>135882</v>
      </c>
      <c r="B436" t="s">
        <v>4794</v>
      </c>
      <c r="C436" t="s">
        <v>4025</v>
      </c>
      <c r="D436" t="s">
        <v>5228</v>
      </c>
      <c r="E436">
        <v>61657.75</v>
      </c>
      <c r="F436">
        <v>61657.75</v>
      </c>
      <c r="G436">
        <v>46051</v>
      </c>
      <c r="H436" t="s">
        <v>5224</v>
      </c>
    </row>
    <row r="437" spans="1:8" hidden="1">
      <c r="A437">
        <v>135883</v>
      </c>
      <c r="B437" t="s">
        <v>5168</v>
      </c>
      <c r="C437" t="s">
        <v>5169</v>
      </c>
      <c r="D437" t="s">
        <v>5170</v>
      </c>
      <c r="E437">
        <v>67200000</v>
      </c>
      <c r="F437">
        <v>80640000</v>
      </c>
      <c r="G437">
        <v>46051</v>
      </c>
      <c r="H437" t="s">
        <v>5224</v>
      </c>
    </row>
    <row r="438" spans="1:8" hidden="1">
      <c r="A438">
        <v>135884</v>
      </c>
      <c r="B438" t="s">
        <v>4927</v>
      </c>
      <c r="C438" t="s">
        <v>4076</v>
      </c>
      <c r="D438" t="s">
        <v>5231</v>
      </c>
      <c r="E438">
        <v>3555000</v>
      </c>
      <c r="F438">
        <v>4266000</v>
      </c>
      <c r="G438">
        <v>46051</v>
      </c>
      <c r="H438" t="s">
        <v>5224</v>
      </c>
    </row>
    <row r="439" spans="1:8" hidden="1">
      <c r="A439">
        <v>135885</v>
      </c>
      <c r="B439" t="s">
        <v>5232</v>
      </c>
      <c r="C439" t="s">
        <v>5233</v>
      </c>
      <c r="D439" t="s">
        <v>5234</v>
      </c>
      <c r="E439">
        <v>947.04</v>
      </c>
      <c r="F439">
        <v>947.04</v>
      </c>
      <c r="G439">
        <v>46052</v>
      </c>
      <c r="H439" t="s">
        <v>5235</v>
      </c>
    </row>
    <row r="440" spans="1:8" hidden="1">
      <c r="A440">
        <v>135886</v>
      </c>
      <c r="B440" t="s">
        <v>4775</v>
      </c>
      <c r="C440" t="s">
        <v>4036</v>
      </c>
      <c r="D440" t="s">
        <v>5236</v>
      </c>
      <c r="E440">
        <v>2880000</v>
      </c>
      <c r="F440">
        <v>3456000</v>
      </c>
      <c r="G440">
        <v>46052</v>
      </c>
      <c r="H440" t="s">
        <v>5235</v>
      </c>
    </row>
    <row r="441" spans="1:8" hidden="1">
      <c r="A441">
        <v>135887</v>
      </c>
      <c r="B441" t="s">
        <v>5168</v>
      </c>
      <c r="C441" t="s">
        <v>5169</v>
      </c>
      <c r="D441" t="s">
        <v>5237</v>
      </c>
      <c r="E441">
        <v>37900000</v>
      </c>
      <c r="F441">
        <v>45480000</v>
      </c>
      <c r="G441">
        <v>46052</v>
      </c>
      <c r="H441" t="s">
        <v>5235</v>
      </c>
    </row>
    <row r="442" spans="1:8" hidden="1">
      <c r="A442">
        <v>135888</v>
      </c>
      <c r="B442" t="s">
        <v>5238</v>
      </c>
      <c r="C442" t="s">
        <v>5239</v>
      </c>
      <c r="D442" t="s">
        <v>5240</v>
      </c>
      <c r="E442">
        <v>4500000</v>
      </c>
      <c r="F442">
        <v>5400000</v>
      </c>
      <c r="G442">
        <v>46052</v>
      </c>
      <c r="H442" t="s">
        <v>5235</v>
      </c>
    </row>
    <row r="443" spans="1:8" hidden="1">
      <c r="A443">
        <v>135889</v>
      </c>
      <c r="B443" t="s">
        <v>5238</v>
      </c>
      <c r="C443" t="s">
        <v>5239</v>
      </c>
      <c r="D443" t="s">
        <v>5241</v>
      </c>
      <c r="E443">
        <v>4500000</v>
      </c>
      <c r="F443">
        <v>5400000</v>
      </c>
      <c r="G443">
        <v>46052</v>
      </c>
      <c r="H443" t="s">
        <v>5235</v>
      </c>
    </row>
    <row r="444" spans="1:8" hidden="1">
      <c r="A444">
        <v>135890</v>
      </c>
      <c r="B444" t="s">
        <v>4800</v>
      </c>
      <c r="C444" t="s">
        <v>3984</v>
      </c>
      <c r="D444" t="s">
        <v>5242</v>
      </c>
      <c r="E444">
        <v>3300000</v>
      </c>
      <c r="F444">
        <v>3960000</v>
      </c>
      <c r="G444">
        <v>46052</v>
      </c>
      <c r="H444" t="s">
        <v>5235</v>
      </c>
    </row>
    <row r="445" spans="1:8" hidden="1">
      <c r="A445">
        <v>135891</v>
      </c>
      <c r="B445" t="s">
        <v>4800</v>
      </c>
      <c r="C445" t="s">
        <v>3984</v>
      </c>
      <c r="D445" t="s">
        <v>5243</v>
      </c>
      <c r="E445">
        <v>1620000</v>
      </c>
      <c r="F445">
        <v>1944000</v>
      </c>
      <c r="G445">
        <v>46052</v>
      </c>
      <c r="H445" t="s">
        <v>5235</v>
      </c>
    </row>
    <row r="446" spans="1:8" hidden="1">
      <c r="A446">
        <v>135892</v>
      </c>
      <c r="B446" t="s">
        <v>5244</v>
      </c>
      <c r="C446" t="s">
        <v>5245</v>
      </c>
      <c r="D446" t="s">
        <v>5246</v>
      </c>
      <c r="E446">
        <v>2700000</v>
      </c>
      <c r="F446">
        <v>3240000</v>
      </c>
      <c r="G446">
        <v>46052</v>
      </c>
      <c r="H446" t="s">
        <v>5235</v>
      </c>
    </row>
    <row r="447" spans="1:8" hidden="1">
      <c r="A447">
        <v>135893</v>
      </c>
      <c r="B447" t="s">
        <v>4952</v>
      </c>
      <c r="C447" t="s">
        <v>3992</v>
      </c>
      <c r="D447" t="s">
        <v>5247</v>
      </c>
      <c r="E447">
        <v>6000000</v>
      </c>
      <c r="F447">
        <v>7200000</v>
      </c>
      <c r="G447">
        <v>46052</v>
      </c>
      <c r="H447" t="s">
        <v>5235</v>
      </c>
    </row>
    <row r="448" spans="1:8" hidden="1">
      <c r="A448">
        <v>135894</v>
      </c>
      <c r="B448">
        <v>0</v>
      </c>
      <c r="C448">
        <v>0</v>
      </c>
      <c r="D448" t="s">
        <v>5248</v>
      </c>
      <c r="E448">
        <v>327888</v>
      </c>
      <c r="F448">
        <v>393465.59999999998</v>
      </c>
      <c r="G448">
        <v>46052</v>
      </c>
      <c r="H448" t="s">
        <v>5235</v>
      </c>
    </row>
    <row r="449" spans="1:8" hidden="1">
      <c r="A449">
        <v>135895</v>
      </c>
      <c r="B449" t="s">
        <v>5244</v>
      </c>
      <c r="C449" t="s">
        <v>5245</v>
      </c>
      <c r="D449" t="s">
        <v>5249</v>
      </c>
      <c r="E449">
        <v>2300000</v>
      </c>
      <c r="F449">
        <v>2760000</v>
      </c>
      <c r="G449">
        <v>46052</v>
      </c>
      <c r="H449" t="s">
        <v>5235</v>
      </c>
    </row>
    <row r="450" spans="1:8" hidden="1">
      <c r="A450">
        <v>135896</v>
      </c>
      <c r="B450" t="s">
        <v>4780</v>
      </c>
      <c r="C450" t="s">
        <v>4205</v>
      </c>
      <c r="D450" t="s">
        <v>5250</v>
      </c>
      <c r="E450">
        <v>1350000</v>
      </c>
      <c r="F450">
        <v>1620000</v>
      </c>
      <c r="G450">
        <v>46052</v>
      </c>
      <c r="H450" t="s">
        <v>5235</v>
      </c>
    </row>
    <row r="451" spans="1:8" hidden="1">
      <c r="A451">
        <v>135897</v>
      </c>
      <c r="B451">
        <v>0</v>
      </c>
      <c r="C451">
        <v>0</v>
      </c>
      <c r="D451" t="s">
        <v>5251</v>
      </c>
      <c r="E451">
        <v>327888</v>
      </c>
      <c r="F451">
        <v>393465.59999999998</v>
      </c>
      <c r="G451">
        <v>46052</v>
      </c>
      <c r="H451" t="s">
        <v>5235</v>
      </c>
    </row>
    <row r="452" spans="1:8" hidden="1">
      <c r="A452">
        <v>135898</v>
      </c>
      <c r="B452" t="s">
        <v>4695</v>
      </c>
      <c r="C452" t="s">
        <v>3973</v>
      </c>
      <c r="D452">
        <v>0</v>
      </c>
      <c r="E452">
        <v>5398250</v>
      </c>
      <c r="F452">
        <v>6477900</v>
      </c>
      <c r="G452">
        <v>46052</v>
      </c>
      <c r="H452" t="s">
        <v>5235</v>
      </c>
    </row>
    <row r="453" spans="1:8" hidden="1">
      <c r="A453">
        <v>135899</v>
      </c>
      <c r="B453" t="s">
        <v>5252</v>
      </c>
      <c r="C453" t="s">
        <v>5253</v>
      </c>
      <c r="D453" t="s">
        <v>5254</v>
      </c>
      <c r="E453">
        <v>10125000</v>
      </c>
      <c r="F453">
        <v>10125000</v>
      </c>
      <c r="G453">
        <v>46052</v>
      </c>
      <c r="H453" t="s">
        <v>5235</v>
      </c>
    </row>
    <row r="454" spans="1:8" hidden="1">
      <c r="A454">
        <v>135900</v>
      </c>
      <c r="B454">
        <v>0</v>
      </c>
      <c r="C454">
        <v>0</v>
      </c>
      <c r="D454" t="s">
        <v>5255</v>
      </c>
      <c r="E454">
        <v>0</v>
      </c>
      <c r="F454">
        <v>0</v>
      </c>
      <c r="G454">
        <v>46052</v>
      </c>
      <c r="H454" t="s">
        <v>5235</v>
      </c>
    </row>
    <row r="455" spans="1:8" hidden="1">
      <c r="A455">
        <v>135901</v>
      </c>
      <c r="B455">
        <v>0</v>
      </c>
      <c r="C455">
        <v>0</v>
      </c>
      <c r="D455" t="s">
        <v>5256</v>
      </c>
      <c r="E455">
        <v>0</v>
      </c>
      <c r="F455">
        <v>0</v>
      </c>
      <c r="G455">
        <v>46052</v>
      </c>
      <c r="H455" t="s">
        <v>5235</v>
      </c>
    </row>
    <row r="456" spans="1:8" hidden="1">
      <c r="A456">
        <v>135902</v>
      </c>
      <c r="B456">
        <v>0</v>
      </c>
      <c r="C456">
        <v>0</v>
      </c>
      <c r="D456" t="s">
        <v>5257</v>
      </c>
      <c r="E456">
        <v>0</v>
      </c>
      <c r="F456">
        <v>0</v>
      </c>
      <c r="G456">
        <v>46052</v>
      </c>
      <c r="H456" t="s">
        <v>5235</v>
      </c>
    </row>
    <row r="457" spans="1:8" hidden="1">
      <c r="A457">
        <v>135903</v>
      </c>
      <c r="B457" t="s">
        <v>4697</v>
      </c>
      <c r="C457" t="s">
        <v>3996</v>
      </c>
      <c r="D457" t="s">
        <v>5258</v>
      </c>
      <c r="E457">
        <v>0</v>
      </c>
      <c r="F457">
        <v>0</v>
      </c>
      <c r="G457">
        <v>46052</v>
      </c>
      <c r="H457" t="s">
        <v>5235</v>
      </c>
    </row>
    <row r="458" spans="1:8" hidden="1">
      <c r="A458">
        <v>135904</v>
      </c>
      <c r="B458">
        <v>0</v>
      </c>
      <c r="C458">
        <v>0</v>
      </c>
      <c r="D458" t="s">
        <v>5259</v>
      </c>
      <c r="E458">
        <v>0</v>
      </c>
      <c r="F458">
        <v>0</v>
      </c>
      <c r="G458">
        <v>46052</v>
      </c>
      <c r="H458" t="s">
        <v>5235</v>
      </c>
    </row>
    <row r="459" spans="1:8" hidden="1">
      <c r="A459">
        <v>135905</v>
      </c>
      <c r="B459">
        <v>0</v>
      </c>
      <c r="C459">
        <v>0</v>
      </c>
      <c r="D459" t="s">
        <v>5260</v>
      </c>
      <c r="E459">
        <v>0</v>
      </c>
      <c r="F459">
        <v>0</v>
      </c>
      <c r="G459">
        <v>46052</v>
      </c>
      <c r="H459" t="s">
        <v>5235</v>
      </c>
    </row>
    <row r="460" spans="1:8" hidden="1">
      <c r="A460">
        <v>135906</v>
      </c>
      <c r="B460">
        <v>0</v>
      </c>
      <c r="C460">
        <v>0</v>
      </c>
      <c r="D460" t="s">
        <v>5261</v>
      </c>
      <c r="E460">
        <v>0</v>
      </c>
      <c r="F460">
        <v>0</v>
      </c>
      <c r="G460">
        <v>46052</v>
      </c>
      <c r="H460" t="s">
        <v>5235</v>
      </c>
    </row>
    <row r="461" spans="1:8" hidden="1">
      <c r="A461">
        <v>135907</v>
      </c>
      <c r="B461">
        <v>0</v>
      </c>
      <c r="C461">
        <v>0</v>
      </c>
      <c r="D461" t="s">
        <v>5262</v>
      </c>
      <c r="E461">
        <v>0</v>
      </c>
      <c r="F461">
        <v>0</v>
      </c>
      <c r="G461">
        <v>46052</v>
      </c>
      <c r="H461" t="s">
        <v>5235</v>
      </c>
    </row>
    <row r="462" spans="1:8" hidden="1">
      <c r="A462">
        <v>135908</v>
      </c>
      <c r="B462">
        <v>0</v>
      </c>
      <c r="C462">
        <v>0</v>
      </c>
      <c r="D462" t="s">
        <v>5263</v>
      </c>
      <c r="E462">
        <v>0</v>
      </c>
      <c r="F462">
        <v>0</v>
      </c>
      <c r="G462">
        <v>46052</v>
      </c>
      <c r="H462" t="s">
        <v>5235</v>
      </c>
    </row>
    <row r="463" spans="1:8" hidden="1">
      <c r="A463">
        <v>135909</v>
      </c>
      <c r="B463" t="s">
        <v>5264</v>
      </c>
      <c r="C463" t="s">
        <v>4045</v>
      </c>
      <c r="D463" t="s">
        <v>5265</v>
      </c>
      <c r="E463">
        <v>12640000</v>
      </c>
      <c r="F463">
        <v>12640000</v>
      </c>
      <c r="G463">
        <v>46055</v>
      </c>
      <c r="H463" t="s">
        <v>5266</v>
      </c>
    </row>
    <row r="464" spans="1:8" hidden="1">
      <c r="A464">
        <v>135910</v>
      </c>
      <c r="B464">
        <v>0</v>
      </c>
      <c r="C464">
        <v>0</v>
      </c>
      <c r="D464" t="s">
        <v>5267</v>
      </c>
      <c r="E464">
        <v>0</v>
      </c>
      <c r="F464">
        <v>0</v>
      </c>
      <c r="G464">
        <v>46055</v>
      </c>
      <c r="H464" t="s">
        <v>5266</v>
      </c>
    </row>
    <row r="465" spans="1:8" hidden="1">
      <c r="A465">
        <v>135911</v>
      </c>
      <c r="B465">
        <v>0</v>
      </c>
      <c r="C465">
        <v>0</v>
      </c>
      <c r="D465" t="s">
        <v>5268</v>
      </c>
      <c r="E465">
        <v>0</v>
      </c>
      <c r="F465">
        <v>0</v>
      </c>
      <c r="G465">
        <v>46055</v>
      </c>
      <c r="H465" t="s">
        <v>5266</v>
      </c>
    </row>
    <row r="466" spans="1:8" hidden="1">
      <c r="A466">
        <v>135912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46055</v>
      </c>
      <c r="H466" t="s">
        <v>5266</v>
      </c>
    </row>
    <row r="467" spans="1:8" hidden="1">
      <c r="A467">
        <v>135913</v>
      </c>
      <c r="B467">
        <v>0</v>
      </c>
      <c r="C467">
        <v>0</v>
      </c>
      <c r="D467" t="s">
        <v>5269</v>
      </c>
      <c r="E467">
        <v>0</v>
      </c>
      <c r="F467">
        <v>0</v>
      </c>
      <c r="G467">
        <v>46055</v>
      </c>
      <c r="H467" t="s">
        <v>5266</v>
      </c>
    </row>
    <row r="468" spans="1:8" hidden="1">
      <c r="A468">
        <v>135914</v>
      </c>
      <c r="B468">
        <v>0</v>
      </c>
      <c r="C468">
        <v>0</v>
      </c>
      <c r="D468" t="s">
        <v>5270</v>
      </c>
      <c r="E468">
        <v>0</v>
      </c>
      <c r="F468">
        <v>0</v>
      </c>
      <c r="G468">
        <v>46055</v>
      </c>
      <c r="H468" t="s">
        <v>5266</v>
      </c>
    </row>
    <row r="469" spans="1:8" hidden="1">
      <c r="A469">
        <v>135915</v>
      </c>
      <c r="B469">
        <v>0</v>
      </c>
      <c r="C469">
        <v>0</v>
      </c>
      <c r="D469" t="s">
        <v>5271</v>
      </c>
      <c r="E469">
        <v>0</v>
      </c>
      <c r="F469">
        <v>0</v>
      </c>
      <c r="G469">
        <v>46055</v>
      </c>
      <c r="H469" t="s">
        <v>5266</v>
      </c>
    </row>
    <row r="470" spans="1:8" hidden="1">
      <c r="A470">
        <v>135916</v>
      </c>
      <c r="B470" t="s">
        <v>5272</v>
      </c>
      <c r="C470" t="s">
        <v>5273</v>
      </c>
      <c r="D470">
        <v>0</v>
      </c>
      <c r="E470">
        <v>359333839.44</v>
      </c>
      <c r="F470">
        <v>431200607.32999998</v>
      </c>
      <c r="G470">
        <v>46055</v>
      </c>
      <c r="H470" t="s">
        <v>5266</v>
      </c>
    </row>
    <row r="471" spans="1:8" hidden="1">
      <c r="A471">
        <v>135917</v>
      </c>
      <c r="B471" t="s">
        <v>5103</v>
      </c>
      <c r="C471" t="s">
        <v>3963</v>
      </c>
      <c r="D471" t="s">
        <v>5274</v>
      </c>
      <c r="E471">
        <v>2775000</v>
      </c>
      <c r="F471">
        <v>3330000</v>
      </c>
      <c r="G471">
        <v>46055</v>
      </c>
      <c r="H471" t="s">
        <v>5266</v>
      </c>
    </row>
    <row r="472" spans="1:8" hidden="1">
      <c r="A472">
        <v>135918</v>
      </c>
      <c r="B472">
        <v>0</v>
      </c>
      <c r="C472">
        <v>0</v>
      </c>
      <c r="D472" t="s">
        <v>5010</v>
      </c>
      <c r="E472">
        <v>8020164349.1999998</v>
      </c>
      <c r="F472">
        <v>9624197219.0400009</v>
      </c>
      <c r="G472">
        <v>46055</v>
      </c>
      <c r="H472" t="s">
        <v>5266</v>
      </c>
    </row>
    <row r="473" spans="1:8" hidden="1">
      <c r="A473">
        <v>135919</v>
      </c>
      <c r="B473" t="s">
        <v>5275</v>
      </c>
      <c r="C473" t="s">
        <v>5276</v>
      </c>
      <c r="D473" t="s">
        <v>5277</v>
      </c>
      <c r="E473">
        <v>175000</v>
      </c>
      <c r="F473">
        <v>210000</v>
      </c>
      <c r="G473">
        <v>46055</v>
      </c>
      <c r="H473" t="s">
        <v>5266</v>
      </c>
    </row>
    <row r="474" spans="1:8" hidden="1">
      <c r="A474">
        <v>135920</v>
      </c>
      <c r="B474" t="s">
        <v>5116</v>
      </c>
      <c r="C474" t="s">
        <v>3966</v>
      </c>
      <c r="D474">
        <v>0</v>
      </c>
      <c r="E474">
        <v>664990.5</v>
      </c>
      <c r="F474">
        <v>797988.6</v>
      </c>
      <c r="G474">
        <v>46055</v>
      </c>
      <c r="H474" t="s">
        <v>5266</v>
      </c>
    </row>
    <row r="475" spans="1:8" hidden="1">
      <c r="A475">
        <v>135921</v>
      </c>
      <c r="B475" t="s">
        <v>5278</v>
      </c>
      <c r="C475" t="s">
        <v>5279</v>
      </c>
      <c r="D475" t="s">
        <v>5280</v>
      </c>
      <c r="E475">
        <v>57600000</v>
      </c>
      <c r="F475">
        <v>69120000</v>
      </c>
      <c r="G475">
        <v>46057</v>
      </c>
      <c r="H475" t="s">
        <v>5281</v>
      </c>
    </row>
    <row r="476" spans="1:8" hidden="1">
      <c r="A476">
        <v>135922</v>
      </c>
      <c r="B476" t="s">
        <v>5282</v>
      </c>
      <c r="C476" t="s">
        <v>4168</v>
      </c>
      <c r="D476" t="s">
        <v>5283</v>
      </c>
      <c r="E476">
        <v>14762816.640000001</v>
      </c>
      <c r="F476">
        <v>17715379.969999999</v>
      </c>
      <c r="G476">
        <v>46055</v>
      </c>
      <c r="H476" t="s">
        <v>5266</v>
      </c>
    </row>
    <row r="477" spans="1:8" hidden="1">
      <c r="A477">
        <v>135923</v>
      </c>
      <c r="B477" t="s">
        <v>5284</v>
      </c>
      <c r="C477" t="s">
        <v>5285</v>
      </c>
      <c r="D477" t="s">
        <v>5286</v>
      </c>
      <c r="E477">
        <v>30103</v>
      </c>
      <c r="F477">
        <v>30103</v>
      </c>
      <c r="G477">
        <v>46055</v>
      </c>
      <c r="H477" t="s">
        <v>5266</v>
      </c>
    </row>
    <row r="478" spans="1:8" hidden="1">
      <c r="A478">
        <v>135924</v>
      </c>
      <c r="B478" t="s">
        <v>5287</v>
      </c>
      <c r="C478" t="s">
        <v>4085</v>
      </c>
      <c r="D478" t="s">
        <v>5288</v>
      </c>
      <c r="E478">
        <v>321750</v>
      </c>
      <c r="F478">
        <v>386100</v>
      </c>
      <c r="G478">
        <v>46055</v>
      </c>
      <c r="H478" t="s">
        <v>5266</v>
      </c>
    </row>
    <row r="479" spans="1:8" hidden="1">
      <c r="A479">
        <v>135925</v>
      </c>
      <c r="B479">
        <v>0</v>
      </c>
      <c r="C479">
        <v>0</v>
      </c>
      <c r="D479" t="s">
        <v>5289</v>
      </c>
      <c r="E479">
        <v>0</v>
      </c>
      <c r="F479">
        <v>0</v>
      </c>
      <c r="G479">
        <v>46055</v>
      </c>
      <c r="H479" t="s">
        <v>5266</v>
      </c>
    </row>
    <row r="480" spans="1:8" hidden="1">
      <c r="A480">
        <v>135926</v>
      </c>
      <c r="B480" t="s">
        <v>4817</v>
      </c>
      <c r="C480" t="s">
        <v>4091</v>
      </c>
      <c r="D480" t="s">
        <v>5290</v>
      </c>
      <c r="E480">
        <v>7572230</v>
      </c>
      <c r="F480">
        <v>9086676</v>
      </c>
      <c r="G480">
        <v>46055</v>
      </c>
      <c r="H480" t="s">
        <v>5266</v>
      </c>
    </row>
    <row r="481" spans="1:8" hidden="1">
      <c r="A481">
        <v>135927</v>
      </c>
      <c r="B481">
        <v>0</v>
      </c>
      <c r="C481">
        <v>0</v>
      </c>
      <c r="D481" t="s">
        <v>5291</v>
      </c>
      <c r="E481">
        <v>0</v>
      </c>
      <c r="F481">
        <v>0</v>
      </c>
      <c r="G481">
        <v>46055</v>
      </c>
      <c r="H481" t="s">
        <v>5266</v>
      </c>
    </row>
    <row r="482" spans="1:8" hidden="1">
      <c r="A482">
        <v>135928</v>
      </c>
      <c r="B482" t="s">
        <v>5103</v>
      </c>
      <c r="C482" t="s">
        <v>3963</v>
      </c>
      <c r="D482" t="s">
        <v>5292</v>
      </c>
      <c r="E482">
        <v>5650000</v>
      </c>
      <c r="F482">
        <v>6780000</v>
      </c>
      <c r="G482">
        <v>46055</v>
      </c>
      <c r="H482" t="s">
        <v>5266</v>
      </c>
    </row>
    <row r="483" spans="1:8" hidden="1">
      <c r="A483">
        <v>135929</v>
      </c>
      <c r="B483" t="s">
        <v>5218</v>
      </c>
      <c r="C483" t="s">
        <v>5219</v>
      </c>
      <c r="D483" t="s">
        <v>5293</v>
      </c>
      <c r="E483">
        <v>6323000</v>
      </c>
      <c r="F483">
        <v>6323000</v>
      </c>
      <c r="G483">
        <v>46055</v>
      </c>
      <c r="H483" t="s">
        <v>5266</v>
      </c>
    </row>
    <row r="484" spans="1:8" hidden="1">
      <c r="A484">
        <v>135930</v>
      </c>
      <c r="B484" t="s">
        <v>4695</v>
      </c>
      <c r="C484" t="s">
        <v>3973</v>
      </c>
      <c r="D484" t="s">
        <v>5294</v>
      </c>
      <c r="E484">
        <v>4872300</v>
      </c>
      <c r="F484">
        <v>4872300</v>
      </c>
      <c r="G484">
        <v>46055</v>
      </c>
      <c r="H484" t="s">
        <v>5266</v>
      </c>
    </row>
    <row r="485" spans="1:8" hidden="1">
      <c r="A485">
        <v>135931</v>
      </c>
      <c r="B485" t="s">
        <v>5295</v>
      </c>
      <c r="C485" t="s">
        <v>4126</v>
      </c>
      <c r="D485" t="s">
        <v>5296</v>
      </c>
      <c r="E485">
        <v>2200000</v>
      </c>
      <c r="F485">
        <v>2640000</v>
      </c>
      <c r="G485">
        <v>46055</v>
      </c>
      <c r="H485" t="s">
        <v>5266</v>
      </c>
    </row>
    <row r="486" spans="1:8" hidden="1">
      <c r="A486">
        <v>135932</v>
      </c>
      <c r="B486" t="s">
        <v>4697</v>
      </c>
      <c r="C486" t="s">
        <v>3996</v>
      </c>
      <c r="D486" t="s">
        <v>5297</v>
      </c>
      <c r="E486">
        <v>3291000</v>
      </c>
      <c r="F486">
        <v>3291000</v>
      </c>
      <c r="G486">
        <v>46055</v>
      </c>
      <c r="H486" t="s">
        <v>5266</v>
      </c>
    </row>
    <row r="487" spans="1:8" hidden="1">
      <c r="A487">
        <v>135933</v>
      </c>
      <c r="B487" t="s">
        <v>4716</v>
      </c>
      <c r="C487" t="s">
        <v>4717</v>
      </c>
      <c r="D487" t="s">
        <v>5298</v>
      </c>
      <c r="E487">
        <v>1963.81</v>
      </c>
      <c r="F487">
        <v>1963.81</v>
      </c>
      <c r="G487">
        <v>46056</v>
      </c>
      <c r="H487" t="s">
        <v>5299</v>
      </c>
    </row>
    <row r="488" spans="1:8" hidden="1">
      <c r="A488">
        <v>135934</v>
      </c>
      <c r="B488" t="s">
        <v>5300</v>
      </c>
      <c r="C488" t="s">
        <v>5301</v>
      </c>
      <c r="D488" t="s">
        <v>5302</v>
      </c>
      <c r="E488">
        <v>8895833.3300000001</v>
      </c>
      <c r="F488">
        <v>10675000</v>
      </c>
      <c r="G488">
        <v>46056</v>
      </c>
      <c r="H488" t="s">
        <v>5299</v>
      </c>
    </row>
    <row r="489" spans="1:8" hidden="1">
      <c r="A489">
        <v>135935</v>
      </c>
      <c r="B489" t="s">
        <v>5232</v>
      </c>
      <c r="C489" t="s">
        <v>5233</v>
      </c>
      <c r="D489" t="s">
        <v>5303</v>
      </c>
      <c r="E489">
        <v>144</v>
      </c>
      <c r="F489">
        <v>144</v>
      </c>
      <c r="G489">
        <v>46056</v>
      </c>
      <c r="H489" t="s">
        <v>5299</v>
      </c>
    </row>
    <row r="490" spans="1:8" hidden="1">
      <c r="A490">
        <v>135936</v>
      </c>
      <c r="B490" t="s">
        <v>4732</v>
      </c>
      <c r="C490" t="s">
        <v>4064</v>
      </c>
      <c r="D490" t="s">
        <v>5304</v>
      </c>
      <c r="E490">
        <v>20000000</v>
      </c>
      <c r="F490">
        <v>20000000</v>
      </c>
      <c r="G490">
        <v>46056</v>
      </c>
      <c r="H490" t="s">
        <v>5299</v>
      </c>
    </row>
    <row r="491" spans="1:8" hidden="1">
      <c r="A491">
        <v>135937</v>
      </c>
      <c r="B491" t="s">
        <v>5305</v>
      </c>
      <c r="C491" t="s">
        <v>5306</v>
      </c>
      <c r="D491" t="s">
        <v>5307</v>
      </c>
      <c r="E491">
        <v>2750000</v>
      </c>
      <c r="F491">
        <v>2750000</v>
      </c>
      <c r="G491">
        <v>46056</v>
      </c>
      <c r="H491" t="s">
        <v>5299</v>
      </c>
    </row>
    <row r="492" spans="1:8" hidden="1">
      <c r="A492">
        <v>135938</v>
      </c>
      <c r="B492" t="s">
        <v>5308</v>
      </c>
      <c r="C492" t="s">
        <v>4047</v>
      </c>
      <c r="D492" t="s">
        <v>5309</v>
      </c>
      <c r="E492">
        <v>20000000</v>
      </c>
      <c r="F492">
        <v>24000000</v>
      </c>
      <c r="G492">
        <v>46056</v>
      </c>
      <c r="H492" t="s">
        <v>5299</v>
      </c>
    </row>
    <row r="493" spans="1:8" hidden="1">
      <c r="A493">
        <v>135939</v>
      </c>
      <c r="B493" t="s">
        <v>5310</v>
      </c>
      <c r="C493" t="s">
        <v>4152</v>
      </c>
      <c r="D493" t="s">
        <v>5311</v>
      </c>
      <c r="E493">
        <v>20833333.300000001</v>
      </c>
      <c r="F493">
        <v>24999999.960000001</v>
      </c>
      <c r="G493">
        <v>46056</v>
      </c>
      <c r="H493" t="s">
        <v>5299</v>
      </c>
    </row>
    <row r="494" spans="1:8" hidden="1">
      <c r="A494">
        <v>135940</v>
      </c>
      <c r="B494" t="s">
        <v>5312</v>
      </c>
      <c r="C494" t="s">
        <v>5313</v>
      </c>
      <c r="D494">
        <v>0</v>
      </c>
      <c r="E494">
        <v>5000000</v>
      </c>
      <c r="F494">
        <v>5000000</v>
      </c>
      <c r="G494">
        <v>46056</v>
      </c>
      <c r="H494" t="s">
        <v>5299</v>
      </c>
    </row>
    <row r="495" spans="1:8" hidden="1">
      <c r="A495">
        <v>135941</v>
      </c>
      <c r="B495" t="s">
        <v>5312</v>
      </c>
      <c r="C495" t="s">
        <v>5313</v>
      </c>
      <c r="D495">
        <v>0</v>
      </c>
      <c r="E495">
        <v>160000</v>
      </c>
      <c r="F495">
        <v>160000</v>
      </c>
      <c r="G495">
        <v>46056</v>
      </c>
      <c r="H495" t="s">
        <v>5299</v>
      </c>
    </row>
    <row r="496" spans="1:8" hidden="1">
      <c r="A496">
        <v>135942</v>
      </c>
      <c r="B496" t="s">
        <v>5312</v>
      </c>
      <c r="C496" t="s">
        <v>5313</v>
      </c>
      <c r="D496">
        <v>0</v>
      </c>
      <c r="E496">
        <v>300000</v>
      </c>
      <c r="F496">
        <v>300000</v>
      </c>
      <c r="G496">
        <v>46056</v>
      </c>
      <c r="H496" t="s">
        <v>5299</v>
      </c>
    </row>
    <row r="497" spans="1:8" hidden="1">
      <c r="A497">
        <v>135943</v>
      </c>
      <c r="B497" t="s">
        <v>5312</v>
      </c>
      <c r="C497" t="s">
        <v>5313</v>
      </c>
      <c r="D497">
        <v>0</v>
      </c>
      <c r="E497">
        <v>1500000</v>
      </c>
      <c r="F497">
        <v>1500000</v>
      </c>
      <c r="G497">
        <v>46056</v>
      </c>
      <c r="H497" t="s">
        <v>5299</v>
      </c>
    </row>
    <row r="498" spans="1:8" hidden="1">
      <c r="A498">
        <v>135944</v>
      </c>
      <c r="B498" t="s">
        <v>5312</v>
      </c>
      <c r="C498" t="s">
        <v>5313</v>
      </c>
      <c r="D498">
        <v>0</v>
      </c>
      <c r="E498">
        <v>1250000</v>
      </c>
      <c r="F498">
        <v>1250000</v>
      </c>
      <c r="G498">
        <v>46056</v>
      </c>
      <c r="H498" t="s">
        <v>5299</v>
      </c>
    </row>
    <row r="499" spans="1:8" hidden="1">
      <c r="A499">
        <v>135945</v>
      </c>
      <c r="B499" t="s">
        <v>5314</v>
      </c>
      <c r="C499" t="s">
        <v>4023</v>
      </c>
      <c r="D499" t="s">
        <v>5315</v>
      </c>
      <c r="E499">
        <v>397685.76000000001</v>
      </c>
      <c r="F499">
        <v>477222.91</v>
      </c>
      <c r="G499">
        <v>46056</v>
      </c>
      <c r="H499" t="s">
        <v>5299</v>
      </c>
    </row>
    <row r="500" spans="1:8" hidden="1">
      <c r="A500">
        <v>135946</v>
      </c>
      <c r="B500" t="s">
        <v>5316</v>
      </c>
      <c r="C500" t="s">
        <v>4141</v>
      </c>
      <c r="D500" t="s">
        <v>5317</v>
      </c>
      <c r="E500">
        <v>400400</v>
      </c>
      <c r="F500">
        <v>480480</v>
      </c>
      <c r="G500">
        <v>46056</v>
      </c>
      <c r="H500" t="s">
        <v>5299</v>
      </c>
    </row>
    <row r="501" spans="1:8" hidden="1">
      <c r="A501">
        <v>135947</v>
      </c>
      <c r="B501" t="s">
        <v>5318</v>
      </c>
      <c r="C501" t="s">
        <v>5319</v>
      </c>
      <c r="D501" t="s">
        <v>5320</v>
      </c>
      <c r="E501">
        <v>865000</v>
      </c>
      <c r="F501">
        <v>865000</v>
      </c>
      <c r="G501">
        <v>46056</v>
      </c>
      <c r="H501" t="s">
        <v>5299</v>
      </c>
    </row>
    <row r="502" spans="1:8" hidden="1">
      <c r="A502">
        <v>135948</v>
      </c>
      <c r="B502">
        <v>0</v>
      </c>
      <c r="C502">
        <v>0</v>
      </c>
      <c r="D502" t="s">
        <v>5321</v>
      </c>
      <c r="E502">
        <v>0</v>
      </c>
      <c r="F502">
        <v>0</v>
      </c>
      <c r="G502">
        <v>46056</v>
      </c>
      <c r="H502" t="s">
        <v>5299</v>
      </c>
    </row>
    <row r="503" spans="1:8" hidden="1">
      <c r="A503">
        <v>135949</v>
      </c>
      <c r="B503" t="s">
        <v>5322</v>
      </c>
      <c r="C503" t="s">
        <v>5323</v>
      </c>
      <c r="D503" t="s">
        <v>5324</v>
      </c>
      <c r="E503">
        <v>14000000</v>
      </c>
      <c r="F503">
        <v>14000000</v>
      </c>
      <c r="G503">
        <v>46056</v>
      </c>
      <c r="H503" t="s">
        <v>5299</v>
      </c>
    </row>
    <row r="504" spans="1:8" hidden="1">
      <c r="A504">
        <v>135950</v>
      </c>
      <c r="B504">
        <v>0</v>
      </c>
      <c r="C504">
        <v>0</v>
      </c>
      <c r="D504" t="s">
        <v>5325</v>
      </c>
      <c r="E504">
        <v>0</v>
      </c>
      <c r="F504">
        <v>0</v>
      </c>
      <c r="G504">
        <v>46057</v>
      </c>
      <c r="H504" t="s">
        <v>5281</v>
      </c>
    </row>
    <row r="505" spans="1:8" hidden="1">
      <c r="A505">
        <v>135951</v>
      </c>
      <c r="B505" t="s">
        <v>4952</v>
      </c>
      <c r="C505" t="s">
        <v>3992</v>
      </c>
      <c r="D505" t="s">
        <v>5326</v>
      </c>
      <c r="E505">
        <v>3950000</v>
      </c>
      <c r="F505">
        <v>3950000</v>
      </c>
      <c r="G505">
        <v>46057</v>
      </c>
      <c r="H505" t="s">
        <v>5281</v>
      </c>
    </row>
    <row r="506" spans="1:8" hidden="1">
      <c r="A506">
        <v>135952</v>
      </c>
      <c r="B506" t="s">
        <v>4674</v>
      </c>
      <c r="C506" t="s">
        <v>4675</v>
      </c>
      <c r="D506" t="s">
        <v>5327</v>
      </c>
      <c r="E506">
        <v>200833.33</v>
      </c>
      <c r="F506">
        <v>241000</v>
      </c>
      <c r="G506">
        <v>46057</v>
      </c>
      <c r="H506" t="s">
        <v>5281</v>
      </c>
    </row>
    <row r="507" spans="1:8" hidden="1">
      <c r="A507">
        <v>135953</v>
      </c>
      <c r="B507" t="s">
        <v>4695</v>
      </c>
      <c r="C507" t="s">
        <v>3973</v>
      </c>
      <c r="D507" t="s">
        <v>5328</v>
      </c>
      <c r="E507">
        <v>19101416.66</v>
      </c>
      <c r="F507">
        <v>22921699.989999998</v>
      </c>
      <c r="G507">
        <v>46057</v>
      </c>
      <c r="H507" t="s">
        <v>5281</v>
      </c>
    </row>
    <row r="508" spans="1:8" hidden="1">
      <c r="A508">
        <v>135954</v>
      </c>
      <c r="B508" t="s">
        <v>4674</v>
      </c>
      <c r="C508" t="s">
        <v>4675</v>
      </c>
      <c r="D508" t="s">
        <v>5329</v>
      </c>
      <c r="E508">
        <v>116666.67</v>
      </c>
      <c r="F508">
        <v>140000</v>
      </c>
      <c r="G508">
        <v>46057</v>
      </c>
      <c r="H508" t="s">
        <v>5281</v>
      </c>
    </row>
    <row r="509" spans="1:8" hidden="1">
      <c r="A509">
        <v>135955</v>
      </c>
      <c r="B509" t="s">
        <v>5330</v>
      </c>
      <c r="C509" t="s">
        <v>5331</v>
      </c>
      <c r="D509" t="s">
        <v>5332</v>
      </c>
      <c r="E509">
        <v>7186.2</v>
      </c>
      <c r="F509">
        <v>7186.2</v>
      </c>
      <c r="G509">
        <v>46057</v>
      </c>
      <c r="H509" t="s">
        <v>5281</v>
      </c>
    </row>
    <row r="510" spans="1:8" hidden="1">
      <c r="A510">
        <v>135956</v>
      </c>
      <c r="B510" t="s">
        <v>5057</v>
      </c>
      <c r="C510" t="s">
        <v>4008</v>
      </c>
      <c r="D510" t="s">
        <v>5333</v>
      </c>
      <c r="E510">
        <v>1300727</v>
      </c>
      <c r="F510">
        <v>1560872.4</v>
      </c>
      <c r="G510">
        <v>46057</v>
      </c>
      <c r="H510" t="s">
        <v>5281</v>
      </c>
    </row>
    <row r="511" spans="1:8" hidden="1">
      <c r="A511">
        <v>135957</v>
      </c>
      <c r="B511" t="s">
        <v>5334</v>
      </c>
      <c r="C511" t="s">
        <v>5335</v>
      </c>
      <c r="D511" t="s">
        <v>5336</v>
      </c>
      <c r="E511">
        <v>2000000</v>
      </c>
      <c r="F511">
        <v>2000000</v>
      </c>
      <c r="G511">
        <v>46057</v>
      </c>
      <c r="H511" t="s">
        <v>5281</v>
      </c>
    </row>
    <row r="512" spans="1:8" hidden="1">
      <c r="A512">
        <v>135958</v>
      </c>
      <c r="B512" t="s">
        <v>4858</v>
      </c>
      <c r="C512" t="s">
        <v>4079</v>
      </c>
      <c r="D512" t="s">
        <v>5337</v>
      </c>
      <c r="E512">
        <v>39711218</v>
      </c>
      <c r="F512">
        <v>47653461.600000001</v>
      </c>
      <c r="G512">
        <v>46057</v>
      </c>
      <c r="H512" t="s">
        <v>5281</v>
      </c>
    </row>
    <row r="513" spans="1:8" hidden="1">
      <c r="A513">
        <v>135959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46057</v>
      </c>
      <c r="H513" t="s">
        <v>5281</v>
      </c>
    </row>
    <row r="514" spans="1:8" hidden="1">
      <c r="A514">
        <v>135960</v>
      </c>
      <c r="B514">
        <v>0</v>
      </c>
      <c r="C514">
        <v>0</v>
      </c>
      <c r="D514" t="s">
        <v>5338</v>
      </c>
      <c r="E514">
        <v>1</v>
      </c>
      <c r="F514">
        <v>1.2</v>
      </c>
      <c r="G514">
        <v>46057</v>
      </c>
      <c r="H514" t="s">
        <v>5281</v>
      </c>
    </row>
    <row r="515" spans="1:8" hidden="1">
      <c r="A515">
        <v>135961</v>
      </c>
      <c r="B515" t="s">
        <v>4697</v>
      </c>
      <c r="C515" t="s">
        <v>3996</v>
      </c>
      <c r="D515" t="s">
        <v>5339</v>
      </c>
      <c r="E515">
        <v>2814150</v>
      </c>
      <c r="F515">
        <v>3376980</v>
      </c>
      <c r="G515">
        <v>46057</v>
      </c>
      <c r="H515" t="s">
        <v>5281</v>
      </c>
    </row>
    <row r="516" spans="1:8" hidden="1">
      <c r="A516">
        <v>135962</v>
      </c>
      <c r="B516" t="s">
        <v>4697</v>
      </c>
      <c r="C516" t="s">
        <v>3996</v>
      </c>
      <c r="D516" t="s">
        <v>5340</v>
      </c>
      <c r="E516">
        <v>6132700</v>
      </c>
      <c r="F516">
        <v>7359240</v>
      </c>
      <c r="G516">
        <v>46057</v>
      </c>
      <c r="H516" t="s">
        <v>5281</v>
      </c>
    </row>
    <row r="517" spans="1:8" hidden="1">
      <c r="A517">
        <v>135963</v>
      </c>
      <c r="B517" t="s">
        <v>4697</v>
      </c>
      <c r="C517" t="s">
        <v>3996</v>
      </c>
      <c r="D517" t="s">
        <v>5341</v>
      </c>
      <c r="E517">
        <v>5628300</v>
      </c>
      <c r="F517">
        <v>6753960</v>
      </c>
      <c r="G517">
        <v>46057</v>
      </c>
      <c r="H517" t="s">
        <v>5281</v>
      </c>
    </row>
    <row r="518" spans="1:8" hidden="1">
      <c r="A518">
        <v>135964</v>
      </c>
      <c r="B518" t="s">
        <v>5342</v>
      </c>
      <c r="C518" t="s">
        <v>5343</v>
      </c>
      <c r="D518" t="s">
        <v>5344</v>
      </c>
      <c r="E518">
        <v>15024700</v>
      </c>
      <c r="F518">
        <v>15024700</v>
      </c>
      <c r="G518">
        <v>46057</v>
      </c>
      <c r="H518" t="s">
        <v>5281</v>
      </c>
    </row>
    <row r="519" spans="1:8" hidden="1">
      <c r="A519">
        <v>135965</v>
      </c>
      <c r="B519" t="s">
        <v>5345</v>
      </c>
      <c r="C519" t="s">
        <v>4058</v>
      </c>
      <c r="D519" t="s">
        <v>5346</v>
      </c>
      <c r="E519">
        <v>9292000</v>
      </c>
      <c r="F519">
        <v>11150400</v>
      </c>
      <c r="G519">
        <v>46057</v>
      </c>
      <c r="H519" t="s">
        <v>5281</v>
      </c>
    </row>
    <row r="520" spans="1:8" hidden="1">
      <c r="A520">
        <v>135966</v>
      </c>
      <c r="B520">
        <v>0</v>
      </c>
      <c r="C520">
        <v>0</v>
      </c>
      <c r="D520" t="s">
        <v>5347</v>
      </c>
      <c r="E520">
        <v>19635600</v>
      </c>
      <c r="F520">
        <v>19635600</v>
      </c>
      <c r="G520">
        <v>46057</v>
      </c>
      <c r="H520" t="s">
        <v>5281</v>
      </c>
    </row>
    <row r="521" spans="1:8" hidden="1">
      <c r="A521">
        <v>135967</v>
      </c>
      <c r="B521" t="s">
        <v>4695</v>
      </c>
      <c r="C521" t="s">
        <v>3973</v>
      </c>
      <c r="D521" t="s">
        <v>5348</v>
      </c>
      <c r="E521">
        <v>2441100</v>
      </c>
      <c r="F521">
        <v>2441100</v>
      </c>
      <c r="G521">
        <v>46058</v>
      </c>
      <c r="H521" t="s">
        <v>5349</v>
      </c>
    </row>
    <row r="522" spans="1:8" hidden="1">
      <c r="A522">
        <v>135968</v>
      </c>
      <c r="B522">
        <v>0</v>
      </c>
      <c r="C522">
        <v>0</v>
      </c>
      <c r="D522" t="s">
        <v>5350</v>
      </c>
      <c r="E522">
        <v>2928400</v>
      </c>
      <c r="F522">
        <v>2928400</v>
      </c>
      <c r="G522">
        <v>46058</v>
      </c>
      <c r="H522" t="s">
        <v>5349</v>
      </c>
    </row>
    <row r="523" spans="1:8" hidden="1">
      <c r="A523">
        <v>135969</v>
      </c>
      <c r="B523" t="s">
        <v>4791</v>
      </c>
      <c r="C523" t="s">
        <v>3968</v>
      </c>
      <c r="D523" t="s">
        <v>5351</v>
      </c>
      <c r="E523">
        <v>120000</v>
      </c>
      <c r="F523">
        <v>144000</v>
      </c>
      <c r="G523">
        <v>46058</v>
      </c>
      <c r="H523" t="s">
        <v>5349</v>
      </c>
    </row>
    <row r="524" spans="1:8" hidden="1">
      <c r="A524">
        <v>135970</v>
      </c>
      <c r="B524" t="s">
        <v>5119</v>
      </c>
      <c r="C524" t="s">
        <v>5120</v>
      </c>
      <c r="D524" t="s">
        <v>5352</v>
      </c>
      <c r="E524">
        <v>2000000</v>
      </c>
      <c r="F524">
        <v>2000000</v>
      </c>
      <c r="G524">
        <v>46058</v>
      </c>
      <c r="H524" t="s">
        <v>5349</v>
      </c>
    </row>
    <row r="525" spans="1:8" hidden="1">
      <c r="A525">
        <v>135971</v>
      </c>
      <c r="B525" t="s">
        <v>4910</v>
      </c>
      <c r="C525" t="s">
        <v>4080</v>
      </c>
      <c r="D525" t="s">
        <v>5353</v>
      </c>
      <c r="E525">
        <v>9852000</v>
      </c>
      <c r="F525">
        <v>11822400</v>
      </c>
      <c r="G525">
        <v>46058</v>
      </c>
      <c r="H525" t="s">
        <v>5349</v>
      </c>
    </row>
    <row r="526" spans="1:8" hidden="1">
      <c r="A526">
        <v>135972</v>
      </c>
      <c r="B526" t="s">
        <v>4775</v>
      </c>
      <c r="C526" t="s">
        <v>4036</v>
      </c>
      <c r="D526" t="s">
        <v>5354</v>
      </c>
      <c r="E526">
        <v>2200000</v>
      </c>
      <c r="F526">
        <v>2640000</v>
      </c>
      <c r="G526">
        <v>46058</v>
      </c>
      <c r="H526" t="s">
        <v>5349</v>
      </c>
    </row>
    <row r="527" spans="1:8" hidden="1">
      <c r="A527">
        <v>135973</v>
      </c>
      <c r="B527" t="s">
        <v>4777</v>
      </c>
      <c r="C527" t="s">
        <v>4054</v>
      </c>
      <c r="D527" t="s">
        <v>5355</v>
      </c>
      <c r="E527">
        <v>418750</v>
      </c>
      <c r="F527">
        <v>502500</v>
      </c>
      <c r="G527">
        <v>46058</v>
      </c>
      <c r="H527" t="s">
        <v>5349</v>
      </c>
    </row>
    <row r="528" spans="1:8" hidden="1">
      <c r="A528">
        <v>135974</v>
      </c>
      <c r="B528" t="s">
        <v>4775</v>
      </c>
      <c r="C528" t="s">
        <v>4036</v>
      </c>
      <c r="D528" t="s">
        <v>5356</v>
      </c>
      <c r="E528">
        <v>1900000</v>
      </c>
      <c r="F528">
        <v>2280000</v>
      </c>
      <c r="G528">
        <v>46058</v>
      </c>
      <c r="H528" t="s">
        <v>5349</v>
      </c>
    </row>
    <row r="529" spans="1:8" hidden="1">
      <c r="A529">
        <v>135975</v>
      </c>
      <c r="B529" t="s">
        <v>4775</v>
      </c>
      <c r="C529" t="s">
        <v>4036</v>
      </c>
      <c r="D529" t="s">
        <v>5357</v>
      </c>
      <c r="E529">
        <v>1200000</v>
      </c>
      <c r="F529">
        <v>1440000</v>
      </c>
      <c r="G529">
        <v>46058</v>
      </c>
      <c r="H529" t="s">
        <v>5349</v>
      </c>
    </row>
    <row r="530" spans="1:8" hidden="1">
      <c r="A530">
        <v>135976</v>
      </c>
      <c r="B530" t="s">
        <v>4775</v>
      </c>
      <c r="C530" t="s">
        <v>4036</v>
      </c>
      <c r="D530" t="s">
        <v>5358</v>
      </c>
      <c r="E530">
        <v>1400000</v>
      </c>
      <c r="F530">
        <v>1680000</v>
      </c>
      <c r="G530">
        <v>46058</v>
      </c>
      <c r="H530" t="s">
        <v>5349</v>
      </c>
    </row>
    <row r="531" spans="1:8" hidden="1">
      <c r="A531">
        <v>135977</v>
      </c>
      <c r="B531" t="s">
        <v>5359</v>
      </c>
      <c r="C531" t="s">
        <v>5360</v>
      </c>
      <c r="D531" t="s">
        <v>5361</v>
      </c>
      <c r="E531">
        <v>10000000</v>
      </c>
      <c r="F531">
        <v>10000000</v>
      </c>
      <c r="G531">
        <v>46058</v>
      </c>
      <c r="H531" t="s">
        <v>5349</v>
      </c>
    </row>
    <row r="532" spans="1:8" hidden="1">
      <c r="A532">
        <v>135978</v>
      </c>
      <c r="B532" t="s">
        <v>4800</v>
      </c>
      <c r="C532" t="s">
        <v>3984</v>
      </c>
      <c r="D532" t="s">
        <v>5362</v>
      </c>
      <c r="E532">
        <v>3550000</v>
      </c>
      <c r="F532">
        <v>4260000</v>
      </c>
      <c r="G532">
        <v>46058</v>
      </c>
      <c r="H532" t="s">
        <v>5349</v>
      </c>
    </row>
    <row r="533" spans="1:8" hidden="1">
      <c r="A533">
        <v>135979</v>
      </c>
      <c r="B533" t="s">
        <v>4875</v>
      </c>
      <c r="C533" t="s">
        <v>4048</v>
      </c>
      <c r="D533" t="s">
        <v>5363</v>
      </c>
      <c r="E533">
        <v>430200000</v>
      </c>
      <c r="F533">
        <v>516240000</v>
      </c>
      <c r="G533">
        <v>46058</v>
      </c>
      <c r="H533" t="s">
        <v>5349</v>
      </c>
    </row>
    <row r="534" spans="1:8" hidden="1">
      <c r="A534">
        <v>135980</v>
      </c>
      <c r="B534" t="s">
        <v>5364</v>
      </c>
      <c r="C534" t="s">
        <v>5365</v>
      </c>
      <c r="D534" t="s">
        <v>5366</v>
      </c>
      <c r="E534">
        <v>147504594</v>
      </c>
      <c r="F534">
        <v>147504594</v>
      </c>
      <c r="G534">
        <v>46058</v>
      </c>
      <c r="H534" t="s">
        <v>5349</v>
      </c>
    </row>
    <row r="535" spans="1:8" hidden="1">
      <c r="A535">
        <v>135981</v>
      </c>
      <c r="B535" t="s">
        <v>5367</v>
      </c>
      <c r="C535" t="s">
        <v>5368</v>
      </c>
      <c r="D535">
        <v>0</v>
      </c>
      <c r="E535">
        <v>1400000</v>
      </c>
      <c r="F535">
        <v>1680000</v>
      </c>
      <c r="G535">
        <v>46058</v>
      </c>
      <c r="H535" t="s">
        <v>5349</v>
      </c>
    </row>
    <row r="536" spans="1:8" hidden="1">
      <c r="A536">
        <v>135982</v>
      </c>
      <c r="B536" t="s">
        <v>5369</v>
      </c>
      <c r="C536" t="s">
        <v>4165</v>
      </c>
      <c r="D536">
        <v>0</v>
      </c>
      <c r="E536">
        <v>1808333.3</v>
      </c>
      <c r="F536">
        <v>2169999.96</v>
      </c>
      <c r="G536">
        <v>46058</v>
      </c>
      <c r="H536" t="s">
        <v>5349</v>
      </c>
    </row>
    <row r="537" spans="1:8" hidden="1">
      <c r="A537">
        <v>135983</v>
      </c>
      <c r="B537" t="s">
        <v>5370</v>
      </c>
      <c r="C537" t="s">
        <v>4101</v>
      </c>
      <c r="D537" t="s">
        <v>5371</v>
      </c>
      <c r="E537">
        <v>3225000</v>
      </c>
      <c r="F537">
        <v>3870000</v>
      </c>
      <c r="G537">
        <v>46058</v>
      </c>
      <c r="H537" t="s">
        <v>5349</v>
      </c>
    </row>
    <row r="538" spans="1:8" hidden="1">
      <c r="A538">
        <v>135984</v>
      </c>
      <c r="B538" t="s">
        <v>4706</v>
      </c>
      <c r="C538" t="s">
        <v>4122</v>
      </c>
      <c r="D538" t="s">
        <v>5372</v>
      </c>
      <c r="E538">
        <v>350000</v>
      </c>
      <c r="F538">
        <v>350000</v>
      </c>
      <c r="G538">
        <v>46058</v>
      </c>
      <c r="H538" t="s">
        <v>5349</v>
      </c>
    </row>
    <row r="539" spans="1:8" hidden="1">
      <c r="A539">
        <v>135985</v>
      </c>
      <c r="B539" t="s">
        <v>4763</v>
      </c>
      <c r="C539" t="s">
        <v>3994</v>
      </c>
      <c r="D539">
        <v>0</v>
      </c>
      <c r="E539">
        <v>3156016</v>
      </c>
      <c r="F539">
        <v>3787219.2</v>
      </c>
      <c r="G539">
        <v>46058</v>
      </c>
      <c r="H539" t="s">
        <v>5349</v>
      </c>
    </row>
    <row r="540" spans="1:8" hidden="1">
      <c r="A540">
        <v>135986</v>
      </c>
      <c r="B540">
        <v>0</v>
      </c>
      <c r="C540">
        <v>0</v>
      </c>
      <c r="D540" t="s">
        <v>5373</v>
      </c>
      <c r="E540">
        <v>1763200</v>
      </c>
      <c r="F540">
        <v>1763200</v>
      </c>
      <c r="G540">
        <v>46058</v>
      </c>
      <c r="H540" t="s">
        <v>5349</v>
      </c>
    </row>
    <row r="541" spans="1:8" hidden="1">
      <c r="A541">
        <v>135987</v>
      </c>
      <c r="B541" t="s">
        <v>4817</v>
      </c>
      <c r="C541" t="s">
        <v>4091</v>
      </c>
      <c r="D541" t="s">
        <v>5374</v>
      </c>
      <c r="E541">
        <v>6307254.29</v>
      </c>
      <c r="F541">
        <v>7568705.1500000004</v>
      </c>
      <c r="G541">
        <v>46058</v>
      </c>
      <c r="H541" t="s">
        <v>5349</v>
      </c>
    </row>
    <row r="542" spans="1:8" hidden="1">
      <c r="A542">
        <v>135988</v>
      </c>
      <c r="B542" t="s">
        <v>4689</v>
      </c>
      <c r="C542" t="s">
        <v>4002</v>
      </c>
      <c r="D542" t="s">
        <v>5375</v>
      </c>
      <c r="E542">
        <v>3148680</v>
      </c>
      <c r="F542">
        <v>3778416</v>
      </c>
      <c r="G542">
        <v>46059</v>
      </c>
      <c r="H542" t="s">
        <v>5376</v>
      </c>
    </row>
    <row r="543" spans="1:8" hidden="1">
      <c r="A543">
        <v>135989</v>
      </c>
      <c r="B543" t="s">
        <v>5218</v>
      </c>
      <c r="C543" t="s">
        <v>5219</v>
      </c>
      <c r="D543" t="s">
        <v>5377</v>
      </c>
      <c r="E543">
        <v>4000000</v>
      </c>
      <c r="F543">
        <v>4000000</v>
      </c>
      <c r="G543">
        <v>46059</v>
      </c>
      <c r="H543" t="s">
        <v>5376</v>
      </c>
    </row>
    <row r="544" spans="1:8" hidden="1">
      <c r="A544">
        <v>135990</v>
      </c>
      <c r="B544" t="s">
        <v>4925</v>
      </c>
      <c r="C544" t="s">
        <v>4926</v>
      </c>
      <c r="D544" t="s">
        <v>5378</v>
      </c>
      <c r="E544">
        <v>337500</v>
      </c>
      <c r="F544">
        <v>405000</v>
      </c>
      <c r="G544">
        <v>46059</v>
      </c>
      <c r="H544" t="s">
        <v>5376</v>
      </c>
    </row>
    <row r="545" spans="1:8" hidden="1">
      <c r="A545">
        <v>135991</v>
      </c>
      <c r="B545">
        <v>0</v>
      </c>
      <c r="C545">
        <v>0</v>
      </c>
      <c r="D545" t="s">
        <v>5379</v>
      </c>
      <c r="E545">
        <v>0</v>
      </c>
      <c r="F545">
        <v>0</v>
      </c>
      <c r="G545">
        <v>46059</v>
      </c>
      <c r="H545" t="s">
        <v>5376</v>
      </c>
    </row>
    <row r="546" spans="1:8" hidden="1">
      <c r="A546">
        <v>135992</v>
      </c>
      <c r="B546" t="s">
        <v>5109</v>
      </c>
      <c r="C546" t="s">
        <v>4121</v>
      </c>
      <c r="D546" t="s">
        <v>5380</v>
      </c>
      <c r="E546">
        <v>74068100</v>
      </c>
      <c r="F546">
        <v>86685720</v>
      </c>
      <c r="G546">
        <v>46059</v>
      </c>
      <c r="H546" t="s">
        <v>5376</v>
      </c>
    </row>
    <row r="547" spans="1:8" hidden="1">
      <c r="A547">
        <v>135993</v>
      </c>
      <c r="B547" t="s">
        <v>5381</v>
      </c>
      <c r="C547" t="s">
        <v>4184</v>
      </c>
      <c r="D547" t="s">
        <v>5382</v>
      </c>
      <c r="E547">
        <v>71380000.019999996</v>
      </c>
      <c r="F547">
        <v>85656000.019999996</v>
      </c>
      <c r="G547">
        <v>46059</v>
      </c>
      <c r="H547" t="s">
        <v>5376</v>
      </c>
    </row>
    <row r="548" spans="1:8" hidden="1">
      <c r="A548">
        <v>135994</v>
      </c>
      <c r="B548" t="s">
        <v>5383</v>
      </c>
      <c r="C548" t="s">
        <v>4044</v>
      </c>
      <c r="D548" t="s">
        <v>5384</v>
      </c>
      <c r="E548">
        <v>10889.56</v>
      </c>
      <c r="F548">
        <v>10889.56</v>
      </c>
      <c r="G548">
        <v>46059</v>
      </c>
      <c r="H548" t="s">
        <v>5376</v>
      </c>
    </row>
    <row r="549" spans="1:8" hidden="1">
      <c r="A549">
        <v>135995</v>
      </c>
      <c r="B549" t="s">
        <v>5385</v>
      </c>
      <c r="C549" t="s">
        <v>5386</v>
      </c>
      <c r="D549" t="s">
        <v>5387</v>
      </c>
      <c r="E549">
        <v>51811100</v>
      </c>
      <c r="F549">
        <v>61741320</v>
      </c>
      <c r="G549">
        <v>46059</v>
      </c>
      <c r="H549" t="s">
        <v>5376</v>
      </c>
    </row>
    <row r="550" spans="1:8" hidden="1">
      <c r="A550">
        <v>135996</v>
      </c>
      <c r="B550" t="s">
        <v>4791</v>
      </c>
      <c r="C550" t="s">
        <v>3968</v>
      </c>
      <c r="D550" t="s">
        <v>5388</v>
      </c>
      <c r="E550">
        <v>1750000</v>
      </c>
      <c r="F550">
        <v>2100000</v>
      </c>
      <c r="G550">
        <v>46059</v>
      </c>
      <c r="H550" t="s">
        <v>5376</v>
      </c>
    </row>
    <row r="551" spans="1:8" hidden="1">
      <c r="A551">
        <v>135997</v>
      </c>
      <c r="B551" t="s">
        <v>4938</v>
      </c>
      <c r="C551" t="s">
        <v>3972</v>
      </c>
      <c r="D551" t="s">
        <v>5389</v>
      </c>
      <c r="E551">
        <v>428512.4</v>
      </c>
      <c r="F551">
        <v>514214.88</v>
      </c>
      <c r="G551">
        <v>46059</v>
      </c>
      <c r="H551" t="s">
        <v>5376</v>
      </c>
    </row>
    <row r="552" spans="1:8" hidden="1">
      <c r="A552">
        <v>135998</v>
      </c>
      <c r="B552" t="s">
        <v>4797</v>
      </c>
      <c r="C552" t="s">
        <v>4014</v>
      </c>
      <c r="D552" t="s">
        <v>5390</v>
      </c>
      <c r="E552">
        <v>1995500</v>
      </c>
      <c r="F552">
        <v>2394600</v>
      </c>
      <c r="G552">
        <v>46059</v>
      </c>
      <c r="H552" t="s">
        <v>5376</v>
      </c>
    </row>
    <row r="553" spans="1:8" hidden="1">
      <c r="A553">
        <v>135999</v>
      </c>
      <c r="B553" t="s">
        <v>5318</v>
      </c>
      <c r="C553" t="s">
        <v>5319</v>
      </c>
      <c r="D553" t="s">
        <v>5391</v>
      </c>
      <c r="E553">
        <v>857000</v>
      </c>
      <c r="F553">
        <v>857000</v>
      </c>
      <c r="G553">
        <v>46059</v>
      </c>
      <c r="H553" t="s">
        <v>5376</v>
      </c>
    </row>
    <row r="554" spans="1:8" hidden="1">
      <c r="A554">
        <v>136000</v>
      </c>
      <c r="B554" t="s">
        <v>5057</v>
      </c>
      <c r="C554" t="s">
        <v>4008</v>
      </c>
      <c r="D554" t="s">
        <v>5333</v>
      </c>
      <c r="E554">
        <v>1270500</v>
      </c>
      <c r="F554">
        <v>1524600</v>
      </c>
      <c r="G554">
        <v>46059</v>
      </c>
      <c r="H554" t="s">
        <v>5376</v>
      </c>
    </row>
    <row r="555" spans="1:8" hidden="1">
      <c r="A555">
        <v>136001</v>
      </c>
      <c r="B555" t="s">
        <v>5392</v>
      </c>
      <c r="C555" t="s">
        <v>3980</v>
      </c>
      <c r="D555" t="s">
        <v>5393</v>
      </c>
      <c r="E555">
        <v>1600000</v>
      </c>
      <c r="F555">
        <v>1920000</v>
      </c>
      <c r="G555">
        <v>46059</v>
      </c>
      <c r="H555" t="s">
        <v>5376</v>
      </c>
    </row>
    <row r="556" spans="1:8" hidden="1">
      <c r="A556">
        <v>136002</v>
      </c>
      <c r="B556" t="s">
        <v>4686</v>
      </c>
      <c r="C556" t="s">
        <v>4687</v>
      </c>
      <c r="D556" t="s">
        <v>5394</v>
      </c>
      <c r="E556">
        <v>3251281</v>
      </c>
      <c r="F556">
        <v>3901537.2</v>
      </c>
      <c r="G556">
        <v>46059</v>
      </c>
      <c r="H556" t="s">
        <v>5376</v>
      </c>
    </row>
    <row r="557" spans="1:8" hidden="1">
      <c r="A557">
        <v>136003</v>
      </c>
      <c r="B557" t="s">
        <v>5395</v>
      </c>
      <c r="C557" t="s">
        <v>5396</v>
      </c>
      <c r="D557" t="s">
        <v>5397</v>
      </c>
      <c r="E557">
        <v>73920000</v>
      </c>
      <c r="F557">
        <v>73920000</v>
      </c>
      <c r="G557">
        <v>46059</v>
      </c>
      <c r="H557" t="s">
        <v>5376</v>
      </c>
    </row>
    <row r="558" spans="1:8" hidden="1">
      <c r="A558">
        <v>136004</v>
      </c>
      <c r="B558" t="s">
        <v>5381</v>
      </c>
      <c r="C558" t="s">
        <v>4184</v>
      </c>
      <c r="D558" t="s">
        <v>5398</v>
      </c>
      <c r="E558">
        <v>230400000</v>
      </c>
      <c r="F558">
        <v>271872000</v>
      </c>
      <c r="G558">
        <v>46059</v>
      </c>
      <c r="H558" t="s">
        <v>5376</v>
      </c>
    </row>
    <row r="559" spans="1:8" hidden="1">
      <c r="A559">
        <v>136005</v>
      </c>
      <c r="B559" t="s">
        <v>5053</v>
      </c>
      <c r="C559" t="s">
        <v>4157</v>
      </c>
      <c r="D559" t="s">
        <v>5399</v>
      </c>
      <c r="E559">
        <v>1338935.55</v>
      </c>
      <c r="F559">
        <v>1606722.66</v>
      </c>
      <c r="G559">
        <v>46059</v>
      </c>
      <c r="H559" t="s">
        <v>5376</v>
      </c>
    </row>
    <row r="560" spans="1:8" hidden="1">
      <c r="A560">
        <v>136006</v>
      </c>
      <c r="B560" t="s">
        <v>5400</v>
      </c>
      <c r="C560" t="s">
        <v>5401</v>
      </c>
      <c r="D560" t="s">
        <v>5402</v>
      </c>
      <c r="E560">
        <v>1900000</v>
      </c>
      <c r="F560">
        <v>1900000</v>
      </c>
      <c r="G560">
        <v>46059</v>
      </c>
      <c r="H560" t="s">
        <v>5376</v>
      </c>
    </row>
    <row r="561" spans="1:8" hidden="1">
      <c r="A561">
        <v>136007</v>
      </c>
      <c r="B561" t="s">
        <v>4797</v>
      </c>
      <c r="C561" t="s">
        <v>4014</v>
      </c>
      <c r="D561" t="s">
        <v>5403</v>
      </c>
      <c r="E561">
        <v>5231000</v>
      </c>
      <c r="F561">
        <v>6277200</v>
      </c>
      <c r="G561">
        <v>46059</v>
      </c>
      <c r="H561" t="s">
        <v>5376</v>
      </c>
    </row>
    <row r="562" spans="1:8" hidden="1">
      <c r="A562">
        <v>136008</v>
      </c>
      <c r="B562">
        <v>0</v>
      </c>
      <c r="C562">
        <v>0</v>
      </c>
      <c r="D562" t="s">
        <v>5404</v>
      </c>
      <c r="E562">
        <v>1</v>
      </c>
      <c r="F562">
        <v>1.2</v>
      </c>
      <c r="G562">
        <v>46059</v>
      </c>
      <c r="H562" t="s">
        <v>5376</v>
      </c>
    </row>
    <row r="563" spans="1:8" hidden="1">
      <c r="A563">
        <v>136009</v>
      </c>
      <c r="B563" t="s">
        <v>4807</v>
      </c>
      <c r="C563" t="s">
        <v>3982</v>
      </c>
      <c r="D563" t="s">
        <v>5405</v>
      </c>
      <c r="E563">
        <v>13984425</v>
      </c>
      <c r="F563">
        <v>16781310</v>
      </c>
      <c r="G563">
        <v>46059</v>
      </c>
      <c r="H563" t="s">
        <v>5376</v>
      </c>
    </row>
    <row r="564" spans="1:8" hidden="1">
      <c r="A564">
        <v>136010</v>
      </c>
      <c r="B564" t="s">
        <v>4807</v>
      </c>
      <c r="C564" t="s">
        <v>3982</v>
      </c>
      <c r="D564" t="s">
        <v>5406</v>
      </c>
      <c r="E564">
        <v>1963700</v>
      </c>
      <c r="F564">
        <v>2356440</v>
      </c>
      <c r="G564">
        <v>46059</v>
      </c>
      <c r="H564" t="s">
        <v>5376</v>
      </c>
    </row>
    <row r="565" spans="1:8" hidden="1">
      <c r="A565">
        <v>136011</v>
      </c>
      <c r="B565" t="s">
        <v>4925</v>
      </c>
      <c r="C565" t="s">
        <v>4926</v>
      </c>
      <c r="D565" t="s">
        <v>5407</v>
      </c>
      <c r="E565">
        <v>93000</v>
      </c>
      <c r="F565">
        <v>111600</v>
      </c>
      <c r="G565">
        <v>46066</v>
      </c>
      <c r="H565" t="s">
        <v>5408</v>
      </c>
    </row>
    <row r="566" spans="1:8" hidden="1">
      <c r="A566">
        <v>136012</v>
      </c>
      <c r="B566" t="s">
        <v>4791</v>
      </c>
      <c r="C566" t="s">
        <v>3968</v>
      </c>
      <c r="D566">
        <v>0</v>
      </c>
      <c r="E566">
        <v>1200000</v>
      </c>
      <c r="F566">
        <v>1440000</v>
      </c>
      <c r="G566">
        <v>46059</v>
      </c>
      <c r="H566" t="s">
        <v>5376</v>
      </c>
    </row>
    <row r="567" spans="1:8" hidden="1">
      <c r="A567">
        <v>136013</v>
      </c>
      <c r="B567" t="s">
        <v>4791</v>
      </c>
      <c r="C567" t="s">
        <v>3968</v>
      </c>
      <c r="D567" t="s">
        <v>5409</v>
      </c>
      <c r="E567">
        <v>2490000</v>
      </c>
      <c r="F567">
        <v>2988000</v>
      </c>
      <c r="G567">
        <v>46059</v>
      </c>
      <c r="H567" t="s">
        <v>5376</v>
      </c>
    </row>
    <row r="568" spans="1:8" hidden="1">
      <c r="A568">
        <v>136014</v>
      </c>
      <c r="B568">
        <v>0</v>
      </c>
      <c r="C568">
        <v>0</v>
      </c>
      <c r="D568" t="s">
        <v>5410</v>
      </c>
      <c r="E568">
        <v>1</v>
      </c>
      <c r="F568">
        <v>1.2</v>
      </c>
      <c r="G568">
        <v>46059</v>
      </c>
      <c r="H568" t="s">
        <v>5376</v>
      </c>
    </row>
    <row r="569" spans="1:8" hidden="1">
      <c r="A569">
        <v>136015</v>
      </c>
      <c r="B569">
        <v>0</v>
      </c>
      <c r="C569">
        <v>0</v>
      </c>
      <c r="D569" t="s">
        <v>5411</v>
      </c>
      <c r="E569">
        <v>1</v>
      </c>
      <c r="F569">
        <v>1.2</v>
      </c>
      <c r="G569">
        <v>46059</v>
      </c>
      <c r="H569" t="s">
        <v>5376</v>
      </c>
    </row>
    <row r="570" spans="1:8" hidden="1">
      <c r="A570">
        <v>136016</v>
      </c>
      <c r="B570" t="s">
        <v>5412</v>
      </c>
      <c r="C570" t="s">
        <v>5413</v>
      </c>
      <c r="D570" t="s">
        <v>5414</v>
      </c>
      <c r="E570">
        <v>7200000</v>
      </c>
      <c r="F570">
        <v>8640000</v>
      </c>
      <c r="G570">
        <v>46062</v>
      </c>
      <c r="H570" t="s">
        <v>5415</v>
      </c>
    </row>
    <row r="571" spans="1:8" hidden="1">
      <c r="A571">
        <v>136017</v>
      </c>
      <c r="B571" t="s">
        <v>5215</v>
      </c>
      <c r="C571" t="s">
        <v>3986</v>
      </c>
      <c r="D571">
        <v>0</v>
      </c>
      <c r="E571">
        <v>74170257.689999998</v>
      </c>
      <c r="F571">
        <v>89004309.230000004</v>
      </c>
      <c r="G571">
        <v>46062</v>
      </c>
      <c r="H571" t="s">
        <v>5415</v>
      </c>
    </row>
    <row r="572" spans="1:8" hidden="1">
      <c r="A572">
        <v>136018</v>
      </c>
      <c r="B572" t="s">
        <v>5215</v>
      </c>
      <c r="C572" t="s">
        <v>3986</v>
      </c>
      <c r="D572">
        <v>0</v>
      </c>
      <c r="E572">
        <v>33856571.659999996</v>
      </c>
      <c r="F572">
        <v>40627886</v>
      </c>
      <c r="G572">
        <v>46062</v>
      </c>
      <c r="H572" t="s">
        <v>5415</v>
      </c>
    </row>
    <row r="573" spans="1:8" hidden="1">
      <c r="A573">
        <v>136019</v>
      </c>
      <c r="B573">
        <v>0</v>
      </c>
      <c r="C573">
        <v>0</v>
      </c>
      <c r="D573" t="s">
        <v>5416</v>
      </c>
      <c r="E573">
        <v>0</v>
      </c>
      <c r="F573">
        <v>0</v>
      </c>
      <c r="G573">
        <v>46062</v>
      </c>
      <c r="H573" t="s">
        <v>5415</v>
      </c>
    </row>
    <row r="574" spans="1:8" hidden="1">
      <c r="A574">
        <v>136020</v>
      </c>
      <c r="B574" t="s">
        <v>5417</v>
      </c>
      <c r="C574" t="s">
        <v>5418</v>
      </c>
      <c r="D574" t="s">
        <v>5419</v>
      </c>
      <c r="E574">
        <v>9980000</v>
      </c>
      <c r="F574">
        <v>9980000</v>
      </c>
      <c r="G574">
        <v>46062</v>
      </c>
      <c r="H574" t="s">
        <v>5415</v>
      </c>
    </row>
    <row r="575" spans="1:8" hidden="1">
      <c r="A575">
        <v>136021</v>
      </c>
      <c r="B575" t="s">
        <v>4791</v>
      </c>
      <c r="C575" t="s">
        <v>3968</v>
      </c>
      <c r="D575" t="s">
        <v>5420</v>
      </c>
      <c r="E575">
        <v>870000</v>
      </c>
      <c r="F575">
        <v>1044000</v>
      </c>
      <c r="G575">
        <v>46062</v>
      </c>
      <c r="H575" t="s">
        <v>5415</v>
      </c>
    </row>
    <row r="576" spans="1:8" hidden="1">
      <c r="A576">
        <v>136022</v>
      </c>
      <c r="B576">
        <v>0</v>
      </c>
      <c r="C576">
        <v>0</v>
      </c>
      <c r="D576">
        <v>0</v>
      </c>
      <c r="E576">
        <v>57600</v>
      </c>
      <c r="F576">
        <v>0</v>
      </c>
      <c r="G576">
        <v>46062</v>
      </c>
      <c r="H576" t="s">
        <v>5415</v>
      </c>
    </row>
    <row r="577" spans="1:8" hidden="1">
      <c r="A577">
        <v>136023</v>
      </c>
      <c r="B577" t="s">
        <v>5421</v>
      </c>
      <c r="C577" t="s">
        <v>5422</v>
      </c>
      <c r="D577" t="s">
        <v>5423</v>
      </c>
      <c r="E577">
        <v>756000</v>
      </c>
      <c r="F577">
        <v>907200</v>
      </c>
      <c r="G577">
        <v>46062</v>
      </c>
      <c r="H577" t="s">
        <v>5415</v>
      </c>
    </row>
    <row r="578" spans="1:8" hidden="1">
      <c r="A578">
        <v>136024</v>
      </c>
      <c r="B578" t="s">
        <v>4791</v>
      </c>
      <c r="C578" t="s">
        <v>3968</v>
      </c>
      <c r="D578" t="s">
        <v>5424</v>
      </c>
      <c r="E578">
        <v>2250000</v>
      </c>
      <c r="F578">
        <v>2700000</v>
      </c>
      <c r="G578">
        <v>46062</v>
      </c>
      <c r="H578" t="s">
        <v>5415</v>
      </c>
    </row>
    <row r="579" spans="1:8" hidden="1">
      <c r="A579">
        <v>136025</v>
      </c>
      <c r="B579" t="s">
        <v>5275</v>
      </c>
      <c r="C579" t="s">
        <v>5276</v>
      </c>
      <c r="D579" t="s">
        <v>5425</v>
      </c>
      <c r="E579">
        <v>17600000</v>
      </c>
      <c r="F579">
        <v>21120000</v>
      </c>
      <c r="G579">
        <v>46062</v>
      </c>
      <c r="H579" t="s">
        <v>5415</v>
      </c>
    </row>
    <row r="580" spans="1:8" hidden="1">
      <c r="A580">
        <v>136026</v>
      </c>
      <c r="B580" t="s">
        <v>5369</v>
      </c>
      <c r="C580" t="s">
        <v>4165</v>
      </c>
      <c r="D580" t="s">
        <v>5426</v>
      </c>
      <c r="E580">
        <v>172500</v>
      </c>
      <c r="F580">
        <v>207000</v>
      </c>
      <c r="G580">
        <v>46062</v>
      </c>
      <c r="H580" t="s">
        <v>5415</v>
      </c>
    </row>
    <row r="581" spans="1:8" hidden="1">
      <c r="A581">
        <v>136027</v>
      </c>
      <c r="B581" t="s">
        <v>4791</v>
      </c>
      <c r="C581" t="s">
        <v>3968</v>
      </c>
      <c r="D581">
        <v>0</v>
      </c>
      <c r="E581">
        <v>3000000</v>
      </c>
      <c r="F581">
        <v>3600000</v>
      </c>
      <c r="G581">
        <v>46062</v>
      </c>
      <c r="H581" t="s">
        <v>5415</v>
      </c>
    </row>
    <row r="582" spans="1:8" hidden="1">
      <c r="A582">
        <v>136028</v>
      </c>
      <c r="B582" t="s">
        <v>4697</v>
      </c>
      <c r="C582" t="s">
        <v>3996</v>
      </c>
      <c r="D582" t="s">
        <v>5427</v>
      </c>
      <c r="E582">
        <v>2843000</v>
      </c>
      <c r="F582">
        <v>2843000</v>
      </c>
      <c r="G582">
        <v>46062</v>
      </c>
      <c r="H582" t="s">
        <v>5415</v>
      </c>
    </row>
    <row r="583" spans="1:8" hidden="1">
      <c r="A583">
        <v>136029</v>
      </c>
      <c r="B583" t="s">
        <v>4697</v>
      </c>
      <c r="C583" t="s">
        <v>3996</v>
      </c>
      <c r="D583" t="s">
        <v>5428</v>
      </c>
      <c r="E583">
        <v>4015600</v>
      </c>
      <c r="F583">
        <v>4015600</v>
      </c>
      <c r="G583">
        <v>46062</v>
      </c>
      <c r="H583" t="s">
        <v>5415</v>
      </c>
    </row>
    <row r="584" spans="1:8" hidden="1">
      <c r="A584">
        <v>136030</v>
      </c>
      <c r="B584">
        <v>0</v>
      </c>
      <c r="C584">
        <v>0</v>
      </c>
      <c r="D584" t="s">
        <v>5429</v>
      </c>
      <c r="E584">
        <v>0</v>
      </c>
      <c r="F584">
        <v>0</v>
      </c>
      <c r="G584">
        <v>46062</v>
      </c>
      <c r="H584" t="s">
        <v>5415</v>
      </c>
    </row>
    <row r="585" spans="1:8" hidden="1">
      <c r="A585">
        <v>136031</v>
      </c>
      <c r="B585">
        <v>0</v>
      </c>
      <c r="C585">
        <v>0</v>
      </c>
      <c r="D585" t="s">
        <v>5430</v>
      </c>
      <c r="E585">
        <v>0</v>
      </c>
      <c r="F585">
        <v>0</v>
      </c>
      <c r="G585">
        <v>46062</v>
      </c>
      <c r="H585" t="s">
        <v>5415</v>
      </c>
    </row>
    <row r="586" spans="1:8" hidden="1">
      <c r="A586">
        <v>136032</v>
      </c>
      <c r="B586">
        <v>0</v>
      </c>
      <c r="C586">
        <v>0</v>
      </c>
      <c r="D586" t="s">
        <v>5431</v>
      </c>
      <c r="E586">
        <v>0</v>
      </c>
      <c r="F586">
        <v>0</v>
      </c>
      <c r="G586">
        <v>46062</v>
      </c>
      <c r="H586" t="s">
        <v>5415</v>
      </c>
    </row>
    <row r="587" spans="1:8" hidden="1">
      <c r="A587">
        <v>136033</v>
      </c>
      <c r="B587" t="s">
        <v>5432</v>
      </c>
      <c r="C587" t="s">
        <v>5433</v>
      </c>
      <c r="D587" t="s">
        <v>5434</v>
      </c>
      <c r="E587">
        <v>232000000</v>
      </c>
      <c r="F587">
        <v>278400000</v>
      </c>
      <c r="G587">
        <v>46062</v>
      </c>
      <c r="H587" t="s">
        <v>5415</v>
      </c>
    </row>
    <row r="588" spans="1:8" hidden="1">
      <c r="A588">
        <v>136034</v>
      </c>
      <c r="B588">
        <v>0</v>
      </c>
      <c r="C588">
        <v>0</v>
      </c>
      <c r="D588" t="s">
        <v>5435</v>
      </c>
      <c r="E588">
        <v>0</v>
      </c>
      <c r="F588">
        <v>0</v>
      </c>
      <c r="G588">
        <v>46062</v>
      </c>
      <c r="H588" t="s">
        <v>5415</v>
      </c>
    </row>
    <row r="589" spans="1:8" hidden="1">
      <c r="A589">
        <v>136035</v>
      </c>
      <c r="B589">
        <v>0</v>
      </c>
      <c r="C589">
        <v>0</v>
      </c>
      <c r="D589" t="s">
        <v>5436</v>
      </c>
      <c r="E589">
        <v>0</v>
      </c>
      <c r="F589">
        <v>0</v>
      </c>
      <c r="G589">
        <v>46062</v>
      </c>
      <c r="H589" t="s">
        <v>5415</v>
      </c>
    </row>
    <row r="590" spans="1:8" hidden="1">
      <c r="A590">
        <v>136036</v>
      </c>
      <c r="B590">
        <v>0</v>
      </c>
      <c r="C590">
        <v>0</v>
      </c>
      <c r="D590" t="s">
        <v>5437</v>
      </c>
      <c r="E590">
        <v>0</v>
      </c>
      <c r="F590">
        <v>0</v>
      </c>
      <c r="G590">
        <v>46063</v>
      </c>
      <c r="H590" t="s">
        <v>5438</v>
      </c>
    </row>
    <row r="591" spans="1:8" hidden="1">
      <c r="A591">
        <v>136037</v>
      </c>
      <c r="B591" t="s">
        <v>4697</v>
      </c>
      <c r="C591" t="s">
        <v>3996</v>
      </c>
      <c r="D591" t="s">
        <v>5427</v>
      </c>
      <c r="E591">
        <v>2843000</v>
      </c>
      <c r="F591">
        <v>2843000</v>
      </c>
      <c r="G591">
        <v>46063</v>
      </c>
      <c r="H591" t="s">
        <v>5438</v>
      </c>
    </row>
    <row r="592" spans="1:8" hidden="1">
      <c r="A592">
        <v>136038</v>
      </c>
      <c r="B592" t="s">
        <v>5370</v>
      </c>
      <c r="C592" t="s">
        <v>4101</v>
      </c>
      <c r="D592" t="s">
        <v>5439</v>
      </c>
      <c r="E592">
        <v>1920000</v>
      </c>
      <c r="F592">
        <v>2304000</v>
      </c>
      <c r="G592">
        <v>46063</v>
      </c>
      <c r="H592" t="s">
        <v>5438</v>
      </c>
    </row>
    <row r="593" spans="1:8" hidden="1">
      <c r="A593">
        <v>136039</v>
      </c>
      <c r="B593" t="s">
        <v>5440</v>
      </c>
      <c r="C593" t="s">
        <v>4132</v>
      </c>
      <c r="D593" t="s">
        <v>5441</v>
      </c>
      <c r="E593">
        <v>3075000</v>
      </c>
      <c r="F593">
        <v>3690000</v>
      </c>
      <c r="G593">
        <v>46063</v>
      </c>
      <c r="H593" t="s">
        <v>5438</v>
      </c>
    </row>
    <row r="594" spans="1:8" hidden="1">
      <c r="A594">
        <v>136040</v>
      </c>
      <c r="B594" t="s">
        <v>4697</v>
      </c>
      <c r="C594" t="s">
        <v>3996</v>
      </c>
      <c r="D594" t="s">
        <v>5442</v>
      </c>
      <c r="E594">
        <v>733000</v>
      </c>
      <c r="F594">
        <v>733000</v>
      </c>
      <c r="G594">
        <v>46063</v>
      </c>
      <c r="H594" t="s">
        <v>5438</v>
      </c>
    </row>
    <row r="595" spans="1:8" hidden="1">
      <c r="A595">
        <v>136041</v>
      </c>
      <c r="B595" t="s">
        <v>4797</v>
      </c>
      <c r="C595" t="s">
        <v>4014</v>
      </c>
      <c r="D595" t="s">
        <v>5443</v>
      </c>
      <c r="E595">
        <v>49349300</v>
      </c>
      <c r="F595">
        <v>59219160</v>
      </c>
      <c r="G595">
        <v>46063</v>
      </c>
      <c r="H595" t="s">
        <v>5438</v>
      </c>
    </row>
    <row r="596" spans="1:8" hidden="1">
      <c r="A596">
        <v>136042</v>
      </c>
      <c r="B596" t="s">
        <v>5444</v>
      </c>
      <c r="C596" t="s">
        <v>5445</v>
      </c>
      <c r="D596" t="s">
        <v>5446</v>
      </c>
      <c r="E596">
        <v>11550000</v>
      </c>
      <c r="F596">
        <v>11940000</v>
      </c>
      <c r="G596">
        <v>46063</v>
      </c>
      <c r="H596" t="s">
        <v>5438</v>
      </c>
    </row>
    <row r="597" spans="1:8" hidden="1">
      <c r="A597">
        <v>136043</v>
      </c>
      <c r="B597">
        <v>0</v>
      </c>
      <c r="C597">
        <v>0</v>
      </c>
      <c r="D597" t="s">
        <v>5447</v>
      </c>
      <c r="E597">
        <v>0</v>
      </c>
      <c r="F597">
        <v>0</v>
      </c>
      <c r="G597">
        <v>46063</v>
      </c>
      <c r="H597" t="s">
        <v>5438</v>
      </c>
    </row>
    <row r="598" spans="1:8" hidden="1">
      <c r="A598">
        <v>136044</v>
      </c>
      <c r="B598" t="s">
        <v>5444</v>
      </c>
      <c r="C598" t="s">
        <v>5445</v>
      </c>
      <c r="D598" t="s">
        <v>5439</v>
      </c>
      <c r="E598">
        <v>8550000</v>
      </c>
      <c r="F598">
        <v>8550000</v>
      </c>
      <c r="G598">
        <v>46063</v>
      </c>
      <c r="H598" t="s">
        <v>5438</v>
      </c>
    </row>
    <row r="599" spans="1:8" hidden="1">
      <c r="A599">
        <v>136045</v>
      </c>
      <c r="B599" t="s">
        <v>5444</v>
      </c>
      <c r="C599" t="s">
        <v>5445</v>
      </c>
      <c r="D599" t="s">
        <v>5439</v>
      </c>
      <c r="E599">
        <v>8600000</v>
      </c>
      <c r="F599">
        <v>8600000</v>
      </c>
      <c r="G599">
        <v>46063</v>
      </c>
      <c r="H599" t="s">
        <v>5438</v>
      </c>
    </row>
    <row r="600" spans="1:8" hidden="1">
      <c r="A600">
        <v>136046</v>
      </c>
      <c r="B600">
        <v>0</v>
      </c>
      <c r="C600">
        <v>0</v>
      </c>
      <c r="D600" t="s">
        <v>5448</v>
      </c>
      <c r="E600">
        <v>0</v>
      </c>
      <c r="F600">
        <v>0</v>
      </c>
      <c r="G600">
        <v>46063</v>
      </c>
      <c r="H600" t="s">
        <v>5438</v>
      </c>
    </row>
    <row r="601" spans="1:8" hidden="1">
      <c r="A601">
        <v>136047</v>
      </c>
      <c r="B601">
        <v>0</v>
      </c>
      <c r="C601">
        <v>0</v>
      </c>
      <c r="D601" t="s">
        <v>5449</v>
      </c>
      <c r="E601">
        <v>0</v>
      </c>
      <c r="F601">
        <v>0</v>
      </c>
      <c r="G601">
        <v>46063</v>
      </c>
      <c r="H601" t="s">
        <v>5438</v>
      </c>
    </row>
    <row r="602" spans="1:8" hidden="1">
      <c r="A602">
        <v>136048</v>
      </c>
      <c r="B602">
        <v>0</v>
      </c>
      <c r="C602">
        <v>0</v>
      </c>
      <c r="D602" t="s">
        <v>5450</v>
      </c>
      <c r="E602">
        <v>0</v>
      </c>
      <c r="F602">
        <v>0</v>
      </c>
      <c r="G602">
        <v>46063</v>
      </c>
      <c r="H602" t="s">
        <v>5438</v>
      </c>
    </row>
    <row r="603" spans="1:8" hidden="1">
      <c r="A603">
        <v>136049</v>
      </c>
      <c r="B603" t="s">
        <v>4791</v>
      </c>
      <c r="C603" t="s">
        <v>3968</v>
      </c>
      <c r="D603">
        <v>0</v>
      </c>
      <c r="E603">
        <v>275000</v>
      </c>
      <c r="F603">
        <v>330000</v>
      </c>
      <c r="G603">
        <v>46063</v>
      </c>
      <c r="H603" t="s">
        <v>5438</v>
      </c>
    </row>
    <row r="604" spans="1:8" hidden="1">
      <c r="A604">
        <v>136050</v>
      </c>
      <c r="B604">
        <v>0</v>
      </c>
      <c r="C604">
        <v>0</v>
      </c>
      <c r="D604" t="s">
        <v>5451</v>
      </c>
      <c r="E604">
        <v>0</v>
      </c>
      <c r="F604">
        <v>0</v>
      </c>
      <c r="G604">
        <v>46063</v>
      </c>
      <c r="H604" t="s">
        <v>5438</v>
      </c>
    </row>
    <row r="605" spans="1:8" hidden="1">
      <c r="A605">
        <v>136051</v>
      </c>
      <c r="B605" t="s">
        <v>4697</v>
      </c>
      <c r="C605" t="s">
        <v>3996</v>
      </c>
      <c r="D605" t="s">
        <v>3501</v>
      </c>
      <c r="E605">
        <v>1040000</v>
      </c>
      <c r="F605">
        <v>1040000</v>
      </c>
      <c r="G605">
        <v>46063</v>
      </c>
      <c r="H605" t="s">
        <v>5438</v>
      </c>
    </row>
    <row r="606" spans="1:8" hidden="1">
      <c r="A606">
        <v>136052</v>
      </c>
      <c r="B606">
        <v>0</v>
      </c>
      <c r="C606">
        <v>0</v>
      </c>
      <c r="D606" t="s">
        <v>5452</v>
      </c>
      <c r="E606">
        <v>0</v>
      </c>
      <c r="F606">
        <v>0</v>
      </c>
      <c r="G606">
        <v>46063</v>
      </c>
      <c r="H606" t="s">
        <v>5438</v>
      </c>
    </row>
    <row r="607" spans="1:8" hidden="1">
      <c r="A607">
        <v>136053</v>
      </c>
      <c r="B607" t="s">
        <v>5453</v>
      </c>
      <c r="C607" t="s">
        <v>5454</v>
      </c>
      <c r="D607" t="s">
        <v>5455</v>
      </c>
      <c r="E607">
        <v>9000000</v>
      </c>
      <c r="F607">
        <v>9300000</v>
      </c>
      <c r="G607">
        <v>46063</v>
      </c>
      <c r="H607" t="s">
        <v>5438</v>
      </c>
    </row>
    <row r="608" spans="1:8" hidden="1">
      <c r="A608">
        <v>136054</v>
      </c>
      <c r="B608" t="s">
        <v>5116</v>
      </c>
      <c r="C608" t="s">
        <v>3966</v>
      </c>
      <c r="D608">
        <v>0</v>
      </c>
      <c r="E608">
        <v>2346000</v>
      </c>
      <c r="F608">
        <v>2815200</v>
      </c>
      <c r="G608">
        <v>46063</v>
      </c>
      <c r="H608" t="s">
        <v>5438</v>
      </c>
    </row>
    <row r="609" spans="1:8" hidden="1">
      <c r="A609">
        <v>136055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46063</v>
      </c>
      <c r="H609" t="s">
        <v>5438</v>
      </c>
    </row>
    <row r="610" spans="1:8" hidden="1">
      <c r="A610">
        <v>136056</v>
      </c>
      <c r="B610" t="s">
        <v>4952</v>
      </c>
      <c r="C610" t="s">
        <v>3992</v>
      </c>
      <c r="D610" t="s">
        <v>3476</v>
      </c>
      <c r="E610">
        <v>5140000</v>
      </c>
      <c r="F610">
        <v>5140000</v>
      </c>
      <c r="G610">
        <v>46063</v>
      </c>
      <c r="H610" t="s">
        <v>5438</v>
      </c>
    </row>
    <row r="611" spans="1:8" hidden="1">
      <c r="A611">
        <v>136057</v>
      </c>
      <c r="B611" t="s">
        <v>5456</v>
      </c>
      <c r="C611" t="s">
        <v>5457</v>
      </c>
      <c r="D611" t="s">
        <v>5458</v>
      </c>
      <c r="E611">
        <v>5282078.32</v>
      </c>
      <c r="F611">
        <v>6338493.9800000004</v>
      </c>
      <c r="G611">
        <v>46063</v>
      </c>
      <c r="H611" t="s">
        <v>5438</v>
      </c>
    </row>
    <row r="612" spans="1:8" hidden="1">
      <c r="A612">
        <v>136058</v>
      </c>
      <c r="B612" t="s">
        <v>4689</v>
      </c>
      <c r="C612" t="s">
        <v>4002</v>
      </c>
      <c r="D612" t="s">
        <v>5459</v>
      </c>
      <c r="E612">
        <v>220320.22</v>
      </c>
      <c r="F612">
        <v>264384.26</v>
      </c>
      <c r="G612">
        <v>46063</v>
      </c>
      <c r="H612" t="s">
        <v>5438</v>
      </c>
    </row>
    <row r="613" spans="1:8" hidden="1">
      <c r="A613">
        <v>136059</v>
      </c>
      <c r="B613" t="s">
        <v>4689</v>
      </c>
      <c r="C613" t="s">
        <v>4002</v>
      </c>
      <c r="D613" t="s">
        <v>5460</v>
      </c>
      <c r="E613">
        <v>2247120</v>
      </c>
      <c r="F613">
        <v>2696544</v>
      </c>
      <c r="G613">
        <v>46063</v>
      </c>
      <c r="H613" t="s">
        <v>5438</v>
      </c>
    </row>
    <row r="614" spans="1:8" hidden="1">
      <c r="A614">
        <v>136060</v>
      </c>
      <c r="B614">
        <v>0</v>
      </c>
      <c r="C614">
        <v>0</v>
      </c>
      <c r="D614" t="s">
        <v>5461</v>
      </c>
      <c r="E614">
        <v>98862.44</v>
      </c>
      <c r="F614">
        <v>118634.93</v>
      </c>
      <c r="G614">
        <v>46063</v>
      </c>
      <c r="H614" t="s">
        <v>5438</v>
      </c>
    </row>
    <row r="615" spans="1:8" hidden="1">
      <c r="A615">
        <v>136061</v>
      </c>
      <c r="B615" t="s">
        <v>4697</v>
      </c>
      <c r="C615" t="s">
        <v>3996</v>
      </c>
      <c r="D615" t="s">
        <v>5008</v>
      </c>
      <c r="E615">
        <v>15353661</v>
      </c>
      <c r="F615">
        <v>15353661</v>
      </c>
      <c r="G615">
        <v>46063</v>
      </c>
      <c r="H615" t="s">
        <v>5438</v>
      </c>
    </row>
    <row r="616" spans="1:8" hidden="1">
      <c r="A616">
        <v>136062</v>
      </c>
      <c r="B616">
        <v>0</v>
      </c>
      <c r="C616">
        <v>0</v>
      </c>
      <c r="D616" t="s">
        <v>5462</v>
      </c>
      <c r="E616">
        <v>1117.5</v>
      </c>
      <c r="F616">
        <v>1341</v>
      </c>
      <c r="G616">
        <v>46063</v>
      </c>
      <c r="H616" t="s">
        <v>5438</v>
      </c>
    </row>
    <row r="617" spans="1:8" hidden="1">
      <c r="A617">
        <v>136063</v>
      </c>
      <c r="B617" t="s">
        <v>5463</v>
      </c>
      <c r="C617" t="s">
        <v>4194</v>
      </c>
      <c r="D617" t="s">
        <v>5464</v>
      </c>
      <c r="E617">
        <v>75000000</v>
      </c>
      <c r="F617">
        <v>75000000</v>
      </c>
      <c r="G617">
        <v>46063</v>
      </c>
      <c r="H617" t="s">
        <v>5438</v>
      </c>
    </row>
    <row r="618" spans="1:8" hidden="1">
      <c r="A618">
        <v>136064</v>
      </c>
      <c r="B618">
        <v>0</v>
      </c>
      <c r="C618">
        <v>0</v>
      </c>
      <c r="D618" t="s">
        <v>5465</v>
      </c>
      <c r="E618">
        <v>0</v>
      </c>
      <c r="F618">
        <v>0</v>
      </c>
      <c r="G618">
        <v>46063</v>
      </c>
      <c r="H618" t="s">
        <v>5438</v>
      </c>
    </row>
    <row r="619" spans="1:8" hidden="1">
      <c r="A619">
        <v>136065</v>
      </c>
      <c r="B619">
        <v>0</v>
      </c>
      <c r="C619">
        <v>0</v>
      </c>
      <c r="D619" t="s">
        <v>5466</v>
      </c>
      <c r="E619">
        <v>0</v>
      </c>
      <c r="F619">
        <v>0</v>
      </c>
      <c r="G619">
        <v>46063</v>
      </c>
      <c r="H619" t="s">
        <v>5438</v>
      </c>
    </row>
    <row r="620" spans="1:8" hidden="1">
      <c r="A620">
        <v>136066</v>
      </c>
      <c r="B620">
        <v>0</v>
      </c>
      <c r="C620">
        <v>0</v>
      </c>
      <c r="D620" t="s">
        <v>5467</v>
      </c>
      <c r="E620">
        <v>0</v>
      </c>
      <c r="F620">
        <v>0</v>
      </c>
      <c r="G620">
        <v>46063</v>
      </c>
      <c r="H620" t="s">
        <v>5438</v>
      </c>
    </row>
    <row r="621" spans="1:8" hidden="1">
      <c r="A621">
        <v>136067</v>
      </c>
      <c r="B621" t="s">
        <v>5468</v>
      </c>
      <c r="C621" t="s">
        <v>5469</v>
      </c>
      <c r="D621" t="s">
        <v>5470</v>
      </c>
      <c r="E621">
        <v>17040847</v>
      </c>
      <c r="F621">
        <v>20341016.399999999</v>
      </c>
      <c r="G621">
        <v>46063</v>
      </c>
      <c r="H621" t="s">
        <v>5438</v>
      </c>
    </row>
    <row r="622" spans="1:8" hidden="1">
      <c r="A622">
        <v>136068</v>
      </c>
      <c r="B622">
        <v>0</v>
      </c>
      <c r="C622">
        <v>0</v>
      </c>
      <c r="D622" t="s">
        <v>5471</v>
      </c>
      <c r="E622">
        <v>0</v>
      </c>
      <c r="F622">
        <v>0</v>
      </c>
      <c r="G622">
        <v>46063</v>
      </c>
      <c r="H622" t="s">
        <v>5438</v>
      </c>
    </row>
    <row r="623" spans="1:8" hidden="1">
      <c r="A623">
        <v>136069</v>
      </c>
      <c r="B623">
        <v>0</v>
      </c>
      <c r="C623">
        <v>0</v>
      </c>
      <c r="D623" t="s">
        <v>5472</v>
      </c>
      <c r="E623">
        <v>0</v>
      </c>
      <c r="F623">
        <v>0</v>
      </c>
      <c r="G623">
        <v>46063</v>
      </c>
      <c r="H623" t="s">
        <v>5438</v>
      </c>
    </row>
    <row r="624" spans="1:8" hidden="1">
      <c r="A624">
        <v>136070</v>
      </c>
      <c r="B624" t="s">
        <v>4697</v>
      </c>
      <c r="C624" t="s">
        <v>3996</v>
      </c>
      <c r="D624" t="s">
        <v>5473</v>
      </c>
      <c r="E624">
        <v>5458200</v>
      </c>
      <c r="F624">
        <v>5458200</v>
      </c>
      <c r="G624">
        <v>46065</v>
      </c>
      <c r="H624" t="s">
        <v>5474</v>
      </c>
    </row>
    <row r="625" spans="1:8" hidden="1">
      <c r="A625">
        <v>136071</v>
      </c>
      <c r="B625" t="s">
        <v>4697</v>
      </c>
      <c r="C625" t="s">
        <v>3996</v>
      </c>
      <c r="D625" t="s">
        <v>5475</v>
      </c>
      <c r="E625">
        <v>1233540</v>
      </c>
      <c r="F625">
        <v>1480248</v>
      </c>
      <c r="G625">
        <v>46065</v>
      </c>
      <c r="H625" t="s">
        <v>5474</v>
      </c>
    </row>
    <row r="626" spans="1:8" hidden="1">
      <c r="A626">
        <v>136072</v>
      </c>
      <c r="B626" t="s">
        <v>4697</v>
      </c>
      <c r="C626" t="s">
        <v>3996</v>
      </c>
      <c r="D626" t="s">
        <v>5476</v>
      </c>
      <c r="E626">
        <v>976980</v>
      </c>
      <c r="F626">
        <v>1172376</v>
      </c>
      <c r="G626">
        <v>46065</v>
      </c>
      <c r="H626" t="s">
        <v>5474</v>
      </c>
    </row>
    <row r="627" spans="1:8" hidden="1">
      <c r="A627">
        <v>136073</v>
      </c>
      <c r="B627" t="s">
        <v>4791</v>
      </c>
      <c r="C627" t="s">
        <v>3968</v>
      </c>
      <c r="D627" t="s">
        <v>5477</v>
      </c>
      <c r="E627">
        <v>25950000</v>
      </c>
      <c r="F627">
        <v>31140000</v>
      </c>
      <c r="G627">
        <v>46065</v>
      </c>
      <c r="H627" t="s">
        <v>5474</v>
      </c>
    </row>
    <row r="628" spans="1:8" hidden="1">
      <c r="A628">
        <v>136074</v>
      </c>
      <c r="B628" t="s">
        <v>5478</v>
      </c>
      <c r="C628" t="s">
        <v>5479</v>
      </c>
      <c r="D628" t="s">
        <v>5480</v>
      </c>
      <c r="E628">
        <v>2765.2</v>
      </c>
      <c r="F628">
        <v>2765.2</v>
      </c>
      <c r="G628">
        <v>46065</v>
      </c>
      <c r="H628" t="s">
        <v>5474</v>
      </c>
    </row>
    <row r="629" spans="1:8" hidden="1">
      <c r="A629">
        <v>136075</v>
      </c>
      <c r="B629" t="s">
        <v>4695</v>
      </c>
      <c r="C629" t="s">
        <v>3973</v>
      </c>
      <c r="D629" t="s">
        <v>5481</v>
      </c>
      <c r="E629">
        <v>1626750</v>
      </c>
      <c r="F629">
        <v>1952100</v>
      </c>
      <c r="G629">
        <v>46065</v>
      </c>
      <c r="H629" t="s">
        <v>5474</v>
      </c>
    </row>
    <row r="630" spans="1:8" hidden="1">
      <c r="A630">
        <v>136076</v>
      </c>
      <c r="B630" t="s">
        <v>5482</v>
      </c>
      <c r="C630" t="s">
        <v>5483</v>
      </c>
      <c r="D630" t="s">
        <v>5484</v>
      </c>
      <c r="E630">
        <v>7280000</v>
      </c>
      <c r="F630">
        <v>7280000</v>
      </c>
      <c r="G630">
        <v>46065</v>
      </c>
      <c r="H630" t="s">
        <v>5474</v>
      </c>
    </row>
    <row r="631" spans="1:8" hidden="1">
      <c r="A631">
        <v>136077</v>
      </c>
      <c r="B631" t="s">
        <v>4797</v>
      </c>
      <c r="C631" t="s">
        <v>4014</v>
      </c>
      <c r="D631" t="s">
        <v>5485</v>
      </c>
      <c r="E631">
        <v>14400000</v>
      </c>
      <c r="F631">
        <v>17280000</v>
      </c>
      <c r="G631">
        <v>46065</v>
      </c>
      <c r="H631" t="s">
        <v>5474</v>
      </c>
    </row>
    <row r="632" spans="1:8" hidden="1">
      <c r="A632">
        <v>136078</v>
      </c>
      <c r="B632" t="s">
        <v>5057</v>
      </c>
      <c r="C632" t="s">
        <v>4008</v>
      </c>
      <c r="D632" t="s">
        <v>5486</v>
      </c>
      <c r="E632">
        <v>1362350</v>
      </c>
      <c r="F632">
        <v>1634820</v>
      </c>
      <c r="G632">
        <v>46065</v>
      </c>
      <c r="H632" t="s">
        <v>5474</v>
      </c>
    </row>
    <row r="633" spans="1:8" hidden="1">
      <c r="A633">
        <v>136079</v>
      </c>
      <c r="B633" t="s">
        <v>4807</v>
      </c>
      <c r="C633" t="s">
        <v>3982</v>
      </c>
      <c r="D633" t="s">
        <v>5487</v>
      </c>
      <c r="E633">
        <v>14400000</v>
      </c>
      <c r="F633">
        <v>17280000</v>
      </c>
      <c r="G633">
        <v>46065</v>
      </c>
      <c r="H633" t="s">
        <v>5474</v>
      </c>
    </row>
    <row r="634" spans="1:8" hidden="1">
      <c r="A634">
        <v>136080</v>
      </c>
      <c r="B634" t="s">
        <v>4807</v>
      </c>
      <c r="C634" t="s">
        <v>3982</v>
      </c>
      <c r="D634" t="s">
        <v>5488</v>
      </c>
      <c r="E634">
        <v>12381100</v>
      </c>
      <c r="F634">
        <v>14857320</v>
      </c>
      <c r="G634">
        <v>46065</v>
      </c>
      <c r="H634" t="s">
        <v>5474</v>
      </c>
    </row>
    <row r="635" spans="1:8" hidden="1">
      <c r="A635">
        <v>136081</v>
      </c>
      <c r="B635" t="s">
        <v>4797</v>
      </c>
      <c r="C635" t="s">
        <v>4014</v>
      </c>
      <c r="D635" t="s">
        <v>5489</v>
      </c>
      <c r="E635">
        <v>8921754</v>
      </c>
      <c r="F635">
        <v>10706104.800000001</v>
      </c>
      <c r="G635">
        <v>46065</v>
      </c>
      <c r="H635" t="s">
        <v>5474</v>
      </c>
    </row>
    <row r="636" spans="1:8" hidden="1">
      <c r="A636">
        <v>136082</v>
      </c>
      <c r="B636" t="s">
        <v>4807</v>
      </c>
      <c r="C636" t="s">
        <v>3982</v>
      </c>
      <c r="D636" t="s">
        <v>5490</v>
      </c>
      <c r="E636">
        <v>4267000</v>
      </c>
      <c r="F636">
        <v>5120400</v>
      </c>
      <c r="G636">
        <v>46065</v>
      </c>
      <c r="H636" t="s">
        <v>5474</v>
      </c>
    </row>
    <row r="637" spans="1:8" hidden="1">
      <c r="A637">
        <v>136083</v>
      </c>
      <c r="B637" t="s">
        <v>5491</v>
      </c>
      <c r="C637" t="s">
        <v>5492</v>
      </c>
      <c r="D637" t="s">
        <v>5493</v>
      </c>
      <c r="E637">
        <v>10620000</v>
      </c>
      <c r="F637">
        <v>10620000</v>
      </c>
      <c r="G637">
        <v>46065</v>
      </c>
      <c r="H637" t="s">
        <v>5474</v>
      </c>
    </row>
    <row r="638" spans="1:8" hidden="1">
      <c r="A638">
        <v>136084</v>
      </c>
      <c r="B638" t="s">
        <v>4791</v>
      </c>
      <c r="C638" t="s">
        <v>3968</v>
      </c>
      <c r="D638" t="s">
        <v>5494</v>
      </c>
      <c r="E638">
        <v>16017333.34</v>
      </c>
      <c r="F638">
        <v>19220800</v>
      </c>
      <c r="G638">
        <v>46065</v>
      </c>
      <c r="H638" t="s">
        <v>5474</v>
      </c>
    </row>
    <row r="639" spans="1:8" hidden="1">
      <c r="A639">
        <v>136085</v>
      </c>
      <c r="B639" t="s">
        <v>5495</v>
      </c>
      <c r="C639" t="s">
        <v>3988</v>
      </c>
      <c r="D639" t="s">
        <v>5496</v>
      </c>
      <c r="E639">
        <v>261333</v>
      </c>
      <c r="F639">
        <v>313599.59999999998</v>
      </c>
      <c r="G639">
        <v>46065</v>
      </c>
      <c r="H639" t="s">
        <v>5474</v>
      </c>
    </row>
    <row r="640" spans="1:8" hidden="1">
      <c r="A640">
        <v>136086</v>
      </c>
      <c r="B640" t="s">
        <v>5495</v>
      </c>
      <c r="C640" t="s">
        <v>3988</v>
      </c>
      <c r="D640" t="s">
        <v>5496</v>
      </c>
      <c r="E640">
        <v>1158332</v>
      </c>
      <c r="F640">
        <v>1389998.4</v>
      </c>
      <c r="G640">
        <v>46065</v>
      </c>
      <c r="H640" t="s">
        <v>5474</v>
      </c>
    </row>
    <row r="641" spans="1:8" hidden="1">
      <c r="A641">
        <v>136087</v>
      </c>
      <c r="B641" t="s">
        <v>5495</v>
      </c>
      <c r="C641" t="s">
        <v>3988</v>
      </c>
      <c r="D641" t="s">
        <v>5496</v>
      </c>
      <c r="E641">
        <v>1110000</v>
      </c>
      <c r="F641">
        <v>1332000</v>
      </c>
      <c r="G641">
        <v>46065</v>
      </c>
      <c r="H641" t="s">
        <v>5474</v>
      </c>
    </row>
    <row r="642" spans="1:8" hidden="1">
      <c r="A642">
        <v>136088</v>
      </c>
      <c r="B642" t="s">
        <v>5495</v>
      </c>
      <c r="C642" t="s">
        <v>3988</v>
      </c>
      <c r="D642" t="s">
        <v>5496</v>
      </c>
      <c r="E642">
        <v>884001</v>
      </c>
      <c r="F642">
        <v>1060801.2</v>
      </c>
      <c r="G642">
        <v>46065</v>
      </c>
      <c r="H642" t="s">
        <v>5474</v>
      </c>
    </row>
    <row r="643" spans="1:8" hidden="1">
      <c r="A643">
        <v>136089</v>
      </c>
      <c r="B643" t="s">
        <v>5495</v>
      </c>
      <c r="C643" t="s">
        <v>3988</v>
      </c>
      <c r="D643" t="s">
        <v>5496</v>
      </c>
      <c r="E643">
        <v>261333</v>
      </c>
      <c r="F643">
        <v>313599.59999999998</v>
      </c>
      <c r="G643">
        <v>46065</v>
      </c>
      <c r="H643" t="s">
        <v>5474</v>
      </c>
    </row>
    <row r="644" spans="1:8" hidden="1">
      <c r="A644">
        <v>136090</v>
      </c>
      <c r="B644" t="s">
        <v>5495</v>
      </c>
      <c r="C644" t="s">
        <v>3988</v>
      </c>
      <c r="D644" t="s">
        <v>5496</v>
      </c>
      <c r="E644">
        <v>286333</v>
      </c>
      <c r="F644">
        <v>343599.6</v>
      </c>
      <c r="G644">
        <v>46065</v>
      </c>
      <c r="H644" t="s">
        <v>5474</v>
      </c>
    </row>
    <row r="645" spans="1:8" hidden="1">
      <c r="A645">
        <v>136091</v>
      </c>
      <c r="B645" t="s">
        <v>5275</v>
      </c>
      <c r="C645" t="s">
        <v>5276</v>
      </c>
      <c r="D645" t="s">
        <v>5497</v>
      </c>
      <c r="E645">
        <v>5075000</v>
      </c>
      <c r="F645">
        <v>6090000</v>
      </c>
      <c r="G645">
        <v>46065</v>
      </c>
      <c r="H645" t="s">
        <v>5474</v>
      </c>
    </row>
    <row r="646" spans="1:8" hidden="1">
      <c r="A646">
        <v>136092</v>
      </c>
      <c r="B646">
        <v>0</v>
      </c>
      <c r="C646">
        <v>0</v>
      </c>
      <c r="D646" t="s">
        <v>5498</v>
      </c>
      <c r="E646">
        <v>3981200</v>
      </c>
      <c r="F646">
        <v>3981200</v>
      </c>
      <c r="G646">
        <v>46065</v>
      </c>
      <c r="H646" t="s">
        <v>5474</v>
      </c>
    </row>
    <row r="647" spans="1:8" hidden="1">
      <c r="A647">
        <v>136093</v>
      </c>
      <c r="B647" t="s">
        <v>5287</v>
      </c>
      <c r="C647" t="s">
        <v>4085</v>
      </c>
      <c r="D647" t="s">
        <v>5499</v>
      </c>
      <c r="E647">
        <v>439500</v>
      </c>
      <c r="F647">
        <v>527400</v>
      </c>
      <c r="G647">
        <v>46065</v>
      </c>
      <c r="H647" t="s">
        <v>5474</v>
      </c>
    </row>
    <row r="648" spans="1:8" hidden="1">
      <c r="A648">
        <v>136094</v>
      </c>
      <c r="B648">
        <v>0</v>
      </c>
      <c r="C648">
        <v>0</v>
      </c>
      <c r="D648" t="s">
        <v>5500</v>
      </c>
      <c r="E648">
        <v>0</v>
      </c>
      <c r="F648">
        <v>0</v>
      </c>
      <c r="G648">
        <v>46065</v>
      </c>
      <c r="H648" t="s">
        <v>5474</v>
      </c>
    </row>
    <row r="649" spans="1:8" hidden="1">
      <c r="A649">
        <v>136095</v>
      </c>
      <c r="B649">
        <v>0</v>
      </c>
      <c r="C649">
        <v>0</v>
      </c>
      <c r="D649" t="s">
        <v>5501</v>
      </c>
      <c r="E649">
        <v>0</v>
      </c>
      <c r="F649">
        <v>0</v>
      </c>
      <c r="G649">
        <v>46065</v>
      </c>
      <c r="H649" t="s">
        <v>5474</v>
      </c>
    </row>
    <row r="650" spans="1:8" hidden="1">
      <c r="A650">
        <v>136096</v>
      </c>
      <c r="B650">
        <v>0</v>
      </c>
      <c r="C650">
        <v>0</v>
      </c>
      <c r="D650" t="s">
        <v>5502</v>
      </c>
      <c r="E650">
        <v>0</v>
      </c>
      <c r="F650">
        <v>0</v>
      </c>
      <c r="G650">
        <v>46065</v>
      </c>
      <c r="H650" t="s">
        <v>5474</v>
      </c>
    </row>
    <row r="651" spans="1:8" hidden="1">
      <c r="A651">
        <v>136097</v>
      </c>
      <c r="B651" t="s">
        <v>5503</v>
      </c>
      <c r="C651" t="s">
        <v>5504</v>
      </c>
      <c r="D651" t="s">
        <v>5505</v>
      </c>
      <c r="E651">
        <v>21003948</v>
      </c>
      <c r="F651">
        <v>25204737.600000001</v>
      </c>
      <c r="G651">
        <v>46080</v>
      </c>
      <c r="H651" t="s">
        <v>5506</v>
      </c>
    </row>
    <row r="652" spans="1:8" hidden="1">
      <c r="A652">
        <v>136098</v>
      </c>
      <c r="B652" t="s">
        <v>5507</v>
      </c>
      <c r="C652" t="s">
        <v>5508</v>
      </c>
      <c r="D652" t="s">
        <v>5509</v>
      </c>
      <c r="E652">
        <v>15597823.99</v>
      </c>
      <c r="F652">
        <v>18717388.789999999</v>
      </c>
      <c r="G652">
        <v>46065</v>
      </c>
      <c r="H652" t="s">
        <v>5474</v>
      </c>
    </row>
    <row r="653" spans="1:8" hidden="1">
      <c r="A653">
        <v>136099</v>
      </c>
      <c r="B653" t="s">
        <v>5510</v>
      </c>
      <c r="C653" t="s">
        <v>5511</v>
      </c>
      <c r="D653" t="s">
        <v>5512</v>
      </c>
      <c r="E653">
        <v>12327948.08</v>
      </c>
      <c r="F653">
        <v>14793537.699999999</v>
      </c>
      <c r="G653">
        <v>46065</v>
      </c>
      <c r="H653" t="s">
        <v>5474</v>
      </c>
    </row>
    <row r="654" spans="1:8" hidden="1">
      <c r="A654">
        <v>136100</v>
      </c>
      <c r="B654" t="s">
        <v>4839</v>
      </c>
      <c r="C654" t="s">
        <v>4840</v>
      </c>
      <c r="D654" t="s">
        <v>5513</v>
      </c>
      <c r="E654">
        <v>180</v>
      </c>
      <c r="F654">
        <v>216</v>
      </c>
      <c r="G654">
        <v>46065</v>
      </c>
      <c r="H654" t="s">
        <v>5474</v>
      </c>
    </row>
    <row r="655" spans="1:8" hidden="1">
      <c r="A655">
        <v>136101</v>
      </c>
      <c r="B655" t="s">
        <v>5514</v>
      </c>
      <c r="C655" t="s">
        <v>5515</v>
      </c>
      <c r="D655" t="s">
        <v>5516</v>
      </c>
      <c r="E655">
        <v>35477332.549999997</v>
      </c>
      <c r="F655">
        <v>42572799.060000002</v>
      </c>
      <c r="G655">
        <v>46065</v>
      </c>
      <c r="H655" t="s">
        <v>5474</v>
      </c>
    </row>
    <row r="656" spans="1:8" hidden="1">
      <c r="A656">
        <v>136102</v>
      </c>
      <c r="B656" t="s">
        <v>5517</v>
      </c>
      <c r="C656" t="s">
        <v>5518</v>
      </c>
      <c r="D656" t="s">
        <v>5519</v>
      </c>
      <c r="E656">
        <v>15560464.5</v>
      </c>
      <c r="F656">
        <v>18672557.399999999</v>
      </c>
      <c r="G656">
        <v>46065</v>
      </c>
      <c r="H656" t="s">
        <v>5474</v>
      </c>
    </row>
    <row r="657" spans="1:8" hidden="1">
      <c r="A657">
        <v>136103</v>
      </c>
      <c r="B657" t="s">
        <v>5495</v>
      </c>
      <c r="C657" t="s">
        <v>3988</v>
      </c>
      <c r="D657" t="s">
        <v>5520</v>
      </c>
      <c r="E657">
        <v>1909999.98</v>
      </c>
      <c r="F657">
        <v>2291999.98</v>
      </c>
      <c r="G657">
        <v>46065</v>
      </c>
      <c r="H657" t="s">
        <v>5474</v>
      </c>
    </row>
    <row r="658" spans="1:8" hidden="1">
      <c r="A658">
        <v>136104</v>
      </c>
      <c r="B658" t="s">
        <v>4697</v>
      </c>
      <c r="C658" t="s">
        <v>3996</v>
      </c>
      <c r="D658" t="s">
        <v>3501</v>
      </c>
      <c r="E658">
        <v>983000</v>
      </c>
      <c r="F658">
        <v>983000</v>
      </c>
      <c r="G658">
        <v>46065</v>
      </c>
      <c r="H658" t="s">
        <v>5474</v>
      </c>
    </row>
    <row r="659" spans="1:8" hidden="1">
      <c r="A659">
        <v>136105</v>
      </c>
      <c r="B659" t="s">
        <v>5521</v>
      </c>
      <c r="C659" t="s">
        <v>5522</v>
      </c>
      <c r="D659" t="s">
        <v>5523</v>
      </c>
      <c r="E659">
        <v>3024000</v>
      </c>
      <c r="F659">
        <v>3628800</v>
      </c>
      <c r="G659">
        <v>46065</v>
      </c>
      <c r="H659" t="s">
        <v>5474</v>
      </c>
    </row>
    <row r="660" spans="1:8" hidden="1">
      <c r="A660">
        <v>136106</v>
      </c>
      <c r="B660" t="s">
        <v>5421</v>
      </c>
      <c r="C660" t="s">
        <v>5422</v>
      </c>
      <c r="D660" t="s">
        <v>5524</v>
      </c>
      <c r="E660">
        <v>57584500</v>
      </c>
      <c r="F660">
        <v>69101400</v>
      </c>
      <c r="G660">
        <v>46065</v>
      </c>
      <c r="H660" t="s">
        <v>5474</v>
      </c>
    </row>
    <row r="661" spans="1:8" hidden="1">
      <c r="A661">
        <v>136107</v>
      </c>
      <c r="B661">
        <v>0</v>
      </c>
      <c r="C661">
        <v>0</v>
      </c>
      <c r="D661" t="s">
        <v>5525</v>
      </c>
      <c r="E661">
        <v>79500</v>
      </c>
      <c r="F661">
        <v>95400</v>
      </c>
      <c r="G661">
        <v>46065</v>
      </c>
      <c r="H661" t="s">
        <v>5474</v>
      </c>
    </row>
    <row r="662" spans="1:8" hidden="1">
      <c r="A662">
        <v>136108</v>
      </c>
      <c r="B662" t="s">
        <v>5116</v>
      </c>
      <c r="C662" t="s">
        <v>3966</v>
      </c>
      <c r="D662" t="s">
        <v>5525</v>
      </c>
      <c r="E662">
        <v>79500</v>
      </c>
      <c r="F662">
        <v>95400</v>
      </c>
      <c r="G662">
        <v>46065</v>
      </c>
      <c r="H662" t="s">
        <v>5474</v>
      </c>
    </row>
    <row r="663" spans="1:8" hidden="1">
      <c r="A663">
        <v>136109</v>
      </c>
      <c r="B663" t="s">
        <v>4791</v>
      </c>
      <c r="C663" t="s">
        <v>3968</v>
      </c>
      <c r="D663" t="s">
        <v>5526</v>
      </c>
      <c r="E663">
        <v>985000</v>
      </c>
      <c r="F663">
        <v>1182000</v>
      </c>
      <c r="G663">
        <v>46065</v>
      </c>
      <c r="H663" t="s">
        <v>5474</v>
      </c>
    </row>
    <row r="664" spans="1:8" hidden="1">
      <c r="A664">
        <v>136110</v>
      </c>
      <c r="B664" t="s">
        <v>5527</v>
      </c>
      <c r="C664" t="s">
        <v>5528</v>
      </c>
      <c r="D664">
        <v>0</v>
      </c>
      <c r="E664">
        <v>11607544</v>
      </c>
      <c r="F664">
        <v>11607544</v>
      </c>
      <c r="G664">
        <v>46066</v>
      </c>
      <c r="H664" t="s">
        <v>5408</v>
      </c>
    </row>
    <row r="665" spans="1:8" hidden="1">
      <c r="A665">
        <v>136111</v>
      </c>
      <c r="B665" t="s">
        <v>5521</v>
      </c>
      <c r="C665" t="s">
        <v>5522</v>
      </c>
      <c r="D665">
        <v>0</v>
      </c>
      <c r="E665">
        <v>840000</v>
      </c>
      <c r="F665">
        <v>840000</v>
      </c>
      <c r="G665">
        <v>46066</v>
      </c>
      <c r="H665" t="s">
        <v>5408</v>
      </c>
    </row>
    <row r="666" spans="1:8" hidden="1">
      <c r="A666">
        <v>136112</v>
      </c>
      <c r="B666" t="s">
        <v>4697</v>
      </c>
      <c r="C666" t="s">
        <v>3996</v>
      </c>
      <c r="D666">
        <v>0</v>
      </c>
      <c r="E666">
        <v>680000</v>
      </c>
      <c r="F666">
        <v>680000</v>
      </c>
      <c r="G666">
        <v>46066</v>
      </c>
      <c r="H666" t="s">
        <v>5408</v>
      </c>
    </row>
    <row r="667" spans="1:8" hidden="1">
      <c r="A667">
        <v>136113</v>
      </c>
      <c r="B667" t="s">
        <v>5529</v>
      </c>
      <c r="C667" t="s">
        <v>5530</v>
      </c>
      <c r="D667" t="s">
        <v>5531</v>
      </c>
      <c r="E667">
        <v>957357281.20000005</v>
      </c>
      <c r="F667">
        <v>1148828737.4400001</v>
      </c>
      <c r="G667">
        <v>46066</v>
      </c>
      <c r="H667" t="s">
        <v>5408</v>
      </c>
    </row>
    <row r="668" spans="1:8" hidden="1">
      <c r="A668">
        <v>136114</v>
      </c>
      <c r="B668">
        <v>0</v>
      </c>
      <c r="C668">
        <v>0</v>
      </c>
      <c r="D668" t="s">
        <v>5532</v>
      </c>
      <c r="E668">
        <v>0</v>
      </c>
      <c r="F668">
        <v>0</v>
      </c>
      <c r="G668">
        <v>46066</v>
      </c>
      <c r="H668" t="s">
        <v>5408</v>
      </c>
    </row>
    <row r="669" spans="1:8" hidden="1">
      <c r="A669">
        <v>136115</v>
      </c>
      <c r="B669" t="s">
        <v>5533</v>
      </c>
      <c r="C669" t="s">
        <v>4084</v>
      </c>
      <c r="D669" t="s">
        <v>5534</v>
      </c>
      <c r="E669">
        <v>18000</v>
      </c>
      <c r="F669">
        <v>18000</v>
      </c>
      <c r="G669">
        <v>46066</v>
      </c>
      <c r="H669" t="s">
        <v>5408</v>
      </c>
    </row>
    <row r="670" spans="1:8" hidden="1">
      <c r="A670">
        <v>136116</v>
      </c>
      <c r="B670" t="s">
        <v>5535</v>
      </c>
      <c r="C670" t="s">
        <v>5536</v>
      </c>
      <c r="D670" t="s">
        <v>5537</v>
      </c>
      <c r="E670">
        <v>3789473.68</v>
      </c>
      <c r="F670">
        <v>4547368.42</v>
      </c>
      <c r="G670">
        <v>46066</v>
      </c>
      <c r="H670" t="s">
        <v>5408</v>
      </c>
    </row>
    <row r="671" spans="1:8" hidden="1">
      <c r="A671">
        <v>136117</v>
      </c>
      <c r="B671" t="s">
        <v>5538</v>
      </c>
      <c r="C671" t="s">
        <v>3995</v>
      </c>
      <c r="D671" t="s">
        <v>5539</v>
      </c>
      <c r="E671">
        <v>280000</v>
      </c>
      <c r="F671">
        <v>280000</v>
      </c>
      <c r="G671">
        <v>46066</v>
      </c>
      <c r="H671" t="s">
        <v>5408</v>
      </c>
    </row>
    <row r="672" spans="1:8" hidden="1">
      <c r="A672">
        <v>136118</v>
      </c>
      <c r="B672">
        <v>0</v>
      </c>
      <c r="C672">
        <v>0</v>
      </c>
      <c r="D672" t="s">
        <v>5540</v>
      </c>
      <c r="E672">
        <v>0</v>
      </c>
      <c r="F672">
        <v>0</v>
      </c>
      <c r="G672">
        <v>46066</v>
      </c>
      <c r="H672" t="s">
        <v>5408</v>
      </c>
    </row>
    <row r="673" spans="1:8" hidden="1">
      <c r="A673">
        <v>136119</v>
      </c>
      <c r="B673">
        <v>0</v>
      </c>
      <c r="C673">
        <v>0</v>
      </c>
      <c r="D673" t="s">
        <v>5541</v>
      </c>
      <c r="E673">
        <v>0</v>
      </c>
      <c r="F673">
        <v>0</v>
      </c>
      <c r="G673">
        <v>46066</v>
      </c>
      <c r="H673" t="s">
        <v>5408</v>
      </c>
    </row>
    <row r="674" spans="1:8" hidden="1">
      <c r="A674">
        <v>136120</v>
      </c>
      <c r="B674">
        <v>0</v>
      </c>
      <c r="C674">
        <v>0</v>
      </c>
      <c r="D674" t="s">
        <v>5542</v>
      </c>
      <c r="E674">
        <v>0</v>
      </c>
      <c r="F674">
        <v>0</v>
      </c>
      <c r="G674">
        <v>46066</v>
      </c>
      <c r="H674" t="s">
        <v>5408</v>
      </c>
    </row>
    <row r="675" spans="1:8" hidden="1">
      <c r="A675">
        <v>136121</v>
      </c>
      <c r="B675" t="s">
        <v>5543</v>
      </c>
      <c r="C675" t="s">
        <v>5544</v>
      </c>
      <c r="D675">
        <v>0</v>
      </c>
      <c r="E675">
        <v>4257666.66</v>
      </c>
      <c r="F675">
        <v>5109199.99</v>
      </c>
      <c r="G675">
        <v>46066</v>
      </c>
      <c r="H675" t="s">
        <v>5408</v>
      </c>
    </row>
    <row r="676" spans="1:8" hidden="1">
      <c r="A676">
        <v>136122</v>
      </c>
      <c r="B676">
        <v>0</v>
      </c>
      <c r="C676">
        <v>0</v>
      </c>
      <c r="D676" t="s">
        <v>5545</v>
      </c>
      <c r="E676">
        <v>0</v>
      </c>
      <c r="F676">
        <v>0</v>
      </c>
      <c r="G676">
        <v>46066</v>
      </c>
      <c r="H676" t="s">
        <v>5408</v>
      </c>
    </row>
    <row r="677" spans="1:8" hidden="1">
      <c r="A677">
        <v>136123</v>
      </c>
      <c r="B677" t="s">
        <v>4695</v>
      </c>
      <c r="C677" t="s">
        <v>3973</v>
      </c>
      <c r="D677" t="s">
        <v>5546</v>
      </c>
      <c r="E677">
        <v>5109200</v>
      </c>
      <c r="F677">
        <v>6131040</v>
      </c>
      <c r="G677">
        <v>46066</v>
      </c>
      <c r="H677" t="s">
        <v>5408</v>
      </c>
    </row>
    <row r="678" spans="1:8" hidden="1">
      <c r="A678">
        <v>136124</v>
      </c>
      <c r="B678">
        <v>0</v>
      </c>
      <c r="C678">
        <v>0</v>
      </c>
      <c r="D678" t="s">
        <v>5547</v>
      </c>
      <c r="E678">
        <v>0</v>
      </c>
      <c r="F678">
        <v>0</v>
      </c>
      <c r="G678">
        <v>46066</v>
      </c>
      <c r="H678" t="s">
        <v>5408</v>
      </c>
    </row>
    <row r="679" spans="1:8" hidden="1">
      <c r="A679">
        <v>136125</v>
      </c>
      <c r="B679">
        <v>0</v>
      </c>
      <c r="C679">
        <v>0</v>
      </c>
      <c r="D679" t="s">
        <v>5548</v>
      </c>
      <c r="E679">
        <v>0</v>
      </c>
      <c r="F679">
        <v>0</v>
      </c>
      <c r="G679">
        <v>46066</v>
      </c>
      <c r="H679" t="s">
        <v>5408</v>
      </c>
    </row>
    <row r="680" spans="1:8" hidden="1">
      <c r="A680">
        <v>136126</v>
      </c>
      <c r="B680" t="s">
        <v>5549</v>
      </c>
      <c r="C680" t="s">
        <v>3975</v>
      </c>
      <c r="D680" t="s">
        <v>5550</v>
      </c>
      <c r="E680">
        <v>15000000</v>
      </c>
      <c r="F680">
        <v>18000000</v>
      </c>
      <c r="G680">
        <v>46066</v>
      </c>
      <c r="H680" t="s">
        <v>5408</v>
      </c>
    </row>
    <row r="681" spans="1:8" hidden="1">
      <c r="A681">
        <v>136127</v>
      </c>
      <c r="B681" t="s">
        <v>5549</v>
      </c>
      <c r="C681" t="s">
        <v>3975</v>
      </c>
      <c r="D681" t="s">
        <v>5551</v>
      </c>
      <c r="E681">
        <v>36000000</v>
      </c>
      <c r="F681">
        <v>43200000</v>
      </c>
      <c r="G681">
        <v>46066</v>
      </c>
      <c r="H681" t="s">
        <v>5408</v>
      </c>
    </row>
    <row r="682" spans="1:8" hidden="1">
      <c r="A682">
        <v>136128</v>
      </c>
      <c r="B682">
        <v>0</v>
      </c>
      <c r="C682">
        <v>0</v>
      </c>
      <c r="D682" t="s">
        <v>5552</v>
      </c>
      <c r="E682">
        <v>0</v>
      </c>
      <c r="F682">
        <v>0</v>
      </c>
      <c r="G682">
        <v>46066</v>
      </c>
      <c r="H682" t="s">
        <v>5408</v>
      </c>
    </row>
    <row r="683" spans="1:8" hidden="1">
      <c r="A683">
        <v>136129</v>
      </c>
      <c r="B683">
        <v>0</v>
      </c>
      <c r="C683">
        <v>0</v>
      </c>
      <c r="D683" t="s">
        <v>5553</v>
      </c>
      <c r="E683">
        <v>64800000</v>
      </c>
      <c r="F683">
        <v>77760000</v>
      </c>
      <c r="G683">
        <v>46066</v>
      </c>
      <c r="H683" t="s">
        <v>5408</v>
      </c>
    </row>
    <row r="684" spans="1:8" hidden="1">
      <c r="A684">
        <v>136130</v>
      </c>
      <c r="B684" t="s">
        <v>4775</v>
      </c>
      <c r="C684" t="s">
        <v>4036</v>
      </c>
      <c r="D684" t="s">
        <v>5554</v>
      </c>
      <c r="E684">
        <v>3000000</v>
      </c>
      <c r="F684">
        <v>3600000</v>
      </c>
      <c r="G684">
        <v>46066</v>
      </c>
      <c r="H684" t="s">
        <v>5408</v>
      </c>
    </row>
    <row r="685" spans="1:8" hidden="1">
      <c r="A685">
        <v>136131</v>
      </c>
      <c r="B685" t="s">
        <v>4707</v>
      </c>
      <c r="C685" t="s">
        <v>4708</v>
      </c>
      <c r="D685" t="s">
        <v>5555</v>
      </c>
      <c r="E685">
        <v>170000</v>
      </c>
      <c r="F685">
        <v>204000</v>
      </c>
      <c r="G685">
        <v>46067</v>
      </c>
      <c r="H685" t="s">
        <v>5556</v>
      </c>
    </row>
    <row r="686" spans="1:8" hidden="1">
      <c r="A686">
        <v>136132</v>
      </c>
      <c r="B686" t="s">
        <v>4707</v>
      </c>
      <c r="C686" t="s">
        <v>4708</v>
      </c>
      <c r="D686" t="s">
        <v>5557</v>
      </c>
      <c r="E686">
        <v>1</v>
      </c>
      <c r="F686">
        <v>1.2</v>
      </c>
      <c r="G686">
        <v>46067</v>
      </c>
      <c r="H686" t="s">
        <v>5556</v>
      </c>
    </row>
    <row r="687" spans="1:8" hidden="1">
      <c r="A687">
        <v>136133</v>
      </c>
      <c r="B687" t="s">
        <v>4707</v>
      </c>
      <c r="C687" t="s">
        <v>4708</v>
      </c>
      <c r="D687" t="s">
        <v>5558</v>
      </c>
      <c r="E687">
        <v>10000</v>
      </c>
      <c r="F687">
        <v>12000</v>
      </c>
      <c r="G687">
        <v>46067</v>
      </c>
      <c r="H687" t="s">
        <v>5556</v>
      </c>
    </row>
    <row r="688" spans="1:8" hidden="1">
      <c r="A688">
        <v>136134</v>
      </c>
      <c r="B688" t="s">
        <v>4707</v>
      </c>
      <c r="C688" t="s">
        <v>4708</v>
      </c>
      <c r="D688" t="s">
        <v>5559</v>
      </c>
      <c r="E688">
        <v>70000</v>
      </c>
      <c r="F688">
        <v>84000</v>
      </c>
      <c r="G688">
        <v>46067</v>
      </c>
      <c r="H688" t="s">
        <v>5556</v>
      </c>
    </row>
    <row r="689" spans="1:8" hidden="1">
      <c r="A689">
        <v>136135</v>
      </c>
      <c r="B689" t="s">
        <v>5560</v>
      </c>
      <c r="C689" t="s">
        <v>4078</v>
      </c>
      <c r="D689" t="s">
        <v>5561</v>
      </c>
      <c r="E689">
        <v>320526.99</v>
      </c>
      <c r="F689">
        <v>320526.99</v>
      </c>
      <c r="G689">
        <v>46067</v>
      </c>
      <c r="H689" t="s">
        <v>5556</v>
      </c>
    </row>
    <row r="690" spans="1:8" hidden="1">
      <c r="A690">
        <v>136136</v>
      </c>
      <c r="B690" t="s">
        <v>5560</v>
      </c>
      <c r="C690" t="s">
        <v>4078</v>
      </c>
      <c r="D690" t="s">
        <v>5562</v>
      </c>
      <c r="E690">
        <v>444874.39</v>
      </c>
      <c r="F690">
        <v>444874.39</v>
      </c>
      <c r="G690">
        <v>46067</v>
      </c>
      <c r="H690" t="s">
        <v>5556</v>
      </c>
    </row>
    <row r="691" spans="1:8" hidden="1">
      <c r="A691">
        <v>136137</v>
      </c>
      <c r="B691" t="s">
        <v>5560</v>
      </c>
      <c r="C691" t="s">
        <v>4078</v>
      </c>
      <c r="D691" t="s">
        <v>5563</v>
      </c>
      <c r="E691">
        <v>53054.29</v>
      </c>
      <c r="F691">
        <v>53054.29</v>
      </c>
      <c r="G691">
        <v>46067</v>
      </c>
      <c r="H691" t="s">
        <v>5556</v>
      </c>
    </row>
    <row r="692" spans="1:8" hidden="1">
      <c r="A692">
        <v>136138</v>
      </c>
      <c r="B692" t="s">
        <v>5560</v>
      </c>
      <c r="C692" t="s">
        <v>4078</v>
      </c>
      <c r="D692" t="s">
        <v>5564</v>
      </c>
      <c r="E692">
        <v>1487.62</v>
      </c>
      <c r="F692">
        <v>1487.62</v>
      </c>
      <c r="G692">
        <v>46067</v>
      </c>
      <c r="H692" t="s">
        <v>5556</v>
      </c>
    </row>
    <row r="693" spans="1:8" hidden="1">
      <c r="A693">
        <v>136139</v>
      </c>
      <c r="B693" t="s">
        <v>5560</v>
      </c>
      <c r="C693" t="s">
        <v>4078</v>
      </c>
      <c r="D693" t="s">
        <v>5565</v>
      </c>
      <c r="E693">
        <v>70169.48</v>
      </c>
      <c r="F693">
        <v>70169.48</v>
      </c>
      <c r="G693">
        <v>46067</v>
      </c>
      <c r="H693" t="s">
        <v>5556</v>
      </c>
    </row>
    <row r="694" spans="1:8" hidden="1">
      <c r="A694">
        <v>136140</v>
      </c>
      <c r="B694" t="s">
        <v>5560</v>
      </c>
      <c r="C694" t="s">
        <v>4078</v>
      </c>
      <c r="D694" t="s">
        <v>5566</v>
      </c>
      <c r="E694">
        <v>7438.11</v>
      </c>
      <c r="F694">
        <v>7438.11</v>
      </c>
      <c r="G694">
        <v>46067</v>
      </c>
      <c r="H694" t="s">
        <v>5556</v>
      </c>
    </row>
    <row r="695" spans="1:8" hidden="1">
      <c r="A695">
        <v>136141</v>
      </c>
      <c r="B695" t="s">
        <v>5560</v>
      </c>
      <c r="C695" t="s">
        <v>4078</v>
      </c>
      <c r="D695" t="s">
        <v>5567</v>
      </c>
      <c r="E695">
        <v>54920.43</v>
      </c>
      <c r="F695">
        <v>54920.43</v>
      </c>
      <c r="G695">
        <v>46067</v>
      </c>
      <c r="H695" t="s">
        <v>5556</v>
      </c>
    </row>
    <row r="696" spans="1:8" hidden="1">
      <c r="A696">
        <v>136142</v>
      </c>
      <c r="B696" t="s">
        <v>5560</v>
      </c>
      <c r="C696" t="s">
        <v>4078</v>
      </c>
      <c r="D696" t="s">
        <v>5568</v>
      </c>
      <c r="E696">
        <v>3813.34</v>
      </c>
      <c r="F696">
        <v>3813.34</v>
      </c>
      <c r="G696">
        <v>46067</v>
      </c>
      <c r="H696" t="s">
        <v>5556</v>
      </c>
    </row>
    <row r="697" spans="1:8" hidden="1">
      <c r="A697">
        <v>136143</v>
      </c>
      <c r="B697" t="s">
        <v>4716</v>
      </c>
      <c r="C697" t="s">
        <v>4717</v>
      </c>
      <c r="D697" t="s">
        <v>5569</v>
      </c>
      <c r="E697">
        <v>671834.53</v>
      </c>
      <c r="F697">
        <v>671834.53</v>
      </c>
      <c r="G697">
        <v>46067</v>
      </c>
      <c r="H697" t="s">
        <v>5556</v>
      </c>
    </row>
    <row r="698" spans="1:8" hidden="1">
      <c r="A698">
        <v>136144</v>
      </c>
      <c r="B698" t="s">
        <v>4716</v>
      </c>
      <c r="C698" t="s">
        <v>4717</v>
      </c>
      <c r="D698" t="s">
        <v>5570</v>
      </c>
      <c r="E698">
        <v>1386067.73</v>
      </c>
      <c r="F698">
        <v>1386067.73</v>
      </c>
      <c r="G698">
        <v>46067</v>
      </c>
      <c r="H698" t="s">
        <v>5556</v>
      </c>
    </row>
    <row r="699" spans="1:8" hidden="1">
      <c r="A699">
        <v>136145</v>
      </c>
      <c r="B699" t="s">
        <v>4716</v>
      </c>
      <c r="C699" t="s">
        <v>4717</v>
      </c>
      <c r="D699" t="s">
        <v>5571</v>
      </c>
      <c r="E699">
        <v>366591.91</v>
      </c>
      <c r="F699">
        <v>366591.91</v>
      </c>
      <c r="G699">
        <v>46067</v>
      </c>
      <c r="H699" t="s">
        <v>5556</v>
      </c>
    </row>
    <row r="700" spans="1:8" hidden="1">
      <c r="A700">
        <v>136146</v>
      </c>
      <c r="B700" t="s">
        <v>4716</v>
      </c>
      <c r="C700" t="s">
        <v>4717</v>
      </c>
      <c r="D700" t="s">
        <v>5572</v>
      </c>
      <c r="E700">
        <v>6084.15</v>
      </c>
      <c r="F700">
        <v>6084.15</v>
      </c>
      <c r="G700">
        <v>46067</v>
      </c>
      <c r="H700" t="s">
        <v>5556</v>
      </c>
    </row>
    <row r="701" spans="1:8" hidden="1">
      <c r="A701">
        <v>136147</v>
      </c>
      <c r="B701" t="s">
        <v>4716</v>
      </c>
      <c r="C701" t="s">
        <v>4717</v>
      </c>
      <c r="D701" t="s">
        <v>5573</v>
      </c>
      <c r="E701">
        <v>161444.99</v>
      </c>
      <c r="F701">
        <v>161444.99</v>
      </c>
      <c r="G701">
        <v>46067</v>
      </c>
      <c r="H701" t="s">
        <v>5556</v>
      </c>
    </row>
    <row r="702" spans="1:8" hidden="1">
      <c r="A702">
        <v>136148</v>
      </c>
      <c r="B702" t="s">
        <v>4716</v>
      </c>
      <c r="C702" t="s">
        <v>4717</v>
      </c>
      <c r="D702" t="s">
        <v>5574</v>
      </c>
      <c r="E702">
        <v>30420.76</v>
      </c>
      <c r="F702">
        <v>30420.76</v>
      </c>
      <c r="G702">
        <v>46067</v>
      </c>
      <c r="H702" t="s">
        <v>5556</v>
      </c>
    </row>
    <row r="703" spans="1:8" hidden="1">
      <c r="A703">
        <v>136149</v>
      </c>
      <c r="B703" t="s">
        <v>4716</v>
      </c>
      <c r="C703" t="s">
        <v>4717</v>
      </c>
      <c r="D703" t="s">
        <v>5575</v>
      </c>
      <c r="E703">
        <v>99605.79</v>
      </c>
      <c r="F703">
        <v>99605.79</v>
      </c>
      <c r="G703">
        <v>46067</v>
      </c>
      <c r="H703" t="s">
        <v>5556</v>
      </c>
    </row>
    <row r="704" spans="1:8" hidden="1">
      <c r="A704">
        <v>136150</v>
      </c>
      <c r="B704" t="s">
        <v>5576</v>
      </c>
      <c r="C704" t="s">
        <v>5577</v>
      </c>
      <c r="D704" t="s">
        <v>5578</v>
      </c>
      <c r="E704">
        <v>22899000</v>
      </c>
      <c r="F704">
        <v>27478800</v>
      </c>
      <c r="G704">
        <v>46069</v>
      </c>
      <c r="H704" t="s">
        <v>5579</v>
      </c>
    </row>
    <row r="705" spans="1:8" hidden="1">
      <c r="A705">
        <v>136151</v>
      </c>
      <c r="B705" t="s">
        <v>4666</v>
      </c>
      <c r="C705" t="s">
        <v>4018</v>
      </c>
      <c r="D705">
        <v>0</v>
      </c>
      <c r="E705">
        <v>2340000</v>
      </c>
      <c r="F705">
        <v>2340000</v>
      </c>
      <c r="G705">
        <v>46069</v>
      </c>
      <c r="H705" t="s">
        <v>5579</v>
      </c>
    </row>
    <row r="706" spans="1:8" hidden="1">
      <c r="A706">
        <v>136152</v>
      </c>
      <c r="B706" t="s">
        <v>4666</v>
      </c>
      <c r="C706" t="s">
        <v>4018</v>
      </c>
      <c r="D706">
        <v>0</v>
      </c>
      <c r="E706">
        <v>720000</v>
      </c>
      <c r="F706">
        <v>720000</v>
      </c>
      <c r="G706">
        <v>46069</v>
      </c>
      <c r="H706" t="s">
        <v>5579</v>
      </c>
    </row>
    <row r="707" spans="1:8" hidden="1">
      <c r="A707">
        <v>136153</v>
      </c>
      <c r="B707" t="s">
        <v>5580</v>
      </c>
      <c r="C707" t="s">
        <v>5581</v>
      </c>
      <c r="D707" t="s">
        <v>5582</v>
      </c>
      <c r="E707">
        <v>2000</v>
      </c>
      <c r="F707">
        <v>2000</v>
      </c>
      <c r="G707">
        <v>46069</v>
      </c>
      <c r="H707" t="s">
        <v>5579</v>
      </c>
    </row>
    <row r="708" spans="1:8" hidden="1">
      <c r="A708">
        <v>136154</v>
      </c>
      <c r="B708">
        <v>0</v>
      </c>
      <c r="C708">
        <v>0</v>
      </c>
      <c r="D708" t="s">
        <v>5583</v>
      </c>
      <c r="E708">
        <v>0</v>
      </c>
      <c r="F708">
        <v>0</v>
      </c>
      <c r="G708">
        <v>46069</v>
      </c>
      <c r="H708" t="s">
        <v>5579</v>
      </c>
    </row>
    <row r="709" spans="1:8" hidden="1">
      <c r="A709">
        <v>136155</v>
      </c>
      <c r="B709" t="s">
        <v>4791</v>
      </c>
      <c r="C709" t="s">
        <v>3968</v>
      </c>
      <c r="D709">
        <v>0</v>
      </c>
      <c r="E709">
        <v>1340000</v>
      </c>
      <c r="F709">
        <v>1608000</v>
      </c>
      <c r="G709">
        <v>46069</v>
      </c>
      <c r="H709" t="s">
        <v>5579</v>
      </c>
    </row>
    <row r="710" spans="1:8" hidden="1">
      <c r="A710">
        <v>136156</v>
      </c>
      <c r="B710" t="s">
        <v>5116</v>
      </c>
      <c r="C710" t="s">
        <v>3966</v>
      </c>
      <c r="D710" t="s">
        <v>5584</v>
      </c>
      <c r="E710">
        <v>576500</v>
      </c>
      <c r="F710">
        <v>691800</v>
      </c>
      <c r="G710">
        <v>46069</v>
      </c>
      <c r="H710" t="s">
        <v>5579</v>
      </c>
    </row>
    <row r="711" spans="1:8" hidden="1">
      <c r="A711">
        <v>136157</v>
      </c>
      <c r="B711">
        <v>0</v>
      </c>
      <c r="C711">
        <v>0</v>
      </c>
      <c r="D711" t="s">
        <v>5585</v>
      </c>
      <c r="E711">
        <v>0</v>
      </c>
      <c r="F711">
        <v>0</v>
      </c>
      <c r="G711">
        <v>46069</v>
      </c>
      <c r="H711" t="s">
        <v>5579</v>
      </c>
    </row>
    <row r="712" spans="1:8" hidden="1">
      <c r="A712">
        <v>136158</v>
      </c>
      <c r="B712" t="s">
        <v>5116</v>
      </c>
      <c r="C712" t="s">
        <v>3966</v>
      </c>
      <c r="D712">
        <v>0</v>
      </c>
      <c r="E712">
        <v>3090833.33</v>
      </c>
      <c r="F712">
        <v>3709000</v>
      </c>
      <c r="G712">
        <v>46069</v>
      </c>
      <c r="H712" t="s">
        <v>5579</v>
      </c>
    </row>
    <row r="713" spans="1:8" hidden="1">
      <c r="A713">
        <v>136159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46069</v>
      </c>
      <c r="H713" t="s">
        <v>5579</v>
      </c>
    </row>
    <row r="714" spans="1:8" hidden="1">
      <c r="A714">
        <v>136160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46069</v>
      </c>
      <c r="H714" t="s">
        <v>5579</v>
      </c>
    </row>
    <row r="715" spans="1:8" hidden="1">
      <c r="A715">
        <v>136161</v>
      </c>
      <c r="B715" t="s">
        <v>5053</v>
      </c>
      <c r="C715" t="s">
        <v>4157</v>
      </c>
      <c r="D715" t="s">
        <v>5399</v>
      </c>
      <c r="E715">
        <v>4393579.43</v>
      </c>
      <c r="F715">
        <v>5272295.32</v>
      </c>
      <c r="G715">
        <v>46069</v>
      </c>
      <c r="H715" t="s">
        <v>5579</v>
      </c>
    </row>
    <row r="716" spans="1:8" hidden="1">
      <c r="A716">
        <v>136162</v>
      </c>
      <c r="B716" t="s">
        <v>4697</v>
      </c>
      <c r="C716" t="s">
        <v>3996</v>
      </c>
      <c r="D716" t="s">
        <v>5586</v>
      </c>
      <c r="E716">
        <v>4719000</v>
      </c>
      <c r="F716">
        <v>4719000</v>
      </c>
      <c r="G716">
        <v>46069</v>
      </c>
      <c r="H716" t="s">
        <v>5579</v>
      </c>
    </row>
    <row r="717" spans="1:8" hidden="1">
      <c r="A717">
        <v>136163</v>
      </c>
      <c r="B717" t="s">
        <v>4697</v>
      </c>
      <c r="C717" t="s">
        <v>3996</v>
      </c>
      <c r="D717" t="s">
        <v>5587</v>
      </c>
      <c r="E717">
        <v>371000</v>
      </c>
      <c r="F717">
        <v>371000</v>
      </c>
      <c r="G717">
        <v>46069</v>
      </c>
      <c r="H717" t="s">
        <v>5579</v>
      </c>
    </row>
    <row r="718" spans="1:8" hidden="1">
      <c r="A718">
        <v>136164</v>
      </c>
      <c r="B718">
        <v>0</v>
      </c>
      <c r="C718">
        <v>0</v>
      </c>
      <c r="D718" t="s">
        <v>5588</v>
      </c>
      <c r="E718">
        <v>1212100</v>
      </c>
      <c r="F718">
        <v>1212100</v>
      </c>
      <c r="G718">
        <v>46069</v>
      </c>
      <c r="H718" t="s">
        <v>5579</v>
      </c>
    </row>
    <row r="719" spans="1:8" hidden="1">
      <c r="A719">
        <v>136165</v>
      </c>
      <c r="B719" t="s">
        <v>4697</v>
      </c>
      <c r="C719" t="s">
        <v>3996</v>
      </c>
      <c r="D719" t="s">
        <v>5589</v>
      </c>
      <c r="E719">
        <v>1383000</v>
      </c>
      <c r="F719">
        <v>1383000</v>
      </c>
      <c r="G719">
        <v>46069</v>
      </c>
      <c r="H719" t="s">
        <v>5579</v>
      </c>
    </row>
    <row r="720" spans="1:8" hidden="1">
      <c r="A720">
        <v>136166</v>
      </c>
      <c r="B720" t="s">
        <v>4697</v>
      </c>
      <c r="C720" t="s">
        <v>3996</v>
      </c>
      <c r="D720" t="s">
        <v>5590</v>
      </c>
      <c r="E720">
        <v>5015200</v>
      </c>
      <c r="F720">
        <v>5015200</v>
      </c>
      <c r="G720">
        <v>46069</v>
      </c>
      <c r="H720" t="s">
        <v>5579</v>
      </c>
    </row>
    <row r="721" spans="1:8" hidden="1">
      <c r="A721">
        <v>136167</v>
      </c>
      <c r="B721" t="s">
        <v>4824</v>
      </c>
      <c r="C721" t="s">
        <v>4825</v>
      </c>
      <c r="D721" t="s">
        <v>5591</v>
      </c>
      <c r="E721">
        <v>2758</v>
      </c>
      <c r="F721">
        <v>2758</v>
      </c>
      <c r="G721">
        <v>46069</v>
      </c>
      <c r="H721" t="s">
        <v>5579</v>
      </c>
    </row>
    <row r="722" spans="1:8" hidden="1">
      <c r="A722">
        <v>136168</v>
      </c>
      <c r="B722" t="s">
        <v>4697</v>
      </c>
      <c r="C722" t="s">
        <v>3996</v>
      </c>
      <c r="D722" t="s">
        <v>5592</v>
      </c>
      <c r="E722">
        <v>9471800</v>
      </c>
      <c r="F722">
        <v>9471800</v>
      </c>
      <c r="G722">
        <v>46069</v>
      </c>
      <c r="H722" t="s">
        <v>5579</v>
      </c>
    </row>
    <row r="723" spans="1:8" hidden="1">
      <c r="A723">
        <v>136169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46069</v>
      </c>
      <c r="H723" t="s">
        <v>5579</v>
      </c>
    </row>
    <row r="724" spans="1:8" hidden="1">
      <c r="A724">
        <v>136170</v>
      </c>
      <c r="B724" t="s">
        <v>5521</v>
      </c>
      <c r="C724" t="s">
        <v>5522</v>
      </c>
      <c r="D724" t="s">
        <v>5593</v>
      </c>
      <c r="E724">
        <v>9864000</v>
      </c>
      <c r="F724">
        <v>11836800</v>
      </c>
      <c r="G724">
        <v>46069</v>
      </c>
      <c r="H724" t="s">
        <v>5579</v>
      </c>
    </row>
    <row r="725" spans="1:8" hidden="1">
      <c r="A725">
        <v>136171</v>
      </c>
      <c r="B725" t="s">
        <v>5594</v>
      </c>
      <c r="C725" t="s">
        <v>5595</v>
      </c>
      <c r="D725" t="s">
        <v>5596</v>
      </c>
      <c r="E725">
        <v>9295000</v>
      </c>
      <c r="F725">
        <v>11154000</v>
      </c>
      <c r="G725">
        <v>46069</v>
      </c>
      <c r="H725" t="s">
        <v>5579</v>
      </c>
    </row>
    <row r="726" spans="1:8" hidden="1">
      <c r="A726">
        <v>136172</v>
      </c>
      <c r="B726" t="s">
        <v>5597</v>
      </c>
      <c r="C726" t="s">
        <v>5598</v>
      </c>
      <c r="D726" t="s">
        <v>5599</v>
      </c>
      <c r="E726">
        <v>9360000</v>
      </c>
      <c r="F726">
        <v>9360000</v>
      </c>
      <c r="G726">
        <v>46069</v>
      </c>
      <c r="H726" t="s">
        <v>5579</v>
      </c>
    </row>
    <row r="727" spans="1:8" hidden="1">
      <c r="A727">
        <v>136173</v>
      </c>
      <c r="B727" t="s">
        <v>5342</v>
      </c>
      <c r="C727" t="s">
        <v>5343</v>
      </c>
      <c r="D727">
        <v>0</v>
      </c>
      <c r="E727">
        <v>446500</v>
      </c>
      <c r="F727">
        <v>535800</v>
      </c>
      <c r="G727">
        <v>46069</v>
      </c>
      <c r="H727" t="s">
        <v>5579</v>
      </c>
    </row>
    <row r="728" spans="1:8" hidden="1">
      <c r="A728">
        <v>136174</v>
      </c>
      <c r="B728" t="s">
        <v>5549</v>
      </c>
      <c r="C728" t="s">
        <v>3975</v>
      </c>
      <c r="D728">
        <v>0</v>
      </c>
      <c r="E728">
        <v>92400000</v>
      </c>
      <c r="F728">
        <v>110880000</v>
      </c>
      <c r="G728">
        <v>46071</v>
      </c>
      <c r="H728" t="s">
        <v>5600</v>
      </c>
    </row>
    <row r="729" spans="1:8" hidden="1">
      <c r="A729">
        <v>136175</v>
      </c>
      <c r="B729" t="s">
        <v>5116</v>
      </c>
      <c r="C729" t="s">
        <v>3966</v>
      </c>
      <c r="D729" t="s">
        <v>5601</v>
      </c>
      <c r="E729">
        <v>1894570.05</v>
      </c>
      <c r="F729">
        <v>2273484.06</v>
      </c>
      <c r="G729">
        <v>46069</v>
      </c>
      <c r="H729" t="s">
        <v>5579</v>
      </c>
    </row>
    <row r="730" spans="1:8" hidden="1">
      <c r="A730">
        <v>136176</v>
      </c>
      <c r="B730">
        <v>0</v>
      </c>
      <c r="C730">
        <v>0</v>
      </c>
      <c r="D730" t="s">
        <v>5602</v>
      </c>
      <c r="E730">
        <v>11780000</v>
      </c>
      <c r="F730">
        <v>14136000</v>
      </c>
      <c r="G730">
        <v>46069</v>
      </c>
      <c r="H730" t="s">
        <v>5579</v>
      </c>
    </row>
    <row r="731" spans="1:8" hidden="1">
      <c r="A731">
        <v>136177</v>
      </c>
      <c r="B731" t="s">
        <v>5603</v>
      </c>
      <c r="C731" t="s">
        <v>4193</v>
      </c>
      <c r="D731" t="s">
        <v>5604</v>
      </c>
      <c r="E731">
        <v>4758300</v>
      </c>
      <c r="F731">
        <v>5709960</v>
      </c>
      <c r="G731">
        <v>46069</v>
      </c>
      <c r="H731" t="s">
        <v>5579</v>
      </c>
    </row>
    <row r="732" spans="1:8" hidden="1">
      <c r="A732">
        <v>136178</v>
      </c>
      <c r="B732" t="s">
        <v>5116</v>
      </c>
      <c r="C732" t="s">
        <v>3966</v>
      </c>
      <c r="D732" t="s">
        <v>5605</v>
      </c>
      <c r="E732">
        <v>1289916.67</v>
      </c>
      <c r="F732">
        <v>1547899.99</v>
      </c>
      <c r="G732">
        <v>46069</v>
      </c>
      <c r="H732" t="s">
        <v>5579</v>
      </c>
    </row>
    <row r="733" spans="1:8" hidden="1">
      <c r="A733">
        <v>136179</v>
      </c>
      <c r="B733" t="s">
        <v>5116</v>
      </c>
      <c r="C733" t="s">
        <v>3966</v>
      </c>
      <c r="D733" t="s">
        <v>5606</v>
      </c>
      <c r="E733">
        <v>359916.67</v>
      </c>
      <c r="F733">
        <v>431900.02</v>
      </c>
      <c r="G733">
        <v>46069</v>
      </c>
      <c r="H733" t="s">
        <v>5579</v>
      </c>
    </row>
    <row r="734" spans="1:8" hidden="1">
      <c r="A734">
        <v>136180</v>
      </c>
      <c r="B734" t="s">
        <v>4697</v>
      </c>
      <c r="C734" t="s">
        <v>3996</v>
      </c>
      <c r="D734" t="s">
        <v>5607</v>
      </c>
      <c r="E734">
        <v>2507000</v>
      </c>
      <c r="F734">
        <v>2507000</v>
      </c>
      <c r="G734">
        <v>46069</v>
      </c>
      <c r="H734" t="s">
        <v>5579</v>
      </c>
    </row>
    <row r="735" spans="1:8" hidden="1">
      <c r="A735">
        <v>136181</v>
      </c>
      <c r="B735">
        <v>0</v>
      </c>
      <c r="C735">
        <v>0</v>
      </c>
      <c r="D735" t="s">
        <v>5608</v>
      </c>
      <c r="E735">
        <v>0</v>
      </c>
      <c r="F735">
        <v>0</v>
      </c>
      <c r="G735">
        <v>46069</v>
      </c>
      <c r="H735" t="s">
        <v>5579</v>
      </c>
    </row>
    <row r="736" spans="1:8" hidden="1">
      <c r="A736">
        <v>136182</v>
      </c>
      <c r="B736" t="s">
        <v>5116</v>
      </c>
      <c r="C736" t="s">
        <v>3966</v>
      </c>
      <c r="D736" t="s">
        <v>5606</v>
      </c>
      <c r="E736">
        <v>3949833.33</v>
      </c>
      <c r="F736">
        <v>4739800</v>
      </c>
      <c r="G736">
        <v>46069</v>
      </c>
      <c r="H736" t="s">
        <v>5579</v>
      </c>
    </row>
    <row r="737" spans="1:8" hidden="1">
      <c r="A737">
        <v>136183</v>
      </c>
      <c r="B737" t="s">
        <v>4760</v>
      </c>
      <c r="C737" t="s">
        <v>3999</v>
      </c>
      <c r="D737" t="s">
        <v>5609</v>
      </c>
      <c r="E737">
        <v>2718800</v>
      </c>
      <c r="F737">
        <v>3262560</v>
      </c>
      <c r="G737">
        <v>46069</v>
      </c>
      <c r="H737" t="s">
        <v>5579</v>
      </c>
    </row>
    <row r="738" spans="1:8" hidden="1">
      <c r="A738">
        <v>136184</v>
      </c>
      <c r="B738" t="s">
        <v>5116</v>
      </c>
      <c r="C738" t="s">
        <v>3966</v>
      </c>
      <c r="D738" t="s">
        <v>5606</v>
      </c>
      <c r="E738">
        <v>1064416.6100000001</v>
      </c>
      <c r="F738">
        <v>1277299.93</v>
      </c>
      <c r="G738">
        <v>46069</v>
      </c>
      <c r="H738" t="s">
        <v>5579</v>
      </c>
    </row>
    <row r="739" spans="1:8" hidden="1">
      <c r="A739">
        <v>136185</v>
      </c>
      <c r="B739" t="s">
        <v>4716</v>
      </c>
      <c r="C739" t="s">
        <v>4717</v>
      </c>
      <c r="D739" t="s">
        <v>5610</v>
      </c>
      <c r="E739">
        <v>95870.55</v>
      </c>
      <c r="F739">
        <v>95870.55</v>
      </c>
      <c r="G739">
        <v>46070</v>
      </c>
      <c r="H739" t="s">
        <v>5611</v>
      </c>
    </row>
    <row r="740" spans="1:8" hidden="1">
      <c r="A740">
        <v>136186</v>
      </c>
      <c r="B740" t="s">
        <v>4925</v>
      </c>
      <c r="C740" t="s">
        <v>4926</v>
      </c>
      <c r="D740" t="s">
        <v>5612</v>
      </c>
      <c r="E740">
        <v>135000</v>
      </c>
      <c r="F740">
        <v>162000</v>
      </c>
      <c r="G740">
        <v>46070</v>
      </c>
      <c r="H740" t="s">
        <v>5611</v>
      </c>
    </row>
    <row r="741" spans="1:8" hidden="1">
      <c r="A741">
        <v>136187</v>
      </c>
      <c r="B741" t="s">
        <v>4952</v>
      </c>
      <c r="C741" t="s">
        <v>3992</v>
      </c>
      <c r="D741" t="s">
        <v>5613</v>
      </c>
      <c r="E741">
        <v>1500000</v>
      </c>
      <c r="F741">
        <v>1500000</v>
      </c>
      <c r="G741">
        <v>46070</v>
      </c>
      <c r="H741" t="s">
        <v>5611</v>
      </c>
    </row>
    <row r="742" spans="1:8" hidden="1">
      <c r="A742">
        <v>136188</v>
      </c>
      <c r="B742" t="s">
        <v>5116</v>
      </c>
      <c r="C742" t="s">
        <v>3966</v>
      </c>
      <c r="D742" t="s">
        <v>5606</v>
      </c>
      <c r="E742">
        <v>1119000</v>
      </c>
      <c r="F742">
        <v>1342800</v>
      </c>
      <c r="G742">
        <v>46070</v>
      </c>
      <c r="H742" t="s">
        <v>5611</v>
      </c>
    </row>
    <row r="743" spans="1:8" hidden="1">
      <c r="A743">
        <v>136189</v>
      </c>
      <c r="B743">
        <v>0</v>
      </c>
      <c r="C743">
        <v>0</v>
      </c>
      <c r="D743" t="s">
        <v>5614</v>
      </c>
      <c r="E743">
        <v>0</v>
      </c>
      <c r="F743">
        <v>0</v>
      </c>
      <c r="G743">
        <v>46070</v>
      </c>
      <c r="H743" t="s">
        <v>5611</v>
      </c>
    </row>
    <row r="744" spans="1:8" hidden="1">
      <c r="A744">
        <v>136190</v>
      </c>
      <c r="B744" t="s">
        <v>5116</v>
      </c>
      <c r="C744" t="s">
        <v>3966</v>
      </c>
      <c r="D744" t="s">
        <v>5605</v>
      </c>
      <c r="E744">
        <v>2255500</v>
      </c>
      <c r="F744">
        <v>2706600</v>
      </c>
      <c r="G744">
        <v>46070</v>
      </c>
      <c r="H744" t="s">
        <v>5611</v>
      </c>
    </row>
    <row r="745" spans="1:8" hidden="1">
      <c r="A745">
        <v>136191</v>
      </c>
      <c r="B745">
        <v>0</v>
      </c>
      <c r="C745">
        <v>0</v>
      </c>
      <c r="D745" t="s">
        <v>5615</v>
      </c>
      <c r="E745">
        <v>0</v>
      </c>
      <c r="F745">
        <v>0</v>
      </c>
      <c r="G745">
        <v>46070</v>
      </c>
      <c r="H745" t="s">
        <v>5611</v>
      </c>
    </row>
    <row r="746" spans="1:8" hidden="1">
      <c r="A746">
        <v>136192</v>
      </c>
      <c r="B746" t="s">
        <v>5116</v>
      </c>
      <c r="C746" t="s">
        <v>3966</v>
      </c>
      <c r="D746" t="s">
        <v>5605</v>
      </c>
      <c r="E746">
        <v>241143.34</v>
      </c>
      <c r="F746">
        <v>289372.01</v>
      </c>
      <c r="G746">
        <v>46070</v>
      </c>
      <c r="H746" t="s">
        <v>5611</v>
      </c>
    </row>
    <row r="747" spans="1:8" hidden="1">
      <c r="A747">
        <v>136193</v>
      </c>
      <c r="B747" t="s">
        <v>5116</v>
      </c>
      <c r="C747" t="s">
        <v>3966</v>
      </c>
      <c r="D747" t="s">
        <v>5605</v>
      </c>
      <c r="E747">
        <v>3404983.33</v>
      </c>
      <c r="F747">
        <v>4085980</v>
      </c>
      <c r="G747">
        <v>46070</v>
      </c>
      <c r="H747" t="s">
        <v>5611</v>
      </c>
    </row>
    <row r="748" spans="1:8" hidden="1">
      <c r="A748">
        <v>136194</v>
      </c>
      <c r="B748" t="s">
        <v>5318</v>
      </c>
      <c r="C748" t="s">
        <v>5319</v>
      </c>
      <c r="D748">
        <v>0</v>
      </c>
      <c r="E748">
        <v>857000</v>
      </c>
      <c r="F748">
        <v>857000</v>
      </c>
      <c r="G748">
        <v>46070</v>
      </c>
      <c r="H748" t="s">
        <v>5611</v>
      </c>
    </row>
    <row r="749" spans="1:8" hidden="1">
      <c r="A749">
        <v>136195</v>
      </c>
      <c r="B749">
        <v>0</v>
      </c>
      <c r="C749">
        <v>0</v>
      </c>
      <c r="D749" t="s">
        <v>5616</v>
      </c>
      <c r="E749">
        <v>0</v>
      </c>
      <c r="F749">
        <v>0</v>
      </c>
      <c r="G749">
        <v>46070</v>
      </c>
      <c r="H749" t="s">
        <v>5611</v>
      </c>
    </row>
    <row r="750" spans="1:8" hidden="1">
      <c r="A750">
        <v>136196</v>
      </c>
      <c r="B750" t="s">
        <v>4697</v>
      </c>
      <c r="C750" t="s">
        <v>3996</v>
      </c>
      <c r="D750" t="s">
        <v>5617</v>
      </c>
      <c r="E750">
        <v>7417800</v>
      </c>
      <c r="F750">
        <v>7417800</v>
      </c>
      <c r="G750">
        <v>46070</v>
      </c>
      <c r="H750" t="s">
        <v>5611</v>
      </c>
    </row>
    <row r="751" spans="1:8" hidden="1">
      <c r="A751">
        <v>136197</v>
      </c>
      <c r="B751">
        <v>0</v>
      </c>
      <c r="C751">
        <v>0</v>
      </c>
      <c r="D751" t="s">
        <v>5618</v>
      </c>
      <c r="E751">
        <v>0</v>
      </c>
      <c r="F751">
        <v>0</v>
      </c>
      <c r="G751">
        <v>46070</v>
      </c>
      <c r="H751" t="s">
        <v>5611</v>
      </c>
    </row>
    <row r="752" spans="1:8" hidden="1">
      <c r="A752">
        <v>136198</v>
      </c>
      <c r="B752" t="s">
        <v>4697</v>
      </c>
      <c r="C752" t="s">
        <v>3996</v>
      </c>
      <c r="D752" t="s">
        <v>5619</v>
      </c>
      <c r="E752">
        <v>250000</v>
      </c>
      <c r="F752">
        <v>250000</v>
      </c>
      <c r="G752">
        <v>46070</v>
      </c>
      <c r="H752" t="s">
        <v>5611</v>
      </c>
    </row>
    <row r="753" spans="1:8" hidden="1">
      <c r="A753">
        <v>136199</v>
      </c>
      <c r="B753">
        <v>0</v>
      </c>
      <c r="C753">
        <v>0</v>
      </c>
      <c r="D753" t="s">
        <v>5620</v>
      </c>
      <c r="E753">
        <v>0</v>
      </c>
      <c r="F753">
        <v>0</v>
      </c>
      <c r="G753">
        <v>46070</v>
      </c>
      <c r="H753" t="s">
        <v>5611</v>
      </c>
    </row>
    <row r="754" spans="1:8" hidden="1">
      <c r="A754">
        <v>136200</v>
      </c>
      <c r="B754">
        <v>0</v>
      </c>
      <c r="C754">
        <v>0</v>
      </c>
      <c r="D754" t="s">
        <v>5621</v>
      </c>
      <c r="E754">
        <v>0</v>
      </c>
      <c r="F754">
        <v>0</v>
      </c>
      <c r="G754">
        <v>46070</v>
      </c>
      <c r="H754" t="s">
        <v>5611</v>
      </c>
    </row>
    <row r="755" spans="1:8" hidden="1">
      <c r="A755">
        <v>136201</v>
      </c>
      <c r="B755" t="s">
        <v>5103</v>
      </c>
      <c r="C755" t="s">
        <v>3963</v>
      </c>
      <c r="D755" t="s">
        <v>5622</v>
      </c>
      <c r="E755">
        <v>5810592</v>
      </c>
      <c r="F755">
        <v>6972710.4000000004</v>
      </c>
      <c r="G755">
        <v>46070</v>
      </c>
      <c r="H755" t="s">
        <v>5611</v>
      </c>
    </row>
    <row r="756" spans="1:8" hidden="1">
      <c r="A756">
        <v>136202</v>
      </c>
      <c r="B756">
        <v>0</v>
      </c>
      <c r="C756">
        <v>0</v>
      </c>
      <c r="D756" t="s">
        <v>5623</v>
      </c>
      <c r="E756">
        <v>0</v>
      </c>
      <c r="F756">
        <v>0</v>
      </c>
      <c r="G756">
        <v>46070</v>
      </c>
      <c r="H756" t="s">
        <v>5611</v>
      </c>
    </row>
    <row r="757" spans="1:8" hidden="1">
      <c r="A757">
        <v>136203</v>
      </c>
      <c r="B757" t="s">
        <v>5624</v>
      </c>
      <c r="C757" t="s">
        <v>5625</v>
      </c>
      <c r="D757" t="s">
        <v>5626</v>
      </c>
      <c r="E757">
        <v>50000</v>
      </c>
      <c r="F757">
        <v>50000</v>
      </c>
      <c r="G757">
        <v>46070</v>
      </c>
      <c r="H757" t="s">
        <v>5611</v>
      </c>
    </row>
    <row r="758" spans="1:8" hidden="1">
      <c r="A758">
        <v>136204</v>
      </c>
      <c r="B758" t="s">
        <v>5627</v>
      </c>
      <c r="C758" t="s">
        <v>5628</v>
      </c>
      <c r="D758">
        <v>0</v>
      </c>
      <c r="E758">
        <v>85000</v>
      </c>
      <c r="F758">
        <v>102000</v>
      </c>
      <c r="G758">
        <v>46070</v>
      </c>
      <c r="H758" t="s">
        <v>5611</v>
      </c>
    </row>
    <row r="759" spans="1:8" hidden="1">
      <c r="A759">
        <v>136205</v>
      </c>
      <c r="B759" t="s">
        <v>4959</v>
      </c>
      <c r="C759" t="s">
        <v>4129</v>
      </c>
      <c r="D759" t="s">
        <v>5629</v>
      </c>
      <c r="E759">
        <v>828722070</v>
      </c>
      <c r="F759">
        <v>994466484</v>
      </c>
      <c r="G759">
        <v>46070</v>
      </c>
      <c r="H759" t="s">
        <v>5611</v>
      </c>
    </row>
    <row r="760" spans="1:8" hidden="1">
      <c r="A760">
        <v>136206</v>
      </c>
      <c r="B760" t="s">
        <v>5162</v>
      </c>
      <c r="C760" t="s">
        <v>5163</v>
      </c>
      <c r="D760" t="s">
        <v>5630</v>
      </c>
      <c r="E760">
        <v>445000</v>
      </c>
      <c r="F760">
        <v>534000</v>
      </c>
      <c r="G760">
        <v>46070</v>
      </c>
      <c r="H760" t="s">
        <v>5611</v>
      </c>
    </row>
    <row r="761" spans="1:8">
      <c r="A761" s="9">
        <v>136207</v>
      </c>
      <c r="B761" s="9" t="s">
        <v>4768</v>
      </c>
      <c r="C761" s="9" t="s">
        <v>4020</v>
      </c>
      <c r="D761" s="9" t="s">
        <v>5631</v>
      </c>
      <c r="E761" s="9">
        <v>3154237</v>
      </c>
      <c r="F761" s="9">
        <v>3785084.4</v>
      </c>
      <c r="G761" s="12">
        <v>46070</v>
      </c>
      <c r="H761" s="9" t="s">
        <v>5611</v>
      </c>
    </row>
    <row r="762" spans="1:8">
      <c r="A762" s="9">
        <v>136208</v>
      </c>
      <c r="B762" s="9" t="s">
        <v>4768</v>
      </c>
      <c r="C762" s="9" t="s">
        <v>4020</v>
      </c>
      <c r="D762" s="9" t="s">
        <v>5632</v>
      </c>
      <c r="E762" s="9">
        <v>275000</v>
      </c>
      <c r="F762" s="9">
        <v>330000</v>
      </c>
      <c r="G762" s="12">
        <v>46070</v>
      </c>
      <c r="H762" s="9" t="s">
        <v>5611</v>
      </c>
    </row>
    <row r="763" spans="1:8" hidden="1">
      <c r="A763">
        <v>136209</v>
      </c>
      <c r="B763">
        <v>0</v>
      </c>
      <c r="C763">
        <v>0</v>
      </c>
      <c r="D763" t="s">
        <v>5633</v>
      </c>
      <c r="E763">
        <v>65000</v>
      </c>
      <c r="F763">
        <v>78000</v>
      </c>
      <c r="G763">
        <v>46070</v>
      </c>
      <c r="H763" t="s">
        <v>5611</v>
      </c>
    </row>
    <row r="764" spans="1:8" hidden="1">
      <c r="A764">
        <v>136210</v>
      </c>
      <c r="B764" t="s">
        <v>4697</v>
      </c>
      <c r="C764" t="s">
        <v>3996</v>
      </c>
      <c r="D764" t="s">
        <v>5634</v>
      </c>
      <c r="E764">
        <v>6944010</v>
      </c>
      <c r="F764">
        <v>8332812</v>
      </c>
      <c r="G764">
        <v>46070</v>
      </c>
      <c r="H764" t="s">
        <v>5611</v>
      </c>
    </row>
    <row r="765" spans="1:8" hidden="1">
      <c r="A765">
        <v>136211</v>
      </c>
      <c r="B765">
        <v>0</v>
      </c>
      <c r="C765">
        <v>0</v>
      </c>
      <c r="D765" t="s">
        <v>5635</v>
      </c>
      <c r="E765">
        <v>5809200</v>
      </c>
      <c r="F765">
        <v>5809200</v>
      </c>
      <c r="G765">
        <v>46070</v>
      </c>
      <c r="H765" t="s">
        <v>5611</v>
      </c>
    </row>
    <row r="766" spans="1:8" hidden="1">
      <c r="A766">
        <v>136212</v>
      </c>
      <c r="B766" t="s">
        <v>5345</v>
      </c>
      <c r="C766" t="s">
        <v>4058</v>
      </c>
      <c r="D766" t="s">
        <v>5636</v>
      </c>
      <c r="E766">
        <v>4772750</v>
      </c>
      <c r="F766">
        <v>5727300</v>
      </c>
      <c r="G766">
        <v>46070</v>
      </c>
      <c r="H766" t="s">
        <v>5611</v>
      </c>
    </row>
    <row r="767" spans="1:8" hidden="1">
      <c r="A767">
        <v>136213</v>
      </c>
      <c r="B767" t="s">
        <v>5057</v>
      </c>
      <c r="C767" t="s">
        <v>4008</v>
      </c>
      <c r="D767" t="s">
        <v>5333</v>
      </c>
      <c r="E767">
        <v>524300</v>
      </c>
      <c r="F767">
        <v>629160</v>
      </c>
      <c r="G767">
        <v>46070</v>
      </c>
      <c r="H767" t="s">
        <v>5611</v>
      </c>
    </row>
    <row r="768" spans="1:8" hidden="1">
      <c r="A768">
        <v>136214</v>
      </c>
      <c r="B768" t="s">
        <v>4666</v>
      </c>
      <c r="C768" t="s">
        <v>4018</v>
      </c>
      <c r="D768" t="s">
        <v>5637</v>
      </c>
      <c r="E768">
        <v>850000</v>
      </c>
      <c r="F768">
        <v>1020000</v>
      </c>
      <c r="G768">
        <v>46070</v>
      </c>
      <c r="H768" t="s">
        <v>5611</v>
      </c>
    </row>
    <row r="769" spans="1:8" hidden="1">
      <c r="A769">
        <v>136215</v>
      </c>
      <c r="B769" t="s">
        <v>5116</v>
      </c>
      <c r="C769" t="s">
        <v>3966</v>
      </c>
      <c r="D769" t="s">
        <v>5638</v>
      </c>
      <c r="E769">
        <v>2942416.94</v>
      </c>
      <c r="F769">
        <v>3530900.33</v>
      </c>
      <c r="G769">
        <v>46070</v>
      </c>
      <c r="H769" t="s">
        <v>5611</v>
      </c>
    </row>
    <row r="770" spans="1:8" hidden="1">
      <c r="A770">
        <v>136216</v>
      </c>
      <c r="B770" t="s">
        <v>5639</v>
      </c>
      <c r="C770" t="s">
        <v>5640</v>
      </c>
      <c r="D770">
        <v>0</v>
      </c>
      <c r="E770">
        <v>640000</v>
      </c>
      <c r="F770">
        <v>640000</v>
      </c>
      <c r="G770">
        <v>46070</v>
      </c>
      <c r="H770" t="s">
        <v>5611</v>
      </c>
    </row>
    <row r="771" spans="1:8" hidden="1">
      <c r="A771">
        <v>136217</v>
      </c>
      <c r="B771" t="s">
        <v>5244</v>
      </c>
      <c r="C771" t="s">
        <v>5245</v>
      </c>
      <c r="D771" t="s">
        <v>5641</v>
      </c>
      <c r="E771">
        <v>3600000</v>
      </c>
      <c r="F771">
        <v>4320000</v>
      </c>
      <c r="G771">
        <v>46070</v>
      </c>
      <c r="H771" t="s">
        <v>5611</v>
      </c>
    </row>
    <row r="772" spans="1:8" hidden="1">
      <c r="A772">
        <v>136218</v>
      </c>
      <c r="B772" t="s">
        <v>5594</v>
      </c>
      <c r="C772" t="s">
        <v>5595</v>
      </c>
      <c r="D772" t="s">
        <v>5642</v>
      </c>
      <c r="E772">
        <v>953333.33</v>
      </c>
      <c r="F772">
        <v>1144000</v>
      </c>
      <c r="G772">
        <v>46070</v>
      </c>
      <c r="H772" t="s">
        <v>5611</v>
      </c>
    </row>
    <row r="773" spans="1:8" hidden="1">
      <c r="A773">
        <v>136219</v>
      </c>
      <c r="B773" t="s">
        <v>5370</v>
      </c>
      <c r="C773" t="s">
        <v>4101</v>
      </c>
      <c r="D773" t="s">
        <v>5216</v>
      </c>
      <c r="E773">
        <v>619700</v>
      </c>
      <c r="F773">
        <v>669700</v>
      </c>
      <c r="G773">
        <v>46070</v>
      </c>
      <c r="H773" t="s">
        <v>5611</v>
      </c>
    </row>
    <row r="774" spans="1:8" hidden="1">
      <c r="A774">
        <v>136220</v>
      </c>
      <c r="B774" t="s">
        <v>4938</v>
      </c>
      <c r="C774" t="s">
        <v>3972</v>
      </c>
      <c r="D774" t="s">
        <v>5643</v>
      </c>
      <c r="E774">
        <v>3312000</v>
      </c>
      <c r="F774">
        <v>3974400</v>
      </c>
      <c r="G774">
        <v>46070</v>
      </c>
      <c r="H774" t="s">
        <v>5611</v>
      </c>
    </row>
    <row r="775" spans="1:8" hidden="1">
      <c r="A775">
        <v>136221</v>
      </c>
      <c r="B775">
        <v>0</v>
      </c>
      <c r="C775">
        <v>0</v>
      </c>
      <c r="D775" t="s">
        <v>5644</v>
      </c>
      <c r="E775">
        <v>3935873.2</v>
      </c>
      <c r="F775">
        <v>4723047.84</v>
      </c>
      <c r="G775">
        <v>46070</v>
      </c>
      <c r="H775" t="s">
        <v>5611</v>
      </c>
    </row>
    <row r="776" spans="1:8" hidden="1">
      <c r="A776">
        <v>136222</v>
      </c>
      <c r="B776" t="s">
        <v>5603</v>
      </c>
      <c r="C776" t="s">
        <v>4193</v>
      </c>
      <c r="D776" t="s">
        <v>5645</v>
      </c>
      <c r="E776">
        <v>4875000</v>
      </c>
      <c r="F776">
        <v>5850000</v>
      </c>
      <c r="G776">
        <v>46071</v>
      </c>
      <c r="H776" t="s">
        <v>5600</v>
      </c>
    </row>
    <row r="777" spans="1:8" hidden="1">
      <c r="A777">
        <v>136223</v>
      </c>
      <c r="B777" t="s">
        <v>5024</v>
      </c>
      <c r="C777" t="s">
        <v>3967</v>
      </c>
      <c r="D777">
        <v>0</v>
      </c>
      <c r="E777">
        <v>345600000</v>
      </c>
      <c r="F777">
        <v>414720000</v>
      </c>
      <c r="G777">
        <v>46071</v>
      </c>
      <c r="H777" t="s">
        <v>5600</v>
      </c>
    </row>
    <row r="778" spans="1:8" hidden="1">
      <c r="A778">
        <v>136224</v>
      </c>
      <c r="B778" t="s">
        <v>4925</v>
      </c>
      <c r="C778" t="s">
        <v>4926</v>
      </c>
      <c r="D778" t="s">
        <v>5646</v>
      </c>
      <c r="E778">
        <v>29300000</v>
      </c>
      <c r="F778">
        <v>35160000</v>
      </c>
      <c r="G778">
        <v>46071</v>
      </c>
      <c r="H778" t="s">
        <v>5600</v>
      </c>
    </row>
    <row r="779" spans="1:8" hidden="1">
      <c r="A779">
        <v>136225</v>
      </c>
      <c r="B779" t="s">
        <v>5647</v>
      </c>
      <c r="C779" t="s">
        <v>5648</v>
      </c>
      <c r="D779" t="s">
        <v>5649</v>
      </c>
      <c r="E779">
        <v>35274360</v>
      </c>
      <c r="F779">
        <v>42329232</v>
      </c>
      <c r="G779">
        <v>46071</v>
      </c>
      <c r="H779" t="s">
        <v>5600</v>
      </c>
    </row>
    <row r="780" spans="1:8" hidden="1">
      <c r="A780">
        <v>136226</v>
      </c>
      <c r="B780" t="s">
        <v>5650</v>
      </c>
      <c r="C780" t="s">
        <v>5651</v>
      </c>
      <c r="D780" t="s">
        <v>5652</v>
      </c>
      <c r="E780">
        <v>18704095.199999999</v>
      </c>
      <c r="F780">
        <v>22444914.239999998</v>
      </c>
      <c r="G780">
        <v>46071</v>
      </c>
      <c r="H780" t="s">
        <v>5600</v>
      </c>
    </row>
    <row r="781" spans="1:8" hidden="1">
      <c r="A781">
        <v>136227</v>
      </c>
      <c r="B781" t="s">
        <v>5653</v>
      </c>
      <c r="C781" t="s">
        <v>5654</v>
      </c>
      <c r="D781" t="s">
        <v>5655</v>
      </c>
      <c r="E781">
        <v>75093</v>
      </c>
      <c r="F781">
        <v>75093</v>
      </c>
      <c r="G781">
        <v>46071</v>
      </c>
      <c r="H781" t="s">
        <v>5600</v>
      </c>
    </row>
    <row r="782" spans="1:8" hidden="1">
      <c r="A782">
        <v>136228</v>
      </c>
      <c r="B782" t="s">
        <v>5653</v>
      </c>
      <c r="C782" t="s">
        <v>5654</v>
      </c>
      <c r="D782" t="s">
        <v>5656</v>
      </c>
      <c r="E782">
        <v>16000</v>
      </c>
      <c r="F782">
        <v>16000</v>
      </c>
      <c r="G782">
        <v>46071</v>
      </c>
      <c r="H782" t="s">
        <v>5600</v>
      </c>
    </row>
    <row r="783" spans="1:8" hidden="1">
      <c r="A783">
        <v>136229</v>
      </c>
      <c r="B783" t="s">
        <v>5657</v>
      </c>
      <c r="C783" t="s">
        <v>5658</v>
      </c>
      <c r="D783" t="s">
        <v>5659</v>
      </c>
      <c r="E783">
        <v>13084096.050000001</v>
      </c>
      <c r="F783">
        <v>15700915.26</v>
      </c>
      <c r="G783">
        <v>46071</v>
      </c>
      <c r="H783" t="s">
        <v>5600</v>
      </c>
    </row>
    <row r="784" spans="1:8" hidden="1">
      <c r="A784">
        <v>136230</v>
      </c>
      <c r="B784" t="s">
        <v>5660</v>
      </c>
      <c r="C784" t="s">
        <v>5661</v>
      </c>
      <c r="D784" t="s">
        <v>5662</v>
      </c>
      <c r="E784">
        <v>38612262.159999996</v>
      </c>
      <c r="F784">
        <v>46334714.590000004</v>
      </c>
      <c r="G784">
        <v>46071</v>
      </c>
      <c r="H784" t="s">
        <v>5600</v>
      </c>
    </row>
    <row r="785" spans="1:8" hidden="1">
      <c r="A785">
        <v>136231</v>
      </c>
      <c r="B785" t="s">
        <v>5663</v>
      </c>
      <c r="C785" t="s">
        <v>5664</v>
      </c>
      <c r="D785" t="s">
        <v>5665</v>
      </c>
      <c r="E785">
        <v>50214854.100000001</v>
      </c>
      <c r="F785">
        <v>60257824.920000002</v>
      </c>
      <c r="G785">
        <v>46071</v>
      </c>
      <c r="H785" t="s">
        <v>5600</v>
      </c>
    </row>
    <row r="786" spans="1:8" hidden="1">
      <c r="A786">
        <v>136232</v>
      </c>
      <c r="B786" t="s">
        <v>5666</v>
      </c>
      <c r="C786" t="s">
        <v>5667</v>
      </c>
      <c r="D786" t="s">
        <v>5668</v>
      </c>
      <c r="E786">
        <v>8996400</v>
      </c>
      <c r="F786">
        <v>10795680</v>
      </c>
      <c r="G786">
        <v>46071</v>
      </c>
      <c r="H786" t="s">
        <v>5600</v>
      </c>
    </row>
    <row r="787" spans="1:8" hidden="1">
      <c r="A787">
        <v>136233</v>
      </c>
      <c r="B787" t="s">
        <v>5669</v>
      </c>
      <c r="C787" t="s">
        <v>5670</v>
      </c>
      <c r="D787" t="s">
        <v>5671</v>
      </c>
      <c r="E787">
        <v>4000000</v>
      </c>
      <c r="F787">
        <v>4000000</v>
      </c>
      <c r="G787">
        <v>46071</v>
      </c>
      <c r="H787" t="s">
        <v>5600</v>
      </c>
    </row>
    <row r="788" spans="1:8" hidden="1">
      <c r="A788">
        <v>136234</v>
      </c>
      <c r="B788" t="s">
        <v>4763</v>
      </c>
      <c r="C788" t="s">
        <v>3994</v>
      </c>
      <c r="D788" t="s">
        <v>5672</v>
      </c>
      <c r="E788">
        <v>8362800</v>
      </c>
      <c r="F788">
        <v>10035360</v>
      </c>
      <c r="G788">
        <v>46071</v>
      </c>
      <c r="H788" t="s">
        <v>5600</v>
      </c>
    </row>
    <row r="789" spans="1:8" hidden="1">
      <c r="A789">
        <v>136235</v>
      </c>
      <c r="B789" t="s">
        <v>5057</v>
      </c>
      <c r="C789" t="s">
        <v>4008</v>
      </c>
      <c r="D789" t="s">
        <v>5673</v>
      </c>
      <c r="E789">
        <v>15600000</v>
      </c>
      <c r="F789">
        <v>18720000</v>
      </c>
      <c r="G789">
        <v>46071</v>
      </c>
      <c r="H789" t="s">
        <v>5600</v>
      </c>
    </row>
    <row r="790" spans="1:8" hidden="1">
      <c r="A790">
        <v>136236</v>
      </c>
      <c r="B790" t="s">
        <v>4775</v>
      </c>
      <c r="C790" t="s">
        <v>4036</v>
      </c>
      <c r="D790" t="s">
        <v>5674</v>
      </c>
      <c r="E790">
        <v>550000</v>
      </c>
      <c r="F790">
        <v>660000</v>
      </c>
      <c r="G790">
        <v>46071</v>
      </c>
      <c r="H790" t="s">
        <v>5600</v>
      </c>
    </row>
    <row r="791" spans="1:8" hidden="1">
      <c r="A791">
        <v>136237</v>
      </c>
      <c r="B791" t="s">
        <v>4764</v>
      </c>
      <c r="C791" t="s">
        <v>4017</v>
      </c>
      <c r="D791">
        <v>0</v>
      </c>
      <c r="E791">
        <v>872032</v>
      </c>
      <c r="F791">
        <v>1046438.4</v>
      </c>
      <c r="G791">
        <v>46071</v>
      </c>
      <c r="H791" t="s">
        <v>5600</v>
      </c>
    </row>
    <row r="792" spans="1:8" hidden="1">
      <c r="A792">
        <v>136238</v>
      </c>
      <c r="B792" t="s">
        <v>4891</v>
      </c>
      <c r="C792" t="s">
        <v>4892</v>
      </c>
      <c r="D792" t="s">
        <v>5675</v>
      </c>
      <c r="E792">
        <v>2060000</v>
      </c>
      <c r="F792">
        <v>2472000</v>
      </c>
      <c r="G792">
        <v>46071</v>
      </c>
      <c r="H792" t="s">
        <v>5600</v>
      </c>
    </row>
    <row r="793" spans="1:8" hidden="1">
      <c r="A793">
        <v>136239</v>
      </c>
      <c r="B793" t="s">
        <v>5676</v>
      </c>
      <c r="C793" t="s">
        <v>5677</v>
      </c>
      <c r="D793" t="s">
        <v>5678</v>
      </c>
      <c r="E793">
        <v>5000000</v>
      </c>
      <c r="F793">
        <v>5000000</v>
      </c>
      <c r="G793">
        <v>46071</v>
      </c>
      <c r="H793" t="s">
        <v>5600</v>
      </c>
    </row>
    <row r="794" spans="1:8" hidden="1">
      <c r="A794">
        <v>136240</v>
      </c>
      <c r="B794" t="s">
        <v>4800</v>
      </c>
      <c r="C794" t="s">
        <v>3984</v>
      </c>
      <c r="D794" t="s">
        <v>5679</v>
      </c>
      <c r="E794">
        <v>1040000</v>
      </c>
      <c r="F794">
        <v>1248000</v>
      </c>
      <c r="G794">
        <v>46071</v>
      </c>
      <c r="H794" t="s">
        <v>5600</v>
      </c>
    </row>
    <row r="795" spans="1:8" hidden="1">
      <c r="A795">
        <v>136241</v>
      </c>
      <c r="B795" t="s">
        <v>4693</v>
      </c>
      <c r="C795" t="s">
        <v>4049</v>
      </c>
      <c r="D795" t="s">
        <v>5680</v>
      </c>
      <c r="E795">
        <v>5100000</v>
      </c>
      <c r="F795">
        <v>6120000</v>
      </c>
      <c r="G795">
        <v>46071</v>
      </c>
      <c r="H795" t="s">
        <v>5600</v>
      </c>
    </row>
    <row r="796" spans="1:8" hidden="1">
      <c r="A796">
        <v>136242</v>
      </c>
      <c r="B796" t="s">
        <v>4674</v>
      </c>
      <c r="C796" t="s">
        <v>4675</v>
      </c>
      <c r="D796" t="s">
        <v>5681</v>
      </c>
      <c r="E796">
        <v>82833.33</v>
      </c>
      <c r="F796">
        <v>99400</v>
      </c>
      <c r="G796">
        <v>46071</v>
      </c>
      <c r="H796" t="s">
        <v>5600</v>
      </c>
    </row>
    <row r="797" spans="1:8" hidden="1">
      <c r="A797">
        <v>136243</v>
      </c>
      <c r="B797" t="s">
        <v>4693</v>
      </c>
      <c r="C797" t="s">
        <v>4049</v>
      </c>
      <c r="D797" t="s">
        <v>5682</v>
      </c>
      <c r="E797">
        <v>6000000</v>
      </c>
      <c r="F797">
        <v>7200000</v>
      </c>
      <c r="G797">
        <v>46071</v>
      </c>
      <c r="H797" t="s">
        <v>5600</v>
      </c>
    </row>
    <row r="798" spans="1:8" hidden="1">
      <c r="A798">
        <v>136244</v>
      </c>
      <c r="B798" t="s">
        <v>4800</v>
      </c>
      <c r="C798" t="s">
        <v>3984</v>
      </c>
      <c r="D798" t="s">
        <v>5683</v>
      </c>
      <c r="E798">
        <v>2650000</v>
      </c>
      <c r="F798">
        <v>3180000</v>
      </c>
      <c r="G798">
        <v>46071</v>
      </c>
      <c r="H798" t="s">
        <v>5600</v>
      </c>
    </row>
    <row r="799" spans="1:8" hidden="1">
      <c r="A799">
        <v>136245</v>
      </c>
      <c r="B799" t="s">
        <v>4697</v>
      </c>
      <c r="C799" t="s">
        <v>3996</v>
      </c>
      <c r="D799" t="s">
        <v>3501</v>
      </c>
      <c r="E799">
        <v>1140000</v>
      </c>
      <c r="F799">
        <v>1140000</v>
      </c>
      <c r="G799">
        <v>46071</v>
      </c>
      <c r="H799" t="s">
        <v>5600</v>
      </c>
    </row>
    <row r="800" spans="1:8" hidden="1">
      <c r="A800">
        <v>136246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46071</v>
      </c>
      <c r="H800" t="s">
        <v>5600</v>
      </c>
    </row>
    <row r="801" spans="1:8" hidden="1">
      <c r="A801">
        <v>136247</v>
      </c>
      <c r="B801" t="s">
        <v>5440</v>
      </c>
      <c r="C801" t="s">
        <v>4132</v>
      </c>
      <c r="D801">
        <v>0</v>
      </c>
      <c r="E801">
        <v>1500000</v>
      </c>
      <c r="F801">
        <v>1800000</v>
      </c>
      <c r="G801">
        <v>46071</v>
      </c>
      <c r="H801" t="s">
        <v>5600</v>
      </c>
    </row>
    <row r="802" spans="1:8" hidden="1">
      <c r="A802">
        <v>136248</v>
      </c>
      <c r="B802" t="s">
        <v>4729</v>
      </c>
      <c r="C802" t="s">
        <v>4013</v>
      </c>
      <c r="D802">
        <v>0</v>
      </c>
      <c r="E802">
        <v>700000</v>
      </c>
      <c r="F802">
        <v>840000</v>
      </c>
      <c r="G802">
        <v>46071</v>
      </c>
      <c r="H802" t="s">
        <v>5600</v>
      </c>
    </row>
    <row r="803" spans="1:8" hidden="1">
      <c r="A803">
        <v>136249</v>
      </c>
      <c r="B803" t="s">
        <v>4697</v>
      </c>
      <c r="C803" t="s">
        <v>3996</v>
      </c>
      <c r="D803" t="s">
        <v>3501</v>
      </c>
      <c r="E803">
        <v>466000</v>
      </c>
      <c r="F803">
        <v>466000</v>
      </c>
      <c r="G803">
        <v>46071</v>
      </c>
      <c r="H803" t="s">
        <v>5600</v>
      </c>
    </row>
    <row r="804" spans="1:8" hidden="1">
      <c r="A804">
        <v>136250</v>
      </c>
      <c r="B804" t="s">
        <v>4686</v>
      </c>
      <c r="C804" t="s">
        <v>4687</v>
      </c>
      <c r="D804" t="s">
        <v>5684</v>
      </c>
      <c r="E804">
        <v>1878934.9</v>
      </c>
      <c r="F804">
        <v>2254721.88</v>
      </c>
      <c r="G804">
        <v>46071</v>
      </c>
      <c r="H804" t="s">
        <v>5600</v>
      </c>
    </row>
    <row r="805" spans="1:8" hidden="1">
      <c r="A805">
        <v>136251</v>
      </c>
      <c r="B805" t="s">
        <v>4674</v>
      </c>
      <c r="C805" t="s">
        <v>4675</v>
      </c>
      <c r="D805" t="s">
        <v>5685</v>
      </c>
      <c r="E805">
        <v>125000</v>
      </c>
      <c r="F805">
        <v>150000</v>
      </c>
      <c r="G805">
        <v>46071</v>
      </c>
      <c r="H805" t="s">
        <v>5600</v>
      </c>
    </row>
    <row r="806" spans="1:8" hidden="1">
      <c r="A806">
        <v>136252</v>
      </c>
      <c r="B806" t="s">
        <v>4674</v>
      </c>
      <c r="C806" t="s">
        <v>4675</v>
      </c>
      <c r="D806" t="s">
        <v>5686</v>
      </c>
      <c r="E806">
        <v>75833.33</v>
      </c>
      <c r="F806">
        <v>91000</v>
      </c>
      <c r="G806">
        <v>46071</v>
      </c>
      <c r="H806" t="s">
        <v>5600</v>
      </c>
    </row>
    <row r="807" spans="1:8" hidden="1">
      <c r="A807">
        <v>136253</v>
      </c>
      <c r="B807" t="s">
        <v>4868</v>
      </c>
      <c r="C807" t="s">
        <v>4869</v>
      </c>
      <c r="D807" t="s">
        <v>5687</v>
      </c>
      <c r="E807">
        <v>1125000</v>
      </c>
      <c r="F807">
        <v>1350000</v>
      </c>
      <c r="G807">
        <v>46071</v>
      </c>
      <c r="H807" t="s">
        <v>5600</v>
      </c>
    </row>
    <row r="808" spans="1:8" hidden="1">
      <c r="A808">
        <v>136254</v>
      </c>
      <c r="B808" t="s">
        <v>5199</v>
      </c>
      <c r="C808" t="s">
        <v>4005</v>
      </c>
      <c r="D808" t="s">
        <v>5688</v>
      </c>
      <c r="E808">
        <v>4258320</v>
      </c>
      <c r="F808">
        <v>5109984</v>
      </c>
      <c r="G808">
        <v>46071</v>
      </c>
      <c r="H808" t="s">
        <v>5600</v>
      </c>
    </row>
    <row r="809" spans="1:8" hidden="1">
      <c r="A809">
        <v>136255</v>
      </c>
      <c r="B809" t="s">
        <v>5689</v>
      </c>
      <c r="C809" t="s">
        <v>5690</v>
      </c>
      <c r="D809" t="s">
        <v>5691</v>
      </c>
      <c r="E809">
        <v>2250000</v>
      </c>
      <c r="F809">
        <v>2700000</v>
      </c>
      <c r="G809">
        <v>46071</v>
      </c>
      <c r="H809" t="s">
        <v>5600</v>
      </c>
    </row>
    <row r="810" spans="1:8" hidden="1">
      <c r="A810">
        <v>136256</v>
      </c>
      <c r="B810" t="s">
        <v>5116</v>
      </c>
      <c r="C810" t="s">
        <v>3966</v>
      </c>
      <c r="D810" t="s">
        <v>5692</v>
      </c>
      <c r="E810">
        <v>490083.33</v>
      </c>
      <c r="F810">
        <v>588100</v>
      </c>
      <c r="G810">
        <v>46071</v>
      </c>
      <c r="H810" t="s">
        <v>5600</v>
      </c>
    </row>
    <row r="811" spans="1:8" hidden="1">
      <c r="A811">
        <v>136257</v>
      </c>
      <c r="B811" t="s">
        <v>4769</v>
      </c>
      <c r="C811" t="s">
        <v>4770</v>
      </c>
      <c r="D811" t="s">
        <v>5693</v>
      </c>
      <c r="E811">
        <v>4000000</v>
      </c>
      <c r="F811">
        <v>4000000</v>
      </c>
      <c r="G811">
        <v>46072</v>
      </c>
      <c r="H811" t="s">
        <v>5694</v>
      </c>
    </row>
    <row r="812" spans="1:8" hidden="1">
      <c r="A812">
        <v>136258</v>
      </c>
      <c r="B812" t="s">
        <v>4732</v>
      </c>
      <c r="C812" t="s">
        <v>4064</v>
      </c>
      <c r="D812" t="s">
        <v>5695</v>
      </c>
      <c r="E812">
        <v>47250000</v>
      </c>
      <c r="F812">
        <v>47250000</v>
      </c>
      <c r="G812">
        <v>46072</v>
      </c>
      <c r="H812" t="s">
        <v>5694</v>
      </c>
    </row>
    <row r="813" spans="1:8" hidden="1">
      <c r="A813">
        <v>136259</v>
      </c>
      <c r="B813" t="s">
        <v>5116</v>
      </c>
      <c r="C813" t="s">
        <v>3966</v>
      </c>
      <c r="D813">
        <v>0</v>
      </c>
      <c r="E813">
        <v>413583.33</v>
      </c>
      <c r="F813">
        <v>496300</v>
      </c>
      <c r="G813">
        <v>46072</v>
      </c>
      <c r="H813" t="s">
        <v>5694</v>
      </c>
    </row>
    <row r="814" spans="1:8" hidden="1">
      <c r="A814">
        <v>136260</v>
      </c>
      <c r="B814">
        <v>0</v>
      </c>
      <c r="C814">
        <v>0</v>
      </c>
      <c r="D814" t="s">
        <v>5696</v>
      </c>
      <c r="E814">
        <v>0</v>
      </c>
      <c r="F814">
        <v>0</v>
      </c>
      <c r="G814">
        <v>46072</v>
      </c>
      <c r="H814" t="s">
        <v>5694</v>
      </c>
    </row>
    <row r="815" spans="1:8" hidden="1">
      <c r="A815">
        <v>136261</v>
      </c>
      <c r="B815">
        <v>0</v>
      </c>
      <c r="C815">
        <v>0</v>
      </c>
      <c r="D815" t="s">
        <v>5697</v>
      </c>
      <c r="E815">
        <v>0</v>
      </c>
      <c r="F815">
        <v>0</v>
      </c>
      <c r="G815">
        <v>46072</v>
      </c>
      <c r="H815" t="s">
        <v>5694</v>
      </c>
    </row>
    <row r="816" spans="1:8" hidden="1">
      <c r="A816">
        <v>136262</v>
      </c>
      <c r="B816" t="s">
        <v>5698</v>
      </c>
      <c r="C816" t="s">
        <v>5699</v>
      </c>
      <c r="D816">
        <v>0</v>
      </c>
      <c r="E816">
        <v>1875064.8</v>
      </c>
      <c r="F816">
        <v>1875064.8</v>
      </c>
      <c r="G816">
        <v>46072</v>
      </c>
      <c r="H816" t="s">
        <v>5694</v>
      </c>
    </row>
    <row r="817" spans="1:8" hidden="1">
      <c r="A817">
        <v>136263</v>
      </c>
      <c r="B817" t="s">
        <v>5700</v>
      </c>
      <c r="C817" t="s">
        <v>5701</v>
      </c>
      <c r="D817">
        <v>0</v>
      </c>
      <c r="E817">
        <v>3124467.13</v>
      </c>
      <c r="F817">
        <v>3124467.13</v>
      </c>
      <c r="G817">
        <v>46072</v>
      </c>
      <c r="H817" t="s">
        <v>5694</v>
      </c>
    </row>
    <row r="818" spans="1:8" hidden="1">
      <c r="A818">
        <v>136264</v>
      </c>
      <c r="B818" t="s">
        <v>4791</v>
      </c>
      <c r="C818" t="s">
        <v>3968</v>
      </c>
      <c r="D818">
        <v>0</v>
      </c>
      <c r="E818">
        <v>1545000</v>
      </c>
      <c r="F818">
        <v>1854000</v>
      </c>
      <c r="G818">
        <v>46072</v>
      </c>
      <c r="H818" t="s">
        <v>5694</v>
      </c>
    </row>
    <row r="819" spans="1:8" hidden="1">
      <c r="A819">
        <v>136265</v>
      </c>
      <c r="B819" t="s">
        <v>5702</v>
      </c>
      <c r="C819" t="s">
        <v>5703</v>
      </c>
      <c r="D819" t="s">
        <v>5704</v>
      </c>
      <c r="E819">
        <v>12596500</v>
      </c>
      <c r="F819">
        <v>12596500</v>
      </c>
      <c r="G819">
        <v>46072</v>
      </c>
      <c r="H819" t="s">
        <v>5694</v>
      </c>
    </row>
    <row r="820" spans="1:8" hidden="1">
      <c r="A820">
        <v>136266</v>
      </c>
      <c r="B820" t="s">
        <v>4706</v>
      </c>
      <c r="C820" t="s">
        <v>4122</v>
      </c>
      <c r="D820" t="s">
        <v>5705</v>
      </c>
      <c r="E820">
        <v>23880176</v>
      </c>
      <c r="F820">
        <v>23880176</v>
      </c>
      <c r="G820">
        <v>46072</v>
      </c>
      <c r="H820" t="s">
        <v>5694</v>
      </c>
    </row>
    <row r="821" spans="1:8" hidden="1">
      <c r="A821">
        <v>136267</v>
      </c>
      <c r="B821" t="s">
        <v>4763</v>
      </c>
      <c r="C821" t="s">
        <v>3994</v>
      </c>
      <c r="D821">
        <v>0</v>
      </c>
      <c r="E821">
        <v>5116405</v>
      </c>
      <c r="F821">
        <v>6139686</v>
      </c>
      <c r="G821">
        <v>46072</v>
      </c>
      <c r="H821" t="s">
        <v>5694</v>
      </c>
    </row>
    <row r="822" spans="1:8" hidden="1">
      <c r="A822">
        <v>136268</v>
      </c>
      <c r="B822">
        <v>0</v>
      </c>
      <c r="C822">
        <v>0</v>
      </c>
      <c r="D822" t="s">
        <v>5706</v>
      </c>
      <c r="E822">
        <v>0</v>
      </c>
      <c r="F822">
        <v>0</v>
      </c>
      <c r="G822">
        <v>46072</v>
      </c>
      <c r="H822" t="s">
        <v>5694</v>
      </c>
    </row>
    <row r="823" spans="1:8" hidden="1">
      <c r="A823">
        <v>136269</v>
      </c>
      <c r="B823" t="s">
        <v>5603</v>
      </c>
      <c r="C823" t="s">
        <v>4193</v>
      </c>
      <c r="D823" t="s">
        <v>5707</v>
      </c>
      <c r="E823">
        <v>2000000</v>
      </c>
      <c r="F823">
        <v>2400000</v>
      </c>
      <c r="G823">
        <v>46072</v>
      </c>
      <c r="H823" t="s">
        <v>5694</v>
      </c>
    </row>
    <row r="824" spans="1:8" hidden="1">
      <c r="A824">
        <v>136270</v>
      </c>
      <c r="B824">
        <v>0</v>
      </c>
      <c r="C824">
        <v>0</v>
      </c>
      <c r="D824" t="s">
        <v>5708</v>
      </c>
      <c r="E824">
        <v>24198076.68</v>
      </c>
      <c r="F824">
        <v>29037692</v>
      </c>
      <c r="G824">
        <v>46072</v>
      </c>
      <c r="H824" t="s">
        <v>5694</v>
      </c>
    </row>
    <row r="825" spans="1:8" hidden="1">
      <c r="A825">
        <v>136271</v>
      </c>
      <c r="B825" t="s">
        <v>5709</v>
      </c>
      <c r="C825" t="s">
        <v>4051</v>
      </c>
      <c r="D825" t="s">
        <v>5710</v>
      </c>
      <c r="E825">
        <v>2400000</v>
      </c>
      <c r="F825">
        <v>2880000</v>
      </c>
      <c r="G825">
        <v>46072</v>
      </c>
      <c r="H825" t="s">
        <v>5694</v>
      </c>
    </row>
    <row r="826" spans="1:8">
      <c r="A826" s="9">
        <v>136272</v>
      </c>
      <c r="B826" s="9" t="s">
        <v>4768</v>
      </c>
      <c r="C826" s="9" t="s">
        <v>4020</v>
      </c>
      <c r="D826" s="9" t="s">
        <v>5711</v>
      </c>
      <c r="E826" s="9">
        <v>21223500</v>
      </c>
      <c r="F826" s="9">
        <v>25468200</v>
      </c>
      <c r="G826" s="12">
        <v>46072</v>
      </c>
      <c r="H826" s="9" t="s">
        <v>5694</v>
      </c>
    </row>
    <row r="827" spans="1:8" hidden="1">
      <c r="A827">
        <v>136273</v>
      </c>
      <c r="B827" t="s">
        <v>4689</v>
      </c>
      <c r="C827" t="s">
        <v>4002</v>
      </c>
      <c r="D827" t="s">
        <v>5712</v>
      </c>
      <c r="E827">
        <v>436600</v>
      </c>
      <c r="F827">
        <v>436600</v>
      </c>
      <c r="G827">
        <v>46072</v>
      </c>
      <c r="H827" t="s">
        <v>5694</v>
      </c>
    </row>
    <row r="828" spans="1:8" hidden="1">
      <c r="A828">
        <v>136274</v>
      </c>
      <c r="B828">
        <v>0</v>
      </c>
      <c r="C828">
        <v>0</v>
      </c>
      <c r="D828" t="s">
        <v>5713</v>
      </c>
      <c r="E828">
        <v>0</v>
      </c>
      <c r="F828">
        <v>0</v>
      </c>
      <c r="G828">
        <v>46072</v>
      </c>
      <c r="H828" t="s">
        <v>5694</v>
      </c>
    </row>
    <row r="829" spans="1:8" hidden="1">
      <c r="A829">
        <v>136275</v>
      </c>
      <c r="B829">
        <v>0</v>
      </c>
      <c r="C829">
        <v>0</v>
      </c>
      <c r="D829" t="s">
        <v>5714</v>
      </c>
      <c r="E829">
        <v>0</v>
      </c>
      <c r="F829">
        <v>0</v>
      </c>
      <c r="G829">
        <v>46072</v>
      </c>
      <c r="H829" t="s">
        <v>5694</v>
      </c>
    </row>
    <row r="830" spans="1:8" hidden="1">
      <c r="A830">
        <v>136276</v>
      </c>
      <c r="B830" t="s">
        <v>5063</v>
      </c>
      <c r="C830" t="s">
        <v>5064</v>
      </c>
      <c r="D830">
        <v>0</v>
      </c>
      <c r="E830">
        <v>9912000</v>
      </c>
      <c r="F830">
        <v>11894400</v>
      </c>
      <c r="G830">
        <v>46072</v>
      </c>
      <c r="H830" t="s">
        <v>5694</v>
      </c>
    </row>
    <row r="831" spans="1:8" hidden="1">
      <c r="A831">
        <v>136277</v>
      </c>
      <c r="B831" t="s">
        <v>5715</v>
      </c>
      <c r="C831" t="s">
        <v>5716</v>
      </c>
      <c r="D831" t="s">
        <v>5717</v>
      </c>
      <c r="E831">
        <v>41800000</v>
      </c>
      <c r="F831">
        <v>41800000</v>
      </c>
      <c r="G831">
        <v>46072</v>
      </c>
      <c r="H831" t="s">
        <v>5694</v>
      </c>
    </row>
    <row r="832" spans="1:8" hidden="1">
      <c r="A832">
        <v>136278</v>
      </c>
      <c r="B832">
        <v>0</v>
      </c>
      <c r="C832">
        <v>0</v>
      </c>
      <c r="D832" t="s">
        <v>5718</v>
      </c>
      <c r="E832">
        <v>0</v>
      </c>
      <c r="F832">
        <v>0</v>
      </c>
      <c r="G832">
        <v>46072</v>
      </c>
      <c r="H832" t="s">
        <v>5694</v>
      </c>
    </row>
    <row r="833" spans="1:8" hidden="1">
      <c r="A833">
        <v>136279</v>
      </c>
      <c r="B833">
        <v>0</v>
      </c>
      <c r="C833">
        <v>0</v>
      </c>
      <c r="D833" t="s">
        <v>5719</v>
      </c>
      <c r="E833">
        <v>0</v>
      </c>
      <c r="F833">
        <v>0</v>
      </c>
      <c r="G833">
        <v>46072</v>
      </c>
      <c r="H833" t="s">
        <v>5694</v>
      </c>
    </row>
    <row r="834" spans="1:8" hidden="1">
      <c r="A834">
        <v>136280</v>
      </c>
      <c r="B834" t="s">
        <v>4938</v>
      </c>
      <c r="C834" t="s">
        <v>3972</v>
      </c>
      <c r="D834">
        <v>0</v>
      </c>
      <c r="E834">
        <v>12840000</v>
      </c>
      <c r="F834">
        <v>15408000</v>
      </c>
      <c r="G834">
        <v>46072</v>
      </c>
      <c r="H834" t="s">
        <v>5694</v>
      </c>
    </row>
    <row r="835" spans="1:8" hidden="1">
      <c r="A835">
        <v>136281</v>
      </c>
      <c r="B835" t="s">
        <v>4697</v>
      </c>
      <c r="C835" t="s">
        <v>3996</v>
      </c>
      <c r="D835" t="s">
        <v>5720</v>
      </c>
      <c r="E835">
        <v>11052400</v>
      </c>
      <c r="F835">
        <v>11052400</v>
      </c>
      <c r="G835">
        <v>46073</v>
      </c>
      <c r="H835" t="s">
        <v>5721</v>
      </c>
    </row>
    <row r="836" spans="1:8" hidden="1">
      <c r="A836">
        <v>136282</v>
      </c>
      <c r="B836">
        <v>0</v>
      </c>
      <c r="C836">
        <v>0</v>
      </c>
      <c r="D836" t="s">
        <v>5722</v>
      </c>
      <c r="E836">
        <v>0</v>
      </c>
      <c r="F836">
        <v>0</v>
      </c>
      <c r="G836">
        <v>46073</v>
      </c>
      <c r="H836" t="s">
        <v>5721</v>
      </c>
    </row>
    <row r="837" spans="1:8" hidden="1">
      <c r="A837">
        <v>136283</v>
      </c>
      <c r="B837">
        <v>0</v>
      </c>
      <c r="C837">
        <v>0</v>
      </c>
      <c r="D837" t="s">
        <v>5723</v>
      </c>
      <c r="E837">
        <v>0</v>
      </c>
      <c r="F837">
        <v>0</v>
      </c>
      <c r="G837">
        <v>46073</v>
      </c>
      <c r="H837" t="s">
        <v>5721</v>
      </c>
    </row>
    <row r="838" spans="1:8" hidden="1">
      <c r="A838">
        <v>136284</v>
      </c>
      <c r="B838" t="s">
        <v>5724</v>
      </c>
      <c r="C838" t="s">
        <v>5725</v>
      </c>
      <c r="D838" t="s">
        <v>5726</v>
      </c>
      <c r="E838">
        <v>14700</v>
      </c>
      <c r="F838">
        <v>14700</v>
      </c>
      <c r="G838">
        <v>46073</v>
      </c>
      <c r="H838" t="s">
        <v>5721</v>
      </c>
    </row>
    <row r="839" spans="1:8" hidden="1">
      <c r="A839">
        <v>136285</v>
      </c>
      <c r="B839" t="s">
        <v>5287</v>
      </c>
      <c r="C839" t="s">
        <v>4085</v>
      </c>
      <c r="D839" t="s">
        <v>5727</v>
      </c>
      <c r="E839">
        <v>6250000</v>
      </c>
      <c r="F839">
        <v>7500000</v>
      </c>
      <c r="G839">
        <v>46073</v>
      </c>
      <c r="H839" t="s">
        <v>5721</v>
      </c>
    </row>
    <row r="840" spans="1:8" hidden="1">
      <c r="A840">
        <v>136286</v>
      </c>
      <c r="B840" t="s">
        <v>5728</v>
      </c>
      <c r="C840" t="s">
        <v>4128</v>
      </c>
      <c r="D840" t="s">
        <v>5729</v>
      </c>
      <c r="E840">
        <v>400000</v>
      </c>
      <c r="F840">
        <v>480000</v>
      </c>
      <c r="G840">
        <v>46073</v>
      </c>
      <c r="H840" t="s">
        <v>5721</v>
      </c>
    </row>
    <row r="841" spans="1:8" hidden="1">
      <c r="A841">
        <v>136287</v>
      </c>
      <c r="B841" t="s">
        <v>4786</v>
      </c>
      <c r="C841" t="s">
        <v>4169</v>
      </c>
      <c r="D841" t="s">
        <v>5730</v>
      </c>
      <c r="E841">
        <v>2750000</v>
      </c>
      <c r="F841">
        <v>3300000</v>
      </c>
      <c r="G841">
        <v>46073</v>
      </c>
      <c r="H841" t="s">
        <v>5721</v>
      </c>
    </row>
    <row r="842" spans="1:8" hidden="1">
      <c r="A842">
        <v>136288</v>
      </c>
      <c r="B842" t="s">
        <v>4697</v>
      </c>
      <c r="C842" t="s">
        <v>3996</v>
      </c>
      <c r="D842" t="s">
        <v>5731</v>
      </c>
      <c r="E842">
        <v>11052400</v>
      </c>
      <c r="F842">
        <v>11052400</v>
      </c>
      <c r="G842">
        <v>46073</v>
      </c>
      <c r="H842" t="s">
        <v>5721</v>
      </c>
    </row>
    <row r="843" spans="1:8" hidden="1">
      <c r="A843">
        <v>136289</v>
      </c>
      <c r="B843">
        <v>0</v>
      </c>
      <c r="C843">
        <v>0</v>
      </c>
      <c r="D843" t="s">
        <v>5732</v>
      </c>
      <c r="E843">
        <v>31972147</v>
      </c>
      <c r="F843">
        <v>38366576.399999999</v>
      </c>
      <c r="G843">
        <v>46073</v>
      </c>
      <c r="H843" t="s">
        <v>5721</v>
      </c>
    </row>
    <row r="844" spans="1:8" hidden="1">
      <c r="A844">
        <v>136290</v>
      </c>
      <c r="B844" t="s">
        <v>5733</v>
      </c>
      <c r="C844" t="s">
        <v>4197</v>
      </c>
      <c r="D844">
        <v>0</v>
      </c>
      <c r="E844">
        <v>3541666.68</v>
      </c>
      <c r="F844">
        <v>4250000.01</v>
      </c>
      <c r="G844">
        <v>46073</v>
      </c>
      <c r="H844" t="s">
        <v>5721</v>
      </c>
    </row>
    <row r="845" spans="1:8" hidden="1">
      <c r="A845">
        <v>136291</v>
      </c>
      <c r="B845" t="s">
        <v>4780</v>
      </c>
      <c r="C845" t="s">
        <v>4205</v>
      </c>
      <c r="D845" t="s">
        <v>5734</v>
      </c>
      <c r="E845">
        <v>4150000</v>
      </c>
      <c r="F845">
        <v>4980000</v>
      </c>
      <c r="G845">
        <v>46073</v>
      </c>
      <c r="H845" t="s">
        <v>5721</v>
      </c>
    </row>
    <row r="846" spans="1:8" hidden="1">
      <c r="A846">
        <v>136292</v>
      </c>
      <c r="B846" t="s">
        <v>5103</v>
      </c>
      <c r="C846" t="s">
        <v>3963</v>
      </c>
      <c r="D846" t="s">
        <v>5735</v>
      </c>
      <c r="E846">
        <v>2430000</v>
      </c>
      <c r="F846">
        <v>2916000</v>
      </c>
      <c r="G846">
        <v>46073</v>
      </c>
      <c r="H846" t="s">
        <v>5721</v>
      </c>
    </row>
    <row r="847" spans="1:8" hidden="1">
      <c r="A847">
        <v>136293</v>
      </c>
      <c r="B847" t="s">
        <v>5736</v>
      </c>
      <c r="C847" t="s">
        <v>5737</v>
      </c>
      <c r="D847" t="s">
        <v>5738</v>
      </c>
      <c r="E847">
        <v>7824000</v>
      </c>
      <c r="F847">
        <v>7824000</v>
      </c>
      <c r="G847">
        <v>46073</v>
      </c>
      <c r="H847" t="s">
        <v>5721</v>
      </c>
    </row>
    <row r="848" spans="1:8" hidden="1">
      <c r="A848">
        <v>136294</v>
      </c>
      <c r="B848" t="s">
        <v>5103</v>
      </c>
      <c r="C848" t="s">
        <v>3963</v>
      </c>
      <c r="D848" t="s">
        <v>5739</v>
      </c>
      <c r="E848">
        <v>240240</v>
      </c>
      <c r="F848">
        <v>288288</v>
      </c>
      <c r="G848">
        <v>46073</v>
      </c>
      <c r="H848" t="s">
        <v>5721</v>
      </c>
    </row>
    <row r="849" spans="1:8" hidden="1">
      <c r="A849">
        <v>136295</v>
      </c>
      <c r="B849" t="s">
        <v>5740</v>
      </c>
      <c r="C849" t="s">
        <v>5741</v>
      </c>
      <c r="D849" t="s">
        <v>5742</v>
      </c>
      <c r="E849">
        <v>2565000</v>
      </c>
      <c r="F849">
        <v>2565000</v>
      </c>
      <c r="G849">
        <v>46073</v>
      </c>
      <c r="H849" t="s">
        <v>5721</v>
      </c>
    </row>
    <row r="850" spans="1:8" hidden="1">
      <c r="A850">
        <v>136296</v>
      </c>
      <c r="B850" t="s">
        <v>4842</v>
      </c>
      <c r="C850" t="s">
        <v>4024</v>
      </c>
      <c r="D850" t="s">
        <v>5743</v>
      </c>
      <c r="E850">
        <v>5285859.5999999996</v>
      </c>
      <c r="F850">
        <v>5285859.5999999996</v>
      </c>
      <c r="G850">
        <v>46073</v>
      </c>
      <c r="H850" t="s">
        <v>5721</v>
      </c>
    </row>
    <row r="851" spans="1:8" hidden="1">
      <c r="A851">
        <v>136297</v>
      </c>
      <c r="B851" t="s">
        <v>4688</v>
      </c>
      <c r="C851" t="s">
        <v>4007</v>
      </c>
      <c r="D851" t="s">
        <v>5744</v>
      </c>
      <c r="E851">
        <v>62689167</v>
      </c>
      <c r="F851">
        <v>75227000.400000006</v>
      </c>
      <c r="G851">
        <v>46073</v>
      </c>
      <c r="H851" t="s">
        <v>5721</v>
      </c>
    </row>
    <row r="852" spans="1:8" hidden="1">
      <c r="A852">
        <v>136298</v>
      </c>
      <c r="B852" t="s">
        <v>4791</v>
      </c>
      <c r="C852" t="s">
        <v>3968</v>
      </c>
      <c r="D852">
        <v>0</v>
      </c>
      <c r="E852">
        <v>225000</v>
      </c>
      <c r="F852">
        <v>270000</v>
      </c>
      <c r="G852">
        <v>46073</v>
      </c>
      <c r="H852" t="s">
        <v>5721</v>
      </c>
    </row>
    <row r="853" spans="1:8" hidden="1">
      <c r="A853">
        <v>136299</v>
      </c>
      <c r="B853" t="s">
        <v>4688</v>
      </c>
      <c r="C853" t="s">
        <v>4007</v>
      </c>
      <c r="D853" t="s">
        <v>5745</v>
      </c>
      <c r="E853">
        <v>31783196</v>
      </c>
      <c r="F853">
        <v>38139835.200000003</v>
      </c>
      <c r="G853">
        <v>46073</v>
      </c>
      <c r="H853" t="s">
        <v>5721</v>
      </c>
    </row>
    <row r="854" spans="1:8" hidden="1">
      <c r="A854">
        <v>136300</v>
      </c>
      <c r="B854" t="s">
        <v>4688</v>
      </c>
      <c r="C854" t="s">
        <v>4007</v>
      </c>
      <c r="D854" t="s">
        <v>5746</v>
      </c>
      <c r="E854">
        <v>31253406</v>
      </c>
      <c r="F854">
        <v>37504087.200000003</v>
      </c>
      <c r="G854">
        <v>46073</v>
      </c>
      <c r="H854" t="s">
        <v>5721</v>
      </c>
    </row>
    <row r="855" spans="1:8" hidden="1">
      <c r="A855">
        <v>136301</v>
      </c>
      <c r="B855" t="s">
        <v>4688</v>
      </c>
      <c r="C855" t="s">
        <v>4007</v>
      </c>
      <c r="D855" t="s">
        <v>5747</v>
      </c>
      <c r="E855">
        <v>25105074</v>
      </c>
      <c r="F855">
        <v>30126088.800000001</v>
      </c>
      <c r="G855">
        <v>46073</v>
      </c>
      <c r="H855" t="s">
        <v>5721</v>
      </c>
    </row>
    <row r="856" spans="1:8" hidden="1">
      <c r="A856">
        <v>136302</v>
      </c>
      <c r="B856">
        <v>0</v>
      </c>
      <c r="C856">
        <v>0</v>
      </c>
      <c r="D856" t="s">
        <v>5748</v>
      </c>
      <c r="E856">
        <v>0</v>
      </c>
      <c r="F856">
        <v>0</v>
      </c>
      <c r="G856">
        <v>46073</v>
      </c>
      <c r="H856" t="s">
        <v>5721</v>
      </c>
    </row>
    <row r="857" spans="1:8" hidden="1">
      <c r="A857">
        <v>136303</v>
      </c>
      <c r="B857" t="s">
        <v>5308</v>
      </c>
      <c r="C857" t="s">
        <v>4047</v>
      </c>
      <c r="D857" t="s">
        <v>5749</v>
      </c>
      <c r="E857">
        <v>170000000</v>
      </c>
      <c r="F857">
        <v>214310773.40000001</v>
      </c>
      <c r="G857">
        <v>46073</v>
      </c>
      <c r="H857" t="s">
        <v>5721</v>
      </c>
    </row>
    <row r="858" spans="1:8" hidden="1">
      <c r="A858">
        <v>136304</v>
      </c>
      <c r="B858" t="s">
        <v>5308</v>
      </c>
      <c r="C858" t="s">
        <v>4047</v>
      </c>
      <c r="D858" t="s">
        <v>5750</v>
      </c>
      <c r="E858">
        <v>110000000</v>
      </c>
      <c r="F858">
        <v>140703022.40000001</v>
      </c>
      <c r="G858">
        <v>46073</v>
      </c>
      <c r="H858" t="s">
        <v>5721</v>
      </c>
    </row>
    <row r="859" spans="1:8" hidden="1">
      <c r="A859">
        <v>136305</v>
      </c>
      <c r="B859" t="s">
        <v>5751</v>
      </c>
      <c r="C859" t="s">
        <v>5752</v>
      </c>
      <c r="D859" t="s">
        <v>5753</v>
      </c>
      <c r="E859">
        <v>2850000</v>
      </c>
      <c r="F859">
        <v>2850000</v>
      </c>
      <c r="G859">
        <v>46073</v>
      </c>
      <c r="H859" t="s">
        <v>5721</v>
      </c>
    </row>
    <row r="860" spans="1:8" hidden="1">
      <c r="A860">
        <v>136306</v>
      </c>
      <c r="B860" t="s">
        <v>4775</v>
      </c>
      <c r="C860" t="s">
        <v>4036</v>
      </c>
      <c r="D860" t="s">
        <v>5754</v>
      </c>
      <c r="E860">
        <v>400000</v>
      </c>
      <c r="F860">
        <v>480000</v>
      </c>
      <c r="G860">
        <v>46073</v>
      </c>
      <c r="H860" t="s">
        <v>5721</v>
      </c>
    </row>
    <row r="861" spans="1:8" hidden="1">
      <c r="A861">
        <v>136307</v>
      </c>
      <c r="B861" t="s">
        <v>5103</v>
      </c>
      <c r="C861" t="s">
        <v>3963</v>
      </c>
      <c r="D861" t="s">
        <v>5755</v>
      </c>
      <c r="E861">
        <v>12936638</v>
      </c>
      <c r="F861">
        <v>15523965.6</v>
      </c>
      <c r="G861">
        <v>46073</v>
      </c>
      <c r="H861" t="s">
        <v>5721</v>
      </c>
    </row>
    <row r="862" spans="1:8" hidden="1">
      <c r="A862">
        <v>136308</v>
      </c>
      <c r="B862">
        <v>0</v>
      </c>
      <c r="C862">
        <v>0</v>
      </c>
      <c r="D862" t="s">
        <v>5756</v>
      </c>
      <c r="E862">
        <v>0</v>
      </c>
      <c r="F862">
        <v>0</v>
      </c>
      <c r="G862">
        <v>46074</v>
      </c>
      <c r="H862" t="s">
        <v>5757</v>
      </c>
    </row>
    <row r="863" spans="1:8" hidden="1">
      <c r="A863">
        <v>136309</v>
      </c>
      <c r="B863" t="s">
        <v>5758</v>
      </c>
      <c r="C863" t="s">
        <v>5759</v>
      </c>
      <c r="D863" t="s">
        <v>5760</v>
      </c>
      <c r="E863">
        <v>2569833.33</v>
      </c>
      <c r="F863">
        <v>3083800</v>
      </c>
      <c r="G863">
        <v>46076</v>
      </c>
      <c r="H863" t="s">
        <v>5761</v>
      </c>
    </row>
    <row r="864" spans="1:8" hidden="1">
      <c r="A864">
        <v>136310</v>
      </c>
      <c r="B864" t="s">
        <v>4939</v>
      </c>
      <c r="C864" t="s">
        <v>4021</v>
      </c>
      <c r="D864" t="s">
        <v>5762</v>
      </c>
      <c r="E864">
        <v>3270403.7</v>
      </c>
      <c r="F864">
        <v>3924484.44</v>
      </c>
      <c r="G864">
        <v>46077</v>
      </c>
      <c r="H864" t="s">
        <v>5763</v>
      </c>
    </row>
    <row r="865" spans="1:8" hidden="1">
      <c r="A865">
        <v>136311</v>
      </c>
      <c r="B865" t="s">
        <v>5764</v>
      </c>
      <c r="C865" t="s">
        <v>4151</v>
      </c>
      <c r="D865" t="s">
        <v>5765</v>
      </c>
      <c r="E865">
        <v>4000000</v>
      </c>
      <c r="F865">
        <v>4000000</v>
      </c>
      <c r="G865">
        <v>46076</v>
      </c>
      <c r="H865" t="s">
        <v>5761</v>
      </c>
    </row>
    <row r="866" spans="1:8" hidden="1">
      <c r="A866">
        <v>136312</v>
      </c>
      <c r="B866">
        <v>0</v>
      </c>
      <c r="C866">
        <v>0</v>
      </c>
      <c r="D866" t="s">
        <v>5766</v>
      </c>
      <c r="E866">
        <v>0</v>
      </c>
      <c r="F866">
        <v>0</v>
      </c>
      <c r="G866">
        <v>46076</v>
      </c>
      <c r="H866" t="s">
        <v>5761</v>
      </c>
    </row>
    <row r="867" spans="1:8" hidden="1">
      <c r="A867">
        <v>136313</v>
      </c>
      <c r="B867" t="s">
        <v>5057</v>
      </c>
      <c r="C867" t="s">
        <v>4008</v>
      </c>
      <c r="D867" t="s">
        <v>5767</v>
      </c>
      <c r="E867">
        <v>3605800</v>
      </c>
      <c r="F867">
        <v>4326960</v>
      </c>
      <c r="G867">
        <v>46076</v>
      </c>
      <c r="H867" t="s">
        <v>5761</v>
      </c>
    </row>
    <row r="868" spans="1:8" hidden="1">
      <c r="A868">
        <v>136314</v>
      </c>
      <c r="B868">
        <v>0</v>
      </c>
      <c r="C868">
        <v>0</v>
      </c>
      <c r="D868" t="s">
        <v>5768</v>
      </c>
      <c r="E868">
        <v>3723000</v>
      </c>
      <c r="F868">
        <v>3723000</v>
      </c>
      <c r="G868">
        <v>46076</v>
      </c>
      <c r="H868" t="s">
        <v>5761</v>
      </c>
    </row>
    <row r="869" spans="1:8" hidden="1">
      <c r="A869">
        <v>136315</v>
      </c>
      <c r="B869" t="s">
        <v>5043</v>
      </c>
      <c r="C869" t="s">
        <v>4127</v>
      </c>
      <c r="D869" t="s">
        <v>5769</v>
      </c>
      <c r="E869">
        <v>6450691.6699999999</v>
      </c>
      <c r="F869">
        <v>7740830</v>
      </c>
      <c r="G869">
        <v>46076</v>
      </c>
      <c r="H869" t="s">
        <v>5761</v>
      </c>
    </row>
    <row r="870" spans="1:8" hidden="1">
      <c r="A870">
        <v>136316</v>
      </c>
      <c r="B870" t="s">
        <v>4760</v>
      </c>
      <c r="C870" t="s">
        <v>3999</v>
      </c>
      <c r="D870" t="s">
        <v>5770</v>
      </c>
      <c r="E870">
        <v>11940000</v>
      </c>
      <c r="F870">
        <v>14328000</v>
      </c>
      <c r="G870">
        <v>46076</v>
      </c>
      <c r="H870" t="s">
        <v>5761</v>
      </c>
    </row>
    <row r="871" spans="1:8" hidden="1">
      <c r="A871">
        <v>136317</v>
      </c>
      <c r="B871" t="s">
        <v>4695</v>
      </c>
      <c r="C871" t="s">
        <v>3973</v>
      </c>
      <c r="D871" t="s">
        <v>5771</v>
      </c>
      <c r="E871">
        <v>2104700</v>
      </c>
      <c r="F871">
        <v>2104700</v>
      </c>
      <c r="G871">
        <v>46076</v>
      </c>
      <c r="H871" t="s">
        <v>5761</v>
      </c>
    </row>
    <row r="872" spans="1:8" hidden="1">
      <c r="A872">
        <v>136318</v>
      </c>
      <c r="B872" t="s">
        <v>4764</v>
      </c>
      <c r="C872" t="s">
        <v>4017</v>
      </c>
      <c r="D872" t="s">
        <v>5772</v>
      </c>
      <c r="E872">
        <v>412500</v>
      </c>
      <c r="F872">
        <v>495000</v>
      </c>
      <c r="G872">
        <v>46076</v>
      </c>
      <c r="H872" t="s">
        <v>5761</v>
      </c>
    </row>
    <row r="873" spans="1:8" hidden="1">
      <c r="A873">
        <v>136319</v>
      </c>
      <c r="B873" t="s">
        <v>5773</v>
      </c>
      <c r="C873" t="s">
        <v>5774</v>
      </c>
      <c r="D873" t="s">
        <v>5775</v>
      </c>
      <c r="E873">
        <v>1682000</v>
      </c>
      <c r="F873">
        <v>1682000</v>
      </c>
      <c r="G873">
        <v>46077</v>
      </c>
      <c r="H873" t="s">
        <v>5763</v>
      </c>
    </row>
    <row r="874" spans="1:8" hidden="1">
      <c r="A874">
        <v>136320</v>
      </c>
      <c r="B874" t="s">
        <v>5495</v>
      </c>
      <c r="C874" t="s">
        <v>3988</v>
      </c>
      <c r="D874">
        <v>0</v>
      </c>
      <c r="E874">
        <v>2084999.98</v>
      </c>
      <c r="F874">
        <v>2501999.98</v>
      </c>
      <c r="G874">
        <v>46076</v>
      </c>
      <c r="H874" t="s">
        <v>5761</v>
      </c>
    </row>
    <row r="875" spans="1:8" hidden="1">
      <c r="A875">
        <v>136321</v>
      </c>
      <c r="B875" t="s">
        <v>5116</v>
      </c>
      <c r="C875" t="s">
        <v>3966</v>
      </c>
      <c r="D875" t="s">
        <v>5776</v>
      </c>
      <c r="E875">
        <v>108400</v>
      </c>
      <c r="F875">
        <v>130080</v>
      </c>
      <c r="G875">
        <v>46076</v>
      </c>
      <c r="H875" t="s">
        <v>5761</v>
      </c>
    </row>
    <row r="876" spans="1:8" hidden="1">
      <c r="A876">
        <v>136322</v>
      </c>
      <c r="B876" t="s">
        <v>4688</v>
      </c>
      <c r="C876" t="s">
        <v>4007</v>
      </c>
      <c r="D876" t="s">
        <v>5777</v>
      </c>
      <c r="E876">
        <v>6151500</v>
      </c>
      <c r="F876">
        <v>7381800</v>
      </c>
      <c r="G876">
        <v>46076</v>
      </c>
      <c r="H876" t="s">
        <v>5761</v>
      </c>
    </row>
    <row r="877" spans="1:8" hidden="1">
      <c r="A877">
        <v>136323</v>
      </c>
      <c r="B877" t="s">
        <v>5778</v>
      </c>
      <c r="C877" t="s">
        <v>5779</v>
      </c>
      <c r="D877" t="s">
        <v>5780</v>
      </c>
      <c r="E877">
        <v>6300000</v>
      </c>
      <c r="F877">
        <v>6300000</v>
      </c>
      <c r="G877">
        <v>46076</v>
      </c>
      <c r="H877" t="s">
        <v>5761</v>
      </c>
    </row>
    <row r="878" spans="1:8" hidden="1">
      <c r="A878">
        <v>136324</v>
      </c>
      <c r="B878">
        <v>0</v>
      </c>
      <c r="C878">
        <v>0</v>
      </c>
      <c r="D878" t="s">
        <v>5781</v>
      </c>
      <c r="E878">
        <v>0</v>
      </c>
      <c r="F878">
        <v>0</v>
      </c>
      <c r="G878">
        <v>46076</v>
      </c>
      <c r="H878" t="s">
        <v>5761</v>
      </c>
    </row>
    <row r="879" spans="1:8" hidden="1">
      <c r="A879">
        <v>136325</v>
      </c>
      <c r="B879" t="s">
        <v>5782</v>
      </c>
      <c r="C879" t="s">
        <v>5783</v>
      </c>
      <c r="D879">
        <v>0</v>
      </c>
      <c r="E879">
        <v>1790000</v>
      </c>
      <c r="F879">
        <v>1790000</v>
      </c>
      <c r="G879">
        <v>46076</v>
      </c>
      <c r="H879" t="s">
        <v>5761</v>
      </c>
    </row>
    <row r="880" spans="1:8" hidden="1">
      <c r="A880">
        <v>136326</v>
      </c>
      <c r="B880" t="s">
        <v>4695</v>
      </c>
      <c r="C880" t="s">
        <v>3973</v>
      </c>
      <c r="D880" t="s">
        <v>5784</v>
      </c>
      <c r="E880">
        <v>1430100</v>
      </c>
      <c r="F880">
        <v>1430100</v>
      </c>
      <c r="G880">
        <v>46076</v>
      </c>
      <c r="H880" t="s">
        <v>5761</v>
      </c>
    </row>
    <row r="881" spans="1:8" hidden="1">
      <c r="A881">
        <v>136327</v>
      </c>
      <c r="B881" t="s">
        <v>5785</v>
      </c>
      <c r="C881" t="s">
        <v>5786</v>
      </c>
      <c r="D881" t="s">
        <v>5787</v>
      </c>
      <c r="E881">
        <v>382000</v>
      </c>
      <c r="F881">
        <v>382000</v>
      </c>
      <c r="G881">
        <v>46076</v>
      </c>
      <c r="H881" t="s">
        <v>5761</v>
      </c>
    </row>
    <row r="882" spans="1:8" hidden="1">
      <c r="A882">
        <v>136328</v>
      </c>
      <c r="B882" t="s">
        <v>5165</v>
      </c>
      <c r="C882" t="s">
        <v>4107</v>
      </c>
      <c r="D882" t="s">
        <v>5788</v>
      </c>
      <c r="E882">
        <v>441009360</v>
      </c>
      <c r="F882">
        <v>529211232</v>
      </c>
      <c r="G882">
        <v>46076</v>
      </c>
      <c r="H882" t="s">
        <v>5761</v>
      </c>
    </row>
    <row r="883" spans="1:8" hidden="1">
      <c r="A883">
        <v>136329</v>
      </c>
      <c r="B883" t="s">
        <v>5171</v>
      </c>
      <c r="C883" t="s">
        <v>4108</v>
      </c>
      <c r="D883" t="s">
        <v>5789</v>
      </c>
      <c r="E883">
        <v>496135530</v>
      </c>
      <c r="F883">
        <v>595362636</v>
      </c>
      <c r="G883">
        <v>46076</v>
      </c>
      <c r="H883" t="s">
        <v>5761</v>
      </c>
    </row>
    <row r="884" spans="1:8" hidden="1">
      <c r="A884">
        <v>136330</v>
      </c>
      <c r="B884" t="s">
        <v>5790</v>
      </c>
      <c r="C884" t="s">
        <v>5791</v>
      </c>
      <c r="D884" t="s">
        <v>5792</v>
      </c>
      <c r="E884">
        <v>2280000</v>
      </c>
      <c r="F884">
        <v>2280000</v>
      </c>
      <c r="G884">
        <v>46076</v>
      </c>
      <c r="H884" t="s">
        <v>5761</v>
      </c>
    </row>
    <row r="885" spans="1:8" hidden="1">
      <c r="A885">
        <v>136331</v>
      </c>
      <c r="B885" t="s">
        <v>5793</v>
      </c>
      <c r="C885" t="s">
        <v>5794</v>
      </c>
      <c r="D885" t="s">
        <v>5795</v>
      </c>
      <c r="E885">
        <v>1750</v>
      </c>
      <c r="F885">
        <v>2100</v>
      </c>
      <c r="G885">
        <v>46076</v>
      </c>
      <c r="H885" t="s">
        <v>5761</v>
      </c>
    </row>
    <row r="886" spans="1:8" hidden="1">
      <c r="A886">
        <v>136332</v>
      </c>
      <c r="B886" t="s">
        <v>4797</v>
      </c>
      <c r="C886" t="s">
        <v>4014</v>
      </c>
      <c r="D886" t="s">
        <v>5796</v>
      </c>
      <c r="E886">
        <v>1461000</v>
      </c>
      <c r="F886">
        <v>1753200</v>
      </c>
      <c r="G886">
        <v>46076</v>
      </c>
      <c r="H886" t="s">
        <v>5761</v>
      </c>
    </row>
    <row r="887" spans="1:8" hidden="1">
      <c r="A887">
        <v>136333</v>
      </c>
      <c r="B887" t="s">
        <v>5175</v>
      </c>
      <c r="C887" t="s">
        <v>4046</v>
      </c>
      <c r="D887" t="s">
        <v>5797</v>
      </c>
      <c r="E887">
        <v>35200000</v>
      </c>
      <c r="F887">
        <v>42240000</v>
      </c>
      <c r="G887">
        <v>46076</v>
      </c>
      <c r="H887" t="s">
        <v>5761</v>
      </c>
    </row>
    <row r="888" spans="1:8" hidden="1">
      <c r="A888">
        <v>136334</v>
      </c>
      <c r="B888" t="s">
        <v>4797</v>
      </c>
      <c r="C888" t="s">
        <v>4014</v>
      </c>
      <c r="D888" t="s">
        <v>5798</v>
      </c>
      <c r="E888">
        <v>8276900</v>
      </c>
      <c r="F888">
        <v>9932280</v>
      </c>
      <c r="G888">
        <v>46076</v>
      </c>
      <c r="H888" t="s">
        <v>5761</v>
      </c>
    </row>
    <row r="889" spans="1:8" hidden="1">
      <c r="A889">
        <v>136335</v>
      </c>
      <c r="B889" t="s">
        <v>5179</v>
      </c>
      <c r="C889" t="s">
        <v>4130</v>
      </c>
      <c r="D889" t="s">
        <v>5799</v>
      </c>
      <c r="E889">
        <v>23100</v>
      </c>
      <c r="F889">
        <v>23100</v>
      </c>
      <c r="G889">
        <v>46076</v>
      </c>
      <c r="H889" t="s">
        <v>5761</v>
      </c>
    </row>
    <row r="890" spans="1:8" hidden="1">
      <c r="A890">
        <v>136336</v>
      </c>
      <c r="B890" t="s">
        <v>4797</v>
      </c>
      <c r="C890" t="s">
        <v>4014</v>
      </c>
      <c r="D890" t="s">
        <v>5800</v>
      </c>
      <c r="E890">
        <v>9900000</v>
      </c>
      <c r="F890">
        <v>11880000</v>
      </c>
      <c r="G890">
        <v>46076</v>
      </c>
      <c r="H890" t="s">
        <v>5761</v>
      </c>
    </row>
    <row r="891" spans="1:8" hidden="1">
      <c r="A891">
        <v>136337</v>
      </c>
      <c r="B891" t="s">
        <v>4797</v>
      </c>
      <c r="C891" t="s">
        <v>4014</v>
      </c>
      <c r="D891" t="s">
        <v>5801</v>
      </c>
      <c r="E891">
        <v>8250000</v>
      </c>
      <c r="F891">
        <v>9900000</v>
      </c>
      <c r="G891">
        <v>46076</v>
      </c>
      <c r="H891" t="s">
        <v>5761</v>
      </c>
    </row>
    <row r="892" spans="1:8" hidden="1">
      <c r="A892">
        <v>136338</v>
      </c>
      <c r="B892" t="s">
        <v>4797</v>
      </c>
      <c r="C892" t="s">
        <v>4014</v>
      </c>
      <c r="D892" t="s">
        <v>5802</v>
      </c>
      <c r="E892">
        <v>11845000</v>
      </c>
      <c r="F892">
        <v>14214000</v>
      </c>
      <c r="G892">
        <v>46076</v>
      </c>
      <c r="H892" t="s">
        <v>5761</v>
      </c>
    </row>
    <row r="893" spans="1:8" hidden="1">
      <c r="A893">
        <v>136339</v>
      </c>
      <c r="B893" t="s">
        <v>5185</v>
      </c>
      <c r="C893" t="s">
        <v>3971</v>
      </c>
      <c r="D893" t="s">
        <v>5803</v>
      </c>
      <c r="E893">
        <v>90452780</v>
      </c>
      <c r="F893">
        <v>108543336</v>
      </c>
      <c r="G893">
        <v>46076</v>
      </c>
      <c r="H893" t="s">
        <v>5761</v>
      </c>
    </row>
    <row r="894" spans="1:8" hidden="1">
      <c r="A894">
        <v>136340</v>
      </c>
      <c r="B894" t="s">
        <v>5207</v>
      </c>
      <c r="C894" t="s">
        <v>4131</v>
      </c>
      <c r="D894" t="s">
        <v>5804</v>
      </c>
      <c r="E894">
        <v>89100000</v>
      </c>
      <c r="F894">
        <v>106920000</v>
      </c>
      <c r="G894">
        <v>46076</v>
      </c>
      <c r="H894" t="s">
        <v>5761</v>
      </c>
    </row>
    <row r="895" spans="1:8" hidden="1">
      <c r="A895">
        <v>136341</v>
      </c>
      <c r="B895" t="s">
        <v>5032</v>
      </c>
      <c r="C895" t="s">
        <v>3969</v>
      </c>
      <c r="D895">
        <v>0</v>
      </c>
      <c r="E895">
        <v>504800</v>
      </c>
      <c r="F895">
        <v>605760</v>
      </c>
      <c r="G895">
        <v>46076</v>
      </c>
      <c r="H895" t="s">
        <v>5761</v>
      </c>
    </row>
    <row r="896" spans="1:8" hidden="1">
      <c r="A896">
        <v>136342</v>
      </c>
      <c r="B896" t="s">
        <v>4763</v>
      </c>
      <c r="C896" t="s">
        <v>3994</v>
      </c>
      <c r="D896">
        <v>0</v>
      </c>
      <c r="E896">
        <v>4246549</v>
      </c>
      <c r="F896">
        <v>5095858.8</v>
      </c>
      <c r="G896">
        <v>46077</v>
      </c>
      <c r="H896" t="s">
        <v>5763</v>
      </c>
    </row>
    <row r="897" spans="1:8" hidden="1">
      <c r="A897">
        <v>136343</v>
      </c>
      <c r="B897" t="s">
        <v>5805</v>
      </c>
      <c r="C897" t="s">
        <v>5806</v>
      </c>
      <c r="D897" t="s">
        <v>5807</v>
      </c>
      <c r="E897">
        <v>1450000</v>
      </c>
      <c r="F897">
        <v>1450000</v>
      </c>
      <c r="G897">
        <v>46077</v>
      </c>
      <c r="H897" t="s">
        <v>5763</v>
      </c>
    </row>
    <row r="898" spans="1:8" hidden="1">
      <c r="A898">
        <v>136344</v>
      </c>
      <c r="B898" t="s">
        <v>5808</v>
      </c>
      <c r="C898" t="s">
        <v>5809</v>
      </c>
      <c r="D898" t="s">
        <v>5810</v>
      </c>
      <c r="E898">
        <v>1150000</v>
      </c>
      <c r="F898">
        <v>1150000</v>
      </c>
      <c r="G898">
        <v>46077</v>
      </c>
      <c r="H898" t="s">
        <v>5763</v>
      </c>
    </row>
    <row r="899" spans="1:8" hidden="1">
      <c r="A899">
        <v>136345</v>
      </c>
      <c r="B899" t="s">
        <v>5811</v>
      </c>
      <c r="C899" t="s">
        <v>5812</v>
      </c>
      <c r="D899" t="s">
        <v>5813</v>
      </c>
      <c r="E899">
        <v>10009.700000000001</v>
      </c>
      <c r="F899">
        <v>10009.700000000001</v>
      </c>
      <c r="G899">
        <v>46077</v>
      </c>
      <c r="H899" t="s">
        <v>5763</v>
      </c>
    </row>
    <row r="900" spans="1:8" hidden="1">
      <c r="A900">
        <v>136346</v>
      </c>
      <c r="B900" t="s">
        <v>4853</v>
      </c>
      <c r="C900" t="s">
        <v>4146</v>
      </c>
      <c r="D900" t="s">
        <v>4854</v>
      </c>
      <c r="E900">
        <v>4762440</v>
      </c>
      <c r="F900">
        <v>5714928</v>
      </c>
      <c r="G900">
        <v>46077</v>
      </c>
      <c r="H900" t="s">
        <v>5763</v>
      </c>
    </row>
    <row r="901" spans="1:8" hidden="1">
      <c r="A901">
        <v>136347</v>
      </c>
      <c r="B901" t="s">
        <v>5275</v>
      </c>
      <c r="C901" t="s">
        <v>5276</v>
      </c>
      <c r="D901" t="s">
        <v>5814</v>
      </c>
      <c r="E901">
        <v>29167</v>
      </c>
      <c r="F901">
        <v>35000.400000000001</v>
      </c>
      <c r="G901">
        <v>46077</v>
      </c>
      <c r="H901" t="s">
        <v>5763</v>
      </c>
    </row>
    <row r="902" spans="1:8" hidden="1">
      <c r="A902">
        <v>136348</v>
      </c>
      <c r="B902" t="s">
        <v>4760</v>
      </c>
      <c r="C902" t="s">
        <v>3999</v>
      </c>
      <c r="D902" t="s">
        <v>5815</v>
      </c>
      <c r="E902">
        <v>536960</v>
      </c>
      <c r="F902">
        <v>644352</v>
      </c>
      <c r="G902">
        <v>46077</v>
      </c>
      <c r="H902" t="s">
        <v>5763</v>
      </c>
    </row>
    <row r="903" spans="1:8" hidden="1">
      <c r="A903">
        <v>136349</v>
      </c>
      <c r="B903" t="s">
        <v>4695</v>
      </c>
      <c r="C903" t="s">
        <v>3973</v>
      </c>
      <c r="D903" t="s">
        <v>5816</v>
      </c>
      <c r="E903">
        <v>1742200</v>
      </c>
      <c r="F903">
        <v>2090640</v>
      </c>
      <c r="G903">
        <v>46077</v>
      </c>
      <c r="H903" t="s">
        <v>5763</v>
      </c>
    </row>
    <row r="904" spans="1:8" hidden="1">
      <c r="A904">
        <v>136350</v>
      </c>
      <c r="B904" t="s">
        <v>4791</v>
      </c>
      <c r="C904" t="s">
        <v>3968</v>
      </c>
      <c r="D904" t="s">
        <v>5817</v>
      </c>
      <c r="E904">
        <v>528000</v>
      </c>
      <c r="F904">
        <v>633600</v>
      </c>
      <c r="G904">
        <v>46077</v>
      </c>
      <c r="H904" t="s">
        <v>5763</v>
      </c>
    </row>
    <row r="905" spans="1:8" hidden="1">
      <c r="A905">
        <v>136351</v>
      </c>
      <c r="B905" t="s">
        <v>5818</v>
      </c>
      <c r="C905" t="s">
        <v>5819</v>
      </c>
      <c r="D905" t="s">
        <v>5820</v>
      </c>
      <c r="E905">
        <v>25200000</v>
      </c>
      <c r="F905">
        <v>30240000</v>
      </c>
      <c r="G905">
        <v>46077</v>
      </c>
      <c r="H905" t="s">
        <v>5763</v>
      </c>
    </row>
    <row r="906" spans="1:8" hidden="1">
      <c r="A906">
        <v>136352</v>
      </c>
      <c r="B906">
        <v>0</v>
      </c>
      <c r="C906">
        <v>0</v>
      </c>
      <c r="D906" t="s">
        <v>5821</v>
      </c>
      <c r="E906">
        <v>7868500</v>
      </c>
      <c r="F906">
        <v>9442200</v>
      </c>
      <c r="G906">
        <v>46077</v>
      </c>
      <c r="H906" t="s">
        <v>5763</v>
      </c>
    </row>
    <row r="907" spans="1:8" hidden="1">
      <c r="A907">
        <v>136353</v>
      </c>
      <c r="B907">
        <v>0</v>
      </c>
      <c r="C907">
        <v>0</v>
      </c>
      <c r="D907" t="s">
        <v>5822</v>
      </c>
      <c r="E907">
        <v>7200000</v>
      </c>
      <c r="F907">
        <v>8640000</v>
      </c>
      <c r="G907">
        <v>46077</v>
      </c>
      <c r="H907" t="s">
        <v>5763</v>
      </c>
    </row>
    <row r="908" spans="1:8" hidden="1">
      <c r="A908">
        <v>136354</v>
      </c>
      <c r="B908">
        <v>0</v>
      </c>
      <c r="C908">
        <v>0</v>
      </c>
      <c r="D908" t="s">
        <v>5823</v>
      </c>
      <c r="E908">
        <v>1150000</v>
      </c>
      <c r="F908">
        <v>1380000</v>
      </c>
      <c r="G908">
        <v>46077</v>
      </c>
      <c r="H908" t="s">
        <v>5763</v>
      </c>
    </row>
    <row r="909" spans="1:8" hidden="1">
      <c r="A909">
        <v>136355</v>
      </c>
      <c r="B909" t="s">
        <v>4938</v>
      </c>
      <c r="C909" t="s">
        <v>3972</v>
      </c>
      <c r="D909" t="s">
        <v>5824</v>
      </c>
      <c r="E909">
        <v>865564</v>
      </c>
      <c r="F909">
        <v>1038676.8</v>
      </c>
      <c r="G909">
        <v>46077</v>
      </c>
      <c r="H909" t="s">
        <v>5763</v>
      </c>
    </row>
    <row r="910" spans="1:8" hidden="1">
      <c r="A910">
        <v>136356</v>
      </c>
      <c r="B910" t="s">
        <v>5057</v>
      </c>
      <c r="C910" t="s">
        <v>4008</v>
      </c>
      <c r="D910" t="s">
        <v>5825</v>
      </c>
      <c r="E910">
        <v>1638800</v>
      </c>
      <c r="F910">
        <v>1966560</v>
      </c>
      <c r="G910">
        <v>46077</v>
      </c>
      <c r="H910" t="s">
        <v>5763</v>
      </c>
    </row>
    <row r="911" spans="1:8" hidden="1">
      <c r="A911">
        <v>136357</v>
      </c>
      <c r="B911" t="s">
        <v>5116</v>
      </c>
      <c r="C911" t="s">
        <v>3966</v>
      </c>
      <c r="D911">
        <v>0</v>
      </c>
      <c r="E911">
        <v>2766000</v>
      </c>
      <c r="F911">
        <v>3319200</v>
      </c>
      <c r="G911">
        <v>46077</v>
      </c>
      <c r="H911" t="s">
        <v>5763</v>
      </c>
    </row>
    <row r="912" spans="1:8" hidden="1">
      <c r="A912">
        <v>136358</v>
      </c>
      <c r="B912" t="s">
        <v>5116</v>
      </c>
      <c r="C912" t="s">
        <v>3966</v>
      </c>
      <c r="D912">
        <v>0</v>
      </c>
      <c r="E912">
        <v>1290000</v>
      </c>
      <c r="F912">
        <v>1548000</v>
      </c>
      <c r="G912">
        <v>46077</v>
      </c>
      <c r="H912" t="s">
        <v>5763</v>
      </c>
    </row>
    <row r="913" spans="1:8" hidden="1">
      <c r="A913">
        <v>136359</v>
      </c>
      <c r="B913" t="s">
        <v>4775</v>
      </c>
      <c r="C913" t="s">
        <v>4036</v>
      </c>
      <c r="D913" t="s">
        <v>5826</v>
      </c>
      <c r="E913">
        <v>1165000</v>
      </c>
      <c r="F913">
        <v>1398000</v>
      </c>
      <c r="G913">
        <v>46077</v>
      </c>
      <c r="H913" t="s">
        <v>5763</v>
      </c>
    </row>
    <row r="914" spans="1:8" hidden="1">
      <c r="A914">
        <v>136360</v>
      </c>
      <c r="B914" t="s">
        <v>5116</v>
      </c>
      <c r="C914" t="s">
        <v>3966</v>
      </c>
      <c r="D914">
        <v>0</v>
      </c>
      <c r="E914">
        <v>806416.67</v>
      </c>
      <c r="F914">
        <v>967700</v>
      </c>
      <c r="G914">
        <v>46077</v>
      </c>
      <c r="H914" t="s">
        <v>5763</v>
      </c>
    </row>
    <row r="915" spans="1:8" hidden="1">
      <c r="A915">
        <v>136361</v>
      </c>
      <c r="B915" t="s">
        <v>5116</v>
      </c>
      <c r="C915" t="s">
        <v>3966</v>
      </c>
      <c r="D915">
        <v>0</v>
      </c>
      <c r="E915">
        <v>1047583.33</v>
      </c>
      <c r="F915">
        <v>1257100</v>
      </c>
      <c r="G915">
        <v>46077</v>
      </c>
      <c r="H915" t="s">
        <v>5763</v>
      </c>
    </row>
    <row r="916" spans="1:8" hidden="1">
      <c r="A916">
        <v>136362</v>
      </c>
      <c r="B916" t="s">
        <v>5116</v>
      </c>
      <c r="C916" t="s">
        <v>3966</v>
      </c>
      <c r="D916">
        <v>0</v>
      </c>
      <c r="E916">
        <v>3040500</v>
      </c>
      <c r="F916">
        <v>3648600</v>
      </c>
      <c r="G916">
        <v>46077</v>
      </c>
      <c r="H916" t="s">
        <v>5763</v>
      </c>
    </row>
    <row r="917" spans="1:8" hidden="1">
      <c r="A917">
        <v>136363</v>
      </c>
      <c r="B917" t="s">
        <v>4695</v>
      </c>
      <c r="C917" t="s">
        <v>3973</v>
      </c>
      <c r="D917" t="s">
        <v>5827</v>
      </c>
      <c r="E917">
        <v>1698800</v>
      </c>
      <c r="F917">
        <v>1698800</v>
      </c>
      <c r="G917">
        <v>46077</v>
      </c>
      <c r="H917" t="s">
        <v>5763</v>
      </c>
    </row>
    <row r="918" spans="1:8" hidden="1">
      <c r="A918">
        <v>136364</v>
      </c>
      <c r="B918" t="s">
        <v>4994</v>
      </c>
      <c r="C918" t="s">
        <v>4004</v>
      </c>
      <c r="D918" t="s">
        <v>5828</v>
      </c>
      <c r="E918">
        <v>600000</v>
      </c>
      <c r="F918">
        <v>600000</v>
      </c>
      <c r="G918">
        <v>46077</v>
      </c>
      <c r="H918" t="s">
        <v>5763</v>
      </c>
    </row>
    <row r="919" spans="1:8" hidden="1">
      <c r="A919">
        <v>136365</v>
      </c>
      <c r="B919" t="s">
        <v>5495</v>
      </c>
      <c r="C919" t="s">
        <v>3988</v>
      </c>
      <c r="D919" t="s">
        <v>5829</v>
      </c>
      <c r="E919">
        <v>908999</v>
      </c>
      <c r="F919">
        <v>1090798.8</v>
      </c>
      <c r="G919">
        <v>46077</v>
      </c>
      <c r="H919" t="s">
        <v>5763</v>
      </c>
    </row>
    <row r="920" spans="1:8" hidden="1">
      <c r="A920">
        <v>136366</v>
      </c>
      <c r="B920">
        <v>0</v>
      </c>
      <c r="C920">
        <v>0</v>
      </c>
      <c r="D920" t="s">
        <v>5830</v>
      </c>
      <c r="E920">
        <v>1258708</v>
      </c>
      <c r="F920">
        <v>1510449.6</v>
      </c>
      <c r="G920">
        <v>46077</v>
      </c>
      <c r="H920" t="s">
        <v>5763</v>
      </c>
    </row>
    <row r="921" spans="1:8" hidden="1">
      <c r="A921">
        <v>136367</v>
      </c>
      <c r="B921" t="s">
        <v>5456</v>
      </c>
      <c r="C921" t="s">
        <v>5457</v>
      </c>
      <c r="D921" t="s">
        <v>5831</v>
      </c>
      <c r="E921">
        <v>20430403</v>
      </c>
      <c r="F921">
        <v>24516483.600000001</v>
      </c>
      <c r="G921">
        <v>46077</v>
      </c>
      <c r="H921" t="s">
        <v>5763</v>
      </c>
    </row>
    <row r="922" spans="1:8" hidden="1">
      <c r="A922">
        <v>136368</v>
      </c>
      <c r="B922" t="s">
        <v>4727</v>
      </c>
      <c r="C922" t="s">
        <v>4728</v>
      </c>
      <c r="D922" t="s">
        <v>5832</v>
      </c>
      <c r="E922">
        <v>5000000</v>
      </c>
      <c r="F922">
        <v>5000000</v>
      </c>
      <c r="G922">
        <v>46077</v>
      </c>
      <c r="H922" t="s">
        <v>5763</v>
      </c>
    </row>
    <row r="923" spans="1:8" hidden="1">
      <c r="A923">
        <v>136369</v>
      </c>
      <c r="B923" t="s">
        <v>5456</v>
      </c>
      <c r="C923" t="s">
        <v>5457</v>
      </c>
      <c r="D923" t="s">
        <v>5833</v>
      </c>
      <c r="E923">
        <v>23571880</v>
      </c>
      <c r="F923">
        <v>28286256</v>
      </c>
      <c r="G923">
        <v>46077</v>
      </c>
      <c r="H923" t="s">
        <v>5763</v>
      </c>
    </row>
    <row r="924" spans="1:8" hidden="1">
      <c r="A924">
        <v>136370</v>
      </c>
      <c r="B924" t="s">
        <v>5456</v>
      </c>
      <c r="C924" t="s">
        <v>5457</v>
      </c>
      <c r="D924" t="s">
        <v>5834</v>
      </c>
      <c r="E924">
        <v>25651615</v>
      </c>
      <c r="F924">
        <v>30781938</v>
      </c>
      <c r="G924">
        <v>46077</v>
      </c>
      <c r="H924" t="s">
        <v>5763</v>
      </c>
    </row>
    <row r="925" spans="1:8" hidden="1">
      <c r="A925">
        <v>136371</v>
      </c>
      <c r="B925" t="s">
        <v>5456</v>
      </c>
      <c r="C925" t="s">
        <v>5457</v>
      </c>
      <c r="D925" t="s">
        <v>5835</v>
      </c>
      <c r="E925">
        <v>46110117</v>
      </c>
      <c r="F925">
        <v>55332140.399999999</v>
      </c>
      <c r="G925">
        <v>46077</v>
      </c>
      <c r="H925" t="s">
        <v>5763</v>
      </c>
    </row>
    <row r="926" spans="1:8" hidden="1">
      <c r="A926">
        <v>136372</v>
      </c>
      <c r="B926" t="s">
        <v>4695</v>
      </c>
      <c r="C926" t="s">
        <v>3973</v>
      </c>
      <c r="D926" t="s">
        <v>5836</v>
      </c>
      <c r="E926">
        <v>11352800</v>
      </c>
      <c r="F926">
        <v>11352800</v>
      </c>
      <c r="G926">
        <v>46077</v>
      </c>
      <c r="H926" t="s">
        <v>5763</v>
      </c>
    </row>
    <row r="927" spans="1:8" hidden="1">
      <c r="A927">
        <v>136373</v>
      </c>
      <c r="B927">
        <v>0</v>
      </c>
      <c r="C927">
        <v>0</v>
      </c>
      <c r="D927" t="s">
        <v>5837</v>
      </c>
      <c r="E927">
        <v>0</v>
      </c>
      <c r="F927">
        <v>0</v>
      </c>
      <c r="G927">
        <v>46077</v>
      </c>
      <c r="H927" t="s">
        <v>5763</v>
      </c>
    </row>
    <row r="928" spans="1:8" hidden="1">
      <c r="A928">
        <v>136374</v>
      </c>
      <c r="B928" t="s">
        <v>4693</v>
      </c>
      <c r="C928" t="s">
        <v>4049</v>
      </c>
      <c r="D928" t="s">
        <v>5838</v>
      </c>
      <c r="E928">
        <v>5100000</v>
      </c>
      <c r="F928">
        <v>6120000</v>
      </c>
      <c r="G928">
        <v>46077</v>
      </c>
      <c r="H928" t="s">
        <v>5763</v>
      </c>
    </row>
    <row r="929" spans="1:8" hidden="1">
      <c r="A929">
        <v>136375</v>
      </c>
      <c r="B929" t="s">
        <v>5603</v>
      </c>
      <c r="C929" t="s">
        <v>4193</v>
      </c>
      <c r="D929" t="s">
        <v>5839</v>
      </c>
      <c r="E929">
        <v>1599601</v>
      </c>
      <c r="F929">
        <v>1919521.2</v>
      </c>
      <c r="G929">
        <v>46077</v>
      </c>
      <c r="H929" t="s">
        <v>5763</v>
      </c>
    </row>
    <row r="930" spans="1:8" hidden="1">
      <c r="A930">
        <v>136376</v>
      </c>
      <c r="B930" t="s">
        <v>4693</v>
      </c>
      <c r="C930" t="s">
        <v>4049</v>
      </c>
      <c r="D930" t="s">
        <v>5840</v>
      </c>
      <c r="E930">
        <v>6000000</v>
      </c>
      <c r="F930">
        <v>7200000</v>
      </c>
      <c r="G930">
        <v>46077</v>
      </c>
      <c r="H930" t="s">
        <v>5763</v>
      </c>
    </row>
    <row r="931" spans="1:8">
      <c r="A931" s="9">
        <v>136377</v>
      </c>
      <c r="B931" s="9" t="s">
        <v>4768</v>
      </c>
      <c r="C931" s="9" t="s">
        <v>4020</v>
      </c>
      <c r="D931" s="9" t="s">
        <v>5841</v>
      </c>
      <c r="E931" s="9">
        <v>28000000</v>
      </c>
      <c r="F931" s="9">
        <v>33600000</v>
      </c>
      <c r="G931" s="12">
        <v>46077</v>
      </c>
      <c r="H931" s="9" t="s">
        <v>5763</v>
      </c>
    </row>
    <row r="932" spans="1:8" hidden="1">
      <c r="A932">
        <v>136378</v>
      </c>
      <c r="B932" t="s">
        <v>4910</v>
      </c>
      <c r="C932" t="s">
        <v>4080</v>
      </c>
      <c r="D932" t="s">
        <v>5842</v>
      </c>
      <c r="E932">
        <v>4815000</v>
      </c>
      <c r="F932">
        <v>5778000</v>
      </c>
      <c r="G932">
        <v>46077</v>
      </c>
      <c r="H932" t="s">
        <v>5763</v>
      </c>
    </row>
    <row r="933" spans="1:8">
      <c r="A933" s="9">
        <v>136379</v>
      </c>
      <c r="B933" s="9" t="s">
        <v>4768</v>
      </c>
      <c r="C933" s="9" t="s">
        <v>4020</v>
      </c>
      <c r="D933" s="9" t="s">
        <v>5843</v>
      </c>
      <c r="E933" s="9">
        <v>49000000</v>
      </c>
      <c r="F933" s="9">
        <v>58800000</v>
      </c>
      <c r="G933" s="12">
        <v>46077</v>
      </c>
      <c r="H933" s="9" t="s">
        <v>5763</v>
      </c>
    </row>
    <row r="934" spans="1:8" hidden="1">
      <c r="A934">
        <v>136380</v>
      </c>
      <c r="B934" t="s">
        <v>5844</v>
      </c>
      <c r="C934" t="s">
        <v>5845</v>
      </c>
      <c r="D934" t="s">
        <v>5846</v>
      </c>
      <c r="E934">
        <v>10000000</v>
      </c>
      <c r="F934">
        <v>10000000</v>
      </c>
      <c r="G934">
        <v>46077</v>
      </c>
      <c r="H934" t="s">
        <v>5763</v>
      </c>
    </row>
    <row r="935" spans="1:8" hidden="1">
      <c r="A935">
        <v>136381</v>
      </c>
      <c r="B935" t="s">
        <v>4910</v>
      </c>
      <c r="C935" t="s">
        <v>4080</v>
      </c>
      <c r="D935" t="s">
        <v>5847</v>
      </c>
      <c r="E935">
        <v>4815000</v>
      </c>
      <c r="F935">
        <v>5778000</v>
      </c>
      <c r="G935">
        <v>46077</v>
      </c>
      <c r="H935" t="s">
        <v>5763</v>
      </c>
    </row>
    <row r="936" spans="1:8">
      <c r="A936" s="9">
        <v>136382</v>
      </c>
      <c r="B936" s="9" t="s">
        <v>4768</v>
      </c>
      <c r="C936" s="9" t="s">
        <v>4020</v>
      </c>
      <c r="D936" s="9" t="s">
        <v>5848</v>
      </c>
      <c r="E936" s="9">
        <v>33000000</v>
      </c>
      <c r="F936" s="9">
        <v>39600000</v>
      </c>
      <c r="G936" s="12">
        <v>46077</v>
      </c>
      <c r="H936" s="9" t="s">
        <v>5763</v>
      </c>
    </row>
    <row r="937" spans="1:8" hidden="1">
      <c r="A937">
        <v>136383</v>
      </c>
      <c r="B937" t="s">
        <v>4910</v>
      </c>
      <c r="C937" t="s">
        <v>4080</v>
      </c>
      <c r="D937" t="s">
        <v>5849</v>
      </c>
      <c r="E937">
        <v>4815000</v>
      </c>
      <c r="F937">
        <v>5778000</v>
      </c>
      <c r="G937">
        <v>46077</v>
      </c>
      <c r="H937" t="s">
        <v>5763</v>
      </c>
    </row>
    <row r="938" spans="1:8">
      <c r="A938" s="9">
        <v>136384</v>
      </c>
      <c r="B938" s="9" t="s">
        <v>4768</v>
      </c>
      <c r="C938" s="9" t="s">
        <v>4020</v>
      </c>
      <c r="D938" s="9" t="s">
        <v>5850</v>
      </c>
      <c r="E938" s="9">
        <v>30000000</v>
      </c>
      <c r="F938" s="9">
        <v>36000000</v>
      </c>
      <c r="G938" s="12">
        <v>46077</v>
      </c>
      <c r="H938" s="9" t="s">
        <v>5763</v>
      </c>
    </row>
    <row r="939" spans="1:8" hidden="1">
      <c r="A939">
        <v>136385</v>
      </c>
      <c r="B939" t="s">
        <v>4800</v>
      </c>
      <c r="C939" t="s">
        <v>3984</v>
      </c>
      <c r="D939" t="s">
        <v>5851</v>
      </c>
      <c r="E939">
        <v>1510000</v>
      </c>
      <c r="F939">
        <v>1812000</v>
      </c>
      <c r="G939">
        <v>46077</v>
      </c>
      <c r="H939" t="s">
        <v>5763</v>
      </c>
    </row>
    <row r="940" spans="1:8" hidden="1">
      <c r="A940">
        <v>136386</v>
      </c>
      <c r="B940" t="s">
        <v>5852</v>
      </c>
      <c r="C940" t="s">
        <v>5853</v>
      </c>
      <c r="D940" t="s">
        <v>5317</v>
      </c>
      <c r="E940">
        <v>385000</v>
      </c>
      <c r="F940">
        <v>462000</v>
      </c>
      <c r="G940">
        <v>46083</v>
      </c>
      <c r="H940" t="s">
        <v>5854</v>
      </c>
    </row>
    <row r="941" spans="1:8" hidden="1">
      <c r="A941">
        <v>136387</v>
      </c>
      <c r="B941" t="s">
        <v>5392</v>
      </c>
      <c r="C941" t="s">
        <v>3980</v>
      </c>
      <c r="D941" t="s">
        <v>5855</v>
      </c>
      <c r="E941">
        <v>1036000</v>
      </c>
      <c r="F941">
        <v>1243200</v>
      </c>
      <c r="G941">
        <v>46077</v>
      </c>
      <c r="H941" t="s">
        <v>5763</v>
      </c>
    </row>
    <row r="942" spans="1:8" hidden="1">
      <c r="A942">
        <v>136388</v>
      </c>
      <c r="B942" t="s">
        <v>4891</v>
      </c>
      <c r="C942" t="s">
        <v>4892</v>
      </c>
      <c r="D942" t="s">
        <v>5856</v>
      </c>
      <c r="E942">
        <v>3205000</v>
      </c>
      <c r="F942">
        <v>3846000</v>
      </c>
      <c r="G942">
        <v>46077</v>
      </c>
      <c r="H942" t="s">
        <v>5763</v>
      </c>
    </row>
    <row r="943" spans="1:8" hidden="1">
      <c r="A943">
        <v>136389</v>
      </c>
      <c r="B943" t="s">
        <v>5244</v>
      </c>
      <c r="C943" t="s">
        <v>5245</v>
      </c>
      <c r="D943" t="s">
        <v>5857</v>
      </c>
      <c r="E943">
        <v>2900000</v>
      </c>
      <c r="F943">
        <v>3480000</v>
      </c>
      <c r="G943">
        <v>46077</v>
      </c>
      <c r="H943" t="s">
        <v>5763</v>
      </c>
    </row>
    <row r="944" spans="1:8" hidden="1">
      <c r="A944">
        <v>136390</v>
      </c>
      <c r="B944">
        <v>0</v>
      </c>
      <c r="C944">
        <v>0</v>
      </c>
      <c r="D944" t="s">
        <v>5858</v>
      </c>
      <c r="E944">
        <v>0</v>
      </c>
      <c r="F944">
        <v>0</v>
      </c>
      <c r="G944">
        <v>46077</v>
      </c>
      <c r="H944" t="s">
        <v>5763</v>
      </c>
    </row>
    <row r="945" spans="1:8">
      <c r="A945" s="9">
        <v>136391</v>
      </c>
      <c r="B945" s="9" t="s">
        <v>4768</v>
      </c>
      <c r="C945" s="9" t="s">
        <v>4020</v>
      </c>
      <c r="D945" s="9" t="s">
        <v>5859</v>
      </c>
      <c r="E945" s="9">
        <v>48000000</v>
      </c>
      <c r="F945" s="9">
        <v>57600000</v>
      </c>
      <c r="G945" s="12">
        <v>46077</v>
      </c>
      <c r="H945" s="9" t="s">
        <v>5763</v>
      </c>
    </row>
    <row r="946" spans="1:8" hidden="1">
      <c r="A946">
        <v>136392</v>
      </c>
      <c r="B946" t="s">
        <v>4775</v>
      </c>
      <c r="C946" t="s">
        <v>4036</v>
      </c>
      <c r="D946" t="s">
        <v>5860</v>
      </c>
      <c r="E946">
        <v>2700000</v>
      </c>
      <c r="F946">
        <v>3240000</v>
      </c>
      <c r="G946">
        <v>46077</v>
      </c>
      <c r="H946" t="s">
        <v>5763</v>
      </c>
    </row>
    <row r="947" spans="1:8" hidden="1">
      <c r="A947">
        <v>136393</v>
      </c>
      <c r="B947">
        <v>0</v>
      </c>
      <c r="C947">
        <v>0</v>
      </c>
      <c r="D947" t="s">
        <v>5861</v>
      </c>
      <c r="E947">
        <v>0</v>
      </c>
      <c r="F947">
        <v>0</v>
      </c>
      <c r="G947">
        <v>46077</v>
      </c>
      <c r="H947" t="s">
        <v>5763</v>
      </c>
    </row>
    <row r="948" spans="1:8" hidden="1">
      <c r="A948">
        <v>136394</v>
      </c>
      <c r="B948" t="s">
        <v>5282</v>
      </c>
      <c r="C948" t="s">
        <v>4168</v>
      </c>
      <c r="D948" t="s">
        <v>5862</v>
      </c>
      <c r="E948">
        <v>450000</v>
      </c>
      <c r="F948">
        <v>540000</v>
      </c>
      <c r="G948">
        <v>46077</v>
      </c>
      <c r="H948" t="s">
        <v>5763</v>
      </c>
    </row>
    <row r="949" spans="1:8" hidden="1">
      <c r="A949">
        <v>136395</v>
      </c>
      <c r="B949" t="s">
        <v>5103</v>
      </c>
      <c r="C949" t="s">
        <v>3963</v>
      </c>
      <c r="D949" t="s">
        <v>5863</v>
      </c>
      <c r="E949">
        <v>1600170</v>
      </c>
      <c r="F949">
        <v>1920204</v>
      </c>
      <c r="G949">
        <v>46077</v>
      </c>
      <c r="H949" t="s">
        <v>5763</v>
      </c>
    </row>
    <row r="950" spans="1:8" hidden="1">
      <c r="A950">
        <v>136396</v>
      </c>
      <c r="B950" t="s">
        <v>5108</v>
      </c>
      <c r="C950" t="s">
        <v>4148</v>
      </c>
      <c r="D950">
        <v>0</v>
      </c>
      <c r="E950">
        <v>87400</v>
      </c>
      <c r="F950">
        <v>87400</v>
      </c>
      <c r="G950">
        <v>46078</v>
      </c>
      <c r="H950" t="s">
        <v>5864</v>
      </c>
    </row>
    <row r="951" spans="1:8" hidden="1">
      <c r="A951">
        <v>136397</v>
      </c>
      <c r="B951" t="s">
        <v>5108</v>
      </c>
      <c r="C951" t="s">
        <v>4148</v>
      </c>
      <c r="D951">
        <v>0</v>
      </c>
      <c r="E951">
        <v>1250000</v>
      </c>
      <c r="F951">
        <v>1250000</v>
      </c>
      <c r="G951">
        <v>46078</v>
      </c>
      <c r="H951" t="s">
        <v>5864</v>
      </c>
    </row>
    <row r="952" spans="1:8" hidden="1">
      <c r="A952">
        <v>136398</v>
      </c>
      <c r="B952" t="s">
        <v>5865</v>
      </c>
      <c r="C952" t="s">
        <v>5866</v>
      </c>
      <c r="D952" t="s">
        <v>5867</v>
      </c>
      <c r="E952">
        <v>8000000</v>
      </c>
      <c r="F952">
        <v>8000000</v>
      </c>
      <c r="G952">
        <v>46078</v>
      </c>
      <c r="H952" t="s">
        <v>5864</v>
      </c>
    </row>
    <row r="953" spans="1:8" hidden="1">
      <c r="A953">
        <v>136399</v>
      </c>
      <c r="B953" t="s">
        <v>4794</v>
      </c>
      <c r="C953" t="s">
        <v>4025</v>
      </c>
      <c r="D953" t="s">
        <v>5868</v>
      </c>
      <c r="E953">
        <v>5901551.5</v>
      </c>
      <c r="F953">
        <v>7081861.7999999998</v>
      </c>
      <c r="G953">
        <v>46078</v>
      </c>
      <c r="H953" t="s">
        <v>5864</v>
      </c>
    </row>
    <row r="954" spans="1:8" hidden="1">
      <c r="A954">
        <v>136400</v>
      </c>
      <c r="B954" t="s">
        <v>4786</v>
      </c>
      <c r="C954" t="s">
        <v>4169</v>
      </c>
      <c r="D954" t="s">
        <v>5869</v>
      </c>
      <c r="E954">
        <v>5815000</v>
      </c>
      <c r="F954">
        <v>6978000</v>
      </c>
      <c r="G954">
        <v>46078</v>
      </c>
      <c r="H954" t="s">
        <v>5864</v>
      </c>
    </row>
    <row r="955" spans="1:8" hidden="1">
      <c r="A955">
        <v>136401</v>
      </c>
      <c r="B955" t="s">
        <v>4763</v>
      </c>
      <c r="C955" t="s">
        <v>3994</v>
      </c>
      <c r="D955">
        <v>0</v>
      </c>
      <c r="E955">
        <v>356405</v>
      </c>
      <c r="F955">
        <v>427686</v>
      </c>
      <c r="G955">
        <v>46078</v>
      </c>
      <c r="H955" t="s">
        <v>5864</v>
      </c>
    </row>
    <row r="956" spans="1:8" hidden="1">
      <c r="A956">
        <v>136402</v>
      </c>
      <c r="B956" t="s">
        <v>4763</v>
      </c>
      <c r="C956" t="s">
        <v>3994</v>
      </c>
      <c r="D956">
        <v>0</v>
      </c>
      <c r="E956">
        <v>255544</v>
      </c>
      <c r="F956">
        <v>306652.79999999999</v>
      </c>
      <c r="G956">
        <v>46078</v>
      </c>
      <c r="H956" t="s">
        <v>5864</v>
      </c>
    </row>
    <row r="957" spans="1:8">
      <c r="A957" s="9">
        <v>136403</v>
      </c>
      <c r="B957" s="9" t="s">
        <v>4768</v>
      </c>
      <c r="C957" s="9" t="s">
        <v>4020</v>
      </c>
      <c r="D957" s="9" t="s">
        <v>5870</v>
      </c>
      <c r="E957" s="9">
        <v>33309949</v>
      </c>
      <c r="F957" s="9">
        <v>33309949</v>
      </c>
      <c r="G957" s="12">
        <v>46078</v>
      </c>
      <c r="H957" s="9" t="s">
        <v>5864</v>
      </c>
    </row>
    <row r="958" spans="1:8" hidden="1">
      <c r="A958">
        <v>136404</v>
      </c>
      <c r="B958">
        <v>0</v>
      </c>
      <c r="C958">
        <v>0</v>
      </c>
      <c r="D958" t="s">
        <v>5871</v>
      </c>
      <c r="E958">
        <v>52500000</v>
      </c>
      <c r="F958">
        <v>63000000</v>
      </c>
      <c r="G958">
        <v>46078</v>
      </c>
      <c r="H958" t="s">
        <v>5864</v>
      </c>
    </row>
    <row r="959" spans="1:8" hidden="1">
      <c r="A959">
        <v>136405</v>
      </c>
      <c r="B959" t="s">
        <v>4695</v>
      </c>
      <c r="C959" t="s">
        <v>3973</v>
      </c>
      <c r="D959" t="s">
        <v>5872</v>
      </c>
      <c r="E959">
        <v>1409000</v>
      </c>
      <c r="F959">
        <v>1409000</v>
      </c>
      <c r="G959">
        <v>46078</v>
      </c>
      <c r="H959" t="s">
        <v>5864</v>
      </c>
    </row>
    <row r="960" spans="1:8" hidden="1">
      <c r="A960">
        <v>136406</v>
      </c>
      <c r="B960" t="s">
        <v>5300</v>
      </c>
      <c r="C960" t="s">
        <v>5301</v>
      </c>
      <c r="D960" t="s">
        <v>5873</v>
      </c>
      <c r="E960">
        <v>17791666.670000002</v>
      </c>
      <c r="F960">
        <v>21350000</v>
      </c>
      <c r="G960">
        <v>46078</v>
      </c>
      <c r="H960" t="s">
        <v>5864</v>
      </c>
    </row>
    <row r="961" spans="1:8" hidden="1">
      <c r="A961">
        <v>136407</v>
      </c>
      <c r="B961" t="s">
        <v>5874</v>
      </c>
      <c r="C961" t="s">
        <v>5875</v>
      </c>
      <c r="D961">
        <v>0</v>
      </c>
      <c r="E961">
        <v>384000</v>
      </c>
      <c r="F961">
        <v>460800</v>
      </c>
      <c r="G961">
        <v>46078</v>
      </c>
      <c r="H961" t="s">
        <v>5864</v>
      </c>
    </row>
    <row r="962" spans="1:8" hidden="1">
      <c r="A962">
        <v>136408</v>
      </c>
      <c r="B962" t="s">
        <v>5876</v>
      </c>
      <c r="C962" t="s">
        <v>5877</v>
      </c>
      <c r="D962" t="s">
        <v>5878</v>
      </c>
      <c r="E962">
        <v>6825000</v>
      </c>
      <c r="F962">
        <v>8190000</v>
      </c>
      <c r="G962">
        <v>46078</v>
      </c>
      <c r="H962" t="s">
        <v>5864</v>
      </c>
    </row>
    <row r="963" spans="1:8" hidden="1">
      <c r="A963">
        <v>136409</v>
      </c>
      <c r="B963" t="s">
        <v>5879</v>
      </c>
      <c r="C963" t="s">
        <v>5880</v>
      </c>
      <c r="D963">
        <v>0</v>
      </c>
      <c r="E963">
        <v>3500000</v>
      </c>
      <c r="F963">
        <v>4200000</v>
      </c>
      <c r="G963">
        <v>46078</v>
      </c>
      <c r="H963" t="s">
        <v>5864</v>
      </c>
    </row>
    <row r="964" spans="1:8" hidden="1">
      <c r="A964">
        <v>136410</v>
      </c>
      <c r="B964">
        <v>0</v>
      </c>
      <c r="C964">
        <v>0</v>
      </c>
      <c r="D964">
        <v>0</v>
      </c>
      <c r="E964">
        <v>5323320</v>
      </c>
      <c r="F964">
        <v>0</v>
      </c>
      <c r="G964">
        <v>46078</v>
      </c>
      <c r="H964" t="s">
        <v>5864</v>
      </c>
    </row>
    <row r="965" spans="1:8" hidden="1">
      <c r="A965">
        <v>136411</v>
      </c>
      <c r="B965" t="s">
        <v>5116</v>
      </c>
      <c r="C965" t="s">
        <v>3966</v>
      </c>
      <c r="D965" t="s">
        <v>5881</v>
      </c>
      <c r="E965">
        <v>286666.59999999998</v>
      </c>
      <c r="F965">
        <v>343999.92</v>
      </c>
      <c r="G965">
        <v>46078</v>
      </c>
      <c r="H965" t="s">
        <v>5864</v>
      </c>
    </row>
    <row r="966" spans="1:8" hidden="1">
      <c r="A966">
        <v>136412</v>
      </c>
      <c r="B966" t="s">
        <v>5215</v>
      </c>
      <c r="C966" t="s">
        <v>3986</v>
      </c>
      <c r="D966">
        <v>0</v>
      </c>
      <c r="E966">
        <v>47519131.049999997</v>
      </c>
      <c r="F966">
        <v>57022957.259999998</v>
      </c>
      <c r="G966">
        <v>46078</v>
      </c>
      <c r="H966" t="s">
        <v>5864</v>
      </c>
    </row>
    <row r="967" spans="1:8" hidden="1">
      <c r="A967">
        <v>136413</v>
      </c>
      <c r="B967" t="s">
        <v>5215</v>
      </c>
      <c r="C967" t="s">
        <v>3986</v>
      </c>
      <c r="D967">
        <v>0</v>
      </c>
      <c r="E967">
        <v>61089915.280000001</v>
      </c>
      <c r="F967">
        <v>73307898.340000004</v>
      </c>
      <c r="G967">
        <v>46078</v>
      </c>
      <c r="H967" t="s">
        <v>5864</v>
      </c>
    </row>
    <row r="968" spans="1:8">
      <c r="A968" s="9">
        <v>136414</v>
      </c>
      <c r="B968" s="9" t="s">
        <v>4768</v>
      </c>
      <c r="C968" s="9" t="s">
        <v>4020</v>
      </c>
      <c r="D968" s="9" t="s">
        <v>5882</v>
      </c>
      <c r="E968" s="9">
        <v>2933615.16</v>
      </c>
      <c r="F968" s="9">
        <v>2933615.16</v>
      </c>
      <c r="G968" s="12">
        <v>46079</v>
      </c>
      <c r="H968" s="9" t="s">
        <v>5883</v>
      </c>
    </row>
    <row r="969" spans="1:8" hidden="1">
      <c r="A969">
        <v>136415</v>
      </c>
      <c r="B969" t="s">
        <v>5884</v>
      </c>
      <c r="C969" t="s">
        <v>4211</v>
      </c>
      <c r="D969" t="s">
        <v>5885</v>
      </c>
      <c r="E969">
        <v>20374.2</v>
      </c>
      <c r="F969">
        <v>20374.2</v>
      </c>
      <c r="G969">
        <v>46079</v>
      </c>
      <c r="H969" t="s">
        <v>5883</v>
      </c>
    </row>
    <row r="970" spans="1:8" hidden="1">
      <c r="A970">
        <v>136416</v>
      </c>
      <c r="B970" t="s">
        <v>5886</v>
      </c>
      <c r="C970" t="s">
        <v>5887</v>
      </c>
      <c r="D970" t="s">
        <v>5888</v>
      </c>
      <c r="E970">
        <v>5120000</v>
      </c>
      <c r="F970">
        <v>5120000</v>
      </c>
      <c r="G970">
        <v>46083</v>
      </c>
      <c r="H970" t="s">
        <v>5854</v>
      </c>
    </row>
    <row r="971" spans="1:8" hidden="1">
      <c r="A971">
        <v>136417</v>
      </c>
      <c r="B971" t="s">
        <v>4724</v>
      </c>
      <c r="C971" t="s">
        <v>4032</v>
      </c>
      <c r="D971" t="s">
        <v>5889</v>
      </c>
      <c r="E971">
        <v>1750000</v>
      </c>
      <c r="F971">
        <v>2100000</v>
      </c>
      <c r="G971">
        <v>46083</v>
      </c>
      <c r="H971" t="s">
        <v>5854</v>
      </c>
    </row>
    <row r="972" spans="1:8" hidden="1">
      <c r="A972">
        <v>136418</v>
      </c>
      <c r="B972" t="s">
        <v>4839</v>
      </c>
      <c r="C972" t="s">
        <v>4840</v>
      </c>
      <c r="D972" t="s">
        <v>5890</v>
      </c>
      <c r="E972">
        <v>1641</v>
      </c>
      <c r="F972">
        <v>1641</v>
      </c>
      <c r="G972">
        <v>46079</v>
      </c>
      <c r="H972" t="s">
        <v>5883</v>
      </c>
    </row>
    <row r="973" spans="1:8" hidden="1">
      <c r="A973">
        <v>136419</v>
      </c>
      <c r="B973" t="s">
        <v>5891</v>
      </c>
      <c r="C973" t="s">
        <v>5892</v>
      </c>
      <c r="D973" t="s">
        <v>5893</v>
      </c>
      <c r="E973">
        <v>80000</v>
      </c>
      <c r="F973">
        <v>96000</v>
      </c>
      <c r="G973">
        <v>46079</v>
      </c>
      <c r="H973" t="s">
        <v>5883</v>
      </c>
    </row>
    <row r="974" spans="1:8" hidden="1">
      <c r="A974">
        <v>136420</v>
      </c>
      <c r="B974" t="s">
        <v>5032</v>
      </c>
      <c r="C974" t="s">
        <v>3969</v>
      </c>
      <c r="D974" t="s">
        <v>5894</v>
      </c>
      <c r="E974">
        <v>1212500</v>
      </c>
      <c r="F974">
        <v>1212500</v>
      </c>
      <c r="G974">
        <v>46079</v>
      </c>
      <c r="H974" t="s">
        <v>5883</v>
      </c>
    </row>
    <row r="975" spans="1:8" hidden="1">
      <c r="A975">
        <v>136421</v>
      </c>
      <c r="B975" t="s">
        <v>4777</v>
      </c>
      <c r="C975" t="s">
        <v>4054</v>
      </c>
      <c r="D975" t="s">
        <v>5895</v>
      </c>
      <c r="E975">
        <v>500000</v>
      </c>
      <c r="F975">
        <v>600000</v>
      </c>
      <c r="G975">
        <v>46079</v>
      </c>
      <c r="H975" t="s">
        <v>5883</v>
      </c>
    </row>
    <row r="976" spans="1:8" hidden="1">
      <c r="A976">
        <v>136422</v>
      </c>
      <c r="B976" t="s">
        <v>5896</v>
      </c>
      <c r="C976" t="s">
        <v>5897</v>
      </c>
      <c r="D976" t="s">
        <v>5898</v>
      </c>
      <c r="E976">
        <v>1200000</v>
      </c>
      <c r="F976">
        <v>1200000</v>
      </c>
      <c r="G976">
        <v>46079</v>
      </c>
      <c r="H976" t="s">
        <v>5883</v>
      </c>
    </row>
    <row r="977" spans="1:8" hidden="1">
      <c r="A977">
        <v>136423</v>
      </c>
      <c r="B977" t="s">
        <v>5899</v>
      </c>
      <c r="C977" t="s">
        <v>5900</v>
      </c>
      <c r="D977">
        <v>0</v>
      </c>
      <c r="E977">
        <v>6056638.9500000002</v>
      </c>
      <c r="F977">
        <v>7267966.7400000002</v>
      </c>
      <c r="G977">
        <v>46079</v>
      </c>
      <c r="H977" t="s">
        <v>5883</v>
      </c>
    </row>
    <row r="978" spans="1:8" hidden="1">
      <c r="A978">
        <v>136424</v>
      </c>
      <c r="B978" t="s">
        <v>5901</v>
      </c>
      <c r="C978" t="s">
        <v>3976</v>
      </c>
      <c r="D978" t="s">
        <v>5902</v>
      </c>
      <c r="E978">
        <v>3150000</v>
      </c>
      <c r="F978">
        <v>3780000</v>
      </c>
      <c r="G978">
        <v>46079</v>
      </c>
      <c r="H978" t="s">
        <v>5883</v>
      </c>
    </row>
    <row r="979" spans="1:8" hidden="1">
      <c r="A979">
        <v>136425</v>
      </c>
      <c r="B979" t="s">
        <v>5903</v>
      </c>
      <c r="C979" t="s">
        <v>4056</v>
      </c>
      <c r="D979">
        <v>0</v>
      </c>
      <c r="E979">
        <v>153600</v>
      </c>
      <c r="F979">
        <v>184320</v>
      </c>
      <c r="G979">
        <v>46079</v>
      </c>
      <c r="H979" t="s">
        <v>5883</v>
      </c>
    </row>
    <row r="980" spans="1:8" hidden="1">
      <c r="A980">
        <v>136426</v>
      </c>
      <c r="B980">
        <v>0</v>
      </c>
      <c r="C980">
        <v>0</v>
      </c>
      <c r="D980" t="s">
        <v>5904</v>
      </c>
      <c r="E980">
        <v>0</v>
      </c>
      <c r="F980">
        <v>0</v>
      </c>
      <c r="G980">
        <v>46079</v>
      </c>
      <c r="H980" t="s">
        <v>5883</v>
      </c>
    </row>
    <row r="981" spans="1:8" hidden="1">
      <c r="A981">
        <v>136427</v>
      </c>
      <c r="B981" t="s">
        <v>4791</v>
      </c>
      <c r="C981" t="s">
        <v>3968</v>
      </c>
      <c r="D981" t="s">
        <v>5905</v>
      </c>
      <c r="E981">
        <v>480000</v>
      </c>
      <c r="F981">
        <v>576000</v>
      </c>
      <c r="G981">
        <v>46079</v>
      </c>
      <c r="H981" t="s">
        <v>5883</v>
      </c>
    </row>
    <row r="982" spans="1:8" hidden="1">
      <c r="A982">
        <v>136428</v>
      </c>
      <c r="B982" t="s">
        <v>5057</v>
      </c>
      <c r="C982" t="s">
        <v>4008</v>
      </c>
      <c r="D982" t="s">
        <v>5906</v>
      </c>
      <c r="E982">
        <v>418300</v>
      </c>
      <c r="F982">
        <v>501960</v>
      </c>
      <c r="G982">
        <v>46079</v>
      </c>
      <c r="H982" t="s">
        <v>5883</v>
      </c>
    </row>
    <row r="983" spans="1:8" hidden="1">
      <c r="A983">
        <v>136429</v>
      </c>
      <c r="B983" t="s">
        <v>5907</v>
      </c>
      <c r="C983" t="s">
        <v>5908</v>
      </c>
      <c r="D983" t="s">
        <v>5909</v>
      </c>
      <c r="E983">
        <v>1365000</v>
      </c>
      <c r="F983">
        <v>1638000</v>
      </c>
      <c r="G983">
        <v>46079</v>
      </c>
      <c r="H983" t="s">
        <v>5883</v>
      </c>
    </row>
    <row r="984" spans="1:8" hidden="1">
      <c r="A984">
        <v>136430</v>
      </c>
      <c r="B984" t="s">
        <v>5057</v>
      </c>
      <c r="C984" t="s">
        <v>4008</v>
      </c>
      <c r="D984" t="s">
        <v>5910</v>
      </c>
      <c r="E984">
        <v>841627</v>
      </c>
      <c r="F984">
        <v>1009952.4</v>
      </c>
      <c r="G984">
        <v>46079</v>
      </c>
      <c r="H984" t="s">
        <v>5883</v>
      </c>
    </row>
    <row r="985" spans="1:8" hidden="1">
      <c r="A985">
        <v>136431</v>
      </c>
      <c r="B985" t="s">
        <v>4984</v>
      </c>
      <c r="C985" t="s">
        <v>4985</v>
      </c>
      <c r="D985" t="s">
        <v>5911</v>
      </c>
      <c r="E985">
        <v>67375000</v>
      </c>
      <c r="F985">
        <v>80850000</v>
      </c>
      <c r="G985">
        <v>46079</v>
      </c>
      <c r="H985" t="s">
        <v>5883</v>
      </c>
    </row>
    <row r="986" spans="1:8" hidden="1">
      <c r="A986">
        <v>136432</v>
      </c>
      <c r="B986" t="s">
        <v>5912</v>
      </c>
      <c r="C986" t="s">
        <v>5913</v>
      </c>
      <c r="D986" t="s">
        <v>5914</v>
      </c>
      <c r="E986">
        <v>3982000</v>
      </c>
      <c r="F986">
        <v>3982000</v>
      </c>
      <c r="G986">
        <v>46079</v>
      </c>
      <c r="H986" t="s">
        <v>5883</v>
      </c>
    </row>
    <row r="987" spans="1:8" hidden="1">
      <c r="A987">
        <v>136433</v>
      </c>
      <c r="B987" t="s">
        <v>5915</v>
      </c>
      <c r="C987" t="s">
        <v>5916</v>
      </c>
      <c r="D987" t="s">
        <v>5917</v>
      </c>
      <c r="E987">
        <v>2000000</v>
      </c>
      <c r="F987">
        <v>2400000</v>
      </c>
      <c r="G987">
        <v>46079</v>
      </c>
      <c r="H987" t="s">
        <v>5883</v>
      </c>
    </row>
    <row r="988" spans="1:8" hidden="1">
      <c r="A988">
        <v>136434</v>
      </c>
      <c r="B988">
        <v>0</v>
      </c>
      <c r="C988">
        <v>0</v>
      </c>
      <c r="D988">
        <v>0</v>
      </c>
      <c r="E988">
        <v>7911000</v>
      </c>
      <c r="F988">
        <v>9493200</v>
      </c>
      <c r="G988">
        <v>46079</v>
      </c>
      <c r="H988" t="s">
        <v>5883</v>
      </c>
    </row>
    <row r="989" spans="1:8" hidden="1">
      <c r="A989">
        <v>136435</v>
      </c>
      <c r="B989" t="s">
        <v>4791</v>
      </c>
      <c r="C989" t="s">
        <v>3968</v>
      </c>
      <c r="D989" t="s">
        <v>5918</v>
      </c>
      <c r="E989">
        <v>1050000</v>
      </c>
      <c r="F989">
        <v>1260000</v>
      </c>
      <c r="G989">
        <v>46079</v>
      </c>
      <c r="H989" t="s">
        <v>5883</v>
      </c>
    </row>
    <row r="990" spans="1:8" hidden="1">
      <c r="A990">
        <v>136436</v>
      </c>
      <c r="B990">
        <v>0</v>
      </c>
      <c r="C990">
        <v>0</v>
      </c>
      <c r="D990" t="s">
        <v>5919</v>
      </c>
      <c r="E990">
        <v>0</v>
      </c>
      <c r="F990">
        <v>0</v>
      </c>
      <c r="G990">
        <v>46080</v>
      </c>
      <c r="H990" t="s">
        <v>5506</v>
      </c>
    </row>
    <row r="991" spans="1:8" hidden="1">
      <c r="A991">
        <v>136437</v>
      </c>
      <c r="B991" t="s">
        <v>5920</v>
      </c>
      <c r="C991" t="s">
        <v>5921</v>
      </c>
      <c r="D991" t="s">
        <v>5922</v>
      </c>
      <c r="E991">
        <v>7599600</v>
      </c>
      <c r="F991">
        <v>9119520</v>
      </c>
      <c r="G991">
        <v>46080</v>
      </c>
      <c r="H991" t="s">
        <v>5506</v>
      </c>
    </row>
    <row r="992" spans="1:8" hidden="1">
      <c r="A992">
        <v>136438</v>
      </c>
      <c r="B992" t="s">
        <v>5923</v>
      </c>
      <c r="C992" t="s">
        <v>5924</v>
      </c>
      <c r="D992" t="s">
        <v>5925</v>
      </c>
      <c r="E992">
        <v>86800</v>
      </c>
      <c r="F992">
        <v>86800</v>
      </c>
      <c r="G992">
        <v>46080</v>
      </c>
      <c r="H992" t="s">
        <v>5506</v>
      </c>
    </row>
    <row r="993" spans="1:8" hidden="1">
      <c r="A993">
        <v>136439</v>
      </c>
      <c r="B993" t="s">
        <v>5926</v>
      </c>
      <c r="C993" t="s">
        <v>5927</v>
      </c>
      <c r="D993" t="s">
        <v>5928</v>
      </c>
      <c r="E993">
        <v>4600000</v>
      </c>
      <c r="F993">
        <v>4600000</v>
      </c>
      <c r="G993">
        <v>46080</v>
      </c>
      <c r="H993" t="s">
        <v>5506</v>
      </c>
    </row>
    <row r="994" spans="1:8" hidden="1">
      <c r="A994">
        <v>136440</v>
      </c>
      <c r="B994" t="s">
        <v>5929</v>
      </c>
      <c r="C994" t="s">
        <v>4142</v>
      </c>
      <c r="D994" t="s">
        <v>5930</v>
      </c>
      <c r="E994">
        <v>1330000</v>
      </c>
      <c r="F994">
        <v>1330000</v>
      </c>
      <c r="G994">
        <v>46080</v>
      </c>
      <c r="H994" t="s">
        <v>5506</v>
      </c>
    </row>
    <row r="995" spans="1:8" hidden="1">
      <c r="A995">
        <v>136441</v>
      </c>
      <c r="B995" t="s">
        <v>4807</v>
      </c>
      <c r="C995" t="s">
        <v>3982</v>
      </c>
      <c r="D995" t="s">
        <v>5931</v>
      </c>
      <c r="E995">
        <v>26718900</v>
      </c>
      <c r="F995">
        <v>32062680</v>
      </c>
      <c r="G995">
        <v>46080</v>
      </c>
      <c r="H995" t="s">
        <v>5506</v>
      </c>
    </row>
    <row r="996" spans="1:8" hidden="1">
      <c r="A996">
        <v>136442</v>
      </c>
      <c r="B996" t="s">
        <v>5932</v>
      </c>
      <c r="C996" t="s">
        <v>5933</v>
      </c>
      <c r="D996" t="s">
        <v>5934</v>
      </c>
      <c r="E996">
        <v>170000000</v>
      </c>
      <c r="F996">
        <v>170000000</v>
      </c>
      <c r="G996">
        <v>46080</v>
      </c>
      <c r="H996" t="s">
        <v>5506</v>
      </c>
    </row>
    <row r="997" spans="1:8" hidden="1">
      <c r="A997">
        <v>136443</v>
      </c>
      <c r="B997">
        <v>0</v>
      </c>
      <c r="C997">
        <v>0</v>
      </c>
      <c r="D997" t="s">
        <v>5935</v>
      </c>
      <c r="E997">
        <v>333300</v>
      </c>
      <c r="F997">
        <v>333300</v>
      </c>
      <c r="G997">
        <v>46080</v>
      </c>
      <c r="H997" t="s">
        <v>5506</v>
      </c>
    </row>
    <row r="998" spans="1:8" hidden="1">
      <c r="A998">
        <v>136444</v>
      </c>
      <c r="B998" t="s">
        <v>5923</v>
      </c>
      <c r="C998" t="s">
        <v>5924</v>
      </c>
      <c r="D998" t="s">
        <v>5936</v>
      </c>
      <c r="E998">
        <v>71800</v>
      </c>
      <c r="F998">
        <v>71800</v>
      </c>
      <c r="G998">
        <v>46080</v>
      </c>
      <c r="H998" t="s">
        <v>5506</v>
      </c>
    </row>
    <row r="999" spans="1:8" hidden="1">
      <c r="A999">
        <v>136445</v>
      </c>
      <c r="B999" t="s">
        <v>4807</v>
      </c>
      <c r="C999" t="s">
        <v>3982</v>
      </c>
      <c r="D999" t="s">
        <v>5937</v>
      </c>
      <c r="E999">
        <v>42000000</v>
      </c>
      <c r="F999">
        <v>50400000</v>
      </c>
      <c r="G999">
        <v>46080</v>
      </c>
      <c r="H999" t="s">
        <v>5506</v>
      </c>
    </row>
    <row r="1000" spans="1:8" hidden="1">
      <c r="A1000">
        <v>136446</v>
      </c>
      <c r="B1000" t="s">
        <v>4732</v>
      </c>
      <c r="C1000" t="s">
        <v>4064</v>
      </c>
      <c r="D1000" t="s">
        <v>5938</v>
      </c>
      <c r="E1000">
        <v>14200000</v>
      </c>
      <c r="F1000">
        <v>14200000</v>
      </c>
      <c r="G1000">
        <v>46083</v>
      </c>
      <c r="H1000" t="s">
        <v>5854</v>
      </c>
    </row>
    <row r="1001" spans="1:8" hidden="1">
      <c r="A1001">
        <v>136447</v>
      </c>
      <c r="B1001" t="s">
        <v>4697</v>
      </c>
      <c r="C1001" t="s">
        <v>3996</v>
      </c>
      <c r="D1001" t="s">
        <v>5939</v>
      </c>
      <c r="E1001">
        <v>1603000</v>
      </c>
      <c r="F1001">
        <v>1923600</v>
      </c>
      <c r="G1001">
        <v>46083</v>
      </c>
      <c r="H1001" t="s">
        <v>5854</v>
      </c>
    </row>
    <row r="1002" spans="1:8" hidden="1">
      <c r="A1002">
        <v>136448</v>
      </c>
      <c r="B1002" t="s">
        <v>5940</v>
      </c>
      <c r="C1002" t="s">
        <v>5941</v>
      </c>
      <c r="D1002" t="s">
        <v>5942</v>
      </c>
      <c r="E1002">
        <v>264.08</v>
      </c>
      <c r="F1002">
        <v>264.08</v>
      </c>
      <c r="G1002">
        <v>46083</v>
      </c>
      <c r="H1002" t="s">
        <v>5854</v>
      </c>
    </row>
    <row r="1003" spans="1:8" hidden="1">
      <c r="A1003">
        <v>136449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46083</v>
      </c>
      <c r="H1003" t="s">
        <v>5854</v>
      </c>
    </row>
    <row r="1004" spans="1:8" hidden="1">
      <c r="A1004">
        <v>136450</v>
      </c>
      <c r="B1004" t="s">
        <v>5943</v>
      </c>
      <c r="C1004" t="s">
        <v>5944</v>
      </c>
      <c r="D1004" t="s">
        <v>5945</v>
      </c>
      <c r="E1004">
        <v>7596300</v>
      </c>
      <c r="F1004">
        <v>9115560</v>
      </c>
      <c r="G1004">
        <v>46083</v>
      </c>
      <c r="H1004" t="s">
        <v>5854</v>
      </c>
    </row>
    <row r="1005" spans="1:8" hidden="1">
      <c r="A1005">
        <v>136451</v>
      </c>
      <c r="B1005" t="s">
        <v>5946</v>
      </c>
      <c r="C1005" t="s">
        <v>5947</v>
      </c>
      <c r="D1005" t="s">
        <v>5948</v>
      </c>
      <c r="E1005">
        <v>5000000</v>
      </c>
      <c r="F1005">
        <v>5000000</v>
      </c>
      <c r="G1005">
        <v>46084</v>
      </c>
      <c r="H1005" t="s">
        <v>5949</v>
      </c>
    </row>
    <row r="1006" spans="1:8" hidden="1">
      <c r="A1006">
        <v>136452</v>
      </c>
      <c r="B1006" t="s">
        <v>5316</v>
      </c>
      <c r="C1006" t="s">
        <v>4141</v>
      </c>
      <c r="D1006" t="s">
        <v>5950</v>
      </c>
      <c r="E1006">
        <v>68423750</v>
      </c>
      <c r="F1006">
        <v>82108500</v>
      </c>
      <c r="G1006">
        <v>46083</v>
      </c>
      <c r="H1006" t="s">
        <v>5854</v>
      </c>
    </row>
    <row r="1007" spans="1:8" hidden="1">
      <c r="A1007">
        <v>136453</v>
      </c>
      <c r="B1007" t="s">
        <v>5943</v>
      </c>
      <c r="C1007" t="s">
        <v>5944</v>
      </c>
      <c r="D1007" t="s">
        <v>5951</v>
      </c>
      <c r="E1007">
        <v>3648972</v>
      </c>
      <c r="F1007">
        <v>4378766.4000000004</v>
      </c>
      <c r="G1007">
        <v>46083</v>
      </c>
      <c r="H1007" t="s">
        <v>5854</v>
      </c>
    </row>
    <row r="1008" spans="1:8" hidden="1">
      <c r="A1008">
        <v>136454</v>
      </c>
      <c r="B1008" t="s">
        <v>4794</v>
      </c>
      <c r="C1008" t="s">
        <v>4025</v>
      </c>
      <c r="D1008">
        <v>0</v>
      </c>
      <c r="E1008">
        <v>3072</v>
      </c>
      <c r="F1008">
        <v>3072</v>
      </c>
      <c r="G1008">
        <v>46083</v>
      </c>
      <c r="H1008" t="s">
        <v>5854</v>
      </c>
    </row>
    <row r="1009" spans="1:8" hidden="1">
      <c r="A1009">
        <v>136455</v>
      </c>
      <c r="B1009" t="s">
        <v>5314</v>
      </c>
      <c r="C1009" t="s">
        <v>4023</v>
      </c>
      <c r="D1009" t="s">
        <v>5952</v>
      </c>
      <c r="E1009">
        <v>169789205.08000001</v>
      </c>
      <c r="F1009">
        <v>203747046.09999999</v>
      </c>
      <c r="G1009">
        <v>46083</v>
      </c>
      <c r="H1009" t="s">
        <v>5854</v>
      </c>
    </row>
    <row r="1010" spans="1:8" hidden="1">
      <c r="A1010">
        <v>136456</v>
      </c>
      <c r="B1010" t="s">
        <v>4923</v>
      </c>
      <c r="C1010" t="s">
        <v>4074</v>
      </c>
      <c r="D1010" t="s">
        <v>5953</v>
      </c>
      <c r="E1010">
        <v>148800000</v>
      </c>
      <c r="F1010">
        <v>178560000</v>
      </c>
      <c r="G1010">
        <v>46083</v>
      </c>
      <c r="H1010" t="s">
        <v>5854</v>
      </c>
    </row>
    <row r="1011" spans="1:8" hidden="1">
      <c r="A1011">
        <v>136457</v>
      </c>
      <c r="B1011" t="s">
        <v>5943</v>
      </c>
      <c r="C1011" t="s">
        <v>5944</v>
      </c>
      <c r="D1011" t="s">
        <v>5954</v>
      </c>
      <c r="E1011">
        <v>7596300</v>
      </c>
      <c r="F1011">
        <v>9115560</v>
      </c>
      <c r="G1011">
        <v>46083</v>
      </c>
      <c r="H1011" t="s">
        <v>5854</v>
      </c>
    </row>
    <row r="1012" spans="1:8" hidden="1">
      <c r="A1012">
        <v>136458</v>
      </c>
      <c r="B1012" t="s">
        <v>5108</v>
      </c>
      <c r="C1012" t="s">
        <v>4148</v>
      </c>
      <c r="D1012">
        <v>0</v>
      </c>
      <c r="E1012">
        <v>87400</v>
      </c>
      <c r="F1012">
        <v>87400</v>
      </c>
      <c r="G1012">
        <v>46092</v>
      </c>
      <c r="H1012" t="s">
        <v>4734</v>
      </c>
    </row>
    <row r="1013" spans="1:8" hidden="1">
      <c r="A1013">
        <v>136459</v>
      </c>
      <c r="B1013" t="s">
        <v>5108</v>
      </c>
      <c r="C1013" t="s">
        <v>4148</v>
      </c>
      <c r="D1013">
        <v>0</v>
      </c>
      <c r="E1013">
        <v>1250000</v>
      </c>
      <c r="F1013">
        <v>1250000</v>
      </c>
      <c r="G1013">
        <v>46092</v>
      </c>
      <c r="H1013" t="s">
        <v>4734</v>
      </c>
    </row>
    <row r="1014" spans="1:8" hidden="1">
      <c r="A1014">
        <v>136460</v>
      </c>
      <c r="B1014" t="s">
        <v>4697</v>
      </c>
      <c r="C1014" t="s">
        <v>3996</v>
      </c>
      <c r="D1014" t="s">
        <v>5955</v>
      </c>
      <c r="E1014">
        <v>1536000</v>
      </c>
      <c r="F1014">
        <v>1536000</v>
      </c>
      <c r="G1014">
        <v>46083</v>
      </c>
      <c r="H1014" t="s">
        <v>5854</v>
      </c>
    </row>
    <row r="1015" spans="1:8" hidden="1">
      <c r="A1015">
        <v>136461</v>
      </c>
      <c r="B1015" t="s">
        <v>5108</v>
      </c>
      <c r="C1015" t="s">
        <v>4148</v>
      </c>
      <c r="D1015">
        <v>0</v>
      </c>
      <c r="E1015">
        <v>87400</v>
      </c>
      <c r="F1015">
        <v>87400</v>
      </c>
      <c r="G1015">
        <v>46092</v>
      </c>
      <c r="H1015" t="s">
        <v>4734</v>
      </c>
    </row>
    <row r="1016" spans="1:8" hidden="1">
      <c r="A1016">
        <v>136462</v>
      </c>
      <c r="B1016" t="s">
        <v>4724</v>
      </c>
      <c r="C1016" t="s">
        <v>4032</v>
      </c>
      <c r="D1016" t="s">
        <v>5956</v>
      </c>
      <c r="E1016">
        <v>173564748</v>
      </c>
      <c r="F1016">
        <v>208277697.59999999</v>
      </c>
      <c r="G1016">
        <v>46083</v>
      </c>
      <c r="H1016" t="s">
        <v>5854</v>
      </c>
    </row>
    <row r="1017" spans="1:8" hidden="1">
      <c r="A1017">
        <v>136463</v>
      </c>
      <c r="B1017" t="s">
        <v>5108</v>
      </c>
      <c r="C1017" t="s">
        <v>4148</v>
      </c>
      <c r="D1017">
        <v>0</v>
      </c>
      <c r="E1017">
        <v>1250000</v>
      </c>
      <c r="F1017">
        <v>1250000</v>
      </c>
      <c r="G1017">
        <v>46092</v>
      </c>
      <c r="H1017" t="s">
        <v>4734</v>
      </c>
    </row>
    <row r="1018" spans="1:8" hidden="1">
      <c r="A1018">
        <v>136464</v>
      </c>
      <c r="B1018" t="s">
        <v>4697</v>
      </c>
      <c r="C1018" t="s">
        <v>3996</v>
      </c>
      <c r="D1018" t="s">
        <v>5957</v>
      </c>
      <c r="E1018">
        <v>6063400</v>
      </c>
      <c r="F1018">
        <v>6063400</v>
      </c>
      <c r="G1018">
        <v>46083</v>
      </c>
      <c r="H1018" t="s">
        <v>5854</v>
      </c>
    </row>
    <row r="1019" spans="1:8" hidden="1">
      <c r="A1019">
        <v>136465</v>
      </c>
      <c r="B1019" t="s">
        <v>5958</v>
      </c>
      <c r="C1019" t="s">
        <v>5959</v>
      </c>
      <c r="D1019" t="s">
        <v>5960</v>
      </c>
      <c r="E1019">
        <v>2000000</v>
      </c>
      <c r="F1019">
        <v>2000000</v>
      </c>
      <c r="G1019">
        <v>46083</v>
      </c>
      <c r="H1019" t="s">
        <v>5854</v>
      </c>
    </row>
    <row r="1020" spans="1:8" hidden="1">
      <c r="A1020">
        <v>136466</v>
      </c>
      <c r="B1020" t="s">
        <v>5961</v>
      </c>
      <c r="C1020" t="s">
        <v>5962</v>
      </c>
      <c r="D1020" t="s">
        <v>5963</v>
      </c>
      <c r="E1020">
        <v>1415000</v>
      </c>
      <c r="F1020">
        <v>1415000</v>
      </c>
      <c r="G1020">
        <v>46083</v>
      </c>
      <c r="H1020" t="s">
        <v>5854</v>
      </c>
    </row>
    <row r="1021" spans="1:8" hidden="1">
      <c r="A1021">
        <v>136467</v>
      </c>
      <c r="B1021" t="s">
        <v>4775</v>
      </c>
      <c r="C1021" t="s">
        <v>4036</v>
      </c>
      <c r="D1021" t="s">
        <v>5964</v>
      </c>
      <c r="E1021">
        <v>3960000</v>
      </c>
      <c r="F1021">
        <v>4752000</v>
      </c>
      <c r="G1021">
        <v>46083</v>
      </c>
      <c r="H1021" t="s">
        <v>5854</v>
      </c>
    </row>
    <row r="1022" spans="1:8" hidden="1">
      <c r="A1022">
        <v>136468</v>
      </c>
      <c r="B1022" t="s">
        <v>4807</v>
      </c>
      <c r="C1022" t="s">
        <v>3982</v>
      </c>
      <c r="D1022" t="s">
        <v>5965</v>
      </c>
      <c r="E1022">
        <v>1009782550</v>
      </c>
      <c r="F1022">
        <v>1211739060</v>
      </c>
      <c r="G1022">
        <v>46083</v>
      </c>
      <c r="H1022" t="s">
        <v>5854</v>
      </c>
    </row>
    <row r="1023" spans="1:8" hidden="1">
      <c r="A1023">
        <v>136469</v>
      </c>
      <c r="B1023" t="s">
        <v>4952</v>
      </c>
      <c r="C1023" t="s">
        <v>3992</v>
      </c>
      <c r="D1023" t="s">
        <v>5964</v>
      </c>
      <c r="E1023">
        <v>11097213</v>
      </c>
      <c r="F1023">
        <v>13316655.6</v>
      </c>
      <c r="G1023">
        <v>46083</v>
      </c>
      <c r="H1023" t="s">
        <v>5854</v>
      </c>
    </row>
    <row r="1024" spans="1:8" hidden="1">
      <c r="A1024">
        <v>136470</v>
      </c>
      <c r="B1024" t="s">
        <v>5966</v>
      </c>
      <c r="C1024" t="s">
        <v>5967</v>
      </c>
      <c r="D1024" t="s">
        <v>5968</v>
      </c>
      <c r="E1024">
        <v>2000000</v>
      </c>
      <c r="F1024">
        <v>2000000</v>
      </c>
      <c r="G1024">
        <v>46083</v>
      </c>
      <c r="H1024" t="s">
        <v>5854</v>
      </c>
    </row>
    <row r="1025" spans="1:8" hidden="1">
      <c r="A1025">
        <v>136471</v>
      </c>
      <c r="B1025" t="s">
        <v>4775</v>
      </c>
      <c r="C1025" t="s">
        <v>4036</v>
      </c>
      <c r="D1025">
        <v>0</v>
      </c>
      <c r="E1025">
        <v>3960000</v>
      </c>
      <c r="F1025">
        <v>4752000</v>
      </c>
      <c r="G1025">
        <v>46083</v>
      </c>
      <c r="H1025" t="s">
        <v>5854</v>
      </c>
    </row>
    <row r="1026" spans="1:8" hidden="1">
      <c r="A1026">
        <v>136472</v>
      </c>
      <c r="B1026" t="s">
        <v>5969</v>
      </c>
      <c r="C1026" t="s">
        <v>5970</v>
      </c>
      <c r="D1026" t="s">
        <v>5971</v>
      </c>
      <c r="E1026">
        <v>495000</v>
      </c>
      <c r="F1026">
        <v>495000</v>
      </c>
      <c r="G1026">
        <v>46083</v>
      </c>
      <c r="H1026" t="s">
        <v>5854</v>
      </c>
    </row>
    <row r="1027" spans="1:8" hidden="1">
      <c r="A1027">
        <v>136473</v>
      </c>
      <c r="B1027" t="s">
        <v>5943</v>
      </c>
      <c r="C1027" t="s">
        <v>5944</v>
      </c>
      <c r="D1027" t="s">
        <v>5972</v>
      </c>
      <c r="E1027">
        <v>7784268</v>
      </c>
      <c r="F1027">
        <v>9341121.5999999996</v>
      </c>
      <c r="G1027">
        <v>46083</v>
      </c>
      <c r="H1027" t="s">
        <v>5854</v>
      </c>
    </row>
    <row r="1028" spans="1:8" hidden="1">
      <c r="A1028">
        <v>136474</v>
      </c>
      <c r="B1028" t="s">
        <v>5973</v>
      </c>
      <c r="C1028" t="s">
        <v>5974</v>
      </c>
      <c r="D1028" t="s">
        <v>5975</v>
      </c>
      <c r="E1028">
        <v>4400000</v>
      </c>
      <c r="F1028">
        <v>4400000</v>
      </c>
      <c r="G1028">
        <v>46083</v>
      </c>
      <c r="H1028" t="s">
        <v>5854</v>
      </c>
    </row>
    <row r="1029" spans="1:8" hidden="1">
      <c r="A1029">
        <v>136475</v>
      </c>
      <c r="B1029" t="s">
        <v>5943</v>
      </c>
      <c r="C1029" t="s">
        <v>5944</v>
      </c>
      <c r="D1029" t="s">
        <v>5976</v>
      </c>
      <c r="E1029">
        <v>7398320</v>
      </c>
      <c r="F1029">
        <v>8877984</v>
      </c>
      <c r="G1029">
        <v>46083</v>
      </c>
      <c r="H1029" t="s">
        <v>5854</v>
      </c>
    </row>
    <row r="1030" spans="1:8" hidden="1">
      <c r="A1030">
        <v>136476</v>
      </c>
      <c r="B1030" t="s">
        <v>5977</v>
      </c>
      <c r="C1030" t="s">
        <v>5978</v>
      </c>
      <c r="D1030" t="s">
        <v>5979</v>
      </c>
      <c r="E1030">
        <v>60170</v>
      </c>
      <c r="F1030">
        <v>60170</v>
      </c>
      <c r="G1030">
        <v>46083</v>
      </c>
      <c r="H1030" t="s">
        <v>5854</v>
      </c>
    </row>
    <row r="1031" spans="1:8" hidden="1">
      <c r="A1031">
        <v>136477</v>
      </c>
      <c r="B1031" t="s">
        <v>5943</v>
      </c>
      <c r="C1031" t="s">
        <v>5944</v>
      </c>
      <c r="D1031" t="s">
        <v>5980</v>
      </c>
      <c r="E1031">
        <v>7398320</v>
      </c>
      <c r="F1031">
        <v>8877984</v>
      </c>
      <c r="G1031">
        <v>46083</v>
      </c>
      <c r="H1031" t="s">
        <v>5854</v>
      </c>
    </row>
    <row r="1032" spans="1:8" hidden="1">
      <c r="A1032">
        <v>136478</v>
      </c>
      <c r="B1032" t="s">
        <v>5981</v>
      </c>
      <c r="C1032" t="s">
        <v>5982</v>
      </c>
      <c r="D1032" t="s">
        <v>5983</v>
      </c>
      <c r="E1032">
        <v>11825000</v>
      </c>
      <c r="F1032">
        <v>11825000</v>
      </c>
      <c r="G1032">
        <v>46083</v>
      </c>
      <c r="H1032" t="s">
        <v>5854</v>
      </c>
    </row>
    <row r="1033" spans="1:8" hidden="1">
      <c r="A1033">
        <v>136479</v>
      </c>
      <c r="B1033" t="s">
        <v>4921</v>
      </c>
      <c r="C1033" t="s">
        <v>4922</v>
      </c>
      <c r="D1033" t="s">
        <v>5984</v>
      </c>
      <c r="E1033">
        <v>15960000</v>
      </c>
      <c r="F1033">
        <v>16472000</v>
      </c>
      <c r="G1033">
        <v>46083</v>
      </c>
      <c r="H1033" t="s">
        <v>5854</v>
      </c>
    </row>
    <row r="1034" spans="1:8" hidden="1">
      <c r="A1034">
        <v>136480</v>
      </c>
      <c r="B1034" t="s">
        <v>5985</v>
      </c>
      <c r="C1034" t="s">
        <v>5986</v>
      </c>
      <c r="D1034" t="s">
        <v>5987</v>
      </c>
      <c r="E1034">
        <v>1320000</v>
      </c>
      <c r="F1034">
        <v>1320000</v>
      </c>
      <c r="G1034">
        <v>46083</v>
      </c>
      <c r="H1034" t="s">
        <v>5854</v>
      </c>
    </row>
    <row r="1035" spans="1:8" hidden="1">
      <c r="A1035">
        <v>136481</v>
      </c>
      <c r="B1035" t="s">
        <v>5988</v>
      </c>
      <c r="C1035" t="s">
        <v>5989</v>
      </c>
      <c r="D1035" t="s">
        <v>5990</v>
      </c>
      <c r="E1035">
        <v>210000</v>
      </c>
      <c r="F1035">
        <v>210000</v>
      </c>
      <c r="G1035">
        <v>46083</v>
      </c>
      <c r="H1035" t="s">
        <v>5854</v>
      </c>
    </row>
    <row r="1036" spans="1:8" hidden="1">
      <c r="A1036">
        <v>136482</v>
      </c>
      <c r="B1036" t="s">
        <v>5991</v>
      </c>
      <c r="C1036" t="s">
        <v>5992</v>
      </c>
      <c r="D1036" t="s">
        <v>5993</v>
      </c>
      <c r="E1036">
        <v>5000000</v>
      </c>
      <c r="F1036">
        <v>5000000</v>
      </c>
      <c r="G1036">
        <v>46083</v>
      </c>
      <c r="H1036" t="s">
        <v>5854</v>
      </c>
    </row>
    <row r="1037" spans="1:8" hidden="1">
      <c r="A1037">
        <v>136483</v>
      </c>
      <c r="B1037" t="s">
        <v>4674</v>
      </c>
      <c r="C1037" t="s">
        <v>4675</v>
      </c>
      <c r="D1037" t="s">
        <v>5994</v>
      </c>
      <c r="E1037">
        <v>3666666.64</v>
      </c>
      <c r="F1037">
        <v>4399999.97</v>
      </c>
      <c r="G1037">
        <v>46083</v>
      </c>
      <c r="H1037" t="s">
        <v>5854</v>
      </c>
    </row>
    <row r="1038" spans="1:8" hidden="1">
      <c r="A1038">
        <v>136484</v>
      </c>
      <c r="B1038">
        <v>0</v>
      </c>
      <c r="C1038">
        <v>0</v>
      </c>
      <c r="D1038" t="s">
        <v>5995</v>
      </c>
      <c r="E1038">
        <v>0</v>
      </c>
      <c r="F1038">
        <v>0</v>
      </c>
      <c r="G1038">
        <v>46083</v>
      </c>
      <c r="H1038" t="s">
        <v>5854</v>
      </c>
    </row>
    <row r="1039" spans="1:8" hidden="1">
      <c r="A1039">
        <v>136485</v>
      </c>
      <c r="B1039" t="s">
        <v>4842</v>
      </c>
      <c r="C1039" t="s">
        <v>4024</v>
      </c>
      <c r="D1039" t="s">
        <v>5996</v>
      </c>
      <c r="E1039">
        <v>5238356.5</v>
      </c>
      <c r="F1039">
        <v>5238356.5</v>
      </c>
      <c r="G1039">
        <v>46083</v>
      </c>
      <c r="H1039" t="s">
        <v>5854</v>
      </c>
    </row>
    <row r="1040" spans="1:8" hidden="1">
      <c r="A1040">
        <v>136486</v>
      </c>
      <c r="B1040">
        <v>0</v>
      </c>
      <c r="C1040">
        <v>0</v>
      </c>
      <c r="D1040" t="s">
        <v>5997</v>
      </c>
      <c r="E1040">
        <v>0</v>
      </c>
      <c r="F1040">
        <v>0</v>
      </c>
      <c r="G1040">
        <v>46084</v>
      </c>
      <c r="H1040" t="s">
        <v>5949</v>
      </c>
    </row>
    <row r="1041" spans="1:8" hidden="1">
      <c r="A1041">
        <v>136487</v>
      </c>
      <c r="B1041" t="s">
        <v>5998</v>
      </c>
      <c r="C1041" t="s">
        <v>5999</v>
      </c>
      <c r="D1041" t="s">
        <v>6000</v>
      </c>
      <c r="E1041">
        <v>40530000</v>
      </c>
      <c r="F1041">
        <v>40530000</v>
      </c>
      <c r="G1041">
        <v>46084</v>
      </c>
      <c r="H1041" t="s">
        <v>5949</v>
      </c>
    </row>
    <row r="1042" spans="1:8" hidden="1">
      <c r="A1042">
        <v>136488</v>
      </c>
      <c r="B1042" t="s">
        <v>5116</v>
      </c>
      <c r="C1042" t="s">
        <v>3966</v>
      </c>
      <c r="D1042">
        <v>0</v>
      </c>
      <c r="E1042">
        <v>395000</v>
      </c>
      <c r="F1042">
        <v>474000</v>
      </c>
      <c r="G1042">
        <v>46084</v>
      </c>
      <c r="H1042" t="s">
        <v>5949</v>
      </c>
    </row>
    <row r="1043" spans="1:8" hidden="1">
      <c r="A1043">
        <v>136489</v>
      </c>
      <c r="B1043" t="s">
        <v>4791</v>
      </c>
      <c r="C1043" t="s">
        <v>3968</v>
      </c>
      <c r="D1043" t="s">
        <v>6001</v>
      </c>
      <c r="E1043">
        <v>1750000</v>
      </c>
      <c r="F1043">
        <v>2100000</v>
      </c>
      <c r="G1043">
        <v>46084</v>
      </c>
      <c r="H1043" t="s">
        <v>5949</v>
      </c>
    </row>
    <row r="1044" spans="1:8" hidden="1">
      <c r="A1044">
        <v>136490</v>
      </c>
      <c r="B1044" t="s">
        <v>6002</v>
      </c>
      <c r="C1044" t="s">
        <v>4031</v>
      </c>
      <c r="D1044" t="s">
        <v>6003</v>
      </c>
      <c r="E1044">
        <v>12000000</v>
      </c>
      <c r="F1044">
        <v>12000000</v>
      </c>
      <c r="G1044">
        <v>46084</v>
      </c>
      <c r="H1044" t="s">
        <v>5949</v>
      </c>
    </row>
    <row r="1045" spans="1:8" hidden="1">
      <c r="A1045">
        <v>136491</v>
      </c>
      <c r="B1045" t="s">
        <v>6002</v>
      </c>
      <c r="C1045" t="s">
        <v>4031</v>
      </c>
      <c r="D1045" t="s">
        <v>6004</v>
      </c>
      <c r="E1045">
        <v>15000000</v>
      </c>
      <c r="F1045">
        <v>15000000</v>
      </c>
      <c r="G1045">
        <v>46084</v>
      </c>
      <c r="H1045" t="s">
        <v>5949</v>
      </c>
    </row>
    <row r="1046" spans="1:8" hidden="1">
      <c r="A1046">
        <v>136492</v>
      </c>
      <c r="B1046" t="s">
        <v>5215</v>
      </c>
      <c r="C1046" t="s">
        <v>3986</v>
      </c>
      <c r="D1046">
        <v>0</v>
      </c>
      <c r="E1046">
        <v>178308599.81999999</v>
      </c>
      <c r="F1046">
        <v>213970319.78</v>
      </c>
      <c r="G1046">
        <v>46084</v>
      </c>
      <c r="H1046" t="s">
        <v>5949</v>
      </c>
    </row>
    <row r="1047" spans="1:8" hidden="1">
      <c r="A1047">
        <v>136493</v>
      </c>
      <c r="B1047" t="s">
        <v>4952</v>
      </c>
      <c r="C1047" t="s">
        <v>3992</v>
      </c>
      <c r="D1047" t="s">
        <v>6005</v>
      </c>
      <c r="E1047">
        <v>600000</v>
      </c>
      <c r="F1047">
        <v>720000</v>
      </c>
      <c r="G1047">
        <v>46084</v>
      </c>
      <c r="H1047" t="s">
        <v>5949</v>
      </c>
    </row>
    <row r="1048" spans="1:8" hidden="1">
      <c r="A1048">
        <v>136494</v>
      </c>
      <c r="B1048" t="s">
        <v>4695</v>
      </c>
      <c r="C1048" t="s">
        <v>3973</v>
      </c>
      <c r="D1048" t="s">
        <v>6006</v>
      </c>
      <c r="E1048">
        <v>1430900</v>
      </c>
      <c r="F1048">
        <v>1430900</v>
      </c>
      <c r="G1048">
        <v>46084</v>
      </c>
      <c r="H1048" t="s">
        <v>5949</v>
      </c>
    </row>
    <row r="1049" spans="1:8" hidden="1">
      <c r="A1049">
        <v>136495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46084</v>
      </c>
      <c r="H1049" t="s">
        <v>5949</v>
      </c>
    </row>
    <row r="1050" spans="1:8" hidden="1">
      <c r="A1050">
        <v>136496</v>
      </c>
      <c r="B1050" t="s">
        <v>6007</v>
      </c>
      <c r="C1050" t="s">
        <v>6008</v>
      </c>
      <c r="D1050" t="s">
        <v>6009</v>
      </c>
      <c r="E1050">
        <v>9460500</v>
      </c>
      <c r="F1050">
        <v>11352600</v>
      </c>
      <c r="G1050">
        <v>46084</v>
      </c>
      <c r="H1050" t="s">
        <v>5949</v>
      </c>
    </row>
    <row r="1051" spans="1:8" hidden="1">
      <c r="A1051">
        <v>136497</v>
      </c>
      <c r="B1051" t="s">
        <v>5116</v>
      </c>
      <c r="C1051" t="s">
        <v>3966</v>
      </c>
      <c r="D1051" t="s">
        <v>6010</v>
      </c>
      <c r="E1051">
        <v>3808000.11</v>
      </c>
      <c r="F1051">
        <v>4569600.12</v>
      </c>
      <c r="G1051">
        <v>46084</v>
      </c>
      <c r="H1051" t="s">
        <v>5949</v>
      </c>
    </row>
    <row r="1052" spans="1:8" hidden="1">
      <c r="A1052">
        <v>136498</v>
      </c>
      <c r="B1052" t="s">
        <v>6011</v>
      </c>
      <c r="C1052" t="s">
        <v>4037</v>
      </c>
      <c r="D1052" t="s">
        <v>6012</v>
      </c>
      <c r="E1052">
        <v>85333328</v>
      </c>
      <c r="F1052">
        <v>102399993.59999999</v>
      </c>
      <c r="G1052">
        <v>46084</v>
      </c>
      <c r="H1052" t="s">
        <v>5949</v>
      </c>
    </row>
    <row r="1053" spans="1:8" hidden="1">
      <c r="A1053">
        <v>136499</v>
      </c>
      <c r="B1053" t="s">
        <v>6013</v>
      </c>
      <c r="C1053" t="s">
        <v>6014</v>
      </c>
      <c r="D1053" t="s">
        <v>6015</v>
      </c>
      <c r="E1053">
        <v>4600000</v>
      </c>
      <c r="F1053">
        <v>5520000</v>
      </c>
      <c r="G1053">
        <v>46084</v>
      </c>
      <c r="H1053" t="s">
        <v>5949</v>
      </c>
    </row>
    <row r="1054" spans="1:8" hidden="1">
      <c r="A1054">
        <v>136500</v>
      </c>
      <c r="B1054" t="s">
        <v>6016</v>
      </c>
      <c r="C1054" t="s">
        <v>6017</v>
      </c>
      <c r="D1054" t="s">
        <v>6018</v>
      </c>
      <c r="E1054">
        <v>56000000</v>
      </c>
      <c r="F1054">
        <v>56000000</v>
      </c>
      <c r="G1054">
        <v>46084</v>
      </c>
      <c r="H1054" t="s">
        <v>5949</v>
      </c>
    </row>
    <row r="1055" spans="1:8" hidden="1">
      <c r="A1055">
        <v>136501</v>
      </c>
      <c r="B1055" t="s">
        <v>6019</v>
      </c>
      <c r="C1055" t="s">
        <v>4191</v>
      </c>
      <c r="D1055" t="s">
        <v>6020</v>
      </c>
      <c r="E1055">
        <v>28925000</v>
      </c>
      <c r="F1055">
        <v>34710000</v>
      </c>
      <c r="G1055">
        <v>46084</v>
      </c>
      <c r="H1055" t="s">
        <v>5949</v>
      </c>
    </row>
    <row r="1056" spans="1:8" hidden="1">
      <c r="A1056">
        <v>136502</v>
      </c>
      <c r="B1056" t="s">
        <v>5057</v>
      </c>
      <c r="C1056" t="s">
        <v>4008</v>
      </c>
      <c r="D1056" t="s">
        <v>5333</v>
      </c>
      <c r="E1056">
        <v>837100</v>
      </c>
      <c r="F1056">
        <v>1004520</v>
      </c>
      <c r="G1056">
        <v>46084</v>
      </c>
      <c r="H1056" t="s">
        <v>5949</v>
      </c>
    </row>
    <row r="1057" spans="1:8" hidden="1">
      <c r="A1057">
        <v>136503</v>
      </c>
      <c r="B1057" t="s">
        <v>5116</v>
      </c>
      <c r="C1057" t="s">
        <v>3966</v>
      </c>
      <c r="D1057" t="s">
        <v>6021</v>
      </c>
      <c r="E1057">
        <v>1023832.69</v>
      </c>
      <c r="F1057">
        <v>1224599.23</v>
      </c>
      <c r="G1057">
        <v>46084</v>
      </c>
      <c r="H1057" t="s">
        <v>5949</v>
      </c>
    </row>
    <row r="1058" spans="1:8" hidden="1">
      <c r="A1058">
        <v>136504</v>
      </c>
      <c r="B1058" t="s">
        <v>5162</v>
      </c>
      <c r="C1058" t="s">
        <v>5163</v>
      </c>
      <c r="D1058" t="s">
        <v>6022</v>
      </c>
      <c r="E1058">
        <v>18500000</v>
      </c>
      <c r="F1058">
        <v>22200000</v>
      </c>
      <c r="G1058">
        <v>46084</v>
      </c>
      <c r="H1058" t="s">
        <v>5949</v>
      </c>
    </row>
    <row r="1059" spans="1:8" hidden="1">
      <c r="A1059">
        <v>136505</v>
      </c>
      <c r="B1059" t="s">
        <v>5057</v>
      </c>
      <c r="C1059" t="s">
        <v>4008</v>
      </c>
      <c r="D1059" t="s">
        <v>6023</v>
      </c>
      <c r="E1059">
        <v>1773100</v>
      </c>
      <c r="F1059">
        <v>2127720</v>
      </c>
      <c r="G1059">
        <v>46084</v>
      </c>
      <c r="H1059" t="s">
        <v>5949</v>
      </c>
    </row>
    <row r="1060" spans="1:8" hidden="1">
      <c r="A1060">
        <v>136506</v>
      </c>
      <c r="B1060" t="s">
        <v>4824</v>
      </c>
      <c r="C1060" t="s">
        <v>4825</v>
      </c>
      <c r="D1060" t="s">
        <v>6024</v>
      </c>
      <c r="E1060">
        <v>2728</v>
      </c>
      <c r="F1060">
        <v>2728</v>
      </c>
      <c r="G1060">
        <v>46084</v>
      </c>
      <c r="H1060" t="s">
        <v>5949</v>
      </c>
    </row>
    <row r="1061" spans="1:8" hidden="1">
      <c r="A1061">
        <v>136507</v>
      </c>
      <c r="B1061">
        <v>0</v>
      </c>
      <c r="C1061">
        <v>0</v>
      </c>
      <c r="D1061" t="s">
        <v>6025</v>
      </c>
      <c r="E1061">
        <v>0</v>
      </c>
      <c r="F1061">
        <v>0</v>
      </c>
      <c r="G1061">
        <v>46084</v>
      </c>
      <c r="H1061" t="s">
        <v>5949</v>
      </c>
    </row>
    <row r="1062" spans="1:8" hidden="1">
      <c r="A1062">
        <v>136508</v>
      </c>
      <c r="B1062">
        <v>0</v>
      </c>
      <c r="C1062">
        <v>0</v>
      </c>
      <c r="D1062" t="s">
        <v>6026</v>
      </c>
      <c r="E1062">
        <v>0</v>
      </c>
      <c r="F1062">
        <v>0</v>
      </c>
      <c r="G1062">
        <v>46084</v>
      </c>
      <c r="H1062" t="s">
        <v>5949</v>
      </c>
    </row>
    <row r="1063" spans="1:8" hidden="1">
      <c r="A1063">
        <v>136509</v>
      </c>
      <c r="B1063" t="s">
        <v>6027</v>
      </c>
      <c r="C1063" t="s">
        <v>4106</v>
      </c>
      <c r="D1063">
        <v>0</v>
      </c>
      <c r="E1063">
        <v>340000</v>
      </c>
      <c r="F1063">
        <v>408000</v>
      </c>
      <c r="G1063">
        <v>46084</v>
      </c>
      <c r="H1063" t="s">
        <v>5949</v>
      </c>
    </row>
    <row r="1064" spans="1:8" hidden="1">
      <c r="A1064">
        <v>136510</v>
      </c>
      <c r="B1064">
        <v>0</v>
      </c>
      <c r="C1064">
        <v>0</v>
      </c>
      <c r="D1064" t="s">
        <v>6028</v>
      </c>
      <c r="E1064">
        <v>0</v>
      </c>
      <c r="F1064">
        <v>0</v>
      </c>
      <c r="G1064">
        <v>46085</v>
      </c>
      <c r="H1064" t="s">
        <v>6029</v>
      </c>
    </row>
    <row r="1065" spans="1:8" hidden="1">
      <c r="A1065">
        <v>136511</v>
      </c>
      <c r="B1065" t="s">
        <v>6030</v>
      </c>
      <c r="C1065" t="s">
        <v>4009</v>
      </c>
      <c r="D1065" t="s">
        <v>6031</v>
      </c>
      <c r="E1065">
        <v>85688.18</v>
      </c>
      <c r="F1065">
        <v>85688.18</v>
      </c>
      <c r="G1065">
        <v>46085</v>
      </c>
      <c r="H1065" t="s">
        <v>6029</v>
      </c>
    </row>
    <row r="1066" spans="1:8" hidden="1">
      <c r="A1066">
        <v>136512</v>
      </c>
      <c r="B1066">
        <v>0</v>
      </c>
      <c r="C1066">
        <v>0</v>
      </c>
      <c r="D1066" t="s">
        <v>6032</v>
      </c>
      <c r="E1066">
        <v>13485800</v>
      </c>
      <c r="F1066">
        <v>13485800</v>
      </c>
      <c r="G1066">
        <v>46085</v>
      </c>
      <c r="H1066" t="s">
        <v>6029</v>
      </c>
    </row>
    <row r="1067" spans="1:8" hidden="1">
      <c r="A1067">
        <v>136513</v>
      </c>
      <c r="B1067" t="s">
        <v>6030</v>
      </c>
      <c r="C1067" t="s">
        <v>4009</v>
      </c>
      <c r="D1067" t="s">
        <v>6033</v>
      </c>
      <c r="E1067">
        <v>1286.1600000000001</v>
      </c>
      <c r="F1067">
        <v>1286.1600000000001</v>
      </c>
      <c r="G1067">
        <v>46085</v>
      </c>
      <c r="H1067" t="s">
        <v>6029</v>
      </c>
    </row>
    <row r="1068" spans="1:8" hidden="1">
      <c r="A1068">
        <v>136514</v>
      </c>
      <c r="B1068">
        <v>0</v>
      </c>
      <c r="C1068">
        <v>0</v>
      </c>
      <c r="D1068" t="s">
        <v>6034</v>
      </c>
      <c r="E1068">
        <v>0</v>
      </c>
      <c r="F1068">
        <v>0</v>
      </c>
      <c r="G1068">
        <v>46085</v>
      </c>
      <c r="H1068" t="s">
        <v>6029</v>
      </c>
    </row>
    <row r="1069" spans="1:8" hidden="1">
      <c r="A1069">
        <v>136515</v>
      </c>
      <c r="B1069" t="s">
        <v>6035</v>
      </c>
      <c r="C1069" t="s">
        <v>4102</v>
      </c>
      <c r="D1069" t="s">
        <v>6036</v>
      </c>
      <c r="E1069">
        <v>75657</v>
      </c>
      <c r="F1069">
        <v>90788.4</v>
      </c>
      <c r="G1069">
        <v>46085</v>
      </c>
      <c r="H1069" t="s">
        <v>6029</v>
      </c>
    </row>
    <row r="1070" spans="1:8" hidden="1">
      <c r="A1070">
        <v>136516</v>
      </c>
      <c r="B1070" t="s">
        <v>5057</v>
      </c>
      <c r="C1070" t="s">
        <v>4008</v>
      </c>
      <c r="D1070" t="s">
        <v>6037</v>
      </c>
      <c r="E1070">
        <v>367500</v>
      </c>
      <c r="F1070">
        <v>441000</v>
      </c>
      <c r="G1070">
        <v>46085</v>
      </c>
      <c r="H1070" t="s">
        <v>6029</v>
      </c>
    </row>
    <row r="1071" spans="1:8" hidden="1">
      <c r="A1071">
        <v>136517</v>
      </c>
      <c r="B1071" t="s">
        <v>5310</v>
      </c>
      <c r="C1071" t="s">
        <v>4152</v>
      </c>
      <c r="D1071" t="s">
        <v>6038</v>
      </c>
      <c r="E1071">
        <v>8300000</v>
      </c>
      <c r="F1071">
        <v>8300000</v>
      </c>
      <c r="G1071">
        <v>46085</v>
      </c>
      <c r="H1071" t="s">
        <v>6029</v>
      </c>
    </row>
    <row r="1072" spans="1:8" hidden="1">
      <c r="A1072">
        <v>136518</v>
      </c>
      <c r="B1072" t="s">
        <v>4925</v>
      </c>
      <c r="C1072" t="s">
        <v>4926</v>
      </c>
      <c r="D1072" t="s">
        <v>6039</v>
      </c>
      <c r="E1072">
        <v>780900</v>
      </c>
      <c r="F1072">
        <v>937080</v>
      </c>
      <c r="G1072">
        <v>46085</v>
      </c>
      <c r="H1072" t="s">
        <v>6029</v>
      </c>
    </row>
    <row r="1073" spans="1:8" hidden="1">
      <c r="A1073">
        <v>136519</v>
      </c>
      <c r="B1073" t="s">
        <v>4668</v>
      </c>
      <c r="C1073" t="s">
        <v>4050</v>
      </c>
      <c r="D1073" t="s">
        <v>6040</v>
      </c>
      <c r="E1073">
        <v>31350000</v>
      </c>
      <c r="F1073">
        <v>37620000</v>
      </c>
      <c r="G1073">
        <v>46085</v>
      </c>
      <c r="H1073" t="s">
        <v>6029</v>
      </c>
    </row>
    <row r="1074" spans="1:8" hidden="1">
      <c r="A1074">
        <v>136520</v>
      </c>
      <c r="B1074" t="s">
        <v>4817</v>
      </c>
      <c r="C1074" t="s">
        <v>4091</v>
      </c>
      <c r="D1074" t="s">
        <v>6041</v>
      </c>
      <c r="E1074">
        <v>160000</v>
      </c>
      <c r="F1074">
        <v>192000</v>
      </c>
      <c r="G1074">
        <v>46085</v>
      </c>
      <c r="H1074" t="s">
        <v>6029</v>
      </c>
    </row>
    <row r="1075" spans="1:8" hidden="1">
      <c r="A1075">
        <v>136521</v>
      </c>
      <c r="B1075">
        <v>0</v>
      </c>
      <c r="C1075">
        <v>0</v>
      </c>
      <c r="D1075" t="s">
        <v>6042</v>
      </c>
      <c r="E1075">
        <v>0</v>
      </c>
      <c r="F1075">
        <v>0</v>
      </c>
      <c r="G1075">
        <v>46085</v>
      </c>
      <c r="H1075" t="s">
        <v>6029</v>
      </c>
    </row>
    <row r="1076" spans="1:8" hidden="1">
      <c r="A1076">
        <v>136522</v>
      </c>
      <c r="B1076">
        <v>0</v>
      </c>
      <c r="C1076">
        <v>0</v>
      </c>
      <c r="D1076" t="s">
        <v>6043</v>
      </c>
      <c r="E1076">
        <v>0</v>
      </c>
      <c r="F1076">
        <v>0</v>
      </c>
      <c r="G1076">
        <v>46085</v>
      </c>
      <c r="H1076" t="s">
        <v>6029</v>
      </c>
    </row>
    <row r="1077" spans="1:8" hidden="1">
      <c r="A1077">
        <v>136523</v>
      </c>
      <c r="B1077">
        <v>0</v>
      </c>
      <c r="C1077">
        <v>0</v>
      </c>
      <c r="D1077" t="s">
        <v>6044</v>
      </c>
      <c r="E1077">
        <v>1606500</v>
      </c>
      <c r="F1077">
        <v>1606500</v>
      </c>
      <c r="G1077">
        <v>46085</v>
      </c>
      <c r="H1077" t="s">
        <v>6029</v>
      </c>
    </row>
    <row r="1078" spans="1:8" hidden="1">
      <c r="A1078">
        <v>136524</v>
      </c>
      <c r="B1078" t="s">
        <v>5103</v>
      </c>
      <c r="C1078" t="s">
        <v>3963</v>
      </c>
      <c r="D1078" t="s">
        <v>6045</v>
      </c>
      <c r="E1078">
        <v>46547428.079999998</v>
      </c>
      <c r="F1078">
        <v>55856913.700000003</v>
      </c>
      <c r="G1078">
        <v>46085</v>
      </c>
      <c r="H1078" t="s">
        <v>6029</v>
      </c>
    </row>
    <row r="1079" spans="1:8" hidden="1">
      <c r="A1079">
        <v>136525</v>
      </c>
      <c r="B1079">
        <v>0</v>
      </c>
      <c r="C1079">
        <v>0</v>
      </c>
      <c r="D1079" t="s">
        <v>6046</v>
      </c>
      <c r="E1079">
        <v>2759800</v>
      </c>
      <c r="F1079">
        <v>2759800</v>
      </c>
      <c r="G1079">
        <v>46085</v>
      </c>
      <c r="H1079" t="s">
        <v>6029</v>
      </c>
    </row>
    <row r="1080" spans="1:8" hidden="1">
      <c r="A1080">
        <v>136526</v>
      </c>
      <c r="B1080" t="s">
        <v>4689</v>
      </c>
      <c r="C1080" t="s">
        <v>4002</v>
      </c>
      <c r="D1080" t="s">
        <v>6047</v>
      </c>
      <c r="E1080">
        <v>1350800</v>
      </c>
      <c r="F1080">
        <v>1350800</v>
      </c>
      <c r="G1080">
        <v>46085</v>
      </c>
      <c r="H1080" t="s">
        <v>6029</v>
      </c>
    </row>
    <row r="1081" spans="1:8" hidden="1">
      <c r="A1081">
        <v>136527</v>
      </c>
      <c r="B1081" t="s">
        <v>5032</v>
      </c>
      <c r="C1081" t="s">
        <v>3969</v>
      </c>
      <c r="D1081" t="s">
        <v>6048</v>
      </c>
      <c r="E1081">
        <v>484800</v>
      </c>
      <c r="F1081">
        <v>484800</v>
      </c>
      <c r="G1081">
        <v>46085</v>
      </c>
      <c r="H1081" t="s">
        <v>6029</v>
      </c>
    </row>
    <row r="1082" spans="1:8" hidden="1">
      <c r="A1082">
        <v>136528</v>
      </c>
      <c r="B1082" t="s">
        <v>4697</v>
      </c>
      <c r="C1082" t="s">
        <v>3996</v>
      </c>
      <c r="D1082" t="s">
        <v>6049</v>
      </c>
      <c r="E1082">
        <v>43940963</v>
      </c>
      <c r="F1082">
        <v>51308100.600000001</v>
      </c>
      <c r="G1082">
        <v>46085</v>
      </c>
      <c r="H1082" t="s">
        <v>6029</v>
      </c>
    </row>
    <row r="1083" spans="1:8" hidden="1">
      <c r="A1083">
        <v>136529</v>
      </c>
      <c r="B1083" t="s">
        <v>4697</v>
      </c>
      <c r="C1083" t="s">
        <v>3996</v>
      </c>
      <c r="D1083" t="s">
        <v>5080</v>
      </c>
      <c r="E1083">
        <v>979450</v>
      </c>
      <c r="F1083">
        <v>979450</v>
      </c>
      <c r="G1083">
        <v>46085</v>
      </c>
      <c r="H1083" t="s">
        <v>6029</v>
      </c>
    </row>
    <row r="1084" spans="1:8" hidden="1">
      <c r="A1084">
        <v>136530</v>
      </c>
      <c r="B1084" t="s">
        <v>6050</v>
      </c>
      <c r="C1084" t="s">
        <v>6051</v>
      </c>
      <c r="D1084" t="s">
        <v>6052</v>
      </c>
      <c r="E1084">
        <v>46000000</v>
      </c>
      <c r="F1084">
        <v>46000000</v>
      </c>
      <c r="G1084">
        <v>46085</v>
      </c>
      <c r="H1084" t="s">
        <v>6029</v>
      </c>
    </row>
    <row r="1085" spans="1:8" hidden="1">
      <c r="A1085">
        <v>136531</v>
      </c>
      <c r="B1085" t="s">
        <v>4791</v>
      </c>
      <c r="C1085" t="s">
        <v>3968</v>
      </c>
      <c r="D1085" t="s">
        <v>6053</v>
      </c>
      <c r="E1085">
        <v>1100000</v>
      </c>
      <c r="F1085">
        <v>1320000</v>
      </c>
      <c r="G1085">
        <v>46085</v>
      </c>
      <c r="H1085" t="s">
        <v>6029</v>
      </c>
    </row>
    <row r="1086" spans="1:8" hidden="1">
      <c r="A1086">
        <v>136532</v>
      </c>
      <c r="B1086">
        <v>0</v>
      </c>
      <c r="C1086">
        <v>0</v>
      </c>
      <c r="D1086">
        <v>0</v>
      </c>
      <c r="E1086">
        <v>11263010</v>
      </c>
      <c r="F1086">
        <v>0</v>
      </c>
      <c r="G1086">
        <v>46085</v>
      </c>
      <c r="H1086" t="s">
        <v>6029</v>
      </c>
    </row>
    <row r="1087" spans="1:8" hidden="1">
      <c r="A1087">
        <v>136533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46085</v>
      </c>
      <c r="H1087" t="s">
        <v>6029</v>
      </c>
    </row>
    <row r="1088" spans="1:8" hidden="1">
      <c r="A1088">
        <v>136534</v>
      </c>
      <c r="B1088" t="s">
        <v>6054</v>
      </c>
      <c r="C1088" t="s">
        <v>6055</v>
      </c>
      <c r="D1088" t="s">
        <v>6056</v>
      </c>
      <c r="E1088">
        <v>10000000</v>
      </c>
      <c r="F1088">
        <v>10000000</v>
      </c>
      <c r="G1088">
        <v>46085</v>
      </c>
      <c r="H1088" t="s">
        <v>6029</v>
      </c>
    </row>
    <row r="1089" spans="1:8" hidden="1">
      <c r="A1089">
        <v>136535</v>
      </c>
      <c r="B1089" t="s">
        <v>6057</v>
      </c>
      <c r="C1089" t="s">
        <v>6058</v>
      </c>
      <c r="D1089" t="s">
        <v>5898</v>
      </c>
      <c r="E1089">
        <v>100000</v>
      </c>
      <c r="F1089">
        <v>120000</v>
      </c>
      <c r="G1089">
        <v>46085</v>
      </c>
      <c r="H1089" t="s">
        <v>6029</v>
      </c>
    </row>
    <row r="1090" spans="1:8" hidden="1">
      <c r="A1090">
        <v>136536</v>
      </c>
      <c r="B1090">
        <v>0</v>
      </c>
      <c r="C1090">
        <v>0</v>
      </c>
      <c r="D1090" t="s">
        <v>6059</v>
      </c>
      <c r="E1090">
        <v>0</v>
      </c>
      <c r="F1090">
        <v>0</v>
      </c>
      <c r="G1090">
        <v>46085</v>
      </c>
      <c r="H1090" t="s">
        <v>6029</v>
      </c>
    </row>
    <row r="1091" spans="1:8" hidden="1">
      <c r="A1091">
        <v>136537</v>
      </c>
      <c r="B1091">
        <v>0</v>
      </c>
      <c r="C1091">
        <v>0</v>
      </c>
      <c r="D1091">
        <v>0</v>
      </c>
      <c r="E1091">
        <v>355500</v>
      </c>
      <c r="F1091">
        <v>426600</v>
      </c>
      <c r="G1091">
        <v>46085</v>
      </c>
      <c r="H1091" t="s">
        <v>6029</v>
      </c>
    </row>
    <row r="1092" spans="1:8" hidden="1">
      <c r="A1092">
        <v>136538</v>
      </c>
      <c r="B1092" t="s">
        <v>6060</v>
      </c>
      <c r="C1092" t="s">
        <v>6061</v>
      </c>
      <c r="D1092">
        <v>0</v>
      </c>
      <c r="E1092">
        <v>1308000</v>
      </c>
      <c r="F1092">
        <v>1569600</v>
      </c>
      <c r="G1092">
        <v>46092</v>
      </c>
      <c r="H1092" t="s">
        <v>4734</v>
      </c>
    </row>
    <row r="1093" spans="1:8" hidden="1">
      <c r="A1093">
        <v>136539</v>
      </c>
      <c r="B1093">
        <v>0</v>
      </c>
      <c r="C1093">
        <v>0</v>
      </c>
      <c r="D1093" t="s">
        <v>6062</v>
      </c>
      <c r="E1093">
        <v>0</v>
      </c>
      <c r="F1093">
        <v>0</v>
      </c>
      <c r="G1093">
        <v>46085</v>
      </c>
      <c r="H1093" t="s">
        <v>6029</v>
      </c>
    </row>
    <row r="1094" spans="1:8" hidden="1">
      <c r="A1094">
        <v>136540</v>
      </c>
      <c r="B1094" t="s">
        <v>4938</v>
      </c>
      <c r="C1094" t="s">
        <v>3972</v>
      </c>
      <c r="D1094" t="s">
        <v>6063</v>
      </c>
      <c r="E1094">
        <v>200000</v>
      </c>
      <c r="F1094">
        <v>240000</v>
      </c>
      <c r="G1094">
        <v>46085</v>
      </c>
      <c r="H1094" t="s">
        <v>6029</v>
      </c>
    </row>
    <row r="1095" spans="1:8" hidden="1">
      <c r="A1095">
        <v>136541</v>
      </c>
      <c r="B1095" t="s">
        <v>4797</v>
      </c>
      <c r="C1095" t="s">
        <v>4014</v>
      </c>
      <c r="D1095" t="s">
        <v>6064</v>
      </c>
      <c r="E1095">
        <v>6441600</v>
      </c>
      <c r="F1095">
        <v>7729920</v>
      </c>
      <c r="G1095">
        <v>46085</v>
      </c>
      <c r="H1095" t="s">
        <v>6029</v>
      </c>
    </row>
    <row r="1096" spans="1:8" hidden="1">
      <c r="A1096">
        <v>136542</v>
      </c>
      <c r="B1096">
        <v>0</v>
      </c>
      <c r="C1096">
        <v>0</v>
      </c>
      <c r="D1096" t="s">
        <v>6065</v>
      </c>
      <c r="E1096">
        <v>0</v>
      </c>
      <c r="F1096">
        <v>0</v>
      </c>
      <c r="G1096">
        <v>46086</v>
      </c>
      <c r="H1096" t="s">
        <v>6066</v>
      </c>
    </row>
    <row r="1097" spans="1:8" hidden="1">
      <c r="A1097">
        <v>136543</v>
      </c>
      <c r="B1097">
        <v>0</v>
      </c>
      <c r="C1097">
        <v>0</v>
      </c>
      <c r="D1097" t="s">
        <v>6067</v>
      </c>
      <c r="E1097">
        <v>0</v>
      </c>
      <c r="F1097">
        <v>0</v>
      </c>
      <c r="G1097">
        <v>46086</v>
      </c>
      <c r="H1097" t="s">
        <v>6066</v>
      </c>
    </row>
    <row r="1098" spans="1:8" hidden="1">
      <c r="A1098">
        <v>136544</v>
      </c>
      <c r="B1098" t="s">
        <v>6068</v>
      </c>
      <c r="C1098" t="s">
        <v>4041</v>
      </c>
      <c r="D1098" t="s">
        <v>6069</v>
      </c>
      <c r="E1098">
        <v>2975</v>
      </c>
      <c r="F1098">
        <v>2975</v>
      </c>
      <c r="G1098">
        <v>46086</v>
      </c>
      <c r="H1098" t="s">
        <v>6066</v>
      </c>
    </row>
    <row r="1099" spans="1:8" hidden="1">
      <c r="A1099">
        <v>136545</v>
      </c>
      <c r="B1099" t="s">
        <v>6070</v>
      </c>
      <c r="C1099" t="s">
        <v>4103</v>
      </c>
      <c r="D1099">
        <v>0</v>
      </c>
      <c r="E1099">
        <v>768000</v>
      </c>
      <c r="F1099">
        <v>921600</v>
      </c>
      <c r="G1099">
        <v>46092</v>
      </c>
      <c r="H1099" t="s">
        <v>4734</v>
      </c>
    </row>
    <row r="1100" spans="1:8" hidden="1">
      <c r="A1100">
        <v>136546</v>
      </c>
      <c r="B1100" t="s">
        <v>4839</v>
      </c>
      <c r="C1100" t="s">
        <v>4840</v>
      </c>
      <c r="D1100" t="s">
        <v>6071</v>
      </c>
      <c r="E1100">
        <v>2975</v>
      </c>
      <c r="F1100">
        <v>3570</v>
      </c>
      <c r="G1100">
        <v>46086</v>
      </c>
      <c r="H1100" t="s">
        <v>6066</v>
      </c>
    </row>
    <row r="1101" spans="1:8" hidden="1">
      <c r="A1101">
        <v>136547</v>
      </c>
      <c r="B1101" t="s">
        <v>4797</v>
      </c>
      <c r="C1101" t="s">
        <v>4014</v>
      </c>
      <c r="D1101" t="s">
        <v>6072</v>
      </c>
      <c r="E1101">
        <v>14800000</v>
      </c>
      <c r="F1101">
        <v>17760000</v>
      </c>
      <c r="G1101">
        <v>46086</v>
      </c>
      <c r="H1101" t="s">
        <v>6066</v>
      </c>
    </row>
    <row r="1102" spans="1:8" hidden="1">
      <c r="A1102">
        <v>136548</v>
      </c>
      <c r="B1102" t="s">
        <v>4807</v>
      </c>
      <c r="C1102" t="s">
        <v>3982</v>
      </c>
      <c r="D1102" t="s">
        <v>6073</v>
      </c>
      <c r="E1102">
        <v>14800000</v>
      </c>
      <c r="F1102">
        <v>17760000</v>
      </c>
      <c r="G1102">
        <v>46086</v>
      </c>
      <c r="H1102" t="s">
        <v>6066</v>
      </c>
    </row>
    <row r="1103" spans="1:8" hidden="1">
      <c r="A1103">
        <v>136549</v>
      </c>
      <c r="B1103" t="s">
        <v>5057</v>
      </c>
      <c r="C1103" t="s">
        <v>4008</v>
      </c>
      <c r="D1103" t="s">
        <v>6074</v>
      </c>
      <c r="E1103">
        <v>1560100</v>
      </c>
      <c r="F1103">
        <v>1872120</v>
      </c>
      <c r="G1103">
        <v>46086</v>
      </c>
      <c r="H1103" t="s">
        <v>6066</v>
      </c>
    </row>
    <row r="1104" spans="1:8" hidden="1">
      <c r="A1104">
        <v>136550</v>
      </c>
      <c r="B1104" t="s">
        <v>6075</v>
      </c>
      <c r="C1104" t="s">
        <v>6076</v>
      </c>
      <c r="D1104" t="s">
        <v>6077</v>
      </c>
      <c r="E1104">
        <v>60000000</v>
      </c>
      <c r="F1104">
        <v>72000000</v>
      </c>
      <c r="G1104">
        <v>46086</v>
      </c>
      <c r="H1104" t="s">
        <v>6066</v>
      </c>
    </row>
    <row r="1105" spans="1:8" hidden="1">
      <c r="A1105">
        <v>136551</v>
      </c>
      <c r="B1105" t="s">
        <v>4894</v>
      </c>
      <c r="C1105" t="s">
        <v>3983</v>
      </c>
      <c r="D1105" t="s">
        <v>6078</v>
      </c>
      <c r="E1105">
        <v>1680000</v>
      </c>
      <c r="F1105">
        <v>2016000</v>
      </c>
      <c r="G1105">
        <v>46086</v>
      </c>
      <c r="H1105" t="s">
        <v>6066</v>
      </c>
    </row>
    <row r="1106" spans="1:8" hidden="1">
      <c r="A1106">
        <v>136552</v>
      </c>
      <c r="B1106" t="s">
        <v>4807</v>
      </c>
      <c r="C1106" t="s">
        <v>3982</v>
      </c>
      <c r="D1106" t="s">
        <v>6079</v>
      </c>
      <c r="E1106">
        <v>11020000</v>
      </c>
      <c r="F1106">
        <v>13224000</v>
      </c>
      <c r="G1106">
        <v>46086</v>
      </c>
      <c r="H1106" t="s">
        <v>6066</v>
      </c>
    </row>
    <row r="1107" spans="1:8" hidden="1">
      <c r="A1107">
        <v>136553</v>
      </c>
      <c r="B1107" t="s">
        <v>6080</v>
      </c>
      <c r="C1107" t="s">
        <v>6081</v>
      </c>
      <c r="D1107" t="s">
        <v>6082</v>
      </c>
      <c r="E1107">
        <v>1586000</v>
      </c>
      <c r="F1107">
        <v>1903200</v>
      </c>
      <c r="G1107">
        <v>46086</v>
      </c>
      <c r="H1107" t="s">
        <v>6066</v>
      </c>
    </row>
    <row r="1108" spans="1:8" hidden="1">
      <c r="A1108">
        <v>136554</v>
      </c>
      <c r="B1108" t="s">
        <v>6083</v>
      </c>
      <c r="C1108" t="s">
        <v>6084</v>
      </c>
      <c r="D1108" t="s">
        <v>6085</v>
      </c>
      <c r="E1108">
        <v>408200000</v>
      </c>
      <c r="F1108">
        <v>408200000</v>
      </c>
      <c r="G1108">
        <v>46086</v>
      </c>
      <c r="H1108" t="s">
        <v>6066</v>
      </c>
    </row>
    <row r="1109" spans="1:8" hidden="1">
      <c r="A1109">
        <v>136555</v>
      </c>
      <c r="B1109">
        <v>0</v>
      </c>
      <c r="C1109">
        <v>0</v>
      </c>
      <c r="D1109" t="s">
        <v>6086</v>
      </c>
      <c r="E1109">
        <v>0</v>
      </c>
      <c r="F1109">
        <v>0</v>
      </c>
      <c r="G1109">
        <v>46086</v>
      </c>
      <c r="H1109" t="s">
        <v>6066</v>
      </c>
    </row>
    <row r="1110" spans="1:8" hidden="1">
      <c r="A1110">
        <v>136556</v>
      </c>
      <c r="B1110">
        <v>0</v>
      </c>
      <c r="C1110">
        <v>0</v>
      </c>
      <c r="D1110" t="s">
        <v>6087</v>
      </c>
      <c r="E1110">
        <v>2100000</v>
      </c>
      <c r="F1110">
        <v>2520000</v>
      </c>
      <c r="G1110">
        <v>46086</v>
      </c>
      <c r="H1110" t="s">
        <v>6066</v>
      </c>
    </row>
    <row r="1111" spans="1:8" hidden="1">
      <c r="A1111">
        <v>136557</v>
      </c>
      <c r="B1111" t="s">
        <v>5244</v>
      </c>
      <c r="C1111" t="s">
        <v>5245</v>
      </c>
      <c r="D1111" t="s">
        <v>6088</v>
      </c>
      <c r="E1111">
        <v>15000000</v>
      </c>
      <c r="F1111">
        <v>18000000</v>
      </c>
      <c r="G1111">
        <v>46086</v>
      </c>
      <c r="H1111" t="s">
        <v>6066</v>
      </c>
    </row>
    <row r="1112" spans="1:8" hidden="1">
      <c r="A1112">
        <v>136558</v>
      </c>
      <c r="B1112" t="s">
        <v>4952</v>
      </c>
      <c r="C1112" t="s">
        <v>3992</v>
      </c>
      <c r="D1112" t="s">
        <v>6089</v>
      </c>
      <c r="E1112">
        <v>950000</v>
      </c>
      <c r="F1112">
        <v>950000</v>
      </c>
      <c r="G1112">
        <v>46086</v>
      </c>
      <c r="H1112" t="s">
        <v>6066</v>
      </c>
    </row>
    <row r="1113" spans="1:8" hidden="1">
      <c r="A1113">
        <v>136559</v>
      </c>
      <c r="B1113" t="s">
        <v>5057</v>
      </c>
      <c r="C1113" t="s">
        <v>4008</v>
      </c>
      <c r="D1113" t="s">
        <v>6090</v>
      </c>
      <c r="E1113">
        <v>1560100</v>
      </c>
      <c r="F1113">
        <v>1872120</v>
      </c>
      <c r="G1113">
        <v>46086</v>
      </c>
      <c r="H1113" t="s">
        <v>6066</v>
      </c>
    </row>
    <row r="1114" spans="1:8" hidden="1">
      <c r="A1114">
        <v>136560</v>
      </c>
      <c r="B1114">
        <v>0</v>
      </c>
      <c r="C1114">
        <v>0</v>
      </c>
      <c r="D1114" t="s">
        <v>6091</v>
      </c>
      <c r="E1114">
        <v>0</v>
      </c>
      <c r="F1114">
        <v>0</v>
      </c>
      <c r="G1114">
        <v>46086</v>
      </c>
      <c r="H1114" t="s">
        <v>6066</v>
      </c>
    </row>
    <row r="1115" spans="1:8" hidden="1">
      <c r="A1115">
        <v>136561</v>
      </c>
      <c r="B1115">
        <v>0</v>
      </c>
      <c r="C1115">
        <v>0</v>
      </c>
      <c r="D1115" t="s">
        <v>6092</v>
      </c>
      <c r="E1115">
        <v>0</v>
      </c>
      <c r="F1115">
        <v>0</v>
      </c>
      <c r="G1115">
        <v>46086</v>
      </c>
      <c r="H1115" t="s">
        <v>6066</v>
      </c>
    </row>
    <row r="1116" spans="1:8" hidden="1">
      <c r="A1116">
        <v>136562</v>
      </c>
      <c r="B1116" t="s">
        <v>4952</v>
      </c>
      <c r="C1116" t="s">
        <v>3992</v>
      </c>
      <c r="D1116" t="s">
        <v>6093</v>
      </c>
      <c r="E1116">
        <v>950000</v>
      </c>
      <c r="F1116">
        <v>950000</v>
      </c>
      <c r="G1116">
        <v>46086</v>
      </c>
      <c r="H1116" t="s">
        <v>6066</v>
      </c>
    </row>
    <row r="1117" spans="1:8" hidden="1">
      <c r="A1117">
        <v>136563</v>
      </c>
      <c r="B1117" t="s">
        <v>6094</v>
      </c>
      <c r="C1117" t="s">
        <v>6095</v>
      </c>
      <c r="D1117" t="s">
        <v>6096</v>
      </c>
      <c r="E1117">
        <v>10800</v>
      </c>
      <c r="F1117">
        <v>9720</v>
      </c>
      <c r="G1117">
        <v>46086</v>
      </c>
      <c r="H1117" t="s">
        <v>6066</v>
      </c>
    </row>
    <row r="1118" spans="1:8" hidden="1">
      <c r="A1118">
        <v>136564</v>
      </c>
      <c r="B1118" t="s">
        <v>4689</v>
      </c>
      <c r="C1118" t="s">
        <v>4002</v>
      </c>
      <c r="D1118" t="s">
        <v>6097</v>
      </c>
      <c r="E1118">
        <v>2841732</v>
      </c>
      <c r="F1118">
        <v>3410078.4</v>
      </c>
      <c r="G1118">
        <v>46086</v>
      </c>
      <c r="H1118" t="s">
        <v>6066</v>
      </c>
    </row>
    <row r="1119" spans="1:8" hidden="1">
      <c r="A1119">
        <v>136565</v>
      </c>
      <c r="B1119" t="s">
        <v>4689</v>
      </c>
      <c r="C1119" t="s">
        <v>4002</v>
      </c>
      <c r="D1119" t="s">
        <v>6098</v>
      </c>
      <c r="E1119">
        <v>2752524</v>
      </c>
      <c r="F1119">
        <v>3303028.8</v>
      </c>
      <c r="G1119">
        <v>46086</v>
      </c>
      <c r="H1119" t="s">
        <v>6066</v>
      </c>
    </row>
    <row r="1120" spans="1:8" hidden="1">
      <c r="A1120">
        <v>136566</v>
      </c>
      <c r="B1120" t="s">
        <v>4689</v>
      </c>
      <c r="C1120" t="s">
        <v>4002</v>
      </c>
      <c r="D1120" t="s">
        <v>6099</v>
      </c>
      <c r="E1120">
        <v>3823020</v>
      </c>
      <c r="F1120">
        <v>4587624</v>
      </c>
      <c r="G1120">
        <v>46086</v>
      </c>
      <c r="H1120" t="s">
        <v>6066</v>
      </c>
    </row>
    <row r="1121" spans="1:8" hidden="1">
      <c r="A1121">
        <v>136567</v>
      </c>
      <c r="B1121" t="s">
        <v>4689</v>
      </c>
      <c r="C1121" t="s">
        <v>4002</v>
      </c>
      <c r="D1121" t="s">
        <v>6100</v>
      </c>
      <c r="E1121">
        <v>5692080</v>
      </c>
      <c r="F1121">
        <v>6830496</v>
      </c>
      <c r="G1121">
        <v>46086</v>
      </c>
      <c r="H1121" t="s">
        <v>6066</v>
      </c>
    </row>
    <row r="1122" spans="1:8" hidden="1">
      <c r="A1122">
        <v>136568</v>
      </c>
      <c r="B1122" t="s">
        <v>5603</v>
      </c>
      <c r="C1122" t="s">
        <v>4193</v>
      </c>
      <c r="D1122" t="s">
        <v>6101</v>
      </c>
      <c r="E1122">
        <v>1663766</v>
      </c>
      <c r="F1122">
        <v>1996519.2</v>
      </c>
      <c r="G1122">
        <v>46086</v>
      </c>
      <c r="H1122" t="s">
        <v>6066</v>
      </c>
    </row>
    <row r="1123" spans="1:8" hidden="1">
      <c r="A1123">
        <v>136569</v>
      </c>
      <c r="B1123" t="s">
        <v>4695</v>
      </c>
      <c r="C1123" t="s">
        <v>3973</v>
      </c>
      <c r="D1123" t="s">
        <v>6102</v>
      </c>
      <c r="E1123">
        <v>1376500</v>
      </c>
      <c r="F1123">
        <v>1376500</v>
      </c>
      <c r="G1123">
        <v>46086</v>
      </c>
      <c r="H1123" t="s">
        <v>6066</v>
      </c>
    </row>
    <row r="1124" spans="1:8" hidden="1">
      <c r="A1124">
        <v>136570</v>
      </c>
      <c r="B1124" t="s">
        <v>6103</v>
      </c>
      <c r="C1124" t="s">
        <v>6104</v>
      </c>
      <c r="D1124" t="s">
        <v>6105</v>
      </c>
      <c r="E1124">
        <v>1204.02</v>
      </c>
      <c r="F1124">
        <v>1083.6199999999999</v>
      </c>
      <c r="G1124">
        <v>46086</v>
      </c>
      <c r="H1124" t="s">
        <v>6066</v>
      </c>
    </row>
    <row r="1125" spans="1:8" hidden="1">
      <c r="A1125">
        <v>136571</v>
      </c>
      <c r="B1125" t="s">
        <v>4927</v>
      </c>
      <c r="C1125" t="s">
        <v>4076</v>
      </c>
      <c r="D1125" t="s">
        <v>6106</v>
      </c>
      <c r="E1125">
        <v>41895000</v>
      </c>
      <c r="F1125">
        <v>50274000</v>
      </c>
      <c r="G1125">
        <v>46086</v>
      </c>
      <c r="H1125" t="s">
        <v>6066</v>
      </c>
    </row>
    <row r="1126" spans="1:8" hidden="1">
      <c r="A1126">
        <v>136572</v>
      </c>
      <c r="B1126" t="s">
        <v>4760</v>
      </c>
      <c r="C1126" t="s">
        <v>3999</v>
      </c>
      <c r="D1126">
        <v>0</v>
      </c>
      <c r="E1126">
        <v>5212400</v>
      </c>
      <c r="F1126">
        <v>6254880</v>
      </c>
      <c r="G1126">
        <v>46086</v>
      </c>
      <c r="H1126" t="s">
        <v>6066</v>
      </c>
    </row>
    <row r="1127" spans="1:8" hidden="1">
      <c r="A1127">
        <v>136573</v>
      </c>
      <c r="B1127" t="s">
        <v>4853</v>
      </c>
      <c r="C1127" t="s">
        <v>4146</v>
      </c>
      <c r="D1127" t="s">
        <v>6107</v>
      </c>
      <c r="E1127">
        <v>8124900</v>
      </c>
      <c r="F1127">
        <v>9749880</v>
      </c>
      <c r="G1127">
        <v>46087</v>
      </c>
      <c r="H1127" t="s">
        <v>6108</v>
      </c>
    </row>
    <row r="1128" spans="1:8" hidden="1">
      <c r="A1128">
        <v>136574</v>
      </c>
      <c r="B1128" t="s">
        <v>4786</v>
      </c>
      <c r="C1128" t="s">
        <v>4169</v>
      </c>
      <c r="D1128" t="s">
        <v>6109</v>
      </c>
      <c r="E1128">
        <v>1628400</v>
      </c>
      <c r="F1128">
        <v>1954080</v>
      </c>
      <c r="G1128">
        <v>46087</v>
      </c>
      <c r="H1128" t="s">
        <v>6108</v>
      </c>
    </row>
    <row r="1129" spans="1:8" hidden="1">
      <c r="A1129">
        <v>136575</v>
      </c>
      <c r="B1129" t="s">
        <v>4894</v>
      </c>
      <c r="C1129" t="s">
        <v>3983</v>
      </c>
      <c r="D1129" t="s">
        <v>6110</v>
      </c>
      <c r="E1129">
        <v>2343750</v>
      </c>
      <c r="F1129">
        <v>2343750</v>
      </c>
      <c r="G1129">
        <v>46087</v>
      </c>
      <c r="H1129" t="s">
        <v>6108</v>
      </c>
    </row>
    <row r="1130" spans="1:8" hidden="1">
      <c r="A1130">
        <v>136576</v>
      </c>
      <c r="B1130" t="s">
        <v>4760</v>
      </c>
      <c r="C1130" t="s">
        <v>3999</v>
      </c>
      <c r="D1130">
        <v>0</v>
      </c>
      <c r="E1130">
        <v>9504000</v>
      </c>
      <c r="F1130">
        <v>11404800</v>
      </c>
      <c r="G1130">
        <v>46087</v>
      </c>
      <c r="H1130" t="s">
        <v>6108</v>
      </c>
    </row>
    <row r="1131" spans="1:8" hidden="1">
      <c r="A1131">
        <v>136577</v>
      </c>
      <c r="B1131" t="s">
        <v>6111</v>
      </c>
      <c r="C1131" t="s">
        <v>6112</v>
      </c>
      <c r="D1131" t="s">
        <v>6113</v>
      </c>
      <c r="E1131">
        <v>233484000</v>
      </c>
      <c r="F1131">
        <v>233484000</v>
      </c>
      <c r="G1131">
        <v>46087</v>
      </c>
      <c r="H1131" t="s">
        <v>6108</v>
      </c>
    </row>
    <row r="1132" spans="1:8" hidden="1">
      <c r="A1132">
        <v>136578</v>
      </c>
      <c r="B1132" t="s">
        <v>4775</v>
      </c>
      <c r="C1132" t="s">
        <v>4036</v>
      </c>
      <c r="D1132">
        <v>0</v>
      </c>
      <c r="E1132">
        <v>10200000</v>
      </c>
      <c r="F1132">
        <v>12240000</v>
      </c>
      <c r="G1132">
        <v>46087</v>
      </c>
      <c r="H1132" t="s">
        <v>6108</v>
      </c>
    </row>
    <row r="1133" spans="1:8" hidden="1">
      <c r="A1133">
        <v>136579</v>
      </c>
      <c r="B1133" t="s">
        <v>4695</v>
      </c>
      <c r="C1133" t="s">
        <v>3973</v>
      </c>
      <c r="D1133" t="s">
        <v>6114</v>
      </c>
      <c r="E1133">
        <v>13895700</v>
      </c>
      <c r="F1133">
        <v>13895700</v>
      </c>
      <c r="G1133">
        <v>46087</v>
      </c>
      <c r="H1133" t="s">
        <v>6108</v>
      </c>
    </row>
    <row r="1134" spans="1:8" hidden="1">
      <c r="A1134">
        <v>136580</v>
      </c>
      <c r="B1134" t="s">
        <v>5067</v>
      </c>
      <c r="C1134" t="s">
        <v>5068</v>
      </c>
      <c r="D1134" t="s">
        <v>6115</v>
      </c>
      <c r="E1134">
        <v>10500000</v>
      </c>
      <c r="F1134">
        <v>12600000</v>
      </c>
      <c r="G1134">
        <v>46087</v>
      </c>
      <c r="H1134" t="s">
        <v>6108</v>
      </c>
    </row>
    <row r="1135" spans="1:8" hidden="1">
      <c r="A1135">
        <v>136581</v>
      </c>
      <c r="B1135" t="s">
        <v>4666</v>
      </c>
      <c r="C1135" t="s">
        <v>4018</v>
      </c>
      <c r="D1135" t="s">
        <v>6116</v>
      </c>
      <c r="E1135">
        <v>4102000</v>
      </c>
      <c r="F1135">
        <v>4102000</v>
      </c>
      <c r="G1135">
        <v>46087</v>
      </c>
      <c r="H1135" t="s">
        <v>6108</v>
      </c>
    </row>
    <row r="1136" spans="1:8" hidden="1">
      <c r="A1136">
        <v>136582</v>
      </c>
      <c r="B1136" t="s">
        <v>6117</v>
      </c>
      <c r="C1136" t="s">
        <v>6118</v>
      </c>
      <c r="D1136" t="s">
        <v>6119</v>
      </c>
      <c r="E1136">
        <v>888.88</v>
      </c>
      <c r="F1136">
        <v>799.99</v>
      </c>
      <c r="G1136">
        <v>46087</v>
      </c>
      <c r="H1136" t="s">
        <v>6108</v>
      </c>
    </row>
    <row r="1137" spans="1:8" hidden="1">
      <c r="A1137">
        <v>136583</v>
      </c>
      <c r="B1137" t="s">
        <v>4817</v>
      </c>
      <c r="C1137" t="s">
        <v>4091</v>
      </c>
      <c r="D1137" t="s">
        <v>6120</v>
      </c>
      <c r="E1137">
        <v>7078800</v>
      </c>
      <c r="F1137">
        <v>8494560</v>
      </c>
      <c r="G1137">
        <v>46087</v>
      </c>
      <c r="H1137" t="s">
        <v>6108</v>
      </c>
    </row>
    <row r="1138" spans="1:8">
      <c r="A1138" s="9">
        <v>136584</v>
      </c>
      <c r="B1138" s="9" t="s">
        <v>4768</v>
      </c>
      <c r="C1138" s="9" t="s">
        <v>4020</v>
      </c>
      <c r="D1138" s="9" t="s">
        <v>6121</v>
      </c>
      <c r="E1138" s="9">
        <v>2335000</v>
      </c>
      <c r="F1138" s="9">
        <v>2335000</v>
      </c>
      <c r="G1138" s="12">
        <v>46087</v>
      </c>
      <c r="H1138" s="9" t="s">
        <v>6108</v>
      </c>
    </row>
    <row r="1139" spans="1:8" hidden="1">
      <c r="A1139">
        <v>136585</v>
      </c>
      <c r="B1139">
        <v>0</v>
      </c>
      <c r="C1139">
        <v>0</v>
      </c>
      <c r="D1139" t="s">
        <v>6122</v>
      </c>
      <c r="E1139">
        <v>0</v>
      </c>
      <c r="F1139">
        <v>0</v>
      </c>
      <c r="G1139">
        <v>46089</v>
      </c>
      <c r="H1139" t="s">
        <v>6123</v>
      </c>
    </row>
    <row r="1140" spans="1:8" hidden="1">
      <c r="A1140">
        <v>136586</v>
      </c>
      <c r="B1140" t="s">
        <v>5284</v>
      </c>
      <c r="C1140" t="s">
        <v>5285</v>
      </c>
      <c r="D1140" t="s">
        <v>6124</v>
      </c>
      <c r="E1140">
        <v>140000</v>
      </c>
      <c r="F1140">
        <v>140000</v>
      </c>
      <c r="G1140">
        <v>46090</v>
      </c>
      <c r="H1140" t="s">
        <v>6125</v>
      </c>
    </row>
    <row r="1141" spans="1:8" hidden="1">
      <c r="A1141">
        <v>136587</v>
      </c>
      <c r="B1141" t="s">
        <v>5284</v>
      </c>
      <c r="C1141" t="s">
        <v>5285</v>
      </c>
      <c r="D1141" t="s">
        <v>6124</v>
      </c>
      <c r="E1141">
        <v>450000</v>
      </c>
      <c r="F1141">
        <v>450000</v>
      </c>
      <c r="G1141">
        <v>46090</v>
      </c>
      <c r="H1141" t="s">
        <v>6125</v>
      </c>
    </row>
    <row r="1142" spans="1:8" hidden="1">
      <c r="A1142">
        <v>136588</v>
      </c>
      <c r="B1142" t="s">
        <v>6126</v>
      </c>
      <c r="C1142" t="s">
        <v>6127</v>
      </c>
      <c r="D1142" t="s">
        <v>6128</v>
      </c>
      <c r="E1142">
        <v>800000</v>
      </c>
      <c r="F1142">
        <v>800000</v>
      </c>
      <c r="G1142">
        <v>46090</v>
      </c>
      <c r="H1142" t="s">
        <v>6125</v>
      </c>
    </row>
    <row r="1143" spans="1:8" hidden="1">
      <c r="A1143">
        <v>136589</v>
      </c>
      <c r="B1143" t="s">
        <v>6129</v>
      </c>
      <c r="C1143" t="s">
        <v>6130</v>
      </c>
      <c r="D1143" t="s">
        <v>6131</v>
      </c>
      <c r="E1143">
        <v>40000000</v>
      </c>
      <c r="F1143">
        <v>40000000</v>
      </c>
      <c r="G1143">
        <v>46090</v>
      </c>
      <c r="H1143" t="s">
        <v>6125</v>
      </c>
    </row>
    <row r="1144" spans="1:8" hidden="1">
      <c r="A1144">
        <v>136590</v>
      </c>
      <c r="B1144" t="s">
        <v>6132</v>
      </c>
      <c r="C1144" t="s">
        <v>4030</v>
      </c>
      <c r="D1144" t="s">
        <v>6133</v>
      </c>
      <c r="E1144">
        <v>4915443</v>
      </c>
      <c r="F1144">
        <v>5898531.5999999996</v>
      </c>
      <c r="G1144">
        <v>46090</v>
      </c>
      <c r="H1144" t="s">
        <v>6125</v>
      </c>
    </row>
    <row r="1145" spans="1:8" hidden="1">
      <c r="A1145">
        <v>136591</v>
      </c>
      <c r="B1145">
        <v>0</v>
      </c>
      <c r="C1145">
        <v>0</v>
      </c>
      <c r="D1145" t="s">
        <v>6134</v>
      </c>
      <c r="E1145">
        <v>0</v>
      </c>
      <c r="F1145">
        <v>0</v>
      </c>
      <c r="G1145">
        <v>46090</v>
      </c>
      <c r="H1145" t="s">
        <v>6125</v>
      </c>
    </row>
    <row r="1146" spans="1:8" hidden="1">
      <c r="A1146">
        <v>136592</v>
      </c>
      <c r="B1146" t="s">
        <v>4813</v>
      </c>
      <c r="C1146" t="s">
        <v>4814</v>
      </c>
      <c r="D1146" t="s">
        <v>6135</v>
      </c>
      <c r="E1146">
        <v>245833.33</v>
      </c>
      <c r="F1146">
        <v>293600</v>
      </c>
      <c r="G1146">
        <v>46090</v>
      </c>
      <c r="H1146" t="s">
        <v>6125</v>
      </c>
    </row>
    <row r="1147" spans="1:8" hidden="1">
      <c r="A1147">
        <v>136593</v>
      </c>
      <c r="B1147" t="s">
        <v>4695</v>
      </c>
      <c r="C1147" t="s">
        <v>3973</v>
      </c>
      <c r="D1147" t="s">
        <v>6136</v>
      </c>
      <c r="E1147">
        <v>1722900</v>
      </c>
      <c r="F1147">
        <v>1722900</v>
      </c>
      <c r="G1147">
        <v>46090</v>
      </c>
      <c r="H1147" t="s">
        <v>6125</v>
      </c>
    </row>
    <row r="1148" spans="1:8" hidden="1">
      <c r="A1148">
        <v>136594</v>
      </c>
      <c r="B1148" t="s">
        <v>4839</v>
      </c>
      <c r="C1148" t="s">
        <v>4840</v>
      </c>
      <c r="D1148" t="s">
        <v>6137</v>
      </c>
      <c r="E1148">
        <v>2480</v>
      </c>
      <c r="F1148">
        <v>2480</v>
      </c>
      <c r="G1148">
        <v>46090</v>
      </c>
      <c r="H1148" t="s">
        <v>6125</v>
      </c>
    </row>
    <row r="1149" spans="1:8" hidden="1">
      <c r="A1149">
        <v>136595</v>
      </c>
      <c r="B1149" t="s">
        <v>5576</v>
      </c>
      <c r="C1149" t="s">
        <v>5577</v>
      </c>
      <c r="D1149" t="s">
        <v>6138</v>
      </c>
      <c r="E1149">
        <v>4061000</v>
      </c>
      <c r="F1149">
        <v>4873200</v>
      </c>
      <c r="G1149">
        <v>46090</v>
      </c>
      <c r="H1149" t="s">
        <v>6125</v>
      </c>
    </row>
    <row r="1150" spans="1:8" hidden="1">
      <c r="A1150">
        <v>136596</v>
      </c>
      <c r="B1150" t="s">
        <v>4674</v>
      </c>
      <c r="C1150" t="s">
        <v>4675</v>
      </c>
      <c r="D1150" t="s">
        <v>6139</v>
      </c>
      <c r="E1150">
        <v>151249.99</v>
      </c>
      <c r="F1150">
        <v>181499.99</v>
      </c>
      <c r="G1150">
        <v>46090</v>
      </c>
      <c r="H1150" t="s">
        <v>6125</v>
      </c>
    </row>
    <row r="1151" spans="1:8" hidden="1">
      <c r="A1151">
        <v>136597</v>
      </c>
      <c r="B1151" t="s">
        <v>4668</v>
      </c>
      <c r="C1151" t="s">
        <v>4050</v>
      </c>
      <c r="D1151" t="s">
        <v>6140</v>
      </c>
      <c r="E1151">
        <v>58318750</v>
      </c>
      <c r="F1151">
        <v>69982500</v>
      </c>
      <c r="G1151">
        <v>46090</v>
      </c>
      <c r="H1151" t="s">
        <v>6125</v>
      </c>
    </row>
    <row r="1152" spans="1:8" hidden="1">
      <c r="A1152">
        <v>136598</v>
      </c>
      <c r="B1152">
        <v>0</v>
      </c>
      <c r="C1152">
        <v>0</v>
      </c>
      <c r="D1152" t="s">
        <v>6141</v>
      </c>
      <c r="E1152">
        <v>0</v>
      </c>
      <c r="F1152">
        <v>0</v>
      </c>
      <c r="G1152">
        <v>46090</v>
      </c>
      <c r="H1152" t="s">
        <v>6125</v>
      </c>
    </row>
    <row r="1153" spans="1:8" hidden="1">
      <c r="A1153">
        <v>136599</v>
      </c>
      <c r="B1153" t="s">
        <v>4695</v>
      </c>
      <c r="C1153" t="s">
        <v>3973</v>
      </c>
      <c r="D1153" t="s">
        <v>6142</v>
      </c>
      <c r="E1153">
        <v>175700</v>
      </c>
      <c r="F1153">
        <v>175700</v>
      </c>
      <c r="G1153">
        <v>46090</v>
      </c>
      <c r="H1153" t="s">
        <v>6125</v>
      </c>
    </row>
    <row r="1154" spans="1:8" hidden="1">
      <c r="A1154">
        <v>136600</v>
      </c>
      <c r="B1154" t="s">
        <v>4764</v>
      </c>
      <c r="C1154" t="s">
        <v>4017</v>
      </c>
      <c r="D1154" t="s">
        <v>6143</v>
      </c>
      <c r="E1154">
        <v>251666.66</v>
      </c>
      <c r="F1154">
        <v>301999.99</v>
      </c>
      <c r="G1154">
        <v>46090</v>
      </c>
      <c r="H1154" t="s">
        <v>6125</v>
      </c>
    </row>
    <row r="1155" spans="1:8" hidden="1">
      <c r="A1155">
        <v>136601</v>
      </c>
      <c r="B1155" t="s">
        <v>6144</v>
      </c>
      <c r="C1155" t="s">
        <v>6145</v>
      </c>
      <c r="D1155" t="s">
        <v>6146</v>
      </c>
      <c r="E1155">
        <v>5000000</v>
      </c>
      <c r="F1155">
        <v>6000000</v>
      </c>
      <c r="G1155">
        <v>46090</v>
      </c>
      <c r="H1155" t="s">
        <v>6125</v>
      </c>
    </row>
    <row r="1156" spans="1:8" hidden="1">
      <c r="A1156">
        <v>136602</v>
      </c>
      <c r="B1156" t="s">
        <v>4946</v>
      </c>
      <c r="C1156" t="s">
        <v>4947</v>
      </c>
      <c r="D1156" t="s">
        <v>6147</v>
      </c>
      <c r="E1156">
        <v>40000000</v>
      </c>
      <c r="F1156">
        <v>40000000</v>
      </c>
      <c r="G1156">
        <v>46090</v>
      </c>
      <c r="H1156" t="s">
        <v>6125</v>
      </c>
    </row>
    <row r="1157" spans="1:8" hidden="1">
      <c r="A1157">
        <v>136603</v>
      </c>
      <c r="B1157" t="s">
        <v>4760</v>
      </c>
      <c r="C1157" t="s">
        <v>3999</v>
      </c>
      <c r="D1157" t="s">
        <v>6148</v>
      </c>
      <c r="E1157">
        <v>1274172</v>
      </c>
      <c r="F1157">
        <v>1529006.4</v>
      </c>
      <c r="G1157">
        <v>46090</v>
      </c>
      <c r="H1157" t="s">
        <v>6125</v>
      </c>
    </row>
    <row r="1158" spans="1:8" hidden="1">
      <c r="A1158">
        <v>136604</v>
      </c>
      <c r="B1158">
        <v>0</v>
      </c>
      <c r="C1158">
        <v>0</v>
      </c>
      <c r="D1158" t="s">
        <v>6149</v>
      </c>
      <c r="E1158">
        <v>0</v>
      </c>
      <c r="F1158">
        <v>0</v>
      </c>
      <c r="G1158">
        <v>46091</v>
      </c>
      <c r="H1158" t="s">
        <v>6150</v>
      </c>
    </row>
    <row r="1159" spans="1:8" hidden="1">
      <c r="A1159">
        <v>136605</v>
      </c>
      <c r="B1159">
        <v>0</v>
      </c>
      <c r="C1159">
        <v>0</v>
      </c>
      <c r="D1159" t="s">
        <v>6151</v>
      </c>
      <c r="E1159">
        <v>0</v>
      </c>
      <c r="F1159">
        <v>0</v>
      </c>
      <c r="G1159">
        <v>46091</v>
      </c>
      <c r="H1159" t="s">
        <v>6150</v>
      </c>
    </row>
    <row r="1160" spans="1:8" hidden="1">
      <c r="A1160">
        <v>136606</v>
      </c>
      <c r="B1160" t="s">
        <v>4666</v>
      </c>
      <c r="C1160" t="s">
        <v>4018</v>
      </c>
      <c r="D1160">
        <v>0</v>
      </c>
      <c r="E1160">
        <v>9000000</v>
      </c>
      <c r="F1160">
        <v>9000000</v>
      </c>
      <c r="G1160">
        <v>46091</v>
      </c>
      <c r="H1160" t="s">
        <v>6150</v>
      </c>
    </row>
    <row r="1161" spans="1:8" hidden="1">
      <c r="A1161">
        <v>136607</v>
      </c>
      <c r="B1161" t="s">
        <v>5676</v>
      </c>
      <c r="C1161" t="s">
        <v>5677</v>
      </c>
      <c r="D1161" t="s">
        <v>6152</v>
      </c>
      <c r="E1161">
        <v>53925000</v>
      </c>
      <c r="F1161">
        <v>53925000</v>
      </c>
      <c r="G1161">
        <v>46091</v>
      </c>
      <c r="H1161" t="s">
        <v>6150</v>
      </c>
    </row>
    <row r="1162" spans="1:8" hidden="1">
      <c r="A1162">
        <v>136608</v>
      </c>
      <c r="B1162" t="s">
        <v>6153</v>
      </c>
      <c r="C1162" t="s">
        <v>4192</v>
      </c>
      <c r="D1162">
        <v>0</v>
      </c>
      <c r="E1162">
        <v>4860000</v>
      </c>
      <c r="F1162">
        <v>5832000</v>
      </c>
      <c r="G1162">
        <v>46122</v>
      </c>
      <c r="H1162" t="s">
        <v>6154</v>
      </c>
    </row>
    <row r="1163" spans="1:8" hidden="1">
      <c r="A1163">
        <v>136609</v>
      </c>
      <c r="B1163" t="s">
        <v>6155</v>
      </c>
      <c r="C1163" t="s">
        <v>6156</v>
      </c>
      <c r="D1163" t="s">
        <v>6157</v>
      </c>
      <c r="E1163">
        <v>15720</v>
      </c>
      <c r="F1163">
        <v>15720</v>
      </c>
      <c r="G1163">
        <v>46091</v>
      </c>
      <c r="H1163" t="s">
        <v>6150</v>
      </c>
    </row>
    <row r="1164" spans="1:8" hidden="1">
      <c r="A1164">
        <v>136610</v>
      </c>
      <c r="B1164">
        <v>0</v>
      </c>
      <c r="C1164">
        <v>0</v>
      </c>
      <c r="D1164" t="s">
        <v>6158</v>
      </c>
      <c r="E1164">
        <v>0</v>
      </c>
      <c r="F1164">
        <v>0</v>
      </c>
      <c r="G1164">
        <v>46091</v>
      </c>
      <c r="H1164" t="s">
        <v>6150</v>
      </c>
    </row>
    <row r="1165" spans="1:8" hidden="1">
      <c r="A1165">
        <v>136611</v>
      </c>
      <c r="B1165" t="s">
        <v>5036</v>
      </c>
      <c r="C1165" t="s">
        <v>4003</v>
      </c>
      <c r="D1165" t="s">
        <v>6159</v>
      </c>
      <c r="E1165">
        <v>7732600</v>
      </c>
      <c r="F1165">
        <v>9279120</v>
      </c>
      <c r="G1165">
        <v>46091</v>
      </c>
      <c r="H1165" t="s">
        <v>6150</v>
      </c>
    </row>
    <row r="1166" spans="1:8" hidden="1">
      <c r="A1166">
        <v>136612</v>
      </c>
      <c r="B1166">
        <v>0</v>
      </c>
      <c r="C1166">
        <v>0</v>
      </c>
      <c r="D1166" t="s">
        <v>6160</v>
      </c>
      <c r="E1166">
        <v>0</v>
      </c>
      <c r="F1166">
        <v>0</v>
      </c>
      <c r="G1166">
        <v>46091</v>
      </c>
      <c r="H1166" t="s">
        <v>6150</v>
      </c>
    </row>
    <row r="1167" spans="1:8" hidden="1">
      <c r="A1167">
        <v>136613</v>
      </c>
      <c r="B1167">
        <v>0</v>
      </c>
      <c r="C1167">
        <v>0</v>
      </c>
      <c r="D1167" t="s">
        <v>6161</v>
      </c>
      <c r="E1167">
        <v>0</v>
      </c>
      <c r="F1167">
        <v>0</v>
      </c>
      <c r="G1167">
        <v>46091</v>
      </c>
      <c r="H1167" t="s">
        <v>6150</v>
      </c>
    </row>
    <row r="1168" spans="1:8" hidden="1">
      <c r="A1168">
        <v>136614</v>
      </c>
      <c r="B1168">
        <v>0</v>
      </c>
      <c r="C1168">
        <v>0</v>
      </c>
      <c r="D1168" t="s">
        <v>6162</v>
      </c>
      <c r="E1168">
        <v>0</v>
      </c>
      <c r="F1168">
        <v>0</v>
      </c>
      <c r="G1168">
        <v>46091</v>
      </c>
      <c r="H1168" t="s">
        <v>6150</v>
      </c>
    </row>
    <row r="1169" spans="1:8" hidden="1">
      <c r="A1169">
        <v>136615</v>
      </c>
      <c r="B1169" t="s">
        <v>5036</v>
      </c>
      <c r="C1169" t="s">
        <v>4003</v>
      </c>
      <c r="D1169" t="s">
        <v>6163</v>
      </c>
      <c r="E1169">
        <v>77550000</v>
      </c>
      <c r="F1169">
        <v>93060000</v>
      </c>
      <c r="G1169">
        <v>46091</v>
      </c>
      <c r="H1169" t="s">
        <v>6150</v>
      </c>
    </row>
    <row r="1170" spans="1:8" hidden="1">
      <c r="A1170">
        <v>136616</v>
      </c>
      <c r="B1170">
        <v>0</v>
      </c>
      <c r="C1170">
        <v>0</v>
      </c>
      <c r="D1170" t="s">
        <v>6164</v>
      </c>
      <c r="E1170">
        <v>0</v>
      </c>
      <c r="F1170">
        <v>0</v>
      </c>
      <c r="G1170">
        <v>46091</v>
      </c>
      <c r="H1170" t="s">
        <v>6150</v>
      </c>
    </row>
    <row r="1171" spans="1:8" hidden="1">
      <c r="A1171">
        <v>136617</v>
      </c>
      <c r="B1171">
        <v>0</v>
      </c>
      <c r="C1171">
        <v>0</v>
      </c>
      <c r="D1171" t="s">
        <v>6165</v>
      </c>
      <c r="E1171">
        <v>0</v>
      </c>
      <c r="F1171">
        <v>0</v>
      </c>
      <c r="G1171">
        <v>46091</v>
      </c>
      <c r="H1171" t="s">
        <v>6150</v>
      </c>
    </row>
    <row r="1172" spans="1:8" hidden="1">
      <c r="A1172">
        <v>136618</v>
      </c>
      <c r="B1172" t="s">
        <v>4927</v>
      </c>
      <c r="C1172" t="s">
        <v>4076</v>
      </c>
      <c r="D1172" t="s">
        <v>6166</v>
      </c>
      <c r="E1172">
        <v>9819504</v>
      </c>
      <c r="F1172">
        <v>11783404.800000001</v>
      </c>
      <c r="G1172">
        <v>46091</v>
      </c>
      <c r="H1172" t="s">
        <v>6150</v>
      </c>
    </row>
    <row r="1173" spans="1:8" hidden="1">
      <c r="A1173">
        <v>136619</v>
      </c>
      <c r="B1173">
        <v>0</v>
      </c>
      <c r="C1173">
        <v>0</v>
      </c>
      <c r="D1173" t="s">
        <v>6167</v>
      </c>
      <c r="E1173">
        <v>0</v>
      </c>
      <c r="F1173">
        <v>0</v>
      </c>
      <c r="G1173">
        <v>46091</v>
      </c>
      <c r="H1173" t="s">
        <v>6150</v>
      </c>
    </row>
    <row r="1174" spans="1:8" hidden="1">
      <c r="A1174">
        <v>136620</v>
      </c>
      <c r="B1174">
        <v>0</v>
      </c>
      <c r="C1174">
        <v>0</v>
      </c>
      <c r="D1174" t="s">
        <v>6168</v>
      </c>
      <c r="E1174">
        <v>0</v>
      </c>
      <c r="F1174">
        <v>0</v>
      </c>
      <c r="G1174">
        <v>46091</v>
      </c>
      <c r="H1174" t="s">
        <v>6150</v>
      </c>
    </row>
    <row r="1175" spans="1:8" hidden="1">
      <c r="A1175">
        <v>136621</v>
      </c>
      <c r="B1175">
        <v>0</v>
      </c>
      <c r="C1175">
        <v>0</v>
      </c>
      <c r="D1175" t="s">
        <v>6169</v>
      </c>
      <c r="E1175">
        <v>0</v>
      </c>
      <c r="F1175">
        <v>0</v>
      </c>
      <c r="G1175">
        <v>46091</v>
      </c>
      <c r="H1175" t="s">
        <v>6150</v>
      </c>
    </row>
    <row r="1176" spans="1:8" hidden="1">
      <c r="A1176">
        <v>136622</v>
      </c>
      <c r="B1176" t="s">
        <v>6170</v>
      </c>
      <c r="C1176" t="s">
        <v>6171</v>
      </c>
      <c r="D1176" t="s">
        <v>6172</v>
      </c>
      <c r="E1176">
        <v>722000.25</v>
      </c>
      <c r="F1176">
        <v>866400.3</v>
      </c>
      <c r="G1176">
        <v>46091</v>
      </c>
      <c r="H1176" t="s">
        <v>6150</v>
      </c>
    </row>
    <row r="1177" spans="1:8" hidden="1">
      <c r="A1177">
        <v>136623</v>
      </c>
      <c r="B1177" t="s">
        <v>4695</v>
      </c>
      <c r="C1177" t="s">
        <v>3973</v>
      </c>
      <c r="D1177" t="s">
        <v>6173</v>
      </c>
      <c r="E1177">
        <v>974100</v>
      </c>
      <c r="F1177">
        <v>974100</v>
      </c>
      <c r="G1177">
        <v>46091</v>
      </c>
      <c r="H1177" t="s">
        <v>6150</v>
      </c>
    </row>
    <row r="1178" spans="1:8" hidden="1">
      <c r="A1178">
        <v>136624</v>
      </c>
      <c r="B1178" t="s">
        <v>6174</v>
      </c>
      <c r="C1178" t="s">
        <v>4171</v>
      </c>
      <c r="D1178" t="s">
        <v>6175</v>
      </c>
      <c r="E1178">
        <v>1370000</v>
      </c>
      <c r="F1178">
        <v>1370000</v>
      </c>
      <c r="G1178">
        <v>46091</v>
      </c>
      <c r="H1178" t="s">
        <v>6150</v>
      </c>
    </row>
    <row r="1179" spans="1:8" hidden="1">
      <c r="A1179">
        <v>136625</v>
      </c>
      <c r="B1179" t="s">
        <v>4695</v>
      </c>
      <c r="C1179" t="s">
        <v>3973</v>
      </c>
      <c r="D1179" t="s">
        <v>6176</v>
      </c>
      <c r="E1179">
        <v>745700</v>
      </c>
      <c r="F1179">
        <v>745700</v>
      </c>
      <c r="G1179">
        <v>46091</v>
      </c>
      <c r="H1179" t="s">
        <v>6150</v>
      </c>
    </row>
    <row r="1180" spans="1:8" hidden="1">
      <c r="A1180">
        <v>136626</v>
      </c>
      <c r="B1180" t="s">
        <v>6177</v>
      </c>
      <c r="C1180" t="s">
        <v>4200</v>
      </c>
      <c r="D1180" t="s">
        <v>6178</v>
      </c>
      <c r="E1180">
        <v>350000</v>
      </c>
      <c r="F1180">
        <v>350000</v>
      </c>
      <c r="G1180">
        <v>46091</v>
      </c>
      <c r="H1180" t="s">
        <v>6150</v>
      </c>
    </row>
    <row r="1181" spans="1:8" hidden="1">
      <c r="A1181">
        <v>136627</v>
      </c>
      <c r="B1181" t="s">
        <v>4952</v>
      </c>
      <c r="C1181" t="s">
        <v>3992</v>
      </c>
      <c r="D1181" t="s">
        <v>6179</v>
      </c>
      <c r="E1181">
        <v>1300000</v>
      </c>
      <c r="F1181">
        <v>1300000</v>
      </c>
      <c r="G1181">
        <v>46091</v>
      </c>
      <c r="H1181" t="s">
        <v>6150</v>
      </c>
    </row>
    <row r="1182" spans="1:8" hidden="1">
      <c r="A1182">
        <v>136628</v>
      </c>
      <c r="B1182">
        <v>0</v>
      </c>
      <c r="C1182">
        <v>0</v>
      </c>
      <c r="D1182" t="s">
        <v>6180</v>
      </c>
      <c r="E1182">
        <v>0</v>
      </c>
      <c r="F1182">
        <v>0</v>
      </c>
      <c r="G1182">
        <v>46091</v>
      </c>
      <c r="H1182" t="s">
        <v>6150</v>
      </c>
    </row>
    <row r="1183" spans="1:8" hidden="1">
      <c r="A1183">
        <v>136629</v>
      </c>
      <c r="B1183" t="s">
        <v>4952</v>
      </c>
      <c r="C1183" t="s">
        <v>3992</v>
      </c>
      <c r="D1183">
        <v>0</v>
      </c>
      <c r="E1183">
        <v>91257500</v>
      </c>
      <c r="F1183">
        <v>91257500</v>
      </c>
      <c r="G1183">
        <v>46091</v>
      </c>
      <c r="H1183" t="s">
        <v>6150</v>
      </c>
    </row>
    <row r="1184" spans="1:8" hidden="1">
      <c r="A1184">
        <v>136630</v>
      </c>
      <c r="B1184">
        <v>0</v>
      </c>
      <c r="C1184">
        <v>0</v>
      </c>
      <c r="D1184" t="s">
        <v>6181</v>
      </c>
      <c r="E1184">
        <v>0</v>
      </c>
      <c r="F1184">
        <v>0</v>
      </c>
      <c r="G1184">
        <v>46091</v>
      </c>
      <c r="H1184" t="s">
        <v>6150</v>
      </c>
    </row>
    <row r="1185" spans="1:8" hidden="1">
      <c r="A1185">
        <v>136631</v>
      </c>
      <c r="B1185">
        <v>0</v>
      </c>
      <c r="C1185">
        <v>0</v>
      </c>
      <c r="D1185" t="s">
        <v>6182</v>
      </c>
      <c r="E1185">
        <v>0</v>
      </c>
      <c r="F1185">
        <v>0</v>
      </c>
      <c r="G1185">
        <v>46091</v>
      </c>
      <c r="H1185" t="s">
        <v>6150</v>
      </c>
    </row>
    <row r="1186" spans="1:8" hidden="1">
      <c r="A1186">
        <v>136632</v>
      </c>
      <c r="B1186" t="s">
        <v>4695</v>
      </c>
      <c r="C1186" t="s">
        <v>3973</v>
      </c>
      <c r="D1186" t="s">
        <v>6183</v>
      </c>
      <c r="E1186">
        <v>1370700</v>
      </c>
      <c r="F1186">
        <v>1370700</v>
      </c>
      <c r="G1186">
        <v>46091</v>
      </c>
      <c r="H1186" t="s">
        <v>6150</v>
      </c>
    </row>
    <row r="1187" spans="1:8" hidden="1">
      <c r="A1187">
        <v>136633</v>
      </c>
      <c r="B1187">
        <v>0</v>
      </c>
      <c r="C1187">
        <v>0</v>
      </c>
      <c r="D1187" t="s">
        <v>6184</v>
      </c>
      <c r="E1187">
        <v>0</v>
      </c>
      <c r="F1187">
        <v>0</v>
      </c>
      <c r="G1187">
        <v>46091</v>
      </c>
      <c r="H1187" t="s">
        <v>6150</v>
      </c>
    </row>
    <row r="1188" spans="1:8" hidden="1">
      <c r="A1188">
        <v>136634</v>
      </c>
      <c r="B1188">
        <v>0</v>
      </c>
      <c r="C1188">
        <v>0</v>
      </c>
      <c r="D1188" t="s">
        <v>6185</v>
      </c>
      <c r="E1188">
        <v>0</v>
      </c>
      <c r="F1188">
        <v>0</v>
      </c>
      <c r="G1188">
        <v>46091</v>
      </c>
      <c r="H1188" t="s">
        <v>6150</v>
      </c>
    </row>
    <row r="1189" spans="1:8" hidden="1">
      <c r="A1189">
        <v>136635</v>
      </c>
      <c r="B1189" t="s">
        <v>6186</v>
      </c>
      <c r="C1189" t="s">
        <v>6187</v>
      </c>
      <c r="D1189" t="s">
        <v>6188</v>
      </c>
      <c r="E1189">
        <v>1200000</v>
      </c>
      <c r="F1189">
        <v>1200000</v>
      </c>
      <c r="G1189">
        <v>46091</v>
      </c>
      <c r="H1189" t="s">
        <v>6150</v>
      </c>
    </row>
    <row r="1190" spans="1:8" hidden="1">
      <c r="A1190">
        <v>136636</v>
      </c>
      <c r="B1190" t="s">
        <v>4760</v>
      </c>
      <c r="C1190" t="s">
        <v>3999</v>
      </c>
      <c r="D1190">
        <v>0</v>
      </c>
      <c r="E1190">
        <v>63459080</v>
      </c>
      <c r="F1190">
        <v>76150896</v>
      </c>
      <c r="G1190">
        <v>46091</v>
      </c>
      <c r="H1190" t="s">
        <v>6150</v>
      </c>
    </row>
    <row r="1191" spans="1:8" hidden="1">
      <c r="A1191">
        <v>136637</v>
      </c>
      <c r="B1191" t="s">
        <v>6189</v>
      </c>
      <c r="C1191" t="s">
        <v>6190</v>
      </c>
      <c r="D1191" t="s">
        <v>6191</v>
      </c>
      <c r="E1191">
        <v>700000</v>
      </c>
      <c r="F1191">
        <v>840000</v>
      </c>
      <c r="G1191">
        <v>46091</v>
      </c>
      <c r="H1191" t="s">
        <v>6150</v>
      </c>
    </row>
    <row r="1192" spans="1:8" hidden="1">
      <c r="A1192">
        <v>136638</v>
      </c>
      <c r="B1192" t="s">
        <v>5103</v>
      </c>
      <c r="C1192" t="s">
        <v>3963</v>
      </c>
      <c r="D1192" t="s">
        <v>6192</v>
      </c>
      <c r="E1192">
        <v>3230000</v>
      </c>
      <c r="F1192">
        <v>3876000</v>
      </c>
      <c r="G1192">
        <v>46091</v>
      </c>
      <c r="H1192" t="s">
        <v>6150</v>
      </c>
    </row>
    <row r="1193" spans="1:8" hidden="1">
      <c r="A1193">
        <v>136639</v>
      </c>
      <c r="B1193" t="s">
        <v>4817</v>
      </c>
      <c r="C1193" t="s">
        <v>4091</v>
      </c>
      <c r="D1193" t="s">
        <v>6193</v>
      </c>
      <c r="E1193">
        <v>6963800</v>
      </c>
      <c r="F1193">
        <v>8356560</v>
      </c>
      <c r="G1193">
        <v>46091</v>
      </c>
      <c r="H1193" t="s">
        <v>6150</v>
      </c>
    </row>
    <row r="1194" spans="1:8" hidden="1">
      <c r="A1194">
        <v>136640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46091</v>
      </c>
      <c r="H1194" t="s">
        <v>6150</v>
      </c>
    </row>
    <row r="1195" spans="1:8" hidden="1">
      <c r="A1195">
        <v>136641</v>
      </c>
      <c r="B1195" t="s">
        <v>4695</v>
      </c>
      <c r="C1195" t="s">
        <v>3973</v>
      </c>
      <c r="D1195" t="s">
        <v>6194</v>
      </c>
      <c r="E1195">
        <v>1370700</v>
      </c>
      <c r="F1195">
        <v>1370700</v>
      </c>
      <c r="G1195">
        <v>46091</v>
      </c>
      <c r="H1195" t="s">
        <v>6150</v>
      </c>
    </row>
    <row r="1196" spans="1:8" hidden="1">
      <c r="A1196">
        <v>136642</v>
      </c>
      <c r="B1196" t="s">
        <v>4695</v>
      </c>
      <c r="C1196" t="s">
        <v>3973</v>
      </c>
      <c r="D1196" t="s">
        <v>6195</v>
      </c>
      <c r="E1196">
        <v>1370700</v>
      </c>
      <c r="F1196">
        <v>1370700</v>
      </c>
      <c r="G1196">
        <v>46091</v>
      </c>
      <c r="H1196" t="s">
        <v>6150</v>
      </c>
    </row>
    <row r="1197" spans="1:8" hidden="1">
      <c r="A1197">
        <v>136643</v>
      </c>
      <c r="B1197">
        <v>0</v>
      </c>
      <c r="C1197">
        <v>0</v>
      </c>
      <c r="D1197" t="s">
        <v>6196</v>
      </c>
      <c r="E1197">
        <v>0</v>
      </c>
      <c r="F1197">
        <v>0</v>
      </c>
      <c r="G1197">
        <v>46092</v>
      </c>
      <c r="H1197" t="s">
        <v>4734</v>
      </c>
    </row>
    <row r="1198" spans="1:8" hidden="1">
      <c r="A1198">
        <v>136644</v>
      </c>
      <c r="B1198">
        <v>0</v>
      </c>
      <c r="C1198">
        <v>0</v>
      </c>
      <c r="D1198" t="s">
        <v>6197</v>
      </c>
      <c r="E1198">
        <v>0</v>
      </c>
      <c r="F1198">
        <v>0</v>
      </c>
      <c r="G1198">
        <v>46092</v>
      </c>
      <c r="H1198" t="s">
        <v>4734</v>
      </c>
    </row>
    <row r="1199" spans="1:8" hidden="1">
      <c r="A1199">
        <v>136645</v>
      </c>
      <c r="B1199" t="s">
        <v>6198</v>
      </c>
      <c r="C1199" t="s">
        <v>6199</v>
      </c>
      <c r="D1199" t="s">
        <v>6200</v>
      </c>
      <c r="E1199">
        <v>800000</v>
      </c>
      <c r="F1199">
        <v>800000</v>
      </c>
      <c r="G1199">
        <v>46092</v>
      </c>
      <c r="H1199" t="s">
        <v>4734</v>
      </c>
    </row>
    <row r="1200" spans="1:8" hidden="1">
      <c r="A1200">
        <v>136646</v>
      </c>
      <c r="B1200" t="s">
        <v>4668</v>
      </c>
      <c r="C1200" t="s">
        <v>4050</v>
      </c>
      <c r="D1200" t="s">
        <v>6201</v>
      </c>
      <c r="E1200">
        <v>687500.01</v>
      </c>
      <c r="F1200">
        <v>825000.01</v>
      </c>
      <c r="G1200">
        <v>46092</v>
      </c>
      <c r="H1200" t="s">
        <v>4734</v>
      </c>
    </row>
    <row r="1201" spans="1:8" hidden="1">
      <c r="A1201">
        <v>136647</v>
      </c>
      <c r="B1201" t="s">
        <v>6202</v>
      </c>
      <c r="C1201" t="s">
        <v>6203</v>
      </c>
      <c r="D1201">
        <v>0</v>
      </c>
      <c r="E1201">
        <v>2884.21</v>
      </c>
      <c r="F1201">
        <v>2884.21</v>
      </c>
      <c r="G1201">
        <v>46092</v>
      </c>
      <c r="H1201" t="s">
        <v>4734</v>
      </c>
    </row>
    <row r="1202" spans="1:8" hidden="1">
      <c r="A1202">
        <v>136648</v>
      </c>
      <c r="B1202" t="s">
        <v>5275</v>
      </c>
      <c r="C1202" t="s">
        <v>5276</v>
      </c>
      <c r="D1202" t="s">
        <v>6204</v>
      </c>
      <c r="E1202">
        <v>16600000</v>
      </c>
      <c r="F1202">
        <v>19920000</v>
      </c>
      <c r="G1202">
        <v>46092</v>
      </c>
      <c r="H1202" t="s">
        <v>4734</v>
      </c>
    </row>
    <row r="1203" spans="1:8" hidden="1">
      <c r="A1203">
        <v>136649</v>
      </c>
      <c r="B1203" t="s">
        <v>4697</v>
      </c>
      <c r="C1203" t="s">
        <v>3996</v>
      </c>
      <c r="D1203" t="s">
        <v>6205</v>
      </c>
      <c r="E1203">
        <v>2030000</v>
      </c>
      <c r="F1203">
        <v>2030000</v>
      </c>
      <c r="G1203">
        <v>46092</v>
      </c>
      <c r="H1203" t="s">
        <v>4734</v>
      </c>
    </row>
    <row r="1204" spans="1:8" hidden="1">
      <c r="A1204">
        <v>136650</v>
      </c>
      <c r="B1204" t="s">
        <v>4697</v>
      </c>
      <c r="C1204" t="s">
        <v>3996</v>
      </c>
      <c r="D1204" t="s">
        <v>6206</v>
      </c>
      <c r="E1204">
        <v>1140000</v>
      </c>
      <c r="F1204">
        <v>1140000</v>
      </c>
      <c r="G1204">
        <v>46092</v>
      </c>
      <c r="H1204" t="s">
        <v>4734</v>
      </c>
    </row>
    <row r="1205" spans="1:8" hidden="1">
      <c r="A1205">
        <v>136651</v>
      </c>
      <c r="B1205" t="s">
        <v>4688</v>
      </c>
      <c r="C1205" t="s">
        <v>4007</v>
      </c>
      <c r="D1205" t="s">
        <v>6207</v>
      </c>
      <c r="E1205">
        <v>14763176</v>
      </c>
      <c r="F1205">
        <v>17715811.199999999</v>
      </c>
      <c r="G1205">
        <v>46092</v>
      </c>
      <c r="H1205" t="s">
        <v>4734</v>
      </c>
    </row>
    <row r="1206" spans="1:8" hidden="1">
      <c r="A1206">
        <v>136652</v>
      </c>
      <c r="B1206">
        <v>0</v>
      </c>
      <c r="C1206">
        <v>0</v>
      </c>
      <c r="D1206">
        <v>0</v>
      </c>
      <c r="E1206">
        <v>177120000</v>
      </c>
      <c r="F1206">
        <v>212544000</v>
      </c>
      <c r="G1206">
        <v>46092</v>
      </c>
      <c r="H1206" t="s">
        <v>4734</v>
      </c>
    </row>
    <row r="1207" spans="1:8" hidden="1">
      <c r="A1207">
        <v>136653</v>
      </c>
      <c r="B1207" t="s">
        <v>5287</v>
      </c>
      <c r="C1207" t="s">
        <v>4085</v>
      </c>
      <c r="D1207" t="s">
        <v>6208</v>
      </c>
      <c r="E1207">
        <v>191250</v>
      </c>
      <c r="F1207">
        <v>229500</v>
      </c>
      <c r="G1207">
        <v>46092</v>
      </c>
      <c r="H1207" t="s">
        <v>4734</v>
      </c>
    </row>
    <row r="1208" spans="1:8" hidden="1">
      <c r="A1208">
        <v>136654</v>
      </c>
      <c r="B1208" t="s">
        <v>5036</v>
      </c>
      <c r="C1208" t="s">
        <v>4003</v>
      </c>
      <c r="D1208">
        <v>0</v>
      </c>
      <c r="E1208">
        <v>3120000</v>
      </c>
      <c r="F1208">
        <v>3744000</v>
      </c>
      <c r="G1208">
        <v>46092</v>
      </c>
      <c r="H1208" t="s">
        <v>4734</v>
      </c>
    </row>
    <row r="1209" spans="1:8" hidden="1">
      <c r="A1209">
        <v>136655</v>
      </c>
      <c r="B1209" t="s">
        <v>5057</v>
      </c>
      <c r="C1209" t="s">
        <v>4008</v>
      </c>
      <c r="D1209" t="s">
        <v>5333</v>
      </c>
      <c r="E1209">
        <v>5054400</v>
      </c>
      <c r="F1209">
        <v>6065280</v>
      </c>
      <c r="G1209">
        <v>46092</v>
      </c>
      <c r="H1209" t="s">
        <v>4734</v>
      </c>
    </row>
    <row r="1210" spans="1:8" hidden="1">
      <c r="A1210">
        <v>136656</v>
      </c>
      <c r="B1210" t="s">
        <v>4697</v>
      </c>
      <c r="C1210" t="s">
        <v>3996</v>
      </c>
      <c r="D1210" t="s">
        <v>6209</v>
      </c>
      <c r="E1210">
        <v>165300</v>
      </c>
      <c r="F1210">
        <v>165300</v>
      </c>
      <c r="G1210">
        <v>46092</v>
      </c>
      <c r="H1210" t="s">
        <v>4734</v>
      </c>
    </row>
    <row r="1211" spans="1:8" hidden="1">
      <c r="A1211">
        <v>136657</v>
      </c>
      <c r="B1211" t="s">
        <v>4688</v>
      </c>
      <c r="C1211" t="s">
        <v>4007</v>
      </c>
      <c r="D1211">
        <v>0</v>
      </c>
      <c r="E1211">
        <v>13890880</v>
      </c>
      <c r="F1211">
        <v>16669056</v>
      </c>
      <c r="G1211">
        <v>46092</v>
      </c>
      <c r="H1211" t="s">
        <v>4734</v>
      </c>
    </row>
    <row r="1212" spans="1:8" hidden="1">
      <c r="A1212">
        <v>136658</v>
      </c>
      <c r="B1212" t="s">
        <v>4688</v>
      </c>
      <c r="C1212" t="s">
        <v>4007</v>
      </c>
      <c r="D1212">
        <v>0</v>
      </c>
      <c r="E1212">
        <v>9098281</v>
      </c>
      <c r="F1212">
        <v>10917937.199999999</v>
      </c>
      <c r="G1212">
        <v>46092</v>
      </c>
      <c r="H1212" t="s">
        <v>4734</v>
      </c>
    </row>
    <row r="1213" spans="1:8" hidden="1">
      <c r="A1213">
        <v>136659</v>
      </c>
      <c r="B1213" t="s">
        <v>4695</v>
      </c>
      <c r="C1213" t="s">
        <v>3973</v>
      </c>
      <c r="D1213" t="s">
        <v>6210</v>
      </c>
      <c r="E1213">
        <v>2746800</v>
      </c>
      <c r="F1213">
        <v>2746800</v>
      </c>
      <c r="G1213">
        <v>46092</v>
      </c>
      <c r="H1213" t="s">
        <v>4734</v>
      </c>
    </row>
    <row r="1214" spans="1:8" hidden="1">
      <c r="A1214">
        <v>136660</v>
      </c>
      <c r="B1214" t="s">
        <v>6030</v>
      </c>
      <c r="C1214" t="s">
        <v>4009</v>
      </c>
      <c r="D1214" t="s">
        <v>6211</v>
      </c>
      <c r="E1214">
        <v>10458.67</v>
      </c>
      <c r="F1214">
        <v>10458.67</v>
      </c>
      <c r="G1214">
        <v>46092</v>
      </c>
      <c r="H1214" t="s">
        <v>4734</v>
      </c>
    </row>
    <row r="1215" spans="1:8" hidden="1">
      <c r="A1215">
        <v>136661</v>
      </c>
      <c r="B1215" t="s">
        <v>6057</v>
      </c>
      <c r="C1215" t="s">
        <v>6058</v>
      </c>
      <c r="D1215" t="s">
        <v>6212</v>
      </c>
      <c r="E1215">
        <v>1590000</v>
      </c>
      <c r="F1215">
        <v>1908000</v>
      </c>
      <c r="G1215">
        <v>46092</v>
      </c>
      <c r="H1215" t="s">
        <v>4734</v>
      </c>
    </row>
    <row r="1216" spans="1:8" hidden="1">
      <c r="A1216">
        <v>136662</v>
      </c>
      <c r="B1216" t="s">
        <v>6030</v>
      </c>
      <c r="C1216" t="s">
        <v>4009</v>
      </c>
      <c r="D1216" t="s">
        <v>6213</v>
      </c>
      <c r="E1216">
        <v>1500</v>
      </c>
      <c r="F1216">
        <v>1500</v>
      </c>
      <c r="G1216">
        <v>46092</v>
      </c>
      <c r="H1216" t="s">
        <v>4734</v>
      </c>
    </row>
    <row r="1217" spans="1:8" hidden="1">
      <c r="A1217">
        <v>136663</v>
      </c>
      <c r="B1217" t="s">
        <v>5036</v>
      </c>
      <c r="C1217" t="s">
        <v>4003</v>
      </c>
      <c r="D1217" t="s">
        <v>6214</v>
      </c>
      <c r="E1217">
        <v>12240000</v>
      </c>
      <c r="F1217">
        <v>14688000</v>
      </c>
      <c r="G1217">
        <v>46092</v>
      </c>
      <c r="H1217" t="s">
        <v>4734</v>
      </c>
    </row>
    <row r="1218" spans="1:8" hidden="1">
      <c r="A1218">
        <v>136664</v>
      </c>
      <c r="B1218" t="s">
        <v>4894</v>
      </c>
      <c r="C1218" t="s">
        <v>3983</v>
      </c>
      <c r="D1218" t="s">
        <v>6215</v>
      </c>
      <c r="E1218">
        <v>1800000</v>
      </c>
      <c r="F1218">
        <v>1800000</v>
      </c>
      <c r="G1218">
        <v>46092</v>
      </c>
      <c r="H1218" t="s">
        <v>4734</v>
      </c>
    </row>
    <row r="1219" spans="1:8" hidden="1">
      <c r="A1219">
        <v>136665</v>
      </c>
      <c r="B1219" t="s">
        <v>5597</v>
      </c>
      <c r="C1219" t="s">
        <v>5598</v>
      </c>
      <c r="D1219" t="s">
        <v>6216</v>
      </c>
      <c r="E1219">
        <v>12051000</v>
      </c>
      <c r="F1219">
        <v>12051000</v>
      </c>
      <c r="G1219">
        <v>46092</v>
      </c>
      <c r="H1219" t="s">
        <v>4734</v>
      </c>
    </row>
    <row r="1220" spans="1:8" hidden="1">
      <c r="A1220">
        <v>136666</v>
      </c>
      <c r="B1220" t="s">
        <v>5116</v>
      </c>
      <c r="C1220" t="s">
        <v>3966</v>
      </c>
      <c r="D1220" t="s">
        <v>6217</v>
      </c>
      <c r="E1220">
        <v>103500</v>
      </c>
      <c r="F1220">
        <v>124200</v>
      </c>
      <c r="G1220">
        <v>46093</v>
      </c>
      <c r="H1220" t="s">
        <v>4673</v>
      </c>
    </row>
    <row r="1221" spans="1:8" hidden="1">
      <c r="A1221">
        <v>136667</v>
      </c>
      <c r="B1221" t="s">
        <v>6218</v>
      </c>
      <c r="C1221" t="s">
        <v>6219</v>
      </c>
      <c r="D1221" t="s">
        <v>6220</v>
      </c>
      <c r="E1221">
        <v>7700000</v>
      </c>
      <c r="F1221">
        <v>9240000</v>
      </c>
      <c r="G1221">
        <v>46093</v>
      </c>
      <c r="H1221" t="s">
        <v>4673</v>
      </c>
    </row>
    <row r="1222" spans="1:8" hidden="1">
      <c r="A1222">
        <v>136668</v>
      </c>
      <c r="B1222">
        <v>0</v>
      </c>
      <c r="C1222">
        <v>0</v>
      </c>
      <c r="D1222" t="s">
        <v>6221</v>
      </c>
      <c r="E1222">
        <v>0</v>
      </c>
      <c r="F1222">
        <v>0</v>
      </c>
      <c r="G1222">
        <v>46093</v>
      </c>
      <c r="H1222" t="s">
        <v>4673</v>
      </c>
    </row>
    <row r="1223" spans="1:8" hidden="1">
      <c r="A1223">
        <v>136669</v>
      </c>
      <c r="B1223" t="s">
        <v>6222</v>
      </c>
      <c r="C1223" t="s">
        <v>6223</v>
      </c>
      <c r="D1223" t="s">
        <v>6224</v>
      </c>
      <c r="E1223">
        <v>5386666.6699999999</v>
      </c>
      <c r="F1223">
        <v>6464000</v>
      </c>
      <c r="G1223">
        <v>46093</v>
      </c>
      <c r="H1223" t="s">
        <v>4673</v>
      </c>
    </row>
    <row r="1224" spans="1:8" hidden="1">
      <c r="A1224">
        <v>136670</v>
      </c>
      <c r="B1224" t="s">
        <v>4674</v>
      </c>
      <c r="C1224" t="s">
        <v>4675</v>
      </c>
      <c r="D1224" t="s">
        <v>6225</v>
      </c>
      <c r="E1224">
        <v>199750.01</v>
      </c>
      <c r="F1224">
        <v>239700.01</v>
      </c>
      <c r="G1224">
        <v>46093</v>
      </c>
      <c r="H1224" t="s">
        <v>4673</v>
      </c>
    </row>
    <row r="1225" spans="1:8" hidden="1">
      <c r="A1225">
        <v>136671</v>
      </c>
      <c r="B1225" t="s">
        <v>5024</v>
      </c>
      <c r="C1225" t="s">
        <v>3967</v>
      </c>
      <c r="D1225" t="s">
        <v>6226</v>
      </c>
      <c r="E1225">
        <v>54720000</v>
      </c>
      <c r="F1225">
        <v>65664000</v>
      </c>
      <c r="G1225">
        <v>46093</v>
      </c>
      <c r="H1225" t="s">
        <v>4673</v>
      </c>
    </row>
    <row r="1226" spans="1:8" hidden="1">
      <c r="A1226">
        <v>136672</v>
      </c>
      <c r="B1226" t="s">
        <v>4839</v>
      </c>
      <c r="C1226" t="s">
        <v>4840</v>
      </c>
      <c r="D1226" t="s">
        <v>6227</v>
      </c>
      <c r="E1226">
        <v>8311</v>
      </c>
      <c r="F1226">
        <v>8311</v>
      </c>
      <c r="G1226">
        <v>46093</v>
      </c>
      <c r="H1226" t="s">
        <v>4673</v>
      </c>
    </row>
    <row r="1227" spans="1:8" hidden="1">
      <c r="A1227">
        <v>136673</v>
      </c>
      <c r="B1227" t="s">
        <v>6228</v>
      </c>
      <c r="C1227" t="s">
        <v>6229</v>
      </c>
      <c r="D1227" t="s">
        <v>6230</v>
      </c>
      <c r="E1227">
        <v>5150000</v>
      </c>
      <c r="F1227">
        <v>5150000</v>
      </c>
      <c r="G1227">
        <v>46093</v>
      </c>
      <c r="H1227" t="s">
        <v>4673</v>
      </c>
    </row>
    <row r="1228" spans="1:8" hidden="1">
      <c r="A1228">
        <v>136674</v>
      </c>
      <c r="B1228" t="s">
        <v>6231</v>
      </c>
      <c r="C1228" t="s">
        <v>6232</v>
      </c>
      <c r="D1228" t="s">
        <v>6233</v>
      </c>
      <c r="E1228">
        <v>2650000</v>
      </c>
      <c r="F1228">
        <v>2650000</v>
      </c>
      <c r="G1228">
        <v>46093</v>
      </c>
      <c r="H1228" t="s">
        <v>4673</v>
      </c>
    </row>
    <row r="1229" spans="1:8" hidden="1">
      <c r="A1229">
        <v>136675</v>
      </c>
      <c r="B1229" t="s">
        <v>6234</v>
      </c>
      <c r="C1229" t="s">
        <v>6235</v>
      </c>
      <c r="D1229" t="s">
        <v>6236</v>
      </c>
      <c r="E1229">
        <v>311500</v>
      </c>
      <c r="F1229">
        <v>373800</v>
      </c>
      <c r="G1229">
        <v>46093</v>
      </c>
      <c r="H1229" t="s">
        <v>4673</v>
      </c>
    </row>
    <row r="1230" spans="1:8" hidden="1">
      <c r="A1230">
        <v>136676</v>
      </c>
      <c r="B1230" t="s">
        <v>5057</v>
      </c>
      <c r="C1230" t="s">
        <v>4008</v>
      </c>
      <c r="D1230" t="s">
        <v>5333</v>
      </c>
      <c r="E1230">
        <v>332900</v>
      </c>
      <c r="F1230">
        <v>399480</v>
      </c>
      <c r="G1230">
        <v>46093</v>
      </c>
      <c r="H1230" t="s">
        <v>4673</v>
      </c>
    </row>
    <row r="1231" spans="1:8" hidden="1">
      <c r="A1231">
        <v>136677</v>
      </c>
      <c r="B1231" t="s">
        <v>5057</v>
      </c>
      <c r="C1231" t="s">
        <v>4008</v>
      </c>
      <c r="D1231" t="s">
        <v>5333</v>
      </c>
      <c r="E1231">
        <v>976200</v>
      </c>
      <c r="F1231">
        <v>1171440</v>
      </c>
      <c r="G1231">
        <v>46093</v>
      </c>
      <c r="H1231" t="s">
        <v>4673</v>
      </c>
    </row>
    <row r="1232" spans="1:8" hidden="1">
      <c r="A1232">
        <v>136678</v>
      </c>
      <c r="B1232" t="s">
        <v>6237</v>
      </c>
      <c r="C1232" t="s">
        <v>6238</v>
      </c>
      <c r="D1232" t="s">
        <v>6239</v>
      </c>
      <c r="E1232">
        <v>1040500</v>
      </c>
      <c r="F1232">
        <v>1248600</v>
      </c>
      <c r="G1232">
        <v>46093</v>
      </c>
      <c r="H1232" t="s">
        <v>4673</v>
      </c>
    </row>
    <row r="1233" spans="1:8" hidden="1">
      <c r="A1233">
        <v>136679</v>
      </c>
      <c r="B1233" t="s">
        <v>4794</v>
      </c>
      <c r="C1233" t="s">
        <v>4025</v>
      </c>
      <c r="D1233" t="s">
        <v>6240</v>
      </c>
      <c r="E1233">
        <v>95400</v>
      </c>
      <c r="F1233">
        <v>114480</v>
      </c>
      <c r="G1233">
        <v>46093</v>
      </c>
      <c r="H1233" t="s">
        <v>4673</v>
      </c>
    </row>
    <row r="1234" spans="1:8" hidden="1">
      <c r="A1234">
        <v>136680</v>
      </c>
      <c r="B1234" t="s">
        <v>4794</v>
      </c>
      <c r="C1234" t="s">
        <v>4025</v>
      </c>
      <c r="D1234" t="s">
        <v>6241</v>
      </c>
      <c r="E1234">
        <v>5662153</v>
      </c>
      <c r="F1234">
        <v>6794583.5999999996</v>
      </c>
      <c r="G1234">
        <v>46093</v>
      </c>
      <c r="H1234" t="s">
        <v>4673</v>
      </c>
    </row>
    <row r="1235" spans="1:8" hidden="1">
      <c r="A1235">
        <v>136681</v>
      </c>
      <c r="B1235" t="s">
        <v>4794</v>
      </c>
      <c r="C1235" t="s">
        <v>4025</v>
      </c>
      <c r="D1235" t="s">
        <v>6242</v>
      </c>
      <c r="E1235">
        <v>6191153</v>
      </c>
      <c r="F1235">
        <v>7429383.5999999996</v>
      </c>
      <c r="G1235">
        <v>46093</v>
      </c>
      <c r="H1235" t="s">
        <v>4673</v>
      </c>
    </row>
    <row r="1236" spans="1:8" hidden="1">
      <c r="A1236">
        <v>136682</v>
      </c>
      <c r="B1236" t="s">
        <v>5538</v>
      </c>
      <c r="C1236" t="s">
        <v>3995</v>
      </c>
      <c r="D1236" t="s">
        <v>6243</v>
      </c>
      <c r="E1236">
        <v>460000</v>
      </c>
      <c r="F1236">
        <v>460000</v>
      </c>
      <c r="G1236">
        <v>46093</v>
      </c>
      <c r="H1236" t="s">
        <v>4673</v>
      </c>
    </row>
    <row r="1237" spans="1:8" hidden="1">
      <c r="A1237">
        <v>136683</v>
      </c>
      <c r="B1237" t="s">
        <v>4791</v>
      </c>
      <c r="C1237" t="s">
        <v>3968</v>
      </c>
      <c r="D1237" t="s">
        <v>6244</v>
      </c>
      <c r="E1237">
        <v>1279505.8400000001</v>
      </c>
      <c r="F1237">
        <v>1535407.01</v>
      </c>
      <c r="G1237">
        <v>46093</v>
      </c>
      <c r="H1237" t="s">
        <v>4673</v>
      </c>
    </row>
    <row r="1238" spans="1:8" hidden="1">
      <c r="A1238">
        <v>136684</v>
      </c>
      <c r="B1238" t="s">
        <v>4774</v>
      </c>
      <c r="C1238" t="s">
        <v>4203</v>
      </c>
      <c r="D1238" t="s">
        <v>6245</v>
      </c>
      <c r="E1238">
        <v>3858000</v>
      </c>
      <c r="F1238">
        <v>4629600</v>
      </c>
      <c r="G1238">
        <v>46093</v>
      </c>
      <c r="H1238" t="s">
        <v>4673</v>
      </c>
    </row>
    <row r="1239" spans="1:8" hidden="1">
      <c r="A1239">
        <v>136685</v>
      </c>
      <c r="B1239" t="s">
        <v>6246</v>
      </c>
      <c r="C1239" t="s">
        <v>6247</v>
      </c>
      <c r="D1239" t="s">
        <v>6248</v>
      </c>
      <c r="E1239">
        <v>1800000</v>
      </c>
      <c r="F1239">
        <v>1800000</v>
      </c>
      <c r="G1239">
        <v>46093</v>
      </c>
      <c r="H1239" t="s">
        <v>4673</v>
      </c>
    </row>
    <row r="1240" spans="1:8" hidden="1">
      <c r="A1240">
        <v>136686</v>
      </c>
      <c r="B1240" t="s">
        <v>4697</v>
      </c>
      <c r="C1240" t="s">
        <v>3996</v>
      </c>
      <c r="D1240" t="s">
        <v>6249</v>
      </c>
      <c r="E1240">
        <v>1200000</v>
      </c>
      <c r="F1240">
        <v>1200000</v>
      </c>
      <c r="G1240">
        <v>46093</v>
      </c>
      <c r="H1240" t="s">
        <v>4673</v>
      </c>
    </row>
    <row r="1241" spans="1:8" hidden="1">
      <c r="A1241">
        <v>136687</v>
      </c>
      <c r="B1241" t="s">
        <v>4791</v>
      </c>
      <c r="C1241" t="s">
        <v>3968</v>
      </c>
      <c r="D1241">
        <v>0</v>
      </c>
      <c r="E1241">
        <v>150000</v>
      </c>
      <c r="F1241">
        <v>180000</v>
      </c>
      <c r="G1241">
        <v>46093</v>
      </c>
      <c r="H1241" t="s">
        <v>4673</v>
      </c>
    </row>
    <row r="1242" spans="1:8" hidden="1">
      <c r="A1242">
        <v>136688</v>
      </c>
      <c r="B1242" t="s">
        <v>4689</v>
      </c>
      <c r="C1242" t="s">
        <v>4002</v>
      </c>
      <c r="D1242" t="s">
        <v>5712</v>
      </c>
      <c r="E1242">
        <v>346600</v>
      </c>
      <c r="F1242">
        <v>346600</v>
      </c>
      <c r="G1242">
        <v>46093</v>
      </c>
      <c r="H1242" t="s">
        <v>4673</v>
      </c>
    </row>
    <row r="1243" spans="1:8" hidden="1">
      <c r="A1243">
        <v>136689</v>
      </c>
      <c r="B1243" t="s">
        <v>6250</v>
      </c>
      <c r="C1243" t="s">
        <v>6251</v>
      </c>
      <c r="D1243">
        <v>0</v>
      </c>
      <c r="E1243">
        <v>7000000</v>
      </c>
      <c r="F1243">
        <v>7000000</v>
      </c>
      <c r="G1243">
        <v>46093</v>
      </c>
      <c r="H1243" t="s">
        <v>4673</v>
      </c>
    </row>
    <row r="1244" spans="1:8" hidden="1">
      <c r="A1244">
        <v>136690</v>
      </c>
      <c r="B1244" t="s">
        <v>4695</v>
      </c>
      <c r="C1244" t="s">
        <v>3973</v>
      </c>
      <c r="D1244" t="s">
        <v>6252</v>
      </c>
      <c r="E1244">
        <v>3836600</v>
      </c>
      <c r="F1244">
        <v>3836600</v>
      </c>
      <c r="G1244">
        <v>46093</v>
      </c>
      <c r="H1244" t="s">
        <v>4673</v>
      </c>
    </row>
    <row r="1245" spans="1:8" hidden="1">
      <c r="A1245">
        <v>136691</v>
      </c>
      <c r="B1245" t="s">
        <v>4925</v>
      </c>
      <c r="C1245" t="s">
        <v>4926</v>
      </c>
      <c r="D1245">
        <v>0</v>
      </c>
      <c r="E1245">
        <v>500000</v>
      </c>
      <c r="F1245">
        <v>600000</v>
      </c>
      <c r="G1245">
        <v>46093</v>
      </c>
      <c r="H1245" t="s">
        <v>4673</v>
      </c>
    </row>
    <row r="1246" spans="1:8" hidden="1">
      <c r="A1246">
        <v>136692</v>
      </c>
      <c r="B1246" t="s">
        <v>6253</v>
      </c>
      <c r="C1246" t="s">
        <v>6254</v>
      </c>
      <c r="D1246" t="s">
        <v>6255</v>
      </c>
      <c r="E1246">
        <v>8973900</v>
      </c>
      <c r="F1246">
        <v>10768680</v>
      </c>
      <c r="G1246">
        <v>46093</v>
      </c>
      <c r="H1246" t="s">
        <v>4673</v>
      </c>
    </row>
    <row r="1247" spans="1:8" hidden="1">
      <c r="A1247">
        <v>136693</v>
      </c>
      <c r="B1247" t="s">
        <v>4794</v>
      </c>
      <c r="C1247" t="s">
        <v>4025</v>
      </c>
      <c r="D1247" t="s">
        <v>6256</v>
      </c>
      <c r="E1247">
        <v>954</v>
      </c>
      <c r="F1247">
        <v>1144.8</v>
      </c>
      <c r="G1247">
        <v>46093</v>
      </c>
      <c r="H1247" t="s">
        <v>4673</v>
      </c>
    </row>
    <row r="1248" spans="1:8" hidden="1">
      <c r="A1248">
        <v>136694</v>
      </c>
      <c r="B1248" t="s">
        <v>6257</v>
      </c>
      <c r="C1248" t="s">
        <v>6258</v>
      </c>
      <c r="D1248" t="s">
        <v>6259</v>
      </c>
      <c r="E1248">
        <v>2000000</v>
      </c>
      <c r="F1248">
        <v>2000000</v>
      </c>
      <c r="G1248">
        <v>46093</v>
      </c>
      <c r="H1248" t="s">
        <v>4673</v>
      </c>
    </row>
    <row r="1249" spans="1:8" hidden="1">
      <c r="A1249">
        <v>136695</v>
      </c>
      <c r="B1249" t="s">
        <v>4797</v>
      </c>
      <c r="C1249" t="s">
        <v>4014</v>
      </c>
      <c r="D1249" t="s">
        <v>6260</v>
      </c>
      <c r="E1249">
        <v>10046196</v>
      </c>
      <c r="F1249">
        <v>12055435.199999999</v>
      </c>
      <c r="G1249">
        <v>46093</v>
      </c>
      <c r="H1249" t="s">
        <v>4673</v>
      </c>
    </row>
    <row r="1250" spans="1:8" hidden="1">
      <c r="A1250">
        <v>136696</v>
      </c>
      <c r="B1250" t="s">
        <v>5896</v>
      </c>
      <c r="C1250" t="s">
        <v>5897</v>
      </c>
      <c r="D1250" t="s">
        <v>6261</v>
      </c>
      <c r="E1250">
        <v>1200000</v>
      </c>
      <c r="F1250">
        <v>1200000</v>
      </c>
      <c r="G1250">
        <v>46093</v>
      </c>
      <c r="H1250" t="s">
        <v>4673</v>
      </c>
    </row>
    <row r="1251" spans="1:8" hidden="1">
      <c r="A1251">
        <v>136697</v>
      </c>
      <c r="B1251" t="s">
        <v>4797</v>
      </c>
      <c r="C1251" t="s">
        <v>4014</v>
      </c>
      <c r="D1251" t="s">
        <v>6262</v>
      </c>
      <c r="E1251">
        <v>4758566</v>
      </c>
      <c r="F1251">
        <v>5710279.2000000002</v>
      </c>
      <c r="G1251">
        <v>46093</v>
      </c>
      <c r="H1251" t="s">
        <v>4673</v>
      </c>
    </row>
    <row r="1252" spans="1:8" hidden="1">
      <c r="A1252">
        <v>136698</v>
      </c>
      <c r="B1252">
        <v>0</v>
      </c>
      <c r="C1252">
        <v>0</v>
      </c>
      <c r="D1252" t="s">
        <v>6263</v>
      </c>
      <c r="E1252">
        <v>0</v>
      </c>
      <c r="F1252">
        <v>0</v>
      </c>
      <c r="G1252">
        <v>46093</v>
      </c>
      <c r="H1252" t="s">
        <v>4673</v>
      </c>
    </row>
    <row r="1253" spans="1:8" hidden="1">
      <c r="A1253">
        <v>136699</v>
      </c>
      <c r="B1253" t="s">
        <v>4797</v>
      </c>
      <c r="C1253" t="s">
        <v>4014</v>
      </c>
      <c r="D1253" t="s">
        <v>6264</v>
      </c>
      <c r="E1253">
        <v>9342531</v>
      </c>
      <c r="F1253">
        <v>11211037.199999999</v>
      </c>
      <c r="G1253">
        <v>46093</v>
      </c>
      <c r="H1253" t="s">
        <v>4673</v>
      </c>
    </row>
    <row r="1254" spans="1:8" hidden="1">
      <c r="A1254">
        <v>136700</v>
      </c>
      <c r="B1254" t="s">
        <v>6265</v>
      </c>
      <c r="C1254" t="s">
        <v>6266</v>
      </c>
      <c r="D1254" t="s">
        <v>6085</v>
      </c>
      <c r="E1254">
        <v>190500000</v>
      </c>
      <c r="F1254">
        <v>190500000</v>
      </c>
      <c r="G1254">
        <v>46093</v>
      </c>
      <c r="H1254" t="s">
        <v>4673</v>
      </c>
    </row>
    <row r="1255" spans="1:8" hidden="1">
      <c r="A1255">
        <v>136701</v>
      </c>
      <c r="B1255" t="s">
        <v>4791</v>
      </c>
      <c r="C1255" t="s">
        <v>3968</v>
      </c>
      <c r="D1255" t="s">
        <v>6267</v>
      </c>
      <c r="E1255">
        <v>1050000</v>
      </c>
      <c r="F1255">
        <v>1260000</v>
      </c>
      <c r="G1255">
        <v>46093</v>
      </c>
      <c r="H1255" t="s">
        <v>4673</v>
      </c>
    </row>
    <row r="1256" spans="1:8" hidden="1">
      <c r="A1256">
        <v>136702</v>
      </c>
      <c r="B1256" t="s">
        <v>6268</v>
      </c>
      <c r="C1256" t="s">
        <v>6269</v>
      </c>
      <c r="D1256" t="s">
        <v>6270</v>
      </c>
      <c r="E1256">
        <v>800000</v>
      </c>
      <c r="F1256">
        <v>960000</v>
      </c>
      <c r="G1256">
        <v>46094</v>
      </c>
      <c r="H1256" t="s">
        <v>6271</v>
      </c>
    </row>
    <row r="1257" spans="1:8" hidden="1">
      <c r="A1257">
        <v>136703</v>
      </c>
      <c r="B1257" t="s">
        <v>4797</v>
      </c>
      <c r="C1257" t="s">
        <v>4014</v>
      </c>
      <c r="D1257" t="s">
        <v>6272</v>
      </c>
      <c r="E1257">
        <v>10217715</v>
      </c>
      <c r="F1257">
        <v>12261258</v>
      </c>
      <c r="G1257">
        <v>46094</v>
      </c>
      <c r="H1257" t="s">
        <v>6271</v>
      </c>
    </row>
    <row r="1258" spans="1:8" hidden="1">
      <c r="A1258">
        <v>136704</v>
      </c>
      <c r="B1258">
        <v>0</v>
      </c>
      <c r="C1258">
        <v>0</v>
      </c>
      <c r="D1258" t="s">
        <v>6273</v>
      </c>
      <c r="E1258">
        <v>0</v>
      </c>
      <c r="F1258">
        <v>0</v>
      </c>
      <c r="G1258">
        <v>46094</v>
      </c>
      <c r="H1258" t="s">
        <v>6271</v>
      </c>
    </row>
    <row r="1259" spans="1:8" hidden="1">
      <c r="A1259">
        <v>136705</v>
      </c>
      <c r="B1259" t="s">
        <v>5272</v>
      </c>
      <c r="C1259" t="s">
        <v>5273</v>
      </c>
      <c r="D1259" t="s">
        <v>6274</v>
      </c>
      <c r="E1259">
        <v>812406</v>
      </c>
      <c r="F1259">
        <v>974887.2</v>
      </c>
      <c r="G1259">
        <v>46094</v>
      </c>
      <c r="H1259" t="s">
        <v>6271</v>
      </c>
    </row>
    <row r="1260" spans="1:8" hidden="1">
      <c r="A1260">
        <v>136706</v>
      </c>
      <c r="B1260" t="s">
        <v>5016</v>
      </c>
      <c r="C1260" t="s">
        <v>3977</v>
      </c>
      <c r="D1260" t="s">
        <v>6275</v>
      </c>
      <c r="E1260">
        <v>80760000</v>
      </c>
      <c r="F1260">
        <v>96912000</v>
      </c>
      <c r="G1260">
        <v>46094</v>
      </c>
      <c r="H1260" t="s">
        <v>6271</v>
      </c>
    </row>
    <row r="1261" spans="1:8" hidden="1">
      <c r="A1261">
        <v>136707</v>
      </c>
      <c r="B1261" t="s">
        <v>4927</v>
      </c>
      <c r="C1261" t="s">
        <v>4076</v>
      </c>
      <c r="D1261" t="s">
        <v>6276</v>
      </c>
      <c r="E1261">
        <v>42915656</v>
      </c>
      <c r="F1261">
        <v>51498787.200000003</v>
      </c>
      <c r="G1261">
        <v>46094</v>
      </c>
      <c r="H1261" t="s">
        <v>6271</v>
      </c>
    </row>
    <row r="1262" spans="1:8" hidden="1">
      <c r="A1262">
        <v>136708</v>
      </c>
      <c r="B1262" t="s">
        <v>4927</v>
      </c>
      <c r="C1262" t="s">
        <v>4076</v>
      </c>
      <c r="D1262" t="s">
        <v>6277</v>
      </c>
      <c r="E1262">
        <v>29820500</v>
      </c>
      <c r="F1262">
        <v>35784600</v>
      </c>
      <c r="G1262">
        <v>46094</v>
      </c>
      <c r="H1262" t="s">
        <v>6271</v>
      </c>
    </row>
    <row r="1263" spans="1:8" hidden="1">
      <c r="A1263">
        <v>136709</v>
      </c>
      <c r="B1263" t="s">
        <v>4797</v>
      </c>
      <c r="C1263" t="s">
        <v>4014</v>
      </c>
      <c r="D1263" t="s">
        <v>6278</v>
      </c>
      <c r="E1263">
        <v>10894957</v>
      </c>
      <c r="F1263">
        <v>13073948.4</v>
      </c>
      <c r="G1263">
        <v>46094</v>
      </c>
      <c r="H1263" t="s">
        <v>6271</v>
      </c>
    </row>
    <row r="1264" spans="1:8">
      <c r="A1264" s="9">
        <v>136710</v>
      </c>
      <c r="B1264" s="9" t="s">
        <v>4768</v>
      </c>
      <c r="C1264" s="9" t="s">
        <v>4020</v>
      </c>
      <c r="D1264" s="9" t="s">
        <v>6279</v>
      </c>
      <c r="E1264" s="9">
        <v>5000000</v>
      </c>
      <c r="F1264" s="9">
        <v>5000000</v>
      </c>
      <c r="G1264" s="12">
        <v>46094</v>
      </c>
      <c r="H1264" s="9" t="s">
        <v>6271</v>
      </c>
    </row>
    <row r="1265" spans="1:8" hidden="1">
      <c r="A1265">
        <v>136711</v>
      </c>
      <c r="B1265">
        <v>0</v>
      </c>
      <c r="C1265">
        <v>0</v>
      </c>
      <c r="D1265" t="s">
        <v>6280</v>
      </c>
      <c r="E1265">
        <v>0</v>
      </c>
      <c r="F1265">
        <v>0</v>
      </c>
      <c r="G1265">
        <v>46094</v>
      </c>
      <c r="H1265" t="s">
        <v>6271</v>
      </c>
    </row>
    <row r="1266" spans="1:8" hidden="1">
      <c r="A1266">
        <v>136712</v>
      </c>
      <c r="B1266" t="s">
        <v>4697</v>
      </c>
      <c r="C1266" t="s">
        <v>3996</v>
      </c>
      <c r="D1266" t="s">
        <v>6281</v>
      </c>
      <c r="E1266">
        <v>266578273</v>
      </c>
      <c r="F1266">
        <v>319893927.60000002</v>
      </c>
      <c r="G1266">
        <v>46094</v>
      </c>
      <c r="H1266" t="s">
        <v>6271</v>
      </c>
    </row>
    <row r="1267" spans="1:8" hidden="1">
      <c r="A1267">
        <v>136713</v>
      </c>
      <c r="B1267" t="s">
        <v>4697</v>
      </c>
      <c r="C1267" t="s">
        <v>3996</v>
      </c>
      <c r="D1267">
        <v>0</v>
      </c>
      <c r="E1267">
        <v>326955294</v>
      </c>
      <c r="F1267">
        <v>392346352.80000001</v>
      </c>
      <c r="G1267">
        <v>46094</v>
      </c>
      <c r="H1267" t="s">
        <v>6271</v>
      </c>
    </row>
    <row r="1268" spans="1:8" hidden="1">
      <c r="A1268">
        <v>136714</v>
      </c>
      <c r="B1268" t="s">
        <v>4693</v>
      </c>
      <c r="C1268" t="s">
        <v>4049</v>
      </c>
      <c r="D1268" t="s">
        <v>6282</v>
      </c>
      <c r="E1268">
        <v>1330000</v>
      </c>
      <c r="F1268">
        <v>1596000</v>
      </c>
      <c r="G1268">
        <v>46094</v>
      </c>
      <c r="H1268" t="s">
        <v>6271</v>
      </c>
    </row>
    <row r="1269" spans="1:8" hidden="1">
      <c r="A1269">
        <v>136715</v>
      </c>
      <c r="B1269" t="s">
        <v>4910</v>
      </c>
      <c r="C1269" t="s">
        <v>4080</v>
      </c>
      <c r="D1269" t="s">
        <v>6283</v>
      </c>
      <c r="E1269">
        <v>712000</v>
      </c>
      <c r="F1269">
        <v>854400</v>
      </c>
      <c r="G1269">
        <v>46094</v>
      </c>
      <c r="H1269" t="s">
        <v>6271</v>
      </c>
    </row>
    <row r="1270" spans="1:8" hidden="1">
      <c r="A1270">
        <v>136716</v>
      </c>
      <c r="B1270" t="s">
        <v>6284</v>
      </c>
      <c r="C1270" t="s">
        <v>6285</v>
      </c>
      <c r="D1270" t="s">
        <v>6286</v>
      </c>
      <c r="E1270">
        <v>7292720</v>
      </c>
      <c r="F1270">
        <v>8751264</v>
      </c>
      <c r="G1270">
        <v>46094</v>
      </c>
      <c r="H1270" t="s">
        <v>6271</v>
      </c>
    </row>
    <row r="1271" spans="1:8" hidden="1">
      <c r="A1271">
        <v>136717</v>
      </c>
      <c r="B1271" t="s">
        <v>4889</v>
      </c>
      <c r="C1271" t="s">
        <v>4175</v>
      </c>
      <c r="D1271" t="s">
        <v>6287</v>
      </c>
      <c r="E1271">
        <v>2200000</v>
      </c>
      <c r="F1271">
        <v>2640000</v>
      </c>
      <c r="G1271">
        <v>46094</v>
      </c>
      <c r="H1271" t="s">
        <v>6271</v>
      </c>
    </row>
    <row r="1272" spans="1:8" hidden="1">
      <c r="A1272">
        <v>136718</v>
      </c>
      <c r="B1272" t="s">
        <v>4889</v>
      </c>
      <c r="C1272" t="s">
        <v>4175</v>
      </c>
      <c r="D1272" t="s">
        <v>6288</v>
      </c>
      <c r="E1272">
        <v>1400000</v>
      </c>
      <c r="F1272">
        <v>1680000</v>
      </c>
      <c r="G1272">
        <v>46094</v>
      </c>
      <c r="H1272" t="s">
        <v>6271</v>
      </c>
    </row>
    <row r="1273" spans="1:8" hidden="1">
      <c r="A1273">
        <v>136719</v>
      </c>
      <c r="B1273" t="s">
        <v>4889</v>
      </c>
      <c r="C1273" t="s">
        <v>4175</v>
      </c>
      <c r="D1273" t="s">
        <v>6289</v>
      </c>
      <c r="E1273">
        <v>4515000</v>
      </c>
      <c r="F1273">
        <v>5418000</v>
      </c>
      <c r="G1273">
        <v>46094</v>
      </c>
      <c r="H1273" t="s">
        <v>6271</v>
      </c>
    </row>
    <row r="1274" spans="1:8" hidden="1">
      <c r="A1274">
        <v>136720</v>
      </c>
      <c r="B1274" t="s">
        <v>6080</v>
      </c>
      <c r="C1274" t="s">
        <v>6081</v>
      </c>
      <c r="D1274" t="s">
        <v>6290</v>
      </c>
      <c r="E1274">
        <v>1005000</v>
      </c>
      <c r="F1274">
        <v>1206000</v>
      </c>
      <c r="G1274">
        <v>46094</v>
      </c>
      <c r="H1274" t="s">
        <v>6271</v>
      </c>
    </row>
    <row r="1275" spans="1:8" hidden="1">
      <c r="A1275">
        <v>136721</v>
      </c>
      <c r="B1275" t="s">
        <v>5669</v>
      </c>
      <c r="C1275" t="s">
        <v>5670</v>
      </c>
      <c r="D1275" t="s">
        <v>6291</v>
      </c>
      <c r="E1275">
        <v>3000000</v>
      </c>
      <c r="F1275">
        <v>3000000</v>
      </c>
      <c r="G1275">
        <v>46094</v>
      </c>
      <c r="H1275" t="s">
        <v>6271</v>
      </c>
    </row>
    <row r="1276" spans="1:8" hidden="1">
      <c r="A1276">
        <v>136722</v>
      </c>
      <c r="B1276" t="s">
        <v>6292</v>
      </c>
      <c r="C1276" t="s">
        <v>4190</v>
      </c>
      <c r="D1276" t="s">
        <v>6293</v>
      </c>
      <c r="E1276">
        <v>6000000</v>
      </c>
      <c r="F1276">
        <v>6000000</v>
      </c>
      <c r="G1276">
        <v>46094</v>
      </c>
      <c r="H1276" t="s">
        <v>6271</v>
      </c>
    </row>
    <row r="1277" spans="1:8" hidden="1">
      <c r="A1277">
        <v>136723</v>
      </c>
      <c r="B1277" t="s">
        <v>4719</v>
      </c>
      <c r="C1277" t="s">
        <v>4720</v>
      </c>
      <c r="D1277" t="s">
        <v>6294</v>
      </c>
      <c r="E1277">
        <v>76730</v>
      </c>
      <c r="F1277">
        <v>76730</v>
      </c>
      <c r="G1277">
        <v>46094</v>
      </c>
      <c r="H1277" t="s">
        <v>6271</v>
      </c>
    </row>
    <row r="1278" spans="1:8" hidden="1">
      <c r="A1278">
        <v>136724</v>
      </c>
      <c r="B1278" t="s">
        <v>6295</v>
      </c>
      <c r="C1278" t="s">
        <v>6296</v>
      </c>
      <c r="D1278" t="s">
        <v>6297</v>
      </c>
      <c r="E1278">
        <v>6300</v>
      </c>
      <c r="F1278">
        <v>6300</v>
      </c>
      <c r="G1278">
        <v>46094</v>
      </c>
      <c r="H1278" t="s">
        <v>6271</v>
      </c>
    </row>
    <row r="1279" spans="1:8" hidden="1">
      <c r="A1279">
        <v>136725</v>
      </c>
      <c r="B1279" t="s">
        <v>4824</v>
      </c>
      <c r="C1279" t="s">
        <v>4825</v>
      </c>
      <c r="D1279" t="s">
        <v>6298</v>
      </c>
      <c r="E1279">
        <v>13739</v>
      </c>
      <c r="F1279">
        <v>13739</v>
      </c>
      <c r="G1279">
        <v>46094</v>
      </c>
      <c r="H1279" t="s">
        <v>6271</v>
      </c>
    </row>
    <row r="1280" spans="1:8" hidden="1">
      <c r="A1280">
        <v>136726</v>
      </c>
      <c r="B1280">
        <v>0</v>
      </c>
      <c r="C1280">
        <v>0</v>
      </c>
      <c r="D1280" t="s">
        <v>6299</v>
      </c>
      <c r="E1280">
        <v>0</v>
      </c>
      <c r="F1280">
        <v>0</v>
      </c>
      <c r="G1280">
        <v>46094</v>
      </c>
      <c r="H1280" t="s">
        <v>6271</v>
      </c>
    </row>
    <row r="1281" spans="1:8" hidden="1">
      <c r="A1281">
        <v>136727</v>
      </c>
      <c r="B1281">
        <v>0</v>
      </c>
      <c r="C1281">
        <v>0</v>
      </c>
      <c r="D1281" t="s">
        <v>6300</v>
      </c>
      <c r="E1281">
        <v>0</v>
      </c>
      <c r="F1281">
        <v>0</v>
      </c>
      <c r="G1281">
        <v>46094</v>
      </c>
      <c r="H1281" t="s">
        <v>6271</v>
      </c>
    </row>
    <row r="1282" spans="1:8" hidden="1">
      <c r="A1282">
        <v>136728</v>
      </c>
      <c r="B1282">
        <v>0</v>
      </c>
      <c r="C1282">
        <v>0</v>
      </c>
      <c r="D1282" t="s">
        <v>6301</v>
      </c>
      <c r="E1282">
        <v>0</v>
      </c>
      <c r="F1282">
        <v>0</v>
      </c>
      <c r="G1282">
        <v>46094</v>
      </c>
      <c r="H1282" t="s">
        <v>6271</v>
      </c>
    </row>
    <row r="1283" spans="1:8" hidden="1">
      <c r="A1283">
        <v>136729</v>
      </c>
      <c r="B1283" t="s">
        <v>4807</v>
      </c>
      <c r="C1283" t="s">
        <v>3982</v>
      </c>
      <c r="D1283" t="s">
        <v>6302</v>
      </c>
      <c r="E1283">
        <v>6239000</v>
      </c>
      <c r="F1283">
        <v>7486800</v>
      </c>
      <c r="G1283">
        <v>46094</v>
      </c>
      <c r="H1283" t="s">
        <v>6271</v>
      </c>
    </row>
    <row r="1284" spans="1:8" hidden="1">
      <c r="A1284">
        <v>136730</v>
      </c>
      <c r="B1284" t="s">
        <v>4807</v>
      </c>
      <c r="C1284" t="s">
        <v>3982</v>
      </c>
      <c r="D1284" t="s">
        <v>6303</v>
      </c>
      <c r="E1284">
        <v>11181240</v>
      </c>
      <c r="F1284">
        <v>13417488</v>
      </c>
      <c r="G1284">
        <v>46094</v>
      </c>
      <c r="H1284" t="s">
        <v>6271</v>
      </c>
    </row>
    <row r="1285" spans="1:8" hidden="1">
      <c r="A1285">
        <v>136731</v>
      </c>
      <c r="B1285" t="s">
        <v>4807</v>
      </c>
      <c r="C1285" t="s">
        <v>3982</v>
      </c>
      <c r="D1285" t="s">
        <v>6304</v>
      </c>
      <c r="E1285">
        <v>12147350</v>
      </c>
      <c r="F1285">
        <v>14576820</v>
      </c>
      <c r="G1285">
        <v>46094</v>
      </c>
      <c r="H1285" t="s">
        <v>6271</v>
      </c>
    </row>
    <row r="1286" spans="1:8" hidden="1">
      <c r="A1286">
        <v>136732</v>
      </c>
      <c r="B1286" t="s">
        <v>6305</v>
      </c>
      <c r="C1286" t="s">
        <v>4198</v>
      </c>
      <c r="D1286">
        <v>0</v>
      </c>
      <c r="E1286">
        <v>1325000</v>
      </c>
      <c r="F1286">
        <v>1590000</v>
      </c>
      <c r="G1286">
        <v>46094</v>
      </c>
      <c r="H1286" t="s">
        <v>6271</v>
      </c>
    </row>
    <row r="1287" spans="1:8" hidden="1">
      <c r="A1287">
        <v>136733</v>
      </c>
      <c r="B1287" t="s">
        <v>4807</v>
      </c>
      <c r="C1287" t="s">
        <v>3982</v>
      </c>
      <c r="D1287" t="s">
        <v>6306</v>
      </c>
      <c r="E1287">
        <v>7242000</v>
      </c>
      <c r="F1287">
        <v>8690400</v>
      </c>
      <c r="G1287">
        <v>46094</v>
      </c>
      <c r="H1287" t="s">
        <v>6271</v>
      </c>
    </row>
    <row r="1288" spans="1:8" hidden="1">
      <c r="A1288">
        <v>136734</v>
      </c>
      <c r="B1288" t="s">
        <v>4674</v>
      </c>
      <c r="C1288" t="s">
        <v>4675</v>
      </c>
      <c r="D1288" t="s">
        <v>6307</v>
      </c>
      <c r="E1288">
        <v>195000</v>
      </c>
      <c r="F1288">
        <v>234000</v>
      </c>
      <c r="G1288">
        <v>46094</v>
      </c>
      <c r="H1288" t="s">
        <v>6271</v>
      </c>
    </row>
    <row r="1289" spans="1:8" hidden="1">
      <c r="A1289">
        <v>136735</v>
      </c>
      <c r="B1289" t="s">
        <v>4695</v>
      </c>
      <c r="C1289" t="s">
        <v>3973</v>
      </c>
      <c r="D1289">
        <v>0</v>
      </c>
      <c r="E1289">
        <v>2455900</v>
      </c>
      <c r="F1289">
        <v>2947080</v>
      </c>
      <c r="G1289">
        <v>46097</v>
      </c>
      <c r="H1289" t="s">
        <v>6308</v>
      </c>
    </row>
    <row r="1290" spans="1:8" hidden="1">
      <c r="A1290">
        <v>136736</v>
      </c>
      <c r="B1290" t="s">
        <v>6309</v>
      </c>
      <c r="C1290" t="s">
        <v>6310</v>
      </c>
      <c r="D1290" t="s">
        <v>6311</v>
      </c>
      <c r="E1290">
        <v>1400000</v>
      </c>
      <c r="F1290">
        <v>1400000</v>
      </c>
      <c r="G1290">
        <v>46097</v>
      </c>
      <c r="H1290" t="s">
        <v>6308</v>
      </c>
    </row>
    <row r="1291" spans="1:8" hidden="1">
      <c r="A1291">
        <v>136737</v>
      </c>
      <c r="B1291" t="s">
        <v>6312</v>
      </c>
      <c r="C1291" t="s">
        <v>6313</v>
      </c>
      <c r="D1291" t="s">
        <v>6314</v>
      </c>
      <c r="E1291">
        <v>505000</v>
      </c>
      <c r="F1291">
        <v>505000</v>
      </c>
      <c r="G1291">
        <v>46097</v>
      </c>
      <c r="H1291" t="s">
        <v>6308</v>
      </c>
    </row>
    <row r="1292" spans="1:8" hidden="1">
      <c r="A1292">
        <v>136738</v>
      </c>
      <c r="B1292" t="s">
        <v>4674</v>
      </c>
      <c r="C1292" t="s">
        <v>4675</v>
      </c>
      <c r="D1292" t="s">
        <v>6315</v>
      </c>
      <c r="E1292">
        <v>55833.33</v>
      </c>
      <c r="F1292">
        <v>67000</v>
      </c>
      <c r="G1292">
        <v>46097</v>
      </c>
      <c r="H1292" t="s">
        <v>6308</v>
      </c>
    </row>
    <row r="1293" spans="1:8" hidden="1">
      <c r="A1293">
        <v>136739</v>
      </c>
      <c r="B1293" t="s">
        <v>4695</v>
      </c>
      <c r="C1293" t="s">
        <v>3973</v>
      </c>
      <c r="D1293" t="s">
        <v>6316</v>
      </c>
      <c r="E1293">
        <v>1367700</v>
      </c>
      <c r="F1293">
        <v>1367700</v>
      </c>
      <c r="G1293">
        <v>46097</v>
      </c>
      <c r="H1293" t="s">
        <v>6308</v>
      </c>
    </row>
    <row r="1294" spans="1:8" hidden="1">
      <c r="A1294">
        <v>136740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46097</v>
      </c>
      <c r="H1294" t="s">
        <v>6308</v>
      </c>
    </row>
    <row r="1295" spans="1:8" hidden="1">
      <c r="A1295">
        <v>136741</v>
      </c>
      <c r="B1295" t="s">
        <v>6317</v>
      </c>
      <c r="C1295" t="s">
        <v>6318</v>
      </c>
      <c r="D1295" t="s">
        <v>6319</v>
      </c>
      <c r="E1295">
        <v>1842500</v>
      </c>
      <c r="F1295">
        <v>2211000</v>
      </c>
      <c r="G1295">
        <v>46097</v>
      </c>
      <c r="H1295" t="s">
        <v>6308</v>
      </c>
    </row>
    <row r="1296" spans="1:8" hidden="1">
      <c r="A1296">
        <v>136742</v>
      </c>
      <c r="B1296">
        <v>0</v>
      </c>
      <c r="C1296">
        <v>0</v>
      </c>
      <c r="D1296">
        <v>0</v>
      </c>
      <c r="E1296">
        <v>405000</v>
      </c>
      <c r="F1296">
        <v>0</v>
      </c>
      <c r="G1296">
        <v>46097</v>
      </c>
      <c r="H1296" t="s">
        <v>6308</v>
      </c>
    </row>
    <row r="1297" spans="1:8" hidden="1">
      <c r="A1297">
        <v>136743</v>
      </c>
      <c r="B1297" t="s">
        <v>4695</v>
      </c>
      <c r="C1297" t="s">
        <v>3973</v>
      </c>
      <c r="D1297" t="s">
        <v>6320</v>
      </c>
      <c r="E1297">
        <v>1451100</v>
      </c>
      <c r="F1297">
        <v>1451100</v>
      </c>
      <c r="G1297">
        <v>46097</v>
      </c>
      <c r="H1297" t="s">
        <v>6308</v>
      </c>
    </row>
    <row r="1298" spans="1:8" hidden="1">
      <c r="A1298">
        <v>136744</v>
      </c>
      <c r="B1298" t="s">
        <v>4695</v>
      </c>
      <c r="C1298" t="s">
        <v>3973</v>
      </c>
      <c r="D1298" t="s">
        <v>6321</v>
      </c>
      <c r="E1298">
        <v>1795900</v>
      </c>
      <c r="F1298">
        <v>1795900</v>
      </c>
      <c r="G1298">
        <v>46097</v>
      </c>
      <c r="H1298" t="s">
        <v>6308</v>
      </c>
    </row>
    <row r="1299" spans="1:8" hidden="1">
      <c r="A1299">
        <v>136745</v>
      </c>
      <c r="B1299" t="s">
        <v>4732</v>
      </c>
      <c r="C1299" t="s">
        <v>4064</v>
      </c>
      <c r="D1299" t="s">
        <v>6322</v>
      </c>
      <c r="E1299">
        <v>253405000</v>
      </c>
      <c r="F1299">
        <v>253405000</v>
      </c>
      <c r="G1299">
        <v>46097</v>
      </c>
      <c r="H1299" t="s">
        <v>6308</v>
      </c>
    </row>
    <row r="1300" spans="1:8" hidden="1">
      <c r="A1300">
        <v>136746</v>
      </c>
      <c r="B1300" t="s">
        <v>4797</v>
      </c>
      <c r="C1300" t="s">
        <v>4014</v>
      </c>
      <c r="D1300" t="s">
        <v>6323</v>
      </c>
      <c r="E1300">
        <v>1025800</v>
      </c>
      <c r="F1300">
        <v>1230960</v>
      </c>
      <c r="G1300">
        <v>46097</v>
      </c>
      <c r="H1300" t="s">
        <v>6308</v>
      </c>
    </row>
    <row r="1301" spans="1:8" hidden="1">
      <c r="A1301">
        <v>136747</v>
      </c>
      <c r="B1301" t="s">
        <v>4797</v>
      </c>
      <c r="C1301" t="s">
        <v>4014</v>
      </c>
      <c r="D1301" t="s">
        <v>6324</v>
      </c>
      <c r="E1301">
        <v>10715000</v>
      </c>
      <c r="F1301">
        <v>12858000</v>
      </c>
      <c r="G1301">
        <v>46097</v>
      </c>
      <c r="H1301" t="s">
        <v>6308</v>
      </c>
    </row>
    <row r="1302" spans="1:8" hidden="1">
      <c r="A1302">
        <v>136748</v>
      </c>
      <c r="B1302" t="s">
        <v>6325</v>
      </c>
      <c r="C1302" t="s">
        <v>6326</v>
      </c>
      <c r="D1302" t="s">
        <v>6322</v>
      </c>
      <c r="E1302">
        <v>65050000</v>
      </c>
      <c r="F1302">
        <v>65050000</v>
      </c>
      <c r="G1302">
        <v>46097</v>
      </c>
      <c r="H1302" t="s">
        <v>6308</v>
      </c>
    </row>
    <row r="1303" spans="1:8" hidden="1">
      <c r="A1303">
        <v>136749</v>
      </c>
      <c r="B1303" t="s">
        <v>6327</v>
      </c>
      <c r="C1303" t="s">
        <v>6328</v>
      </c>
      <c r="D1303" t="s">
        <v>6329</v>
      </c>
      <c r="E1303">
        <v>30000000</v>
      </c>
      <c r="F1303">
        <v>30000000</v>
      </c>
      <c r="G1303">
        <v>46097</v>
      </c>
      <c r="H1303" t="s">
        <v>6308</v>
      </c>
    </row>
    <row r="1304" spans="1:8" hidden="1">
      <c r="A1304">
        <v>136750</v>
      </c>
      <c r="B1304" t="s">
        <v>4797</v>
      </c>
      <c r="C1304" t="s">
        <v>4014</v>
      </c>
      <c r="D1304" t="s">
        <v>6330</v>
      </c>
      <c r="E1304">
        <v>3760000</v>
      </c>
      <c r="F1304">
        <v>4512000</v>
      </c>
      <c r="G1304">
        <v>46097</v>
      </c>
      <c r="H1304" t="s">
        <v>6308</v>
      </c>
    </row>
    <row r="1305" spans="1:8" hidden="1">
      <c r="A1305">
        <v>136751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46097</v>
      </c>
      <c r="H1305" t="s">
        <v>6308</v>
      </c>
    </row>
    <row r="1306" spans="1:8" hidden="1">
      <c r="A1306">
        <v>136752</v>
      </c>
      <c r="B1306" t="s">
        <v>4807</v>
      </c>
      <c r="C1306" t="s">
        <v>3982</v>
      </c>
      <c r="D1306" t="s">
        <v>6331</v>
      </c>
      <c r="E1306">
        <v>716800</v>
      </c>
      <c r="F1306">
        <v>860160</v>
      </c>
      <c r="G1306">
        <v>46097</v>
      </c>
      <c r="H1306" t="s">
        <v>6308</v>
      </c>
    </row>
    <row r="1307" spans="1:8" hidden="1">
      <c r="A1307">
        <v>136753</v>
      </c>
      <c r="B1307" t="s">
        <v>4732</v>
      </c>
      <c r="C1307" t="s">
        <v>4064</v>
      </c>
      <c r="D1307" t="s">
        <v>6322</v>
      </c>
      <c r="E1307">
        <v>5920</v>
      </c>
      <c r="F1307">
        <v>5920</v>
      </c>
      <c r="G1307">
        <v>46097</v>
      </c>
      <c r="H1307" t="s">
        <v>6308</v>
      </c>
    </row>
    <row r="1308" spans="1:8" hidden="1">
      <c r="A1308">
        <v>136754</v>
      </c>
      <c r="B1308" t="s">
        <v>4791</v>
      </c>
      <c r="C1308" t="s">
        <v>3968</v>
      </c>
      <c r="D1308" t="s">
        <v>6332</v>
      </c>
      <c r="E1308">
        <v>1750000</v>
      </c>
      <c r="F1308">
        <v>2100000</v>
      </c>
      <c r="G1308">
        <v>46097</v>
      </c>
      <c r="H1308" t="s">
        <v>6308</v>
      </c>
    </row>
    <row r="1309" spans="1:8" hidden="1">
      <c r="A1309">
        <v>136755</v>
      </c>
      <c r="B1309" t="s">
        <v>5199</v>
      </c>
      <c r="C1309" t="s">
        <v>4005</v>
      </c>
      <c r="D1309" t="s">
        <v>6322</v>
      </c>
      <c r="E1309">
        <v>3940000</v>
      </c>
      <c r="F1309">
        <v>4728000</v>
      </c>
      <c r="G1309">
        <v>46097</v>
      </c>
      <c r="H1309" t="s">
        <v>6308</v>
      </c>
    </row>
    <row r="1310" spans="1:8" hidden="1">
      <c r="A1310">
        <v>136756</v>
      </c>
      <c r="B1310" t="s">
        <v>5024</v>
      </c>
      <c r="C1310" t="s">
        <v>3967</v>
      </c>
      <c r="D1310">
        <v>0</v>
      </c>
      <c r="E1310">
        <v>0</v>
      </c>
      <c r="F1310">
        <v>0</v>
      </c>
      <c r="G1310">
        <v>46097</v>
      </c>
      <c r="H1310" t="s">
        <v>3416</v>
      </c>
    </row>
    <row r="1311" spans="1:8" hidden="1">
      <c r="A1311">
        <v>136757</v>
      </c>
      <c r="B1311" t="s">
        <v>5063</v>
      </c>
      <c r="C1311" t="s">
        <v>5064</v>
      </c>
      <c r="D1311" t="s">
        <v>6333</v>
      </c>
      <c r="E1311">
        <v>11000000</v>
      </c>
      <c r="F1311">
        <v>13200000</v>
      </c>
      <c r="G1311">
        <v>46097</v>
      </c>
      <c r="H1311" t="s">
        <v>6308</v>
      </c>
    </row>
    <row r="1312" spans="1:8" hidden="1">
      <c r="A1312">
        <v>136758</v>
      </c>
      <c r="B1312" t="s">
        <v>5063</v>
      </c>
      <c r="C1312" t="s">
        <v>5064</v>
      </c>
      <c r="D1312" t="s">
        <v>6334</v>
      </c>
      <c r="E1312">
        <v>8000000</v>
      </c>
      <c r="F1312">
        <v>9600000</v>
      </c>
      <c r="G1312">
        <v>46097</v>
      </c>
      <c r="H1312" t="s">
        <v>6308</v>
      </c>
    </row>
    <row r="1313" spans="1:8" hidden="1">
      <c r="A1313">
        <v>136759</v>
      </c>
      <c r="B1313" t="s">
        <v>5063</v>
      </c>
      <c r="C1313" t="s">
        <v>5064</v>
      </c>
      <c r="D1313" t="s">
        <v>6335</v>
      </c>
      <c r="E1313">
        <v>8000000</v>
      </c>
      <c r="F1313">
        <v>9600000</v>
      </c>
      <c r="G1313">
        <v>46097</v>
      </c>
      <c r="H1313" t="s">
        <v>6308</v>
      </c>
    </row>
    <row r="1314" spans="1:8" hidden="1">
      <c r="A1314">
        <v>136760</v>
      </c>
      <c r="B1314" t="s">
        <v>5063</v>
      </c>
      <c r="C1314" t="s">
        <v>5064</v>
      </c>
      <c r="D1314" t="s">
        <v>6336</v>
      </c>
      <c r="E1314">
        <v>8000000</v>
      </c>
      <c r="F1314">
        <v>9600000</v>
      </c>
      <c r="G1314">
        <v>46097</v>
      </c>
      <c r="H1314" t="s">
        <v>6308</v>
      </c>
    </row>
    <row r="1315" spans="1:8" hidden="1">
      <c r="A1315">
        <v>136761</v>
      </c>
      <c r="B1315" t="s">
        <v>6030</v>
      </c>
      <c r="C1315" t="s">
        <v>4009</v>
      </c>
      <c r="D1315" t="s">
        <v>6337</v>
      </c>
      <c r="E1315">
        <v>909.38</v>
      </c>
      <c r="F1315">
        <v>909.38</v>
      </c>
      <c r="G1315">
        <v>46097</v>
      </c>
      <c r="H1315" t="s">
        <v>6308</v>
      </c>
    </row>
    <row r="1316" spans="1:8" hidden="1">
      <c r="A1316">
        <v>136762</v>
      </c>
      <c r="B1316" t="s">
        <v>6030</v>
      </c>
      <c r="C1316" t="s">
        <v>4009</v>
      </c>
      <c r="D1316" t="s">
        <v>6338</v>
      </c>
      <c r="E1316">
        <v>438.44</v>
      </c>
      <c r="F1316">
        <v>438.44</v>
      </c>
      <c r="G1316">
        <v>46097</v>
      </c>
      <c r="H1316" t="s">
        <v>6308</v>
      </c>
    </row>
    <row r="1317" spans="1:8" hidden="1">
      <c r="A1317">
        <v>136763</v>
      </c>
      <c r="B1317" t="s">
        <v>6339</v>
      </c>
      <c r="C1317" t="s">
        <v>3964</v>
      </c>
      <c r="D1317" t="s">
        <v>6340</v>
      </c>
      <c r="E1317">
        <v>2575000</v>
      </c>
      <c r="F1317">
        <v>3090000</v>
      </c>
      <c r="G1317">
        <v>46097</v>
      </c>
      <c r="H1317" t="s">
        <v>6308</v>
      </c>
    </row>
    <row r="1318" spans="1:8" hidden="1">
      <c r="A1318">
        <v>136764</v>
      </c>
      <c r="B1318" t="s">
        <v>6030</v>
      </c>
      <c r="C1318" t="s">
        <v>4009</v>
      </c>
      <c r="D1318" t="s">
        <v>6341</v>
      </c>
      <c r="E1318">
        <v>455.3</v>
      </c>
      <c r="F1318">
        <v>455.3</v>
      </c>
      <c r="G1318">
        <v>46097</v>
      </c>
      <c r="H1318" t="s">
        <v>6308</v>
      </c>
    </row>
    <row r="1319" spans="1:8" hidden="1">
      <c r="A1319">
        <v>136765</v>
      </c>
      <c r="B1319" t="s">
        <v>5728</v>
      </c>
      <c r="C1319" t="s">
        <v>4128</v>
      </c>
      <c r="D1319" t="s">
        <v>6342</v>
      </c>
      <c r="E1319">
        <v>75663612</v>
      </c>
      <c r="F1319">
        <v>90796334.400000006</v>
      </c>
      <c r="G1319">
        <v>46097</v>
      </c>
      <c r="H1319" t="s">
        <v>6308</v>
      </c>
    </row>
    <row r="1320" spans="1:8" hidden="1">
      <c r="A1320">
        <v>136766</v>
      </c>
      <c r="B1320" t="s">
        <v>6030</v>
      </c>
      <c r="C1320" t="s">
        <v>4009</v>
      </c>
      <c r="D1320" t="s">
        <v>6343</v>
      </c>
      <c r="E1320">
        <v>914.96</v>
      </c>
      <c r="F1320">
        <v>914.96</v>
      </c>
      <c r="G1320">
        <v>46097</v>
      </c>
      <c r="H1320" t="s">
        <v>6308</v>
      </c>
    </row>
    <row r="1321" spans="1:8" hidden="1">
      <c r="A1321">
        <v>136767</v>
      </c>
      <c r="B1321" t="s">
        <v>6030</v>
      </c>
      <c r="C1321" t="s">
        <v>4009</v>
      </c>
      <c r="D1321" t="s">
        <v>6344</v>
      </c>
      <c r="E1321">
        <v>200</v>
      </c>
      <c r="F1321">
        <v>200</v>
      </c>
      <c r="G1321">
        <v>46097</v>
      </c>
      <c r="H1321" t="s">
        <v>6308</v>
      </c>
    </row>
    <row r="1322" spans="1:8" hidden="1">
      <c r="A1322">
        <v>136768</v>
      </c>
      <c r="B1322" t="s">
        <v>6345</v>
      </c>
      <c r="C1322" t="s">
        <v>6346</v>
      </c>
      <c r="D1322" t="s">
        <v>6347</v>
      </c>
      <c r="E1322">
        <v>8800000</v>
      </c>
      <c r="F1322">
        <v>8800000</v>
      </c>
      <c r="G1322">
        <v>46097</v>
      </c>
      <c r="H1322" t="s">
        <v>6308</v>
      </c>
    </row>
    <row r="1323" spans="1:8" hidden="1">
      <c r="A1323">
        <v>136769</v>
      </c>
      <c r="B1323">
        <v>0</v>
      </c>
      <c r="C1323">
        <v>0</v>
      </c>
      <c r="D1323" t="s">
        <v>6348</v>
      </c>
      <c r="E1323">
        <v>2037200</v>
      </c>
      <c r="F1323">
        <v>2037200</v>
      </c>
      <c r="G1323">
        <v>46097</v>
      </c>
      <c r="H1323" t="s">
        <v>6308</v>
      </c>
    </row>
    <row r="1324" spans="1:8" hidden="1">
      <c r="A1324">
        <v>136770</v>
      </c>
      <c r="B1324">
        <v>0</v>
      </c>
      <c r="C1324">
        <v>0</v>
      </c>
      <c r="D1324" t="s">
        <v>6349</v>
      </c>
      <c r="E1324">
        <v>0</v>
      </c>
      <c r="F1324">
        <v>0</v>
      </c>
      <c r="G1324">
        <v>46097</v>
      </c>
      <c r="H1324" t="s">
        <v>6308</v>
      </c>
    </row>
    <row r="1325" spans="1:8" hidden="1">
      <c r="A1325">
        <v>136771</v>
      </c>
      <c r="B1325">
        <v>0</v>
      </c>
      <c r="C1325">
        <v>0</v>
      </c>
      <c r="D1325" t="s">
        <v>5123</v>
      </c>
      <c r="E1325">
        <v>1</v>
      </c>
      <c r="F1325">
        <v>1.2</v>
      </c>
      <c r="G1325">
        <v>46097</v>
      </c>
      <c r="H1325" t="s">
        <v>6308</v>
      </c>
    </row>
    <row r="1326" spans="1:8" hidden="1">
      <c r="A1326">
        <v>136772</v>
      </c>
      <c r="B1326" t="s">
        <v>6350</v>
      </c>
      <c r="C1326" t="s">
        <v>6351</v>
      </c>
      <c r="D1326" t="s">
        <v>6352</v>
      </c>
      <c r="E1326">
        <v>17400000</v>
      </c>
      <c r="F1326">
        <v>20880000</v>
      </c>
      <c r="G1326">
        <v>46097</v>
      </c>
      <c r="H1326" t="s">
        <v>6308</v>
      </c>
    </row>
    <row r="1327" spans="1:8" hidden="1">
      <c r="A1327">
        <v>136773</v>
      </c>
      <c r="B1327" t="s">
        <v>4824</v>
      </c>
      <c r="C1327" t="s">
        <v>4825</v>
      </c>
      <c r="D1327" t="s">
        <v>6353</v>
      </c>
      <c r="E1327">
        <v>2658</v>
      </c>
      <c r="F1327">
        <v>2658</v>
      </c>
      <c r="G1327">
        <v>46097</v>
      </c>
      <c r="H1327" t="s">
        <v>6308</v>
      </c>
    </row>
    <row r="1328" spans="1:8" hidden="1">
      <c r="A1328">
        <v>136774</v>
      </c>
      <c r="B1328" t="s">
        <v>6354</v>
      </c>
      <c r="C1328" t="s">
        <v>6355</v>
      </c>
      <c r="D1328" t="s">
        <v>6356</v>
      </c>
      <c r="E1328">
        <v>1200000</v>
      </c>
      <c r="F1328">
        <v>1200000</v>
      </c>
      <c r="G1328">
        <v>46097</v>
      </c>
      <c r="H1328" t="s">
        <v>6308</v>
      </c>
    </row>
    <row r="1329" spans="1:8" hidden="1">
      <c r="A1329">
        <v>136775</v>
      </c>
      <c r="B1329" t="s">
        <v>4797</v>
      </c>
      <c r="C1329" t="s">
        <v>4014</v>
      </c>
      <c r="D1329" t="s">
        <v>6357</v>
      </c>
      <c r="E1329">
        <v>19785574</v>
      </c>
      <c r="F1329">
        <v>23742688.800000001</v>
      </c>
      <c r="G1329">
        <v>46097</v>
      </c>
      <c r="H1329" t="s">
        <v>6308</v>
      </c>
    </row>
    <row r="1330" spans="1:8" hidden="1">
      <c r="A1330">
        <v>136776</v>
      </c>
      <c r="B1330" t="s">
        <v>4763</v>
      </c>
      <c r="C1330" t="s">
        <v>3994</v>
      </c>
      <c r="D1330">
        <v>0</v>
      </c>
      <c r="E1330">
        <v>82280</v>
      </c>
      <c r="F1330">
        <v>98736</v>
      </c>
      <c r="G1330">
        <v>46097</v>
      </c>
      <c r="H1330" t="s">
        <v>6308</v>
      </c>
    </row>
    <row r="1331" spans="1:8" hidden="1">
      <c r="A1331">
        <v>136777</v>
      </c>
      <c r="B1331" t="s">
        <v>4763</v>
      </c>
      <c r="C1331" t="s">
        <v>3994</v>
      </c>
      <c r="D1331">
        <v>0</v>
      </c>
      <c r="E1331">
        <v>247350</v>
      </c>
      <c r="F1331">
        <v>296820</v>
      </c>
      <c r="G1331">
        <v>46097</v>
      </c>
      <c r="H1331" t="s">
        <v>6308</v>
      </c>
    </row>
    <row r="1332" spans="1:8" hidden="1">
      <c r="A1332">
        <v>136778</v>
      </c>
      <c r="B1332" t="s">
        <v>4695</v>
      </c>
      <c r="C1332" t="s">
        <v>3973</v>
      </c>
      <c r="D1332" t="s">
        <v>6358</v>
      </c>
      <c r="E1332">
        <v>1409200</v>
      </c>
      <c r="F1332">
        <v>1409200</v>
      </c>
      <c r="G1332">
        <v>46098</v>
      </c>
      <c r="H1332" t="s">
        <v>6359</v>
      </c>
    </row>
    <row r="1333" spans="1:8" hidden="1">
      <c r="A1333">
        <v>136779</v>
      </c>
      <c r="B1333">
        <v>0</v>
      </c>
      <c r="C1333">
        <v>0</v>
      </c>
      <c r="D1333" t="s">
        <v>6360</v>
      </c>
      <c r="E1333">
        <v>5772560.1500000004</v>
      </c>
      <c r="F1333">
        <v>6927072.1799999997</v>
      </c>
      <c r="G1333">
        <v>46098</v>
      </c>
      <c r="H1333" t="s">
        <v>6359</v>
      </c>
    </row>
    <row r="1334" spans="1:8" hidden="1">
      <c r="A1334">
        <v>136780</v>
      </c>
      <c r="B1334" t="s">
        <v>6361</v>
      </c>
      <c r="C1334" t="s">
        <v>6362</v>
      </c>
      <c r="D1334" t="s">
        <v>6363</v>
      </c>
      <c r="E1334">
        <v>113422102</v>
      </c>
      <c r="F1334">
        <v>113422102</v>
      </c>
      <c r="G1334">
        <v>46098</v>
      </c>
      <c r="H1334" t="s">
        <v>6359</v>
      </c>
    </row>
    <row r="1335" spans="1:8" hidden="1">
      <c r="A1335">
        <v>136781</v>
      </c>
      <c r="B1335" t="s">
        <v>5901</v>
      </c>
      <c r="C1335" t="s">
        <v>3976</v>
      </c>
      <c r="D1335">
        <v>0</v>
      </c>
      <c r="E1335">
        <v>233724.4</v>
      </c>
      <c r="F1335">
        <v>233724.4</v>
      </c>
      <c r="G1335">
        <v>46098</v>
      </c>
      <c r="H1335" t="s">
        <v>6359</v>
      </c>
    </row>
    <row r="1336" spans="1:8" hidden="1">
      <c r="A1336">
        <v>136782</v>
      </c>
      <c r="B1336" t="s">
        <v>5901</v>
      </c>
      <c r="C1336" t="s">
        <v>3976</v>
      </c>
      <c r="D1336" t="s">
        <v>6364</v>
      </c>
      <c r="E1336">
        <v>189000000</v>
      </c>
      <c r="F1336">
        <v>226800000</v>
      </c>
      <c r="G1336">
        <v>46098</v>
      </c>
      <c r="H1336" t="s">
        <v>6359</v>
      </c>
    </row>
    <row r="1337" spans="1:8" hidden="1">
      <c r="A1337">
        <v>136783</v>
      </c>
      <c r="B1337" t="s">
        <v>6365</v>
      </c>
      <c r="C1337" t="s">
        <v>4028</v>
      </c>
      <c r="D1337" t="s">
        <v>6366</v>
      </c>
      <c r="E1337">
        <v>48000000</v>
      </c>
      <c r="F1337">
        <v>57600000</v>
      </c>
      <c r="G1337">
        <v>46098</v>
      </c>
      <c r="H1337" t="s">
        <v>6359</v>
      </c>
    </row>
    <row r="1338" spans="1:8" hidden="1">
      <c r="A1338">
        <v>136784</v>
      </c>
      <c r="B1338" t="s">
        <v>6174</v>
      </c>
      <c r="C1338" t="s">
        <v>4171</v>
      </c>
      <c r="D1338" t="s">
        <v>6367</v>
      </c>
      <c r="E1338">
        <v>400000</v>
      </c>
      <c r="F1338">
        <v>400000</v>
      </c>
      <c r="G1338">
        <v>46098</v>
      </c>
      <c r="H1338" t="s">
        <v>6359</v>
      </c>
    </row>
    <row r="1339" spans="1:8" hidden="1">
      <c r="A1339">
        <v>136785</v>
      </c>
      <c r="B1339" t="s">
        <v>6368</v>
      </c>
      <c r="C1339" t="s">
        <v>6369</v>
      </c>
      <c r="D1339" t="s">
        <v>6370</v>
      </c>
      <c r="E1339">
        <v>19999992</v>
      </c>
      <c r="F1339">
        <v>19999992</v>
      </c>
      <c r="G1339">
        <v>46098</v>
      </c>
      <c r="H1339" t="s">
        <v>6359</v>
      </c>
    </row>
    <row r="1340" spans="1:8" hidden="1">
      <c r="A1340">
        <v>136786</v>
      </c>
      <c r="B1340" t="s">
        <v>6371</v>
      </c>
      <c r="C1340" t="s">
        <v>6372</v>
      </c>
      <c r="D1340">
        <v>0</v>
      </c>
      <c r="E1340">
        <v>24000000</v>
      </c>
      <c r="F1340">
        <v>24000000</v>
      </c>
      <c r="G1340">
        <v>46098</v>
      </c>
      <c r="H1340" t="s">
        <v>6359</v>
      </c>
    </row>
    <row r="1341" spans="1:8" hidden="1">
      <c r="A1341">
        <v>136787</v>
      </c>
      <c r="B1341" t="s">
        <v>4925</v>
      </c>
      <c r="C1341" t="s">
        <v>4926</v>
      </c>
      <c r="D1341" t="s">
        <v>6373</v>
      </c>
      <c r="E1341">
        <v>7110000</v>
      </c>
      <c r="F1341">
        <v>8532000</v>
      </c>
      <c r="G1341">
        <v>46098</v>
      </c>
      <c r="H1341" t="s">
        <v>6359</v>
      </c>
    </row>
    <row r="1342" spans="1:8" hidden="1">
      <c r="A1342">
        <v>136788</v>
      </c>
      <c r="B1342" t="s">
        <v>6374</v>
      </c>
      <c r="C1342" t="s">
        <v>6375</v>
      </c>
      <c r="D1342" t="s">
        <v>6376</v>
      </c>
      <c r="E1342">
        <v>5616000</v>
      </c>
      <c r="F1342">
        <v>5616000</v>
      </c>
      <c r="G1342">
        <v>46098</v>
      </c>
      <c r="H1342" t="s">
        <v>6359</v>
      </c>
    </row>
    <row r="1343" spans="1:8" hidden="1">
      <c r="A1343">
        <v>136789</v>
      </c>
      <c r="B1343" t="s">
        <v>4938</v>
      </c>
      <c r="C1343" t="s">
        <v>3972</v>
      </c>
      <c r="D1343" t="s">
        <v>6377</v>
      </c>
      <c r="E1343">
        <v>1040000</v>
      </c>
      <c r="F1343">
        <v>1248000</v>
      </c>
      <c r="G1343">
        <v>46098</v>
      </c>
      <c r="H1343" t="s">
        <v>6359</v>
      </c>
    </row>
    <row r="1344" spans="1:8" hidden="1">
      <c r="A1344">
        <v>136790</v>
      </c>
      <c r="B1344" t="s">
        <v>6378</v>
      </c>
      <c r="C1344" t="s">
        <v>6379</v>
      </c>
      <c r="D1344" t="s">
        <v>6380</v>
      </c>
      <c r="E1344">
        <v>4414200</v>
      </c>
      <c r="F1344">
        <v>5297040</v>
      </c>
      <c r="G1344">
        <v>46098</v>
      </c>
      <c r="H1344" t="s">
        <v>6359</v>
      </c>
    </row>
    <row r="1345" spans="1:8" hidden="1">
      <c r="A1345">
        <v>136791</v>
      </c>
      <c r="B1345" t="s">
        <v>5024</v>
      </c>
      <c r="C1345" t="s">
        <v>3967</v>
      </c>
      <c r="D1345" t="s">
        <v>6381</v>
      </c>
      <c r="E1345">
        <v>825003</v>
      </c>
      <c r="F1345">
        <v>990003.6</v>
      </c>
      <c r="G1345">
        <v>46098</v>
      </c>
      <c r="H1345" t="s">
        <v>6359</v>
      </c>
    </row>
    <row r="1346" spans="1:8" hidden="1">
      <c r="A1346">
        <v>136792</v>
      </c>
      <c r="B1346" t="s">
        <v>6382</v>
      </c>
      <c r="C1346" t="s">
        <v>6383</v>
      </c>
      <c r="D1346" t="s">
        <v>6384</v>
      </c>
      <c r="E1346">
        <v>3080000</v>
      </c>
      <c r="F1346">
        <v>3696000</v>
      </c>
      <c r="G1346">
        <v>46098</v>
      </c>
      <c r="H1346" t="s">
        <v>6359</v>
      </c>
    </row>
    <row r="1347" spans="1:8" hidden="1">
      <c r="A1347">
        <v>136793</v>
      </c>
      <c r="B1347" t="s">
        <v>5103</v>
      </c>
      <c r="C1347" t="s">
        <v>3963</v>
      </c>
      <c r="D1347" t="s">
        <v>6385</v>
      </c>
      <c r="E1347">
        <v>2500000</v>
      </c>
      <c r="F1347">
        <v>2500000</v>
      </c>
      <c r="G1347">
        <v>46098</v>
      </c>
      <c r="H1347" t="s">
        <v>6359</v>
      </c>
    </row>
    <row r="1348" spans="1:8" hidden="1">
      <c r="A1348">
        <v>136794</v>
      </c>
      <c r="B1348" t="s">
        <v>4765</v>
      </c>
      <c r="C1348" t="s">
        <v>4766</v>
      </c>
      <c r="D1348" t="s">
        <v>6386</v>
      </c>
      <c r="E1348">
        <v>3000000000</v>
      </c>
      <c r="F1348">
        <v>3600000000</v>
      </c>
      <c r="G1348">
        <v>46098</v>
      </c>
      <c r="H1348" t="s">
        <v>6359</v>
      </c>
    </row>
    <row r="1349" spans="1:8" hidden="1">
      <c r="A1349">
        <v>136795</v>
      </c>
      <c r="B1349" t="s">
        <v>6387</v>
      </c>
      <c r="C1349" t="s">
        <v>6388</v>
      </c>
      <c r="D1349" t="s">
        <v>6389</v>
      </c>
      <c r="E1349">
        <v>2526315.79</v>
      </c>
      <c r="F1349">
        <v>3031578.95</v>
      </c>
      <c r="G1349">
        <v>46098</v>
      </c>
      <c r="H1349" t="s">
        <v>6359</v>
      </c>
    </row>
    <row r="1350" spans="1:8" hidden="1">
      <c r="A1350">
        <v>136796</v>
      </c>
      <c r="B1350" t="s">
        <v>4791</v>
      </c>
      <c r="C1350" t="s">
        <v>3968</v>
      </c>
      <c r="D1350" t="s">
        <v>6390</v>
      </c>
      <c r="E1350">
        <v>2150000</v>
      </c>
      <c r="F1350">
        <v>2580000</v>
      </c>
      <c r="G1350">
        <v>46098</v>
      </c>
      <c r="H1350" t="s">
        <v>6359</v>
      </c>
    </row>
    <row r="1351" spans="1:8" hidden="1">
      <c r="A1351">
        <v>136797</v>
      </c>
      <c r="B1351" t="s">
        <v>4791</v>
      </c>
      <c r="C1351" t="s">
        <v>3968</v>
      </c>
      <c r="D1351" t="s">
        <v>6391</v>
      </c>
      <c r="E1351">
        <v>1750000</v>
      </c>
      <c r="F1351">
        <v>2100000</v>
      </c>
      <c r="G1351">
        <v>46098</v>
      </c>
      <c r="H1351" t="s">
        <v>6359</v>
      </c>
    </row>
    <row r="1352" spans="1:8" hidden="1">
      <c r="A1352">
        <v>136798</v>
      </c>
      <c r="B1352" t="s">
        <v>4765</v>
      </c>
      <c r="C1352" t="s">
        <v>4766</v>
      </c>
      <c r="D1352" t="s">
        <v>6392</v>
      </c>
      <c r="E1352">
        <v>2500000000</v>
      </c>
      <c r="F1352">
        <v>3000000000</v>
      </c>
      <c r="G1352">
        <v>46099</v>
      </c>
      <c r="H1352" t="s">
        <v>6393</v>
      </c>
    </row>
    <row r="1353" spans="1:8" hidden="1">
      <c r="A1353">
        <v>136799</v>
      </c>
      <c r="B1353" t="s">
        <v>6394</v>
      </c>
      <c r="C1353" t="s">
        <v>6395</v>
      </c>
      <c r="D1353" t="s">
        <v>6396</v>
      </c>
      <c r="E1353">
        <v>6617212.5</v>
      </c>
      <c r="F1353">
        <v>7940655</v>
      </c>
      <c r="G1353">
        <v>46099</v>
      </c>
      <c r="H1353" t="s">
        <v>6393</v>
      </c>
    </row>
    <row r="1354" spans="1:8" hidden="1">
      <c r="A1354">
        <v>136800</v>
      </c>
      <c r="B1354" t="s">
        <v>4817</v>
      </c>
      <c r="C1354" t="s">
        <v>4091</v>
      </c>
      <c r="D1354" t="s">
        <v>6397</v>
      </c>
      <c r="E1354">
        <v>7523900</v>
      </c>
      <c r="F1354">
        <v>9028680</v>
      </c>
      <c r="G1354">
        <v>46099</v>
      </c>
      <c r="H1354" t="s">
        <v>6393</v>
      </c>
    </row>
    <row r="1355" spans="1:8" hidden="1">
      <c r="A1355">
        <v>136801</v>
      </c>
      <c r="B1355" t="s">
        <v>6398</v>
      </c>
      <c r="C1355" t="s">
        <v>6399</v>
      </c>
      <c r="D1355" t="s">
        <v>6400</v>
      </c>
      <c r="E1355">
        <v>675000</v>
      </c>
      <c r="F1355">
        <v>675000</v>
      </c>
      <c r="G1355">
        <v>46099</v>
      </c>
      <c r="H1355" t="s">
        <v>6393</v>
      </c>
    </row>
    <row r="1356" spans="1:8" hidden="1">
      <c r="A1356">
        <v>136802</v>
      </c>
      <c r="B1356" t="s">
        <v>6401</v>
      </c>
      <c r="C1356" t="s">
        <v>6402</v>
      </c>
      <c r="D1356" t="s">
        <v>6403</v>
      </c>
      <c r="E1356">
        <v>2900000</v>
      </c>
      <c r="F1356">
        <v>2900000</v>
      </c>
      <c r="G1356">
        <v>46099</v>
      </c>
      <c r="H1356" t="s">
        <v>6393</v>
      </c>
    </row>
    <row r="1357" spans="1:8" hidden="1">
      <c r="A1357">
        <v>136803</v>
      </c>
      <c r="B1357" t="s">
        <v>4791</v>
      </c>
      <c r="C1357" t="s">
        <v>3968</v>
      </c>
      <c r="D1357" t="s">
        <v>6404</v>
      </c>
      <c r="E1357">
        <v>264000</v>
      </c>
      <c r="F1357">
        <v>316800</v>
      </c>
      <c r="G1357">
        <v>46099</v>
      </c>
      <c r="H1357" t="s">
        <v>6393</v>
      </c>
    </row>
    <row r="1358" spans="1:8" hidden="1">
      <c r="A1358">
        <v>136804</v>
      </c>
      <c r="B1358" t="s">
        <v>6405</v>
      </c>
      <c r="C1358" t="s">
        <v>6406</v>
      </c>
      <c r="D1358" t="s">
        <v>6407</v>
      </c>
      <c r="E1358">
        <v>2000000</v>
      </c>
      <c r="F1358">
        <v>2000000</v>
      </c>
      <c r="G1358">
        <v>46099</v>
      </c>
      <c r="H1358" t="s">
        <v>6393</v>
      </c>
    </row>
    <row r="1359" spans="1:8" hidden="1">
      <c r="A1359">
        <v>136805</v>
      </c>
      <c r="B1359" t="s">
        <v>6129</v>
      </c>
      <c r="C1359" t="s">
        <v>6130</v>
      </c>
      <c r="D1359" t="s">
        <v>6408</v>
      </c>
      <c r="E1359">
        <v>3000000</v>
      </c>
      <c r="F1359">
        <v>3000000</v>
      </c>
      <c r="G1359">
        <v>46099</v>
      </c>
      <c r="H1359" t="s">
        <v>6393</v>
      </c>
    </row>
    <row r="1360" spans="1:8" hidden="1">
      <c r="A1360">
        <v>136806</v>
      </c>
      <c r="B1360" t="s">
        <v>4797</v>
      </c>
      <c r="C1360" t="s">
        <v>4014</v>
      </c>
      <c r="D1360" t="s">
        <v>6409</v>
      </c>
      <c r="E1360">
        <v>1836430</v>
      </c>
      <c r="F1360">
        <v>2203716</v>
      </c>
      <c r="G1360">
        <v>46099</v>
      </c>
      <c r="H1360" t="s">
        <v>6393</v>
      </c>
    </row>
    <row r="1361" spans="1:8" hidden="1">
      <c r="A1361">
        <v>136807</v>
      </c>
      <c r="B1361" t="s">
        <v>4791</v>
      </c>
      <c r="C1361" t="s">
        <v>3968</v>
      </c>
      <c r="D1361" t="s">
        <v>6410</v>
      </c>
      <c r="E1361">
        <v>3900000</v>
      </c>
      <c r="F1361">
        <v>4680000</v>
      </c>
      <c r="G1361">
        <v>46099</v>
      </c>
      <c r="H1361" t="s">
        <v>6393</v>
      </c>
    </row>
    <row r="1362" spans="1:8" hidden="1">
      <c r="A1362">
        <v>136808</v>
      </c>
      <c r="B1362">
        <v>0</v>
      </c>
      <c r="C1362">
        <v>0</v>
      </c>
      <c r="D1362" t="s">
        <v>6411</v>
      </c>
      <c r="E1362">
        <v>0</v>
      </c>
      <c r="F1362">
        <v>0</v>
      </c>
      <c r="G1362">
        <v>46099</v>
      </c>
      <c r="H1362" t="s">
        <v>6393</v>
      </c>
    </row>
    <row r="1363" spans="1:8" hidden="1">
      <c r="A1363">
        <v>136809</v>
      </c>
      <c r="B1363">
        <v>0</v>
      </c>
      <c r="C1363">
        <v>0</v>
      </c>
      <c r="D1363" t="s">
        <v>6412</v>
      </c>
      <c r="E1363">
        <v>0</v>
      </c>
      <c r="F1363">
        <v>0</v>
      </c>
      <c r="G1363">
        <v>46099</v>
      </c>
      <c r="H1363" t="s">
        <v>6393</v>
      </c>
    </row>
    <row r="1364" spans="1:8" hidden="1">
      <c r="A1364">
        <v>136810</v>
      </c>
      <c r="B1364">
        <v>0</v>
      </c>
      <c r="C1364">
        <v>0</v>
      </c>
      <c r="D1364" t="s">
        <v>6413</v>
      </c>
      <c r="E1364">
        <v>0</v>
      </c>
      <c r="F1364">
        <v>0</v>
      </c>
      <c r="G1364">
        <v>46099</v>
      </c>
      <c r="H1364" t="s">
        <v>6393</v>
      </c>
    </row>
    <row r="1365" spans="1:8" hidden="1">
      <c r="A1365">
        <v>136811</v>
      </c>
      <c r="B1365" t="s">
        <v>6414</v>
      </c>
      <c r="C1365" t="s">
        <v>6415</v>
      </c>
      <c r="D1365" t="s">
        <v>6416</v>
      </c>
      <c r="E1365">
        <v>876360</v>
      </c>
      <c r="F1365">
        <v>1051632</v>
      </c>
      <c r="G1365">
        <v>46099</v>
      </c>
      <c r="H1365" t="s">
        <v>6393</v>
      </c>
    </row>
    <row r="1366" spans="1:8" hidden="1">
      <c r="A1366">
        <v>136812</v>
      </c>
      <c r="B1366" t="s">
        <v>4925</v>
      </c>
      <c r="C1366" t="s">
        <v>4926</v>
      </c>
      <c r="D1366" t="s">
        <v>6373</v>
      </c>
      <c r="E1366">
        <v>405000</v>
      </c>
      <c r="F1366">
        <v>486000</v>
      </c>
      <c r="G1366">
        <v>46099</v>
      </c>
      <c r="H1366" t="s">
        <v>6393</v>
      </c>
    </row>
    <row r="1367" spans="1:8" hidden="1">
      <c r="A1367">
        <v>136813</v>
      </c>
      <c r="B1367">
        <v>0</v>
      </c>
      <c r="C1367">
        <v>0</v>
      </c>
      <c r="D1367" t="s">
        <v>6417</v>
      </c>
      <c r="E1367">
        <v>3600000</v>
      </c>
      <c r="F1367">
        <v>4320000</v>
      </c>
      <c r="G1367">
        <v>46099</v>
      </c>
      <c r="H1367" t="s">
        <v>6393</v>
      </c>
    </row>
    <row r="1368" spans="1:8" hidden="1">
      <c r="A1368">
        <v>136814</v>
      </c>
      <c r="B1368" t="s">
        <v>5728</v>
      </c>
      <c r="C1368" t="s">
        <v>4128</v>
      </c>
      <c r="D1368" t="s">
        <v>6418</v>
      </c>
      <c r="E1368">
        <v>2278005</v>
      </c>
      <c r="F1368">
        <v>2733606</v>
      </c>
      <c r="G1368">
        <v>46099</v>
      </c>
      <c r="H1368" t="s">
        <v>6393</v>
      </c>
    </row>
    <row r="1369" spans="1:8" hidden="1">
      <c r="A1369">
        <v>136815</v>
      </c>
      <c r="B1369" t="s">
        <v>4797</v>
      </c>
      <c r="C1369" t="s">
        <v>4014</v>
      </c>
      <c r="D1369" t="s">
        <v>6419</v>
      </c>
      <c r="E1369">
        <v>11540000</v>
      </c>
      <c r="F1369">
        <v>13848000</v>
      </c>
      <c r="G1369">
        <v>46099</v>
      </c>
      <c r="H1369" t="s">
        <v>6393</v>
      </c>
    </row>
    <row r="1370" spans="1:8" hidden="1">
      <c r="A1370">
        <v>136816</v>
      </c>
      <c r="B1370" t="s">
        <v>4797</v>
      </c>
      <c r="C1370" t="s">
        <v>4014</v>
      </c>
      <c r="D1370" t="s">
        <v>6420</v>
      </c>
      <c r="E1370">
        <v>8725000</v>
      </c>
      <c r="F1370">
        <v>10470000</v>
      </c>
      <c r="G1370">
        <v>46099</v>
      </c>
      <c r="H1370" t="s">
        <v>6393</v>
      </c>
    </row>
    <row r="1371" spans="1:8" hidden="1">
      <c r="A1371">
        <v>136817</v>
      </c>
      <c r="B1371" t="s">
        <v>4807</v>
      </c>
      <c r="C1371" t="s">
        <v>3982</v>
      </c>
      <c r="D1371" t="s">
        <v>6421</v>
      </c>
      <c r="E1371">
        <v>3130000</v>
      </c>
      <c r="F1371">
        <v>3756000</v>
      </c>
      <c r="G1371">
        <v>46099</v>
      </c>
      <c r="H1371" t="s">
        <v>6393</v>
      </c>
    </row>
    <row r="1372" spans="1:8" hidden="1">
      <c r="A1372">
        <v>136818</v>
      </c>
      <c r="B1372" t="s">
        <v>4765</v>
      </c>
      <c r="C1372" t="s">
        <v>4766</v>
      </c>
      <c r="D1372" t="s">
        <v>6422</v>
      </c>
      <c r="E1372">
        <v>800000</v>
      </c>
      <c r="F1372">
        <v>800000</v>
      </c>
      <c r="G1372">
        <v>46099</v>
      </c>
      <c r="H1372" t="s">
        <v>6393</v>
      </c>
    </row>
    <row r="1373" spans="1:8" hidden="1">
      <c r="A1373">
        <v>136819</v>
      </c>
      <c r="B1373" t="s">
        <v>4800</v>
      </c>
      <c r="C1373" t="s">
        <v>3984</v>
      </c>
      <c r="D1373" t="s">
        <v>6423</v>
      </c>
      <c r="E1373">
        <v>3370000</v>
      </c>
      <c r="F1373">
        <v>4044000</v>
      </c>
      <c r="G1373">
        <v>46100</v>
      </c>
      <c r="H1373" t="s">
        <v>6424</v>
      </c>
    </row>
    <row r="1374" spans="1:8" hidden="1">
      <c r="A1374">
        <v>136820</v>
      </c>
      <c r="B1374">
        <v>0</v>
      </c>
      <c r="C1374">
        <v>0</v>
      </c>
      <c r="D1374" t="s">
        <v>6425</v>
      </c>
      <c r="E1374">
        <v>647900</v>
      </c>
      <c r="F1374">
        <v>647900</v>
      </c>
      <c r="G1374">
        <v>46100</v>
      </c>
      <c r="H1374" t="s">
        <v>6424</v>
      </c>
    </row>
    <row r="1375" spans="1:8" hidden="1">
      <c r="A1375">
        <v>136821</v>
      </c>
      <c r="B1375" t="s">
        <v>5057</v>
      </c>
      <c r="C1375" t="s">
        <v>4008</v>
      </c>
      <c r="D1375" t="s">
        <v>6426</v>
      </c>
      <c r="E1375">
        <v>1529000</v>
      </c>
      <c r="F1375">
        <v>1834800</v>
      </c>
      <c r="G1375">
        <v>46100</v>
      </c>
      <c r="H1375" t="s">
        <v>6424</v>
      </c>
    </row>
    <row r="1376" spans="1:8" hidden="1">
      <c r="A1376">
        <v>136822</v>
      </c>
      <c r="B1376" t="s">
        <v>4695</v>
      </c>
      <c r="C1376" t="s">
        <v>3973</v>
      </c>
      <c r="D1376" t="s">
        <v>6427</v>
      </c>
      <c r="E1376">
        <v>1864300</v>
      </c>
      <c r="F1376">
        <v>1864300</v>
      </c>
      <c r="G1376">
        <v>46100</v>
      </c>
      <c r="H1376" t="s">
        <v>6424</v>
      </c>
    </row>
    <row r="1377" spans="1:8" hidden="1">
      <c r="A1377">
        <v>136823</v>
      </c>
      <c r="B1377" t="s">
        <v>4839</v>
      </c>
      <c r="C1377" t="s">
        <v>4840</v>
      </c>
      <c r="D1377" t="s">
        <v>6428</v>
      </c>
      <c r="E1377">
        <v>8690</v>
      </c>
      <c r="F1377">
        <v>8690</v>
      </c>
      <c r="G1377">
        <v>46100</v>
      </c>
      <c r="H1377" t="s">
        <v>6424</v>
      </c>
    </row>
    <row r="1378" spans="1:8" hidden="1">
      <c r="A1378">
        <v>136824</v>
      </c>
      <c r="B1378" t="s">
        <v>4791</v>
      </c>
      <c r="C1378" t="s">
        <v>3968</v>
      </c>
      <c r="D1378">
        <v>0</v>
      </c>
      <c r="E1378">
        <v>250000</v>
      </c>
      <c r="F1378">
        <v>300000</v>
      </c>
      <c r="G1378">
        <v>46100</v>
      </c>
      <c r="H1378" t="s">
        <v>6424</v>
      </c>
    </row>
    <row r="1379" spans="1:8" hidden="1">
      <c r="A1379">
        <v>136825</v>
      </c>
      <c r="B1379" t="s">
        <v>6429</v>
      </c>
      <c r="C1379" t="s">
        <v>6430</v>
      </c>
      <c r="D1379" t="s">
        <v>6431</v>
      </c>
      <c r="E1379">
        <v>5308333333.3299999</v>
      </c>
      <c r="F1379">
        <v>6370000000</v>
      </c>
      <c r="G1379">
        <v>46100</v>
      </c>
      <c r="H1379" t="s">
        <v>6424</v>
      </c>
    </row>
    <row r="1380" spans="1:8" hidden="1">
      <c r="A1380">
        <v>136826</v>
      </c>
      <c r="B1380" t="s">
        <v>6432</v>
      </c>
      <c r="C1380" t="s">
        <v>6433</v>
      </c>
      <c r="D1380" t="s">
        <v>6434</v>
      </c>
      <c r="E1380">
        <v>4000000</v>
      </c>
      <c r="F1380">
        <v>4000000</v>
      </c>
      <c r="G1380">
        <v>46100</v>
      </c>
      <c r="H1380" t="s">
        <v>6424</v>
      </c>
    </row>
    <row r="1381" spans="1:8" hidden="1">
      <c r="A1381">
        <v>136827</v>
      </c>
      <c r="B1381" t="s">
        <v>4697</v>
      </c>
      <c r="C1381" t="s">
        <v>3996</v>
      </c>
      <c r="D1381" t="s">
        <v>6435</v>
      </c>
      <c r="E1381">
        <v>9285600</v>
      </c>
      <c r="F1381">
        <v>11142720</v>
      </c>
      <c r="G1381">
        <v>46100</v>
      </c>
      <c r="H1381" t="s">
        <v>6424</v>
      </c>
    </row>
    <row r="1382" spans="1:8" hidden="1">
      <c r="A1382">
        <v>136828</v>
      </c>
      <c r="B1382" t="s">
        <v>4695</v>
      </c>
      <c r="C1382" t="s">
        <v>3973</v>
      </c>
      <c r="D1382" t="s">
        <v>6436</v>
      </c>
      <c r="E1382">
        <v>1868200</v>
      </c>
      <c r="F1382">
        <v>1868200</v>
      </c>
      <c r="G1382">
        <v>46100</v>
      </c>
      <c r="H1382" t="s">
        <v>6424</v>
      </c>
    </row>
    <row r="1383" spans="1:8" hidden="1">
      <c r="A1383">
        <v>136829</v>
      </c>
      <c r="B1383" t="s">
        <v>5342</v>
      </c>
      <c r="C1383" t="s">
        <v>5343</v>
      </c>
      <c r="D1383" t="s">
        <v>6437</v>
      </c>
      <c r="E1383">
        <v>8918916.6600000001</v>
      </c>
      <c r="F1383">
        <v>10702699.99</v>
      </c>
      <c r="G1383">
        <v>46100</v>
      </c>
      <c r="H1383" t="s">
        <v>6424</v>
      </c>
    </row>
    <row r="1384" spans="1:8" hidden="1">
      <c r="A1384">
        <v>136830</v>
      </c>
      <c r="B1384" t="s">
        <v>4791</v>
      </c>
      <c r="C1384" t="s">
        <v>3968</v>
      </c>
      <c r="D1384">
        <v>0</v>
      </c>
      <c r="E1384">
        <v>400000</v>
      </c>
      <c r="F1384">
        <v>480000</v>
      </c>
      <c r="G1384">
        <v>46100</v>
      </c>
      <c r="H1384" t="s">
        <v>6424</v>
      </c>
    </row>
    <row r="1385" spans="1:8" hidden="1">
      <c r="A1385">
        <v>136831</v>
      </c>
      <c r="B1385" t="s">
        <v>6438</v>
      </c>
      <c r="C1385" t="s">
        <v>6439</v>
      </c>
      <c r="D1385" t="s">
        <v>6440</v>
      </c>
      <c r="E1385">
        <v>40910000</v>
      </c>
      <c r="F1385">
        <v>40910000</v>
      </c>
      <c r="G1385">
        <v>46100</v>
      </c>
      <c r="H1385" t="s">
        <v>6424</v>
      </c>
    </row>
    <row r="1386" spans="1:8" hidden="1">
      <c r="A1386">
        <v>136832</v>
      </c>
      <c r="B1386" t="s">
        <v>4891</v>
      </c>
      <c r="C1386" t="s">
        <v>4892</v>
      </c>
      <c r="D1386" t="s">
        <v>6441</v>
      </c>
      <c r="E1386">
        <v>1655000</v>
      </c>
      <c r="F1386">
        <v>1986000</v>
      </c>
      <c r="G1386">
        <v>46100</v>
      </c>
      <c r="H1386" t="s">
        <v>6424</v>
      </c>
    </row>
    <row r="1387" spans="1:8" hidden="1">
      <c r="A1387">
        <v>136833</v>
      </c>
      <c r="B1387" t="s">
        <v>6442</v>
      </c>
      <c r="C1387" t="s">
        <v>6443</v>
      </c>
      <c r="D1387" t="s">
        <v>6444</v>
      </c>
      <c r="E1387">
        <v>66029</v>
      </c>
      <c r="F1387">
        <v>79234.8</v>
      </c>
      <c r="G1387">
        <v>46104</v>
      </c>
      <c r="H1387" t="s">
        <v>6445</v>
      </c>
    </row>
    <row r="1388" spans="1:8">
      <c r="A1388" s="9">
        <v>136834</v>
      </c>
      <c r="B1388" s="9" t="s">
        <v>4768</v>
      </c>
      <c r="C1388" s="9" t="s">
        <v>4020</v>
      </c>
      <c r="D1388" s="9" t="s">
        <v>6446</v>
      </c>
      <c r="E1388" s="9">
        <v>12510040</v>
      </c>
      <c r="F1388" s="9">
        <v>15012048</v>
      </c>
      <c r="G1388" s="12">
        <v>46104</v>
      </c>
      <c r="H1388" s="9" t="s">
        <v>6445</v>
      </c>
    </row>
    <row r="1389" spans="1:8" hidden="1">
      <c r="A1389">
        <v>136835</v>
      </c>
      <c r="B1389" t="s">
        <v>4959</v>
      </c>
      <c r="C1389" t="s">
        <v>4129</v>
      </c>
      <c r="D1389" t="s">
        <v>6447</v>
      </c>
      <c r="E1389">
        <v>787869225</v>
      </c>
      <c r="F1389">
        <v>945443070</v>
      </c>
      <c r="G1389">
        <v>46104</v>
      </c>
      <c r="H1389" t="s">
        <v>6445</v>
      </c>
    </row>
    <row r="1390" spans="1:8" hidden="1">
      <c r="A1390">
        <v>136836</v>
      </c>
      <c r="B1390" t="s">
        <v>4858</v>
      </c>
      <c r="C1390" t="s">
        <v>4079</v>
      </c>
      <c r="D1390" t="s">
        <v>6448</v>
      </c>
      <c r="E1390">
        <v>156827.19</v>
      </c>
      <c r="F1390">
        <v>188192.62</v>
      </c>
      <c r="G1390">
        <v>46104</v>
      </c>
      <c r="H1390" t="s">
        <v>6445</v>
      </c>
    </row>
    <row r="1391" spans="1:8" hidden="1">
      <c r="A1391">
        <v>136837</v>
      </c>
      <c r="B1391" t="s">
        <v>4697</v>
      </c>
      <c r="C1391" t="s">
        <v>3996</v>
      </c>
      <c r="D1391" t="s">
        <v>3501</v>
      </c>
      <c r="E1391">
        <v>1655000</v>
      </c>
      <c r="F1391">
        <v>1655000</v>
      </c>
      <c r="G1391">
        <v>46104</v>
      </c>
      <c r="H1391" t="s">
        <v>6445</v>
      </c>
    </row>
    <row r="1392" spans="1:8" hidden="1">
      <c r="A1392">
        <v>136838</v>
      </c>
      <c r="B1392" t="s">
        <v>4797</v>
      </c>
      <c r="C1392" t="s">
        <v>4014</v>
      </c>
      <c r="D1392" t="s">
        <v>6449</v>
      </c>
      <c r="E1392">
        <v>24300000</v>
      </c>
      <c r="F1392">
        <v>29160000</v>
      </c>
      <c r="G1392">
        <v>46104</v>
      </c>
      <c r="H1392" t="s">
        <v>6445</v>
      </c>
    </row>
    <row r="1393" spans="1:8" hidden="1">
      <c r="A1393">
        <v>136839</v>
      </c>
      <c r="B1393" t="s">
        <v>4695</v>
      </c>
      <c r="C1393" t="s">
        <v>3973</v>
      </c>
      <c r="D1393" t="s">
        <v>6450</v>
      </c>
      <c r="E1393">
        <v>1895500</v>
      </c>
      <c r="F1393">
        <v>1895500</v>
      </c>
      <c r="G1393">
        <v>46104</v>
      </c>
      <c r="H1393" t="s">
        <v>6445</v>
      </c>
    </row>
    <row r="1394" spans="1:8" hidden="1">
      <c r="A1394">
        <v>136840</v>
      </c>
      <c r="B1394" t="s">
        <v>4797</v>
      </c>
      <c r="C1394" t="s">
        <v>4014</v>
      </c>
      <c r="D1394" t="s">
        <v>6451</v>
      </c>
      <c r="E1394">
        <v>32400000</v>
      </c>
      <c r="F1394">
        <v>38880000</v>
      </c>
      <c r="G1394">
        <v>46104</v>
      </c>
      <c r="H1394" t="s">
        <v>6445</v>
      </c>
    </row>
    <row r="1395" spans="1:8" hidden="1">
      <c r="A1395">
        <v>136841</v>
      </c>
      <c r="B1395" t="s">
        <v>4807</v>
      </c>
      <c r="C1395" t="s">
        <v>3982</v>
      </c>
      <c r="D1395" t="s">
        <v>6452</v>
      </c>
      <c r="E1395">
        <v>40500000</v>
      </c>
      <c r="F1395">
        <v>48600000</v>
      </c>
      <c r="G1395">
        <v>46104</v>
      </c>
      <c r="H1395" t="s">
        <v>6445</v>
      </c>
    </row>
    <row r="1396" spans="1:8" hidden="1">
      <c r="A1396">
        <v>136842</v>
      </c>
      <c r="B1396" t="s">
        <v>4807</v>
      </c>
      <c r="C1396" t="s">
        <v>3982</v>
      </c>
      <c r="D1396" t="s">
        <v>6453</v>
      </c>
      <c r="E1396">
        <v>24300000</v>
      </c>
      <c r="F1396">
        <v>29160000</v>
      </c>
      <c r="G1396">
        <v>46104</v>
      </c>
      <c r="H1396" t="s">
        <v>6445</v>
      </c>
    </row>
    <row r="1397" spans="1:8" hidden="1">
      <c r="A1397">
        <v>136843</v>
      </c>
      <c r="B1397" t="s">
        <v>4807</v>
      </c>
      <c r="C1397" t="s">
        <v>3982</v>
      </c>
      <c r="D1397" t="s">
        <v>6454</v>
      </c>
      <c r="E1397">
        <v>32400000</v>
      </c>
      <c r="F1397">
        <v>38880000</v>
      </c>
      <c r="G1397">
        <v>46104</v>
      </c>
      <c r="H1397" t="s">
        <v>6445</v>
      </c>
    </row>
    <row r="1398" spans="1:8" hidden="1">
      <c r="A1398">
        <v>136844</v>
      </c>
      <c r="B1398" t="s">
        <v>4765</v>
      </c>
      <c r="C1398" t="s">
        <v>4766</v>
      </c>
      <c r="D1398" t="s">
        <v>6455</v>
      </c>
      <c r="E1398">
        <v>87359596.5</v>
      </c>
      <c r="F1398">
        <v>104831515.8</v>
      </c>
      <c r="G1398">
        <v>46104</v>
      </c>
      <c r="H1398" t="s">
        <v>6445</v>
      </c>
    </row>
    <row r="1399" spans="1:8" hidden="1">
      <c r="A1399">
        <v>136845</v>
      </c>
      <c r="B1399" t="s">
        <v>4695</v>
      </c>
      <c r="C1399" t="s">
        <v>3973</v>
      </c>
      <c r="D1399" t="s">
        <v>6456</v>
      </c>
      <c r="E1399">
        <v>1832500</v>
      </c>
      <c r="F1399">
        <v>1832500</v>
      </c>
      <c r="G1399">
        <v>46104</v>
      </c>
      <c r="H1399" t="s">
        <v>6445</v>
      </c>
    </row>
    <row r="1400" spans="1:8" hidden="1">
      <c r="A1400">
        <v>136846</v>
      </c>
      <c r="B1400" t="s">
        <v>4695</v>
      </c>
      <c r="C1400" t="s">
        <v>3973</v>
      </c>
      <c r="D1400" t="s">
        <v>6456</v>
      </c>
      <c r="E1400">
        <v>3013400</v>
      </c>
      <c r="F1400">
        <v>3013400</v>
      </c>
      <c r="G1400">
        <v>46104</v>
      </c>
      <c r="H1400" t="s">
        <v>6445</v>
      </c>
    </row>
    <row r="1401" spans="1:8" hidden="1">
      <c r="A1401">
        <v>136847</v>
      </c>
      <c r="B1401">
        <v>0</v>
      </c>
      <c r="C1401">
        <v>0</v>
      </c>
      <c r="D1401" t="s">
        <v>6457</v>
      </c>
      <c r="E1401">
        <v>0</v>
      </c>
      <c r="F1401">
        <v>0</v>
      </c>
      <c r="G1401">
        <v>46104</v>
      </c>
      <c r="H1401" t="s">
        <v>6445</v>
      </c>
    </row>
    <row r="1402" spans="1:8" hidden="1">
      <c r="A1402">
        <v>136848</v>
      </c>
      <c r="B1402" t="s">
        <v>4858</v>
      </c>
      <c r="C1402" t="s">
        <v>4079</v>
      </c>
      <c r="D1402" t="s">
        <v>6458</v>
      </c>
      <c r="E1402">
        <v>98845.28</v>
      </c>
      <c r="F1402">
        <v>118614.34</v>
      </c>
      <c r="G1402">
        <v>46104</v>
      </c>
      <c r="H1402" t="s">
        <v>6445</v>
      </c>
    </row>
    <row r="1403" spans="1:8" hidden="1">
      <c r="A1403">
        <v>136849</v>
      </c>
      <c r="B1403" t="s">
        <v>5057</v>
      </c>
      <c r="C1403" t="s">
        <v>4008</v>
      </c>
      <c r="D1403" t="s">
        <v>6459</v>
      </c>
      <c r="E1403">
        <v>87500</v>
      </c>
      <c r="F1403">
        <v>105000</v>
      </c>
      <c r="G1403">
        <v>46104</v>
      </c>
      <c r="H1403" t="s">
        <v>6445</v>
      </c>
    </row>
    <row r="1404" spans="1:8" hidden="1">
      <c r="A1404">
        <v>136850</v>
      </c>
      <c r="B1404" t="s">
        <v>4981</v>
      </c>
      <c r="C1404" t="s">
        <v>4982</v>
      </c>
      <c r="D1404" t="s">
        <v>6460</v>
      </c>
      <c r="E1404">
        <v>13083333</v>
      </c>
      <c r="F1404">
        <v>15699999.6</v>
      </c>
      <c r="G1404">
        <v>46104</v>
      </c>
      <c r="H1404" t="s">
        <v>6445</v>
      </c>
    </row>
    <row r="1405" spans="1:8" hidden="1">
      <c r="A1405">
        <v>136851</v>
      </c>
      <c r="B1405" t="s">
        <v>5053</v>
      </c>
      <c r="C1405" t="s">
        <v>4157</v>
      </c>
      <c r="D1405" t="s">
        <v>6461</v>
      </c>
      <c r="E1405">
        <v>1556852.21</v>
      </c>
      <c r="F1405">
        <v>1868222.65</v>
      </c>
      <c r="G1405">
        <v>46104</v>
      </c>
      <c r="H1405" t="s">
        <v>6445</v>
      </c>
    </row>
    <row r="1406" spans="1:8" hidden="1">
      <c r="A1406">
        <v>136852</v>
      </c>
      <c r="B1406" t="s">
        <v>4938</v>
      </c>
      <c r="C1406" t="s">
        <v>3972</v>
      </c>
      <c r="D1406" t="s">
        <v>6462</v>
      </c>
      <c r="E1406">
        <v>252000000</v>
      </c>
      <c r="F1406">
        <v>302400000</v>
      </c>
      <c r="G1406">
        <v>46104</v>
      </c>
      <c r="H1406" t="s">
        <v>6445</v>
      </c>
    </row>
    <row r="1407" spans="1:8" hidden="1">
      <c r="A1407">
        <v>136853</v>
      </c>
      <c r="B1407" t="s">
        <v>6463</v>
      </c>
      <c r="C1407" t="s">
        <v>6464</v>
      </c>
      <c r="D1407" t="s">
        <v>6465</v>
      </c>
      <c r="E1407">
        <v>8677.76</v>
      </c>
      <c r="F1407">
        <v>8677.76</v>
      </c>
      <c r="G1407">
        <v>46104</v>
      </c>
      <c r="H1407" t="s">
        <v>6445</v>
      </c>
    </row>
    <row r="1408" spans="1:8" hidden="1">
      <c r="A1408">
        <v>136854</v>
      </c>
      <c r="B1408" t="s">
        <v>4938</v>
      </c>
      <c r="C1408" t="s">
        <v>3972</v>
      </c>
      <c r="D1408" t="s">
        <v>6466</v>
      </c>
      <c r="E1408">
        <v>179400000</v>
      </c>
      <c r="F1408">
        <v>215280000</v>
      </c>
      <c r="G1408">
        <v>46104</v>
      </c>
      <c r="H1408" t="s">
        <v>6445</v>
      </c>
    </row>
    <row r="1409" spans="1:8" hidden="1">
      <c r="A1409">
        <v>136855</v>
      </c>
      <c r="B1409" t="s">
        <v>4697</v>
      </c>
      <c r="C1409" t="s">
        <v>3996</v>
      </c>
      <c r="D1409" t="s">
        <v>6467</v>
      </c>
      <c r="E1409">
        <v>7342900</v>
      </c>
      <c r="F1409">
        <v>7342900</v>
      </c>
      <c r="G1409">
        <v>46104</v>
      </c>
      <c r="H1409" t="s">
        <v>6445</v>
      </c>
    </row>
    <row r="1410" spans="1:8" hidden="1">
      <c r="A1410">
        <v>136856</v>
      </c>
      <c r="B1410" t="s">
        <v>4697</v>
      </c>
      <c r="C1410" t="s">
        <v>3996</v>
      </c>
      <c r="D1410" t="s">
        <v>6468</v>
      </c>
      <c r="E1410">
        <v>36835688</v>
      </c>
      <c r="F1410">
        <v>43677065.600000001</v>
      </c>
      <c r="G1410">
        <v>46104</v>
      </c>
      <c r="H1410" t="s">
        <v>6445</v>
      </c>
    </row>
    <row r="1411" spans="1:8" hidden="1">
      <c r="A1411">
        <v>136857</v>
      </c>
      <c r="B1411" t="s">
        <v>5456</v>
      </c>
      <c r="C1411" t="s">
        <v>5457</v>
      </c>
      <c r="D1411" t="s">
        <v>6469</v>
      </c>
      <c r="E1411">
        <v>150000000</v>
      </c>
      <c r="F1411">
        <v>180000000</v>
      </c>
      <c r="G1411">
        <v>46104</v>
      </c>
      <c r="H1411" t="s">
        <v>6445</v>
      </c>
    </row>
    <row r="1412" spans="1:8" hidden="1">
      <c r="A1412">
        <v>136858</v>
      </c>
      <c r="B1412" t="s">
        <v>5456</v>
      </c>
      <c r="C1412" t="s">
        <v>5457</v>
      </c>
      <c r="D1412" t="s">
        <v>6470</v>
      </c>
      <c r="E1412">
        <v>300000000</v>
      </c>
      <c r="F1412">
        <v>360000000</v>
      </c>
      <c r="G1412">
        <v>46104</v>
      </c>
      <c r="H1412" t="s">
        <v>6445</v>
      </c>
    </row>
    <row r="1413" spans="1:8" hidden="1">
      <c r="A1413">
        <v>136859</v>
      </c>
      <c r="B1413" t="s">
        <v>5456</v>
      </c>
      <c r="C1413" t="s">
        <v>5457</v>
      </c>
      <c r="D1413" t="s">
        <v>6471</v>
      </c>
      <c r="E1413">
        <v>170000000</v>
      </c>
      <c r="F1413">
        <v>204000000</v>
      </c>
      <c r="G1413">
        <v>46104</v>
      </c>
      <c r="H1413" t="s">
        <v>6445</v>
      </c>
    </row>
    <row r="1414" spans="1:8" hidden="1">
      <c r="A1414">
        <v>136860</v>
      </c>
      <c r="B1414" t="s">
        <v>5456</v>
      </c>
      <c r="C1414" t="s">
        <v>5457</v>
      </c>
      <c r="D1414" t="s">
        <v>6472</v>
      </c>
      <c r="E1414">
        <v>200000000</v>
      </c>
      <c r="F1414">
        <v>240000000</v>
      </c>
      <c r="G1414">
        <v>46104</v>
      </c>
      <c r="H1414" t="s">
        <v>6445</v>
      </c>
    </row>
    <row r="1415" spans="1:8" hidden="1">
      <c r="A1415">
        <v>136861</v>
      </c>
      <c r="B1415" t="s">
        <v>4695</v>
      </c>
      <c r="C1415" t="s">
        <v>3973</v>
      </c>
      <c r="D1415">
        <v>0</v>
      </c>
      <c r="E1415">
        <v>5540400</v>
      </c>
      <c r="F1415">
        <v>6648480</v>
      </c>
      <c r="G1415">
        <v>46104</v>
      </c>
      <c r="H1415" t="s">
        <v>6445</v>
      </c>
    </row>
    <row r="1416" spans="1:8" hidden="1">
      <c r="A1416">
        <v>136862</v>
      </c>
      <c r="B1416">
        <v>0</v>
      </c>
      <c r="C1416">
        <v>0</v>
      </c>
      <c r="D1416" t="s">
        <v>6473</v>
      </c>
      <c r="E1416">
        <v>0</v>
      </c>
      <c r="F1416">
        <v>0</v>
      </c>
      <c r="G1416">
        <v>46105</v>
      </c>
      <c r="H1416" t="s">
        <v>6474</v>
      </c>
    </row>
    <row r="1417" spans="1:8" hidden="1">
      <c r="A1417">
        <v>136863</v>
      </c>
      <c r="B1417" t="s">
        <v>4695</v>
      </c>
      <c r="C1417" t="s">
        <v>3973</v>
      </c>
      <c r="D1417" t="s">
        <v>6475</v>
      </c>
      <c r="E1417">
        <v>1414700</v>
      </c>
      <c r="F1417">
        <v>1414700</v>
      </c>
      <c r="G1417">
        <v>46105</v>
      </c>
      <c r="H1417" t="s">
        <v>6474</v>
      </c>
    </row>
    <row r="1418" spans="1:8" hidden="1">
      <c r="A1418">
        <v>136864</v>
      </c>
      <c r="B1418" t="s">
        <v>6007</v>
      </c>
      <c r="C1418" t="s">
        <v>6008</v>
      </c>
      <c r="D1418" t="s">
        <v>6476</v>
      </c>
      <c r="E1418">
        <v>12999050</v>
      </c>
      <c r="F1418">
        <v>15598860</v>
      </c>
      <c r="G1418">
        <v>46105</v>
      </c>
      <c r="H1418" t="s">
        <v>6474</v>
      </c>
    </row>
    <row r="1419" spans="1:8" hidden="1">
      <c r="A1419">
        <v>136865</v>
      </c>
      <c r="B1419" t="s">
        <v>4791</v>
      </c>
      <c r="C1419" t="s">
        <v>3968</v>
      </c>
      <c r="D1419" t="s">
        <v>6477</v>
      </c>
      <c r="E1419">
        <v>1750000</v>
      </c>
      <c r="F1419">
        <v>2100000</v>
      </c>
      <c r="G1419">
        <v>46105</v>
      </c>
      <c r="H1419" t="s">
        <v>6474</v>
      </c>
    </row>
    <row r="1420" spans="1:8" hidden="1">
      <c r="A1420">
        <v>136866</v>
      </c>
      <c r="B1420" t="s">
        <v>6007</v>
      </c>
      <c r="C1420" t="s">
        <v>6008</v>
      </c>
      <c r="D1420" t="s">
        <v>6478</v>
      </c>
      <c r="E1420">
        <v>12999050</v>
      </c>
      <c r="F1420">
        <v>15598860</v>
      </c>
      <c r="G1420">
        <v>46105</v>
      </c>
      <c r="H1420" t="s">
        <v>6474</v>
      </c>
    </row>
    <row r="1421" spans="1:8" hidden="1">
      <c r="A1421">
        <v>136867</v>
      </c>
      <c r="B1421" t="s">
        <v>4668</v>
      </c>
      <c r="C1421" t="s">
        <v>4050</v>
      </c>
      <c r="D1421" t="s">
        <v>6479</v>
      </c>
      <c r="E1421">
        <v>74250000</v>
      </c>
      <c r="F1421">
        <v>89100000</v>
      </c>
      <c r="G1421">
        <v>46105</v>
      </c>
      <c r="H1421" t="s">
        <v>6474</v>
      </c>
    </row>
    <row r="1422" spans="1:8" hidden="1">
      <c r="A1422">
        <v>136868</v>
      </c>
      <c r="B1422" t="s">
        <v>4674</v>
      </c>
      <c r="C1422" t="s">
        <v>4675</v>
      </c>
      <c r="D1422" t="s">
        <v>6480</v>
      </c>
      <c r="E1422">
        <v>351333.33</v>
      </c>
      <c r="F1422">
        <v>421600</v>
      </c>
      <c r="G1422">
        <v>46105</v>
      </c>
      <c r="H1422" t="s">
        <v>6474</v>
      </c>
    </row>
    <row r="1423" spans="1:8" hidden="1">
      <c r="A1423">
        <v>136869</v>
      </c>
      <c r="B1423" t="s">
        <v>4797</v>
      </c>
      <c r="C1423" t="s">
        <v>4014</v>
      </c>
      <c r="D1423" t="s">
        <v>6481</v>
      </c>
      <c r="E1423">
        <v>14000000</v>
      </c>
      <c r="F1423">
        <v>16800000</v>
      </c>
      <c r="G1423">
        <v>46105</v>
      </c>
      <c r="H1423" t="s">
        <v>6474</v>
      </c>
    </row>
    <row r="1424" spans="1:8" hidden="1">
      <c r="A1424">
        <v>136870</v>
      </c>
      <c r="B1424" t="s">
        <v>4807</v>
      </c>
      <c r="C1424" t="s">
        <v>3982</v>
      </c>
      <c r="D1424" t="s">
        <v>6482</v>
      </c>
      <c r="E1424">
        <v>14000000</v>
      </c>
      <c r="F1424">
        <v>16800000</v>
      </c>
      <c r="G1424">
        <v>46105</v>
      </c>
      <c r="H1424" t="s">
        <v>6474</v>
      </c>
    </row>
    <row r="1425" spans="1:8" hidden="1">
      <c r="A1425">
        <v>136871</v>
      </c>
      <c r="B1425" t="s">
        <v>4695</v>
      </c>
      <c r="C1425" t="s">
        <v>3973</v>
      </c>
      <c r="D1425" t="s">
        <v>6483</v>
      </c>
      <c r="E1425">
        <v>1429100</v>
      </c>
      <c r="F1425">
        <v>1429100</v>
      </c>
      <c r="G1425">
        <v>46105</v>
      </c>
      <c r="H1425" t="s">
        <v>6474</v>
      </c>
    </row>
    <row r="1426" spans="1:8" hidden="1">
      <c r="A1426">
        <v>136872</v>
      </c>
      <c r="B1426" t="s">
        <v>4695</v>
      </c>
      <c r="C1426" t="s">
        <v>3973</v>
      </c>
      <c r="D1426" t="s">
        <v>6484</v>
      </c>
      <c r="E1426">
        <v>1429100</v>
      </c>
      <c r="F1426">
        <v>1429100</v>
      </c>
      <c r="G1426">
        <v>46105</v>
      </c>
      <c r="H1426" t="s">
        <v>6474</v>
      </c>
    </row>
    <row r="1427" spans="1:8" hidden="1">
      <c r="A1427">
        <v>136873</v>
      </c>
      <c r="B1427" t="s">
        <v>6485</v>
      </c>
      <c r="C1427" t="s">
        <v>6486</v>
      </c>
      <c r="D1427" t="s">
        <v>6487</v>
      </c>
      <c r="E1427">
        <v>160000</v>
      </c>
      <c r="F1427">
        <v>192000</v>
      </c>
      <c r="G1427">
        <v>46105</v>
      </c>
      <c r="H1427" t="s">
        <v>6474</v>
      </c>
    </row>
    <row r="1428" spans="1:8" hidden="1">
      <c r="A1428">
        <v>136874</v>
      </c>
      <c r="B1428" t="s">
        <v>4853</v>
      </c>
      <c r="C1428" t="s">
        <v>4146</v>
      </c>
      <c r="D1428">
        <v>0</v>
      </c>
      <c r="E1428">
        <v>19263618.870000001</v>
      </c>
      <c r="F1428">
        <v>23116342.640000001</v>
      </c>
      <c r="G1428">
        <v>46105</v>
      </c>
      <c r="H1428" t="s">
        <v>6474</v>
      </c>
    </row>
    <row r="1429" spans="1:8" hidden="1">
      <c r="A1429">
        <v>136875</v>
      </c>
      <c r="B1429" t="s">
        <v>4695</v>
      </c>
      <c r="C1429" t="s">
        <v>3973</v>
      </c>
      <c r="D1429" t="s">
        <v>6488</v>
      </c>
      <c r="E1429">
        <v>175500</v>
      </c>
      <c r="F1429">
        <v>175500</v>
      </c>
      <c r="G1429">
        <v>46105</v>
      </c>
      <c r="H1429" t="s">
        <v>6474</v>
      </c>
    </row>
    <row r="1430" spans="1:8" hidden="1">
      <c r="A1430">
        <v>136876</v>
      </c>
      <c r="B1430">
        <v>0</v>
      </c>
      <c r="C1430">
        <v>0</v>
      </c>
      <c r="D1430" t="s">
        <v>4373</v>
      </c>
      <c r="E1430">
        <v>0</v>
      </c>
      <c r="F1430">
        <v>0</v>
      </c>
      <c r="G1430">
        <v>46105</v>
      </c>
      <c r="H1430" t="s">
        <v>6474</v>
      </c>
    </row>
    <row r="1431" spans="1:8" hidden="1">
      <c r="A1431">
        <v>136877</v>
      </c>
      <c r="B1431">
        <v>0</v>
      </c>
      <c r="C1431">
        <v>0</v>
      </c>
      <c r="D1431" t="s">
        <v>6489</v>
      </c>
      <c r="E1431">
        <v>25039958</v>
      </c>
      <c r="F1431">
        <v>30047949.600000001</v>
      </c>
      <c r="G1431">
        <v>46105</v>
      </c>
      <c r="H1431" t="s">
        <v>6474</v>
      </c>
    </row>
    <row r="1432" spans="1:8" hidden="1">
      <c r="A1432">
        <v>136878</v>
      </c>
      <c r="B1432" t="s">
        <v>4860</v>
      </c>
      <c r="C1432" t="s">
        <v>4861</v>
      </c>
      <c r="D1432" t="s">
        <v>6490</v>
      </c>
      <c r="E1432">
        <v>32200000</v>
      </c>
      <c r="F1432">
        <v>38640000</v>
      </c>
      <c r="G1432">
        <v>46105</v>
      </c>
      <c r="H1432" t="s">
        <v>6474</v>
      </c>
    </row>
    <row r="1433" spans="1:8" hidden="1">
      <c r="A1433">
        <v>136879</v>
      </c>
      <c r="B1433" t="s">
        <v>6491</v>
      </c>
      <c r="C1433" t="s">
        <v>6492</v>
      </c>
      <c r="D1433" t="s">
        <v>6493</v>
      </c>
      <c r="E1433">
        <v>17407800</v>
      </c>
      <c r="F1433">
        <v>17407800</v>
      </c>
      <c r="G1433">
        <v>46105</v>
      </c>
      <c r="H1433" t="s">
        <v>6474</v>
      </c>
    </row>
    <row r="1434" spans="1:8" hidden="1">
      <c r="A1434">
        <v>136880</v>
      </c>
      <c r="B1434">
        <v>0</v>
      </c>
      <c r="C1434">
        <v>0</v>
      </c>
      <c r="D1434" t="s">
        <v>6494</v>
      </c>
      <c r="E1434">
        <v>0</v>
      </c>
      <c r="F1434">
        <v>0</v>
      </c>
      <c r="G1434">
        <v>46105</v>
      </c>
      <c r="H1434" t="s">
        <v>6474</v>
      </c>
    </row>
    <row r="1435" spans="1:8" hidden="1">
      <c r="A1435">
        <v>136881</v>
      </c>
      <c r="B1435" t="s">
        <v>6495</v>
      </c>
      <c r="C1435" t="s">
        <v>6496</v>
      </c>
      <c r="D1435">
        <v>0</v>
      </c>
      <c r="E1435">
        <v>5280000</v>
      </c>
      <c r="F1435">
        <v>5280000</v>
      </c>
      <c r="G1435">
        <v>46105</v>
      </c>
      <c r="H1435" t="s">
        <v>6474</v>
      </c>
    </row>
    <row r="1436" spans="1:8" hidden="1">
      <c r="A1436">
        <v>136882</v>
      </c>
      <c r="B1436">
        <v>0</v>
      </c>
      <c r="C1436">
        <v>0</v>
      </c>
      <c r="D1436">
        <v>0</v>
      </c>
      <c r="E1436">
        <v>10500000</v>
      </c>
      <c r="F1436">
        <v>0</v>
      </c>
      <c r="G1436">
        <v>46105</v>
      </c>
      <c r="H1436" t="s">
        <v>6474</v>
      </c>
    </row>
    <row r="1437" spans="1:8" hidden="1">
      <c r="A1437">
        <v>136883</v>
      </c>
      <c r="B1437" t="s">
        <v>4775</v>
      </c>
      <c r="C1437" t="s">
        <v>4036</v>
      </c>
      <c r="D1437" t="s">
        <v>6497</v>
      </c>
      <c r="E1437">
        <v>2000000</v>
      </c>
      <c r="F1437">
        <v>2400000</v>
      </c>
      <c r="G1437">
        <v>46105</v>
      </c>
      <c r="H1437" t="s">
        <v>6474</v>
      </c>
    </row>
    <row r="1438" spans="1:8" hidden="1">
      <c r="A1438">
        <v>136884</v>
      </c>
      <c r="B1438" t="s">
        <v>5108</v>
      </c>
      <c r="C1438" t="s">
        <v>4148</v>
      </c>
      <c r="D1438">
        <v>0</v>
      </c>
      <c r="E1438">
        <v>89800</v>
      </c>
      <c r="F1438">
        <v>89800</v>
      </c>
      <c r="G1438">
        <v>46105</v>
      </c>
      <c r="H1438" t="s">
        <v>6474</v>
      </c>
    </row>
    <row r="1439" spans="1:8" hidden="1">
      <c r="A1439">
        <v>136885</v>
      </c>
      <c r="B1439">
        <v>0</v>
      </c>
      <c r="C1439">
        <v>0</v>
      </c>
      <c r="D1439" t="s">
        <v>6498</v>
      </c>
      <c r="E1439">
        <v>0</v>
      </c>
      <c r="F1439">
        <v>0</v>
      </c>
      <c r="G1439">
        <v>46105</v>
      </c>
      <c r="H1439" t="s">
        <v>6474</v>
      </c>
    </row>
    <row r="1440" spans="1:8" hidden="1">
      <c r="A1440">
        <v>136886</v>
      </c>
      <c r="B1440" t="s">
        <v>4875</v>
      </c>
      <c r="C1440" t="s">
        <v>4048</v>
      </c>
      <c r="D1440">
        <v>0</v>
      </c>
      <c r="E1440">
        <v>215400000</v>
      </c>
      <c r="F1440">
        <v>258480000</v>
      </c>
      <c r="G1440">
        <v>46105</v>
      </c>
      <c r="H1440" t="s">
        <v>6474</v>
      </c>
    </row>
    <row r="1441" spans="1:8" hidden="1">
      <c r="A1441">
        <v>136887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46105</v>
      </c>
      <c r="H1441" t="s">
        <v>6474</v>
      </c>
    </row>
    <row r="1442" spans="1:8" hidden="1">
      <c r="A1442">
        <v>136888</v>
      </c>
      <c r="B1442" t="s">
        <v>6495</v>
      </c>
      <c r="C1442" t="s">
        <v>6496</v>
      </c>
      <c r="D1442">
        <v>0</v>
      </c>
      <c r="E1442">
        <v>400000</v>
      </c>
      <c r="F1442">
        <v>400000</v>
      </c>
      <c r="G1442">
        <v>46105</v>
      </c>
      <c r="H1442" t="s">
        <v>6474</v>
      </c>
    </row>
    <row r="1443" spans="1:8" hidden="1">
      <c r="A1443">
        <v>136889</v>
      </c>
      <c r="B1443" t="s">
        <v>6491</v>
      </c>
      <c r="C1443" t="s">
        <v>6492</v>
      </c>
      <c r="D1443" t="s">
        <v>6499</v>
      </c>
      <c r="E1443">
        <v>400000</v>
      </c>
      <c r="F1443">
        <v>400000</v>
      </c>
      <c r="G1443">
        <v>46105</v>
      </c>
      <c r="H1443" t="s">
        <v>6474</v>
      </c>
    </row>
    <row r="1444" spans="1:8" hidden="1">
      <c r="A1444">
        <v>136890</v>
      </c>
      <c r="B1444" t="s">
        <v>5036</v>
      </c>
      <c r="C1444" t="s">
        <v>4003</v>
      </c>
      <c r="D1444" t="s">
        <v>6500</v>
      </c>
      <c r="E1444">
        <v>720000</v>
      </c>
      <c r="F1444">
        <v>720000</v>
      </c>
      <c r="G1444">
        <v>46105</v>
      </c>
      <c r="H1444" t="s">
        <v>6474</v>
      </c>
    </row>
    <row r="1445" spans="1:8" hidden="1">
      <c r="A1445">
        <v>136891</v>
      </c>
      <c r="B1445">
        <v>0</v>
      </c>
      <c r="C1445">
        <v>0</v>
      </c>
      <c r="D1445" t="s">
        <v>6501</v>
      </c>
      <c r="E1445">
        <v>0</v>
      </c>
      <c r="F1445">
        <v>0</v>
      </c>
      <c r="G1445">
        <v>46105</v>
      </c>
      <c r="H1445" t="s">
        <v>6474</v>
      </c>
    </row>
    <row r="1446" spans="1:8" hidden="1">
      <c r="A1446">
        <v>136892</v>
      </c>
      <c r="B1446" t="s">
        <v>6495</v>
      </c>
      <c r="C1446" t="s">
        <v>6496</v>
      </c>
      <c r="D1446">
        <v>0</v>
      </c>
      <c r="E1446">
        <v>2800000</v>
      </c>
      <c r="F1446">
        <v>2800000</v>
      </c>
      <c r="G1446">
        <v>46105</v>
      </c>
      <c r="H1446" t="s">
        <v>6474</v>
      </c>
    </row>
    <row r="1447" spans="1:8" hidden="1">
      <c r="A1447">
        <v>136893</v>
      </c>
      <c r="B1447" t="s">
        <v>6495</v>
      </c>
      <c r="C1447" t="s">
        <v>6496</v>
      </c>
      <c r="D1447">
        <v>0</v>
      </c>
      <c r="E1447">
        <v>2450000</v>
      </c>
      <c r="F1447">
        <v>2450000</v>
      </c>
      <c r="G1447">
        <v>46105</v>
      </c>
      <c r="H1447" t="s">
        <v>6474</v>
      </c>
    </row>
    <row r="1448" spans="1:8">
      <c r="A1448" s="9">
        <v>136894</v>
      </c>
      <c r="B1448" s="9" t="s">
        <v>4768</v>
      </c>
      <c r="C1448" s="9" t="s">
        <v>4020</v>
      </c>
      <c r="D1448" s="9" t="s">
        <v>6502</v>
      </c>
      <c r="E1448" s="9">
        <v>390000</v>
      </c>
      <c r="F1448" s="9">
        <v>468000</v>
      </c>
      <c r="G1448" s="12">
        <v>46105</v>
      </c>
      <c r="H1448" s="9" t="s">
        <v>6474</v>
      </c>
    </row>
    <row r="1449" spans="1:8" hidden="1">
      <c r="A1449">
        <v>136895</v>
      </c>
      <c r="B1449" t="s">
        <v>4697</v>
      </c>
      <c r="C1449" t="s">
        <v>3996</v>
      </c>
      <c r="D1449" t="s">
        <v>6503</v>
      </c>
      <c r="E1449">
        <v>45625208</v>
      </c>
      <c r="F1449">
        <v>45625208</v>
      </c>
      <c r="G1449">
        <v>46105</v>
      </c>
      <c r="H1449" t="s">
        <v>6474</v>
      </c>
    </row>
    <row r="1450" spans="1:8" hidden="1">
      <c r="A1450">
        <v>136896</v>
      </c>
      <c r="B1450" t="s">
        <v>6495</v>
      </c>
      <c r="C1450" t="s">
        <v>6496</v>
      </c>
      <c r="D1450">
        <v>0</v>
      </c>
      <c r="E1450">
        <v>710000</v>
      </c>
      <c r="F1450">
        <v>710000</v>
      </c>
      <c r="G1450">
        <v>46105</v>
      </c>
      <c r="H1450" t="s">
        <v>6474</v>
      </c>
    </row>
    <row r="1451" spans="1:8" hidden="1">
      <c r="A1451">
        <v>136897</v>
      </c>
      <c r="B1451" t="s">
        <v>4697</v>
      </c>
      <c r="C1451" t="s">
        <v>3996</v>
      </c>
      <c r="D1451" t="s">
        <v>6504</v>
      </c>
      <c r="E1451">
        <v>1924900</v>
      </c>
      <c r="F1451">
        <v>1924900</v>
      </c>
      <c r="G1451">
        <v>46105</v>
      </c>
      <c r="H1451" t="s">
        <v>6474</v>
      </c>
    </row>
    <row r="1452" spans="1:8" hidden="1">
      <c r="A1452">
        <v>136898</v>
      </c>
      <c r="B1452">
        <v>0</v>
      </c>
      <c r="C1452">
        <v>0</v>
      </c>
      <c r="D1452" t="s">
        <v>6505</v>
      </c>
      <c r="E1452">
        <v>3000000</v>
      </c>
      <c r="F1452">
        <v>3000000</v>
      </c>
      <c r="G1452">
        <v>46105</v>
      </c>
      <c r="H1452" t="s">
        <v>6474</v>
      </c>
    </row>
    <row r="1453" spans="1:8" hidden="1">
      <c r="A1453">
        <v>136899</v>
      </c>
      <c r="B1453" t="s">
        <v>5032</v>
      </c>
      <c r="C1453" t="s">
        <v>3969</v>
      </c>
      <c r="D1453" t="s">
        <v>6506</v>
      </c>
      <c r="E1453">
        <v>1415000</v>
      </c>
      <c r="F1453">
        <v>1415000</v>
      </c>
      <c r="G1453">
        <v>46105</v>
      </c>
      <c r="H1453" t="s">
        <v>6474</v>
      </c>
    </row>
    <row r="1454" spans="1:8" hidden="1">
      <c r="A1454">
        <v>136900</v>
      </c>
      <c r="B1454" t="s">
        <v>6507</v>
      </c>
      <c r="C1454" t="s">
        <v>6508</v>
      </c>
      <c r="D1454" t="s">
        <v>6509</v>
      </c>
      <c r="E1454">
        <v>28000000</v>
      </c>
      <c r="F1454">
        <v>33600000</v>
      </c>
      <c r="G1454">
        <v>46106</v>
      </c>
      <c r="H1454" t="s">
        <v>4637</v>
      </c>
    </row>
    <row r="1455" spans="1:8" hidden="1">
      <c r="A1455">
        <v>136901</v>
      </c>
      <c r="B1455">
        <v>0</v>
      </c>
      <c r="C1455">
        <v>0</v>
      </c>
      <c r="D1455" t="s">
        <v>6510</v>
      </c>
      <c r="E1455">
        <v>0</v>
      </c>
      <c r="F1455">
        <v>0</v>
      </c>
      <c r="G1455">
        <v>46106</v>
      </c>
      <c r="H1455" t="s">
        <v>4637</v>
      </c>
    </row>
    <row r="1456" spans="1:8" hidden="1">
      <c r="A1456">
        <v>136902</v>
      </c>
      <c r="B1456" t="s">
        <v>4695</v>
      </c>
      <c r="C1456" t="s">
        <v>3973</v>
      </c>
      <c r="D1456" t="s">
        <v>6511</v>
      </c>
      <c r="E1456">
        <v>1507100</v>
      </c>
      <c r="F1456">
        <v>1507100</v>
      </c>
      <c r="G1456">
        <v>46106</v>
      </c>
      <c r="H1456" t="s">
        <v>4637</v>
      </c>
    </row>
    <row r="1457" spans="1:8" hidden="1">
      <c r="A1457">
        <v>136903</v>
      </c>
      <c r="B1457" t="s">
        <v>4695</v>
      </c>
      <c r="C1457" t="s">
        <v>3973</v>
      </c>
      <c r="D1457" t="s">
        <v>6456</v>
      </c>
      <c r="E1457">
        <v>7442000</v>
      </c>
      <c r="F1457">
        <v>7442000</v>
      </c>
      <c r="G1457">
        <v>46106</v>
      </c>
      <c r="H1457" t="s">
        <v>4637</v>
      </c>
    </row>
    <row r="1458" spans="1:8" hidden="1">
      <c r="A1458">
        <v>136904</v>
      </c>
      <c r="B1458" t="s">
        <v>6512</v>
      </c>
      <c r="C1458" t="s">
        <v>6513</v>
      </c>
      <c r="D1458" t="s">
        <v>6514</v>
      </c>
      <c r="E1458">
        <v>5712000</v>
      </c>
      <c r="F1458">
        <v>5712000</v>
      </c>
      <c r="G1458">
        <v>46106</v>
      </c>
      <c r="H1458" t="s">
        <v>4637</v>
      </c>
    </row>
    <row r="1459" spans="1:8" hidden="1">
      <c r="A1459">
        <v>136905</v>
      </c>
      <c r="B1459" t="s">
        <v>6515</v>
      </c>
      <c r="C1459" t="s">
        <v>6516</v>
      </c>
      <c r="D1459" t="s">
        <v>6517</v>
      </c>
      <c r="E1459">
        <v>10296000</v>
      </c>
      <c r="F1459">
        <v>10296000</v>
      </c>
      <c r="G1459">
        <v>46106</v>
      </c>
      <c r="H1459" t="s">
        <v>4637</v>
      </c>
    </row>
    <row r="1460" spans="1:8" hidden="1">
      <c r="A1460">
        <v>136906</v>
      </c>
      <c r="B1460" t="s">
        <v>4807</v>
      </c>
      <c r="C1460" t="s">
        <v>3982</v>
      </c>
      <c r="D1460" t="s">
        <v>6518</v>
      </c>
      <c r="E1460">
        <v>2507280</v>
      </c>
      <c r="F1460">
        <v>3008736</v>
      </c>
      <c r="G1460">
        <v>46106</v>
      </c>
      <c r="H1460" t="s">
        <v>4637</v>
      </c>
    </row>
    <row r="1461" spans="1:8" hidden="1">
      <c r="A1461">
        <v>136907</v>
      </c>
      <c r="B1461" t="s">
        <v>5175</v>
      </c>
      <c r="C1461" t="s">
        <v>4046</v>
      </c>
      <c r="D1461" t="s">
        <v>6519</v>
      </c>
      <c r="E1461">
        <v>3200000</v>
      </c>
      <c r="F1461">
        <v>3840000</v>
      </c>
      <c r="G1461">
        <v>46106</v>
      </c>
      <c r="H1461" t="s">
        <v>4637</v>
      </c>
    </row>
    <row r="1462" spans="1:8" hidden="1">
      <c r="A1462">
        <v>136908</v>
      </c>
      <c r="B1462" t="s">
        <v>6520</v>
      </c>
      <c r="C1462" t="s">
        <v>6521</v>
      </c>
      <c r="D1462" t="s">
        <v>6522</v>
      </c>
      <c r="E1462">
        <v>10800000</v>
      </c>
      <c r="F1462">
        <v>10800000</v>
      </c>
      <c r="G1462">
        <v>46106</v>
      </c>
      <c r="H1462" t="s">
        <v>4637</v>
      </c>
    </row>
    <row r="1463" spans="1:8" hidden="1">
      <c r="A1463">
        <v>136909</v>
      </c>
      <c r="B1463" t="s">
        <v>4807</v>
      </c>
      <c r="C1463" t="s">
        <v>3982</v>
      </c>
      <c r="D1463" t="s">
        <v>6523</v>
      </c>
      <c r="E1463">
        <v>2347320</v>
      </c>
      <c r="F1463">
        <v>2816784</v>
      </c>
      <c r="G1463">
        <v>46106</v>
      </c>
      <c r="H1463" t="s">
        <v>4637</v>
      </c>
    </row>
    <row r="1464" spans="1:8" hidden="1">
      <c r="A1464">
        <v>136910</v>
      </c>
      <c r="B1464" t="s">
        <v>6524</v>
      </c>
      <c r="C1464" t="s">
        <v>4154</v>
      </c>
      <c r="D1464">
        <v>0</v>
      </c>
      <c r="E1464">
        <v>33300000</v>
      </c>
      <c r="F1464">
        <v>0</v>
      </c>
      <c r="G1464">
        <v>46106</v>
      </c>
      <c r="H1464" t="s">
        <v>4637</v>
      </c>
    </row>
    <row r="1465" spans="1:8" hidden="1">
      <c r="A1465">
        <v>136911</v>
      </c>
      <c r="B1465" t="s">
        <v>5179</v>
      </c>
      <c r="C1465" t="s">
        <v>4130</v>
      </c>
      <c r="D1465" t="s">
        <v>6525</v>
      </c>
      <c r="E1465">
        <v>2100</v>
      </c>
      <c r="F1465">
        <v>2100</v>
      </c>
      <c r="G1465">
        <v>46106</v>
      </c>
      <c r="H1465" t="s">
        <v>4637</v>
      </c>
    </row>
    <row r="1466" spans="1:8" hidden="1">
      <c r="A1466">
        <v>136912</v>
      </c>
      <c r="B1466" t="s">
        <v>4807</v>
      </c>
      <c r="C1466" t="s">
        <v>3982</v>
      </c>
      <c r="D1466" t="s">
        <v>6526</v>
      </c>
      <c r="E1466">
        <v>1841400</v>
      </c>
      <c r="F1466">
        <v>2209680</v>
      </c>
      <c r="G1466">
        <v>46106</v>
      </c>
      <c r="H1466" t="s">
        <v>4637</v>
      </c>
    </row>
    <row r="1467" spans="1:8" hidden="1">
      <c r="A1467">
        <v>136913</v>
      </c>
      <c r="B1467" t="s">
        <v>5185</v>
      </c>
      <c r="C1467" t="s">
        <v>3971</v>
      </c>
      <c r="D1467" t="s">
        <v>6527</v>
      </c>
      <c r="E1467">
        <v>7574715</v>
      </c>
      <c r="F1467">
        <v>9089658</v>
      </c>
      <c r="G1467">
        <v>46106</v>
      </c>
      <c r="H1467" t="s">
        <v>4637</v>
      </c>
    </row>
    <row r="1468" spans="1:8" hidden="1">
      <c r="A1468">
        <v>136914</v>
      </c>
      <c r="B1468" t="s">
        <v>4807</v>
      </c>
      <c r="C1468" t="s">
        <v>3982</v>
      </c>
      <c r="D1468" t="s">
        <v>6528</v>
      </c>
      <c r="E1468">
        <v>3240120</v>
      </c>
      <c r="F1468">
        <v>3888144</v>
      </c>
      <c r="G1468">
        <v>46106</v>
      </c>
      <c r="H1468" t="s">
        <v>4637</v>
      </c>
    </row>
    <row r="1469" spans="1:8" hidden="1">
      <c r="A1469">
        <v>136915</v>
      </c>
      <c r="B1469" t="s">
        <v>5538</v>
      </c>
      <c r="C1469" t="s">
        <v>3995</v>
      </c>
      <c r="D1469" t="s">
        <v>6529</v>
      </c>
      <c r="E1469">
        <v>480000</v>
      </c>
      <c r="F1469">
        <v>480000</v>
      </c>
      <c r="G1469">
        <v>46106</v>
      </c>
      <c r="H1469" t="s">
        <v>4637</v>
      </c>
    </row>
    <row r="1470" spans="1:8" hidden="1">
      <c r="A1470">
        <v>136916</v>
      </c>
      <c r="B1470" t="s">
        <v>4775</v>
      </c>
      <c r="C1470" t="s">
        <v>4036</v>
      </c>
      <c r="D1470">
        <v>0</v>
      </c>
      <c r="E1470">
        <v>1400000</v>
      </c>
      <c r="F1470">
        <v>1680000</v>
      </c>
      <c r="G1470">
        <v>46106</v>
      </c>
      <c r="H1470" t="s">
        <v>4637</v>
      </c>
    </row>
    <row r="1471" spans="1:8" hidden="1">
      <c r="A1471">
        <v>136917</v>
      </c>
      <c r="B1471" t="s">
        <v>5165</v>
      </c>
      <c r="C1471" t="s">
        <v>4107</v>
      </c>
      <c r="D1471" t="s">
        <v>6530</v>
      </c>
      <c r="E1471">
        <v>37912080</v>
      </c>
      <c r="F1471">
        <v>45494496</v>
      </c>
      <c r="G1471">
        <v>46106</v>
      </c>
      <c r="H1471" t="s">
        <v>4637</v>
      </c>
    </row>
    <row r="1472" spans="1:8" hidden="1">
      <c r="A1472">
        <v>136918</v>
      </c>
      <c r="B1472" t="s">
        <v>5171</v>
      </c>
      <c r="C1472" t="s">
        <v>4108</v>
      </c>
      <c r="D1472" t="s">
        <v>6531</v>
      </c>
      <c r="E1472">
        <v>42651090</v>
      </c>
      <c r="F1472">
        <v>51181308</v>
      </c>
      <c r="G1472">
        <v>46106</v>
      </c>
      <c r="H1472" t="s">
        <v>4637</v>
      </c>
    </row>
    <row r="1473" spans="1:8" hidden="1">
      <c r="A1473">
        <v>136919</v>
      </c>
      <c r="B1473" t="s">
        <v>5207</v>
      </c>
      <c r="C1473" t="s">
        <v>4131</v>
      </c>
      <c r="D1473" t="s">
        <v>6532</v>
      </c>
      <c r="E1473">
        <v>8100000</v>
      </c>
      <c r="F1473">
        <v>9720000</v>
      </c>
      <c r="G1473">
        <v>46106</v>
      </c>
      <c r="H1473" t="s">
        <v>4637</v>
      </c>
    </row>
    <row r="1474" spans="1:8" hidden="1">
      <c r="A1474">
        <v>136920</v>
      </c>
      <c r="B1474" t="s">
        <v>4791</v>
      </c>
      <c r="C1474" t="s">
        <v>3968</v>
      </c>
      <c r="D1474">
        <v>0</v>
      </c>
      <c r="E1474">
        <v>350000</v>
      </c>
      <c r="F1474">
        <v>420000</v>
      </c>
      <c r="G1474">
        <v>46106</v>
      </c>
      <c r="H1474" t="s">
        <v>4637</v>
      </c>
    </row>
    <row r="1475" spans="1:8" hidden="1">
      <c r="A1475">
        <v>136921</v>
      </c>
      <c r="B1475" t="s">
        <v>6325</v>
      </c>
      <c r="C1475" t="s">
        <v>6326</v>
      </c>
      <c r="D1475" t="s">
        <v>6533</v>
      </c>
      <c r="E1475">
        <v>5818750</v>
      </c>
      <c r="F1475">
        <v>6982500</v>
      </c>
      <c r="G1475">
        <v>46106</v>
      </c>
      <c r="H1475" t="s">
        <v>4637</v>
      </c>
    </row>
    <row r="1476" spans="1:8" hidden="1">
      <c r="A1476">
        <v>136922</v>
      </c>
      <c r="B1476" t="s">
        <v>6534</v>
      </c>
      <c r="C1476" t="s">
        <v>6535</v>
      </c>
      <c r="D1476" t="s">
        <v>6455</v>
      </c>
      <c r="E1476">
        <v>6160000</v>
      </c>
      <c r="F1476">
        <v>6160000</v>
      </c>
      <c r="G1476">
        <v>46106</v>
      </c>
      <c r="H1476" t="s">
        <v>4637</v>
      </c>
    </row>
    <row r="1477" spans="1:8" hidden="1">
      <c r="A1477">
        <v>136923</v>
      </c>
      <c r="B1477" t="s">
        <v>6536</v>
      </c>
      <c r="C1477" t="s">
        <v>6537</v>
      </c>
      <c r="D1477" t="s">
        <v>6538</v>
      </c>
      <c r="E1477">
        <v>900000</v>
      </c>
      <c r="F1477">
        <v>900000</v>
      </c>
      <c r="G1477">
        <v>46106</v>
      </c>
      <c r="H1477" t="s">
        <v>4637</v>
      </c>
    </row>
    <row r="1478" spans="1:8" hidden="1">
      <c r="A1478">
        <v>136924</v>
      </c>
      <c r="B1478" t="s">
        <v>4695</v>
      </c>
      <c r="C1478" t="s">
        <v>3973</v>
      </c>
      <c r="D1478" t="s">
        <v>6456</v>
      </c>
      <c r="E1478">
        <v>510900</v>
      </c>
      <c r="F1478">
        <v>510900</v>
      </c>
      <c r="G1478">
        <v>46106</v>
      </c>
      <c r="H1478" t="s">
        <v>4637</v>
      </c>
    </row>
    <row r="1479" spans="1:8" hidden="1">
      <c r="A1479">
        <v>136925</v>
      </c>
      <c r="B1479" t="s">
        <v>4697</v>
      </c>
      <c r="C1479" t="s">
        <v>3996</v>
      </c>
      <c r="D1479" t="s">
        <v>6539</v>
      </c>
      <c r="E1479">
        <v>46428000</v>
      </c>
      <c r="F1479">
        <v>46428000</v>
      </c>
      <c r="G1479">
        <v>46106</v>
      </c>
      <c r="H1479" t="s">
        <v>4637</v>
      </c>
    </row>
    <row r="1480" spans="1:8" hidden="1">
      <c r="A1480">
        <v>136926</v>
      </c>
      <c r="B1480" t="s">
        <v>6540</v>
      </c>
      <c r="C1480" t="s">
        <v>6541</v>
      </c>
      <c r="D1480">
        <v>0</v>
      </c>
      <c r="E1480">
        <v>1947240</v>
      </c>
      <c r="F1480">
        <v>2336688</v>
      </c>
      <c r="G1480">
        <v>46106</v>
      </c>
      <c r="H1480" t="s">
        <v>4637</v>
      </c>
    </row>
    <row r="1481" spans="1:8" hidden="1">
      <c r="A1481">
        <v>136927</v>
      </c>
      <c r="B1481">
        <v>0</v>
      </c>
      <c r="C1481">
        <v>0</v>
      </c>
      <c r="D1481" t="s">
        <v>6542</v>
      </c>
      <c r="E1481">
        <v>0</v>
      </c>
      <c r="F1481">
        <v>0</v>
      </c>
      <c r="G1481">
        <v>46107</v>
      </c>
      <c r="H1481" t="s">
        <v>6543</v>
      </c>
    </row>
    <row r="1482" spans="1:8" hidden="1">
      <c r="A1482">
        <v>136928</v>
      </c>
      <c r="B1482" t="s">
        <v>4775</v>
      </c>
      <c r="C1482" t="s">
        <v>4036</v>
      </c>
      <c r="D1482" t="s">
        <v>6544</v>
      </c>
      <c r="E1482">
        <v>1500000</v>
      </c>
      <c r="F1482">
        <v>1800000</v>
      </c>
      <c r="G1482">
        <v>46107</v>
      </c>
      <c r="H1482" t="s">
        <v>6543</v>
      </c>
    </row>
    <row r="1483" spans="1:8" hidden="1">
      <c r="A1483">
        <v>136929</v>
      </c>
      <c r="B1483">
        <v>0</v>
      </c>
      <c r="C1483">
        <v>0</v>
      </c>
      <c r="D1483" t="s">
        <v>6545</v>
      </c>
      <c r="E1483">
        <v>0</v>
      </c>
      <c r="F1483">
        <v>0</v>
      </c>
      <c r="G1483">
        <v>46107</v>
      </c>
      <c r="H1483" t="s">
        <v>6543</v>
      </c>
    </row>
    <row r="1484" spans="1:8" hidden="1">
      <c r="A1484">
        <v>136930</v>
      </c>
      <c r="B1484" t="s">
        <v>5342</v>
      </c>
      <c r="C1484" t="s">
        <v>5343</v>
      </c>
      <c r="D1484" t="s">
        <v>6546</v>
      </c>
      <c r="E1484">
        <v>1614750</v>
      </c>
      <c r="F1484">
        <v>1937700</v>
      </c>
      <c r="G1484">
        <v>46107</v>
      </c>
      <c r="H1484" t="s">
        <v>6543</v>
      </c>
    </row>
    <row r="1485" spans="1:8" hidden="1">
      <c r="A1485">
        <v>136931</v>
      </c>
      <c r="B1485" t="s">
        <v>5728</v>
      </c>
      <c r="C1485" t="s">
        <v>4128</v>
      </c>
      <c r="D1485" t="s">
        <v>6547</v>
      </c>
      <c r="E1485">
        <v>614987</v>
      </c>
      <c r="F1485">
        <v>737984.4</v>
      </c>
      <c r="G1485">
        <v>46107</v>
      </c>
      <c r="H1485" t="s">
        <v>6543</v>
      </c>
    </row>
    <row r="1486" spans="1:8" hidden="1">
      <c r="A1486">
        <v>136932</v>
      </c>
      <c r="B1486" t="s">
        <v>4807</v>
      </c>
      <c r="C1486" t="s">
        <v>3982</v>
      </c>
      <c r="D1486" t="s">
        <v>6548</v>
      </c>
      <c r="E1486">
        <v>5560700</v>
      </c>
      <c r="F1486">
        <v>6672840</v>
      </c>
      <c r="G1486">
        <v>46107</v>
      </c>
      <c r="H1486" t="s">
        <v>6543</v>
      </c>
    </row>
    <row r="1487" spans="1:8" hidden="1">
      <c r="A1487">
        <v>136933</v>
      </c>
      <c r="B1487" t="s">
        <v>5275</v>
      </c>
      <c r="C1487" t="s">
        <v>5276</v>
      </c>
      <c r="D1487" t="s">
        <v>6549</v>
      </c>
      <c r="E1487">
        <v>999999.99</v>
      </c>
      <c r="F1487">
        <v>1199999.99</v>
      </c>
      <c r="G1487">
        <v>46107</v>
      </c>
      <c r="H1487" t="s">
        <v>6543</v>
      </c>
    </row>
    <row r="1488" spans="1:8" hidden="1">
      <c r="A1488">
        <v>136934</v>
      </c>
      <c r="B1488">
        <v>0</v>
      </c>
      <c r="C1488">
        <v>0</v>
      </c>
      <c r="D1488" t="s">
        <v>6550</v>
      </c>
      <c r="E1488">
        <v>0</v>
      </c>
      <c r="F1488">
        <v>0</v>
      </c>
      <c r="G1488">
        <v>46107</v>
      </c>
      <c r="H1488" t="s">
        <v>6543</v>
      </c>
    </row>
    <row r="1489" spans="1:8" hidden="1">
      <c r="A1489">
        <v>136935</v>
      </c>
      <c r="B1489" t="s">
        <v>4938</v>
      </c>
      <c r="C1489" t="s">
        <v>3972</v>
      </c>
      <c r="D1489">
        <v>0</v>
      </c>
      <c r="E1489">
        <v>179400000</v>
      </c>
      <c r="F1489">
        <v>215280000</v>
      </c>
      <c r="G1489">
        <v>46107</v>
      </c>
      <c r="H1489" t="s">
        <v>6543</v>
      </c>
    </row>
    <row r="1490" spans="1:8" hidden="1">
      <c r="A1490">
        <v>136936</v>
      </c>
      <c r="B1490" t="s">
        <v>6551</v>
      </c>
      <c r="C1490" t="s">
        <v>6552</v>
      </c>
      <c r="D1490" t="s">
        <v>6553</v>
      </c>
      <c r="E1490">
        <v>10000000</v>
      </c>
      <c r="F1490">
        <v>10000000</v>
      </c>
      <c r="G1490">
        <v>46107</v>
      </c>
      <c r="H1490" t="s">
        <v>6543</v>
      </c>
    </row>
    <row r="1491" spans="1:8" hidden="1">
      <c r="A1491">
        <v>136937</v>
      </c>
      <c r="B1491" t="s">
        <v>6554</v>
      </c>
      <c r="C1491" t="s">
        <v>6555</v>
      </c>
      <c r="D1491" t="s">
        <v>6556</v>
      </c>
      <c r="E1491">
        <v>4866300</v>
      </c>
      <c r="F1491">
        <v>5839560</v>
      </c>
      <c r="G1491">
        <v>46107</v>
      </c>
      <c r="H1491" t="s">
        <v>6543</v>
      </c>
    </row>
    <row r="1492" spans="1:8" hidden="1">
      <c r="A1492">
        <v>136938</v>
      </c>
      <c r="B1492" t="s">
        <v>4725</v>
      </c>
      <c r="C1492" t="s">
        <v>4029</v>
      </c>
      <c r="D1492" t="s">
        <v>6557</v>
      </c>
      <c r="E1492">
        <v>18124800</v>
      </c>
      <c r="F1492">
        <v>18124800</v>
      </c>
      <c r="G1492">
        <v>46107</v>
      </c>
      <c r="H1492" t="s">
        <v>6543</v>
      </c>
    </row>
    <row r="1493" spans="1:8" hidden="1">
      <c r="A1493">
        <v>136939</v>
      </c>
      <c r="B1493" t="s">
        <v>6558</v>
      </c>
      <c r="C1493" t="s">
        <v>6559</v>
      </c>
      <c r="D1493" t="s">
        <v>6560</v>
      </c>
      <c r="E1493">
        <v>1330000</v>
      </c>
      <c r="F1493">
        <v>1596000</v>
      </c>
      <c r="G1493">
        <v>46107</v>
      </c>
      <c r="H1493" t="s">
        <v>6543</v>
      </c>
    </row>
    <row r="1494" spans="1:8" hidden="1">
      <c r="A1494">
        <v>136940</v>
      </c>
      <c r="B1494" t="s">
        <v>4797</v>
      </c>
      <c r="C1494" t="s">
        <v>4014</v>
      </c>
      <c r="D1494" t="s">
        <v>6561</v>
      </c>
      <c r="E1494">
        <v>2492000</v>
      </c>
      <c r="F1494">
        <v>2990400</v>
      </c>
      <c r="G1494">
        <v>46107</v>
      </c>
      <c r="H1494" t="s">
        <v>6543</v>
      </c>
    </row>
    <row r="1495" spans="1:8" hidden="1">
      <c r="A1495">
        <v>136941</v>
      </c>
      <c r="B1495" t="s">
        <v>6562</v>
      </c>
      <c r="C1495" t="s">
        <v>4027</v>
      </c>
      <c r="D1495" t="s">
        <v>6563</v>
      </c>
      <c r="E1495">
        <v>108033000</v>
      </c>
      <c r="F1495">
        <v>108033000</v>
      </c>
      <c r="G1495">
        <v>46107</v>
      </c>
      <c r="H1495" t="s">
        <v>6543</v>
      </c>
    </row>
    <row r="1496" spans="1:8" hidden="1">
      <c r="A1496">
        <v>136942</v>
      </c>
      <c r="B1496" t="s">
        <v>4797</v>
      </c>
      <c r="C1496" t="s">
        <v>4014</v>
      </c>
      <c r="D1496" t="s">
        <v>6564</v>
      </c>
      <c r="E1496">
        <v>9545000</v>
      </c>
      <c r="F1496">
        <v>11454000</v>
      </c>
      <c r="G1496">
        <v>46107</v>
      </c>
      <c r="H1496" t="s">
        <v>6543</v>
      </c>
    </row>
    <row r="1497" spans="1:8" hidden="1">
      <c r="A1497">
        <v>136943</v>
      </c>
      <c r="B1497" t="s">
        <v>4797</v>
      </c>
      <c r="C1497" t="s">
        <v>4014</v>
      </c>
      <c r="D1497" t="s">
        <v>6565</v>
      </c>
      <c r="E1497">
        <v>3030000</v>
      </c>
      <c r="F1497">
        <v>3636000</v>
      </c>
      <c r="G1497">
        <v>46107</v>
      </c>
      <c r="H1497" t="s">
        <v>6543</v>
      </c>
    </row>
    <row r="1498" spans="1:8" hidden="1">
      <c r="A1498">
        <v>136944</v>
      </c>
      <c r="B1498" t="s">
        <v>4807</v>
      </c>
      <c r="C1498" t="s">
        <v>3982</v>
      </c>
      <c r="D1498" t="s">
        <v>6566</v>
      </c>
      <c r="E1498">
        <v>1350000</v>
      </c>
      <c r="F1498">
        <v>1620000</v>
      </c>
      <c r="G1498">
        <v>46107</v>
      </c>
      <c r="H1498" t="s">
        <v>6543</v>
      </c>
    </row>
    <row r="1499" spans="1:8" hidden="1">
      <c r="A1499">
        <v>136945</v>
      </c>
      <c r="B1499" t="s">
        <v>4726</v>
      </c>
      <c r="C1499" t="s">
        <v>3993</v>
      </c>
      <c r="D1499" t="s">
        <v>6563</v>
      </c>
      <c r="E1499">
        <v>143264999.94999999</v>
      </c>
      <c r="F1499">
        <v>171917999.94</v>
      </c>
      <c r="G1499">
        <v>46107</v>
      </c>
      <c r="H1499" t="s">
        <v>6543</v>
      </c>
    </row>
    <row r="1500" spans="1:8" hidden="1">
      <c r="A1500">
        <v>136946</v>
      </c>
      <c r="B1500" t="s">
        <v>5036</v>
      </c>
      <c r="C1500" t="s">
        <v>4003</v>
      </c>
      <c r="D1500" t="s">
        <v>6567</v>
      </c>
      <c r="E1500">
        <v>36720000</v>
      </c>
      <c r="F1500">
        <v>44064000</v>
      </c>
      <c r="G1500">
        <v>46107</v>
      </c>
      <c r="H1500" t="s">
        <v>3416</v>
      </c>
    </row>
    <row r="1501" spans="1:8" hidden="1">
      <c r="A1501">
        <v>136947</v>
      </c>
      <c r="B1501" t="s">
        <v>6568</v>
      </c>
      <c r="C1501" t="s">
        <v>6569</v>
      </c>
      <c r="D1501" t="s">
        <v>6570</v>
      </c>
      <c r="E1501">
        <v>2520000</v>
      </c>
      <c r="F1501">
        <v>2520000</v>
      </c>
      <c r="G1501">
        <v>46107</v>
      </c>
      <c r="H1501" t="s">
        <v>6543</v>
      </c>
    </row>
    <row r="1502" spans="1:8" hidden="1">
      <c r="A1502">
        <v>136948</v>
      </c>
      <c r="B1502" t="s">
        <v>4695</v>
      </c>
      <c r="C1502" t="s">
        <v>3973</v>
      </c>
      <c r="D1502">
        <v>0</v>
      </c>
      <c r="E1502">
        <v>5540400</v>
      </c>
      <c r="F1502">
        <v>6648480</v>
      </c>
      <c r="G1502">
        <v>46107</v>
      </c>
      <c r="H1502" t="s">
        <v>6543</v>
      </c>
    </row>
    <row r="1503" spans="1:8" hidden="1">
      <c r="A1503">
        <v>136949</v>
      </c>
      <c r="B1503">
        <v>0</v>
      </c>
      <c r="C1503">
        <v>0</v>
      </c>
      <c r="D1503" t="s">
        <v>6571</v>
      </c>
      <c r="E1503">
        <v>10993590</v>
      </c>
      <c r="F1503">
        <v>13192308</v>
      </c>
      <c r="G1503">
        <v>46107</v>
      </c>
      <c r="H1503" t="s">
        <v>6543</v>
      </c>
    </row>
    <row r="1504" spans="1:8" hidden="1">
      <c r="A1504">
        <v>136950</v>
      </c>
      <c r="B1504" t="s">
        <v>4952</v>
      </c>
      <c r="C1504" t="s">
        <v>3992</v>
      </c>
      <c r="D1504" t="s">
        <v>6572</v>
      </c>
      <c r="E1504">
        <v>250000</v>
      </c>
      <c r="F1504">
        <v>250000</v>
      </c>
      <c r="G1504">
        <v>46107</v>
      </c>
      <c r="H1504" t="s">
        <v>6543</v>
      </c>
    </row>
    <row r="1505" spans="1:8" hidden="1">
      <c r="A1505">
        <v>136951</v>
      </c>
      <c r="B1505" t="s">
        <v>5103</v>
      </c>
      <c r="C1505" t="s">
        <v>3963</v>
      </c>
      <c r="D1505" t="s">
        <v>6573</v>
      </c>
      <c r="E1505">
        <v>1784768.7</v>
      </c>
      <c r="F1505">
        <v>2141722.44</v>
      </c>
      <c r="G1505">
        <v>46107</v>
      </c>
      <c r="H1505" t="s">
        <v>6543</v>
      </c>
    </row>
    <row r="1506" spans="1:8" hidden="1">
      <c r="A1506">
        <v>136952</v>
      </c>
      <c r="B1506" t="s">
        <v>6574</v>
      </c>
      <c r="C1506" t="s">
        <v>6575</v>
      </c>
      <c r="D1506" t="s">
        <v>6576</v>
      </c>
      <c r="E1506">
        <v>473390500</v>
      </c>
      <c r="F1506">
        <v>568068600</v>
      </c>
      <c r="G1506">
        <v>46107</v>
      </c>
      <c r="H1506" t="s">
        <v>6543</v>
      </c>
    </row>
    <row r="1507" spans="1:8" hidden="1">
      <c r="A1507">
        <v>136953</v>
      </c>
      <c r="B1507" t="s">
        <v>6365</v>
      </c>
      <c r="C1507" t="s">
        <v>4028</v>
      </c>
      <c r="D1507" t="s">
        <v>6570</v>
      </c>
      <c r="E1507">
        <v>206957860</v>
      </c>
      <c r="F1507">
        <v>248349432</v>
      </c>
      <c r="G1507">
        <v>46107</v>
      </c>
      <c r="H1507" t="s">
        <v>6543</v>
      </c>
    </row>
    <row r="1508" spans="1:8" hidden="1">
      <c r="A1508">
        <v>136954</v>
      </c>
      <c r="B1508">
        <v>0</v>
      </c>
      <c r="C1508">
        <v>0</v>
      </c>
      <c r="D1508" t="s">
        <v>6577</v>
      </c>
      <c r="E1508">
        <v>980000</v>
      </c>
      <c r="F1508">
        <v>1176000</v>
      </c>
      <c r="G1508">
        <v>46107</v>
      </c>
      <c r="H1508" t="s">
        <v>6543</v>
      </c>
    </row>
    <row r="1509" spans="1:8" hidden="1">
      <c r="A1509">
        <v>136955</v>
      </c>
      <c r="B1509" t="s">
        <v>5006</v>
      </c>
      <c r="C1509" t="s">
        <v>4075</v>
      </c>
      <c r="D1509" t="s">
        <v>6578</v>
      </c>
      <c r="E1509">
        <v>165833334</v>
      </c>
      <c r="F1509">
        <v>199000000.80000001</v>
      </c>
      <c r="G1509">
        <v>46107</v>
      </c>
      <c r="H1509" t="s">
        <v>6543</v>
      </c>
    </row>
    <row r="1510" spans="1:8" hidden="1">
      <c r="A1510">
        <v>136956</v>
      </c>
      <c r="B1510" t="s">
        <v>4695</v>
      </c>
      <c r="C1510" t="s">
        <v>3973</v>
      </c>
      <c r="D1510" t="s">
        <v>6579</v>
      </c>
      <c r="E1510">
        <v>2443000</v>
      </c>
      <c r="F1510">
        <v>2443000</v>
      </c>
      <c r="G1510">
        <v>46107</v>
      </c>
      <c r="H1510" t="s">
        <v>6543</v>
      </c>
    </row>
    <row r="1511" spans="1:8" hidden="1">
      <c r="A1511">
        <v>136957</v>
      </c>
      <c r="B1511" t="s">
        <v>5103</v>
      </c>
      <c r="C1511" t="s">
        <v>3963</v>
      </c>
      <c r="D1511" t="s">
        <v>6580</v>
      </c>
      <c r="E1511">
        <v>2277811.9700000002</v>
      </c>
      <c r="F1511">
        <v>2733374.36</v>
      </c>
      <c r="G1511">
        <v>46107</v>
      </c>
      <c r="H1511" t="s">
        <v>6543</v>
      </c>
    </row>
    <row r="1512" spans="1:8" hidden="1">
      <c r="A1512">
        <v>136958</v>
      </c>
      <c r="B1512" t="s">
        <v>4925</v>
      </c>
      <c r="C1512" t="s">
        <v>4926</v>
      </c>
      <c r="D1512">
        <v>0</v>
      </c>
      <c r="E1512">
        <v>270000</v>
      </c>
      <c r="F1512">
        <v>324000</v>
      </c>
      <c r="G1512">
        <v>46107</v>
      </c>
      <c r="H1512" t="s">
        <v>6543</v>
      </c>
    </row>
    <row r="1513" spans="1:8" hidden="1">
      <c r="A1513">
        <v>136959</v>
      </c>
      <c r="B1513" t="s">
        <v>5103</v>
      </c>
      <c r="C1513" t="s">
        <v>3963</v>
      </c>
      <c r="D1513" t="s">
        <v>6581</v>
      </c>
      <c r="E1513">
        <v>5119614.5</v>
      </c>
      <c r="F1513">
        <v>6143537.4000000004</v>
      </c>
      <c r="G1513">
        <v>46107</v>
      </c>
      <c r="H1513" t="s">
        <v>6543</v>
      </c>
    </row>
    <row r="1514" spans="1:8" hidden="1">
      <c r="A1514">
        <v>136960</v>
      </c>
      <c r="B1514" t="s">
        <v>4760</v>
      </c>
      <c r="C1514" t="s">
        <v>3999</v>
      </c>
      <c r="D1514" t="s">
        <v>6582</v>
      </c>
      <c r="E1514">
        <v>2102200</v>
      </c>
      <c r="F1514">
        <v>2522640</v>
      </c>
      <c r="G1514">
        <v>46107</v>
      </c>
      <c r="H1514" t="s">
        <v>6543</v>
      </c>
    </row>
    <row r="1515" spans="1:8" hidden="1">
      <c r="A1515">
        <v>136961</v>
      </c>
      <c r="B1515" t="s">
        <v>4794</v>
      </c>
      <c r="C1515" t="s">
        <v>4025</v>
      </c>
      <c r="D1515" t="s">
        <v>6583</v>
      </c>
      <c r="E1515">
        <v>629.52</v>
      </c>
      <c r="F1515">
        <v>629.52</v>
      </c>
      <c r="G1515">
        <v>46108</v>
      </c>
      <c r="H1515" t="s">
        <v>6584</v>
      </c>
    </row>
    <row r="1516" spans="1:8" hidden="1">
      <c r="A1516">
        <v>136962</v>
      </c>
      <c r="B1516" t="s">
        <v>4689</v>
      </c>
      <c r="C1516" t="s">
        <v>4002</v>
      </c>
      <c r="D1516" t="s">
        <v>6585</v>
      </c>
      <c r="E1516">
        <v>557000</v>
      </c>
      <c r="F1516">
        <v>557000</v>
      </c>
      <c r="G1516">
        <v>46108</v>
      </c>
      <c r="H1516" t="s">
        <v>6584</v>
      </c>
    </row>
    <row r="1517" spans="1:8" hidden="1">
      <c r="A1517">
        <v>136963</v>
      </c>
      <c r="B1517" t="s">
        <v>4689</v>
      </c>
      <c r="C1517" t="s">
        <v>4002</v>
      </c>
      <c r="D1517" t="s">
        <v>6586</v>
      </c>
      <c r="E1517">
        <v>982000</v>
      </c>
      <c r="F1517">
        <v>982000</v>
      </c>
      <c r="G1517">
        <v>46108</v>
      </c>
      <c r="H1517" t="s">
        <v>6584</v>
      </c>
    </row>
    <row r="1518" spans="1:8" hidden="1">
      <c r="A1518">
        <v>136964</v>
      </c>
      <c r="B1518" t="s">
        <v>4764</v>
      </c>
      <c r="C1518" t="s">
        <v>4017</v>
      </c>
      <c r="D1518" t="s">
        <v>6587</v>
      </c>
      <c r="E1518">
        <v>4880000</v>
      </c>
      <c r="F1518">
        <v>5856000</v>
      </c>
      <c r="G1518">
        <v>46108</v>
      </c>
      <c r="H1518" t="s">
        <v>6584</v>
      </c>
    </row>
    <row r="1519" spans="1:8" hidden="1">
      <c r="A1519">
        <v>136965</v>
      </c>
      <c r="B1519" t="s">
        <v>6075</v>
      </c>
      <c r="C1519" t="s">
        <v>6076</v>
      </c>
      <c r="D1519" t="s">
        <v>6588</v>
      </c>
      <c r="E1519">
        <v>19480000</v>
      </c>
      <c r="F1519">
        <v>23376000</v>
      </c>
      <c r="G1519">
        <v>46108</v>
      </c>
      <c r="H1519" t="s">
        <v>6584</v>
      </c>
    </row>
    <row r="1520" spans="1:8" hidden="1">
      <c r="A1520">
        <v>136966</v>
      </c>
      <c r="B1520" t="s">
        <v>5381</v>
      </c>
      <c r="C1520" t="s">
        <v>4184</v>
      </c>
      <c r="D1520" t="s">
        <v>6589</v>
      </c>
      <c r="E1520">
        <v>18170000</v>
      </c>
      <c r="F1520">
        <v>21804000</v>
      </c>
      <c r="G1520">
        <v>46108</v>
      </c>
      <c r="H1520" t="s">
        <v>6584</v>
      </c>
    </row>
    <row r="1521" spans="1:8" hidden="1">
      <c r="A1521">
        <v>136967</v>
      </c>
      <c r="B1521" t="s">
        <v>6035</v>
      </c>
      <c r="C1521" t="s">
        <v>4102</v>
      </c>
      <c r="D1521" t="s">
        <v>6590</v>
      </c>
      <c r="E1521">
        <v>102844.46</v>
      </c>
      <c r="F1521">
        <v>123413.35</v>
      </c>
      <c r="G1521">
        <v>46108</v>
      </c>
      <c r="H1521" t="s">
        <v>6584</v>
      </c>
    </row>
    <row r="1522" spans="1:8" hidden="1">
      <c r="A1522">
        <v>136968</v>
      </c>
      <c r="B1522" t="s">
        <v>6591</v>
      </c>
      <c r="C1522" t="s">
        <v>4088</v>
      </c>
      <c r="D1522" t="s">
        <v>6592</v>
      </c>
      <c r="E1522">
        <v>225146260.38999999</v>
      </c>
      <c r="F1522">
        <v>270175512.47000003</v>
      </c>
      <c r="G1522">
        <v>46108</v>
      </c>
      <c r="H1522" t="s">
        <v>6584</v>
      </c>
    </row>
    <row r="1523" spans="1:8" hidden="1">
      <c r="A1523">
        <v>136969</v>
      </c>
      <c r="B1523" t="s">
        <v>5109</v>
      </c>
      <c r="C1523" t="s">
        <v>4121</v>
      </c>
      <c r="D1523" t="s">
        <v>6593</v>
      </c>
      <c r="E1523">
        <v>6761000</v>
      </c>
      <c r="F1523">
        <v>8113200</v>
      </c>
      <c r="G1523">
        <v>46108</v>
      </c>
      <c r="H1523" t="s">
        <v>6584</v>
      </c>
    </row>
    <row r="1524" spans="1:8" hidden="1">
      <c r="A1524">
        <v>136970</v>
      </c>
      <c r="B1524" t="s">
        <v>4853</v>
      </c>
      <c r="C1524" t="s">
        <v>4146</v>
      </c>
      <c r="D1524" t="s">
        <v>6594</v>
      </c>
      <c r="E1524">
        <v>19655000</v>
      </c>
      <c r="F1524">
        <v>23586000</v>
      </c>
      <c r="G1524">
        <v>46108</v>
      </c>
      <c r="H1524" t="s">
        <v>6584</v>
      </c>
    </row>
    <row r="1525" spans="1:8" hidden="1">
      <c r="A1525">
        <v>136971</v>
      </c>
      <c r="B1525" t="s">
        <v>4732</v>
      </c>
      <c r="C1525" t="s">
        <v>4064</v>
      </c>
      <c r="D1525" t="s">
        <v>6595</v>
      </c>
      <c r="E1525">
        <v>21000000</v>
      </c>
      <c r="F1525">
        <v>21000000</v>
      </c>
      <c r="G1525">
        <v>46108</v>
      </c>
      <c r="H1525" t="s">
        <v>6584</v>
      </c>
    </row>
    <row r="1526" spans="1:8" hidden="1">
      <c r="A1526">
        <v>136972</v>
      </c>
      <c r="B1526" t="s">
        <v>5385</v>
      </c>
      <c r="C1526" t="s">
        <v>5386</v>
      </c>
      <c r="D1526" t="s">
        <v>6596</v>
      </c>
      <c r="E1526">
        <v>11836500</v>
      </c>
      <c r="F1526">
        <v>14203800</v>
      </c>
      <c r="G1526">
        <v>46108</v>
      </c>
      <c r="H1526" t="s">
        <v>6584</v>
      </c>
    </row>
    <row r="1527" spans="1:8" hidden="1">
      <c r="A1527">
        <v>136973</v>
      </c>
      <c r="B1527" t="s">
        <v>4697</v>
      </c>
      <c r="C1527" t="s">
        <v>3996</v>
      </c>
      <c r="D1527" t="s">
        <v>6597</v>
      </c>
      <c r="E1527">
        <v>4071200</v>
      </c>
      <c r="F1527">
        <v>4071200</v>
      </c>
      <c r="G1527">
        <v>46108</v>
      </c>
      <c r="H1527" t="s">
        <v>6584</v>
      </c>
    </row>
    <row r="1528" spans="1:8" hidden="1">
      <c r="A1528">
        <v>136974</v>
      </c>
      <c r="B1528" t="s">
        <v>4938</v>
      </c>
      <c r="C1528" t="s">
        <v>3972</v>
      </c>
      <c r="D1528" t="s">
        <v>6598</v>
      </c>
      <c r="E1528">
        <v>4580000</v>
      </c>
      <c r="F1528">
        <v>4580000</v>
      </c>
      <c r="G1528">
        <v>46108</v>
      </c>
      <c r="H1528" t="s">
        <v>6584</v>
      </c>
    </row>
    <row r="1529" spans="1:8" hidden="1">
      <c r="A1529">
        <v>136975</v>
      </c>
      <c r="B1529" t="s">
        <v>5057</v>
      </c>
      <c r="C1529" t="s">
        <v>4008</v>
      </c>
      <c r="D1529" t="s">
        <v>5333</v>
      </c>
      <c r="E1529">
        <v>1003900</v>
      </c>
      <c r="F1529">
        <v>1204680</v>
      </c>
      <c r="G1529">
        <v>46108</v>
      </c>
      <c r="H1529" t="s">
        <v>6584</v>
      </c>
    </row>
    <row r="1530" spans="1:8" hidden="1">
      <c r="A1530">
        <v>136976</v>
      </c>
      <c r="B1530" t="s">
        <v>6599</v>
      </c>
      <c r="C1530" t="s">
        <v>6600</v>
      </c>
      <c r="D1530" t="s">
        <v>6601</v>
      </c>
      <c r="E1530">
        <v>17214</v>
      </c>
      <c r="F1530">
        <v>17214</v>
      </c>
      <c r="G1530">
        <v>46108</v>
      </c>
      <c r="H1530" t="s">
        <v>6584</v>
      </c>
    </row>
    <row r="1531" spans="1:8" hidden="1">
      <c r="A1531">
        <v>136977</v>
      </c>
      <c r="B1531" t="s">
        <v>5215</v>
      </c>
      <c r="C1531" t="s">
        <v>3986</v>
      </c>
      <c r="D1531">
        <v>0</v>
      </c>
      <c r="E1531">
        <v>3714115.61</v>
      </c>
      <c r="F1531">
        <v>4456938.7300000004</v>
      </c>
      <c r="G1531">
        <v>46108</v>
      </c>
      <c r="H1531" t="s">
        <v>6584</v>
      </c>
    </row>
    <row r="1532" spans="1:8" hidden="1">
      <c r="A1532">
        <v>136978</v>
      </c>
      <c r="B1532" t="s">
        <v>6602</v>
      </c>
      <c r="C1532" t="s">
        <v>6603</v>
      </c>
      <c r="D1532" t="s">
        <v>6604</v>
      </c>
      <c r="E1532">
        <v>1270000</v>
      </c>
      <c r="F1532">
        <v>1270000</v>
      </c>
      <c r="G1532">
        <v>46108</v>
      </c>
      <c r="H1532" t="s">
        <v>6584</v>
      </c>
    </row>
    <row r="1533" spans="1:8" hidden="1">
      <c r="A1533">
        <v>136979</v>
      </c>
      <c r="B1533" t="s">
        <v>5043</v>
      </c>
      <c r="C1533" t="s">
        <v>4127</v>
      </c>
      <c r="D1533" t="s">
        <v>6605</v>
      </c>
      <c r="E1533">
        <v>95000.1</v>
      </c>
      <c r="F1533">
        <v>114000.12</v>
      </c>
      <c r="G1533">
        <v>46108</v>
      </c>
      <c r="H1533" t="s">
        <v>6584</v>
      </c>
    </row>
    <row r="1534" spans="1:8" hidden="1">
      <c r="A1534">
        <v>136980</v>
      </c>
      <c r="B1534" t="s">
        <v>4697</v>
      </c>
      <c r="C1534" t="s">
        <v>3996</v>
      </c>
      <c r="D1534" t="s">
        <v>6606</v>
      </c>
      <c r="E1534">
        <v>7107300</v>
      </c>
      <c r="F1534">
        <v>7107300</v>
      </c>
      <c r="G1534">
        <v>46108</v>
      </c>
      <c r="H1534" t="s">
        <v>6584</v>
      </c>
    </row>
    <row r="1535" spans="1:8" hidden="1">
      <c r="A1535">
        <v>136981</v>
      </c>
      <c r="B1535" t="s">
        <v>4938</v>
      </c>
      <c r="C1535" t="s">
        <v>3972</v>
      </c>
      <c r="D1535" t="s">
        <v>6607</v>
      </c>
      <c r="E1535">
        <v>5980000</v>
      </c>
      <c r="F1535">
        <v>5980000</v>
      </c>
      <c r="G1535">
        <v>46108</v>
      </c>
      <c r="H1535" t="s">
        <v>6584</v>
      </c>
    </row>
    <row r="1536" spans="1:8" hidden="1">
      <c r="A1536">
        <v>136982</v>
      </c>
      <c r="B1536" t="s">
        <v>4774</v>
      </c>
      <c r="C1536" t="s">
        <v>4203</v>
      </c>
      <c r="D1536" t="s">
        <v>6608</v>
      </c>
      <c r="E1536">
        <v>9600120</v>
      </c>
      <c r="F1536">
        <v>11520144</v>
      </c>
      <c r="G1536">
        <v>46108</v>
      </c>
      <c r="H1536" t="s">
        <v>6584</v>
      </c>
    </row>
    <row r="1537" spans="1:8" hidden="1">
      <c r="A1537">
        <v>136983</v>
      </c>
      <c r="B1537" t="s">
        <v>4764</v>
      </c>
      <c r="C1537" t="s">
        <v>4017</v>
      </c>
      <c r="D1537" t="s">
        <v>6609</v>
      </c>
      <c r="E1537">
        <v>8925000.3000000007</v>
      </c>
      <c r="F1537">
        <v>10710000.359999999</v>
      </c>
      <c r="G1537">
        <v>46108</v>
      </c>
      <c r="H1537" t="s">
        <v>6584</v>
      </c>
    </row>
    <row r="1538" spans="1:8" hidden="1">
      <c r="A1538">
        <v>136984</v>
      </c>
      <c r="B1538" t="s">
        <v>4688</v>
      </c>
      <c r="C1538" t="s">
        <v>4007</v>
      </c>
      <c r="D1538" t="s">
        <v>6609</v>
      </c>
      <c r="E1538">
        <v>5399420</v>
      </c>
      <c r="F1538">
        <v>6479304</v>
      </c>
      <c r="G1538">
        <v>46108</v>
      </c>
      <c r="H1538" t="s">
        <v>6584</v>
      </c>
    </row>
    <row r="1539" spans="1:8" hidden="1">
      <c r="A1539">
        <v>136985</v>
      </c>
      <c r="B1539">
        <v>0</v>
      </c>
      <c r="C1539">
        <v>0</v>
      </c>
      <c r="D1539" t="s">
        <v>6610</v>
      </c>
      <c r="E1539">
        <v>0</v>
      </c>
      <c r="F1539">
        <v>0</v>
      </c>
      <c r="G1539">
        <v>46108</v>
      </c>
      <c r="H1539" t="s">
        <v>6584</v>
      </c>
    </row>
    <row r="1540" spans="1:8" hidden="1">
      <c r="A1540">
        <v>136986</v>
      </c>
      <c r="B1540">
        <v>0</v>
      </c>
      <c r="C1540">
        <v>0</v>
      </c>
      <c r="D1540" t="s">
        <v>6611</v>
      </c>
      <c r="E1540">
        <v>0</v>
      </c>
      <c r="F1540">
        <v>0</v>
      </c>
      <c r="G1540">
        <v>46111</v>
      </c>
      <c r="H1540" t="s">
        <v>6612</v>
      </c>
    </row>
    <row r="1541" spans="1:8" hidden="1">
      <c r="A1541">
        <v>136987</v>
      </c>
      <c r="B1541" t="s">
        <v>6613</v>
      </c>
      <c r="C1541" t="s">
        <v>6614</v>
      </c>
      <c r="D1541" t="s">
        <v>6615</v>
      </c>
      <c r="E1541">
        <v>18442828.199999999</v>
      </c>
      <c r="F1541">
        <v>18442828.199999999</v>
      </c>
      <c r="G1541">
        <v>46111</v>
      </c>
      <c r="H1541" t="s">
        <v>6612</v>
      </c>
    </row>
    <row r="1542" spans="1:8" hidden="1">
      <c r="A1542">
        <v>136988</v>
      </c>
      <c r="B1542" t="s">
        <v>4925</v>
      </c>
      <c r="C1542" t="s">
        <v>4926</v>
      </c>
      <c r="D1542" t="s">
        <v>6616</v>
      </c>
      <c r="E1542">
        <v>135000</v>
      </c>
      <c r="F1542">
        <v>162000</v>
      </c>
      <c r="G1542">
        <v>46111</v>
      </c>
      <c r="H1542" t="s">
        <v>6612</v>
      </c>
    </row>
    <row r="1543" spans="1:8" hidden="1">
      <c r="A1543">
        <v>136989</v>
      </c>
      <c r="B1543" t="s">
        <v>4791</v>
      </c>
      <c r="C1543" t="s">
        <v>3968</v>
      </c>
      <c r="D1543" t="s">
        <v>6617</v>
      </c>
      <c r="E1543">
        <v>13774291</v>
      </c>
      <c r="F1543">
        <v>16529149.199999999</v>
      </c>
      <c r="G1543">
        <v>46111</v>
      </c>
      <c r="H1543" t="s">
        <v>6612</v>
      </c>
    </row>
    <row r="1544" spans="1:8" hidden="1">
      <c r="A1544">
        <v>136990</v>
      </c>
      <c r="B1544" t="s">
        <v>5108</v>
      </c>
      <c r="C1544" t="s">
        <v>4148</v>
      </c>
      <c r="D1544">
        <v>0</v>
      </c>
      <c r="E1544">
        <v>9000000</v>
      </c>
      <c r="F1544">
        <v>9000000</v>
      </c>
      <c r="G1544">
        <v>46111</v>
      </c>
      <c r="H1544" t="s">
        <v>6612</v>
      </c>
    </row>
    <row r="1545" spans="1:8" hidden="1">
      <c r="A1545">
        <v>136991</v>
      </c>
      <c r="B1545">
        <v>0</v>
      </c>
      <c r="C1545">
        <v>0</v>
      </c>
      <c r="D1545" t="s">
        <v>6618</v>
      </c>
      <c r="E1545">
        <v>1418437</v>
      </c>
      <c r="F1545">
        <v>1702124.4</v>
      </c>
      <c r="G1545">
        <v>46111</v>
      </c>
      <c r="H1545" t="s">
        <v>6612</v>
      </c>
    </row>
    <row r="1546" spans="1:8" hidden="1">
      <c r="A1546">
        <v>136992</v>
      </c>
      <c r="B1546" t="s">
        <v>5282</v>
      </c>
      <c r="C1546" t="s">
        <v>4168</v>
      </c>
      <c r="D1546" t="s">
        <v>6619</v>
      </c>
      <c r="E1546">
        <v>73000000</v>
      </c>
      <c r="F1546">
        <v>87600000</v>
      </c>
      <c r="G1546">
        <v>46111</v>
      </c>
      <c r="H1546" t="s">
        <v>6612</v>
      </c>
    </row>
    <row r="1547" spans="1:8" hidden="1">
      <c r="A1547">
        <v>136993</v>
      </c>
      <c r="B1547" t="s">
        <v>4817</v>
      </c>
      <c r="C1547" t="s">
        <v>4091</v>
      </c>
      <c r="D1547" t="s">
        <v>6620</v>
      </c>
      <c r="E1547">
        <v>6120000</v>
      </c>
      <c r="F1547">
        <v>7344000</v>
      </c>
      <c r="G1547">
        <v>46111</v>
      </c>
      <c r="H1547" t="s">
        <v>6612</v>
      </c>
    </row>
    <row r="1548" spans="1:8" hidden="1">
      <c r="A1548">
        <v>136994</v>
      </c>
      <c r="B1548" t="s">
        <v>6621</v>
      </c>
      <c r="C1548" t="s">
        <v>6622</v>
      </c>
      <c r="D1548" t="s">
        <v>6623</v>
      </c>
      <c r="E1548">
        <v>5000000</v>
      </c>
      <c r="F1548">
        <v>5000000</v>
      </c>
      <c r="G1548">
        <v>46111</v>
      </c>
      <c r="H1548" t="s">
        <v>6612</v>
      </c>
    </row>
    <row r="1549" spans="1:8" hidden="1">
      <c r="A1549">
        <v>136995</v>
      </c>
      <c r="B1549" t="s">
        <v>4791</v>
      </c>
      <c r="C1549" t="s">
        <v>3968</v>
      </c>
      <c r="D1549" t="s">
        <v>6624</v>
      </c>
      <c r="E1549">
        <v>5000000</v>
      </c>
      <c r="F1549">
        <v>6000000</v>
      </c>
      <c r="G1549">
        <v>46111</v>
      </c>
      <c r="H1549" t="s">
        <v>6612</v>
      </c>
    </row>
    <row r="1550" spans="1:8" hidden="1">
      <c r="A1550">
        <v>136996</v>
      </c>
      <c r="B1550" t="s">
        <v>4923</v>
      </c>
      <c r="C1550" t="s">
        <v>4074</v>
      </c>
      <c r="D1550" t="s">
        <v>6625</v>
      </c>
      <c r="E1550">
        <v>25351807</v>
      </c>
      <c r="F1550">
        <v>30422168.399999999</v>
      </c>
      <c r="G1550">
        <v>46111</v>
      </c>
      <c r="H1550" t="s">
        <v>6612</v>
      </c>
    </row>
    <row r="1551" spans="1:8" hidden="1">
      <c r="A1551">
        <v>136997</v>
      </c>
      <c r="B1551" t="s">
        <v>4952</v>
      </c>
      <c r="C1551" t="s">
        <v>3992</v>
      </c>
      <c r="D1551" t="s">
        <v>6626</v>
      </c>
      <c r="E1551">
        <v>6692400</v>
      </c>
      <c r="F1551">
        <v>6692400</v>
      </c>
      <c r="G1551">
        <v>46111</v>
      </c>
      <c r="H1551" t="s">
        <v>6612</v>
      </c>
    </row>
    <row r="1552" spans="1:8" hidden="1">
      <c r="A1552">
        <v>136998</v>
      </c>
      <c r="B1552" t="s">
        <v>6627</v>
      </c>
      <c r="C1552" t="s">
        <v>6628</v>
      </c>
      <c r="D1552" t="s">
        <v>6629</v>
      </c>
      <c r="E1552">
        <v>5000000</v>
      </c>
      <c r="F1552">
        <v>5000000</v>
      </c>
      <c r="G1552">
        <v>46111</v>
      </c>
      <c r="H1552" t="s">
        <v>6612</v>
      </c>
    </row>
    <row r="1553" spans="1:8" hidden="1">
      <c r="A1553">
        <v>136999</v>
      </c>
      <c r="B1553" t="s">
        <v>5109</v>
      </c>
      <c r="C1553" t="s">
        <v>4121</v>
      </c>
      <c r="D1553" t="s">
        <v>6630</v>
      </c>
      <c r="E1553">
        <v>244800</v>
      </c>
      <c r="F1553">
        <v>293760</v>
      </c>
      <c r="G1553">
        <v>46111</v>
      </c>
      <c r="H1553" t="s">
        <v>6612</v>
      </c>
    </row>
    <row r="1554" spans="1:8" hidden="1">
      <c r="A1554">
        <v>137000</v>
      </c>
      <c r="B1554" t="s">
        <v>6491</v>
      </c>
      <c r="C1554" t="s">
        <v>6492</v>
      </c>
      <c r="D1554" t="s">
        <v>6631</v>
      </c>
      <c r="E1554">
        <v>2400000</v>
      </c>
      <c r="F1554">
        <v>2400000</v>
      </c>
      <c r="G1554">
        <v>46111</v>
      </c>
      <c r="H1554" t="s">
        <v>6612</v>
      </c>
    </row>
    <row r="1555" spans="1:8" hidden="1">
      <c r="A1555">
        <v>137001</v>
      </c>
      <c r="B1555" t="s">
        <v>4797</v>
      </c>
      <c r="C1555" t="s">
        <v>4014</v>
      </c>
      <c r="D1555" t="s">
        <v>6632</v>
      </c>
      <c r="E1555">
        <v>13600000</v>
      </c>
      <c r="F1555">
        <v>16320000</v>
      </c>
      <c r="G1555">
        <v>46111</v>
      </c>
      <c r="H1555" t="s">
        <v>6612</v>
      </c>
    </row>
    <row r="1556" spans="1:8" hidden="1">
      <c r="A1556">
        <v>137002</v>
      </c>
      <c r="B1556" t="s">
        <v>4807</v>
      </c>
      <c r="C1556" t="s">
        <v>3982</v>
      </c>
      <c r="D1556" t="s">
        <v>6633</v>
      </c>
      <c r="E1556">
        <v>13600000</v>
      </c>
      <c r="F1556">
        <v>16320000</v>
      </c>
      <c r="G1556">
        <v>46111</v>
      </c>
      <c r="H1556" t="s">
        <v>6612</v>
      </c>
    </row>
    <row r="1557" spans="1:8" hidden="1">
      <c r="A1557">
        <v>137003</v>
      </c>
      <c r="B1557" t="s">
        <v>4695</v>
      </c>
      <c r="C1557" t="s">
        <v>3973</v>
      </c>
      <c r="D1557" t="s">
        <v>6634</v>
      </c>
      <c r="E1557">
        <v>5218000</v>
      </c>
      <c r="F1557">
        <v>5218000</v>
      </c>
      <c r="G1557">
        <v>46111</v>
      </c>
      <c r="H1557" t="s">
        <v>6612</v>
      </c>
    </row>
    <row r="1558" spans="1:8" hidden="1">
      <c r="A1558">
        <v>137004</v>
      </c>
      <c r="B1558" t="s">
        <v>6613</v>
      </c>
      <c r="C1558" t="s">
        <v>6614</v>
      </c>
      <c r="D1558" t="s">
        <v>6635</v>
      </c>
      <c r="E1558">
        <v>65162183</v>
      </c>
      <c r="F1558">
        <v>78194619.599999994</v>
      </c>
      <c r="G1558">
        <v>46111</v>
      </c>
      <c r="H1558" t="s">
        <v>6612</v>
      </c>
    </row>
    <row r="1559" spans="1:8" hidden="1">
      <c r="A1559">
        <v>137005</v>
      </c>
      <c r="B1559" t="s">
        <v>5116</v>
      </c>
      <c r="C1559" t="s">
        <v>3966</v>
      </c>
      <c r="D1559">
        <v>0</v>
      </c>
      <c r="E1559">
        <v>874000</v>
      </c>
      <c r="F1559">
        <v>874000</v>
      </c>
      <c r="G1559">
        <v>46111</v>
      </c>
      <c r="H1559" t="s">
        <v>6612</v>
      </c>
    </row>
    <row r="1560" spans="1:8" hidden="1">
      <c r="A1560">
        <v>137006</v>
      </c>
      <c r="B1560" t="s">
        <v>4688</v>
      </c>
      <c r="C1560" t="s">
        <v>4007</v>
      </c>
      <c r="D1560" t="s">
        <v>6636</v>
      </c>
      <c r="E1560">
        <v>1230240</v>
      </c>
      <c r="F1560">
        <v>1476288</v>
      </c>
      <c r="G1560">
        <v>46111</v>
      </c>
      <c r="H1560" t="s">
        <v>6612</v>
      </c>
    </row>
    <row r="1561" spans="1:8" hidden="1">
      <c r="A1561">
        <v>137007</v>
      </c>
      <c r="B1561" t="s">
        <v>4839</v>
      </c>
      <c r="C1561" t="s">
        <v>4840</v>
      </c>
      <c r="D1561" t="s">
        <v>6637</v>
      </c>
      <c r="E1561">
        <v>2914.4</v>
      </c>
      <c r="F1561">
        <v>2914.4</v>
      </c>
      <c r="G1561">
        <v>46111</v>
      </c>
      <c r="H1561" t="s">
        <v>6612</v>
      </c>
    </row>
    <row r="1562" spans="1:8" hidden="1">
      <c r="A1562">
        <v>137008</v>
      </c>
      <c r="B1562" t="s">
        <v>4695</v>
      </c>
      <c r="C1562" t="s">
        <v>3973</v>
      </c>
      <c r="D1562" t="s">
        <v>6638</v>
      </c>
      <c r="E1562">
        <v>2450700</v>
      </c>
      <c r="F1562">
        <v>2450700</v>
      </c>
      <c r="G1562">
        <v>46111</v>
      </c>
      <c r="H1562" t="s">
        <v>6612</v>
      </c>
    </row>
    <row r="1563" spans="1:8" hidden="1">
      <c r="A1563">
        <v>137009</v>
      </c>
      <c r="B1563" t="s">
        <v>4695</v>
      </c>
      <c r="C1563" t="s">
        <v>3973</v>
      </c>
      <c r="D1563" t="s">
        <v>6634</v>
      </c>
      <c r="E1563">
        <v>2048900</v>
      </c>
      <c r="F1563">
        <v>2048900</v>
      </c>
      <c r="G1563">
        <v>46111</v>
      </c>
      <c r="H1563" t="s">
        <v>6612</v>
      </c>
    </row>
    <row r="1564" spans="1:8" hidden="1">
      <c r="A1564">
        <v>137010</v>
      </c>
      <c r="B1564">
        <v>0</v>
      </c>
      <c r="C1564">
        <v>0</v>
      </c>
      <c r="D1564" t="s">
        <v>6639</v>
      </c>
      <c r="E1564">
        <v>0</v>
      </c>
      <c r="F1564">
        <v>0</v>
      </c>
      <c r="G1564">
        <v>46111</v>
      </c>
      <c r="H1564" t="s">
        <v>6612</v>
      </c>
    </row>
    <row r="1565" spans="1:8" hidden="1">
      <c r="A1565">
        <v>137011</v>
      </c>
      <c r="B1565" t="s">
        <v>5057</v>
      </c>
      <c r="C1565" t="s">
        <v>4008</v>
      </c>
      <c r="D1565" t="s">
        <v>6640</v>
      </c>
      <c r="E1565">
        <v>967100</v>
      </c>
      <c r="F1565">
        <v>1160520</v>
      </c>
      <c r="G1565">
        <v>46111</v>
      </c>
      <c r="H1565" t="s">
        <v>6612</v>
      </c>
    </row>
    <row r="1566" spans="1:8" hidden="1">
      <c r="A1566">
        <v>137012</v>
      </c>
      <c r="B1566" t="s">
        <v>4775</v>
      </c>
      <c r="C1566" t="s">
        <v>4036</v>
      </c>
      <c r="D1566" t="s">
        <v>6641</v>
      </c>
      <c r="E1566">
        <v>4500000</v>
      </c>
      <c r="F1566">
        <v>5200000</v>
      </c>
      <c r="G1566">
        <v>46111</v>
      </c>
      <c r="H1566" t="s">
        <v>6612</v>
      </c>
    </row>
    <row r="1567" spans="1:8" hidden="1">
      <c r="A1567">
        <v>137013</v>
      </c>
      <c r="B1567" t="s">
        <v>6642</v>
      </c>
      <c r="C1567" t="s">
        <v>6643</v>
      </c>
      <c r="D1567">
        <v>0</v>
      </c>
      <c r="E1567">
        <v>9500000</v>
      </c>
      <c r="F1567">
        <v>11400000</v>
      </c>
      <c r="G1567">
        <v>46111</v>
      </c>
      <c r="H1567" t="s">
        <v>6612</v>
      </c>
    </row>
    <row r="1568" spans="1:8" hidden="1">
      <c r="A1568">
        <v>137014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46112</v>
      </c>
      <c r="H1568" t="s">
        <v>6644</v>
      </c>
    </row>
    <row r="1569" spans="1:8" hidden="1">
      <c r="A1569">
        <v>137015</v>
      </c>
      <c r="B1569" t="s">
        <v>5282</v>
      </c>
      <c r="C1569" t="s">
        <v>4168</v>
      </c>
      <c r="D1569" t="s">
        <v>6645</v>
      </c>
      <c r="E1569">
        <v>33000000</v>
      </c>
      <c r="F1569">
        <v>39600000</v>
      </c>
      <c r="G1569">
        <v>46112</v>
      </c>
      <c r="H1569" t="s">
        <v>6644</v>
      </c>
    </row>
    <row r="1570" spans="1:8" hidden="1">
      <c r="A1570">
        <v>137016</v>
      </c>
      <c r="B1570" t="s">
        <v>5440</v>
      </c>
      <c r="C1570" t="s">
        <v>4132</v>
      </c>
      <c r="D1570">
        <v>0</v>
      </c>
      <c r="E1570">
        <v>1500000</v>
      </c>
      <c r="F1570">
        <v>1800000</v>
      </c>
      <c r="G1570">
        <v>46112</v>
      </c>
      <c r="H1570" t="s">
        <v>6644</v>
      </c>
    </row>
    <row r="1571" spans="1:8" hidden="1">
      <c r="A1571">
        <v>137017</v>
      </c>
      <c r="B1571" t="s">
        <v>5036</v>
      </c>
      <c r="C1571" t="s">
        <v>4003</v>
      </c>
      <c r="D1571">
        <v>0</v>
      </c>
      <c r="E1571">
        <v>2400000</v>
      </c>
      <c r="F1571">
        <v>2880000</v>
      </c>
      <c r="G1571">
        <v>46112</v>
      </c>
      <c r="H1571" t="s">
        <v>6644</v>
      </c>
    </row>
    <row r="1572" spans="1:8" hidden="1">
      <c r="A1572">
        <v>137018</v>
      </c>
      <c r="B1572" t="s">
        <v>4791</v>
      </c>
      <c r="C1572" t="s">
        <v>3968</v>
      </c>
      <c r="D1572">
        <v>0</v>
      </c>
      <c r="E1572">
        <v>1500000</v>
      </c>
      <c r="F1572">
        <v>1800000</v>
      </c>
      <c r="G1572">
        <v>46112</v>
      </c>
      <c r="H1572" t="s">
        <v>6644</v>
      </c>
    </row>
    <row r="1573" spans="1:8" hidden="1">
      <c r="A1573">
        <v>137019</v>
      </c>
      <c r="B1573" t="s">
        <v>5116</v>
      </c>
      <c r="C1573" t="s">
        <v>3966</v>
      </c>
      <c r="D1573" t="s">
        <v>6646</v>
      </c>
      <c r="E1573">
        <v>795000</v>
      </c>
      <c r="F1573">
        <v>954000</v>
      </c>
      <c r="G1573">
        <v>46112</v>
      </c>
      <c r="H1573" t="s">
        <v>6644</v>
      </c>
    </row>
    <row r="1574" spans="1:8" hidden="1">
      <c r="A1574">
        <v>137020</v>
      </c>
      <c r="B1574" t="s">
        <v>6647</v>
      </c>
      <c r="C1574" t="s">
        <v>6648</v>
      </c>
      <c r="D1574" t="s">
        <v>6649</v>
      </c>
      <c r="E1574">
        <v>746000</v>
      </c>
      <c r="F1574">
        <v>746000</v>
      </c>
      <c r="G1574">
        <v>46112</v>
      </c>
      <c r="H1574" t="s">
        <v>6644</v>
      </c>
    </row>
    <row r="1575" spans="1:8" hidden="1">
      <c r="A1575">
        <v>137021</v>
      </c>
      <c r="B1575" t="s">
        <v>5111</v>
      </c>
      <c r="C1575" t="s">
        <v>4158</v>
      </c>
      <c r="D1575" t="s">
        <v>6650</v>
      </c>
      <c r="E1575">
        <v>993000</v>
      </c>
      <c r="F1575">
        <v>993000</v>
      </c>
      <c r="G1575">
        <v>46112</v>
      </c>
      <c r="H1575" t="s">
        <v>6644</v>
      </c>
    </row>
    <row r="1576" spans="1:8" hidden="1">
      <c r="A1576">
        <v>137022</v>
      </c>
      <c r="B1576" t="s">
        <v>4697</v>
      </c>
      <c r="C1576" t="s">
        <v>3996</v>
      </c>
      <c r="D1576" t="s">
        <v>6651</v>
      </c>
      <c r="E1576">
        <v>14279500</v>
      </c>
      <c r="F1576">
        <v>14279500</v>
      </c>
      <c r="G1576">
        <v>46112</v>
      </c>
      <c r="H1576" t="s">
        <v>6644</v>
      </c>
    </row>
    <row r="1577" spans="1:8" hidden="1">
      <c r="A1577">
        <v>137023</v>
      </c>
      <c r="B1577" t="s">
        <v>4697</v>
      </c>
      <c r="C1577" t="s">
        <v>3996</v>
      </c>
      <c r="D1577" t="s">
        <v>6652</v>
      </c>
      <c r="E1577">
        <v>5492400</v>
      </c>
      <c r="F1577">
        <v>6590880</v>
      </c>
      <c r="G1577">
        <v>46112</v>
      </c>
      <c r="H1577" t="s">
        <v>6644</v>
      </c>
    </row>
    <row r="1578" spans="1:8" hidden="1">
      <c r="A1578">
        <v>137024</v>
      </c>
      <c r="B1578" t="s">
        <v>5728</v>
      </c>
      <c r="C1578" t="s">
        <v>4128</v>
      </c>
      <c r="D1578" t="s">
        <v>6653</v>
      </c>
      <c r="E1578">
        <v>715869</v>
      </c>
      <c r="F1578">
        <v>859042.8</v>
      </c>
      <c r="G1578">
        <v>46112</v>
      </c>
      <c r="H1578" t="s">
        <v>6644</v>
      </c>
    </row>
    <row r="1579" spans="1:8" hidden="1">
      <c r="A1579">
        <v>137025</v>
      </c>
      <c r="B1579" t="s">
        <v>4807</v>
      </c>
      <c r="C1579" t="s">
        <v>3982</v>
      </c>
      <c r="D1579" t="s">
        <v>6654</v>
      </c>
      <c r="E1579">
        <v>1718640</v>
      </c>
      <c r="F1579">
        <v>2062368</v>
      </c>
      <c r="G1579">
        <v>46112</v>
      </c>
      <c r="H1579" t="s">
        <v>6644</v>
      </c>
    </row>
    <row r="1580" spans="1:8" hidden="1">
      <c r="A1580">
        <v>137026</v>
      </c>
      <c r="B1580" t="s">
        <v>5603</v>
      </c>
      <c r="C1580" t="s">
        <v>4193</v>
      </c>
      <c r="D1580" t="s">
        <v>6655</v>
      </c>
      <c r="E1580">
        <v>243750</v>
      </c>
      <c r="F1580">
        <v>292500</v>
      </c>
      <c r="G1580">
        <v>46112</v>
      </c>
      <c r="H1580" t="s">
        <v>6644</v>
      </c>
    </row>
    <row r="1581" spans="1:8" hidden="1">
      <c r="A1581">
        <v>137027</v>
      </c>
      <c r="B1581" t="s">
        <v>4674</v>
      </c>
      <c r="C1581" t="s">
        <v>4675</v>
      </c>
      <c r="D1581" t="s">
        <v>6656</v>
      </c>
      <c r="E1581">
        <v>99583.33</v>
      </c>
      <c r="F1581">
        <v>119500</v>
      </c>
      <c r="G1581">
        <v>46112</v>
      </c>
      <c r="H1581" t="s">
        <v>6644</v>
      </c>
    </row>
    <row r="1582" spans="1:8" hidden="1">
      <c r="A1582">
        <v>137028</v>
      </c>
      <c r="B1582">
        <v>0</v>
      </c>
      <c r="C1582">
        <v>0</v>
      </c>
      <c r="D1582" t="s">
        <v>6657</v>
      </c>
      <c r="E1582">
        <v>17729774</v>
      </c>
      <c r="F1582">
        <v>21275728.800000001</v>
      </c>
      <c r="G1582">
        <v>46112</v>
      </c>
      <c r="H1582" t="s">
        <v>6644</v>
      </c>
    </row>
    <row r="1583" spans="1:8" hidden="1">
      <c r="A1583">
        <v>137029</v>
      </c>
      <c r="B1583">
        <v>0</v>
      </c>
      <c r="C1583">
        <v>0</v>
      </c>
      <c r="D1583" t="s">
        <v>6658</v>
      </c>
      <c r="E1583">
        <v>15200000</v>
      </c>
      <c r="F1583">
        <v>18240000</v>
      </c>
      <c r="G1583">
        <v>46112</v>
      </c>
      <c r="H1583" t="s">
        <v>6644</v>
      </c>
    </row>
    <row r="1584" spans="1:8" hidden="1">
      <c r="A1584">
        <v>137030</v>
      </c>
      <c r="B1584" t="s">
        <v>5282</v>
      </c>
      <c r="C1584" t="s">
        <v>4168</v>
      </c>
      <c r="D1584" t="s">
        <v>6659</v>
      </c>
      <c r="E1584">
        <v>13000000</v>
      </c>
      <c r="F1584">
        <v>15600000</v>
      </c>
      <c r="G1584">
        <v>46112</v>
      </c>
      <c r="H1584" t="s">
        <v>6644</v>
      </c>
    </row>
    <row r="1585" spans="1:8" hidden="1">
      <c r="A1585">
        <v>137031</v>
      </c>
      <c r="B1585" t="s">
        <v>4706</v>
      </c>
      <c r="C1585" t="s">
        <v>4122</v>
      </c>
      <c r="D1585" t="s">
        <v>6660</v>
      </c>
      <c r="E1585">
        <v>40000000</v>
      </c>
      <c r="F1585">
        <v>40000000</v>
      </c>
      <c r="G1585">
        <v>46112</v>
      </c>
      <c r="H1585" t="s">
        <v>6644</v>
      </c>
    </row>
    <row r="1586" spans="1:8" hidden="1">
      <c r="A1586">
        <v>137032</v>
      </c>
      <c r="B1586" t="s">
        <v>6661</v>
      </c>
      <c r="C1586" t="s">
        <v>6662</v>
      </c>
      <c r="D1586" t="s">
        <v>6663</v>
      </c>
      <c r="E1586">
        <v>316000</v>
      </c>
      <c r="F1586">
        <v>316000</v>
      </c>
      <c r="G1586">
        <v>46112</v>
      </c>
      <c r="H1586" t="s">
        <v>6644</v>
      </c>
    </row>
    <row r="1587" spans="1:8" hidden="1">
      <c r="A1587">
        <v>137033</v>
      </c>
      <c r="B1587" t="s">
        <v>6491</v>
      </c>
      <c r="C1587" t="s">
        <v>6492</v>
      </c>
      <c r="D1587" t="s">
        <v>6664</v>
      </c>
      <c r="E1587">
        <v>600000</v>
      </c>
      <c r="F1587">
        <v>600000</v>
      </c>
      <c r="G1587">
        <v>46112</v>
      </c>
      <c r="H1587" t="s">
        <v>6644</v>
      </c>
    </row>
    <row r="1588" spans="1:8" hidden="1">
      <c r="A1588">
        <v>137034</v>
      </c>
      <c r="B1588" t="s">
        <v>5116</v>
      </c>
      <c r="C1588" t="s">
        <v>3966</v>
      </c>
      <c r="D1588">
        <v>0</v>
      </c>
      <c r="E1588">
        <v>855000</v>
      </c>
      <c r="F1588">
        <v>1026000</v>
      </c>
      <c r="G1588">
        <v>46112</v>
      </c>
      <c r="H1588" t="s">
        <v>6644</v>
      </c>
    </row>
    <row r="1589" spans="1:8" hidden="1">
      <c r="A1589">
        <v>137035</v>
      </c>
      <c r="B1589" t="s">
        <v>5275</v>
      </c>
      <c r="C1589" t="s">
        <v>5276</v>
      </c>
      <c r="D1589" t="s">
        <v>6665</v>
      </c>
      <c r="E1589">
        <v>779167</v>
      </c>
      <c r="F1589">
        <v>935000.4</v>
      </c>
      <c r="G1589">
        <v>46112</v>
      </c>
      <c r="H1589" t="s">
        <v>6644</v>
      </c>
    </row>
    <row r="1590" spans="1:8" hidden="1">
      <c r="A1590">
        <v>137036</v>
      </c>
      <c r="B1590" t="s">
        <v>5282</v>
      </c>
      <c r="C1590" t="s">
        <v>4168</v>
      </c>
      <c r="D1590" t="s">
        <v>6666</v>
      </c>
      <c r="E1590">
        <v>20000000</v>
      </c>
      <c r="F1590">
        <v>24000000</v>
      </c>
      <c r="G1590">
        <v>46112</v>
      </c>
      <c r="H1590" t="s">
        <v>6644</v>
      </c>
    </row>
    <row r="1591" spans="1:8" hidden="1">
      <c r="A1591">
        <v>137037</v>
      </c>
      <c r="B1591" t="s">
        <v>4817</v>
      </c>
      <c r="C1591" t="s">
        <v>4091</v>
      </c>
      <c r="D1591" t="s">
        <v>6667</v>
      </c>
      <c r="E1591">
        <v>7248020</v>
      </c>
      <c r="F1591">
        <v>8697624</v>
      </c>
      <c r="G1591">
        <v>46112</v>
      </c>
      <c r="H1591" t="s">
        <v>6644</v>
      </c>
    </row>
    <row r="1592" spans="1:8" hidden="1">
      <c r="A1592">
        <v>137038</v>
      </c>
      <c r="B1592">
        <v>0</v>
      </c>
      <c r="C1592">
        <v>0</v>
      </c>
      <c r="D1592" t="s">
        <v>6668</v>
      </c>
      <c r="E1592">
        <v>38250000</v>
      </c>
      <c r="F1592">
        <v>38250000</v>
      </c>
      <c r="G1592">
        <v>46112</v>
      </c>
      <c r="H1592" t="s">
        <v>6644</v>
      </c>
    </row>
    <row r="1593" spans="1:8" hidden="1">
      <c r="A1593">
        <v>137039</v>
      </c>
      <c r="B1593" t="s">
        <v>4695</v>
      </c>
      <c r="C1593" t="s">
        <v>3973</v>
      </c>
      <c r="D1593" t="s">
        <v>6669</v>
      </c>
      <c r="E1593">
        <v>866200</v>
      </c>
      <c r="F1593">
        <v>866200</v>
      </c>
      <c r="G1593">
        <v>46112</v>
      </c>
      <c r="H1593" t="s">
        <v>6644</v>
      </c>
    </row>
    <row r="1594" spans="1:8" hidden="1">
      <c r="A1594">
        <v>137040</v>
      </c>
      <c r="B1594" t="s">
        <v>6670</v>
      </c>
      <c r="C1594" t="s">
        <v>6671</v>
      </c>
      <c r="D1594" t="s">
        <v>6672</v>
      </c>
      <c r="E1594">
        <v>4925500</v>
      </c>
      <c r="F1594">
        <v>5907000</v>
      </c>
      <c r="G1594">
        <v>46112</v>
      </c>
      <c r="H1594" t="s">
        <v>6644</v>
      </c>
    </row>
    <row r="1595" spans="1:8" hidden="1">
      <c r="A1595">
        <v>137041</v>
      </c>
      <c r="B1595" t="s">
        <v>6670</v>
      </c>
      <c r="C1595" t="s">
        <v>6671</v>
      </c>
      <c r="D1595" t="s">
        <v>6673</v>
      </c>
      <c r="E1595">
        <v>5270500</v>
      </c>
      <c r="F1595">
        <v>6321000</v>
      </c>
      <c r="G1595">
        <v>46112</v>
      </c>
      <c r="H1595" t="s">
        <v>6644</v>
      </c>
    </row>
    <row r="1596" spans="1:8" hidden="1">
      <c r="A1596">
        <v>137042</v>
      </c>
      <c r="B1596" t="s">
        <v>4794</v>
      </c>
      <c r="C1596" t="s">
        <v>4025</v>
      </c>
      <c r="D1596" t="s">
        <v>6674</v>
      </c>
      <c r="E1596">
        <v>1954.48</v>
      </c>
      <c r="F1596">
        <v>1954.48</v>
      </c>
      <c r="G1596">
        <v>46112</v>
      </c>
      <c r="H1596" t="s">
        <v>6644</v>
      </c>
    </row>
    <row r="1597" spans="1:8" hidden="1">
      <c r="A1597">
        <v>137043</v>
      </c>
      <c r="B1597" t="s">
        <v>4775</v>
      </c>
      <c r="C1597" t="s">
        <v>4036</v>
      </c>
      <c r="D1597" t="s">
        <v>6675</v>
      </c>
      <c r="E1597">
        <v>1068000</v>
      </c>
      <c r="F1597">
        <v>1281600</v>
      </c>
      <c r="G1597">
        <v>46112</v>
      </c>
      <c r="H1597" t="s">
        <v>6644</v>
      </c>
    </row>
    <row r="1598" spans="1:8" hidden="1">
      <c r="A1598">
        <v>137044</v>
      </c>
      <c r="B1598" t="s">
        <v>6676</v>
      </c>
      <c r="C1598" t="s">
        <v>6677</v>
      </c>
      <c r="D1598" t="s">
        <v>6678</v>
      </c>
      <c r="E1598">
        <v>3345000</v>
      </c>
      <c r="F1598">
        <v>3345000</v>
      </c>
      <c r="G1598">
        <v>46112</v>
      </c>
      <c r="H1598" t="s">
        <v>6644</v>
      </c>
    </row>
    <row r="1599" spans="1:8" hidden="1">
      <c r="A1599">
        <v>137045</v>
      </c>
      <c r="B1599" t="s">
        <v>4760</v>
      </c>
      <c r="C1599" t="s">
        <v>3999</v>
      </c>
      <c r="D1599" t="s">
        <v>6679</v>
      </c>
      <c r="E1599">
        <v>392900</v>
      </c>
      <c r="F1599">
        <v>471480</v>
      </c>
      <c r="G1599">
        <v>46112</v>
      </c>
      <c r="H1599" t="s">
        <v>6644</v>
      </c>
    </row>
    <row r="1600" spans="1:8" hidden="1">
      <c r="A1600">
        <v>137046</v>
      </c>
      <c r="B1600" t="s">
        <v>4794</v>
      </c>
      <c r="C1600" t="s">
        <v>4025</v>
      </c>
      <c r="D1600" t="s">
        <v>6680</v>
      </c>
      <c r="E1600">
        <v>2210400</v>
      </c>
      <c r="F1600">
        <v>2434400</v>
      </c>
      <c r="G1600">
        <v>46112</v>
      </c>
      <c r="H1600" t="s">
        <v>6644</v>
      </c>
    </row>
    <row r="1601" spans="1:8" hidden="1">
      <c r="A1601">
        <v>137047</v>
      </c>
      <c r="B1601" t="s">
        <v>6681</v>
      </c>
      <c r="C1601" t="s">
        <v>6682</v>
      </c>
      <c r="D1601" t="s">
        <v>6683</v>
      </c>
      <c r="E1601">
        <v>11100</v>
      </c>
      <c r="F1601">
        <v>11100</v>
      </c>
      <c r="G1601">
        <v>46112</v>
      </c>
      <c r="H1601" t="s">
        <v>6644</v>
      </c>
    </row>
    <row r="1602" spans="1:8" hidden="1">
      <c r="A1602">
        <v>137048</v>
      </c>
      <c r="B1602" t="s">
        <v>4695</v>
      </c>
      <c r="C1602" t="s">
        <v>3973</v>
      </c>
      <c r="D1602" t="s">
        <v>6684</v>
      </c>
      <c r="E1602">
        <v>1526300</v>
      </c>
      <c r="F1602">
        <v>1526300</v>
      </c>
      <c r="G1602">
        <v>46112</v>
      </c>
      <c r="H1602" t="s">
        <v>6644</v>
      </c>
    </row>
    <row r="1603" spans="1:8" hidden="1">
      <c r="A1603">
        <v>137049</v>
      </c>
      <c r="B1603" t="s">
        <v>5032</v>
      </c>
      <c r="C1603" t="s">
        <v>3969</v>
      </c>
      <c r="D1603">
        <v>0</v>
      </c>
      <c r="E1603">
        <v>1815000</v>
      </c>
      <c r="F1603">
        <v>1815000</v>
      </c>
      <c r="G1603">
        <v>46112</v>
      </c>
      <c r="H1603" t="s">
        <v>6644</v>
      </c>
    </row>
    <row r="1604" spans="1:8" hidden="1">
      <c r="A1604">
        <v>137050</v>
      </c>
      <c r="B1604" t="s">
        <v>6685</v>
      </c>
      <c r="C1604" t="s">
        <v>6686</v>
      </c>
      <c r="D1604" t="s">
        <v>6687</v>
      </c>
      <c r="E1604">
        <v>7500</v>
      </c>
      <c r="F1604">
        <v>7500</v>
      </c>
      <c r="G1604">
        <v>46113</v>
      </c>
      <c r="H1604" t="s">
        <v>6688</v>
      </c>
    </row>
    <row r="1605" spans="1:8" hidden="1">
      <c r="A1605">
        <v>137051</v>
      </c>
      <c r="B1605" t="s">
        <v>4775</v>
      </c>
      <c r="C1605" t="s">
        <v>4036</v>
      </c>
      <c r="D1605" t="s">
        <v>6689</v>
      </c>
      <c r="E1605">
        <v>2200000</v>
      </c>
      <c r="F1605">
        <v>2640000</v>
      </c>
      <c r="G1605">
        <v>46113</v>
      </c>
      <c r="H1605" t="s">
        <v>6688</v>
      </c>
    </row>
    <row r="1606" spans="1:8" hidden="1">
      <c r="A1606">
        <v>137052</v>
      </c>
      <c r="B1606" t="s">
        <v>4807</v>
      </c>
      <c r="C1606" t="s">
        <v>3982</v>
      </c>
      <c r="D1606" t="s">
        <v>6690</v>
      </c>
      <c r="E1606">
        <v>4230000</v>
      </c>
      <c r="F1606">
        <v>5076000</v>
      </c>
      <c r="G1606">
        <v>46113</v>
      </c>
      <c r="H1606" t="s">
        <v>6688</v>
      </c>
    </row>
    <row r="1607" spans="1:8" hidden="1">
      <c r="A1607">
        <v>137053</v>
      </c>
      <c r="B1607" t="s">
        <v>4797</v>
      </c>
      <c r="C1607" t="s">
        <v>4014</v>
      </c>
      <c r="D1607" t="s">
        <v>6691</v>
      </c>
      <c r="E1607">
        <v>1010000</v>
      </c>
      <c r="F1607">
        <v>1212000</v>
      </c>
      <c r="G1607">
        <v>46113</v>
      </c>
      <c r="H1607" t="s">
        <v>6688</v>
      </c>
    </row>
    <row r="1608" spans="1:8" hidden="1">
      <c r="A1608">
        <v>137054</v>
      </c>
      <c r="B1608" t="s">
        <v>4797</v>
      </c>
      <c r="C1608" t="s">
        <v>4014</v>
      </c>
      <c r="D1608" t="s">
        <v>6692</v>
      </c>
      <c r="E1608">
        <v>7650000</v>
      </c>
      <c r="F1608">
        <v>10184500</v>
      </c>
      <c r="G1608">
        <v>46113</v>
      </c>
      <c r="H1608" t="s">
        <v>6688</v>
      </c>
    </row>
    <row r="1609" spans="1:8" hidden="1">
      <c r="A1609">
        <v>137055</v>
      </c>
      <c r="B1609" t="s">
        <v>6693</v>
      </c>
      <c r="C1609" t="s">
        <v>4159</v>
      </c>
      <c r="D1609" t="s">
        <v>6694</v>
      </c>
      <c r="E1609">
        <v>2475000</v>
      </c>
      <c r="F1609">
        <v>2475000</v>
      </c>
      <c r="G1609">
        <v>46113</v>
      </c>
      <c r="H1609" t="s">
        <v>6688</v>
      </c>
    </row>
    <row r="1610" spans="1:8" hidden="1">
      <c r="A1610">
        <v>137056</v>
      </c>
      <c r="B1610" t="s">
        <v>6695</v>
      </c>
      <c r="C1610" t="s">
        <v>6696</v>
      </c>
      <c r="D1610" t="s">
        <v>6697</v>
      </c>
      <c r="E1610">
        <v>8942500</v>
      </c>
      <c r="F1610">
        <v>8942500</v>
      </c>
      <c r="G1610">
        <v>46113</v>
      </c>
      <c r="H1610" t="s">
        <v>6688</v>
      </c>
    </row>
    <row r="1611" spans="1:8" hidden="1">
      <c r="A1611">
        <v>137057</v>
      </c>
      <c r="B1611" t="s">
        <v>4797</v>
      </c>
      <c r="C1611" t="s">
        <v>4014</v>
      </c>
      <c r="D1611" t="s">
        <v>6698</v>
      </c>
      <c r="E1611">
        <v>13321942</v>
      </c>
      <c r="F1611">
        <v>15986330.4</v>
      </c>
      <c r="G1611">
        <v>46113</v>
      </c>
      <c r="H1611" t="s">
        <v>6688</v>
      </c>
    </row>
    <row r="1612" spans="1:8" hidden="1">
      <c r="A1612">
        <v>137058</v>
      </c>
      <c r="B1612" t="s">
        <v>6699</v>
      </c>
      <c r="C1612" t="s">
        <v>6700</v>
      </c>
      <c r="D1612" t="s">
        <v>6701</v>
      </c>
      <c r="E1612">
        <v>8425000</v>
      </c>
      <c r="F1612">
        <v>8425000</v>
      </c>
      <c r="G1612">
        <v>46113</v>
      </c>
      <c r="H1612" t="s">
        <v>6688</v>
      </c>
    </row>
    <row r="1613" spans="1:8" hidden="1">
      <c r="A1613">
        <v>137059</v>
      </c>
      <c r="B1613" t="s">
        <v>6495</v>
      </c>
      <c r="C1613" t="s">
        <v>6496</v>
      </c>
      <c r="D1613">
        <v>0</v>
      </c>
      <c r="E1613">
        <v>1430000</v>
      </c>
      <c r="F1613">
        <v>1430000</v>
      </c>
      <c r="G1613">
        <v>46113</v>
      </c>
      <c r="H1613" t="s">
        <v>6688</v>
      </c>
    </row>
    <row r="1614" spans="1:8" hidden="1">
      <c r="A1614">
        <v>137060</v>
      </c>
      <c r="B1614" t="s">
        <v>6495</v>
      </c>
      <c r="C1614" t="s">
        <v>6496</v>
      </c>
      <c r="D1614">
        <v>0</v>
      </c>
      <c r="E1614">
        <v>3350000</v>
      </c>
      <c r="F1614">
        <v>3350000</v>
      </c>
      <c r="G1614">
        <v>46113</v>
      </c>
      <c r="H1614" t="s">
        <v>6688</v>
      </c>
    </row>
    <row r="1615" spans="1:8" hidden="1">
      <c r="A1615">
        <v>137061</v>
      </c>
      <c r="B1615" t="s">
        <v>6495</v>
      </c>
      <c r="C1615" t="s">
        <v>6496</v>
      </c>
      <c r="D1615">
        <v>0</v>
      </c>
      <c r="E1615">
        <v>2530000</v>
      </c>
      <c r="F1615">
        <v>2530000</v>
      </c>
      <c r="G1615">
        <v>46113</v>
      </c>
      <c r="H1615" t="s">
        <v>6688</v>
      </c>
    </row>
    <row r="1616" spans="1:8" hidden="1">
      <c r="A1616">
        <v>137062</v>
      </c>
      <c r="B1616" t="s">
        <v>6702</v>
      </c>
      <c r="C1616" t="s">
        <v>6703</v>
      </c>
      <c r="D1616">
        <v>0</v>
      </c>
      <c r="E1616">
        <v>4320000</v>
      </c>
      <c r="F1616">
        <v>4320000</v>
      </c>
      <c r="G1616">
        <v>46113</v>
      </c>
      <c r="H1616" t="s">
        <v>6688</v>
      </c>
    </row>
    <row r="1617" spans="1:8" hidden="1">
      <c r="A1617">
        <v>137063</v>
      </c>
      <c r="B1617" t="s">
        <v>6495</v>
      </c>
      <c r="C1617" t="s">
        <v>6496</v>
      </c>
      <c r="D1617">
        <v>0</v>
      </c>
      <c r="E1617">
        <v>3850000</v>
      </c>
      <c r="F1617">
        <v>3850000</v>
      </c>
      <c r="G1617">
        <v>46113</v>
      </c>
      <c r="H1617" t="s">
        <v>6688</v>
      </c>
    </row>
    <row r="1618" spans="1:8" hidden="1">
      <c r="A1618">
        <v>137064</v>
      </c>
      <c r="B1618" t="s">
        <v>4697</v>
      </c>
      <c r="C1618" t="s">
        <v>3996</v>
      </c>
      <c r="D1618" t="s">
        <v>6704</v>
      </c>
      <c r="E1618">
        <v>3586100</v>
      </c>
      <c r="F1618">
        <v>3586100</v>
      </c>
      <c r="G1618">
        <v>46113</v>
      </c>
      <c r="H1618" t="s">
        <v>6688</v>
      </c>
    </row>
    <row r="1619" spans="1:8" hidden="1">
      <c r="A1619">
        <v>137065</v>
      </c>
      <c r="B1619" t="s">
        <v>6495</v>
      </c>
      <c r="C1619" t="s">
        <v>6496</v>
      </c>
      <c r="D1619">
        <v>0</v>
      </c>
      <c r="E1619">
        <v>3190000</v>
      </c>
      <c r="F1619">
        <v>3828000</v>
      </c>
      <c r="G1619">
        <v>46113</v>
      </c>
      <c r="H1619" t="s">
        <v>6688</v>
      </c>
    </row>
    <row r="1620" spans="1:8" hidden="1">
      <c r="A1620">
        <v>137066</v>
      </c>
      <c r="B1620" t="s">
        <v>6495</v>
      </c>
      <c r="C1620" t="s">
        <v>6496</v>
      </c>
      <c r="D1620">
        <v>0</v>
      </c>
      <c r="E1620">
        <v>450000</v>
      </c>
      <c r="F1620">
        <v>450000</v>
      </c>
      <c r="G1620">
        <v>46113</v>
      </c>
      <c r="H1620" t="s">
        <v>6688</v>
      </c>
    </row>
    <row r="1621" spans="1:8" hidden="1">
      <c r="A1621">
        <v>137067</v>
      </c>
      <c r="B1621" t="s">
        <v>6495</v>
      </c>
      <c r="C1621" t="s">
        <v>6496</v>
      </c>
      <c r="D1621">
        <v>0</v>
      </c>
      <c r="E1621">
        <v>3500000</v>
      </c>
      <c r="F1621">
        <v>3500000</v>
      </c>
      <c r="G1621">
        <v>46113</v>
      </c>
      <c r="H1621" t="s">
        <v>6688</v>
      </c>
    </row>
    <row r="1622" spans="1:8" hidden="1">
      <c r="A1622">
        <v>137068</v>
      </c>
      <c r="B1622" t="s">
        <v>6702</v>
      </c>
      <c r="C1622" t="s">
        <v>6703</v>
      </c>
      <c r="D1622">
        <v>0</v>
      </c>
      <c r="E1622">
        <v>3360000</v>
      </c>
      <c r="F1622">
        <v>3360000</v>
      </c>
      <c r="G1622">
        <v>46113</v>
      </c>
      <c r="H1622" t="s">
        <v>6688</v>
      </c>
    </row>
    <row r="1623" spans="1:8" hidden="1">
      <c r="A1623">
        <v>137069</v>
      </c>
      <c r="B1623" t="s">
        <v>6702</v>
      </c>
      <c r="C1623" t="s">
        <v>6703</v>
      </c>
      <c r="D1623">
        <v>0</v>
      </c>
      <c r="E1623">
        <v>150000</v>
      </c>
      <c r="F1623">
        <v>150000</v>
      </c>
      <c r="G1623">
        <v>46113</v>
      </c>
      <c r="H1623" t="s">
        <v>6688</v>
      </c>
    </row>
    <row r="1624" spans="1:8" hidden="1">
      <c r="A1624">
        <v>137070</v>
      </c>
      <c r="B1624" t="s">
        <v>4713</v>
      </c>
      <c r="C1624" t="s">
        <v>4714</v>
      </c>
      <c r="D1624" t="s">
        <v>6705</v>
      </c>
      <c r="E1624">
        <v>20388.46</v>
      </c>
      <c r="F1624">
        <v>20388.46</v>
      </c>
      <c r="G1624">
        <v>46113</v>
      </c>
      <c r="H1624" t="s">
        <v>6688</v>
      </c>
    </row>
    <row r="1625" spans="1:8" hidden="1">
      <c r="A1625">
        <v>137071</v>
      </c>
      <c r="B1625" t="s">
        <v>4695</v>
      </c>
      <c r="C1625" t="s">
        <v>3973</v>
      </c>
      <c r="D1625" t="s">
        <v>6706</v>
      </c>
      <c r="E1625">
        <v>1026100</v>
      </c>
      <c r="F1625">
        <v>1026100</v>
      </c>
      <c r="G1625">
        <v>46113</v>
      </c>
      <c r="H1625" t="s">
        <v>6688</v>
      </c>
    </row>
    <row r="1626" spans="1:8" hidden="1">
      <c r="A1626">
        <v>137072</v>
      </c>
      <c r="B1626" t="s">
        <v>4952</v>
      </c>
      <c r="C1626" t="s">
        <v>3992</v>
      </c>
      <c r="D1626" t="s">
        <v>6707</v>
      </c>
      <c r="E1626">
        <v>2450000</v>
      </c>
      <c r="F1626">
        <v>2450000</v>
      </c>
      <c r="G1626">
        <v>46113</v>
      </c>
      <c r="H1626" t="s">
        <v>6688</v>
      </c>
    </row>
    <row r="1627" spans="1:8" hidden="1">
      <c r="A1627">
        <v>137073</v>
      </c>
      <c r="B1627" t="s">
        <v>4791</v>
      </c>
      <c r="C1627" t="s">
        <v>3968</v>
      </c>
      <c r="D1627" t="s">
        <v>6708</v>
      </c>
      <c r="E1627">
        <v>3725416.67</v>
      </c>
      <c r="F1627">
        <v>4470500</v>
      </c>
      <c r="G1627">
        <v>46113</v>
      </c>
      <c r="H1627" t="s">
        <v>6688</v>
      </c>
    </row>
    <row r="1628" spans="1:8" hidden="1">
      <c r="A1628">
        <v>137074</v>
      </c>
      <c r="B1628">
        <v>0</v>
      </c>
      <c r="C1628">
        <v>0</v>
      </c>
      <c r="D1628" t="s">
        <v>6709</v>
      </c>
      <c r="E1628">
        <v>600000</v>
      </c>
      <c r="F1628">
        <v>720000</v>
      </c>
      <c r="G1628">
        <v>46113</v>
      </c>
      <c r="H1628" t="s">
        <v>6688</v>
      </c>
    </row>
    <row r="1629" spans="1:8" hidden="1">
      <c r="A1629">
        <v>137075</v>
      </c>
      <c r="B1629" t="s">
        <v>4797</v>
      </c>
      <c r="C1629" t="s">
        <v>4014</v>
      </c>
      <c r="D1629" t="s">
        <v>6710</v>
      </c>
      <c r="E1629">
        <v>1000000</v>
      </c>
      <c r="F1629">
        <v>1200000</v>
      </c>
      <c r="G1629">
        <v>46113</v>
      </c>
      <c r="H1629" t="s">
        <v>6688</v>
      </c>
    </row>
    <row r="1630" spans="1:8" hidden="1">
      <c r="A1630">
        <v>137076</v>
      </c>
      <c r="B1630" t="s">
        <v>5109</v>
      </c>
      <c r="C1630" t="s">
        <v>4121</v>
      </c>
      <c r="D1630" t="s">
        <v>6711</v>
      </c>
      <c r="E1630">
        <v>87200000</v>
      </c>
      <c r="F1630">
        <v>104190000</v>
      </c>
      <c r="G1630">
        <v>46113</v>
      </c>
      <c r="H1630" t="s">
        <v>6688</v>
      </c>
    </row>
    <row r="1631" spans="1:8" hidden="1">
      <c r="A1631">
        <v>137077</v>
      </c>
      <c r="B1631" t="s">
        <v>4695</v>
      </c>
      <c r="C1631" t="s">
        <v>3973</v>
      </c>
      <c r="D1631" t="s">
        <v>6712</v>
      </c>
      <c r="E1631">
        <v>1994900</v>
      </c>
      <c r="F1631">
        <v>1994900</v>
      </c>
      <c r="G1631">
        <v>46114</v>
      </c>
      <c r="H1631" t="s">
        <v>4636</v>
      </c>
    </row>
    <row r="1632" spans="1:8" hidden="1">
      <c r="A1632">
        <v>137078</v>
      </c>
      <c r="B1632" t="s">
        <v>5109</v>
      </c>
      <c r="C1632" t="s">
        <v>4121</v>
      </c>
      <c r="D1632" t="s">
        <v>6713</v>
      </c>
      <c r="E1632">
        <v>4567600</v>
      </c>
      <c r="F1632">
        <v>5481120</v>
      </c>
      <c r="G1632">
        <v>46114</v>
      </c>
      <c r="H1632" t="s">
        <v>4636</v>
      </c>
    </row>
    <row r="1633" spans="1:8" hidden="1">
      <c r="A1633">
        <v>137079</v>
      </c>
      <c r="B1633" t="s">
        <v>4839</v>
      </c>
      <c r="C1633" t="s">
        <v>4840</v>
      </c>
      <c r="D1633" t="s">
        <v>6714</v>
      </c>
      <c r="E1633">
        <v>2660</v>
      </c>
      <c r="F1633">
        <v>2660</v>
      </c>
      <c r="G1633">
        <v>46114</v>
      </c>
      <c r="H1633" t="s">
        <v>4636</v>
      </c>
    </row>
    <row r="1634" spans="1:8" hidden="1">
      <c r="A1634">
        <v>137080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46114</v>
      </c>
      <c r="H1634" t="s">
        <v>4636</v>
      </c>
    </row>
    <row r="1635" spans="1:8" hidden="1">
      <c r="A1635">
        <v>137081</v>
      </c>
      <c r="B1635" t="s">
        <v>5043</v>
      </c>
      <c r="C1635" t="s">
        <v>4127</v>
      </c>
      <c r="D1635" t="s">
        <v>6715</v>
      </c>
      <c r="E1635">
        <v>632483.76</v>
      </c>
      <c r="F1635">
        <v>758980.51</v>
      </c>
      <c r="G1635">
        <v>46114</v>
      </c>
      <c r="H1635" t="s">
        <v>4636</v>
      </c>
    </row>
    <row r="1636" spans="1:8" hidden="1">
      <c r="A1636">
        <v>137082</v>
      </c>
      <c r="B1636" t="s">
        <v>5316</v>
      </c>
      <c r="C1636" t="s">
        <v>4141</v>
      </c>
      <c r="D1636" t="s">
        <v>6716</v>
      </c>
      <c r="E1636">
        <v>3779250</v>
      </c>
      <c r="F1636">
        <v>4535100</v>
      </c>
      <c r="G1636">
        <v>46114</v>
      </c>
      <c r="H1636" t="s">
        <v>4636</v>
      </c>
    </row>
    <row r="1637" spans="1:8" hidden="1">
      <c r="A1637">
        <v>137083</v>
      </c>
      <c r="B1637" t="s">
        <v>4791</v>
      </c>
      <c r="C1637" t="s">
        <v>3968</v>
      </c>
      <c r="D1637" t="s">
        <v>6717</v>
      </c>
      <c r="E1637">
        <v>1175000</v>
      </c>
      <c r="F1637">
        <v>1410000</v>
      </c>
      <c r="G1637">
        <v>46114</v>
      </c>
      <c r="H1637" t="s">
        <v>4636</v>
      </c>
    </row>
    <row r="1638" spans="1:8" hidden="1">
      <c r="A1638">
        <v>137084</v>
      </c>
      <c r="B1638" t="s">
        <v>6718</v>
      </c>
      <c r="C1638" t="s">
        <v>4176</v>
      </c>
      <c r="D1638" t="s">
        <v>6719</v>
      </c>
      <c r="E1638">
        <v>14000</v>
      </c>
      <c r="F1638">
        <v>14000</v>
      </c>
      <c r="G1638">
        <v>46114</v>
      </c>
      <c r="H1638" t="s">
        <v>4636</v>
      </c>
    </row>
    <row r="1639" spans="1:8" hidden="1">
      <c r="A1639">
        <v>137085</v>
      </c>
      <c r="B1639" t="s">
        <v>6720</v>
      </c>
      <c r="C1639" t="s">
        <v>6721</v>
      </c>
      <c r="D1639" t="s">
        <v>6722</v>
      </c>
      <c r="E1639">
        <v>9600000</v>
      </c>
      <c r="F1639">
        <v>11520000</v>
      </c>
      <c r="G1639">
        <v>46114</v>
      </c>
      <c r="H1639" t="s">
        <v>4636</v>
      </c>
    </row>
    <row r="1640" spans="1:8" hidden="1">
      <c r="A1640">
        <v>137086</v>
      </c>
      <c r="B1640" t="s">
        <v>6723</v>
      </c>
      <c r="C1640" t="s">
        <v>4161</v>
      </c>
      <c r="D1640" t="s">
        <v>6724</v>
      </c>
      <c r="E1640">
        <v>4320000</v>
      </c>
      <c r="F1640">
        <v>5184000</v>
      </c>
      <c r="G1640">
        <v>46114</v>
      </c>
      <c r="H1640" t="s">
        <v>4636</v>
      </c>
    </row>
    <row r="1641" spans="1:8" hidden="1">
      <c r="A1641">
        <v>137087</v>
      </c>
      <c r="B1641" t="s">
        <v>5071</v>
      </c>
      <c r="C1641" t="s">
        <v>4092</v>
      </c>
      <c r="D1641" t="s">
        <v>6725</v>
      </c>
      <c r="E1641">
        <v>20000000</v>
      </c>
      <c r="F1641">
        <v>20000000</v>
      </c>
      <c r="G1641">
        <v>46114</v>
      </c>
      <c r="H1641" t="s">
        <v>4636</v>
      </c>
    </row>
    <row r="1642" spans="1:8" hidden="1">
      <c r="A1642">
        <v>137088</v>
      </c>
      <c r="B1642" t="s">
        <v>4797</v>
      </c>
      <c r="C1642" t="s">
        <v>4014</v>
      </c>
      <c r="D1642" t="s">
        <v>6726</v>
      </c>
      <c r="E1642">
        <v>13628389</v>
      </c>
      <c r="F1642">
        <v>16354066.800000001</v>
      </c>
      <c r="G1642">
        <v>46114</v>
      </c>
      <c r="H1642" t="s">
        <v>4636</v>
      </c>
    </row>
    <row r="1643" spans="1:8" hidden="1">
      <c r="A1643">
        <v>137089</v>
      </c>
      <c r="B1643" t="s">
        <v>5215</v>
      </c>
      <c r="C1643" t="s">
        <v>3986</v>
      </c>
      <c r="D1643">
        <v>0</v>
      </c>
      <c r="E1643">
        <v>65359224.939999998</v>
      </c>
      <c r="F1643">
        <v>78431069.930000007</v>
      </c>
      <c r="G1643">
        <v>46114</v>
      </c>
      <c r="H1643" t="s">
        <v>4636</v>
      </c>
    </row>
    <row r="1644" spans="1:8" hidden="1">
      <c r="A1644">
        <v>137090</v>
      </c>
      <c r="B1644" t="s">
        <v>5215</v>
      </c>
      <c r="C1644" t="s">
        <v>3986</v>
      </c>
      <c r="D1644">
        <v>0</v>
      </c>
      <c r="E1644">
        <v>39939648.729999997</v>
      </c>
      <c r="F1644">
        <v>47927578.469999999</v>
      </c>
      <c r="G1644">
        <v>46114</v>
      </c>
      <c r="H1644" t="s">
        <v>4636</v>
      </c>
    </row>
    <row r="1645" spans="1:8" hidden="1">
      <c r="A1645">
        <v>137091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46114</v>
      </c>
      <c r="H1645" t="s">
        <v>4636</v>
      </c>
    </row>
    <row r="1646" spans="1:8" hidden="1">
      <c r="A1646">
        <v>137092</v>
      </c>
      <c r="B1646" t="s">
        <v>5057</v>
      </c>
      <c r="C1646" t="s">
        <v>4008</v>
      </c>
      <c r="D1646" t="s">
        <v>5333</v>
      </c>
      <c r="E1646">
        <v>264800</v>
      </c>
      <c r="F1646">
        <v>317760</v>
      </c>
      <c r="G1646">
        <v>46114</v>
      </c>
      <c r="H1646" t="s">
        <v>4636</v>
      </c>
    </row>
    <row r="1647" spans="1:8" hidden="1">
      <c r="A1647">
        <v>137093</v>
      </c>
      <c r="B1647" t="s">
        <v>5148</v>
      </c>
      <c r="C1647" t="s">
        <v>5149</v>
      </c>
      <c r="D1647" t="s">
        <v>6727</v>
      </c>
      <c r="E1647">
        <v>3240000</v>
      </c>
      <c r="F1647">
        <v>3888000</v>
      </c>
      <c r="G1647">
        <v>46114</v>
      </c>
      <c r="H1647" t="s">
        <v>4636</v>
      </c>
    </row>
    <row r="1648" spans="1:8" hidden="1">
      <c r="A1648">
        <v>137094</v>
      </c>
      <c r="B1648" t="s">
        <v>4695</v>
      </c>
      <c r="C1648" t="s">
        <v>3973</v>
      </c>
      <c r="D1648" t="s">
        <v>6728</v>
      </c>
      <c r="E1648">
        <v>1717500</v>
      </c>
      <c r="F1648">
        <v>1717500</v>
      </c>
      <c r="G1648">
        <v>46114</v>
      </c>
      <c r="H1648" t="s">
        <v>4636</v>
      </c>
    </row>
    <row r="1649" spans="1:8" hidden="1">
      <c r="A1649">
        <v>137095</v>
      </c>
      <c r="B1649" t="s">
        <v>4791</v>
      </c>
      <c r="C1649" t="s">
        <v>3968</v>
      </c>
      <c r="D1649">
        <v>0</v>
      </c>
      <c r="E1649">
        <v>1322500</v>
      </c>
      <c r="F1649">
        <v>1587000</v>
      </c>
      <c r="G1649">
        <v>46120</v>
      </c>
      <c r="H1649" t="s">
        <v>6729</v>
      </c>
    </row>
    <row r="1650" spans="1:8" hidden="1">
      <c r="A1650">
        <v>137096</v>
      </c>
      <c r="B1650" t="s">
        <v>4782</v>
      </c>
      <c r="C1650" t="s">
        <v>3985</v>
      </c>
      <c r="D1650" t="s">
        <v>6730</v>
      </c>
      <c r="E1650">
        <v>32448750</v>
      </c>
      <c r="F1650">
        <v>38938500</v>
      </c>
      <c r="G1650">
        <v>46115</v>
      </c>
      <c r="H1650" t="s">
        <v>6731</v>
      </c>
    </row>
    <row r="1651" spans="1:8" hidden="1">
      <c r="A1651">
        <v>137097</v>
      </c>
      <c r="B1651" t="s">
        <v>6070</v>
      </c>
      <c r="C1651" t="s">
        <v>4103</v>
      </c>
      <c r="D1651" t="s">
        <v>6732</v>
      </c>
      <c r="E1651">
        <v>20500000</v>
      </c>
      <c r="F1651">
        <v>24600000</v>
      </c>
      <c r="G1651">
        <v>46115</v>
      </c>
      <c r="H1651" t="s">
        <v>6731</v>
      </c>
    </row>
    <row r="1652" spans="1:8" hidden="1">
      <c r="A1652">
        <v>137098</v>
      </c>
      <c r="B1652" t="s">
        <v>6733</v>
      </c>
      <c r="C1652" t="s">
        <v>6734</v>
      </c>
      <c r="D1652" t="s">
        <v>6735</v>
      </c>
      <c r="E1652">
        <v>7000000</v>
      </c>
      <c r="F1652">
        <v>8400000</v>
      </c>
      <c r="G1652">
        <v>46115</v>
      </c>
      <c r="H1652" t="s">
        <v>6731</v>
      </c>
    </row>
    <row r="1653" spans="1:8" hidden="1">
      <c r="A1653">
        <v>137099</v>
      </c>
      <c r="B1653" t="s">
        <v>4732</v>
      </c>
      <c r="C1653" t="s">
        <v>4064</v>
      </c>
      <c r="D1653" t="s">
        <v>6736</v>
      </c>
      <c r="E1653">
        <v>204000</v>
      </c>
      <c r="F1653">
        <v>204000</v>
      </c>
      <c r="G1653">
        <v>46115</v>
      </c>
      <c r="H1653" t="s">
        <v>6731</v>
      </c>
    </row>
    <row r="1654" spans="1:8" hidden="1">
      <c r="A1654">
        <v>137100</v>
      </c>
      <c r="B1654" t="s">
        <v>4695</v>
      </c>
      <c r="C1654" t="s">
        <v>3973</v>
      </c>
      <c r="D1654" t="s">
        <v>6737</v>
      </c>
      <c r="E1654">
        <v>1466500</v>
      </c>
      <c r="F1654">
        <v>1466500</v>
      </c>
      <c r="G1654">
        <v>46115</v>
      </c>
      <c r="H1654" t="s">
        <v>6731</v>
      </c>
    </row>
    <row r="1655" spans="1:8" hidden="1">
      <c r="A1655">
        <v>137101</v>
      </c>
      <c r="B1655" t="s">
        <v>4889</v>
      </c>
      <c r="C1655" t="s">
        <v>4175</v>
      </c>
      <c r="D1655" t="s">
        <v>6738</v>
      </c>
      <c r="E1655">
        <v>8030000</v>
      </c>
      <c r="F1655">
        <v>8030000</v>
      </c>
      <c r="G1655">
        <v>46115</v>
      </c>
      <c r="H1655" t="s">
        <v>6731</v>
      </c>
    </row>
    <row r="1656" spans="1:8" hidden="1">
      <c r="A1656">
        <v>137102</v>
      </c>
      <c r="B1656" t="s">
        <v>5194</v>
      </c>
      <c r="C1656" t="s">
        <v>5195</v>
      </c>
      <c r="D1656">
        <v>0</v>
      </c>
      <c r="E1656">
        <v>4345000</v>
      </c>
      <c r="F1656">
        <v>5214000</v>
      </c>
      <c r="G1656">
        <v>46115</v>
      </c>
      <c r="H1656" t="s">
        <v>6731</v>
      </c>
    </row>
    <row r="1657" spans="1:8" hidden="1">
      <c r="A1657">
        <v>137103</v>
      </c>
      <c r="B1657">
        <v>0</v>
      </c>
      <c r="C1657">
        <v>0</v>
      </c>
      <c r="D1657" t="s">
        <v>6739</v>
      </c>
      <c r="E1657">
        <v>0</v>
      </c>
      <c r="F1657">
        <v>0</v>
      </c>
      <c r="G1657">
        <v>46115</v>
      </c>
      <c r="H1657" t="s">
        <v>6731</v>
      </c>
    </row>
    <row r="1658" spans="1:8" hidden="1">
      <c r="A1658">
        <v>137104</v>
      </c>
      <c r="B1658" t="s">
        <v>4813</v>
      </c>
      <c r="C1658" t="s">
        <v>4814</v>
      </c>
      <c r="D1658" t="s">
        <v>6740</v>
      </c>
      <c r="E1658">
        <v>2029167</v>
      </c>
      <c r="F1658">
        <v>2435000.4</v>
      </c>
      <c r="G1658">
        <v>46115</v>
      </c>
      <c r="H1658" t="s">
        <v>6731</v>
      </c>
    </row>
    <row r="1659" spans="1:8" hidden="1">
      <c r="A1659">
        <v>137105</v>
      </c>
      <c r="B1659" t="s">
        <v>4697</v>
      </c>
      <c r="C1659" t="s">
        <v>3996</v>
      </c>
      <c r="D1659" t="s">
        <v>6741</v>
      </c>
      <c r="E1659">
        <v>1041800</v>
      </c>
      <c r="F1659">
        <v>1041800</v>
      </c>
      <c r="G1659">
        <v>46115</v>
      </c>
      <c r="H1659" t="s">
        <v>6731</v>
      </c>
    </row>
    <row r="1660" spans="1:8" hidden="1">
      <c r="A1660">
        <v>137106</v>
      </c>
      <c r="B1660" t="s">
        <v>6742</v>
      </c>
      <c r="C1660" t="s">
        <v>6743</v>
      </c>
      <c r="D1660" t="s">
        <v>6744</v>
      </c>
      <c r="E1660">
        <v>202847</v>
      </c>
      <c r="F1660">
        <v>202847</v>
      </c>
      <c r="G1660">
        <v>46115</v>
      </c>
      <c r="H1660" t="s">
        <v>6731</v>
      </c>
    </row>
    <row r="1661" spans="1:8" hidden="1">
      <c r="A1661">
        <v>137107</v>
      </c>
      <c r="B1661" t="s">
        <v>6745</v>
      </c>
      <c r="C1661" t="s">
        <v>6746</v>
      </c>
      <c r="D1661">
        <v>0</v>
      </c>
      <c r="E1661">
        <v>1460000</v>
      </c>
      <c r="F1661">
        <v>1752000</v>
      </c>
      <c r="G1661">
        <v>46115</v>
      </c>
      <c r="H1661" t="s">
        <v>6731</v>
      </c>
    </row>
    <row r="1662" spans="1:8" hidden="1">
      <c r="A1662">
        <v>137108</v>
      </c>
      <c r="B1662" t="s">
        <v>5162</v>
      </c>
      <c r="C1662" t="s">
        <v>5163</v>
      </c>
      <c r="D1662" t="s">
        <v>6747</v>
      </c>
      <c r="E1662">
        <v>570000</v>
      </c>
      <c r="F1662">
        <v>684000</v>
      </c>
      <c r="G1662">
        <v>46115</v>
      </c>
      <c r="H1662" t="s">
        <v>6731</v>
      </c>
    </row>
    <row r="1663" spans="1:8" hidden="1">
      <c r="A1663">
        <v>137109</v>
      </c>
      <c r="B1663" t="s">
        <v>6748</v>
      </c>
      <c r="C1663" t="s">
        <v>6749</v>
      </c>
      <c r="D1663" t="s">
        <v>6750</v>
      </c>
      <c r="E1663">
        <v>95280000</v>
      </c>
      <c r="F1663">
        <v>95280000</v>
      </c>
      <c r="G1663">
        <v>46115</v>
      </c>
      <c r="H1663" t="s">
        <v>6731</v>
      </c>
    </row>
    <row r="1664" spans="1:8" hidden="1">
      <c r="A1664">
        <v>137110</v>
      </c>
      <c r="B1664">
        <v>0</v>
      </c>
      <c r="C1664">
        <v>0</v>
      </c>
      <c r="D1664" t="s">
        <v>6751</v>
      </c>
      <c r="E1664">
        <v>1350000</v>
      </c>
      <c r="F1664">
        <v>1620000</v>
      </c>
      <c r="G1664">
        <v>46115</v>
      </c>
      <c r="H1664" t="s">
        <v>6731</v>
      </c>
    </row>
    <row r="1665" spans="1:8" hidden="1">
      <c r="A1665">
        <v>137111</v>
      </c>
      <c r="B1665">
        <v>0</v>
      </c>
      <c r="C1665">
        <v>0</v>
      </c>
      <c r="D1665" t="s">
        <v>6752</v>
      </c>
      <c r="E1665">
        <v>4100000</v>
      </c>
      <c r="F1665">
        <v>4920000</v>
      </c>
      <c r="G1665">
        <v>46115</v>
      </c>
      <c r="H1665" t="s">
        <v>6731</v>
      </c>
    </row>
    <row r="1666" spans="1:8" hidden="1">
      <c r="A1666">
        <v>137112</v>
      </c>
      <c r="B1666">
        <v>0</v>
      </c>
      <c r="C1666">
        <v>0</v>
      </c>
      <c r="D1666" t="s">
        <v>6753</v>
      </c>
      <c r="E1666">
        <v>4100000</v>
      </c>
      <c r="F1666">
        <v>4920000</v>
      </c>
      <c r="G1666">
        <v>46115</v>
      </c>
      <c r="H1666" t="s">
        <v>6731</v>
      </c>
    </row>
    <row r="1667" spans="1:8" hidden="1">
      <c r="A1667">
        <v>137113</v>
      </c>
      <c r="B1667">
        <v>0</v>
      </c>
      <c r="C1667">
        <v>0</v>
      </c>
      <c r="D1667" t="s">
        <v>6754</v>
      </c>
      <c r="E1667">
        <v>4100000</v>
      </c>
      <c r="F1667">
        <v>4920000</v>
      </c>
      <c r="G1667">
        <v>46115</v>
      </c>
      <c r="H1667" t="s">
        <v>6731</v>
      </c>
    </row>
    <row r="1668" spans="1:8" hidden="1">
      <c r="A1668">
        <v>137114</v>
      </c>
      <c r="B1668">
        <v>0</v>
      </c>
      <c r="C1668">
        <v>0</v>
      </c>
      <c r="D1668" t="s">
        <v>6755</v>
      </c>
      <c r="E1668">
        <v>4100000</v>
      </c>
      <c r="F1668">
        <v>4920000</v>
      </c>
      <c r="G1668">
        <v>46115</v>
      </c>
      <c r="H1668" t="s">
        <v>6731</v>
      </c>
    </row>
    <row r="1669" spans="1:8" hidden="1">
      <c r="A1669">
        <v>137115</v>
      </c>
      <c r="B1669">
        <v>0</v>
      </c>
      <c r="C1669">
        <v>0</v>
      </c>
      <c r="D1669" t="s">
        <v>6756</v>
      </c>
      <c r="E1669">
        <v>4100000</v>
      </c>
      <c r="F1669">
        <v>4920000</v>
      </c>
      <c r="G1669">
        <v>46115</v>
      </c>
      <c r="H1669" t="s">
        <v>6731</v>
      </c>
    </row>
    <row r="1670" spans="1:8" hidden="1">
      <c r="A1670">
        <v>137116</v>
      </c>
      <c r="B1670">
        <v>0</v>
      </c>
      <c r="C1670">
        <v>0</v>
      </c>
      <c r="D1670" t="s">
        <v>6757</v>
      </c>
      <c r="E1670">
        <v>4100000</v>
      </c>
      <c r="F1670">
        <v>4920000</v>
      </c>
      <c r="G1670">
        <v>46115</v>
      </c>
      <c r="H1670" t="s">
        <v>6731</v>
      </c>
    </row>
    <row r="1671" spans="1:8" hidden="1">
      <c r="A1671">
        <v>137117</v>
      </c>
      <c r="B1671">
        <v>0</v>
      </c>
      <c r="C1671">
        <v>0</v>
      </c>
      <c r="D1671" t="s">
        <v>6758</v>
      </c>
      <c r="E1671">
        <v>4100000</v>
      </c>
      <c r="F1671">
        <v>4920000</v>
      </c>
      <c r="G1671">
        <v>46115</v>
      </c>
      <c r="H1671" t="s">
        <v>6731</v>
      </c>
    </row>
    <row r="1672" spans="1:8" hidden="1">
      <c r="A1672">
        <v>137118</v>
      </c>
      <c r="B1672">
        <v>0</v>
      </c>
      <c r="C1672">
        <v>0</v>
      </c>
      <c r="D1672" t="s">
        <v>6759</v>
      </c>
      <c r="E1672">
        <v>4100000</v>
      </c>
      <c r="F1672">
        <v>4920000</v>
      </c>
      <c r="G1672">
        <v>46115</v>
      </c>
      <c r="H1672" t="s">
        <v>6731</v>
      </c>
    </row>
    <row r="1673" spans="1:8" hidden="1">
      <c r="A1673">
        <v>137119</v>
      </c>
      <c r="B1673" t="s">
        <v>5057</v>
      </c>
      <c r="C1673" t="s">
        <v>4008</v>
      </c>
      <c r="D1673" t="s">
        <v>6760</v>
      </c>
      <c r="E1673">
        <v>1830200</v>
      </c>
      <c r="F1673">
        <v>2196240</v>
      </c>
      <c r="G1673">
        <v>46115</v>
      </c>
      <c r="H1673" t="s">
        <v>6731</v>
      </c>
    </row>
    <row r="1674" spans="1:8" hidden="1">
      <c r="A1674">
        <v>137120</v>
      </c>
      <c r="B1674">
        <v>0</v>
      </c>
      <c r="C1674">
        <v>0</v>
      </c>
      <c r="D1674" t="s">
        <v>6761</v>
      </c>
      <c r="E1674">
        <v>4100000</v>
      </c>
      <c r="F1674">
        <v>4920000</v>
      </c>
      <c r="G1674">
        <v>46115</v>
      </c>
      <c r="H1674" t="s">
        <v>6731</v>
      </c>
    </row>
    <row r="1675" spans="1:8" hidden="1">
      <c r="A1675">
        <v>137121</v>
      </c>
      <c r="B1675" t="s">
        <v>4813</v>
      </c>
      <c r="C1675" t="s">
        <v>4814</v>
      </c>
      <c r="D1675" t="s">
        <v>6762</v>
      </c>
      <c r="E1675">
        <v>78750</v>
      </c>
      <c r="F1675">
        <v>94500</v>
      </c>
      <c r="G1675">
        <v>46115</v>
      </c>
      <c r="H1675" t="s">
        <v>6731</v>
      </c>
    </row>
    <row r="1676" spans="1:8" hidden="1">
      <c r="A1676">
        <v>137122</v>
      </c>
      <c r="B1676" t="s">
        <v>4910</v>
      </c>
      <c r="C1676" t="s">
        <v>4080</v>
      </c>
      <c r="D1676" t="s">
        <v>6763</v>
      </c>
      <c r="E1676">
        <v>8028000</v>
      </c>
      <c r="F1676">
        <v>9633600</v>
      </c>
      <c r="G1676">
        <v>46115</v>
      </c>
      <c r="H1676" t="s">
        <v>6731</v>
      </c>
    </row>
    <row r="1677" spans="1:8" hidden="1">
      <c r="A1677">
        <v>137123</v>
      </c>
      <c r="B1677" t="s">
        <v>5199</v>
      </c>
      <c r="C1677" t="s">
        <v>4005</v>
      </c>
      <c r="D1677" t="s">
        <v>6764</v>
      </c>
      <c r="E1677">
        <v>176240</v>
      </c>
      <c r="F1677">
        <v>211488</v>
      </c>
      <c r="G1677">
        <v>46115</v>
      </c>
      <c r="H1677" t="s">
        <v>6731</v>
      </c>
    </row>
    <row r="1678" spans="1:8" hidden="1">
      <c r="A1678">
        <v>137124</v>
      </c>
      <c r="B1678" t="s">
        <v>5215</v>
      </c>
      <c r="C1678" t="s">
        <v>3986</v>
      </c>
      <c r="D1678" t="s">
        <v>6765</v>
      </c>
      <c r="E1678">
        <v>143415</v>
      </c>
      <c r="F1678">
        <v>143415</v>
      </c>
      <c r="G1678">
        <v>46115</v>
      </c>
      <c r="H1678" t="s">
        <v>6731</v>
      </c>
    </row>
    <row r="1679" spans="1:8" hidden="1">
      <c r="A1679">
        <v>137125</v>
      </c>
      <c r="B1679" t="s">
        <v>5215</v>
      </c>
      <c r="C1679" t="s">
        <v>3986</v>
      </c>
      <c r="D1679">
        <v>0</v>
      </c>
      <c r="E1679">
        <v>86770</v>
      </c>
      <c r="F1679">
        <v>86770</v>
      </c>
      <c r="G1679">
        <v>46115</v>
      </c>
      <c r="H1679" t="s">
        <v>6731</v>
      </c>
    </row>
    <row r="1680" spans="1:8" hidden="1">
      <c r="A1680">
        <v>137126</v>
      </c>
      <c r="B1680" t="s">
        <v>6075</v>
      </c>
      <c r="C1680" t="s">
        <v>6076</v>
      </c>
      <c r="D1680" t="s">
        <v>6766</v>
      </c>
      <c r="E1680">
        <v>41730000</v>
      </c>
      <c r="F1680">
        <v>50150000</v>
      </c>
      <c r="G1680">
        <v>46119</v>
      </c>
      <c r="H1680" t="s">
        <v>6767</v>
      </c>
    </row>
    <row r="1681" spans="1:8" hidden="1">
      <c r="A1681">
        <v>137127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46119</v>
      </c>
      <c r="H1681" t="s">
        <v>6767</v>
      </c>
    </row>
    <row r="1682" spans="1:8" hidden="1">
      <c r="A1682">
        <v>137128</v>
      </c>
      <c r="B1682" t="s">
        <v>4732</v>
      </c>
      <c r="C1682" t="s">
        <v>4064</v>
      </c>
      <c r="D1682" t="s">
        <v>6768</v>
      </c>
      <c r="E1682">
        <v>16000000</v>
      </c>
      <c r="F1682">
        <v>16000000</v>
      </c>
      <c r="G1682">
        <v>46119</v>
      </c>
      <c r="H1682" t="s">
        <v>6767</v>
      </c>
    </row>
    <row r="1683" spans="1:8" hidden="1">
      <c r="A1683">
        <v>137129</v>
      </c>
      <c r="B1683" t="s">
        <v>4853</v>
      </c>
      <c r="C1683" t="s">
        <v>4146</v>
      </c>
      <c r="D1683" t="s">
        <v>6769</v>
      </c>
      <c r="E1683">
        <v>8124900</v>
      </c>
      <c r="F1683">
        <v>9749880</v>
      </c>
      <c r="G1683">
        <v>46119</v>
      </c>
      <c r="H1683" t="s">
        <v>6767</v>
      </c>
    </row>
    <row r="1684" spans="1:8" hidden="1">
      <c r="A1684">
        <v>137130</v>
      </c>
      <c r="B1684" t="s">
        <v>5381</v>
      </c>
      <c r="C1684" t="s">
        <v>4184</v>
      </c>
      <c r="D1684" t="s">
        <v>6770</v>
      </c>
      <c r="E1684">
        <v>9633860</v>
      </c>
      <c r="F1684">
        <v>11416632</v>
      </c>
      <c r="G1684">
        <v>46119</v>
      </c>
      <c r="H1684" t="s">
        <v>6767</v>
      </c>
    </row>
    <row r="1685" spans="1:8" hidden="1">
      <c r="A1685">
        <v>137131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46119</v>
      </c>
      <c r="H1685" t="s">
        <v>6767</v>
      </c>
    </row>
    <row r="1686" spans="1:8" hidden="1">
      <c r="A1686">
        <v>137132</v>
      </c>
      <c r="B1686" t="s">
        <v>4697</v>
      </c>
      <c r="C1686" t="s">
        <v>3996</v>
      </c>
      <c r="D1686" t="s">
        <v>6771</v>
      </c>
      <c r="E1686">
        <v>2814150</v>
      </c>
      <c r="F1686">
        <v>3376980</v>
      </c>
      <c r="G1686">
        <v>46119</v>
      </c>
      <c r="H1686" t="s">
        <v>6767</v>
      </c>
    </row>
    <row r="1687" spans="1:8" hidden="1">
      <c r="A1687">
        <v>137133</v>
      </c>
      <c r="B1687" t="s">
        <v>4791</v>
      </c>
      <c r="C1687" t="s">
        <v>3968</v>
      </c>
      <c r="D1687" t="s">
        <v>6772</v>
      </c>
      <c r="E1687">
        <v>3500000</v>
      </c>
      <c r="F1687">
        <v>4200000</v>
      </c>
      <c r="G1687">
        <v>46119</v>
      </c>
      <c r="H1687" t="s">
        <v>6767</v>
      </c>
    </row>
    <row r="1688" spans="1:8" hidden="1">
      <c r="A1688">
        <v>137134</v>
      </c>
      <c r="B1688" t="s">
        <v>5876</v>
      </c>
      <c r="C1688" t="s">
        <v>5877</v>
      </c>
      <c r="D1688" t="s">
        <v>6773</v>
      </c>
      <c r="E1688">
        <v>6825000</v>
      </c>
      <c r="F1688">
        <v>8190000</v>
      </c>
      <c r="G1688">
        <v>46119</v>
      </c>
      <c r="H1688" t="s">
        <v>6767</v>
      </c>
    </row>
    <row r="1689" spans="1:8" hidden="1">
      <c r="A1689">
        <v>137135</v>
      </c>
      <c r="B1689">
        <v>0</v>
      </c>
      <c r="C1689">
        <v>0</v>
      </c>
      <c r="D1689" t="s">
        <v>6774</v>
      </c>
      <c r="E1689">
        <v>0</v>
      </c>
      <c r="F1689">
        <v>0</v>
      </c>
      <c r="G1689">
        <v>46119</v>
      </c>
      <c r="H1689" t="s">
        <v>6767</v>
      </c>
    </row>
    <row r="1690" spans="1:8" hidden="1">
      <c r="A1690">
        <v>137136</v>
      </c>
      <c r="B1690" t="s">
        <v>5901</v>
      </c>
      <c r="C1690" t="s">
        <v>3976</v>
      </c>
      <c r="D1690" t="s">
        <v>6775</v>
      </c>
      <c r="E1690">
        <v>237000000</v>
      </c>
      <c r="F1690">
        <v>284400000</v>
      </c>
      <c r="G1690">
        <v>46119</v>
      </c>
      <c r="H1690" t="s">
        <v>6767</v>
      </c>
    </row>
    <row r="1691" spans="1:8" hidden="1">
      <c r="A1691">
        <v>137137</v>
      </c>
      <c r="B1691" t="s">
        <v>6491</v>
      </c>
      <c r="C1691" t="s">
        <v>6492</v>
      </c>
      <c r="D1691" t="s">
        <v>6776</v>
      </c>
      <c r="E1691">
        <v>2400000</v>
      </c>
      <c r="F1691">
        <v>2400000</v>
      </c>
      <c r="G1691">
        <v>46119</v>
      </c>
      <c r="H1691" t="s">
        <v>6767</v>
      </c>
    </row>
    <row r="1692" spans="1:8" hidden="1">
      <c r="A1692">
        <v>137138</v>
      </c>
      <c r="B1692" t="s">
        <v>6070</v>
      </c>
      <c r="C1692" t="s">
        <v>4103</v>
      </c>
      <c r="D1692" t="s">
        <v>6777</v>
      </c>
      <c r="E1692">
        <v>1022000</v>
      </c>
      <c r="F1692">
        <v>1226400</v>
      </c>
      <c r="G1692">
        <v>46119</v>
      </c>
      <c r="H1692" t="s">
        <v>6767</v>
      </c>
    </row>
    <row r="1693" spans="1:8" hidden="1">
      <c r="A1693">
        <v>137139</v>
      </c>
      <c r="B1693" t="s">
        <v>4695</v>
      </c>
      <c r="C1693" t="s">
        <v>3973</v>
      </c>
      <c r="D1693" t="s">
        <v>6778</v>
      </c>
      <c r="E1693">
        <v>508800</v>
      </c>
      <c r="F1693">
        <v>508800</v>
      </c>
      <c r="G1693">
        <v>46119</v>
      </c>
      <c r="H1693" t="s">
        <v>6767</v>
      </c>
    </row>
    <row r="1694" spans="1:8" hidden="1">
      <c r="A1694">
        <v>137140</v>
      </c>
      <c r="B1694" t="s">
        <v>4695</v>
      </c>
      <c r="C1694" t="s">
        <v>3973</v>
      </c>
      <c r="D1694" t="s">
        <v>6779</v>
      </c>
      <c r="E1694">
        <v>1703800</v>
      </c>
      <c r="F1694">
        <v>1703800</v>
      </c>
      <c r="G1694">
        <v>46119</v>
      </c>
      <c r="H1694" t="s">
        <v>6767</v>
      </c>
    </row>
    <row r="1695" spans="1:8" hidden="1">
      <c r="A1695">
        <v>137141</v>
      </c>
      <c r="B1695" t="s">
        <v>4817</v>
      </c>
      <c r="C1695" t="s">
        <v>4091</v>
      </c>
      <c r="D1695" t="s">
        <v>6780</v>
      </c>
      <c r="E1695">
        <v>13904300</v>
      </c>
      <c r="F1695">
        <v>16685160</v>
      </c>
      <c r="G1695">
        <v>46119</v>
      </c>
      <c r="H1695" t="s">
        <v>6767</v>
      </c>
    </row>
    <row r="1696" spans="1:8" hidden="1">
      <c r="A1696">
        <v>137142</v>
      </c>
      <c r="B1696" t="s">
        <v>4794</v>
      </c>
      <c r="C1696" t="s">
        <v>4025</v>
      </c>
      <c r="D1696" t="s">
        <v>6781</v>
      </c>
      <c r="E1696">
        <v>138</v>
      </c>
      <c r="F1696">
        <v>138</v>
      </c>
      <c r="G1696">
        <v>46119</v>
      </c>
      <c r="H1696" t="s">
        <v>6767</v>
      </c>
    </row>
    <row r="1697" spans="1:8" hidden="1">
      <c r="A1697">
        <v>137143</v>
      </c>
      <c r="B1697" t="s">
        <v>5549</v>
      </c>
      <c r="C1697" t="s">
        <v>3975</v>
      </c>
      <c r="D1697" t="s">
        <v>6782</v>
      </c>
      <c r="E1697">
        <v>2025000</v>
      </c>
      <c r="F1697">
        <v>2430000</v>
      </c>
      <c r="G1697">
        <v>46119</v>
      </c>
      <c r="H1697" t="s">
        <v>6767</v>
      </c>
    </row>
    <row r="1698" spans="1:8" hidden="1">
      <c r="A1698">
        <v>137144</v>
      </c>
      <c r="B1698" t="s">
        <v>4952</v>
      </c>
      <c r="C1698" t="s">
        <v>3992</v>
      </c>
      <c r="D1698" t="s">
        <v>6783</v>
      </c>
      <c r="E1698">
        <v>2950000</v>
      </c>
      <c r="F1698">
        <v>2950000</v>
      </c>
      <c r="G1698">
        <v>46119</v>
      </c>
      <c r="H1698" t="s">
        <v>6767</v>
      </c>
    </row>
    <row r="1699" spans="1:8">
      <c r="A1699" s="9">
        <v>137145</v>
      </c>
      <c r="B1699" s="9" t="s">
        <v>4768</v>
      </c>
      <c r="C1699" s="9" t="s">
        <v>4020</v>
      </c>
      <c r="D1699" s="9" t="s">
        <v>6784</v>
      </c>
      <c r="E1699" s="9">
        <v>15341340</v>
      </c>
      <c r="F1699" s="9">
        <v>18409608</v>
      </c>
      <c r="G1699" s="12">
        <v>46119</v>
      </c>
      <c r="H1699" s="9" t="s">
        <v>6767</v>
      </c>
    </row>
    <row r="1700" spans="1:8" hidden="1">
      <c r="A1700">
        <v>137146</v>
      </c>
      <c r="B1700" t="s">
        <v>5199</v>
      </c>
      <c r="C1700" t="s">
        <v>4005</v>
      </c>
      <c r="D1700" t="s">
        <v>6785</v>
      </c>
      <c r="E1700">
        <v>7049600</v>
      </c>
      <c r="F1700">
        <v>8459520</v>
      </c>
      <c r="G1700">
        <v>46119</v>
      </c>
      <c r="H1700" t="s">
        <v>6767</v>
      </c>
    </row>
    <row r="1701" spans="1:8" hidden="1">
      <c r="A1701">
        <v>137147</v>
      </c>
      <c r="B1701" t="s">
        <v>4868</v>
      </c>
      <c r="C1701" t="s">
        <v>4869</v>
      </c>
      <c r="D1701" t="s">
        <v>6786</v>
      </c>
      <c r="E1701">
        <v>2250000</v>
      </c>
      <c r="F1701">
        <v>2700000</v>
      </c>
      <c r="G1701">
        <v>46119</v>
      </c>
      <c r="H1701" t="s">
        <v>6767</v>
      </c>
    </row>
    <row r="1702" spans="1:8" hidden="1">
      <c r="A1702">
        <v>137148</v>
      </c>
      <c r="B1702" t="s">
        <v>4807</v>
      </c>
      <c r="C1702" t="s">
        <v>3982</v>
      </c>
      <c r="D1702" t="s">
        <v>6787</v>
      </c>
      <c r="E1702">
        <v>8645000</v>
      </c>
      <c r="F1702">
        <v>10374000</v>
      </c>
      <c r="G1702">
        <v>46119</v>
      </c>
      <c r="H1702" t="s">
        <v>6767</v>
      </c>
    </row>
    <row r="1703" spans="1:8" hidden="1">
      <c r="A1703">
        <v>137149</v>
      </c>
      <c r="B1703" t="s">
        <v>5943</v>
      </c>
      <c r="C1703" t="s">
        <v>5944</v>
      </c>
      <c r="D1703" t="s">
        <v>6788</v>
      </c>
      <c r="E1703">
        <v>4747000</v>
      </c>
      <c r="F1703">
        <v>5696400</v>
      </c>
      <c r="G1703">
        <v>46120</v>
      </c>
      <c r="H1703" t="s">
        <v>6729</v>
      </c>
    </row>
    <row r="1704" spans="1:8" hidden="1">
      <c r="A1704">
        <v>137150</v>
      </c>
      <c r="B1704" t="s">
        <v>5370</v>
      </c>
      <c r="C1704" t="s">
        <v>4101</v>
      </c>
      <c r="D1704" t="s">
        <v>6789</v>
      </c>
      <c r="E1704">
        <v>5280000</v>
      </c>
      <c r="F1704">
        <v>6336000</v>
      </c>
      <c r="G1704">
        <v>46120</v>
      </c>
      <c r="H1704" t="s">
        <v>6729</v>
      </c>
    </row>
    <row r="1705" spans="1:8" hidden="1">
      <c r="A1705">
        <v>137151</v>
      </c>
      <c r="B1705" t="s">
        <v>4695</v>
      </c>
      <c r="C1705" t="s">
        <v>3973</v>
      </c>
      <c r="D1705" t="s">
        <v>6790</v>
      </c>
      <c r="E1705">
        <v>3053600</v>
      </c>
      <c r="F1705">
        <v>3053600</v>
      </c>
      <c r="G1705">
        <v>46120</v>
      </c>
      <c r="H1705" t="s">
        <v>6729</v>
      </c>
    </row>
    <row r="1706" spans="1:8" hidden="1">
      <c r="A1706">
        <v>137152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46120</v>
      </c>
      <c r="H1706" t="s">
        <v>6729</v>
      </c>
    </row>
    <row r="1707" spans="1:8" hidden="1">
      <c r="A1707">
        <v>137153</v>
      </c>
      <c r="B1707" t="s">
        <v>5057</v>
      </c>
      <c r="C1707" t="s">
        <v>4008</v>
      </c>
      <c r="D1707" t="s">
        <v>6791</v>
      </c>
      <c r="E1707">
        <v>360800</v>
      </c>
      <c r="F1707">
        <v>432960</v>
      </c>
      <c r="G1707">
        <v>46120</v>
      </c>
      <c r="H1707" t="s">
        <v>6729</v>
      </c>
    </row>
    <row r="1708" spans="1:8" hidden="1">
      <c r="A1708">
        <v>137154</v>
      </c>
      <c r="B1708" t="s">
        <v>4875</v>
      </c>
      <c r="C1708" t="s">
        <v>4048</v>
      </c>
      <c r="D1708" t="s">
        <v>6792</v>
      </c>
      <c r="E1708">
        <v>1100000</v>
      </c>
      <c r="F1708">
        <v>1320000</v>
      </c>
      <c r="G1708">
        <v>46120</v>
      </c>
      <c r="H1708" t="s">
        <v>6729</v>
      </c>
    </row>
    <row r="1709" spans="1:8" hidden="1">
      <c r="A1709">
        <v>137155</v>
      </c>
      <c r="B1709" t="s">
        <v>6414</v>
      </c>
      <c r="C1709" t="s">
        <v>6415</v>
      </c>
      <c r="D1709" t="s">
        <v>6793</v>
      </c>
      <c r="E1709">
        <v>15150437</v>
      </c>
      <c r="F1709">
        <v>18180524.399999999</v>
      </c>
      <c r="G1709">
        <v>46120</v>
      </c>
      <c r="H1709" t="s">
        <v>6729</v>
      </c>
    </row>
    <row r="1710" spans="1:8" hidden="1">
      <c r="A1710">
        <v>137156</v>
      </c>
      <c r="B1710" t="s">
        <v>6234</v>
      </c>
      <c r="C1710" t="s">
        <v>6235</v>
      </c>
      <c r="D1710" t="s">
        <v>6794</v>
      </c>
      <c r="E1710">
        <v>1127300.01</v>
      </c>
      <c r="F1710">
        <v>1352760.01</v>
      </c>
      <c r="G1710">
        <v>46120</v>
      </c>
      <c r="H1710" t="s">
        <v>6729</v>
      </c>
    </row>
    <row r="1711" spans="1:8" hidden="1">
      <c r="A1711">
        <v>137157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46120</v>
      </c>
      <c r="H1711" t="s">
        <v>6729</v>
      </c>
    </row>
    <row r="1712" spans="1:8" hidden="1">
      <c r="A1712">
        <v>137158</v>
      </c>
      <c r="B1712" t="s">
        <v>6795</v>
      </c>
      <c r="C1712" t="s">
        <v>6796</v>
      </c>
      <c r="D1712">
        <v>0</v>
      </c>
      <c r="E1712">
        <v>259800000</v>
      </c>
      <c r="F1712">
        <v>311760000</v>
      </c>
      <c r="G1712">
        <v>46120</v>
      </c>
      <c r="H1712" t="s">
        <v>6729</v>
      </c>
    </row>
    <row r="1713" spans="1:8" hidden="1">
      <c r="A1713">
        <v>137159</v>
      </c>
      <c r="B1713" t="s">
        <v>4706</v>
      </c>
      <c r="C1713" t="s">
        <v>4122</v>
      </c>
      <c r="D1713" t="s">
        <v>6797</v>
      </c>
      <c r="E1713">
        <v>20750000</v>
      </c>
      <c r="F1713">
        <v>20750000</v>
      </c>
      <c r="G1713">
        <v>46120</v>
      </c>
      <c r="H1713" t="s">
        <v>6729</v>
      </c>
    </row>
    <row r="1714" spans="1:8" hidden="1">
      <c r="A1714">
        <v>137160</v>
      </c>
      <c r="B1714" t="s">
        <v>5069</v>
      </c>
      <c r="C1714" t="s">
        <v>4059</v>
      </c>
      <c r="D1714" t="s">
        <v>6798</v>
      </c>
      <c r="E1714">
        <v>8500000</v>
      </c>
      <c r="F1714">
        <v>10200000</v>
      </c>
      <c r="G1714">
        <v>46120</v>
      </c>
      <c r="H1714" t="s">
        <v>6729</v>
      </c>
    </row>
    <row r="1715" spans="1:8" hidden="1">
      <c r="A1715">
        <v>137161</v>
      </c>
      <c r="B1715" t="s">
        <v>5660</v>
      </c>
      <c r="C1715" t="s">
        <v>5661</v>
      </c>
      <c r="D1715" t="s">
        <v>6799</v>
      </c>
      <c r="E1715">
        <v>1000000</v>
      </c>
      <c r="F1715">
        <v>1000000</v>
      </c>
      <c r="G1715">
        <v>46120</v>
      </c>
      <c r="H1715" t="s">
        <v>6729</v>
      </c>
    </row>
    <row r="1716" spans="1:8" hidden="1">
      <c r="A1716">
        <v>137162</v>
      </c>
      <c r="B1716" t="s">
        <v>6800</v>
      </c>
      <c r="C1716" t="s">
        <v>4182</v>
      </c>
      <c r="D1716" t="s">
        <v>6801</v>
      </c>
      <c r="E1716">
        <v>700000</v>
      </c>
      <c r="F1716">
        <v>700000</v>
      </c>
      <c r="G1716">
        <v>46120</v>
      </c>
      <c r="H1716" t="s">
        <v>6729</v>
      </c>
    </row>
    <row r="1717" spans="1:8" hidden="1">
      <c r="A1717">
        <v>137163</v>
      </c>
      <c r="B1717" t="s">
        <v>5036</v>
      </c>
      <c r="C1717" t="s">
        <v>4003</v>
      </c>
      <c r="D1717" t="s">
        <v>6802</v>
      </c>
      <c r="E1717">
        <v>2541600</v>
      </c>
      <c r="F1717">
        <v>3049920</v>
      </c>
      <c r="G1717">
        <v>46120</v>
      </c>
      <c r="H1717" t="s">
        <v>6729</v>
      </c>
    </row>
    <row r="1718" spans="1:8" hidden="1">
      <c r="A1718">
        <v>137164</v>
      </c>
      <c r="B1718" t="s">
        <v>4952</v>
      </c>
      <c r="C1718" t="s">
        <v>3992</v>
      </c>
      <c r="D1718" t="s">
        <v>6803</v>
      </c>
      <c r="E1718">
        <v>650000</v>
      </c>
      <c r="F1718">
        <v>650000</v>
      </c>
      <c r="G1718">
        <v>46120</v>
      </c>
      <c r="H1718" t="s">
        <v>6729</v>
      </c>
    </row>
    <row r="1719" spans="1:8" hidden="1">
      <c r="A1719">
        <v>137165</v>
      </c>
      <c r="B1719">
        <v>0</v>
      </c>
      <c r="C1719">
        <v>0</v>
      </c>
      <c r="D1719" t="s">
        <v>6804</v>
      </c>
      <c r="E1719">
        <v>209.76</v>
      </c>
      <c r="F1719">
        <v>251.71</v>
      </c>
      <c r="G1719">
        <v>46120</v>
      </c>
      <c r="H1719" t="s">
        <v>6729</v>
      </c>
    </row>
    <row r="1720" spans="1:8" hidden="1">
      <c r="A1720">
        <v>137166</v>
      </c>
      <c r="B1720" t="s">
        <v>5036</v>
      </c>
      <c r="C1720" t="s">
        <v>4003</v>
      </c>
      <c r="D1720" t="s">
        <v>6805</v>
      </c>
      <c r="E1720">
        <v>38775000</v>
      </c>
      <c r="F1720">
        <v>46530000</v>
      </c>
      <c r="G1720">
        <v>46120</v>
      </c>
      <c r="H1720" t="s">
        <v>6729</v>
      </c>
    </row>
    <row r="1721" spans="1:8" hidden="1">
      <c r="A1721">
        <v>137167</v>
      </c>
      <c r="B1721" t="s">
        <v>4683</v>
      </c>
      <c r="C1721" t="s">
        <v>4684</v>
      </c>
      <c r="D1721" t="s">
        <v>6806</v>
      </c>
      <c r="E1721">
        <v>450000</v>
      </c>
      <c r="F1721">
        <v>450000</v>
      </c>
      <c r="G1721">
        <v>46120</v>
      </c>
      <c r="H1721" t="s">
        <v>6729</v>
      </c>
    </row>
    <row r="1722" spans="1:8" hidden="1">
      <c r="A1722">
        <v>137168</v>
      </c>
      <c r="B1722" t="s">
        <v>5370</v>
      </c>
      <c r="C1722" t="s">
        <v>4101</v>
      </c>
      <c r="D1722">
        <v>0</v>
      </c>
      <c r="E1722">
        <v>810000</v>
      </c>
      <c r="F1722">
        <v>972000</v>
      </c>
      <c r="G1722">
        <v>46120</v>
      </c>
      <c r="H1722" t="s">
        <v>6729</v>
      </c>
    </row>
    <row r="1723" spans="1:8" hidden="1">
      <c r="A1723">
        <v>137169</v>
      </c>
      <c r="B1723" t="s">
        <v>4683</v>
      </c>
      <c r="C1723" t="s">
        <v>4684</v>
      </c>
      <c r="D1723" t="s">
        <v>6806</v>
      </c>
      <c r="E1723">
        <v>450000</v>
      </c>
      <c r="F1723">
        <v>450000</v>
      </c>
      <c r="G1723">
        <v>46120</v>
      </c>
      <c r="H1723" t="s">
        <v>6729</v>
      </c>
    </row>
    <row r="1724" spans="1:8" hidden="1">
      <c r="A1724">
        <v>137170</v>
      </c>
      <c r="B1724" t="s">
        <v>6554</v>
      </c>
      <c r="C1724" t="s">
        <v>6555</v>
      </c>
      <c r="D1724" t="s">
        <v>6807</v>
      </c>
      <c r="E1724">
        <v>1304100</v>
      </c>
      <c r="F1724">
        <v>1564920</v>
      </c>
      <c r="G1724">
        <v>46120</v>
      </c>
      <c r="H1724" t="s">
        <v>6729</v>
      </c>
    </row>
    <row r="1725" spans="1:8" hidden="1">
      <c r="A1725">
        <v>137171</v>
      </c>
      <c r="B1725" t="s">
        <v>5728</v>
      </c>
      <c r="C1725" t="s">
        <v>4128</v>
      </c>
      <c r="D1725" t="s">
        <v>6808</v>
      </c>
      <c r="E1725">
        <v>1023333</v>
      </c>
      <c r="F1725">
        <v>1227999.6000000001</v>
      </c>
      <c r="G1725">
        <v>46120</v>
      </c>
      <c r="H1725" t="s">
        <v>6729</v>
      </c>
    </row>
    <row r="1726" spans="1:8" hidden="1">
      <c r="A1726">
        <v>137172</v>
      </c>
      <c r="B1726" t="s">
        <v>4732</v>
      </c>
      <c r="C1726" t="s">
        <v>4064</v>
      </c>
      <c r="D1726">
        <v>0</v>
      </c>
      <c r="E1726">
        <v>2170000</v>
      </c>
      <c r="F1726">
        <v>2604000</v>
      </c>
      <c r="G1726">
        <v>46120</v>
      </c>
      <c r="H1726" t="s">
        <v>6729</v>
      </c>
    </row>
    <row r="1727" spans="1:8" hidden="1">
      <c r="A1727">
        <v>137173</v>
      </c>
      <c r="B1727" t="s">
        <v>5148</v>
      </c>
      <c r="C1727" t="s">
        <v>5149</v>
      </c>
      <c r="D1727">
        <v>0</v>
      </c>
      <c r="E1727">
        <v>244800</v>
      </c>
      <c r="F1727">
        <v>293760</v>
      </c>
      <c r="G1727">
        <v>46120</v>
      </c>
      <c r="H1727" t="s">
        <v>6729</v>
      </c>
    </row>
    <row r="1728" spans="1:8" hidden="1">
      <c r="A1728">
        <v>137174</v>
      </c>
      <c r="B1728" t="s">
        <v>5199</v>
      </c>
      <c r="C1728" t="s">
        <v>4005</v>
      </c>
      <c r="D1728">
        <v>0</v>
      </c>
      <c r="E1728">
        <v>780000</v>
      </c>
      <c r="F1728">
        <v>936000</v>
      </c>
      <c r="G1728">
        <v>46120</v>
      </c>
      <c r="H1728" t="s">
        <v>6729</v>
      </c>
    </row>
    <row r="1729" spans="1:8" hidden="1">
      <c r="A1729">
        <v>137175</v>
      </c>
      <c r="B1729" t="s">
        <v>6809</v>
      </c>
      <c r="C1729" t="s">
        <v>6810</v>
      </c>
      <c r="D1729" t="s">
        <v>6811</v>
      </c>
      <c r="E1729">
        <v>606953</v>
      </c>
      <c r="F1729">
        <v>606953</v>
      </c>
      <c r="G1729">
        <v>46120</v>
      </c>
      <c r="H1729" t="s">
        <v>6729</v>
      </c>
    </row>
    <row r="1730" spans="1:8" hidden="1">
      <c r="A1730">
        <v>137176</v>
      </c>
      <c r="B1730" t="s">
        <v>6812</v>
      </c>
      <c r="C1730" t="s">
        <v>6813</v>
      </c>
      <c r="D1730">
        <v>0</v>
      </c>
      <c r="E1730">
        <v>675000</v>
      </c>
      <c r="F1730">
        <v>810000</v>
      </c>
      <c r="G1730">
        <v>46120</v>
      </c>
      <c r="H1730" t="s">
        <v>6729</v>
      </c>
    </row>
    <row r="1731" spans="1:8">
      <c r="A1731" s="9">
        <v>137177</v>
      </c>
      <c r="B1731" s="9" t="s">
        <v>4768</v>
      </c>
      <c r="C1731" s="9" t="s">
        <v>4020</v>
      </c>
      <c r="D1731" s="9" t="s">
        <v>6814</v>
      </c>
      <c r="E1731" s="9">
        <v>500000</v>
      </c>
      <c r="F1731" s="9">
        <v>600000</v>
      </c>
      <c r="G1731" s="12">
        <v>46120</v>
      </c>
      <c r="H1731" s="9" t="s">
        <v>6729</v>
      </c>
    </row>
    <row r="1732" spans="1:8" hidden="1">
      <c r="A1732">
        <v>137178</v>
      </c>
      <c r="B1732" t="s">
        <v>4695</v>
      </c>
      <c r="C1732" t="s">
        <v>3973</v>
      </c>
      <c r="D1732" t="s">
        <v>6815</v>
      </c>
      <c r="E1732">
        <v>3463600</v>
      </c>
      <c r="F1732">
        <v>3463600</v>
      </c>
      <c r="G1732">
        <v>46120</v>
      </c>
      <c r="H1732" t="s">
        <v>6729</v>
      </c>
    </row>
    <row r="1733" spans="1:8" hidden="1">
      <c r="A1733">
        <v>137179</v>
      </c>
      <c r="B1733" t="s">
        <v>6816</v>
      </c>
      <c r="C1733" t="s">
        <v>6817</v>
      </c>
      <c r="D1733" t="s">
        <v>6818</v>
      </c>
      <c r="E1733">
        <v>593802297.60000002</v>
      </c>
      <c r="F1733">
        <v>712562757.12</v>
      </c>
      <c r="G1733">
        <v>46120</v>
      </c>
      <c r="H1733" t="s">
        <v>6729</v>
      </c>
    </row>
    <row r="1734" spans="1:8" hidden="1">
      <c r="A1734">
        <v>137180</v>
      </c>
      <c r="B1734" t="s">
        <v>5891</v>
      </c>
      <c r="C1734" t="s">
        <v>5892</v>
      </c>
      <c r="D1734" t="s">
        <v>6819</v>
      </c>
      <c r="E1734">
        <v>4124665900</v>
      </c>
      <c r="F1734">
        <v>4949599080</v>
      </c>
      <c r="G1734">
        <v>46120</v>
      </c>
      <c r="H1734" t="s">
        <v>6729</v>
      </c>
    </row>
    <row r="1735" spans="1:8" hidden="1">
      <c r="A1735">
        <v>137181</v>
      </c>
      <c r="B1735">
        <v>0</v>
      </c>
      <c r="C1735">
        <v>0</v>
      </c>
      <c r="D1735">
        <v>0</v>
      </c>
      <c r="E1735">
        <v>2250000</v>
      </c>
      <c r="F1735">
        <v>2700000</v>
      </c>
      <c r="G1735">
        <v>46120</v>
      </c>
      <c r="H1735" t="s">
        <v>6729</v>
      </c>
    </row>
    <row r="1736" spans="1:8" hidden="1">
      <c r="A1736">
        <v>137182</v>
      </c>
      <c r="B1736" t="s">
        <v>6820</v>
      </c>
      <c r="C1736" t="s">
        <v>6821</v>
      </c>
      <c r="D1736">
        <v>0</v>
      </c>
      <c r="E1736">
        <v>1200000</v>
      </c>
      <c r="F1736">
        <v>1440000</v>
      </c>
      <c r="G1736">
        <v>46120</v>
      </c>
      <c r="H1736" t="s">
        <v>6729</v>
      </c>
    </row>
    <row r="1737" spans="1:8" hidden="1">
      <c r="A1737">
        <v>137183</v>
      </c>
      <c r="B1737">
        <v>0</v>
      </c>
      <c r="C1737">
        <v>0</v>
      </c>
      <c r="D1737" t="s">
        <v>6822</v>
      </c>
      <c r="E1737">
        <v>0</v>
      </c>
      <c r="F1737">
        <v>0</v>
      </c>
      <c r="G1737">
        <v>46120</v>
      </c>
      <c r="H1737" t="s">
        <v>6729</v>
      </c>
    </row>
    <row r="1738" spans="1:8" hidden="1">
      <c r="A1738">
        <v>137184</v>
      </c>
      <c r="B1738">
        <v>0</v>
      </c>
      <c r="C1738">
        <v>0</v>
      </c>
      <c r="D1738" t="s">
        <v>6823</v>
      </c>
      <c r="E1738">
        <v>309400000</v>
      </c>
      <c r="F1738">
        <v>371280000</v>
      </c>
      <c r="G1738">
        <v>46120</v>
      </c>
      <c r="H1738" t="s">
        <v>6729</v>
      </c>
    </row>
    <row r="1739" spans="1:8" hidden="1">
      <c r="A1739">
        <v>137185</v>
      </c>
      <c r="B1739" t="s">
        <v>5043</v>
      </c>
      <c r="C1739" t="s">
        <v>4127</v>
      </c>
      <c r="D1739">
        <v>0</v>
      </c>
      <c r="E1739">
        <v>1617501</v>
      </c>
      <c r="F1739">
        <v>1941001.2</v>
      </c>
      <c r="G1739">
        <v>46120</v>
      </c>
      <c r="H1739" t="s">
        <v>6729</v>
      </c>
    </row>
    <row r="1740" spans="1:8" hidden="1">
      <c r="A1740">
        <v>137186</v>
      </c>
      <c r="B1740" t="s">
        <v>6495</v>
      </c>
      <c r="C1740" t="s">
        <v>6496</v>
      </c>
      <c r="D1740">
        <v>0</v>
      </c>
      <c r="E1740">
        <v>1850000</v>
      </c>
      <c r="F1740">
        <v>1850000</v>
      </c>
      <c r="G1740">
        <v>46120</v>
      </c>
      <c r="H1740" t="s">
        <v>6729</v>
      </c>
    </row>
    <row r="1741" spans="1:8" hidden="1">
      <c r="A1741">
        <v>137187</v>
      </c>
      <c r="B1741" t="s">
        <v>6495</v>
      </c>
      <c r="C1741" t="s">
        <v>6496</v>
      </c>
      <c r="D1741">
        <v>0</v>
      </c>
      <c r="E1741">
        <v>920000</v>
      </c>
      <c r="F1741">
        <v>920000</v>
      </c>
      <c r="G1741">
        <v>46120</v>
      </c>
      <c r="H1741" t="s">
        <v>6729</v>
      </c>
    </row>
    <row r="1742" spans="1:8" hidden="1">
      <c r="A1742">
        <v>137188</v>
      </c>
      <c r="B1742" t="s">
        <v>6495</v>
      </c>
      <c r="C1742" t="s">
        <v>6496</v>
      </c>
      <c r="D1742">
        <v>0</v>
      </c>
      <c r="E1742">
        <v>1050000</v>
      </c>
      <c r="F1742">
        <v>1050000</v>
      </c>
      <c r="G1742">
        <v>46120</v>
      </c>
      <c r="H1742" t="s">
        <v>6729</v>
      </c>
    </row>
    <row r="1743" spans="1:8" hidden="1">
      <c r="A1743">
        <v>137189</v>
      </c>
      <c r="B1743" t="s">
        <v>6702</v>
      </c>
      <c r="C1743" t="s">
        <v>6703</v>
      </c>
      <c r="D1743">
        <v>0</v>
      </c>
      <c r="E1743">
        <v>63028800</v>
      </c>
      <c r="F1743">
        <v>63028800</v>
      </c>
      <c r="G1743">
        <v>46120</v>
      </c>
      <c r="H1743" t="s">
        <v>6729</v>
      </c>
    </row>
    <row r="1744" spans="1:8" hidden="1">
      <c r="A1744">
        <v>137190</v>
      </c>
      <c r="B1744" t="s">
        <v>6495</v>
      </c>
      <c r="C1744" t="s">
        <v>6496</v>
      </c>
      <c r="D1744">
        <v>0</v>
      </c>
      <c r="E1744">
        <v>97050000</v>
      </c>
      <c r="F1744">
        <v>97050000</v>
      </c>
      <c r="G1744">
        <v>46120</v>
      </c>
      <c r="H1744" t="s">
        <v>6729</v>
      </c>
    </row>
    <row r="1745" spans="1:8" hidden="1">
      <c r="A1745">
        <v>137191</v>
      </c>
      <c r="B1745" t="s">
        <v>4695</v>
      </c>
      <c r="C1745" t="s">
        <v>3973</v>
      </c>
      <c r="D1745" t="s">
        <v>6824</v>
      </c>
      <c r="E1745">
        <v>23661333.329999998</v>
      </c>
      <c r="F1745">
        <v>28393600</v>
      </c>
      <c r="G1745">
        <v>46121</v>
      </c>
      <c r="H1745" t="s">
        <v>6825</v>
      </c>
    </row>
    <row r="1746" spans="1:8" hidden="1">
      <c r="A1746">
        <v>137192</v>
      </c>
      <c r="B1746" t="s">
        <v>4880</v>
      </c>
      <c r="C1746" t="s">
        <v>4163</v>
      </c>
      <c r="D1746" t="s">
        <v>6826</v>
      </c>
      <c r="E1746">
        <v>250000</v>
      </c>
      <c r="F1746">
        <v>250000</v>
      </c>
      <c r="G1746">
        <v>46121</v>
      </c>
      <c r="H1746" t="s">
        <v>6825</v>
      </c>
    </row>
    <row r="1747" spans="1:8" hidden="1">
      <c r="A1747">
        <v>137193</v>
      </c>
      <c r="B1747" t="s">
        <v>4791</v>
      </c>
      <c r="C1747" t="s">
        <v>3968</v>
      </c>
      <c r="D1747">
        <v>0</v>
      </c>
      <c r="E1747">
        <v>725000</v>
      </c>
      <c r="F1747">
        <v>870000</v>
      </c>
      <c r="G1747">
        <v>46121</v>
      </c>
      <c r="H1747" t="s">
        <v>6825</v>
      </c>
    </row>
    <row r="1748" spans="1:8" hidden="1">
      <c r="A1748">
        <v>137194</v>
      </c>
      <c r="B1748" t="s">
        <v>4837</v>
      </c>
      <c r="C1748" t="s">
        <v>4143</v>
      </c>
      <c r="D1748" t="s">
        <v>6827</v>
      </c>
      <c r="E1748">
        <v>1600000</v>
      </c>
      <c r="F1748">
        <v>1600000</v>
      </c>
      <c r="G1748">
        <v>46121</v>
      </c>
      <c r="H1748" t="s">
        <v>6825</v>
      </c>
    </row>
    <row r="1749" spans="1:8" hidden="1">
      <c r="A1749">
        <v>137195</v>
      </c>
      <c r="B1749" t="s">
        <v>4695</v>
      </c>
      <c r="C1749" t="s">
        <v>3973</v>
      </c>
      <c r="D1749" t="s">
        <v>6828</v>
      </c>
      <c r="E1749">
        <v>11194700</v>
      </c>
      <c r="F1749">
        <v>11194700</v>
      </c>
      <c r="G1749">
        <v>46121</v>
      </c>
      <c r="H1749" t="s">
        <v>6825</v>
      </c>
    </row>
    <row r="1750" spans="1:8" hidden="1">
      <c r="A1750">
        <v>137196</v>
      </c>
      <c r="B1750" t="s">
        <v>4863</v>
      </c>
      <c r="C1750" t="s">
        <v>4133</v>
      </c>
      <c r="D1750" t="s">
        <v>6829</v>
      </c>
      <c r="E1750">
        <v>7265160</v>
      </c>
      <c r="F1750">
        <v>8718192</v>
      </c>
      <c r="G1750">
        <v>46121</v>
      </c>
      <c r="H1750" t="s">
        <v>6825</v>
      </c>
    </row>
    <row r="1751" spans="1:8" hidden="1">
      <c r="A1751">
        <v>137197</v>
      </c>
      <c r="B1751" t="s">
        <v>4807</v>
      </c>
      <c r="C1751" t="s">
        <v>3982</v>
      </c>
      <c r="D1751" t="s">
        <v>6830</v>
      </c>
      <c r="E1751">
        <v>13400000</v>
      </c>
      <c r="F1751">
        <v>16080000</v>
      </c>
      <c r="G1751">
        <v>46121</v>
      </c>
      <c r="H1751" t="s">
        <v>6825</v>
      </c>
    </row>
    <row r="1752" spans="1:8" hidden="1">
      <c r="A1752">
        <v>137198</v>
      </c>
      <c r="B1752" t="s">
        <v>4797</v>
      </c>
      <c r="C1752" t="s">
        <v>4014</v>
      </c>
      <c r="D1752" t="s">
        <v>6831</v>
      </c>
      <c r="E1752">
        <v>13400000</v>
      </c>
      <c r="F1752">
        <v>16080000</v>
      </c>
      <c r="G1752">
        <v>46121</v>
      </c>
      <c r="H1752" t="s">
        <v>6825</v>
      </c>
    </row>
    <row r="1753" spans="1:8" hidden="1">
      <c r="A1753">
        <v>137199</v>
      </c>
      <c r="B1753" t="s">
        <v>4695</v>
      </c>
      <c r="C1753" t="s">
        <v>3973</v>
      </c>
      <c r="D1753" t="s">
        <v>6832</v>
      </c>
      <c r="E1753">
        <v>2027700</v>
      </c>
      <c r="F1753">
        <v>2433240</v>
      </c>
      <c r="G1753">
        <v>46121</v>
      </c>
      <c r="H1753" t="s">
        <v>6825</v>
      </c>
    </row>
    <row r="1754" spans="1:8" hidden="1">
      <c r="A1754">
        <v>137200</v>
      </c>
      <c r="B1754" t="s">
        <v>5295</v>
      </c>
      <c r="C1754" t="s">
        <v>4126</v>
      </c>
      <c r="D1754" t="s">
        <v>6833</v>
      </c>
      <c r="E1754">
        <v>12100000</v>
      </c>
      <c r="F1754">
        <v>14520000</v>
      </c>
      <c r="G1754">
        <v>46121</v>
      </c>
      <c r="H1754" t="s">
        <v>6825</v>
      </c>
    </row>
    <row r="1755" spans="1:8" hidden="1">
      <c r="A1755">
        <v>137201</v>
      </c>
      <c r="B1755" t="s">
        <v>6834</v>
      </c>
      <c r="C1755" t="s">
        <v>6835</v>
      </c>
      <c r="D1755" t="s">
        <v>6836</v>
      </c>
      <c r="E1755">
        <v>61100</v>
      </c>
      <c r="F1755">
        <v>61100</v>
      </c>
      <c r="G1755">
        <v>46121</v>
      </c>
      <c r="H1755" t="s">
        <v>6825</v>
      </c>
    </row>
    <row r="1756" spans="1:8" hidden="1">
      <c r="A1756">
        <v>137202</v>
      </c>
      <c r="B1756" t="s">
        <v>5709</v>
      </c>
      <c r="C1756" t="s">
        <v>4051</v>
      </c>
      <c r="D1756" t="s">
        <v>6837</v>
      </c>
      <c r="E1756">
        <v>1200000</v>
      </c>
      <c r="F1756">
        <v>1440000</v>
      </c>
      <c r="G1756">
        <v>46121</v>
      </c>
      <c r="H1756" t="s">
        <v>6825</v>
      </c>
    </row>
    <row r="1757" spans="1:8" hidden="1">
      <c r="A1757">
        <v>137203</v>
      </c>
      <c r="B1757" t="s">
        <v>4969</v>
      </c>
      <c r="C1757" t="s">
        <v>4181</v>
      </c>
      <c r="D1757" t="s">
        <v>6838</v>
      </c>
      <c r="E1757">
        <v>5900000</v>
      </c>
      <c r="F1757">
        <v>5900000</v>
      </c>
      <c r="G1757">
        <v>46121</v>
      </c>
      <c r="H1757" t="s">
        <v>6825</v>
      </c>
    </row>
    <row r="1758" spans="1:8" hidden="1">
      <c r="A1758">
        <v>137204</v>
      </c>
      <c r="B1758" t="s">
        <v>4697</v>
      </c>
      <c r="C1758" t="s">
        <v>3996</v>
      </c>
      <c r="D1758">
        <v>0</v>
      </c>
      <c r="E1758">
        <v>920000</v>
      </c>
      <c r="F1758">
        <v>920000</v>
      </c>
      <c r="G1758">
        <v>46121</v>
      </c>
      <c r="H1758" t="s">
        <v>6825</v>
      </c>
    </row>
    <row r="1759" spans="1:8" hidden="1">
      <c r="A1759">
        <v>137205</v>
      </c>
      <c r="B1759" t="s">
        <v>4972</v>
      </c>
      <c r="C1759" t="s">
        <v>4180</v>
      </c>
      <c r="D1759" t="s">
        <v>6839</v>
      </c>
      <c r="E1759">
        <v>1000000</v>
      </c>
      <c r="F1759">
        <v>1000000</v>
      </c>
      <c r="G1759">
        <v>46121</v>
      </c>
      <c r="H1759" t="s">
        <v>6825</v>
      </c>
    </row>
    <row r="1760" spans="1:8" hidden="1">
      <c r="A1760">
        <v>137206</v>
      </c>
      <c r="B1760" t="s">
        <v>4794</v>
      </c>
      <c r="C1760" t="s">
        <v>4025</v>
      </c>
      <c r="D1760" t="s">
        <v>6840</v>
      </c>
      <c r="E1760">
        <v>149127</v>
      </c>
      <c r="F1760">
        <v>178952.4</v>
      </c>
      <c r="G1760">
        <v>46121</v>
      </c>
      <c r="H1760" t="s">
        <v>6825</v>
      </c>
    </row>
    <row r="1761" spans="1:8" hidden="1">
      <c r="A1761">
        <v>137207</v>
      </c>
      <c r="B1761" t="s">
        <v>4697</v>
      </c>
      <c r="C1761" t="s">
        <v>3996</v>
      </c>
      <c r="D1761" t="s">
        <v>3501</v>
      </c>
      <c r="E1761">
        <v>740000</v>
      </c>
      <c r="F1761">
        <v>740000</v>
      </c>
      <c r="G1761">
        <v>46121</v>
      </c>
      <c r="H1761" t="s">
        <v>6825</v>
      </c>
    </row>
    <row r="1762" spans="1:8" hidden="1">
      <c r="A1762">
        <v>137208</v>
      </c>
      <c r="B1762" t="s">
        <v>4697</v>
      </c>
      <c r="C1762" t="s">
        <v>3996</v>
      </c>
      <c r="D1762" t="s">
        <v>6841</v>
      </c>
      <c r="E1762">
        <v>480000</v>
      </c>
      <c r="F1762">
        <v>480000</v>
      </c>
      <c r="G1762">
        <v>46121</v>
      </c>
      <c r="H1762" t="s">
        <v>6825</v>
      </c>
    </row>
    <row r="1763" spans="1:8" hidden="1">
      <c r="A1763">
        <v>137209</v>
      </c>
      <c r="B1763" t="s">
        <v>5103</v>
      </c>
      <c r="C1763" t="s">
        <v>3963</v>
      </c>
      <c r="D1763" t="s">
        <v>6842</v>
      </c>
      <c r="E1763">
        <v>176017272</v>
      </c>
      <c r="F1763">
        <v>211220726.40000001</v>
      </c>
      <c r="G1763">
        <v>46121</v>
      </c>
      <c r="H1763" t="s">
        <v>6825</v>
      </c>
    </row>
    <row r="1764" spans="1:8" hidden="1">
      <c r="A1764">
        <v>137210</v>
      </c>
      <c r="B1764" t="s">
        <v>6843</v>
      </c>
      <c r="C1764" t="s">
        <v>6844</v>
      </c>
      <c r="D1764" t="s">
        <v>6845</v>
      </c>
      <c r="E1764">
        <v>4810000</v>
      </c>
      <c r="F1764">
        <v>4810000</v>
      </c>
      <c r="G1764">
        <v>46121</v>
      </c>
      <c r="H1764" t="s">
        <v>6825</v>
      </c>
    </row>
    <row r="1765" spans="1:8" hidden="1">
      <c r="A1765">
        <v>137211</v>
      </c>
      <c r="B1765" t="s">
        <v>4794</v>
      </c>
      <c r="C1765" t="s">
        <v>4025</v>
      </c>
      <c r="D1765" t="s">
        <v>6846</v>
      </c>
      <c r="E1765">
        <v>315.08</v>
      </c>
      <c r="F1765">
        <v>378.1</v>
      </c>
      <c r="G1765">
        <v>46121</v>
      </c>
      <c r="H1765" t="s">
        <v>6825</v>
      </c>
    </row>
    <row r="1766" spans="1:8" hidden="1">
      <c r="A1766">
        <v>137212</v>
      </c>
      <c r="B1766" t="s">
        <v>4688</v>
      </c>
      <c r="C1766" t="s">
        <v>4007</v>
      </c>
      <c r="D1766" t="s">
        <v>6847</v>
      </c>
      <c r="E1766">
        <v>2756957</v>
      </c>
      <c r="F1766">
        <v>3308348.4</v>
      </c>
      <c r="G1766">
        <v>46121</v>
      </c>
      <c r="H1766" t="s">
        <v>6825</v>
      </c>
    </row>
    <row r="1767" spans="1:8" hidden="1">
      <c r="A1767">
        <v>137213</v>
      </c>
      <c r="B1767" t="s">
        <v>4688</v>
      </c>
      <c r="C1767" t="s">
        <v>4007</v>
      </c>
      <c r="D1767" t="s">
        <v>6848</v>
      </c>
      <c r="E1767">
        <v>2850000</v>
      </c>
      <c r="F1767">
        <v>3420000</v>
      </c>
      <c r="G1767">
        <v>46121</v>
      </c>
      <c r="H1767" t="s">
        <v>6825</v>
      </c>
    </row>
    <row r="1768" spans="1:8" hidden="1">
      <c r="A1768">
        <v>137214</v>
      </c>
      <c r="B1768" t="s">
        <v>4952</v>
      </c>
      <c r="C1768" t="s">
        <v>3992</v>
      </c>
      <c r="D1768" t="s">
        <v>6849</v>
      </c>
      <c r="E1768">
        <v>494150000</v>
      </c>
      <c r="F1768">
        <v>494150000</v>
      </c>
      <c r="G1768">
        <v>46121</v>
      </c>
      <c r="H1768" t="s">
        <v>6825</v>
      </c>
    </row>
    <row r="1769" spans="1:8" hidden="1">
      <c r="A1769">
        <v>137215</v>
      </c>
      <c r="B1769" t="s">
        <v>6850</v>
      </c>
      <c r="C1769" t="s">
        <v>6851</v>
      </c>
      <c r="D1769" t="s">
        <v>6852</v>
      </c>
      <c r="E1769">
        <v>10843439.300000001</v>
      </c>
      <c r="F1769">
        <v>13012127.16</v>
      </c>
      <c r="G1769">
        <v>46121</v>
      </c>
      <c r="H1769" t="s">
        <v>6825</v>
      </c>
    </row>
    <row r="1770" spans="1:8" hidden="1">
      <c r="A1770">
        <v>137216</v>
      </c>
      <c r="B1770" t="s">
        <v>4797</v>
      </c>
      <c r="C1770" t="s">
        <v>4014</v>
      </c>
      <c r="D1770" t="s">
        <v>6853</v>
      </c>
      <c r="E1770">
        <v>11889634</v>
      </c>
      <c r="F1770">
        <v>14267560.800000001</v>
      </c>
      <c r="G1770">
        <v>46121</v>
      </c>
      <c r="H1770" t="s">
        <v>6825</v>
      </c>
    </row>
    <row r="1771" spans="1:8" hidden="1">
      <c r="A1771">
        <v>137217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46121</v>
      </c>
      <c r="H1771" t="s">
        <v>6825</v>
      </c>
    </row>
    <row r="1772" spans="1:8" hidden="1">
      <c r="A1772">
        <v>137218</v>
      </c>
      <c r="B1772" t="s">
        <v>6850</v>
      </c>
      <c r="C1772" t="s">
        <v>6851</v>
      </c>
      <c r="D1772" t="s">
        <v>6854</v>
      </c>
      <c r="E1772">
        <v>10843439.300000001</v>
      </c>
      <c r="F1772">
        <v>13012127.16</v>
      </c>
      <c r="G1772">
        <v>46121</v>
      </c>
      <c r="H1772" t="s">
        <v>6825</v>
      </c>
    </row>
    <row r="1773" spans="1:8" hidden="1">
      <c r="A1773">
        <v>137219</v>
      </c>
      <c r="B1773" t="s">
        <v>4688</v>
      </c>
      <c r="C1773" t="s">
        <v>4007</v>
      </c>
      <c r="D1773" t="s">
        <v>6855</v>
      </c>
      <c r="E1773">
        <v>2850000</v>
      </c>
      <c r="F1773">
        <v>3420000</v>
      </c>
      <c r="G1773">
        <v>46121</v>
      </c>
      <c r="H1773" t="s">
        <v>6825</v>
      </c>
    </row>
    <row r="1774" spans="1:8" hidden="1">
      <c r="A1774">
        <v>137220</v>
      </c>
      <c r="B1774" t="s">
        <v>6856</v>
      </c>
      <c r="C1774" t="s">
        <v>4149</v>
      </c>
      <c r="D1774" t="s">
        <v>6857</v>
      </c>
      <c r="E1774">
        <v>572362.42000000004</v>
      </c>
      <c r="F1774">
        <v>572362.42000000004</v>
      </c>
      <c r="G1774">
        <v>46122</v>
      </c>
      <c r="H1774" t="s">
        <v>6154</v>
      </c>
    </row>
    <row r="1775" spans="1:8" hidden="1">
      <c r="A1775">
        <v>137221</v>
      </c>
      <c r="B1775">
        <v>0</v>
      </c>
      <c r="C1775">
        <v>0</v>
      </c>
      <c r="D1775" t="s">
        <v>6858</v>
      </c>
      <c r="E1775">
        <v>0</v>
      </c>
      <c r="F1775">
        <v>0</v>
      </c>
      <c r="G1775">
        <v>46122</v>
      </c>
      <c r="H1775" t="s">
        <v>6154</v>
      </c>
    </row>
    <row r="1776" spans="1:8" hidden="1">
      <c r="A1776">
        <v>137222</v>
      </c>
      <c r="B1776" t="s">
        <v>6859</v>
      </c>
      <c r="C1776" t="s">
        <v>6860</v>
      </c>
      <c r="D1776">
        <v>0</v>
      </c>
      <c r="E1776">
        <v>2079000</v>
      </c>
      <c r="F1776">
        <v>2494800</v>
      </c>
      <c r="G1776">
        <v>46122</v>
      </c>
      <c r="H1776" t="s">
        <v>6154</v>
      </c>
    </row>
    <row r="1777" spans="1:8" hidden="1">
      <c r="A1777">
        <v>137223</v>
      </c>
      <c r="B1777" t="s">
        <v>5014</v>
      </c>
      <c r="C1777" t="s">
        <v>5015</v>
      </c>
      <c r="D1777" t="s">
        <v>6861</v>
      </c>
      <c r="E1777">
        <v>422500</v>
      </c>
      <c r="F1777">
        <v>422500</v>
      </c>
      <c r="G1777">
        <v>46122</v>
      </c>
      <c r="H1777" t="s">
        <v>6154</v>
      </c>
    </row>
    <row r="1778" spans="1:8" hidden="1">
      <c r="A1778">
        <v>137224</v>
      </c>
      <c r="B1778" t="s">
        <v>5014</v>
      </c>
      <c r="C1778" t="s">
        <v>5015</v>
      </c>
      <c r="D1778" t="s">
        <v>6861</v>
      </c>
      <c r="E1778">
        <v>422500</v>
      </c>
      <c r="F1778">
        <v>422500</v>
      </c>
      <c r="G1778">
        <v>46122</v>
      </c>
      <c r="H1778" t="s">
        <v>6154</v>
      </c>
    </row>
    <row r="1779" spans="1:8" hidden="1">
      <c r="A1779">
        <v>137225</v>
      </c>
      <c r="B1779" t="s">
        <v>5014</v>
      </c>
      <c r="C1779" t="s">
        <v>5015</v>
      </c>
      <c r="D1779" t="s">
        <v>6861</v>
      </c>
      <c r="E1779">
        <v>422500</v>
      </c>
      <c r="F1779">
        <v>422500</v>
      </c>
      <c r="G1779">
        <v>46122</v>
      </c>
      <c r="H1779" t="s">
        <v>6154</v>
      </c>
    </row>
    <row r="1780" spans="1:8" hidden="1">
      <c r="A1780">
        <v>137226</v>
      </c>
      <c r="B1780" t="s">
        <v>4713</v>
      </c>
      <c r="C1780" t="s">
        <v>4714</v>
      </c>
      <c r="D1780" t="s">
        <v>6862</v>
      </c>
      <c r="E1780">
        <v>63045</v>
      </c>
      <c r="F1780">
        <v>63045</v>
      </c>
      <c r="G1780">
        <v>46122</v>
      </c>
      <c r="H1780" t="s">
        <v>6154</v>
      </c>
    </row>
    <row r="1781" spans="1:8" hidden="1">
      <c r="A1781">
        <v>137227</v>
      </c>
      <c r="B1781" t="s">
        <v>4713</v>
      </c>
      <c r="C1781" t="s">
        <v>4714</v>
      </c>
      <c r="D1781" t="s">
        <v>6862</v>
      </c>
      <c r="E1781">
        <v>63045.4</v>
      </c>
      <c r="F1781">
        <v>63045.4</v>
      </c>
      <c r="G1781">
        <v>46122</v>
      </c>
      <c r="H1781" t="s">
        <v>6154</v>
      </c>
    </row>
    <row r="1782" spans="1:8" hidden="1">
      <c r="A1782">
        <v>137228</v>
      </c>
      <c r="B1782" t="s">
        <v>4774</v>
      </c>
      <c r="C1782" t="s">
        <v>4203</v>
      </c>
      <c r="D1782" t="s">
        <v>6863</v>
      </c>
      <c r="E1782">
        <v>24700000</v>
      </c>
      <c r="F1782">
        <v>29640000</v>
      </c>
      <c r="G1782">
        <v>46122</v>
      </c>
      <c r="H1782" t="s">
        <v>6154</v>
      </c>
    </row>
    <row r="1783" spans="1:8" hidden="1">
      <c r="A1783">
        <v>137229</v>
      </c>
      <c r="B1783" t="s">
        <v>4674</v>
      </c>
      <c r="C1783" t="s">
        <v>4675</v>
      </c>
      <c r="D1783" t="s">
        <v>6864</v>
      </c>
      <c r="E1783">
        <v>83000</v>
      </c>
      <c r="F1783">
        <v>99600</v>
      </c>
      <c r="G1783">
        <v>46122</v>
      </c>
      <c r="H1783" t="s">
        <v>6154</v>
      </c>
    </row>
    <row r="1784" spans="1:8" hidden="1">
      <c r="A1784">
        <v>137230</v>
      </c>
      <c r="B1784" t="s">
        <v>4775</v>
      </c>
      <c r="C1784" t="s">
        <v>4036</v>
      </c>
      <c r="D1784" t="s">
        <v>6865</v>
      </c>
      <c r="E1784">
        <v>1400000</v>
      </c>
      <c r="F1784">
        <v>1680000</v>
      </c>
      <c r="G1784">
        <v>46122</v>
      </c>
      <c r="H1784" t="s">
        <v>6154</v>
      </c>
    </row>
    <row r="1785" spans="1:8" hidden="1">
      <c r="A1785">
        <v>137231</v>
      </c>
      <c r="B1785" t="s">
        <v>4791</v>
      </c>
      <c r="C1785" t="s">
        <v>3968</v>
      </c>
      <c r="D1785" t="s">
        <v>6866</v>
      </c>
      <c r="E1785">
        <v>1050000</v>
      </c>
      <c r="F1785">
        <v>1260000</v>
      </c>
      <c r="G1785">
        <v>46122</v>
      </c>
      <c r="H1785" t="s">
        <v>6154</v>
      </c>
    </row>
    <row r="1786" spans="1:8" hidden="1">
      <c r="A1786">
        <v>137232</v>
      </c>
      <c r="B1786" t="s">
        <v>4674</v>
      </c>
      <c r="C1786" t="s">
        <v>4675</v>
      </c>
      <c r="D1786" t="s">
        <v>6867</v>
      </c>
      <c r="E1786">
        <v>434166.67</v>
      </c>
      <c r="F1786">
        <v>521000</v>
      </c>
      <c r="G1786">
        <v>46122</v>
      </c>
      <c r="H1786" t="s">
        <v>6154</v>
      </c>
    </row>
    <row r="1787" spans="1:8" hidden="1">
      <c r="A1787">
        <v>137233</v>
      </c>
      <c r="B1787" t="s">
        <v>6868</v>
      </c>
      <c r="C1787" t="s">
        <v>6869</v>
      </c>
      <c r="D1787" t="s">
        <v>6870</v>
      </c>
      <c r="E1787">
        <v>15732.5</v>
      </c>
      <c r="F1787">
        <v>15732.5</v>
      </c>
      <c r="G1787">
        <v>46122</v>
      </c>
      <c r="H1787" t="s">
        <v>6154</v>
      </c>
    </row>
    <row r="1788" spans="1:8" hidden="1">
      <c r="A1788">
        <v>137234</v>
      </c>
      <c r="B1788" t="s">
        <v>4824</v>
      </c>
      <c r="C1788" t="s">
        <v>4825</v>
      </c>
      <c r="D1788" t="s">
        <v>6863</v>
      </c>
      <c r="E1788">
        <v>4404</v>
      </c>
      <c r="F1788">
        <v>4404</v>
      </c>
      <c r="G1788">
        <v>46122</v>
      </c>
      <c r="H1788" t="s">
        <v>6154</v>
      </c>
    </row>
    <row r="1789" spans="1:8" hidden="1">
      <c r="A1789">
        <v>137235</v>
      </c>
      <c r="B1789" t="s">
        <v>5244</v>
      </c>
      <c r="C1789" t="s">
        <v>5245</v>
      </c>
      <c r="D1789" t="s">
        <v>6871</v>
      </c>
      <c r="E1789">
        <v>156400000</v>
      </c>
      <c r="F1789">
        <v>156400000</v>
      </c>
      <c r="G1789">
        <v>46122</v>
      </c>
      <c r="H1789" t="s">
        <v>6154</v>
      </c>
    </row>
    <row r="1790" spans="1:8" hidden="1">
      <c r="A1790">
        <v>137236</v>
      </c>
      <c r="B1790">
        <v>0</v>
      </c>
      <c r="C1790">
        <v>0</v>
      </c>
      <c r="D1790" t="s">
        <v>6872</v>
      </c>
      <c r="E1790">
        <v>0</v>
      </c>
      <c r="F1790">
        <v>0</v>
      </c>
      <c r="G1790">
        <v>46122</v>
      </c>
      <c r="H1790" t="s">
        <v>6154</v>
      </c>
    </row>
    <row r="1791" spans="1:8" hidden="1">
      <c r="A1791">
        <v>137237</v>
      </c>
      <c r="B1791" t="s">
        <v>4707</v>
      </c>
      <c r="C1791" t="s">
        <v>4708</v>
      </c>
      <c r="D1791" t="s">
        <v>6873</v>
      </c>
      <c r="E1791">
        <v>108755.26</v>
      </c>
      <c r="F1791">
        <v>108755.26</v>
      </c>
      <c r="G1791">
        <v>46122</v>
      </c>
      <c r="H1791" t="s">
        <v>6154</v>
      </c>
    </row>
    <row r="1792" spans="1:8" hidden="1">
      <c r="A1792">
        <v>137238</v>
      </c>
      <c r="B1792" t="s">
        <v>5560</v>
      </c>
      <c r="C1792" t="s">
        <v>4078</v>
      </c>
      <c r="D1792" t="s">
        <v>6874</v>
      </c>
      <c r="E1792">
        <v>3686.66</v>
      </c>
      <c r="F1792">
        <v>3686.66</v>
      </c>
      <c r="G1792">
        <v>46122</v>
      </c>
      <c r="H1792" t="s">
        <v>6154</v>
      </c>
    </row>
    <row r="1793" spans="1:8" hidden="1">
      <c r="A1793">
        <v>137239</v>
      </c>
      <c r="B1793" t="s">
        <v>4697</v>
      </c>
      <c r="C1793" t="s">
        <v>3996</v>
      </c>
      <c r="D1793" t="s">
        <v>6875</v>
      </c>
      <c r="E1793">
        <v>5714800</v>
      </c>
      <c r="F1793">
        <v>5714800</v>
      </c>
      <c r="G1793">
        <v>46125</v>
      </c>
      <c r="H1793" t="s">
        <v>6876</v>
      </c>
    </row>
    <row r="1794" spans="1:8" hidden="1">
      <c r="A1794">
        <v>137240</v>
      </c>
      <c r="B1794" t="s">
        <v>4824</v>
      </c>
      <c r="C1794" t="s">
        <v>4825</v>
      </c>
      <c r="D1794" t="s">
        <v>6870</v>
      </c>
      <c r="E1794">
        <v>19124</v>
      </c>
      <c r="F1794">
        <v>19124</v>
      </c>
      <c r="G1794">
        <v>46125</v>
      </c>
      <c r="H1794" t="s">
        <v>6876</v>
      </c>
    </row>
    <row r="1795" spans="1:8" hidden="1">
      <c r="A1795">
        <v>137241</v>
      </c>
      <c r="B1795" t="s">
        <v>4824</v>
      </c>
      <c r="C1795" t="s">
        <v>4825</v>
      </c>
      <c r="D1795" t="s">
        <v>6863</v>
      </c>
      <c r="E1795">
        <v>18888</v>
      </c>
      <c r="F1795">
        <v>18888</v>
      </c>
      <c r="G1795">
        <v>46125</v>
      </c>
      <c r="H1795" t="s">
        <v>6876</v>
      </c>
    </row>
    <row r="1796" spans="1:8" hidden="1">
      <c r="A1796">
        <v>137242</v>
      </c>
      <c r="B1796" t="s">
        <v>4716</v>
      </c>
      <c r="C1796" t="s">
        <v>4717</v>
      </c>
      <c r="D1796" t="s">
        <v>6877</v>
      </c>
      <c r="E1796">
        <v>137082.28</v>
      </c>
      <c r="F1796">
        <v>137082.28</v>
      </c>
      <c r="G1796">
        <v>46125</v>
      </c>
      <c r="H1796" t="s">
        <v>6876</v>
      </c>
    </row>
    <row r="1797" spans="1:8" hidden="1">
      <c r="A1797">
        <v>137243</v>
      </c>
      <c r="B1797" t="s">
        <v>6878</v>
      </c>
      <c r="C1797" t="s">
        <v>6879</v>
      </c>
      <c r="D1797" t="s">
        <v>6880</v>
      </c>
      <c r="E1797">
        <v>450000</v>
      </c>
      <c r="F1797">
        <v>540000</v>
      </c>
      <c r="G1797">
        <v>46125</v>
      </c>
      <c r="H1797" t="s">
        <v>6876</v>
      </c>
    </row>
    <row r="1798" spans="1:8" hidden="1">
      <c r="A1798">
        <v>137244</v>
      </c>
      <c r="B1798" t="s">
        <v>4824</v>
      </c>
      <c r="C1798" t="s">
        <v>4825</v>
      </c>
      <c r="D1798" t="s">
        <v>6863</v>
      </c>
      <c r="E1798">
        <v>18888</v>
      </c>
      <c r="F1798">
        <v>18888</v>
      </c>
      <c r="G1798">
        <v>46125</v>
      </c>
      <c r="H1798" t="s">
        <v>6876</v>
      </c>
    </row>
    <row r="1799" spans="1:8" hidden="1">
      <c r="A1799">
        <v>137245</v>
      </c>
      <c r="B1799" t="s">
        <v>4716</v>
      </c>
      <c r="C1799" t="s">
        <v>4717</v>
      </c>
      <c r="D1799" t="s">
        <v>6863</v>
      </c>
      <c r="E1799">
        <v>115050</v>
      </c>
      <c r="F1799">
        <v>115050</v>
      </c>
      <c r="G1799">
        <v>46125</v>
      </c>
      <c r="H1799" t="s">
        <v>6876</v>
      </c>
    </row>
    <row r="1800" spans="1:8" hidden="1">
      <c r="A1800">
        <v>137246</v>
      </c>
      <c r="B1800" t="s">
        <v>6642</v>
      </c>
      <c r="C1800" t="s">
        <v>6643</v>
      </c>
      <c r="D1800">
        <v>0</v>
      </c>
      <c r="E1800">
        <v>500000</v>
      </c>
      <c r="F1800">
        <v>600000</v>
      </c>
      <c r="G1800">
        <v>46125</v>
      </c>
      <c r="H1800" t="s">
        <v>6876</v>
      </c>
    </row>
    <row r="1801" spans="1:8" hidden="1">
      <c r="A1801">
        <v>137247</v>
      </c>
      <c r="B1801" t="s">
        <v>4697</v>
      </c>
      <c r="C1801" t="s">
        <v>3996</v>
      </c>
      <c r="D1801" t="s">
        <v>6881</v>
      </c>
      <c r="E1801">
        <v>4945200</v>
      </c>
      <c r="F1801">
        <v>4945200</v>
      </c>
      <c r="G1801">
        <v>46125</v>
      </c>
      <c r="H1801" t="s">
        <v>6876</v>
      </c>
    </row>
    <row r="1802" spans="1:8" hidden="1">
      <c r="A1802">
        <v>137248</v>
      </c>
      <c r="B1802" t="s">
        <v>4716</v>
      </c>
      <c r="C1802" t="s">
        <v>4717</v>
      </c>
      <c r="D1802" t="s">
        <v>6863</v>
      </c>
      <c r="E1802">
        <v>890.19</v>
      </c>
      <c r="F1802">
        <v>890.19</v>
      </c>
      <c r="G1802">
        <v>46125</v>
      </c>
      <c r="H1802" t="s">
        <v>6876</v>
      </c>
    </row>
    <row r="1803" spans="1:8" hidden="1">
      <c r="A1803">
        <v>137249</v>
      </c>
      <c r="B1803" t="s">
        <v>4839</v>
      </c>
      <c r="C1803" t="s">
        <v>4840</v>
      </c>
      <c r="D1803" t="s">
        <v>6863</v>
      </c>
      <c r="E1803">
        <v>3611</v>
      </c>
      <c r="F1803">
        <v>3611</v>
      </c>
      <c r="G1803">
        <v>46125</v>
      </c>
      <c r="H1803" t="s">
        <v>6876</v>
      </c>
    </row>
    <row r="1804" spans="1:8" hidden="1">
      <c r="A1804">
        <v>137250</v>
      </c>
      <c r="B1804" t="s">
        <v>5116</v>
      </c>
      <c r="C1804" t="s">
        <v>3966</v>
      </c>
      <c r="D1804" t="s">
        <v>5881</v>
      </c>
      <c r="E1804">
        <v>429999.9</v>
      </c>
      <c r="F1804">
        <v>515999.88</v>
      </c>
      <c r="G1804">
        <v>46125</v>
      </c>
      <c r="H1804" t="s">
        <v>6876</v>
      </c>
    </row>
    <row r="1805" spans="1:8" hidden="1">
      <c r="A1805">
        <v>137251</v>
      </c>
      <c r="B1805" t="s">
        <v>4839</v>
      </c>
      <c r="C1805" t="s">
        <v>4840</v>
      </c>
      <c r="D1805" t="s">
        <v>6863</v>
      </c>
      <c r="E1805">
        <v>2600</v>
      </c>
      <c r="F1805">
        <v>2600</v>
      </c>
      <c r="G1805">
        <v>46125</v>
      </c>
      <c r="H1805" t="s">
        <v>6876</v>
      </c>
    </row>
    <row r="1806" spans="1:8" hidden="1">
      <c r="A1806">
        <v>137252</v>
      </c>
      <c r="B1806" t="s">
        <v>5057</v>
      </c>
      <c r="C1806" t="s">
        <v>4008</v>
      </c>
      <c r="D1806" t="s">
        <v>6882</v>
      </c>
      <c r="E1806">
        <v>419700</v>
      </c>
      <c r="F1806">
        <v>503640</v>
      </c>
      <c r="G1806">
        <v>46125</v>
      </c>
      <c r="H1806" t="s">
        <v>6876</v>
      </c>
    </row>
    <row r="1807" spans="1:8" hidden="1">
      <c r="A1807">
        <v>137253</v>
      </c>
      <c r="B1807" t="s">
        <v>5032</v>
      </c>
      <c r="C1807" t="s">
        <v>3969</v>
      </c>
      <c r="D1807">
        <v>0</v>
      </c>
      <c r="E1807">
        <v>504800</v>
      </c>
      <c r="F1807">
        <v>504800</v>
      </c>
      <c r="G1807">
        <v>46125</v>
      </c>
      <c r="H1807" t="s">
        <v>6876</v>
      </c>
    </row>
    <row r="1808" spans="1:8" hidden="1">
      <c r="A1808">
        <v>137254</v>
      </c>
      <c r="B1808" t="s">
        <v>4695</v>
      </c>
      <c r="C1808" t="s">
        <v>3973</v>
      </c>
      <c r="D1808" t="s">
        <v>6883</v>
      </c>
      <c r="E1808">
        <v>185300</v>
      </c>
      <c r="F1808">
        <v>185300</v>
      </c>
      <c r="G1808">
        <v>46125</v>
      </c>
      <c r="H1808" t="s">
        <v>6876</v>
      </c>
    </row>
    <row r="1809" spans="1:8" hidden="1">
      <c r="A1809">
        <v>137255</v>
      </c>
      <c r="B1809" t="s">
        <v>6884</v>
      </c>
      <c r="C1809" t="s">
        <v>6885</v>
      </c>
      <c r="D1809">
        <v>0</v>
      </c>
      <c r="E1809">
        <v>51150000</v>
      </c>
      <c r="F1809">
        <v>0</v>
      </c>
      <c r="G1809">
        <v>46125</v>
      </c>
      <c r="H1809" t="s">
        <v>6876</v>
      </c>
    </row>
    <row r="1810" spans="1:8" hidden="1">
      <c r="A1810">
        <v>137256</v>
      </c>
      <c r="B1810" t="s">
        <v>5903</v>
      </c>
      <c r="C1810" t="s">
        <v>4056</v>
      </c>
      <c r="D1810">
        <v>0</v>
      </c>
      <c r="E1810">
        <v>8375000</v>
      </c>
      <c r="F1810">
        <v>10050000</v>
      </c>
      <c r="G1810">
        <v>46125</v>
      </c>
      <c r="H1810" t="s">
        <v>6876</v>
      </c>
    </row>
    <row r="1811" spans="1:8" hidden="1">
      <c r="A1811">
        <v>137257</v>
      </c>
      <c r="B1811" t="s">
        <v>6414</v>
      </c>
      <c r="C1811" t="s">
        <v>6415</v>
      </c>
      <c r="D1811" t="s">
        <v>6886</v>
      </c>
      <c r="E1811">
        <v>263404772</v>
      </c>
      <c r="F1811">
        <v>316085726.39999998</v>
      </c>
      <c r="G1811">
        <v>46125</v>
      </c>
      <c r="H1811" t="s">
        <v>6876</v>
      </c>
    </row>
    <row r="1812" spans="1:8" hidden="1">
      <c r="A1812">
        <v>137258</v>
      </c>
      <c r="B1812" t="s">
        <v>4697</v>
      </c>
      <c r="C1812" t="s">
        <v>3996</v>
      </c>
      <c r="D1812" t="s">
        <v>6887</v>
      </c>
      <c r="E1812">
        <v>1603000</v>
      </c>
      <c r="F1812">
        <v>1923600</v>
      </c>
      <c r="G1812">
        <v>46125</v>
      </c>
      <c r="H1812" t="s">
        <v>6876</v>
      </c>
    </row>
    <row r="1813" spans="1:8" hidden="1">
      <c r="A1813">
        <v>137259</v>
      </c>
      <c r="B1813" t="s">
        <v>4803</v>
      </c>
      <c r="C1813" t="s">
        <v>4040</v>
      </c>
      <c r="D1813" t="s">
        <v>6888</v>
      </c>
      <c r="E1813">
        <v>2897812766.5999999</v>
      </c>
      <c r="F1813">
        <v>3477375319.9200001</v>
      </c>
      <c r="G1813">
        <v>46125</v>
      </c>
      <c r="H1813" t="s">
        <v>6876</v>
      </c>
    </row>
    <row r="1814" spans="1:8" hidden="1">
      <c r="A1814">
        <v>137260</v>
      </c>
      <c r="B1814" t="s">
        <v>4791</v>
      </c>
      <c r="C1814" t="s">
        <v>3968</v>
      </c>
      <c r="D1814" t="s">
        <v>6889</v>
      </c>
      <c r="E1814">
        <v>59853282.359999999</v>
      </c>
      <c r="F1814">
        <v>71823938.829999998</v>
      </c>
      <c r="G1814">
        <v>46125</v>
      </c>
      <c r="H1814" t="s">
        <v>6876</v>
      </c>
    </row>
    <row r="1815" spans="1:8" hidden="1">
      <c r="A1815">
        <v>137261</v>
      </c>
      <c r="B1815" t="s">
        <v>5282</v>
      </c>
      <c r="C1815" t="s">
        <v>4168</v>
      </c>
      <c r="D1815" t="s">
        <v>6890</v>
      </c>
      <c r="E1815">
        <v>33000</v>
      </c>
      <c r="F1815">
        <v>39600</v>
      </c>
      <c r="G1815">
        <v>46125</v>
      </c>
      <c r="H1815" t="s">
        <v>6876</v>
      </c>
    </row>
    <row r="1816" spans="1:8" hidden="1">
      <c r="A1816">
        <v>137262</v>
      </c>
      <c r="B1816" t="s">
        <v>4927</v>
      </c>
      <c r="C1816" t="s">
        <v>4076</v>
      </c>
      <c r="D1816" t="s">
        <v>6891</v>
      </c>
      <c r="E1816">
        <v>41500000</v>
      </c>
      <c r="F1816">
        <v>49800000</v>
      </c>
      <c r="G1816">
        <v>46125</v>
      </c>
      <c r="H1816" t="s">
        <v>6876</v>
      </c>
    </row>
    <row r="1817" spans="1:8" hidden="1">
      <c r="A1817">
        <v>137263</v>
      </c>
      <c r="B1817" t="s">
        <v>4797</v>
      </c>
      <c r="C1817" t="s">
        <v>4014</v>
      </c>
      <c r="D1817" t="s">
        <v>6892</v>
      </c>
      <c r="E1817">
        <v>18620875</v>
      </c>
      <c r="F1817">
        <v>22345050</v>
      </c>
      <c r="G1817">
        <v>46125</v>
      </c>
      <c r="H1817" t="s">
        <v>6876</v>
      </c>
    </row>
    <row r="1818" spans="1:8" hidden="1">
      <c r="A1818">
        <v>137264</v>
      </c>
      <c r="B1818" t="s">
        <v>6893</v>
      </c>
      <c r="C1818" t="s">
        <v>6894</v>
      </c>
      <c r="D1818" t="s">
        <v>6895</v>
      </c>
      <c r="E1818">
        <v>2707500</v>
      </c>
      <c r="F1818">
        <v>3249000</v>
      </c>
      <c r="G1818">
        <v>46125</v>
      </c>
      <c r="H1818" t="s">
        <v>6876</v>
      </c>
    </row>
    <row r="1819" spans="1:8" hidden="1">
      <c r="A1819">
        <v>137265</v>
      </c>
      <c r="B1819" t="s">
        <v>6896</v>
      </c>
      <c r="C1819" t="s">
        <v>4093</v>
      </c>
      <c r="D1819" t="s">
        <v>6897</v>
      </c>
      <c r="E1819">
        <v>2000000</v>
      </c>
      <c r="F1819">
        <v>2000000</v>
      </c>
      <c r="G1819">
        <v>46125</v>
      </c>
      <c r="H1819" t="s">
        <v>6876</v>
      </c>
    </row>
    <row r="1820" spans="1:8" hidden="1">
      <c r="A1820">
        <v>137266</v>
      </c>
      <c r="B1820" t="s">
        <v>4777</v>
      </c>
      <c r="C1820" t="s">
        <v>4054</v>
      </c>
      <c r="D1820" t="s">
        <v>6898</v>
      </c>
      <c r="E1820">
        <v>587825</v>
      </c>
      <c r="F1820">
        <v>705390</v>
      </c>
      <c r="G1820">
        <v>46125</v>
      </c>
      <c r="H1820" t="s">
        <v>6876</v>
      </c>
    </row>
    <row r="1821" spans="1:8" hidden="1">
      <c r="A1821">
        <v>137267</v>
      </c>
      <c r="B1821" t="s">
        <v>4978</v>
      </c>
      <c r="C1821" t="s">
        <v>4207</v>
      </c>
      <c r="D1821">
        <v>0</v>
      </c>
      <c r="E1821">
        <v>63333</v>
      </c>
      <c r="F1821">
        <v>75999.600000000006</v>
      </c>
      <c r="G1821">
        <v>46125</v>
      </c>
      <c r="H1821" t="s">
        <v>6876</v>
      </c>
    </row>
    <row r="1822" spans="1:8" hidden="1">
      <c r="A1822">
        <v>137268</v>
      </c>
      <c r="B1822" t="s">
        <v>5199</v>
      </c>
      <c r="C1822" t="s">
        <v>4005</v>
      </c>
      <c r="D1822">
        <v>0</v>
      </c>
      <c r="E1822">
        <v>1300000</v>
      </c>
      <c r="F1822">
        <v>1560000</v>
      </c>
      <c r="G1822">
        <v>46125</v>
      </c>
      <c r="H1822" t="s">
        <v>6876</v>
      </c>
    </row>
    <row r="1823" spans="1:8" hidden="1">
      <c r="A1823">
        <v>137269</v>
      </c>
      <c r="B1823" t="s">
        <v>4988</v>
      </c>
      <c r="C1823" t="s">
        <v>4989</v>
      </c>
      <c r="D1823">
        <v>0</v>
      </c>
      <c r="E1823">
        <v>10657000</v>
      </c>
      <c r="F1823">
        <v>12788400</v>
      </c>
      <c r="G1823">
        <v>46125</v>
      </c>
      <c r="H1823" t="s">
        <v>6876</v>
      </c>
    </row>
    <row r="1824" spans="1:8" hidden="1">
      <c r="A1824">
        <v>137270</v>
      </c>
      <c r="B1824" t="s">
        <v>4732</v>
      </c>
      <c r="C1824" t="s">
        <v>4064</v>
      </c>
      <c r="D1824">
        <v>0</v>
      </c>
      <c r="E1824">
        <v>3390000</v>
      </c>
      <c r="F1824">
        <v>4068000</v>
      </c>
      <c r="G1824">
        <v>46125</v>
      </c>
      <c r="H1824" t="s">
        <v>6876</v>
      </c>
    </row>
    <row r="1825" spans="1:8" hidden="1">
      <c r="A1825">
        <v>137271</v>
      </c>
      <c r="B1825" t="s">
        <v>6896</v>
      </c>
      <c r="C1825" t="s">
        <v>4093</v>
      </c>
      <c r="D1825">
        <v>0</v>
      </c>
      <c r="E1825">
        <v>1080000</v>
      </c>
      <c r="F1825">
        <v>1296000</v>
      </c>
      <c r="G1825">
        <v>46125</v>
      </c>
      <c r="H1825" t="s">
        <v>6876</v>
      </c>
    </row>
    <row r="1826" spans="1:8" hidden="1">
      <c r="A1826">
        <v>137272</v>
      </c>
      <c r="B1826" t="s">
        <v>4732</v>
      </c>
      <c r="C1826" t="s">
        <v>4064</v>
      </c>
      <c r="D1826">
        <v>0</v>
      </c>
      <c r="E1826">
        <v>1800000</v>
      </c>
      <c r="F1826">
        <v>2160000</v>
      </c>
      <c r="G1826">
        <v>46125</v>
      </c>
      <c r="H1826" t="s">
        <v>6876</v>
      </c>
    </row>
    <row r="1827" spans="1:8" hidden="1">
      <c r="A1827">
        <v>137273</v>
      </c>
      <c r="B1827">
        <v>0</v>
      </c>
      <c r="C1827">
        <v>0</v>
      </c>
      <c r="D1827">
        <v>0</v>
      </c>
      <c r="E1827">
        <v>3510000</v>
      </c>
      <c r="F1827">
        <v>4212000</v>
      </c>
      <c r="G1827">
        <v>46125</v>
      </c>
      <c r="H1827" t="s">
        <v>6876</v>
      </c>
    </row>
    <row r="1828" spans="1:8" hidden="1">
      <c r="A1828">
        <v>137274</v>
      </c>
      <c r="B1828" t="s">
        <v>6899</v>
      </c>
      <c r="C1828" t="s">
        <v>6900</v>
      </c>
      <c r="D1828" t="s">
        <v>6901</v>
      </c>
      <c r="E1828">
        <v>600000</v>
      </c>
      <c r="F1828">
        <v>600000</v>
      </c>
      <c r="G1828">
        <v>46125</v>
      </c>
      <c r="H1828" t="s">
        <v>6876</v>
      </c>
    </row>
    <row r="1829" spans="1:8" hidden="1">
      <c r="A1829">
        <v>137275</v>
      </c>
      <c r="B1829" t="s">
        <v>4925</v>
      </c>
      <c r="C1829" t="s">
        <v>4926</v>
      </c>
      <c r="D1829">
        <v>0</v>
      </c>
      <c r="E1829">
        <v>877300</v>
      </c>
      <c r="F1829">
        <v>1052760</v>
      </c>
      <c r="G1829">
        <v>46125</v>
      </c>
      <c r="H1829" t="s">
        <v>6876</v>
      </c>
    </row>
    <row r="1830" spans="1:8" hidden="1">
      <c r="A1830">
        <v>137276</v>
      </c>
      <c r="B1830" t="s">
        <v>4925</v>
      </c>
      <c r="C1830" t="s">
        <v>4926</v>
      </c>
      <c r="D1830">
        <v>0</v>
      </c>
      <c r="E1830">
        <v>879780</v>
      </c>
      <c r="F1830">
        <v>1055736</v>
      </c>
      <c r="G1830">
        <v>46125</v>
      </c>
      <c r="H1830" t="s">
        <v>6876</v>
      </c>
    </row>
    <row r="1831" spans="1:8" hidden="1">
      <c r="A1831">
        <v>137277</v>
      </c>
      <c r="B1831">
        <v>0</v>
      </c>
      <c r="C1831">
        <v>0</v>
      </c>
      <c r="D1831">
        <v>0</v>
      </c>
      <c r="E1831">
        <v>41040000</v>
      </c>
      <c r="F1831">
        <v>49248000</v>
      </c>
      <c r="G1831">
        <v>46125</v>
      </c>
      <c r="H1831" t="s">
        <v>6876</v>
      </c>
    </row>
    <row r="1832" spans="1:8" hidden="1">
      <c r="A1832">
        <v>137278</v>
      </c>
      <c r="B1832">
        <v>0</v>
      </c>
      <c r="C1832">
        <v>0</v>
      </c>
      <c r="D1832">
        <v>0</v>
      </c>
      <c r="E1832">
        <v>906000</v>
      </c>
      <c r="F1832">
        <v>1087200</v>
      </c>
      <c r="G1832">
        <v>46125</v>
      </c>
      <c r="H1832" t="s">
        <v>6876</v>
      </c>
    </row>
    <row r="1833" spans="1:8" hidden="1">
      <c r="A1833">
        <v>137279</v>
      </c>
      <c r="B1833" t="s">
        <v>6843</v>
      </c>
      <c r="C1833" t="s">
        <v>6844</v>
      </c>
      <c r="D1833">
        <v>0</v>
      </c>
      <c r="E1833">
        <v>1850000</v>
      </c>
      <c r="F1833">
        <v>2220000</v>
      </c>
      <c r="G1833">
        <v>46125</v>
      </c>
      <c r="H1833" t="s">
        <v>6876</v>
      </c>
    </row>
    <row r="1834" spans="1:8" hidden="1">
      <c r="A1834">
        <v>137280</v>
      </c>
      <c r="B1834" t="s">
        <v>4791</v>
      </c>
      <c r="C1834" t="s">
        <v>3968</v>
      </c>
      <c r="D1834">
        <v>0</v>
      </c>
      <c r="E1834">
        <v>10960000</v>
      </c>
      <c r="F1834">
        <v>13152000</v>
      </c>
      <c r="G1834">
        <v>46125</v>
      </c>
      <c r="H1834" t="s">
        <v>6876</v>
      </c>
    </row>
    <row r="1835" spans="1:8" hidden="1">
      <c r="A1835">
        <v>137281</v>
      </c>
      <c r="B1835" t="s">
        <v>4791</v>
      </c>
      <c r="C1835" t="s">
        <v>3968</v>
      </c>
      <c r="D1835">
        <v>0</v>
      </c>
      <c r="E1835">
        <v>10800000</v>
      </c>
      <c r="F1835">
        <v>12960000</v>
      </c>
      <c r="G1835">
        <v>46125</v>
      </c>
      <c r="H1835" t="s">
        <v>6876</v>
      </c>
    </row>
    <row r="1836" spans="1:8" hidden="1">
      <c r="A1836">
        <v>137282</v>
      </c>
      <c r="B1836" t="s">
        <v>4674</v>
      </c>
      <c r="C1836" t="s">
        <v>4675</v>
      </c>
      <c r="D1836" t="s">
        <v>6902</v>
      </c>
      <c r="E1836">
        <v>34166.67</v>
      </c>
      <c r="F1836">
        <v>41000</v>
      </c>
      <c r="G1836">
        <v>46126</v>
      </c>
      <c r="H1836" t="s">
        <v>6903</v>
      </c>
    </row>
    <row r="1837" spans="1:8" hidden="1">
      <c r="A1837">
        <v>137283</v>
      </c>
      <c r="B1837" t="s">
        <v>6904</v>
      </c>
      <c r="C1837" t="s">
        <v>6905</v>
      </c>
      <c r="D1837" t="s">
        <v>6906</v>
      </c>
      <c r="E1837">
        <v>3000000</v>
      </c>
      <c r="F1837">
        <v>3000000</v>
      </c>
      <c r="G1837">
        <v>46126</v>
      </c>
      <c r="H1837" t="s">
        <v>6903</v>
      </c>
    </row>
    <row r="1838" spans="1:8" hidden="1">
      <c r="A1838">
        <v>137284</v>
      </c>
      <c r="B1838" t="s">
        <v>4697</v>
      </c>
      <c r="C1838" t="s">
        <v>3996</v>
      </c>
      <c r="D1838" t="s">
        <v>6907</v>
      </c>
      <c r="E1838">
        <v>683000</v>
      </c>
      <c r="F1838">
        <v>683000</v>
      </c>
      <c r="G1838">
        <v>46126</v>
      </c>
      <c r="H1838" t="s">
        <v>6903</v>
      </c>
    </row>
    <row r="1839" spans="1:8" hidden="1">
      <c r="A1839">
        <v>137285</v>
      </c>
      <c r="B1839" t="s">
        <v>4952</v>
      </c>
      <c r="C1839" t="s">
        <v>3992</v>
      </c>
      <c r="D1839" t="s">
        <v>6908</v>
      </c>
      <c r="E1839">
        <v>495000</v>
      </c>
      <c r="F1839">
        <v>495000</v>
      </c>
      <c r="G1839">
        <v>46126</v>
      </c>
      <c r="H1839" t="s">
        <v>6903</v>
      </c>
    </row>
    <row r="1840" spans="1:8" hidden="1">
      <c r="A1840">
        <v>137286</v>
      </c>
      <c r="B1840" t="s">
        <v>4853</v>
      </c>
      <c r="C1840" t="s">
        <v>4146</v>
      </c>
      <c r="D1840" t="s">
        <v>6909</v>
      </c>
      <c r="E1840">
        <v>15423000</v>
      </c>
      <c r="F1840">
        <v>18507600</v>
      </c>
      <c r="G1840">
        <v>46126</v>
      </c>
      <c r="H1840" t="s">
        <v>6903</v>
      </c>
    </row>
    <row r="1841" spans="1:8" hidden="1">
      <c r="A1841">
        <v>137287</v>
      </c>
      <c r="B1841" t="s">
        <v>5024</v>
      </c>
      <c r="C1841" t="s">
        <v>3967</v>
      </c>
      <c r="D1841">
        <v>0</v>
      </c>
      <c r="E1841">
        <v>26529804</v>
      </c>
      <c r="F1841">
        <v>31835764.800000001</v>
      </c>
      <c r="G1841">
        <v>46126</v>
      </c>
      <c r="H1841" t="s">
        <v>6903</v>
      </c>
    </row>
    <row r="1842" spans="1:8" hidden="1">
      <c r="A1842">
        <v>137288</v>
      </c>
      <c r="B1842" t="s">
        <v>5024</v>
      </c>
      <c r="C1842" t="s">
        <v>3967</v>
      </c>
      <c r="D1842">
        <v>0</v>
      </c>
      <c r="E1842">
        <v>24900748</v>
      </c>
      <c r="F1842">
        <v>29880897.600000001</v>
      </c>
      <c r="G1842">
        <v>46126</v>
      </c>
      <c r="H1842" t="s">
        <v>6903</v>
      </c>
    </row>
    <row r="1843" spans="1:8" hidden="1">
      <c r="A1843">
        <v>137289</v>
      </c>
      <c r="B1843" t="s">
        <v>4695</v>
      </c>
      <c r="C1843" t="s">
        <v>3973</v>
      </c>
      <c r="D1843">
        <v>0</v>
      </c>
      <c r="E1843">
        <v>1951700</v>
      </c>
      <c r="F1843">
        <v>2342040</v>
      </c>
      <c r="G1843">
        <v>46126</v>
      </c>
      <c r="H1843" t="s">
        <v>6903</v>
      </c>
    </row>
    <row r="1844" spans="1:8" hidden="1">
      <c r="A1844">
        <v>137290</v>
      </c>
      <c r="B1844" t="s">
        <v>6910</v>
      </c>
      <c r="C1844" t="s">
        <v>6911</v>
      </c>
      <c r="D1844" t="s">
        <v>6912</v>
      </c>
      <c r="E1844">
        <v>25626</v>
      </c>
      <c r="F1844">
        <v>25626</v>
      </c>
      <c r="G1844">
        <v>46126</v>
      </c>
      <c r="H1844" t="s">
        <v>6903</v>
      </c>
    </row>
    <row r="1845" spans="1:8" hidden="1">
      <c r="A1845">
        <v>137291</v>
      </c>
      <c r="B1845" t="s">
        <v>6910</v>
      </c>
      <c r="C1845" t="s">
        <v>6911</v>
      </c>
      <c r="D1845" t="s">
        <v>6913</v>
      </c>
      <c r="E1845">
        <v>8221.2000000000007</v>
      </c>
      <c r="F1845">
        <v>8221.2000000000007</v>
      </c>
      <c r="G1845">
        <v>46126</v>
      </c>
      <c r="H1845" t="s">
        <v>6903</v>
      </c>
    </row>
    <row r="1846" spans="1:8" hidden="1">
      <c r="A1846">
        <v>137292</v>
      </c>
      <c r="B1846" t="s">
        <v>4978</v>
      </c>
      <c r="C1846" t="s">
        <v>4207</v>
      </c>
      <c r="D1846" t="s">
        <v>6914</v>
      </c>
      <c r="E1846">
        <v>114596</v>
      </c>
      <c r="F1846">
        <v>137515.20000000001</v>
      </c>
      <c r="G1846">
        <v>46126</v>
      </c>
      <c r="H1846" t="s">
        <v>6903</v>
      </c>
    </row>
    <row r="1847" spans="1:8" hidden="1">
      <c r="A1847">
        <v>137293</v>
      </c>
      <c r="B1847" t="s">
        <v>4894</v>
      </c>
      <c r="C1847" t="s">
        <v>3983</v>
      </c>
      <c r="D1847" t="s">
        <v>6915</v>
      </c>
      <c r="E1847">
        <v>3060000</v>
      </c>
      <c r="F1847">
        <v>3672000</v>
      </c>
      <c r="G1847">
        <v>46126</v>
      </c>
      <c r="H1847" t="s">
        <v>6903</v>
      </c>
    </row>
    <row r="1848" spans="1:8" hidden="1">
      <c r="A1848">
        <v>137294</v>
      </c>
      <c r="B1848" t="s">
        <v>4693</v>
      </c>
      <c r="C1848" t="s">
        <v>4049</v>
      </c>
      <c r="D1848" t="s">
        <v>6916</v>
      </c>
      <c r="E1848">
        <v>5100000</v>
      </c>
      <c r="F1848">
        <v>6120000</v>
      </c>
      <c r="G1848">
        <v>46126</v>
      </c>
      <c r="H1848" t="s">
        <v>6903</v>
      </c>
    </row>
    <row r="1849" spans="1:8" hidden="1">
      <c r="A1849">
        <v>137295</v>
      </c>
      <c r="B1849" t="s">
        <v>4791</v>
      </c>
      <c r="C1849" t="s">
        <v>3968</v>
      </c>
      <c r="D1849" t="s">
        <v>6917</v>
      </c>
      <c r="E1849">
        <v>39377486.009999998</v>
      </c>
      <c r="F1849">
        <v>47252983.210000001</v>
      </c>
      <c r="G1849">
        <v>46126</v>
      </c>
      <c r="H1849" t="s">
        <v>6903</v>
      </c>
    </row>
    <row r="1850" spans="1:8" hidden="1">
      <c r="A1850">
        <v>137296</v>
      </c>
      <c r="B1850" t="s">
        <v>4693</v>
      </c>
      <c r="C1850" t="s">
        <v>4049</v>
      </c>
      <c r="D1850" t="s">
        <v>6918</v>
      </c>
      <c r="E1850">
        <v>6000000</v>
      </c>
      <c r="F1850">
        <v>7200000</v>
      </c>
      <c r="G1850">
        <v>46126</v>
      </c>
      <c r="H1850" t="s">
        <v>6903</v>
      </c>
    </row>
    <row r="1851" spans="1:8" hidden="1">
      <c r="A1851">
        <v>137297</v>
      </c>
      <c r="B1851">
        <v>0</v>
      </c>
      <c r="C1851">
        <v>0</v>
      </c>
      <c r="D1851" t="s">
        <v>6919</v>
      </c>
      <c r="E1851">
        <v>0</v>
      </c>
      <c r="F1851">
        <v>0</v>
      </c>
      <c r="G1851">
        <v>46126</v>
      </c>
      <c r="H1851" t="s">
        <v>6903</v>
      </c>
    </row>
    <row r="1852" spans="1:8" hidden="1">
      <c r="A1852">
        <v>137298</v>
      </c>
      <c r="B1852" t="s">
        <v>4894</v>
      </c>
      <c r="C1852" t="s">
        <v>3983</v>
      </c>
      <c r="D1852" t="s">
        <v>6920</v>
      </c>
      <c r="E1852">
        <v>1500000</v>
      </c>
      <c r="F1852">
        <v>1800000</v>
      </c>
      <c r="G1852">
        <v>46126</v>
      </c>
      <c r="H1852" t="s">
        <v>6903</v>
      </c>
    </row>
    <row r="1853" spans="1:8" hidden="1">
      <c r="A1853">
        <v>137299</v>
      </c>
      <c r="B1853" t="s">
        <v>4891</v>
      </c>
      <c r="C1853" t="s">
        <v>4892</v>
      </c>
      <c r="D1853" t="s">
        <v>6921</v>
      </c>
      <c r="E1853">
        <v>3430000</v>
      </c>
      <c r="F1853">
        <v>4116000</v>
      </c>
      <c r="G1853">
        <v>46126</v>
      </c>
      <c r="H1853" t="s">
        <v>6903</v>
      </c>
    </row>
    <row r="1854" spans="1:8">
      <c r="A1854" s="9">
        <v>137300</v>
      </c>
      <c r="B1854" s="9" t="s">
        <v>4768</v>
      </c>
      <c r="C1854" s="9" t="s">
        <v>4020</v>
      </c>
      <c r="D1854" s="9" t="s">
        <v>6922</v>
      </c>
      <c r="E1854" s="9">
        <v>62587967.950000003</v>
      </c>
      <c r="F1854" s="9">
        <v>62587967.950000003</v>
      </c>
      <c r="G1854" s="12">
        <v>46126</v>
      </c>
      <c r="H1854" s="9" t="s">
        <v>6903</v>
      </c>
    </row>
    <row r="1855" spans="1:8" hidden="1">
      <c r="A1855">
        <v>137301</v>
      </c>
      <c r="B1855" t="s">
        <v>4925</v>
      </c>
      <c r="C1855" t="s">
        <v>4926</v>
      </c>
      <c r="D1855">
        <v>0</v>
      </c>
      <c r="E1855">
        <v>545600</v>
      </c>
      <c r="F1855">
        <v>654720</v>
      </c>
      <c r="G1855">
        <v>46126</v>
      </c>
      <c r="H1855" t="s">
        <v>6903</v>
      </c>
    </row>
    <row r="1856" spans="1:8" hidden="1">
      <c r="A1856">
        <v>137302</v>
      </c>
      <c r="B1856" t="s">
        <v>4939</v>
      </c>
      <c r="C1856" t="s">
        <v>4021</v>
      </c>
      <c r="D1856">
        <v>0</v>
      </c>
      <c r="E1856">
        <v>933825.24</v>
      </c>
      <c r="F1856">
        <v>1120590.29</v>
      </c>
      <c r="G1856">
        <v>46126</v>
      </c>
      <c r="H1856" t="s">
        <v>6903</v>
      </c>
    </row>
    <row r="1857" spans="1:8" hidden="1">
      <c r="A1857">
        <v>137303</v>
      </c>
      <c r="B1857" t="s">
        <v>6923</v>
      </c>
      <c r="C1857" t="s">
        <v>6924</v>
      </c>
      <c r="D1857" t="s">
        <v>6925</v>
      </c>
      <c r="E1857">
        <v>8520000</v>
      </c>
      <c r="F1857">
        <v>8520000</v>
      </c>
      <c r="G1857">
        <v>46126</v>
      </c>
      <c r="H1857" t="s">
        <v>6903</v>
      </c>
    </row>
    <row r="1858" spans="1:8" hidden="1">
      <c r="A1858">
        <v>137304</v>
      </c>
      <c r="B1858">
        <v>0</v>
      </c>
      <c r="C1858">
        <v>0</v>
      </c>
      <c r="D1858" t="s">
        <v>6926</v>
      </c>
      <c r="E1858">
        <v>0</v>
      </c>
      <c r="F1858">
        <v>0</v>
      </c>
      <c r="G1858">
        <v>46126</v>
      </c>
      <c r="H1858" t="s">
        <v>6903</v>
      </c>
    </row>
    <row r="1859" spans="1:8" hidden="1">
      <c r="A1859">
        <v>137305</v>
      </c>
      <c r="B1859" t="s">
        <v>6189</v>
      </c>
      <c r="C1859" t="s">
        <v>6190</v>
      </c>
      <c r="D1859">
        <v>0</v>
      </c>
      <c r="E1859">
        <v>208333.33</v>
      </c>
      <c r="F1859">
        <v>250000</v>
      </c>
      <c r="G1859">
        <v>46126</v>
      </c>
      <c r="H1859" t="s">
        <v>6903</v>
      </c>
    </row>
    <row r="1860" spans="1:8" hidden="1">
      <c r="A1860">
        <v>137306</v>
      </c>
      <c r="B1860" t="s">
        <v>6927</v>
      </c>
      <c r="C1860" t="s">
        <v>6928</v>
      </c>
      <c r="D1860">
        <v>0</v>
      </c>
      <c r="E1860">
        <v>264000</v>
      </c>
      <c r="F1860">
        <v>264000</v>
      </c>
      <c r="G1860">
        <v>46126</v>
      </c>
      <c r="H1860" t="s">
        <v>6903</v>
      </c>
    </row>
    <row r="1861" spans="1:8" hidden="1">
      <c r="A1861">
        <v>137307</v>
      </c>
      <c r="B1861" t="s">
        <v>4800</v>
      </c>
      <c r="C1861" t="s">
        <v>3984</v>
      </c>
      <c r="D1861" t="s">
        <v>6929</v>
      </c>
      <c r="E1861">
        <v>4000000</v>
      </c>
      <c r="F1861">
        <v>4800000</v>
      </c>
      <c r="G1861">
        <v>46126</v>
      </c>
      <c r="H1861" t="s">
        <v>6903</v>
      </c>
    </row>
    <row r="1862" spans="1:8" hidden="1">
      <c r="A1862">
        <v>137308</v>
      </c>
      <c r="B1862" t="s">
        <v>6068</v>
      </c>
      <c r="C1862" t="s">
        <v>4041</v>
      </c>
      <c r="D1862" t="s">
        <v>6930</v>
      </c>
      <c r="E1862">
        <v>18640</v>
      </c>
      <c r="F1862">
        <v>18640</v>
      </c>
      <c r="G1862">
        <v>46126</v>
      </c>
      <c r="H1862" t="s">
        <v>6903</v>
      </c>
    </row>
    <row r="1863" spans="1:8" hidden="1">
      <c r="A1863">
        <v>137309</v>
      </c>
      <c r="B1863" t="s">
        <v>6931</v>
      </c>
      <c r="C1863" t="s">
        <v>6932</v>
      </c>
      <c r="D1863" t="s">
        <v>6933</v>
      </c>
      <c r="E1863">
        <v>430800</v>
      </c>
      <c r="F1863">
        <v>430800</v>
      </c>
      <c r="G1863">
        <v>46126</v>
      </c>
      <c r="H1863" t="s">
        <v>6903</v>
      </c>
    </row>
    <row r="1864" spans="1:8" hidden="1">
      <c r="A1864">
        <v>137310</v>
      </c>
      <c r="B1864" t="s">
        <v>4695</v>
      </c>
      <c r="C1864" t="s">
        <v>3973</v>
      </c>
      <c r="D1864" t="s">
        <v>6934</v>
      </c>
      <c r="E1864">
        <v>3035200</v>
      </c>
      <c r="F1864">
        <v>3035200</v>
      </c>
      <c r="G1864">
        <v>46127</v>
      </c>
      <c r="H1864" t="s">
        <v>6935</v>
      </c>
    </row>
    <row r="1865" spans="1:8" hidden="1">
      <c r="A1865">
        <v>137311</v>
      </c>
      <c r="B1865" t="s">
        <v>4830</v>
      </c>
      <c r="C1865" t="s">
        <v>4139</v>
      </c>
      <c r="D1865" t="s">
        <v>4831</v>
      </c>
      <c r="E1865">
        <v>2400000</v>
      </c>
      <c r="F1865">
        <v>2400000</v>
      </c>
      <c r="G1865">
        <v>46127</v>
      </c>
      <c r="H1865" t="s">
        <v>6935</v>
      </c>
    </row>
    <row r="1866" spans="1:8" hidden="1">
      <c r="A1866">
        <v>137312</v>
      </c>
      <c r="B1866" t="s">
        <v>5478</v>
      </c>
      <c r="C1866" t="s">
        <v>5479</v>
      </c>
      <c r="D1866" t="s">
        <v>6936</v>
      </c>
      <c r="E1866">
        <v>14787.5</v>
      </c>
      <c r="F1866">
        <v>14787.5</v>
      </c>
      <c r="G1866">
        <v>46127</v>
      </c>
      <c r="H1866" t="s">
        <v>6935</v>
      </c>
    </row>
    <row r="1867" spans="1:8" hidden="1">
      <c r="A1867">
        <v>137313</v>
      </c>
      <c r="B1867" t="s">
        <v>6937</v>
      </c>
      <c r="C1867" t="s">
        <v>4069</v>
      </c>
      <c r="D1867" t="s">
        <v>6938</v>
      </c>
      <c r="E1867">
        <v>13760000</v>
      </c>
      <c r="F1867">
        <v>13760000</v>
      </c>
      <c r="G1867">
        <v>46127</v>
      </c>
      <c r="H1867" t="s">
        <v>6935</v>
      </c>
    </row>
    <row r="1868" spans="1:8" hidden="1">
      <c r="A1868">
        <v>137314</v>
      </c>
      <c r="B1868" t="s">
        <v>6939</v>
      </c>
      <c r="C1868" t="s">
        <v>6940</v>
      </c>
      <c r="D1868" t="s">
        <v>6941</v>
      </c>
      <c r="E1868">
        <v>1613668</v>
      </c>
      <c r="F1868">
        <v>1936401.6</v>
      </c>
      <c r="G1868">
        <v>46127</v>
      </c>
      <c r="H1868" t="s">
        <v>6935</v>
      </c>
    </row>
    <row r="1869" spans="1:8" hidden="1">
      <c r="A1869">
        <v>137315</v>
      </c>
      <c r="B1869" t="s">
        <v>4827</v>
      </c>
      <c r="C1869" t="s">
        <v>4144</v>
      </c>
      <c r="D1869" t="s">
        <v>6942</v>
      </c>
      <c r="E1869">
        <v>700000</v>
      </c>
      <c r="F1869">
        <v>700000</v>
      </c>
      <c r="G1869">
        <v>46127</v>
      </c>
      <c r="H1869" t="s">
        <v>6935</v>
      </c>
    </row>
    <row r="1870" spans="1:8" hidden="1">
      <c r="A1870">
        <v>137316</v>
      </c>
      <c r="B1870" t="s">
        <v>5478</v>
      </c>
      <c r="C1870" t="s">
        <v>5479</v>
      </c>
      <c r="D1870" t="s">
        <v>6943</v>
      </c>
      <c r="E1870">
        <v>15109.7</v>
      </c>
      <c r="F1870">
        <v>15109.7</v>
      </c>
      <c r="G1870">
        <v>46127</v>
      </c>
      <c r="H1870" t="s">
        <v>6935</v>
      </c>
    </row>
    <row r="1871" spans="1:8" hidden="1">
      <c r="A1871">
        <v>137317</v>
      </c>
      <c r="B1871" t="s">
        <v>5478</v>
      </c>
      <c r="C1871" t="s">
        <v>5479</v>
      </c>
      <c r="D1871" t="s">
        <v>6944</v>
      </c>
      <c r="E1871">
        <v>1548.3</v>
      </c>
      <c r="F1871">
        <v>1548.3</v>
      </c>
      <c r="G1871">
        <v>46127</v>
      </c>
      <c r="H1871" t="s">
        <v>6935</v>
      </c>
    </row>
    <row r="1872" spans="1:8" hidden="1">
      <c r="A1872">
        <v>137318</v>
      </c>
      <c r="B1872">
        <v>0</v>
      </c>
      <c r="C1872">
        <v>0</v>
      </c>
      <c r="D1872" t="s">
        <v>6945</v>
      </c>
      <c r="E1872">
        <v>18050000</v>
      </c>
      <c r="F1872">
        <v>21660000</v>
      </c>
      <c r="G1872">
        <v>46127</v>
      </c>
      <c r="H1872" t="s">
        <v>6935</v>
      </c>
    </row>
    <row r="1873" spans="1:8" hidden="1">
      <c r="A1873">
        <v>137319</v>
      </c>
      <c r="B1873" t="s">
        <v>4697</v>
      </c>
      <c r="C1873" t="s">
        <v>3996</v>
      </c>
      <c r="D1873" t="s">
        <v>6946</v>
      </c>
      <c r="E1873">
        <v>1047000</v>
      </c>
      <c r="F1873">
        <v>1047000</v>
      </c>
      <c r="G1873">
        <v>46127</v>
      </c>
      <c r="H1873" t="s">
        <v>6935</v>
      </c>
    </row>
    <row r="1874" spans="1:8" hidden="1">
      <c r="A1874">
        <v>137320</v>
      </c>
      <c r="B1874" t="s">
        <v>4697</v>
      </c>
      <c r="C1874" t="s">
        <v>3996</v>
      </c>
      <c r="D1874" t="s">
        <v>6947</v>
      </c>
      <c r="E1874">
        <v>848000</v>
      </c>
      <c r="F1874">
        <v>848000</v>
      </c>
      <c r="G1874">
        <v>46127</v>
      </c>
      <c r="H1874" t="s">
        <v>6935</v>
      </c>
    </row>
    <row r="1875" spans="1:8" hidden="1">
      <c r="A1875">
        <v>137321</v>
      </c>
      <c r="B1875" t="s">
        <v>6723</v>
      </c>
      <c r="C1875" t="s">
        <v>4161</v>
      </c>
      <c r="D1875" t="s">
        <v>6948</v>
      </c>
      <c r="E1875">
        <v>14400000</v>
      </c>
      <c r="F1875">
        <v>14400000</v>
      </c>
      <c r="G1875">
        <v>46127</v>
      </c>
      <c r="H1875" t="s">
        <v>6935</v>
      </c>
    </row>
    <row r="1876" spans="1:8" hidden="1">
      <c r="A1876">
        <v>137322</v>
      </c>
      <c r="B1876" t="s">
        <v>6949</v>
      </c>
      <c r="C1876" t="s">
        <v>6950</v>
      </c>
      <c r="D1876" t="s">
        <v>6951</v>
      </c>
      <c r="E1876">
        <v>960000</v>
      </c>
      <c r="F1876">
        <v>960000</v>
      </c>
      <c r="G1876">
        <v>46127</v>
      </c>
      <c r="H1876" t="s">
        <v>6935</v>
      </c>
    </row>
    <row r="1877" spans="1:8" hidden="1">
      <c r="A1877">
        <v>137323</v>
      </c>
      <c r="B1877" t="s">
        <v>4952</v>
      </c>
      <c r="C1877" t="s">
        <v>3992</v>
      </c>
      <c r="D1877" t="s">
        <v>6952</v>
      </c>
      <c r="E1877">
        <v>7450000</v>
      </c>
      <c r="F1877">
        <v>7450000</v>
      </c>
      <c r="G1877">
        <v>46127</v>
      </c>
      <c r="H1877" t="s">
        <v>6935</v>
      </c>
    </row>
    <row r="1878" spans="1:8" hidden="1">
      <c r="A1878">
        <v>137324</v>
      </c>
      <c r="B1878">
        <v>0</v>
      </c>
      <c r="C1878">
        <v>0</v>
      </c>
      <c r="D1878">
        <v>0</v>
      </c>
      <c r="E1878">
        <v>3960000</v>
      </c>
      <c r="F1878">
        <v>4752000</v>
      </c>
      <c r="G1878">
        <v>46127</v>
      </c>
      <c r="H1878" t="s">
        <v>6935</v>
      </c>
    </row>
    <row r="1879" spans="1:8" hidden="1">
      <c r="A1879">
        <v>137325</v>
      </c>
      <c r="B1879" t="s">
        <v>4807</v>
      </c>
      <c r="C1879" t="s">
        <v>3982</v>
      </c>
      <c r="D1879">
        <v>0</v>
      </c>
      <c r="E1879">
        <v>310000</v>
      </c>
      <c r="F1879">
        <v>372000</v>
      </c>
      <c r="G1879">
        <v>46127</v>
      </c>
      <c r="H1879" t="s">
        <v>6935</v>
      </c>
    </row>
    <row r="1880" spans="1:8" hidden="1">
      <c r="A1880">
        <v>137326</v>
      </c>
      <c r="B1880" t="s">
        <v>4978</v>
      </c>
      <c r="C1880" t="s">
        <v>4207</v>
      </c>
      <c r="D1880">
        <v>0</v>
      </c>
      <c r="E1880">
        <v>83917</v>
      </c>
      <c r="F1880">
        <v>100700.4</v>
      </c>
      <c r="G1880">
        <v>46127</v>
      </c>
      <c r="H1880" t="s">
        <v>6935</v>
      </c>
    </row>
    <row r="1881" spans="1:8" hidden="1">
      <c r="A1881">
        <v>137327</v>
      </c>
      <c r="B1881" t="s">
        <v>4791</v>
      </c>
      <c r="C1881" t="s">
        <v>3968</v>
      </c>
      <c r="D1881" t="s">
        <v>6953</v>
      </c>
      <c r="E1881">
        <v>14098066.67</v>
      </c>
      <c r="F1881">
        <v>16917680</v>
      </c>
      <c r="G1881">
        <v>46127</v>
      </c>
      <c r="H1881" t="s">
        <v>6935</v>
      </c>
    </row>
    <row r="1882" spans="1:8" hidden="1">
      <c r="A1882">
        <v>137328</v>
      </c>
      <c r="B1882" t="s">
        <v>6834</v>
      </c>
      <c r="C1882" t="s">
        <v>6835</v>
      </c>
      <c r="D1882" t="s">
        <v>6954</v>
      </c>
      <c r="E1882">
        <v>3000</v>
      </c>
      <c r="F1882">
        <v>3000</v>
      </c>
      <c r="G1882">
        <v>46127</v>
      </c>
      <c r="H1882" t="s">
        <v>6935</v>
      </c>
    </row>
    <row r="1883" spans="1:8" hidden="1">
      <c r="A1883">
        <v>137329</v>
      </c>
      <c r="B1883" t="s">
        <v>6955</v>
      </c>
      <c r="C1883" t="s">
        <v>6956</v>
      </c>
      <c r="D1883" t="s">
        <v>6957</v>
      </c>
      <c r="E1883">
        <v>1088750.01</v>
      </c>
      <c r="F1883">
        <v>1306500.01</v>
      </c>
      <c r="G1883">
        <v>46127</v>
      </c>
      <c r="H1883" t="s">
        <v>6935</v>
      </c>
    </row>
    <row r="1884" spans="1:8" hidden="1">
      <c r="A1884">
        <v>137330</v>
      </c>
      <c r="B1884" t="s">
        <v>5099</v>
      </c>
      <c r="C1884" t="s">
        <v>3991</v>
      </c>
      <c r="D1884" t="s">
        <v>6958</v>
      </c>
      <c r="E1884">
        <v>214319304</v>
      </c>
      <c r="F1884">
        <v>257183164.80000001</v>
      </c>
      <c r="G1884">
        <v>46127</v>
      </c>
      <c r="H1884" t="s">
        <v>6935</v>
      </c>
    </row>
    <row r="1885" spans="1:8" hidden="1">
      <c r="A1885">
        <v>137331</v>
      </c>
      <c r="B1885" t="s">
        <v>5032</v>
      </c>
      <c r="C1885" t="s">
        <v>3969</v>
      </c>
      <c r="D1885" t="s">
        <v>6789</v>
      </c>
      <c r="E1885">
        <v>304800</v>
      </c>
      <c r="F1885">
        <v>304800</v>
      </c>
      <c r="G1885">
        <v>46127</v>
      </c>
      <c r="H1885" t="s">
        <v>6935</v>
      </c>
    </row>
    <row r="1886" spans="1:8" hidden="1">
      <c r="A1886">
        <v>137332</v>
      </c>
      <c r="B1886">
        <v>0</v>
      </c>
      <c r="C1886">
        <v>0</v>
      </c>
      <c r="D1886" t="s">
        <v>6959</v>
      </c>
      <c r="E1886">
        <v>0</v>
      </c>
      <c r="F1886">
        <v>0</v>
      </c>
      <c r="G1886">
        <v>46127</v>
      </c>
      <c r="H1886" t="s">
        <v>6935</v>
      </c>
    </row>
    <row r="1887" spans="1:8" hidden="1">
      <c r="A1887">
        <v>137333</v>
      </c>
      <c r="B1887" t="s">
        <v>4849</v>
      </c>
      <c r="C1887" t="s">
        <v>4147</v>
      </c>
      <c r="D1887" t="s">
        <v>4850</v>
      </c>
      <c r="E1887">
        <v>2098000</v>
      </c>
      <c r="F1887">
        <v>2098000</v>
      </c>
      <c r="G1887">
        <v>46127</v>
      </c>
      <c r="H1887" t="s">
        <v>6935</v>
      </c>
    </row>
    <row r="1888" spans="1:8" hidden="1">
      <c r="A1888">
        <v>137334</v>
      </c>
      <c r="B1888" t="s">
        <v>4845</v>
      </c>
      <c r="C1888" t="s">
        <v>4164</v>
      </c>
      <c r="D1888" t="s">
        <v>4846</v>
      </c>
      <c r="E1888">
        <v>100000</v>
      </c>
      <c r="F1888">
        <v>100000</v>
      </c>
      <c r="G1888">
        <v>46127</v>
      </c>
      <c r="H1888" t="s">
        <v>6935</v>
      </c>
    </row>
    <row r="1889" spans="1:8" hidden="1">
      <c r="A1889">
        <v>137335</v>
      </c>
      <c r="B1889" t="s">
        <v>4697</v>
      </c>
      <c r="C1889" t="s">
        <v>3996</v>
      </c>
      <c r="D1889" t="s">
        <v>6960</v>
      </c>
      <c r="E1889">
        <v>10596700</v>
      </c>
      <c r="F1889">
        <v>10596700</v>
      </c>
      <c r="G1889">
        <v>46127</v>
      </c>
      <c r="H1889" t="s">
        <v>6935</v>
      </c>
    </row>
    <row r="1890" spans="1:8" hidden="1">
      <c r="A1890">
        <v>137336</v>
      </c>
      <c r="B1890" t="s">
        <v>4695</v>
      </c>
      <c r="C1890" t="s">
        <v>3973</v>
      </c>
      <c r="D1890">
        <v>0</v>
      </c>
      <c r="E1890">
        <v>176600</v>
      </c>
      <c r="F1890">
        <v>211920</v>
      </c>
      <c r="G1890">
        <v>46127</v>
      </c>
      <c r="H1890" t="s">
        <v>6935</v>
      </c>
    </row>
    <row r="1891" spans="1:8" hidden="1">
      <c r="A1891">
        <v>137337</v>
      </c>
      <c r="B1891" t="s">
        <v>4716</v>
      </c>
      <c r="C1891" t="s">
        <v>4717</v>
      </c>
      <c r="D1891" t="s">
        <v>6961</v>
      </c>
      <c r="E1891">
        <v>1</v>
      </c>
      <c r="F1891">
        <v>1</v>
      </c>
      <c r="G1891">
        <v>46127</v>
      </c>
      <c r="H1891" t="s">
        <v>6935</v>
      </c>
    </row>
    <row r="1892" spans="1:8" hidden="1">
      <c r="A1892">
        <v>137338</v>
      </c>
      <c r="B1892" t="s">
        <v>6809</v>
      </c>
      <c r="C1892" t="s">
        <v>6810</v>
      </c>
      <c r="D1892" t="s">
        <v>6962</v>
      </c>
      <c r="E1892">
        <v>11228.67</v>
      </c>
      <c r="F1892">
        <v>11228.67</v>
      </c>
      <c r="G1892">
        <v>46127</v>
      </c>
      <c r="H1892" t="s">
        <v>6935</v>
      </c>
    </row>
    <row r="1893" spans="1:8" hidden="1">
      <c r="A1893">
        <v>137339</v>
      </c>
      <c r="B1893">
        <v>0</v>
      </c>
      <c r="C1893">
        <v>0</v>
      </c>
      <c r="D1893" t="s">
        <v>6963</v>
      </c>
      <c r="E1893">
        <v>35000000</v>
      </c>
      <c r="F1893">
        <v>35000000</v>
      </c>
      <c r="G1893">
        <v>46127</v>
      </c>
      <c r="H1893" t="s">
        <v>6935</v>
      </c>
    </row>
    <row r="1894" spans="1:8" hidden="1">
      <c r="A1894">
        <v>137340</v>
      </c>
      <c r="B1894" t="s">
        <v>6964</v>
      </c>
      <c r="C1894" t="s">
        <v>6965</v>
      </c>
      <c r="D1894" t="s">
        <v>6966</v>
      </c>
      <c r="E1894">
        <v>1538.35</v>
      </c>
      <c r="F1894">
        <v>1538.35</v>
      </c>
      <c r="G1894">
        <v>46127</v>
      </c>
      <c r="H1894" t="s">
        <v>6935</v>
      </c>
    </row>
    <row r="1895" spans="1:8" hidden="1">
      <c r="A1895">
        <v>137341</v>
      </c>
      <c r="B1895" t="s">
        <v>6967</v>
      </c>
      <c r="C1895" t="s">
        <v>6968</v>
      </c>
      <c r="D1895" t="s">
        <v>6969</v>
      </c>
      <c r="E1895">
        <v>19916000</v>
      </c>
      <c r="F1895">
        <v>19916000</v>
      </c>
      <c r="G1895">
        <v>46127</v>
      </c>
      <c r="H1895" t="s">
        <v>6935</v>
      </c>
    </row>
    <row r="1896" spans="1:8" hidden="1">
      <c r="A1896">
        <v>137342</v>
      </c>
      <c r="B1896" t="s">
        <v>5171</v>
      </c>
      <c r="C1896" t="s">
        <v>4108</v>
      </c>
      <c r="D1896" t="s">
        <v>6970</v>
      </c>
      <c r="E1896">
        <v>42804990</v>
      </c>
      <c r="F1896">
        <v>51365988</v>
      </c>
      <c r="G1896">
        <v>46128</v>
      </c>
      <c r="H1896" t="s">
        <v>6971</v>
      </c>
    </row>
    <row r="1897" spans="1:8" hidden="1">
      <c r="A1897">
        <v>137343</v>
      </c>
      <c r="B1897" t="s">
        <v>5392</v>
      </c>
      <c r="C1897" t="s">
        <v>3980</v>
      </c>
      <c r="D1897" t="s">
        <v>6972</v>
      </c>
      <c r="E1897">
        <v>1055500</v>
      </c>
      <c r="F1897">
        <v>1266600</v>
      </c>
      <c r="G1897">
        <v>46128</v>
      </c>
      <c r="H1897" t="s">
        <v>6971</v>
      </c>
    </row>
    <row r="1898" spans="1:8" hidden="1">
      <c r="A1898">
        <v>137344</v>
      </c>
      <c r="B1898" t="s">
        <v>6973</v>
      </c>
      <c r="C1898" t="s">
        <v>6974</v>
      </c>
      <c r="D1898" t="s">
        <v>6975</v>
      </c>
      <c r="E1898">
        <v>1919.11</v>
      </c>
      <c r="F1898">
        <v>1919.11</v>
      </c>
      <c r="G1898">
        <v>46128</v>
      </c>
      <c r="H1898" t="s">
        <v>6971</v>
      </c>
    </row>
    <row r="1899" spans="1:8" hidden="1">
      <c r="A1899">
        <v>137345</v>
      </c>
      <c r="B1899" t="s">
        <v>5024</v>
      </c>
      <c r="C1899" t="s">
        <v>3967</v>
      </c>
      <c r="D1899" t="s">
        <v>6976</v>
      </c>
      <c r="E1899">
        <v>6090300</v>
      </c>
      <c r="F1899">
        <v>7308360</v>
      </c>
      <c r="G1899">
        <v>46128</v>
      </c>
      <c r="H1899" t="s">
        <v>6971</v>
      </c>
    </row>
    <row r="1900" spans="1:8" hidden="1">
      <c r="A1900">
        <v>137346</v>
      </c>
      <c r="B1900" t="s">
        <v>6068</v>
      </c>
      <c r="C1900" t="s">
        <v>4041</v>
      </c>
      <c r="D1900" t="s">
        <v>6977</v>
      </c>
      <c r="E1900">
        <v>33184.07</v>
      </c>
      <c r="F1900">
        <v>33184.07</v>
      </c>
      <c r="G1900">
        <v>46128</v>
      </c>
      <c r="H1900" t="s">
        <v>6971</v>
      </c>
    </row>
    <row r="1901" spans="1:8" hidden="1">
      <c r="A1901">
        <v>137347</v>
      </c>
      <c r="B1901" t="s">
        <v>6978</v>
      </c>
      <c r="C1901" t="s">
        <v>6979</v>
      </c>
      <c r="D1901" t="s">
        <v>6980</v>
      </c>
      <c r="E1901">
        <v>4140000</v>
      </c>
      <c r="F1901">
        <v>4140000</v>
      </c>
      <c r="G1901">
        <v>46128</v>
      </c>
      <c r="H1901" t="s">
        <v>6971</v>
      </c>
    </row>
    <row r="1902" spans="1:8" hidden="1">
      <c r="A1902">
        <v>137348</v>
      </c>
      <c r="B1902" t="s">
        <v>4936</v>
      </c>
      <c r="C1902" t="s">
        <v>4937</v>
      </c>
      <c r="D1902">
        <v>0</v>
      </c>
      <c r="E1902">
        <v>28437500</v>
      </c>
      <c r="F1902">
        <v>34125000</v>
      </c>
      <c r="G1902">
        <v>46128</v>
      </c>
      <c r="H1902" t="s">
        <v>6971</v>
      </c>
    </row>
    <row r="1903" spans="1:8" hidden="1">
      <c r="A1903">
        <v>137349</v>
      </c>
      <c r="B1903" t="s">
        <v>6981</v>
      </c>
      <c r="C1903" t="s">
        <v>6982</v>
      </c>
      <c r="D1903" t="s">
        <v>6983</v>
      </c>
      <c r="E1903">
        <v>2000000</v>
      </c>
      <c r="F1903">
        <v>2000000</v>
      </c>
      <c r="G1903">
        <v>46128</v>
      </c>
      <c r="H1903" t="s">
        <v>6971</v>
      </c>
    </row>
    <row r="1904" spans="1:8" hidden="1">
      <c r="A1904">
        <v>137350</v>
      </c>
      <c r="B1904" t="s">
        <v>4936</v>
      </c>
      <c r="C1904" t="s">
        <v>4937</v>
      </c>
      <c r="D1904">
        <v>0</v>
      </c>
      <c r="E1904">
        <v>53737050</v>
      </c>
      <c r="F1904">
        <v>64484460</v>
      </c>
      <c r="G1904">
        <v>46128</v>
      </c>
      <c r="H1904" t="s">
        <v>6971</v>
      </c>
    </row>
    <row r="1905" spans="1:8" hidden="1">
      <c r="A1905">
        <v>137351</v>
      </c>
      <c r="B1905" t="s">
        <v>4936</v>
      </c>
      <c r="C1905" t="s">
        <v>4937</v>
      </c>
      <c r="D1905">
        <v>0</v>
      </c>
      <c r="E1905">
        <v>54422350</v>
      </c>
      <c r="F1905">
        <v>65306820</v>
      </c>
      <c r="G1905">
        <v>46128</v>
      </c>
      <c r="H1905" t="s">
        <v>6971</v>
      </c>
    </row>
    <row r="1906" spans="1:8">
      <c r="A1906" s="9">
        <v>137352</v>
      </c>
      <c r="B1906" s="9" t="s">
        <v>4768</v>
      </c>
      <c r="C1906" s="9" t="s">
        <v>4020</v>
      </c>
      <c r="D1906" s="9" t="s">
        <v>6814</v>
      </c>
      <c r="E1906" s="9">
        <v>1325000</v>
      </c>
      <c r="F1906" s="9">
        <v>1590000</v>
      </c>
      <c r="G1906" s="12">
        <v>46128</v>
      </c>
      <c r="H1906" s="9" t="s">
        <v>6971</v>
      </c>
    </row>
    <row r="1907" spans="1:8" hidden="1">
      <c r="A1907">
        <v>137353</v>
      </c>
      <c r="B1907" t="s">
        <v>4791</v>
      </c>
      <c r="C1907" t="s">
        <v>3968</v>
      </c>
      <c r="D1907" t="s">
        <v>6984</v>
      </c>
      <c r="E1907">
        <v>875000</v>
      </c>
      <c r="F1907">
        <v>1050000</v>
      </c>
      <c r="G1907">
        <v>46128</v>
      </c>
      <c r="H1907" t="s">
        <v>6971</v>
      </c>
    </row>
    <row r="1908" spans="1:8" hidden="1">
      <c r="A1908">
        <v>137354</v>
      </c>
      <c r="B1908" t="s">
        <v>4797</v>
      </c>
      <c r="C1908" t="s">
        <v>4014</v>
      </c>
      <c r="D1908" t="s">
        <v>6892</v>
      </c>
      <c r="E1908">
        <v>18557175</v>
      </c>
      <c r="F1908">
        <v>22268610</v>
      </c>
      <c r="G1908">
        <v>46128</v>
      </c>
      <c r="H1908" t="s">
        <v>6971</v>
      </c>
    </row>
    <row r="1909" spans="1:8" hidden="1">
      <c r="A1909">
        <v>137355</v>
      </c>
      <c r="B1909" t="s">
        <v>6723</v>
      </c>
      <c r="C1909" t="s">
        <v>4161</v>
      </c>
      <c r="D1909" t="s">
        <v>6985</v>
      </c>
      <c r="E1909">
        <v>12000000</v>
      </c>
      <c r="F1909">
        <v>12000000</v>
      </c>
      <c r="G1909">
        <v>46128</v>
      </c>
      <c r="H1909" t="s">
        <v>6971</v>
      </c>
    </row>
    <row r="1910" spans="1:8" hidden="1">
      <c r="A1910">
        <v>137356</v>
      </c>
      <c r="B1910" t="s">
        <v>5912</v>
      </c>
      <c r="C1910" t="s">
        <v>5913</v>
      </c>
      <c r="D1910" t="s">
        <v>6986</v>
      </c>
      <c r="E1910">
        <v>892000</v>
      </c>
      <c r="F1910">
        <v>892000</v>
      </c>
      <c r="G1910">
        <v>46128</v>
      </c>
      <c r="H1910" t="s">
        <v>6971</v>
      </c>
    </row>
    <row r="1911" spans="1:8" hidden="1">
      <c r="A1911">
        <v>137357</v>
      </c>
      <c r="B1911" t="s">
        <v>6987</v>
      </c>
      <c r="C1911" t="s">
        <v>6988</v>
      </c>
      <c r="D1911" t="s">
        <v>6989</v>
      </c>
      <c r="E1911">
        <v>2000000</v>
      </c>
      <c r="F1911">
        <v>2000000</v>
      </c>
      <c r="G1911">
        <v>46128</v>
      </c>
      <c r="H1911" t="s">
        <v>6971</v>
      </c>
    </row>
    <row r="1912" spans="1:8" hidden="1">
      <c r="A1912">
        <v>137358</v>
      </c>
      <c r="B1912" t="s">
        <v>4807</v>
      </c>
      <c r="C1912" t="s">
        <v>3982</v>
      </c>
      <c r="D1912" t="s">
        <v>6990</v>
      </c>
      <c r="E1912">
        <v>1830067000</v>
      </c>
      <c r="F1912">
        <v>2196080400</v>
      </c>
      <c r="G1912">
        <v>46128</v>
      </c>
      <c r="H1912" t="s">
        <v>6971</v>
      </c>
    </row>
    <row r="1913" spans="1:8" hidden="1">
      <c r="A1913">
        <v>137359</v>
      </c>
      <c r="B1913" t="s">
        <v>6927</v>
      </c>
      <c r="C1913" t="s">
        <v>6928</v>
      </c>
      <c r="D1913">
        <v>0</v>
      </c>
      <c r="E1913">
        <v>5280</v>
      </c>
      <c r="F1913">
        <v>5280</v>
      </c>
      <c r="G1913">
        <v>46128</v>
      </c>
      <c r="H1913" t="s">
        <v>6971</v>
      </c>
    </row>
    <row r="1914" spans="1:8" hidden="1">
      <c r="A1914">
        <v>137360</v>
      </c>
      <c r="B1914" t="s">
        <v>5103</v>
      </c>
      <c r="C1914" t="s">
        <v>3963</v>
      </c>
      <c r="D1914" t="s">
        <v>6991</v>
      </c>
      <c r="E1914">
        <v>5300393.88</v>
      </c>
      <c r="F1914">
        <v>6360472.6600000001</v>
      </c>
      <c r="G1914">
        <v>46128</v>
      </c>
      <c r="H1914" t="s">
        <v>6971</v>
      </c>
    </row>
    <row r="1915" spans="1:8" hidden="1">
      <c r="A1915">
        <v>137361</v>
      </c>
      <c r="B1915" t="s">
        <v>5116</v>
      </c>
      <c r="C1915" t="s">
        <v>3966</v>
      </c>
      <c r="D1915">
        <v>0</v>
      </c>
      <c r="E1915">
        <v>362250</v>
      </c>
      <c r="F1915">
        <v>434700</v>
      </c>
      <c r="G1915">
        <v>46128</v>
      </c>
      <c r="H1915" t="s">
        <v>6971</v>
      </c>
    </row>
    <row r="1916" spans="1:8" hidden="1">
      <c r="A1916">
        <v>137362</v>
      </c>
      <c r="B1916" t="s">
        <v>6992</v>
      </c>
      <c r="C1916" t="s">
        <v>6993</v>
      </c>
      <c r="D1916" t="s">
        <v>6994</v>
      </c>
      <c r="E1916">
        <v>9226332.3900000006</v>
      </c>
      <c r="F1916">
        <v>11071598.869999999</v>
      </c>
      <c r="G1916">
        <v>46128</v>
      </c>
      <c r="H1916" t="s">
        <v>6971</v>
      </c>
    </row>
    <row r="1917" spans="1:8" hidden="1">
      <c r="A1917">
        <v>137363</v>
      </c>
      <c r="B1917" t="s">
        <v>5140</v>
      </c>
      <c r="C1917" t="s">
        <v>3989</v>
      </c>
      <c r="D1917" t="s">
        <v>6995</v>
      </c>
      <c r="E1917">
        <v>10765980.93</v>
      </c>
      <c r="F1917">
        <v>10765980.93</v>
      </c>
      <c r="G1917">
        <v>46128</v>
      </c>
      <c r="H1917" t="s">
        <v>6971</v>
      </c>
    </row>
    <row r="1918" spans="1:8" hidden="1">
      <c r="A1918">
        <v>137364</v>
      </c>
      <c r="B1918" t="s">
        <v>5043</v>
      </c>
      <c r="C1918" t="s">
        <v>4127</v>
      </c>
      <c r="D1918" t="s">
        <v>6996</v>
      </c>
      <c r="E1918">
        <v>1043000.28</v>
      </c>
      <c r="F1918">
        <v>1251600.3400000001</v>
      </c>
      <c r="G1918">
        <v>46128</v>
      </c>
      <c r="H1918" t="s">
        <v>6971</v>
      </c>
    </row>
    <row r="1919" spans="1:8" hidden="1">
      <c r="A1919">
        <v>137365</v>
      </c>
      <c r="B1919" t="s">
        <v>5151</v>
      </c>
      <c r="C1919" t="s">
        <v>4179</v>
      </c>
      <c r="D1919">
        <v>0</v>
      </c>
      <c r="E1919">
        <v>3180000</v>
      </c>
      <c r="F1919">
        <v>3816000</v>
      </c>
      <c r="G1919">
        <v>46128</v>
      </c>
      <c r="H1919" t="s">
        <v>6971</v>
      </c>
    </row>
    <row r="1920" spans="1:8" hidden="1">
      <c r="A1920">
        <v>137366</v>
      </c>
      <c r="B1920" t="s">
        <v>5165</v>
      </c>
      <c r="C1920" t="s">
        <v>4107</v>
      </c>
      <c r="D1920" t="s">
        <v>6997</v>
      </c>
      <c r="E1920">
        <v>38048880</v>
      </c>
      <c r="F1920">
        <v>45658656</v>
      </c>
      <c r="G1920">
        <v>46128</v>
      </c>
      <c r="H1920" t="s">
        <v>6971</v>
      </c>
    </row>
    <row r="1921" spans="1:8" hidden="1">
      <c r="A1921">
        <v>137367</v>
      </c>
      <c r="B1921" t="s">
        <v>6998</v>
      </c>
      <c r="C1921" t="s">
        <v>4053</v>
      </c>
      <c r="D1921" t="s">
        <v>6999</v>
      </c>
      <c r="E1921">
        <v>12924000</v>
      </c>
      <c r="F1921">
        <v>15508800</v>
      </c>
      <c r="G1921">
        <v>46128</v>
      </c>
      <c r="H1921" t="s">
        <v>6971</v>
      </c>
    </row>
    <row r="1922" spans="1:8" hidden="1">
      <c r="A1922">
        <v>137368</v>
      </c>
      <c r="B1922" t="s">
        <v>5728</v>
      </c>
      <c r="C1922" t="s">
        <v>4128</v>
      </c>
      <c r="D1922" t="s">
        <v>6808</v>
      </c>
      <c r="E1922">
        <v>806067</v>
      </c>
      <c r="F1922">
        <v>967280.4</v>
      </c>
      <c r="G1922">
        <v>46128</v>
      </c>
      <c r="H1922" t="s">
        <v>6971</v>
      </c>
    </row>
    <row r="1923" spans="1:8" hidden="1">
      <c r="A1923">
        <v>137369</v>
      </c>
      <c r="B1923" t="s">
        <v>7000</v>
      </c>
      <c r="C1923" t="s">
        <v>7001</v>
      </c>
      <c r="D1923" t="s">
        <v>7002</v>
      </c>
      <c r="E1923">
        <v>11389278</v>
      </c>
      <c r="F1923">
        <v>13667133.6</v>
      </c>
      <c r="G1923">
        <v>46128</v>
      </c>
      <c r="H1923" t="s">
        <v>6971</v>
      </c>
    </row>
    <row r="1924" spans="1:8" hidden="1">
      <c r="A1924">
        <v>137370</v>
      </c>
      <c r="B1924" t="s">
        <v>4842</v>
      </c>
      <c r="C1924" t="s">
        <v>4024</v>
      </c>
      <c r="D1924" t="s">
        <v>7003</v>
      </c>
      <c r="E1924">
        <v>5422080.2000000002</v>
      </c>
      <c r="F1924">
        <v>5422080.2000000002</v>
      </c>
      <c r="G1924">
        <v>46128</v>
      </c>
      <c r="H1924" t="s">
        <v>6971</v>
      </c>
    </row>
    <row r="1925" spans="1:8" hidden="1">
      <c r="A1925">
        <v>137371</v>
      </c>
      <c r="B1925" t="s">
        <v>5032</v>
      </c>
      <c r="C1925" t="s">
        <v>3969</v>
      </c>
      <c r="D1925" t="s">
        <v>7004</v>
      </c>
      <c r="E1925">
        <v>1215000</v>
      </c>
      <c r="F1925">
        <v>1458000</v>
      </c>
      <c r="G1925">
        <v>46128</v>
      </c>
      <c r="H1925" t="s">
        <v>6971</v>
      </c>
    </row>
    <row r="1926" spans="1:8" hidden="1">
      <c r="A1926">
        <v>137372</v>
      </c>
      <c r="B1926" t="s">
        <v>4764</v>
      </c>
      <c r="C1926" t="s">
        <v>4017</v>
      </c>
      <c r="D1926" t="s">
        <v>7005</v>
      </c>
      <c r="E1926">
        <v>106756.24</v>
      </c>
      <c r="F1926">
        <v>128107.49</v>
      </c>
      <c r="G1926">
        <v>46128</v>
      </c>
      <c r="H1926" t="s">
        <v>6971</v>
      </c>
    </row>
    <row r="1927" spans="1:8" hidden="1">
      <c r="A1927">
        <v>137373</v>
      </c>
      <c r="B1927" t="s">
        <v>4707</v>
      </c>
      <c r="C1927" t="s">
        <v>4708</v>
      </c>
      <c r="D1927" t="s">
        <v>7006</v>
      </c>
      <c r="E1927">
        <v>62502.41</v>
      </c>
      <c r="F1927">
        <v>62502.41</v>
      </c>
      <c r="G1927">
        <v>46128</v>
      </c>
      <c r="H1927" t="s">
        <v>6971</v>
      </c>
    </row>
    <row r="1928" spans="1:8" hidden="1">
      <c r="A1928">
        <v>137374</v>
      </c>
      <c r="B1928" t="s">
        <v>5560</v>
      </c>
      <c r="C1928" t="s">
        <v>4078</v>
      </c>
      <c r="D1928" t="s">
        <v>7007</v>
      </c>
      <c r="E1928">
        <v>4459.5200000000004</v>
      </c>
      <c r="F1928">
        <v>4459.5200000000004</v>
      </c>
      <c r="G1928">
        <v>46128</v>
      </c>
      <c r="H1928" t="s">
        <v>6971</v>
      </c>
    </row>
    <row r="1929" spans="1:8" hidden="1">
      <c r="A1929">
        <v>137375</v>
      </c>
      <c r="B1929" t="s">
        <v>4697</v>
      </c>
      <c r="C1929" t="s">
        <v>3996</v>
      </c>
      <c r="D1929" t="s">
        <v>7008</v>
      </c>
      <c r="E1929">
        <v>32564700</v>
      </c>
      <c r="F1929">
        <v>39077640</v>
      </c>
      <c r="G1929">
        <v>46129</v>
      </c>
      <c r="H1929" t="s">
        <v>7009</v>
      </c>
    </row>
    <row r="1930" spans="1:8" hidden="1">
      <c r="A1930">
        <v>137376</v>
      </c>
      <c r="B1930" t="s">
        <v>4697</v>
      </c>
      <c r="C1930" t="s">
        <v>3996</v>
      </c>
      <c r="D1930" t="s">
        <v>7010</v>
      </c>
      <c r="E1930">
        <v>52315200</v>
      </c>
      <c r="F1930">
        <v>62778240</v>
      </c>
      <c r="G1930">
        <v>46129</v>
      </c>
      <c r="H1930" t="s">
        <v>7009</v>
      </c>
    </row>
    <row r="1931" spans="1:8" hidden="1">
      <c r="A1931">
        <v>137377</v>
      </c>
      <c r="B1931" t="s">
        <v>4697</v>
      </c>
      <c r="C1931" t="s">
        <v>3996</v>
      </c>
      <c r="D1931" t="s">
        <v>7011</v>
      </c>
      <c r="E1931">
        <v>10899900</v>
      </c>
      <c r="F1931">
        <v>13079880</v>
      </c>
      <c r="G1931">
        <v>46129</v>
      </c>
      <c r="H1931" t="s">
        <v>7009</v>
      </c>
    </row>
    <row r="1932" spans="1:8" hidden="1">
      <c r="A1932">
        <v>137378</v>
      </c>
      <c r="B1932" t="s">
        <v>4697</v>
      </c>
      <c r="C1932" t="s">
        <v>3996</v>
      </c>
      <c r="D1932" t="s">
        <v>7012</v>
      </c>
      <c r="E1932">
        <v>38880000</v>
      </c>
      <c r="F1932">
        <v>38880000</v>
      </c>
      <c r="G1932">
        <v>46129</v>
      </c>
      <c r="H1932" t="s">
        <v>7009</v>
      </c>
    </row>
    <row r="1933" spans="1:8" hidden="1">
      <c r="A1933">
        <v>137379</v>
      </c>
      <c r="B1933" t="s">
        <v>4697</v>
      </c>
      <c r="C1933" t="s">
        <v>3996</v>
      </c>
      <c r="D1933" t="s">
        <v>7013</v>
      </c>
      <c r="E1933">
        <v>25920000</v>
      </c>
      <c r="F1933">
        <v>25920000</v>
      </c>
      <c r="G1933">
        <v>46129</v>
      </c>
      <c r="H1933" t="s">
        <v>7009</v>
      </c>
    </row>
    <row r="1934" spans="1:8" hidden="1">
      <c r="A1934">
        <v>137380</v>
      </c>
      <c r="B1934">
        <v>0</v>
      </c>
      <c r="C1934">
        <v>0</v>
      </c>
      <c r="D1934" t="s">
        <v>7014</v>
      </c>
      <c r="E1934">
        <v>0</v>
      </c>
      <c r="F1934">
        <v>0</v>
      </c>
      <c r="G1934">
        <v>46129</v>
      </c>
      <c r="H1934" t="s">
        <v>7009</v>
      </c>
    </row>
    <row r="1935" spans="1:8" hidden="1">
      <c r="A1935">
        <v>137381</v>
      </c>
      <c r="B1935" t="s">
        <v>7015</v>
      </c>
      <c r="C1935" t="s">
        <v>4090</v>
      </c>
      <c r="D1935" t="s">
        <v>7016</v>
      </c>
      <c r="E1935">
        <v>42500000</v>
      </c>
      <c r="F1935">
        <v>51310400</v>
      </c>
      <c r="G1935">
        <v>46129</v>
      </c>
      <c r="H1935" t="s">
        <v>7009</v>
      </c>
    </row>
    <row r="1936" spans="1:8" hidden="1">
      <c r="A1936">
        <v>137382</v>
      </c>
      <c r="B1936">
        <v>0</v>
      </c>
      <c r="C1936">
        <v>0</v>
      </c>
      <c r="D1936" t="s">
        <v>7017</v>
      </c>
      <c r="E1936">
        <v>0</v>
      </c>
      <c r="F1936">
        <v>0</v>
      </c>
      <c r="G1936">
        <v>46129</v>
      </c>
      <c r="H1936" t="s">
        <v>7009</v>
      </c>
    </row>
    <row r="1937" spans="1:8" hidden="1">
      <c r="A1937">
        <v>137383</v>
      </c>
      <c r="B1937" t="s">
        <v>4807</v>
      </c>
      <c r="C1937" t="s">
        <v>3982</v>
      </c>
      <c r="D1937" t="s">
        <v>7018</v>
      </c>
      <c r="E1937">
        <v>800000</v>
      </c>
      <c r="F1937">
        <v>960000</v>
      </c>
      <c r="G1937">
        <v>46129</v>
      </c>
      <c r="H1937" t="s">
        <v>7009</v>
      </c>
    </row>
    <row r="1938" spans="1:8" hidden="1">
      <c r="A1938">
        <v>137384</v>
      </c>
      <c r="B1938" t="s">
        <v>4797</v>
      </c>
      <c r="C1938" t="s">
        <v>4014</v>
      </c>
      <c r="D1938" t="s">
        <v>7019</v>
      </c>
      <c r="E1938">
        <v>1534700</v>
      </c>
      <c r="F1938">
        <v>1841640</v>
      </c>
      <c r="G1938">
        <v>46129</v>
      </c>
      <c r="H1938" t="s">
        <v>7009</v>
      </c>
    </row>
    <row r="1939" spans="1:8" hidden="1">
      <c r="A1939">
        <v>137385</v>
      </c>
      <c r="B1939" t="s">
        <v>4791</v>
      </c>
      <c r="C1939" t="s">
        <v>3968</v>
      </c>
      <c r="D1939">
        <v>0</v>
      </c>
      <c r="E1939">
        <v>2837000</v>
      </c>
      <c r="F1939">
        <v>3404400</v>
      </c>
      <c r="G1939">
        <v>46129</v>
      </c>
      <c r="H1939" t="s">
        <v>7009</v>
      </c>
    </row>
    <row r="1940" spans="1:8" hidden="1">
      <c r="A1940">
        <v>137386</v>
      </c>
      <c r="B1940" t="s">
        <v>4797</v>
      </c>
      <c r="C1940" t="s">
        <v>4014</v>
      </c>
      <c r="D1940" t="s">
        <v>7020</v>
      </c>
      <c r="E1940">
        <v>9105000</v>
      </c>
      <c r="F1940">
        <v>10926000</v>
      </c>
      <c r="G1940">
        <v>46129</v>
      </c>
      <c r="H1940" t="s">
        <v>7009</v>
      </c>
    </row>
    <row r="1941" spans="1:8" hidden="1">
      <c r="A1941">
        <v>137387</v>
      </c>
      <c r="B1941" t="s">
        <v>4697</v>
      </c>
      <c r="C1941" t="s">
        <v>3996</v>
      </c>
      <c r="D1941" t="s">
        <v>7021</v>
      </c>
      <c r="E1941">
        <v>2186775</v>
      </c>
      <c r="F1941">
        <v>2186775</v>
      </c>
      <c r="G1941">
        <v>46129</v>
      </c>
      <c r="H1941" t="s">
        <v>7009</v>
      </c>
    </row>
    <row r="1942" spans="1:8" hidden="1">
      <c r="A1942">
        <v>137388</v>
      </c>
      <c r="B1942" t="s">
        <v>4697</v>
      </c>
      <c r="C1942" t="s">
        <v>3996</v>
      </c>
      <c r="D1942" t="s">
        <v>7022</v>
      </c>
      <c r="E1942">
        <v>3052325</v>
      </c>
      <c r="F1942">
        <v>3052325</v>
      </c>
      <c r="G1942">
        <v>46129</v>
      </c>
      <c r="H1942" t="s">
        <v>7009</v>
      </c>
    </row>
    <row r="1943" spans="1:8" hidden="1">
      <c r="A1943">
        <v>137389</v>
      </c>
      <c r="B1943" t="s">
        <v>4938</v>
      </c>
      <c r="C1943" t="s">
        <v>3972</v>
      </c>
      <c r="D1943">
        <v>0</v>
      </c>
      <c r="E1943">
        <v>4580000</v>
      </c>
      <c r="F1943">
        <v>5496000</v>
      </c>
      <c r="G1943">
        <v>46129</v>
      </c>
      <c r="H1943" t="s">
        <v>7009</v>
      </c>
    </row>
    <row r="1944" spans="1:8" hidden="1">
      <c r="A1944">
        <v>137390</v>
      </c>
      <c r="B1944" t="s">
        <v>5876</v>
      </c>
      <c r="C1944" t="s">
        <v>5877</v>
      </c>
      <c r="D1944">
        <v>0</v>
      </c>
      <c r="E1944">
        <v>6825000</v>
      </c>
      <c r="F1944">
        <v>8190000</v>
      </c>
      <c r="G1944">
        <v>46129</v>
      </c>
      <c r="H1944" t="s">
        <v>7009</v>
      </c>
    </row>
    <row r="1945" spans="1:8" hidden="1">
      <c r="A1945">
        <v>137391</v>
      </c>
      <c r="B1945" t="s">
        <v>4732</v>
      </c>
      <c r="C1945" t="s">
        <v>4064</v>
      </c>
      <c r="D1945">
        <v>0</v>
      </c>
      <c r="E1945">
        <v>450000</v>
      </c>
      <c r="F1945">
        <v>540000</v>
      </c>
      <c r="G1945">
        <v>46129</v>
      </c>
      <c r="H1945" t="s">
        <v>7009</v>
      </c>
    </row>
    <row r="1946" spans="1:8" hidden="1">
      <c r="A1946">
        <v>137392</v>
      </c>
      <c r="B1946" t="s">
        <v>4732</v>
      </c>
      <c r="C1946" t="s">
        <v>4064</v>
      </c>
      <c r="D1946">
        <v>0</v>
      </c>
      <c r="E1946">
        <v>450000</v>
      </c>
      <c r="F1946">
        <v>540000</v>
      </c>
      <c r="G1946">
        <v>46129</v>
      </c>
      <c r="H1946" t="s">
        <v>7009</v>
      </c>
    </row>
    <row r="1947" spans="1:8" hidden="1">
      <c r="A1947">
        <v>137393</v>
      </c>
      <c r="B1947" t="s">
        <v>4732</v>
      </c>
      <c r="C1947" t="s">
        <v>4064</v>
      </c>
      <c r="D1947">
        <v>0</v>
      </c>
      <c r="E1947">
        <v>450000</v>
      </c>
      <c r="F1947">
        <v>540000</v>
      </c>
      <c r="G1947">
        <v>46129</v>
      </c>
      <c r="H1947" t="s">
        <v>7009</v>
      </c>
    </row>
    <row r="1948" spans="1:8" hidden="1">
      <c r="A1948">
        <v>137394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46129</v>
      </c>
      <c r="H1948" t="s">
        <v>7009</v>
      </c>
    </row>
    <row r="1949" spans="1:8" hidden="1">
      <c r="A1949">
        <v>137395</v>
      </c>
      <c r="B1949" t="s">
        <v>5032</v>
      </c>
      <c r="C1949" t="s">
        <v>3969</v>
      </c>
      <c r="D1949" t="s">
        <v>7023</v>
      </c>
      <c r="E1949">
        <v>183500</v>
      </c>
      <c r="F1949">
        <v>183500</v>
      </c>
      <c r="G1949">
        <v>46129</v>
      </c>
      <c r="H1949" t="s">
        <v>7009</v>
      </c>
    </row>
    <row r="1950" spans="1:8" hidden="1">
      <c r="A1950">
        <v>137396</v>
      </c>
      <c r="B1950" t="s">
        <v>4791</v>
      </c>
      <c r="C1950" t="s">
        <v>3968</v>
      </c>
      <c r="D1950" t="s">
        <v>7024</v>
      </c>
      <c r="E1950">
        <v>2100000</v>
      </c>
      <c r="F1950">
        <v>2520000</v>
      </c>
      <c r="G1950">
        <v>46129</v>
      </c>
      <c r="H1950" t="s">
        <v>7009</v>
      </c>
    </row>
    <row r="1951" spans="1:8" hidden="1">
      <c r="A1951">
        <v>137397</v>
      </c>
      <c r="B1951">
        <v>0</v>
      </c>
      <c r="C1951">
        <v>0</v>
      </c>
      <c r="D1951">
        <v>0</v>
      </c>
      <c r="E1951">
        <v>2375000</v>
      </c>
      <c r="F1951">
        <v>0</v>
      </c>
      <c r="G1951">
        <v>46129</v>
      </c>
      <c r="H1951" t="s">
        <v>7009</v>
      </c>
    </row>
    <row r="1952" spans="1:8" hidden="1">
      <c r="A1952">
        <v>137398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46129</v>
      </c>
      <c r="H1952" t="s">
        <v>7009</v>
      </c>
    </row>
    <row r="1953" spans="1:8" hidden="1">
      <c r="A1953">
        <v>137399</v>
      </c>
      <c r="B1953" t="s">
        <v>4946</v>
      </c>
      <c r="C1953" t="s">
        <v>4947</v>
      </c>
      <c r="D1953" t="s">
        <v>7025</v>
      </c>
      <c r="E1953">
        <v>40000000</v>
      </c>
      <c r="F1953">
        <v>40000000</v>
      </c>
      <c r="G1953">
        <v>46129</v>
      </c>
      <c r="H1953" t="s">
        <v>7009</v>
      </c>
    </row>
    <row r="1954" spans="1:8" hidden="1">
      <c r="A1954">
        <v>137400</v>
      </c>
      <c r="B1954">
        <v>0</v>
      </c>
      <c r="C1954">
        <v>0</v>
      </c>
      <c r="D1954">
        <v>0</v>
      </c>
      <c r="E1954">
        <v>224544</v>
      </c>
      <c r="F1954">
        <v>0</v>
      </c>
      <c r="G1954">
        <v>46129</v>
      </c>
      <c r="H1954" t="s">
        <v>7009</v>
      </c>
    </row>
    <row r="1955" spans="1:8" hidden="1">
      <c r="A1955">
        <v>137401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46129</v>
      </c>
      <c r="H1955" t="s">
        <v>7009</v>
      </c>
    </row>
    <row r="1956" spans="1:8" hidden="1">
      <c r="A1956">
        <v>137402</v>
      </c>
      <c r="B1956" t="s">
        <v>4797</v>
      </c>
      <c r="C1956" t="s">
        <v>4014</v>
      </c>
      <c r="D1956" t="s">
        <v>7026</v>
      </c>
      <c r="E1956">
        <v>9915000</v>
      </c>
      <c r="F1956">
        <v>11898000</v>
      </c>
      <c r="G1956">
        <v>46129</v>
      </c>
      <c r="H1956" t="s">
        <v>7009</v>
      </c>
    </row>
    <row r="1957" spans="1:8" hidden="1">
      <c r="A1957">
        <v>137403</v>
      </c>
      <c r="B1957" t="s">
        <v>5370</v>
      </c>
      <c r="C1957" t="s">
        <v>4101</v>
      </c>
      <c r="D1957">
        <v>0</v>
      </c>
      <c r="E1957">
        <v>7631900</v>
      </c>
      <c r="F1957">
        <v>9158280</v>
      </c>
      <c r="G1957">
        <v>46132</v>
      </c>
      <c r="H1957" t="s">
        <v>7027</v>
      </c>
    </row>
    <row r="1958" spans="1:8" hidden="1">
      <c r="A1958">
        <v>137404</v>
      </c>
      <c r="B1958" t="s">
        <v>5103</v>
      </c>
      <c r="C1958" t="s">
        <v>3963</v>
      </c>
      <c r="D1958" t="s">
        <v>7028</v>
      </c>
      <c r="E1958">
        <v>118728107</v>
      </c>
      <c r="F1958">
        <v>142473728.40000001</v>
      </c>
      <c r="G1958">
        <v>46132</v>
      </c>
      <c r="H1958" t="s">
        <v>7027</v>
      </c>
    </row>
    <row r="1959" spans="1:8" hidden="1">
      <c r="A1959">
        <v>137405</v>
      </c>
      <c r="B1959" t="s">
        <v>6365</v>
      </c>
      <c r="C1959" t="s">
        <v>4028</v>
      </c>
      <c r="D1959" t="s">
        <v>7029</v>
      </c>
      <c r="E1959">
        <v>7200000</v>
      </c>
      <c r="F1959">
        <v>8640000</v>
      </c>
      <c r="G1959">
        <v>46132</v>
      </c>
      <c r="H1959" t="s">
        <v>7027</v>
      </c>
    </row>
    <row r="1960" spans="1:8" hidden="1">
      <c r="A1960">
        <v>137406</v>
      </c>
      <c r="B1960" t="s">
        <v>5103</v>
      </c>
      <c r="C1960" t="s">
        <v>3963</v>
      </c>
      <c r="D1960" t="s">
        <v>7030</v>
      </c>
      <c r="E1960">
        <v>396881550</v>
      </c>
      <c r="F1960">
        <v>476257860</v>
      </c>
      <c r="G1960">
        <v>46132</v>
      </c>
      <c r="H1960" t="s">
        <v>7027</v>
      </c>
    </row>
    <row r="1961" spans="1:8" hidden="1">
      <c r="A1961">
        <v>137407</v>
      </c>
      <c r="B1961" t="s">
        <v>4959</v>
      </c>
      <c r="C1961" t="s">
        <v>4129</v>
      </c>
      <c r="D1961" t="s">
        <v>7031</v>
      </c>
      <c r="E1961">
        <v>865863900</v>
      </c>
      <c r="F1961">
        <v>1039036680</v>
      </c>
      <c r="G1961">
        <v>46132</v>
      </c>
      <c r="H1961" t="s">
        <v>7027</v>
      </c>
    </row>
    <row r="1962" spans="1:8" hidden="1">
      <c r="A1962">
        <v>137408</v>
      </c>
      <c r="B1962" t="s">
        <v>5103</v>
      </c>
      <c r="C1962" t="s">
        <v>3963</v>
      </c>
      <c r="D1962" t="s">
        <v>7032</v>
      </c>
      <c r="E1962">
        <v>198349863</v>
      </c>
      <c r="F1962">
        <v>238019835.59999999</v>
      </c>
      <c r="G1962">
        <v>46132</v>
      </c>
      <c r="H1962" t="s">
        <v>7027</v>
      </c>
    </row>
    <row r="1963" spans="1:8" hidden="1">
      <c r="A1963">
        <v>137409</v>
      </c>
      <c r="B1963" t="s">
        <v>4697</v>
      </c>
      <c r="C1963" t="s">
        <v>3996</v>
      </c>
      <c r="D1963" t="s">
        <v>3501</v>
      </c>
      <c r="E1963">
        <v>503000</v>
      </c>
      <c r="F1963">
        <v>503000</v>
      </c>
      <c r="G1963">
        <v>46132</v>
      </c>
      <c r="H1963" t="s">
        <v>7027</v>
      </c>
    </row>
    <row r="1964" spans="1:8" hidden="1">
      <c r="A1964">
        <v>137410</v>
      </c>
      <c r="B1964" t="s">
        <v>4824</v>
      </c>
      <c r="C1964" t="s">
        <v>4825</v>
      </c>
      <c r="D1964" t="s">
        <v>7033</v>
      </c>
      <c r="E1964">
        <v>5041</v>
      </c>
      <c r="F1964">
        <v>5041</v>
      </c>
      <c r="G1964">
        <v>46132</v>
      </c>
      <c r="H1964" t="s">
        <v>7027</v>
      </c>
    </row>
    <row r="1965" spans="1:8" hidden="1">
      <c r="A1965">
        <v>137411</v>
      </c>
      <c r="B1965" t="s">
        <v>7034</v>
      </c>
      <c r="C1965" t="s">
        <v>7035</v>
      </c>
      <c r="D1965" t="s">
        <v>7036</v>
      </c>
      <c r="E1965">
        <v>21845</v>
      </c>
      <c r="F1965">
        <v>21845</v>
      </c>
      <c r="G1965">
        <v>46132</v>
      </c>
      <c r="H1965" t="s">
        <v>7027</v>
      </c>
    </row>
    <row r="1966" spans="1:8" hidden="1">
      <c r="A1966">
        <v>137412</v>
      </c>
      <c r="B1966" t="s">
        <v>5103</v>
      </c>
      <c r="C1966" t="s">
        <v>3963</v>
      </c>
      <c r="D1966" t="s">
        <v>7037</v>
      </c>
      <c r="E1966">
        <v>418683741</v>
      </c>
      <c r="F1966">
        <v>502420489.19999999</v>
      </c>
      <c r="G1966">
        <v>46132</v>
      </c>
      <c r="H1966" t="s">
        <v>7027</v>
      </c>
    </row>
    <row r="1967" spans="1:8" hidden="1">
      <c r="A1967">
        <v>137413</v>
      </c>
      <c r="B1967" t="s">
        <v>5103</v>
      </c>
      <c r="C1967" t="s">
        <v>3963</v>
      </c>
      <c r="D1967" t="s">
        <v>7038</v>
      </c>
      <c r="E1967">
        <v>790403774</v>
      </c>
      <c r="F1967">
        <v>948484528.79999995</v>
      </c>
      <c r="G1967">
        <v>46132</v>
      </c>
      <c r="H1967" t="s">
        <v>7027</v>
      </c>
    </row>
    <row r="1968" spans="1:8" hidden="1">
      <c r="A1968">
        <v>137414</v>
      </c>
      <c r="B1968" t="s">
        <v>5103</v>
      </c>
      <c r="C1968" t="s">
        <v>3963</v>
      </c>
      <c r="D1968" t="s">
        <v>7039</v>
      </c>
      <c r="E1968">
        <v>119506065</v>
      </c>
      <c r="F1968">
        <v>143407278</v>
      </c>
      <c r="G1968">
        <v>46132</v>
      </c>
      <c r="H1968" t="s">
        <v>7027</v>
      </c>
    </row>
    <row r="1969" spans="1:8" hidden="1">
      <c r="A1969">
        <v>137415</v>
      </c>
      <c r="B1969" t="s">
        <v>5103</v>
      </c>
      <c r="C1969" t="s">
        <v>3963</v>
      </c>
      <c r="D1969" t="s">
        <v>7040</v>
      </c>
      <c r="E1969">
        <v>148443429</v>
      </c>
      <c r="F1969">
        <v>178132114.80000001</v>
      </c>
      <c r="G1969">
        <v>46132</v>
      </c>
      <c r="H1969" t="s">
        <v>7027</v>
      </c>
    </row>
    <row r="1970" spans="1:8" hidden="1">
      <c r="A1970">
        <v>137416</v>
      </c>
      <c r="B1970" t="s">
        <v>5603</v>
      </c>
      <c r="C1970" t="s">
        <v>4193</v>
      </c>
      <c r="D1970" t="s">
        <v>7041</v>
      </c>
      <c r="E1970">
        <v>633394</v>
      </c>
      <c r="F1970">
        <v>760072.8</v>
      </c>
      <c r="G1970">
        <v>46132</v>
      </c>
      <c r="H1970" t="s">
        <v>7027</v>
      </c>
    </row>
    <row r="1971" spans="1:8" hidden="1">
      <c r="A1971">
        <v>137417</v>
      </c>
      <c r="B1971" t="s">
        <v>4817</v>
      </c>
      <c r="C1971" t="s">
        <v>4091</v>
      </c>
      <c r="D1971" t="s">
        <v>7042</v>
      </c>
      <c r="E1971">
        <v>502724568</v>
      </c>
      <c r="F1971">
        <v>603269481.60000002</v>
      </c>
      <c r="G1971">
        <v>46132</v>
      </c>
      <c r="H1971" t="s">
        <v>7027</v>
      </c>
    </row>
    <row r="1972" spans="1:8" hidden="1">
      <c r="A1972">
        <v>137418</v>
      </c>
      <c r="B1972" t="s">
        <v>4695</v>
      </c>
      <c r="C1972" t="s">
        <v>3973</v>
      </c>
      <c r="D1972" t="s">
        <v>7043</v>
      </c>
      <c r="E1972">
        <v>1209800</v>
      </c>
      <c r="F1972">
        <v>1209800</v>
      </c>
      <c r="G1972">
        <v>46132</v>
      </c>
      <c r="H1972" t="s">
        <v>7027</v>
      </c>
    </row>
    <row r="1973" spans="1:8" hidden="1">
      <c r="A1973">
        <v>137419</v>
      </c>
      <c r="B1973">
        <v>0</v>
      </c>
      <c r="C1973">
        <v>0</v>
      </c>
      <c r="D1973" t="s">
        <v>7044</v>
      </c>
      <c r="E1973">
        <v>0</v>
      </c>
      <c r="F1973">
        <v>0</v>
      </c>
      <c r="G1973">
        <v>46132</v>
      </c>
      <c r="H1973" t="s">
        <v>7027</v>
      </c>
    </row>
    <row r="1974" spans="1:8" hidden="1">
      <c r="A1974">
        <v>137420</v>
      </c>
      <c r="B1974">
        <v>0</v>
      </c>
      <c r="C1974">
        <v>0</v>
      </c>
      <c r="D1974" t="s">
        <v>7045</v>
      </c>
      <c r="E1974">
        <v>0</v>
      </c>
      <c r="F1974">
        <v>0</v>
      </c>
      <c r="G1974">
        <v>46132</v>
      </c>
      <c r="H1974" t="s">
        <v>7027</v>
      </c>
    </row>
    <row r="1975" spans="1:8" hidden="1">
      <c r="A1975">
        <v>137421</v>
      </c>
      <c r="B1975" t="s">
        <v>7046</v>
      </c>
      <c r="C1975" t="s">
        <v>7047</v>
      </c>
      <c r="D1975">
        <v>0</v>
      </c>
      <c r="E1975">
        <v>9540000</v>
      </c>
      <c r="F1975">
        <v>9540000</v>
      </c>
      <c r="G1975">
        <v>46132</v>
      </c>
      <c r="H1975" t="s">
        <v>7027</v>
      </c>
    </row>
    <row r="1976" spans="1:8" hidden="1">
      <c r="A1976">
        <v>137422</v>
      </c>
      <c r="B1976" t="s">
        <v>5103</v>
      </c>
      <c r="C1976" t="s">
        <v>3963</v>
      </c>
      <c r="D1976" t="s">
        <v>7048</v>
      </c>
      <c r="E1976">
        <v>502724568</v>
      </c>
      <c r="F1976">
        <v>603269481.60000002</v>
      </c>
      <c r="G1976">
        <v>46132</v>
      </c>
      <c r="H1976" t="s">
        <v>7027</v>
      </c>
    </row>
    <row r="1977" spans="1:8" hidden="1">
      <c r="A1977">
        <v>137423</v>
      </c>
      <c r="B1977" t="s">
        <v>5057</v>
      </c>
      <c r="C1977" t="s">
        <v>4008</v>
      </c>
      <c r="D1977" t="s">
        <v>7049</v>
      </c>
      <c r="E1977">
        <v>797200</v>
      </c>
      <c r="F1977">
        <v>956640</v>
      </c>
      <c r="G1977">
        <v>46132</v>
      </c>
      <c r="H1977" t="s">
        <v>7027</v>
      </c>
    </row>
    <row r="1978" spans="1:8" hidden="1">
      <c r="A1978">
        <v>137424</v>
      </c>
      <c r="B1978" t="s">
        <v>5576</v>
      </c>
      <c r="C1978" t="s">
        <v>5577</v>
      </c>
      <c r="D1978" t="s">
        <v>7050</v>
      </c>
      <c r="E1978">
        <v>4408000</v>
      </c>
      <c r="F1978">
        <v>5289600</v>
      </c>
      <c r="G1978">
        <v>46132</v>
      </c>
      <c r="H1978" t="s">
        <v>7027</v>
      </c>
    </row>
    <row r="1979" spans="1:8" hidden="1">
      <c r="A1979">
        <v>137425</v>
      </c>
      <c r="B1979" t="s">
        <v>4791</v>
      </c>
      <c r="C1979" t="s">
        <v>3968</v>
      </c>
      <c r="D1979" t="s">
        <v>7051</v>
      </c>
      <c r="E1979">
        <v>1750000</v>
      </c>
      <c r="F1979">
        <v>2100000</v>
      </c>
      <c r="G1979">
        <v>46132</v>
      </c>
      <c r="H1979" t="s">
        <v>7027</v>
      </c>
    </row>
    <row r="1980" spans="1:8" hidden="1">
      <c r="A1980">
        <v>137426</v>
      </c>
      <c r="B1980" t="s">
        <v>4732</v>
      </c>
      <c r="C1980" t="s">
        <v>4064</v>
      </c>
      <c r="D1980" t="s">
        <v>7052</v>
      </c>
      <c r="E1980">
        <v>36000000</v>
      </c>
      <c r="F1980">
        <v>36000000</v>
      </c>
      <c r="G1980">
        <v>46133</v>
      </c>
      <c r="H1980" t="s">
        <v>7053</v>
      </c>
    </row>
    <row r="1981" spans="1:8" hidden="1">
      <c r="A1981">
        <v>137427</v>
      </c>
      <c r="B1981" t="s">
        <v>7054</v>
      </c>
      <c r="C1981" t="s">
        <v>7055</v>
      </c>
      <c r="D1981">
        <v>0</v>
      </c>
      <c r="E1981">
        <v>92120000</v>
      </c>
      <c r="F1981">
        <v>110544000</v>
      </c>
      <c r="G1981">
        <v>46133</v>
      </c>
      <c r="H1981" t="s">
        <v>7053</v>
      </c>
    </row>
    <row r="1982" spans="1:8" hidden="1">
      <c r="A1982">
        <v>137428</v>
      </c>
      <c r="B1982" t="s">
        <v>7056</v>
      </c>
      <c r="C1982" t="s">
        <v>7057</v>
      </c>
      <c r="D1982" t="s">
        <v>7058</v>
      </c>
      <c r="E1982">
        <v>15000000</v>
      </c>
      <c r="F1982">
        <v>15000000</v>
      </c>
      <c r="G1982">
        <v>46133</v>
      </c>
      <c r="H1982" t="s">
        <v>7053</v>
      </c>
    </row>
    <row r="1983" spans="1:8" hidden="1">
      <c r="A1983">
        <v>137429</v>
      </c>
      <c r="B1983" t="s">
        <v>4959</v>
      </c>
      <c r="C1983" t="s">
        <v>4129</v>
      </c>
      <c r="D1983" t="s">
        <v>7059</v>
      </c>
      <c r="E1983">
        <v>7461000000</v>
      </c>
      <c r="F1983">
        <v>8953200000</v>
      </c>
      <c r="G1983">
        <v>46133</v>
      </c>
      <c r="H1983" t="s">
        <v>7053</v>
      </c>
    </row>
    <row r="1984" spans="1:8" hidden="1">
      <c r="A1984">
        <v>137430</v>
      </c>
      <c r="B1984" t="s">
        <v>4791</v>
      </c>
      <c r="C1984" t="s">
        <v>3968</v>
      </c>
      <c r="D1984" t="s">
        <v>7060</v>
      </c>
      <c r="E1984">
        <v>4025000</v>
      </c>
      <c r="F1984">
        <v>4830000</v>
      </c>
      <c r="G1984">
        <v>46133</v>
      </c>
      <c r="H1984" t="s">
        <v>7053</v>
      </c>
    </row>
    <row r="1985" spans="1:8" hidden="1">
      <c r="A1985">
        <v>137431</v>
      </c>
      <c r="B1985" t="s">
        <v>7061</v>
      </c>
      <c r="C1985" t="s">
        <v>4089</v>
      </c>
      <c r="D1985" t="s">
        <v>7062</v>
      </c>
      <c r="E1985">
        <v>7260000</v>
      </c>
      <c r="F1985">
        <v>8712000</v>
      </c>
      <c r="G1985">
        <v>46133</v>
      </c>
      <c r="H1985" t="s">
        <v>7053</v>
      </c>
    </row>
    <row r="1986" spans="1:8" hidden="1">
      <c r="A1986">
        <v>137432</v>
      </c>
      <c r="B1986">
        <v>0</v>
      </c>
      <c r="C1986">
        <v>0</v>
      </c>
      <c r="D1986" t="s">
        <v>7063</v>
      </c>
      <c r="E1986">
        <v>13944000</v>
      </c>
      <c r="F1986">
        <v>16732800</v>
      </c>
      <c r="G1986">
        <v>46133</v>
      </c>
      <c r="H1986" t="s">
        <v>7053</v>
      </c>
    </row>
    <row r="1987" spans="1:8" hidden="1">
      <c r="A1987">
        <v>137433</v>
      </c>
      <c r="B1987" t="s">
        <v>4791</v>
      </c>
      <c r="C1987" t="s">
        <v>3968</v>
      </c>
      <c r="D1987" t="s">
        <v>7064</v>
      </c>
      <c r="E1987">
        <v>1850000</v>
      </c>
      <c r="F1987">
        <v>2200000</v>
      </c>
      <c r="G1987">
        <v>46133</v>
      </c>
      <c r="H1987" t="s">
        <v>7053</v>
      </c>
    </row>
    <row r="1988" spans="1:8" hidden="1">
      <c r="A1988">
        <v>137434</v>
      </c>
      <c r="B1988" t="s">
        <v>7061</v>
      </c>
      <c r="C1988" t="s">
        <v>4089</v>
      </c>
      <c r="D1988" t="s">
        <v>7065</v>
      </c>
      <c r="E1988">
        <v>13347000</v>
      </c>
      <c r="F1988">
        <v>16016400</v>
      </c>
      <c r="G1988">
        <v>46133</v>
      </c>
      <c r="H1988" t="s">
        <v>7053</v>
      </c>
    </row>
    <row r="1989" spans="1:8" hidden="1">
      <c r="A1989">
        <v>137435</v>
      </c>
      <c r="B1989" t="s">
        <v>4858</v>
      </c>
      <c r="C1989" t="s">
        <v>4079</v>
      </c>
      <c r="D1989" t="s">
        <v>7066</v>
      </c>
      <c r="E1989">
        <v>39474</v>
      </c>
      <c r="F1989">
        <v>47368.800000000003</v>
      </c>
      <c r="G1989">
        <v>46133</v>
      </c>
      <c r="H1989" t="s">
        <v>7053</v>
      </c>
    </row>
    <row r="1990" spans="1:8" hidden="1">
      <c r="A1990">
        <v>137436</v>
      </c>
      <c r="B1990" t="s">
        <v>7067</v>
      </c>
      <c r="C1990" t="s">
        <v>7068</v>
      </c>
      <c r="D1990" t="s">
        <v>7069</v>
      </c>
      <c r="E1990">
        <v>8818000</v>
      </c>
      <c r="F1990">
        <v>8818000</v>
      </c>
      <c r="G1990">
        <v>46133</v>
      </c>
      <c r="H1990" t="s">
        <v>7053</v>
      </c>
    </row>
    <row r="1991" spans="1:8" hidden="1">
      <c r="A1991">
        <v>137437</v>
      </c>
      <c r="B1991" t="s">
        <v>7061</v>
      </c>
      <c r="C1991" t="s">
        <v>4089</v>
      </c>
      <c r="D1991" t="s">
        <v>7070</v>
      </c>
      <c r="E1991">
        <v>13944000</v>
      </c>
      <c r="F1991">
        <v>16732800</v>
      </c>
      <c r="G1991">
        <v>46133</v>
      </c>
      <c r="H1991" t="s">
        <v>7053</v>
      </c>
    </row>
    <row r="1992" spans="1:8" hidden="1">
      <c r="A1992">
        <v>137438</v>
      </c>
      <c r="B1992" t="s">
        <v>4706</v>
      </c>
      <c r="C1992" t="s">
        <v>4122</v>
      </c>
      <c r="D1992" t="s">
        <v>7071</v>
      </c>
      <c r="E1992">
        <v>13575800</v>
      </c>
      <c r="F1992">
        <v>13575800</v>
      </c>
      <c r="G1992">
        <v>46133</v>
      </c>
      <c r="H1992" t="s">
        <v>7053</v>
      </c>
    </row>
    <row r="1993" spans="1:8" hidden="1">
      <c r="A1993">
        <v>137439</v>
      </c>
      <c r="B1993" t="s">
        <v>7061</v>
      </c>
      <c r="C1993" t="s">
        <v>4089</v>
      </c>
      <c r="D1993" t="s">
        <v>7072</v>
      </c>
      <c r="E1993">
        <v>5860000</v>
      </c>
      <c r="F1993">
        <v>7032000</v>
      </c>
      <c r="G1993">
        <v>46133</v>
      </c>
      <c r="H1993" t="s">
        <v>7053</v>
      </c>
    </row>
    <row r="1994" spans="1:8">
      <c r="A1994" s="9">
        <v>137440</v>
      </c>
      <c r="B1994" s="9" t="s">
        <v>4768</v>
      </c>
      <c r="C1994" s="9" t="s">
        <v>4020</v>
      </c>
      <c r="D1994" s="9">
        <v>0</v>
      </c>
      <c r="E1994" s="9">
        <v>443508</v>
      </c>
      <c r="F1994" s="9">
        <v>532209.6</v>
      </c>
      <c r="G1994" s="12">
        <v>46133</v>
      </c>
      <c r="H1994" s="9" t="s">
        <v>7053</v>
      </c>
    </row>
    <row r="1995" spans="1:8" hidden="1">
      <c r="A1995">
        <v>137441</v>
      </c>
      <c r="B1995" t="s">
        <v>5929</v>
      </c>
      <c r="C1995" t="s">
        <v>4142</v>
      </c>
      <c r="D1995" t="s">
        <v>7073</v>
      </c>
      <c r="E1995">
        <v>600000</v>
      </c>
      <c r="F1995">
        <v>600000</v>
      </c>
      <c r="G1995">
        <v>46133</v>
      </c>
      <c r="H1995" t="s">
        <v>7053</v>
      </c>
    </row>
    <row r="1996" spans="1:8" hidden="1">
      <c r="A1996">
        <v>137442</v>
      </c>
      <c r="B1996" t="s">
        <v>4927</v>
      </c>
      <c r="C1996" t="s">
        <v>4076</v>
      </c>
      <c r="D1996" t="s">
        <v>7074</v>
      </c>
      <c r="E1996">
        <v>1114747.6000000001</v>
      </c>
      <c r="F1996">
        <v>1337697.1200000001</v>
      </c>
      <c r="G1996">
        <v>46133</v>
      </c>
      <c r="H1996" t="s">
        <v>7053</v>
      </c>
    </row>
    <row r="1997" spans="1:8" hidden="1">
      <c r="A1997">
        <v>137443</v>
      </c>
      <c r="B1997" t="s">
        <v>7075</v>
      </c>
      <c r="C1997" t="s">
        <v>7076</v>
      </c>
      <c r="D1997" t="s">
        <v>7077</v>
      </c>
      <c r="E1997">
        <v>2000000</v>
      </c>
      <c r="F1997">
        <v>2000000</v>
      </c>
      <c r="G1997">
        <v>46133</v>
      </c>
      <c r="H1997" t="s">
        <v>7053</v>
      </c>
    </row>
    <row r="1998" spans="1:8" hidden="1">
      <c r="A1998">
        <v>137444</v>
      </c>
      <c r="B1998" t="s">
        <v>6896</v>
      </c>
      <c r="C1998" t="s">
        <v>4093</v>
      </c>
      <c r="D1998">
        <v>0</v>
      </c>
      <c r="E1998">
        <v>360000</v>
      </c>
      <c r="F1998">
        <v>360000</v>
      </c>
      <c r="G1998">
        <v>46133</v>
      </c>
      <c r="H1998" t="s">
        <v>7053</v>
      </c>
    </row>
    <row r="1999" spans="1:8" hidden="1">
      <c r="A1999">
        <v>137445</v>
      </c>
      <c r="B1999" t="s">
        <v>6174</v>
      </c>
      <c r="C1999" t="s">
        <v>4171</v>
      </c>
      <c r="D1999" t="s">
        <v>5630</v>
      </c>
      <c r="E1999">
        <v>1100000</v>
      </c>
      <c r="F1999">
        <v>1100000</v>
      </c>
      <c r="G1999">
        <v>46133</v>
      </c>
      <c r="H1999" t="s">
        <v>7053</v>
      </c>
    </row>
    <row r="2000" spans="1:8" hidden="1">
      <c r="A2000">
        <v>137446</v>
      </c>
      <c r="B2000">
        <v>0</v>
      </c>
      <c r="C2000">
        <v>0</v>
      </c>
      <c r="D2000" t="s">
        <v>7078</v>
      </c>
      <c r="E2000">
        <v>0</v>
      </c>
      <c r="F2000">
        <v>0</v>
      </c>
      <c r="G2000">
        <v>46133</v>
      </c>
      <c r="H2000" t="s">
        <v>7053</v>
      </c>
    </row>
    <row r="2001" spans="1:8" hidden="1">
      <c r="A2001">
        <v>137447</v>
      </c>
      <c r="B2001" t="s">
        <v>7079</v>
      </c>
      <c r="C2001" t="s">
        <v>7080</v>
      </c>
      <c r="D2001" t="s">
        <v>7081</v>
      </c>
      <c r="E2001">
        <v>5000000</v>
      </c>
      <c r="F2001">
        <v>5000000</v>
      </c>
      <c r="G2001">
        <v>46133</v>
      </c>
      <c r="H2001" t="s">
        <v>7053</v>
      </c>
    </row>
    <row r="2002" spans="1:8" hidden="1">
      <c r="A2002">
        <v>137448</v>
      </c>
      <c r="B2002" t="s">
        <v>5295</v>
      </c>
      <c r="C2002" t="s">
        <v>4126</v>
      </c>
      <c r="D2002" t="s">
        <v>7082</v>
      </c>
      <c r="E2002">
        <v>44480000</v>
      </c>
      <c r="F2002">
        <v>53376000</v>
      </c>
      <c r="G2002">
        <v>46133</v>
      </c>
      <c r="H2002" t="s">
        <v>7053</v>
      </c>
    </row>
    <row r="2003" spans="1:8" hidden="1">
      <c r="A2003">
        <v>137449</v>
      </c>
      <c r="B2003" t="s">
        <v>7083</v>
      </c>
      <c r="C2003" t="s">
        <v>7084</v>
      </c>
      <c r="D2003" t="s">
        <v>7085</v>
      </c>
      <c r="E2003">
        <v>800000</v>
      </c>
      <c r="F2003">
        <v>800000</v>
      </c>
      <c r="G2003">
        <v>46133</v>
      </c>
      <c r="H2003" t="s">
        <v>7053</v>
      </c>
    </row>
    <row r="2004" spans="1:8" hidden="1">
      <c r="A2004">
        <v>137450</v>
      </c>
      <c r="B2004" t="s">
        <v>5057</v>
      </c>
      <c r="C2004" t="s">
        <v>4008</v>
      </c>
      <c r="D2004" t="s">
        <v>7086</v>
      </c>
      <c r="E2004">
        <v>257500</v>
      </c>
      <c r="F2004">
        <v>309000</v>
      </c>
      <c r="G2004">
        <v>46133</v>
      </c>
      <c r="H2004" t="s">
        <v>7053</v>
      </c>
    </row>
    <row r="2005" spans="1:8" hidden="1">
      <c r="A2005">
        <v>137451</v>
      </c>
      <c r="B2005">
        <v>0</v>
      </c>
      <c r="C2005">
        <v>0</v>
      </c>
      <c r="D2005" t="s">
        <v>7087</v>
      </c>
      <c r="E2005">
        <v>0</v>
      </c>
      <c r="F2005">
        <v>0</v>
      </c>
      <c r="G2005">
        <v>46133</v>
      </c>
      <c r="H2005" t="s">
        <v>7053</v>
      </c>
    </row>
    <row r="2006" spans="1:8" hidden="1">
      <c r="A2006">
        <v>137452</v>
      </c>
      <c r="B2006" t="s">
        <v>5175</v>
      </c>
      <c r="C2006" t="s">
        <v>4046</v>
      </c>
      <c r="D2006" t="s">
        <v>7088</v>
      </c>
      <c r="E2006">
        <v>3200000</v>
      </c>
      <c r="F2006">
        <v>3840000</v>
      </c>
      <c r="G2006">
        <v>46133</v>
      </c>
      <c r="H2006" t="s">
        <v>7053</v>
      </c>
    </row>
    <row r="2007" spans="1:8" hidden="1">
      <c r="A2007">
        <v>137453</v>
      </c>
      <c r="B2007" t="s">
        <v>5179</v>
      </c>
      <c r="C2007" t="s">
        <v>4130</v>
      </c>
      <c r="D2007" t="s">
        <v>7089</v>
      </c>
      <c r="E2007">
        <v>2100</v>
      </c>
      <c r="F2007">
        <v>2100</v>
      </c>
      <c r="G2007">
        <v>46133</v>
      </c>
      <c r="H2007" t="s">
        <v>7053</v>
      </c>
    </row>
    <row r="2008" spans="1:8" hidden="1">
      <c r="A2008">
        <v>137454</v>
      </c>
      <c r="B2008" t="s">
        <v>5185</v>
      </c>
      <c r="C2008" t="s">
        <v>3971</v>
      </c>
      <c r="D2008" t="s">
        <v>7090</v>
      </c>
      <c r="E2008">
        <v>7752235</v>
      </c>
      <c r="F2008">
        <v>9302682</v>
      </c>
      <c r="G2008">
        <v>46133</v>
      </c>
      <c r="H2008" t="s">
        <v>7053</v>
      </c>
    </row>
    <row r="2009" spans="1:8" hidden="1">
      <c r="A2009">
        <v>137455</v>
      </c>
      <c r="B2009" t="s">
        <v>5207</v>
      </c>
      <c r="C2009" t="s">
        <v>4131</v>
      </c>
      <c r="D2009" t="s">
        <v>7091</v>
      </c>
      <c r="E2009">
        <v>8100000</v>
      </c>
      <c r="F2009">
        <v>9720000</v>
      </c>
      <c r="G2009">
        <v>46133</v>
      </c>
      <c r="H2009" t="s">
        <v>7053</v>
      </c>
    </row>
    <row r="2010" spans="1:8" hidden="1">
      <c r="A2010">
        <v>137456</v>
      </c>
      <c r="B2010" t="s">
        <v>4688</v>
      </c>
      <c r="C2010" t="s">
        <v>4007</v>
      </c>
      <c r="D2010" t="s">
        <v>7092</v>
      </c>
      <c r="E2010">
        <v>10968659</v>
      </c>
      <c r="F2010">
        <v>13162390.800000001</v>
      </c>
      <c r="G2010">
        <v>46133</v>
      </c>
      <c r="H2010" t="s">
        <v>7053</v>
      </c>
    </row>
    <row r="2011" spans="1:8" hidden="1">
      <c r="A2011">
        <v>137457</v>
      </c>
      <c r="B2011" t="s">
        <v>4817</v>
      </c>
      <c r="C2011" t="s">
        <v>4091</v>
      </c>
      <c r="D2011" t="s">
        <v>7093</v>
      </c>
      <c r="E2011">
        <v>432000</v>
      </c>
      <c r="F2011">
        <v>518400</v>
      </c>
      <c r="G2011">
        <v>46133</v>
      </c>
      <c r="H2011" t="s">
        <v>7053</v>
      </c>
    </row>
    <row r="2012" spans="1:8" hidden="1">
      <c r="A2012">
        <v>137458</v>
      </c>
      <c r="B2012" t="s">
        <v>6265</v>
      </c>
      <c r="C2012" t="s">
        <v>6266</v>
      </c>
      <c r="D2012" t="s">
        <v>7094</v>
      </c>
      <c r="E2012">
        <v>21780000</v>
      </c>
      <c r="F2012">
        <v>21780000</v>
      </c>
      <c r="G2012">
        <v>46133</v>
      </c>
      <c r="H2012" t="s">
        <v>7053</v>
      </c>
    </row>
    <row r="2013" spans="1:8" hidden="1">
      <c r="A2013">
        <v>137459</v>
      </c>
      <c r="B2013" t="s">
        <v>6083</v>
      </c>
      <c r="C2013" t="s">
        <v>6084</v>
      </c>
      <c r="D2013" t="s">
        <v>7095</v>
      </c>
      <c r="E2013">
        <v>748612440</v>
      </c>
      <c r="F2013">
        <v>748612440</v>
      </c>
      <c r="G2013">
        <v>46133</v>
      </c>
      <c r="H2013" t="s">
        <v>7053</v>
      </c>
    </row>
    <row r="2014" spans="1:8" hidden="1">
      <c r="A2014">
        <v>137460</v>
      </c>
      <c r="B2014" t="s">
        <v>4716</v>
      </c>
      <c r="C2014" t="s">
        <v>4717</v>
      </c>
      <c r="D2014" t="s">
        <v>7096</v>
      </c>
      <c r="E2014">
        <v>128577.26</v>
      </c>
      <c r="F2014">
        <v>128577.26</v>
      </c>
      <c r="G2014">
        <v>46133</v>
      </c>
      <c r="H2014" t="s">
        <v>7053</v>
      </c>
    </row>
    <row r="2015" spans="1:8" hidden="1">
      <c r="A2015">
        <v>137461</v>
      </c>
      <c r="B2015" t="s">
        <v>7097</v>
      </c>
      <c r="C2015" t="s">
        <v>7098</v>
      </c>
      <c r="D2015" t="s">
        <v>7099</v>
      </c>
      <c r="E2015">
        <v>41719</v>
      </c>
      <c r="F2015">
        <v>50062.8</v>
      </c>
      <c r="G2015">
        <v>46134</v>
      </c>
      <c r="H2015" t="s">
        <v>7100</v>
      </c>
    </row>
    <row r="2016" spans="1:8" hidden="1">
      <c r="A2016">
        <v>137462</v>
      </c>
      <c r="B2016" t="s">
        <v>4697</v>
      </c>
      <c r="C2016" t="s">
        <v>3996</v>
      </c>
      <c r="D2016" t="s">
        <v>7101</v>
      </c>
      <c r="E2016">
        <v>6237700</v>
      </c>
      <c r="F2016">
        <v>6237700</v>
      </c>
      <c r="G2016">
        <v>46134</v>
      </c>
      <c r="H2016" t="s">
        <v>7100</v>
      </c>
    </row>
    <row r="2017" spans="1:8" hidden="1">
      <c r="A2017">
        <v>137463</v>
      </c>
      <c r="B2017" t="s">
        <v>7102</v>
      </c>
      <c r="C2017" t="s">
        <v>7103</v>
      </c>
      <c r="D2017" t="s">
        <v>7104</v>
      </c>
      <c r="E2017">
        <v>2000000</v>
      </c>
      <c r="F2017">
        <v>2000000</v>
      </c>
      <c r="G2017">
        <v>46134</v>
      </c>
      <c r="H2017" t="s">
        <v>7100</v>
      </c>
    </row>
    <row r="2018" spans="1:8" hidden="1">
      <c r="A2018">
        <v>137464</v>
      </c>
      <c r="B2018" t="s">
        <v>7105</v>
      </c>
      <c r="C2018" t="s">
        <v>7106</v>
      </c>
      <c r="D2018" t="s">
        <v>7107</v>
      </c>
      <c r="E2018">
        <v>2000000</v>
      </c>
      <c r="F2018">
        <v>2000000</v>
      </c>
      <c r="G2018">
        <v>46134</v>
      </c>
      <c r="H2018" t="s">
        <v>7100</v>
      </c>
    </row>
    <row r="2019" spans="1:8" hidden="1">
      <c r="A2019">
        <v>137465</v>
      </c>
      <c r="B2019" t="s">
        <v>5215</v>
      </c>
      <c r="C2019" t="s">
        <v>3986</v>
      </c>
      <c r="D2019" t="s">
        <v>7108</v>
      </c>
      <c r="E2019">
        <v>181408</v>
      </c>
      <c r="F2019">
        <v>182669</v>
      </c>
      <c r="G2019">
        <v>46134</v>
      </c>
      <c r="H2019" t="s">
        <v>7100</v>
      </c>
    </row>
    <row r="2020" spans="1:8" hidden="1">
      <c r="A2020">
        <v>137466</v>
      </c>
      <c r="B2020" t="s">
        <v>6463</v>
      </c>
      <c r="C2020" t="s">
        <v>6464</v>
      </c>
      <c r="D2020" t="s">
        <v>7109</v>
      </c>
      <c r="E2020">
        <v>42219.199999999997</v>
      </c>
      <c r="F2020">
        <v>42219.199999999997</v>
      </c>
      <c r="G2020">
        <v>46134</v>
      </c>
      <c r="H2020" t="s">
        <v>7100</v>
      </c>
    </row>
    <row r="2021" spans="1:8" hidden="1">
      <c r="A2021">
        <v>137467</v>
      </c>
      <c r="B2021" t="s">
        <v>5116</v>
      </c>
      <c r="C2021" t="s">
        <v>3966</v>
      </c>
      <c r="D2021" t="s">
        <v>7110</v>
      </c>
      <c r="E2021">
        <v>1150020</v>
      </c>
      <c r="F2021">
        <v>1380024</v>
      </c>
      <c r="G2021">
        <v>46134</v>
      </c>
      <c r="H2021" t="s">
        <v>7100</v>
      </c>
    </row>
    <row r="2022" spans="1:8" hidden="1">
      <c r="A2022">
        <v>137468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46134</v>
      </c>
      <c r="H2022" t="s">
        <v>7100</v>
      </c>
    </row>
    <row r="2023" spans="1:8" hidden="1">
      <c r="A2023">
        <v>137469</v>
      </c>
      <c r="B2023" t="s">
        <v>4760</v>
      </c>
      <c r="C2023" t="s">
        <v>3999</v>
      </c>
      <c r="D2023" t="s">
        <v>7111</v>
      </c>
      <c r="E2023">
        <v>608800</v>
      </c>
      <c r="F2023">
        <v>730560</v>
      </c>
      <c r="G2023">
        <v>46134</v>
      </c>
      <c r="H2023" t="s">
        <v>7100</v>
      </c>
    </row>
    <row r="2024" spans="1:8" hidden="1">
      <c r="A2024">
        <v>137470</v>
      </c>
      <c r="B2024" t="s">
        <v>5576</v>
      </c>
      <c r="C2024" t="s">
        <v>5577</v>
      </c>
      <c r="D2024" t="s">
        <v>6138</v>
      </c>
      <c r="E2024">
        <v>2600000</v>
      </c>
      <c r="F2024">
        <v>3120000</v>
      </c>
      <c r="G2024">
        <v>46134</v>
      </c>
      <c r="H2024" t="s">
        <v>7100</v>
      </c>
    </row>
    <row r="2025" spans="1:8" hidden="1">
      <c r="A2025">
        <v>137471</v>
      </c>
      <c r="B2025" t="s">
        <v>4797</v>
      </c>
      <c r="C2025" t="s">
        <v>4014</v>
      </c>
      <c r="D2025" t="s">
        <v>7112</v>
      </c>
      <c r="E2025">
        <v>3358000</v>
      </c>
      <c r="F2025">
        <v>4029600</v>
      </c>
      <c r="G2025">
        <v>46134</v>
      </c>
      <c r="H2025" t="s">
        <v>7100</v>
      </c>
    </row>
    <row r="2026" spans="1:8" hidden="1">
      <c r="A2026">
        <v>137472</v>
      </c>
      <c r="B2026" t="s">
        <v>4807</v>
      </c>
      <c r="C2026" t="s">
        <v>3982</v>
      </c>
      <c r="D2026" t="s">
        <v>7113</v>
      </c>
      <c r="E2026">
        <v>7810800</v>
      </c>
      <c r="F2026">
        <v>9372960</v>
      </c>
      <c r="G2026">
        <v>46134</v>
      </c>
      <c r="H2026" t="s">
        <v>7100</v>
      </c>
    </row>
    <row r="2027" spans="1:8" hidden="1">
      <c r="A2027">
        <v>137473</v>
      </c>
      <c r="B2027" t="s">
        <v>4807</v>
      </c>
      <c r="C2027" t="s">
        <v>3982</v>
      </c>
      <c r="D2027" t="s">
        <v>7114</v>
      </c>
      <c r="E2027">
        <v>6591700</v>
      </c>
      <c r="F2027">
        <v>7910040</v>
      </c>
      <c r="G2027">
        <v>46134</v>
      </c>
      <c r="H2027" t="s">
        <v>7100</v>
      </c>
    </row>
    <row r="2028" spans="1:8" hidden="1">
      <c r="A2028">
        <v>137474</v>
      </c>
      <c r="B2028" t="s">
        <v>4688</v>
      </c>
      <c r="C2028" t="s">
        <v>4007</v>
      </c>
      <c r="D2028" t="s">
        <v>7115</v>
      </c>
      <c r="E2028">
        <v>4014000</v>
      </c>
      <c r="F2028">
        <v>4816800</v>
      </c>
      <c r="G2028">
        <v>46134</v>
      </c>
      <c r="H2028" t="s">
        <v>7100</v>
      </c>
    </row>
    <row r="2029" spans="1:8" hidden="1">
      <c r="A2029">
        <v>137475</v>
      </c>
      <c r="B2029" t="s">
        <v>4791</v>
      </c>
      <c r="C2029" t="s">
        <v>3968</v>
      </c>
      <c r="D2029" t="s">
        <v>7116</v>
      </c>
      <c r="E2029">
        <v>675000</v>
      </c>
      <c r="F2029">
        <v>810000</v>
      </c>
      <c r="G2029">
        <v>46134</v>
      </c>
      <c r="H2029" t="s">
        <v>7100</v>
      </c>
    </row>
    <row r="2030" spans="1:8" hidden="1">
      <c r="A2030">
        <v>137476</v>
      </c>
      <c r="B2030">
        <v>0</v>
      </c>
      <c r="C2030">
        <v>0</v>
      </c>
      <c r="D2030" t="s">
        <v>7117</v>
      </c>
      <c r="E2030">
        <v>0</v>
      </c>
      <c r="F2030">
        <v>0</v>
      </c>
      <c r="G2030">
        <v>46134</v>
      </c>
      <c r="H2030" t="s">
        <v>7100</v>
      </c>
    </row>
    <row r="2031" spans="1:8" hidden="1">
      <c r="A2031">
        <v>137477</v>
      </c>
      <c r="B2031" t="s">
        <v>7054</v>
      </c>
      <c r="C2031" t="s">
        <v>7055</v>
      </c>
      <c r="D2031">
        <v>0</v>
      </c>
      <c r="E2031">
        <v>92120000</v>
      </c>
      <c r="F2031">
        <v>110544000</v>
      </c>
      <c r="G2031">
        <v>46134</v>
      </c>
      <c r="H2031" t="s">
        <v>7100</v>
      </c>
    </row>
    <row r="2032" spans="1:8" hidden="1">
      <c r="A2032">
        <v>137478</v>
      </c>
      <c r="B2032" t="s">
        <v>4666</v>
      </c>
      <c r="C2032" t="s">
        <v>4018</v>
      </c>
      <c r="D2032" t="s">
        <v>7118</v>
      </c>
      <c r="E2032">
        <v>58140000</v>
      </c>
      <c r="F2032">
        <v>58140000</v>
      </c>
      <c r="G2032">
        <v>46134</v>
      </c>
      <c r="H2032" t="s">
        <v>7100</v>
      </c>
    </row>
    <row r="2033" spans="1:8" hidden="1">
      <c r="A2033">
        <v>137479</v>
      </c>
      <c r="B2033">
        <v>0</v>
      </c>
      <c r="C2033">
        <v>0</v>
      </c>
      <c r="D2033">
        <v>0</v>
      </c>
      <c r="E2033">
        <v>11111800</v>
      </c>
      <c r="F2033">
        <v>13334160</v>
      </c>
      <c r="G2033">
        <v>46134</v>
      </c>
      <c r="H2033" t="s">
        <v>7100</v>
      </c>
    </row>
    <row r="2034" spans="1:8" hidden="1">
      <c r="A2034">
        <v>137480</v>
      </c>
      <c r="B2034" t="s">
        <v>7119</v>
      </c>
      <c r="C2034" t="s">
        <v>7120</v>
      </c>
      <c r="D2034">
        <v>0</v>
      </c>
      <c r="E2034">
        <v>12332000</v>
      </c>
      <c r="F2034">
        <v>14798400</v>
      </c>
      <c r="G2034">
        <v>46134</v>
      </c>
      <c r="H2034" t="s">
        <v>7100</v>
      </c>
    </row>
    <row r="2035" spans="1:8" hidden="1">
      <c r="A2035">
        <v>137481</v>
      </c>
      <c r="B2035">
        <v>0</v>
      </c>
      <c r="C2035">
        <v>0</v>
      </c>
      <c r="D2035" t="s">
        <v>7121</v>
      </c>
      <c r="E2035">
        <v>0</v>
      </c>
      <c r="F2035">
        <v>0</v>
      </c>
      <c r="G2035">
        <v>46134</v>
      </c>
      <c r="H2035" t="s">
        <v>7100</v>
      </c>
    </row>
    <row r="2036" spans="1:8" hidden="1">
      <c r="A2036">
        <v>137482</v>
      </c>
      <c r="B2036" t="s">
        <v>5142</v>
      </c>
      <c r="C2036" t="s">
        <v>5143</v>
      </c>
      <c r="D2036" t="s">
        <v>7122</v>
      </c>
      <c r="E2036">
        <v>8594890</v>
      </c>
      <c r="F2036">
        <v>10313868</v>
      </c>
      <c r="G2036">
        <v>46134</v>
      </c>
      <c r="H2036" t="s">
        <v>7100</v>
      </c>
    </row>
    <row r="2037" spans="1:8" hidden="1">
      <c r="A2037">
        <v>137483</v>
      </c>
      <c r="B2037" t="s">
        <v>5108</v>
      </c>
      <c r="C2037" t="s">
        <v>4148</v>
      </c>
      <c r="D2037">
        <v>0</v>
      </c>
      <c r="E2037">
        <v>1429000</v>
      </c>
      <c r="F2037">
        <v>1429000</v>
      </c>
      <c r="G2037">
        <v>46134</v>
      </c>
      <c r="H2037" t="s">
        <v>7100</v>
      </c>
    </row>
    <row r="2038" spans="1:8" hidden="1">
      <c r="A2038">
        <v>137484</v>
      </c>
      <c r="B2038" t="s">
        <v>4760</v>
      </c>
      <c r="C2038" t="s">
        <v>3999</v>
      </c>
      <c r="D2038" t="s">
        <v>7123</v>
      </c>
      <c r="E2038">
        <v>1503800</v>
      </c>
      <c r="F2038">
        <v>1804560</v>
      </c>
      <c r="G2038">
        <v>46135</v>
      </c>
      <c r="H2038" t="s">
        <v>7124</v>
      </c>
    </row>
    <row r="2039" spans="1:8">
      <c r="A2039" s="9">
        <v>137485</v>
      </c>
      <c r="B2039" s="9" t="s">
        <v>4768</v>
      </c>
      <c r="C2039" s="9" t="s">
        <v>4020</v>
      </c>
      <c r="D2039" s="9" t="s">
        <v>7125</v>
      </c>
      <c r="E2039" s="9">
        <v>9080000</v>
      </c>
      <c r="F2039" s="9">
        <v>9080000</v>
      </c>
      <c r="G2039" s="12">
        <v>46135</v>
      </c>
      <c r="H2039" s="9" t="s">
        <v>7124</v>
      </c>
    </row>
    <row r="2040" spans="1:8" hidden="1">
      <c r="A2040">
        <v>137486</v>
      </c>
      <c r="B2040">
        <v>0</v>
      </c>
      <c r="C2040">
        <v>0</v>
      </c>
      <c r="D2040" t="s">
        <v>7126</v>
      </c>
      <c r="E2040">
        <v>0</v>
      </c>
      <c r="F2040">
        <v>0</v>
      </c>
      <c r="G2040">
        <v>46135</v>
      </c>
      <c r="H2040" t="s">
        <v>7124</v>
      </c>
    </row>
    <row r="2041" spans="1:8" hidden="1">
      <c r="A2041">
        <v>137487</v>
      </c>
      <c r="B2041">
        <v>0</v>
      </c>
      <c r="C2041">
        <v>0</v>
      </c>
      <c r="D2041" t="s">
        <v>7127</v>
      </c>
      <c r="E2041">
        <v>0</v>
      </c>
      <c r="F2041">
        <v>0</v>
      </c>
      <c r="G2041">
        <v>46135</v>
      </c>
      <c r="H2041" t="s">
        <v>7124</v>
      </c>
    </row>
    <row r="2042" spans="1:8" hidden="1">
      <c r="A2042">
        <v>137488</v>
      </c>
      <c r="B2042" t="s">
        <v>4732</v>
      </c>
      <c r="C2042" t="s">
        <v>4064</v>
      </c>
      <c r="D2042" t="s">
        <v>7128</v>
      </c>
      <c r="E2042">
        <v>202500000</v>
      </c>
      <c r="F2042">
        <v>202500000</v>
      </c>
      <c r="G2042">
        <v>46135</v>
      </c>
      <c r="H2042" t="s">
        <v>7124</v>
      </c>
    </row>
    <row r="2043" spans="1:8" hidden="1">
      <c r="A2043">
        <v>137489</v>
      </c>
      <c r="B2043" t="s">
        <v>6070</v>
      </c>
      <c r="C2043" t="s">
        <v>4103</v>
      </c>
      <c r="D2043">
        <v>0</v>
      </c>
      <c r="E2043">
        <v>284541000</v>
      </c>
      <c r="F2043">
        <v>341449200</v>
      </c>
      <c r="G2043">
        <v>46136</v>
      </c>
      <c r="H2043" t="s">
        <v>7129</v>
      </c>
    </row>
    <row r="2044" spans="1:8" hidden="1">
      <c r="A2044">
        <v>137490</v>
      </c>
      <c r="B2044" t="s">
        <v>4807</v>
      </c>
      <c r="C2044" t="s">
        <v>3982</v>
      </c>
      <c r="D2044" t="s">
        <v>7130</v>
      </c>
      <c r="E2044">
        <v>35175000</v>
      </c>
      <c r="F2044">
        <v>42210000</v>
      </c>
      <c r="G2044">
        <v>46135</v>
      </c>
      <c r="H2044" t="s">
        <v>7124</v>
      </c>
    </row>
    <row r="2045" spans="1:8" hidden="1">
      <c r="A2045">
        <v>137491</v>
      </c>
      <c r="B2045" t="s">
        <v>7131</v>
      </c>
      <c r="C2045" t="s">
        <v>7132</v>
      </c>
      <c r="D2045">
        <v>0</v>
      </c>
      <c r="E2045">
        <v>1963080</v>
      </c>
      <c r="F2045">
        <v>2355696</v>
      </c>
      <c r="G2045">
        <v>46135</v>
      </c>
      <c r="H2045" t="s">
        <v>7124</v>
      </c>
    </row>
    <row r="2046" spans="1:8" hidden="1">
      <c r="A2046">
        <v>137492</v>
      </c>
      <c r="B2046" t="s">
        <v>7133</v>
      </c>
      <c r="C2046" t="s">
        <v>3965</v>
      </c>
      <c r="D2046">
        <v>0</v>
      </c>
      <c r="E2046">
        <v>2250000</v>
      </c>
      <c r="F2046">
        <v>2250000</v>
      </c>
      <c r="G2046">
        <v>46135</v>
      </c>
      <c r="H2046" t="s">
        <v>7124</v>
      </c>
    </row>
    <row r="2047" spans="1:8" hidden="1">
      <c r="A2047">
        <v>137493</v>
      </c>
      <c r="B2047" t="s">
        <v>7134</v>
      </c>
      <c r="C2047" t="s">
        <v>4019</v>
      </c>
      <c r="D2047" t="s">
        <v>7135</v>
      </c>
      <c r="E2047">
        <v>11001687.720000001</v>
      </c>
      <c r="F2047">
        <v>13202025.279999999</v>
      </c>
      <c r="G2047">
        <v>46135</v>
      </c>
      <c r="H2047" t="s">
        <v>7124</v>
      </c>
    </row>
    <row r="2048" spans="1:8" hidden="1">
      <c r="A2048">
        <v>137494</v>
      </c>
      <c r="B2048" t="s">
        <v>4834</v>
      </c>
      <c r="C2048" t="s">
        <v>4160</v>
      </c>
      <c r="D2048" t="s">
        <v>4835</v>
      </c>
      <c r="E2048">
        <v>1400000</v>
      </c>
      <c r="F2048">
        <v>1400000</v>
      </c>
      <c r="G2048">
        <v>46135</v>
      </c>
      <c r="H2048" t="s">
        <v>7124</v>
      </c>
    </row>
    <row r="2049" spans="1:8" hidden="1">
      <c r="A2049">
        <v>137495</v>
      </c>
      <c r="B2049" t="s">
        <v>4881</v>
      </c>
      <c r="C2049" t="s">
        <v>4882</v>
      </c>
      <c r="D2049" t="s">
        <v>7136</v>
      </c>
      <c r="E2049">
        <v>3800000</v>
      </c>
      <c r="F2049">
        <v>3800000</v>
      </c>
      <c r="G2049">
        <v>46135</v>
      </c>
      <c r="H2049" t="s">
        <v>7124</v>
      </c>
    </row>
    <row r="2050" spans="1:8" hidden="1">
      <c r="A2050">
        <v>137496</v>
      </c>
      <c r="B2050" t="s">
        <v>7137</v>
      </c>
      <c r="C2050" t="s">
        <v>7138</v>
      </c>
      <c r="D2050" t="s">
        <v>7139</v>
      </c>
      <c r="E2050">
        <v>430000</v>
      </c>
      <c r="F2050">
        <v>430000</v>
      </c>
      <c r="G2050">
        <v>46135</v>
      </c>
      <c r="H2050" t="s">
        <v>7124</v>
      </c>
    </row>
    <row r="2051" spans="1:8" hidden="1">
      <c r="A2051">
        <v>137497</v>
      </c>
      <c r="B2051" t="s">
        <v>4791</v>
      </c>
      <c r="C2051" t="s">
        <v>3968</v>
      </c>
      <c r="D2051">
        <v>0</v>
      </c>
      <c r="E2051">
        <v>300000</v>
      </c>
      <c r="F2051">
        <v>360000</v>
      </c>
      <c r="G2051">
        <v>46135</v>
      </c>
      <c r="H2051" t="s">
        <v>7124</v>
      </c>
    </row>
    <row r="2052" spans="1:8" hidden="1">
      <c r="A2052">
        <v>137498</v>
      </c>
      <c r="B2052" t="s">
        <v>5295</v>
      </c>
      <c r="C2052" t="s">
        <v>4126</v>
      </c>
      <c r="D2052" t="s">
        <v>7140</v>
      </c>
      <c r="E2052">
        <v>1704666</v>
      </c>
      <c r="F2052">
        <v>2045599.2</v>
      </c>
      <c r="G2052">
        <v>46135</v>
      </c>
      <c r="H2052" t="s">
        <v>7124</v>
      </c>
    </row>
    <row r="2053" spans="1:8" hidden="1">
      <c r="A2053">
        <v>137499</v>
      </c>
      <c r="B2053" t="s">
        <v>5295</v>
      </c>
      <c r="C2053" t="s">
        <v>4126</v>
      </c>
      <c r="D2053" t="s">
        <v>7141</v>
      </c>
      <c r="E2053">
        <v>49260000</v>
      </c>
      <c r="F2053">
        <v>59112000</v>
      </c>
      <c r="G2053">
        <v>46135</v>
      </c>
      <c r="H2053" t="s">
        <v>7124</v>
      </c>
    </row>
    <row r="2054" spans="1:8" hidden="1">
      <c r="A2054">
        <v>137500</v>
      </c>
      <c r="B2054" t="s">
        <v>5295</v>
      </c>
      <c r="C2054" t="s">
        <v>4126</v>
      </c>
      <c r="D2054" t="s">
        <v>7142</v>
      </c>
      <c r="E2054">
        <v>2496000</v>
      </c>
      <c r="F2054">
        <v>2995200</v>
      </c>
      <c r="G2054">
        <v>46135</v>
      </c>
      <c r="H2054" t="s">
        <v>7124</v>
      </c>
    </row>
    <row r="2055" spans="1:8" hidden="1">
      <c r="A2055">
        <v>137501</v>
      </c>
      <c r="B2055">
        <v>0</v>
      </c>
      <c r="C2055">
        <v>0</v>
      </c>
      <c r="D2055" t="s">
        <v>7143</v>
      </c>
      <c r="E2055">
        <v>0</v>
      </c>
      <c r="F2055">
        <v>0</v>
      </c>
      <c r="G2055">
        <v>46135</v>
      </c>
      <c r="H2055" t="s">
        <v>7124</v>
      </c>
    </row>
    <row r="2056" spans="1:8" hidden="1">
      <c r="A2056">
        <v>137502</v>
      </c>
      <c r="B2056" t="s">
        <v>5295</v>
      </c>
      <c r="C2056" t="s">
        <v>4126</v>
      </c>
      <c r="D2056" t="s">
        <v>7144</v>
      </c>
      <c r="E2056">
        <v>9553400</v>
      </c>
      <c r="F2056">
        <v>11464080</v>
      </c>
      <c r="G2056">
        <v>46135</v>
      </c>
      <c r="H2056" t="s">
        <v>7124</v>
      </c>
    </row>
    <row r="2057" spans="1:8" hidden="1">
      <c r="A2057">
        <v>137503</v>
      </c>
      <c r="B2057" t="s">
        <v>7134</v>
      </c>
      <c r="C2057" t="s">
        <v>4019</v>
      </c>
      <c r="D2057" t="s">
        <v>7145</v>
      </c>
      <c r="E2057">
        <v>40152855.719999999</v>
      </c>
      <c r="F2057">
        <v>48183426.859999999</v>
      </c>
      <c r="G2057">
        <v>46135</v>
      </c>
      <c r="H2057" t="s">
        <v>7124</v>
      </c>
    </row>
    <row r="2058" spans="1:8" hidden="1">
      <c r="A2058">
        <v>137504</v>
      </c>
      <c r="B2058" t="s">
        <v>7146</v>
      </c>
      <c r="C2058" t="s">
        <v>7147</v>
      </c>
      <c r="D2058" t="s">
        <v>7148</v>
      </c>
      <c r="E2058">
        <v>1360000</v>
      </c>
      <c r="F2058">
        <v>1632000</v>
      </c>
      <c r="G2058">
        <v>46135</v>
      </c>
      <c r="H2058" t="s">
        <v>7124</v>
      </c>
    </row>
    <row r="2059" spans="1:8" hidden="1">
      <c r="A2059">
        <v>137505</v>
      </c>
      <c r="B2059" t="s">
        <v>5032</v>
      </c>
      <c r="C2059" t="s">
        <v>3969</v>
      </c>
      <c r="D2059">
        <v>0</v>
      </c>
      <c r="E2059">
        <v>759000</v>
      </c>
      <c r="F2059">
        <v>759000</v>
      </c>
      <c r="G2059">
        <v>46136</v>
      </c>
      <c r="H2059" t="s">
        <v>7129</v>
      </c>
    </row>
    <row r="2060" spans="1:8" hidden="1">
      <c r="A2060">
        <v>137506</v>
      </c>
      <c r="B2060" t="s">
        <v>4817</v>
      </c>
      <c r="C2060" t="s">
        <v>4091</v>
      </c>
      <c r="D2060" t="s">
        <v>7149</v>
      </c>
      <c r="E2060">
        <v>94889340</v>
      </c>
      <c r="F2060">
        <v>113867208</v>
      </c>
      <c r="G2060">
        <v>46136</v>
      </c>
      <c r="H2060" t="s">
        <v>7129</v>
      </c>
    </row>
    <row r="2061" spans="1:8" hidden="1">
      <c r="A2061">
        <v>137507</v>
      </c>
      <c r="B2061" t="s">
        <v>4732</v>
      </c>
      <c r="C2061" t="s">
        <v>4064</v>
      </c>
      <c r="D2061" t="s">
        <v>7150</v>
      </c>
      <c r="E2061">
        <v>18500</v>
      </c>
      <c r="F2061">
        <v>18500</v>
      </c>
      <c r="G2061">
        <v>46136</v>
      </c>
      <c r="H2061" t="s">
        <v>7129</v>
      </c>
    </row>
    <row r="2062" spans="1:8" hidden="1">
      <c r="A2062">
        <v>137508</v>
      </c>
      <c r="B2062" t="s">
        <v>4952</v>
      </c>
      <c r="C2062" t="s">
        <v>3992</v>
      </c>
      <c r="D2062" t="s">
        <v>7151</v>
      </c>
      <c r="E2062">
        <v>350000</v>
      </c>
      <c r="F2062">
        <v>350000</v>
      </c>
      <c r="G2062">
        <v>46136</v>
      </c>
      <c r="H2062" t="s">
        <v>7129</v>
      </c>
    </row>
    <row r="2063" spans="1:8" hidden="1">
      <c r="A2063">
        <v>137509</v>
      </c>
      <c r="B2063" t="s">
        <v>5199</v>
      </c>
      <c r="C2063" t="s">
        <v>4005</v>
      </c>
      <c r="D2063" t="s">
        <v>7152</v>
      </c>
      <c r="E2063">
        <v>1127902.01</v>
      </c>
      <c r="F2063">
        <v>1353482.41</v>
      </c>
      <c r="G2063">
        <v>46136</v>
      </c>
      <c r="H2063" t="s">
        <v>7129</v>
      </c>
    </row>
    <row r="2064" spans="1:8" hidden="1">
      <c r="A2064">
        <v>137510</v>
      </c>
      <c r="B2064" t="s">
        <v>4706</v>
      </c>
      <c r="C2064" t="s">
        <v>4122</v>
      </c>
      <c r="D2064" t="s">
        <v>7153</v>
      </c>
      <c r="E2064">
        <v>10500000</v>
      </c>
      <c r="F2064">
        <v>10500000</v>
      </c>
      <c r="G2064">
        <v>46136</v>
      </c>
      <c r="H2064" t="s">
        <v>7129</v>
      </c>
    </row>
    <row r="2065" spans="1:8" hidden="1">
      <c r="A2065">
        <v>137511</v>
      </c>
      <c r="B2065" t="s">
        <v>6019</v>
      </c>
      <c r="C2065" t="s">
        <v>4191</v>
      </c>
      <c r="D2065" t="s">
        <v>7154</v>
      </c>
      <c r="E2065">
        <v>3648950</v>
      </c>
      <c r="F2065">
        <v>3648950</v>
      </c>
      <c r="G2065">
        <v>46136</v>
      </c>
      <c r="H2065" t="s">
        <v>7129</v>
      </c>
    </row>
    <row r="2066" spans="1:8" hidden="1">
      <c r="A2066">
        <v>137512</v>
      </c>
      <c r="B2066" t="s">
        <v>5215</v>
      </c>
      <c r="C2066" t="s">
        <v>3986</v>
      </c>
      <c r="D2066" t="s">
        <v>7155</v>
      </c>
      <c r="E2066">
        <v>19262.57</v>
      </c>
      <c r="F2066">
        <v>19262.57</v>
      </c>
      <c r="G2066">
        <v>46136</v>
      </c>
      <c r="H2066" t="s">
        <v>7129</v>
      </c>
    </row>
    <row r="2067" spans="1:8" hidden="1">
      <c r="A2067">
        <v>137513</v>
      </c>
      <c r="B2067" t="s">
        <v>4794</v>
      </c>
      <c r="C2067" t="s">
        <v>4025</v>
      </c>
      <c r="D2067" t="s">
        <v>7156</v>
      </c>
      <c r="E2067">
        <v>48528</v>
      </c>
      <c r="F2067">
        <v>48528</v>
      </c>
      <c r="G2067">
        <v>46136</v>
      </c>
      <c r="H2067" t="s">
        <v>7129</v>
      </c>
    </row>
    <row r="2068" spans="1:8" hidden="1">
      <c r="A2068">
        <v>137514</v>
      </c>
      <c r="B2068" t="s">
        <v>6856</v>
      </c>
      <c r="C2068" t="s">
        <v>4149</v>
      </c>
      <c r="D2068">
        <v>0</v>
      </c>
      <c r="E2068">
        <v>9500</v>
      </c>
      <c r="F2068">
        <v>9500</v>
      </c>
      <c r="G2068">
        <v>46136</v>
      </c>
      <c r="H2068" t="s">
        <v>7129</v>
      </c>
    </row>
    <row r="2069" spans="1:8" hidden="1">
      <c r="A2069">
        <v>137515</v>
      </c>
      <c r="B2069" t="s">
        <v>7157</v>
      </c>
      <c r="C2069" t="s">
        <v>7158</v>
      </c>
      <c r="D2069" t="s">
        <v>6563</v>
      </c>
      <c r="E2069">
        <v>4110000</v>
      </c>
      <c r="F2069">
        <v>4932000</v>
      </c>
      <c r="G2069">
        <v>46136</v>
      </c>
      <c r="H2069" t="s">
        <v>7129</v>
      </c>
    </row>
    <row r="2070" spans="1:8" hidden="1">
      <c r="A2070">
        <v>137516</v>
      </c>
      <c r="B2070" t="s">
        <v>7159</v>
      </c>
      <c r="C2070" t="s">
        <v>7160</v>
      </c>
      <c r="D2070" t="s">
        <v>7161</v>
      </c>
      <c r="E2070">
        <v>5700000</v>
      </c>
      <c r="F2070">
        <v>5700000</v>
      </c>
      <c r="G2070">
        <v>46136</v>
      </c>
      <c r="H2070" t="s">
        <v>7129</v>
      </c>
    </row>
    <row r="2071" spans="1:8" hidden="1">
      <c r="A2071">
        <v>137517</v>
      </c>
      <c r="B2071" t="s">
        <v>7000</v>
      </c>
      <c r="C2071" t="s">
        <v>7001</v>
      </c>
      <c r="D2071" t="s">
        <v>7162</v>
      </c>
      <c r="E2071">
        <v>3400000</v>
      </c>
      <c r="F2071">
        <v>4080000</v>
      </c>
      <c r="G2071">
        <v>46136</v>
      </c>
      <c r="H2071" t="s">
        <v>7129</v>
      </c>
    </row>
    <row r="2072" spans="1:8" hidden="1">
      <c r="A2072">
        <v>137518</v>
      </c>
      <c r="B2072" t="s">
        <v>4981</v>
      </c>
      <c r="C2072" t="s">
        <v>4982</v>
      </c>
      <c r="D2072" t="s">
        <v>7163</v>
      </c>
      <c r="E2072">
        <v>29000000.010000002</v>
      </c>
      <c r="F2072">
        <v>34800000</v>
      </c>
      <c r="G2072">
        <v>46136</v>
      </c>
      <c r="H2072" t="s">
        <v>7129</v>
      </c>
    </row>
    <row r="2073" spans="1:8" hidden="1">
      <c r="A2073">
        <v>137519</v>
      </c>
      <c r="B2073" t="s">
        <v>7164</v>
      </c>
      <c r="C2073" t="s">
        <v>7165</v>
      </c>
      <c r="D2073" t="s">
        <v>7166</v>
      </c>
      <c r="E2073">
        <v>200000</v>
      </c>
      <c r="F2073">
        <v>200000</v>
      </c>
      <c r="G2073">
        <v>46136</v>
      </c>
      <c r="H2073" t="s">
        <v>7129</v>
      </c>
    </row>
    <row r="2074" spans="1:8" hidden="1">
      <c r="A2074">
        <v>137520</v>
      </c>
      <c r="B2074" t="s">
        <v>7167</v>
      </c>
      <c r="C2074" t="s">
        <v>7168</v>
      </c>
      <c r="D2074" t="s">
        <v>7095</v>
      </c>
      <c r="E2074">
        <v>262440000</v>
      </c>
      <c r="F2074">
        <v>314928000</v>
      </c>
      <c r="G2074">
        <v>46136</v>
      </c>
      <c r="H2074" t="s">
        <v>7129</v>
      </c>
    </row>
    <row r="2075" spans="1:8" hidden="1">
      <c r="A2075">
        <v>137521</v>
      </c>
      <c r="B2075" t="s">
        <v>4695</v>
      </c>
      <c r="C2075" t="s">
        <v>3973</v>
      </c>
      <c r="D2075" t="s">
        <v>7169</v>
      </c>
      <c r="E2075">
        <v>1572400</v>
      </c>
      <c r="F2075">
        <v>1572400</v>
      </c>
      <c r="G2075">
        <v>46136</v>
      </c>
      <c r="H2075" t="s">
        <v>7129</v>
      </c>
    </row>
    <row r="2076" spans="1:8">
      <c r="A2076" s="9">
        <v>137522</v>
      </c>
      <c r="B2076" s="9" t="s">
        <v>4768</v>
      </c>
      <c r="C2076" s="9" t="s">
        <v>4020</v>
      </c>
      <c r="D2076" s="9" t="s">
        <v>7170</v>
      </c>
      <c r="E2076" s="9">
        <v>33000000</v>
      </c>
      <c r="F2076" s="9">
        <v>39600000</v>
      </c>
      <c r="G2076" s="12">
        <v>46136</v>
      </c>
      <c r="H2076" s="9" t="s">
        <v>7129</v>
      </c>
    </row>
    <row r="2077" spans="1:8" hidden="1">
      <c r="A2077">
        <v>137523</v>
      </c>
      <c r="B2077" t="s">
        <v>6068</v>
      </c>
      <c r="C2077" t="s">
        <v>4041</v>
      </c>
      <c r="D2077" t="s">
        <v>7171</v>
      </c>
      <c r="E2077">
        <v>20058.7</v>
      </c>
      <c r="F2077">
        <v>20058.7</v>
      </c>
      <c r="G2077">
        <v>46136</v>
      </c>
      <c r="H2077" t="s">
        <v>7129</v>
      </c>
    </row>
    <row r="2078" spans="1:8" hidden="1">
      <c r="A2078">
        <v>137524</v>
      </c>
      <c r="B2078" t="s">
        <v>6068</v>
      </c>
      <c r="C2078" t="s">
        <v>4041</v>
      </c>
      <c r="D2078" t="s">
        <v>7172</v>
      </c>
      <c r="E2078">
        <v>219941.3</v>
      </c>
      <c r="F2078">
        <v>219941.3</v>
      </c>
      <c r="G2078">
        <v>46136</v>
      </c>
      <c r="H2078" t="s">
        <v>7129</v>
      </c>
    </row>
    <row r="2079" spans="1:8" hidden="1">
      <c r="A2079">
        <v>137525</v>
      </c>
      <c r="B2079" t="s">
        <v>6068</v>
      </c>
      <c r="C2079" t="s">
        <v>4041</v>
      </c>
      <c r="D2079" t="s">
        <v>7173</v>
      </c>
      <c r="E2079">
        <v>477461.7</v>
      </c>
      <c r="F2079">
        <v>477461.7</v>
      </c>
      <c r="G2079">
        <v>46136</v>
      </c>
      <c r="H2079" t="s">
        <v>7129</v>
      </c>
    </row>
    <row r="2080" spans="1:8" hidden="1">
      <c r="A2080">
        <v>137526</v>
      </c>
      <c r="B2080" t="s">
        <v>4797</v>
      </c>
      <c r="C2080" t="s">
        <v>4014</v>
      </c>
      <c r="D2080" t="s">
        <v>7174</v>
      </c>
      <c r="E2080">
        <v>3609595</v>
      </c>
      <c r="F2080">
        <v>4331514</v>
      </c>
      <c r="G2080">
        <v>46136</v>
      </c>
      <c r="H2080" t="s">
        <v>7129</v>
      </c>
    </row>
    <row r="2081" spans="1:8" hidden="1">
      <c r="A2081">
        <v>137527</v>
      </c>
      <c r="B2081" t="s">
        <v>4695</v>
      </c>
      <c r="C2081" t="s">
        <v>3973</v>
      </c>
      <c r="D2081" t="s">
        <v>7175</v>
      </c>
      <c r="E2081">
        <v>35157700</v>
      </c>
      <c r="F2081">
        <v>42189240</v>
      </c>
      <c r="G2081">
        <v>46136</v>
      </c>
      <c r="H2081" t="s">
        <v>7129</v>
      </c>
    </row>
    <row r="2082" spans="1:8" hidden="1">
      <c r="A2082">
        <v>137528</v>
      </c>
      <c r="B2082" t="s">
        <v>4695</v>
      </c>
      <c r="C2082" t="s">
        <v>3973</v>
      </c>
      <c r="D2082" t="s">
        <v>7176</v>
      </c>
      <c r="E2082">
        <v>8976000</v>
      </c>
      <c r="F2082">
        <v>10771200</v>
      </c>
      <c r="G2082">
        <v>46136</v>
      </c>
      <c r="H2082" t="s">
        <v>7129</v>
      </c>
    </row>
    <row r="2083" spans="1:8" hidden="1">
      <c r="A2083">
        <v>137529</v>
      </c>
      <c r="B2083" t="s">
        <v>4952</v>
      </c>
      <c r="C2083" t="s">
        <v>3992</v>
      </c>
      <c r="D2083" t="s">
        <v>7177</v>
      </c>
      <c r="E2083">
        <v>2995000</v>
      </c>
      <c r="F2083">
        <v>3594000</v>
      </c>
      <c r="G2083">
        <v>46139</v>
      </c>
      <c r="H2083" t="s">
        <v>7178</v>
      </c>
    </row>
    <row r="2084" spans="1:8" hidden="1">
      <c r="A2084">
        <v>137530</v>
      </c>
      <c r="B2084" t="s">
        <v>4706</v>
      </c>
      <c r="C2084" t="s">
        <v>4122</v>
      </c>
      <c r="D2084" t="s">
        <v>7179</v>
      </c>
      <c r="E2084">
        <v>6300000</v>
      </c>
      <c r="F2084">
        <v>6300000</v>
      </c>
      <c r="G2084">
        <v>46139</v>
      </c>
      <c r="H2084" t="s">
        <v>7178</v>
      </c>
    </row>
    <row r="2085" spans="1:8" hidden="1">
      <c r="A2085">
        <v>137531</v>
      </c>
      <c r="B2085" t="s">
        <v>4807</v>
      </c>
      <c r="C2085" t="s">
        <v>3982</v>
      </c>
      <c r="D2085" t="s">
        <v>7180</v>
      </c>
      <c r="E2085">
        <v>5982000</v>
      </c>
      <c r="F2085">
        <v>7178400</v>
      </c>
      <c r="G2085">
        <v>46139</v>
      </c>
      <c r="H2085" t="s">
        <v>7178</v>
      </c>
    </row>
    <row r="2086" spans="1:8" hidden="1">
      <c r="A2086">
        <v>137532</v>
      </c>
      <c r="B2086" t="s">
        <v>4791</v>
      </c>
      <c r="C2086" t="s">
        <v>3968</v>
      </c>
      <c r="D2086" t="s">
        <v>7181</v>
      </c>
      <c r="E2086">
        <v>625000</v>
      </c>
      <c r="F2086">
        <v>750000</v>
      </c>
      <c r="G2086">
        <v>46139</v>
      </c>
      <c r="H2086" t="s">
        <v>7178</v>
      </c>
    </row>
    <row r="2087" spans="1:8" hidden="1">
      <c r="A2087">
        <v>137533</v>
      </c>
      <c r="B2087" t="s">
        <v>4791</v>
      </c>
      <c r="C2087" t="s">
        <v>3968</v>
      </c>
      <c r="D2087" t="s">
        <v>7182</v>
      </c>
      <c r="E2087">
        <v>1050000</v>
      </c>
      <c r="F2087">
        <v>1260000</v>
      </c>
      <c r="G2087">
        <v>46139</v>
      </c>
      <c r="H2087" t="s">
        <v>7178</v>
      </c>
    </row>
    <row r="2088" spans="1:8" hidden="1">
      <c r="A2088">
        <v>137534</v>
      </c>
      <c r="B2088" t="s">
        <v>4763</v>
      </c>
      <c r="C2088" t="s">
        <v>3994</v>
      </c>
      <c r="D2088">
        <v>0</v>
      </c>
      <c r="E2088">
        <v>123675</v>
      </c>
      <c r="F2088">
        <v>148410</v>
      </c>
      <c r="G2088">
        <v>46139</v>
      </c>
      <c r="H2088" t="s">
        <v>7178</v>
      </c>
    </row>
    <row r="2089" spans="1:8" hidden="1">
      <c r="A2089">
        <v>137535</v>
      </c>
      <c r="B2089" t="s">
        <v>4875</v>
      </c>
      <c r="C2089" t="s">
        <v>4048</v>
      </c>
      <c r="D2089">
        <v>0</v>
      </c>
      <c r="E2089">
        <v>448570</v>
      </c>
      <c r="F2089">
        <v>538284</v>
      </c>
      <c r="G2089">
        <v>46139</v>
      </c>
      <c r="H2089" t="s">
        <v>7178</v>
      </c>
    </row>
    <row r="2090" spans="1:8" hidden="1">
      <c r="A2090">
        <v>137536</v>
      </c>
      <c r="B2090" t="s">
        <v>4674</v>
      </c>
      <c r="C2090" t="s">
        <v>4675</v>
      </c>
      <c r="D2090" t="s">
        <v>7183</v>
      </c>
      <c r="E2090">
        <v>392416.67</v>
      </c>
      <c r="F2090">
        <v>470900</v>
      </c>
      <c r="G2090">
        <v>46139</v>
      </c>
      <c r="H2090" t="s">
        <v>7178</v>
      </c>
    </row>
    <row r="2091" spans="1:8" hidden="1">
      <c r="A2091">
        <v>137537</v>
      </c>
      <c r="B2091" t="s">
        <v>4674</v>
      </c>
      <c r="C2091" t="s">
        <v>4675</v>
      </c>
      <c r="D2091" t="s">
        <v>7184</v>
      </c>
      <c r="E2091">
        <v>55000</v>
      </c>
      <c r="F2091">
        <v>66000</v>
      </c>
      <c r="G2091">
        <v>46139</v>
      </c>
      <c r="H2091" t="s">
        <v>7178</v>
      </c>
    </row>
    <row r="2092" spans="1:8" hidden="1">
      <c r="A2092">
        <v>137538</v>
      </c>
      <c r="B2092" t="s">
        <v>4697</v>
      </c>
      <c r="C2092" t="s">
        <v>3996</v>
      </c>
      <c r="D2092" t="s">
        <v>7185</v>
      </c>
      <c r="E2092">
        <v>7236600</v>
      </c>
      <c r="F2092">
        <v>8683920</v>
      </c>
      <c r="G2092">
        <v>46139</v>
      </c>
      <c r="H2092" t="s">
        <v>7178</v>
      </c>
    </row>
    <row r="2093" spans="1:8" hidden="1">
      <c r="A2093">
        <v>137539</v>
      </c>
      <c r="B2093" t="s">
        <v>4697</v>
      </c>
      <c r="C2093" t="s">
        <v>3996</v>
      </c>
      <c r="D2093" t="s">
        <v>7186</v>
      </c>
      <c r="E2093">
        <v>11625600</v>
      </c>
      <c r="F2093">
        <v>13950720</v>
      </c>
      <c r="G2093">
        <v>46139</v>
      </c>
      <c r="H2093" t="s">
        <v>7178</v>
      </c>
    </row>
    <row r="2094" spans="1:8" hidden="1">
      <c r="A2094">
        <v>137540</v>
      </c>
      <c r="B2094" t="s">
        <v>4697</v>
      </c>
      <c r="C2094" t="s">
        <v>3996</v>
      </c>
      <c r="D2094" t="s">
        <v>7187</v>
      </c>
      <c r="E2094">
        <v>2422200</v>
      </c>
      <c r="F2094">
        <v>2906640</v>
      </c>
      <c r="G2094">
        <v>46139</v>
      </c>
      <c r="H2094" t="s">
        <v>7178</v>
      </c>
    </row>
    <row r="2095" spans="1:8" hidden="1">
      <c r="A2095">
        <v>137541</v>
      </c>
      <c r="B2095" t="s">
        <v>4697</v>
      </c>
      <c r="C2095" t="s">
        <v>3996</v>
      </c>
      <c r="D2095" t="s">
        <v>7188</v>
      </c>
      <c r="E2095">
        <v>8640000</v>
      </c>
      <c r="F2095">
        <v>8640000</v>
      </c>
      <c r="G2095">
        <v>46139</v>
      </c>
      <c r="H2095" t="s">
        <v>7178</v>
      </c>
    </row>
    <row r="2096" spans="1:8" hidden="1">
      <c r="A2096">
        <v>137542</v>
      </c>
      <c r="B2096" t="s">
        <v>4697</v>
      </c>
      <c r="C2096" t="s">
        <v>3996</v>
      </c>
      <c r="D2096" t="s">
        <v>7189</v>
      </c>
      <c r="E2096">
        <v>5760000</v>
      </c>
      <c r="F2096">
        <v>5760000</v>
      </c>
      <c r="G2096">
        <v>46139</v>
      </c>
      <c r="H2096" t="s">
        <v>7178</v>
      </c>
    </row>
    <row r="2097" spans="1:8" hidden="1">
      <c r="A2097">
        <v>137543</v>
      </c>
      <c r="B2097" t="s">
        <v>7190</v>
      </c>
      <c r="C2097" t="s">
        <v>7191</v>
      </c>
      <c r="D2097" t="s">
        <v>7192</v>
      </c>
      <c r="E2097">
        <v>18000000</v>
      </c>
      <c r="F2097">
        <v>21600000</v>
      </c>
      <c r="G2097">
        <v>46139</v>
      </c>
      <c r="H2097" t="s">
        <v>7178</v>
      </c>
    </row>
    <row r="2098" spans="1:8" hidden="1">
      <c r="A2098">
        <v>137544</v>
      </c>
      <c r="B2098" t="s">
        <v>7193</v>
      </c>
      <c r="C2098" t="s">
        <v>7194</v>
      </c>
      <c r="D2098" t="s">
        <v>7195</v>
      </c>
      <c r="E2098">
        <v>15600000</v>
      </c>
      <c r="F2098">
        <v>15600000</v>
      </c>
      <c r="G2098">
        <v>46139</v>
      </c>
      <c r="H2098" t="s">
        <v>7178</v>
      </c>
    </row>
    <row r="2099" spans="1:8" hidden="1">
      <c r="A2099">
        <v>137545</v>
      </c>
      <c r="B2099" t="s">
        <v>4732</v>
      </c>
      <c r="C2099" t="s">
        <v>4064</v>
      </c>
      <c r="D2099">
        <v>0</v>
      </c>
      <c r="E2099">
        <v>11095000</v>
      </c>
      <c r="F2099">
        <v>11095000</v>
      </c>
      <c r="G2099">
        <v>46139</v>
      </c>
      <c r="H2099" t="s">
        <v>7178</v>
      </c>
    </row>
    <row r="2100" spans="1:8" hidden="1">
      <c r="A2100">
        <v>137546</v>
      </c>
      <c r="B2100" t="s">
        <v>5400</v>
      </c>
      <c r="C2100" t="s">
        <v>5401</v>
      </c>
      <c r="D2100" t="s">
        <v>7196</v>
      </c>
      <c r="E2100">
        <v>1180000</v>
      </c>
      <c r="F2100">
        <v>1416000</v>
      </c>
      <c r="G2100">
        <v>46139</v>
      </c>
      <c r="H2100" t="s">
        <v>7178</v>
      </c>
    </row>
    <row r="2101" spans="1:8" hidden="1">
      <c r="A2101">
        <v>137547</v>
      </c>
      <c r="B2101" t="s">
        <v>4807</v>
      </c>
      <c r="C2101" t="s">
        <v>3982</v>
      </c>
      <c r="D2101" t="s">
        <v>7197</v>
      </c>
      <c r="E2101">
        <v>432922771</v>
      </c>
      <c r="F2101">
        <v>519507325.19999999</v>
      </c>
      <c r="G2101">
        <v>46139</v>
      </c>
      <c r="H2101" t="s">
        <v>7178</v>
      </c>
    </row>
    <row r="2102" spans="1:8" hidden="1">
      <c r="A2102">
        <v>137548</v>
      </c>
      <c r="B2102">
        <v>0</v>
      </c>
      <c r="C2102">
        <v>0</v>
      </c>
      <c r="D2102" t="s">
        <v>7198</v>
      </c>
      <c r="E2102">
        <v>0</v>
      </c>
      <c r="F2102">
        <v>0</v>
      </c>
      <c r="G2102">
        <v>46139</v>
      </c>
      <c r="H2102" t="s">
        <v>7178</v>
      </c>
    </row>
    <row r="2103" spans="1:8" hidden="1">
      <c r="A2103">
        <v>137549</v>
      </c>
      <c r="B2103" t="s">
        <v>4666</v>
      </c>
      <c r="C2103" t="s">
        <v>4018</v>
      </c>
      <c r="D2103" t="s">
        <v>7199</v>
      </c>
      <c r="E2103">
        <v>2314500</v>
      </c>
      <c r="F2103">
        <v>2777400</v>
      </c>
      <c r="G2103">
        <v>46139</v>
      </c>
      <c r="H2103" t="s">
        <v>7178</v>
      </c>
    </row>
    <row r="2104" spans="1:8" hidden="1">
      <c r="A2104">
        <v>137550</v>
      </c>
      <c r="B2104" t="s">
        <v>6257</v>
      </c>
      <c r="C2104" t="s">
        <v>6258</v>
      </c>
      <c r="D2104" t="s">
        <v>7200</v>
      </c>
      <c r="E2104">
        <v>5000000</v>
      </c>
      <c r="F2104">
        <v>5000000</v>
      </c>
      <c r="G2104">
        <v>46139</v>
      </c>
      <c r="H2104" t="s">
        <v>7178</v>
      </c>
    </row>
    <row r="2105" spans="1:8" hidden="1">
      <c r="A2105">
        <v>137551</v>
      </c>
      <c r="B2105" t="s">
        <v>7201</v>
      </c>
      <c r="C2105" t="s">
        <v>7202</v>
      </c>
      <c r="D2105" t="s">
        <v>7203</v>
      </c>
      <c r="E2105">
        <v>5250000</v>
      </c>
      <c r="F2105">
        <v>5250000</v>
      </c>
      <c r="G2105">
        <v>46139</v>
      </c>
      <c r="H2105" t="s">
        <v>7178</v>
      </c>
    </row>
    <row r="2106" spans="1:8" hidden="1">
      <c r="A2106">
        <v>137552</v>
      </c>
      <c r="B2106" t="s">
        <v>7204</v>
      </c>
      <c r="C2106" t="s">
        <v>7205</v>
      </c>
      <c r="D2106">
        <v>0</v>
      </c>
      <c r="E2106">
        <v>882000</v>
      </c>
      <c r="F2106">
        <v>882000</v>
      </c>
      <c r="G2106">
        <v>46140</v>
      </c>
      <c r="H2106" t="s">
        <v>7206</v>
      </c>
    </row>
    <row r="2107" spans="1:8" hidden="1">
      <c r="A2107">
        <v>137553</v>
      </c>
      <c r="B2107" t="s">
        <v>4797</v>
      </c>
      <c r="C2107" t="s">
        <v>4014</v>
      </c>
      <c r="D2107" t="s">
        <v>7207</v>
      </c>
      <c r="E2107">
        <v>193984971</v>
      </c>
      <c r="F2107">
        <v>232781965.19999999</v>
      </c>
      <c r="G2107">
        <v>46140</v>
      </c>
      <c r="H2107" t="s">
        <v>7206</v>
      </c>
    </row>
    <row r="2108" spans="1:8" hidden="1">
      <c r="A2108">
        <v>137554</v>
      </c>
      <c r="B2108" t="s">
        <v>6720</v>
      </c>
      <c r="C2108" t="s">
        <v>6721</v>
      </c>
      <c r="D2108" t="s">
        <v>7208</v>
      </c>
      <c r="E2108">
        <v>20366000</v>
      </c>
      <c r="F2108">
        <v>24439200</v>
      </c>
      <c r="G2108">
        <v>46140</v>
      </c>
      <c r="H2108" t="s">
        <v>7206</v>
      </c>
    </row>
    <row r="2109" spans="1:8" hidden="1">
      <c r="A2109">
        <v>137555</v>
      </c>
      <c r="B2109" t="s">
        <v>4697</v>
      </c>
      <c r="C2109" t="s">
        <v>3996</v>
      </c>
      <c r="D2109" t="s">
        <v>7209</v>
      </c>
      <c r="E2109">
        <v>654000</v>
      </c>
      <c r="F2109">
        <v>654000</v>
      </c>
      <c r="G2109">
        <v>46140</v>
      </c>
      <c r="H2109" t="s">
        <v>7206</v>
      </c>
    </row>
    <row r="2110" spans="1:8" hidden="1">
      <c r="A2110">
        <v>137556</v>
      </c>
      <c r="B2110" t="s">
        <v>4923</v>
      </c>
      <c r="C2110" t="s">
        <v>4074</v>
      </c>
      <c r="D2110" t="s">
        <v>7210</v>
      </c>
      <c r="E2110">
        <v>70544189.129999995</v>
      </c>
      <c r="F2110">
        <v>84653026.959999993</v>
      </c>
      <c r="G2110">
        <v>46140</v>
      </c>
      <c r="H2110" t="s">
        <v>7206</v>
      </c>
    </row>
    <row r="2111" spans="1:8" hidden="1">
      <c r="A2111">
        <v>137557</v>
      </c>
      <c r="B2111" t="s">
        <v>4925</v>
      </c>
      <c r="C2111" t="s">
        <v>4926</v>
      </c>
      <c r="D2111" t="s">
        <v>7211</v>
      </c>
      <c r="E2111">
        <v>135000</v>
      </c>
      <c r="F2111">
        <v>162000</v>
      </c>
      <c r="G2111">
        <v>46140</v>
      </c>
      <c r="H2111" t="s">
        <v>7206</v>
      </c>
    </row>
    <row r="2112" spans="1:8" hidden="1">
      <c r="A2112">
        <v>137558</v>
      </c>
      <c r="B2112" t="s">
        <v>4794</v>
      </c>
      <c r="C2112" t="s">
        <v>4025</v>
      </c>
      <c r="D2112" t="s">
        <v>7212</v>
      </c>
      <c r="E2112">
        <v>37331.94</v>
      </c>
      <c r="F2112">
        <v>37331.94</v>
      </c>
      <c r="G2112">
        <v>46140</v>
      </c>
      <c r="H2112" t="s">
        <v>7206</v>
      </c>
    </row>
    <row r="2113" spans="1:8" hidden="1">
      <c r="A2113">
        <v>137559</v>
      </c>
      <c r="B2113" t="s">
        <v>4853</v>
      </c>
      <c r="C2113" t="s">
        <v>4146</v>
      </c>
      <c r="D2113" t="s">
        <v>7213</v>
      </c>
      <c r="E2113">
        <v>283950</v>
      </c>
      <c r="F2113">
        <v>340740</v>
      </c>
      <c r="G2113">
        <v>46140</v>
      </c>
      <c r="H2113" t="s">
        <v>7206</v>
      </c>
    </row>
    <row r="2114" spans="1:8" hidden="1">
      <c r="A2114">
        <v>137560</v>
      </c>
      <c r="B2114" t="s">
        <v>4697</v>
      </c>
      <c r="C2114" t="s">
        <v>3996</v>
      </c>
      <c r="D2114" t="s">
        <v>7214</v>
      </c>
      <c r="E2114">
        <v>43957677</v>
      </c>
      <c r="F2114">
        <v>43957677</v>
      </c>
      <c r="G2114">
        <v>46140</v>
      </c>
      <c r="H2114" t="s">
        <v>7206</v>
      </c>
    </row>
    <row r="2115" spans="1:8" hidden="1">
      <c r="A2115">
        <v>137561</v>
      </c>
      <c r="B2115" t="s">
        <v>7215</v>
      </c>
      <c r="C2115" t="s">
        <v>7216</v>
      </c>
      <c r="D2115" t="s">
        <v>7217</v>
      </c>
      <c r="E2115">
        <v>1160000</v>
      </c>
      <c r="F2115">
        <v>1392000</v>
      </c>
      <c r="G2115">
        <v>46140</v>
      </c>
      <c r="H2115" t="s">
        <v>7206</v>
      </c>
    </row>
    <row r="2116" spans="1:8" hidden="1">
      <c r="A2116">
        <v>137562</v>
      </c>
      <c r="B2116" t="s">
        <v>7218</v>
      </c>
      <c r="C2116" t="s">
        <v>7219</v>
      </c>
      <c r="D2116" t="s">
        <v>7220</v>
      </c>
      <c r="E2116">
        <v>29445800</v>
      </c>
      <c r="F2116">
        <v>29445800</v>
      </c>
      <c r="G2116">
        <v>46140</v>
      </c>
      <c r="H2116" t="s">
        <v>7206</v>
      </c>
    </row>
    <row r="2117" spans="1:8" hidden="1">
      <c r="A2117">
        <v>137563</v>
      </c>
      <c r="B2117" t="s">
        <v>4938</v>
      </c>
      <c r="C2117" t="s">
        <v>3972</v>
      </c>
      <c r="D2117" t="s">
        <v>7221</v>
      </c>
      <c r="E2117">
        <v>19980000</v>
      </c>
      <c r="F2117">
        <v>23976000</v>
      </c>
      <c r="G2117">
        <v>46140</v>
      </c>
      <c r="H2117" t="s">
        <v>7206</v>
      </c>
    </row>
    <row r="2118" spans="1:8" hidden="1">
      <c r="A2118">
        <v>137564</v>
      </c>
      <c r="B2118" t="s">
        <v>4791</v>
      </c>
      <c r="C2118" t="s">
        <v>3968</v>
      </c>
      <c r="D2118" t="s">
        <v>7222</v>
      </c>
      <c r="E2118">
        <v>2200000</v>
      </c>
      <c r="F2118">
        <v>2200000</v>
      </c>
      <c r="G2118">
        <v>46140</v>
      </c>
      <c r="H2118" t="s">
        <v>7206</v>
      </c>
    </row>
    <row r="2119" spans="1:8" hidden="1">
      <c r="A2119">
        <v>137565</v>
      </c>
      <c r="B2119" t="s">
        <v>4875</v>
      </c>
      <c r="C2119" t="s">
        <v>4048</v>
      </c>
      <c r="D2119" t="s">
        <v>7223</v>
      </c>
      <c r="E2119">
        <v>973000</v>
      </c>
      <c r="F2119">
        <v>1167600</v>
      </c>
      <c r="G2119">
        <v>46140</v>
      </c>
      <c r="H2119" t="s">
        <v>7206</v>
      </c>
    </row>
    <row r="2120" spans="1:8" hidden="1">
      <c r="A2120">
        <v>137566</v>
      </c>
      <c r="B2120" t="s">
        <v>4688</v>
      </c>
      <c r="C2120" t="s">
        <v>4007</v>
      </c>
      <c r="D2120" t="s">
        <v>7224</v>
      </c>
      <c r="E2120">
        <v>11831991</v>
      </c>
      <c r="F2120">
        <v>14198389.199999999</v>
      </c>
      <c r="G2120">
        <v>46140</v>
      </c>
      <c r="H2120" t="s">
        <v>7206</v>
      </c>
    </row>
    <row r="2121" spans="1:8" hidden="1">
      <c r="A2121">
        <v>137567</v>
      </c>
      <c r="B2121" t="s">
        <v>7225</v>
      </c>
      <c r="C2121" t="s">
        <v>7226</v>
      </c>
      <c r="D2121" t="s">
        <v>7227</v>
      </c>
      <c r="E2121">
        <v>5000000</v>
      </c>
      <c r="F2121">
        <v>5000000</v>
      </c>
      <c r="G2121">
        <v>46140</v>
      </c>
      <c r="H2121" t="s">
        <v>7206</v>
      </c>
    </row>
    <row r="2122" spans="1:8" hidden="1">
      <c r="A2122">
        <v>137568</v>
      </c>
      <c r="B2122" t="s">
        <v>7228</v>
      </c>
      <c r="C2122" t="s">
        <v>7229</v>
      </c>
      <c r="D2122" t="s">
        <v>7230</v>
      </c>
      <c r="E2122">
        <v>700000</v>
      </c>
      <c r="F2122">
        <v>700000</v>
      </c>
      <c r="G2122">
        <v>46140</v>
      </c>
      <c r="H2122" t="s">
        <v>7206</v>
      </c>
    </row>
    <row r="2123" spans="1:8" hidden="1">
      <c r="A2123">
        <v>137569</v>
      </c>
      <c r="B2123" t="s">
        <v>4832</v>
      </c>
      <c r="C2123" t="s">
        <v>4099</v>
      </c>
      <c r="D2123" t="s">
        <v>4833</v>
      </c>
      <c r="E2123">
        <v>200000</v>
      </c>
      <c r="F2123">
        <v>200000</v>
      </c>
      <c r="G2123">
        <v>46140</v>
      </c>
      <c r="H2123" t="s">
        <v>7206</v>
      </c>
    </row>
    <row r="2124" spans="1:8" hidden="1">
      <c r="A2124">
        <v>137570</v>
      </c>
      <c r="B2124" t="s">
        <v>7231</v>
      </c>
      <c r="C2124" t="s">
        <v>7232</v>
      </c>
      <c r="D2124" t="s">
        <v>7233</v>
      </c>
      <c r="E2124">
        <v>2000000</v>
      </c>
      <c r="F2124">
        <v>2000000</v>
      </c>
      <c r="G2124">
        <v>46140</v>
      </c>
      <c r="H2124" t="s">
        <v>7206</v>
      </c>
    </row>
    <row r="2125" spans="1:8" hidden="1">
      <c r="A2125">
        <v>137571</v>
      </c>
      <c r="B2125" t="s">
        <v>5215</v>
      </c>
      <c r="C2125" t="s">
        <v>3986</v>
      </c>
      <c r="D2125">
        <v>0</v>
      </c>
      <c r="E2125">
        <v>211049226.22999999</v>
      </c>
      <c r="F2125">
        <v>253259071.47999999</v>
      </c>
      <c r="G2125">
        <v>46140</v>
      </c>
      <c r="H2125" t="s">
        <v>7206</v>
      </c>
    </row>
    <row r="2126" spans="1:8" hidden="1">
      <c r="A2126">
        <v>137572</v>
      </c>
      <c r="B2126" t="s">
        <v>7234</v>
      </c>
      <c r="C2126" t="s">
        <v>7235</v>
      </c>
      <c r="D2126" t="s">
        <v>7236</v>
      </c>
      <c r="E2126">
        <v>2000000</v>
      </c>
      <c r="F2126">
        <v>2000000</v>
      </c>
      <c r="G2126">
        <v>46140</v>
      </c>
      <c r="H2126" t="s">
        <v>7206</v>
      </c>
    </row>
    <row r="2127" spans="1:8" hidden="1">
      <c r="A2127">
        <v>137573</v>
      </c>
      <c r="B2127" t="s">
        <v>4695</v>
      </c>
      <c r="C2127" t="s">
        <v>3973</v>
      </c>
      <c r="D2127" t="s">
        <v>7237</v>
      </c>
      <c r="E2127">
        <v>1550200</v>
      </c>
      <c r="F2127">
        <v>1860240</v>
      </c>
      <c r="G2127">
        <v>46140</v>
      </c>
      <c r="H2127" t="s">
        <v>7206</v>
      </c>
    </row>
    <row r="2128" spans="1:8" hidden="1">
      <c r="A2128">
        <v>137574</v>
      </c>
      <c r="B2128" t="s">
        <v>7238</v>
      </c>
      <c r="C2128" t="s">
        <v>7239</v>
      </c>
      <c r="D2128" t="s">
        <v>7240</v>
      </c>
      <c r="E2128">
        <v>18000000</v>
      </c>
      <c r="F2128">
        <v>18000000</v>
      </c>
      <c r="G2128">
        <v>46140</v>
      </c>
      <c r="H2128" t="s">
        <v>7206</v>
      </c>
    </row>
    <row r="2129" spans="1:8" hidden="1">
      <c r="A2129">
        <v>137575</v>
      </c>
      <c r="B2129" t="s">
        <v>4952</v>
      </c>
      <c r="C2129" t="s">
        <v>3992</v>
      </c>
      <c r="D2129" t="s">
        <v>7241</v>
      </c>
      <c r="E2129">
        <v>1495000</v>
      </c>
      <c r="F2129">
        <v>1495000</v>
      </c>
      <c r="G2129">
        <v>46140</v>
      </c>
      <c r="H2129" t="s">
        <v>7206</v>
      </c>
    </row>
    <row r="2130" spans="1:8" hidden="1">
      <c r="A2130">
        <v>137576</v>
      </c>
      <c r="B2130" t="s">
        <v>7242</v>
      </c>
      <c r="C2130" t="s">
        <v>7243</v>
      </c>
      <c r="D2130" t="s">
        <v>7244</v>
      </c>
      <c r="E2130">
        <v>4627000</v>
      </c>
      <c r="F2130">
        <v>5552400</v>
      </c>
      <c r="G2130">
        <v>46140</v>
      </c>
      <c r="H2130" t="s">
        <v>7206</v>
      </c>
    </row>
    <row r="2131" spans="1:8" hidden="1">
      <c r="A2131">
        <v>137577</v>
      </c>
      <c r="B2131" t="s">
        <v>7245</v>
      </c>
      <c r="C2131" t="s">
        <v>7246</v>
      </c>
      <c r="D2131">
        <v>0</v>
      </c>
      <c r="E2131">
        <v>455000</v>
      </c>
      <c r="F2131">
        <v>546000</v>
      </c>
      <c r="G2131">
        <v>46141</v>
      </c>
      <c r="H2131" t="s">
        <v>7247</v>
      </c>
    </row>
    <row r="2132" spans="1:8" hidden="1">
      <c r="A2132">
        <v>137578</v>
      </c>
      <c r="B2132" t="s">
        <v>6540</v>
      </c>
      <c r="C2132" t="s">
        <v>6541</v>
      </c>
      <c r="D2132">
        <v>0</v>
      </c>
      <c r="E2132">
        <v>39635421</v>
      </c>
      <c r="F2132">
        <v>47562505.200000003</v>
      </c>
      <c r="G2132">
        <v>46141</v>
      </c>
      <c r="H2132" t="s">
        <v>7247</v>
      </c>
    </row>
    <row r="2133" spans="1:8" hidden="1">
      <c r="A2133">
        <v>137579</v>
      </c>
      <c r="B2133" t="s">
        <v>4695</v>
      </c>
      <c r="C2133" t="s">
        <v>3973</v>
      </c>
      <c r="D2133" t="s">
        <v>7248</v>
      </c>
      <c r="E2133">
        <v>2862900</v>
      </c>
      <c r="F2133">
        <v>2862900</v>
      </c>
      <c r="G2133">
        <v>46141</v>
      </c>
      <c r="H2133" t="s">
        <v>7247</v>
      </c>
    </row>
    <row r="2134" spans="1:8" hidden="1">
      <c r="A2134">
        <v>137580</v>
      </c>
      <c r="B2134" t="s">
        <v>5282</v>
      </c>
      <c r="C2134" t="s">
        <v>4168</v>
      </c>
      <c r="D2134" t="s">
        <v>7249</v>
      </c>
      <c r="E2134">
        <v>7932046.3799999999</v>
      </c>
      <c r="F2134">
        <v>9518455.6600000001</v>
      </c>
      <c r="G2134">
        <v>46141</v>
      </c>
      <c r="H2134" t="s">
        <v>7247</v>
      </c>
    </row>
    <row r="2135" spans="1:8" hidden="1">
      <c r="A2135">
        <v>137581</v>
      </c>
      <c r="B2135">
        <v>0</v>
      </c>
      <c r="C2135">
        <v>0</v>
      </c>
      <c r="D2135">
        <v>0</v>
      </c>
      <c r="E2135">
        <v>3638400</v>
      </c>
      <c r="F2135">
        <v>0</v>
      </c>
      <c r="G2135">
        <v>46141</v>
      </c>
      <c r="H2135" t="s">
        <v>7247</v>
      </c>
    </row>
    <row r="2136" spans="1:8" hidden="1">
      <c r="A2136">
        <v>137582</v>
      </c>
      <c r="B2136" t="s">
        <v>7250</v>
      </c>
      <c r="C2136" t="s">
        <v>7251</v>
      </c>
      <c r="D2136" t="s">
        <v>7252</v>
      </c>
      <c r="E2136">
        <v>12821200</v>
      </c>
      <c r="F2136">
        <v>12821200</v>
      </c>
      <c r="G2136">
        <v>46141</v>
      </c>
      <c r="H2136" t="s">
        <v>7247</v>
      </c>
    </row>
    <row r="2137" spans="1:8" hidden="1">
      <c r="A2137">
        <v>137583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46141</v>
      </c>
      <c r="H2137" t="s">
        <v>7247</v>
      </c>
    </row>
    <row r="2138" spans="1:8" hidden="1">
      <c r="A2138">
        <v>137584</v>
      </c>
      <c r="B2138" t="s">
        <v>4697</v>
      </c>
      <c r="C2138" t="s">
        <v>3996</v>
      </c>
      <c r="D2138" t="s">
        <v>7253</v>
      </c>
      <c r="E2138">
        <v>10520400</v>
      </c>
      <c r="F2138">
        <v>12624480</v>
      </c>
      <c r="G2138">
        <v>46141</v>
      </c>
      <c r="H2138" t="s">
        <v>7247</v>
      </c>
    </row>
    <row r="2139" spans="1:8" hidden="1">
      <c r="A2139">
        <v>137585</v>
      </c>
      <c r="B2139" t="s">
        <v>7254</v>
      </c>
      <c r="C2139" t="s">
        <v>7255</v>
      </c>
      <c r="D2139" t="s">
        <v>7256</v>
      </c>
      <c r="E2139">
        <v>14719827.68</v>
      </c>
      <c r="F2139">
        <v>17423402.77</v>
      </c>
      <c r="G2139">
        <v>46141</v>
      </c>
      <c r="H2139" t="s">
        <v>7247</v>
      </c>
    </row>
    <row r="2140" spans="1:8" hidden="1">
      <c r="A2140">
        <v>137586</v>
      </c>
      <c r="B2140" t="s">
        <v>4695</v>
      </c>
      <c r="C2140" t="s">
        <v>3973</v>
      </c>
      <c r="D2140" t="s">
        <v>7257</v>
      </c>
      <c r="E2140">
        <v>3535000</v>
      </c>
      <c r="F2140">
        <v>3535000</v>
      </c>
      <c r="G2140">
        <v>46141</v>
      </c>
      <c r="H2140" t="s">
        <v>7247</v>
      </c>
    </row>
    <row r="2141" spans="1:8" hidden="1">
      <c r="A2141">
        <v>137587</v>
      </c>
      <c r="B2141" t="s">
        <v>4689</v>
      </c>
      <c r="C2141" t="s">
        <v>4002</v>
      </c>
      <c r="D2141" t="s">
        <v>7258</v>
      </c>
      <c r="E2141">
        <v>2242200</v>
      </c>
      <c r="F2141">
        <v>2690640</v>
      </c>
      <c r="G2141">
        <v>46141</v>
      </c>
      <c r="H2141" t="s">
        <v>7247</v>
      </c>
    </row>
    <row r="2142" spans="1:8" hidden="1">
      <c r="A2142">
        <v>137588</v>
      </c>
      <c r="B2142" t="s">
        <v>4952</v>
      </c>
      <c r="C2142" t="s">
        <v>3992</v>
      </c>
      <c r="D2142" t="s">
        <v>7259</v>
      </c>
      <c r="E2142">
        <v>700000</v>
      </c>
      <c r="F2142">
        <v>700000</v>
      </c>
      <c r="G2142">
        <v>46141</v>
      </c>
      <c r="H2142" t="s">
        <v>7247</v>
      </c>
    </row>
    <row r="2143" spans="1:8" hidden="1">
      <c r="A2143">
        <v>137589</v>
      </c>
      <c r="B2143" t="s">
        <v>7260</v>
      </c>
      <c r="C2143" t="s">
        <v>7261</v>
      </c>
      <c r="D2143" t="s">
        <v>7262</v>
      </c>
      <c r="E2143">
        <v>3105</v>
      </c>
      <c r="F2143">
        <v>3105</v>
      </c>
      <c r="G2143">
        <v>46141</v>
      </c>
      <c r="H2143" t="s">
        <v>7247</v>
      </c>
    </row>
    <row r="2144" spans="1:8" hidden="1">
      <c r="A2144">
        <v>137590</v>
      </c>
      <c r="B2144" t="s">
        <v>4765</v>
      </c>
      <c r="C2144" t="s">
        <v>4766</v>
      </c>
      <c r="D2144" t="s">
        <v>7263</v>
      </c>
      <c r="E2144">
        <v>800000</v>
      </c>
      <c r="F2144">
        <v>960000</v>
      </c>
      <c r="G2144">
        <v>46141</v>
      </c>
      <c r="H2144" t="s">
        <v>7247</v>
      </c>
    </row>
    <row r="2145" spans="1:8" hidden="1">
      <c r="A2145">
        <v>137591</v>
      </c>
      <c r="B2145" t="s">
        <v>5728</v>
      </c>
      <c r="C2145" t="s">
        <v>4128</v>
      </c>
      <c r="D2145" t="s">
        <v>7264</v>
      </c>
      <c r="E2145">
        <v>1334100</v>
      </c>
      <c r="F2145">
        <v>1600920</v>
      </c>
      <c r="G2145">
        <v>46141</v>
      </c>
      <c r="H2145" t="s">
        <v>7247</v>
      </c>
    </row>
    <row r="2146" spans="1:8" hidden="1">
      <c r="A2146">
        <v>137592</v>
      </c>
      <c r="B2146" t="s">
        <v>5264</v>
      </c>
      <c r="C2146" t="s">
        <v>4045</v>
      </c>
      <c r="D2146" t="s">
        <v>7265</v>
      </c>
      <c r="E2146">
        <v>12000000</v>
      </c>
      <c r="F2146">
        <v>14400000</v>
      </c>
      <c r="G2146">
        <v>46141</v>
      </c>
      <c r="H2146" t="s">
        <v>7247</v>
      </c>
    </row>
    <row r="2147" spans="1:8" hidden="1">
      <c r="A2147">
        <v>137593</v>
      </c>
      <c r="B2147">
        <v>0</v>
      </c>
      <c r="C2147">
        <v>0</v>
      </c>
      <c r="D2147" t="s">
        <v>7266</v>
      </c>
      <c r="E2147">
        <v>30319105</v>
      </c>
      <c r="F2147">
        <v>30319105</v>
      </c>
      <c r="G2147">
        <v>46141</v>
      </c>
      <c r="H2147" t="s">
        <v>7247</v>
      </c>
    </row>
    <row r="2148" spans="1:8" hidden="1">
      <c r="A2148">
        <v>137594</v>
      </c>
      <c r="B2148">
        <v>0</v>
      </c>
      <c r="C2148">
        <v>0</v>
      </c>
      <c r="D2148" t="s">
        <v>7267</v>
      </c>
      <c r="E2148">
        <v>3150000</v>
      </c>
      <c r="F2148">
        <v>3150000</v>
      </c>
      <c r="G2148">
        <v>46141</v>
      </c>
      <c r="H2148" t="s">
        <v>7247</v>
      </c>
    </row>
    <row r="2149" spans="1:8" hidden="1">
      <c r="A2149">
        <v>137595</v>
      </c>
      <c r="B2149" t="s">
        <v>7000</v>
      </c>
      <c r="C2149" t="s">
        <v>7001</v>
      </c>
      <c r="D2149" t="s">
        <v>7268</v>
      </c>
      <c r="E2149">
        <v>15754222</v>
      </c>
      <c r="F2149">
        <v>18905066.399999999</v>
      </c>
      <c r="G2149">
        <v>46142</v>
      </c>
      <c r="H2149" t="s">
        <v>7269</v>
      </c>
    </row>
    <row r="2150" spans="1:8" hidden="1">
      <c r="A2150">
        <v>137596</v>
      </c>
      <c r="B2150" t="s">
        <v>7270</v>
      </c>
      <c r="C2150" t="s">
        <v>7271</v>
      </c>
      <c r="D2150" t="s">
        <v>7272</v>
      </c>
      <c r="E2150">
        <v>2218590</v>
      </c>
      <c r="F2150">
        <v>2218590</v>
      </c>
      <c r="G2150">
        <v>46142</v>
      </c>
      <c r="H2150" t="s">
        <v>7269</v>
      </c>
    </row>
    <row r="2151" spans="1:8" hidden="1">
      <c r="A2151">
        <v>137597</v>
      </c>
      <c r="B2151" t="s">
        <v>6992</v>
      </c>
      <c r="C2151" t="s">
        <v>6993</v>
      </c>
      <c r="D2151" t="s">
        <v>7273</v>
      </c>
      <c r="E2151">
        <v>10494289.35</v>
      </c>
      <c r="F2151">
        <v>12593147.220000001</v>
      </c>
      <c r="G2151">
        <v>46142</v>
      </c>
      <c r="H2151" t="s">
        <v>7269</v>
      </c>
    </row>
    <row r="2152" spans="1:8" hidden="1">
      <c r="A2152">
        <v>137598</v>
      </c>
      <c r="B2152" t="s">
        <v>7274</v>
      </c>
      <c r="C2152" t="s">
        <v>7275</v>
      </c>
      <c r="D2152" t="s">
        <v>7276</v>
      </c>
      <c r="E2152">
        <v>2500000</v>
      </c>
      <c r="F2152">
        <v>2500000</v>
      </c>
      <c r="G2152">
        <v>46142</v>
      </c>
      <c r="H2152" t="s">
        <v>7269</v>
      </c>
    </row>
    <row r="2153" spans="1:8" hidden="1">
      <c r="A2153">
        <v>137599</v>
      </c>
      <c r="B2153" t="s">
        <v>4760</v>
      </c>
      <c r="C2153" t="s">
        <v>3999</v>
      </c>
      <c r="D2153" t="s">
        <v>7123</v>
      </c>
      <c r="E2153">
        <v>1503800</v>
      </c>
      <c r="F2153">
        <v>1804560</v>
      </c>
      <c r="G2153">
        <v>46142</v>
      </c>
      <c r="H2153" t="s">
        <v>7269</v>
      </c>
    </row>
    <row r="2154" spans="1:8" hidden="1">
      <c r="A2154">
        <v>137600</v>
      </c>
      <c r="B2154" t="s">
        <v>4706</v>
      </c>
      <c r="C2154" t="s">
        <v>4122</v>
      </c>
      <c r="D2154" t="s">
        <v>7277</v>
      </c>
      <c r="E2154">
        <v>50220000</v>
      </c>
      <c r="F2154">
        <v>50220000</v>
      </c>
      <c r="G2154">
        <v>46142</v>
      </c>
      <c r="H2154" t="s">
        <v>7269</v>
      </c>
    </row>
    <row r="2155" spans="1:8">
      <c r="A2155" s="9">
        <v>137601</v>
      </c>
      <c r="B2155" s="9" t="s">
        <v>4768</v>
      </c>
      <c r="C2155" s="9" t="s">
        <v>4020</v>
      </c>
      <c r="D2155" s="9" t="s">
        <v>7278</v>
      </c>
      <c r="E2155" s="9">
        <v>34533050</v>
      </c>
      <c r="F2155" s="9">
        <v>34533050</v>
      </c>
      <c r="G2155" s="12">
        <v>46142</v>
      </c>
      <c r="H2155" s="9" t="s">
        <v>7269</v>
      </c>
    </row>
    <row r="2156" spans="1:8" hidden="1">
      <c r="A2156">
        <v>137602</v>
      </c>
      <c r="B2156" t="s">
        <v>4994</v>
      </c>
      <c r="C2156" t="s">
        <v>4004</v>
      </c>
      <c r="D2156" t="s">
        <v>7279</v>
      </c>
      <c r="E2156">
        <v>1550000</v>
      </c>
      <c r="F2156">
        <v>1550000</v>
      </c>
      <c r="G2156">
        <v>46142</v>
      </c>
      <c r="H2156" t="s">
        <v>7269</v>
      </c>
    </row>
    <row r="2157" spans="1:8" hidden="1">
      <c r="A2157">
        <v>137603</v>
      </c>
      <c r="B2157" t="s">
        <v>5538</v>
      </c>
      <c r="C2157" t="s">
        <v>3995</v>
      </c>
      <c r="D2157" t="s">
        <v>7280</v>
      </c>
      <c r="E2157">
        <v>390000</v>
      </c>
      <c r="F2157">
        <v>390000</v>
      </c>
      <c r="G2157">
        <v>46142</v>
      </c>
      <c r="H2157" t="s">
        <v>7269</v>
      </c>
    </row>
    <row r="2158" spans="1:8" hidden="1">
      <c r="A2158">
        <v>137604</v>
      </c>
      <c r="B2158" t="s">
        <v>4760</v>
      </c>
      <c r="C2158" t="s">
        <v>3999</v>
      </c>
      <c r="D2158" t="s">
        <v>7281</v>
      </c>
      <c r="E2158">
        <v>1537360</v>
      </c>
      <c r="F2158">
        <v>1844832</v>
      </c>
      <c r="G2158">
        <v>46142</v>
      </c>
      <c r="H2158" t="s">
        <v>7269</v>
      </c>
    </row>
    <row r="2159" spans="1:8" hidden="1">
      <c r="A2159">
        <v>137605</v>
      </c>
      <c r="B2159" t="s">
        <v>4797</v>
      </c>
      <c r="C2159" t="s">
        <v>4014</v>
      </c>
      <c r="D2159" t="s">
        <v>7282</v>
      </c>
      <c r="E2159">
        <v>4945000</v>
      </c>
      <c r="F2159">
        <v>5934000</v>
      </c>
      <c r="G2159">
        <v>46142</v>
      </c>
      <c r="H2159" t="s">
        <v>7269</v>
      </c>
    </row>
    <row r="2160" spans="1:8" hidden="1">
      <c r="A2160">
        <v>137606</v>
      </c>
      <c r="B2160" t="s">
        <v>4797</v>
      </c>
      <c r="C2160" t="s">
        <v>4014</v>
      </c>
      <c r="D2160" t="s">
        <v>7283</v>
      </c>
      <c r="E2160">
        <v>10762500</v>
      </c>
      <c r="F2160">
        <v>12915000</v>
      </c>
      <c r="G2160">
        <v>46142</v>
      </c>
      <c r="H2160" t="s">
        <v>7269</v>
      </c>
    </row>
    <row r="2161" spans="1:8" hidden="1">
      <c r="A2161">
        <v>137607</v>
      </c>
      <c r="B2161" t="s">
        <v>4797</v>
      </c>
      <c r="C2161" t="s">
        <v>4014</v>
      </c>
      <c r="D2161" t="s">
        <v>7284</v>
      </c>
      <c r="E2161">
        <v>7260000</v>
      </c>
      <c r="F2161">
        <v>8712000</v>
      </c>
      <c r="G2161">
        <v>46142</v>
      </c>
      <c r="H2161" t="s">
        <v>7269</v>
      </c>
    </row>
    <row r="2162" spans="1:8" hidden="1">
      <c r="A2162">
        <v>137608</v>
      </c>
      <c r="B2162" t="s">
        <v>4797</v>
      </c>
      <c r="C2162" t="s">
        <v>4014</v>
      </c>
      <c r="D2162" t="s">
        <v>7285</v>
      </c>
      <c r="E2162">
        <v>8830000</v>
      </c>
      <c r="F2162">
        <v>10596000</v>
      </c>
      <c r="G2162">
        <v>46142</v>
      </c>
      <c r="H2162" t="s">
        <v>7269</v>
      </c>
    </row>
    <row r="2163" spans="1:8" hidden="1">
      <c r="A2163">
        <v>137609</v>
      </c>
      <c r="B2163" t="s">
        <v>4797</v>
      </c>
      <c r="C2163" t="s">
        <v>4014</v>
      </c>
      <c r="D2163" t="s">
        <v>7286</v>
      </c>
      <c r="E2163">
        <v>8800000</v>
      </c>
      <c r="F2163">
        <v>10560000</v>
      </c>
      <c r="G2163">
        <v>46142</v>
      </c>
      <c r="H2163" t="s">
        <v>7269</v>
      </c>
    </row>
    <row r="2164" spans="1:8" hidden="1">
      <c r="A2164">
        <v>137610</v>
      </c>
      <c r="B2164" t="s">
        <v>4803</v>
      </c>
      <c r="C2164" t="s">
        <v>4040</v>
      </c>
      <c r="D2164" t="s">
        <v>7287</v>
      </c>
      <c r="E2164">
        <v>6503651538.1000004</v>
      </c>
      <c r="F2164">
        <v>7804381845.71</v>
      </c>
      <c r="G2164">
        <v>46142</v>
      </c>
      <c r="H2164" t="s">
        <v>7269</v>
      </c>
    </row>
    <row r="2165" spans="1:8" hidden="1">
      <c r="A2165">
        <v>137611</v>
      </c>
      <c r="B2165" t="s">
        <v>4791</v>
      </c>
      <c r="C2165" t="s">
        <v>3968</v>
      </c>
      <c r="D2165" t="s">
        <v>7288</v>
      </c>
      <c r="E2165">
        <v>134330587.84999999</v>
      </c>
      <c r="F2165">
        <v>161196705.41999999</v>
      </c>
      <c r="G2165">
        <v>46142</v>
      </c>
      <c r="H2165" t="s">
        <v>7269</v>
      </c>
    </row>
    <row r="2166" spans="1:8" hidden="1">
      <c r="A2166">
        <v>137612</v>
      </c>
      <c r="B2166" t="s">
        <v>4797</v>
      </c>
      <c r="C2166" t="s">
        <v>4014</v>
      </c>
      <c r="D2166" t="s">
        <v>7289</v>
      </c>
      <c r="E2166">
        <v>13055000</v>
      </c>
      <c r="F2166">
        <v>15666000</v>
      </c>
      <c r="G2166">
        <v>46142</v>
      </c>
      <c r="H2166" t="s">
        <v>7269</v>
      </c>
    </row>
    <row r="2167" spans="1:8" hidden="1">
      <c r="A2167">
        <v>137613</v>
      </c>
      <c r="B2167" t="s">
        <v>4807</v>
      </c>
      <c r="C2167" t="s">
        <v>3982</v>
      </c>
      <c r="D2167" t="s">
        <v>7290</v>
      </c>
      <c r="E2167">
        <v>5102500</v>
      </c>
      <c r="F2167">
        <v>6123000</v>
      </c>
      <c r="G2167">
        <v>46142</v>
      </c>
      <c r="H2167" t="s">
        <v>7269</v>
      </c>
    </row>
    <row r="2168" spans="1:8" hidden="1">
      <c r="A2168">
        <v>137614</v>
      </c>
      <c r="B2168" t="s">
        <v>5142</v>
      </c>
      <c r="C2168" t="s">
        <v>5143</v>
      </c>
      <c r="D2168" t="s">
        <v>7291</v>
      </c>
      <c r="E2168">
        <v>5566586</v>
      </c>
      <c r="F2168">
        <v>6679903.2000000002</v>
      </c>
      <c r="G2168">
        <v>46142</v>
      </c>
      <c r="H2168" t="s">
        <v>7269</v>
      </c>
    </row>
    <row r="2169" spans="1:8" hidden="1">
      <c r="A2169">
        <v>137615</v>
      </c>
      <c r="B2169" t="s">
        <v>5151</v>
      </c>
      <c r="C2169" t="s">
        <v>4179</v>
      </c>
      <c r="D2169" t="s">
        <v>7292</v>
      </c>
      <c r="E2169">
        <v>6804000</v>
      </c>
      <c r="F2169">
        <v>8164800</v>
      </c>
      <c r="G2169">
        <v>46142</v>
      </c>
      <c r="H2169" t="s">
        <v>7269</v>
      </c>
    </row>
    <row r="2170" spans="1:8" hidden="1">
      <c r="A2170">
        <v>137616</v>
      </c>
      <c r="B2170" t="s">
        <v>7228</v>
      </c>
      <c r="C2170" t="s">
        <v>7229</v>
      </c>
      <c r="D2170" t="s">
        <v>7293</v>
      </c>
      <c r="E2170">
        <v>24000000</v>
      </c>
      <c r="F2170">
        <v>28800000</v>
      </c>
      <c r="G2170">
        <v>46142</v>
      </c>
      <c r="H2170" t="s">
        <v>7269</v>
      </c>
    </row>
    <row r="2171" spans="1:8" hidden="1">
      <c r="A2171">
        <v>137617</v>
      </c>
      <c r="B2171" t="s">
        <v>4786</v>
      </c>
      <c r="C2171" t="s">
        <v>4169</v>
      </c>
      <c r="D2171" t="s">
        <v>7294</v>
      </c>
      <c r="E2171">
        <v>4875000</v>
      </c>
      <c r="F2171">
        <v>5850000</v>
      </c>
      <c r="G2171">
        <v>46146</v>
      </c>
      <c r="H2171" t="s">
        <v>7295</v>
      </c>
    </row>
    <row r="2172" spans="1:8" hidden="1">
      <c r="A2172">
        <v>137618</v>
      </c>
      <c r="B2172" t="s">
        <v>4791</v>
      </c>
      <c r="C2172" t="s">
        <v>3968</v>
      </c>
      <c r="D2172">
        <v>0</v>
      </c>
      <c r="E2172">
        <v>4000000</v>
      </c>
      <c r="F2172">
        <v>4800000</v>
      </c>
      <c r="G2172">
        <v>46146</v>
      </c>
      <c r="H2172" t="s">
        <v>7295</v>
      </c>
    </row>
    <row r="2173" spans="1:8" hidden="1">
      <c r="A2173">
        <v>137619</v>
      </c>
      <c r="B2173" t="s">
        <v>7296</v>
      </c>
      <c r="C2173" t="s">
        <v>4105</v>
      </c>
      <c r="D2173" t="s">
        <v>7297</v>
      </c>
      <c r="E2173">
        <v>38474000</v>
      </c>
      <c r="F2173">
        <v>46168800</v>
      </c>
      <c r="G2173">
        <v>46146</v>
      </c>
      <c r="H2173" t="s">
        <v>7295</v>
      </c>
    </row>
    <row r="2174" spans="1:8" hidden="1">
      <c r="A2174">
        <v>137620</v>
      </c>
      <c r="B2174" t="s">
        <v>4839</v>
      </c>
      <c r="C2174" t="s">
        <v>4840</v>
      </c>
      <c r="D2174" t="s">
        <v>7298</v>
      </c>
      <c r="E2174">
        <v>2566.4</v>
      </c>
      <c r="F2174">
        <v>2566.4</v>
      </c>
      <c r="G2174">
        <v>46146</v>
      </c>
      <c r="H2174" t="s">
        <v>7295</v>
      </c>
    </row>
    <row r="2175" spans="1:8" hidden="1">
      <c r="A2175">
        <v>137621</v>
      </c>
      <c r="B2175" t="s">
        <v>7299</v>
      </c>
      <c r="C2175" t="s">
        <v>7300</v>
      </c>
      <c r="D2175" t="s">
        <v>7301</v>
      </c>
      <c r="E2175">
        <v>18000000</v>
      </c>
      <c r="F2175">
        <v>21600000</v>
      </c>
      <c r="G2175">
        <v>46146</v>
      </c>
      <c r="H2175" t="s">
        <v>7295</v>
      </c>
    </row>
    <row r="2176" spans="1:8" hidden="1">
      <c r="A2176">
        <v>137622</v>
      </c>
      <c r="B2176" t="s">
        <v>4923</v>
      </c>
      <c r="C2176" t="s">
        <v>4074</v>
      </c>
      <c r="D2176" t="s">
        <v>7302</v>
      </c>
      <c r="E2176">
        <v>2250000</v>
      </c>
      <c r="F2176">
        <v>2700000</v>
      </c>
      <c r="G2176">
        <v>46146</v>
      </c>
      <c r="H2176" t="s">
        <v>7295</v>
      </c>
    </row>
    <row r="2177" spans="1:8" hidden="1">
      <c r="A2177">
        <v>137623</v>
      </c>
      <c r="B2177" t="s">
        <v>5027</v>
      </c>
      <c r="C2177" t="s">
        <v>5028</v>
      </c>
      <c r="D2177" t="s">
        <v>7303</v>
      </c>
      <c r="E2177">
        <v>350000</v>
      </c>
      <c r="F2177">
        <v>350000</v>
      </c>
      <c r="G2177">
        <v>46146</v>
      </c>
      <c r="H2177" t="s">
        <v>7295</v>
      </c>
    </row>
    <row r="2178" spans="1:8" hidden="1">
      <c r="A2178">
        <v>137624</v>
      </c>
      <c r="B2178">
        <v>0</v>
      </c>
      <c r="C2178">
        <v>0</v>
      </c>
      <c r="D2178">
        <v>0</v>
      </c>
      <c r="E2178">
        <v>181000</v>
      </c>
      <c r="F2178">
        <v>0</v>
      </c>
      <c r="G2178">
        <v>46146</v>
      </c>
      <c r="H2178" t="s">
        <v>7295</v>
      </c>
    </row>
    <row r="2179" spans="1:8" hidden="1">
      <c r="A2179">
        <v>137625</v>
      </c>
      <c r="B2179">
        <v>0</v>
      </c>
      <c r="C2179">
        <v>0</v>
      </c>
      <c r="D2179" t="s">
        <v>7304</v>
      </c>
      <c r="E2179">
        <v>0</v>
      </c>
      <c r="F2179">
        <v>0</v>
      </c>
      <c r="G2179">
        <v>46146</v>
      </c>
      <c r="H2179" t="s">
        <v>7295</v>
      </c>
    </row>
    <row r="2180" spans="1:8" hidden="1">
      <c r="A2180">
        <v>137626</v>
      </c>
      <c r="B2180" t="s">
        <v>7305</v>
      </c>
      <c r="C2180" t="s">
        <v>4011</v>
      </c>
      <c r="D2180">
        <v>0</v>
      </c>
      <c r="E2180">
        <v>4400000</v>
      </c>
      <c r="F2180">
        <v>5280000</v>
      </c>
      <c r="G2180">
        <v>46146</v>
      </c>
      <c r="H2180" t="s">
        <v>7295</v>
      </c>
    </row>
    <row r="2181" spans="1:8" hidden="1">
      <c r="A2181">
        <v>137627</v>
      </c>
      <c r="B2181" t="s">
        <v>6057</v>
      </c>
      <c r="C2181" t="s">
        <v>6058</v>
      </c>
      <c r="D2181">
        <v>0</v>
      </c>
      <c r="E2181">
        <v>100000</v>
      </c>
      <c r="F2181">
        <v>120000</v>
      </c>
      <c r="G2181">
        <v>46146</v>
      </c>
      <c r="H2181" t="s">
        <v>7295</v>
      </c>
    </row>
    <row r="2182" spans="1:8" hidden="1">
      <c r="A2182">
        <v>137628</v>
      </c>
      <c r="B2182" t="s">
        <v>5116</v>
      </c>
      <c r="C2182" t="s">
        <v>3966</v>
      </c>
      <c r="D2182" t="s">
        <v>7306</v>
      </c>
      <c r="E2182">
        <v>3294485</v>
      </c>
      <c r="F2182">
        <v>3953382</v>
      </c>
      <c r="G2182">
        <v>46146</v>
      </c>
      <c r="H2182" t="s">
        <v>7295</v>
      </c>
    </row>
    <row r="2183" spans="1:8" hidden="1">
      <c r="A2183">
        <v>137629</v>
      </c>
      <c r="B2183" t="s">
        <v>5538</v>
      </c>
      <c r="C2183" t="s">
        <v>3995</v>
      </c>
      <c r="D2183">
        <v>0</v>
      </c>
      <c r="E2183">
        <v>400000</v>
      </c>
      <c r="F2183">
        <v>400000</v>
      </c>
      <c r="G2183">
        <v>46146</v>
      </c>
      <c r="H2183" t="s">
        <v>7295</v>
      </c>
    </row>
    <row r="2184" spans="1:8" hidden="1">
      <c r="A2184">
        <v>137630</v>
      </c>
      <c r="B2184">
        <v>0</v>
      </c>
      <c r="C2184">
        <v>0</v>
      </c>
      <c r="D2184" t="s">
        <v>7307</v>
      </c>
      <c r="E2184">
        <v>0</v>
      </c>
      <c r="F2184">
        <v>0</v>
      </c>
      <c r="G2184">
        <v>46146</v>
      </c>
      <c r="H2184" t="s">
        <v>7295</v>
      </c>
    </row>
    <row r="2185" spans="1:8" hidden="1">
      <c r="A2185">
        <v>137631</v>
      </c>
      <c r="B2185" t="s">
        <v>5087</v>
      </c>
      <c r="C2185" t="s">
        <v>5088</v>
      </c>
      <c r="D2185" t="s">
        <v>7308</v>
      </c>
      <c r="E2185">
        <v>28237000</v>
      </c>
      <c r="F2185">
        <v>28237000</v>
      </c>
      <c r="G2185">
        <v>46146</v>
      </c>
      <c r="H2185" t="s">
        <v>7295</v>
      </c>
    </row>
    <row r="2186" spans="1:8" hidden="1">
      <c r="A2186">
        <v>137632</v>
      </c>
      <c r="B2186" t="s">
        <v>4797</v>
      </c>
      <c r="C2186" t="s">
        <v>4014</v>
      </c>
      <c r="D2186" t="s">
        <v>7309</v>
      </c>
      <c r="E2186">
        <v>30696799</v>
      </c>
      <c r="F2186">
        <v>36836158.799999997</v>
      </c>
      <c r="G2186">
        <v>46146</v>
      </c>
      <c r="H2186" t="s">
        <v>7295</v>
      </c>
    </row>
    <row r="2187" spans="1:8" hidden="1">
      <c r="A2187">
        <v>137633</v>
      </c>
      <c r="B2187" t="s">
        <v>4797</v>
      </c>
      <c r="C2187" t="s">
        <v>4014</v>
      </c>
      <c r="D2187" t="s">
        <v>7310</v>
      </c>
      <c r="E2187">
        <v>44680499</v>
      </c>
      <c r="F2187">
        <v>53616598.799999997</v>
      </c>
      <c r="G2187">
        <v>46146</v>
      </c>
      <c r="H2187" t="s">
        <v>7295</v>
      </c>
    </row>
    <row r="2188" spans="1:8" hidden="1">
      <c r="A2188">
        <v>137634</v>
      </c>
      <c r="B2188" t="s">
        <v>4697</v>
      </c>
      <c r="C2188" t="s">
        <v>3996</v>
      </c>
      <c r="D2188" t="s">
        <v>7311</v>
      </c>
      <c r="E2188">
        <v>36835688</v>
      </c>
      <c r="F2188">
        <v>44202825.600000001</v>
      </c>
      <c r="G2188">
        <v>46146</v>
      </c>
      <c r="H2188" t="s">
        <v>7295</v>
      </c>
    </row>
    <row r="2189" spans="1:8" hidden="1">
      <c r="A2189">
        <v>137635</v>
      </c>
      <c r="B2189" t="s">
        <v>4697</v>
      </c>
      <c r="C2189" t="s">
        <v>3996</v>
      </c>
      <c r="D2189" t="s">
        <v>6467</v>
      </c>
      <c r="E2189">
        <v>3738200</v>
      </c>
      <c r="F2189">
        <v>3738200</v>
      </c>
      <c r="G2189">
        <v>46146</v>
      </c>
      <c r="H2189" t="s">
        <v>7295</v>
      </c>
    </row>
    <row r="2190" spans="1:8" hidden="1">
      <c r="A2190">
        <v>137636</v>
      </c>
      <c r="B2190" t="s">
        <v>6153</v>
      </c>
      <c r="C2190" t="s">
        <v>4192</v>
      </c>
      <c r="D2190">
        <v>0</v>
      </c>
      <c r="E2190">
        <v>0</v>
      </c>
      <c r="F2190">
        <v>0</v>
      </c>
      <c r="G2190">
        <v>46146</v>
      </c>
      <c r="H2190" t="s">
        <v>7295</v>
      </c>
    </row>
    <row r="2191" spans="1:8" hidden="1">
      <c r="A2191">
        <v>137637</v>
      </c>
      <c r="B2191" t="s">
        <v>4697</v>
      </c>
      <c r="C2191" t="s">
        <v>3996</v>
      </c>
      <c r="D2191" t="s">
        <v>7312</v>
      </c>
      <c r="E2191">
        <v>120000</v>
      </c>
      <c r="F2191">
        <v>120000</v>
      </c>
      <c r="G2191">
        <v>46146</v>
      </c>
      <c r="H2191" t="s">
        <v>7295</v>
      </c>
    </row>
    <row r="2192" spans="1:8" hidden="1">
      <c r="A2192">
        <v>137638</v>
      </c>
      <c r="B2192" t="s">
        <v>4797</v>
      </c>
      <c r="C2192" t="s">
        <v>4014</v>
      </c>
      <c r="D2192" t="s">
        <v>7313</v>
      </c>
      <c r="E2192">
        <v>35434721</v>
      </c>
      <c r="F2192">
        <v>42521665.200000003</v>
      </c>
      <c r="G2192">
        <v>46146</v>
      </c>
      <c r="H2192" t="s">
        <v>7295</v>
      </c>
    </row>
    <row r="2193" spans="1:8" hidden="1">
      <c r="A2193">
        <v>137639</v>
      </c>
      <c r="B2193" t="s">
        <v>4760</v>
      </c>
      <c r="C2193" t="s">
        <v>3999</v>
      </c>
      <c r="D2193" t="s">
        <v>6908</v>
      </c>
      <c r="E2193">
        <v>44400</v>
      </c>
      <c r="F2193">
        <v>53280</v>
      </c>
      <c r="G2193">
        <v>46146</v>
      </c>
      <c r="H2193" t="s">
        <v>7295</v>
      </c>
    </row>
    <row r="2194" spans="1:8" hidden="1">
      <c r="A2194">
        <v>137640</v>
      </c>
      <c r="B2194" t="s">
        <v>4697</v>
      </c>
      <c r="C2194" t="s">
        <v>3996</v>
      </c>
      <c r="D2194" t="s">
        <v>6467</v>
      </c>
      <c r="E2194">
        <v>1518800</v>
      </c>
      <c r="F2194">
        <v>1518800</v>
      </c>
      <c r="G2194">
        <v>46146</v>
      </c>
      <c r="H2194" t="s">
        <v>7295</v>
      </c>
    </row>
    <row r="2195" spans="1:8" hidden="1">
      <c r="A2195">
        <v>137641</v>
      </c>
      <c r="B2195">
        <v>0</v>
      </c>
      <c r="C2195">
        <v>0</v>
      </c>
      <c r="D2195" t="s">
        <v>7314</v>
      </c>
      <c r="E2195">
        <v>0</v>
      </c>
      <c r="F2195">
        <v>0</v>
      </c>
      <c r="G2195">
        <v>46146</v>
      </c>
      <c r="H2195" t="s">
        <v>7295</v>
      </c>
    </row>
    <row r="2196" spans="1:8" hidden="1">
      <c r="A2196">
        <v>137642</v>
      </c>
      <c r="B2196">
        <v>0</v>
      </c>
      <c r="C2196">
        <v>0</v>
      </c>
      <c r="D2196" t="s">
        <v>7315</v>
      </c>
      <c r="E2196">
        <v>0</v>
      </c>
      <c r="F2196">
        <v>0</v>
      </c>
      <c r="G2196">
        <v>46146</v>
      </c>
      <c r="H2196" t="s">
        <v>7295</v>
      </c>
    </row>
    <row r="2197" spans="1:8" hidden="1">
      <c r="A2197">
        <v>137643</v>
      </c>
      <c r="B2197">
        <v>0</v>
      </c>
      <c r="C2197">
        <v>0</v>
      </c>
      <c r="D2197" t="s">
        <v>7316</v>
      </c>
      <c r="E2197">
        <v>0</v>
      </c>
      <c r="F2197">
        <v>0</v>
      </c>
      <c r="G2197">
        <v>46146</v>
      </c>
      <c r="H2197" t="s">
        <v>7295</v>
      </c>
    </row>
    <row r="2198" spans="1:8" hidden="1">
      <c r="A2198">
        <v>137644</v>
      </c>
      <c r="B2198" t="s">
        <v>4760</v>
      </c>
      <c r="C2198" t="s">
        <v>3999</v>
      </c>
      <c r="D2198" t="s">
        <v>7317</v>
      </c>
      <c r="E2198">
        <v>1890600</v>
      </c>
      <c r="F2198">
        <v>2268720</v>
      </c>
      <c r="G2198">
        <v>46146</v>
      </c>
      <c r="H2198" t="s">
        <v>7295</v>
      </c>
    </row>
    <row r="2199" spans="1:8" hidden="1">
      <c r="A2199">
        <v>137645</v>
      </c>
      <c r="B2199" t="s">
        <v>4807</v>
      </c>
      <c r="C2199" t="s">
        <v>3982</v>
      </c>
      <c r="D2199" t="s">
        <v>7318</v>
      </c>
      <c r="E2199">
        <v>13600000</v>
      </c>
      <c r="F2199">
        <v>16320000</v>
      </c>
      <c r="G2199">
        <v>46146</v>
      </c>
      <c r="H2199" t="s">
        <v>7295</v>
      </c>
    </row>
    <row r="2200" spans="1:8" hidden="1">
      <c r="A2200">
        <v>137646</v>
      </c>
      <c r="B2200" t="s">
        <v>4797</v>
      </c>
      <c r="C2200" t="s">
        <v>4014</v>
      </c>
      <c r="D2200" t="s">
        <v>7319</v>
      </c>
      <c r="E2200">
        <v>13600000</v>
      </c>
      <c r="F2200">
        <v>16320000</v>
      </c>
      <c r="G2200">
        <v>46146</v>
      </c>
      <c r="H2200" t="s">
        <v>7295</v>
      </c>
    </row>
    <row r="2201" spans="1:8" hidden="1">
      <c r="A2201">
        <v>137647</v>
      </c>
      <c r="B2201" t="s">
        <v>5392</v>
      </c>
      <c r="C2201" t="s">
        <v>3980</v>
      </c>
      <c r="D2201" t="s">
        <v>7320</v>
      </c>
      <c r="E2201">
        <v>5500000</v>
      </c>
      <c r="F2201">
        <v>6600000</v>
      </c>
      <c r="G2201">
        <v>46147</v>
      </c>
      <c r="H2201" t="s">
        <v>4752</v>
      </c>
    </row>
    <row r="2202" spans="1:8" hidden="1">
      <c r="A2202">
        <v>137648</v>
      </c>
      <c r="B2202" t="s">
        <v>7321</v>
      </c>
      <c r="C2202" t="s">
        <v>4208</v>
      </c>
      <c r="D2202" t="s">
        <v>7322</v>
      </c>
      <c r="E2202">
        <v>146574.01</v>
      </c>
      <c r="F2202">
        <v>146574.01</v>
      </c>
      <c r="G2202">
        <v>46147</v>
      </c>
      <c r="H2202" t="s">
        <v>4752</v>
      </c>
    </row>
    <row r="2203" spans="1:8" hidden="1">
      <c r="A2203">
        <v>137649</v>
      </c>
      <c r="B2203" t="s">
        <v>6491</v>
      </c>
      <c r="C2203" t="s">
        <v>6492</v>
      </c>
      <c r="D2203" t="s">
        <v>6493</v>
      </c>
      <c r="E2203">
        <v>300000</v>
      </c>
      <c r="F2203">
        <v>300000</v>
      </c>
      <c r="G2203">
        <v>46147</v>
      </c>
      <c r="H2203" t="s">
        <v>4752</v>
      </c>
    </row>
    <row r="2204" spans="1:8" hidden="1">
      <c r="A2204">
        <v>137650</v>
      </c>
      <c r="B2204" t="s">
        <v>4791</v>
      </c>
      <c r="C2204" t="s">
        <v>3968</v>
      </c>
      <c r="D2204">
        <v>0</v>
      </c>
      <c r="E2204">
        <v>1900000</v>
      </c>
      <c r="F2204">
        <v>2280000</v>
      </c>
      <c r="G2204">
        <v>46147</v>
      </c>
      <c r="H2204" t="s">
        <v>4752</v>
      </c>
    </row>
    <row r="2205" spans="1:8" hidden="1">
      <c r="A2205">
        <v>137651</v>
      </c>
      <c r="B2205" t="s">
        <v>4697</v>
      </c>
      <c r="C2205" t="s">
        <v>3996</v>
      </c>
      <c r="D2205" t="s">
        <v>7323</v>
      </c>
      <c r="E2205">
        <v>1129200</v>
      </c>
      <c r="F2205">
        <v>1355040</v>
      </c>
      <c r="G2205">
        <v>46147</v>
      </c>
      <c r="H2205" t="s">
        <v>4752</v>
      </c>
    </row>
    <row r="2206" spans="1:8" hidden="1">
      <c r="A2206">
        <v>137652</v>
      </c>
      <c r="B2206" t="s">
        <v>4697</v>
      </c>
      <c r="C2206" t="s">
        <v>3996</v>
      </c>
      <c r="D2206" t="s">
        <v>7324</v>
      </c>
      <c r="E2206">
        <v>1959240</v>
      </c>
      <c r="F2206">
        <v>2351088</v>
      </c>
      <c r="G2206">
        <v>46147</v>
      </c>
      <c r="H2206" t="s">
        <v>4752</v>
      </c>
    </row>
    <row r="2207" spans="1:8" hidden="1">
      <c r="A2207">
        <v>137653</v>
      </c>
      <c r="B2207" t="s">
        <v>4797</v>
      </c>
      <c r="C2207" t="s">
        <v>4014</v>
      </c>
      <c r="D2207" t="s">
        <v>7325</v>
      </c>
      <c r="E2207">
        <v>1088900</v>
      </c>
      <c r="F2207">
        <v>1306680</v>
      </c>
      <c r="G2207">
        <v>46147</v>
      </c>
      <c r="H2207" t="s">
        <v>4752</v>
      </c>
    </row>
    <row r="2208" spans="1:8" hidden="1">
      <c r="A2208">
        <v>137654</v>
      </c>
      <c r="B2208">
        <v>0</v>
      </c>
      <c r="C2208">
        <v>0</v>
      </c>
      <c r="D2208" t="s">
        <v>5410</v>
      </c>
      <c r="E2208">
        <v>1</v>
      </c>
      <c r="F2208">
        <v>1.2</v>
      </c>
      <c r="G2208">
        <v>46147</v>
      </c>
      <c r="H2208" t="s">
        <v>4752</v>
      </c>
    </row>
    <row r="2209" spans="1:8" hidden="1">
      <c r="A2209">
        <v>137655</v>
      </c>
      <c r="B2209" t="s">
        <v>4797</v>
      </c>
      <c r="C2209" t="s">
        <v>4014</v>
      </c>
      <c r="D2209" t="s">
        <v>7326</v>
      </c>
      <c r="E2209">
        <v>7110000</v>
      </c>
      <c r="F2209">
        <v>8532000</v>
      </c>
      <c r="G2209">
        <v>46147</v>
      </c>
      <c r="H2209" t="s">
        <v>4752</v>
      </c>
    </row>
    <row r="2210" spans="1:8" hidden="1">
      <c r="A2210">
        <v>137656</v>
      </c>
      <c r="B2210">
        <v>0</v>
      </c>
      <c r="C2210">
        <v>0</v>
      </c>
      <c r="D2210" t="s">
        <v>7327</v>
      </c>
      <c r="E2210">
        <v>1</v>
      </c>
      <c r="F2210">
        <v>1.2</v>
      </c>
      <c r="G2210">
        <v>46147</v>
      </c>
      <c r="H2210" t="s">
        <v>4752</v>
      </c>
    </row>
    <row r="2211" spans="1:8" hidden="1">
      <c r="A2211">
        <v>137657</v>
      </c>
      <c r="B2211" t="s">
        <v>6896</v>
      </c>
      <c r="C2211" t="s">
        <v>4093</v>
      </c>
      <c r="D2211" t="s">
        <v>7328</v>
      </c>
      <c r="E2211">
        <v>2160000</v>
      </c>
      <c r="F2211">
        <v>2160000</v>
      </c>
      <c r="G2211">
        <v>46147</v>
      </c>
      <c r="H2211" t="s">
        <v>4752</v>
      </c>
    </row>
    <row r="2212" spans="1:8" hidden="1">
      <c r="A2212">
        <v>137658</v>
      </c>
      <c r="B2212" t="s">
        <v>4807</v>
      </c>
      <c r="C2212" t="s">
        <v>3982</v>
      </c>
      <c r="D2212" t="s">
        <v>7329</v>
      </c>
      <c r="E2212">
        <v>3230000</v>
      </c>
      <c r="F2212">
        <v>3876000</v>
      </c>
      <c r="G2212">
        <v>46147</v>
      </c>
      <c r="H2212" t="s">
        <v>4752</v>
      </c>
    </row>
    <row r="2213" spans="1:8" hidden="1">
      <c r="A2213">
        <v>137659</v>
      </c>
      <c r="B2213" t="s">
        <v>4760</v>
      </c>
      <c r="C2213" t="s">
        <v>3999</v>
      </c>
      <c r="D2213" t="s">
        <v>7330</v>
      </c>
      <c r="E2213">
        <v>1448800</v>
      </c>
      <c r="F2213">
        <v>1641440</v>
      </c>
      <c r="G2213">
        <v>46147</v>
      </c>
      <c r="H2213" t="s">
        <v>4752</v>
      </c>
    </row>
    <row r="2214" spans="1:8" hidden="1">
      <c r="A2214">
        <v>137660</v>
      </c>
      <c r="B2214" t="s">
        <v>6057</v>
      </c>
      <c r="C2214" t="s">
        <v>6058</v>
      </c>
      <c r="D2214" t="s">
        <v>7331</v>
      </c>
      <c r="E2214">
        <v>660000</v>
      </c>
      <c r="F2214">
        <v>792000</v>
      </c>
      <c r="G2214">
        <v>46147</v>
      </c>
      <c r="H2214" t="s">
        <v>4752</v>
      </c>
    </row>
    <row r="2215" spans="1:8" hidden="1">
      <c r="A2215">
        <v>137661</v>
      </c>
      <c r="B2215" t="s">
        <v>5287</v>
      </c>
      <c r="C2215" t="s">
        <v>4085</v>
      </c>
      <c r="D2215" t="s">
        <v>7332</v>
      </c>
      <c r="E2215">
        <v>708000</v>
      </c>
      <c r="F2215">
        <v>708000</v>
      </c>
      <c r="G2215">
        <v>46147</v>
      </c>
      <c r="H2215" t="s">
        <v>4752</v>
      </c>
    </row>
    <row r="2216" spans="1:8" hidden="1">
      <c r="A2216">
        <v>137662</v>
      </c>
      <c r="B2216" t="s">
        <v>5116</v>
      </c>
      <c r="C2216" t="s">
        <v>3966</v>
      </c>
      <c r="D2216">
        <v>0</v>
      </c>
      <c r="E2216">
        <v>682166.67</v>
      </c>
      <c r="F2216">
        <v>818600</v>
      </c>
      <c r="G2216">
        <v>46147</v>
      </c>
      <c r="H2216" t="s">
        <v>4752</v>
      </c>
    </row>
    <row r="2217" spans="1:8" hidden="1">
      <c r="A2217">
        <v>137663</v>
      </c>
      <c r="B2217">
        <v>0</v>
      </c>
      <c r="C2217">
        <v>0</v>
      </c>
      <c r="D2217" t="s">
        <v>7333</v>
      </c>
      <c r="E2217">
        <v>7200000</v>
      </c>
      <c r="F2217">
        <v>8640000</v>
      </c>
      <c r="G2217">
        <v>46147</v>
      </c>
      <c r="H2217" t="s">
        <v>4752</v>
      </c>
    </row>
    <row r="2218" spans="1:8" hidden="1">
      <c r="A2218">
        <v>137664</v>
      </c>
      <c r="B2218" t="s">
        <v>4760</v>
      </c>
      <c r="C2218" t="s">
        <v>3999</v>
      </c>
      <c r="D2218" t="s">
        <v>7334</v>
      </c>
      <c r="E2218">
        <v>340800</v>
      </c>
      <c r="F2218">
        <v>408960</v>
      </c>
      <c r="G2218">
        <v>46147</v>
      </c>
      <c r="H2218" t="s">
        <v>4752</v>
      </c>
    </row>
    <row r="2219" spans="1:8" hidden="1">
      <c r="A2219">
        <v>137665</v>
      </c>
      <c r="B2219">
        <v>0</v>
      </c>
      <c r="C2219">
        <v>0</v>
      </c>
      <c r="D2219" t="s">
        <v>7335</v>
      </c>
      <c r="E2219">
        <v>3600000</v>
      </c>
      <c r="F2219">
        <v>4320000</v>
      </c>
      <c r="G2219">
        <v>46147</v>
      </c>
      <c r="H2219" t="s">
        <v>4752</v>
      </c>
    </row>
    <row r="2220" spans="1:8" hidden="1">
      <c r="A2220">
        <v>137666</v>
      </c>
      <c r="B2220">
        <v>0</v>
      </c>
      <c r="C2220">
        <v>0</v>
      </c>
      <c r="D2220" t="s">
        <v>7336</v>
      </c>
      <c r="E2220">
        <v>3600000</v>
      </c>
      <c r="F2220">
        <v>4320000</v>
      </c>
      <c r="G2220">
        <v>46147</v>
      </c>
      <c r="H2220" t="s">
        <v>4752</v>
      </c>
    </row>
    <row r="2221" spans="1:8" hidden="1">
      <c r="A2221">
        <v>137667</v>
      </c>
      <c r="B2221" t="s">
        <v>4938</v>
      </c>
      <c r="C2221" t="s">
        <v>3972</v>
      </c>
      <c r="D2221" t="s">
        <v>7337</v>
      </c>
      <c r="E2221">
        <v>9000000</v>
      </c>
      <c r="F2221">
        <v>10800000</v>
      </c>
      <c r="G2221">
        <v>46147</v>
      </c>
      <c r="H2221" t="s">
        <v>4752</v>
      </c>
    </row>
    <row r="2222" spans="1:8" hidden="1">
      <c r="A2222">
        <v>137668</v>
      </c>
      <c r="B2222" t="s">
        <v>4683</v>
      </c>
      <c r="C2222" t="s">
        <v>4684</v>
      </c>
      <c r="D2222" t="s">
        <v>7338</v>
      </c>
      <c r="E2222">
        <v>2520000</v>
      </c>
      <c r="F2222">
        <v>2520000</v>
      </c>
      <c r="G2222">
        <v>46147</v>
      </c>
      <c r="H2222" t="s">
        <v>4752</v>
      </c>
    </row>
    <row r="2223" spans="1:8" hidden="1">
      <c r="A2223">
        <v>137669</v>
      </c>
      <c r="B2223" t="s">
        <v>6035</v>
      </c>
      <c r="C2223" t="s">
        <v>4102</v>
      </c>
      <c r="D2223" t="s">
        <v>7339</v>
      </c>
      <c r="E2223">
        <v>44153.24</v>
      </c>
      <c r="F2223">
        <v>52983.88</v>
      </c>
      <c r="G2223">
        <v>46147</v>
      </c>
      <c r="H2223" t="s">
        <v>4752</v>
      </c>
    </row>
    <row r="2224" spans="1:8" hidden="1">
      <c r="A2224">
        <v>137670</v>
      </c>
      <c r="B2224" t="s">
        <v>7340</v>
      </c>
      <c r="C2224" t="s">
        <v>7341</v>
      </c>
      <c r="D2224" t="s">
        <v>7342</v>
      </c>
      <c r="E2224">
        <v>630000</v>
      </c>
      <c r="F2224">
        <v>630000</v>
      </c>
      <c r="G2224">
        <v>46147</v>
      </c>
      <c r="H2224" t="s">
        <v>4752</v>
      </c>
    </row>
    <row r="2225" spans="1:8" hidden="1">
      <c r="A2225">
        <v>137671</v>
      </c>
      <c r="B2225" t="s">
        <v>7343</v>
      </c>
      <c r="C2225" t="s">
        <v>7344</v>
      </c>
      <c r="D2225" t="s">
        <v>7342</v>
      </c>
      <c r="E2225">
        <v>2834300</v>
      </c>
      <c r="F2225">
        <v>2834300</v>
      </c>
      <c r="G2225">
        <v>46147</v>
      </c>
      <c r="H2225" t="s">
        <v>4752</v>
      </c>
    </row>
    <row r="2226" spans="1:8" hidden="1">
      <c r="A2226">
        <v>137672</v>
      </c>
      <c r="B2226" t="s">
        <v>7345</v>
      </c>
      <c r="C2226" t="s">
        <v>7346</v>
      </c>
      <c r="D2226">
        <v>0</v>
      </c>
      <c r="E2226">
        <v>31565179.190000001</v>
      </c>
      <c r="F2226">
        <v>37878215.030000001</v>
      </c>
      <c r="G2226">
        <v>46147</v>
      </c>
      <c r="H2226" t="s">
        <v>4752</v>
      </c>
    </row>
    <row r="2227" spans="1:8" hidden="1">
      <c r="A2227">
        <v>137673</v>
      </c>
      <c r="B2227" t="s">
        <v>7347</v>
      </c>
      <c r="C2227" t="s">
        <v>4083</v>
      </c>
      <c r="D2227" t="s">
        <v>7348</v>
      </c>
      <c r="E2227">
        <v>3899608.11</v>
      </c>
      <c r="F2227">
        <v>4679529.74</v>
      </c>
      <c r="G2227">
        <v>46147</v>
      </c>
      <c r="H2227" t="s">
        <v>4752</v>
      </c>
    </row>
    <row r="2228" spans="1:8" hidden="1">
      <c r="A2228">
        <v>137674</v>
      </c>
      <c r="B2228" t="s">
        <v>7349</v>
      </c>
      <c r="C2228" t="s">
        <v>7350</v>
      </c>
      <c r="D2228" t="s">
        <v>7351</v>
      </c>
      <c r="E2228">
        <v>4244</v>
      </c>
      <c r="F2228">
        <v>4244</v>
      </c>
      <c r="G2228">
        <v>46147</v>
      </c>
      <c r="H2228" t="s">
        <v>4752</v>
      </c>
    </row>
    <row r="2229" spans="1:8" hidden="1">
      <c r="A2229">
        <v>137675</v>
      </c>
      <c r="B2229" t="s">
        <v>4853</v>
      </c>
      <c r="C2229" t="s">
        <v>4146</v>
      </c>
      <c r="D2229" t="s">
        <v>7352</v>
      </c>
      <c r="E2229">
        <v>2500000</v>
      </c>
      <c r="F2229">
        <v>3000000</v>
      </c>
      <c r="G2229">
        <v>46148</v>
      </c>
      <c r="H2229" t="s">
        <v>7353</v>
      </c>
    </row>
    <row r="2230" spans="1:8" hidden="1">
      <c r="A2230">
        <v>137676</v>
      </c>
      <c r="B2230" t="s">
        <v>4688</v>
      </c>
      <c r="C2230" t="s">
        <v>4007</v>
      </c>
      <c r="D2230" t="s">
        <v>7354</v>
      </c>
      <c r="E2230">
        <v>22057400</v>
      </c>
      <c r="F2230">
        <v>26468880</v>
      </c>
      <c r="G2230">
        <v>46148</v>
      </c>
      <c r="H2230" t="s">
        <v>7353</v>
      </c>
    </row>
    <row r="2231" spans="1:8" hidden="1">
      <c r="A2231">
        <v>137677</v>
      </c>
      <c r="B2231" t="s">
        <v>7355</v>
      </c>
      <c r="C2231" t="s">
        <v>4100</v>
      </c>
      <c r="D2231" t="s">
        <v>7356</v>
      </c>
      <c r="E2231">
        <v>48000000</v>
      </c>
      <c r="F2231">
        <v>57600000</v>
      </c>
      <c r="G2231">
        <v>46148</v>
      </c>
      <c r="H2231" t="s">
        <v>7353</v>
      </c>
    </row>
    <row r="2232" spans="1:8" hidden="1">
      <c r="A2232">
        <v>137678</v>
      </c>
      <c r="B2232" t="s">
        <v>6070</v>
      </c>
      <c r="C2232" t="s">
        <v>4103</v>
      </c>
      <c r="D2232" t="s">
        <v>7357</v>
      </c>
      <c r="E2232">
        <v>12347560</v>
      </c>
      <c r="F2232">
        <v>14817072</v>
      </c>
      <c r="G2232">
        <v>46148</v>
      </c>
      <c r="H2232" t="s">
        <v>7353</v>
      </c>
    </row>
    <row r="2233" spans="1:8" hidden="1">
      <c r="A2233">
        <v>137679</v>
      </c>
      <c r="B2233" t="s">
        <v>6748</v>
      </c>
      <c r="C2233" t="s">
        <v>6749</v>
      </c>
      <c r="D2233" t="s">
        <v>7358</v>
      </c>
      <c r="E2233">
        <v>48000000</v>
      </c>
      <c r="F2233">
        <v>48000000</v>
      </c>
      <c r="G2233">
        <v>46148</v>
      </c>
      <c r="H2233" t="s">
        <v>7353</v>
      </c>
    </row>
    <row r="2234" spans="1:8" hidden="1">
      <c r="A2234">
        <v>137680</v>
      </c>
      <c r="B2234" t="s">
        <v>7359</v>
      </c>
      <c r="C2234" t="s">
        <v>7360</v>
      </c>
      <c r="D2234" t="s">
        <v>7361</v>
      </c>
      <c r="E2234">
        <v>8400000</v>
      </c>
      <c r="F2234">
        <v>8400000</v>
      </c>
      <c r="G2234">
        <v>46148</v>
      </c>
      <c r="H2234" t="s">
        <v>7353</v>
      </c>
    </row>
    <row r="2235" spans="1:8" hidden="1">
      <c r="A2235">
        <v>137681</v>
      </c>
      <c r="B2235" t="s">
        <v>6378</v>
      </c>
      <c r="C2235" t="s">
        <v>6379</v>
      </c>
      <c r="D2235" t="s">
        <v>7362</v>
      </c>
      <c r="E2235">
        <v>4802500</v>
      </c>
      <c r="F2235">
        <v>5763000</v>
      </c>
      <c r="G2235">
        <v>46148</v>
      </c>
      <c r="H2235" t="s">
        <v>7353</v>
      </c>
    </row>
    <row r="2236" spans="1:8" hidden="1">
      <c r="A2236">
        <v>137682</v>
      </c>
      <c r="B2236" t="s">
        <v>6992</v>
      </c>
      <c r="C2236" t="s">
        <v>6993</v>
      </c>
      <c r="D2236" t="s">
        <v>7363</v>
      </c>
      <c r="E2236">
        <v>7332743.5499999998</v>
      </c>
      <c r="F2236">
        <v>8799292.2599999998</v>
      </c>
      <c r="G2236">
        <v>46148</v>
      </c>
      <c r="H2236" t="s">
        <v>7353</v>
      </c>
    </row>
    <row r="2237" spans="1:8" hidden="1">
      <c r="A2237">
        <v>137683</v>
      </c>
      <c r="B2237">
        <v>0</v>
      </c>
      <c r="C2237">
        <v>0</v>
      </c>
      <c r="D2237" t="s">
        <v>7364</v>
      </c>
      <c r="E2237">
        <v>0</v>
      </c>
      <c r="F2237">
        <v>0</v>
      </c>
      <c r="G2237">
        <v>46148</v>
      </c>
      <c r="H2237" t="s">
        <v>7353</v>
      </c>
    </row>
    <row r="2238" spans="1:8" hidden="1">
      <c r="A2238">
        <v>137684</v>
      </c>
      <c r="B2238" t="s">
        <v>5199</v>
      </c>
      <c r="C2238" t="s">
        <v>4005</v>
      </c>
      <c r="D2238" t="s">
        <v>7365</v>
      </c>
      <c r="E2238">
        <v>13600</v>
      </c>
      <c r="F2238">
        <v>16320</v>
      </c>
      <c r="G2238">
        <v>46148</v>
      </c>
      <c r="H2238" t="s">
        <v>7353</v>
      </c>
    </row>
    <row r="2239" spans="1:8" hidden="1">
      <c r="A2239">
        <v>137685</v>
      </c>
      <c r="B2239" t="s">
        <v>7366</v>
      </c>
      <c r="C2239" t="s">
        <v>7367</v>
      </c>
      <c r="D2239" t="s">
        <v>7361</v>
      </c>
      <c r="E2239">
        <v>12000000</v>
      </c>
      <c r="F2239">
        <v>12000000</v>
      </c>
      <c r="G2239">
        <v>46148</v>
      </c>
      <c r="H2239" t="s">
        <v>7353</v>
      </c>
    </row>
    <row r="2240" spans="1:8" hidden="1">
      <c r="A2240">
        <v>137686</v>
      </c>
      <c r="B2240" t="s">
        <v>4688</v>
      </c>
      <c r="C2240" t="s">
        <v>4007</v>
      </c>
      <c r="D2240" t="s">
        <v>7368</v>
      </c>
      <c r="E2240">
        <v>34991857</v>
      </c>
      <c r="F2240">
        <v>41990228.399999999</v>
      </c>
      <c r="G2240">
        <v>46148</v>
      </c>
      <c r="H2240" t="s">
        <v>7353</v>
      </c>
    </row>
    <row r="2241" spans="1:8" hidden="1">
      <c r="A2241">
        <v>137687</v>
      </c>
      <c r="B2241">
        <v>0</v>
      </c>
      <c r="C2241">
        <v>0</v>
      </c>
      <c r="D2241" t="s">
        <v>7369</v>
      </c>
      <c r="E2241">
        <v>0</v>
      </c>
      <c r="F2241">
        <v>0</v>
      </c>
      <c r="G2241">
        <v>46148</v>
      </c>
      <c r="H2241" t="s">
        <v>7353</v>
      </c>
    </row>
    <row r="2242" spans="1:8" hidden="1">
      <c r="A2242">
        <v>137688</v>
      </c>
      <c r="B2242" t="s">
        <v>6068</v>
      </c>
      <c r="C2242" t="s">
        <v>4041</v>
      </c>
      <c r="D2242" t="s">
        <v>7370</v>
      </c>
      <c r="E2242">
        <v>2513.5</v>
      </c>
      <c r="F2242">
        <v>2513.5</v>
      </c>
      <c r="G2242">
        <v>46148</v>
      </c>
      <c r="H2242" t="s">
        <v>7353</v>
      </c>
    </row>
    <row r="2243" spans="1:8" hidden="1">
      <c r="A2243">
        <v>137689</v>
      </c>
      <c r="B2243" t="s">
        <v>7371</v>
      </c>
      <c r="C2243" t="s">
        <v>7372</v>
      </c>
      <c r="D2243" t="s">
        <v>7373</v>
      </c>
      <c r="E2243">
        <v>34848600.009999998</v>
      </c>
      <c r="F2243">
        <v>35395200.009999998</v>
      </c>
      <c r="G2243">
        <v>46148</v>
      </c>
      <c r="H2243" t="s">
        <v>7353</v>
      </c>
    </row>
    <row r="2244" spans="1:8" hidden="1">
      <c r="A2244">
        <v>137690</v>
      </c>
      <c r="B2244" t="s">
        <v>7374</v>
      </c>
      <c r="C2244" t="s">
        <v>4026</v>
      </c>
      <c r="D2244" t="s">
        <v>7375</v>
      </c>
      <c r="E2244">
        <v>196289000</v>
      </c>
      <c r="F2244">
        <v>235546800</v>
      </c>
      <c r="G2244">
        <v>46148</v>
      </c>
      <c r="H2244" t="s">
        <v>7353</v>
      </c>
    </row>
    <row r="2245" spans="1:8" hidden="1">
      <c r="A2245">
        <v>137691</v>
      </c>
      <c r="B2245" t="s">
        <v>7376</v>
      </c>
      <c r="C2245" t="s">
        <v>7377</v>
      </c>
      <c r="D2245" t="s">
        <v>7378</v>
      </c>
      <c r="E2245">
        <v>92250000</v>
      </c>
      <c r="F2245">
        <v>110700000</v>
      </c>
      <c r="G2245">
        <v>46148</v>
      </c>
      <c r="H2245" t="s">
        <v>7353</v>
      </c>
    </row>
    <row r="2246" spans="1:8" hidden="1">
      <c r="A2246">
        <v>137692</v>
      </c>
      <c r="B2246" t="s">
        <v>7379</v>
      </c>
      <c r="C2246" t="s">
        <v>7380</v>
      </c>
      <c r="D2246" t="s">
        <v>7381</v>
      </c>
      <c r="E2246">
        <v>38700</v>
      </c>
      <c r="F2246">
        <v>46440</v>
      </c>
      <c r="G2246">
        <v>46148</v>
      </c>
      <c r="H2246" t="s">
        <v>7353</v>
      </c>
    </row>
    <row r="2247" spans="1:8" hidden="1">
      <c r="A2247">
        <v>137693</v>
      </c>
      <c r="B2247" t="s">
        <v>7382</v>
      </c>
      <c r="C2247" t="s">
        <v>7383</v>
      </c>
      <c r="D2247" t="s">
        <v>7384</v>
      </c>
      <c r="E2247">
        <v>24000000</v>
      </c>
      <c r="F2247">
        <v>24000000</v>
      </c>
      <c r="G2247">
        <v>46148</v>
      </c>
      <c r="H2247" t="s">
        <v>7353</v>
      </c>
    </row>
    <row r="2248" spans="1:8" hidden="1">
      <c r="A2248">
        <v>137694</v>
      </c>
      <c r="B2248" t="s">
        <v>5073</v>
      </c>
      <c r="C2248" t="s">
        <v>4136</v>
      </c>
      <c r="D2248">
        <v>0</v>
      </c>
      <c r="E2248">
        <v>350000</v>
      </c>
      <c r="F2248">
        <v>350000</v>
      </c>
      <c r="G2248">
        <v>46148</v>
      </c>
      <c r="H2248" t="s">
        <v>7353</v>
      </c>
    </row>
    <row r="2249" spans="1:8" hidden="1">
      <c r="A2249">
        <v>137695</v>
      </c>
      <c r="B2249" t="s">
        <v>5043</v>
      </c>
      <c r="C2249" t="s">
        <v>4127</v>
      </c>
      <c r="D2249">
        <v>0</v>
      </c>
      <c r="E2249">
        <v>115150.14</v>
      </c>
      <c r="F2249">
        <v>138180.17000000001</v>
      </c>
      <c r="G2249">
        <v>46148</v>
      </c>
      <c r="H2249" t="s">
        <v>7353</v>
      </c>
    </row>
    <row r="2250" spans="1:8" hidden="1">
      <c r="A2250">
        <v>137696</v>
      </c>
      <c r="B2250" t="s">
        <v>5538</v>
      </c>
      <c r="C2250" t="s">
        <v>3995</v>
      </c>
      <c r="D2250" t="s">
        <v>7385</v>
      </c>
      <c r="E2250">
        <v>460000</v>
      </c>
      <c r="F2250">
        <v>460000</v>
      </c>
      <c r="G2250">
        <v>46148</v>
      </c>
      <c r="H2250" t="s">
        <v>7353</v>
      </c>
    </row>
    <row r="2251" spans="1:8" hidden="1">
      <c r="A2251">
        <v>137697</v>
      </c>
      <c r="B2251" t="s">
        <v>4952</v>
      </c>
      <c r="C2251" t="s">
        <v>3992</v>
      </c>
      <c r="D2251" t="s">
        <v>7386</v>
      </c>
      <c r="E2251">
        <v>8670000</v>
      </c>
      <c r="F2251">
        <v>8670000</v>
      </c>
      <c r="G2251">
        <v>46148</v>
      </c>
      <c r="H2251" t="s">
        <v>7353</v>
      </c>
    </row>
    <row r="2252" spans="1:8" hidden="1">
      <c r="A2252">
        <v>137698</v>
      </c>
      <c r="B2252" t="s">
        <v>7260</v>
      </c>
      <c r="C2252" t="s">
        <v>7261</v>
      </c>
      <c r="D2252" t="s">
        <v>7387</v>
      </c>
      <c r="E2252">
        <v>3105</v>
      </c>
      <c r="F2252">
        <v>3105</v>
      </c>
      <c r="G2252">
        <v>46148</v>
      </c>
      <c r="H2252" t="s">
        <v>7353</v>
      </c>
    </row>
    <row r="2253" spans="1:8" hidden="1">
      <c r="A2253">
        <v>137699</v>
      </c>
      <c r="B2253" t="s">
        <v>7321</v>
      </c>
      <c r="C2253" t="s">
        <v>4208</v>
      </c>
      <c r="D2253">
        <v>0</v>
      </c>
      <c r="E2253">
        <v>1148577.1000000001</v>
      </c>
      <c r="F2253">
        <v>1148577.1000000001</v>
      </c>
      <c r="G2253">
        <v>46148</v>
      </c>
      <c r="H2253" t="s">
        <v>7353</v>
      </c>
    </row>
    <row r="2254" spans="1:8" hidden="1">
      <c r="A2254">
        <v>137700</v>
      </c>
      <c r="B2254" t="s">
        <v>4695</v>
      </c>
      <c r="C2254" t="s">
        <v>3973</v>
      </c>
      <c r="D2254" t="s">
        <v>7388</v>
      </c>
      <c r="E2254">
        <v>1579700</v>
      </c>
      <c r="F2254">
        <v>1579700</v>
      </c>
      <c r="G2254">
        <v>46148</v>
      </c>
      <c r="H2254" t="s">
        <v>7353</v>
      </c>
    </row>
    <row r="2255" spans="1:8" hidden="1">
      <c r="A2255">
        <v>137701</v>
      </c>
      <c r="B2255" t="s">
        <v>4952</v>
      </c>
      <c r="C2255" t="s">
        <v>3992</v>
      </c>
      <c r="D2255" t="s">
        <v>7389</v>
      </c>
      <c r="E2255">
        <v>1995000</v>
      </c>
      <c r="F2255">
        <v>1995000</v>
      </c>
      <c r="G2255">
        <v>46148</v>
      </c>
      <c r="H2255" t="s">
        <v>7353</v>
      </c>
    </row>
    <row r="2256" spans="1:8" hidden="1">
      <c r="A2256">
        <v>137702</v>
      </c>
      <c r="B2256" t="s">
        <v>4797</v>
      </c>
      <c r="C2256" t="s">
        <v>4014</v>
      </c>
      <c r="D2256" t="s">
        <v>7390</v>
      </c>
      <c r="E2256">
        <v>8326000</v>
      </c>
      <c r="F2256">
        <v>9991200</v>
      </c>
      <c r="G2256">
        <v>46148</v>
      </c>
      <c r="H2256" t="s">
        <v>7353</v>
      </c>
    </row>
    <row r="2257" spans="1:8" hidden="1">
      <c r="A2257">
        <v>137703</v>
      </c>
      <c r="B2257" t="s">
        <v>7391</v>
      </c>
      <c r="C2257" t="s">
        <v>7392</v>
      </c>
      <c r="D2257" t="s">
        <v>7393</v>
      </c>
      <c r="E2257">
        <v>5000000</v>
      </c>
      <c r="F2257">
        <v>5000000</v>
      </c>
      <c r="G2257">
        <v>46148</v>
      </c>
      <c r="H2257" t="s">
        <v>7353</v>
      </c>
    </row>
    <row r="2258" spans="1:8" hidden="1">
      <c r="A2258">
        <v>137704</v>
      </c>
      <c r="B2258" t="s">
        <v>4791</v>
      </c>
      <c r="C2258" t="s">
        <v>3968</v>
      </c>
      <c r="D2258" t="s">
        <v>7394</v>
      </c>
      <c r="E2258">
        <v>1275000</v>
      </c>
      <c r="F2258">
        <v>1530000</v>
      </c>
      <c r="G2258">
        <v>46148</v>
      </c>
      <c r="H2258" t="s">
        <v>7353</v>
      </c>
    </row>
    <row r="2259" spans="1:8" hidden="1">
      <c r="A2259">
        <v>137705</v>
      </c>
      <c r="B2259" t="s">
        <v>4791</v>
      </c>
      <c r="C2259" t="s">
        <v>3968</v>
      </c>
      <c r="D2259" t="s">
        <v>7395</v>
      </c>
      <c r="E2259">
        <v>1750000</v>
      </c>
      <c r="F2259">
        <v>2100000</v>
      </c>
      <c r="G2259">
        <v>46148</v>
      </c>
      <c r="H2259" t="s">
        <v>7353</v>
      </c>
    </row>
    <row r="2260" spans="1:8" hidden="1">
      <c r="A2260">
        <v>137706</v>
      </c>
      <c r="B2260" t="s">
        <v>4674</v>
      </c>
      <c r="C2260" t="s">
        <v>4675</v>
      </c>
      <c r="D2260" t="s">
        <v>7396</v>
      </c>
      <c r="E2260">
        <v>223783.65</v>
      </c>
      <c r="F2260">
        <v>268540.38</v>
      </c>
      <c r="G2260">
        <v>46148</v>
      </c>
      <c r="H2260" t="s">
        <v>7353</v>
      </c>
    </row>
    <row r="2261" spans="1:8" hidden="1">
      <c r="A2261">
        <v>137707</v>
      </c>
      <c r="B2261" t="s">
        <v>4749</v>
      </c>
      <c r="C2261" t="s">
        <v>4750</v>
      </c>
      <c r="D2261" t="s">
        <v>7397</v>
      </c>
      <c r="E2261">
        <v>800000</v>
      </c>
      <c r="F2261">
        <v>960000</v>
      </c>
      <c r="G2261">
        <v>46149</v>
      </c>
      <c r="H2261" t="s">
        <v>7398</v>
      </c>
    </row>
    <row r="2262" spans="1:8" hidden="1">
      <c r="A2262">
        <v>137708</v>
      </c>
      <c r="B2262" t="s">
        <v>4860</v>
      </c>
      <c r="C2262" t="s">
        <v>4861</v>
      </c>
      <c r="D2262" t="s">
        <v>7399</v>
      </c>
      <c r="E2262">
        <v>178002545</v>
      </c>
      <c r="F2262">
        <v>213603054</v>
      </c>
      <c r="G2262">
        <v>46149</v>
      </c>
      <c r="H2262" t="s">
        <v>7398</v>
      </c>
    </row>
    <row r="2263" spans="1:8" hidden="1">
      <c r="A2263">
        <v>137709</v>
      </c>
      <c r="B2263" t="s">
        <v>7400</v>
      </c>
      <c r="C2263" t="s">
        <v>7401</v>
      </c>
      <c r="D2263" t="s">
        <v>7402</v>
      </c>
      <c r="E2263">
        <v>41000000</v>
      </c>
      <c r="F2263">
        <v>49200000</v>
      </c>
      <c r="G2263">
        <v>46149</v>
      </c>
      <c r="H2263" t="s">
        <v>7398</v>
      </c>
    </row>
    <row r="2264" spans="1:8" hidden="1">
      <c r="A2264">
        <v>137710</v>
      </c>
      <c r="B2264" t="s">
        <v>4952</v>
      </c>
      <c r="C2264" t="s">
        <v>3992</v>
      </c>
      <c r="D2264" t="s">
        <v>7403</v>
      </c>
      <c r="E2264">
        <v>6235000</v>
      </c>
      <c r="F2264">
        <v>6235000</v>
      </c>
      <c r="G2264">
        <v>46149</v>
      </c>
      <c r="H2264" t="s">
        <v>7398</v>
      </c>
    </row>
    <row r="2265" spans="1:8" hidden="1">
      <c r="A2265">
        <v>137711</v>
      </c>
      <c r="B2265" t="s">
        <v>4689</v>
      </c>
      <c r="C2265" t="s">
        <v>4002</v>
      </c>
      <c r="D2265" t="s">
        <v>7404</v>
      </c>
      <c r="E2265">
        <v>4993600</v>
      </c>
      <c r="F2265">
        <v>5992320</v>
      </c>
      <c r="G2265">
        <v>46149</v>
      </c>
      <c r="H2265" t="s">
        <v>7398</v>
      </c>
    </row>
    <row r="2266" spans="1:8" hidden="1">
      <c r="A2266">
        <v>137712</v>
      </c>
      <c r="B2266" t="s">
        <v>5529</v>
      </c>
      <c r="C2266" t="s">
        <v>5530</v>
      </c>
      <c r="D2266" t="s">
        <v>7405</v>
      </c>
      <c r="E2266">
        <v>1650000</v>
      </c>
      <c r="F2266">
        <v>1980000</v>
      </c>
      <c r="G2266">
        <v>46149</v>
      </c>
      <c r="H2266" t="s">
        <v>7398</v>
      </c>
    </row>
    <row r="2267" spans="1:8" hidden="1">
      <c r="A2267">
        <v>137713</v>
      </c>
      <c r="B2267" t="s">
        <v>4689</v>
      </c>
      <c r="C2267" t="s">
        <v>4002</v>
      </c>
      <c r="D2267" t="s">
        <v>7406</v>
      </c>
      <c r="E2267">
        <v>789370</v>
      </c>
      <c r="F2267">
        <v>947244</v>
      </c>
      <c r="G2267">
        <v>46149</v>
      </c>
      <c r="H2267" t="s">
        <v>7398</v>
      </c>
    </row>
    <row r="2268" spans="1:8" hidden="1">
      <c r="A2268">
        <v>137714</v>
      </c>
      <c r="B2268" t="s">
        <v>4689</v>
      </c>
      <c r="C2268" t="s">
        <v>4002</v>
      </c>
      <c r="D2268" t="s">
        <v>7407</v>
      </c>
      <c r="E2268">
        <v>1248400</v>
      </c>
      <c r="F2268">
        <v>1498080</v>
      </c>
      <c r="G2268">
        <v>46149</v>
      </c>
      <c r="H2268" t="s">
        <v>7398</v>
      </c>
    </row>
    <row r="2269" spans="1:8" hidden="1">
      <c r="A2269">
        <v>137715</v>
      </c>
      <c r="B2269" t="s">
        <v>5244</v>
      </c>
      <c r="C2269" t="s">
        <v>5245</v>
      </c>
      <c r="D2269" t="s">
        <v>7408</v>
      </c>
      <c r="E2269">
        <v>5150000</v>
      </c>
      <c r="F2269">
        <v>6180000</v>
      </c>
      <c r="G2269">
        <v>46149</v>
      </c>
      <c r="H2269" t="s">
        <v>7398</v>
      </c>
    </row>
    <row r="2270" spans="1:8" hidden="1">
      <c r="A2270">
        <v>137716</v>
      </c>
      <c r="B2270" t="s">
        <v>5244</v>
      </c>
      <c r="C2270" t="s">
        <v>5245</v>
      </c>
      <c r="D2270" t="s">
        <v>7409</v>
      </c>
      <c r="E2270">
        <v>6800000</v>
      </c>
      <c r="F2270">
        <v>8160000</v>
      </c>
      <c r="G2270">
        <v>46149</v>
      </c>
      <c r="H2270" t="s">
        <v>7398</v>
      </c>
    </row>
    <row r="2271" spans="1:8" hidden="1">
      <c r="A2271">
        <v>137717</v>
      </c>
      <c r="B2271" t="s">
        <v>6057</v>
      </c>
      <c r="C2271" t="s">
        <v>6058</v>
      </c>
      <c r="D2271" t="s">
        <v>7410</v>
      </c>
      <c r="E2271">
        <v>3498000</v>
      </c>
      <c r="F2271">
        <v>4197600</v>
      </c>
      <c r="G2271">
        <v>46149</v>
      </c>
      <c r="H2271" t="s">
        <v>7398</v>
      </c>
    </row>
    <row r="2272" spans="1:8" hidden="1">
      <c r="A2272">
        <v>137718</v>
      </c>
      <c r="B2272" t="s">
        <v>6070</v>
      </c>
      <c r="C2272" t="s">
        <v>4103</v>
      </c>
      <c r="D2272" t="s">
        <v>7411</v>
      </c>
      <c r="E2272">
        <v>715000</v>
      </c>
      <c r="F2272">
        <v>858000</v>
      </c>
      <c r="G2272">
        <v>46149</v>
      </c>
      <c r="H2272" t="s">
        <v>7398</v>
      </c>
    </row>
    <row r="2273" spans="1:8" hidden="1">
      <c r="A2273">
        <v>137719</v>
      </c>
      <c r="B2273" t="s">
        <v>7412</v>
      </c>
      <c r="C2273" t="s">
        <v>7413</v>
      </c>
      <c r="D2273">
        <v>0</v>
      </c>
      <c r="E2273">
        <v>36530400</v>
      </c>
      <c r="F2273">
        <v>43836480</v>
      </c>
      <c r="G2273">
        <v>46149</v>
      </c>
      <c r="H2273" t="s">
        <v>7398</v>
      </c>
    </row>
    <row r="2274" spans="1:8" hidden="1">
      <c r="A2274">
        <v>137720</v>
      </c>
      <c r="B2274" t="s">
        <v>7414</v>
      </c>
      <c r="C2274" t="s">
        <v>7415</v>
      </c>
      <c r="D2274" t="s">
        <v>7416</v>
      </c>
      <c r="E2274">
        <v>398933</v>
      </c>
      <c r="F2274">
        <v>478719.6</v>
      </c>
      <c r="G2274">
        <v>46149</v>
      </c>
      <c r="H2274" t="s">
        <v>7398</v>
      </c>
    </row>
    <row r="2275" spans="1:8" hidden="1">
      <c r="A2275">
        <v>137721</v>
      </c>
      <c r="B2275" t="s">
        <v>5116</v>
      </c>
      <c r="C2275" t="s">
        <v>3966</v>
      </c>
      <c r="D2275" t="s">
        <v>7417</v>
      </c>
      <c r="E2275">
        <v>104500</v>
      </c>
      <c r="F2275">
        <v>125400</v>
      </c>
      <c r="G2275">
        <v>46149</v>
      </c>
      <c r="H2275" t="s">
        <v>7398</v>
      </c>
    </row>
    <row r="2276" spans="1:8" hidden="1">
      <c r="A2276">
        <v>137722</v>
      </c>
      <c r="B2276">
        <v>0</v>
      </c>
      <c r="C2276">
        <v>0</v>
      </c>
      <c r="D2276" t="s">
        <v>7418</v>
      </c>
      <c r="E2276">
        <v>0</v>
      </c>
      <c r="F2276">
        <v>0</v>
      </c>
      <c r="G2276">
        <v>46149</v>
      </c>
      <c r="H2276" t="s">
        <v>7398</v>
      </c>
    </row>
    <row r="2277" spans="1:8">
      <c r="A2277" s="9">
        <v>137723</v>
      </c>
      <c r="B2277" s="9" t="s">
        <v>4768</v>
      </c>
      <c r="C2277" s="9" t="s">
        <v>4020</v>
      </c>
      <c r="D2277" s="9">
        <v>0</v>
      </c>
      <c r="E2277" s="9">
        <v>164161400</v>
      </c>
      <c r="F2277" s="9">
        <v>196993680</v>
      </c>
      <c r="G2277" s="12">
        <v>46149</v>
      </c>
      <c r="H2277" s="9" t="s">
        <v>7398</v>
      </c>
    </row>
    <row r="2278" spans="1:8" hidden="1">
      <c r="A2278">
        <v>137724</v>
      </c>
      <c r="B2278" t="s">
        <v>7419</v>
      </c>
      <c r="C2278" t="s">
        <v>7420</v>
      </c>
      <c r="D2278" t="s">
        <v>7421</v>
      </c>
      <c r="E2278">
        <v>20000000</v>
      </c>
      <c r="F2278">
        <v>20000000</v>
      </c>
      <c r="G2278">
        <v>46149</v>
      </c>
      <c r="H2278" t="s">
        <v>7398</v>
      </c>
    </row>
    <row r="2279" spans="1:8" hidden="1">
      <c r="A2279">
        <v>137725</v>
      </c>
      <c r="B2279" t="s">
        <v>4853</v>
      </c>
      <c r="C2279" t="s">
        <v>4146</v>
      </c>
      <c r="D2279" t="s">
        <v>7342</v>
      </c>
      <c r="E2279">
        <v>5711961.75</v>
      </c>
      <c r="F2279">
        <v>6854354.0999999996</v>
      </c>
      <c r="G2279">
        <v>46149</v>
      </c>
      <c r="H2279" t="s">
        <v>7398</v>
      </c>
    </row>
    <row r="2280" spans="1:8" hidden="1">
      <c r="A2280">
        <v>137726</v>
      </c>
      <c r="B2280" t="s">
        <v>4666</v>
      </c>
      <c r="C2280" t="s">
        <v>4018</v>
      </c>
      <c r="D2280" t="s">
        <v>7422</v>
      </c>
      <c r="E2280">
        <v>2673000</v>
      </c>
      <c r="F2280">
        <v>2673000</v>
      </c>
      <c r="G2280">
        <v>46149</v>
      </c>
      <c r="H2280" t="s">
        <v>7398</v>
      </c>
    </row>
    <row r="2281" spans="1:8" hidden="1">
      <c r="A2281">
        <v>137727</v>
      </c>
      <c r="B2281" t="s">
        <v>5119</v>
      </c>
      <c r="C2281" t="s">
        <v>5120</v>
      </c>
      <c r="D2281" t="s">
        <v>7423</v>
      </c>
      <c r="E2281">
        <v>1000000</v>
      </c>
      <c r="F2281">
        <v>1000000</v>
      </c>
      <c r="G2281">
        <v>46149</v>
      </c>
      <c r="H2281" t="s">
        <v>7398</v>
      </c>
    </row>
    <row r="2282" spans="1:8" hidden="1">
      <c r="A2282">
        <v>137728</v>
      </c>
      <c r="B2282" t="s">
        <v>4732</v>
      </c>
      <c r="C2282" t="s">
        <v>4064</v>
      </c>
      <c r="D2282" t="s">
        <v>7424</v>
      </c>
      <c r="E2282">
        <v>110200000</v>
      </c>
      <c r="F2282">
        <v>110200000</v>
      </c>
      <c r="G2282">
        <v>46149</v>
      </c>
      <c r="H2282" t="s">
        <v>7398</v>
      </c>
    </row>
    <row r="2283" spans="1:8" hidden="1">
      <c r="A2283">
        <v>137729</v>
      </c>
      <c r="B2283" t="s">
        <v>5119</v>
      </c>
      <c r="C2283" t="s">
        <v>5120</v>
      </c>
      <c r="D2283" t="s">
        <v>7425</v>
      </c>
      <c r="E2283">
        <v>6800000</v>
      </c>
      <c r="F2283">
        <v>6800000</v>
      </c>
      <c r="G2283">
        <v>46149</v>
      </c>
      <c r="H2283" t="s">
        <v>7398</v>
      </c>
    </row>
    <row r="2284" spans="1:8" hidden="1">
      <c r="A2284">
        <v>137730</v>
      </c>
      <c r="B2284" t="s">
        <v>4952</v>
      </c>
      <c r="C2284" t="s">
        <v>3992</v>
      </c>
      <c r="D2284" t="s">
        <v>7426</v>
      </c>
      <c r="E2284">
        <v>350000</v>
      </c>
      <c r="F2284">
        <v>350000</v>
      </c>
      <c r="G2284">
        <v>46149</v>
      </c>
      <c r="H2284" t="s">
        <v>7398</v>
      </c>
    </row>
    <row r="2285" spans="1:8" hidden="1">
      <c r="A2285">
        <v>137731</v>
      </c>
      <c r="B2285" t="s">
        <v>5370</v>
      </c>
      <c r="C2285" t="s">
        <v>4101</v>
      </c>
      <c r="D2285" t="s">
        <v>7427</v>
      </c>
      <c r="E2285">
        <v>960000</v>
      </c>
      <c r="F2285">
        <v>1152000</v>
      </c>
      <c r="G2285">
        <v>46149</v>
      </c>
      <c r="H2285" t="s">
        <v>7398</v>
      </c>
    </row>
    <row r="2286" spans="1:8" hidden="1">
      <c r="A2286">
        <v>137732</v>
      </c>
      <c r="B2286" t="s">
        <v>4697</v>
      </c>
      <c r="C2286" t="s">
        <v>3996</v>
      </c>
      <c r="D2286" t="s">
        <v>7428</v>
      </c>
      <c r="E2286">
        <v>16412227</v>
      </c>
      <c r="F2286">
        <v>16412227</v>
      </c>
      <c r="G2286">
        <v>46149</v>
      </c>
      <c r="H2286" t="s">
        <v>7398</v>
      </c>
    </row>
    <row r="2287" spans="1:8" hidden="1">
      <c r="A2287">
        <v>137733</v>
      </c>
      <c r="B2287" t="s">
        <v>4791</v>
      </c>
      <c r="C2287" t="s">
        <v>3968</v>
      </c>
      <c r="D2287" t="s">
        <v>7429</v>
      </c>
      <c r="E2287">
        <v>21900000</v>
      </c>
      <c r="F2287">
        <v>26280000</v>
      </c>
      <c r="G2287">
        <v>46149</v>
      </c>
      <c r="H2287" t="s">
        <v>7398</v>
      </c>
    </row>
    <row r="2288" spans="1:8" hidden="1">
      <c r="A2288">
        <v>137734</v>
      </c>
      <c r="B2288" t="s">
        <v>7430</v>
      </c>
      <c r="C2288" t="s">
        <v>7431</v>
      </c>
      <c r="D2288" t="s">
        <v>7432</v>
      </c>
      <c r="E2288">
        <v>10000000</v>
      </c>
      <c r="F2288">
        <v>10000000</v>
      </c>
      <c r="G2288">
        <v>46150</v>
      </c>
      <c r="H2288" t="s">
        <v>7433</v>
      </c>
    </row>
    <row r="2289" spans="1:8" hidden="1">
      <c r="A2289">
        <v>137735</v>
      </c>
      <c r="B2289" t="s">
        <v>4807</v>
      </c>
      <c r="C2289" t="s">
        <v>3982</v>
      </c>
      <c r="D2289" t="s">
        <v>7434</v>
      </c>
      <c r="E2289">
        <v>5339130</v>
      </c>
      <c r="F2289">
        <v>6406956</v>
      </c>
      <c r="G2289">
        <v>46150</v>
      </c>
      <c r="H2289" t="s">
        <v>7433</v>
      </c>
    </row>
    <row r="2290" spans="1:8" hidden="1">
      <c r="A2290">
        <v>137736</v>
      </c>
      <c r="B2290" t="s">
        <v>7435</v>
      </c>
      <c r="C2290" t="s">
        <v>4196</v>
      </c>
      <c r="D2290" t="s">
        <v>7436</v>
      </c>
      <c r="E2290">
        <v>50000000</v>
      </c>
      <c r="F2290">
        <v>60000000</v>
      </c>
      <c r="G2290">
        <v>46150</v>
      </c>
      <c r="H2290" t="s">
        <v>7433</v>
      </c>
    </row>
    <row r="2291" spans="1:8" hidden="1">
      <c r="A2291">
        <v>137737</v>
      </c>
      <c r="B2291" t="s">
        <v>7437</v>
      </c>
      <c r="C2291" t="s">
        <v>7438</v>
      </c>
      <c r="D2291" t="s">
        <v>7439</v>
      </c>
      <c r="E2291">
        <v>10080000</v>
      </c>
      <c r="F2291">
        <v>10080000</v>
      </c>
      <c r="G2291">
        <v>46150</v>
      </c>
      <c r="H2291" t="s">
        <v>7433</v>
      </c>
    </row>
    <row r="2292" spans="1:8" hidden="1">
      <c r="A2292">
        <v>137738</v>
      </c>
      <c r="B2292" t="s">
        <v>7440</v>
      </c>
      <c r="C2292" t="s">
        <v>7441</v>
      </c>
      <c r="D2292" t="s">
        <v>7442</v>
      </c>
      <c r="E2292">
        <v>5312500</v>
      </c>
      <c r="F2292">
        <v>6375000</v>
      </c>
      <c r="G2292">
        <v>46150</v>
      </c>
      <c r="H2292" t="s">
        <v>7433</v>
      </c>
    </row>
    <row r="2293" spans="1:8" hidden="1">
      <c r="A2293">
        <v>137739</v>
      </c>
      <c r="B2293" t="s">
        <v>5103</v>
      </c>
      <c r="C2293" t="s">
        <v>3963</v>
      </c>
      <c r="D2293" t="s">
        <v>7443</v>
      </c>
      <c r="E2293">
        <v>397510000</v>
      </c>
      <c r="F2293">
        <v>477012000</v>
      </c>
      <c r="G2293">
        <v>46150</v>
      </c>
      <c r="H2293" t="s">
        <v>7433</v>
      </c>
    </row>
    <row r="2294" spans="1:8" hidden="1">
      <c r="A2294">
        <v>137740</v>
      </c>
      <c r="B2294" t="s">
        <v>5103</v>
      </c>
      <c r="C2294" t="s">
        <v>3963</v>
      </c>
      <c r="D2294" t="s">
        <v>7444</v>
      </c>
      <c r="E2294">
        <v>227760000</v>
      </c>
      <c r="F2294">
        <v>273312000</v>
      </c>
      <c r="G2294">
        <v>46150</v>
      </c>
      <c r="H2294" t="s">
        <v>7433</v>
      </c>
    </row>
    <row r="2295" spans="1:8" hidden="1">
      <c r="A2295">
        <v>137741</v>
      </c>
      <c r="B2295" t="s">
        <v>4695</v>
      </c>
      <c r="C2295" t="s">
        <v>3973</v>
      </c>
      <c r="D2295" t="s">
        <v>7445</v>
      </c>
      <c r="E2295">
        <v>4264600</v>
      </c>
      <c r="F2295">
        <v>4264600</v>
      </c>
      <c r="G2295">
        <v>46150</v>
      </c>
      <c r="H2295" t="s">
        <v>7433</v>
      </c>
    </row>
    <row r="2296" spans="1:8" hidden="1">
      <c r="A2296">
        <v>137742</v>
      </c>
      <c r="B2296" t="s">
        <v>4797</v>
      </c>
      <c r="C2296" t="s">
        <v>4014</v>
      </c>
      <c r="D2296" t="s">
        <v>7446</v>
      </c>
      <c r="E2296">
        <v>1328580</v>
      </c>
      <c r="F2296">
        <v>1594296</v>
      </c>
      <c r="G2296">
        <v>46150</v>
      </c>
      <c r="H2296" t="s">
        <v>7433</v>
      </c>
    </row>
    <row r="2297" spans="1:8" hidden="1">
      <c r="A2297">
        <v>137743</v>
      </c>
      <c r="B2297" t="s">
        <v>4791</v>
      </c>
      <c r="C2297" t="s">
        <v>3968</v>
      </c>
      <c r="D2297" t="s">
        <v>7447</v>
      </c>
      <c r="E2297">
        <v>3000000</v>
      </c>
      <c r="F2297">
        <v>3600000</v>
      </c>
      <c r="G2297">
        <v>46150</v>
      </c>
      <c r="H2297" t="s">
        <v>7433</v>
      </c>
    </row>
    <row r="2298" spans="1:8" hidden="1">
      <c r="A2298">
        <v>137744</v>
      </c>
      <c r="B2298" t="s">
        <v>6292</v>
      </c>
      <c r="C2298" t="s">
        <v>4190</v>
      </c>
      <c r="D2298" t="s">
        <v>7448</v>
      </c>
      <c r="E2298">
        <v>6000000</v>
      </c>
      <c r="F2298">
        <v>6000000</v>
      </c>
      <c r="G2298">
        <v>46150</v>
      </c>
      <c r="H2298" t="s">
        <v>7433</v>
      </c>
    </row>
    <row r="2299" spans="1:8" hidden="1">
      <c r="A2299">
        <v>137745</v>
      </c>
      <c r="B2299" t="s">
        <v>7449</v>
      </c>
      <c r="C2299" t="s">
        <v>7450</v>
      </c>
      <c r="D2299">
        <v>0</v>
      </c>
      <c r="E2299">
        <v>6437900</v>
      </c>
      <c r="F2299">
        <v>7725480</v>
      </c>
      <c r="G2299">
        <v>46150</v>
      </c>
      <c r="H2299" t="s">
        <v>7433</v>
      </c>
    </row>
    <row r="2300" spans="1:8" hidden="1">
      <c r="A2300">
        <v>137746</v>
      </c>
      <c r="B2300" t="s">
        <v>7451</v>
      </c>
      <c r="C2300" t="s">
        <v>7452</v>
      </c>
      <c r="D2300" t="s">
        <v>7453</v>
      </c>
      <c r="E2300">
        <v>11201666.779999999</v>
      </c>
      <c r="F2300">
        <v>13442000.140000001</v>
      </c>
      <c r="G2300">
        <v>46150</v>
      </c>
      <c r="H2300" t="s">
        <v>7433</v>
      </c>
    </row>
    <row r="2301" spans="1:8" hidden="1">
      <c r="A2301">
        <v>137747</v>
      </c>
      <c r="B2301">
        <v>0</v>
      </c>
      <c r="C2301">
        <v>0</v>
      </c>
      <c r="D2301" t="s">
        <v>7454</v>
      </c>
      <c r="E2301">
        <v>0</v>
      </c>
      <c r="F2301">
        <v>0</v>
      </c>
      <c r="G2301">
        <v>46150</v>
      </c>
      <c r="H2301" t="s">
        <v>7433</v>
      </c>
    </row>
    <row r="2302" spans="1:8" hidden="1">
      <c r="A2302">
        <v>137748</v>
      </c>
      <c r="B2302" t="s">
        <v>6850</v>
      </c>
      <c r="C2302" t="s">
        <v>6851</v>
      </c>
      <c r="D2302" t="s">
        <v>7455</v>
      </c>
      <c r="E2302">
        <v>975000</v>
      </c>
      <c r="F2302">
        <v>1170000</v>
      </c>
      <c r="G2302">
        <v>46150</v>
      </c>
      <c r="H2302" t="s">
        <v>7433</v>
      </c>
    </row>
    <row r="2303" spans="1:8" hidden="1">
      <c r="A2303">
        <v>137749</v>
      </c>
      <c r="B2303" t="s">
        <v>5116</v>
      </c>
      <c r="C2303" t="s">
        <v>3966</v>
      </c>
      <c r="D2303" t="s">
        <v>7342</v>
      </c>
      <c r="E2303">
        <v>67666.67</v>
      </c>
      <c r="F2303">
        <v>81200</v>
      </c>
      <c r="G2303">
        <v>46150</v>
      </c>
      <c r="H2303" t="s">
        <v>7433</v>
      </c>
    </row>
    <row r="2304" spans="1:8" hidden="1">
      <c r="A2304">
        <v>137750</v>
      </c>
      <c r="B2304">
        <v>0</v>
      </c>
      <c r="C2304">
        <v>0</v>
      </c>
      <c r="D2304" t="s">
        <v>7456</v>
      </c>
      <c r="E2304">
        <v>603000</v>
      </c>
      <c r="F2304">
        <v>723600</v>
      </c>
      <c r="G2304">
        <v>46150</v>
      </c>
      <c r="H2304" t="s">
        <v>7433</v>
      </c>
    </row>
    <row r="2305" spans="1:8" hidden="1">
      <c r="A2305">
        <v>137751</v>
      </c>
      <c r="B2305" t="s">
        <v>7457</v>
      </c>
      <c r="C2305" t="s">
        <v>7458</v>
      </c>
      <c r="D2305" t="s">
        <v>7459</v>
      </c>
      <c r="E2305">
        <v>210000000</v>
      </c>
      <c r="F2305">
        <v>252000000</v>
      </c>
      <c r="G2305">
        <v>46150</v>
      </c>
      <c r="H2305" t="s">
        <v>7433</v>
      </c>
    </row>
    <row r="2306" spans="1:8" hidden="1">
      <c r="A2306">
        <v>137752</v>
      </c>
      <c r="B2306" t="s">
        <v>4803</v>
      </c>
      <c r="C2306" t="s">
        <v>4040</v>
      </c>
      <c r="D2306" t="s">
        <v>7460</v>
      </c>
      <c r="E2306">
        <v>48512471</v>
      </c>
      <c r="F2306">
        <v>58214965.200000003</v>
      </c>
      <c r="G2306">
        <v>46150</v>
      </c>
      <c r="H2306" t="s">
        <v>7433</v>
      </c>
    </row>
    <row r="2307" spans="1:8" hidden="1">
      <c r="A2307">
        <v>137753</v>
      </c>
      <c r="B2307" t="s">
        <v>4910</v>
      </c>
      <c r="C2307" t="s">
        <v>4080</v>
      </c>
      <c r="D2307" t="s">
        <v>7461</v>
      </c>
      <c r="E2307">
        <v>4815000</v>
      </c>
      <c r="F2307">
        <v>5778000</v>
      </c>
      <c r="G2307">
        <v>46153</v>
      </c>
      <c r="H2307" t="s">
        <v>4632</v>
      </c>
    </row>
    <row r="2308" spans="1:8" hidden="1">
      <c r="A2308">
        <v>137754</v>
      </c>
      <c r="B2308" t="s">
        <v>4910</v>
      </c>
      <c r="C2308" t="s">
        <v>4080</v>
      </c>
      <c r="D2308" t="s">
        <v>7462</v>
      </c>
      <c r="E2308">
        <v>4815000</v>
      </c>
      <c r="F2308">
        <v>5778000</v>
      </c>
      <c r="G2308">
        <v>46153</v>
      </c>
      <c r="H2308" t="s">
        <v>4632</v>
      </c>
    </row>
    <row r="2309" spans="1:8" hidden="1">
      <c r="A2309">
        <v>137755</v>
      </c>
      <c r="B2309" t="s">
        <v>4910</v>
      </c>
      <c r="C2309" t="s">
        <v>4080</v>
      </c>
      <c r="D2309" t="s">
        <v>7463</v>
      </c>
      <c r="E2309">
        <v>4815000</v>
      </c>
      <c r="F2309">
        <v>5778000</v>
      </c>
      <c r="G2309">
        <v>46153</v>
      </c>
      <c r="H2309" t="s">
        <v>4632</v>
      </c>
    </row>
    <row r="2310" spans="1:8" hidden="1">
      <c r="A2310">
        <v>137756</v>
      </c>
      <c r="B2310" t="s">
        <v>4807</v>
      </c>
      <c r="C2310" t="s">
        <v>3982</v>
      </c>
      <c r="D2310" t="s">
        <v>7464</v>
      </c>
      <c r="E2310">
        <v>10940000</v>
      </c>
      <c r="F2310">
        <v>13128000</v>
      </c>
      <c r="G2310">
        <v>46153</v>
      </c>
      <c r="H2310" t="s">
        <v>4632</v>
      </c>
    </row>
    <row r="2311" spans="1:8" hidden="1">
      <c r="A2311">
        <v>137757</v>
      </c>
      <c r="B2311">
        <v>0</v>
      </c>
      <c r="C2311">
        <v>0</v>
      </c>
      <c r="D2311" t="s">
        <v>7465</v>
      </c>
      <c r="E2311">
        <v>0</v>
      </c>
      <c r="F2311">
        <v>0</v>
      </c>
      <c r="G2311">
        <v>46153</v>
      </c>
      <c r="H2311" t="s">
        <v>4632</v>
      </c>
    </row>
    <row r="2312" spans="1:8" hidden="1">
      <c r="A2312">
        <v>137758</v>
      </c>
      <c r="B2312" t="s">
        <v>4807</v>
      </c>
      <c r="C2312" t="s">
        <v>3982</v>
      </c>
      <c r="D2312" t="s">
        <v>7466</v>
      </c>
      <c r="E2312">
        <v>5242000</v>
      </c>
      <c r="F2312">
        <v>6290400</v>
      </c>
      <c r="G2312">
        <v>46153</v>
      </c>
      <c r="H2312" t="s">
        <v>4632</v>
      </c>
    </row>
    <row r="2313" spans="1:8" hidden="1">
      <c r="A2313">
        <v>137759</v>
      </c>
      <c r="B2313" t="s">
        <v>5392</v>
      </c>
      <c r="C2313" t="s">
        <v>3980</v>
      </c>
      <c r="D2313" t="s">
        <v>7467</v>
      </c>
      <c r="E2313">
        <v>10530000</v>
      </c>
      <c r="F2313">
        <v>12636000</v>
      </c>
      <c r="G2313">
        <v>46153</v>
      </c>
      <c r="H2313" t="s">
        <v>4632</v>
      </c>
    </row>
    <row r="2314" spans="1:8" hidden="1">
      <c r="A2314">
        <v>137760</v>
      </c>
      <c r="B2314" t="s">
        <v>6030</v>
      </c>
      <c r="C2314" t="s">
        <v>4009</v>
      </c>
      <c r="D2314" t="s">
        <v>7468</v>
      </c>
      <c r="E2314">
        <v>11583.6</v>
      </c>
      <c r="F2314">
        <v>11583.6</v>
      </c>
      <c r="G2314">
        <v>46153</v>
      </c>
      <c r="H2314" t="s">
        <v>4632</v>
      </c>
    </row>
    <row r="2315" spans="1:8" hidden="1">
      <c r="A2315">
        <v>137761</v>
      </c>
      <c r="B2315" t="s">
        <v>4732</v>
      </c>
      <c r="C2315" t="s">
        <v>4064</v>
      </c>
      <c r="D2315" t="s">
        <v>7469</v>
      </c>
      <c r="E2315">
        <v>657800000</v>
      </c>
      <c r="F2315">
        <v>657800000</v>
      </c>
      <c r="G2315">
        <v>46153</v>
      </c>
      <c r="H2315" t="s">
        <v>4632</v>
      </c>
    </row>
    <row r="2316" spans="1:8" hidden="1">
      <c r="A2316">
        <v>137762</v>
      </c>
      <c r="B2316" t="s">
        <v>4689</v>
      </c>
      <c r="C2316" t="s">
        <v>4002</v>
      </c>
      <c r="D2316" t="s">
        <v>7470</v>
      </c>
      <c r="E2316">
        <v>1078500</v>
      </c>
      <c r="F2316">
        <v>1078500</v>
      </c>
      <c r="G2316">
        <v>46153</v>
      </c>
      <c r="H2316" t="s">
        <v>4632</v>
      </c>
    </row>
    <row r="2317" spans="1:8" hidden="1">
      <c r="A2317">
        <v>137763</v>
      </c>
      <c r="B2317" t="s">
        <v>4868</v>
      </c>
      <c r="C2317" t="s">
        <v>4869</v>
      </c>
      <c r="D2317" t="s">
        <v>7471</v>
      </c>
      <c r="E2317">
        <v>2250000</v>
      </c>
      <c r="F2317">
        <v>2700000</v>
      </c>
      <c r="G2317">
        <v>46153</v>
      </c>
      <c r="H2317" t="s">
        <v>4632</v>
      </c>
    </row>
    <row r="2318" spans="1:8" hidden="1">
      <c r="A2318">
        <v>137764</v>
      </c>
      <c r="B2318" t="s">
        <v>4689</v>
      </c>
      <c r="C2318" t="s">
        <v>4002</v>
      </c>
      <c r="D2318" t="s">
        <v>7472</v>
      </c>
      <c r="E2318">
        <v>416600</v>
      </c>
      <c r="F2318">
        <v>416600</v>
      </c>
      <c r="G2318">
        <v>46153</v>
      </c>
      <c r="H2318" t="s">
        <v>4632</v>
      </c>
    </row>
    <row r="2319" spans="1:8" hidden="1">
      <c r="A2319">
        <v>137765</v>
      </c>
      <c r="B2319" t="s">
        <v>4791</v>
      </c>
      <c r="C2319" t="s">
        <v>3968</v>
      </c>
      <c r="D2319">
        <v>0</v>
      </c>
      <c r="E2319">
        <v>1625333.34</v>
      </c>
      <c r="F2319">
        <v>1950400.01</v>
      </c>
      <c r="G2319">
        <v>46153</v>
      </c>
      <c r="H2319" t="s">
        <v>4632</v>
      </c>
    </row>
    <row r="2320" spans="1:8" hidden="1">
      <c r="A2320">
        <v>137766</v>
      </c>
      <c r="B2320" t="s">
        <v>5538</v>
      </c>
      <c r="C2320" t="s">
        <v>3995</v>
      </c>
      <c r="D2320">
        <v>0</v>
      </c>
      <c r="E2320">
        <v>1890000</v>
      </c>
      <c r="F2320">
        <v>1890000</v>
      </c>
      <c r="G2320">
        <v>46153</v>
      </c>
      <c r="H2320" t="s">
        <v>4632</v>
      </c>
    </row>
    <row r="2321" spans="1:8" hidden="1">
      <c r="A2321">
        <v>137767</v>
      </c>
      <c r="B2321" t="s">
        <v>6083</v>
      </c>
      <c r="C2321" t="s">
        <v>6084</v>
      </c>
      <c r="D2321" t="s">
        <v>7473</v>
      </c>
      <c r="E2321">
        <v>167500000</v>
      </c>
      <c r="F2321">
        <v>167500000</v>
      </c>
      <c r="G2321">
        <v>46153</v>
      </c>
      <c r="H2321" t="s">
        <v>4632</v>
      </c>
    </row>
    <row r="2322" spans="1:8" hidden="1">
      <c r="A2322">
        <v>137768</v>
      </c>
      <c r="B2322" t="s">
        <v>7474</v>
      </c>
      <c r="C2322" t="s">
        <v>7475</v>
      </c>
      <c r="D2322" t="s">
        <v>7476</v>
      </c>
      <c r="E2322">
        <v>8207500</v>
      </c>
      <c r="F2322">
        <v>8207500</v>
      </c>
      <c r="G2322">
        <v>46153</v>
      </c>
      <c r="H2322" t="s">
        <v>4632</v>
      </c>
    </row>
    <row r="2323" spans="1:8" hidden="1">
      <c r="A2323">
        <v>137769</v>
      </c>
      <c r="B2323" t="s">
        <v>6591</v>
      </c>
      <c r="C2323" t="s">
        <v>4088</v>
      </c>
      <c r="D2323" t="s">
        <v>7477</v>
      </c>
      <c r="E2323">
        <v>597580.30000000005</v>
      </c>
      <c r="F2323">
        <v>717096.36</v>
      </c>
      <c r="G2323">
        <v>46153</v>
      </c>
      <c r="H2323" t="s">
        <v>4632</v>
      </c>
    </row>
    <row r="2324" spans="1:8" hidden="1">
      <c r="A2324">
        <v>137770</v>
      </c>
      <c r="B2324" t="s">
        <v>4695</v>
      </c>
      <c r="C2324" t="s">
        <v>3973</v>
      </c>
      <c r="D2324">
        <v>0</v>
      </c>
      <c r="E2324">
        <v>1904333.33</v>
      </c>
      <c r="F2324">
        <v>2285200</v>
      </c>
      <c r="G2324">
        <v>46153</v>
      </c>
      <c r="H2324" t="s">
        <v>4632</v>
      </c>
    </row>
    <row r="2325" spans="1:8" hidden="1">
      <c r="A2325">
        <v>137771</v>
      </c>
      <c r="B2325" t="s">
        <v>4791</v>
      </c>
      <c r="C2325" t="s">
        <v>3968</v>
      </c>
      <c r="D2325" t="s">
        <v>7478</v>
      </c>
      <c r="E2325">
        <v>1000000</v>
      </c>
      <c r="F2325">
        <v>1200000</v>
      </c>
      <c r="G2325">
        <v>46153</v>
      </c>
      <c r="H2325" t="s">
        <v>4632</v>
      </c>
    </row>
    <row r="2326" spans="1:8" hidden="1">
      <c r="A2326">
        <v>137772</v>
      </c>
      <c r="B2326">
        <v>0</v>
      </c>
      <c r="C2326">
        <v>0</v>
      </c>
      <c r="D2326">
        <v>0</v>
      </c>
      <c r="E2326">
        <v>10500000</v>
      </c>
      <c r="F2326">
        <v>0</v>
      </c>
      <c r="G2326">
        <v>46153</v>
      </c>
      <c r="H2326" t="s">
        <v>4632</v>
      </c>
    </row>
    <row r="2327" spans="1:8" hidden="1">
      <c r="A2327">
        <v>137773</v>
      </c>
      <c r="B2327" t="s">
        <v>5903</v>
      </c>
      <c r="C2327" t="s">
        <v>4056</v>
      </c>
      <c r="D2327">
        <v>0</v>
      </c>
      <c r="E2327">
        <v>84000</v>
      </c>
      <c r="F2327">
        <v>0</v>
      </c>
      <c r="G2327">
        <v>46153</v>
      </c>
      <c r="H2327" t="s">
        <v>4632</v>
      </c>
    </row>
    <row r="2328" spans="1:8" hidden="1">
      <c r="A2328">
        <v>137774</v>
      </c>
      <c r="B2328" t="s">
        <v>4697</v>
      </c>
      <c r="C2328" t="s">
        <v>3996</v>
      </c>
      <c r="D2328" t="s">
        <v>7479</v>
      </c>
      <c r="E2328">
        <v>240000</v>
      </c>
      <c r="F2328">
        <v>240000</v>
      </c>
      <c r="G2328">
        <v>46153</v>
      </c>
      <c r="H2328" t="s">
        <v>4632</v>
      </c>
    </row>
    <row r="2329" spans="1:8" hidden="1">
      <c r="A2329">
        <v>137775</v>
      </c>
      <c r="B2329" t="s">
        <v>6661</v>
      </c>
      <c r="C2329" t="s">
        <v>6662</v>
      </c>
      <c r="D2329" t="s">
        <v>7480</v>
      </c>
      <c r="E2329">
        <v>417000</v>
      </c>
      <c r="F2329">
        <v>417000</v>
      </c>
      <c r="G2329">
        <v>46153</v>
      </c>
      <c r="H2329" t="s">
        <v>4632</v>
      </c>
    </row>
    <row r="2330" spans="1:8" hidden="1">
      <c r="A2330">
        <v>137776</v>
      </c>
      <c r="B2330" t="s">
        <v>5728</v>
      </c>
      <c r="C2330" t="s">
        <v>4128</v>
      </c>
      <c r="D2330" t="s">
        <v>7481</v>
      </c>
      <c r="E2330">
        <v>750241</v>
      </c>
      <c r="F2330">
        <v>900289.2</v>
      </c>
      <c r="G2330">
        <v>46153</v>
      </c>
      <c r="H2330" t="s">
        <v>4632</v>
      </c>
    </row>
    <row r="2331" spans="1:8" hidden="1">
      <c r="A2331">
        <v>137777</v>
      </c>
      <c r="B2331" t="s">
        <v>7482</v>
      </c>
      <c r="C2331" t="s">
        <v>7483</v>
      </c>
      <c r="D2331" t="s">
        <v>7484</v>
      </c>
      <c r="E2331">
        <v>128250</v>
      </c>
      <c r="F2331">
        <v>128250</v>
      </c>
      <c r="G2331">
        <v>46153</v>
      </c>
      <c r="H2331" t="s">
        <v>4632</v>
      </c>
    </row>
    <row r="2332" spans="1:8" hidden="1">
      <c r="A2332">
        <v>137778</v>
      </c>
      <c r="B2332" t="s">
        <v>4794</v>
      </c>
      <c r="C2332" t="s">
        <v>4025</v>
      </c>
      <c r="D2332">
        <v>0</v>
      </c>
      <c r="E2332">
        <v>1200</v>
      </c>
      <c r="F2332">
        <v>1200</v>
      </c>
      <c r="G2332">
        <v>46153</v>
      </c>
      <c r="H2332" t="s">
        <v>4632</v>
      </c>
    </row>
    <row r="2333" spans="1:8" hidden="1">
      <c r="A2333">
        <v>137779</v>
      </c>
      <c r="B2333" t="s">
        <v>4794</v>
      </c>
      <c r="C2333" t="s">
        <v>4025</v>
      </c>
      <c r="D2333">
        <v>0</v>
      </c>
      <c r="E2333">
        <v>2640</v>
      </c>
      <c r="F2333">
        <v>2640</v>
      </c>
      <c r="G2333">
        <v>46153</v>
      </c>
      <c r="H2333" t="s">
        <v>4632</v>
      </c>
    </row>
    <row r="2334" spans="1:8" hidden="1">
      <c r="A2334">
        <v>137780</v>
      </c>
      <c r="B2334" t="s">
        <v>4695</v>
      </c>
      <c r="C2334" t="s">
        <v>3973</v>
      </c>
      <c r="D2334">
        <v>0</v>
      </c>
      <c r="E2334">
        <v>2332333.33</v>
      </c>
      <c r="F2334">
        <v>2798800</v>
      </c>
      <c r="G2334">
        <v>46153</v>
      </c>
      <c r="H2334" t="s">
        <v>4632</v>
      </c>
    </row>
    <row r="2335" spans="1:8" hidden="1">
      <c r="A2335">
        <v>137781</v>
      </c>
      <c r="B2335" t="s">
        <v>4817</v>
      </c>
      <c r="C2335" t="s">
        <v>4091</v>
      </c>
      <c r="D2335" t="s">
        <v>7485</v>
      </c>
      <c r="E2335">
        <v>12691131.6</v>
      </c>
      <c r="F2335">
        <v>15229357.92</v>
      </c>
      <c r="G2335">
        <v>46153</v>
      </c>
      <c r="H2335" t="s">
        <v>4632</v>
      </c>
    </row>
    <row r="2336" spans="1:8" hidden="1">
      <c r="A2336">
        <v>137782</v>
      </c>
      <c r="B2336" t="s">
        <v>4817</v>
      </c>
      <c r="C2336" t="s">
        <v>4091</v>
      </c>
      <c r="D2336" t="s">
        <v>7486</v>
      </c>
      <c r="E2336">
        <v>4384021.83</v>
      </c>
      <c r="F2336">
        <v>5260826.2</v>
      </c>
      <c r="G2336">
        <v>46153</v>
      </c>
      <c r="H2336" t="s">
        <v>4632</v>
      </c>
    </row>
    <row r="2337" spans="1:8" hidden="1">
      <c r="A2337">
        <v>137783</v>
      </c>
      <c r="B2337" t="s">
        <v>6339</v>
      </c>
      <c r="C2337" t="s">
        <v>3964</v>
      </c>
      <c r="D2337" t="s">
        <v>7487</v>
      </c>
      <c r="E2337">
        <v>2500000</v>
      </c>
      <c r="F2337">
        <v>3000000</v>
      </c>
      <c r="G2337">
        <v>46153</v>
      </c>
      <c r="H2337" t="s">
        <v>4632</v>
      </c>
    </row>
    <row r="2338" spans="1:8" hidden="1">
      <c r="A2338">
        <v>137784</v>
      </c>
      <c r="B2338" t="s">
        <v>4817</v>
      </c>
      <c r="C2338" t="s">
        <v>4091</v>
      </c>
      <c r="D2338" t="s">
        <v>7488</v>
      </c>
      <c r="E2338">
        <v>8900984.4399999995</v>
      </c>
      <c r="F2338">
        <v>10681181.33</v>
      </c>
      <c r="G2338">
        <v>46153</v>
      </c>
      <c r="H2338" t="s">
        <v>4632</v>
      </c>
    </row>
    <row r="2339" spans="1:8" hidden="1">
      <c r="A2339">
        <v>137785</v>
      </c>
      <c r="B2339" t="s">
        <v>4856</v>
      </c>
      <c r="C2339" t="s">
        <v>3979</v>
      </c>
      <c r="D2339" t="s">
        <v>7489</v>
      </c>
      <c r="E2339">
        <v>11000000</v>
      </c>
      <c r="F2339">
        <v>13200000</v>
      </c>
      <c r="G2339">
        <v>46153</v>
      </c>
      <c r="H2339" t="s">
        <v>4632</v>
      </c>
    </row>
    <row r="2340" spans="1:8" hidden="1">
      <c r="A2340">
        <v>137786</v>
      </c>
      <c r="B2340" t="s">
        <v>4760</v>
      </c>
      <c r="C2340" t="s">
        <v>3999</v>
      </c>
      <c r="D2340" t="s">
        <v>7490</v>
      </c>
      <c r="E2340">
        <v>417820.8</v>
      </c>
      <c r="F2340">
        <v>501384.96000000002</v>
      </c>
      <c r="G2340">
        <v>46154</v>
      </c>
      <c r="H2340" t="s">
        <v>7491</v>
      </c>
    </row>
    <row r="2341" spans="1:8" hidden="1">
      <c r="A2341">
        <v>137787</v>
      </c>
      <c r="B2341" t="s">
        <v>5364</v>
      </c>
      <c r="C2341" t="s">
        <v>5365</v>
      </c>
      <c r="D2341" t="s">
        <v>7492</v>
      </c>
      <c r="E2341">
        <v>5649208</v>
      </c>
      <c r="F2341">
        <v>5649208</v>
      </c>
      <c r="G2341">
        <v>46154</v>
      </c>
      <c r="H2341" t="s">
        <v>7491</v>
      </c>
    </row>
    <row r="2342" spans="1:8" hidden="1">
      <c r="A2342">
        <v>137788</v>
      </c>
      <c r="B2342" t="s">
        <v>4697</v>
      </c>
      <c r="C2342" t="s">
        <v>3996</v>
      </c>
      <c r="D2342" t="s">
        <v>7493</v>
      </c>
      <c r="E2342">
        <v>11041000</v>
      </c>
      <c r="F2342">
        <v>11041000</v>
      </c>
      <c r="G2342">
        <v>46154</v>
      </c>
      <c r="H2342" t="s">
        <v>7491</v>
      </c>
    </row>
    <row r="2343" spans="1:8" hidden="1">
      <c r="A2343">
        <v>137789</v>
      </c>
      <c r="B2343" t="s">
        <v>4697</v>
      </c>
      <c r="C2343" t="s">
        <v>3996</v>
      </c>
      <c r="D2343" t="s">
        <v>7494</v>
      </c>
      <c r="E2343">
        <v>880000</v>
      </c>
      <c r="F2343">
        <v>880000</v>
      </c>
      <c r="G2343">
        <v>46154</v>
      </c>
      <c r="H2343" t="s">
        <v>7491</v>
      </c>
    </row>
    <row r="2344" spans="1:8" hidden="1">
      <c r="A2344">
        <v>137790</v>
      </c>
      <c r="B2344" t="s">
        <v>4697</v>
      </c>
      <c r="C2344" t="s">
        <v>3996</v>
      </c>
      <c r="D2344" t="s">
        <v>7495</v>
      </c>
      <c r="E2344">
        <v>1340000</v>
      </c>
      <c r="F2344">
        <v>1340000</v>
      </c>
      <c r="G2344">
        <v>46154</v>
      </c>
      <c r="H2344" t="s">
        <v>7491</v>
      </c>
    </row>
    <row r="2345" spans="1:8" hidden="1">
      <c r="A2345">
        <v>137791</v>
      </c>
      <c r="B2345" t="s">
        <v>4817</v>
      </c>
      <c r="C2345" t="s">
        <v>4091</v>
      </c>
      <c r="D2345" t="s">
        <v>7496</v>
      </c>
      <c r="E2345">
        <v>13162869.970000001</v>
      </c>
      <c r="F2345">
        <v>15795443.960000001</v>
      </c>
      <c r="G2345">
        <v>46154</v>
      </c>
      <c r="H2345" t="s">
        <v>7491</v>
      </c>
    </row>
    <row r="2346" spans="1:8" hidden="1">
      <c r="A2346">
        <v>137792</v>
      </c>
      <c r="B2346" t="s">
        <v>5580</v>
      </c>
      <c r="C2346" t="s">
        <v>5581</v>
      </c>
      <c r="D2346" t="s">
        <v>7497</v>
      </c>
      <c r="E2346">
        <v>9900</v>
      </c>
      <c r="F2346">
        <v>9900</v>
      </c>
      <c r="G2346">
        <v>46154</v>
      </c>
      <c r="H2346" t="s">
        <v>7491</v>
      </c>
    </row>
    <row r="2347" spans="1:8" hidden="1">
      <c r="A2347">
        <v>137793</v>
      </c>
      <c r="B2347" t="s">
        <v>5036</v>
      </c>
      <c r="C2347" t="s">
        <v>4003</v>
      </c>
      <c r="D2347" t="s">
        <v>7498</v>
      </c>
      <c r="E2347">
        <v>3091600</v>
      </c>
      <c r="F2347">
        <v>3709920</v>
      </c>
      <c r="G2347">
        <v>46154</v>
      </c>
      <c r="H2347" t="s">
        <v>7491</v>
      </c>
    </row>
    <row r="2348" spans="1:8" hidden="1">
      <c r="A2348">
        <v>137794</v>
      </c>
      <c r="B2348" t="s">
        <v>5036</v>
      </c>
      <c r="C2348" t="s">
        <v>4003</v>
      </c>
      <c r="D2348" t="s">
        <v>6805</v>
      </c>
      <c r="E2348">
        <v>38775000</v>
      </c>
      <c r="F2348">
        <v>46530000</v>
      </c>
      <c r="G2348">
        <v>46154</v>
      </c>
      <c r="H2348" t="s">
        <v>7491</v>
      </c>
    </row>
    <row r="2349" spans="1:8" hidden="1">
      <c r="A2349">
        <v>137795</v>
      </c>
      <c r="B2349" t="s">
        <v>4732</v>
      </c>
      <c r="C2349" t="s">
        <v>4064</v>
      </c>
      <c r="D2349">
        <v>0</v>
      </c>
      <c r="E2349">
        <v>11550000</v>
      </c>
      <c r="F2349">
        <v>13860000</v>
      </c>
      <c r="G2349">
        <v>46154</v>
      </c>
      <c r="H2349" t="s">
        <v>7491</v>
      </c>
    </row>
    <row r="2350" spans="1:8" hidden="1">
      <c r="A2350">
        <v>137796</v>
      </c>
      <c r="B2350" t="s">
        <v>7000</v>
      </c>
      <c r="C2350" t="s">
        <v>7001</v>
      </c>
      <c r="D2350" t="s">
        <v>7499</v>
      </c>
      <c r="E2350">
        <v>9640101.6699999999</v>
      </c>
      <c r="F2350">
        <v>11568122</v>
      </c>
      <c r="G2350">
        <v>46154</v>
      </c>
      <c r="H2350" t="s">
        <v>7491</v>
      </c>
    </row>
    <row r="2351" spans="1:8" hidden="1">
      <c r="A2351">
        <v>137797</v>
      </c>
      <c r="B2351" t="s">
        <v>7355</v>
      </c>
      <c r="C2351" t="s">
        <v>4100</v>
      </c>
      <c r="D2351" t="s">
        <v>7500</v>
      </c>
      <c r="E2351">
        <v>66569200</v>
      </c>
      <c r="F2351">
        <v>66569200</v>
      </c>
      <c r="G2351">
        <v>46154</v>
      </c>
      <c r="H2351" t="s">
        <v>7491</v>
      </c>
    </row>
    <row r="2352" spans="1:8" hidden="1">
      <c r="A2352">
        <v>137798</v>
      </c>
      <c r="B2352" t="s">
        <v>5576</v>
      </c>
      <c r="C2352" t="s">
        <v>5577</v>
      </c>
      <c r="D2352" t="s">
        <v>7501</v>
      </c>
      <c r="E2352">
        <v>3874000</v>
      </c>
      <c r="F2352">
        <v>4648800</v>
      </c>
      <c r="G2352">
        <v>46154</v>
      </c>
      <c r="H2352" t="s">
        <v>7491</v>
      </c>
    </row>
    <row r="2353" spans="1:8" hidden="1">
      <c r="A2353">
        <v>137799</v>
      </c>
      <c r="B2353" t="s">
        <v>4716</v>
      </c>
      <c r="C2353" t="s">
        <v>4717</v>
      </c>
      <c r="D2353" t="s">
        <v>7502</v>
      </c>
      <c r="E2353">
        <v>128577.26</v>
      </c>
      <c r="F2353">
        <v>128577.26</v>
      </c>
      <c r="G2353">
        <v>46154</v>
      </c>
      <c r="H2353" t="s">
        <v>7491</v>
      </c>
    </row>
    <row r="2354" spans="1:8" hidden="1">
      <c r="A2354">
        <v>137800</v>
      </c>
      <c r="B2354" t="s">
        <v>5728</v>
      </c>
      <c r="C2354" t="s">
        <v>4128</v>
      </c>
      <c r="D2354" t="s">
        <v>7503</v>
      </c>
      <c r="E2354">
        <v>493200</v>
      </c>
      <c r="F2354">
        <v>591840</v>
      </c>
      <c r="G2354">
        <v>46154</v>
      </c>
      <c r="H2354" t="s">
        <v>7491</v>
      </c>
    </row>
    <row r="2355" spans="1:8" hidden="1">
      <c r="A2355">
        <v>137801</v>
      </c>
      <c r="B2355" t="s">
        <v>6339</v>
      </c>
      <c r="C2355" t="s">
        <v>3964</v>
      </c>
      <c r="D2355" t="s">
        <v>7504</v>
      </c>
      <c r="E2355">
        <v>2500000</v>
      </c>
      <c r="F2355">
        <v>3000000</v>
      </c>
      <c r="G2355">
        <v>46154</v>
      </c>
      <c r="H2355" t="s">
        <v>7491</v>
      </c>
    </row>
    <row r="2356" spans="1:8" hidden="1">
      <c r="A2356">
        <v>137802</v>
      </c>
      <c r="B2356" t="s">
        <v>7505</v>
      </c>
      <c r="C2356" t="s">
        <v>7506</v>
      </c>
      <c r="D2356" t="s">
        <v>7507</v>
      </c>
      <c r="E2356">
        <v>4800000</v>
      </c>
      <c r="F2356">
        <v>5760000</v>
      </c>
      <c r="G2356">
        <v>46154</v>
      </c>
      <c r="H2356" t="s">
        <v>7491</v>
      </c>
    </row>
    <row r="2357" spans="1:8" hidden="1">
      <c r="A2357">
        <v>137803</v>
      </c>
      <c r="B2357" t="s">
        <v>5116</v>
      </c>
      <c r="C2357" t="s">
        <v>3966</v>
      </c>
      <c r="D2357" t="s">
        <v>7508</v>
      </c>
      <c r="E2357">
        <v>2473333.2999999998</v>
      </c>
      <c r="F2357">
        <v>2967999.96</v>
      </c>
      <c r="G2357">
        <v>46154</v>
      </c>
      <c r="H2357" t="s">
        <v>7491</v>
      </c>
    </row>
    <row r="2358" spans="1:8" hidden="1">
      <c r="A2358">
        <v>137804</v>
      </c>
      <c r="B2358" t="s">
        <v>7509</v>
      </c>
      <c r="C2358" t="s">
        <v>7510</v>
      </c>
      <c r="D2358" t="s">
        <v>7511</v>
      </c>
      <c r="E2358">
        <v>2400000</v>
      </c>
      <c r="F2358">
        <v>2880000</v>
      </c>
      <c r="G2358">
        <v>46154</v>
      </c>
      <c r="H2358" t="s">
        <v>7491</v>
      </c>
    </row>
    <row r="2359" spans="1:8" hidden="1">
      <c r="A2359">
        <v>137805</v>
      </c>
      <c r="B2359" t="s">
        <v>7512</v>
      </c>
      <c r="C2359" t="s">
        <v>7513</v>
      </c>
      <c r="D2359" t="s">
        <v>7514</v>
      </c>
      <c r="E2359">
        <v>2400000</v>
      </c>
      <c r="F2359">
        <v>2880000</v>
      </c>
      <c r="G2359">
        <v>46154</v>
      </c>
      <c r="H2359" t="s">
        <v>7491</v>
      </c>
    </row>
    <row r="2360" spans="1:8" hidden="1">
      <c r="A2360">
        <v>137806</v>
      </c>
      <c r="B2360" t="s">
        <v>4800</v>
      </c>
      <c r="C2360" t="s">
        <v>3984</v>
      </c>
      <c r="D2360" t="s">
        <v>7515</v>
      </c>
      <c r="E2360">
        <v>4050000</v>
      </c>
      <c r="F2360">
        <v>4860000</v>
      </c>
      <c r="G2360">
        <v>46154</v>
      </c>
      <c r="H2360" t="s">
        <v>7491</v>
      </c>
    </row>
    <row r="2361" spans="1:8" hidden="1">
      <c r="A2361">
        <v>137807</v>
      </c>
      <c r="B2361" t="s">
        <v>4743</v>
      </c>
      <c r="C2361" t="s">
        <v>4744</v>
      </c>
      <c r="D2361" t="s">
        <v>7516</v>
      </c>
      <c r="E2361">
        <v>2400000</v>
      </c>
      <c r="F2361">
        <v>2880000</v>
      </c>
      <c r="G2361">
        <v>46154</v>
      </c>
      <c r="H2361" t="s">
        <v>7491</v>
      </c>
    </row>
    <row r="2362" spans="1:8" hidden="1">
      <c r="A2362">
        <v>137808</v>
      </c>
      <c r="B2362" t="s">
        <v>5103</v>
      </c>
      <c r="C2362" t="s">
        <v>3963</v>
      </c>
      <c r="D2362" t="s">
        <v>7517</v>
      </c>
      <c r="E2362">
        <v>1300000</v>
      </c>
      <c r="F2362">
        <v>1560000</v>
      </c>
      <c r="G2362">
        <v>46154</v>
      </c>
      <c r="H2362" t="s">
        <v>7491</v>
      </c>
    </row>
    <row r="2363" spans="1:8" hidden="1">
      <c r="A2363">
        <v>137809</v>
      </c>
      <c r="B2363" t="s">
        <v>4732</v>
      </c>
      <c r="C2363" t="s">
        <v>4064</v>
      </c>
      <c r="D2363" t="s">
        <v>7518</v>
      </c>
      <c r="E2363">
        <v>1700000</v>
      </c>
      <c r="F2363">
        <v>1700000</v>
      </c>
      <c r="G2363">
        <v>46155</v>
      </c>
      <c r="H2363" t="s">
        <v>7519</v>
      </c>
    </row>
    <row r="2364" spans="1:8" hidden="1">
      <c r="A2364">
        <v>137810</v>
      </c>
      <c r="B2364" t="s">
        <v>4839</v>
      </c>
      <c r="C2364" t="s">
        <v>4840</v>
      </c>
      <c r="D2364" t="s">
        <v>7520</v>
      </c>
      <c r="E2364">
        <v>1160</v>
      </c>
      <c r="F2364">
        <v>1160</v>
      </c>
      <c r="G2364">
        <v>46154</v>
      </c>
      <c r="H2364" t="s">
        <v>7491</v>
      </c>
    </row>
    <row r="2365" spans="1:8" hidden="1">
      <c r="A2365">
        <v>137811</v>
      </c>
      <c r="B2365" t="s">
        <v>7521</v>
      </c>
      <c r="C2365" t="s">
        <v>7522</v>
      </c>
      <c r="D2365" t="s">
        <v>7523</v>
      </c>
      <c r="E2365">
        <v>15200000</v>
      </c>
      <c r="F2365">
        <v>15200000</v>
      </c>
      <c r="G2365">
        <v>46154</v>
      </c>
      <c r="H2365" t="s">
        <v>7491</v>
      </c>
    </row>
    <row r="2366" spans="1:8" hidden="1">
      <c r="A2366">
        <v>137812</v>
      </c>
      <c r="B2366" t="s">
        <v>4727</v>
      </c>
      <c r="C2366" t="s">
        <v>4728</v>
      </c>
      <c r="D2366" t="s">
        <v>7524</v>
      </c>
      <c r="E2366">
        <v>23670000</v>
      </c>
      <c r="F2366">
        <v>28404000</v>
      </c>
      <c r="G2366">
        <v>46154</v>
      </c>
      <c r="H2366" t="s">
        <v>7491</v>
      </c>
    </row>
    <row r="2367" spans="1:8" hidden="1">
      <c r="A2367">
        <v>137813</v>
      </c>
      <c r="B2367" t="s">
        <v>4695</v>
      </c>
      <c r="C2367" t="s">
        <v>3973</v>
      </c>
      <c r="D2367" t="s">
        <v>7525</v>
      </c>
      <c r="E2367">
        <v>1514600</v>
      </c>
      <c r="F2367">
        <v>1514600</v>
      </c>
      <c r="G2367">
        <v>46155</v>
      </c>
      <c r="H2367" t="s">
        <v>7519</v>
      </c>
    </row>
    <row r="2368" spans="1:8" hidden="1">
      <c r="A2368">
        <v>137814</v>
      </c>
      <c r="B2368" t="s">
        <v>4695</v>
      </c>
      <c r="C2368" t="s">
        <v>3973</v>
      </c>
      <c r="D2368" t="s">
        <v>7526</v>
      </c>
      <c r="E2368">
        <v>1431800</v>
      </c>
      <c r="F2368">
        <v>1431800</v>
      </c>
      <c r="G2368">
        <v>46155</v>
      </c>
      <c r="H2368" t="s">
        <v>7519</v>
      </c>
    </row>
    <row r="2369" spans="1:8" hidden="1">
      <c r="A2369">
        <v>137815</v>
      </c>
      <c r="B2369" t="s">
        <v>4853</v>
      </c>
      <c r="C2369" t="s">
        <v>4146</v>
      </c>
      <c r="D2369" t="s">
        <v>7524</v>
      </c>
      <c r="E2369">
        <v>2000000</v>
      </c>
      <c r="F2369">
        <v>2000000</v>
      </c>
      <c r="G2369">
        <v>46155</v>
      </c>
      <c r="H2369" t="s">
        <v>7519</v>
      </c>
    </row>
    <row r="2370" spans="1:8" hidden="1">
      <c r="A2370">
        <v>137816</v>
      </c>
      <c r="B2370" t="s">
        <v>4697</v>
      </c>
      <c r="C2370" t="s">
        <v>3996</v>
      </c>
      <c r="D2370" t="s">
        <v>7527</v>
      </c>
      <c r="E2370">
        <v>6003250</v>
      </c>
      <c r="F2370">
        <v>6003250</v>
      </c>
      <c r="G2370">
        <v>46155</v>
      </c>
      <c r="H2370" t="s">
        <v>7519</v>
      </c>
    </row>
    <row r="2371" spans="1:8" hidden="1">
      <c r="A2371">
        <v>137817</v>
      </c>
      <c r="B2371" t="s">
        <v>4697</v>
      </c>
      <c r="C2371" t="s">
        <v>3996</v>
      </c>
      <c r="D2371" t="s">
        <v>7528</v>
      </c>
      <c r="E2371">
        <v>2407900</v>
      </c>
      <c r="F2371">
        <v>2407900</v>
      </c>
      <c r="G2371">
        <v>46155</v>
      </c>
      <c r="H2371" t="s">
        <v>7519</v>
      </c>
    </row>
    <row r="2372" spans="1:8" hidden="1">
      <c r="A2372">
        <v>137818</v>
      </c>
      <c r="B2372" t="s">
        <v>6292</v>
      </c>
      <c r="C2372" t="s">
        <v>4190</v>
      </c>
      <c r="D2372" t="s">
        <v>7529</v>
      </c>
      <c r="E2372">
        <v>9000000</v>
      </c>
      <c r="F2372">
        <v>9000000</v>
      </c>
      <c r="G2372">
        <v>46155</v>
      </c>
      <c r="H2372" t="s">
        <v>7519</v>
      </c>
    </row>
    <row r="2373" spans="1:8" hidden="1">
      <c r="A2373">
        <v>137819</v>
      </c>
      <c r="B2373" t="s">
        <v>7440</v>
      </c>
      <c r="C2373" t="s">
        <v>7441</v>
      </c>
      <c r="D2373" t="s">
        <v>7530</v>
      </c>
      <c r="E2373">
        <v>5312500</v>
      </c>
      <c r="F2373">
        <v>6375000</v>
      </c>
      <c r="G2373">
        <v>46155</v>
      </c>
      <c r="H2373" t="s">
        <v>7519</v>
      </c>
    </row>
    <row r="2374" spans="1:8" hidden="1">
      <c r="A2374">
        <v>137820</v>
      </c>
      <c r="B2374" t="s">
        <v>5032</v>
      </c>
      <c r="C2374" t="s">
        <v>3969</v>
      </c>
      <c r="D2374">
        <v>0</v>
      </c>
      <c r="E2374">
        <v>102000</v>
      </c>
      <c r="F2374">
        <v>122400</v>
      </c>
      <c r="G2374">
        <v>46155</v>
      </c>
      <c r="H2374" t="s">
        <v>7519</v>
      </c>
    </row>
    <row r="2375" spans="1:8" hidden="1">
      <c r="A2375">
        <v>137821</v>
      </c>
      <c r="B2375" t="s">
        <v>7531</v>
      </c>
      <c r="C2375" t="s">
        <v>4060</v>
      </c>
      <c r="D2375">
        <v>0</v>
      </c>
      <c r="E2375">
        <v>1799999.99</v>
      </c>
      <c r="F2375">
        <v>2159999.9900000002</v>
      </c>
      <c r="G2375">
        <v>46155</v>
      </c>
      <c r="H2375" t="s">
        <v>7519</v>
      </c>
    </row>
    <row r="2376" spans="1:8" hidden="1">
      <c r="A2376">
        <v>137822</v>
      </c>
      <c r="B2376" t="s">
        <v>7532</v>
      </c>
      <c r="C2376" t="s">
        <v>7533</v>
      </c>
      <c r="D2376" t="s">
        <v>7534</v>
      </c>
      <c r="E2376">
        <v>950000</v>
      </c>
      <c r="F2376">
        <v>950000</v>
      </c>
      <c r="G2376">
        <v>46155</v>
      </c>
      <c r="H2376" t="s">
        <v>7519</v>
      </c>
    </row>
    <row r="2377" spans="1:8" hidden="1">
      <c r="A2377">
        <v>137823</v>
      </c>
      <c r="B2377" t="s">
        <v>7535</v>
      </c>
      <c r="C2377" t="s">
        <v>7536</v>
      </c>
      <c r="D2377" t="s">
        <v>7537</v>
      </c>
      <c r="E2377">
        <v>1500000</v>
      </c>
      <c r="F2377">
        <v>1500000</v>
      </c>
      <c r="G2377">
        <v>46155</v>
      </c>
      <c r="H2377" t="s">
        <v>7519</v>
      </c>
    </row>
    <row r="2378" spans="1:8" hidden="1">
      <c r="A2378">
        <v>137824</v>
      </c>
      <c r="B2378" t="s">
        <v>4925</v>
      </c>
      <c r="C2378" t="s">
        <v>4926</v>
      </c>
      <c r="D2378" t="s">
        <v>7538</v>
      </c>
      <c r="E2378">
        <v>135000</v>
      </c>
      <c r="F2378">
        <v>162000</v>
      </c>
      <c r="G2378">
        <v>46155</v>
      </c>
      <c r="H2378" t="s">
        <v>7519</v>
      </c>
    </row>
    <row r="2379" spans="1:8" hidden="1">
      <c r="A2379">
        <v>137825</v>
      </c>
      <c r="B2379" t="s">
        <v>4889</v>
      </c>
      <c r="C2379" t="s">
        <v>4175</v>
      </c>
      <c r="D2379" t="s">
        <v>7539</v>
      </c>
      <c r="E2379">
        <v>2600000</v>
      </c>
      <c r="F2379">
        <v>3120000</v>
      </c>
      <c r="G2379">
        <v>46155</v>
      </c>
      <c r="H2379" t="s">
        <v>7519</v>
      </c>
    </row>
    <row r="2380" spans="1:8" hidden="1">
      <c r="A2380">
        <v>137826</v>
      </c>
      <c r="B2380" t="s">
        <v>4797</v>
      </c>
      <c r="C2380" t="s">
        <v>4014</v>
      </c>
      <c r="D2380" t="s">
        <v>7540</v>
      </c>
      <c r="E2380">
        <v>9487293</v>
      </c>
      <c r="F2380">
        <v>11384751.6</v>
      </c>
      <c r="G2380">
        <v>46155</v>
      </c>
      <c r="H2380" t="s">
        <v>7519</v>
      </c>
    </row>
    <row r="2381" spans="1:8" hidden="1">
      <c r="A2381">
        <v>137827</v>
      </c>
      <c r="B2381" t="s">
        <v>6129</v>
      </c>
      <c r="C2381" t="s">
        <v>6130</v>
      </c>
      <c r="D2381" t="s">
        <v>7541</v>
      </c>
      <c r="E2381">
        <v>3800000</v>
      </c>
      <c r="F2381">
        <v>4560000</v>
      </c>
      <c r="G2381">
        <v>46155</v>
      </c>
      <c r="H2381" t="s">
        <v>7519</v>
      </c>
    </row>
    <row r="2382" spans="1:8" hidden="1">
      <c r="A2382">
        <v>137828</v>
      </c>
      <c r="B2382" t="s">
        <v>4800</v>
      </c>
      <c r="C2382" t="s">
        <v>3984</v>
      </c>
      <c r="D2382" t="s">
        <v>7542</v>
      </c>
      <c r="E2382">
        <v>3300000</v>
      </c>
      <c r="F2382">
        <v>3960000</v>
      </c>
      <c r="G2382">
        <v>46155</v>
      </c>
      <c r="H2382" t="s">
        <v>7519</v>
      </c>
    </row>
    <row r="2383" spans="1:8" hidden="1">
      <c r="A2383">
        <v>137829</v>
      </c>
      <c r="B2383" t="s">
        <v>5014</v>
      </c>
      <c r="C2383" t="s">
        <v>5015</v>
      </c>
      <c r="D2383">
        <v>0</v>
      </c>
      <c r="E2383">
        <v>470940</v>
      </c>
      <c r="F2383">
        <v>470940</v>
      </c>
      <c r="G2383">
        <v>46155</v>
      </c>
      <c r="H2383" t="s">
        <v>7519</v>
      </c>
    </row>
    <row r="2384" spans="1:8" hidden="1">
      <c r="A2384">
        <v>137830</v>
      </c>
      <c r="B2384" t="s">
        <v>7376</v>
      </c>
      <c r="C2384" t="s">
        <v>7377</v>
      </c>
      <c r="D2384" t="s">
        <v>7543</v>
      </c>
      <c r="E2384">
        <v>42168177</v>
      </c>
      <c r="F2384">
        <v>50601812.399999999</v>
      </c>
      <c r="G2384">
        <v>46155</v>
      </c>
      <c r="H2384" t="s">
        <v>7519</v>
      </c>
    </row>
    <row r="2385" spans="1:8" hidden="1">
      <c r="A2385">
        <v>137831</v>
      </c>
      <c r="B2385" t="s">
        <v>4695</v>
      </c>
      <c r="C2385" t="s">
        <v>3973</v>
      </c>
      <c r="D2385" t="s">
        <v>7544</v>
      </c>
      <c r="E2385">
        <v>1838200</v>
      </c>
      <c r="F2385">
        <v>1838200</v>
      </c>
      <c r="G2385">
        <v>46155</v>
      </c>
      <c r="H2385" t="s">
        <v>7519</v>
      </c>
    </row>
    <row r="2386" spans="1:8" hidden="1">
      <c r="A2386">
        <v>137832</v>
      </c>
      <c r="B2386" t="s">
        <v>5057</v>
      </c>
      <c r="C2386" t="s">
        <v>4008</v>
      </c>
      <c r="D2386" t="s">
        <v>7545</v>
      </c>
      <c r="E2386">
        <v>3015600</v>
      </c>
      <c r="F2386">
        <v>3618720</v>
      </c>
      <c r="G2386">
        <v>46155</v>
      </c>
      <c r="H2386" t="s">
        <v>7519</v>
      </c>
    </row>
    <row r="2387" spans="1:8" hidden="1">
      <c r="A2387">
        <v>137833</v>
      </c>
      <c r="B2387" t="s">
        <v>4938</v>
      </c>
      <c r="C2387" t="s">
        <v>3972</v>
      </c>
      <c r="D2387" t="s">
        <v>7546</v>
      </c>
      <c r="E2387">
        <v>1984666.58</v>
      </c>
      <c r="F2387">
        <v>2381599.9</v>
      </c>
      <c r="G2387">
        <v>46155</v>
      </c>
      <c r="H2387" t="s">
        <v>7519</v>
      </c>
    </row>
    <row r="2388" spans="1:8" hidden="1">
      <c r="A2388">
        <v>137834</v>
      </c>
      <c r="B2388" t="s">
        <v>5053</v>
      </c>
      <c r="C2388" t="s">
        <v>4157</v>
      </c>
      <c r="D2388" t="s">
        <v>7547</v>
      </c>
      <c r="E2388">
        <v>396806.67</v>
      </c>
      <c r="F2388">
        <v>476168</v>
      </c>
      <c r="G2388">
        <v>46155</v>
      </c>
      <c r="H2388" t="s">
        <v>7519</v>
      </c>
    </row>
    <row r="2389" spans="1:8" hidden="1">
      <c r="A2389">
        <v>137835</v>
      </c>
      <c r="B2389" t="s">
        <v>7548</v>
      </c>
      <c r="C2389" t="s">
        <v>7549</v>
      </c>
      <c r="D2389" t="s">
        <v>7550</v>
      </c>
      <c r="E2389">
        <v>1000000</v>
      </c>
      <c r="F2389">
        <v>1000000</v>
      </c>
      <c r="G2389">
        <v>46155</v>
      </c>
      <c r="H2389" t="s">
        <v>7519</v>
      </c>
    </row>
    <row r="2390" spans="1:8" hidden="1">
      <c r="A2390">
        <v>137836</v>
      </c>
      <c r="B2390" t="s">
        <v>4695</v>
      </c>
      <c r="C2390" t="s">
        <v>3973</v>
      </c>
      <c r="D2390">
        <v>0</v>
      </c>
      <c r="E2390">
        <v>2113500</v>
      </c>
      <c r="F2390">
        <v>2536200</v>
      </c>
      <c r="G2390">
        <v>46155</v>
      </c>
      <c r="H2390" t="s">
        <v>7519</v>
      </c>
    </row>
    <row r="2391" spans="1:8" hidden="1">
      <c r="A2391">
        <v>137837</v>
      </c>
      <c r="B2391" t="s">
        <v>4797</v>
      </c>
      <c r="C2391" t="s">
        <v>4014</v>
      </c>
      <c r="D2391" t="s">
        <v>7551</v>
      </c>
      <c r="E2391">
        <v>4000000</v>
      </c>
      <c r="F2391">
        <v>4800000</v>
      </c>
      <c r="G2391">
        <v>46155</v>
      </c>
      <c r="H2391" t="s">
        <v>7519</v>
      </c>
    </row>
    <row r="2392" spans="1:8" hidden="1">
      <c r="A2392">
        <v>137838</v>
      </c>
      <c r="B2392" t="s">
        <v>7552</v>
      </c>
      <c r="C2392" t="s">
        <v>7553</v>
      </c>
      <c r="D2392" t="s">
        <v>7554</v>
      </c>
      <c r="E2392">
        <v>5000000</v>
      </c>
      <c r="F2392">
        <v>5000000</v>
      </c>
      <c r="G2392">
        <v>46155</v>
      </c>
      <c r="H2392" t="s">
        <v>7519</v>
      </c>
    </row>
    <row r="2393" spans="1:8" hidden="1">
      <c r="A2393">
        <v>137839</v>
      </c>
      <c r="B2393" t="s">
        <v>7305</v>
      </c>
      <c r="C2393" t="s">
        <v>4011</v>
      </c>
      <c r="D2393" t="s">
        <v>7555</v>
      </c>
      <c r="E2393">
        <v>17600000</v>
      </c>
      <c r="F2393">
        <v>21120000</v>
      </c>
      <c r="G2393">
        <v>46155</v>
      </c>
      <c r="H2393" t="s">
        <v>7519</v>
      </c>
    </row>
    <row r="2394" spans="1:8" hidden="1">
      <c r="A2394">
        <v>137840</v>
      </c>
      <c r="B2394" t="s">
        <v>4938</v>
      </c>
      <c r="C2394" t="s">
        <v>3972</v>
      </c>
      <c r="D2394">
        <v>0</v>
      </c>
      <c r="E2394">
        <v>7216720</v>
      </c>
      <c r="F2394">
        <v>8660064</v>
      </c>
      <c r="G2394">
        <v>46155</v>
      </c>
      <c r="H2394" t="s">
        <v>7519</v>
      </c>
    </row>
    <row r="2395" spans="1:8" hidden="1">
      <c r="A2395">
        <v>137841</v>
      </c>
      <c r="B2395" t="s">
        <v>4760</v>
      </c>
      <c r="C2395" t="s">
        <v>3999</v>
      </c>
      <c r="D2395" t="s">
        <v>7556</v>
      </c>
      <c r="E2395">
        <v>88800</v>
      </c>
      <c r="F2395">
        <v>106560</v>
      </c>
      <c r="G2395">
        <v>46155</v>
      </c>
      <c r="H2395" t="s">
        <v>7519</v>
      </c>
    </row>
    <row r="2396" spans="1:8" hidden="1">
      <c r="A2396">
        <v>137842</v>
      </c>
      <c r="B2396" t="s">
        <v>4794</v>
      </c>
      <c r="C2396" t="s">
        <v>4025</v>
      </c>
      <c r="D2396" t="s">
        <v>7557</v>
      </c>
      <c r="E2396">
        <v>300000</v>
      </c>
      <c r="F2396">
        <v>360000</v>
      </c>
      <c r="G2396">
        <v>46155</v>
      </c>
      <c r="H2396" t="s">
        <v>7519</v>
      </c>
    </row>
    <row r="2397" spans="1:8" hidden="1">
      <c r="A2397">
        <v>137843</v>
      </c>
      <c r="B2397">
        <v>0</v>
      </c>
      <c r="C2397">
        <v>0</v>
      </c>
      <c r="D2397" t="s">
        <v>7558</v>
      </c>
      <c r="E2397">
        <v>0</v>
      </c>
      <c r="F2397">
        <v>0</v>
      </c>
      <c r="G2397">
        <v>46155</v>
      </c>
      <c r="H2397" t="s">
        <v>7519</v>
      </c>
    </row>
    <row r="2398" spans="1:8" hidden="1">
      <c r="A2398">
        <v>137844</v>
      </c>
      <c r="B2398" t="s">
        <v>4797</v>
      </c>
      <c r="C2398" t="s">
        <v>4014</v>
      </c>
      <c r="D2398" t="s">
        <v>7559</v>
      </c>
      <c r="E2398">
        <v>8976400</v>
      </c>
      <c r="F2398">
        <v>10771680</v>
      </c>
      <c r="G2398">
        <v>46155</v>
      </c>
      <c r="H2398" t="s">
        <v>7519</v>
      </c>
    </row>
    <row r="2399" spans="1:8" hidden="1">
      <c r="A2399">
        <v>137845</v>
      </c>
      <c r="B2399" t="s">
        <v>4807</v>
      </c>
      <c r="C2399" t="s">
        <v>3982</v>
      </c>
      <c r="D2399" t="s">
        <v>7560</v>
      </c>
      <c r="E2399">
        <v>2120000</v>
      </c>
      <c r="F2399">
        <v>2544000</v>
      </c>
      <c r="G2399">
        <v>46155</v>
      </c>
      <c r="H2399" t="s">
        <v>7519</v>
      </c>
    </row>
    <row r="2400" spans="1:8" hidden="1">
      <c r="A2400">
        <v>137846</v>
      </c>
      <c r="B2400" t="s">
        <v>5529</v>
      </c>
      <c r="C2400" t="s">
        <v>5530</v>
      </c>
      <c r="D2400" t="s">
        <v>7561</v>
      </c>
      <c r="E2400">
        <v>963959589</v>
      </c>
      <c r="F2400">
        <v>1156751506.8</v>
      </c>
      <c r="G2400">
        <v>46155</v>
      </c>
      <c r="H2400" t="s">
        <v>7519</v>
      </c>
    </row>
    <row r="2401" spans="1:8" hidden="1">
      <c r="A2401">
        <v>137847</v>
      </c>
      <c r="B2401" t="s">
        <v>4666</v>
      </c>
      <c r="C2401" t="s">
        <v>4018</v>
      </c>
      <c r="D2401">
        <v>0</v>
      </c>
      <c r="E2401">
        <v>3328000</v>
      </c>
      <c r="F2401">
        <v>3328000</v>
      </c>
      <c r="G2401">
        <v>46155</v>
      </c>
      <c r="H2401" t="s">
        <v>7519</v>
      </c>
    </row>
    <row r="2402" spans="1:8" hidden="1">
      <c r="A2402">
        <v>137848</v>
      </c>
      <c r="B2402" t="s">
        <v>4938</v>
      </c>
      <c r="C2402" t="s">
        <v>3972</v>
      </c>
      <c r="D2402">
        <v>0</v>
      </c>
      <c r="E2402">
        <v>6870000</v>
      </c>
      <c r="F2402">
        <v>8244000</v>
      </c>
      <c r="G2402">
        <v>46155</v>
      </c>
      <c r="H2402" t="s">
        <v>7519</v>
      </c>
    </row>
    <row r="2403" spans="1:8" hidden="1">
      <c r="A2403">
        <v>137849</v>
      </c>
      <c r="B2403">
        <v>0</v>
      </c>
      <c r="C2403">
        <v>0</v>
      </c>
      <c r="D2403" t="s">
        <v>7562</v>
      </c>
      <c r="E2403">
        <v>0</v>
      </c>
      <c r="F2403">
        <v>0</v>
      </c>
      <c r="G2403">
        <v>46157</v>
      </c>
      <c r="H2403" t="s">
        <v>7563</v>
      </c>
    </row>
    <row r="2404" spans="1:8" hidden="1">
      <c r="A2404">
        <v>137850</v>
      </c>
      <c r="B2404" t="s">
        <v>7305</v>
      </c>
      <c r="C2404" t="s">
        <v>4011</v>
      </c>
      <c r="D2404">
        <v>0</v>
      </c>
      <c r="E2404">
        <v>900000</v>
      </c>
      <c r="F2404">
        <v>1080000</v>
      </c>
      <c r="G2404">
        <v>46157</v>
      </c>
      <c r="H2404" t="s">
        <v>7563</v>
      </c>
    </row>
    <row r="2405" spans="1:8" hidden="1">
      <c r="A2405">
        <v>137851</v>
      </c>
      <c r="B2405" t="s">
        <v>6859</v>
      </c>
      <c r="C2405" t="s">
        <v>6860</v>
      </c>
      <c r="D2405" t="s">
        <v>7564</v>
      </c>
      <c r="E2405">
        <v>5515625</v>
      </c>
      <c r="F2405">
        <v>6618750</v>
      </c>
      <c r="G2405">
        <v>46157</v>
      </c>
      <c r="H2405" t="s">
        <v>7563</v>
      </c>
    </row>
    <row r="2406" spans="1:8" hidden="1">
      <c r="A2406">
        <v>137852</v>
      </c>
      <c r="B2406" t="s">
        <v>7565</v>
      </c>
      <c r="C2406" t="s">
        <v>7566</v>
      </c>
      <c r="D2406" t="s">
        <v>7567</v>
      </c>
      <c r="E2406">
        <v>1200000</v>
      </c>
      <c r="F2406">
        <v>1200000</v>
      </c>
      <c r="G2406">
        <v>46157</v>
      </c>
      <c r="H2406" t="s">
        <v>7563</v>
      </c>
    </row>
    <row r="2407" spans="1:8" hidden="1">
      <c r="A2407">
        <v>137853</v>
      </c>
      <c r="B2407" t="s">
        <v>6859</v>
      </c>
      <c r="C2407" t="s">
        <v>6860</v>
      </c>
      <c r="D2407" t="s">
        <v>7568</v>
      </c>
      <c r="E2407">
        <v>1780500</v>
      </c>
      <c r="F2407">
        <v>2136600</v>
      </c>
      <c r="G2407">
        <v>46157</v>
      </c>
      <c r="H2407" t="s">
        <v>7563</v>
      </c>
    </row>
    <row r="2408" spans="1:8" hidden="1">
      <c r="A2408">
        <v>137854</v>
      </c>
      <c r="B2408" t="s">
        <v>7565</v>
      </c>
      <c r="C2408" t="s">
        <v>7566</v>
      </c>
      <c r="D2408" t="s">
        <v>7569</v>
      </c>
      <c r="E2408">
        <v>4800000</v>
      </c>
      <c r="F2408">
        <v>4800000</v>
      </c>
      <c r="G2408">
        <v>46157</v>
      </c>
      <c r="H2408" t="s">
        <v>7563</v>
      </c>
    </row>
    <row r="2409" spans="1:8" hidden="1">
      <c r="A2409">
        <v>137855</v>
      </c>
      <c r="B2409" t="s">
        <v>4706</v>
      </c>
      <c r="C2409" t="s">
        <v>4122</v>
      </c>
      <c r="D2409" t="s">
        <v>7570</v>
      </c>
      <c r="E2409">
        <v>3775000</v>
      </c>
      <c r="F2409">
        <v>3775000</v>
      </c>
      <c r="G2409">
        <v>46157</v>
      </c>
      <c r="H2409" t="s">
        <v>7563</v>
      </c>
    </row>
    <row r="2410" spans="1:8" hidden="1">
      <c r="A2410">
        <v>137856</v>
      </c>
      <c r="B2410" t="s">
        <v>5194</v>
      </c>
      <c r="C2410" t="s">
        <v>5195</v>
      </c>
      <c r="D2410" t="s">
        <v>7571</v>
      </c>
      <c r="E2410">
        <v>8220835</v>
      </c>
      <c r="F2410">
        <v>9865002</v>
      </c>
      <c r="G2410">
        <v>46157</v>
      </c>
      <c r="H2410" t="s">
        <v>7563</v>
      </c>
    </row>
    <row r="2411" spans="1:8" hidden="1">
      <c r="A2411">
        <v>137857</v>
      </c>
      <c r="B2411" t="s">
        <v>4868</v>
      </c>
      <c r="C2411" t="s">
        <v>4869</v>
      </c>
      <c r="D2411" t="s">
        <v>7572</v>
      </c>
      <c r="E2411">
        <v>2250000</v>
      </c>
      <c r="F2411">
        <v>2700000</v>
      </c>
      <c r="G2411">
        <v>46157</v>
      </c>
      <c r="H2411" t="s">
        <v>7563</v>
      </c>
    </row>
    <row r="2412" spans="1:8" hidden="1">
      <c r="A2412">
        <v>137858</v>
      </c>
      <c r="B2412" t="s">
        <v>4688</v>
      </c>
      <c r="C2412" t="s">
        <v>4007</v>
      </c>
      <c r="D2412" t="s">
        <v>7573</v>
      </c>
      <c r="E2412">
        <v>583200</v>
      </c>
      <c r="F2412">
        <v>699840</v>
      </c>
      <c r="G2412">
        <v>46157</v>
      </c>
      <c r="H2412" t="s">
        <v>7563</v>
      </c>
    </row>
    <row r="2413" spans="1:8" hidden="1">
      <c r="A2413">
        <v>137859</v>
      </c>
      <c r="B2413" t="s">
        <v>7574</v>
      </c>
      <c r="C2413" t="s">
        <v>7575</v>
      </c>
      <c r="D2413" t="s">
        <v>7576</v>
      </c>
      <c r="E2413">
        <v>8000000</v>
      </c>
      <c r="F2413">
        <v>8000000</v>
      </c>
      <c r="G2413">
        <v>46157</v>
      </c>
      <c r="H2413" t="s">
        <v>7563</v>
      </c>
    </row>
    <row r="2414" spans="1:8" hidden="1">
      <c r="A2414">
        <v>137860</v>
      </c>
      <c r="B2414" t="s">
        <v>5032</v>
      </c>
      <c r="C2414" t="s">
        <v>3969</v>
      </c>
      <c r="D2414">
        <v>0</v>
      </c>
      <c r="E2414">
        <v>304800</v>
      </c>
      <c r="F2414">
        <v>304800</v>
      </c>
      <c r="G2414">
        <v>46157</v>
      </c>
      <c r="H2414" t="s">
        <v>7563</v>
      </c>
    </row>
    <row r="2415" spans="1:8" hidden="1">
      <c r="A2415">
        <v>137861</v>
      </c>
      <c r="B2415" t="s">
        <v>4695</v>
      </c>
      <c r="C2415" t="s">
        <v>3973</v>
      </c>
      <c r="D2415" t="s">
        <v>7577</v>
      </c>
      <c r="E2415">
        <v>2478900</v>
      </c>
      <c r="F2415">
        <v>2478900</v>
      </c>
      <c r="G2415">
        <v>46157</v>
      </c>
      <c r="H2415" t="s">
        <v>7563</v>
      </c>
    </row>
    <row r="2416" spans="1:8" hidden="1">
      <c r="A2416">
        <v>137862</v>
      </c>
      <c r="B2416" t="s">
        <v>7578</v>
      </c>
      <c r="C2416" t="s">
        <v>4034</v>
      </c>
      <c r="D2416" t="s">
        <v>7579</v>
      </c>
      <c r="E2416">
        <v>15000000</v>
      </c>
      <c r="F2416">
        <v>15000000</v>
      </c>
      <c r="G2416">
        <v>46157</v>
      </c>
      <c r="H2416" t="s">
        <v>7563</v>
      </c>
    </row>
    <row r="2417" spans="1:8" hidden="1">
      <c r="A2417">
        <v>137863</v>
      </c>
      <c r="B2417" t="s">
        <v>4706</v>
      </c>
      <c r="C2417" t="s">
        <v>4122</v>
      </c>
      <c r="D2417" t="s">
        <v>7580</v>
      </c>
      <c r="E2417">
        <v>700000</v>
      </c>
      <c r="F2417">
        <v>700000</v>
      </c>
      <c r="G2417">
        <v>46157</v>
      </c>
      <c r="H2417" t="s">
        <v>7563</v>
      </c>
    </row>
    <row r="2418" spans="1:8" hidden="1">
      <c r="A2418">
        <v>137864</v>
      </c>
      <c r="B2418" t="s">
        <v>4697</v>
      </c>
      <c r="C2418" t="s">
        <v>3996</v>
      </c>
      <c r="D2418" t="s">
        <v>3501</v>
      </c>
      <c r="E2418">
        <v>660000</v>
      </c>
      <c r="F2418">
        <v>660000</v>
      </c>
      <c r="G2418">
        <v>46157</v>
      </c>
      <c r="H2418" t="s">
        <v>7563</v>
      </c>
    </row>
    <row r="2419" spans="1:8" hidden="1">
      <c r="A2419">
        <v>137865</v>
      </c>
      <c r="B2419" t="s">
        <v>4697</v>
      </c>
      <c r="C2419" t="s">
        <v>3996</v>
      </c>
      <c r="D2419" t="s">
        <v>7581</v>
      </c>
      <c r="E2419">
        <v>270000</v>
      </c>
      <c r="F2419">
        <v>270000</v>
      </c>
      <c r="G2419">
        <v>46157</v>
      </c>
      <c r="H2419" t="s">
        <v>7563</v>
      </c>
    </row>
    <row r="2420" spans="1:8" hidden="1">
      <c r="A2420">
        <v>137866</v>
      </c>
      <c r="B2420" t="s">
        <v>4763</v>
      </c>
      <c r="C2420" t="s">
        <v>3994</v>
      </c>
      <c r="D2420" t="s">
        <v>7582</v>
      </c>
      <c r="E2420">
        <v>14532314</v>
      </c>
      <c r="F2420">
        <v>17438776.800000001</v>
      </c>
      <c r="G2420">
        <v>46157</v>
      </c>
      <c r="H2420" t="s">
        <v>7563</v>
      </c>
    </row>
    <row r="2421" spans="1:8" hidden="1">
      <c r="A2421">
        <v>137867</v>
      </c>
      <c r="B2421" t="s">
        <v>4697</v>
      </c>
      <c r="C2421" t="s">
        <v>3996</v>
      </c>
      <c r="D2421" t="s">
        <v>7583</v>
      </c>
      <c r="E2421">
        <v>127000</v>
      </c>
      <c r="F2421">
        <v>127000</v>
      </c>
      <c r="G2421">
        <v>46157</v>
      </c>
      <c r="H2421" t="s">
        <v>7563</v>
      </c>
    </row>
    <row r="2422" spans="1:8" hidden="1">
      <c r="A2422">
        <v>137868</v>
      </c>
      <c r="B2422" t="s">
        <v>7584</v>
      </c>
      <c r="C2422" t="s">
        <v>7585</v>
      </c>
      <c r="D2422" t="s">
        <v>7586</v>
      </c>
      <c r="E2422">
        <v>9000000</v>
      </c>
      <c r="F2422">
        <v>9000000</v>
      </c>
      <c r="G2422">
        <v>46157</v>
      </c>
      <c r="H2422" t="s">
        <v>7563</v>
      </c>
    </row>
    <row r="2423" spans="1:8" hidden="1">
      <c r="A2423">
        <v>137869</v>
      </c>
      <c r="B2423" t="s">
        <v>7374</v>
      </c>
      <c r="C2423" t="s">
        <v>4026</v>
      </c>
      <c r="D2423" t="s">
        <v>7587</v>
      </c>
      <c r="E2423">
        <v>52800000</v>
      </c>
      <c r="F2423">
        <v>63360000</v>
      </c>
      <c r="G2423">
        <v>46157</v>
      </c>
      <c r="H2423" t="s">
        <v>7563</v>
      </c>
    </row>
    <row r="2424" spans="1:8" hidden="1">
      <c r="A2424">
        <v>137870</v>
      </c>
      <c r="B2424" t="s">
        <v>7588</v>
      </c>
      <c r="C2424" t="s">
        <v>7589</v>
      </c>
      <c r="D2424" t="s">
        <v>7590</v>
      </c>
      <c r="E2424">
        <v>1800000</v>
      </c>
      <c r="F2424">
        <v>2160000</v>
      </c>
      <c r="G2424">
        <v>46157</v>
      </c>
      <c r="H2424" t="s">
        <v>7563</v>
      </c>
    </row>
    <row r="2425" spans="1:8" hidden="1">
      <c r="A2425">
        <v>137871</v>
      </c>
      <c r="B2425" t="s">
        <v>4842</v>
      </c>
      <c r="C2425" t="s">
        <v>4024</v>
      </c>
      <c r="D2425" t="s">
        <v>7591</v>
      </c>
      <c r="E2425">
        <v>5539395.5800000001</v>
      </c>
      <c r="F2425">
        <v>5539395.5800000001</v>
      </c>
      <c r="G2425">
        <v>46157</v>
      </c>
      <c r="H2425" t="s">
        <v>7563</v>
      </c>
    </row>
    <row r="2426" spans="1:8" hidden="1">
      <c r="A2426">
        <v>137872</v>
      </c>
      <c r="B2426" t="s">
        <v>4842</v>
      </c>
      <c r="C2426" t="s">
        <v>4024</v>
      </c>
      <c r="D2426" t="s">
        <v>7592</v>
      </c>
      <c r="E2426">
        <v>180000000</v>
      </c>
      <c r="F2426">
        <v>180000000</v>
      </c>
      <c r="G2426">
        <v>46157</v>
      </c>
      <c r="H2426" t="s">
        <v>7563</v>
      </c>
    </row>
    <row r="2427" spans="1:8" hidden="1">
      <c r="A2427">
        <v>137873</v>
      </c>
      <c r="B2427" t="s">
        <v>4791</v>
      </c>
      <c r="C2427" t="s">
        <v>3968</v>
      </c>
      <c r="D2427">
        <v>0</v>
      </c>
      <c r="E2427">
        <v>225000</v>
      </c>
      <c r="F2427">
        <v>270000</v>
      </c>
      <c r="G2427">
        <v>46157</v>
      </c>
      <c r="H2427" t="s">
        <v>7563</v>
      </c>
    </row>
    <row r="2428" spans="1:8" hidden="1">
      <c r="A2428">
        <v>137874</v>
      </c>
      <c r="B2428" t="s">
        <v>4952</v>
      </c>
      <c r="C2428" t="s">
        <v>3992</v>
      </c>
      <c r="D2428" t="s">
        <v>7593</v>
      </c>
      <c r="E2428">
        <v>350000</v>
      </c>
      <c r="F2428">
        <v>350000</v>
      </c>
      <c r="G2428">
        <v>46160</v>
      </c>
      <c r="H2428" t="s">
        <v>7594</v>
      </c>
    </row>
    <row r="2429" spans="1:8" hidden="1">
      <c r="A2429">
        <v>137875</v>
      </c>
      <c r="B2429" t="s">
        <v>7595</v>
      </c>
      <c r="C2429" t="s">
        <v>4186</v>
      </c>
      <c r="D2429">
        <v>0</v>
      </c>
      <c r="E2429">
        <v>27796800</v>
      </c>
      <c r="F2429">
        <v>33356160</v>
      </c>
      <c r="G2429">
        <v>46160</v>
      </c>
      <c r="H2429" t="s">
        <v>7594</v>
      </c>
    </row>
    <row r="2430" spans="1:8" hidden="1">
      <c r="A2430">
        <v>137876</v>
      </c>
      <c r="B2430" t="s">
        <v>7595</v>
      </c>
      <c r="C2430" t="s">
        <v>4186</v>
      </c>
      <c r="D2430">
        <v>0</v>
      </c>
      <c r="E2430">
        <v>6949200</v>
      </c>
      <c r="F2430">
        <v>8339040</v>
      </c>
      <c r="G2430">
        <v>46160</v>
      </c>
      <c r="H2430" t="s">
        <v>7594</v>
      </c>
    </row>
    <row r="2431" spans="1:8" hidden="1">
      <c r="A2431">
        <v>137877</v>
      </c>
      <c r="B2431" t="s">
        <v>4732</v>
      </c>
      <c r="C2431" t="s">
        <v>4064</v>
      </c>
      <c r="D2431" t="s">
        <v>7596</v>
      </c>
      <c r="E2431">
        <v>6500000</v>
      </c>
      <c r="F2431">
        <v>6500000</v>
      </c>
      <c r="G2431">
        <v>46160</v>
      </c>
      <c r="H2431" t="s">
        <v>7594</v>
      </c>
    </row>
    <row r="2432" spans="1:8">
      <c r="A2432" s="9">
        <v>137878</v>
      </c>
      <c r="B2432" s="9" t="s">
        <v>4768</v>
      </c>
      <c r="C2432" s="9" t="s">
        <v>4020</v>
      </c>
      <c r="D2432" s="9" t="s">
        <v>7597</v>
      </c>
      <c r="E2432" s="9">
        <v>14000000</v>
      </c>
      <c r="F2432" s="9">
        <v>14000000</v>
      </c>
      <c r="G2432" s="12">
        <v>46160</v>
      </c>
      <c r="H2432" s="9" t="s">
        <v>7594</v>
      </c>
    </row>
    <row r="2433" spans="1:8" hidden="1">
      <c r="A2433">
        <v>137879</v>
      </c>
      <c r="B2433" t="s">
        <v>4697</v>
      </c>
      <c r="C2433" t="s">
        <v>3996</v>
      </c>
      <c r="D2433" t="s">
        <v>7598</v>
      </c>
      <c r="E2433">
        <v>1294300</v>
      </c>
      <c r="F2433">
        <v>1294300</v>
      </c>
      <c r="G2433">
        <v>46160</v>
      </c>
      <c r="H2433" t="s">
        <v>7594</v>
      </c>
    </row>
    <row r="2434" spans="1:8" hidden="1">
      <c r="A2434">
        <v>137880</v>
      </c>
      <c r="B2434" t="s">
        <v>7599</v>
      </c>
      <c r="C2434" t="s">
        <v>7600</v>
      </c>
      <c r="D2434" t="s">
        <v>7601</v>
      </c>
      <c r="E2434">
        <v>3632000</v>
      </c>
      <c r="F2434">
        <v>3632000</v>
      </c>
      <c r="G2434">
        <v>46160</v>
      </c>
      <c r="H2434" t="s">
        <v>7594</v>
      </c>
    </row>
    <row r="2435" spans="1:8" hidden="1">
      <c r="A2435">
        <v>137881</v>
      </c>
      <c r="B2435" t="s">
        <v>7602</v>
      </c>
      <c r="C2435" t="s">
        <v>7603</v>
      </c>
      <c r="D2435" t="s">
        <v>7604</v>
      </c>
      <c r="E2435">
        <v>6000</v>
      </c>
      <c r="F2435">
        <v>7200</v>
      </c>
      <c r="G2435">
        <v>46160</v>
      </c>
      <c r="H2435" t="s">
        <v>7594</v>
      </c>
    </row>
    <row r="2436" spans="1:8" hidden="1">
      <c r="A2436">
        <v>137882</v>
      </c>
      <c r="B2436" t="s">
        <v>6438</v>
      </c>
      <c r="C2436" t="s">
        <v>6439</v>
      </c>
      <c r="D2436" t="s">
        <v>7605</v>
      </c>
      <c r="E2436">
        <v>37330000</v>
      </c>
      <c r="F2436">
        <v>37330000</v>
      </c>
      <c r="G2436">
        <v>46160</v>
      </c>
      <c r="H2436" t="s">
        <v>7594</v>
      </c>
    </row>
    <row r="2437" spans="1:8" hidden="1">
      <c r="A2437">
        <v>137883</v>
      </c>
      <c r="B2437" t="s">
        <v>7606</v>
      </c>
      <c r="C2437" t="s">
        <v>7607</v>
      </c>
      <c r="D2437" t="s">
        <v>7608</v>
      </c>
      <c r="E2437">
        <v>6000000</v>
      </c>
      <c r="F2437">
        <v>7200000</v>
      </c>
      <c r="G2437">
        <v>46160</v>
      </c>
      <c r="H2437" t="s">
        <v>7594</v>
      </c>
    </row>
    <row r="2438" spans="1:8" hidden="1">
      <c r="A2438">
        <v>137884</v>
      </c>
      <c r="B2438" t="s">
        <v>6189</v>
      </c>
      <c r="C2438" t="s">
        <v>6190</v>
      </c>
      <c r="D2438" t="s">
        <v>7609</v>
      </c>
      <c r="E2438">
        <v>2400000</v>
      </c>
      <c r="F2438">
        <v>2880000</v>
      </c>
      <c r="G2438">
        <v>46160</v>
      </c>
      <c r="H2438" t="s">
        <v>7594</v>
      </c>
    </row>
    <row r="2439" spans="1:8" hidden="1">
      <c r="A2439">
        <v>137885</v>
      </c>
      <c r="B2439" t="s">
        <v>7610</v>
      </c>
      <c r="C2439" t="s">
        <v>7611</v>
      </c>
      <c r="D2439" t="s">
        <v>7612</v>
      </c>
      <c r="E2439">
        <v>9830.6299999999992</v>
      </c>
      <c r="F2439">
        <v>9830.6299999999992</v>
      </c>
      <c r="G2439">
        <v>46160</v>
      </c>
      <c r="H2439" t="s">
        <v>7594</v>
      </c>
    </row>
    <row r="2440" spans="1:8" hidden="1">
      <c r="A2440">
        <v>137886</v>
      </c>
      <c r="B2440">
        <v>0</v>
      </c>
      <c r="C2440">
        <v>0</v>
      </c>
      <c r="D2440" t="s">
        <v>7613</v>
      </c>
      <c r="E2440">
        <v>0</v>
      </c>
      <c r="F2440">
        <v>0</v>
      </c>
      <c r="G2440">
        <v>46160</v>
      </c>
      <c r="H2440" t="s">
        <v>7594</v>
      </c>
    </row>
    <row r="2441" spans="1:8" hidden="1">
      <c r="A2441">
        <v>137887</v>
      </c>
      <c r="B2441" t="s">
        <v>4697</v>
      </c>
      <c r="C2441" t="s">
        <v>3996</v>
      </c>
      <c r="D2441" t="s">
        <v>7614</v>
      </c>
      <c r="E2441">
        <v>296600</v>
      </c>
      <c r="F2441">
        <v>296600</v>
      </c>
      <c r="G2441">
        <v>46160</v>
      </c>
      <c r="H2441" t="s">
        <v>7594</v>
      </c>
    </row>
    <row r="2442" spans="1:8" hidden="1">
      <c r="A2442">
        <v>137888</v>
      </c>
      <c r="B2442">
        <v>0</v>
      </c>
      <c r="C2442">
        <v>0</v>
      </c>
      <c r="D2442" t="s">
        <v>7615</v>
      </c>
      <c r="E2442">
        <v>0</v>
      </c>
      <c r="F2442">
        <v>0</v>
      </c>
      <c r="G2442">
        <v>46160</v>
      </c>
      <c r="H2442" t="s">
        <v>7594</v>
      </c>
    </row>
    <row r="2443" spans="1:8" hidden="1">
      <c r="A2443">
        <v>137889</v>
      </c>
      <c r="B2443" t="s">
        <v>5024</v>
      </c>
      <c r="C2443" t="s">
        <v>3967</v>
      </c>
      <c r="D2443">
        <v>0</v>
      </c>
      <c r="E2443">
        <v>25722500</v>
      </c>
      <c r="F2443">
        <v>30867000</v>
      </c>
      <c r="G2443">
        <v>46160</v>
      </c>
      <c r="H2443" t="s">
        <v>7594</v>
      </c>
    </row>
    <row r="2444" spans="1:8" hidden="1">
      <c r="A2444">
        <v>137890</v>
      </c>
      <c r="B2444" t="s">
        <v>4697</v>
      </c>
      <c r="C2444" t="s">
        <v>3996</v>
      </c>
      <c r="D2444" t="s">
        <v>7616</v>
      </c>
      <c r="E2444">
        <v>3176000</v>
      </c>
      <c r="F2444">
        <v>3176000</v>
      </c>
      <c r="G2444">
        <v>46161</v>
      </c>
      <c r="H2444" t="s">
        <v>7617</v>
      </c>
    </row>
    <row r="2445" spans="1:8" hidden="1">
      <c r="A2445">
        <v>137891</v>
      </c>
      <c r="B2445" t="s">
        <v>5103</v>
      </c>
      <c r="C2445" t="s">
        <v>3963</v>
      </c>
      <c r="D2445" t="s">
        <v>7618</v>
      </c>
      <c r="E2445">
        <v>3950000000</v>
      </c>
      <c r="F2445">
        <v>4740000000</v>
      </c>
      <c r="G2445">
        <v>46161</v>
      </c>
      <c r="H2445" t="s">
        <v>7617</v>
      </c>
    </row>
    <row r="2446" spans="1:8" hidden="1">
      <c r="A2446">
        <v>137892</v>
      </c>
      <c r="B2446" t="s">
        <v>7619</v>
      </c>
      <c r="C2446" t="s">
        <v>7620</v>
      </c>
      <c r="D2446" t="s">
        <v>7621</v>
      </c>
      <c r="E2446">
        <v>33000000</v>
      </c>
      <c r="F2446">
        <v>33000000</v>
      </c>
      <c r="G2446">
        <v>46161</v>
      </c>
      <c r="H2446" t="s">
        <v>7617</v>
      </c>
    </row>
    <row r="2447" spans="1:8" hidden="1">
      <c r="A2447">
        <v>137893</v>
      </c>
      <c r="B2447" t="s">
        <v>7622</v>
      </c>
      <c r="C2447" t="s">
        <v>7623</v>
      </c>
      <c r="D2447" t="s">
        <v>7624</v>
      </c>
      <c r="E2447">
        <v>8000000</v>
      </c>
      <c r="F2447">
        <v>8000000</v>
      </c>
      <c r="G2447">
        <v>46161</v>
      </c>
      <c r="H2447" t="s">
        <v>7617</v>
      </c>
    </row>
    <row r="2448" spans="1:8" hidden="1">
      <c r="A2448">
        <v>137894</v>
      </c>
      <c r="B2448" t="s">
        <v>4668</v>
      </c>
      <c r="C2448" t="s">
        <v>4050</v>
      </c>
      <c r="D2448" t="s">
        <v>7625</v>
      </c>
      <c r="E2448">
        <v>3749999.94</v>
      </c>
      <c r="F2448">
        <v>4499999.93</v>
      </c>
      <c r="G2448">
        <v>46161</v>
      </c>
      <c r="H2448" t="s">
        <v>7617</v>
      </c>
    </row>
    <row r="2449" spans="1:8" hidden="1">
      <c r="A2449">
        <v>137895</v>
      </c>
      <c r="B2449" t="s">
        <v>4697</v>
      </c>
      <c r="C2449" t="s">
        <v>3996</v>
      </c>
      <c r="D2449" t="s">
        <v>7626</v>
      </c>
      <c r="E2449">
        <v>480000</v>
      </c>
      <c r="F2449">
        <v>576000</v>
      </c>
      <c r="G2449">
        <v>46161</v>
      </c>
      <c r="H2449" t="s">
        <v>7617</v>
      </c>
    </row>
    <row r="2450" spans="1:8" hidden="1">
      <c r="A2450">
        <v>137896</v>
      </c>
      <c r="B2450" t="s">
        <v>4791</v>
      </c>
      <c r="C2450" t="s">
        <v>3968</v>
      </c>
      <c r="D2450" t="s">
        <v>7627</v>
      </c>
      <c r="E2450">
        <v>5775000</v>
      </c>
      <c r="F2450">
        <v>6930000</v>
      </c>
      <c r="G2450">
        <v>46161</v>
      </c>
      <c r="H2450" t="s">
        <v>7617</v>
      </c>
    </row>
    <row r="2451" spans="1:8" hidden="1">
      <c r="A2451">
        <v>137897</v>
      </c>
      <c r="B2451" t="s">
        <v>5392</v>
      </c>
      <c r="C2451" t="s">
        <v>3980</v>
      </c>
      <c r="D2451" t="s">
        <v>7628</v>
      </c>
      <c r="E2451">
        <v>3261000</v>
      </c>
      <c r="F2451">
        <v>3913200</v>
      </c>
      <c r="G2451">
        <v>46161</v>
      </c>
      <c r="H2451" t="s">
        <v>7617</v>
      </c>
    </row>
    <row r="2452" spans="1:8" hidden="1">
      <c r="A2452">
        <v>137898</v>
      </c>
      <c r="B2452" t="s">
        <v>4760</v>
      </c>
      <c r="C2452" t="s">
        <v>3999</v>
      </c>
      <c r="D2452" t="s">
        <v>7629</v>
      </c>
      <c r="E2452">
        <v>557169.79</v>
      </c>
      <c r="F2452">
        <v>668603.75</v>
      </c>
      <c r="G2452">
        <v>46161</v>
      </c>
      <c r="H2452" t="s">
        <v>7617</v>
      </c>
    </row>
    <row r="2453" spans="1:8" hidden="1">
      <c r="A2453">
        <v>137899</v>
      </c>
      <c r="B2453" t="s">
        <v>5330</v>
      </c>
      <c r="C2453" t="s">
        <v>5331</v>
      </c>
      <c r="D2453" t="s">
        <v>7630</v>
      </c>
      <c r="E2453">
        <v>19264</v>
      </c>
      <c r="F2453">
        <v>19264</v>
      </c>
      <c r="G2453">
        <v>46161</v>
      </c>
      <c r="H2453" t="s">
        <v>7617</v>
      </c>
    </row>
    <row r="2454" spans="1:8" hidden="1">
      <c r="A2454">
        <v>137900</v>
      </c>
      <c r="B2454" t="s">
        <v>4697</v>
      </c>
      <c r="C2454" t="s">
        <v>3996</v>
      </c>
      <c r="D2454" t="s">
        <v>7631</v>
      </c>
      <c r="E2454">
        <v>1343000</v>
      </c>
      <c r="F2454">
        <v>1343000</v>
      </c>
      <c r="G2454">
        <v>46161</v>
      </c>
      <c r="H2454" t="s">
        <v>7617</v>
      </c>
    </row>
    <row r="2455" spans="1:8" hidden="1">
      <c r="A2455">
        <v>137901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46161</v>
      </c>
      <c r="H2455" t="s">
        <v>7617</v>
      </c>
    </row>
    <row r="2456" spans="1:8" hidden="1">
      <c r="A2456">
        <v>137902</v>
      </c>
      <c r="B2456" t="s">
        <v>7632</v>
      </c>
      <c r="C2456" t="s">
        <v>7633</v>
      </c>
      <c r="D2456" t="s">
        <v>7634</v>
      </c>
      <c r="E2456">
        <v>1249999.8</v>
      </c>
      <c r="F2456">
        <v>1499999.76</v>
      </c>
      <c r="G2456">
        <v>46161</v>
      </c>
      <c r="H2456" t="s">
        <v>7617</v>
      </c>
    </row>
    <row r="2457" spans="1:8" hidden="1">
      <c r="A2457">
        <v>137903</v>
      </c>
      <c r="B2457" t="s">
        <v>6035</v>
      </c>
      <c r="C2457" t="s">
        <v>4102</v>
      </c>
      <c r="D2457" t="s">
        <v>7635</v>
      </c>
      <c r="E2457">
        <v>7298960</v>
      </c>
      <c r="F2457">
        <v>8758752</v>
      </c>
      <c r="G2457">
        <v>46161</v>
      </c>
      <c r="H2457" t="s">
        <v>7617</v>
      </c>
    </row>
    <row r="2458" spans="1:8" hidden="1">
      <c r="A2458">
        <v>137904</v>
      </c>
      <c r="B2458" t="s">
        <v>4695</v>
      </c>
      <c r="C2458" t="s">
        <v>3973</v>
      </c>
      <c r="D2458" t="s">
        <v>7636</v>
      </c>
      <c r="E2458">
        <v>1505600</v>
      </c>
      <c r="F2458">
        <v>1505600</v>
      </c>
      <c r="G2458">
        <v>46161</v>
      </c>
      <c r="H2458" t="s">
        <v>7617</v>
      </c>
    </row>
    <row r="2459" spans="1:8" hidden="1">
      <c r="A2459">
        <v>137905</v>
      </c>
      <c r="B2459" t="s">
        <v>4695</v>
      </c>
      <c r="C2459" t="s">
        <v>3973</v>
      </c>
      <c r="D2459">
        <v>0</v>
      </c>
      <c r="E2459">
        <v>61876000</v>
      </c>
      <c r="F2459">
        <v>74251200</v>
      </c>
      <c r="G2459">
        <v>46161</v>
      </c>
      <c r="H2459" t="s">
        <v>7617</v>
      </c>
    </row>
    <row r="2460" spans="1:8" hidden="1">
      <c r="A2460">
        <v>137906</v>
      </c>
      <c r="B2460">
        <v>0</v>
      </c>
      <c r="C2460">
        <v>0</v>
      </c>
      <c r="D2460" t="s">
        <v>7637</v>
      </c>
      <c r="E2460">
        <v>808800</v>
      </c>
      <c r="F2460">
        <v>970560</v>
      </c>
      <c r="G2460">
        <v>46161</v>
      </c>
      <c r="H2460" t="s">
        <v>7617</v>
      </c>
    </row>
    <row r="2461" spans="1:8" hidden="1">
      <c r="A2461">
        <v>137907</v>
      </c>
      <c r="B2461" t="s">
        <v>4853</v>
      </c>
      <c r="C2461" t="s">
        <v>4146</v>
      </c>
      <c r="D2461" t="s">
        <v>7638</v>
      </c>
      <c r="E2461">
        <v>15098802.970000001</v>
      </c>
      <c r="F2461">
        <v>18118563.559999999</v>
      </c>
      <c r="G2461">
        <v>46161</v>
      </c>
      <c r="H2461" t="s">
        <v>7617</v>
      </c>
    </row>
    <row r="2462" spans="1:8" hidden="1">
      <c r="A2462">
        <v>137908</v>
      </c>
      <c r="B2462" t="s">
        <v>5199</v>
      </c>
      <c r="C2462" t="s">
        <v>4005</v>
      </c>
      <c r="D2462" t="s">
        <v>7639</v>
      </c>
      <c r="E2462">
        <v>2915520</v>
      </c>
      <c r="F2462">
        <v>3498624</v>
      </c>
      <c r="G2462">
        <v>46161</v>
      </c>
      <c r="H2462" t="s">
        <v>7617</v>
      </c>
    </row>
    <row r="2463" spans="1:8" hidden="1">
      <c r="A2463">
        <v>137909</v>
      </c>
      <c r="B2463" t="s">
        <v>4853</v>
      </c>
      <c r="C2463" t="s">
        <v>4146</v>
      </c>
      <c r="D2463" t="s">
        <v>7640</v>
      </c>
      <c r="E2463">
        <v>1705245.03</v>
      </c>
      <c r="F2463">
        <v>2046294.04</v>
      </c>
      <c r="G2463">
        <v>46161</v>
      </c>
      <c r="H2463" t="s">
        <v>7617</v>
      </c>
    </row>
    <row r="2464" spans="1:8" hidden="1">
      <c r="A2464">
        <v>137910</v>
      </c>
      <c r="B2464" t="s">
        <v>7345</v>
      </c>
      <c r="C2464" t="s">
        <v>7346</v>
      </c>
      <c r="D2464">
        <v>0</v>
      </c>
      <c r="E2464">
        <v>431083</v>
      </c>
      <c r="F2464">
        <v>517299.6</v>
      </c>
      <c r="G2464">
        <v>46161</v>
      </c>
      <c r="H2464" t="s">
        <v>7617</v>
      </c>
    </row>
    <row r="2465" spans="1:8" hidden="1">
      <c r="A2465">
        <v>137911</v>
      </c>
      <c r="B2465" t="s">
        <v>6591</v>
      </c>
      <c r="C2465" t="s">
        <v>4088</v>
      </c>
      <c r="D2465" t="s">
        <v>7641</v>
      </c>
      <c r="E2465">
        <v>12820252.42</v>
      </c>
      <c r="F2465">
        <v>15384302.9</v>
      </c>
      <c r="G2465">
        <v>46161</v>
      </c>
      <c r="H2465" t="s">
        <v>7617</v>
      </c>
    </row>
    <row r="2466" spans="1:8" hidden="1">
      <c r="A2466">
        <v>137912</v>
      </c>
      <c r="B2466" t="s">
        <v>5103</v>
      </c>
      <c r="C2466" t="s">
        <v>3963</v>
      </c>
      <c r="D2466" t="s">
        <v>7642</v>
      </c>
      <c r="E2466">
        <v>6455000</v>
      </c>
      <c r="F2466">
        <v>7746000</v>
      </c>
      <c r="G2466">
        <v>46161</v>
      </c>
      <c r="H2466" t="s">
        <v>7617</v>
      </c>
    </row>
    <row r="2467" spans="1:8" hidden="1">
      <c r="A2467">
        <v>137913</v>
      </c>
      <c r="B2467" t="s">
        <v>5103</v>
      </c>
      <c r="C2467" t="s">
        <v>3963</v>
      </c>
      <c r="D2467" t="s">
        <v>7643</v>
      </c>
      <c r="E2467">
        <v>1674121.92</v>
      </c>
      <c r="F2467">
        <v>2008946.3</v>
      </c>
      <c r="G2467">
        <v>46161</v>
      </c>
      <c r="H2467" t="s">
        <v>7617</v>
      </c>
    </row>
    <row r="2468" spans="1:8" hidden="1">
      <c r="A2468">
        <v>137914</v>
      </c>
      <c r="B2468" t="s">
        <v>4695</v>
      </c>
      <c r="C2468" t="s">
        <v>3973</v>
      </c>
      <c r="D2468" t="s">
        <v>7644</v>
      </c>
      <c r="E2468">
        <v>1486100</v>
      </c>
      <c r="F2468">
        <v>1486100</v>
      </c>
      <c r="G2468">
        <v>46161</v>
      </c>
      <c r="H2468" t="s">
        <v>7617</v>
      </c>
    </row>
    <row r="2469" spans="1:8" hidden="1">
      <c r="A2469">
        <v>137915</v>
      </c>
      <c r="B2469" t="s">
        <v>4695</v>
      </c>
      <c r="C2469" t="s">
        <v>3973</v>
      </c>
      <c r="D2469" t="s">
        <v>7645</v>
      </c>
      <c r="E2469">
        <v>6712800</v>
      </c>
      <c r="F2469">
        <v>6712800</v>
      </c>
      <c r="G2469">
        <v>46161</v>
      </c>
      <c r="H2469" t="s">
        <v>7617</v>
      </c>
    </row>
    <row r="2470" spans="1:8" hidden="1">
      <c r="A2470">
        <v>137916</v>
      </c>
      <c r="B2470" t="s">
        <v>5103</v>
      </c>
      <c r="C2470" t="s">
        <v>3963</v>
      </c>
      <c r="D2470" t="s">
        <v>7646</v>
      </c>
      <c r="E2470">
        <v>10683530</v>
      </c>
      <c r="F2470">
        <v>12820236</v>
      </c>
      <c r="G2470">
        <v>46161</v>
      </c>
      <c r="H2470" t="s">
        <v>7617</v>
      </c>
    </row>
    <row r="2471" spans="1:8" hidden="1">
      <c r="A2471">
        <v>137917</v>
      </c>
      <c r="B2471" t="s">
        <v>4853</v>
      </c>
      <c r="C2471" t="s">
        <v>4146</v>
      </c>
      <c r="D2471" t="s">
        <v>7213</v>
      </c>
      <c r="E2471">
        <v>851850</v>
      </c>
      <c r="F2471">
        <v>1022220</v>
      </c>
      <c r="G2471">
        <v>46162</v>
      </c>
      <c r="H2471" t="s">
        <v>7647</v>
      </c>
    </row>
    <row r="2472" spans="1:8" hidden="1">
      <c r="A2472">
        <v>137918</v>
      </c>
      <c r="B2472" t="s">
        <v>5177</v>
      </c>
      <c r="C2472" t="s">
        <v>4204</v>
      </c>
      <c r="D2472" t="s">
        <v>7648</v>
      </c>
      <c r="E2472">
        <v>29150000</v>
      </c>
      <c r="F2472">
        <v>34980000</v>
      </c>
      <c r="G2472">
        <v>46162</v>
      </c>
      <c r="H2472" t="s">
        <v>7647</v>
      </c>
    </row>
    <row r="2473" spans="1:8" hidden="1">
      <c r="A2473">
        <v>137919</v>
      </c>
      <c r="B2473" t="s">
        <v>4791</v>
      </c>
      <c r="C2473" t="s">
        <v>3968</v>
      </c>
      <c r="D2473" t="s">
        <v>7649</v>
      </c>
      <c r="E2473">
        <v>5400000</v>
      </c>
      <c r="F2473">
        <v>6480000</v>
      </c>
      <c r="G2473">
        <v>46162</v>
      </c>
      <c r="H2473" t="s">
        <v>7647</v>
      </c>
    </row>
    <row r="2474" spans="1:8">
      <c r="A2474" s="9">
        <v>137920</v>
      </c>
      <c r="B2474" s="9" t="s">
        <v>4768</v>
      </c>
      <c r="C2474" s="9" t="s">
        <v>4020</v>
      </c>
      <c r="D2474" s="9">
        <v>0</v>
      </c>
      <c r="E2474" s="9">
        <v>9898600</v>
      </c>
      <c r="F2474" s="9">
        <v>9898600</v>
      </c>
      <c r="G2474" s="12">
        <v>46162</v>
      </c>
      <c r="H2474" s="9" t="s">
        <v>7647</v>
      </c>
    </row>
    <row r="2475" spans="1:8" hidden="1">
      <c r="A2475">
        <v>137921</v>
      </c>
      <c r="B2475" t="s">
        <v>4683</v>
      </c>
      <c r="C2475" t="s">
        <v>4684</v>
      </c>
      <c r="D2475">
        <v>0</v>
      </c>
      <c r="E2475">
        <v>5150000</v>
      </c>
      <c r="F2475">
        <v>6180000</v>
      </c>
      <c r="G2475">
        <v>46162</v>
      </c>
      <c r="H2475" t="s">
        <v>7647</v>
      </c>
    </row>
    <row r="2476" spans="1:8" hidden="1">
      <c r="A2476">
        <v>137922</v>
      </c>
      <c r="B2476" t="s">
        <v>7650</v>
      </c>
      <c r="C2476" t="s">
        <v>7651</v>
      </c>
      <c r="D2476" t="s">
        <v>7652</v>
      </c>
      <c r="E2476">
        <v>1600000</v>
      </c>
      <c r="F2476">
        <v>1600000</v>
      </c>
      <c r="G2476">
        <v>46162</v>
      </c>
      <c r="H2476" t="s">
        <v>7647</v>
      </c>
    </row>
    <row r="2477" spans="1:8" hidden="1">
      <c r="A2477">
        <v>137923</v>
      </c>
      <c r="B2477" t="s">
        <v>5199</v>
      </c>
      <c r="C2477" t="s">
        <v>4005</v>
      </c>
      <c r="D2477" t="s">
        <v>7653</v>
      </c>
      <c r="E2477">
        <v>711624</v>
      </c>
      <c r="F2477">
        <v>853948.8</v>
      </c>
      <c r="G2477">
        <v>46162</v>
      </c>
      <c r="H2477" t="s">
        <v>7647</v>
      </c>
    </row>
    <row r="2478" spans="1:8" hidden="1">
      <c r="A2478">
        <v>137924</v>
      </c>
      <c r="B2478" t="s">
        <v>4695</v>
      </c>
      <c r="C2478" t="s">
        <v>3973</v>
      </c>
      <c r="D2478" t="s">
        <v>7654</v>
      </c>
      <c r="E2478">
        <v>2949800</v>
      </c>
      <c r="F2478">
        <v>2949800</v>
      </c>
      <c r="G2478">
        <v>46162</v>
      </c>
      <c r="H2478" t="s">
        <v>7647</v>
      </c>
    </row>
    <row r="2479" spans="1:8" hidden="1">
      <c r="A2479">
        <v>137925</v>
      </c>
      <c r="B2479" t="s">
        <v>5063</v>
      </c>
      <c r="C2479" t="s">
        <v>5064</v>
      </c>
      <c r="D2479" t="s">
        <v>7655</v>
      </c>
      <c r="E2479">
        <v>5700000</v>
      </c>
      <c r="F2479">
        <v>6840000</v>
      </c>
      <c r="G2479">
        <v>46162</v>
      </c>
      <c r="H2479" t="s">
        <v>7647</v>
      </c>
    </row>
    <row r="2480" spans="1:8" hidden="1">
      <c r="A2480">
        <v>137926</v>
      </c>
      <c r="B2480" t="s">
        <v>4695</v>
      </c>
      <c r="C2480" t="s">
        <v>3973</v>
      </c>
      <c r="D2480" t="s">
        <v>7656</v>
      </c>
      <c r="E2480">
        <v>2620900</v>
      </c>
      <c r="F2480">
        <v>2620900</v>
      </c>
      <c r="G2480">
        <v>46162</v>
      </c>
      <c r="H2480" t="s">
        <v>7647</v>
      </c>
    </row>
    <row r="2481" spans="1:8" hidden="1">
      <c r="A2481">
        <v>137927</v>
      </c>
      <c r="B2481" t="s">
        <v>5171</v>
      </c>
      <c r="C2481" t="s">
        <v>4108</v>
      </c>
      <c r="D2481" t="s">
        <v>7657</v>
      </c>
      <c r="E2481">
        <v>43574760</v>
      </c>
      <c r="F2481">
        <v>52289712</v>
      </c>
      <c r="G2481">
        <v>46162</v>
      </c>
      <c r="H2481" t="s">
        <v>7647</v>
      </c>
    </row>
    <row r="2482" spans="1:8" hidden="1">
      <c r="A2482">
        <v>137928</v>
      </c>
      <c r="B2482" t="s">
        <v>5165</v>
      </c>
      <c r="C2482" t="s">
        <v>4107</v>
      </c>
      <c r="D2482" t="s">
        <v>7658</v>
      </c>
      <c r="E2482">
        <v>38733120</v>
      </c>
      <c r="F2482">
        <v>46479744</v>
      </c>
      <c r="G2482">
        <v>46162</v>
      </c>
      <c r="H2482" t="s">
        <v>7647</v>
      </c>
    </row>
    <row r="2483" spans="1:8" hidden="1">
      <c r="A2483">
        <v>137929</v>
      </c>
      <c r="B2483" t="s">
        <v>7659</v>
      </c>
      <c r="C2483" t="s">
        <v>7660</v>
      </c>
      <c r="D2483" t="s">
        <v>7661</v>
      </c>
      <c r="E2483">
        <v>2500000</v>
      </c>
      <c r="F2483">
        <v>2500000</v>
      </c>
      <c r="G2483">
        <v>46162</v>
      </c>
      <c r="H2483" t="s">
        <v>7647</v>
      </c>
    </row>
    <row r="2484" spans="1:8" hidden="1">
      <c r="A2484">
        <v>137930</v>
      </c>
      <c r="B2484" t="s">
        <v>5793</v>
      </c>
      <c r="C2484" t="s">
        <v>5794</v>
      </c>
      <c r="D2484" t="s">
        <v>7662</v>
      </c>
      <c r="E2484">
        <v>3500</v>
      </c>
      <c r="F2484">
        <v>3500</v>
      </c>
      <c r="G2484">
        <v>46162</v>
      </c>
      <c r="H2484" t="s">
        <v>7647</v>
      </c>
    </row>
    <row r="2485" spans="1:8" hidden="1">
      <c r="A2485">
        <v>137931</v>
      </c>
      <c r="B2485" t="s">
        <v>4791</v>
      </c>
      <c r="C2485" t="s">
        <v>3968</v>
      </c>
      <c r="D2485" t="s">
        <v>7663</v>
      </c>
      <c r="E2485">
        <v>264000</v>
      </c>
      <c r="F2485">
        <v>316800</v>
      </c>
      <c r="G2485">
        <v>46162</v>
      </c>
      <c r="H2485" t="s">
        <v>7647</v>
      </c>
    </row>
    <row r="2486" spans="1:8" hidden="1">
      <c r="A2486">
        <v>137932</v>
      </c>
      <c r="B2486" t="s">
        <v>7664</v>
      </c>
      <c r="C2486" t="s">
        <v>7665</v>
      </c>
      <c r="D2486" t="s">
        <v>3500</v>
      </c>
      <c r="E2486">
        <v>1500000</v>
      </c>
      <c r="F2486">
        <v>1500000</v>
      </c>
      <c r="G2486">
        <v>46162</v>
      </c>
      <c r="H2486" t="s">
        <v>7647</v>
      </c>
    </row>
    <row r="2487" spans="1:8" hidden="1">
      <c r="A2487">
        <v>137933</v>
      </c>
      <c r="B2487" t="s">
        <v>4774</v>
      </c>
      <c r="C2487" t="s">
        <v>4203</v>
      </c>
      <c r="D2487" t="s">
        <v>7666</v>
      </c>
      <c r="E2487">
        <v>530000</v>
      </c>
      <c r="F2487">
        <v>636000</v>
      </c>
      <c r="G2487">
        <v>46162</v>
      </c>
      <c r="H2487" t="s">
        <v>7647</v>
      </c>
    </row>
    <row r="2488" spans="1:8" hidden="1">
      <c r="A2488">
        <v>137934</v>
      </c>
      <c r="B2488" t="s">
        <v>4695</v>
      </c>
      <c r="C2488" t="s">
        <v>3973</v>
      </c>
      <c r="D2488" t="s">
        <v>7667</v>
      </c>
      <c r="E2488">
        <v>2620900</v>
      </c>
      <c r="F2488">
        <v>2620900</v>
      </c>
      <c r="G2488">
        <v>46162</v>
      </c>
      <c r="H2488" t="s">
        <v>7647</v>
      </c>
    </row>
    <row r="2489" spans="1:8" hidden="1">
      <c r="A2489">
        <v>137935</v>
      </c>
      <c r="B2489" t="s">
        <v>7668</v>
      </c>
      <c r="C2489" t="s">
        <v>7669</v>
      </c>
      <c r="D2489" t="s">
        <v>7670</v>
      </c>
      <c r="E2489">
        <v>2920000</v>
      </c>
      <c r="F2489">
        <v>2920000</v>
      </c>
      <c r="G2489">
        <v>46162</v>
      </c>
      <c r="H2489" t="s">
        <v>7647</v>
      </c>
    </row>
    <row r="2490" spans="1:8" hidden="1">
      <c r="A2490">
        <v>137936</v>
      </c>
      <c r="B2490" t="s">
        <v>4695</v>
      </c>
      <c r="C2490" t="s">
        <v>3973</v>
      </c>
      <c r="D2490" t="s">
        <v>7671</v>
      </c>
      <c r="E2490">
        <v>2620900</v>
      </c>
      <c r="F2490">
        <v>2620900</v>
      </c>
      <c r="G2490">
        <v>46162</v>
      </c>
      <c r="H2490" t="s">
        <v>7647</v>
      </c>
    </row>
    <row r="2491" spans="1:8" hidden="1">
      <c r="A2491">
        <v>137937</v>
      </c>
      <c r="B2491" t="s">
        <v>4695</v>
      </c>
      <c r="C2491" t="s">
        <v>3973</v>
      </c>
      <c r="D2491" t="s">
        <v>7672</v>
      </c>
      <c r="E2491">
        <v>2620900</v>
      </c>
      <c r="F2491">
        <v>2620900</v>
      </c>
      <c r="G2491">
        <v>46162</v>
      </c>
      <c r="H2491" t="s">
        <v>7647</v>
      </c>
    </row>
    <row r="2492" spans="1:8" hidden="1">
      <c r="A2492">
        <v>137938</v>
      </c>
      <c r="B2492" t="s">
        <v>7046</v>
      </c>
      <c r="C2492" t="s">
        <v>7047</v>
      </c>
      <c r="D2492">
        <v>0</v>
      </c>
      <c r="E2492">
        <v>1001113.59</v>
      </c>
      <c r="F2492">
        <v>1001113.59</v>
      </c>
      <c r="G2492">
        <v>46162</v>
      </c>
      <c r="H2492" t="s">
        <v>7647</v>
      </c>
    </row>
    <row r="2493" spans="1:8" hidden="1">
      <c r="A2493">
        <v>137939</v>
      </c>
      <c r="B2493" t="s">
        <v>4817</v>
      </c>
      <c r="C2493" t="s">
        <v>4091</v>
      </c>
      <c r="D2493" t="s">
        <v>7673</v>
      </c>
      <c r="E2493">
        <v>4438085</v>
      </c>
      <c r="F2493">
        <v>5325702</v>
      </c>
      <c r="G2493">
        <v>46162</v>
      </c>
      <c r="H2493" t="s">
        <v>7647</v>
      </c>
    </row>
    <row r="2494" spans="1:8" hidden="1">
      <c r="A2494">
        <v>137940</v>
      </c>
      <c r="B2494" t="s">
        <v>4794</v>
      </c>
      <c r="C2494" t="s">
        <v>4025</v>
      </c>
      <c r="D2494" t="s">
        <v>7674</v>
      </c>
      <c r="E2494">
        <v>47869.32</v>
      </c>
      <c r="F2494">
        <v>47869.32</v>
      </c>
      <c r="G2494">
        <v>46162</v>
      </c>
      <c r="H2494" t="s">
        <v>7647</v>
      </c>
    </row>
    <row r="2495" spans="1:8" hidden="1">
      <c r="A2495">
        <v>137941</v>
      </c>
      <c r="B2495" t="s">
        <v>4794</v>
      </c>
      <c r="C2495" t="s">
        <v>4025</v>
      </c>
      <c r="D2495" t="s">
        <v>7674</v>
      </c>
      <c r="E2495">
        <v>12747566.880000001</v>
      </c>
      <c r="F2495">
        <v>12747566.880000001</v>
      </c>
      <c r="G2495">
        <v>46162</v>
      </c>
      <c r="H2495" t="s">
        <v>7647</v>
      </c>
    </row>
    <row r="2496" spans="1:8" hidden="1">
      <c r="A2496">
        <v>137942</v>
      </c>
      <c r="B2496" t="s">
        <v>4695</v>
      </c>
      <c r="C2496" t="s">
        <v>3973</v>
      </c>
      <c r="D2496" t="s">
        <v>7675</v>
      </c>
      <c r="E2496">
        <v>2620900</v>
      </c>
      <c r="F2496">
        <v>2620900</v>
      </c>
      <c r="G2496">
        <v>46162</v>
      </c>
      <c r="H2496" t="s">
        <v>7647</v>
      </c>
    </row>
    <row r="2497" spans="1:8" hidden="1">
      <c r="A2497">
        <v>137943</v>
      </c>
      <c r="B2497" t="s">
        <v>5359</v>
      </c>
      <c r="C2497" t="s">
        <v>5360</v>
      </c>
      <c r="D2497" t="s">
        <v>7676</v>
      </c>
      <c r="E2497">
        <v>2500000</v>
      </c>
      <c r="F2497">
        <v>2500000</v>
      </c>
      <c r="G2497">
        <v>46162</v>
      </c>
      <c r="H2497" t="s">
        <v>7647</v>
      </c>
    </row>
    <row r="2498" spans="1:8" hidden="1">
      <c r="A2498">
        <v>137944</v>
      </c>
      <c r="B2498">
        <v>0</v>
      </c>
      <c r="C2498">
        <v>0</v>
      </c>
      <c r="D2498" t="s">
        <v>7677</v>
      </c>
      <c r="E2498">
        <v>0</v>
      </c>
      <c r="F2498">
        <v>0</v>
      </c>
      <c r="G2498">
        <v>46162</v>
      </c>
      <c r="H2498" t="s">
        <v>7647</v>
      </c>
    </row>
    <row r="2499" spans="1:8" hidden="1">
      <c r="A2499">
        <v>137945</v>
      </c>
      <c r="B2499" t="s">
        <v>5275</v>
      </c>
      <c r="C2499" t="s">
        <v>5276</v>
      </c>
      <c r="D2499" t="s">
        <v>7678</v>
      </c>
      <c r="E2499">
        <v>15000000</v>
      </c>
      <c r="F2499">
        <v>18000000</v>
      </c>
      <c r="G2499">
        <v>46163</v>
      </c>
      <c r="H2499" t="s">
        <v>7679</v>
      </c>
    </row>
    <row r="2500" spans="1:8" hidden="1">
      <c r="A2500">
        <v>137946</v>
      </c>
      <c r="B2500" t="s">
        <v>4732</v>
      </c>
      <c r="C2500" t="s">
        <v>4064</v>
      </c>
      <c r="D2500" t="s">
        <v>7680</v>
      </c>
      <c r="E2500">
        <v>3325000</v>
      </c>
      <c r="F2500">
        <v>3990000</v>
      </c>
      <c r="G2500">
        <v>46163</v>
      </c>
      <c r="H2500" t="s">
        <v>7679</v>
      </c>
    </row>
    <row r="2501" spans="1:8" hidden="1">
      <c r="A2501">
        <v>137947</v>
      </c>
      <c r="B2501" t="s">
        <v>4695</v>
      </c>
      <c r="C2501" t="s">
        <v>3973</v>
      </c>
      <c r="D2501" t="s">
        <v>7681</v>
      </c>
      <c r="E2501">
        <v>877900</v>
      </c>
      <c r="F2501">
        <v>877900</v>
      </c>
      <c r="G2501">
        <v>46163</v>
      </c>
      <c r="H2501" t="s">
        <v>7679</v>
      </c>
    </row>
    <row r="2502" spans="1:8" hidden="1">
      <c r="A2502">
        <v>137948</v>
      </c>
      <c r="B2502">
        <v>0</v>
      </c>
      <c r="C2502">
        <v>0</v>
      </c>
      <c r="D2502" t="s">
        <v>7682</v>
      </c>
      <c r="E2502">
        <v>0</v>
      </c>
      <c r="F2502">
        <v>0</v>
      </c>
      <c r="G2502">
        <v>46163</v>
      </c>
      <c r="H2502" t="s">
        <v>7679</v>
      </c>
    </row>
    <row r="2503" spans="1:8" hidden="1">
      <c r="A2503">
        <v>137949</v>
      </c>
      <c r="B2503">
        <v>0</v>
      </c>
      <c r="C2503">
        <v>0</v>
      </c>
      <c r="D2503" t="s">
        <v>7683</v>
      </c>
      <c r="E2503">
        <v>0</v>
      </c>
      <c r="F2503">
        <v>0</v>
      </c>
      <c r="G2503">
        <v>46163</v>
      </c>
      <c r="H2503" t="s">
        <v>7679</v>
      </c>
    </row>
    <row r="2504" spans="1:8" hidden="1">
      <c r="A2504">
        <v>137950</v>
      </c>
      <c r="B2504">
        <v>0</v>
      </c>
      <c r="C2504">
        <v>0</v>
      </c>
      <c r="D2504" t="s">
        <v>7684</v>
      </c>
      <c r="E2504">
        <v>1</v>
      </c>
      <c r="F2504">
        <v>1.2</v>
      </c>
      <c r="G2504">
        <v>46163</v>
      </c>
      <c r="H2504" t="s">
        <v>7679</v>
      </c>
    </row>
    <row r="2505" spans="1:8" hidden="1">
      <c r="A2505">
        <v>137951</v>
      </c>
      <c r="B2505" t="s">
        <v>7685</v>
      </c>
      <c r="C2505" t="s">
        <v>7686</v>
      </c>
      <c r="D2505" t="s">
        <v>7687</v>
      </c>
      <c r="E2505">
        <v>3800000</v>
      </c>
      <c r="F2505">
        <v>3800000</v>
      </c>
      <c r="G2505">
        <v>46163</v>
      </c>
      <c r="H2505" t="s">
        <v>7679</v>
      </c>
    </row>
    <row r="2506" spans="1:8" hidden="1">
      <c r="A2506">
        <v>137952</v>
      </c>
      <c r="B2506" t="s">
        <v>6234</v>
      </c>
      <c r="C2506" t="s">
        <v>6235</v>
      </c>
      <c r="D2506" t="s">
        <v>6236</v>
      </c>
      <c r="E2506">
        <v>697100</v>
      </c>
      <c r="F2506">
        <v>836520</v>
      </c>
      <c r="G2506">
        <v>46163</v>
      </c>
      <c r="H2506" t="s">
        <v>7679</v>
      </c>
    </row>
    <row r="2507" spans="1:8" hidden="1">
      <c r="A2507">
        <v>137953</v>
      </c>
      <c r="B2507" t="s">
        <v>7688</v>
      </c>
      <c r="C2507" t="s">
        <v>7689</v>
      </c>
      <c r="D2507">
        <v>0</v>
      </c>
      <c r="E2507">
        <v>5000000</v>
      </c>
      <c r="F2507">
        <v>6000000</v>
      </c>
      <c r="G2507">
        <v>46163</v>
      </c>
      <c r="H2507" t="s">
        <v>7679</v>
      </c>
    </row>
    <row r="2508" spans="1:8" hidden="1">
      <c r="A2508">
        <v>137954</v>
      </c>
      <c r="B2508" t="s">
        <v>4981</v>
      </c>
      <c r="C2508" t="s">
        <v>4982</v>
      </c>
      <c r="D2508" t="s">
        <v>7690</v>
      </c>
      <c r="E2508">
        <v>6871800</v>
      </c>
      <c r="F2508">
        <v>8246160</v>
      </c>
      <c r="G2508">
        <v>46163</v>
      </c>
      <c r="H2508" t="s">
        <v>7679</v>
      </c>
    </row>
    <row r="2509" spans="1:8" hidden="1">
      <c r="A2509">
        <v>137955</v>
      </c>
      <c r="B2509" t="s">
        <v>6859</v>
      </c>
      <c r="C2509" t="s">
        <v>6860</v>
      </c>
      <c r="D2509">
        <v>0</v>
      </c>
      <c r="E2509">
        <v>174000</v>
      </c>
      <c r="F2509">
        <v>208800</v>
      </c>
      <c r="G2509">
        <v>46163</v>
      </c>
      <c r="H2509" t="s">
        <v>7679</v>
      </c>
    </row>
    <row r="2510" spans="1:8" hidden="1">
      <c r="A2510">
        <v>137956</v>
      </c>
      <c r="B2510" t="s">
        <v>7691</v>
      </c>
      <c r="C2510" t="s">
        <v>7692</v>
      </c>
      <c r="D2510" t="s">
        <v>7693</v>
      </c>
      <c r="E2510">
        <v>15350000</v>
      </c>
      <c r="F2510">
        <v>15350000</v>
      </c>
      <c r="G2510">
        <v>46163</v>
      </c>
      <c r="H2510" t="s">
        <v>7679</v>
      </c>
    </row>
    <row r="2511" spans="1:8" hidden="1">
      <c r="A2511">
        <v>137957</v>
      </c>
      <c r="B2511" t="s">
        <v>5053</v>
      </c>
      <c r="C2511" t="s">
        <v>4157</v>
      </c>
      <c r="D2511" t="s">
        <v>5399</v>
      </c>
      <c r="E2511">
        <v>1051435.55</v>
      </c>
      <c r="F2511">
        <v>1261722.6599999999</v>
      </c>
      <c r="G2511">
        <v>46163</v>
      </c>
      <c r="H2511" t="s">
        <v>7679</v>
      </c>
    </row>
    <row r="2512" spans="1:8" hidden="1">
      <c r="A2512">
        <v>137958</v>
      </c>
      <c r="B2512" t="s">
        <v>5024</v>
      </c>
      <c r="C2512" t="s">
        <v>3967</v>
      </c>
      <c r="D2512">
        <v>0</v>
      </c>
      <c r="E2512">
        <v>26213900</v>
      </c>
      <c r="F2512">
        <v>31456680</v>
      </c>
      <c r="G2512">
        <v>46163</v>
      </c>
      <c r="H2512" t="s">
        <v>7679</v>
      </c>
    </row>
    <row r="2513" spans="1:8" hidden="1">
      <c r="A2513">
        <v>137959</v>
      </c>
      <c r="B2513" t="s">
        <v>6820</v>
      </c>
      <c r="C2513" t="s">
        <v>6821</v>
      </c>
      <c r="D2513">
        <v>0</v>
      </c>
      <c r="E2513">
        <v>500000</v>
      </c>
      <c r="F2513">
        <v>600000</v>
      </c>
      <c r="G2513">
        <v>46163</v>
      </c>
      <c r="H2513" t="s">
        <v>7679</v>
      </c>
    </row>
    <row r="2514" spans="1:8" hidden="1">
      <c r="A2514">
        <v>137960</v>
      </c>
      <c r="B2514" t="s">
        <v>4732</v>
      </c>
      <c r="C2514" t="s">
        <v>4064</v>
      </c>
      <c r="D2514">
        <v>0</v>
      </c>
      <c r="E2514">
        <v>8050000</v>
      </c>
      <c r="F2514">
        <v>9660000</v>
      </c>
      <c r="G2514">
        <v>46163</v>
      </c>
      <c r="H2514" t="s">
        <v>7679</v>
      </c>
    </row>
    <row r="2515" spans="1:8" hidden="1">
      <c r="A2515">
        <v>137961</v>
      </c>
      <c r="B2515" t="s">
        <v>5103</v>
      </c>
      <c r="C2515" t="s">
        <v>3963</v>
      </c>
      <c r="D2515" t="s">
        <v>7694</v>
      </c>
      <c r="E2515">
        <v>240000000</v>
      </c>
      <c r="F2515">
        <v>288000000</v>
      </c>
      <c r="G2515">
        <v>46163</v>
      </c>
      <c r="H2515" t="s">
        <v>7679</v>
      </c>
    </row>
    <row r="2516" spans="1:8" hidden="1">
      <c r="A2516">
        <v>137962</v>
      </c>
      <c r="B2516" t="s">
        <v>7695</v>
      </c>
      <c r="C2516" t="s">
        <v>7696</v>
      </c>
      <c r="D2516" t="s">
        <v>7697</v>
      </c>
      <c r="E2516">
        <v>380000</v>
      </c>
      <c r="F2516">
        <v>380000</v>
      </c>
      <c r="G2516">
        <v>46163</v>
      </c>
      <c r="H2516" t="s">
        <v>7679</v>
      </c>
    </row>
    <row r="2517" spans="1:8" hidden="1">
      <c r="A2517">
        <v>137963</v>
      </c>
      <c r="B2517" t="s">
        <v>4724</v>
      </c>
      <c r="C2517" t="s">
        <v>4032</v>
      </c>
      <c r="D2517" t="s">
        <v>7698</v>
      </c>
      <c r="E2517">
        <v>36507328.5</v>
      </c>
      <c r="F2517">
        <v>43808794.200000003</v>
      </c>
      <c r="G2517">
        <v>46163</v>
      </c>
      <c r="H2517" t="s">
        <v>7679</v>
      </c>
    </row>
    <row r="2518" spans="1:8" hidden="1">
      <c r="A2518">
        <v>137964</v>
      </c>
      <c r="B2518" t="s">
        <v>4724</v>
      </c>
      <c r="C2518" t="s">
        <v>4032</v>
      </c>
      <c r="D2518" t="s">
        <v>7698</v>
      </c>
      <c r="E2518">
        <v>12300228</v>
      </c>
      <c r="F2518">
        <v>14760273.6</v>
      </c>
      <c r="G2518">
        <v>46163</v>
      </c>
      <c r="H2518" t="s">
        <v>7679</v>
      </c>
    </row>
    <row r="2519" spans="1:8" hidden="1">
      <c r="A2519">
        <v>137965</v>
      </c>
      <c r="B2519">
        <v>0</v>
      </c>
      <c r="C2519">
        <v>0</v>
      </c>
      <c r="D2519" t="s">
        <v>7699</v>
      </c>
      <c r="E2519">
        <v>0</v>
      </c>
      <c r="F2519">
        <v>0</v>
      </c>
      <c r="G2519">
        <v>46163</v>
      </c>
      <c r="H2519" t="s">
        <v>7679</v>
      </c>
    </row>
    <row r="2520" spans="1:8" hidden="1">
      <c r="A2520">
        <v>137966</v>
      </c>
      <c r="B2520" t="s">
        <v>6083</v>
      </c>
      <c r="C2520" t="s">
        <v>6084</v>
      </c>
      <c r="D2520" t="s">
        <v>7700</v>
      </c>
      <c r="E2520">
        <v>374306220</v>
      </c>
      <c r="F2520">
        <v>374306220</v>
      </c>
      <c r="G2520">
        <v>46163</v>
      </c>
      <c r="H2520" t="s">
        <v>7679</v>
      </c>
    </row>
    <row r="2521" spans="1:8" hidden="1">
      <c r="A2521">
        <v>137967</v>
      </c>
      <c r="B2521" t="s">
        <v>4797</v>
      </c>
      <c r="C2521" t="s">
        <v>4014</v>
      </c>
      <c r="D2521" t="s">
        <v>7701</v>
      </c>
      <c r="E2521">
        <v>13504460</v>
      </c>
      <c r="F2521">
        <v>16205352</v>
      </c>
      <c r="G2521">
        <v>46163</v>
      </c>
      <c r="H2521" t="s">
        <v>7679</v>
      </c>
    </row>
    <row r="2522" spans="1:8" hidden="1">
      <c r="A2522">
        <v>137968</v>
      </c>
      <c r="B2522" t="s">
        <v>6896</v>
      </c>
      <c r="C2522" t="s">
        <v>4093</v>
      </c>
      <c r="D2522" t="s">
        <v>7702</v>
      </c>
      <c r="E2522">
        <v>400000</v>
      </c>
      <c r="F2522">
        <v>400000</v>
      </c>
      <c r="G2522">
        <v>46163</v>
      </c>
      <c r="H2522" t="s">
        <v>7679</v>
      </c>
    </row>
    <row r="2523" spans="1:8" hidden="1">
      <c r="A2523">
        <v>137969</v>
      </c>
      <c r="B2523" t="s">
        <v>5199</v>
      </c>
      <c r="C2523" t="s">
        <v>4005</v>
      </c>
      <c r="D2523" t="s">
        <v>7703</v>
      </c>
      <c r="E2523">
        <v>941000</v>
      </c>
      <c r="F2523">
        <v>1009040</v>
      </c>
      <c r="G2523">
        <v>46163</v>
      </c>
      <c r="H2523" t="s">
        <v>7679</v>
      </c>
    </row>
    <row r="2524" spans="1:8" hidden="1">
      <c r="A2524">
        <v>137970</v>
      </c>
      <c r="B2524" t="s">
        <v>4807</v>
      </c>
      <c r="C2524" t="s">
        <v>3982</v>
      </c>
      <c r="D2524" t="s">
        <v>7704</v>
      </c>
      <c r="E2524">
        <v>7475750</v>
      </c>
      <c r="F2524">
        <v>8970900</v>
      </c>
      <c r="G2524">
        <v>46163</v>
      </c>
      <c r="H2524" t="s">
        <v>7679</v>
      </c>
    </row>
    <row r="2525" spans="1:8" hidden="1">
      <c r="A2525">
        <v>137971</v>
      </c>
      <c r="B2525" t="s">
        <v>7705</v>
      </c>
      <c r="C2525" t="s">
        <v>4110</v>
      </c>
      <c r="D2525" t="s">
        <v>7706</v>
      </c>
      <c r="E2525">
        <v>9154000</v>
      </c>
      <c r="F2525">
        <v>10984800</v>
      </c>
      <c r="G2525">
        <v>46163</v>
      </c>
      <c r="H2525" t="s">
        <v>7679</v>
      </c>
    </row>
    <row r="2526" spans="1:8" hidden="1">
      <c r="A2526">
        <v>137972</v>
      </c>
      <c r="B2526" t="s">
        <v>4938</v>
      </c>
      <c r="C2526" t="s">
        <v>3972</v>
      </c>
      <c r="D2526">
        <v>0</v>
      </c>
      <c r="E2526">
        <v>323400000</v>
      </c>
      <c r="F2526">
        <v>388080000</v>
      </c>
      <c r="G2526">
        <v>46168</v>
      </c>
      <c r="H2526" t="s">
        <v>7707</v>
      </c>
    </row>
    <row r="2527" spans="1:8" hidden="1">
      <c r="A2527">
        <v>137973</v>
      </c>
      <c r="B2527" t="s">
        <v>4695</v>
      </c>
      <c r="C2527" t="s">
        <v>3973</v>
      </c>
      <c r="D2527" t="s">
        <v>7708</v>
      </c>
      <c r="E2527">
        <v>7172000</v>
      </c>
      <c r="F2527">
        <v>8606400</v>
      </c>
      <c r="G2527">
        <v>46164</v>
      </c>
      <c r="H2527" t="s">
        <v>7709</v>
      </c>
    </row>
    <row r="2528" spans="1:8" hidden="1">
      <c r="A2528">
        <v>137974</v>
      </c>
      <c r="B2528" t="s">
        <v>7305</v>
      </c>
      <c r="C2528" t="s">
        <v>4011</v>
      </c>
      <c r="D2528" t="s">
        <v>7710</v>
      </c>
      <c r="E2528">
        <v>17620000</v>
      </c>
      <c r="F2528">
        <v>21144000</v>
      </c>
      <c r="G2528">
        <v>46164</v>
      </c>
      <c r="H2528" t="s">
        <v>7709</v>
      </c>
    </row>
    <row r="2529" spans="1:8" hidden="1">
      <c r="A2529">
        <v>137975</v>
      </c>
      <c r="B2529" t="s">
        <v>4706</v>
      </c>
      <c r="C2529" t="s">
        <v>4122</v>
      </c>
      <c r="D2529" t="s">
        <v>7711</v>
      </c>
      <c r="E2529">
        <v>425000</v>
      </c>
      <c r="F2529">
        <v>425000</v>
      </c>
      <c r="G2529">
        <v>46164</v>
      </c>
      <c r="H2529" t="s">
        <v>7709</v>
      </c>
    </row>
    <row r="2530" spans="1:8" hidden="1">
      <c r="A2530">
        <v>137976</v>
      </c>
      <c r="B2530" t="s">
        <v>6057</v>
      </c>
      <c r="C2530" t="s">
        <v>6058</v>
      </c>
      <c r="D2530" t="s">
        <v>7712</v>
      </c>
      <c r="E2530">
        <v>60000</v>
      </c>
      <c r="F2530">
        <v>72000</v>
      </c>
      <c r="G2530">
        <v>46164</v>
      </c>
      <c r="H2530" t="s">
        <v>7709</v>
      </c>
    </row>
    <row r="2531" spans="1:8" hidden="1">
      <c r="A2531">
        <v>137977</v>
      </c>
      <c r="B2531" t="s">
        <v>4732</v>
      </c>
      <c r="C2531" t="s">
        <v>4064</v>
      </c>
      <c r="D2531" t="s">
        <v>7713</v>
      </c>
      <c r="E2531">
        <v>84200000</v>
      </c>
      <c r="F2531">
        <v>84200000</v>
      </c>
      <c r="G2531">
        <v>46164</v>
      </c>
      <c r="H2531" t="s">
        <v>7709</v>
      </c>
    </row>
    <row r="2532" spans="1:8" hidden="1">
      <c r="A2532">
        <v>137978</v>
      </c>
      <c r="B2532" t="s">
        <v>5199</v>
      </c>
      <c r="C2532" t="s">
        <v>4005</v>
      </c>
      <c r="D2532" t="s">
        <v>7714</v>
      </c>
      <c r="E2532">
        <v>50000</v>
      </c>
      <c r="F2532">
        <v>60000</v>
      </c>
      <c r="G2532">
        <v>46164</v>
      </c>
      <c r="H2532" t="s">
        <v>7709</v>
      </c>
    </row>
    <row r="2533" spans="1:8" hidden="1">
      <c r="A2533">
        <v>137979</v>
      </c>
      <c r="B2533" t="s">
        <v>4925</v>
      </c>
      <c r="C2533" t="s">
        <v>4926</v>
      </c>
      <c r="D2533">
        <v>0</v>
      </c>
      <c r="E2533">
        <v>3464160</v>
      </c>
      <c r="F2533">
        <v>4156992</v>
      </c>
      <c r="G2533">
        <v>46164</v>
      </c>
      <c r="H2533" t="s">
        <v>7709</v>
      </c>
    </row>
    <row r="2534" spans="1:8" hidden="1">
      <c r="A2534">
        <v>137980</v>
      </c>
      <c r="B2534" t="s">
        <v>4939</v>
      </c>
      <c r="C2534" t="s">
        <v>4021</v>
      </c>
      <c r="D2534" t="s">
        <v>7715</v>
      </c>
      <c r="E2534">
        <v>4309092.18</v>
      </c>
      <c r="F2534">
        <v>5170910.62</v>
      </c>
      <c r="G2534">
        <v>46164</v>
      </c>
      <c r="H2534" t="s">
        <v>7709</v>
      </c>
    </row>
    <row r="2535" spans="1:8" hidden="1">
      <c r="A2535">
        <v>137981</v>
      </c>
      <c r="B2535" t="s">
        <v>5103</v>
      </c>
      <c r="C2535" t="s">
        <v>3963</v>
      </c>
      <c r="D2535" t="s">
        <v>7716</v>
      </c>
      <c r="E2535">
        <v>1300000</v>
      </c>
      <c r="F2535">
        <v>1560000</v>
      </c>
      <c r="G2535">
        <v>46164</v>
      </c>
      <c r="H2535" t="s">
        <v>7709</v>
      </c>
    </row>
    <row r="2536" spans="1:8" hidden="1">
      <c r="A2536">
        <v>137982</v>
      </c>
      <c r="B2536" t="s">
        <v>5295</v>
      </c>
      <c r="C2536" t="s">
        <v>4126</v>
      </c>
      <c r="D2536" t="s">
        <v>7717</v>
      </c>
      <c r="E2536">
        <v>49260000</v>
      </c>
      <c r="F2536">
        <v>59112000</v>
      </c>
      <c r="G2536">
        <v>46164</v>
      </c>
      <c r="H2536" t="s">
        <v>7709</v>
      </c>
    </row>
    <row r="2537" spans="1:8" hidden="1">
      <c r="A2537">
        <v>137983</v>
      </c>
      <c r="B2537" t="s">
        <v>7610</v>
      </c>
      <c r="C2537" t="s">
        <v>7611</v>
      </c>
      <c r="D2537" t="s">
        <v>7612</v>
      </c>
      <c r="E2537">
        <v>9830.6299999999992</v>
      </c>
      <c r="F2537">
        <v>9830.6299999999992</v>
      </c>
      <c r="G2537">
        <v>46164</v>
      </c>
      <c r="H2537" t="s">
        <v>7709</v>
      </c>
    </row>
    <row r="2538" spans="1:8" hidden="1">
      <c r="A2538">
        <v>137984</v>
      </c>
      <c r="B2538" t="s">
        <v>5116</v>
      </c>
      <c r="C2538" t="s">
        <v>3966</v>
      </c>
      <c r="D2538">
        <v>0</v>
      </c>
      <c r="E2538">
        <v>1393333.33</v>
      </c>
      <c r="F2538">
        <v>1672000</v>
      </c>
      <c r="G2538">
        <v>46164</v>
      </c>
      <c r="H2538" t="s">
        <v>7709</v>
      </c>
    </row>
    <row r="2539" spans="1:8" hidden="1">
      <c r="A2539">
        <v>137985</v>
      </c>
      <c r="B2539" t="s">
        <v>5175</v>
      </c>
      <c r="C2539" t="s">
        <v>4046</v>
      </c>
      <c r="D2539" t="s">
        <v>7718</v>
      </c>
      <c r="E2539">
        <v>3200000</v>
      </c>
      <c r="F2539">
        <v>3840000</v>
      </c>
      <c r="G2539">
        <v>46164</v>
      </c>
      <c r="H2539" t="s">
        <v>7709</v>
      </c>
    </row>
    <row r="2540" spans="1:8" hidden="1">
      <c r="A2540">
        <v>137986</v>
      </c>
      <c r="B2540" t="s">
        <v>5179</v>
      </c>
      <c r="C2540" t="s">
        <v>4130</v>
      </c>
      <c r="D2540" t="s">
        <v>7719</v>
      </c>
      <c r="E2540">
        <v>2100</v>
      </c>
      <c r="F2540">
        <v>2100</v>
      </c>
      <c r="G2540">
        <v>46164</v>
      </c>
      <c r="H2540" t="s">
        <v>7709</v>
      </c>
    </row>
    <row r="2541" spans="1:8" hidden="1">
      <c r="A2541">
        <v>137987</v>
      </c>
      <c r="B2541" t="s">
        <v>5207</v>
      </c>
      <c r="C2541" t="s">
        <v>4131</v>
      </c>
      <c r="D2541" t="s">
        <v>7720</v>
      </c>
      <c r="E2541">
        <v>8100000</v>
      </c>
      <c r="F2541">
        <v>9720000</v>
      </c>
      <c r="G2541">
        <v>46164</v>
      </c>
      <c r="H2541" t="s">
        <v>7709</v>
      </c>
    </row>
    <row r="2542" spans="1:8">
      <c r="A2542" s="9">
        <v>137988</v>
      </c>
      <c r="B2542" s="9" t="s">
        <v>4768</v>
      </c>
      <c r="C2542" s="9" t="s">
        <v>4020</v>
      </c>
      <c r="D2542" s="9">
        <v>0</v>
      </c>
      <c r="E2542" s="9">
        <v>2904930</v>
      </c>
      <c r="F2542" s="9">
        <v>3485916</v>
      </c>
      <c r="G2542" s="12">
        <v>46164</v>
      </c>
      <c r="H2542" s="9" t="s">
        <v>7709</v>
      </c>
    </row>
    <row r="2543" spans="1:8" hidden="1">
      <c r="A2543">
        <v>137989</v>
      </c>
      <c r="B2543" t="s">
        <v>4775</v>
      </c>
      <c r="C2543" t="s">
        <v>4036</v>
      </c>
      <c r="D2543" t="s">
        <v>7721</v>
      </c>
      <c r="E2543">
        <v>2180000</v>
      </c>
      <c r="F2543">
        <v>2616000</v>
      </c>
      <c r="G2543">
        <v>46168</v>
      </c>
      <c r="H2543" t="s">
        <v>7707</v>
      </c>
    </row>
    <row r="2544" spans="1:8" hidden="1">
      <c r="A2544">
        <v>137990</v>
      </c>
      <c r="B2544" t="s">
        <v>4775</v>
      </c>
      <c r="C2544" t="s">
        <v>4036</v>
      </c>
      <c r="D2544" t="s">
        <v>5860</v>
      </c>
      <c r="E2544">
        <v>2700000</v>
      </c>
      <c r="F2544">
        <v>3240000</v>
      </c>
      <c r="G2544">
        <v>46168</v>
      </c>
      <c r="H2544" t="s">
        <v>7707</v>
      </c>
    </row>
    <row r="2545" spans="1:8" hidden="1">
      <c r="A2545">
        <v>137991</v>
      </c>
      <c r="B2545" t="s">
        <v>7164</v>
      </c>
      <c r="C2545" t="s">
        <v>7165</v>
      </c>
      <c r="D2545" t="s">
        <v>7722</v>
      </c>
      <c r="E2545">
        <v>400000</v>
      </c>
      <c r="F2545">
        <v>400000</v>
      </c>
      <c r="G2545">
        <v>46168</v>
      </c>
      <c r="H2545" t="s">
        <v>7707</v>
      </c>
    </row>
    <row r="2546" spans="1:8" hidden="1">
      <c r="A2546">
        <v>137992</v>
      </c>
      <c r="B2546" t="s">
        <v>5108</v>
      </c>
      <c r="C2546" t="s">
        <v>4148</v>
      </c>
      <c r="D2546">
        <v>0</v>
      </c>
      <c r="E2546">
        <v>7200000</v>
      </c>
      <c r="F2546">
        <v>7200000</v>
      </c>
      <c r="G2546">
        <v>46168</v>
      </c>
      <c r="H2546" t="s">
        <v>7707</v>
      </c>
    </row>
    <row r="2547" spans="1:8" hidden="1">
      <c r="A2547">
        <v>137993</v>
      </c>
      <c r="B2547" t="s">
        <v>7723</v>
      </c>
      <c r="C2547" t="s">
        <v>7724</v>
      </c>
      <c r="D2547" t="s">
        <v>7725</v>
      </c>
      <c r="E2547">
        <v>2612000</v>
      </c>
      <c r="F2547">
        <v>2612000</v>
      </c>
      <c r="G2547">
        <v>46168</v>
      </c>
      <c r="H2547" t="s">
        <v>7707</v>
      </c>
    </row>
    <row r="2548" spans="1:8" hidden="1">
      <c r="A2548">
        <v>137994</v>
      </c>
      <c r="B2548" t="s">
        <v>5185</v>
      </c>
      <c r="C2548" t="s">
        <v>3971</v>
      </c>
      <c r="D2548" t="s">
        <v>7726</v>
      </c>
      <c r="E2548">
        <v>7685665</v>
      </c>
      <c r="F2548">
        <v>9222798</v>
      </c>
      <c r="G2548">
        <v>46168</v>
      </c>
      <c r="H2548" t="s">
        <v>7707</v>
      </c>
    </row>
    <row r="2549" spans="1:8" hidden="1">
      <c r="A2549">
        <v>137995</v>
      </c>
      <c r="B2549" t="s">
        <v>7727</v>
      </c>
      <c r="C2549" t="s">
        <v>7728</v>
      </c>
      <c r="D2549" t="s">
        <v>7729</v>
      </c>
      <c r="E2549">
        <v>2561000</v>
      </c>
      <c r="F2549">
        <v>2561000</v>
      </c>
      <c r="G2549">
        <v>46168</v>
      </c>
      <c r="H2549" t="s">
        <v>7707</v>
      </c>
    </row>
    <row r="2550" spans="1:8" hidden="1">
      <c r="A2550">
        <v>137996</v>
      </c>
      <c r="B2550" t="s">
        <v>7000</v>
      </c>
      <c r="C2550" t="s">
        <v>7001</v>
      </c>
      <c r="D2550" t="s">
        <v>7730</v>
      </c>
      <c r="E2550">
        <v>9154616.6699999999</v>
      </c>
      <c r="F2550">
        <v>10985540</v>
      </c>
      <c r="G2550">
        <v>46168</v>
      </c>
      <c r="H2550" t="s">
        <v>7707</v>
      </c>
    </row>
    <row r="2551" spans="1:8" hidden="1">
      <c r="A2551">
        <v>137997</v>
      </c>
      <c r="B2551" t="s">
        <v>4695</v>
      </c>
      <c r="C2551" t="s">
        <v>3973</v>
      </c>
      <c r="D2551" t="s">
        <v>6142</v>
      </c>
      <c r="E2551">
        <v>218500</v>
      </c>
      <c r="F2551">
        <v>262200</v>
      </c>
      <c r="G2551">
        <v>46168</v>
      </c>
      <c r="H2551" t="s">
        <v>7707</v>
      </c>
    </row>
    <row r="2552" spans="1:8" hidden="1">
      <c r="A2552">
        <v>137998</v>
      </c>
      <c r="B2552" t="s">
        <v>4853</v>
      </c>
      <c r="C2552" t="s">
        <v>4146</v>
      </c>
      <c r="D2552" t="s">
        <v>7297</v>
      </c>
      <c r="E2552">
        <v>6782130</v>
      </c>
      <c r="F2552">
        <v>8138556</v>
      </c>
      <c r="G2552">
        <v>46168</v>
      </c>
      <c r="H2552" t="s">
        <v>7707</v>
      </c>
    </row>
    <row r="2553" spans="1:8" hidden="1">
      <c r="A2553">
        <v>137999</v>
      </c>
      <c r="B2553" t="s">
        <v>4791</v>
      </c>
      <c r="C2553" t="s">
        <v>3968</v>
      </c>
      <c r="D2553" t="s">
        <v>7731</v>
      </c>
      <c r="E2553">
        <v>1850000</v>
      </c>
      <c r="F2553">
        <v>2220000</v>
      </c>
      <c r="G2553">
        <v>46168</v>
      </c>
      <c r="H2553" t="s">
        <v>7707</v>
      </c>
    </row>
    <row r="2554" spans="1:8" hidden="1">
      <c r="A2554">
        <v>138000</v>
      </c>
      <c r="B2554" t="s">
        <v>4732</v>
      </c>
      <c r="C2554" t="s">
        <v>4064</v>
      </c>
      <c r="D2554" t="s">
        <v>7732</v>
      </c>
      <c r="E2554">
        <v>61275000</v>
      </c>
      <c r="F2554">
        <v>61275000</v>
      </c>
      <c r="G2554">
        <v>46168</v>
      </c>
      <c r="H2554" t="s">
        <v>7707</v>
      </c>
    </row>
    <row r="2555" spans="1:8" hidden="1">
      <c r="A2555">
        <v>138001</v>
      </c>
      <c r="B2555" t="s">
        <v>4674</v>
      </c>
      <c r="C2555" t="s">
        <v>4675</v>
      </c>
      <c r="D2555" t="s">
        <v>7733</v>
      </c>
      <c r="E2555">
        <v>264916.67</v>
      </c>
      <c r="F2555">
        <v>317900</v>
      </c>
      <c r="G2555">
        <v>46168</v>
      </c>
      <c r="H2555" t="s">
        <v>7707</v>
      </c>
    </row>
    <row r="2556" spans="1:8" hidden="1">
      <c r="A2556">
        <v>138002</v>
      </c>
      <c r="B2556" t="s">
        <v>4674</v>
      </c>
      <c r="C2556" t="s">
        <v>4675</v>
      </c>
      <c r="D2556" t="s">
        <v>7734</v>
      </c>
      <c r="E2556">
        <v>165666.67000000001</v>
      </c>
      <c r="F2556">
        <v>198800</v>
      </c>
      <c r="G2556">
        <v>46168</v>
      </c>
      <c r="H2556" t="s">
        <v>7707</v>
      </c>
    </row>
    <row r="2557" spans="1:8" hidden="1">
      <c r="A2557">
        <v>138003</v>
      </c>
      <c r="B2557" t="s">
        <v>4674</v>
      </c>
      <c r="C2557" t="s">
        <v>4675</v>
      </c>
      <c r="D2557" t="s">
        <v>7735</v>
      </c>
      <c r="E2557">
        <v>269916.67</v>
      </c>
      <c r="F2557">
        <v>323900</v>
      </c>
      <c r="G2557">
        <v>46168</v>
      </c>
      <c r="H2557" t="s">
        <v>7707</v>
      </c>
    </row>
    <row r="2558" spans="1:8" hidden="1">
      <c r="A2558">
        <v>138004</v>
      </c>
      <c r="B2558">
        <v>0</v>
      </c>
      <c r="C2558">
        <v>0</v>
      </c>
      <c r="D2558" t="s">
        <v>7736</v>
      </c>
      <c r="E2558">
        <v>0</v>
      </c>
      <c r="F2558">
        <v>0</v>
      </c>
      <c r="G2558">
        <v>46168</v>
      </c>
      <c r="H2558" t="s">
        <v>7707</v>
      </c>
    </row>
    <row r="2559" spans="1:8" hidden="1">
      <c r="A2559">
        <v>138005</v>
      </c>
      <c r="B2559" t="s">
        <v>6748</v>
      </c>
      <c r="C2559" t="s">
        <v>6749</v>
      </c>
      <c r="D2559" t="s">
        <v>7737</v>
      </c>
      <c r="E2559">
        <v>5580000</v>
      </c>
      <c r="F2559">
        <v>5580000</v>
      </c>
      <c r="G2559">
        <v>46168</v>
      </c>
      <c r="H2559" t="s">
        <v>7707</v>
      </c>
    </row>
    <row r="2560" spans="1:8" hidden="1">
      <c r="A2560">
        <v>138006</v>
      </c>
      <c r="B2560" t="s">
        <v>4938</v>
      </c>
      <c r="C2560" t="s">
        <v>3972</v>
      </c>
      <c r="D2560">
        <v>0</v>
      </c>
      <c r="E2560">
        <v>323400000</v>
      </c>
      <c r="F2560">
        <v>388080000</v>
      </c>
      <c r="G2560">
        <v>46168</v>
      </c>
      <c r="H2560" t="s">
        <v>7707</v>
      </c>
    </row>
    <row r="2561" spans="1:8" hidden="1">
      <c r="A2561">
        <v>138007</v>
      </c>
      <c r="B2561" t="s">
        <v>4688</v>
      </c>
      <c r="C2561" t="s">
        <v>4007</v>
      </c>
      <c r="D2561" t="s">
        <v>7208</v>
      </c>
      <c r="E2561">
        <v>40138281</v>
      </c>
      <c r="F2561">
        <v>48165937.200000003</v>
      </c>
      <c r="G2561">
        <v>46168</v>
      </c>
      <c r="H2561" t="s">
        <v>7707</v>
      </c>
    </row>
    <row r="2562" spans="1:8" hidden="1">
      <c r="A2562">
        <v>138008</v>
      </c>
      <c r="B2562" t="s">
        <v>7738</v>
      </c>
      <c r="C2562" t="s">
        <v>7739</v>
      </c>
      <c r="D2562" t="s">
        <v>7729</v>
      </c>
      <c r="E2562">
        <v>3852000</v>
      </c>
      <c r="F2562">
        <v>3852000</v>
      </c>
      <c r="G2562">
        <v>46168</v>
      </c>
      <c r="H2562" t="s">
        <v>7707</v>
      </c>
    </row>
    <row r="2563" spans="1:8" hidden="1">
      <c r="A2563">
        <v>138009</v>
      </c>
      <c r="B2563" t="s">
        <v>4807</v>
      </c>
      <c r="C2563" t="s">
        <v>3982</v>
      </c>
      <c r="D2563" t="s">
        <v>7740</v>
      </c>
      <c r="E2563">
        <v>36405190</v>
      </c>
      <c r="F2563">
        <v>43686228</v>
      </c>
      <c r="G2563">
        <v>46168</v>
      </c>
      <c r="H2563" t="s">
        <v>7707</v>
      </c>
    </row>
    <row r="2564" spans="1:8" hidden="1">
      <c r="A2564">
        <v>138010</v>
      </c>
      <c r="B2564" t="s">
        <v>4807</v>
      </c>
      <c r="C2564" t="s">
        <v>3982</v>
      </c>
      <c r="D2564" t="s">
        <v>7741</v>
      </c>
      <c r="E2564">
        <v>28487835</v>
      </c>
      <c r="F2564">
        <v>34185402</v>
      </c>
      <c r="G2564">
        <v>46168</v>
      </c>
      <c r="H2564" t="s">
        <v>7707</v>
      </c>
    </row>
    <row r="2565" spans="1:8" hidden="1">
      <c r="A2565">
        <v>138011</v>
      </c>
      <c r="B2565" t="s">
        <v>5053</v>
      </c>
      <c r="C2565" t="s">
        <v>4157</v>
      </c>
      <c r="D2565" t="s">
        <v>7742</v>
      </c>
      <c r="E2565">
        <v>1024999.99</v>
      </c>
      <c r="F2565">
        <v>1229999.99</v>
      </c>
      <c r="G2565">
        <v>46170</v>
      </c>
      <c r="H2565" t="s">
        <v>7743</v>
      </c>
    </row>
    <row r="2566" spans="1:8" hidden="1">
      <c r="A2566">
        <v>138012</v>
      </c>
      <c r="B2566" t="s">
        <v>4695</v>
      </c>
      <c r="C2566" t="s">
        <v>3973</v>
      </c>
      <c r="D2566" t="s">
        <v>7744</v>
      </c>
      <c r="E2566">
        <v>3815000</v>
      </c>
      <c r="F2566">
        <v>3815000</v>
      </c>
      <c r="G2566">
        <v>46170</v>
      </c>
      <c r="H2566" t="s">
        <v>7743</v>
      </c>
    </row>
    <row r="2567" spans="1:8" hidden="1">
      <c r="A2567">
        <v>138013</v>
      </c>
      <c r="B2567" t="s">
        <v>4695</v>
      </c>
      <c r="C2567" t="s">
        <v>3973</v>
      </c>
      <c r="D2567" t="s">
        <v>7745</v>
      </c>
      <c r="E2567">
        <v>6574500</v>
      </c>
      <c r="F2567">
        <v>6574500</v>
      </c>
      <c r="G2567">
        <v>46170</v>
      </c>
      <c r="H2567" t="s">
        <v>7743</v>
      </c>
    </row>
    <row r="2568" spans="1:8" hidden="1">
      <c r="A2568">
        <v>138014</v>
      </c>
      <c r="B2568" t="s">
        <v>5142</v>
      </c>
      <c r="C2568" t="s">
        <v>5143</v>
      </c>
      <c r="D2568" t="s">
        <v>7746</v>
      </c>
      <c r="E2568">
        <v>3312028</v>
      </c>
      <c r="F2568">
        <v>3484972.2</v>
      </c>
      <c r="G2568">
        <v>46171</v>
      </c>
      <c r="H2568" t="s">
        <v>7747</v>
      </c>
    </row>
    <row r="2569" spans="1:8" hidden="1">
      <c r="A2569">
        <v>138015</v>
      </c>
      <c r="B2569" t="s">
        <v>4697</v>
      </c>
      <c r="C2569" t="s">
        <v>3996</v>
      </c>
      <c r="D2569" t="s">
        <v>7311</v>
      </c>
      <c r="E2569">
        <v>36835688</v>
      </c>
      <c r="F2569">
        <v>44202825.600000001</v>
      </c>
      <c r="G2569">
        <v>46170</v>
      </c>
      <c r="H2569" t="s">
        <v>7743</v>
      </c>
    </row>
    <row r="2570" spans="1:8" hidden="1">
      <c r="A2570">
        <v>138016</v>
      </c>
      <c r="B2570" t="s">
        <v>5116</v>
      </c>
      <c r="C2570" t="s">
        <v>3966</v>
      </c>
      <c r="D2570" t="s">
        <v>5881</v>
      </c>
      <c r="E2570">
        <v>286666.59999999998</v>
      </c>
      <c r="F2570">
        <v>343999.92</v>
      </c>
      <c r="G2570">
        <v>46170</v>
      </c>
      <c r="H2570" t="s">
        <v>7743</v>
      </c>
    </row>
    <row r="2571" spans="1:8" hidden="1">
      <c r="A2571">
        <v>138017</v>
      </c>
      <c r="B2571" t="s">
        <v>5109</v>
      </c>
      <c r="C2571" t="s">
        <v>4121</v>
      </c>
      <c r="D2571" t="s">
        <v>7748</v>
      </c>
      <c r="E2571">
        <v>49843500</v>
      </c>
      <c r="F2571">
        <v>59812200</v>
      </c>
      <c r="G2571">
        <v>46170</v>
      </c>
      <c r="H2571" t="s">
        <v>7743</v>
      </c>
    </row>
    <row r="2572" spans="1:8" hidden="1">
      <c r="A2572">
        <v>138018</v>
      </c>
      <c r="B2572" t="s">
        <v>4860</v>
      </c>
      <c r="C2572" t="s">
        <v>4861</v>
      </c>
      <c r="D2572" t="s">
        <v>7749</v>
      </c>
      <c r="E2572">
        <v>1120800694</v>
      </c>
      <c r="F2572">
        <v>1344960832.8</v>
      </c>
      <c r="G2572">
        <v>46170</v>
      </c>
      <c r="H2572" t="s">
        <v>7743</v>
      </c>
    </row>
    <row r="2573" spans="1:8" hidden="1">
      <c r="A2573">
        <v>138019</v>
      </c>
      <c r="B2573" t="s">
        <v>4860</v>
      </c>
      <c r="C2573" t="s">
        <v>4861</v>
      </c>
      <c r="D2573" t="s">
        <v>7750</v>
      </c>
      <c r="E2573">
        <v>226528461</v>
      </c>
      <c r="F2573">
        <v>271834153.19999999</v>
      </c>
      <c r="G2573">
        <v>46170</v>
      </c>
      <c r="H2573" t="s">
        <v>7743</v>
      </c>
    </row>
    <row r="2574" spans="1:8" hidden="1">
      <c r="A2574">
        <v>138020</v>
      </c>
      <c r="B2574" t="s">
        <v>5103</v>
      </c>
      <c r="C2574" t="s">
        <v>3963</v>
      </c>
      <c r="D2574" t="s">
        <v>7751</v>
      </c>
      <c r="E2574">
        <v>3759005.25</v>
      </c>
      <c r="F2574">
        <v>4510806.3</v>
      </c>
      <c r="G2574">
        <v>46170</v>
      </c>
      <c r="H2574" t="s">
        <v>7743</v>
      </c>
    </row>
    <row r="2575" spans="1:8" hidden="1">
      <c r="A2575">
        <v>138021</v>
      </c>
      <c r="B2575" t="s">
        <v>4695</v>
      </c>
      <c r="C2575" t="s">
        <v>3973</v>
      </c>
      <c r="D2575" t="s">
        <v>7752</v>
      </c>
      <c r="E2575">
        <v>1666200</v>
      </c>
      <c r="F2575">
        <v>1666200</v>
      </c>
      <c r="G2575">
        <v>46170</v>
      </c>
      <c r="H2575" t="s">
        <v>7743</v>
      </c>
    </row>
    <row r="2576" spans="1:8" hidden="1">
      <c r="A2576">
        <v>138022</v>
      </c>
      <c r="B2576" t="s">
        <v>5961</v>
      </c>
      <c r="C2576" t="s">
        <v>5962</v>
      </c>
      <c r="D2576" t="s">
        <v>7753</v>
      </c>
      <c r="E2576">
        <v>3033000</v>
      </c>
      <c r="F2576">
        <v>3033000</v>
      </c>
      <c r="G2576">
        <v>46170</v>
      </c>
      <c r="H2576" t="s">
        <v>7743</v>
      </c>
    </row>
    <row r="2577" spans="1:8" hidden="1">
      <c r="A2577">
        <v>138023</v>
      </c>
      <c r="B2577">
        <v>0</v>
      </c>
      <c r="C2577">
        <v>0</v>
      </c>
      <c r="D2577" t="s">
        <v>7754</v>
      </c>
      <c r="E2577">
        <v>0</v>
      </c>
      <c r="F2577">
        <v>0</v>
      </c>
      <c r="G2577">
        <v>46170</v>
      </c>
      <c r="H2577" t="s">
        <v>7743</v>
      </c>
    </row>
    <row r="2578" spans="1:8" hidden="1">
      <c r="A2578">
        <v>138024</v>
      </c>
      <c r="B2578" t="s">
        <v>4853</v>
      </c>
      <c r="C2578" t="s">
        <v>4146</v>
      </c>
      <c r="D2578" t="s">
        <v>7748</v>
      </c>
      <c r="E2578">
        <v>73533200</v>
      </c>
      <c r="F2578">
        <v>84120840</v>
      </c>
      <c r="G2578">
        <v>46170</v>
      </c>
      <c r="H2578" t="s">
        <v>7743</v>
      </c>
    </row>
    <row r="2579" spans="1:8" hidden="1">
      <c r="A2579">
        <v>138025</v>
      </c>
      <c r="B2579" t="s">
        <v>7755</v>
      </c>
      <c r="C2579" t="s">
        <v>4209</v>
      </c>
      <c r="D2579" t="s">
        <v>7756</v>
      </c>
      <c r="E2579">
        <v>790875</v>
      </c>
      <c r="F2579">
        <v>949050</v>
      </c>
      <c r="G2579">
        <v>46170</v>
      </c>
      <c r="H2579" t="s">
        <v>7743</v>
      </c>
    </row>
    <row r="2580" spans="1:8" hidden="1">
      <c r="A2580">
        <v>138026</v>
      </c>
      <c r="B2580" t="s">
        <v>6075</v>
      </c>
      <c r="C2580" t="s">
        <v>6076</v>
      </c>
      <c r="D2580" t="s">
        <v>7748</v>
      </c>
      <c r="E2580">
        <v>26015000</v>
      </c>
      <c r="F2580">
        <v>31218000</v>
      </c>
      <c r="G2580">
        <v>46170</v>
      </c>
      <c r="H2580" t="s">
        <v>7743</v>
      </c>
    </row>
    <row r="2581" spans="1:8" hidden="1">
      <c r="A2581">
        <v>138027</v>
      </c>
      <c r="B2581" t="s">
        <v>4695</v>
      </c>
      <c r="C2581" t="s">
        <v>3973</v>
      </c>
      <c r="D2581" t="s">
        <v>7757</v>
      </c>
      <c r="E2581">
        <v>4768600</v>
      </c>
      <c r="F2581">
        <v>4768600</v>
      </c>
      <c r="G2581">
        <v>46170</v>
      </c>
      <c r="H2581" t="s">
        <v>7743</v>
      </c>
    </row>
    <row r="2582" spans="1:8" hidden="1">
      <c r="A2582">
        <v>138028</v>
      </c>
      <c r="B2582" t="s">
        <v>5381</v>
      </c>
      <c r="C2582" t="s">
        <v>4184</v>
      </c>
      <c r="D2582" t="s">
        <v>7748</v>
      </c>
      <c r="E2582">
        <v>70980000</v>
      </c>
      <c r="F2582">
        <v>85176000</v>
      </c>
      <c r="G2582">
        <v>46171</v>
      </c>
      <c r="H2582" t="s">
        <v>7747</v>
      </c>
    </row>
    <row r="2583" spans="1:8" hidden="1">
      <c r="A2583">
        <v>138029</v>
      </c>
      <c r="B2583" t="s">
        <v>6899</v>
      </c>
      <c r="C2583" t="s">
        <v>6900</v>
      </c>
      <c r="D2583" t="s">
        <v>7758</v>
      </c>
      <c r="E2583">
        <v>2120000</v>
      </c>
      <c r="F2583">
        <v>2120000</v>
      </c>
      <c r="G2583">
        <v>46170</v>
      </c>
      <c r="H2583" t="s">
        <v>7743</v>
      </c>
    </row>
    <row r="2584" spans="1:8" hidden="1">
      <c r="A2584">
        <v>138030</v>
      </c>
      <c r="B2584" t="s">
        <v>7759</v>
      </c>
      <c r="C2584" t="s">
        <v>4137</v>
      </c>
      <c r="D2584" t="s">
        <v>7748</v>
      </c>
      <c r="E2584">
        <v>55941000</v>
      </c>
      <c r="F2584">
        <v>67129200</v>
      </c>
      <c r="G2584">
        <v>46170</v>
      </c>
      <c r="H2584" t="s">
        <v>7743</v>
      </c>
    </row>
    <row r="2585" spans="1:8" hidden="1">
      <c r="A2585">
        <v>138031</v>
      </c>
      <c r="B2585" t="s">
        <v>4732</v>
      </c>
      <c r="C2585" t="s">
        <v>4064</v>
      </c>
      <c r="D2585">
        <v>0</v>
      </c>
      <c r="E2585">
        <v>3780000</v>
      </c>
      <c r="F2585">
        <v>3780000</v>
      </c>
      <c r="G2585">
        <v>46170</v>
      </c>
      <c r="H2585" t="s">
        <v>7743</v>
      </c>
    </row>
    <row r="2586" spans="1:8" hidden="1">
      <c r="A2586">
        <v>138032</v>
      </c>
      <c r="B2586" t="s">
        <v>4695</v>
      </c>
      <c r="C2586" t="s">
        <v>3973</v>
      </c>
      <c r="D2586" t="s">
        <v>7760</v>
      </c>
      <c r="E2586">
        <v>177500</v>
      </c>
      <c r="F2586">
        <v>177500</v>
      </c>
      <c r="G2586">
        <v>46170</v>
      </c>
      <c r="H2586" t="s">
        <v>7743</v>
      </c>
    </row>
    <row r="2587" spans="1:8" hidden="1">
      <c r="A2587">
        <v>138033</v>
      </c>
      <c r="B2587" t="s">
        <v>6253</v>
      </c>
      <c r="C2587" t="s">
        <v>6254</v>
      </c>
      <c r="D2587" t="s">
        <v>7748</v>
      </c>
      <c r="E2587">
        <v>7305000</v>
      </c>
      <c r="F2587">
        <v>8766000</v>
      </c>
      <c r="G2587">
        <v>46170</v>
      </c>
      <c r="H2587" t="s">
        <v>7743</v>
      </c>
    </row>
    <row r="2588" spans="1:8" hidden="1">
      <c r="A2588">
        <v>138034</v>
      </c>
      <c r="B2588" t="s">
        <v>5103</v>
      </c>
      <c r="C2588" t="s">
        <v>3963</v>
      </c>
      <c r="D2588" t="s">
        <v>7761</v>
      </c>
      <c r="E2588">
        <v>482800</v>
      </c>
      <c r="F2588">
        <v>579360</v>
      </c>
      <c r="G2588">
        <v>46170</v>
      </c>
      <c r="H2588" t="s">
        <v>7743</v>
      </c>
    </row>
    <row r="2589" spans="1:8" hidden="1">
      <c r="A2589">
        <v>138035</v>
      </c>
      <c r="B2589" t="s">
        <v>7167</v>
      </c>
      <c r="C2589" t="s">
        <v>7168</v>
      </c>
      <c r="D2589" t="s">
        <v>7748</v>
      </c>
      <c r="E2589">
        <v>11743336.300000001</v>
      </c>
      <c r="F2589">
        <v>14092003.560000001</v>
      </c>
      <c r="G2589">
        <v>46170</v>
      </c>
      <c r="H2589" t="s">
        <v>7743</v>
      </c>
    </row>
    <row r="2590" spans="1:8" hidden="1">
      <c r="A2590">
        <v>138036</v>
      </c>
      <c r="B2590" t="s">
        <v>4807</v>
      </c>
      <c r="C2590" t="s">
        <v>3982</v>
      </c>
      <c r="D2590" t="s">
        <v>7762</v>
      </c>
      <c r="E2590">
        <v>11370000</v>
      </c>
      <c r="F2590">
        <v>13644000</v>
      </c>
      <c r="G2590">
        <v>46170</v>
      </c>
      <c r="H2590" t="s">
        <v>7743</v>
      </c>
    </row>
    <row r="2591" spans="1:8" hidden="1">
      <c r="A2591">
        <v>138037</v>
      </c>
      <c r="B2591" t="s">
        <v>5103</v>
      </c>
      <c r="C2591" t="s">
        <v>3963</v>
      </c>
      <c r="D2591" t="s">
        <v>7763</v>
      </c>
      <c r="E2591">
        <v>6310947.5</v>
      </c>
      <c r="F2591">
        <v>7573137</v>
      </c>
      <c r="G2591">
        <v>46170</v>
      </c>
      <c r="H2591" t="s">
        <v>7743</v>
      </c>
    </row>
    <row r="2592" spans="1:8" hidden="1">
      <c r="A2592">
        <v>138038</v>
      </c>
      <c r="B2592" t="s">
        <v>4695</v>
      </c>
      <c r="C2592" t="s">
        <v>3973</v>
      </c>
      <c r="D2592" t="s">
        <v>7764</v>
      </c>
      <c r="E2592">
        <v>3962400</v>
      </c>
      <c r="F2592">
        <v>3962400</v>
      </c>
      <c r="G2592">
        <v>46170</v>
      </c>
      <c r="H2592" t="s">
        <v>7743</v>
      </c>
    </row>
    <row r="2593" spans="1:8" hidden="1">
      <c r="A2593">
        <v>138039</v>
      </c>
      <c r="B2593" t="s">
        <v>5108</v>
      </c>
      <c r="C2593" t="s">
        <v>4148</v>
      </c>
      <c r="D2593">
        <v>0</v>
      </c>
      <c r="E2593">
        <v>1338000</v>
      </c>
      <c r="F2593">
        <v>1338000</v>
      </c>
      <c r="G2593">
        <v>46170</v>
      </c>
      <c r="H2593" t="s">
        <v>7743</v>
      </c>
    </row>
    <row r="2594" spans="1:8" hidden="1">
      <c r="A2594">
        <v>138040</v>
      </c>
      <c r="B2594" t="s">
        <v>4695</v>
      </c>
      <c r="C2594" t="s">
        <v>3973</v>
      </c>
      <c r="D2594" t="s">
        <v>7765</v>
      </c>
      <c r="E2594">
        <v>1364400</v>
      </c>
      <c r="F2594">
        <v>1364400</v>
      </c>
      <c r="G2594">
        <v>46170</v>
      </c>
      <c r="H2594" t="s">
        <v>7743</v>
      </c>
    </row>
    <row r="2595" spans="1:8" hidden="1">
      <c r="A2595">
        <v>138041</v>
      </c>
      <c r="B2595" t="s">
        <v>5108</v>
      </c>
      <c r="C2595" t="s">
        <v>4148</v>
      </c>
      <c r="D2595">
        <v>0</v>
      </c>
      <c r="E2595">
        <v>1337400</v>
      </c>
      <c r="F2595">
        <v>1337400</v>
      </c>
      <c r="G2595">
        <v>46170</v>
      </c>
      <c r="H2595" t="s">
        <v>7743</v>
      </c>
    </row>
    <row r="2596" spans="1:8" hidden="1">
      <c r="A2596">
        <v>138042</v>
      </c>
      <c r="B2596" t="s">
        <v>4689</v>
      </c>
      <c r="C2596" t="s">
        <v>4002</v>
      </c>
      <c r="D2596" t="s">
        <v>7766</v>
      </c>
      <c r="E2596">
        <v>1798500</v>
      </c>
      <c r="F2596">
        <v>1798500</v>
      </c>
      <c r="G2596">
        <v>46170</v>
      </c>
      <c r="H2596" t="s">
        <v>7743</v>
      </c>
    </row>
    <row r="2597" spans="1:8" hidden="1">
      <c r="A2597">
        <v>138043</v>
      </c>
      <c r="B2597" t="s">
        <v>6896</v>
      </c>
      <c r="C2597" t="s">
        <v>4093</v>
      </c>
      <c r="D2597" t="s">
        <v>7767</v>
      </c>
      <c r="E2597">
        <v>360000</v>
      </c>
      <c r="F2597">
        <v>360000</v>
      </c>
      <c r="G2597">
        <v>46170</v>
      </c>
      <c r="H2597" t="s">
        <v>7743</v>
      </c>
    </row>
    <row r="2598" spans="1:8" hidden="1">
      <c r="A2598">
        <v>138044</v>
      </c>
      <c r="B2598" t="s">
        <v>4952</v>
      </c>
      <c r="C2598" t="s">
        <v>3992</v>
      </c>
      <c r="D2598" t="s">
        <v>7768</v>
      </c>
      <c r="E2598">
        <v>700000</v>
      </c>
      <c r="F2598">
        <v>700000</v>
      </c>
      <c r="G2598">
        <v>46170</v>
      </c>
      <c r="H2598" t="s">
        <v>7743</v>
      </c>
    </row>
    <row r="2599" spans="1:8" hidden="1">
      <c r="A2599">
        <v>138045</v>
      </c>
      <c r="B2599" t="s">
        <v>7769</v>
      </c>
      <c r="C2599" t="s">
        <v>7770</v>
      </c>
      <c r="D2599" t="s">
        <v>7771</v>
      </c>
      <c r="E2599">
        <v>2000000</v>
      </c>
      <c r="F2599">
        <v>2000000</v>
      </c>
      <c r="G2599">
        <v>46170</v>
      </c>
      <c r="H2599" t="s">
        <v>7743</v>
      </c>
    </row>
    <row r="2600" spans="1:8" hidden="1">
      <c r="A2600">
        <v>138046</v>
      </c>
      <c r="B2600" t="s">
        <v>5103</v>
      </c>
      <c r="C2600" t="s">
        <v>3963</v>
      </c>
      <c r="D2600" t="s">
        <v>7772</v>
      </c>
      <c r="E2600">
        <v>223608</v>
      </c>
      <c r="F2600">
        <v>268329.59999999998</v>
      </c>
      <c r="G2600">
        <v>46170</v>
      </c>
      <c r="H2600" t="s">
        <v>7743</v>
      </c>
    </row>
    <row r="2601" spans="1:8" hidden="1">
      <c r="A2601">
        <v>138047</v>
      </c>
      <c r="B2601">
        <v>0</v>
      </c>
      <c r="C2601">
        <v>0</v>
      </c>
      <c r="D2601" t="s">
        <v>7773</v>
      </c>
      <c r="E2601">
        <v>0</v>
      </c>
      <c r="F2601">
        <v>0</v>
      </c>
      <c r="G2601">
        <v>46171</v>
      </c>
      <c r="H2601" t="s">
        <v>7747</v>
      </c>
    </row>
    <row r="2602" spans="1:8" hidden="1">
      <c r="A2602">
        <v>138048</v>
      </c>
      <c r="B2602" t="s">
        <v>7774</v>
      </c>
      <c r="C2602" t="s">
        <v>7775</v>
      </c>
      <c r="D2602" t="s">
        <v>7776</v>
      </c>
      <c r="E2602">
        <v>440000</v>
      </c>
      <c r="F2602">
        <v>528000</v>
      </c>
      <c r="G2602">
        <v>46171</v>
      </c>
      <c r="H2602" t="s">
        <v>7747</v>
      </c>
    </row>
    <row r="2603" spans="1:8" hidden="1">
      <c r="A2603">
        <v>138049</v>
      </c>
      <c r="B2603" t="s">
        <v>6382</v>
      </c>
      <c r="C2603" t="s">
        <v>6383</v>
      </c>
      <c r="D2603" t="s">
        <v>7777</v>
      </c>
      <c r="E2603">
        <v>2805000</v>
      </c>
      <c r="F2603">
        <v>2805000</v>
      </c>
      <c r="G2603">
        <v>46171</v>
      </c>
      <c r="H2603" t="s">
        <v>7747</v>
      </c>
    </row>
    <row r="2604" spans="1:8" hidden="1">
      <c r="A2604">
        <v>138050</v>
      </c>
      <c r="B2604" t="s">
        <v>7778</v>
      </c>
      <c r="C2604" t="s">
        <v>7779</v>
      </c>
      <c r="D2604" t="s">
        <v>7780</v>
      </c>
      <c r="E2604">
        <v>2385000</v>
      </c>
      <c r="F2604">
        <v>2385000</v>
      </c>
      <c r="G2604">
        <v>46171</v>
      </c>
      <c r="H2604" t="s">
        <v>7747</v>
      </c>
    </row>
    <row r="2605" spans="1:8" hidden="1">
      <c r="A2605">
        <v>138051</v>
      </c>
      <c r="B2605" t="s">
        <v>4891</v>
      </c>
      <c r="C2605" t="s">
        <v>4892</v>
      </c>
      <c r="D2605" t="s">
        <v>7781</v>
      </c>
      <c r="E2605">
        <v>1950000</v>
      </c>
      <c r="F2605">
        <v>2340000</v>
      </c>
      <c r="G2605">
        <v>46171</v>
      </c>
      <c r="H2605" t="s">
        <v>7747</v>
      </c>
    </row>
    <row r="2606" spans="1:8" hidden="1">
      <c r="A2606">
        <v>138052</v>
      </c>
      <c r="B2606" t="s">
        <v>4780</v>
      </c>
      <c r="C2606" t="s">
        <v>4205</v>
      </c>
      <c r="D2606" t="s">
        <v>7782</v>
      </c>
      <c r="E2606">
        <v>570000</v>
      </c>
      <c r="F2606">
        <v>684000</v>
      </c>
      <c r="G2606">
        <v>46171</v>
      </c>
      <c r="H2606" t="s">
        <v>7747</v>
      </c>
    </row>
    <row r="2607" spans="1:8" hidden="1">
      <c r="A2607">
        <v>138053</v>
      </c>
      <c r="B2607" t="s">
        <v>7783</v>
      </c>
      <c r="C2607" t="s">
        <v>7784</v>
      </c>
      <c r="D2607" t="s">
        <v>7785</v>
      </c>
      <c r="E2607">
        <v>8000000</v>
      </c>
      <c r="F2607">
        <v>8000000</v>
      </c>
      <c r="G2607">
        <v>46171</v>
      </c>
      <c r="H2607" t="s">
        <v>7747</v>
      </c>
    </row>
    <row r="2608" spans="1:8" hidden="1">
      <c r="A2608">
        <v>138054</v>
      </c>
      <c r="B2608" t="s">
        <v>4925</v>
      </c>
      <c r="C2608" t="s">
        <v>4926</v>
      </c>
      <c r="D2608" t="s">
        <v>7786</v>
      </c>
      <c r="E2608">
        <v>236250</v>
      </c>
      <c r="F2608">
        <v>283500</v>
      </c>
      <c r="G2608">
        <v>46171</v>
      </c>
      <c r="H2608" t="s">
        <v>7747</v>
      </c>
    </row>
    <row r="2609" spans="1:8" hidden="1">
      <c r="A2609">
        <v>138055</v>
      </c>
      <c r="B2609" t="s">
        <v>4695</v>
      </c>
      <c r="C2609" t="s">
        <v>3973</v>
      </c>
      <c r="D2609" t="s">
        <v>7787</v>
      </c>
      <c r="E2609">
        <v>1645900</v>
      </c>
      <c r="F2609">
        <v>1645900</v>
      </c>
      <c r="G2609">
        <v>46171</v>
      </c>
      <c r="H2609" t="s">
        <v>7747</v>
      </c>
    </row>
    <row r="2610" spans="1:8" hidden="1">
      <c r="A2610">
        <v>138056</v>
      </c>
      <c r="B2610" t="s">
        <v>5215</v>
      </c>
      <c r="C2610" t="s">
        <v>3986</v>
      </c>
      <c r="D2610">
        <v>0</v>
      </c>
      <c r="E2610">
        <v>236741284.02000001</v>
      </c>
      <c r="F2610">
        <v>284089540.81999999</v>
      </c>
      <c r="G2610">
        <v>46171</v>
      </c>
      <c r="H2610" t="s">
        <v>7747</v>
      </c>
    </row>
    <row r="2611" spans="1:8" hidden="1">
      <c r="A2611">
        <v>138057</v>
      </c>
      <c r="B2611" t="s">
        <v>5103</v>
      </c>
      <c r="C2611" t="s">
        <v>3963</v>
      </c>
      <c r="D2611" t="s">
        <v>7788</v>
      </c>
      <c r="E2611">
        <v>191055</v>
      </c>
      <c r="F2611">
        <v>229266</v>
      </c>
      <c r="G2611">
        <v>46171</v>
      </c>
      <c r="H2611" t="s">
        <v>7747</v>
      </c>
    </row>
    <row r="2612" spans="1:8" hidden="1">
      <c r="A2612">
        <v>138058</v>
      </c>
      <c r="B2612" t="s">
        <v>4695</v>
      </c>
      <c r="C2612" t="s">
        <v>3973</v>
      </c>
      <c r="D2612" t="s">
        <v>7789</v>
      </c>
      <c r="E2612">
        <v>789900</v>
      </c>
      <c r="F2612">
        <v>947880</v>
      </c>
      <c r="G2612">
        <v>46171</v>
      </c>
      <c r="H2612" t="s">
        <v>7747</v>
      </c>
    </row>
    <row r="2613" spans="1:8" hidden="1">
      <c r="A2613">
        <v>138059</v>
      </c>
      <c r="B2613" t="s">
        <v>5103</v>
      </c>
      <c r="C2613" t="s">
        <v>3963</v>
      </c>
      <c r="D2613" t="s">
        <v>7790</v>
      </c>
      <c r="E2613">
        <v>1465960</v>
      </c>
      <c r="F2613">
        <v>1759152</v>
      </c>
      <c r="G2613">
        <v>46171</v>
      </c>
      <c r="H2613" t="s">
        <v>7747</v>
      </c>
    </row>
    <row r="2614" spans="1:8" hidden="1">
      <c r="A2614">
        <v>138060</v>
      </c>
      <c r="B2614" t="s">
        <v>4794</v>
      </c>
      <c r="C2614" t="s">
        <v>4025</v>
      </c>
      <c r="D2614" t="s">
        <v>7791</v>
      </c>
      <c r="E2614">
        <v>4309.2700000000004</v>
      </c>
      <c r="F2614">
        <v>4309.2700000000004</v>
      </c>
      <c r="G2614">
        <v>46171</v>
      </c>
      <c r="H2614" t="s">
        <v>7747</v>
      </c>
    </row>
    <row r="2615" spans="1:8" hidden="1">
      <c r="A2615">
        <v>138061</v>
      </c>
      <c r="B2615" t="s">
        <v>5116</v>
      </c>
      <c r="C2615" t="s">
        <v>3966</v>
      </c>
      <c r="D2615" t="s">
        <v>7792</v>
      </c>
      <c r="E2615">
        <v>11172250</v>
      </c>
      <c r="F2615">
        <v>13406700</v>
      </c>
      <c r="G2615">
        <v>46171</v>
      </c>
      <c r="H2615" t="s">
        <v>7747</v>
      </c>
    </row>
    <row r="2616" spans="1:8" hidden="1">
      <c r="A2616">
        <v>138062</v>
      </c>
      <c r="B2616" t="s">
        <v>7376</v>
      </c>
      <c r="C2616" t="s">
        <v>7377</v>
      </c>
      <c r="D2616" t="s">
        <v>7793</v>
      </c>
      <c r="E2616">
        <v>197465120</v>
      </c>
      <c r="F2616">
        <v>236958144</v>
      </c>
      <c r="G2616">
        <v>46171</v>
      </c>
      <c r="H2616" t="s">
        <v>7747</v>
      </c>
    </row>
    <row r="2617" spans="1:8" hidden="1">
      <c r="A2617">
        <v>138063</v>
      </c>
      <c r="B2617" t="s">
        <v>4794</v>
      </c>
      <c r="C2617" t="s">
        <v>4025</v>
      </c>
      <c r="D2617" t="s">
        <v>7794</v>
      </c>
      <c r="E2617">
        <v>95.5</v>
      </c>
      <c r="F2617">
        <v>114.6</v>
      </c>
      <c r="G2617">
        <v>46171</v>
      </c>
      <c r="H2617" t="s">
        <v>7747</v>
      </c>
    </row>
    <row r="2618" spans="1:8" hidden="1">
      <c r="A2618">
        <v>138064</v>
      </c>
      <c r="B2618" t="s">
        <v>5282</v>
      </c>
      <c r="C2618" t="s">
        <v>4168</v>
      </c>
      <c r="D2618" t="s">
        <v>7795</v>
      </c>
      <c r="E2618">
        <v>12653729.9</v>
      </c>
      <c r="F2618">
        <v>15184475.880000001</v>
      </c>
      <c r="G2618">
        <v>46171</v>
      </c>
      <c r="H2618" t="s">
        <v>7747</v>
      </c>
    </row>
    <row r="2619" spans="1:8" hidden="1">
      <c r="A2619">
        <v>138065</v>
      </c>
      <c r="B2619" t="s">
        <v>4794</v>
      </c>
      <c r="C2619" t="s">
        <v>4025</v>
      </c>
      <c r="D2619" t="s">
        <v>7796</v>
      </c>
      <c r="E2619">
        <v>367.59</v>
      </c>
      <c r="F2619">
        <v>441.11</v>
      </c>
      <c r="G2619">
        <v>46171</v>
      </c>
      <c r="H2619" t="s">
        <v>7747</v>
      </c>
    </row>
    <row r="2620" spans="1:8" hidden="1">
      <c r="A2620">
        <v>138066</v>
      </c>
      <c r="B2620" t="s">
        <v>4797</v>
      </c>
      <c r="C2620" t="s">
        <v>4014</v>
      </c>
      <c r="D2620" t="s">
        <v>7797</v>
      </c>
      <c r="E2620">
        <v>8843172</v>
      </c>
      <c r="F2620">
        <v>10611806.4</v>
      </c>
      <c r="G2620">
        <v>46171</v>
      </c>
      <c r="H2620" t="s">
        <v>7747</v>
      </c>
    </row>
    <row r="2621" spans="1:8" hidden="1">
      <c r="A2621">
        <v>138067</v>
      </c>
      <c r="B2621" t="s">
        <v>4732</v>
      </c>
      <c r="C2621" t="s">
        <v>4064</v>
      </c>
      <c r="D2621">
        <v>0</v>
      </c>
      <c r="E2621">
        <v>500000</v>
      </c>
      <c r="F2621">
        <v>500000</v>
      </c>
      <c r="G2621">
        <v>46171</v>
      </c>
      <c r="H2621" t="s">
        <v>7747</v>
      </c>
    </row>
    <row r="2622" spans="1:8" hidden="1">
      <c r="A2622">
        <v>138068</v>
      </c>
      <c r="B2622" t="s">
        <v>5533</v>
      </c>
      <c r="C2622" t="s">
        <v>4084</v>
      </c>
      <c r="D2622" t="s">
        <v>7798</v>
      </c>
      <c r="E2622">
        <v>3758.31</v>
      </c>
      <c r="F2622">
        <v>3758.31</v>
      </c>
      <c r="G2622">
        <v>46171</v>
      </c>
      <c r="H2622" t="s">
        <v>7747</v>
      </c>
    </row>
    <row r="2623" spans="1:8" hidden="1">
      <c r="A2623">
        <v>138069</v>
      </c>
      <c r="B2623" t="s">
        <v>4764</v>
      </c>
      <c r="C2623" t="s">
        <v>4017</v>
      </c>
      <c r="D2623" t="s">
        <v>7799</v>
      </c>
      <c r="E2623">
        <v>30903750</v>
      </c>
      <c r="F2623">
        <v>37084500</v>
      </c>
      <c r="G2623">
        <v>46171</v>
      </c>
      <c r="H2623" t="s">
        <v>7747</v>
      </c>
    </row>
    <row r="2624" spans="1:8" hidden="1">
      <c r="A2624">
        <v>138070</v>
      </c>
      <c r="B2624" t="s">
        <v>4706</v>
      </c>
      <c r="C2624" t="s">
        <v>4122</v>
      </c>
      <c r="D2624" t="s">
        <v>7800</v>
      </c>
      <c r="E2624">
        <v>12125000</v>
      </c>
      <c r="F2624">
        <v>12125000</v>
      </c>
      <c r="G2624">
        <v>46171</v>
      </c>
      <c r="H2624" t="s">
        <v>7747</v>
      </c>
    </row>
    <row r="2625" spans="1:8" hidden="1">
      <c r="A2625">
        <v>138071</v>
      </c>
      <c r="B2625" t="s">
        <v>7801</v>
      </c>
      <c r="C2625" t="s">
        <v>7802</v>
      </c>
      <c r="D2625" t="s">
        <v>7803</v>
      </c>
      <c r="E2625">
        <v>140430.25</v>
      </c>
      <c r="F2625">
        <v>140430.25</v>
      </c>
      <c r="G2625">
        <v>46171</v>
      </c>
      <c r="H2625" t="s">
        <v>7747</v>
      </c>
    </row>
    <row r="2626" spans="1:8" hidden="1">
      <c r="A2626">
        <v>138072</v>
      </c>
      <c r="B2626" t="s">
        <v>7804</v>
      </c>
      <c r="C2626" t="s">
        <v>7805</v>
      </c>
      <c r="D2626" t="s">
        <v>7806</v>
      </c>
      <c r="E2626">
        <v>10000000</v>
      </c>
      <c r="F2626">
        <v>12000000</v>
      </c>
      <c r="G2626">
        <v>46171</v>
      </c>
      <c r="H2626" t="s">
        <v>7747</v>
      </c>
    </row>
    <row r="2627" spans="1:8" hidden="1">
      <c r="A2627">
        <v>138073</v>
      </c>
      <c r="B2627" t="s">
        <v>7807</v>
      </c>
      <c r="C2627" t="s">
        <v>7808</v>
      </c>
      <c r="D2627" t="s">
        <v>7806</v>
      </c>
      <c r="E2627">
        <v>4683333.33</v>
      </c>
      <c r="F2627">
        <v>5620000</v>
      </c>
      <c r="G2627">
        <v>46171</v>
      </c>
      <c r="H2627" t="s">
        <v>7747</v>
      </c>
    </row>
    <row r="2628" spans="1:8" hidden="1">
      <c r="A2628">
        <v>138074</v>
      </c>
      <c r="B2628" t="s">
        <v>4853</v>
      </c>
      <c r="C2628" t="s">
        <v>4146</v>
      </c>
      <c r="D2628" t="s">
        <v>7809</v>
      </c>
      <c r="E2628">
        <v>3903900</v>
      </c>
      <c r="F2628">
        <v>4684680</v>
      </c>
      <c r="G2628">
        <v>46174</v>
      </c>
      <c r="H2628" t="s">
        <v>7810</v>
      </c>
    </row>
    <row r="2629" spans="1:8" hidden="1">
      <c r="A2629">
        <v>138075</v>
      </c>
      <c r="B2629" t="s">
        <v>7811</v>
      </c>
      <c r="C2629" t="s">
        <v>7812</v>
      </c>
      <c r="D2629" t="s">
        <v>7813</v>
      </c>
      <c r="E2629">
        <v>3000000</v>
      </c>
      <c r="F2629">
        <v>3000000</v>
      </c>
      <c r="G2629">
        <v>46174</v>
      </c>
      <c r="H2629" t="s">
        <v>7810</v>
      </c>
    </row>
    <row r="2630" spans="1:8" hidden="1">
      <c r="A2630">
        <v>138076</v>
      </c>
      <c r="B2630" t="s">
        <v>4666</v>
      </c>
      <c r="C2630" t="s">
        <v>4018</v>
      </c>
      <c r="D2630" t="s">
        <v>7814</v>
      </c>
      <c r="E2630">
        <v>2133000</v>
      </c>
      <c r="F2630">
        <v>2133000</v>
      </c>
      <c r="G2630">
        <v>46174</v>
      </c>
      <c r="H2630" t="s">
        <v>7810</v>
      </c>
    </row>
    <row r="2631" spans="1:8" hidden="1">
      <c r="A2631">
        <v>138077</v>
      </c>
      <c r="B2631" t="s">
        <v>4791</v>
      </c>
      <c r="C2631" t="s">
        <v>3968</v>
      </c>
      <c r="D2631" t="s">
        <v>7815</v>
      </c>
      <c r="E2631">
        <v>1750000</v>
      </c>
      <c r="F2631">
        <v>2100000</v>
      </c>
      <c r="G2631">
        <v>46174</v>
      </c>
      <c r="H2631" t="s">
        <v>7810</v>
      </c>
    </row>
    <row r="2632" spans="1:8" hidden="1">
      <c r="A2632">
        <v>138078</v>
      </c>
      <c r="B2632" t="s">
        <v>5345</v>
      </c>
      <c r="C2632" t="s">
        <v>4058</v>
      </c>
      <c r="D2632" t="s">
        <v>7816</v>
      </c>
      <c r="E2632">
        <v>2970000</v>
      </c>
      <c r="F2632">
        <v>2970000</v>
      </c>
      <c r="G2632">
        <v>46174</v>
      </c>
      <c r="H2632" t="s">
        <v>7810</v>
      </c>
    </row>
    <row r="2633" spans="1:8" hidden="1">
      <c r="A2633">
        <v>138079</v>
      </c>
      <c r="B2633" t="s">
        <v>6723</v>
      </c>
      <c r="C2633" t="s">
        <v>4161</v>
      </c>
      <c r="D2633" t="s">
        <v>7817</v>
      </c>
      <c r="E2633">
        <v>24435000</v>
      </c>
      <c r="F2633">
        <v>29322000</v>
      </c>
      <c r="G2633">
        <v>46174</v>
      </c>
      <c r="H2633" t="s">
        <v>7810</v>
      </c>
    </row>
    <row r="2634" spans="1:8" hidden="1">
      <c r="A2634">
        <v>138080</v>
      </c>
      <c r="B2634" t="s">
        <v>4858</v>
      </c>
      <c r="C2634" t="s">
        <v>4079</v>
      </c>
      <c r="D2634" t="s">
        <v>3631</v>
      </c>
      <c r="E2634">
        <v>1070000</v>
      </c>
      <c r="F2634">
        <v>1284000</v>
      </c>
      <c r="G2634">
        <v>46174</v>
      </c>
      <c r="H2634" t="s">
        <v>7810</v>
      </c>
    </row>
    <row r="2635" spans="1:8" hidden="1">
      <c r="A2635">
        <v>138081</v>
      </c>
      <c r="B2635" t="s">
        <v>5314</v>
      </c>
      <c r="C2635" t="s">
        <v>4023</v>
      </c>
      <c r="D2635" t="s">
        <v>7818</v>
      </c>
      <c r="E2635">
        <v>466400</v>
      </c>
      <c r="F2635">
        <v>559680</v>
      </c>
      <c r="G2635">
        <v>46174</v>
      </c>
      <c r="H2635" t="s">
        <v>7810</v>
      </c>
    </row>
    <row r="2636" spans="1:8" hidden="1">
      <c r="A2636">
        <v>138082</v>
      </c>
      <c r="B2636" t="s">
        <v>6027</v>
      </c>
      <c r="C2636" t="s">
        <v>4106</v>
      </c>
      <c r="D2636" t="s">
        <v>7819</v>
      </c>
      <c r="E2636">
        <v>2821200</v>
      </c>
      <c r="F2636">
        <v>2821200</v>
      </c>
      <c r="G2636">
        <v>46174</v>
      </c>
      <c r="H2636" t="s">
        <v>7810</v>
      </c>
    </row>
    <row r="2637" spans="1:8" hidden="1">
      <c r="A2637">
        <v>138083</v>
      </c>
      <c r="B2637" t="s">
        <v>4697</v>
      </c>
      <c r="C2637" t="s">
        <v>3996</v>
      </c>
      <c r="D2637" t="s">
        <v>7820</v>
      </c>
      <c r="E2637">
        <v>6292000</v>
      </c>
      <c r="F2637">
        <v>6292000</v>
      </c>
      <c r="G2637">
        <v>46174</v>
      </c>
      <c r="H2637" t="s">
        <v>7810</v>
      </c>
    </row>
    <row r="2638" spans="1:8" hidden="1">
      <c r="A2638">
        <v>138084</v>
      </c>
      <c r="B2638" t="s">
        <v>5032</v>
      </c>
      <c r="C2638" t="s">
        <v>3969</v>
      </c>
      <c r="D2638" t="s">
        <v>7821</v>
      </c>
      <c r="E2638">
        <v>809000</v>
      </c>
      <c r="F2638">
        <v>809000</v>
      </c>
      <c r="G2638">
        <v>46174</v>
      </c>
      <c r="H2638" t="s">
        <v>7810</v>
      </c>
    </row>
    <row r="2639" spans="1:8" hidden="1">
      <c r="A2639">
        <v>138085</v>
      </c>
      <c r="B2639" t="s">
        <v>5116</v>
      </c>
      <c r="C2639" t="s">
        <v>3966</v>
      </c>
      <c r="D2639" t="s">
        <v>7822</v>
      </c>
      <c r="E2639">
        <v>1062000</v>
      </c>
      <c r="F2639">
        <v>1274400</v>
      </c>
      <c r="G2639">
        <v>46174</v>
      </c>
      <c r="H2639" t="s">
        <v>7810</v>
      </c>
    </row>
    <row r="2640" spans="1:8" hidden="1">
      <c r="A2640">
        <v>138086</v>
      </c>
      <c r="B2640" t="s">
        <v>7823</v>
      </c>
      <c r="C2640" t="s">
        <v>7824</v>
      </c>
      <c r="D2640">
        <v>0</v>
      </c>
      <c r="E2640">
        <v>500000</v>
      </c>
      <c r="F2640">
        <v>500000</v>
      </c>
      <c r="G2640">
        <v>46174</v>
      </c>
      <c r="H2640" t="s">
        <v>7810</v>
      </c>
    </row>
    <row r="2641" spans="1:8" hidden="1">
      <c r="A2641">
        <v>138087</v>
      </c>
      <c r="B2641" t="s">
        <v>5116</v>
      </c>
      <c r="C2641" t="s">
        <v>3966</v>
      </c>
      <c r="D2641" t="s">
        <v>5881</v>
      </c>
      <c r="E2641">
        <v>676666.8</v>
      </c>
      <c r="F2641">
        <v>812000.16</v>
      </c>
      <c r="G2641">
        <v>46174</v>
      </c>
      <c r="H2641" t="s">
        <v>7810</v>
      </c>
    </row>
    <row r="2642" spans="1:8" hidden="1">
      <c r="A2642">
        <v>138088</v>
      </c>
      <c r="B2642" t="s">
        <v>4936</v>
      </c>
      <c r="C2642" t="s">
        <v>4937</v>
      </c>
      <c r="D2642">
        <v>0</v>
      </c>
      <c r="E2642">
        <v>59037850</v>
      </c>
      <c r="F2642">
        <v>70845420</v>
      </c>
      <c r="G2642">
        <v>46174</v>
      </c>
      <c r="H2642" t="s">
        <v>7810</v>
      </c>
    </row>
    <row r="2643" spans="1:8" hidden="1">
      <c r="A2643">
        <v>138089</v>
      </c>
      <c r="B2643" t="s">
        <v>4939</v>
      </c>
      <c r="C2643" t="s">
        <v>4021</v>
      </c>
      <c r="D2643" t="s">
        <v>7825</v>
      </c>
      <c r="E2643">
        <v>4309092.2</v>
      </c>
      <c r="F2643">
        <v>5170910.6399999997</v>
      </c>
      <c r="G2643">
        <v>46174</v>
      </c>
      <c r="H2643" t="s">
        <v>7810</v>
      </c>
    </row>
    <row r="2644" spans="1:8" hidden="1">
      <c r="A2644">
        <v>138090</v>
      </c>
      <c r="B2644" t="s">
        <v>4936</v>
      </c>
      <c r="C2644" t="s">
        <v>4937</v>
      </c>
      <c r="D2644">
        <v>0</v>
      </c>
      <c r="E2644">
        <v>56150000</v>
      </c>
      <c r="F2644">
        <v>67380000</v>
      </c>
      <c r="G2644">
        <v>46174</v>
      </c>
      <c r="H2644" t="s">
        <v>7810</v>
      </c>
    </row>
    <row r="2645" spans="1:8" hidden="1">
      <c r="A2645">
        <v>138091</v>
      </c>
      <c r="B2645" t="s">
        <v>4939</v>
      </c>
      <c r="C2645" t="s">
        <v>4021</v>
      </c>
      <c r="D2645" t="s">
        <v>7826</v>
      </c>
      <c r="E2645">
        <v>4309092.2</v>
      </c>
      <c r="F2645">
        <v>5170910.6399999997</v>
      </c>
      <c r="G2645">
        <v>46174</v>
      </c>
      <c r="H2645" t="s">
        <v>7810</v>
      </c>
    </row>
    <row r="2646" spans="1:8" hidden="1">
      <c r="A2646">
        <v>138092</v>
      </c>
      <c r="B2646" t="s">
        <v>5932</v>
      </c>
      <c r="C2646" t="s">
        <v>5933</v>
      </c>
      <c r="D2646" t="s">
        <v>7827</v>
      </c>
      <c r="E2646">
        <v>6000000</v>
      </c>
      <c r="F2646">
        <v>6000000</v>
      </c>
      <c r="G2646">
        <v>46174</v>
      </c>
      <c r="H2646" t="s">
        <v>7810</v>
      </c>
    </row>
    <row r="2647" spans="1:8" hidden="1">
      <c r="A2647">
        <v>138093</v>
      </c>
      <c r="B2647" t="s">
        <v>4939</v>
      </c>
      <c r="C2647" t="s">
        <v>4021</v>
      </c>
      <c r="D2647" t="s">
        <v>7828</v>
      </c>
      <c r="E2647">
        <v>4309092.2</v>
      </c>
      <c r="F2647">
        <v>5170910.6399999997</v>
      </c>
      <c r="G2647">
        <v>46174</v>
      </c>
      <c r="H2647" t="s">
        <v>7810</v>
      </c>
    </row>
    <row r="2648" spans="1:8" hidden="1">
      <c r="A2648">
        <v>138094</v>
      </c>
      <c r="B2648" t="s">
        <v>4939</v>
      </c>
      <c r="C2648" t="s">
        <v>4021</v>
      </c>
      <c r="D2648" t="s">
        <v>7829</v>
      </c>
      <c r="E2648">
        <v>4309092.2</v>
      </c>
      <c r="F2648">
        <v>5170910.6399999997</v>
      </c>
      <c r="G2648">
        <v>46174</v>
      </c>
      <c r="H2648" t="s">
        <v>7810</v>
      </c>
    </row>
    <row r="2649" spans="1:8" hidden="1">
      <c r="A2649">
        <v>138095</v>
      </c>
      <c r="B2649" t="s">
        <v>7830</v>
      </c>
      <c r="C2649" t="s">
        <v>4124</v>
      </c>
      <c r="D2649" t="s">
        <v>7831</v>
      </c>
      <c r="E2649">
        <v>4600000</v>
      </c>
      <c r="F2649">
        <v>4600000</v>
      </c>
      <c r="G2649">
        <v>46174</v>
      </c>
      <c r="H2649" t="s">
        <v>7810</v>
      </c>
    </row>
    <row r="2650" spans="1:8" hidden="1">
      <c r="A2650">
        <v>138096</v>
      </c>
      <c r="B2650" t="s">
        <v>4697</v>
      </c>
      <c r="C2650" t="s">
        <v>3996</v>
      </c>
      <c r="D2650" t="s">
        <v>7832</v>
      </c>
      <c r="E2650">
        <v>4808700</v>
      </c>
      <c r="F2650">
        <v>4808700</v>
      </c>
      <c r="G2650">
        <v>46174</v>
      </c>
      <c r="H2650" t="s">
        <v>7810</v>
      </c>
    </row>
    <row r="2651" spans="1:8" hidden="1">
      <c r="A2651">
        <v>138097</v>
      </c>
      <c r="B2651" t="s">
        <v>4763</v>
      </c>
      <c r="C2651" t="s">
        <v>3994</v>
      </c>
      <c r="D2651" t="s">
        <v>7833</v>
      </c>
      <c r="E2651">
        <v>8795630</v>
      </c>
      <c r="F2651">
        <v>10554756</v>
      </c>
      <c r="G2651">
        <v>46174</v>
      </c>
      <c r="H2651" t="s">
        <v>7810</v>
      </c>
    </row>
    <row r="2652" spans="1:8" hidden="1">
      <c r="A2652">
        <v>138098</v>
      </c>
      <c r="B2652" t="s">
        <v>4695</v>
      </c>
      <c r="C2652" t="s">
        <v>3973</v>
      </c>
      <c r="D2652" t="s">
        <v>7834</v>
      </c>
      <c r="E2652">
        <v>10293000</v>
      </c>
      <c r="F2652">
        <v>10293000</v>
      </c>
      <c r="G2652">
        <v>46175</v>
      </c>
      <c r="H2652" t="s">
        <v>7835</v>
      </c>
    </row>
    <row r="2653" spans="1:8" hidden="1">
      <c r="A2653">
        <v>138099</v>
      </c>
      <c r="B2653" t="s">
        <v>7836</v>
      </c>
      <c r="C2653" t="s">
        <v>4202</v>
      </c>
      <c r="D2653" t="s">
        <v>7837</v>
      </c>
      <c r="E2653">
        <v>15092.49</v>
      </c>
      <c r="F2653">
        <v>15092.49</v>
      </c>
      <c r="G2653">
        <v>46175</v>
      </c>
      <c r="H2653" t="s">
        <v>7835</v>
      </c>
    </row>
    <row r="2654" spans="1:8" hidden="1">
      <c r="A2654">
        <v>138100</v>
      </c>
      <c r="B2654" t="s">
        <v>6174</v>
      </c>
      <c r="C2654" t="s">
        <v>4171</v>
      </c>
      <c r="D2654" t="s">
        <v>7838</v>
      </c>
      <c r="E2654">
        <v>1480000</v>
      </c>
      <c r="F2654">
        <v>1480000</v>
      </c>
      <c r="G2654">
        <v>46175</v>
      </c>
      <c r="H2654" t="s">
        <v>7835</v>
      </c>
    </row>
    <row r="2655" spans="1:8" hidden="1">
      <c r="A2655">
        <v>138101</v>
      </c>
      <c r="B2655" t="s">
        <v>4853</v>
      </c>
      <c r="C2655" t="s">
        <v>4146</v>
      </c>
      <c r="D2655">
        <v>0</v>
      </c>
      <c r="E2655">
        <v>2992804.38</v>
      </c>
      <c r="F2655">
        <v>3591365.26</v>
      </c>
      <c r="G2655">
        <v>46175</v>
      </c>
      <c r="H2655" t="s">
        <v>7835</v>
      </c>
    </row>
    <row r="2656" spans="1:8" hidden="1">
      <c r="A2656">
        <v>138102</v>
      </c>
      <c r="B2656" t="s">
        <v>4763</v>
      </c>
      <c r="C2656" t="s">
        <v>3994</v>
      </c>
      <c r="D2656" t="s">
        <v>7839</v>
      </c>
      <c r="E2656">
        <v>5736684</v>
      </c>
      <c r="F2656">
        <v>6884020.7999999998</v>
      </c>
      <c r="G2656">
        <v>46175</v>
      </c>
      <c r="H2656" t="s">
        <v>7835</v>
      </c>
    </row>
    <row r="2657" spans="1:8" hidden="1">
      <c r="A2657">
        <v>138103</v>
      </c>
      <c r="B2657" t="s">
        <v>7840</v>
      </c>
      <c r="C2657" t="s">
        <v>7841</v>
      </c>
      <c r="D2657" t="s">
        <v>7842</v>
      </c>
      <c r="E2657">
        <v>4000000</v>
      </c>
      <c r="F2657">
        <v>4000000</v>
      </c>
      <c r="G2657">
        <v>46175</v>
      </c>
      <c r="H2657" t="s">
        <v>7835</v>
      </c>
    </row>
    <row r="2658" spans="1:8" hidden="1">
      <c r="A2658">
        <v>138104</v>
      </c>
      <c r="B2658" t="s">
        <v>7843</v>
      </c>
      <c r="C2658" t="s">
        <v>7844</v>
      </c>
      <c r="D2658" t="s">
        <v>7845</v>
      </c>
      <c r="E2658">
        <v>1550000</v>
      </c>
      <c r="F2658">
        <v>1860000</v>
      </c>
      <c r="G2658">
        <v>46175</v>
      </c>
      <c r="H2658" t="s">
        <v>7835</v>
      </c>
    </row>
    <row r="2659" spans="1:8" hidden="1">
      <c r="A2659">
        <v>138105</v>
      </c>
      <c r="B2659" t="s">
        <v>7836</v>
      </c>
      <c r="C2659" t="s">
        <v>4202</v>
      </c>
      <c r="D2659" t="s">
        <v>7846</v>
      </c>
      <c r="E2659">
        <v>9722.2999999999993</v>
      </c>
      <c r="F2659">
        <v>9722.2999999999993</v>
      </c>
      <c r="G2659">
        <v>46175</v>
      </c>
      <c r="H2659" t="s">
        <v>7835</v>
      </c>
    </row>
    <row r="2660" spans="1:8" hidden="1">
      <c r="A2660">
        <v>138106</v>
      </c>
      <c r="B2660" t="s">
        <v>4695</v>
      </c>
      <c r="C2660" t="s">
        <v>3973</v>
      </c>
      <c r="D2660" t="s">
        <v>7847</v>
      </c>
      <c r="E2660">
        <v>1883500</v>
      </c>
      <c r="F2660">
        <v>1883500</v>
      </c>
      <c r="G2660">
        <v>46175</v>
      </c>
      <c r="H2660" t="s">
        <v>7835</v>
      </c>
    </row>
    <row r="2661" spans="1:8" hidden="1">
      <c r="A2661">
        <v>138107</v>
      </c>
      <c r="B2661" t="s">
        <v>7836</v>
      </c>
      <c r="C2661" t="s">
        <v>4202</v>
      </c>
      <c r="D2661" t="s">
        <v>7846</v>
      </c>
      <c r="E2661">
        <v>11239.66</v>
      </c>
      <c r="F2661">
        <v>11239.66</v>
      </c>
      <c r="G2661">
        <v>46175</v>
      </c>
      <c r="H2661" t="s">
        <v>7835</v>
      </c>
    </row>
    <row r="2662" spans="1:8" hidden="1">
      <c r="A2662">
        <v>138108</v>
      </c>
      <c r="B2662" t="s">
        <v>5199</v>
      </c>
      <c r="C2662" t="s">
        <v>4005</v>
      </c>
      <c r="D2662" t="s">
        <v>7848</v>
      </c>
      <c r="E2662">
        <v>343400</v>
      </c>
      <c r="F2662">
        <v>412080</v>
      </c>
      <c r="G2662">
        <v>46175</v>
      </c>
      <c r="H2662" t="s">
        <v>7835</v>
      </c>
    </row>
    <row r="2663" spans="1:8" hidden="1">
      <c r="A2663">
        <v>138109</v>
      </c>
      <c r="B2663" t="s">
        <v>6016</v>
      </c>
      <c r="C2663" t="s">
        <v>6017</v>
      </c>
      <c r="D2663" t="s">
        <v>7849</v>
      </c>
      <c r="E2663">
        <v>6000000</v>
      </c>
      <c r="F2663">
        <v>6000000</v>
      </c>
      <c r="G2663">
        <v>46175</v>
      </c>
      <c r="H2663" t="s">
        <v>7835</v>
      </c>
    </row>
    <row r="2664" spans="1:8" hidden="1">
      <c r="A2664">
        <v>138110</v>
      </c>
      <c r="B2664" t="s">
        <v>5199</v>
      </c>
      <c r="C2664" t="s">
        <v>4005</v>
      </c>
      <c r="D2664" t="s">
        <v>7850</v>
      </c>
      <c r="E2664">
        <v>1873592.5</v>
      </c>
      <c r="F2664">
        <v>2248311</v>
      </c>
      <c r="G2664">
        <v>46175</v>
      </c>
      <c r="H2664" t="s">
        <v>7835</v>
      </c>
    </row>
    <row r="2665" spans="1:8" hidden="1">
      <c r="A2665">
        <v>138111</v>
      </c>
      <c r="B2665">
        <v>0</v>
      </c>
      <c r="C2665">
        <v>0</v>
      </c>
      <c r="D2665" t="s">
        <v>7851</v>
      </c>
      <c r="E2665">
        <v>0</v>
      </c>
      <c r="F2665">
        <v>0</v>
      </c>
      <c r="G2665">
        <v>46175</v>
      </c>
      <c r="H2665" t="s">
        <v>7835</v>
      </c>
    </row>
    <row r="2666" spans="1:8" hidden="1">
      <c r="A2666">
        <v>138112</v>
      </c>
      <c r="B2666" t="s">
        <v>5940</v>
      </c>
      <c r="C2666" t="s">
        <v>5941</v>
      </c>
      <c r="D2666" t="s">
        <v>7852</v>
      </c>
      <c r="E2666">
        <v>5790.8</v>
      </c>
      <c r="F2666">
        <v>5790.8</v>
      </c>
      <c r="G2666">
        <v>46175</v>
      </c>
      <c r="H2666" t="s">
        <v>7835</v>
      </c>
    </row>
    <row r="2667" spans="1:8" hidden="1">
      <c r="A2667">
        <v>138113</v>
      </c>
      <c r="B2667" t="s">
        <v>4732</v>
      </c>
      <c r="C2667" t="s">
        <v>4064</v>
      </c>
      <c r="D2667" t="s">
        <v>7853</v>
      </c>
      <c r="E2667">
        <v>3000000</v>
      </c>
      <c r="F2667">
        <v>3000000</v>
      </c>
      <c r="G2667">
        <v>46175</v>
      </c>
      <c r="H2667" t="s">
        <v>7835</v>
      </c>
    </row>
    <row r="2668" spans="1:8" hidden="1">
      <c r="A2668">
        <v>138114</v>
      </c>
      <c r="B2668" t="s">
        <v>7854</v>
      </c>
      <c r="C2668" t="s">
        <v>7855</v>
      </c>
      <c r="D2668" t="s">
        <v>7856</v>
      </c>
      <c r="E2668">
        <v>3000000</v>
      </c>
      <c r="F2668">
        <v>3000000</v>
      </c>
      <c r="G2668">
        <v>46175</v>
      </c>
      <c r="H2668" t="s">
        <v>7835</v>
      </c>
    </row>
    <row r="2669" spans="1:8" hidden="1">
      <c r="A2669">
        <v>138115</v>
      </c>
      <c r="B2669" t="s">
        <v>4695</v>
      </c>
      <c r="C2669" t="s">
        <v>3973</v>
      </c>
      <c r="D2669" t="s">
        <v>7857</v>
      </c>
      <c r="E2669">
        <v>8364400</v>
      </c>
      <c r="F2669">
        <v>8364400</v>
      </c>
      <c r="G2669">
        <v>46175</v>
      </c>
      <c r="H2669" t="s">
        <v>7835</v>
      </c>
    </row>
    <row r="2670" spans="1:8" hidden="1">
      <c r="A2670">
        <v>138116</v>
      </c>
      <c r="B2670" t="s">
        <v>6083</v>
      </c>
      <c r="C2670" t="s">
        <v>6084</v>
      </c>
      <c r="D2670" t="s">
        <v>7858</v>
      </c>
      <c r="E2670">
        <v>36000000</v>
      </c>
      <c r="F2670">
        <v>43200000</v>
      </c>
      <c r="G2670">
        <v>46175</v>
      </c>
      <c r="H2670" t="s">
        <v>7835</v>
      </c>
    </row>
    <row r="2671" spans="1:8" hidden="1">
      <c r="A2671">
        <v>138117</v>
      </c>
      <c r="B2671">
        <v>0</v>
      </c>
      <c r="C2671">
        <v>0</v>
      </c>
      <c r="D2671" t="s">
        <v>7859</v>
      </c>
      <c r="E2671">
        <v>0</v>
      </c>
      <c r="F2671">
        <v>0</v>
      </c>
      <c r="G2671">
        <v>46175</v>
      </c>
      <c r="H2671" t="s">
        <v>7835</v>
      </c>
    </row>
    <row r="2672" spans="1:8" hidden="1">
      <c r="A2672">
        <v>138118</v>
      </c>
      <c r="B2672" t="s">
        <v>4765</v>
      </c>
      <c r="C2672" t="s">
        <v>4766</v>
      </c>
      <c r="D2672" t="s">
        <v>7860</v>
      </c>
      <c r="E2672">
        <v>645000</v>
      </c>
      <c r="F2672">
        <v>774000</v>
      </c>
      <c r="G2672">
        <v>46175</v>
      </c>
      <c r="H2672" t="s">
        <v>7835</v>
      </c>
    </row>
    <row r="2673" spans="1:8" hidden="1">
      <c r="A2673">
        <v>138119</v>
      </c>
      <c r="B2673" t="s">
        <v>4695</v>
      </c>
      <c r="C2673" t="s">
        <v>3973</v>
      </c>
      <c r="D2673" t="s">
        <v>6114</v>
      </c>
      <c r="E2673">
        <v>5444800</v>
      </c>
      <c r="F2673">
        <v>5444800</v>
      </c>
      <c r="G2673">
        <v>46175</v>
      </c>
      <c r="H2673" t="s">
        <v>7835</v>
      </c>
    </row>
    <row r="2674" spans="1:8" hidden="1">
      <c r="A2674">
        <v>138120</v>
      </c>
      <c r="B2674" t="s">
        <v>5370</v>
      </c>
      <c r="C2674" t="s">
        <v>4101</v>
      </c>
      <c r="D2674" t="s">
        <v>7861</v>
      </c>
      <c r="E2674">
        <v>3420000</v>
      </c>
      <c r="F2674">
        <v>3432000</v>
      </c>
      <c r="G2674">
        <v>46175</v>
      </c>
      <c r="H2674" t="s">
        <v>7835</v>
      </c>
    </row>
    <row r="2675" spans="1:8" hidden="1">
      <c r="A2675">
        <v>138121</v>
      </c>
      <c r="B2675" t="s">
        <v>7862</v>
      </c>
      <c r="C2675" t="s">
        <v>7863</v>
      </c>
      <c r="D2675" t="s">
        <v>7864</v>
      </c>
      <c r="E2675">
        <v>499998</v>
      </c>
      <c r="F2675">
        <v>599997.6</v>
      </c>
      <c r="G2675">
        <v>46175</v>
      </c>
      <c r="H2675" t="s">
        <v>7835</v>
      </c>
    </row>
    <row r="2676" spans="1:8" hidden="1">
      <c r="A2676">
        <v>138122</v>
      </c>
      <c r="B2676">
        <v>0</v>
      </c>
      <c r="C2676">
        <v>0</v>
      </c>
      <c r="D2676" t="s">
        <v>7865</v>
      </c>
      <c r="E2676">
        <v>0</v>
      </c>
      <c r="F2676">
        <v>0</v>
      </c>
      <c r="G2676">
        <v>46175</v>
      </c>
      <c r="H2676" t="s">
        <v>7835</v>
      </c>
    </row>
    <row r="2677" spans="1:8" hidden="1">
      <c r="A2677">
        <v>138123</v>
      </c>
      <c r="B2677" t="s">
        <v>5057</v>
      </c>
      <c r="C2677" t="s">
        <v>4008</v>
      </c>
      <c r="D2677" t="s">
        <v>5333</v>
      </c>
      <c r="E2677">
        <v>1911500</v>
      </c>
      <c r="F2677">
        <v>2293800</v>
      </c>
      <c r="G2677">
        <v>46175</v>
      </c>
      <c r="H2677" t="s">
        <v>7835</v>
      </c>
    </row>
    <row r="2678" spans="1:8" hidden="1">
      <c r="A2678">
        <v>138124</v>
      </c>
      <c r="B2678" t="s">
        <v>4697</v>
      </c>
      <c r="C2678" t="s">
        <v>3996</v>
      </c>
      <c r="D2678" t="s">
        <v>7866</v>
      </c>
      <c r="E2678">
        <v>59175000</v>
      </c>
      <c r="F2678">
        <v>71010000</v>
      </c>
      <c r="G2678">
        <v>46175</v>
      </c>
      <c r="H2678" t="s">
        <v>7835</v>
      </c>
    </row>
    <row r="2679" spans="1:8" hidden="1">
      <c r="A2679">
        <v>138125</v>
      </c>
      <c r="B2679" t="s">
        <v>7867</v>
      </c>
      <c r="C2679" t="s">
        <v>4185</v>
      </c>
      <c r="D2679" t="s">
        <v>7868</v>
      </c>
      <c r="E2679">
        <v>1840000</v>
      </c>
      <c r="F2679">
        <v>1840000</v>
      </c>
      <c r="G2679">
        <v>46175</v>
      </c>
      <c r="H2679" t="s">
        <v>7835</v>
      </c>
    </row>
    <row r="2680" spans="1:8" hidden="1">
      <c r="A2680">
        <v>138126</v>
      </c>
      <c r="B2680" t="s">
        <v>4697</v>
      </c>
      <c r="C2680" t="s">
        <v>3996</v>
      </c>
      <c r="D2680" t="s">
        <v>7869</v>
      </c>
      <c r="E2680">
        <v>2018500</v>
      </c>
      <c r="F2680">
        <v>2422200</v>
      </c>
      <c r="G2680">
        <v>46175</v>
      </c>
      <c r="H2680" t="s">
        <v>7835</v>
      </c>
    </row>
    <row r="2681" spans="1:8" hidden="1">
      <c r="A2681">
        <v>138127</v>
      </c>
      <c r="B2681" t="s">
        <v>4697</v>
      </c>
      <c r="C2681" t="s">
        <v>3996</v>
      </c>
      <c r="D2681" t="s">
        <v>7870</v>
      </c>
      <c r="E2681">
        <v>30277500</v>
      </c>
      <c r="F2681">
        <v>36333000</v>
      </c>
      <c r="G2681">
        <v>46175</v>
      </c>
      <c r="H2681" t="s">
        <v>7835</v>
      </c>
    </row>
    <row r="2682" spans="1:8" hidden="1">
      <c r="A2682">
        <v>138128</v>
      </c>
      <c r="B2682" t="s">
        <v>4697</v>
      </c>
      <c r="C2682" t="s">
        <v>3996</v>
      </c>
      <c r="D2682" t="s">
        <v>7871</v>
      </c>
      <c r="E2682">
        <v>88859424</v>
      </c>
      <c r="F2682">
        <v>106631308.8</v>
      </c>
      <c r="G2682">
        <v>46175</v>
      </c>
      <c r="H2682" t="s">
        <v>7835</v>
      </c>
    </row>
    <row r="2683" spans="1:8" hidden="1">
      <c r="A2683">
        <v>138129</v>
      </c>
      <c r="B2683" t="s">
        <v>7872</v>
      </c>
      <c r="C2683" t="s">
        <v>7873</v>
      </c>
      <c r="D2683" t="s">
        <v>7874</v>
      </c>
      <c r="E2683">
        <v>3600000</v>
      </c>
      <c r="F2683">
        <v>3600000</v>
      </c>
      <c r="G2683">
        <v>46175</v>
      </c>
      <c r="H2683" t="s">
        <v>7835</v>
      </c>
    </row>
    <row r="2684" spans="1:8" hidden="1">
      <c r="A2684">
        <v>138130</v>
      </c>
      <c r="B2684" t="s">
        <v>4697</v>
      </c>
      <c r="C2684" t="s">
        <v>3996</v>
      </c>
      <c r="D2684" t="s">
        <v>7875</v>
      </c>
      <c r="E2684">
        <v>22643714</v>
      </c>
      <c r="F2684">
        <v>27172456.800000001</v>
      </c>
      <c r="G2684">
        <v>46175</v>
      </c>
      <c r="H2684" t="s">
        <v>7835</v>
      </c>
    </row>
    <row r="2685" spans="1:8" hidden="1">
      <c r="A2685">
        <v>138131</v>
      </c>
      <c r="B2685" t="s">
        <v>5533</v>
      </c>
      <c r="C2685" t="s">
        <v>4084</v>
      </c>
      <c r="D2685" t="s">
        <v>7876</v>
      </c>
      <c r="E2685">
        <v>3974.16</v>
      </c>
      <c r="F2685">
        <v>3974.16</v>
      </c>
      <c r="G2685">
        <v>46175</v>
      </c>
      <c r="H2685" t="s">
        <v>7835</v>
      </c>
    </row>
    <row r="2686" spans="1:8" hidden="1">
      <c r="A2686">
        <v>138132</v>
      </c>
      <c r="B2686" t="s">
        <v>4697</v>
      </c>
      <c r="C2686" t="s">
        <v>3996</v>
      </c>
      <c r="D2686" t="s">
        <v>7877</v>
      </c>
      <c r="E2686">
        <v>10092500</v>
      </c>
      <c r="F2686">
        <v>12111000</v>
      </c>
      <c r="G2686">
        <v>46175</v>
      </c>
      <c r="H2686" t="s">
        <v>7835</v>
      </c>
    </row>
    <row r="2687" spans="1:8" hidden="1">
      <c r="A2687">
        <v>138133</v>
      </c>
      <c r="B2687" t="s">
        <v>4697</v>
      </c>
      <c r="C2687" t="s">
        <v>3996</v>
      </c>
      <c r="D2687" t="s">
        <v>7878</v>
      </c>
      <c r="E2687">
        <v>76521700</v>
      </c>
      <c r="F2687">
        <v>91826040</v>
      </c>
      <c r="G2687">
        <v>46175</v>
      </c>
      <c r="H2687" t="s">
        <v>7835</v>
      </c>
    </row>
    <row r="2688" spans="1:8" hidden="1">
      <c r="A2688">
        <v>138134</v>
      </c>
      <c r="B2688" t="s">
        <v>4697</v>
      </c>
      <c r="C2688" t="s">
        <v>3996</v>
      </c>
      <c r="D2688" t="s">
        <v>7879</v>
      </c>
      <c r="E2688">
        <v>36333100</v>
      </c>
      <c r="F2688">
        <v>43599720</v>
      </c>
      <c r="G2688">
        <v>46175</v>
      </c>
      <c r="H2688" t="s">
        <v>7835</v>
      </c>
    </row>
    <row r="2689" spans="1:8" hidden="1">
      <c r="A2689">
        <v>138135</v>
      </c>
      <c r="B2689" t="s">
        <v>4697</v>
      </c>
      <c r="C2689" t="s">
        <v>3996</v>
      </c>
      <c r="D2689" t="s">
        <v>7880</v>
      </c>
      <c r="E2689">
        <v>108985098</v>
      </c>
      <c r="F2689">
        <v>130782117.59999999</v>
      </c>
      <c r="G2689">
        <v>46175</v>
      </c>
      <c r="H2689" t="s">
        <v>7835</v>
      </c>
    </row>
    <row r="2690" spans="1:8" hidden="1">
      <c r="A2690">
        <v>138136</v>
      </c>
      <c r="B2690" t="s">
        <v>5215</v>
      </c>
      <c r="C2690" t="s">
        <v>3986</v>
      </c>
      <c r="D2690">
        <v>0</v>
      </c>
      <c r="E2690">
        <v>54220471.520000003</v>
      </c>
      <c r="F2690">
        <v>65064565.82</v>
      </c>
      <c r="G2690">
        <v>46175</v>
      </c>
      <c r="H2690" t="s">
        <v>7835</v>
      </c>
    </row>
    <row r="2691" spans="1:8" hidden="1">
      <c r="A2691">
        <v>138137</v>
      </c>
      <c r="B2691" t="s">
        <v>5215</v>
      </c>
      <c r="C2691" t="s">
        <v>3986</v>
      </c>
      <c r="D2691">
        <v>0</v>
      </c>
      <c r="E2691">
        <v>78297042.400000006</v>
      </c>
      <c r="F2691">
        <v>93956450.879999995</v>
      </c>
      <c r="G2691">
        <v>46175</v>
      </c>
      <c r="H2691" t="s">
        <v>7835</v>
      </c>
    </row>
    <row r="2692" spans="1:8" hidden="1">
      <c r="A2692">
        <v>138138</v>
      </c>
      <c r="B2692" t="s">
        <v>4697</v>
      </c>
      <c r="C2692" t="s">
        <v>3996</v>
      </c>
      <c r="D2692" t="s">
        <v>7881</v>
      </c>
      <c r="E2692">
        <v>25603503</v>
      </c>
      <c r="F2692">
        <v>30724203.600000001</v>
      </c>
      <c r="G2692">
        <v>46175</v>
      </c>
      <c r="H2692" t="s">
        <v>7835</v>
      </c>
    </row>
    <row r="2693" spans="1:8" hidden="1">
      <c r="A2693">
        <v>138139</v>
      </c>
      <c r="B2693" t="s">
        <v>4697</v>
      </c>
      <c r="C2693" t="s">
        <v>3996</v>
      </c>
      <c r="D2693" t="s">
        <v>7882</v>
      </c>
      <c r="E2693">
        <v>6861732</v>
      </c>
      <c r="F2693">
        <v>8234078.4000000004</v>
      </c>
      <c r="G2693">
        <v>46175</v>
      </c>
      <c r="H2693" t="s">
        <v>7835</v>
      </c>
    </row>
    <row r="2694" spans="1:8" hidden="1">
      <c r="A2694">
        <v>138140</v>
      </c>
      <c r="B2694" t="s">
        <v>4697</v>
      </c>
      <c r="C2694" t="s">
        <v>3996</v>
      </c>
      <c r="D2694" t="s">
        <v>7883</v>
      </c>
      <c r="E2694">
        <v>1029260</v>
      </c>
      <c r="F2694">
        <v>1235112</v>
      </c>
      <c r="G2694">
        <v>46175</v>
      </c>
      <c r="H2694" t="s">
        <v>7835</v>
      </c>
    </row>
    <row r="2695" spans="1:8" hidden="1">
      <c r="A2695">
        <v>138141</v>
      </c>
      <c r="B2695" t="s">
        <v>4697</v>
      </c>
      <c r="C2695" t="s">
        <v>3996</v>
      </c>
      <c r="D2695" t="s">
        <v>7884</v>
      </c>
      <c r="E2695">
        <v>1822500</v>
      </c>
      <c r="F2695">
        <v>1822500</v>
      </c>
      <c r="G2695">
        <v>46175</v>
      </c>
      <c r="H2695" t="s">
        <v>7835</v>
      </c>
    </row>
    <row r="2696" spans="1:8" hidden="1">
      <c r="A2696">
        <v>138142</v>
      </c>
      <c r="B2696" t="s">
        <v>4697</v>
      </c>
      <c r="C2696" t="s">
        <v>3996</v>
      </c>
      <c r="D2696" t="s">
        <v>7885</v>
      </c>
      <c r="E2696">
        <v>27337500</v>
      </c>
      <c r="F2696">
        <v>27337500</v>
      </c>
      <c r="G2696">
        <v>46175</v>
      </c>
      <c r="H2696" t="s">
        <v>7835</v>
      </c>
    </row>
    <row r="2697" spans="1:8" hidden="1">
      <c r="A2697">
        <v>138143</v>
      </c>
      <c r="B2697" t="s">
        <v>4697</v>
      </c>
      <c r="C2697" t="s">
        <v>3996</v>
      </c>
      <c r="D2697" t="s">
        <v>7886</v>
      </c>
      <c r="E2697">
        <v>17760000</v>
      </c>
      <c r="F2697">
        <v>21312000</v>
      </c>
      <c r="G2697">
        <v>46175</v>
      </c>
      <c r="H2697" t="s">
        <v>7835</v>
      </c>
    </row>
    <row r="2698" spans="1:8" hidden="1">
      <c r="A2698">
        <v>138144</v>
      </c>
      <c r="B2698" t="s">
        <v>4697</v>
      </c>
      <c r="C2698" t="s">
        <v>3996</v>
      </c>
      <c r="D2698" t="s">
        <v>7887</v>
      </c>
      <c r="E2698">
        <v>12028500</v>
      </c>
      <c r="F2698">
        <v>12028500</v>
      </c>
      <c r="G2698">
        <v>46175</v>
      </c>
      <c r="H2698" t="s">
        <v>7835</v>
      </c>
    </row>
    <row r="2699" spans="1:8" hidden="1">
      <c r="A2699">
        <v>138145</v>
      </c>
      <c r="B2699" t="s">
        <v>4697</v>
      </c>
      <c r="C2699" t="s">
        <v>3996</v>
      </c>
      <c r="D2699" t="s">
        <v>7888</v>
      </c>
      <c r="E2699">
        <v>91680000</v>
      </c>
      <c r="F2699">
        <v>91680000</v>
      </c>
      <c r="G2699">
        <v>46175</v>
      </c>
      <c r="H2699" t="s">
        <v>7835</v>
      </c>
    </row>
    <row r="2700" spans="1:8" hidden="1">
      <c r="A2700">
        <v>138146</v>
      </c>
      <c r="B2700" t="s">
        <v>4797</v>
      </c>
      <c r="C2700" t="s">
        <v>4014</v>
      </c>
      <c r="D2700" t="s">
        <v>7889</v>
      </c>
      <c r="E2700">
        <v>11154750</v>
      </c>
      <c r="F2700">
        <v>13385700</v>
      </c>
      <c r="G2700">
        <v>46175</v>
      </c>
      <c r="H2700" t="s">
        <v>7835</v>
      </c>
    </row>
    <row r="2701" spans="1:8" hidden="1">
      <c r="A2701">
        <v>138147</v>
      </c>
      <c r="B2701" t="s">
        <v>7602</v>
      </c>
      <c r="C2701" t="s">
        <v>7603</v>
      </c>
      <c r="D2701" t="s">
        <v>7890</v>
      </c>
      <c r="E2701">
        <v>6000</v>
      </c>
      <c r="F2701">
        <v>7200</v>
      </c>
      <c r="G2701">
        <v>46175</v>
      </c>
      <c r="H2701" t="s">
        <v>7835</v>
      </c>
    </row>
    <row r="2702" spans="1:8" hidden="1">
      <c r="A2702">
        <v>138148</v>
      </c>
      <c r="B2702" t="s">
        <v>4807</v>
      </c>
      <c r="C2702" t="s">
        <v>3982</v>
      </c>
      <c r="D2702" t="s">
        <v>7891</v>
      </c>
      <c r="E2702">
        <v>4541100</v>
      </c>
      <c r="F2702">
        <v>5449320</v>
      </c>
      <c r="G2702">
        <v>46175</v>
      </c>
      <c r="H2702" t="s">
        <v>7835</v>
      </c>
    </row>
    <row r="2703" spans="1:8" hidden="1">
      <c r="A2703">
        <v>138149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46176</v>
      </c>
      <c r="H2703" t="s">
        <v>7892</v>
      </c>
    </row>
    <row r="2704" spans="1:8" hidden="1">
      <c r="A2704">
        <v>138150</v>
      </c>
      <c r="B2704" t="s">
        <v>7893</v>
      </c>
      <c r="C2704" t="s">
        <v>7894</v>
      </c>
      <c r="D2704">
        <v>0</v>
      </c>
      <c r="E2704">
        <v>6448.18</v>
      </c>
      <c r="F2704">
        <v>6448.18</v>
      </c>
      <c r="G2704">
        <v>46176</v>
      </c>
      <c r="H2704" t="s">
        <v>7892</v>
      </c>
    </row>
    <row r="2705" spans="1:8" hidden="1">
      <c r="A2705">
        <v>138151</v>
      </c>
      <c r="B2705" t="s">
        <v>5310</v>
      </c>
      <c r="C2705" t="s">
        <v>4152</v>
      </c>
      <c r="D2705" t="s">
        <v>7895</v>
      </c>
      <c r="E2705">
        <v>6900000</v>
      </c>
      <c r="F2705">
        <v>6900000</v>
      </c>
      <c r="G2705">
        <v>46176</v>
      </c>
      <c r="H2705" t="s">
        <v>7892</v>
      </c>
    </row>
    <row r="2706" spans="1:8" hidden="1">
      <c r="A2706">
        <v>138152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46176</v>
      </c>
      <c r="H2706" t="s">
        <v>7892</v>
      </c>
    </row>
    <row r="2707" spans="1:8" hidden="1">
      <c r="A2707">
        <v>138153</v>
      </c>
      <c r="B2707" t="s">
        <v>7097</v>
      </c>
      <c r="C2707" t="s">
        <v>7098</v>
      </c>
      <c r="D2707" t="s">
        <v>7896</v>
      </c>
      <c r="E2707">
        <v>25396718</v>
      </c>
      <c r="F2707">
        <v>28782947</v>
      </c>
      <c r="G2707">
        <v>46176</v>
      </c>
      <c r="H2707" t="s">
        <v>7892</v>
      </c>
    </row>
    <row r="2708" spans="1:8" hidden="1">
      <c r="A2708">
        <v>138154</v>
      </c>
      <c r="B2708" t="s">
        <v>4716</v>
      </c>
      <c r="C2708" t="s">
        <v>4717</v>
      </c>
      <c r="D2708" t="s">
        <v>7897</v>
      </c>
      <c r="E2708">
        <v>2847.58</v>
      </c>
      <c r="F2708">
        <v>2847.58</v>
      </c>
      <c r="G2708">
        <v>46176</v>
      </c>
      <c r="H2708" t="s">
        <v>7892</v>
      </c>
    </row>
    <row r="2709" spans="1:8" hidden="1">
      <c r="A2709">
        <v>138155</v>
      </c>
      <c r="B2709" t="s">
        <v>7898</v>
      </c>
      <c r="C2709" t="s">
        <v>4057</v>
      </c>
      <c r="D2709">
        <v>0</v>
      </c>
      <c r="E2709">
        <v>5745600</v>
      </c>
      <c r="F2709">
        <v>0</v>
      </c>
      <c r="G2709">
        <v>46176</v>
      </c>
      <c r="H2709" t="s">
        <v>7892</v>
      </c>
    </row>
    <row r="2710" spans="1:8" hidden="1">
      <c r="A2710">
        <v>138156</v>
      </c>
      <c r="B2710" t="s">
        <v>4689</v>
      </c>
      <c r="C2710" t="s">
        <v>4002</v>
      </c>
      <c r="D2710" t="s">
        <v>3501</v>
      </c>
      <c r="E2710">
        <v>351600</v>
      </c>
      <c r="F2710">
        <v>351600</v>
      </c>
      <c r="G2710">
        <v>46176</v>
      </c>
      <c r="H2710" t="s">
        <v>7892</v>
      </c>
    </row>
    <row r="2711" spans="1:8" hidden="1">
      <c r="A2711">
        <v>138157</v>
      </c>
      <c r="B2711" t="s">
        <v>4689</v>
      </c>
      <c r="C2711" t="s">
        <v>4002</v>
      </c>
      <c r="D2711" t="s">
        <v>7899</v>
      </c>
      <c r="E2711">
        <v>245300</v>
      </c>
      <c r="F2711">
        <v>245300</v>
      </c>
      <c r="G2711">
        <v>46176</v>
      </c>
      <c r="H2711" t="s">
        <v>7892</v>
      </c>
    </row>
    <row r="2712" spans="1:8" hidden="1">
      <c r="A2712">
        <v>138158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46176</v>
      </c>
      <c r="H2712" t="s">
        <v>7892</v>
      </c>
    </row>
    <row r="2713" spans="1:8" hidden="1">
      <c r="A2713">
        <v>138159</v>
      </c>
      <c r="B2713" t="s">
        <v>7900</v>
      </c>
      <c r="C2713" t="s">
        <v>7901</v>
      </c>
      <c r="D2713">
        <v>0</v>
      </c>
      <c r="E2713">
        <v>1672500</v>
      </c>
      <c r="F2713">
        <v>2007000</v>
      </c>
      <c r="G2713">
        <v>46176</v>
      </c>
      <c r="H2713" t="s">
        <v>7892</v>
      </c>
    </row>
    <row r="2714" spans="1:8" hidden="1">
      <c r="A2714">
        <v>138160</v>
      </c>
      <c r="B2714">
        <v>0</v>
      </c>
      <c r="C2714">
        <v>0</v>
      </c>
      <c r="D2714" t="s">
        <v>7902</v>
      </c>
      <c r="E2714">
        <v>0</v>
      </c>
      <c r="F2714">
        <v>0</v>
      </c>
      <c r="G2714">
        <v>46176</v>
      </c>
      <c r="H2714" t="s">
        <v>7892</v>
      </c>
    </row>
    <row r="2715" spans="1:8" hidden="1">
      <c r="A2715">
        <v>138161</v>
      </c>
      <c r="B2715" t="s">
        <v>4695</v>
      </c>
      <c r="C2715" t="s">
        <v>3973</v>
      </c>
      <c r="D2715" t="s">
        <v>7903</v>
      </c>
      <c r="E2715">
        <v>40618100</v>
      </c>
      <c r="F2715">
        <v>40618100</v>
      </c>
      <c r="G2715">
        <v>46176</v>
      </c>
      <c r="H2715" t="s">
        <v>7892</v>
      </c>
    </row>
    <row r="2716" spans="1:8" hidden="1">
      <c r="A2716">
        <v>138162</v>
      </c>
      <c r="B2716">
        <v>0</v>
      </c>
      <c r="C2716">
        <v>0</v>
      </c>
      <c r="D2716" t="s">
        <v>7904</v>
      </c>
      <c r="E2716">
        <v>1</v>
      </c>
      <c r="F2716">
        <v>1.2</v>
      </c>
      <c r="G2716">
        <v>46176</v>
      </c>
      <c r="H2716" t="s">
        <v>7892</v>
      </c>
    </row>
    <row r="2717" spans="1:8" hidden="1">
      <c r="A2717">
        <v>138163</v>
      </c>
      <c r="B2717" t="s">
        <v>7905</v>
      </c>
      <c r="C2717" t="s">
        <v>7906</v>
      </c>
      <c r="D2717" t="s">
        <v>7729</v>
      </c>
      <c r="E2717">
        <v>2980000</v>
      </c>
      <c r="F2717">
        <v>2980000</v>
      </c>
      <c r="G2717">
        <v>46176</v>
      </c>
      <c r="H2717" t="s">
        <v>7892</v>
      </c>
    </row>
    <row r="2718" spans="1:8" hidden="1">
      <c r="A2718">
        <v>138164</v>
      </c>
      <c r="B2718" t="s">
        <v>6050</v>
      </c>
      <c r="C2718" t="s">
        <v>6051</v>
      </c>
      <c r="D2718" t="s">
        <v>7907</v>
      </c>
      <c r="E2718">
        <v>6000000</v>
      </c>
      <c r="F2718">
        <v>6000000</v>
      </c>
      <c r="G2718">
        <v>46176</v>
      </c>
      <c r="H2718" t="s">
        <v>7892</v>
      </c>
    </row>
    <row r="2719" spans="1:8" hidden="1">
      <c r="A2719">
        <v>138165</v>
      </c>
      <c r="B2719" t="s">
        <v>7908</v>
      </c>
      <c r="C2719" t="s">
        <v>7909</v>
      </c>
      <c r="D2719" t="s">
        <v>7729</v>
      </c>
      <c r="E2719">
        <v>3525000</v>
      </c>
      <c r="F2719">
        <v>3525000</v>
      </c>
      <c r="G2719">
        <v>46176</v>
      </c>
      <c r="H2719" t="s">
        <v>7892</v>
      </c>
    </row>
    <row r="2720" spans="1:8" hidden="1">
      <c r="A2720">
        <v>138166</v>
      </c>
      <c r="B2720" t="s">
        <v>7910</v>
      </c>
      <c r="C2720" t="s">
        <v>7911</v>
      </c>
      <c r="D2720" t="s">
        <v>7729</v>
      </c>
      <c r="E2720">
        <v>5406000</v>
      </c>
      <c r="F2720">
        <v>5406000</v>
      </c>
      <c r="G2720">
        <v>46176</v>
      </c>
      <c r="H2720" t="s">
        <v>7892</v>
      </c>
    </row>
    <row r="2721" spans="1:8" hidden="1">
      <c r="A2721">
        <v>138167</v>
      </c>
      <c r="B2721" t="s">
        <v>7804</v>
      </c>
      <c r="C2721" t="s">
        <v>7805</v>
      </c>
      <c r="D2721" t="s">
        <v>7912</v>
      </c>
      <c r="E2721">
        <v>11083333.34</v>
      </c>
      <c r="F2721">
        <v>13300000</v>
      </c>
      <c r="G2721">
        <v>46176</v>
      </c>
      <c r="H2721" t="s">
        <v>7892</v>
      </c>
    </row>
    <row r="2722" spans="1:8" hidden="1">
      <c r="A2722">
        <v>138168</v>
      </c>
      <c r="B2722">
        <v>0</v>
      </c>
      <c r="C2722">
        <v>0</v>
      </c>
      <c r="D2722" t="s">
        <v>7913</v>
      </c>
      <c r="E2722">
        <v>0</v>
      </c>
      <c r="F2722">
        <v>0</v>
      </c>
      <c r="G2722">
        <v>46177</v>
      </c>
      <c r="H2722" t="s">
        <v>7914</v>
      </c>
    </row>
    <row r="2723" spans="1:8" hidden="1">
      <c r="A2723">
        <v>138169</v>
      </c>
      <c r="B2723" t="s">
        <v>6350</v>
      </c>
      <c r="C2723" t="s">
        <v>6351</v>
      </c>
      <c r="D2723" t="s">
        <v>7915</v>
      </c>
      <c r="E2723">
        <v>12000000.24</v>
      </c>
      <c r="F2723">
        <v>14400000.289999999</v>
      </c>
      <c r="G2723">
        <v>46177</v>
      </c>
      <c r="H2723" t="s">
        <v>7914</v>
      </c>
    </row>
    <row r="2724" spans="1:8" hidden="1">
      <c r="A2724">
        <v>138170</v>
      </c>
      <c r="B2724" t="s">
        <v>5282</v>
      </c>
      <c r="C2724" t="s">
        <v>4168</v>
      </c>
      <c r="D2724" t="s">
        <v>7916</v>
      </c>
      <c r="E2724">
        <v>179089538.16</v>
      </c>
      <c r="F2724">
        <v>214907445.78</v>
      </c>
      <c r="G2724">
        <v>46177</v>
      </c>
      <c r="H2724" t="s">
        <v>7914</v>
      </c>
    </row>
    <row r="2725" spans="1:8" hidden="1">
      <c r="A2725">
        <v>138171</v>
      </c>
      <c r="B2725" t="s">
        <v>4688</v>
      </c>
      <c r="C2725" t="s">
        <v>4007</v>
      </c>
      <c r="D2725" t="s">
        <v>7917</v>
      </c>
      <c r="E2725">
        <v>2159873</v>
      </c>
      <c r="F2725">
        <v>2591847.6</v>
      </c>
      <c r="G2725">
        <v>46177</v>
      </c>
      <c r="H2725" t="s">
        <v>7914</v>
      </c>
    </row>
    <row r="2726" spans="1:8" hidden="1">
      <c r="A2726">
        <v>138172</v>
      </c>
      <c r="B2726" t="s">
        <v>7918</v>
      </c>
      <c r="C2726" t="s">
        <v>7919</v>
      </c>
      <c r="D2726" t="s">
        <v>7920</v>
      </c>
      <c r="E2726">
        <v>40000000</v>
      </c>
      <c r="F2726">
        <v>40000000</v>
      </c>
      <c r="G2726">
        <v>46177</v>
      </c>
      <c r="H2726" t="s">
        <v>7914</v>
      </c>
    </row>
    <row r="2727" spans="1:8" hidden="1">
      <c r="A2727">
        <v>138173</v>
      </c>
      <c r="B2727" t="s">
        <v>7921</v>
      </c>
      <c r="C2727" t="s">
        <v>7922</v>
      </c>
      <c r="D2727" t="s">
        <v>7923</v>
      </c>
      <c r="E2727">
        <v>5000000</v>
      </c>
      <c r="F2727">
        <v>5000000</v>
      </c>
      <c r="G2727">
        <v>46177</v>
      </c>
      <c r="H2727" t="s">
        <v>7914</v>
      </c>
    </row>
    <row r="2728" spans="1:8" hidden="1">
      <c r="A2728">
        <v>138174</v>
      </c>
      <c r="B2728" t="s">
        <v>4695</v>
      </c>
      <c r="C2728" t="s">
        <v>3973</v>
      </c>
      <c r="D2728" t="s">
        <v>7924</v>
      </c>
      <c r="E2728">
        <v>1550200</v>
      </c>
      <c r="F2728">
        <v>1550200</v>
      </c>
      <c r="G2728">
        <v>46177</v>
      </c>
      <c r="H2728" t="s">
        <v>7914</v>
      </c>
    </row>
    <row r="2729" spans="1:8" hidden="1">
      <c r="A2729">
        <v>138175</v>
      </c>
      <c r="B2729">
        <v>0</v>
      </c>
      <c r="C2729">
        <v>0</v>
      </c>
      <c r="D2729" t="s">
        <v>7925</v>
      </c>
      <c r="E2729">
        <v>0</v>
      </c>
      <c r="F2729">
        <v>0</v>
      </c>
      <c r="G2729">
        <v>46177</v>
      </c>
      <c r="H2729" t="s">
        <v>7914</v>
      </c>
    </row>
    <row r="2730" spans="1:8" hidden="1">
      <c r="A2730">
        <v>138176</v>
      </c>
      <c r="B2730" t="s">
        <v>7926</v>
      </c>
      <c r="C2730" t="s">
        <v>7927</v>
      </c>
      <c r="D2730" t="s">
        <v>7928</v>
      </c>
      <c r="E2730">
        <v>333333</v>
      </c>
      <c r="F2730">
        <v>399999.6</v>
      </c>
      <c r="G2730">
        <v>46177</v>
      </c>
      <c r="H2730" t="s">
        <v>7914</v>
      </c>
    </row>
    <row r="2731" spans="1:8" hidden="1">
      <c r="A2731">
        <v>138177</v>
      </c>
      <c r="B2731" t="s">
        <v>5560</v>
      </c>
      <c r="C2731" t="s">
        <v>4078</v>
      </c>
      <c r="D2731" t="s">
        <v>7929</v>
      </c>
      <c r="E2731">
        <v>1</v>
      </c>
      <c r="F2731">
        <v>1</v>
      </c>
      <c r="G2731">
        <v>46177</v>
      </c>
      <c r="H2731" t="s">
        <v>7914</v>
      </c>
    </row>
    <row r="2732" spans="1:8" hidden="1">
      <c r="A2732">
        <v>138178</v>
      </c>
      <c r="B2732" t="s">
        <v>7930</v>
      </c>
      <c r="C2732" t="s">
        <v>7931</v>
      </c>
      <c r="D2732" t="s">
        <v>7932</v>
      </c>
      <c r="E2732">
        <v>5800000</v>
      </c>
      <c r="F2732">
        <v>5800000</v>
      </c>
      <c r="G2732">
        <v>46177</v>
      </c>
      <c r="H2732" t="s">
        <v>7914</v>
      </c>
    </row>
    <row r="2733" spans="1:8" hidden="1">
      <c r="A2733">
        <v>138179</v>
      </c>
      <c r="B2733" t="s">
        <v>4791</v>
      </c>
      <c r="C2733" t="s">
        <v>3968</v>
      </c>
      <c r="D2733" t="s">
        <v>7933</v>
      </c>
      <c r="E2733">
        <v>1750000</v>
      </c>
      <c r="F2733">
        <v>2100000</v>
      </c>
      <c r="G2733">
        <v>46177</v>
      </c>
      <c r="H2733" t="s">
        <v>7914</v>
      </c>
    </row>
    <row r="2734" spans="1:8" hidden="1">
      <c r="A2734">
        <v>138180</v>
      </c>
      <c r="B2734" t="s">
        <v>7934</v>
      </c>
      <c r="C2734" t="s">
        <v>7935</v>
      </c>
      <c r="D2734" t="s">
        <v>7936</v>
      </c>
      <c r="E2734">
        <v>9600000</v>
      </c>
      <c r="F2734">
        <v>9600000</v>
      </c>
      <c r="G2734">
        <v>46177</v>
      </c>
      <c r="H2734" t="s">
        <v>7914</v>
      </c>
    </row>
    <row r="2735" spans="1:8" hidden="1">
      <c r="A2735">
        <v>138181</v>
      </c>
      <c r="B2735" t="s">
        <v>7937</v>
      </c>
      <c r="C2735" t="s">
        <v>7938</v>
      </c>
      <c r="D2735" t="s">
        <v>7939</v>
      </c>
      <c r="E2735">
        <v>9600000</v>
      </c>
      <c r="F2735">
        <v>9600000</v>
      </c>
      <c r="G2735">
        <v>46177</v>
      </c>
      <c r="H2735" t="s">
        <v>7914</v>
      </c>
    </row>
    <row r="2736" spans="1:8" hidden="1">
      <c r="A2736">
        <v>138182</v>
      </c>
      <c r="B2736" t="s">
        <v>5057</v>
      </c>
      <c r="C2736" t="s">
        <v>4008</v>
      </c>
      <c r="D2736" t="s">
        <v>7940</v>
      </c>
      <c r="E2736">
        <v>3290000</v>
      </c>
      <c r="F2736">
        <v>3948000</v>
      </c>
      <c r="G2736">
        <v>46177</v>
      </c>
      <c r="H2736" t="s">
        <v>7914</v>
      </c>
    </row>
    <row r="2737" spans="1:8" hidden="1">
      <c r="A2737">
        <v>138183</v>
      </c>
      <c r="B2737" t="s">
        <v>4674</v>
      </c>
      <c r="C2737" t="s">
        <v>4675</v>
      </c>
      <c r="D2737" t="s">
        <v>7941</v>
      </c>
      <c r="E2737">
        <v>558600</v>
      </c>
      <c r="F2737">
        <v>670320</v>
      </c>
      <c r="G2737">
        <v>46177</v>
      </c>
      <c r="H2737" t="s">
        <v>7914</v>
      </c>
    </row>
    <row r="2738" spans="1:8" hidden="1">
      <c r="A2738">
        <v>138184</v>
      </c>
      <c r="B2738" t="s">
        <v>5932</v>
      </c>
      <c r="C2738" t="s">
        <v>5933</v>
      </c>
      <c r="D2738" t="s">
        <v>7827</v>
      </c>
      <c r="E2738">
        <v>50000000</v>
      </c>
      <c r="F2738">
        <v>50000000</v>
      </c>
      <c r="G2738">
        <v>46177</v>
      </c>
      <c r="H2738" t="s">
        <v>7914</v>
      </c>
    </row>
    <row r="2739" spans="1:8" hidden="1">
      <c r="A2739">
        <v>138185</v>
      </c>
      <c r="B2739">
        <v>0</v>
      </c>
      <c r="C2739">
        <v>0</v>
      </c>
      <c r="D2739" t="s">
        <v>7942</v>
      </c>
      <c r="E2739">
        <v>1</v>
      </c>
      <c r="F2739">
        <v>1.2</v>
      </c>
      <c r="G2739">
        <v>46177</v>
      </c>
      <c r="H2739" t="s">
        <v>7914</v>
      </c>
    </row>
    <row r="2740" spans="1:8" hidden="1">
      <c r="A2740">
        <v>138186</v>
      </c>
      <c r="B2740" t="s">
        <v>7943</v>
      </c>
      <c r="C2740" t="s">
        <v>7944</v>
      </c>
      <c r="D2740" t="s">
        <v>7945</v>
      </c>
      <c r="E2740">
        <v>19995460</v>
      </c>
      <c r="F2740">
        <v>19995460</v>
      </c>
      <c r="G2740">
        <v>46177</v>
      </c>
      <c r="H2740" t="s">
        <v>7914</v>
      </c>
    </row>
    <row r="2741" spans="1:8" hidden="1">
      <c r="A2741">
        <v>138187</v>
      </c>
      <c r="B2741">
        <v>0</v>
      </c>
      <c r="C2741">
        <v>0</v>
      </c>
      <c r="D2741" t="s">
        <v>7946</v>
      </c>
      <c r="E2741">
        <v>1</v>
      </c>
      <c r="F2741">
        <v>1.2</v>
      </c>
      <c r="G2741">
        <v>46177</v>
      </c>
      <c r="H2741" t="s">
        <v>7914</v>
      </c>
    </row>
    <row r="2742" spans="1:8" hidden="1">
      <c r="A2742">
        <v>138188</v>
      </c>
      <c r="B2742" t="s">
        <v>7947</v>
      </c>
      <c r="C2742" t="s">
        <v>7948</v>
      </c>
      <c r="D2742" t="s">
        <v>7949</v>
      </c>
      <c r="E2742">
        <v>15000000</v>
      </c>
      <c r="F2742">
        <v>15000000</v>
      </c>
      <c r="G2742">
        <v>46177</v>
      </c>
      <c r="H2742" t="s">
        <v>7914</v>
      </c>
    </row>
    <row r="2743" spans="1:8" hidden="1">
      <c r="A2743">
        <v>138189</v>
      </c>
      <c r="B2743" t="s">
        <v>4695</v>
      </c>
      <c r="C2743" t="s">
        <v>3973</v>
      </c>
      <c r="D2743" t="s">
        <v>7950</v>
      </c>
      <c r="E2743">
        <v>318400</v>
      </c>
      <c r="F2743">
        <v>318400</v>
      </c>
      <c r="G2743">
        <v>46177</v>
      </c>
      <c r="H2743" t="s">
        <v>7914</v>
      </c>
    </row>
    <row r="2744" spans="1:8" hidden="1">
      <c r="A2744">
        <v>138190</v>
      </c>
      <c r="B2744" t="s">
        <v>4706</v>
      </c>
      <c r="C2744" t="s">
        <v>4122</v>
      </c>
      <c r="D2744" t="s">
        <v>7951</v>
      </c>
      <c r="E2744">
        <v>850000</v>
      </c>
      <c r="F2744">
        <v>850000</v>
      </c>
      <c r="G2744">
        <v>46177</v>
      </c>
      <c r="H2744" t="s">
        <v>7914</v>
      </c>
    </row>
    <row r="2745" spans="1:8" hidden="1">
      <c r="A2745">
        <v>138191</v>
      </c>
      <c r="B2745" t="s">
        <v>4791</v>
      </c>
      <c r="C2745" t="s">
        <v>3968</v>
      </c>
      <c r="D2745">
        <v>0</v>
      </c>
      <c r="E2745">
        <v>225000</v>
      </c>
      <c r="F2745">
        <v>270000</v>
      </c>
      <c r="G2745">
        <v>46178</v>
      </c>
      <c r="H2745" t="s">
        <v>7952</v>
      </c>
    </row>
    <row r="2746" spans="1:8" hidden="1">
      <c r="A2746">
        <v>138192</v>
      </c>
      <c r="B2746" t="s">
        <v>5733</v>
      </c>
      <c r="C2746" t="s">
        <v>4197</v>
      </c>
      <c r="D2746" t="s">
        <v>7953</v>
      </c>
      <c r="E2746">
        <v>320625</v>
      </c>
      <c r="F2746">
        <v>384750</v>
      </c>
      <c r="G2746">
        <v>46178</v>
      </c>
      <c r="H2746" t="s">
        <v>7952</v>
      </c>
    </row>
    <row r="2747" spans="1:8" hidden="1">
      <c r="A2747">
        <v>138193</v>
      </c>
      <c r="B2747" t="s">
        <v>4706</v>
      </c>
      <c r="C2747" t="s">
        <v>4122</v>
      </c>
      <c r="D2747" t="s">
        <v>7954</v>
      </c>
      <c r="E2747">
        <v>525000</v>
      </c>
      <c r="F2747">
        <v>525000</v>
      </c>
      <c r="G2747">
        <v>46178</v>
      </c>
      <c r="H2747" t="s">
        <v>7952</v>
      </c>
    </row>
    <row r="2748" spans="1:8" hidden="1">
      <c r="A2748">
        <v>138194</v>
      </c>
      <c r="B2748">
        <v>0</v>
      </c>
      <c r="C2748">
        <v>0</v>
      </c>
      <c r="D2748" t="s">
        <v>7955</v>
      </c>
      <c r="E2748">
        <v>0</v>
      </c>
      <c r="F2748">
        <v>0</v>
      </c>
      <c r="G2748">
        <v>46178</v>
      </c>
      <c r="H2748" t="s">
        <v>7952</v>
      </c>
    </row>
    <row r="2749" spans="1:8" hidden="1">
      <c r="A2749">
        <v>138195</v>
      </c>
      <c r="B2749" t="s">
        <v>5199</v>
      </c>
      <c r="C2749" t="s">
        <v>4005</v>
      </c>
      <c r="D2749">
        <v>0</v>
      </c>
      <c r="E2749">
        <v>1620000</v>
      </c>
      <c r="F2749">
        <v>1944000</v>
      </c>
      <c r="G2749">
        <v>46178</v>
      </c>
      <c r="H2749" t="s">
        <v>7952</v>
      </c>
    </row>
    <row r="2750" spans="1:8" hidden="1">
      <c r="A2750">
        <v>138196</v>
      </c>
      <c r="B2750">
        <v>0</v>
      </c>
      <c r="C2750">
        <v>0</v>
      </c>
      <c r="D2750" t="s">
        <v>7956</v>
      </c>
      <c r="E2750">
        <v>0</v>
      </c>
      <c r="F2750">
        <v>0</v>
      </c>
      <c r="G2750">
        <v>46178</v>
      </c>
      <c r="H2750" t="s">
        <v>7952</v>
      </c>
    </row>
    <row r="2751" spans="1:8" hidden="1">
      <c r="A2751">
        <v>138197</v>
      </c>
      <c r="B2751">
        <v>0</v>
      </c>
      <c r="C2751">
        <v>0</v>
      </c>
      <c r="D2751" t="s">
        <v>7957</v>
      </c>
      <c r="E2751">
        <v>0</v>
      </c>
      <c r="F2751">
        <v>0</v>
      </c>
      <c r="G2751">
        <v>46178</v>
      </c>
      <c r="H2751" t="s">
        <v>7952</v>
      </c>
    </row>
    <row r="2752" spans="1:8" hidden="1">
      <c r="A2752">
        <v>138198</v>
      </c>
      <c r="B2752" t="s">
        <v>4952</v>
      </c>
      <c r="C2752" t="s">
        <v>3992</v>
      </c>
      <c r="D2752" t="s">
        <v>7958</v>
      </c>
      <c r="E2752">
        <v>300000</v>
      </c>
      <c r="F2752">
        <v>300000</v>
      </c>
      <c r="G2752">
        <v>46178</v>
      </c>
      <c r="H2752" t="s">
        <v>7952</v>
      </c>
    </row>
    <row r="2753" spans="1:8" hidden="1">
      <c r="A2753">
        <v>138199</v>
      </c>
      <c r="B2753">
        <v>0</v>
      </c>
      <c r="C2753">
        <v>0</v>
      </c>
      <c r="D2753" t="s">
        <v>7959</v>
      </c>
      <c r="E2753">
        <v>0</v>
      </c>
      <c r="F2753">
        <v>0</v>
      </c>
      <c r="G2753">
        <v>46178</v>
      </c>
      <c r="H2753" t="s">
        <v>7952</v>
      </c>
    </row>
    <row r="2754" spans="1:8" hidden="1">
      <c r="A2754">
        <v>138200</v>
      </c>
      <c r="B2754" t="s">
        <v>4695</v>
      </c>
      <c r="C2754" t="s">
        <v>3973</v>
      </c>
      <c r="D2754" t="s">
        <v>7960</v>
      </c>
      <c r="E2754">
        <v>5261600</v>
      </c>
      <c r="F2754">
        <v>5261600</v>
      </c>
      <c r="G2754">
        <v>46178</v>
      </c>
      <c r="H2754" t="s">
        <v>7952</v>
      </c>
    </row>
    <row r="2755" spans="1:8" hidden="1">
      <c r="A2755">
        <v>138201</v>
      </c>
      <c r="B2755" t="s">
        <v>4695</v>
      </c>
      <c r="C2755" t="s">
        <v>3973</v>
      </c>
      <c r="D2755" t="s">
        <v>7961</v>
      </c>
      <c r="E2755">
        <v>5261600</v>
      </c>
      <c r="F2755">
        <v>5261600</v>
      </c>
      <c r="G2755">
        <v>46178</v>
      </c>
      <c r="H2755" t="s">
        <v>7952</v>
      </c>
    </row>
    <row r="2756" spans="1:8" hidden="1">
      <c r="A2756">
        <v>138202</v>
      </c>
      <c r="B2756" t="s">
        <v>7962</v>
      </c>
      <c r="C2756" t="s">
        <v>7963</v>
      </c>
      <c r="D2756" t="s">
        <v>7729</v>
      </c>
      <c r="E2756">
        <v>856000</v>
      </c>
      <c r="F2756">
        <v>856000</v>
      </c>
      <c r="G2756">
        <v>46178</v>
      </c>
      <c r="H2756" t="s">
        <v>7952</v>
      </c>
    </row>
    <row r="2757" spans="1:8" hidden="1">
      <c r="A2757">
        <v>138203</v>
      </c>
      <c r="B2757" t="s">
        <v>7964</v>
      </c>
      <c r="C2757" t="s">
        <v>7965</v>
      </c>
      <c r="D2757" t="s">
        <v>7729</v>
      </c>
      <c r="E2757">
        <v>2520000</v>
      </c>
      <c r="F2757">
        <v>2520000</v>
      </c>
      <c r="G2757">
        <v>46178</v>
      </c>
      <c r="H2757" t="s">
        <v>7952</v>
      </c>
    </row>
    <row r="2758" spans="1:8" hidden="1">
      <c r="A2758">
        <v>138204</v>
      </c>
      <c r="B2758" t="s">
        <v>7474</v>
      </c>
      <c r="C2758" t="s">
        <v>7475</v>
      </c>
      <c r="D2758" t="s">
        <v>7729</v>
      </c>
      <c r="E2758">
        <v>2521000</v>
      </c>
      <c r="F2758">
        <v>2521000</v>
      </c>
      <c r="G2758">
        <v>46178</v>
      </c>
      <c r="H2758" t="s">
        <v>7952</v>
      </c>
    </row>
    <row r="2759" spans="1:8" hidden="1">
      <c r="A2759">
        <v>138205</v>
      </c>
      <c r="B2759" t="s">
        <v>7966</v>
      </c>
      <c r="C2759" t="s">
        <v>7967</v>
      </c>
      <c r="D2759" t="s">
        <v>7729</v>
      </c>
      <c r="E2759">
        <v>2510000</v>
      </c>
      <c r="F2759">
        <v>2510000</v>
      </c>
      <c r="G2759">
        <v>46178</v>
      </c>
      <c r="H2759" t="s">
        <v>7952</v>
      </c>
    </row>
    <row r="2760" spans="1:8" hidden="1">
      <c r="A2760">
        <v>138206</v>
      </c>
      <c r="B2760" t="s">
        <v>7968</v>
      </c>
      <c r="C2760" t="s">
        <v>7969</v>
      </c>
      <c r="D2760" t="s">
        <v>7729</v>
      </c>
      <c r="E2760">
        <v>4060000</v>
      </c>
      <c r="F2760">
        <v>4060000</v>
      </c>
      <c r="G2760">
        <v>46178</v>
      </c>
      <c r="H2760" t="s">
        <v>7952</v>
      </c>
    </row>
    <row r="2761" spans="1:8" hidden="1">
      <c r="A2761">
        <v>138207</v>
      </c>
      <c r="B2761" t="s">
        <v>7970</v>
      </c>
      <c r="C2761" t="s">
        <v>7971</v>
      </c>
      <c r="D2761" t="s">
        <v>7972</v>
      </c>
      <c r="E2761">
        <v>23000000</v>
      </c>
      <c r="F2761">
        <v>23000000</v>
      </c>
      <c r="G2761">
        <v>46178</v>
      </c>
      <c r="H2761" t="s">
        <v>7952</v>
      </c>
    </row>
    <row r="2762" spans="1:8" hidden="1">
      <c r="A2762">
        <v>138208</v>
      </c>
      <c r="B2762" t="s">
        <v>7973</v>
      </c>
      <c r="C2762" t="s">
        <v>7974</v>
      </c>
      <c r="D2762" t="s">
        <v>7729</v>
      </c>
      <c r="E2762">
        <v>5020000</v>
      </c>
      <c r="F2762">
        <v>5020000</v>
      </c>
      <c r="G2762">
        <v>46178</v>
      </c>
      <c r="H2762" t="s">
        <v>7952</v>
      </c>
    </row>
    <row r="2763" spans="1:8" hidden="1">
      <c r="A2763">
        <v>138209</v>
      </c>
      <c r="B2763" t="s">
        <v>4674</v>
      </c>
      <c r="C2763" t="s">
        <v>4675</v>
      </c>
      <c r="D2763" t="s">
        <v>7975</v>
      </c>
      <c r="E2763">
        <v>339916.68</v>
      </c>
      <c r="F2763">
        <v>407900.02</v>
      </c>
      <c r="G2763">
        <v>46178</v>
      </c>
      <c r="H2763" t="s">
        <v>7952</v>
      </c>
    </row>
    <row r="2764" spans="1:8" hidden="1">
      <c r="A2764">
        <v>138210</v>
      </c>
      <c r="B2764" t="s">
        <v>4952</v>
      </c>
      <c r="C2764" t="s">
        <v>3992</v>
      </c>
      <c r="D2764" t="s">
        <v>7976</v>
      </c>
      <c r="E2764">
        <v>795000</v>
      </c>
      <c r="F2764">
        <v>795000</v>
      </c>
      <c r="G2764">
        <v>46178</v>
      </c>
      <c r="H2764" t="s">
        <v>7952</v>
      </c>
    </row>
    <row r="2765" spans="1:8" hidden="1">
      <c r="A2765">
        <v>138211</v>
      </c>
      <c r="B2765" t="s">
        <v>7977</v>
      </c>
      <c r="C2765" t="s">
        <v>7978</v>
      </c>
      <c r="D2765">
        <v>0</v>
      </c>
      <c r="E2765">
        <v>2000000</v>
      </c>
      <c r="F2765">
        <v>2400000</v>
      </c>
      <c r="G2765">
        <v>46178</v>
      </c>
      <c r="H2765" t="s">
        <v>7952</v>
      </c>
    </row>
    <row r="2766" spans="1:8" hidden="1">
      <c r="A2766">
        <v>138212</v>
      </c>
      <c r="B2766" t="s">
        <v>7979</v>
      </c>
      <c r="C2766" t="s">
        <v>7980</v>
      </c>
      <c r="D2766" t="s">
        <v>7981</v>
      </c>
      <c r="E2766">
        <v>840000</v>
      </c>
      <c r="F2766">
        <v>1008000</v>
      </c>
      <c r="G2766">
        <v>46178</v>
      </c>
      <c r="H2766" t="s">
        <v>7952</v>
      </c>
    </row>
    <row r="2767" spans="1:8" hidden="1">
      <c r="A2767">
        <v>138213</v>
      </c>
      <c r="B2767" t="s">
        <v>4797</v>
      </c>
      <c r="C2767" t="s">
        <v>4014</v>
      </c>
      <c r="D2767" t="s">
        <v>7982</v>
      </c>
      <c r="E2767">
        <v>22000615</v>
      </c>
      <c r="F2767">
        <v>26400738</v>
      </c>
      <c r="G2767">
        <v>46178</v>
      </c>
      <c r="H2767" t="s">
        <v>7952</v>
      </c>
    </row>
    <row r="2768" spans="1:8" hidden="1">
      <c r="A2768">
        <v>138214</v>
      </c>
      <c r="B2768" t="s">
        <v>7867</v>
      </c>
      <c r="C2768" t="s">
        <v>4185</v>
      </c>
      <c r="D2768" t="s">
        <v>7983</v>
      </c>
      <c r="E2768">
        <v>620000</v>
      </c>
      <c r="F2768">
        <v>620000</v>
      </c>
      <c r="G2768">
        <v>46178</v>
      </c>
      <c r="H2768" t="s">
        <v>7952</v>
      </c>
    </row>
    <row r="2769" spans="1:8" hidden="1">
      <c r="A2769">
        <v>138215</v>
      </c>
      <c r="B2769" t="s">
        <v>7061</v>
      </c>
      <c r="C2769" t="s">
        <v>4089</v>
      </c>
      <c r="D2769" t="s">
        <v>7984</v>
      </c>
      <c r="E2769">
        <v>4484950</v>
      </c>
      <c r="F2769">
        <v>5381940</v>
      </c>
      <c r="G2769">
        <v>46178</v>
      </c>
      <c r="H2769" t="s">
        <v>7952</v>
      </c>
    </row>
    <row r="2770" spans="1:8" hidden="1">
      <c r="A2770">
        <v>138216</v>
      </c>
      <c r="B2770" t="s">
        <v>4695</v>
      </c>
      <c r="C2770" t="s">
        <v>3973</v>
      </c>
      <c r="D2770">
        <v>0</v>
      </c>
      <c r="E2770">
        <v>1624300</v>
      </c>
      <c r="F2770">
        <v>1949160</v>
      </c>
      <c r="G2770">
        <v>46178</v>
      </c>
      <c r="H2770" t="s">
        <v>7952</v>
      </c>
    </row>
    <row r="2771" spans="1:8" hidden="1">
      <c r="A2771">
        <v>138217</v>
      </c>
      <c r="B2771" t="s">
        <v>7985</v>
      </c>
      <c r="C2771" t="s">
        <v>7986</v>
      </c>
      <c r="D2771" t="s">
        <v>7987</v>
      </c>
      <c r="E2771">
        <v>120750000</v>
      </c>
      <c r="F2771">
        <v>144900000</v>
      </c>
      <c r="G2771">
        <v>46178</v>
      </c>
      <c r="H2771" t="s">
        <v>7952</v>
      </c>
    </row>
    <row r="2772" spans="1:8" hidden="1">
      <c r="A2772">
        <v>138218</v>
      </c>
      <c r="B2772">
        <v>0</v>
      </c>
      <c r="C2772">
        <v>0</v>
      </c>
      <c r="D2772" t="s">
        <v>7988</v>
      </c>
      <c r="E2772">
        <v>2077820</v>
      </c>
      <c r="F2772">
        <v>2493384</v>
      </c>
      <c r="G2772">
        <v>46178</v>
      </c>
      <c r="H2772" t="s">
        <v>7952</v>
      </c>
    </row>
    <row r="2773" spans="1:8" hidden="1">
      <c r="A2773">
        <v>138219</v>
      </c>
      <c r="B2773" t="s">
        <v>7989</v>
      </c>
      <c r="C2773" t="s">
        <v>7990</v>
      </c>
      <c r="D2773">
        <v>0</v>
      </c>
      <c r="E2773">
        <v>5490000</v>
      </c>
      <c r="F2773">
        <v>5490000</v>
      </c>
      <c r="G2773">
        <v>46178</v>
      </c>
      <c r="H2773" t="s">
        <v>7952</v>
      </c>
    </row>
    <row r="2774" spans="1:8" hidden="1">
      <c r="A2774">
        <v>138220</v>
      </c>
      <c r="B2774" t="s">
        <v>5533</v>
      </c>
      <c r="C2774" t="s">
        <v>4084</v>
      </c>
      <c r="D2774" t="s">
        <v>7991</v>
      </c>
      <c r="E2774">
        <v>1005.99</v>
      </c>
      <c r="F2774">
        <v>1005.99</v>
      </c>
      <c r="G2774">
        <v>46178</v>
      </c>
      <c r="H2774" t="s">
        <v>7952</v>
      </c>
    </row>
    <row r="2775" spans="1:8" hidden="1">
      <c r="A2775">
        <v>138221</v>
      </c>
      <c r="B2775" t="s">
        <v>4797</v>
      </c>
      <c r="C2775" t="s">
        <v>4014</v>
      </c>
      <c r="D2775" t="s">
        <v>7992</v>
      </c>
      <c r="E2775">
        <v>4806000</v>
      </c>
      <c r="F2775">
        <v>5767200</v>
      </c>
      <c r="G2775">
        <v>46178</v>
      </c>
      <c r="H2775" t="s">
        <v>7952</v>
      </c>
    </row>
    <row r="2776" spans="1:8" hidden="1">
      <c r="A2776">
        <v>138222</v>
      </c>
      <c r="B2776" t="s">
        <v>4797</v>
      </c>
      <c r="C2776" t="s">
        <v>4014</v>
      </c>
      <c r="D2776" t="s">
        <v>7993</v>
      </c>
      <c r="E2776">
        <v>9080700</v>
      </c>
      <c r="F2776">
        <v>10896840</v>
      </c>
      <c r="G2776">
        <v>46178</v>
      </c>
      <c r="H2776" t="s">
        <v>7952</v>
      </c>
    </row>
    <row r="2777" spans="1:8" hidden="1">
      <c r="A2777">
        <v>138223</v>
      </c>
      <c r="B2777" t="s">
        <v>4797</v>
      </c>
      <c r="C2777" t="s">
        <v>4014</v>
      </c>
      <c r="D2777" t="s">
        <v>7994</v>
      </c>
      <c r="E2777">
        <v>7315000</v>
      </c>
      <c r="F2777">
        <v>8778000</v>
      </c>
      <c r="G2777">
        <v>46178</v>
      </c>
      <c r="H2777" t="s">
        <v>7952</v>
      </c>
    </row>
    <row r="2778" spans="1:8" hidden="1">
      <c r="A2778">
        <v>138224</v>
      </c>
      <c r="B2778" t="s">
        <v>4797</v>
      </c>
      <c r="C2778" t="s">
        <v>4014</v>
      </c>
      <c r="D2778" t="s">
        <v>7995</v>
      </c>
      <c r="E2778">
        <v>12589000</v>
      </c>
      <c r="F2778">
        <v>15106800</v>
      </c>
      <c r="G2778">
        <v>46178</v>
      </c>
      <c r="H2778" t="s">
        <v>7952</v>
      </c>
    </row>
    <row r="2779" spans="1:8" hidden="1">
      <c r="A2779">
        <v>138225</v>
      </c>
      <c r="B2779" t="s">
        <v>7996</v>
      </c>
      <c r="C2779" t="s">
        <v>7997</v>
      </c>
      <c r="D2779" t="s">
        <v>7998</v>
      </c>
      <c r="E2779">
        <v>600000</v>
      </c>
      <c r="F2779">
        <v>600000</v>
      </c>
      <c r="G2779">
        <v>46181</v>
      </c>
      <c r="H2779" t="s">
        <v>7999</v>
      </c>
    </row>
    <row r="2780" spans="1:8" hidden="1">
      <c r="A2780">
        <v>138226</v>
      </c>
      <c r="B2780" t="s">
        <v>7996</v>
      </c>
      <c r="C2780" t="s">
        <v>7997</v>
      </c>
      <c r="D2780" t="s">
        <v>8000</v>
      </c>
      <c r="E2780">
        <v>16000000</v>
      </c>
      <c r="F2780">
        <v>16000000</v>
      </c>
      <c r="G2780">
        <v>46181</v>
      </c>
      <c r="H2780" t="s">
        <v>7999</v>
      </c>
    </row>
    <row r="2781" spans="1:8" hidden="1">
      <c r="A2781">
        <v>138227</v>
      </c>
      <c r="B2781" t="s">
        <v>6177</v>
      </c>
      <c r="C2781" t="s">
        <v>4200</v>
      </c>
      <c r="D2781" t="s">
        <v>8001</v>
      </c>
      <c r="E2781">
        <v>1400000</v>
      </c>
      <c r="F2781">
        <v>1400000</v>
      </c>
      <c r="G2781">
        <v>46181</v>
      </c>
      <c r="H2781" t="s">
        <v>7999</v>
      </c>
    </row>
    <row r="2782" spans="1:8" hidden="1">
      <c r="A2782">
        <v>138228</v>
      </c>
      <c r="B2782" t="s">
        <v>8002</v>
      </c>
      <c r="C2782" t="s">
        <v>8003</v>
      </c>
      <c r="D2782">
        <v>0</v>
      </c>
      <c r="E2782">
        <v>35799000</v>
      </c>
      <c r="F2782">
        <v>35799000</v>
      </c>
      <c r="G2782">
        <v>46181</v>
      </c>
      <c r="H2782" t="s">
        <v>7999</v>
      </c>
    </row>
    <row r="2783" spans="1:8" hidden="1">
      <c r="A2783">
        <v>138229</v>
      </c>
      <c r="B2783" t="s">
        <v>7836</v>
      </c>
      <c r="C2783" t="s">
        <v>4202</v>
      </c>
      <c r="D2783" t="s">
        <v>8004</v>
      </c>
      <c r="E2783">
        <v>11239.66</v>
      </c>
      <c r="F2783">
        <v>11239.66</v>
      </c>
      <c r="G2783">
        <v>46181</v>
      </c>
      <c r="H2783" t="s">
        <v>7999</v>
      </c>
    </row>
    <row r="2784" spans="1:8" hidden="1">
      <c r="A2784">
        <v>138230</v>
      </c>
      <c r="B2784" t="s">
        <v>8005</v>
      </c>
      <c r="C2784" t="s">
        <v>8006</v>
      </c>
      <c r="D2784" t="s">
        <v>8007</v>
      </c>
      <c r="E2784">
        <v>1500000</v>
      </c>
      <c r="F2784">
        <v>1500000</v>
      </c>
      <c r="G2784">
        <v>46181</v>
      </c>
      <c r="H2784" t="s">
        <v>7999</v>
      </c>
    </row>
    <row r="2785" spans="1:8" hidden="1">
      <c r="A2785">
        <v>138231</v>
      </c>
      <c r="B2785" t="s">
        <v>4794</v>
      </c>
      <c r="C2785" t="s">
        <v>4025</v>
      </c>
      <c r="D2785" t="s">
        <v>8008</v>
      </c>
      <c r="E2785">
        <v>300000</v>
      </c>
      <c r="F2785">
        <v>300000</v>
      </c>
      <c r="G2785">
        <v>46181</v>
      </c>
      <c r="H2785" t="s">
        <v>7999</v>
      </c>
    </row>
    <row r="2786" spans="1:8" hidden="1">
      <c r="A2786">
        <v>138232</v>
      </c>
      <c r="B2786" t="s">
        <v>4946</v>
      </c>
      <c r="C2786" t="s">
        <v>4947</v>
      </c>
      <c r="D2786" t="s">
        <v>8009</v>
      </c>
      <c r="E2786">
        <v>70000000</v>
      </c>
      <c r="F2786">
        <v>70000000</v>
      </c>
      <c r="G2786">
        <v>46181</v>
      </c>
      <c r="H2786" t="s">
        <v>7999</v>
      </c>
    </row>
    <row r="2787" spans="1:8" hidden="1">
      <c r="A2787">
        <v>138233</v>
      </c>
      <c r="B2787" t="s">
        <v>4797</v>
      </c>
      <c r="C2787" t="s">
        <v>4014</v>
      </c>
      <c r="D2787" t="s">
        <v>8010</v>
      </c>
      <c r="E2787">
        <v>10238514</v>
      </c>
      <c r="F2787">
        <v>12286216.800000001</v>
      </c>
      <c r="G2787">
        <v>46181</v>
      </c>
      <c r="H2787" t="s">
        <v>7999</v>
      </c>
    </row>
    <row r="2788" spans="1:8" hidden="1">
      <c r="A2788">
        <v>138234</v>
      </c>
      <c r="B2788" t="s">
        <v>5912</v>
      </c>
      <c r="C2788" t="s">
        <v>5913</v>
      </c>
      <c r="D2788" t="s">
        <v>8011</v>
      </c>
      <c r="E2788">
        <v>1774000</v>
      </c>
      <c r="F2788">
        <v>1774000</v>
      </c>
      <c r="G2788">
        <v>46181</v>
      </c>
      <c r="H2788" t="s">
        <v>7999</v>
      </c>
    </row>
    <row r="2789" spans="1:8" hidden="1">
      <c r="A2789">
        <v>138235</v>
      </c>
      <c r="B2789" t="s">
        <v>4807</v>
      </c>
      <c r="C2789" t="s">
        <v>3982</v>
      </c>
      <c r="D2789" t="s">
        <v>8012</v>
      </c>
      <c r="E2789">
        <v>1970800</v>
      </c>
      <c r="F2789">
        <v>2364960</v>
      </c>
      <c r="G2789">
        <v>46181</v>
      </c>
      <c r="H2789" t="s">
        <v>7999</v>
      </c>
    </row>
    <row r="2790" spans="1:8" hidden="1">
      <c r="A2790">
        <v>138236</v>
      </c>
      <c r="B2790" t="s">
        <v>8013</v>
      </c>
      <c r="C2790" t="s">
        <v>8014</v>
      </c>
      <c r="D2790" t="s">
        <v>8015</v>
      </c>
      <c r="E2790">
        <v>2000000</v>
      </c>
      <c r="F2790">
        <v>2000000</v>
      </c>
      <c r="G2790">
        <v>46181</v>
      </c>
      <c r="H2790" t="s">
        <v>7999</v>
      </c>
    </row>
    <row r="2791" spans="1:8" hidden="1">
      <c r="A2791">
        <v>138237</v>
      </c>
      <c r="B2791" t="s">
        <v>4797</v>
      </c>
      <c r="C2791" t="s">
        <v>4014</v>
      </c>
      <c r="D2791" t="s">
        <v>8016</v>
      </c>
      <c r="E2791">
        <v>2384000</v>
      </c>
      <c r="F2791">
        <v>2860800</v>
      </c>
      <c r="G2791">
        <v>46181</v>
      </c>
      <c r="H2791" t="s">
        <v>7999</v>
      </c>
    </row>
    <row r="2792" spans="1:8" hidden="1">
      <c r="A2792">
        <v>138238</v>
      </c>
      <c r="B2792" t="s">
        <v>7804</v>
      </c>
      <c r="C2792" t="s">
        <v>7805</v>
      </c>
      <c r="D2792" t="s">
        <v>8017</v>
      </c>
      <c r="E2792">
        <v>5348703.4000000004</v>
      </c>
      <c r="F2792">
        <v>6410044.0800000001</v>
      </c>
      <c r="G2792">
        <v>46181</v>
      </c>
      <c r="H2792" t="s">
        <v>7999</v>
      </c>
    </row>
    <row r="2793" spans="1:8" hidden="1">
      <c r="A2793">
        <v>138239</v>
      </c>
      <c r="B2793" t="s">
        <v>4689</v>
      </c>
      <c r="C2793" t="s">
        <v>4002</v>
      </c>
      <c r="D2793" t="s">
        <v>8018</v>
      </c>
      <c r="E2793">
        <v>5619500</v>
      </c>
      <c r="F2793">
        <v>6743400</v>
      </c>
      <c r="G2793">
        <v>46181</v>
      </c>
      <c r="H2793" t="s">
        <v>7999</v>
      </c>
    </row>
    <row r="2794" spans="1:8" hidden="1">
      <c r="A2794">
        <v>138240</v>
      </c>
      <c r="B2794" t="s">
        <v>4697</v>
      </c>
      <c r="C2794" t="s">
        <v>3996</v>
      </c>
      <c r="D2794" t="s">
        <v>8019</v>
      </c>
      <c r="E2794">
        <v>876100</v>
      </c>
      <c r="F2794">
        <v>1051320</v>
      </c>
      <c r="G2794">
        <v>46181</v>
      </c>
      <c r="H2794" t="s">
        <v>7999</v>
      </c>
    </row>
    <row r="2795" spans="1:8" hidden="1">
      <c r="A2795">
        <v>138241</v>
      </c>
      <c r="B2795" t="s">
        <v>4697</v>
      </c>
      <c r="C2795" t="s">
        <v>3996</v>
      </c>
      <c r="D2795" t="s">
        <v>8020</v>
      </c>
      <c r="E2795">
        <v>2630100</v>
      </c>
      <c r="F2795">
        <v>3156120</v>
      </c>
      <c r="G2795">
        <v>46181</v>
      </c>
      <c r="H2795" t="s">
        <v>7999</v>
      </c>
    </row>
    <row r="2796" spans="1:8" hidden="1">
      <c r="A2796">
        <v>138242</v>
      </c>
      <c r="B2796" t="s">
        <v>4666</v>
      </c>
      <c r="C2796" t="s">
        <v>4018</v>
      </c>
      <c r="D2796">
        <v>0</v>
      </c>
      <c r="E2796">
        <v>38346000</v>
      </c>
      <c r="F2796">
        <v>38346000</v>
      </c>
      <c r="G2796">
        <v>46181</v>
      </c>
      <c r="H2796" t="s">
        <v>7999</v>
      </c>
    </row>
    <row r="2797" spans="1:8" hidden="1">
      <c r="A2797">
        <v>138243</v>
      </c>
      <c r="B2797" t="s">
        <v>7345</v>
      </c>
      <c r="C2797" t="s">
        <v>7346</v>
      </c>
      <c r="D2797">
        <v>0</v>
      </c>
      <c r="E2797">
        <v>7697379</v>
      </c>
      <c r="F2797">
        <v>9236854.8000000007</v>
      </c>
      <c r="G2797">
        <v>46181</v>
      </c>
      <c r="H2797" t="s">
        <v>7999</v>
      </c>
    </row>
    <row r="2798" spans="1:8" hidden="1">
      <c r="A2798">
        <v>138244</v>
      </c>
      <c r="B2798" t="s">
        <v>5533</v>
      </c>
      <c r="C2798" t="s">
        <v>4084</v>
      </c>
      <c r="D2798" t="s">
        <v>8021</v>
      </c>
      <c r="E2798">
        <v>1800.18</v>
      </c>
      <c r="F2798">
        <v>1800.18</v>
      </c>
      <c r="G2798">
        <v>46181</v>
      </c>
      <c r="H2798" t="s">
        <v>7999</v>
      </c>
    </row>
    <row r="2799" spans="1:8" hidden="1">
      <c r="A2799">
        <v>138245</v>
      </c>
      <c r="B2799" t="s">
        <v>5533</v>
      </c>
      <c r="C2799" t="s">
        <v>4084</v>
      </c>
      <c r="D2799">
        <v>0</v>
      </c>
      <c r="E2799">
        <v>8311.02</v>
      </c>
      <c r="F2799">
        <v>8311.02</v>
      </c>
      <c r="G2799">
        <v>46181</v>
      </c>
      <c r="H2799" t="s">
        <v>7999</v>
      </c>
    </row>
    <row r="2800" spans="1:8" hidden="1">
      <c r="A2800">
        <v>138246</v>
      </c>
      <c r="B2800" t="s">
        <v>5314</v>
      </c>
      <c r="C2800" t="s">
        <v>4023</v>
      </c>
      <c r="D2800" t="s">
        <v>8022</v>
      </c>
      <c r="E2800">
        <v>7222890.5599999996</v>
      </c>
      <c r="F2800">
        <v>8485015.5500000007</v>
      </c>
      <c r="G2800">
        <v>46181</v>
      </c>
      <c r="H2800" t="s">
        <v>7999</v>
      </c>
    </row>
    <row r="2801" spans="1:8" hidden="1">
      <c r="A2801">
        <v>138247</v>
      </c>
      <c r="B2801" t="s">
        <v>4697</v>
      </c>
      <c r="C2801" t="s">
        <v>3996</v>
      </c>
      <c r="D2801" t="s">
        <v>8023</v>
      </c>
      <c r="E2801">
        <v>400000</v>
      </c>
      <c r="F2801">
        <v>400000</v>
      </c>
      <c r="G2801">
        <v>46181</v>
      </c>
      <c r="H2801" t="s">
        <v>7999</v>
      </c>
    </row>
    <row r="2802" spans="1:8" hidden="1">
      <c r="A2802">
        <v>138248</v>
      </c>
      <c r="B2802" t="s">
        <v>5946</v>
      </c>
      <c r="C2802" t="s">
        <v>5947</v>
      </c>
      <c r="D2802" t="s">
        <v>8024</v>
      </c>
      <c r="E2802">
        <v>10000000</v>
      </c>
      <c r="F2802">
        <v>10000000</v>
      </c>
      <c r="G2802">
        <v>46181</v>
      </c>
      <c r="H2802" t="s">
        <v>7999</v>
      </c>
    </row>
    <row r="2803" spans="1:8" hidden="1">
      <c r="A2803">
        <v>138249</v>
      </c>
      <c r="B2803">
        <v>0</v>
      </c>
      <c r="C2803">
        <v>0</v>
      </c>
      <c r="D2803" t="s">
        <v>8025</v>
      </c>
      <c r="E2803">
        <v>0</v>
      </c>
      <c r="F2803">
        <v>0</v>
      </c>
      <c r="G2803">
        <v>46181</v>
      </c>
      <c r="H2803" t="s">
        <v>7999</v>
      </c>
    </row>
    <row r="2804" spans="1:8" hidden="1">
      <c r="A2804">
        <v>138250</v>
      </c>
      <c r="B2804" t="s">
        <v>5108</v>
      </c>
      <c r="C2804" t="s">
        <v>4148</v>
      </c>
      <c r="D2804">
        <v>0</v>
      </c>
      <c r="E2804">
        <v>1337400</v>
      </c>
      <c r="F2804">
        <v>1337400</v>
      </c>
      <c r="G2804">
        <v>46181</v>
      </c>
      <c r="H2804" t="s">
        <v>7999</v>
      </c>
    </row>
    <row r="2805" spans="1:8" hidden="1">
      <c r="A2805">
        <v>138251</v>
      </c>
      <c r="B2805" t="s">
        <v>4777</v>
      </c>
      <c r="C2805" t="s">
        <v>4054</v>
      </c>
      <c r="D2805" t="s">
        <v>8026</v>
      </c>
      <c r="E2805">
        <v>645200</v>
      </c>
      <c r="F2805">
        <v>774240</v>
      </c>
      <c r="G2805">
        <v>46181</v>
      </c>
      <c r="H2805" t="s">
        <v>7999</v>
      </c>
    </row>
    <row r="2806" spans="1:8" hidden="1">
      <c r="A2806">
        <v>138252</v>
      </c>
      <c r="B2806" t="s">
        <v>6809</v>
      </c>
      <c r="C2806" t="s">
        <v>6810</v>
      </c>
      <c r="D2806" t="s">
        <v>8027</v>
      </c>
      <c r="E2806">
        <v>401857</v>
      </c>
      <c r="F2806">
        <v>401857</v>
      </c>
      <c r="G2806">
        <v>46181</v>
      </c>
      <c r="H2806" t="s">
        <v>7999</v>
      </c>
    </row>
    <row r="2807" spans="1:8" hidden="1">
      <c r="A2807">
        <v>138253</v>
      </c>
      <c r="B2807" t="s">
        <v>4763</v>
      </c>
      <c r="C2807" t="s">
        <v>3994</v>
      </c>
      <c r="D2807">
        <v>0</v>
      </c>
      <c r="E2807">
        <v>2918101</v>
      </c>
      <c r="F2807">
        <v>3501721.2</v>
      </c>
      <c r="G2807">
        <v>46182</v>
      </c>
      <c r="H2807" t="s">
        <v>8028</v>
      </c>
    </row>
    <row r="2808" spans="1:8" hidden="1">
      <c r="A2808">
        <v>138254</v>
      </c>
      <c r="B2808" t="s">
        <v>4763</v>
      </c>
      <c r="C2808" t="s">
        <v>3994</v>
      </c>
      <c r="D2808">
        <v>0</v>
      </c>
      <c r="E2808">
        <v>722789</v>
      </c>
      <c r="F2808">
        <v>867346.8</v>
      </c>
      <c r="G2808">
        <v>46182</v>
      </c>
      <c r="H2808" t="s">
        <v>8028</v>
      </c>
    </row>
    <row r="2809" spans="1:8" hidden="1">
      <c r="A2809">
        <v>138255</v>
      </c>
      <c r="B2809" t="s">
        <v>6524</v>
      </c>
      <c r="C2809" t="s">
        <v>4154</v>
      </c>
      <c r="D2809">
        <v>0</v>
      </c>
      <c r="E2809">
        <v>1750000</v>
      </c>
      <c r="F2809">
        <v>2100000</v>
      </c>
      <c r="G2809">
        <v>46182</v>
      </c>
      <c r="H2809" t="s">
        <v>8028</v>
      </c>
    </row>
    <row r="2810" spans="1:8" hidden="1">
      <c r="A2810">
        <v>138256</v>
      </c>
      <c r="B2810" t="s">
        <v>4695</v>
      </c>
      <c r="C2810" t="s">
        <v>3973</v>
      </c>
      <c r="D2810">
        <v>0</v>
      </c>
      <c r="E2810">
        <v>1998416.67</v>
      </c>
      <c r="F2810">
        <v>2398100</v>
      </c>
      <c r="G2810">
        <v>46182</v>
      </c>
      <c r="H2810" t="s">
        <v>8028</v>
      </c>
    </row>
    <row r="2811" spans="1:8" hidden="1">
      <c r="A2811">
        <v>138257</v>
      </c>
      <c r="B2811" t="s">
        <v>4760</v>
      </c>
      <c r="C2811" t="s">
        <v>3999</v>
      </c>
      <c r="D2811" t="s">
        <v>8029</v>
      </c>
      <c r="E2811">
        <v>2000000</v>
      </c>
      <c r="F2811">
        <v>2400000</v>
      </c>
      <c r="G2811">
        <v>46182</v>
      </c>
      <c r="H2811" t="s">
        <v>8028</v>
      </c>
    </row>
    <row r="2812" spans="1:8" hidden="1">
      <c r="A2812">
        <v>138258</v>
      </c>
      <c r="B2812" t="s">
        <v>8030</v>
      </c>
      <c r="C2812" t="s">
        <v>4114</v>
      </c>
      <c r="D2812" t="s">
        <v>8031</v>
      </c>
      <c r="E2812">
        <v>2000000</v>
      </c>
      <c r="F2812">
        <v>2000000</v>
      </c>
      <c r="G2812">
        <v>46182</v>
      </c>
      <c r="H2812" t="s">
        <v>8028</v>
      </c>
    </row>
    <row r="2813" spans="1:8" hidden="1">
      <c r="A2813">
        <v>138259</v>
      </c>
      <c r="B2813" t="s">
        <v>7296</v>
      </c>
      <c r="C2813" t="s">
        <v>4105</v>
      </c>
      <c r="D2813" t="s">
        <v>8032</v>
      </c>
      <c r="E2813">
        <v>44474000</v>
      </c>
      <c r="F2813">
        <v>53368800</v>
      </c>
      <c r="G2813">
        <v>46182</v>
      </c>
      <c r="H2813" t="s">
        <v>8028</v>
      </c>
    </row>
    <row r="2814" spans="1:8" hidden="1">
      <c r="A2814">
        <v>138260</v>
      </c>
      <c r="B2814" t="s">
        <v>4866</v>
      </c>
      <c r="C2814" t="s">
        <v>4097</v>
      </c>
      <c r="D2814" t="s">
        <v>8033</v>
      </c>
      <c r="E2814">
        <v>700000</v>
      </c>
      <c r="F2814">
        <v>700000</v>
      </c>
      <c r="G2814">
        <v>46182</v>
      </c>
      <c r="H2814" t="s">
        <v>8028</v>
      </c>
    </row>
    <row r="2815" spans="1:8" hidden="1">
      <c r="A2815">
        <v>138261</v>
      </c>
      <c r="B2815" t="s">
        <v>8034</v>
      </c>
      <c r="C2815" t="s">
        <v>8035</v>
      </c>
      <c r="D2815" t="s">
        <v>8036</v>
      </c>
      <c r="E2815">
        <v>7569000</v>
      </c>
      <c r="F2815">
        <v>7569000</v>
      </c>
      <c r="G2815">
        <v>46182</v>
      </c>
      <c r="H2815" t="s">
        <v>8028</v>
      </c>
    </row>
    <row r="2816" spans="1:8" hidden="1">
      <c r="A2816">
        <v>138262</v>
      </c>
      <c r="B2816" t="s">
        <v>8037</v>
      </c>
      <c r="C2816" t="s">
        <v>8038</v>
      </c>
      <c r="D2816" t="s">
        <v>8039</v>
      </c>
      <c r="E2816">
        <v>51000000</v>
      </c>
      <c r="F2816">
        <v>61200000</v>
      </c>
      <c r="G2816">
        <v>46182</v>
      </c>
      <c r="H2816" t="s">
        <v>8028</v>
      </c>
    </row>
    <row r="2817" spans="1:8" hidden="1">
      <c r="A2817">
        <v>138263</v>
      </c>
      <c r="B2817" t="s">
        <v>4807</v>
      </c>
      <c r="C2817" t="s">
        <v>3982</v>
      </c>
      <c r="D2817" t="s">
        <v>8040</v>
      </c>
      <c r="E2817">
        <v>7290000</v>
      </c>
      <c r="F2817">
        <v>8748000</v>
      </c>
      <c r="G2817">
        <v>46182</v>
      </c>
      <c r="H2817" t="s">
        <v>8028</v>
      </c>
    </row>
    <row r="2818" spans="1:8" hidden="1">
      <c r="A2818">
        <v>138264</v>
      </c>
      <c r="B2818" t="s">
        <v>8041</v>
      </c>
      <c r="C2818" t="s">
        <v>8042</v>
      </c>
      <c r="D2818" t="s">
        <v>8043</v>
      </c>
      <c r="E2818">
        <v>15825000</v>
      </c>
      <c r="F2818">
        <v>15825000</v>
      </c>
      <c r="G2818">
        <v>46185</v>
      </c>
      <c r="H2818" t="s">
        <v>4624</v>
      </c>
    </row>
    <row r="2819" spans="1:8" hidden="1">
      <c r="A2819">
        <v>138265</v>
      </c>
      <c r="B2819" t="s">
        <v>4807</v>
      </c>
      <c r="C2819" t="s">
        <v>3982</v>
      </c>
      <c r="D2819" t="s">
        <v>8044</v>
      </c>
      <c r="E2819">
        <v>9720000</v>
      </c>
      <c r="F2819">
        <v>11664000</v>
      </c>
      <c r="G2819">
        <v>46182</v>
      </c>
      <c r="H2819" t="s">
        <v>8028</v>
      </c>
    </row>
    <row r="2820" spans="1:8" hidden="1">
      <c r="A2820">
        <v>138266</v>
      </c>
      <c r="B2820" t="s">
        <v>4697</v>
      </c>
      <c r="C2820" t="s">
        <v>3996</v>
      </c>
      <c r="D2820" t="s">
        <v>8045</v>
      </c>
      <c r="E2820">
        <v>1123900</v>
      </c>
      <c r="F2820">
        <v>1348680</v>
      </c>
      <c r="G2820">
        <v>46182</v>
      </c>
      <c r="H2820" t="s">
        <v>8028</v>
      </c>
    </row>
    <row r="2821" spans="1:8" hidden="1">
      <c r="A2821">
        <v>138267</v>
      </c>
      <c r="B2821" t="s">
        <v>4807</v>
      </c>
      <c r="C2821" t="s">
        <v>3982</v>
      </c>
      <c r="D2821" t="s">
        <v>8046</v>
      </c>
      <c r="E2821">
        <v>12150000</v>
      </c>
      <c r="F2821">
        <v>14580000</v>
      </c>
      <c r="G2821">
        <v>46182</v>
      </c>
      <c r="H2821" t="s">
        <v>8028</v>
      </c>
    </row>
    <row r="2822" spans="1:8" hidden="1">
      <c r="A2822">
        <v>138268</v>
      </c>
      <c r="B2822" t="s">
        <v>4697</v>
      </c>
      <c r="C2822" t="s">
        <v>3996</v>
      </c>
      <c r="D2822" t="s">
        <v>8047</v>
      </c>
      <c r="E2822">
        <v>4425563</v>
      </c>
      <c r="F2822">
        <v>5310675.5999999996</v>
      </c>
      <c r="G2822">
        <v>46182</v>
      </c>
      <c r="H2822" t="s">
        <v>8028</v>
      </c>
    </row>
    <row r="2823" spans="1:8" hidden="1">
      <c r="A2823">
        <v>138269</v>
      </c>
      <c r="B2823" t="s">
        <v>8048</v>
      </c>
      <c r="C2823" t="s">
        <v>8049</v>
      </c>
      <c r="D2823" t="s">
        <v>7748</v>
      </c>
      <c r="E2823">
        <v>5000000</v>
      </c>
      <c r="F2823">
        <v>5000000</v>
      </c>
      <c r="G2823">
        <v>46182</v>
      </c>
      <c r="H2823" t="s">
        <v>8028</v>
      </c>
    </row>
    <row r="2824" spans="1:8" hidden="1">
      <c r="A2824">
        <v>138270</v>
      </c>
      <c r="B2824" t="s">
        <v>4697</v>
      </c>
      <c r="C2824" t="s">
        <v>3996</v>
      </c>
      <c r="D2824" t="s">
        <v>8050</v>
      </c>
      <c r="E2824">
        <v>11121002</v>
      </c>
      <c r="F2824">
        <v>13345202.4</v>
      </c>
      <c r="G2824">
        <v>46182</v>
      </c>
      <c r="H2824" t="s">
        <v>8028</v>
      </c>
    </row>
    <row r="2825" spans="1:8" hidden="1">
      <c r="A2825">
        <v>138271</v>
      </c>
      <c r="B2825" t="s">
        <v>4697</v>
      </c>
      <c r="C2825" t="s">
        <v>3996</v>
      </c>
      <c r="D2825" t="s">
        <v>8051</v>
      </c>
      <c r="E2825">
        <v>752800</v>
      </c>
      <c r="F2825">
        <v>903360</v>
      </c>
      <c r="G2825">
        <v>46182</v>
      </c>
      <c r="H2825" t="s">
        <v>8028</v>
      </c>
    </row>
    <row r="2826" spans="1:8" hidden="1">
      <c r="A2826">
        <v>138272</v>
      </c>
      <c r="B2826" t="s">
        <v>4695</v>
      </c>
      <c r="C2826" t="s">
        <v>3973</v>
      </c>
      <c r="D2826" t="s">
        <v>8052</v>
      </c>
      <c r="E2826">
        <v>451833.33</v>
      </c>
      <c r="F2826">
        <v>542200</v>
      </c>
      <c r="G2826">
        <v>46182</v>
      </c>
      <c r="H2826" t="s">
        <v>8028</v>
      </c>
    </row>
    <row r="2827" spans="1:8" hidden="1">
      <c r="A2827">
        <v>138273</v>
      </c>
      <c r="B2827" t="s">
        <v>4697</v>
      </c>
      <c r="C2827" t="s">
        <v>3996</v>
      </c>
      <c r="D2827" t="s">
        <v>8053</v>
      </c>
      <c r="E2827">
        <v>1000000</v>
      </c>
      <c r="F2827">
        <v>1200000</v>
      </c>
      <c r="G2827">
        <v>46182</v>
      </c>
      <c r="H2827" t="s">
        <v>8028</v>
      </c>
    </row>
    <row r="2828" spans="1:8" hidden="1">
      <c r="A2828">
        <v>138274</v>
      </c>
      <c r="B2828" t="s">
        <v>4697</v>
      </c>
      <c r="C2828" t="s">
        <v>3996</v>
      </c>
      <c r="D2828" t="s">
        <v>8054</v>
      </c>
      <c r="E2828">
        <v>3743400</v>
      </c>
      <c r="F2828">
        <v>4492080</v>
      </c>
      <c r="G2828">
        <v>46182</v>
      </c>
      <c r="H2828" t="s">
        <v>8028</v>
      </c>
    </row>
    <row r="2829" spans="1:8" hidden="1">
      <c r="A2829">
        <v>138275</v>
      </c>
      <c r="B2829" t="s">
        <v>4697</v>
      </c>
      <c r="C2829" t="s">
        <v>3996</v>
      </c>
      <c r="D2829" t="s">
        <v>8055</v>
      </c>
      <c r="E2829">
        <v>25171200</v>
      </c>
      <c r="F2829">
        <v>30205440</v>
      </c>
      <c r="G2829">
        <v>46182</v>
      </c>
      <c r="H2829" t="s">
        <v>8028</v>
      </c>
    </row>
    <row r="2830" spans="1:8" hidden="1">
      <c r="A2830">
        <v>138276</v>
      </c>
      <c r="B2830" t="s">
        <v>4689</v>
      </c>
      <c r="C2830" t="s">
        <v>4002</v>
      </c>
      <c r="D2830" t="s">
        <v>8056</v>
      </c>
      <c r="E2830">
        <v>4210875</v>
      </c>
      <c r="F2830">
        <v>5053050</v>
      </c>
      <c r="G2830">
        <v>46182</v>
      </c>
      <c r="H2830" t="s">
        <v>8028</v>
      </c>
    </row>
    <row r="2831" spans="1:8" hidden="1">
      <c r="A2831">
        <v>138277</v>
      </c>
      <c r="B2831" t="s">
        <v>4689</v>
      </c>
      <c r="C2831" t="s">
        <v>4002</v>
      </c>
      <c r="D2831" t="s">
        <v>8057</v>
      </c>
      <c r="E2831">
        <v>61200.06</v>
      </c>
      <c r="F2831">
        <v>73440.070000000007</v>
      </c>
      <c r="G2831">
        <v>46182</v>
      </c>
      <c r="H2831" t="s">
        <v>8028</v>
      </c>
    </row>
    <row r="2832" spans="1:8" hidden="1">
      <c r="A2832">
        <v>138278</v>
      </c>
      <c r="B2832" t="s">
        <v>4689</v>
      </c>
      <c r="C2832" t="s">
        <v>4002</v>
      </c>
      <c r="D2832" t="s">
        <v>8058</v>
      </c>
      <c r="E2832">
        <v>814150</v>
      </c>
      <c r="F2832">
        <v>976980</v>
      </c>
      <c r="G2832">
        <v>46182</v>
      </c>
      <c r="H2832" t="s">
        <v>8028</v>
      </c>
    </row>
    <row r="2833" spans="1:8" hidden="1">
      <c r="A2833">
        <v>138279</v>
      </c>
      <c r="B2833" t="s">
        <v>4689</v>
      </c>
      <c r="C2833" t="s">
        <v>4002</v>
      </c>
      <c r="D2833" t="s">
        <v>8059</v>
      </c>
      <c r="E2833">
        <v>814150</v>
      </c>
      <c r="F2833">
        <v>976980</v>
      </c>
      <c r="G2833">
        <v>46182</v>
      </c>
      <c r="H2833" t="s">
        <v>8028</v>
      </c>
    </row>
    <row r="2834" spans="1:8" hidden="1">
      <c r="A2834">
        <v>138280</v>
      </c>
      <c r="B2834" t="s">
        <v>4689</v>
      </c>
      <c r="C2834" t="s">
        <v>4002</v>
      </c>
      <c r="D2834" t="s">
        <v>8060</v>
      </c>
      <c r="E2834">
        <v>783175</v>
      </c>
      <c r="F2834">
        <v>939810</v>
      </c>
      <c r="G2834">
        <v>46182</v>
      </c>
      <c r="H2834" t="s">
        <v>8028</v>
      </c>
    </row>
    <row r="2835" spans="1:8" hidden="1">
      <c r="A2835">
        <v>138281</v>
      </c>
      <c r="B2835" t="s">
        <v>4689</v>
      </c>
      <c r="C2835" t="s">
        <v>4002</v>
      </c>
      <c r="D2835" t="s">
        <v>8061</v>
      </c>
      <c r="E2835">
        <v>719986</v>
      </c>
      <c r="F2835">
        <v>863983.2</v>
      </c>
      <c r="G2835">
        <v>46182</v>
      </c>
      <c r="H2835" t="s">
        <v>8028</v>
      </c>
    </row>
    <row r="2836" spans="1:8" hidden="1">
      <c r="A2836">
        <v>138282</v>
      </c>
      <c r="B2836" t="s">
        <v>4689</v>
      </c>
      <c r="C2836" t="s">
        <v>4002</v>
      </c>
      <c r="D2836" t="s">
        <v>8062</v>
      </c>
      <c r="E2836">
        <v>752200</v>
      </c>
      <c r="F2836">
        <v>902640</v>
      </c>
      <c r="G2836">
        <v>46182</v>
      </c>
      <c r="H2836" t="s">
        <v>8028</v>
      </c>
    </row>
    <row r="2837" spans="1:8" hidden="1">
      <c r="A2837">
        <v>138283</v>
      </c>
      <c r="B2837" t="s">
        <v>4689</v>
      </c>
      <c r="C2837" t="s">
        <v>4002</v>
      </c>
      <c r="D2837" t="s">
        <v>8063</v>
      </c>
      <c r="E2837">
        <v>2673800</v>
      </c>
      <c r="F2837">
        <v>3208560</v>
      </c>
      <c r="G2837">
        <v>46182</v>
      </c>
      <c r="H2837" t="s">
        <v>8028</v>
      </c>
    </row>
    <row r="2838" spans="1:8" hidden="1">
      <c r="A2838">
        <v>138284</v>
      </c>
      <c r="B2838" t="s">
        <v>4689</v>
      </c>
      <c r="C2838" t="s">
        <v>4002</v>
      </c>
      <c r="D2838" t="s">
        <v>8064</v>
      </c>
      <c r="E2838">
        <v>719986</v>
      </c>
      <c r="F2838">
        <v>863983.2</v>
      </c>
      <c r="G2838">
        <v>46182</v>
      </c>
      <c r="H2838" t="s">
        <v>8028</v>
      </c>
    </row>
    <row r="2839" spans="1:8" hidden="1">
      <c r="A2839">
        <v>138285</v>
      </c>
      <c r="B2839">
        <v>0</v>
      </c>
      <c r="C2839">
        <v>0</v>
      </c>
      <c r="D2839" t="s">
        <v>8065</v>
      </c>
      <c r="E2839">
        <v>0</v>
      </c>
      <c r="F2839">
        <v>0</v>
      </c>
      <c r="G2839">
        <v>46182</v>
      </c>
      <c r="H2839" t="s">
        <v>8028</v>
      </c>
    </row>
    <row r="2840" spans="1:8" hidden="1">
      <c r="A2840">
        <v>138286</v>
      </c>
      <c r="B2840" t="s">
        <v>4716</v>
      </c>
      <c r="C2840" t="s">
        <v>4717</v>
      </c>
      <c r="D2840" t="s">
        <v>8066</v>
      </c>
      <c r="E2840">
        <v>330860.33</v>
      </c>
      <c r="F2840">
        <v>330860.33</v>
      </c>
      <c r="G2840">
        <v>46182</v>
      </c>
      <c r="H2840" t="s">
        <v>8028</v>
      </c>
    </row>
    <row r="2841" spans="1:8" hidden="1">
      <c r="A2841">
        <v>138287</v>
      </c>
      <c r="B2841" t="s">
        <v>4689</v>
      </c>
      <c r="C2841" t="s">
        <v>4002</v>
      </c>
      <c r="D2841" t="s">
        <v>8067</v>
      </c>
      <c r="E2841">
        <v>752200</v>
      </c>
      <c r="F2841">
        <v>902640</v>
      </c>
      <c r="G2841">
        <v>46182</v>
      </c>
      <c r="H2841" t="s">
        <v>8028</v>
      </c>
    </row>
    <row r="2842" spans="1:8" hidden="1">
      <c r="A2842">
        <v>138288</v>
      </c>
      <c r="B2842" t="s">
        <v>4689</v>
      </c>
      <c r="C2842" t="s">
        <v>4002</v>
      </c>
      <c r="D2842" t="s">
        <v>8068</v>
      </c>
      <c r="E2842">
        <v>2000000</v>
      </c>
      <c r="F2842">
        <v>2400000</v>
      </c>
      <c r="G2842">
        <v>46182</v>
      </c>
      <c r="H2842" t="s">
        <v>8028</v>
      </c>
    </row>
    <row r="2843" spans="1:8" hidden="1">
      <c r="A2843">
        <v>138289</v>
      </c>
      <c r="B2843" t="s">
        <v>4689</v>
      </c>
      <c r="C2843" t="s">
        <v>4002</v>
      </c>
      <c r="D2843" t="s">
        <v>8069</v>
      </c>
      <c r="E2843">
        <v>814150</v>
      </c>
      <c r="F2843">
        <v>976980</v>
      </c>
      <c r="G2843">
        <v>46182</v>
      </c>
      <c r="H2843" t="s">
        <v>8028</v>
      </c>
    </row>
    <row r="2844" spans="1:8" hidden="1">
      <c r="A2844">
        <v>138290</v>
      </c>
      <c r="B2844" t="s">
        <v>4689</v>
      </c>
      <c r="C2844" t="s">
        <v>4002</v>
      </c>
      <c r="D2844" t="s">
        <v>8070</v>
      </c>
      <c r="E2844">
        <v>783175</v>
      </c>
      <c r="F2844">
        <v>939810</v>
      </c>
      <c r="G2844">
        <v>46182</v>
      </c>
      <c r="H2844" t="s">
        <v>8028</v>
      </c>
    </row>
    <row r="2845" spans="1:8" hidden="1">
      <c r="A2845">
        <v>138291</v>
      </c>
      <c r="B2845" t="s">
        <v>4689</v>
      </c>
      <c r="C2845" t="s">
        <v>4002</v>
      </c>
      <c r="D2845" t="s">
        <v>8071</v>
      </c>
      <c r="E2845">
        <v>624200</v>
      </c>
      <c r="F2845">
        <v>749040</v>
      </c>
      <c r="G2845">
        <v>46182</v>
      </c>
      <c r="H2845" t="s">
        <v>8028</v>
      </c>
    </row>
    <row r="2846" spans="1:8" hidden="1">
      <c r="A2846">
        <v>138292</v>
      </c>
      <c r="B2846" t="s">
        <v>4689</v>
      </c>
      <c r="C2846" t="s">
        <v>4002</v>
      </c>
      <c r="D2846" t="s">
        <v>8072</v>
      </c>
      <c r="E2846">
        <v>752200</v>
      </c>
      <c r="F2846">
        <v>902640</v>
      </c>
      <c r="G2846">
        <v>46182</v>
      </c>
      <c r="H2846" t="s">
        <v>8028</v>
      </c>
    </row>
    <row r="2847" spans="1:8" hidden="1">
      <c r="A2847">
        <v>138293</v>
      </c>
      <c r="B2847" t="s">
        <v>4689</v>
      </c>
      <c r="C2847" t="s">
        <v>4002</v>
      </c>
      <c r="D2847" t="s">
        <v>8073</v>
      </c>
      <c r="E2847">
        <v>45105448</v>
      </c>
      <c r="F2847">
        <v>54126537.600000001</v>
      </c>
      <c r="G2847">
        <v>46182</v>
      </c>
      <c r="H2847" t="s">
        <v>8028</v>
      </c>
    </row>
    <row r="2848" spans="1:8" hidden="1">
      <c r="A2848">
        <v>138294</v>
      </c>
      <c r="B2848" t="s">
        <v>4689</v>
      </c>
      <c r="C2848" t="s">
        <v>4002</v>
      </c>
      <c r="D2848" t="s">
        <v>8074</v>
      </c>
      <c r="E2848">
        <v>6035236</v>
      </c>
      <c r="F2848">
        <v>7242283.2000000002</v>
      </c>
      <c r="G2848">
        <v>46182</v>
      </c>
      <c r="H2848" t="s">
        <v>8028</v>
      </c>
    </row>
    <row r="2849" spans="1:8" hidden="1">
      <c r="A2849">
        <v>138295</v>
      </c>
      <c r="B2849" t="s">
        <v>4689</v>
      </c>
      <c r="C2849" t="s">
        <v>4002</v>
      </c>
      <c r="D2849" t="s">
        <v>8075</v>
      </c>
      <c r="E2849">
        <v>13976336</v>
      </c>
      <c r="F2849">
        <v>16771603.199999999</v>
      </c>
      <c r="G2849">
        <v>46182</v>
      </c>
      <c r="H2849" t="s">
        <v>8028</v>
      </c>
    </row>
    <row r="2850" spans="1:8" hidden="1">
      <c r="A2850">
        <v>138296</v>
      </c>
      <c r="B2850" t="s">
        <v>4689</v>
      </c>
      <c r="C2850" t="s">
        <v>4002</v>
      </c>
      <c r="D2850" t="s">
        <v>8076</v>
      </c>
      <c r="E2850">
        <v>6352880</v>
      </c>
      <c r="F2850">
        <v>7623456</v>
      </c>
      <c r="G2850">
        <v>46182</v>
      </c>
      <c r="H2850" t="s">
        <v>8028</v>
      </c>
    </row>
    <row r="2851" spans="1:8" hidden="1">
      <c r="A2851">
        <v>138297</v>
      </c>
      <c r="B2851" t="s">
        <v>4689</v>
      </c>
      <c r="C2851" t="s">
        <v>4002</v>
      </c>
      <c r="D2851" t="s">
        <v>8077</v>
      </c>
      <c r="E2851">
        <v>4858100</v>
      </c>
      <c r="F2851">
        <v>5829720</v>
      </c>
      <c r="G2851">
        <v>46182</v>
      </c>
      <c r="H2851" t="s">
        <v>8028</v>
      </c>
    </row>
    <row r="2852" spans="1:8" hidden="1">
      <c r="A2852">
        <v>138298</v>
      </c>
      <c r="B2852" t="s">
        <v>4689</v>
      </c>
      <c r="C2852" t="s">
        <v>4002</v>
      </c>
      <c r="D2852" t="s">
        <v>8078</v>
      </c>
      <c r="E2852">
        <v>11211000</v>
      </c>
      <c r="F2852">
        <v>13453200</v>
      </c>
      <c r="G2852">
        <v>46182</v>
      </c>
      <c r="H2852" t="s">
        <v>8028</v>
      </c>
    </row>
    <row r="2853" spans="1:8" hidden="1">
      <c r="A2853">
        <v>138299</v>
      </c>
      <c r="B2853" t="s">
        <v>4952</v>
      </c>
      <c r="C2853" t="s">
        <v>3992</v>
      </c>
      <c r="D2853" t="s">
        <v>8079</v>
      </c>
      <c r="E2853">
        <v>700000</v>
      </c>
      <c r="F2853">
        <v>700000</v>
      </c>
      <c r="G2853">
        <v>46182</v>
      </c>
      <c r="H2853" t="s">
        <v>8028</v>
      </c>
    </row>
    <row r="2854" spans="1:8" hidden="1">
      <c r="A2854">
        <v>138300</v>
      </c>
      <c r="B2854" t="s">
        <v>4689</v>
      </c>
      <c r="C2854" t="s">
        <v>4002</v>
      </c>
      <c r="D2854" t="s">
        <v>8080</v>
      </c>
      <c r="E2854">
        <v>747400</v>
      </c>
      <c r="F2854">
        <v>896880</v>
      </c>
      <c r="G2854">
        <v>46182</v>
      </c>
      <c r="H2854" t="s">
        <v>8028</v>
      </c>
    </row>
    <row r="2855" spans="1:8" hidden="1">
      <c r="A2855">
        <v>138301</v>
      </c>
      <c r="B2855" t="s">
        <v>4689</v>
      </c>
      <c r="C2855" t="s">
        <v>4002</v>
      </c>
      <c r="D2855" t="s">
        <v>8081</v>
      </c>
      <c r="E2855">
        <v>10935000</v>
      </c>
      <c r="F2855">
        <v>10935000</v>
      </c>
      <c r="G2855">
        <v>46182</v>
      </c>
      <c r="H2855" t="s">
        <v>8028</v>
      </c>
    </row>
    <row r="2856" spans="1:8" hidden="1">
      <c r="A2856">
        <v>138302</v>
      </c>
      <c r="B2856" t="s">
        <v>4689</v>
      </c>
      <c r="C2856" t="s">
        <v>4002</v>
      </c>
      <c r="D2856" t="s">
        <v>8082</v>
      </c>
      <c r="E2856">
        <v>729000</v>
      </c>
      <c r="F2856">
        <v>729000</v>
      </c>
      <c r="G2856">
        <v>46182</v>
      </c>
      <c r="H2856" t="s">
        <v>8028</v>
      </c>
    </row>
    <row r="2857" spans="1:8" hidden="1">
      <c r="A2857">
        <v>138303</v>
      </c>
      <c r="B2857" t="s">
        <v>8083</v>
      </c>
      <c r="C2857" t="s">
        <v>8084</v>
      </c>
      <c r="D2857" t="s">
        <v>8085</v>
      </c>
      <c r="E2857">
        <v>4684000</v>
      </c>
      <c r="F2857">
        <v>4684000</v>
      </c>
      <c r="G2857">
        <v>46182</v>
      </c>
      <c r="H2857" t="s">
        <v>8028</v>
      </c>
    </row>
    <row r="2858" spans="1:8" hidden="1">
      <c r="A2858">
        <v>138304</v>
      </c>
      <c r="B2858" t="s">
        <v>8086</v>
      </c>
      <c r="C2858" t="s">
        <v>8087</v>
      </c>
      <c r="D2858" t="s">
        <v>8088</v>
      </c>
      <c r="E2858">
        <v>134172136.83</v>
      </c>
      <c r="F2858">
        <v>134172136.83</v>
      </c>
      <c r="G2858">
        <v>46182</v>
      </c>
      <c r="H2858" t="s">
        <v>8028</v>
      </c>
    </row>
    <row r="2859" spans="1:8" hidden="1">
      <c r="A2859">
        <v>138305</v>
      </c>
      <c r="B2859" t="s">
        <v>4697</v>
      </c>
      <c r="C2859" t="s">
        <v>3996</v>
      </c>
      <c r="D2859" t="s">
        <v>8089</v>
      </c>
      <c r="E2859">
        <v>367000</v>
      </c>
      <c r="F2859">
        <v>367000</v>
      </c>
      <c r="G2859">
        <v>46182</v>
      </c>
      <c r="H2859" t="s">
        <v>8028</v>
      </c>
    </row>
    <row r="2860" spans="1:8" hidden="1">
      <c r="A2860">
        <v>138306</v>
      </c>
      <c r="B2860" t="s">
        <v>4697</v>
      </c>
      <c r="C2860" t="s">
        <v>3996</v>
      </c>
      <c r="D2860" t="s">
        <v>8090</v>
      </c>
      <c r="E2860">
        <v>1603000</v>
      </c>
      <c r="F2860">
        <v>1603000</v>
      </c>
      <c r="G2860">
        <v>46182</v>
      </c>
      <c r="H2860" t="s">
        <v>8028</v>
      </c>
    </row>
    <row r="2861" spans="1:8" hidden="1">
      <c r="A2861">
        <v>138307</v>
      </c>
      <c r="B2861" t="s">
        <v>8091</v>
      </c>
      <c r="C2861" t="s">
        <v>8092</v>
      </c>
      <c r="D2861" t="s">
        <v>8093</v>
      </c>
      <c r="E2861">
        <v>5107000</v>
      </c>
      <c r="F2861">
        <v>5107000</v>
      </c>
      <c r="G2861">
        <v>46182</v>
      </c>
      <c r="H2861" t="s">
        <v>8028</v>
      </c>
    </row>
    <row r="2862" spans="1:8" hidden="1">
      <c r="A2862">
        <v>138308</v>
      </c>
      <c r="B2862" t="s">
        <v>8094</v>
      </c>
      <c r="C2862" t="s">
        <v>8095</v>
      </c>
      <c r="D2862" t="s">
        <v>8096</v>
      </c>
      <c r="E2862">
        <v>2340000</v>
      </c>
      <c r="F2862">
        <v>2340000</v>
      </c>
      <c r="G2862">
        <v>46182</v>
      </c>
      <c r="H2862" t="s">
        <v>8028</v>
      </c>
    </row>
    <row r="2863" spans="1:8" hidden="1">
      <c r="A2863">
        <v>138309</v>
      </c>
      <c r="B2863" t="s">
        <v>5370</v>
      </c>
      <c r="C2863" t="s">
        <v>4101</v>
      </c>
      <c r="D2863" t="s">
        <v>8097</v>
      </c>
      <c r="E2863">
        <v>2940000</v>
      </c>
      <c r="F2863">
        <v>3528000</v>
      </c>
      <c r="G2863">
        <v>46182</v>
      </c>
      <c r="H2863" t="s">
        <v>8028</v>
      </c>
    </row>
    <row r="2864" spans="1:8" hidden="1">
      <c r="A2864">
        <v>138310</v>
      </c>
      <c r="B2864" t="s">
        <v>8098</v>
      </c>
      <c r="C2864" t="s">
        <v>8099</v>
      </c>
      <c r="D2864" t="s">
        <v>8100</v>
      </c>
      <c r="E2864">
        <v>2000000</v>
      </c>
      <c r="F2864">
        <v>2000000</v>
      </c>
      <c r="G2864">
        <v>46182</v>
      </c>
      <c r="H2864" t="s">
        <v>8028</v>
      </c>
    </row>
    <row r="2865" spans="1:8" hidden="1">
      <c r="A2865">
        <v>138311</v>
      </c>
      <c r="B2865" t="s">
        <v>4807</v>
      </c>
      <c r="C2865" t="s">
        <v>3982</v>
      </c>
      <c r="D2865" t="s">
        <v>8101</v>
      </c>
      <c r="E2865">
        <v>24300000</v>
      </c>
      <c r="F2865">
        <v>29160000</v>
      </c>
      <c r="G2865">
        <v>46182</v>
      </c>
      <c r="H2865" t="s">
        <v>8028</v>
      </c>
    </row>
    <row r="2866" spans="1:8" hidden="1">
      <c r="A2866">
        <v>138312</v>
      </c>
      <c r="B2866" t="s">
        <v>4807</v>
      </c>
      <c r="C2866" t="s">
        <v>3982</v>
      </c>
      <c r="D2866" t="s">
        <v>8102</v>
      </c>
      <c r="E2866">
        <v>32400000</v>
      </c>
      <c r="F2866">
        <v>38880000</v>
      </c>
      <c r="G2866">
        <v>46182</v>
      </c>
      <c r="H2866" t="s">
        <v>8028</v>
      </c>
    </row>
    <row r="2867" spans="1:8" hidden="1">
      <c r="A2867">
        <v>138313</v>
      </c>
      <c r="B2867" t="s">
        <v>8103</v>
      </c>
      <c r="C2867" t="s">
        <v>8104</v>
      </c>
      <c r="D2867" t="s">
        <v>8105</v>
      </c>
      <c r="E2867">
        <v>2209680</v>
      </c>
      <c r="F2867">
        <v>2651616</v>
      </c>
      <c r="G2867">
        <v>46182</v>
      </c>
      <c r="H2867" t="s">
        <v>8028</v>
      </c>
    </row>
    <row r="2868" spans="1:8" hidden="1">
      <c r="A2868">
        <v>138314</v>
      </c>
      <c r="B2868" t="s">
        <v>4807</v>
      </c>
      <c r="C2868" t="s">
        <v>3982</v>
      </c>
      <c r="D2868" t="s">
        <v>8106</v>
      </c>
      <c r="E2868">
        <v>40500000</v>
      </c>
      <c r="F2868">
        <v>48600000</v>
      </c>
      <c r="G2868">
        <v>46182</v>
      </c>
      <c r="H2868" t="s">
        <v>8028</v>
      </c>
    </row>
    <row r="2869" spans="1:8" hidden="1">
      <c r="A2869">
        <v>138315</v>
      </c>
      <c r="B2869" t="s">
        <v>7270</v>
      </c>
      <c r="C2869" t="s">
        <v>7271</v>
      </c>
      <c r="D2869" t="s">
        <v>6563</v>
      </c>
      <c r="E2869">
        <v>10204400</v>
      </c>
      <c r="F2869">
        <v>10204400</v>
      </c>
      <c r="G2869">
        <v>46182</v>
      </c>
      <c r="H2869" t="s">
        <v>8028</v>
      </c>
    </row>
    <row r="2870" spans="1:8" hidden="1">
      <c r="A2870">
        <v>138316</v>
      </c>
      <c r="B2870">
        <v>0</v>
      </c>
      <c r="C2870">
        <v>0</v>
      </c>
      <c r="D2870" t="s">
        <v>8107</v>
      </c>
      <c r="E2870">
        <v>0</v>
      </c>
      <c r="F2870">
        <v>0</v>
      </c>
      <c r="G2870">
        <v>46182</v>
      </c>
      <c r="H2870" t="s">
        <v>8028</v>
      </c>
    </row>
    <row r="2871" spans="1:8" hidden="1">
      <c r="A2871">
        <v>138317</v>
      </c>
      <c r="B2871" t="s">
        <v>4794</v>
      </c>
      <c r="C2871" t="s">
        <v>4025</v>
      </c>
      <c r="D2871">
        <v>0</v>
      </c>
      <c r="E2871">
        <v>2026</v>
      </c>
      <c r="F2871">
        <v>2026</v>
      </c>
      <c r="G2871">
        <v>46182</v>
      </c>
      <c r="H2871" t="s">
        <v>8028</v>
      </c>
    </row>
    <row r="2872" spans="1:8" hidden="1">
      <c r="A2872">
        <v>138318</v>
      </c>
      <c r="B2872" t="s">
        <v>4791</v>
      </c>
      <c r="C2872" t="s">
        <v>3968</v>
      </c>
      <c r="D2872" t="s">
        <v>8108</v>
      </c>
      <c r="E2872">
        <v>2200000</v>
      </c>
      <c r="F2872">
        <v>2640000</v>
      </c>
      <c r="G2872">
        <v>46182</v>
      </c>
      <c r="H2872" t="s">
        <v>8028</v>
      </c>
    </row>
    <row r="2873" spans="1:8" hidden="1">
      <c r="A2873">
        <v>138319</v>
      </c>
      <c r="B2873" t="s">
        <v>5142</v>
      </c>
      <c r="C2873" t="s">
        <v>5143</v>
      </c>
      <c r="D2873">
        <v>0</v>
      </c>
      <c r="E2873">
        <v>129202</v>
      </c>
      <c r="F2873">
        <v>129202</v>
      </c>
      <c r="G2873">
        <v>46182</v>
      </c>
      <c r="H2873" t="s">
        <v>8028</v>
      </c>
    </row>
    <row r="2874" spans="1:8" hidden="1">
      <c r="A2874">
        <v>138320</v>
      </c>
      <c r="B2874" t="s">
        <v>6562</v>
      </c>
      <c r="C2874" t="s">
        <v>4027</v>
      </c>
      <c r="D2874" t="s">
        <v>8109</v>
      </c>
      <c r="E2874">
        <v>30960000</v>
      </c>
      <c r="F2874">
        <v>37152000</v>
      </c>
      <c r="G2874">
        <v>46182</v>
      </c>
      <c r="H2874" t="s">
        <v>8028</v>
      </c>
    </row>
    <row r="2875" spans="1:8" hidden="1">
      <c r="A2875">
        <v>138321</v>
      </c>
      <c r="B2875" t="s">
        <v>4713</v>
      </c>
      <c r="C2875" t="s">
        <v>4714</v>
      </c>
      <c r="D2875" t="s">
        <v>8110</v>
      </c>
      <c r="E2875">
        <v>321048</v>
      </c>
      <c r="F2875">
        <v>321048</v>
      </c>
      <c r="G2875">
        <v>46182</v>
      </c>
      <c r="H2875" t="s">
        <v>8028</v>
      </c>
    </row>
    <row r="2876" spans="1:8" hidden="1">
      <c r="A2876">
        <v>138322</v>
      </c>
      <c r="B2876" t="s">
        <v>5330</v>
      </c>
      <c r="C2876" t="s">
        <v>5331</v>
      </c>
      <c r="D2876" t="s">
        <v>8111</v>
      </c>
      <c r="E2876">
        <v>27000</v>
      </c>
      <c r="F2876">
        <v>27000</v>
      </c>
      <c r="G2876">
        <v>46182</v>
      </c>
      <c r="H2876" t="s">
        <v>8028</v>
      </c>
    </row>
    <row r="2877" spans="1:8" hidden="1">
      <c r="A2877">
        <v>138323</v>
      </c>
      <c r="B2877">
        <v>0</v>
      </c>
      <c r="C2877">
        <v>0</v>
      </c>
      <c r="D2877" t="s">
        <v>8112</v>
      </c>
      <c r="E2877">
        <v>0</v>
      </c>
      <c r="F2877">
        <v>0</v>
      </c>
      <c r="G2877">
        <v>46182</v>
      </c>
      <c r="H2877" t="s">
        <v>8028</v>
      </c>
    </row>
    <row r="2878" spans="1:8" hidden="1">
      <c r="A2878">
        <v>138324</v>
      </c>
      <c r="B2878">
        <v>0</v>
      </c>
      <c r="C2878">
        <v>0</v>
      </c>
      <c r="D2878" t="s">
        <v>8113</v>
      </c>
      <c r="E2878">
        <v>0</v>
      </c>
      <c r="F2878">
        <v>0</v>
      </c>
      <c r="G2878">
        <v>46182</v>
      </c>
      <c r="H2878" t="s">
        <v>8028</v>
      </c>
    </row>
    <row r="2879" spans="1:8" hidden="1">
      <c r="A2879">
        <v>138325</v>
      </c>
      <c r="B2879" t="s">
        <v>8114</v>
      </c>
      <c r="C2879" t="s">
        <v>8115</v>
      </c>
      <c r="D2879" t="s">
        <v>7469</v>
      </c>
      <c r="E2879">
        <v>4000000</v>
      </c>
      <c r="F2879">
        <v>4000000</v>
      </c>
      <c r="G2879">
        <v>46182</v>
      </c>
      <c r="H2879" t="s">
        <v>8028</v>
      </c>
    </row>
    <row r="2880" spans="1:8" hidden="1">
      <c r="A2880">
        <v>138326</v>
      </c>
      <c r="B2880" t="s">
        <v>4981</v>
      </c>
      <c r="C2880" t="s">
        <v>4982</v>
      </c>
      <c r="D2880" t="s">
        <v>8116</v>
      </c>
      <c r="E2880">
        <v>17083334</v>
      </c>
      <c r="F2880">
        <v>20500000.800000001</v>
      </c>
      <c r="G2880">
        <v>46183</v>
      </c>
      <c r="H2880" t="s">
        <v>8117</v>
      </c>
    </row>
    <row r="2881" spans="1:8" hidden="1">
      <c r="A2881">
        <v>138327</v>
      </c>
      <c r="B2881" t="s">
        <v>8118</v>
      </c>
      <c r="C2881" t="s">
        <v>8119</v>
      </c>
      <c r="D2881" t="s">
        <v>8120</v>
      </c>
      <c r="E2881">
        <v>20500</v>
      </c>
      <c r="F2881">
        <v>20500</v>
      </c>
      <c r="G2881">
        <v>46183</v>
      </c>
      <c r="H2881" t="s">
        <v>8117</v>
      </c>
    </row>
    <row r="2882" spans="1:8" hidden="1">
      <c r="A2882">
        <v>138328</v>
      </c>
      <c r="B2882" t="s">
        <v>8121</v>
      </c>
      <c r="C2882" t="s">
        <v>8122</v>
      </c>
      <c r="D2882" t="s">
        <v>8123</v>
      </c>
      <c r="E2882">
        <v>9679000</v>
      </c>
      <c r="F2882">
        <v>9679000</v>
      </c>
      <c r="G2882">
        <v>46183</v>
      </c>
      <c r="H2882" t="s">
        <v>8117</v>
      </c>
    </row>
    <row r="2883" spans="1:8" hidden="1">
      <c r="A2883">
        <v>138329</v>
      </c>
      <c r="B2883">
        <v>0</v>
      </c>
      <c r="C2883">
        <v>0</v>
      </c>
      <c r="D2883" t="s">
        <v>8124</v>
      </c>
      <c r="E2883">
        <v>0</v>
      </c>
      <c r="F2883">
        <v>0</v>
      </c>
      <c r="G2883">
        <v>46183</v>
      </c>
      <c r="H2883" t="s">
        <v>8117</v>
      </c>
    </row>
    <row r="2884" spans="1:8" hidden="1">
      <c r="A2884">
        <v>138330</v>
      </c>
      <c r="B2884" t="s">
        <v>8125</v>
      </c>
      <c r="C2884" t="s">
        <v>8126</v>
      </c>
      <c r="D2884" t="s">
        <v>8127</v>
      </c>
      <c r="E2884">
        <v>3401000</v>
      </c>
      <c r="F2884">
        <v>3401000</v>
      </c>
      <c r="G2884">
        <v>46183</v>
      </c>
      <c r="H2884" t="s">
        <v>8117</v>
      </c>
    </row>
    <row r="2885" spans="1:8" hidden="1">
      <c r="A2885">
        <v>138331</v>
      </c>
      <c r="B2885" t="s">
        <v>5252</v>
      </c>
      <c r="C2885" t="s">
        <v>5253</v>
      </c>
      <c r="D2885" t="s">
        <v>8128</v>
      </c>
      <c r="E2885">
        <v>3375000</v>
      </c>
      <c r="F2885">
        <v>3375000</v>
      </c>
      <c r="G2885">
        <v>46183</v>
      </c>
      <c r="H2885" t="s">
        <v>8117</v>
      </c>
    </row>
    <row r="2886" spans="1:8" hidden="1">
      <c r="A2886">
        <v>138332</v>
      </c>
      <c r="B2886" t="s">
        <v>8129</v>
      </c>
      <c r="C2886" t="s">
        <v>8130</v>
      </c>
      <c r="D2886" t="s">
        <v>8131</v>
      </c>
      <c r="E2886">
        <v>4420000</v>
      </c>
      <c r="F2886">
        <v>4420000</v>
      </c>
      <c r="G2886">
        <v>46183</v>
      </c>
      <c r="H2886" t="s">
        <v>8117</v>
      </c>
    </row>
    <row r="2887" spans="1:8" hidden="1">
      <c r="A2887">
        <v>138333</v>
      </c>
      <c r="B2887" t="s">
        <v>4732</v>
      </c>
      <c r="C2887" t="s">
        <v>4064</v>
      </c>
      <c r="D2887">
        <v>0</v>
      </c>
      <c r="E2887">
        <v>617648</v>
      </c>
      <c r="F2887">
        <v>741177.6</v>
      </c>
      <c r="G2887">
        <v>46183</v>
      </c>
      <c r="H2887" t="s">
        <v>8117</v>
      </c>
    </row>
    <row r="2888" spans="1:8" hidden="1">
      <c r="A2888">
        <v>138334</v>
      </c>
      <c r="B2888" t="s">
        <v>7061</v>
      </c>
      <c r="C2888" t="s">
        <v>4089</v>
      </c>
      <c r="D2888" t="s">
        <v>8132</v>
      </c>
      <c r="E2888">
        <v>20004430</v>
      </c>
      <c r="F2888">
        <v>24005316</v>
      </c>
      <c r="G2888">
        <v>46183</v>
      </c>
      <c r="H2888" t="s">
        <v>8117</v>
      </c>
    </row>
    <row r="2889" spans="1:8" hidden="1">
      <c r="A2889">
        <v>138335</v>
      </c>
      <c r="B2889" t="s">
        <v>8133</v>
      </c>
      <c r="C2889" t="s">
        <v>4178</v>
      </c>
      <c r="D2889" t="s">
        <v>7150</v>
      </c>
      <c r="E2889">
        <v>10000000</v>
      </c>
      <c r="F2889">
        <v>10000000</v>
      </c>
      <c r="G2889">
        <v>46183</v>
      </c>
      <c r="H2889" t="s">
        <v>8117</v>
      </c>
    </row>
    <row r="2890" spans="1:8" hidden="1">
      <c r="A2890">
        <v>138336</v>
      </c>
      <c r="B2890" t="s">
        <v>4689</v>
      </c>
      <c r="C2890" t="s">
        <v>4002</v>
      </c>
      <c r="D2890" t="s">
        <v>8134</v>
      </c>
      <c r="E2890">
        <v>22860000</v>
      </c>
      <c r="F2890">
        <v>27432000</v>
      </c>
      <c r="G2890">
        <v>46183</v>
      </c>
      <c r="H2890" t="s">
        <v>8117</v>
      </c>
    </row>
    <row r="2891" spans="1:8" hidden="1">
      <c r="A2891">
        <v>138337</v>
      </c>
      <c r="B2891" t="s">
        <v>4689</v>
      </c>
      <c r="C2891" t="s">
        <v>4002</v>
      </c>
      <c r="D2891" t="s">
        <v>8135</v>
      </c>
      <c r="E2891">
        <v>73676052</v>
      </c>
      <c r="F2891">
        <v>88411262.400000006</v>
      </c>
      <c r="G2891">
        <v>46183</v>
      </c>
      <c r="H2891" t="s">
        <v>8117</v>
      </c>
    </row>
    <row r="2892" spans="1:8" hidden="1">
      <c r="A2892">
        <v>138338</v>
      </c>
      <c r="B2892" t="s">
        <v>4800</v>
      </c>
      <c r="C2892" t="s">
        <v>3984</v>
      </c>
      <c r="D2892" t="s">
        <v>8136</v>
      </c>
      <c r="E2892">
        <v>1030000</v>
      </c>
      <c r="F2892">
        <v>1236000</v>
      </c>
      <c r="G2892">
        <v>46183</v>
      </c>
      <c r="H2892" t="s">
        <v>8117</v>
      </c>
    </row>
    <row r="2893" spans="1:8" hidden="1">
      <c r="A2893">
        <v>138339</v>
      </c>
      <c r="B2893" t="s">
        <v>4800</v>
      </c>
      <c r="C2893" t="s">
        <v>3984</v>
      </c>
      <c r="D2893" t="s">
        <v>8137</v>
      </c>
      <c r="E2893">
        <v>1240000</v>
      </c>
      <c r="F2893">
        <v>1488000</v>
      </c>
      <c r="G2893">
        <v>46183</v>
      </c>
      <c r="H2893" t="s">
        <v>8117</v>
      </c>
    </row>
    <row r="2894" spans="1:8" hidden="1">
      <c r="A2894">
        <v>138340</v>
      </c>
      <c r="B2894" t="s">
        <v>4800</v>
      </c>
      <c r="C2894" t="s">
        <v>3984</v>
      </c>
      <c r="D2894" t="s">
        <v>8138</v>
      </c>
      <c r="E2894">
        <v>1080000</v>
      </c>
      <c r="F2894">
        <v>1296000</v>
      </c>
      <c r="G2894">
        <v>46183</v>
      </c>
      <c r="H2894" t="s">
        <v>8117</v>
      </c>
    </row>
    <row r="2895" spans="1:8" hidden="1">
      <c r="A2895">
        <v>138341</v>
      </c>
      <c r="B2895" t="s">
        <v>5538</v>
      </c>
      <c r="C2895" t="s">
        <v>3995</v>
      </c>
      <c r="D2895">
        <v>0</v>
      </c>
      <c r="E2895">
        <v>310000</v>
      </c>
      <c r="F2895">
        <v>372000</v>
      </c>
      <c r="G2895">
        <v>46183</v>
      </c>
      <c r="H2895" t="s">
        <v>8117</v>
      </c>
    </row>
    <row r="2896" spans="1:8" hidden="1">
      <c r="A2896">
        <v>138342</v>
      </c>
      <c r="B2896" t="s">
        <v>4786</v>
      </c>
      <c r="C2896" t="s">
        <v>4169</v>
      </c>
      <c r="D2896" t="s">
        <v>8139</v>
      </c>
      <c r="E2896">
        <v>4875000</v>
      </c>
      <c r="F2896">
        <v>5850000</v>
      </c>
      <c r="G2896">
        <v>46183</v>
      </c>
      <c r="H2896" t="s">
        <v>8117</v>
      </c>
    </row>
    <row r="2897" spans="1:8" hidden="1">
      <c r="A2897">
        <v>138343</v>
      </c>
      <c r="B2897" t="s">
        <v>8140</v>
      </c>
      <c r="C2897" t="s">
        <v>8141</v>
      </c>
      <c r="D2897" t="s">
        <v>6563</v>
      </c>
      <c r="E2897">
        <v>89134400</v>
      </c>
      <c r="F2897">
        <v>89134400</v>
      </c>
      <c r="G2897">
        <v>46183</v>
      </c>
      <c r="H2897" t="s">
        <v>8117</v>
      </c>
    </row>
    <row r="2898" spans="1:8" hidden="1">
      <c r="A2898">
        <v>138344</v>
      </c>
      <c r="B2898" t="s">
        <v>4800</v>
      </c>
      <c r="C2898" t="s">
        <v>3984</v>
      </c>
      <c r="D2898" t="s">
        <v>8142</v>
      </c>
      <c r="E2898">
        <v>1130000</v>
      </c>
      <c r="F2898">
        <v>1356000</v>
      </c>
      <c r="G2898">
        <v>46183</v>
      </c>
      <c r="H2898" t="s">
        <v>8117</v>
      </c>
    </row>
    <row r="2899" spans="1:8" hidden="1">
      <c r="A2899">
        <v>138345</v>
      </c>
      <c r="B2899" t="s">
        <v>4894</v>
      </c>
      <c r="C2899" t="s">
        <v>3983</v>
      </c>
      <c r="D2899" t="s">
        <v>8143</v>
      </c>
      <c r="E2899">
        <v>8184000</v>
      </c>
      <c r="F2899">
        <v>9820800</v>
      </c>
      <c r="G2899">
        <v>46183</v>
      </c>
      <c r="H2899" t="s">
        <v>8117</v>
      </c>
    </row>
    <row r="2900" spans="1:8" hidden="1">
      <c r="A2900">
        <v>138346</v>
      </c>
      <c r="B2900" t="s">
        <v>4697</v>
      </c>
      <c r="C2900" t="s">
        <v>3996</v>
      </c>
      <c r="D2900" t="s">
        <v>8144</v>
      </c>
      <c r="E2900">
        <v>87878400</v>
      </c>
      <c r="F2900">
        <v>105454080</v>
      </c>
      <c r="G2900">
        <v>46183</v>
      </c>
      <c r="H2900" t="s">
        <v>8117</v>
      </c>
    </row>
    <row r="2901" spans="1:8" hidden="1">
      <c r="A2901">
        <v>138347</v>
      </c>
      <c r="B2901" t="s">
        <v>4697</v>
      </c>
      <c r="C2901" t="s">
        <v>3996</v>
      </c>
      <c r="D2901" t="s">
        <v>8145</v>
      </c>
      <c r="E2901">
        <v>21969600</v>
      </c>
      <c r="F2901">
        <v>26363520</v>
      </c>
      <c r="G2901">
        <v>46183</v>
      </c>
      <c r="H2901" t="s">
        <v>8117</v>
      </c>
    </row>
    <row r="2902" spans="1:8" hidden="1">
      <c r="A2902">
        <v>138348</v>
      </c>
      <c r="B2902" t="s">
        <v>4894</v>
      </c>
      <c r="C2902" t="s">
        <v>3983</v>
      </c>
      <c r="D2902" t="s">
        <v>8146</v>
      </c>
      <c r="E2902">
        <v>10896000</v>
      </c>
      <c r="F2902">
        <v>13075200</v>
      </c>
      <c r="G2902">
        <v>46183</v>
      </c>
      <c r="H2902" t="s">
        <v>8117</v>
      </c>
    </row>
    <row r="2903" spans="1:8" hidden="1">
      <c r="A2903">
        <v>138349</v>
      </c>
      <c r="B2903" t="s">
        <v>4697</v>
      </c>
      <c r="C2903" t="s">
        <v>3996</v>
      </c>
      <c r="D2903" t="s">
        <v>8147</v>
      </c>
      <c r="E2903">
        <v>21969600</v>
      </c>
      <c r="F2903">
        <v>26363520</v>
      </c>
      <c r="G2903">
        <v>46183</v>
      </c>
      <c r="H2903" t="s">
        <v>8117</v>
      </c>
    </row>
    <row r="2904" spans="1:8" hidden="1">
      <c r="A2904">
        <v>138350</v>
      </c>
      <c r="B2904" t="s">
        <v>4807</v>
      </c>
      <c r="C2904" t="s">
        <v>3982</v>
      </c>
      <c r="D2904" t="s">
        <v>8148</v>
      </c>
      <c r="E2904">
        <v>12515000</v>
      </c>
      <c r="F2904">
        <v>15018000</v>
      </c>
      <c r="G2904">
        <v>46183</v>
      </c>
      <c r="H2904" t="s">
        <v>8117</v>
      </c>
    </row>
    <row r="2905" spans="1:8" hidden="1">
      <c r="A2905">
        <v>138351</v>
      </c>
      <c r="B2905" t="s">
        <v>7759</v>
      </c>
      <c r="C2905" t="s">
        <v>4137</v>
      </c>
      <c r="D2905" t="s">
        <v>8149</v>
      </c>
      <c r="E2905">
        <v>48509720</v>
      </c>
      <c r="F2905">
        <v>48509720</v>
      </c>
      <c r="G2905">
        <v>46183</v>
      </c>
      <c r="H2905" t="s">
        <v>8117</v>
      </c>
    </row>
    <row r="2906" spans="1:8" hidden="1">
      <c r="A2906">
        <v>138352</v>
      </c>
      <c r="B2906" t="s">
        <v>8150</v>
      </c>
      <c r="C2906" t="s">
        <v>8151</v>
      </c>
      <c r="D2906" t="s">
        <v>8152</v>
      </c>
      <c r="E2906">
        <v>5000000</v>
      </c>
      <c r="F2906">
        <v>5000000</v>
      </c>
      <c r="G2906">
        <v>46183</v>
      </c>
      <c r="H2906" t="s">
        <v>8117</v>
      </c>
    </row>
    <row r="2907" spans="1:8" hidden="1">
      <c r="A2907">
        <v>138353</v>
      </c>
      <c r="B2907" t="s">
        <v>4689</v>
      </c>
      <c r="C2907" t="s">
        <v>4002</v>
      </c>
      <c r="D2907" t="s">
        <v>8153</v>
      </c>
      <c r="E2907">
        <v>4400000</v>
      </c>
      <c r="F2907">
        <v>5280000</v>
      </c>
      <c r="G2907">
        <v>46183</v>
      </c>
      <c r="H2907" t="s">
        <v>8117</v>
      </c>
    </row>
    <row r="2908" spans="1:8" hidden="1">
      <c r="A2908">
        <v>138354</v>
      </c>
      <c r="B2908" t="s">
        <v>4952</v>
      </c>
      <c r="C2908" t="s">
        <v>3992</v>
      </c>
      <c r="D2908" t="s">
        <v>8154</v>
      </c>
      <c r="E2908">
        <v>2000000</v>
      </c>
      <c r="F2908">
        <v>2400000</v>
      </c>
      <c r="G2908">
        <v>46183</v>
      </c>
      <c r="H2908" t="s">
        <v>8117</v>
      </c>
    </row>
    <row r="2909" spans="1:8" hidden="1">
      <c r="A2909">
        <v>138355</v>
      </c>
      <c r="B2909" t="s">
        <v>4807</v>
      </c>
      <c r="C2909" t="s">
        <v>3982</v>
      </c>
      <c r="D2909" t="s">
        <v>8155</v>
      </c>
      <c r="E2909">
        <v>11198000</v>
      </c>
      <c r="F2909">
        <v>13437600</v>
      </c>
      <c r="G2909">
        <v>46183</v>
      </c>
      <c r="H2909" t="s">
        <v>8117</v>
      </c>
    </row>
    <row r="2910" spans="1:8" hidden="1">
      <c r="A2910">
        <v>138356</v>
      </c>
      <c r="B2910" t="s">
        <v>7898</v>
      </c>
      <c r="C2910" t="s">
        <v>4057</v>
      </c>
      <c r="D2910" t="s">
        <v>8156</v>
      </c>
      <c r="E2910">
        <v>3011040</v>
      </c>
      <c r="F2910">
        <v>3613248</v>
      </c>
      <c r="G2910">
        <v>46183</v>
      </c>
      <c r="H2910" t="s">
        <v>8117</v>
      </c>
    </row>
    <row r="2911" spans="1:8" hidden="1">
      <c r="A2911">
        <v>138357</v>
      </c>
      <c r="B2911" t="s">
        <v>8157</v>
      </c>
      <c r="C2911" t="s">
        <v>8158</v>
      </c>
      <c r="D2911" t="s">
        <v>8159</v>
      </c>
      <c r="E2911">
        <v>49811004</v>
      </c>
      <c r="F2911">
        <v>59773204.799999997</v>
      </c>
      <c r="G2911">
        <v>46183</v>
      </c>
      <c r="H2911" t="s">
        <v>8117</v>
      </c>
    </row>
    <row r="2912" spans="1:8" hidden="1">
      <c r="A2912">
        <v>138358</v>
      </c>
      <c r="B2912" t="s">
        <v>8160</v>
      </c>
      <c r="C2912" t="s">
        <v>8161</v>
      </c>
      <c r="D2912" t="s">
        <v>8162</v>
      </c>
      <c r="E2912">
        <v>10875000</v>
      </c>
      <c r="F2912">
        <v>10875000</v>
      </c>
      <c r="G2912">
        <v>46183</v>
      </c>
      <c r="H2912" t="s">
        <v>8117</v>
      </c>
    </row>
    <row r="2913" spans="1:8" hidden="1">
      <c r="A2913">
        <v>138359</v>
      </c>
      <c r="B2913" t="s">
        <v>8163</v>
      </c>
      <c r="C2913" t="s">
        <v>8164</v>
      </c>
      <c r="D2913" t="s">
        <v>8165</v>
      </c>
      <c r="E2913">
        <v>14915520</v>
      </c>
      <c r="F2913">
        <v>14915520</v>
      </c>
      <c r="G2913">
        <v>46183</v>
      </c>
      <c r="H2913" t="s">
        <v>8117</v>
      </c>
    </row>
    <row r="2914" spans="1:8" hidden="1">
      <c r="A2914">
        <v>138360</v>
      </c>
      <c r="B2914" t="s">
        <v>8166</v>
      </c>
      <c r="C2914" t="s">
        <v>8167</v>
      </c>
      <c r="D2914" t="s">
        <v>8168</v>
      </c>
      <c r="E2914">
        <v>7500000</v>
      </c>
      <c r="F2914">
        <v>7500000</v>
      </c>
      <c r="G2914">
        <v>46183</v>
      </c>
      <c r="H2914" t="s">
        <v>8117</v>
      </c>
    </row>
    <row r="2915" spans="1:8" hidden="1">
      <c r="A2915">
        <v>138361</v>
      </c>
      <c r="B2915" t="s">
        <v>8169</v>
      </c>
      <c r="C2915" t="s">
        <v>8170</v>
      </c>
      <c r="D2915" t="s">
        <v>8171</v>
      </c>
      <c r="E2915">
        <v>1000000</v>
      </c>
      <c r="F2915">
        <v>1000000</v>
      </c>
      <c r="G2915">
        <v>46183</v>
      </c>
      <c r="H2915" t="s">
        <v>8117</v>
      </c>
    </row>
    <row r="2916" spans="1:8" hidden="1">
      <c r="A2916">
        <v>138362</v>
      </c>
      <c r="B2916" t="s">
        <v>7133</v>
      </c>
      <c r="C2916" t="s">
        <v>3965</v>
      </c>
      <c r="D2916" t="s">
        <v>8172</v>
      </c>
      <c r="E2916">
        <v>10650000</v>
      </c>
      <c r="F2916">
        <v>10650000</v>
      </c>
      <c r="G2916">
        <v>46183</v>
      </c>
      <c r="H2916" t="s">
        <v>8117</v>
      </c>
    </row>
    <row r="2917" spans="1:8" hidden="1">
      <c r="A2917">
        <v>138363</v>
      </c>
      <c r="B2917" t="s">
        <v>4697</v>
      </c>
      <c r="C2917" t="s">
        <v>3996</v>
      </c>
      <c r="D2917" t="s">
        <v>8173</v>
      </c>
      <c r="E2917">
        <v>5000000</v>
      </c>
      <c r="F2917">
        <v>6000000</v>
      </c>
      <c r="G2917">
        <v>46183</v>
      </c>
      <c r="H2917" t="s">
        <v>8117</v>
      </c>
    </row>
    <row r="2918" spans="1:8" hidden="1">
      <c r="A2918">
        <v>138364</v>
      </c>
      <c r="B2918" t="s">
        <v>4952</v>
      </c>
      <c r="C2918" t="s">
        <v>3992</v>
      </c>
      <c r="D2918" t="s">
        <v>8174</v>
      </c>
      <c r="E2918">
        <v>3000000</v>
      </c>
      <c r="F2918">
        <v>3600000</v>
      </c>
      <c r="G2918">
        <v>46183</v>
      </c>
      <c r="H2918" t="s">
        <v>8117</v>
      </c>
    </row>
    <row r="2919" spans="1:8" hidden="1">
      <c r="A2919">
        <v>138365</v>
      </c>
      <c r="B2919" t="s">
        <v>5345</v>
      </c>
      <c r="C2919" t="s">
        <v>4058</v>
      </c>
      <c r="D2919" t="s">
        <v>8159</v>
      </c>
      <c r="E2919">
        <v>37500000</v>
      </c>
      <c r="F2919">
        <v>45000000</v>
      </c>
      <c r="G2919">
        <v>46183</v>
      </c>
      <c r="H2919" t="s">
        <v>8117</v>
      </c>
    </row>
    <row r="2920" spans="1:8" hidden="1">
      <c r="A2920">
        <v>138366</v>
      </c>
      <c r="B2920" t="s">
        <v>4797</v>
      </c>
      <c r="C2920" t="s">
        <v>4014</v>
      </c>
      <c r="D2920" t="s">
        <v>8175</v>
      </c>
      <c r="E2920">
        <v>351116</v>
      </c>
      <c r="F2920">
        <v>421339.2</v>
      </c>
      <c r="G2920">
        <v>46183</v>
      </c>
      <c r="H2920" t="s">
        <v>8117</v>
      </c>
    </row>
    <row r="2921" spans="1:8" hidden="1">
      <c r="A2921">
        <v>138367</v>
      </c>
      <c r="B2921" t="s">
        <v>5116</v>
      </c>
      <c r="C2921" t="s">
        <v>3966</v>
      </c>
      <c r="D2921">
        <v>0</v>
      </c>
      <c r="E2921">
        <v>852250.01</v>
      </c>
      <c r="F2921">
        <v>1022700.01</v>
      </c>
      <c r="G2921">
        <v>46183</v>
      </c>
      <c r="H2921" t="s">
        <v>8117</v>
      </c>
    </row>
    <row r="2922" spans="1:8" hidden="1">
      <c r="A2922">
        <v>138368</v>
      </c>
      <c r="B2922" t="s">
        <v>7000</v>
      </c>
      <c r="C2922" t="s">
        <v>7001</v>
      </c>
      <c r="D2922" t="s">
        <v>8176</v>
      </c>
      <c r="E2922">
        <v>9816003.6699999999</v>
      </c>
      <c r="F2922">
        <v>11779204.4</v>
      </c>
      <c r="G2922">
        <v>46184</v>
      </c>
      <c r="H2922" t="s">
        <v>4617</v>
      </c>
    </row>
    <row r="2923" spans="1:8" hidden="1">
      <c r="A2923">
        <v>138369</v>
      </c>
      <c r="B2923" t="s">
        <v>5116</v>
      </c>
      <c r="C2923" t="s">
        <v>3966</v>
      </c>
      <c r="D2923" t="s">
        <v>7822</v>
      </c>
      <c r="E2923">
        <v>540000</v>
      </c>
      <c r="F2923">
        <v>648000</v>
      </c>
      <c r="G2923">
        <v>46184</v>
      </c>
      <c r="H2923" t="s">
        <v>4617</v>
      </c>
    </row>
    <row r="2924" spans="1:8" hidden="1">
      <c r="A2924">
        <v>138370</v>
      </c>
      <c r="B2924" t="s">
        <v>5057</v>
      </c>
      <c r="C2924" t="s">
        <v>4008</v>
      </c>
      <c r="D2924" t="s">
        <v>8177</v>
      </c>
      <c r="E2924">
        <v>196200</v>
      </c>
      <c r="F2924">
        <v>235440</v>
      </c>
      <c r="G2924">
        <v>46184</v>
      </c>
      <c r="H2924" t="s">
        <v>4617</v>
      </c>
    </row>
    <row r="2925" spans="1:8" hidden="1">
      <c r="A2925">
        <v>138371</v>
      </c>
      <c r="B2925" t="s">
        <v>4764</v>
      </c>
      <c r="C2925" t="s">
        <v>4017</v>
      </c>
      <c r="D2925" t="s">
        <v>8178</v>
      </c>
      <c r="E2925">
        <v>26718750.050000001</v>
      </c>
      <c r="F2925">
        <v>32062500.050000001</v>
      </c>
      <c r="G2925">
        <v>46184</v>
      </c>
      <c r="H2925" t="s">
        <v>4617</v>
      </c>
    </row>
    <row r="2926" spans="1:8" hidden="1">
      <c r="A2926">
        <v>138372</v>
      </c>
      <c r="B2926" t="s">
        <v>8179</v>
      </c>
      <c r="C2926" t="s">
        <v>4120</v>
      </c>
      <c r="D2926" t="s">
        <v>8180</v>
      </c>
      <c r="E2926">
        <v>500000</v>
      </c>
      <c r="F2926">
        <v>500000</v>
      </c>
      <c r="G2926">
        <v>46184</v>
      </c>
      <c r="H2926" t="s">
        <v>4617</v>
      </c>
    </row>
    <row r="2927" spans="1:8" hidden="1">
      <c r="A2927">
        <v>138373</v>
      </c>
      <c r="B2927">
        <v>0</v>
      </c>
      <c r="C2927">
        <v>0</v>
      </c>
      <c r="D2927" t="s">
        <v>8181</v>
      </c>
      <c r="E2927">
        <v>0</v>
      </c>
      <c r="F2927">
        <v>0</v>
      </c>
      <c r="G2927">
        <v>46184</v>
      </c>
      <c r="H2927" t="s">
        <v>4617</v>
      </c>
    </row>
    <row r="2928" spans="1:8" hidden="1">
      <c r="A2928">
        <v>138374</v>
      </c>
      <c r="B2928">
        <v>0</v>
      </c>
      <c r="C2928">
        <v>0</v>
      </c>
      <c r="D2928" t="s">
        <v>8182</v>
      </c>
      <c r="E2928">
        <v>0</v>
      </c>
      <c r="F2928">
        <v>0</v>
      </c>
      <c r="G2928">
        <v>46184</v>
      </c>
      <c r="H2928" t="s">
        <v>4617</v>
      </c>
    </row>
    <row r="2929" spans="1:8" hidden="1">
      <c r="A2929">
        <v>138375</v>
      </c>
      <c r="B2929" t="s">
        <v>4697</v>
      </c>
      <c r="C2929" t="s">
        <v>3996</v>
      </c>
      <c r="D2929" t="s">
        <v>8183</v>
      </c>
      <c r="E2929">
        <v>24208160</v>
      </c>
      <c r="F2929">
        <v>24208160</v>
      </c>
      <c r="G2929">
        <v>46184</v>
      </c>
      <c r="H2929" t="s">
        <v>4617</v>
      </c>
    </row>
    <row r="2930" spans="1:8" hidden="1">
      <c r="A2930">
        <v>138376</v>
      </c>
      <c r="B2930" t="s">
        <v>8184</v>
      </c>
      <c r="C2930" t="s">
        <v>8185</v>
      </c>
      <c r="D2930" t="s">
        <v>8186</v>
      </c>
      <c r="E2930">
        <v>65000000</v>
      </c>
      <c r="F2930">
        <v>65000000</v>
      </c>
      <c r="G2930">
        <v>46184</v>
      </c>
      <c r="H2930" t="s">
        <v>4617</v>
      </c>
    </row>
    <row r="2931" spans="1:8" hidden="1">
      <c r="A2931">
        <v>138377</v>
      </c>
      <c r="B2931" t="s">
        <v>4807</v>
      </c>
      <c r="C2931" t="s">
        <v>3982</v>
      </c>
      <c r="D2931" t="s">
        <v>8187</v>
      </c>
      <c r="E2931">
        <v>13800000</v>
      </c>
      <c r="F2931">
        <v>16560000</v>
      </c>
      <c r="G2931">
        <v>46184</v>
      </c>
      <c r="H2931" t="s">
        <v>4617</v>
      </c>
    </row>
    <row r="2932" spans="1:8" hidden="1">
      <c r="A2932">
        <v>138378</v>
      </c>
      <c r="B2932" t="s">
        <v>4797</v>
      </c>
      <c r="C2932" t="s">
        <v>4014</v>
      </c>
      <c r="D2932" t="s">
        <v>8188</v>
      </c>
      <c r="E2932">
        <v>13800000</v>
      </c>
      <c r="F2932">
        <v>16560000</v>
      </c>
      <c r="G2932">
        <v>46184</v>
      </c>
      <c r="H2932" t="s">
        <v>4617</v>
      </c>
    </row>
    <row r="2933" spans="1:8" hidden="1">
      <c r="A2933">
        <v>138379</v>
      </c>
      <c r="B2933" t="s">
        <v>5116</v>
      </c>
      <c r="C2933" t="s">
        <v>3966</v>
      </c>
      <c r="D2933" t="s">
        <v>8189</v>
      </c>
      <c r="E2933">
        <v>2395250.04</v>
      </c>
      <c r="F2933">
        <v>2874300.05</v>
      </c>
      <c r="G2933">
        <v>46184</v>
      </c>
      <c r="H2933" t="s">
        <v>4617</v>
      </c>
    </row>
    <row r="2934" spans="1:8" hidden="1">
      <c r="A2934">
        <v>138380</v>
      </c>
      <c r="B2934" t="s">
        <v>5116</v>
      </c>
      <c r="C2934" t="s">
        <v>3966</v>
      </c>
      <c r="D2934" t="s">
        <v>8189</v>
      </c>
      <c r="E2934">
        <v>4574166.74</v>
      </c>
      <c r="F2934">
        <v>5489000.0899999999</v>
      </c>
      <c r="G2934">
        <v>46184</v>
      </c>
      <c r="H2934" t="s">
        <v>4617</v>
      </c>
    </row>
    <row r="2935" spans="1:8" hidden="1">
      <c r="A2935">
        <v>138381</v>
      </c>
      <c r="B2935" t="s">
        <v>4938</v>
      </c>
      <c r="C2935" t="s">
        <v>3972</v>
      </c>
      <c r="D2935" t="s">
        <v>8190</v>
      </c>
      <c r="E2935">
        <v>2976999.87</v>
      </c>
      <c r="F2935">
        <v>3572399.84</v>
      </c>
      <c r="G2935">
        <v>46184</v>
      </c>
      <c r="H2935" t="s">
        <v>4617</v>
      </c>
    </row>
    <row r="2936" spans="1:8" hidden="1">
      <c r="A2936">
        <v>138382</v>
      </c>
      <c r="B2936" t="s">
        <v>5116</v>
      </c>
      <c r="C2936" t="s">
        <v>3966</v>
      </c>
      <c r="D2936" t="s">
        <v>8189</v>
      </c>
      <c r="E2936">
        <v>8058166.4000000004</v>
      </c>
      <c r="F2936">
        <v>9669799.6799999997</v>
      </c>
      <c r="G2936">
        <v>46184</v>
      </c>
      <c r="H2936" t="s">
        <v>4617</v>
      </c>
    </row>
    <row r="2937" spans="1:8" hidden="1">
      <c r="A2937">
        <v>138383</v>
      </c>
      <c r="B2937" t="s">
        <v>5116</v>
      </c>
      <c r="C2937" t="s">
        <v>3966</v>
      </c>
      <c r="D2937" t="s">
        <v>8189</v>
      </c>
      <c r="E2937">
        <v>234083.01</v>
      </c>
      <c r="F2937">
        <v>280899.61</v>
      </c>
      <c r="G2937">
        <v>46184</v>
      </c>
      <c r="H2937" t="s">
        <v>4617</v>
      </c>
    </row>
    <row r="2938" spans="1:8" hidden="1">
      <c r="A2938">
        <v>138384</v>
      </c>
      <c r="B2938" t="s">
        <v>4695</v>
      </c>
      <c r="C2938" t="s">
        <v>3973</v>
      </c>
      <c r="D2938">
        <v>0</v>
      </c>
      <c r="E2938">
        <v>1801200</v>
      </c>
      <c r="F2938">
        <v>2161440</v>
      </c>
      <c r="G2938">
        <v>46184</v>
      </c>
      <c r="H2938" t="s">
        <v>4617</v>
      </c>
    </row>
    <row r="2939" spans="1:8" hidden="1">
      <c r="A2939">
        <v>138385</v>
      </c>
      <c r="B2939" t="s">
        <v>5116</v>
      </c>
      <c r="C2939" t="s">
        <v>3966</v>
      </c>
      <c r="D2939" t="s">
        <v>8189</v>
      </c>
      <c r="E2939">
        <v>5183501.74</v>
      </c>
      <c r="F2939">
        <v>6220202.0899999999</v>
      </c>
      <c r="G2939">
        <v>46184</v>
      </c>
      <c r="H2939" t="s">
        <v>3416</v>
      </c>
    </row>
    <row r="2940" spans="1:8" hidden="1">
      <c r="A2940">
        <v>138386</v>
      </c>
      <c r="B2940" t="s">
        <v>8191</v>
      </c>
      <c r="C2940" t="s">
        <v>8192</v>
      </c>
      <c r="D2940" t="s">
        <v>8193</v>
      </c>
      <c r="E2940">
        <v>4000000</v>
      </c>
      <c r="F2940">
        <v>4000000</v>
      </c>
      <c r="G2940">
        <v>46184</v>
      </c>
      <c r="H2940" t="s">
        <v>4617</v>
      </c>
    </row>
    <row r="2941" spans="1:8" hidden="1">
      <c r="A2941">
        <v>138387</v>
      </c>
      <c r="B2941" t="s">
        <v>5116</v>
      </c>
      <c r="C2941" t="s">
        <v>3966</v>
      </c>
      <c r="D2941" t="s">
        <v>8194</v>
      </c>
      <c r="E2941">
        <v>2097503.2000000002</v>
      </c>
      <c r="F2941">
        <v>2517003.84</v>
      </c>
      <c r="G2941">
        <v>46184</v>
      </c>
      <c r="H2941" t="s">
        <v>4617</v>
      </c>
    </row>
    <row r="2942" spans="1:8" hidden="1">
      <c r="A2942">
        <v>138388</v>
      </c>
      <c r="B2942" t="s">
        <v>5116</v>
      </c>
      <c r="C2942" t="s">
        <v>3966</v>
      </c>
      <c r="D2942" t="s">
        <v>8189</v>
      </c>
      <c r="E2942">
        <v>1665166.54</v>
      </c>
      <c r="F2942">
        <v>1998199.84</v>
      </c>
      <c r="G2942">
        <v>46184</v>
      </c>
      <c r="H2942" t="s">
        <v>4617</v>
      </c>
    </row>
    <row r="2943" spans="1:8" hidden="1">
      <c r="A2943">
        <v>138389</v>
      </c>
      <c r="B2943" t="s">
        <v>5116</v>
      </c>
      <c r="C2943" t="s">
        <v>3966</v>
      </c>
      <c r="D2943" t="s">
        <v>8189</v>
      </c>
      <c r="E2943">
        <v>1022750.06</v>
      </c>
      <c r="F2943">
        <v>1227300.08</v>
      </c>
      <c r="G2943">
        <v>46184</v>
      </c>
      <c r="H2943" t="s">
        <v>4617</v>
      </c>
    </row>
    <row r="2944" spans="1:8" hidden="1">
      <c r="A2944">
        <v>138390</v>
      </c>
      <c r="B2944" t="s">
        <v>5116</v>
      </c>
      <c r="C2944" t="s">
        <v>3966</v>
      </c>
      <c r="D2944" t="s">
        <v>8195</v>
      </c>
      <c r="E2944">
        <v>822999.98</v>
      </c>
      <c r="F2944">
        <v>987599.98</v>
      </c>
      <c r="G2944">
        <v>46184</v>
      </c>
      <c r="H2944" t="s">
        <v>4617</v>
      </c>
    </row>
    <row r="2945" spans="1:8" hidden="1">
      <c r="A2945">
        <v>138391</v>
      </c>
      <c r="B2945" t="s">
        <v>8196</v>
      </c>
      <c r="C2945" t="s">
        <v>8197</v>
      </c>
      <c r="D2945" t="s">
        <v>8198</v>
      </c>
      <c r="E2945">
        <v>10000000</v>
      </c>
      <c r="F2945">
        <v>10000000</v>
      </c>
      <c r="G2945">
        <v>46184</v>
      </c>
      <c r="H2945" t="s">
        <v>4617</v>
      </c>
    </row>
    <row r="2946" spans="1:8" hidden="1">
      <c r="A2946">
        <v>138392</v>
      </c>
      <c r="B2946" t="s">
        <v>8013</v>
      </c>
      <c r="C2946" t="s">
        <v>8014</v>
      </c>
      <c r="D2946" t="s">
        <v>8199</v>
      </c>
      <c r="E2946">
        <v>25000000</v>
      </c>
      <c r="F2946">
        <v>25000000</v>
      </c>
      <c r="G2946">
        <v>46184</v>
      </c>
      <c r="H2946" t="s">
        <v>4617</v>
      </c>
    </row>
    <row r="2947" spans="1:8" hidden="1">
      <c r="A2947">
        <v>138393</v>
      </c>
      <c r="B2947" t="s">
        <v>7137</v>
      </c>
      <c r="C2947" t="s">
        <v>7138</v>
      </c>
      <c r="D2947" t="s">
        <v>8200</v>
      </c>
      <c r="E2947">
        <v>990000</v>
      </c>
      <c r="F2947">
        <v>990000</v>
      </c>
      <c r="G2947">
        <v>46184</v>
      </c>
      <c r="H2947" t="s">
        <v>4617</v>
      </c>
    </row>
    <row r="2948" spans="1:8" hidden="1">
      <c r="A2948">
        <v>138394</v>
      </c>
      <c r="B2948" t="s">
        <v>5116</v>
      </c>
      <c r="C2948" t="s">
        <v>3966</v>
      </c>
      <c r="D2948" t="s">
        <v>8189</v>
      </c>
      <c r="E2948">
        <v>3922750</v>
      </c>
      <c r="F2948">
        <v>4707300</v>
      </c>
      <c r="G2948">
        <v>46184</v>
      </c>
      <c r="H2948" t="s">
        <v>4617</v>
      </c>
    </row>
    <row r="2949" spans="1:8" hidden="1">
      <c r="A2949">
        <v>138395</v>
      </c>
      <c r="B2949" t="s">
        <v>5495</v>
      </c>
      <c r="C2949" t="s">
        <v>3988</v>
      </c>
      <c r="D2949" t="s">
        <v>8201</v>
      </c>
      <c r="E2949">
        <v>1110000</v>
      </c>
      <c r="F2949">
        <v>1332000</v>
      </c>
      <c r="G2949">
        <v>46184</v>
      </c>
      <c r="H2949" t="s">
        <v>4617</v>
      </c>
    </row>
    <row r="2950" spans="1:8" hidden="1">
      <c r="A2950">
        <v>138396</v>
      </c>
      <c r="B2950" t="s">
        <v>4952</v>
      </c>
      <c r="C2950" t="s">
        <v>3992</v>
      </c>
      <c r="D2950" t="s">
        <v>8202</v>
      </c>
      <c r="E2950">
        <v>500000</v>
      </c>
      <c r="F2950">
        <v>500000</v>
      </c>
      <c r="G2950">
        <v>46184</v>
      </c>
      <c r="H2950" t="s">
        <v>4617</v>
      </c>
    </row>
    <row r="2951" spans="1:8" hidden="1">
      <c r="A2951">
        <v>138397</v>
      </c>
      <c r="B2951" t="s">
        <v>7137</v>
      </c>
      <c r="C2951" t="s">
        <v>7138</v>
      </c>
      <c r="D2951" t="s">
        <v>8203</v>
      </c>
      <c r="E2951">
        <v>720000</v>
      </c>
      <c r="F2951">
        <v>720000</v>
      </c>
      <c r="G2951">
        <v>46184</v>
      </c>
      <c r="H2951" t="s">
        <v>4617</v>
      </c>
    </row>
    <row r="2952" spans="1:8" hidden="1">
      <c r="A2952">
        <v>138398</v>
      </c>
      <c r="B2952" t="s">
        <v>4791</v>
      </c>
      <c r="C2952" t="s">
        <v>3968</v>
      </c>
      <c r="D2952" t="s">
        <v>8204</v>
      </c>
      <c r="E2952">
        <v>300000</v>
      </c>
      <c r="F2952">
        <v>360000</v>
      </c>
      <c r="G2952">
        <v>46184</v>
      </c>
      <c r="H2952" t="s">
        <v>4617</v>
      </c>
    </row>
    <row r="2953" spans="1:8" hidden="1">
      <c r="A2953">
        <v>138399</v>
      </c>
      <c r="B2953" t="s">
        <v>5087</v>
      </c>
      <c r="C2953" t="s">
        <v>5088</v>
      </c>
      <c r="D2953" t="s">
        <v>8205</v>
      </c>
      <c r="E2953">
        <v>49450000</v>
      </c>
      <c r="F2953">
        <v>49450000</v>
      </c>
      <c r="G2953">
        <v>46184</v>
      </c>
      <c r="H2953" t="s">
        <v>4617</v>
      </c>
    </row>
    <row r="2954" spans="1:8" hidden="1">
      <c r="A2954">
        <v>138400</v>
      </c>
      <c r="B2954" t="s">
        <v>8206</v>
      </c>
      <c r="C2954" t="s">
        <v>4111</v>
      </c>
      <c r="D2954" t="s">
        <v>8207</v>
      </c>
      <c r="E2954">
        <v>20609416.800000001</v>
      </c>
      <c r="F2954">
        <v>23314294.079999998</v>
      </c>
      <c r="G2954">
        <v>46184</v>
      </c>
      <c r="H2954" t="s">
        <v>4617</v>
      </c>
    </row>
    <row r="2955" spans="1:8" hidden="1">
      <c r="A2955">
        <v>138401</v>
      </c>
      <c r="B2955" t="s">
        <v>6013</v>
      </c>
      <c r="C2955" t="s">
        <v>6014</v>
      </c>
      <c r="D2955">
        <v>0</v>
      </c>
      <c r="E2955">
        <v>1280000</v>
      </c>
      <c r="F2955">
        <v>1536000</v>
      </c>
      <c r="G2955">
        <v>46184</v>
      </c>
      <c r="H2955" t="s">
        <v>4617</v>
      </c>
    </row>
    <row r="2956" spans="1:8" hidden="1">
      <c r="A2956">
        <v>138402</v>
      </c>
      <c r="B2956" t="s">
        <v>4697</v>
      </c>
      <c r="C2956" t="s">
        <v>3996</v>
      </c>
      <c r="D2956" t="s">
        <v>8208</v>
      </c>
      <c r="E2956">
        <v>6712000</v>
      </c>
      <c r="F2956">
        <v>6712000</v>
      </c>
      <c r="G2956">
        <v>46184</v>
      </c>
      <c r="H2956" t="s">
        <v>4617</v>
      </c>
    </row>
    <row r="2957" spans="1:8" hidden="1">
      <c r="A2957">
        <v>138403</v>
      </c>
      <c r="B2957" t="s">
        <v>4697</v>
      </c>
      <c r="C2957" t="s">
        <v>3996</v>
      </c>
      <c r="D2957" t="s">
        <v>8209</v>
      </c>
      <c r="E2957">
        <v>133298400</v>
      </c>
      <c r="F2957">
        <v>159958079.99000001</v>
      </c>
      <c r="G2957">
        <v>46184</v>
      </c>
      <c r="H2957" t="s">
        <v>4617</v>
      </c>
    </row>
    <row r="2958" spans="1:8" hidden="1">
      <c r="A2958">
        <v>138404</v>
      </c>
      <c r="B2958" t="s">
        <v>5215</v>
      </c>
      <c r="C2958" t="s">
        <v>3986</v>
      </c>
      <c r="D2958">
        <v>0</v>
      </c>
      <c r="E2958">
        <v>1324370613</v>
      </c>
      <c r="F2958">
        <v>1589244735.5999999</v>
      </c>
      <c r="G2958">
        <v>46184</v>
      </c>
      <c r="H2958" t="s">
        <v>4617</v>
      </c>
    </row>
    <row r="2959" spans="1:8" hidden="1">
      <c r="A2959">
        <v>138405</v>
      </c>
      <c r="B2959" t="s">
        <v>8210</v>
      </c>
      <c r="C2959" t="s">
        <v>8211</v>
      </c>
      <c r="D2959" t="s">
        <v>8212</v>
      </c>
      <c r="E2959">
        <v>384700</v>
      </c>
      <c r="F2959">
        <v>384700</v>
      </c>
      <c r="G2959">
        <v>46184</v>
      </c>
      <c r="H2959" t="s">
        <v>4617</v>
      </c>
    </row>
    <row r="2960" spans="1:8" hidden="1">
      <c r="A2960">
        <v>138406</v>
      </c>
      <c r="B2960" t="s">
        <v>4936</v>
      </c>
      <c r="C2960" t="s">
        <v>4937</v>
      </c>
      <c r="D2960">
        <v>0</v>
      </c>
      <c r="E2960">
        <v>342878568</v>
      </c>
      <c r="F2960">
        <v>411454281.60000002</v>
      </c>
      <c r="G2960">
        <v>46184</v>
      </c>
      <c r="H2960" t="s">
        <v>4617</v>
      </c>
    </row>
    <row r="2961" spans="1:8" hidden="1">
      <c r="A2961">
        <v>138407</v>
      </c>
      <c r="B2961" t="s">
        <v>5116</v>
      </c>
      <c r="C2961" t="s">
        <v>3966</v>
      </c>
      <c r="D2961" t="s">
        <v>8213</v>
      </c>
      <c r="E2961">
        <v>2894750</v>
      </c>
      <c r="F2961">
        <v>3473700</v>
      </c>
      <c r="G2961">
        <v>46184</v>
      </c>
      <c r="H2961" t="s">
        <v>4617</v>
      </c>
    </row>
    <row r="2962" spans="1:8" hidden="1">
      <c r="A2962">
        <v>138408</v>
      </c>
      <c r="B2962" t="s">
        <v>5116</v>
      </c>
      <c r="C2962" t="s">
        <v>3966</v>
      </c>
      <c r="D2962" t="s">
        <v>8214</v>
      </c>
      <c r="E2962">
        <v>3831166.74</v>
      </c>
      <c r="F2962">
        <v>4597400.09</v>
      </c>
      <c r="G2962">
        <v>46184</v>
      </c>
      <c r="H2962" t="s">
        <v>4617</v>
      </c>
    </row>
    <row r="2963" spans="1:8" hidden="1">
      <c r="A2963">
        <v>138409</v>
      </c>
      <c r="B2963" t="s">
        <v>5370</v>
      </c>
      <c r="C2963" t="s">
        <v>4101</v>
      </c>
      <c r="D2963" t="s">
        <v>8215</v>
      </c>
      <c r="E2963">
        <v>4100000</v>
      </c>
      <c r="F2963">
        <v>4920000</v>
      </c>
      <c r="G2963">
        <v>46184</v>
      </c>
      <c r="H2963" t="s">
        <v>4617</v>
      </c>
    </row>
    <row r="2964" spans="1:8" hidden="1">
      <c r="A2964">
        <v>138410</v>
      </c>
      <c r="B2964" t="s">
        <v>8216</v>
      </c>
      <c r="C2964" t="s">
        <v>8217</v>
      </c>
      <c r="D2964" t="s">
        <v>7729</v>
      </c>
      <c r="E2964">
        <v>900000</v>
      </c>
      <c r="F2964">
        <v>900000</v>
      </c>
      <c r="G2964">
        <v>46184</v>
      </c>
      <c r="H2964" t="s">
        <v>4617</v>
      </c>
    </row>
    <row r="2965" spans="1:8" hidden="1">
      <c r="A2965">
        <v>138411</v>
      </c>
      <c r="B2965" t="s">
        <v>5370</v>
      </c>
      <c r="C2965" t="s">
        <v>4101</v>
      </c>
      <c r="D2965">
        <v>0</v>
      </c>
      <c r="E2965">
        <v>1600000</v>
      </c>
      <c r="F2965">
        <v>1920000</v>
      </c>
      <c r="G2965">
        <v>46184</v>
      </c>
      <c r="H2965" t="s">
        <v>4617</v>
      </c>
    </row>
    <row r="2966" spans="1:8" hidden="1">
      <c r="A2966">
        <v>138412</v>
      </c>
      <c r="B2966" t="s">
        <v>5116</v>
      </c>
      <c r="C2966" t="s">
        <v>3966</v>
      </c>
      <c r="D2966">
        <v>0</v>
      </c>
      <c r="E2966">
        <v>2779999.7</v>
      </c>
      <c r="F2966">
        <v>3335999.64</v>
      </c>
      <c r="G2966">
        <v>46184</v>
      </c>
      <c r="H2966" t="s">
        <v>4617</v>
      </c>
    </row>
    <row r="2967" spans="1:8" hidden="1">
      <c r="A2967">
        <v>138413</v>
      </c>
      <c r="B2967" t="s">
        <v>4716</v>
      </c>
      <c r="C2967" t="s">
        <v>4717</v>
      </c>
      <c r="D2967" t="s">
        <v>8218</v>
      </c>
      <c r="E2967">
        <v>328006.32</v>
      </c>
      <c r="F2967">
        <v>328006.32</v>
      </c>
      <c r="G2967">
        <v>46184</v>
      </c>
      <c r="H2967" t="s">
        <v>4617</v>
      </c>
    </row>
    <row r="2968" spans="1:8" hidden="1">
      <c r="A2968">
        <v>138414</v>
      </c>
      <c r="B2968" t="s">
        <v>4697</v>
      </c>
      <c r="C2968" t="s">
        <v>3996</v>
      </c>
      <c r="D2968" t="s">
        <v>8219</v>
      </c>
      <c r="E2968">
        <v>816000</v>
      </c>
      <c r="F2968">
        <v>816000</v>
      </c>
      <c r="G2968">
        <v>46184</v>
      </c>
      <c r="H2968" t="s">
        <v>4617</v>
      </c>
    </row>
    <row r="2969" spans="1:8" hidden="1">
      <c r="A2969">
        <v>138415</v>
      </c>
      <c r="B2969" t="s">
        <v>5495</v>
      </c>
      <c r="C2969" t="s">
        <v>3988</v>
      </c>
      <c r="D2969" t="s">
        <v>8220</v>
      </c>
      <c r="E2969">
        <v>2160833.27</v>
      </c>
      <c r="F2969">
        <v>2587833.25</v>
      </c>
      <c r="G2969">
        <v>46184</v>
      </c>
      <c r="H2969" t="s">
        <v>4617</v>
      </c>
    </row>
    <row r="2970" spans="1:8" hidden="1">
      <c r="A2970">
        <v>138416</v>
      </c>
      <c r="B2970" t="s">
        <v>8221</v>
      </c>
      <c r="C2970" t="s">
        <v>8222</v>
      </c>
      <c r="D2970" t="s">
        <v>8223</v>
      </c>
      <c r="E2970">
        <v>2640000</v>
      </c>
      <c r="F2970">
        <v>3168000</v>
      </c>
      <c r="G2970">
        <v>46185</v>
      </c>
      <c r="H2970" t="s">
        <v>4624</v>
      </c>
    </row>
    <row r="2971" spans="1:8" hidden="1">
      <c r="A2971">
        <v>138417</v>
      </c>
      <c r="B2971" t="s">
        <v>8224</v>
      </c>
      <c r="C2971" t="s">
        <v>8225</v>
      </c>
      <c r="D2971" t="s">
        <v>8226</v>
      </c>
      <c r="E2971">
        <v>145065.72</v>
      </c>
      <c r="F2971">
        <v>145065.72</v>
      </c>
      <c r="G2971">
        <v>46185</v>
      </c>
      <c r="H2971" t="s">
        <v>4624</v>
      </c>
    </row>
    <row r="2972" spans="1:8" hidden="1">
      <c r="A2972">
        <v>138418</v>
      </c>
      <c r="B2972" t="s">
        <v>4732</v>
      </c>
      <c r="C2972" t="s">
        <v>4064</v>
      </c>
      <c r="D2972" t="s">
        <v>8227</v>
      </c>
      <c r="E2972">
        <v>197697680</v>
      </c>
      <c r="F2972">
        <v>197697680</v>
      </c>
      <c r="G2972">
        <v>46185</v>
      </c>
      <c r="H2972" t="s">
        <v>4624</v>
      </c>
    </row>
    <row r="2973" spans="1:8" hidden="1">
      <c r="A2973">
        <v>138419</v>
      </c>
      <c r="B2973" t="s">
        <v>4695</v>
      </c>
      <c r="C2973" t="s">
        <v>3973</v>
      </c>
      <c r="D2973">
        <v>0</v>
      </c>
      <c r="E2973">
        <v>2041416.67</v>
      </c>
      <c r="F2973">
        <v>2449700</v>
      </c>
      <c r="G2973">
        <v>46185</v>
      </c>
      <c r="H2973" t="s">
        <v>4624</v>
      </c>
    </row>
    <row r="2974" spans="1:8" hidden="1">
      <c r="A2974">
        <v>138420</v>
      </c>
      <c r="B2974" t="s">
        <v>4994</v>
      </c>
      <c r="C2974" t="s">
        <v>4004</v>
      </c>
      <c r="D2974" t="s">
        <v>8228</v>
      </c>
      <c r="E2974">
        <v>53380000</v>
      </c>
      <c r="F2974">
        <v>53380000</v>
      </c>
      <c r="G2974">
        <v>46185</v>
      </c>
      <c r="H2974" t="s">
        <v>4624</v>
      </c>
    </row>
    <row r="2975" spans="1:8" hidden="1">
      <c r="A2975">
        <v>138421</v>
      </c>
      <c r="B2975" t="s">
        <v>5057</v>
      </c>
      <c r="C2975" t="s">
        <v>4008</v>
      </c>
      <c r="D2975" t="s">
        <v>8229</v>
      </c>
      <c r="E2975">
        <v>4541667</v>
      </c>
      <c r="F2975">
        <v>5450000.4000000004</v>
      </c>
      <c r="G2975">
        <v>46185</v>
      </c>
      <c r="H2975" t="s">
        <v>4624</v>
      </c>
    </row>
    <row r="2976" spans="1:8" hidden="1">
      <c r="A2976">
        <v>138422</v>
      </c>
      <c r="B2976" t="s">
        <v>6931</v>
      </c>
      <c r="C2976" t="s">
        <v>6932</v>
      </c>
      <c r="D2976" t="s">
        <v>8230</v>
      </c>
      <c r="E2976">
        <v>20200</v>
      </c>
      <c r="F2976">
        <v>20200</v>
      </c>
      <c r="G2976">
        <v>46185</v>
      </c>
      <c r="H2976" t="s">
        <v>4624</v>
      </c>
    </row>
    <row r="2977" spans="1:8" hidden="1">
      <c r="A2977">
        <v>138423</v>
      </c>
      <c r="B2977" t="s">
        <v>5103</v>
      </c>
      <c r="C2977" t="s">
        <v>3963</v>
      </c>
      <c r="D2977" t="s">
        <v>8231</v>
      </c>
      <c r="E2977">
        <v>6944760</v>
      </c>
      <c r="F2977">
        <v>8333712</v>
      </c>
      <c r="G2977">
        <v>46185</v>
      </c>
      <c r="H2977" t="s">
        <v>4624</v>
      </c>
    </row>
    <row r="2978" spans="1:8" hidden="1">
      <c r="A2978">
        <v>138424</v>
      </c>
      <c r="B2978" t="s">
        <v>4817</v>
      </c>
      <c r="C2978" t="s">
        <v>4091</v>
      </c>
      <c r="D2978" t="s">
        <v>8232</v>
      </c>
      <c r="E2978">
        <v>1080000</v>
      </c>
      <c r="F2978">
        <v>1296000</v>
      </c>
      <c r="G2978">
        <v>46185</v>
      </c>
      <c r="H2978" t="s">
        <v>4624</v>
      </c>
    </row>
    <row r="2979" spans="1:8" hidden="1">
      <c r="A2979">
        <v>138425</v>
      </c>
      <c r="B2979" t="s">
        <v>5057</v>
      </c>
      <c r="C2979" t="s">
        <v>4008</v>
      </c>
      <c r="D2979" t="s">
        <v>8233</v>
      </c>
      <c r="E2979">
        <v>25658335</v>
      </c>
      <c r="F2979">
        <v>30790002</v>
      </c>
      <c r="G2979">
        <v>46185</v>
      </c>
      <c r="H2979" t="s">
        <v>4624</v>
      </c>
    </row>
    <row r="2980" spans="1:8" hidden="1">
      <c r="A2980">
        <v>138426</v>
      </c>
      <c r="B2980" t="s">
        <v>4817</v>
      </c>
      <c r="C2980" t="s">
        <v>4091</v>
      </c>
      <c r="D2980" t="s">
        <v>8234</v>
      </c>
      <c r="E2980">
        <v>4875121.07</v>
      </c>
      <c r="F2980">
        <v>5850145.2800000003</v>
      </c>
      <c r="G2980">
        <v>46185</v>
      </c>
      <c r="H2980" t="s">
        <v>4624</v>
      </c>
    </row>
    <row r="2981" spans="1:8" hidden="1">
      <c r="A2981">
        <v>138427</v>
      </c>
      <c r="B2981" t="s">
        <v>4817</v>
      </c>
      <c r="C2981" t="s">
        <v>4091</v>
      </c>
      <c r="D2981" t="s">
        <v>8235</v>
      </c>
      <c r="E2981">
        <v>7367197.5999999996</v>
      </c>
      <c r="F2981">
        <v>8840637.1199999992</v>
      </c>
      <c r="G2981">
        <v>46185</v>
      </c>
      <c r="H2981" t="s">
        <v>4624</v>
      </c>
    </row>
    <row r="2982" spans="1:8" hidden="1">
      <c r="A2982">
        <v>138428</v>
      </c>
      <c r="B2982" t="s">
        <v>8236</v>
      </c>
      <c r="C2982" t="s">
        <v>3978</v>
      </c>
      <c r="D2982" t="s">
        <v>8237</v>
      </c>
      <c r="E2982">
        <v>13250000</v>
      </c>
      <c r="F2982">
        <v>15900000</v>
      </c>
      <c r="G2982">
        <v>46185</v>
      </c>
      <c r="H2982" t="s">
        <v>4624</v>
      </c>
    </row>
    <row r="2983" spans="1:8" hidden="1">
      <c r="A2983">
        <v>138429</v>
      </c>
      <c r="B2983" t="s">
        <v>6574</v>
      </c>
      <c r="C2983" t="s">
        <v>6575</v>
      </c>
      <c r="D2983" t="s">
        <v>8238</v>
      </c>
      <c r="E2983">
        <v>765000</v>
      </c>
      <c r="F2983">
        <v>918000</v>
      </c>
      <c r="G2983">
        <v>46185</v>
      </c>
      <c r="H2983" t="s">
        <v>4624</v>
      </c>
    </row>
    <row r="2984" spans="1:8" hidden="1">
      <c r="A2984">
        <v>138430</v>
      </c>
      <c r="B2984" t="s">
        <v>6562</v>
      </c>
      <c r="C2984" t="s">
        <v>4027</v>
      </c>
      <c r="D2984" t="s">
        <v>8239</v>
      </c>
      <c r="E2984">
        <v>240000</v>
      </c>
      <c r="F2984">
        <v>288000</v>
      </c>
      <c r="G2984">
        <v>46185</v>
      </c>
      <c r="H2984" t="s">
        <v>4624</v>
      </c>
    </row>
    <row r="2985" spans="1:8" hidden="1">
      <c r="A2985">
        <v>138431</v>
      </c>
      <c r="B2985" t="s">
        <v>4695</v>
      </c>
      <c r="C2985" t="s">
        <v>3973</v>
      </c>
      <c r="D2985" t="s">
        <v>8240</v>
      </c>
      <c r="E2985">
        <v>1885200</v>
      </c>
      <c r="F2985">
        <v>1885200</v>
      </c>
      <c r="G2985">
        <v>46185</v>
      </c>
      <c r="H2985" t="s">
        <v>4624</v>
      </c>
    </row>
    <row r="2986" spans="1:8" hidden="1">
      <c r="A2986">
        <v>138432</v>
      </c>
      <c r="B2986" t="s">
        <v>5381</v>
      </c>
      <c r="C2986" t="s">
        <v>4184</v>
      </c>
      <c r="D2986" t="s">
        <v>8241</v>
      </c>
      <c r="E2986">
        <v>120000</v>
      </c>
      <c r="F2986">
        <v>144000</v>
      </c>
      <c r="G2986">
        <v>46185</v>
      </c>
      <c r="H2986" t="s">
        <v>4624</v>
      </c>
    </row>
    <row r="2987" spans="1:8" hidden="1">
      <c r="A2987">
        <v>138433</v>
      </c>
      <c r="B2987">
        <v>0</v>
      </c>
      <c r="C2987">
        <v>0</v>
      </c>
      <c r="D2987" t="s">
        <v>8242</v>
      </c>
      <c r="E2987">
        <v>105701851.94</v>
      </c>
      <c r="F2987">
        <v>126842222.33</v>
      </c>
      <c r="G2987">
        <v>46185</v>
      </c>
      <c r="H2987" t="s">
        <v>4624</v>
      </c>
    </row>
    <row r="2988" spans="1:8" hidden="1">
      <c r="A2988">
        <v>138434</v>
      </c>
      <c r="B2988" t="s">
        <v>5920</v>
      </c>
      <c r="C2988" t="s">
        <v>5921</v>
      </c>
      <c r="D2988" t="s">
        <v>8243</v>
      </c>
      <c r="E2988">
        <v>8435800</v>
      </c>
      <c r="F2988">
        <v>10122960</v>
      </c>
      <c r="G2988">
        <v>46185</v>
      </c>
      <c r="H2988" t="s">
        <v>4624</v>
      </c>
    </row>
    <row r="2989" spans="1:8" hidden="1">
      <c r="A2989">
        <v>138435</v>
      </c>
      <c r="B2989" t="s">
        <v>8244</v>
      </c>
      <c r="C2989" t="s">
        <v>8245</v>
      </c>
      <c r="D2989" t="s">
        <v>8246</v>
      </c>
      <c r="E2989">
        <v>2265000</v>
      </c>
      <c r="F2989">
        <v>2265000</v>
      </c>
      <c r="G2989">
        <v>46185</v>
      </c>
      <c r="H2989" t="s">
        <v>4624</v>
      </c>
    </row>
    <row r="2990" spans="1:8" hidden="1">
      <c r="A2990">
        <v>138436</v>
      </c>
      <c r="B2990" t="s">
        <v>8247</v>
      </c>
      <c r="C2990" t="s">
        <v>8248</v>
      </c>
      <c r="D2990" t="s">
        <v>8249</v>
      </c>
      <c r="E2990">
        <v>4631000</v>
      </c>
      <c r="F2990">
        <v>4631000</v>
      </c>
      <c r="G2990">
        <v>46185</v>
      </c>
      <c r="H2990" t="s">
        <v>4624</v>
      </c>
    </row>
    <row r="2991" spans="1:8" hidden="1">
      <c r="A2991">
        <v>138437</v>
      </c>
      <c r="B2991" t="s">
        <v>4797</v>
      </c>
      <c r="C2991" t="s">
        <v>4014</v>
      </c>
      <c r="D2991" t="s">
        <v>8250</v>
      </c>
      <c r="E2991">
        <v>18487551</v>
      </c>
      <c r="F2991">
        <v>22185061.199999999</v>
      </c>
      <c r="G2991">
        <v>46185</v>
      </c>
      <c r="H2991" t="s">
        <v>4624</v>
      </c>
    </row>
    <row r="2992" spans="1:8" hidden="1">
      <c r="A2992">
        <v>138438</v>
      </c>
      <c r="B2992" t="s">
        <v>7157</v>
      </c>
      <c r="C2992" t="s">
        <v>7158</v>
      </c>
      <c r="D2992" t="s">
        <v>8251</v>
      </c>
      <c r="E2992">
        <v>20852800</v>
      </c>
      <c r="F2992">
        <v>25023360</v>
      </c>
      <c r="G2992">
        <v>46185</v>
      </c>
      <c r="H2992" t="s">
        <v>4624</v>
      </c>
    </row>
    <row r="2993" spans="1:8" hidden="1">
      <c r="A2993">
        <v>138439</v>
      </c>
      <c r="B2993">
        <v>0</v>
      </c>
      <c r="C2993">
        <v>0</v>
      </c>
      <c r="D2993" t="s">
        <v>8252</v>
      </c>
      <c r="E2993">
        <v>0</v>
      </c>
      <c r="F2993">
        <v>0</v>
      </c>
      <c r="G2993">
        <v>46185</v>
      </c>
      <c r="H2993" t="s">
        <v>4624</v>
      </c>
    </row>
    <row r="2994" spans="1:8" hidden="1">
      <c r="A2994">
        <v>138440</v>
      </c>
      <c r="B2994">
        <v>0</v>
      </c>
      <c r="C2994">
        <v>0</v>
      </c>
      <c r="D2994" t="s">
        <v>8253</v>
      </c>
      <c r="E2994">
        <v>0</v>
      </c>
      <c r="F2994">
        <v>0</v>
      </c>
      <c r="G2994">
        <v>46185</v>
      </c>
      <c r="H2994" t="s">
        <v>4624</v>
      </c>
    </row>
    <row r="2995" spans="1:8" hidden="1">
      <c r="A2995">
        <v>138441</v>
      </c>
      <c r="B2995">
        <v>0</v>
      </c>
      <c r="C2995">
        <v>0</v>
      </c>
      <c r="D2995" t="s">
        <v>8254</v>
      </c>
      <c r="E2995">
        <v>0</v>
      </c>
      <c r="F2995">
        <v>0</v>
      </c>
      <c r="G2995">
        <v>46185</v>
      </c>
      <c r="H2995" t="s">
        <v>4624</v>
      </c>
    </row>
    <row r="2996" spans="1:8" hidden="1">
      <c r="A2996">
        <v>138442</v>
      </c>
      <c r="B2996">
        <v>0</v>
      </c>
      <c r="C2996">
        <v>0</v>
      </c>
      <c r="D2996" t="s">
        <v>8255</v>
      </c>
      <c r="E2996">
        <v>0</v>
      </c>
      <c r="F2996">
        <v>0</v>
      </c>
      <c r="G2996">
        <v>46185</v>
      </c>
      <c r="H2996" t="s">
        <v>4624</v>
      </c>
    </row>
    <row r="2997" spans="1:8" hidden="1">
      <c r="A2997">
        <v>138443</v>
      </c>
      <c r="B2997" t="s">
        <v>5036</v>
      </c>
      <c r="C2997" t="s">
        <v>4003</v>
      </c>
      <c r="D2997" t="s">
        <v>8256</v>
      </c>
      <c r="E2997">
        <v>2850000</v>
      </c>
      <c r="F2997">
        <v>3420000</v>
      </c>
      <c r="G2997">
        <v>46185</v>
      </c>
      <c r="H2997" t="s">
        <v>4624</v>
      </c>
    </row>
    <row r="2998" spans="1:8" hidden="1">
      <c r="A2998">
        <v>138444</v>
      </c>
      <c r="B2998" t="s">
        <v>4674</v>
      </c>
      <c r="C2998" t="s">
        <v>4675</v>
      </c>
      <c r="D2998" t="s">
        <v>8257</v>
      </c>
      <c r="E2998">
        <v>6933333.2800000003</v>
      </c>
      <c r="F2998">
        <v>8319999.9400000004</v>
      </c>
      <c r="G2998">
        <v>46185</v>
      </c>
      <c r="H2998" t="s">
        <v>4624</v>
      </c>
    </row>
    <row r="2999" spans="1:8" hidden="1">
      <c r="A2999">
        <v>138445</v>
      </c>
      <c r="B2999" t="s">
        <v>4807</v>
      </c>
      <c r="C2999" t="s">
        <v>3982</v>
      </c>
      <c r="D2999" t="s">
        <v>8258</v>
      </c>
      <c r="E2999">
        <v>1736800</v>
      </c>
      <c r="F2999">
        <v>2084160</v>
      </c>
      <c r="G2999">
        <v>46185</v>
      </c>
      <c r="H2999" t="s">
        <v>4624</v>
      </c>
    </row>
    <row r="3000" spans="1:8" hidden="1">
      <c r="A3000">
        <v>138446</v>
      </c>
      <c r="B3000" t="s">
        <v>4797</v>
      </c>
      <c r="C3000" t="s">
        <v>4014</v>
      </c>
      <c r="D3000" t="s">
        <v>8259</v>
      </c>
      <c r="E3000">
        <v>8052500</v>
      </c>
      <c r="F3000">
        <v>9663000</v>
      </c>
      <c r="G3000">
        <v>46185</v>
      </c>
      <c r="H3000" t="s">
        <v>4624</v>
      </c>
    </row>
    <row r="3001" spans="1:8" hidden="1">
      <c r="A3001">
        <v>138447</v>
      </c>
      <c r="B3001" t="s">
        <v>5199</v>
      </c>
      <c r="C3001" t="s">
        <v>4005</v>
      </c>
      <c r="D3001" t="s">
        <v>8260</v>
      </c>
      <c r="E3001">
        <v>7557900</v>
      </c>
      <c r="F3001">
        <v>9069480</v>
      </c>
      <c r="G3001">
        <v>46185</v>
      </c>
      <c r="H3001" t="s">
        <v>4624</v>
      </c>
    </row>
    <row r="3002" spans="1:8" hidden="1">
      <c r="A3002">
        <v>138448</v>
      </c>
      <c r="B3002" t="s">
        <v>4791</v>
      </c>
      <c r="C3002" t="s">
        <v>3968</v>
      </c>
      <c r="D3002">
        <v>0</v>
      </c>
      <c r="E3002">
        <v>1637700</v>
      </c>
      <c r="F3002">
        <v>1965240</v>
      </c>
      <c r="G3002">
        <v>46186</v>
      </c>
      <c r="H3002" t="s">
        <v>8261</v>
      </c>
    </row>
    <row r="3003" spans="1:8" hidden="1">
      <c r="A3003">
        <v>138449</v>
      </c>
      <c r="B3003" t="s">
        <v>4695</v>
      </c>
      <c r="C3003" t="s">
        <v>3973</v>
      </c>
      <c r="D3003" t="s">
        <v>8262</v>
      </c>
      <c r="E3003">
        <v>19222666</v>
      </c>
      <c r="F3003">
        <v>19230999.199999999</v>
      </c>
      <c r="G3003">
        <v>46188</v>
      </c>
      <c r="H3003" t="s">
        <v>4627</v>
      </c>
    </row>
    <row r="3004" spans="1:8" hidden="1">
      <c r="A3004">
        <v>138450</v>
      </c>
      <c r="B3004" t="s">
        <v>8263</v>
      </c>
      <c r="C3004" t="s">
        <v>8264</v>
      </c>
      <c r="D3004" t="s">
        <v>8265</v>
      </c>
      <c r="E3004">
        <v>2580000</v>
      </c>
      <c r="F3004">
        <v>2580000</v>
      </c>
      <c r="G3004">
        <v>46188</v>
      </c>
      <c r="H3004" t="s">
        <v>4627</v>
      </c>
    </row>
    <row r="3005" spans="1:8" hidden="1">
      <c r="A3005">
        <v>138451</v>
      </c>
      <c r="B3005" t="s">
        <v>4697</v>
      </c>
      <c r="C3005" t="s">
        <v>3996</v>
      </c>
      <c r="D3005" t="s">
        <v>8266</v>
      </c>
      <c r="E3005">
        <v>9902300</v>
      </c>
      <c r="F3005">
        <v>9902300</v>
      </c>
      <c r="G3005">
        <v>46188</v>
      </c>
      <c r="H3005" t="s">
        <v>4627</v>
      </c>
    </row>
    <row r="3006" spans="1:8" hidden="1">
      <c r="A3006">
        <v>138452</v>
      </c>
      <c r="B3006" t="s">
        <v>5381</v>
      </c>
      <c r="C3006" t="s">
        <v>4184</v>
      </c>
      <c r="D3006" t="s">
        <v>6563</v>
      </c>
      <c r="E3006">
        <v>15140000</v>
      </c>
      <c r="F3006">
        <v>18168000</v>
      </c>
      <c r="G3006">
        <v>46188</v>
      </c>
      <c r="H3006" t="s">
        <v>4627</v>
      </c>
    </row>
    <row r="3007" spans="1:8" hidden="1">
      <c r="A3007">
        <v>138453</v>
      </c>
      <c r="B3007" t="s">
        <v>5314</v>
      </c>
      <c r="C3007" t="s">
        <v>4023</v>
      </c>
      <c r="D3007" t="s">
        <v>8267</v>
      </c>
      <c r="E3007">
        <v>36013938.200000003</v>
      </c>
      <c r="F3007">
        <v>43216725.840000004</v>
      </c>
      <c r="G3007">
        <v>46188</v>
      </c>
      <c r="H3007" t="s">
        <v>4627</v>
      </c>
    </row>
    <row r="3008" spans="1:8" hidden="1">
      <c r="A3008">
        <v>138454</v>
      </c>
      <c r="B3008" t="s">
        <v>5207</v>
      </c>
      <c r="C3008" t="s">
        <v>4131</v>
      </c>
      <c r="D3008" t="s">
        <v>8268</v>
      </c>
      <c r="E3008">
        <v>1500000</v>
      </c>
      <c r="F3008">
        <v>1500000</v>
      </c>
      <c r="G3008">
        <v>46188</v>
      </c>
      <c r="H3008" t="s">
        <v>4627</v>
      </c>
    </row>
    <row r="3009" spans="1:8" hidden="1">
      <c r="A3009">
        <v>138455</v>
      </c>
      <c r="B3009" t="s">
        <v>8269</v>
      </c>
      <c r="C3009" t="s">
        <v>8270</v>
      </c>
      <c r="D3009" t="s">
        <v>8271</v>
      </c>
      <c r="E3009">
        <v>900000</v>
      </c>
      <c r="F3009">
        <v>900000</v>
      </c>
      <c r="G3009">
        <v>46188</v>
      </c>
      <c r="H3009" t="s">
        <v>4627</v>
      </c>
    </row>
    <row r="3010" spans="1:8" hidden="1">
      <c r="A3010">
        <v>138456</v>
      </c>
      <c r="B3010" t="s">
        <v>4697</v>
      </c>
      <c r="C3010" t="s">
        <v>3996</v>
      </c>
      <c r="D3010" t="s">
        <v>8272</v>
      </c>
      <c r="E3010">
        <v>703000</v>
      </c>
      <c r="F3010">
        <v>703000</v>
      </c>
      <c r="G3010">
        <v>46188</v>
      </c>
      <c r="H3010" t="s">
        <v>4627</v>
      </c>
    </row>
    <row r="3011" spans="1:8" hidden="1">
      <c r="A3011">
        <v>138457</v>
      </c>
      <c r="B3011">
        <v>0</v>
      </c>
      <c r="C3011">
        <v>0</v>
      </c>
      <c r="D3011" t="s">
        <v>8273</v>
      </c>
      <c r="E3011">
        <v>0</v>
      </c>
      <c r="F3011">
        <v>0</v>
      </c>
      <c r="G3011">
        <v>46188</v>
      </c>
      <c r="H3011" t="s">
        <v>4627</v>
      </c>
    </row>
    <row r="3012" spans="1:8" hidden="1">
      <c r="A3012">
        <v>138458</v>
      </c>
      <c r="B3012" t="s">
        <v>4666</v>
      </c>
      <c r="C3012" t="s">
        <v>4018</v>
      </c>
      <c r="D3012" t="s">
        <v>8274</v>
      </c>
      <c r="E3012">
        <v>104250000</v>
      </c>
      <c r="F3012">
        <v>104250000</v>
      </c>
      <c r="G3012">
        <v>46188</v>
      </c>
      <c r="H3012" t="s">
        <v>4627</v>
      </c>
    </row>
    <row r="3013" spans="1:8" hidden="1">
      <c r="A3013">
        <v>138459</v>
      </c>
      <c r="B3013" t="s">
        <v>4732</v>
      </c>
      <c r="C3013" t="s">
        <v>4064</v>
      </c>
      <c r="D3013">
        <v>0</v>
      </c>
      <c r="E3013">
        <v>22750000</v>
      </c>
      <c r="F3013">
        <v>27300000</v>
      </c>
      <c r="G3013">
        <v>46188</v>
      </c>
      <c r="H3013" t="s">
        <v>4627</v>
      </c>
    </row>
    <row r="3014" spans="1:8" hidden="1">
      <c r="A3014">
        <v>138460</v>
      </c>
      <c r="B3014" t="s">
        <v>4817</v>
      </c>
      <c r="C3014" t="s">
        <v>4091</v>
      </c>
      <c r="D3014" t="s">
        <v>8275</v>
      </c>
      <c r="E3014">
        <v>1743039</v>
      </c>
      <c r="F3014">
        <v>2091646.8</v>
      </c>
      <c r="G3014">
        <v>46188</v>
      </c>
      <c r="H3014" t="s">
        <v>4627</v>
      </c>
    </row>
    <row r="3015" spans="1:8" hidden="1">
      <c r="A3015">
        <v>138461</v>
      </c>
      <c r="B3015" t="s">
        <v>8276</v>
      </c>
      <c r="C3015" t="s">
        <v>8277</v>
      </c>
      <c r="D3015" t="s">
        <v>8278</v>
      </c>
      <c r="E3015">
        <v>3000000</v>
      </c>
      <c r="F3015">
        <v>3000000</v>
      </c>
      <c r="G3015">
        <v>46188</v>
      </c>
      <c r="H3015" t="s">
        <v>4627</v>
      </c>
    </row>
    <row r="3016" spans="1:8" hidden="1">
      <c r="A3016">
        <v>138462</v>
      </c>
      <c r="B3016" t="s">
        <v>4791</v>
      </c>
      <c r="C3016" t="s">
        <v>3968</v>
      </c>
      <c r="D3016" t="s">
        <v>8279</v>
      </c>
      <c r="E3016">
        <v>720000</v>
      </c>
      <c r="F3016">
        <v>864000</v>
      </c>
      <c r="G3016">
        <v>46188</v>
      </c>
      <c r="H3016" t="s">
        <v>4627</v>
      </c>
    </row>
    <row r="3017" spans="1:8" hidden="1">
      <c r="A3017">
        <v>138463</v>
      </c>
      <c r="B3017" t="s">
        <v>4763</v>
      </c>
      <c r="C3017" t="s">
        <v>3994</v>
      </c>
      <c r="D3017">
        <v>0</v>
      </c>
      <c r="E3017">
        <v>81065984</v>
      </c>
      <c r="F3017">
        <v>97279180.799999997</v>
      </c>
      <c r="G3017">
        <v>46188</v>
      </c>
      <c r="H3017" t="s">
        <v>4627</v>
      </c>
    </row>
    <row r="3018" spans="1:8" hidden="1">
      <c r="A3018">
        <v>138464</v>
      </c>
      <c r="B3018" t="s">
        <v>8280</v>
      </c>
      <c r="C3018" t="s">
        <v>8281</v>
      </c>
      <c r="D3018" t="s">
        <v>7729</v>
      </c>
      <c r="E3018">
        <v>5360000</v>
      </c>
      <c r="F3018">
        <v>5360000</v>
      </c>
      <c r="G3018">
        <v>46188</v>
      </c>
      <c r="H3018" t="s">
        <v>4627</v>
      </c>
    </row>
    <row r="3019" spans="1:8" hidden="1">
      <c r="A3019">
        <v>138465</v>
      </c>
      <c r="B3019" t="s">
        <v>6365</v>
      </c>
      <c r="C3019" t="s">
        <v>4028</v>
      </c>
      <c r="D3019" t="s">
        <v>3518</v>
      </c>
      <c r="E3019">
        <v>432120</v>
      </c>
      <c r="F3019">
        <v>518544</v>
      </c>
      <c r="G3019">
        <v>46188</v>
      </c>
      <c r="H3019" t="s">
        <v>4627</v>
      </c>
    </row>
    <row r="3020" spans="1:8" hidden="1">
      <c r="A3020">
        <v>138466</v>
      </c>
      <c r="B3020" t="s">
        <v>4725</v>
      </c>
      <c r="C3020" t="s">
        <v>4029</v>
      </c>
      <c r="D3020" t="s">
        <v>8282</v>
      </c>
      <c r="E3020">
        <v>115200</v>
      </c>
      <c r="F3020">
        <v>115200</v>
      </c>
      <c r="G3020">
        <v>46188</v>
      </c>
      <c r="H3020" t="s">
        <v>4627</v>
      </c>
    </row>
    <row r="3021" spans="1:8" hidden="1">
      <c r="A3021">
        <v>138467</v>
      </c>
      <c r="B3021" t="s">
        <v>5116</v>
      </c>
      <c r="C3021" t="s">
        <v>3966</v>
      </c>
      <c r="D3021" t="s">
        <v>5881</v>
      </c>
      <c r="E3021">
        <v>716666.5</v>
      </c>
      <c r="F3021">
        <v>859999.8</v>
      </c>
      <c r="G3021">
        <v>46188</v>
      </c>
      <c r="H3021" t="s">
        <v>4627</v>
      </c>
    </row>
    <row r="3022" spans="1:8" hidden="1">
      <c r="A3022">
        <v>138468</v>
      </c>
      <c r="B3022" t="s">
        <v>4726</v>
      </c>
      <c r="C3022" t="s">
        <v>3993</v>
      </c>
      <c r="D3022" t="s">
        <v>8283</v>
      </c>
      <c r="E3022">
        <v>120000</v>
      </c>
      <c r="F3022">
        <v>144000</v>
      </c>
      <c r="G3022">
        <v>46188</v>
      </c>
      <c r="H3022" t="s">
        <v>4627</v>
      </c>
    </row>
    <row r="3023" spans="1:8" hidden="1">
      <c r="A3023">
        <v>138469</v>
      </c>
      <c r="B3023" t="s">
        <v>4689</v>
      </c>
      <c r="C3023" t="s">
        <v>4002</v>
      </c>
      <c r="D3023" t="s">
        <v>8284</v>
      </c>
      <c r="E3023">
        <v>5229600</v>
      </c>
      <c r="F3023">
        <v>6275520</v>
      </c>
      <c r="G3023">
        <v>46188</v>
      </c>
      <c r="H3023" t="s">
        <v>4627</v>
      </c>
    </row>
    <row r="3024" spans="1:8" hidden="1">
      <c r="A3024">
        <v>138470</v>
      </c>
      <c r="B3024">
        <v>0</v>
      </c>
      <c r="C3024">
        <v>0</v>
      </c>
      <c r="D3024" t="s">
        <v>8285</v>
      </c>
      <c r="E3024">
        <v>1</v>
      </c>
      <c r="F3024">
        <v>1.2</v>
      </c>
      <c r="G3024">
        <v>46188</v>
      </c>
      <c r="H3024" t="s">
        <v>4627</v>
      </c>
    </row>
    <row r="3025" spans="1:8" hidden="1">
      <c r="A3025">
        <v>138471</v>
      </c>
      <c r="B3025" t="s">
        <v>4939</v>
      </c>
      <c r="C3025" t="s">
        <v>4021</v>
      </c>
      <c r="D3025" t="s">
        <v>8286</v>
      </c>
      <c r="E3025">
        <v>247896.2</v>
      </c>
      <c r="F3025">
        <v>297475.44</v>
      </c>
      <c r="G3025">
        <v>46188</v>
      </c>
      <c r="H3025" t="s">
        <v>4627</v>
      </c>
    </row>
    <row r="3026" spans="1:8" hidden="1">
      <c r="A3026">
        <v>138472</v>
      </c>
      <c r="B3026" t="s">
        <v>4726</v>
      </c>
      <c r="C3026" t="s">
        <v>3993</v>
      </c>
      <c r="D3026" t="s">
        <v>3517</v>
      </c>
      <c r="E3026">
        <v>265000</v>
      </c>
      <c r="F3026">
        <v>318000</v>
      </c>
      <c r="G3026">
        <v>46188</v>
      </c>
      <c r="H3026" t="s">
        <v>4627</v>
      </c>
    </row>
    <row r="3027" spans="1:8" hidden="1">
      <c r="A3027">
        <v>138473</v>
      </c>
      <c r="B3027" t="s">
        <v>6562</v>
      </c>
      <c r="C3027" t="s">
        <v>4027</v>
      </c>
      <c r="D3027" t="s">
        <v>3517</v>
      </c>
      <c r="E3027">
        <v>500000</v>
      </c>
      <c r="F3027">
        <v>600000</v>
      </c>
      <c r="G3027">
        <v>46188</v>
      </c>
      <c r="H3027" t="s">
        <v>4627</v>
      </c>
    </row>
    <row r="3028" spans="1:8" hidden="1">
      <c r="A3028">
        <v>138474</v>
      </c>
      <c r="B3028" t="s">
        <v>7374</v>
      </c>
      <c r="C3028" t="s">
        <v>4026</v>
      </c>
      <c r="D3028" t="s">
        <v>3516</v>
      </c>
      <c r="E3028">
        <v>730000</v>
      </c>
      <c r="F3028">
        <v>876000</v>
      </c>
      <c r="G3028">
        <v>46188</v>
      </c>
      <c r="H3028" t="s">
        <v>4627</v>
      </c>
    </row>
    <row r="3029" spans="1:8" hidden="1">
      <c r="A3029">
        <v>138475</v>
      </c>
      <c r="B3029" t="s">
        <v>6365</v>
      </c>
      <c r="C3029" t="s">
        <v>4028</v>
      </c>
      <c r="D3029" t="s">
        <v>3516</v>
      </c>
      <c r="E3029">
        <v>375000</v>
      </c>
      <c r="F3029">
        <v>450000</v>
      </c>
      <c r="G3029">
        <v>46188</v>
      </c>
      <c r="H3029" t="s">
        <v>4627</v>
      </c>
    </row>
    <row r="3030" spans="1:8" hidden="1">
      <c r="A3030">
        <v>138476</v>
      </c>
      <c r="B3030" t="s">
        <v>4994</v>
      </c>
      <c r="C3030" t="s">
        <v>4004</v>
      </c>
      <c r="D3030" t="s">
        <v>8287</v>
      </c>
      <c r="E3030">
        <v>27140000</v>
      </c>
      <c r="F3030">
        <v>27140000</v>
      </c>
      <c r="G3030">
        <v>46188</v>
      </c>
      <c r="H3030" t="s">
        <v>4627</v>
      </c>
    </row>
    <row r="3031" spans="1:8" hidden="1">
      <c r="A3031">
        <v>138477</v>
      </c>
      <c r="B3031" t="s">
        <v>5603</v>
      </c>
      <c r="C3031" t="s">
        <v>4193</v>
      </c>
      <c r="D3031" t="s">
        <v>8288</v>
      </c>
      <c r="E3031">
        <v>415249</v>
      </c>
      <c r="F3031">
        <v>498298.8</v>
      </c>
      <c r="G3031">
        <v>46188</v>
      </c>
      <c r="H3031" t="s">
        <v>4627</v>
      </c>
    </row>
    <row r="3032" spans="1:8" hidden="1">
      <c r="A3032">
        <v>138478</v>
      </c>
      <c r="B3032" t="s">
        <v>7588</v>
      </c>
      <c r="C3032" t="s">
        <v>7589</v>
      </c>
      <c r="D3032">
        <v>0</v>
      </c>
      <c r="E3032">
        <v>5000000</v>
      </c>
      <c r="F3032">
        <v>6000000</v>
      </c>
      <c r="G3032">
        <v>46189</v>
      </c>
      <c r="H3032" t="s">
        <v>4626</v>
      </c>
    </row>
    <row r="3033" spans="1:8" hidden="1">
      <c r="A3033">
        <v>138479</v>
      </c>
      <c r="B3033" t="s">
        <v>5099</v>
      </c>
      <c r="C3033" t="s">
        <v>3991</v>
      </c>
      <c r="D3033">
        <v>0</v>
      </c>
      <c r="E3033">
        <v>4655000</v>
      </c>
      <c r="F3033">
        <v>5586000</v>
      </c>
      <c r="G3033">
        <v>46189</v>
      </c>
      <c r="H3033" t="s">
        <v>4626</v>
      </c>
    </row>
    <row r="3034" spans="1:8" hidden="1">
      <c r="A3034">
        <v>138480</v>
      </c>
      <c r="B3034" t="s">
        <v>4697</v>
      </c>
      <c r="C3034" t="s">
        <v>3996</v>
      </c>
      <c r="D3034" t="s">
        <v>8289</v>
      </c>
      <c r="E3034">
        <v>13731625</v>
      </c>
      <c r="F3034">
        <v>13731625</v>
      </c>
      <c r="G3034">
        <v>46189</v>
      </c>
      <c r="H3034" t="s">
        <v>4626</v>
      </c>
    </row>
    <row r="3035" spans="1:8" hidden="1">
      <c r="A3035">
        <v>138481</v>
      </c>
      <c r="B3035" t="s">
        <v>7977</v>
      </c>
      <c r="C3035" t="s">
        <v>7978</v>
      </c>
      <c r="D3035" t="s">
        <v>8290</v>
      </c>
      <c r="E3035">
        <v>2000000</v>
      </c>
      <c r="F3035">
        <v>2000000</v>
      </c>
      <c r="G3035">
        <v>46189</v>
      </c>
      <c r="H3035" t="s">
        <v>4626</v>
      </c>
    </row>
    <row r="3036" spans="1:8" hidden="1">
      <c r="A3036">
        <v>138482</v>
      </c>
      <c r="B3036" t="s">
        <v>5151</v>
      </c>
      <c r="C3036" t="s">
        <v>4179</v>
      </c>
      <c r="D3036" t="s">
        <v>8291</v>
      </c>
      <c r="E3036">
        <v>220000</v>
      </c>
      <c r="F3036">
        <v>264000</v>
      </c>
      <c r="G3036">
        <v>46189</v>
      </c>
      <c r="H3036" t="s">
        <v>4626</v>
      </c>
    </row>
    <row r="3037" spans="1:8" hidden="1">
      <c r="A3037">
        <v>138483</v>
      </c>
      <c r="B3037" t="s">
        <v>5151</v>
      </c>
      <c r="C3037" t="s">
        <v>4179</v>
      </c>
      <c r="D3037" t="s">
        <v>8292</v>
      </c>
      <c r="E3037">
        <v>720000</v>
      </c>
      <c r="F3037">
        <v>864000</v>
      </c>
      <c r="G3037">
        <v>46189</v>
      </c>
      <c r="H3037" t="s">
        <v>4626</v>
      </c>
    </row>
    <row r="3038" spans="1:8" hidden="1">
      <c r="A3038">
        <v>138484</v>
      </c>
      <c r="B3038" t="s">
        <v>4794</v>
      </c>
      <c r="C3038" t="s">
        <v>4025</v>
      </c>
      <c r="D3038" t="s">
        <v>8293</v>
      </c>
      <c r="E3038">
        <v>5103</v>
      </c>
      <c r="F3038">
        <v>5103</v>
      </c>
      <c r="G3038">
        <v>46189</v>
      </c>
      <c r="H3038" t="s">
        <v>4626</v>
      </c>
    </row>
    <row r="3039" spans="1:8" hidden="1">
      <c r="A3039">
        <v>138485</v>
      </c>
      <c r="B3039" t="s">
        <v>8294</v>
      </c>
      <c r="C3039" t="s">
        <v>8295</v>
      </c>
      <c r="D3039" t="s">
        <v>8296</v>
      </c>
      <c r="E3039">
        <v>6159000</v>
      </c>
      <c r="F3039">
        <v>6159000</v>
      </c>
      <c r="G3039">
        <v>46189</v>
      </c>
      <c r="H3039" t="s">
        <v>4626</v>
      </c>
    </row>
    <row r="3040" spans="1:8" hidden="1">
      <c r="A3040">
        <v>138486</v>
      </c>
      <c r="B3040" t="s">
        <v>7898</v>
      </c>
      <c r="C3040" t="s">
        <v>4057</v>
      </c>
      <c r="D3040">
        <v>0</v>
      </c>
      <c r="E3040">
        <v>25150</v>
      </c>
      <c r="F3040">
        <v>0</v>
      </c>
      <c r="G3040">
        <v>46189</v>
      </c>
      <c r="H3040" t="s">
        <v>4626</v>
      </c>
    </row>
    <row r="3041" spans="1:8" hidden="1">
      <c r="A3041">
        <v>138487</v>
      </c>
      <c r="B3041" t="s">
        <v>8297</v>
      </c>
      <c r="C3041" t="s">
        <v>8298</v>
      </c>
      <c r="D3041" t="s">
        <v>8299</v>
      </c>
      <c r="E3041">
        <v>5985000</v>
      </c>
      <c r="F3041">
        <v>5985000</v>
      </c>
      <c r="G3041">
        <v>46189</v>
      </c>
      <c r="H3041" t="s">
        <v>4626</v>
      </c>
    </row>
    <row r="3042" spans="1:8" hidden="1">
      <c r="A3042">
        <v>138488</v>
      </c>
      <c r="B3042" t="s">
        <v>8191</v>
      </c>
      <c r="C3042" t="s">
        <v>8192</v>
      </c>
      <c r="D3042" t="s">
        <v>8300</v>
      </c>
      <c r="E3042">
        <v>5650000</v>
      </c>
      <c r="F3042">
        <v>5650000</v>
      </c>
      <c r="G3042">
        <v>46189</v>
      </c>
      <c r="H3042" t="s">
        <v>4626</v>
      </c>
    </row>
    <row r="3043" spans="1:8" hidden="1">
      <c r="A3043">
        <v>138489</v>
      </c>
      <c r="B3043" t="s">
        <v>8301</v>
      </c>
      <c r="C3043" t="s">
        <v>8302</v>
      </c>
      <c r="D3043" t="s">
        <v>8303</v>
      </c>
      <c r="E3043">
        <v>1635000</v>
      </c>
      <c r="F3043">
        <v>1635000</v>
      </c>
      <c r="G3043">
        <v>46189</v>
      </c>
      <c r="H3043" t="s">
        <v>4626</v>
      </c>
    </row>
    <row r="3044" spans="1:8" hidden="1">
      <c r="A3044">
        <v>138490</v>
      </c>
      <c r="B3044" t="s">
        <v>8301</v>
      </c>
      <c r="C3044" t="s">
        <v>8302</v>
      </c>
      <c r="D3044" t="s">
        <v>8303</v>
      </c>
      <c r="E3044">
        <v>1725000</v>
      </c>
      <c r="F3044">
        <v>1725000</v>
      </c>
      <c r="G3044">
        <v>46189</v>
      </c>
      <c r="H3044" t="s">
        <v>4626</v>
      </c>
    </row>
    <row r="3045" spans="1:8" hidden="1">
      <c r="A3045">
        <v>138491</v>
      </c>
      <c r="B3045" t="s">
        <v>8304</v>
      </c>
      <c r="C3045" t="s">
        <v>8305</v>
      </c>
      <c r="D3045" t="s">
        <v>8306</v>
      </c>
      <c r="E3045">
        <v>2808000</v>
      </c>
      <c r="F3045">
        <v>2808000</v>
      </c>
      <c r="G3045">
        <v>46189</v>
      </c>
      <c r="H3045" t="s">
        <v>4626</v>
      </c>
    </row>
    <row r="3046" spans="1:8" hidden="1">
      <c r="A3046">
        <v>138492</v>
      </c>
      <c r="B3046" t="s">
        <v>8307</v>
      </c>
      <c r="C3046" t="s">
        <v>8308</v>
      </c>
      <c r="D3046" t="s">
        <v>8309</v>
      </c>
      <c r="E3046">
        <v>1405000</v>
      </c>
      <c r="F3046">
        <v>1405000</v>
      </c>
      <c r="G3046">
        <v>46189</v>
      </c>
      <c r="H3046" t="s">
        <v>4626</v>
      </c>
    </row>
    <row r="3047" spans="1:8" hidden="1">
      <c r="A3047">
        <v>138493</v>
      </c>
      <c r="B3047" t="s">
        <v>8094</v>
      </c>
      <c r="C3047" t="s">
        <v>8095</v>
      </c>
      <c r="D3047" t="s">
        <v>8310</v>
      </c>
      <c r="E3047">
        <v>2280000</v>
      </c>
      <c r="F3047">
        <v>2280000</v>
      </c>
      <c r="G3047">
        <v>46189</v>
      </c>
      <c r="H3047" t="s">
        <v>4626</v>
      </c>
    </row>
    <row r="3048" spans="1:8" hidden="1">
      <c r="A3048">
        <v>138494</v>
      </c>
      <c r="B3048" t="s">
        <v>6202</v>
      </c>
      <c r="C3048" t="s">
        <v>6203</v>
      </c>
      <c r="D3048" t="s">
        <v>8311</v>
      </c>
      <c r="E3048">
        <v>9700</v>
      </c>
      <c r="F3048">
        <v>9700</v>
      </c>
      <c r="G3048">
        <v>46189</v>
      </c>
      <c r="H3048" t="s">
        <v>4626</v>
      </c>
    </row>
    <row r="3049" spans="1:8" hidden="1">
      <c r="A3049">
        <v>138495</v>
      </c>
      <c r="B3049">
        <v>0</v>
      </c>
      <c r="C3049">
        <v>0</v>
      </c>
      <c r="D3049" t="s">
        <v>8312</v>
      </c>
      <c r="E3049">
        <v>0</v>
      </c>
      <c r="F3049">
        <v>0</v>
      </c>
      <c r="G3049">
        <v>46189</v>
      </c>
      <c r="H3049" t="s">
        <v>4626</v>
      </c>
    </row>
    <row r="3050" spans="1:8">
      <c r="A3050" s="9">
        <v>138496</v>
      </c>
      <c r="B3050" s="9" t="s">
        <v>4768</v>
      </c>
      <c r="C3050" s="9" t="s">
        <v>4020</v>
      </c>
      <c r="D3050" s="9" t="s">
        <v>8313</v>
      </c>
      <c r="E3050" s="9">
        <v>131458240</v>
      </c>
      <c r="F3050" s="9">
        <v>131458240</v>
      </c>
      <c r="G3050" s="12">
        <v>46189</v>
      </c>
      <c r="H3050" s="9" t="s">
        <v>4626</v>
      </c>
    </row>
    <row r="3051" spans="1:8" hidden="1">
      <c r="A3051">
        <v>138497</v>
      </c>
      <c r="B3051" t="s">
        <v>4858</v>
      </c>
      <c r="C3051" t="s">
        <v>4079</v>
      </c>
      <c r="D3051" t="s">
        <v>8314</v>
      </c>
      <c r="E3051">
        <v>4900</v>
      </c>
      <c r="F3051">
        <v>5880</v>
      </c>
      <c r="G3051">
        <v>46189</v>
      </c>
      <c r="H3051" t="s">
        <v>4626</v>
      </c>
    </row>
    <row r="3052" spans="1:8" hidden="1">
      <c r="A3052">
        <v>138498</v>
      </c>
      <c r="B3052" t="s">
        <v>8315</v>
      </c>
      <c r="C3052" t="s">
        <v>8316</v>
      </c>
      <c r="D3052" t="s">
        <v>8317</v>
      </c>
      <c r="E3052">
        <v>183410800</v>
      </c>
      <c r="F3052">
        <v>183410800</v>
      </c>
      <c r="G3052">
        <v>46189</v>
      </c>
      <c r="H3052" t="s">
        <v>4626</v>
      </c>
    </row>
    <row r="3053" spans="1:8" hidden="1">
      <c r="A3053">
        <v>138499</v>
      </c>
      <c r="B3053" t="s">
        <v>4794</v>
      </c>
      <c r="C3053" t="s">
        <v>4025</v>
      </c>
      <c r="D3053" t="s">
        <v>8293</v>
      </c>
      <c r="E3053">
        <v>4304.88</v>
      </c>
      <c r="F3053">
        <v>4304.88</v>
      </c>
      <c r="G3053">
        <v>46189</v>
      </c>
      <c r="H3053" t="s">
        <v>4626</v>
      </c>
    </row>
    <row r="3054" spans="1:8" hidden="1">
      <c r="A3054">
        <v>138500</v>
      </c>
      <c r="B3054" t="s">
        <v>5116</v>
      </c>
      <c r="C3054" t="s">
        <v>3966</v>
      </c>
      <c r="D3054">
        <v>0</v>
      </c>
      <c r="E3054">
        <v>1038666.67</v>
      </c>
      <c r="F3054">
        <v>1246400</v>
      </c>
      <c r="G3054">
        <v>46189</v>
      </c>
      <c r="H3054" t="s">
        <v>4626</v>
      </c>
    </row>
    <row r="3055" spans="1:8" hidden="1">
      <c r="A3055">
        <v>138501</v>
      </c>
      <c r="B3055" t="s">
        <v>5116</v>
      </c>
      <c r="C3055" t="s">
        <v>3966</v>
      </c>
      <c r="D3055">
        <v>0</v>
      </c>
      <c r="E3055">
        <v>2552500</v>
      </c>
      <c r="F3055">
        <v>3063000</v>
      </c>
      <c r="G3055">
        <v>46189</v>
      </c>
      <c r="H3055" t="s">
        <v>4626</v>
      </c>
    </row>
    <row r="3056" spans="1:8" hidden="1">
      <c r="A3056">
        <v>138502</v>
      </c>
      <c r="B3056" t="s">
        <v>5116</v>
      </c>
      <c r="C3056" t="s">
        <v>3966</v>
      </c>
      <c r="D3056">
        <v>0</v>
      </c>
      <c r="E3056">
        <v>3578000</v>
      </c>
      <c r="F3056">
        <v>4293600</v>
      </c>
      <c r="G3056">
        <v>46189</v>
      </c>
      <c r="H3056" t="s">
        <v>4626</v>
      </c>
    </row>
    <row r="3057" spans="1:8" hidden="1">
      <c r="A3057">
        <v>138503</v>
      </c>
      <c r="B3057" t="s">
        <v>5116</v>
      </c>
      <c r="C3057" t="s">
        <v>3966</v>
      </c>
      <c r="D3057">
        <v>0</v>
      </c>
      <c r="E3057">
        <v>1920833.33</v>
      </c>
      <c r="F3057">
        <v>2305000</v>
      </c>
      <c r="G3057">
        <v>46189</v>
      </c>
      <c r="H3057" t="s">
        <v>4626</v>
      </c>
    </row>
    <row r="3058" spans="1:8" hidden="1">
      <c r="A3058">
        <v>138504</v>
      </c>
      <c r="B3058" t="s">
        <v>5116</v>
      </c>
      <c r="C3058" t="s">
        <v>3966</v>
      </c>
      <c r="D3058">
        <v>0</v>
      </c>
      <c r="E3058">
        <v>1320000</v>
      </c>
      <c r="F3058">
        <v>1584000</v>
      </c>
      <c r="G3058">
        <v>46189</v>
      </c>
      <c r="H3058" t="s">
        <v>4626</v>
      </c>
    </row>
    <row r="3059" spans="1:8" hidden="1">
      <c r="A3059">
        <v>138505</v>
      </c>
      <c r="B3059" t="s">
        <v>8318</v>
      </c>
      <c r="C3059" t="s">
        <v>8319</v>
      </c>
      <c r="D3059" t="s">
        <v>8320</v>
      </c>
      <c r="E3059">
        <v>175500000</v>
      </c>
      <c r="F3059">
        <v>175500000</v>
      </c>
      <c r="G3059">
        <v>46189</v>
      </c>
      <c r="H3059" t="s">
        <v>4626</v>
      </c>
    </row>
    <row r="3060" spans="1:8" hidden="1">
      <c r="A3060">
        <v>138506</v>
      </c>
      <c r="B3060" t="s">
        <v>5116</v>
      </c>
      <c r="C3060" t="s">
        <v>3966</v>
      </c>
      <c r="D3060">
        <v>0</v>
      </c>
      <c r="E3060">
        <v>1999750</v>
      </c>
      <c r="F3060">
        <v>2399700</v>
      </c>
      <c r="G3060">
        <v>46189</v>
      </c>
      <c r="H3060" t="s">
        <v>4626</v>
      </c>
    </row>
    <row r="3061" spans="1:8" hidden="1">
      <c r="A3061">
        <v>138507</v>
      </c>
      <c r="B3061" t="s">
        <v>8321</v>
      </c>
      <c r="C3061" t="s">
        <v>8322</v>
      </c>
      <c r="D3061" t="s">
        <v>8323</v>
      </c>
      <c r="E3061">
        <v>10000000</v>
      </c>
      <c r="F3061">
        <v>10000000</v>
      </c>
      <c r="G3061">
        <v>46189</v>
      </c>
      <c r="H3061" t="s">
        <v>4626</v>
      </c>
    </row>
    <row r="3062" spans="1:8" hidden="1">
      <c r="A3062">
        <v>138508</v>
      </c>
      <c r="B3062" t="s">
        <v>4688</v>
      </c>
      <c r="C3062" t="s">
        <v>4007</v>
      </c>
      <c r="D3062" t="s">
        <v>8324</v>
      </c>
      <c r="E3062">
        <v>350000</v>
      </c>
      <c r="F3062">
        <v>420000</v>
      </c>
      <c r="G3062">
        <v>46189</v>
      </c>
      <c r="H3062" t="s">
        <v>4626</v>
      </c>
    </row>
    <row r="3063" spans="1:8" hidden="1">
      <c r="A3063">
        <v>138509</v>
      </c>
      <c r="B3063" t="s">
        <v>4763</v>
      </c>
      <c r="C3063" t="s">
        <v>3994</v>
      </c>
      <c r="D3063" t="s">
        <v>8325</v>
      </c>
      <c r="E3063">
        <v>1212780</v>
      </c>
      <c r="F3063">
        <v>1455336</v>
      </c>
      <c r="G3063">
        <v>46190</v>
      </c>
      <c r="H3063" t="s">
        <v>8326</v>
      </c>
    </row>
    <row r="3064" spans="1:8" hidden="1">
      <c r="A3064">
        <v>138510</v>
      </c>
      <c r="B3064" t="s">
        <v>4732</v>
      </c>
      <c r="C3064" t="s">
        <v>4064</v>
      </c>
      <c r="D3064" t="s">
        <v>8327</v>
      </c>
      <c r="E3064">
        <v>52200000</v>
      </c>
      <c r="F3064">
        <v>52200000</v>
      </c>
      <c r="G3064">
        <v>46190</v>
      </c>
      <c r="H3064" t="s">
        <v>8326</v>
      </c>
    </row>
    <row r="3065" spans="1:8" hidden="1">
      <c r="A3065">
        <v>138511</v>
      </c>
      <c r="B3065" t="s">
        <v>4732</v>
      </c>
      <c r="C3065" t="s">
        <v>4064</v>
      </c>
      <c r="D3065" t="s">
        <v>8328</v>
      </c>
      <c r="E3065">
        <v>18000000</v>
      </c>
      <c r="F3065">
        <v>18000000</v>
      </c>
      <c r="G3065">
        <v>46190</v>
      </c>
      <c r="H3065" t="s">
        <v>8326</v>
      </c>
    </row>
    <row r="3066" spans="1:8" hidden="1">
      <c r="A3066">
        <v>138512</v>
      </c>
      <c r="B3066" t="s">
        <v>6998</v>
      </c>
      <c r="C3066" t="s">
        <v>4053</v>
      </c>
      <c r="D3066" t="s">
        <v>8329</v>
      </c>
      <c r="E3066">
        <v>2090000</v>
      </c>
      <c r="F3066">
        <v>2508000</v>
      </c>
      <c r="G3066">
        <v>46190</v>
      </c>
      <c r="H3066" t="s">
        <v>8326</v>
      </c>
    </row>
    <row r="3067" spans="1:8" hidden="1">
      <c r="A3067">
        <v>138513</v>
      </c>
      <c r="B3067" t="s">
        <v>5116</v>
      </c>
      <c r="C3067" t="s">
        <v>3966</v>
      </c>
      <c r="D3067" t="s">
        <v>5881</v>
      </c>
      <c r="E3067">
        <v>1366666.4</v>
      </c>
      <c r="F3067">
        <v>1639999.68</v>
      </c>
      <c r="G3067">
        <v>46190</v>
      </c>
      <c r="H3067" t="s">
        <v>8326</v>
      </c>
    </row>
    <row r="3068" spans="1:8" hidden="1">
      <c r="A3068">
        <v>138514</v>
      </c>
      <c r="B3068" t="s">
        <v>5057</v>
      </c>
      <c r="C3068" t="s">
        <v>4008</v>
      </c>
      <c r="D3068" t="s">
        <v>5333</v>
      </c>
      <c r="E3068">
        <v>726800</v>
      </c>
      <c r="F3068">
        <v>872160</v>
      </c>
      <c r="G3068">
        <v>46190</v>
      </c>
      <c r="H3068" t="s">
        <v>8326</v>
      </c>
    </row>
    <row r="3069" spans="1:8" hidden="1">
      <c r="A3069">
        <v>138515</v>
      </c>
      <c r="B3069" t="s">
        <v>5171</v>
      </c>
      <c r="C3069" t="s">
        <v>4108</v>
      </c>
      <c r="D3069" t="s">
        <v>8330</v>
      </c>
      <c r="E3069">
        <v>57858360</v>
      </c>
      <c r="F3069">
        <v>69430032</v>
      </c>
      <c r="G3069">
        <v>46190</v>
      </c>
      <c r="H3069" t="s">
        <v>8326</v>
      </c>
    </row>
    <row r="3070" spans="1:8" hidden="1">
      <c r="A3070">
        <v>138516</v>
      </c>
      <c r="B3070" t="s">
        <v>5603</v>
      </c>
      <c r="C3070" t="s">
        <v>4193</v>
      </c>
      <c r="D3070" t="s">
        <v>8331</v>
      </c>
      <c r="E3070">
        <v>383332</v>
      </c>
      <c r="F3070">
        <v>459998.4</v>
      </c>
      <c r="G3070">
        <v>46190</v>
      </c>
      <c r="H3070" t="s">
        <v>8326</v>
      </c>
    </row>
    <row r="3071" spans="1:8" hidden="1">
      <c r="A3071">
        <v>138517</v>
      </c>
      <c r="B3071" t="s">
        <v>4891</v>
      </c>
      <c r="C3071" t="s">
        <v>4892</v>
      </c>
      <c r="D3071" t="s">
        <v>8332</v>
      </c>
      <c r="E3071">
        <v>2515000</v>
      </c>
      <c r="F3071">
        <v>3018000</v>
      </c>
      <c r="G3071">
        <v>46190</v>
      </c>
      <c r="H3071" t="s">
        <v>8326</v>
      </c>
    </row>
    <row r="3072" spans="1:8" hidden="1">
      <c r="A3072">
        <v>138518</v>
      </c>
      <c r="B3072" t="s">
        <v>5165</v>
      </c>
      <c r="C3072" t="s">
        <v>4107</v>
      </c>
      <c r="D3072" t="s">
        <v>8333</v>
      </c>
      <c r="E3072">
        <v>52072524</v>
      </c>
      <c r="F3072">
        <v>62487028.799999997</v>
      </c>
      <c r="G3072">
        <v>46190</v>
      </c>
      <c r="H3072" t="s">
        <v>8326</v>
      </c>
    </row>
    <row r="3073" spans="1:8" hidden="1">
      <c r="A3073">
        <v>138519</v>
      </c>
      <c r="B3073" t="s">
        <v>4693</v>
      </c>
      <c r="C3073" t="s">
        <v>4049</v>
      </c>
      <c r="D3073" t="s">
        <v>8334</v>
      </c>
      <c r="E3073">
        <v>6000000</v>
      </c>
      <c r="F3073">
        <v>7200000</v>
      </c>
      <c r="G3073">
        <v>46190</v>
      </c>
      <c r="H3073" t="s">
        <v>8326</v>
      </c>
    </row>
    <row r="3074" spans="1:8" hidden="1">
      <c r="A3074">
        <v>138520</v>
      </c>
      <c r="B3074" t="s">
        <v>4693</v>
      </c>
      <c r="C3074" t="s">
        <v>4049</v>
      </c>
      <c r="D3074" t="s">
        <v>8335</v>
      </c>
      <c r="E3074">
        <v>6000000</v>
      </c>
      <c r="F3074">
        <v>7200000</v>
      </c>
      <c r="G3074">
        <v>46190</v>
      </c>
      <c r="H3074" t="s">
        <v>8326</v>
      </c>
    </row>
    <row r="3075" spans="1:8" hidden="1">
      <c r="A3075">
        <v>138521</v>
      </c>
      <c r="B3075" t="s">
        <v>4952</v>
      </c>
      <c r="C3075" t="s">
        <v>3992</v>
      </c>
      <c r="D3075" t="s">
        <v>8336</v>
      </c>
      <c r="E3075">
        <v>1800000</v>
      </c>
      <c r="F3075">
        <v>2160000</v>
      </c>
      <c r="G3075">
        <v>46190</v>
      </c>
      <c r="H3075" t="s">
        <v>8326</v>
      </c>
    </row>
    <row r="3076" spans="1:8" hidden="1">
      <c r="A3076">
        <v>138522</v>
      </c>
      <c r="B3076" t="s">
        <v>4775</v>
      </c>
      <c r="C3076" t="s">
        <v>4036</v>
      </c>
      <c r="D3076" t="s">
        <v>8337</v>
      </c>
      <c r="E3076">
        <v>3780000</v>
      </c>
      <c r="F3076">
        <v>4536000</v>
      </c>
      <c r="G3076">
        <v>46190</v>
      </c>
      <c r="H3076" t="s">
        <v>8326</v>
      </c>
    </row>
    <row r="3077" spans="1:8" hidden="1">
      <c r="A3077">
        <v>138523</v>
      </c>
      <c r="B3077" t="s">
        <v>4775</v>
      </c>
      <c r="C3077" t="s">
        <v>4036</v>
      </c>
      <c r="D3077" t="s">
        <v>8338</v>
      </c>
      <c r="E3077">
        <v>1980000</v>
      </c>
      <c r="F3077">
        <v>2376000</v>
      </c>
      <c r="G3077">
        <v>46190</v>
      </c>
      <c r="H3077" t="s">
        <v>8326</v>
      </c>
    </row>
    <row r="3078" spans="1:8" hidden="1">
      <c r="A3078">
        <v>138524</v>
      </c>
      <c r="B3078" t="s">
        <v>4775</v>
      </c>
      <c r="C3078" t="s">
        <v>4036</v>
      </c>
      <c r="D3078" t="s">
        <v>8339</v>
      </c>
      <c r="E3078">
        <v>7380000</v>
      </c>
      <c r="F3078">
        <v>8856000</v>
      </c>
      <c r="G3078">
        <v>46190</v>
      </c>
      <c r="H3078" t="s">
        <v>8326</v>
      </c>
    </row>
    <row r="3079" spans="1:8" hidden="1">
      <c r="A3079">
        <v>138525</v>
      </c>
      <c r="B3079" t="s">
        <v>4693</v>
      </c>
      <c r="C3079" t="s">
        <v>4049</v>
      </c>
      <c r="D3079" t="s">
        <v>8340</v>
      </c>
      <c r="E3079">
        <v>5100000</v>
      </c>
      <c r="F3079">
        <v>6120000</v>
      </c>
      <c r="G3079">
        <v>46190</v>
      </c>
      <c r="H3079" t="s">
        <v>8326</v>
      </c>
    </row>
    <row r="3080" spans="1:8" hidden="1">
      <c r="A3080">
        <v>138526</v>
      </c>
      <c r="B3080" t="s">
        <v>5264</v>
      </c>
      <c r="C3080" t="s">
        <v>4045</v>
      </c>
      <c r="D3080" t="s">
        <v>8341</v>
      </c>
      <c r="E3080">
        <v>12337500</v>
      </c>
      <c r="F3080">
        <v>14805000</v>
      </c>
      <c r="G3080">
        <v>46190</v>
      </c>
      <c r="H3080" t="s">
        <v>8326</v>
      </c>
    </row>
    <row r="3081" spans="1:8" hidden="1">
      <c r="A3081">
        <v>138527</v>
      </c>
      <c r="B3081" t="s">
        <v>7531</v>
      </c>
      <c r="C3081" t="s">
        <v>4060</v>
      </c>
      <c r="D3081" t="s">
        <v>8342</v>
      </c>
      <c r="E3081">
        <v>7672000</v>
      </c>
      <c r="F3081">
        <v>9206400</v>
      </c>
      <c r="G3081">
        <v>46190</v>
      </c>
      <c r="H3081" t="s">
        <v>8326</v>
      </c>
    </row>
    <row r="3082" spans="1:8" hidden="1">
      <c r="A3082">
        <v>138528</v>
      </c>
      <c r="B3082">
        <v>0</v>
      </c>
      <c r="C3082">
        <v>0</v>
      </c>
      <c r="D3082" t="s">
        <v>8343</v>
      </c>
      <c r="E3082">
        <v>30000000</v>
      </c>
      <c r="F3082">
        <v>36000000</v>
      </c>
      <c r="G3082">
        <v>46190</v>
      </c>
      <c r="H3082" t="s">
        <v>8326</v>
      </c>
    </row>
    <row r="3083" spans="1:8" hidden="1">
      <c r="A3083">
        <v>138529</v>
      </c>
      <c r="B3083" t="s">
        <v>5116</v>
      </c>
      <c r="C3083" t="s">
        <v>3966</v>
      </c>
      <c r="D3083" t="s">
        <v>8344</v>
      </c>
      <c r="E3083">
        <v>1666250</v>
      </c>
      <c r="F3083">
        <v>1999500</v>
      </c>
      <c r="G3083">
        <v>46190</v>
      </c>
      <c r="H3083" t="s">
        <v>8326</v>
      </c>
    </row>
    <row r="3084" spans="1:8" hidden="1">
      <c r="A3084">
        <v>138530</v>
      </c>
      <c r="B3084" t="s">
        <v>7343</v>
      </c>
      <c r="C3084" t="s">
        <v>7344</v>
      </c>
      <c r="D3084" t="s">
        <v>8345</v>
      </c>
      <c r="E3084">
        <v>7123500</v>
      </c>
      <c r="F3084">
        <v>7123500</v>
      </c>
      <c r="G3084">
        <v>46190</v>
      </c>
      <c r="H3084" t="s">
        <v>8326</v>
      </c>
    </row>
    <row r="3085" spans="1:8" hidden="1">
      <c r="A3085">
        <v>138531</v>
      </c>
      <c r="B3085" t="s">
        <v>4782</v>
      </c>
      <c r="C3085" t="s">
        <v>3985</v>
      </c>
      <c r="D3085" t="s">
        <v>8346</v>
      </c>
      <c r="E3085">
        <v>3475000</v>
      </c>
      <c r="F3085">
        <v>4170000</v>
      </c>
      <c r="G3085">
        <v>46190</v>
      </c>
      <c r="H3085" t="s">
        <v>8326</v>
      </c>
    </row>
    <row r="3086" spans="1:8" hidden="1">
      <c r="A3086">
        <v>138532</v>
      </c>
      <c r="B3086" t="s">
        <v>8347</v>
      </c>
      <c r="C3086" t="s">
        <v>8348</v>
      </c>
      <c r="D3086" t="s">
        <v>8349</v>
      </c>
      <c r="E3086">
        <v>20000000</v>
      </c>
      <c r="F3086">
        <v>20000000</v>
      </c>
      <c r="G3086">
        <v>46190</v>
      </c>
      <c r="H3086" t="s">
        <v>8326</v>
      </c>
    </row>
    <row r="3087" spans="1:8" hidden="1">
      <c r="A3087">
        <v>138533</v>
      </c>
      <c r="B3087" t="s">
        <v>8321</v>
      </c>
      <c r="C3087" t="s">
        <v>8322</v>
      </c>
      <c r="D3087" t="s">
        <v>8350</v>
      </c>
      <c r="E3087">
        <v>6000000</v>
      </c>
      <c r="F3087">
        <v>6000000</v>
      </c>
      <c r="G3087">
        <v>46190</v>
      </c>
      <c r="H3087" t="s">
        <v>8326</v>
      </c>
    </row>
    <row r="3088" spans="1:8" hidden="1">
      <c r="A3088">
        <v>138534</v>
      </c>
      <c r="B3088" t="s">
        <v>4695</v>
      </c>
      <c r="C3088" t="s">
        <v>3973</v>
      </c>
      <c r="D3088">
        <v>0</v>
      </c>
      <c r="E3088">
        <v>17935500</v>
      </c>
      <c r="F3088">
        <v>21522600</v>
      </c>
      <c r="G3088">
        <v>46190</v>
      </c>
      <c r="H3088" t="s">
        <v>8326</v>
      </c>
    </row>
    <row r="3089" spans="1:8" hidden="1">
      <c r="A3089">
        <v>138535</v>
      </c>
      <c r="B3089" t="s">
        <v>8351</v>
      </c>
      <c r="C3089" t="s">
        <v>8352</v>
      </c>
      <c r="D3089" t="s">
        <v>8353</v>
      </c>
      <c r="E3089">
        <v>2500000</v>
      </c>
      <c r="F3089">
        <v>2500000</v>
      </c>
      <c r="G3089">
        <v>46190</v>
      </c>
      <c r="H3089" t="s">
        <v>8326</v>
      </c>
    </row>
    <row r="3090" spans="1:8" hidden="1">
      <c r="A3090">
        <v>138536</v>
      </c>
      <c r="B3090" t="s">
        <v>5057</v>
      </c>
      <c r="C3090" t="s">
        <v>4008</v>
      </c>
      <c r="D3090" t="s">
        <v>8354</v>
      </c>
      <c r="E3090">
        <v>4541667</v>
      </c>
      <c r="F3090">
        <v>5450000.4000000004</v>
      </c>
      <c r="G3090">
        <v>46190</v>
      </c>
      <c r="H3090" t="s">
        <v>8326</v>
      </c>
    </row>
    <row r="3091" spans="1:8" hidden="1">
      <c r="A3091">
        <v>138537</v>
      </c>
      <c r="B3091" t="s">
        <v>8355</v>
      </c>
      <c r="C3091" t="s">
        <v>8356</v>
      </c>
      <c r="D3091" t="s">
        <v>8357</v>
      </c>
      <c r="E3091">
        <v>2125000</v>
      </c>
      <c r="F3091">
        <v>2125000</v>
      </c>
      <c r="G3091">
        <v>46190</v>
      </c>
      <c r="H3091" t="s">
        <v>8326</v>
      </c>
    </row>
    <row r="3092" spans="1:8" hidden="1">
      <c r="A3092">
        <v>138538</v>
      </c>
      <c r="B3092" t="s">
        <v>8358</v>
      </c>
      <c r="C3092" t="s">
        <v>8359</v>
      </c>
      <c r="D3092" t="s">
        <v>8360</v>
      </c>
      <c r="E3092">
        <v>9135000</v>
      </c>
      <c r="F3092">
        <v>9135000</v>
      </c>
      <c r="G3092">
        <v>46190</v>
      </c>
      <c r="H3092" t="s">
        <v>8326</v>
      </c>
    </row>
    <row r="3093" spans="1:8" hidden="1">
      <c r="A3093">
        <v>138539</v>
      </c>
      <c r="B3093" t="s">
        <v>8361</v>
      </c>
      <c r="C3093" t="s">
        <v>8362</v>
      </c>
      <c r="D3093" t="s">
        <v>8363</v>
      </c>
      <c r="E3093">
        <v>2529000</v>
      </c>
      <c r="F3093">
        <v>2529000</v>
      </c>
      <c r="G3093">
        <v>46190</v>
      </c>
      <c r="H3093" t="s">
        <v>8326</v>
      </c>
    </row>
    <row r="3094" spans="1:8" hidden="1">
      <c r="A3094">
        <v>138540</v>
      </c>
      <c r="B3094" t="s">
        <v>8364</v>
      </c>
      <c r="C3094" t="s">
        <v>8365</v>
      </c>
      <c r="D3094" t="s">
        <v>8366</v>
      </c>
      <c r="E3094">
        <v>2625000</v>
      </c>
      <c r="F3094">
        <v>2625000</v>
      </c>
      <c r="G3094">
        <v>46190</v>
      </c>
      <c r="H3094" t="s">
        <v>8326</v>
      </c>
    </row>
    <row r="3095" spans="1:8" hidden="1">
      <c r="A3095">
        <v>138541</v>
      </c>
      <c r="B3095" t="s">
        <v>8367</v>
      </c>
      <c r="C3095" t="s">
        <v>8368</v>
      </c>
      <c r="D3095" t="s">
        <v>8369</v>
      </c>
      <c r="E3095">
        <v>2375000</v>
      </c>
      <c r="F3095">
        <v>2375000</v>
      </c>
      <c r="G3095">
        <v>46190</v>
      </c>
      <c r="H3095" t="s">
        <v>8326</v>
      </c>
    </row>
    <row r="3096" spans="1:8" hidden="1">
      <c r="A3096">
        <v>138542</v>
      </c>
      <c r="B3096" t="s">
        <v>8370</v>
      </c>
      <c r="C3096" t="s">
        <v>8371</v>
      </c>
      <c r="D3096" t="s">
        <v>8372</v>
      </c>
      <c r="E3096">
        <v>35000000</v>
      </c>
      <c r="F3096">
        <v>35000000</v>
      </c>
      <c r="G3096">
        <v>46190</v>
      </c>
      <c r="H3096" t="s">
        <v>8326</v>
      </c>
    </row>
    <row r="3097" spans="1:8" hidden="1">
      <c r="A3097">
        <v>138543</v>
      </c>
      <c r="B3097" t="s">
        <v>7296</v>
      </c>
      <c r="C3097" t="s">
        <v>4105</v>
      </c>
      <c r="D3097" t="s">
        <v>8373</v>
      </c>
      <c r="E3097">
        <v>800000</v>
      </c>
      <c r="F3097">
        <v>960000</v>
      </c>
      <c r="G3097">
        <v>46191</v>
      </c>
      <c r="H3097" t="s">
        <v>4621</v>
      </c>
    </row>
    <row r="3098" spans="1:8" hidden="1">
      <c r="A3098">
        <v>138544</v>
      </c>
      <c r="B3098" t="s">
        <v>4952</v>
      </c>
      <c r="C3098" t="s">
        <v>3992</v>
      </c>
      <c r="D3098" t="s">
        <v>8373</v>
      </c>
      <c r="E3098">
        <v>440000</v>
      </c>
      <c r="F3098">
        <v>440000</v>
      </c>
      <c r="G3098">
        <v>46190</v>
      </c>
      <c r="H3098" t="s">
        <v>8326</v>
      </c>
    </row>
    <row r="3099" spans="1:8" hidden="1">
      <c r="A3099">
        <v>138545</v>
      </c>
      <c r="B3099" t="s">
        <v>5103</v>
      </c>
      <c r="C3099" t="s">
        <v>3963</v>
      </c>
      <c r="D3099" t="s">
        <v>8374</v>
      </c>
      <c r="E3099">
        <v>8249850.3399999999</v>
      </c>
      <c r="F3099">
        <v>9899820.4100000001</v>
      </c>
      <c r="G3099">
        <v>46191</v>
      </c>
      <c r="H3099" t="s">
        <v>4621</v>
      </c>
    </row>
    <row r="3100" spans="1:8" hidden="1">
      <c r="A3100">
        <v>138546</v>
      </c>
      <c r="B3100" t="s">
        <v>4842</v>
      </c>
      <c r="C3100" t="s">
        <v>4024</v>
      </c>
      <c r="D3100" t="s">
        <v>8375</v>
      </c>
      <c r="E3100">
        <v>180000000</v>
      </c>
      <c r="F3100">
        <v>180000000</v>
      </c>
      <c r="G3100">
        <v>46191</v>
      </c>
      <c r="H3100" t="s">
        <v>4621</v>
      </c>
    </row>
    <row r="3101" spans="1:8" hidden="1">
      <c r="A3101">
        <v>138547</v>
      </c>
      <c r="B3101" t="s">
        <v>8376</v>
      </c>
      <c r="C3101" t="s">
        <v>4000</v>
      </c>
      <c r="D3101" t="s">
        <v>8377</v>
      </c>
      <c r="E3101">
        <v>1500000</v>
      </c>
      <c r="F3101">
        <v>1500000</v>
      </c>
      <c r="G3101">
        <v>46191</v>
      </c>
      <c r="H3101" t="s">
        <v>4621</v>
      </c>
    </row>
    <row r="3102" spans="1:8" hidden="1">
      <c r="A3102">
        <v>138548</v>
      </c>
      <c r="B3102" t="s">
        <v>6198</v>
      </c>
      <c r="C3102" t="s">
        <v>6199</v>
      </c>
      <c r="D3102" t="s">
        <v>8378</v>
      </c>
      <c r="E3102">
        <v>1000000</v>
      </c>
      <c r="F3102">
        <v>1000000</v>
      </c>
      <c r="G3102">
        <v>46191</v>
      </c>
      <c r="H3102" t="s">
        <v>4621</v>
      </c>
    </row>
    <row r="3103" spans="1:8" hidden="1">
      <c r="A3103">
        <v>138549</v>
      </c>
      <c r="B3103" t="s">
        <v>8301</v>
      </c>
      <c r="C3103" t="s">
        <v>8302</v>
      </c>
      <c r="D3103" t="s">
        <v>8379</v>
      </c>
      <c r="E3103">
        <v>2725000</v>
      </c>
      <c r="F3103">
        <v>2725000</v>
      </c>
      <c r="G3103">
        <v>46191</v>
      </c>
      <c r="H3103" t="s">
        <v>4621</v>
      </c>
    </row>
    <row r="3104" spans="1:8" hidden="1">
      <c r="A3104">
        <v>138550</v>
      </c>
      <c r="B3104" t="s">
        <v>8380</v>
      </c>
      <c r="C3104" t="s">
        <v>8381</v>
      </c>
      <c r="D3104" t="s">
        <v>8382</v>
      </c>
      <c r="E3104">
        <v>10000000</v>
      </c>
      <c r="F3104">
        <v>10000000</v>
      </c>
      <c r="G3104">
        <v>46191</v>
      </c>
      <c r="H3104" t="s">
        <v>4621</v>
      </c>
    </row>
    <row r="3105" spans="1:8" hidden="1">
      <c r="A3105">
        <v>138551</v>
      </c>
      <c r="B3105" t="s">
        <v>5901</v>
      </c>
      <c r="C3105" t="s">
        <v>3976</v>
      </c>
      <c r="D3105" t="s">
        <v>8383</v>
      </c>
      <c r="E3105">
        <v>943500</v>
      </c>
      <c r="F3105">
        <v>1132200</v>
      </c>
      <c r="G3105">
        <v>46191</v>
      </c>
      <c r="H3105" t="s">
        <v>4621</v>
      </c>
    </row>
    <row r="3106" spans="1:8" hidden="1">
      <c r="A3106">
        <v>138552</v>
      </c>
      <c r="B3106" t="s">
        <v>4695</v>
      </c>
      <c r="C3106" t="s">
        <v>3973</v>
      </c>
      <c r="D3106" t="s">
        <v>8384</v>
      </c>
      <c r="E3106">
        <v>14039250</v>
      </c>
      <c r="F3106">
        <v>16847100</v>
      </c>
      <c r="G3106">
        <v>46191</v>
      </c>
      <c r="H3106" t="s">
        <v>4621</v>
      </c>
    </row>
    <row r="3107" spans="1:8" hidden="1">
      <c r="A3107">
        <v>138553</v>
      </c>
      <c r="B3107" t="s">
        <v>6035</v>
      </c>
      <c r="C3107" t="s">
        <v>4102</v>
      </c>
      <c r="D3107" t="s">
        <v>8385</v>
      </c>
      <c r="E3107">
        <v>233688.59</v>
      </c>
      <c r="F3107">
        <v>280426.31</v>
      </c>
      <c r="G3107">
        <v>46191</v>
      </c>
      <c r="H3107" t="s">
        <v>4621</v>
      </c>
    </row>
    <row r="3108" spans="1:8" hidden="1">
      <c r="A3108">
        <v>138554</v>
      </c>
      <c r="B3108" t="s">
        <v>4797</v>
      </c>
      <c r="C3108" t="s">
        <v>4014</v>
      </c>
      <c r="D3108" t="s">
        <v>8386</v>
      </c>
      <c r="E3108">
        <v>18321244</v>
      </c>
      <c r="F3108">
        <v>21985492.800000001</v>
      </c>
      <c r="G3108">
        <v>46191</v>
      </c>
      <c r="H3108" t="s">
        <v>4621</v>
      </c>
    </row>
    <row r="3109" spans="1:8" hidden="1">
      <c r="A3109">
        <v>138555</v>
      </c>
      <c r="B3109" t="s">
        <v>4875</v>
      </c>
      <c r="C3109" t="s">
        <v>4048</v>
      </c>
      <c r="D3109" t="s">
        <v>8387</v>
      </c>
      <c r="E3109">
        <v>419400000</v>
      </c>
      <c r="F3109">
        <v>503280000</v>
      </c>
      <c r="G3109">
        <v>46191</v>
      </c>
      <c r="H3109" t="s">
        <v>4621</v>
      </c>
    </row>
    <row r="3110" spans="1:8" hidden="1">
      <c r="A3110">
        <v>138556</v>
      </c>
      <c r="B3110">
        <v>0</v>
      </c>
      <c r="C3110">
        <v>0</v>
      </c>
      <c r="D3110" t="s">
        <v>8388</v>
      </c>
      <c r="E3110">
        <v>0</v>
      </c>
      <c r="F3110">
        <v>0</v>
      </c>
      <c r="G3110">
        <v>46191</v>
      </c>
      <c r="H3110" t="s">
        <v>4621</v>
      </c>
    </row>
    <row r="3111" spans="1:8" hidden="1">
      <c r="A3111">
        <v>138557</v>
      </c>
      <c r="B3111" t="s">
        <v>4794</v>
      </c>
      <c r="C3111" t="s">
        <v>4025</v>
      </c>
      <c r="D3111" t="s">
        <v>8389</v>
      </c>
      <c r="E3111">
        <v>2077.52</v>
      </c>
      <c r="F3111">
        <v>2077.52</v>
      </c>
      <c r="G3111">
        <v>46191</v>
      </c>
      <c r="H3111" t="s">
        <v>4621</v>
      </c>
    </row>
    <row r="3112" spans="1:8" hidden="1">
      <c r="A3112">
        <v>138558</v>
      </c>
      <c r="B3112" t="s">
        <v>4697</v>
      </c>
      <c r="C3112" t="s">
        <v>3996</v>
      </c>
      <c r="D3112" t="s">
        <v>8390</v>
      </c>
      <c r="E3112">
        <v>1573000</v>
      </c>
      <c r="F3112">
        <v>1573000</v>
      </c>
      <c r="G3112">
        <v>46191</v>
      </c>
      <c r="H3112" t="s">
        <v>4621</v>
      </c>
    </row>
    <row r="3113" spans="1:8" hidden="1">
      <c r="A3113">
        <v>138559</v>
      </c>
      <c r="B3113" t="s">
        <v>4732</v>
      </c>
      <c r="C3113" t="s">
        <v>4064</v>
      </c>
      <c r="D3113" t="s">
        <v>8391</v>
      </c>
      <c r="E3113">
        <v>8750000</v>
      </c>
      <c r="F3113">
        <v>8750000</v>
      </c>
      <c r="G3113">
        <v>46191</v>
      </c>
      <c r="H3113" t="s">
        <v>4621</v>
      </c>
    </row>
    <row r="3114" spans="1:8" hidden="1">
      <c r="A3114">
        <v>138560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46191</v>
      </c>
      <c r="H3114" t="s">
        <v>4621</v>
      </c>
    </row>
    <row r="3115" spans="1:8" hidden="1">
      <c r="A3115">
        <v>138561</v>
      </c>
      <c r="B3115" t="s">
        <v>8392</v>
      </c>
      <c r="C3115" t="s">
        <v>3981</v>
      </c>
      <c r="D3115" t="s">
        <v>8393</v>
      </c>
      <c r="E3115">
        <v>400000</v>
      </c>
      <c r="F3115">
        <v>480000</v>
      </c>
      <c r="G3115">
        <v>46191</v>
      </c>
      <c r="H3115" t="s">
        <v>4621</v>
      </c>
    </row>
    <row r="3116" spans="1:8" hidden="1">
      <c r="A3116">
        <v>138562</v>
      </c>
      <c r="B3116" t="s">
        <v>6378</v>
      </c>
      <c r="C3116" t="s">
        <v>6379</v>
      </c>
      <c r="D3116" t="s">
        <v>8394</v>
      </c>
      <c r="E3116">
        <v>22400000</v>
      </c>
      <c r="F3116">
        <v>26880000</v>
      </c>
      <c r="G3116">
        <v>46191</v>
      </c>
      <c r="H3116" t="s">
        <v>4621</v>
      </c>
    </row>
    <row r="3117" spans="1:8" hidden="1">
      <c r="A3117">
        <v>138563</v>
      </c>
      <c r="B3117" t="s">
        <v>7705</v>
      </c>
      <c r="C3117" t="s">
        <v>4110</v>
      </c>
      <c r="D3117" t="s">
        <v>8395</v>
      </c>
      <c r="E3117">
        <v>622900</v>
      </c>
      <c r="F3117">
        <v>747480</v>
      </c>
      <c r="G3117">
        <v>46191</v>
      </c>
      <c r="H3117" t="s">
        <v>4621</v>
      </c>
    </row>
    <row r="3118" spans="1:8" hidden="1">
      <c r="A3118">
        <v>138564</v>
      </c>
      <c r="B3118" t="s">
        <v>6843</v>
      </c>
      <c r="C3118" t="s">
        <v>6844</v>
      </c>
      <c r="D3118" t="s">
        <v>8396</v>
      </c>
      <c r="E3118">
        <v>2320000</v>
      </c>
      <c r="F3118">
        <v>2320000</v>
      </c>
      <c r="G3118">
        <v>46191</v>
      </c>
      <c r="H3118" t="s">
        <v>4621</v>
      </c>
    </row>
    <row r="3119" spans="1:8" hidden="1">
      <c r="A3119">
        <v>138565</v>
      </c>
      <c r="B3119" t="s">
        <v>4697</v>
      </c>
      <c r="C3119" t="s">
        <v>3996</v>
      </c>
      <c r="D3119" t="s">
        <v>8397</v>
      </c>
      <c r="E3119">
        <v>140000</v>
      </c>
      <c r="F3119">
        <v>140000</v>
      </c>
      <c r="G3119">
        <v>46191</v>
      </c>
      <c r="H3119" t="s">
        <v>4621</v>
      </c>
    </row>
    <row r="3120" spans="1:8" hidden="1">
      <c r="A3120">
        <v>138566</v>
      </c>
      <c r="B3120" t="s">
        <v>5116</v>
      </c>
      <c r="C3120" t="s">
        <v>3966</v>
      </c>
      <c r="D3120">
        <v>0</v>
      </c>
      <c r="E3120">
        <v>462583.33</v>
      </c>
      <c r="F3120">
        <v>555100</v>
      </c>
      <c r="G3120">
        <v>46191</v>
      </c>
      <c r="H3120" t="s">
        <v>4621</v>
      </c>
    </row>
    <row r="3121" spans="1:8" hidden="1">
      <c r="A3121">
        <v>138567</v>
      </c>
      <c r="B3121" t="s">
        <v>8398</v>
      </c>
      <c r="C3121" t="s">
        <v>3987</v>
      </c>
      <c r="D3121" t="s">
        <v>8399</v>
      </c>
      <c r="E3121">
        <v>9794.16</v>
      </c>
      <c r="F3121">
        <v>9794.16</v>
      </c>
      <c r="G3121">
        <v>46191</v>
      </c>
      <c r="H3121" t="s">
        <v>4621</v>
      </c>
    </row>
    <row r="3122" spans="1:8" hidden="1">
      <c r="A3122">
        <v>138568</v>
      </c>
      <c r="B3122" t="s">
        <v>5215</v>
      </c>
      <c r="C3122" t="s">
        <v>3986</v>
      </c>
      <c r="D3122" t="s">
        <v>8400</v>
      </c>
      <c r="E3122">
        <v>49733.07</v>
      </c>
      <c r="F3122">
        <v>59679.68</v>
      </c>
      <c r="G3122">
        <v>46191</v>
      </c>
      <c r="H3122" t="s">
        <v>4621</v>
      </c>
    </row>
    <row r="3123" spans="1:8" hidden="1">
      <c r="A3123">
        <v>138569</v>
      </c>
      <c r="B3123" t="s">
        <v>5215</v>
      </c>
      <c r="C3123" t="s">
        <v>3986</v>
      </c>
      <c r="D3123" t="s">
        <v>8401</v>
      </c>
      <c r="E3123">
        <v>12974.3</v>
      </c>
      <c r="F3123">
        <v>12974.3</v>
      </c>
      <c r="G3123">
        <v>46191</v>
      </c>
      <c r="H3123" t="s">
        <v>4621</v>
      </c>
    </row>
    <row r="3124" spans="1:8" hidden="1">
      <c r="A3124">
        <v>138570</v>
      </c>
      <c r="B3124" t="s">
        <v>8402</v>
      </c>
      <c r="C3124" t="s">
        <v>8403</v>
      </c>
      <c r="D3124" t="s">
        <v>8404</v>
      </c>
      <c r="E3124">
        <v>23400000</v>
      </c>
      <c r="F3124">
        <v>23400000</v>
      </c>
      <c r="G3124">
        <v>46192</v>
      </c>
      <c r="H3124" t="s">
        <v>4628</v>
      </c>
    </row>
    <row r="3125" spans="1:8" hidden="1">
      <c r="A3125">
        <v>138571</v>
      </c>
      <c r="B3125" t="s">
        <v>7457</v>
      </c>
      <c r="C3125" t="s">
        <v>7458</v>
      </c>
      <c r="D3125" t="s">
        <v>8405</v>
      </c>
      <c r="E3125">
        <v>1150000000</v>
      </c>
      <c r="F3125">
        <v>1380000000</v>
      </c>
      <c r="G3125">
        <v>46192</v>
      </c>
      <c r="H3125" t="s">
        <v>4628</v>
      </c>
    </row>
    <row r="3126" spans="1:8" hidden="1">
      <c r="A3126">
        <v>138572</v>
      </c>
      <c r="B3126" t="s">
        <v>8406</v>
      </c>
      <c r="C3126" t="s">
        <v>8407</v>
      </c>
      <c r="D3126" t="s">
        <v>8408</v>
      </c>
      <c r="E3126">
        <v>5200000</v>
      </c>
      <c r="F3126">
        <v>5200000</v>
      </c>
      <c r="G3126">
        <v>46192</v>
      </c>
      <c r="H3126" t="s">
        <v>4628</v>
      </c>
    </row>
    <row r="3127" spans="1:8" hidden="1">
      <c r="A3127">
        <v>138573</v>
      </c>
      <c r="B3127" t="s">
        <v>4794</v>
      </c>
      <c r="C3127" t="s">
        <v>4025</v>
      </c>
      <c r="D3127" t="s">
        <v>8409</v>
      </c>
      <c r="E3127">
        <v>186659.7</v>
      </c>
      <c r="F3127">
        <v>223991.64</v>
      </c>
      <c r="G3127">
        <v>46192</v>
      </c>
      <c r="H3127" t="s">
        <v>4628</v>
      </c>
    </row>
    <row r="3128" spans="1:8" hidden="1">
      <c r="A3128">
        <v>138574</v>
      </c>
      <c r="B3128" t="s">
        <v>7343</v>
      </c>
      <c r="C3128" t="s">
        <v>7344</v>
      </c>
      <c r="D3128" t="s">
        <v>8410</v>
      </c>
      <c r="E3128">
        <v>693000</v>
      </c>
      <c r="F3128">
        <v>693000</v>
      </c>
      <c r="G3128">
        <v>46192</v>
      </c>
      <c r="H3128" t="s">
        <v>4628</v>
      </c>
    </row>
    <row r="3129" spans="1:8" hidden="1">
      <c r="A3129">
        <v>138575</v>
      </c>
      <c r="B3129" t="s">
        <v>7340</v>
      </c>
      <c r="C3129" t="s">
        <v>7341</v>
      </c>
      <c r="D3129" t="s">
        <v>8410</v>
      </c>
      <c r="E3129">
        <v>270000</v>
      </c>
      <c r="F3129">
        <v>270000</v>
      </c>
      <c r="G3129">
        <v>46192</v>
      </c>
      <c r="H3129" t="s">
        <v>4628</v>
      </c>
    </row>
    <row r="3130" spans="1:8" hidden="1">
      <c r="A3130">
        <v>138576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46192</v>
      </c>
      <c r="H3130" t="s">
        <v>4628</v>
      </c>
    </row>
    <row r="3131" spans="1:8" hidden="1">
      <c r="A3131">
        <v>138577</v>
      </c>
      <c r="B3131" t="s">
        <v>5314</v>
      </c>
      <c r="C3131" t="s">
        <v>4023</v>
      </c>
      <c r="D3131" t="s">
        <v>8411</v>
      </c>
      <c r="E3131">
        <v>31500000</v>
      </c>
      <c r="F3131">
        <v>37800000</v>
      </c>
      <c r="G3131">
        <v>46192</v>
      </c>
      <c r="H3131" t="s">
        <v>4628</v>
      </c>
    </row>
    <row r="3132" spans="1:8" hidden="1">
      <c r="A3132">
        <v>138578</v>
      </c>
      <c r="B3132" t="s">
        <v>4791</v>
      </c>
      <c r="C3132" t="s">
        <v>3968</v>
      </c>
      <c r="D3132" t="s">
        <v>8412</v>
      </c>
      <c r="E3132">
        <v>1250000</v>
      </c>
      <c r="F3132">
        <v>1500000</v>
      </c>
      <c r="G3132">
        <v>46192</v>
      </c>
      <c r="H3132" t="s">
        <v>4628</v>
      </c>
    </row>
    <row r="3133" spans="1:8" hidden="1">
      <c r="A3133">
        <v>138579</v>
      </c>
      <c r="B3133">
        <v>0</v>
      </c>
      <c r="C3133">
        <v>0</v>
      </c>
      <c r="D3133" t="s">
        <v>8413</v>
      </c>
      <c r="E3133">
        <v>0</v>
      </c>
      <c r="F3133">
        <v>0</v>
      </c>
      <c r="G3133">
        <v>46192</v>
      </c>
      <c r="H3133" t="s">
        <v>4628</v>
      </c>
    </row>
    <row r="3134" spans="1:8" hidden="1">
      <c r="A3134">
        <v>138580</v>
      </c>
      <c r="B3134" t="s">
        <v>7705</v>
      </c>
      <c r="C3134" t="s">
        <v>4110</v>
      </c>
      <c r="D3134" t="s">
        <v>8414</v>
      </c>
      <c r="E3134">
        <v>70900</v>
      </c>
      <c r="F3134">
        <v>70900</v>
      </c>
      <c r="G3134">
        <v>46192</v>
      </c>
      <c r="H3134" t="s">
        <v>4628</v>
      </c>
    </row>
    <row r="3135" spans="1:8" hidden="1">
      <c r="A3135">
        <v>138581</v>
      </c>
      <c r="B3135" t="s">
        <v>8415</v>
      </c>
      <c r="C3135" t="s">
        <v>8416</v>
      </c>
      <c r="D3135" t="s">
        <v>7732</v>
      </c>
      <c r="E3135">
        <v>13680000</v>
      </c>
      <c r="F3135">
        <v>13680000</v>
      </c>
      <c r="G3135">
        <v>46192</v>
      </c>
      <c r="H3135" t="s">
        <v>4628</v>
      </c>
    </row>
    <row r="3136" spans="1:8" hidden="1">
      <c r="A3136">
        <v>138582</v>
      </c>
      <c r="B3136" t="s">
        <v>5400</v>
      </c>
      <c r="C3136" t="s">
        <v>5401</v>
      </c>
      <c r="D3136" t="s">
        <v>8417</v>
      </c>
      <c r="E3136">
        <v>1085000</v>
      </c>
      <c r="F3136">
        <v>1302000</v>
      </c>
      <c r="G3136">
        <v>46192</v>
      </c>
      <c r="H3136" t="s">
        <v>4628</v>
      </c>
    </row>
    <row r="3137" spans="1:8" hidden="1">
      <c r="A3137">
        <v>138583</v>
      </c>
      <c r="B3137" t="s">
        <v>5400</v>
      </c>
      <c r="C3137" t="s">
        <v>5401</v>
      </c>
      <c r="D3137" t="s">
        <v>8418</v>
      </c>
      <c r="E3137">
        <v>1085000</v>
      </c>
      <c r="F3137">
        <v>1302000</v>
      </c>
      <c r="G3137">
        <v>46192</v>
      </c>
      <c r="H3137" t="s">
        <v>4628</v>
      </c>
    </row>
    <row r="3138" spans="1:8" hidden="1">
      <c r="A3138">
        <v>138584</v>
      </c>
      <c r="B3138" t="s">
        <v>5400</v>
      </c>
      <c r="C3138" t="s">
        <v>5401</v>
      </c>
      <c r="D3138" t="s">
        <v>8419</v>
      </c>
      <c r="E3138">
        <v>1085000</v>
      </c>
      <c r="F3138">
        <v>1302000</v>
      </c>
      <c r="G3138">
        <v>46192</v>
      </c>
      <c r="H3138" t="s">
        <v>4628</v>
      </c>
    </row>
    <row r="3139" spans="1:8" hidden="1">
      <c r="A3139">
        <v>138585</v>
      </c>
      <c r="B3139" t="s">
        <v>4800</v>
      </c>
      <c r="C3139" t="s">
        <v>3984</v>
      </c>
      <c r="D3139" t="s">
        <v>8420</v>
      </c>
      <c r="E3139">
        <v>1820000</v>
      </c>
      <c r="F3139">
        <v>2184000</v>
      </c>
      <c r="G3139">
        <v>46192</v>
      </c>
      <c r="H3139" t="s">
        <v>4628</v>
      </c>
    </row>
    <row r="3140" spans="1:8" hidden="1">
      <c r="A3140">
        <v>138586</v>
      </c>
      <c r="B3140" t="s">
        <v>4910</v>
      </c>
      <c r="C3140" t="s">
        <v>4080</v>
      </c>
      <c r="D3140" t="s">
        <v>8421</v>
      </c>
      <c r="E3140">
        <v>9204000</v>
      </c>
      <c r="F3140">
        <v>11044800</v>
      </c>
      <c r="G3140">
        <v>46192</v>
      </c>
      <c r="H3140" t="s">
        <v>4628</v>
      </c>
    </row>
    <row r="3141" spans="1:8" hidden="1">
      <c r="A3141">
        <v>138587</v>
      </c>
      <c r="B3141" t="s">
        <v>8422</v>
      </c>
      <c r="C3141" t="s">
        <v>4109</v>
      </c>
      <c r="D3141" t="s">
        <v>8423</v>
      </c>
      <c r="E3141">
        <v>6944.3</v>
      </c>
      <c r="F3141">
        <v>6944.3</v>
      </c>
      <c r="G3141">
        <v>46192</v>
      </c>
      <c r="H3141" t="s">
        <v>4628</v>
      </c>
    </row>
    <row r="3142" spans="1:8" hidden="1">
      <c r="A3142">
        <v>138588</v>
      </c>
      <c r="B3142" t="s">
        <v>4695</v>
      </c>
      <c r="C3142" t="s">
        <v>3973</v>
      </c>
      <c r="D3142" t="s">
        <v>8424</v>
      </c>
      <c r="E3142">
        <v>2185400</v>
      </c>
      <c r="F3142">
        <v>2185400</v>
      </c>
      <c r="G3142">
        <v>46192</v>
      </c>
      <c r="H3142" t="s">
        <v>4628</v>
      </c>
    </row>
    <row r="3143" spans="1:8" hidden="1">
      <c r="A3143">
        <v>138589</v>
      </c>
      <c r="B3143" t="s">
        <v>4952</v>
      </c>
      <c r="C3143" t="s">
        <v>3992</v>
      </c>
      <c r="D3143" t="s">
        <v>8425</v>
      </c>
      <c r="E3143">
        <v>450000</v>
      </c>
      <c r="F3143">
        <v>450000</v>
      </c>
      <c r="G3143">
        <v>46192</v>
      </c>
      <c r="H3143" t="s">
        <v>4628</v>
      </c>
    </row>
    <row r="3144" spans="1:8" hidden="1">
      <c r="A3144">
        <v>138590</v>
      </c>
      <c r="B3144" t="s">
        <v>4952</v>
      </c>
      <c r="C3144" t="s">
        <v>3992</v>
      </c>
      <c r="D3144" t="s">
        <v>8426</v>
      </c>
      <c r="E3144">
        <v>13500000</v>
      </c>
      <c r="F3144">
        <v>16200000</v>
      </c>
      <c r="G3144">
        <v>46192</v>
      </c>
      <c r="H3144" t="s">
        <v>4628</v>
      </c>
    </row>
    <row r="3145" spans="1:8" hidden="1">
      <c r="A3145">
        <v>138591</v>
      </c>
      <c r="B3145" t="s">
        <v>4809</v>
      </c>
      <c r="C3145" t="s">
        <v>4022</v>
      </c>
      <c r="D3145" t="s">
        <v>8427</v>
      </c>
      <c r="E3145">
        <v>110000000</v>
      </c>
      <c r="F3145">
        <v>110000000</v>
      </c>
      <c r="G3145">
        <v>46192</v>
      </c>
      <c r="H3145" t="s">
        <v>4628</v>
      </c>
    </row>
    <row r="3146" spans="1:8" hidden="1">
      <c r="A3146">
        <v>138592</v>
      </c>
      <c r="B3146" t="s">
        <v>4791</v>
      </c>
      <c r="C3146" t="s">
        <v>3968</v>
      </c>
      <c r="D3146" t="s">
        <v>8428</v>
      </c>
      <c r="E3146">
        <v>1750000</v>
      </c>
      <c r="F3146">
        <v>2100000</v>
      </c>
      <c r="G3146">
        <v>46195</v>
      </c>
      <c r="H3146" t="s">
        <v>4620</v>
      </c>
    </row>
    <row r="3147" spans="1:8" hidden="1">
      <c r="A3147">
        <v>138593</v>
      </c>
      <c r="B3147" t="s">
        <v>7531</v>
      </c>
      <c r="C3147" t="s">
        <v>4060</v>
      </c>
      <c r="D3147" t="s">
        <v>8429</v>
      </c>
      <c r="E3147">
        <v>17640000</v>
      </c>
      <c r="F3147">
        <v>21168000</v>
      </c>
      <c r="G3147">
        <v>46195</v>
      </c>
      <c r="H3147" t="s">
        <v>4620</v>
      </c>
    </row>
    <row r="3148" spans="1:8" hidden="1">
      <c r="A3148">
        <v>138594</v>
      </c>
      <c r="B3148" t="s">
        <v>8398</v>
      </c>
      <c r="C3148" t="s">
        <v>3987</v>
      </c>
      <c r="D3148" t="s">
        <v>8430</v>
      </c>
      <c r="E3148">
        <v>1206.5999999999999</v>
      </c>
      <c r="F3148">
        <v>1206.5999999999999</v>
      </c>
      <c r="G3148">
        <v>46195</v>
      </c>
      <c r="H3148" t="s">
        <v>4620</v>
      </c>
    </row>
    <row r="3149" spans="1:8" hidden="1">
      <c r="A3149">
        <v>138595</v>
      </c>
      <c r="B3149">
        <v>0</v>
      </c>
      <c r="C3149">
        <v>0</v>
      </c>
      <c r="D3149" t="s">
        <v>8431</v>
      </c>
      <c r="E3149">
        <v>21298875</v>
      </c>
      <c r="F3149">
        <v>25558650</v>
      </c>
      <c r="G3149">
        <v>46195</v>
      </c>
      <c r="H3149" t="s">
        <v>4620</v>
      </c>
    </row>
    <row r="3150" spans="1:8" hidden="1">
      <c r="A3150">
        <v>138596</v>
      </c>
      <c r="B3150" t="s">
        <v>4791</v>
      </c>
      <c r="C3150" t="s">
        <v>3968</v>
      </c>
      <c r="D3150">
        <v>0</v>
      </c>
      <c r="E3150">
        <v>3255000</v>
      </c>
      <c r="F3150">
        <v>3906000</v>
      </c>
      <c r="G3150">
        <v>46195</v>
      </c>
      <c r="H3150" t="s">
        <v>4620</v>
      </c>
    </row>
    <row r="3151" spans="1:8" hidden="1">
      <c r="A3151">
        <v>138597</v>
      </c>
      <c r="B3151" t="s">
        <v>8432</v>
      </c>
      <c r="C3151" t="s">
        <v>8433</v>
      </c>
      <c r="D3151" t="s">
        <v>8434</v>
      </c>
      <c r="E3151">
        <v>100000</v>
      </c>
      <c r="F3151">
        <v>100000</v>
      </c>
      <c r="G3151">
        <v>46195</v>
      </c>
      <c r="H3151" t="s">
        <v>4620</v>
      </c>
    </row>
    <row r="3152" spans="1:8" hidden="1">
      <c r="A3152">
        <v>138598</v>
      </c>
      <c r="B3152" t="s">
        <v>4695</v>
      </c>
      <c r="C3152" t="s">
        <v>3973</v>
      </c>
      <c r="D3152" t="s">
        <v>8435</v>
      </c>
      <c r="E3152">
        <v>2273400</v>
      </c>
      <c r="F3152">
        <v>2273400</v>
      </c>
      <c r="G3152">
        <v>46195</v>
      </c>
      <c r="H3152" t="s">
        <v>4620</v>
      </c>
    </row>
    <row r="3153" spans="1:8" hidden="1">
      <c r="A3153">
        <v>138599</v>
      </c>
      <c r="B3153" t="s">
        <v>4695</v>
      </c>
      <c r="C3153" t="s">
        <v>3973</v>
      </c>
      <c r="D3153" t="s">
        <v>8436</v>
      </c>
      <c r="E3153">
        <v>2861300</v>
      </c>
      <c r="F3153">
        <v>3433560</v>
      </c>
      <c r="G3153">
        <v>46195</v>
      </c>
      <c r="H3153" t="s">
        <v>4620</v>
      </c>
    </row>
    <row r="3154" spans="1:8" hidden="1">
      <c r="A3154">
        <v>138600</v>
      </c>
      <c r="B3154" t="s">
        <v>6562</v>
      </c>
      <c r="C3154" t="s">
        <v>4027</v>
      </c>
      <c r="D3154" t="s">
        <v>8437</v>
      </c>
      <c r="E3154">
        <v>210000</v>
      </c>
      <c r="F3154">
        <v>252000</v>
      </c>
      <c r="G3154">
        <v>46195</v>
      </c>
      <c r="H3154" t="s">
        <v>4620</v>
      </c>
    </row>
    <row r="3155" spans="1:8" hidden="1">
      <c r="A3155">
        <v>138601</v>
      </c>
      <c r="B3155" t="s">
        <v>4695</v>
      </c>
      <c r="C3155" t="s">
        <v>3973</v>
      </c>
      <c r="D3155" t="s">
        <v>8438</v>
      </c>
      <c r="E3155">
        <v>1706700</v>
      </c>
      <c r="F3155">
        <v>1706700</v>
      </c>
      <c r="G3155">
        <v>46195</v>
      </c>
      <c r="H3155" t="s">
        <v>4620</v>
      </c>
    </row>
    <row r="3156" spans="1:8" hidden="1">
      <c r="A3156">
        <v>138602</v>
      </c>
      <c r="B3156" t="s">
        <v>7374</v>
      </c>
      <c r="C3156" t="s">
        <v>4026</v>
      </c>
      <c r="D3156" t="s">
        <v>8437</v>
      </c>
      <c r="E3156">
        <v>300000</v>
      </c>
      <c r="F3156">
        <v>360000</v>
      </c>
      <c r="G3156">
        <v>46195</v>
      </c>
      <c r="H3156" t="s">
        <v>4620</v>
      </c>
    </row>
    <row r="3157" spans="1:8" hidden="1">
      <c r="A3157">
        <v>138603</v>
      </c>
      <c r="B3157">
        <v>0</v>
      </c>
      <c r="C3157">
        <v>0</v>
      </c>
      <c r="D3157" t="s">
        <v>8439</v>
      </c>
      <c r="E3157">
        <v>0</v>
      </c>
      <c r="F3157">
        <v>0</v>
      </c>
      <c r="G3157">
        <v>46195</v>
      </c>
      <c r="H3157" t="s">
        <v>4620</v>
      </c>
    </row>
    <row r="3158" spans="1:8" hidden="1">
      <c r="A3158">
        <v>138604</v>
      </c>
      <c r="B3158" t="s">
        <v>6365</v>
      </c>
      <c r="C3158" t="s">
        <v>4028</v>
      </c>
      <c r="D3158" t="s">
        <v>8437</v>
      </c>
      <c r="E3158">
        <v>144040</v>
      </c>
      <c r="F3158">
        <v>172848</v>
      </c>
      <c r="G3158">
        <v>46195</v>
      </c>
      <c r="H3158" t="s">
        <v>4620</v>
      </c>
    </row>
    <row r="3159" spans="1:8" hidden="1">
      <c r="A3159">
        <v>138605</v>
      </c>
      <c r="B3159" t="s">
        <v>4725</v>
      </c>
      <c r="C3159" t="s">
        <v>4029</v>
      </c>
      <c r="D3159" t="s">
        <v>8437</v>
      </c>
      <c r="E3159">
        <v>48000</v>
      </c>
      <c r="F3159">
        <v>48000</v>
      </c>
      <c r="G3159">
        <v>46195</v>
      </c>
      <c r="H3159" t="s">
        <v>4620</v>
      </c>
    </row>
    <row r="3160" spans="1:8" hidden="1">
      <c r="A3160">
        <v>138606</v>
      </c>
      <c r="B3160" t="s">
        <v>4726</v>
      </c>
      <c r="C3160" t="s">
        <v>3993</v>
      </c>
      <c r="D3160" t="s">
        <v>8437</v>
      </c>
      <c r="E3160">
        <v>69120</v>
      </c>
      <c r="F3160">
        <v>82944</v>
      </c>
      <c r="G3160">
        <v>46195</v>
      </c>
      <c r="H3160" t="s">
        <v>4620</v>
      </c>
    </row>
    <row r="3161" spans="1:8" hidden="1">
      <c r="A3161">
        <v>138607</v>
      </c>
      <c r="B3161" t="s">
        <v>4797</v>
      </c>
      <c r="C3161" t="s">
        <v>4014</v>
      </c>
      <c r="D3161" t="s">
        <v>8440</v>
      </c>
      <c r="E3161">
        <v>10131500</v>
      </c>
      <c r="F3161">
        <v>12157800</v>
      </c>
      <c r="G3161">
        <v>46195</v>
      </c>
      <c r="H3161" t="s">
        <v>4620</v>
      </c>
    </row>
    <row r="3162" spans="1:8" hidden="1">
      <c r="A3162">
        <v>138608</v>
      </c>
      <c r="B3162" t="s">
        <v>8441</v>
      </c>
      <c r="C3162" t="s">
        <v>4086</v>
      </c>
      <c r="D3162" t="s">
        <v>3653</v>
      </c>
      <c r="E3162">
        <v>1265647.68</v>
      </c>
      <c r="F3162">
        <v>1518777.22</v>
      </c>
      <c r="G3162">
        <v>46195</v>
      </c>
      <c r="H3162" t="s">
        <v>4620</v>
      </c>
    </row>
    <row r="3163" spans="1:8" hidden="1">
      <c r="A3163">
        <v>138609</v>
      </c>
      <c r="B3163" t="s">
        <v>5207</v>
      </c>
      <c r="C3163" t="s">
        <v>4131</v>
      </c>
      <c r="D3163" t="s">
        <v>8442</v>
      </c>
      <c r="E3163">
        <v>8100000</v>
      </c>
      <c r="F3163">
        <v>9720000</v>
      </c>
      <c r="G3163">
        <v>46195</v>
      </c>
      <c r="H3163" t="s">
        <v>4620</v>
      </c>
    </row>
    <row r="3164" spans="1:8" hidden="1">
      <c r="A3164">
        <v>138610</v>
      </c>
      <c r="B3164" t="s">
        <v>4809</v>
      </c>
      <c r="C3164" t="s">
        <v>4022</v>
      </c>
      <c r="D3164" t="s">
        <v>8443</v>
      </c>
      <c r="E3164">
        <v>4500000</v>
      </c>
      <c r="F3164">
        <v>4500000</v>
      </c>
      <c r="G3164">
        <v>46195</v>
      </c>
      <c r="H3164" t="s">
        <v>4620</v>
      </c>
    </row>
    <row r="3165" spans="1:8" hidden="1">
      <c r="A3165">
        <v>138611</v>
      </c>
      <c r="B3165">
        <v>0</v>
      </c>
      <c r="C3165">
        <v>0</v>
      </c>
      <c r="D3165" t="s">
        <v>8444</v>
      </c>
      <c r="E3165">
        <v>0</v>
      </c>
      <c r="F3165">
        <v>0</v>
      </c>
      <c r="G3165">
        <v>46195</v>
      </c>
      <c r="H3165" t="s">
        <v>4620</v>
      </c>
    </row>
    <row r="3166" spans="1:8" hidden="1">
      <c r="A3166">
        <v>138612</v>
      </c>
      <c r="B3166" t="s">
        <v>5179</v>
      </c>
      <c r="C3166" t="s">
        <v>4130</v>
      </c>
      <c r="D3166" t="s">
        <v>8445</v>
      </c>
      <c r="E3166">
        <v>2100</v>
      </c>
      <c r="F3166">
        <v>2100</v>
      </c>
      <c r="G3166">
        <v>46195</v>
      </c>
      <c r="H3166" t="s">
        <v>4620</v>
      </c>
    </row>
    <row r="3167" spans="1:8" hidden="1">
      <c r="A3167">
        <v>138613</v>
      </c>
      <c r="B3167" t="s">
        <v>6070</v>
      </c>
      <c r="C3167" t="s">
        <v>4103</v>
      </c>
      <c r="D3167" t="s">
        <v>8446</v>
      </c>
      <c r="E3167">
        <v>342600</v>
      </c>
      <c r="F3167">
        <v>411120</v>
      </c>
      <c r="G3167">
        <v>46195</v>
      </c>
      <c r="H3167" t="s">
        <v>4620</v>
      </c>
    </row>
    <row r="3168" spans="1:8" hidden="1">
      <c r="A3168">
        <v>138614</v>
      </c>
      <c r="B3168" t="s">
        <v>4697</v>
      </c>
      <c r="C3168" t="s">
        <v>3996</v>
      </c>
      <c r="D3168" t="s">
        <v>8447</v>
      </c>
      <c r="E3168">
        <v>1573000</v>
      </c>
      <c r="F3168">
        <v>1573000</v>
      </c>
      <c r="G3168">
        <v>46195</v>
      </c>
      <c r="H3168" t="s">
        <v>4620</v>
      </c>
    </row>
    <row r="3169" spans="1:8" hidden="1">
      <c r="A3169">
        <v>138615</v>
      </c>
      <c r="B3169" t="s">
        <v>5006</v>
      </c>
      <c r="C3169" t="s">
        <v>4075</v>
      </c>
      <c r="D3169" t="s">
        <v>8448</v>
      </c>
      <c r="E3169">
        <v>21541667</v>
      </c>
      <c r="F3169">
        <v>25850000.399999999</v>
      </c>
      <c r="G3169">
        <v>46195</v>
      </c>
      <c r="H3169" t="s">
        <v>4620</v>
      </c>
    </row>
    <row r="3170" spans="1:8" hidden="1">
      <c r="A3170">
        <v>138616</v>
      </c>
      <c r="B3170" t="s">
        <v>4797</v>
      </c>
      <c r="C3170" t="s">
        <v>4014</v>
      </c>
      <c r="D3170" t="s">
        <v>8449</v>
      </c>
      <c r="E3170">
        <v>12196500</v>
      </c>
      <c r="F3170">
        <v>14635800</v>
      </c>
      <c r="G3170">
        <v>46195</v>
      </c>
      <c r="H3170" t="s">
        <v>4620</v>
      </c>
    </row>
    <row r="3171" spans="1:8" hidden="1">
      <c r="A3171">
        <v>138617</v>
      </c>
      <c r="B3171" t="s">
        <v>8236</v>
      </c>
      <c r="C3171" t="s">
        <v>3978</v>
      </c>
      <c r="D3171" t="s">
        <v>8450</v>
      </c>
      <c r="E3171">
        <v>13250000</v>
      </c>
      <c r="F3171">
        <v>15900000</v>
      </c>
      <c r="G3171">
        <v>46195</v>
      </c>
      <c r="H3171" t="s">
        <v>4620</v>
      </c>
    </row>
    <row r="3172" spans="1:8" hidden="1">
      <c r="A3172">
        <v>138618</v>
      </c>
      <c r="B3172" t="s">
        <v>4695</v>
      </c>
      <c r="C3172" t="s">
        <v>3973</v>
      </c>
      <c r="D3172" t="s">
        <v>8451</v>
      </c>
      <c r="E3172">
        <v>215800</v>
      </c>
      <c r="F3172">
        <v>258960</v>
      </c>
      <c r="G3172">
        <v>46195</v>
      </c>
      <c r="H3172" t="s">
        <v>4620</v>
      </c>
    </row>
    <row r="3173" spans="1:8" hidden="1">
      <c r="A3173">
        <v>138619</v>
      </c>
      <c r="B3173" t="s">
        <v>4807</v>
      </c>
      <c r="C3173" t="s">
        <v>3982</v>
      </c>
      <c r="D3173" t="s">
        <v>8452</v>
      </c>
      <c r="E3173">
        <v>6480000</v>
      </c>
      <c r="F3173">
        <v>7776000</v>
      </c>
      <c r="G3173">
        <v>46195</v>
      </c>
      <c r="H3173" t="s">
        <v>4620</v>
      </c>
    </row>
    <row r="3174" spans="1:8" hidden="1">
      <c r="A3174">
        <v>138620</v>
      </c>
      <c r="B3174" t="s">
        <v>8206</v>
      </c>
      <c r="C3174" t="s">
        <v>4111</v>
      </c>
      <c r="D3174" t="s">
        <v>8453</v>
      </c>
      <c r="E3174">
        <v>400000</v>
      </c>
      <c r="F3174">
        <v>400000</v>
      </c>
      <c r="G3174">
        <v>46195</v>
      </c>
      <c r="H3174" t="s">
        <v>4620</v>
      </c>
    </row>
    <row r="3175" spans="1:8" hidden="1">
      <c r="A3175">
        <v>138621</v>
      </c>
      <c r="B3175" t="s">
        <v>5392</v>
      </c>
      <c r="C3175" t="s">
        <v>3980</v>
      </c>
      <c r="D3175" t="s">
        <v>94</v>
      </c>
      <c r="E3175">
        <v>3370000</v>
      </c>
      <c r="F3175">
        <v>4044000</v>
      </c>
      <c r="G3175">
        <v>46195</v>
      </c>
      <c r="H3175" t="s">
        <v>4620</v>
      </c>
    </row>
    <row r="3176" spans="1:8" hidden="1">
      <c r="A3176">
        <v>138622</v>
      </c>
      <c r="B3176" t="s">
        <v>5538</v>
      </c>
      <c r="C3176" t="s">
        <v>3995</v>
      </c>
      <c r="D3176" t="s">
        <v>8454</v>
      </c>
      <c r="E3176">
        <v>200000</v>
      </c>
      <c r="F3176">
        <v>200000</v>
      </c>
      <c r="G3176">
        <v>46195</v>
      </c>
      <c r="H3176" t="s">
        <v>4620</v>
      </c>
    </row>
    <row r="3177" spans="1:8" hidden="1">
      <c r="A3177">
        <v>138623</v>
      </c>
      <c r="B3177" t="s">
        <v>8455</v>
      </c>
      <c r="C3177" t="s">
        <v>8456</v>
      </c>
      <c r="D3177" t="s">
        <v>8457</v>
      </c>
      <c r="E3177">
        <v>20000000</v>
      </c>
      <c r="F3177">
        <v>20000000</v>
      </c>
      <c r="G3177">
        <v>46195</v>
      </c>
      <c r="H3177" t="s">
        <v>4620</v>
      </c>
    </row>
    <row r="3178" spans="1:8" hidden="1">
      <c r="A3178">
        <v>138624</v>
      </c>
      <c r="B3178" t="s">
        <v>4807</v>
      </c>
      <c r="C3178" t="s">
        <v>3982</v>
      </c>
      <c r="D3178" t="s">
        <v>8458</v>
      </c>
      <c r="E3178">
        <v>6932600</v>
      </c>
      <c r="F3178">
        <v>8319120</v>
      </c>
      <c r="G3178">
        <v>46195</v>
      </c>
      <c r="H3178" t="s">
        <v>4620</v>
      </c>
    </row>
    <row r="3179" spans="1:8" hidden="1">
      <c r="A3179">
        <v>138625</v>
      </c>
      <c r="B3179" t="s">
        <v>8459</v>
      </c>
      <c r="C3179" t="s">
        <v>4035</v>
      </c>
      <c r="D3179" t="s">
        <v>8460</v>
      </c>
      <c r="E3179">
        <v>25000000</v>
      </c>
      <c r="F3179">
        <v>25000000</v>
      </c>
      <c r="G3179">
        <v>46195</v>
      </c>
      <c r="H3179" t="s">
        <v>4620</v>
      </c>
    </row>
    <row r="3180" spans="1:8" hidden="1">
      <c r="A3180">
        <v>138626</v>
      </c>
      <c r="B3180" t="s">
        <v>5538</v>
      </c>
      <c r="C3180" t="s">
        <v>3995</v>
      </c>
      <c r="D3180" t="s">
        <v>8461</v>
      </c>
      <c r="E3180">
        <v>190000</v>
      </c>
      <c r="F3180">
        <v>190000</v>
      </c>
      <c r="G3180">
        <v>46195</v>
      </c>
      <c r="H3180" t="s">
        <v>4620</v>
      </c>
    </row>
    <row r="3181" spans="1:8" hidden="1">
      <c r="A3181">
        <v>138627</v>
      </c>
      <c r="B3181" t="s">
        <v>5370</v>
      </c>
      <c r="C3181" t="s">
        <v>4101</v>
      </c>
      <c r="D3181" t="s">
        <v>8462</v>
      </c>
      <c r="E3181">
        <v>480000</v>
      </c>
      <c r="F3181">
        <v>576000</v>
      </c>
      <c r="G3181">
        <v>46196</v>
      </c>
      <c r="H3181" t="s">
        <v>4622</v>
      </c>
    </row>
    <row r="3182" spans="1:8" hidden="1">
      <c r="A3182">
        <v>138628</v>
      </c>
      <c r="B3182" t="s">
        <v>4760</v>
      </c>
      <c r="C3182" t="s">
        <v>3999</v>
      </c>
      <c r="D3182" t="s">
        <v>3476</v>
      </c>
      <c r="E3182">
        <v>437452.79999999999</v>
      </c>
      <c r="F3182">
        <v>524943.35999999999</v>
      </c>
      <c r="G3182">
        <v>46196</v>
      </c>
      <c r="H3182" t="s">
        <v>4622</v>
      </c>
    </row>
    <row r="3183" spans="1:8" hidden="1">
      <c r="A3183">
        <v>138629</v>
      </c>
      <c r="B3183" t="s">
        <v>4791</v>
      </c>
      <c r="C3183" t="s">
        <v>3968</v>
      </c>
      <c r="D3183" t="s">
        <v>8463</v>
      </c>
      <c r="E3183">
        <v>228000</v>
      </c>
      <c r="F3183">
        <v>273600</v>
      </c>
      <c r="G3183">
        <v>46196</v>
      </c>
      <c r="H3183" t="s">
        <v>4622</v>
      </c>
    </row>
    <row r="3184" spans="1:8" hidden="1">
      <c r="A3184">
        <v>138630</v>
      </c>
      <c r="B3184" t="s">
        <v>5140</v>
      </c>
      <c r="C3184" t="s">
        <v>3989</v>
      </c>
      <c r="D3184" t="s">
        <v>8464</v>
      </c>
      <c r="E3184">
        <v>180000000</v>
      </c>
      <c r="F3184">
        <v>180000000</v>
      </c>
      <c r="G3184">
        <v>46196</v>
      </c>
      <c r="H3184" t="s">
        <v>4622</v>
      </c>
    </row>
    <row r="3185" spans="1:8" hidden="1">
      <c r="A3185">
        <v>138631</v>
      </c>
      <c r="B3185" t="s">
        <v>8465</v>
      </c>
      <c r="C3185" t="s">
        <v>4016</v>
      </c>
      <c r="D3185" t="s">
        <v>8466</v>
      </c>
      <c r="E3185">
        <v>3000000</v>
      </c>
      <c r="F3185">
        <v>3000000</v>
      </c>
      <c r="G3185">
        <v>46196</v>
      </c>
      <c r="H3185" t="s">
        <v>4622</v>
      </c>
    </row>
    <row r="3186" spans="1:8" hidden="1">
      <c r="A3186">
        <v>138632</v>
      </c>
      <c r="B3186" t="s">
        <v>7578</v>
      </c>
      <c r="C3186" t="s">
        <v>4034</v>
      </c>
      <c r="D3186" t="s">
        <v>8467</v>
      </c>
      <c r="E3186">
        <v>21000000</v>
      </c>
      <c r="F3186">
        <v>21000000</v>
      </c>
      <c r="G3186">
        <v>46196</v>
      </c>
      <c r="H3186" t="s">
        <v>4622</v>
      </c>
    </row>
    <row r="3187" spans="1:8" hidden="1">
      <c r="A3187">
        <v>138633</v>
      </c>
      <c r="B3187" t="s">
        <v>6234</v>
      </c>
      <c r="C3187" t="s">
        <v>6235</v>
      </c>
      <c r="D3187" t="s">
        <v>8468</v>
      </c>
      <c r="E3187">
        <v>8482666.6699999999</v>
      </c>
      <c r="F3187">
        <v>10179200</v>
      </c>
      <c r="G3187">
        <v>46196</v>
      </c>
      <c r="H3187" t="s">
        <v>4622</v>
      </c>
    </row>
    <row r="3188" spans="1:8" hidden="1">
      <c r="A3188">
        <v>138634</v>
      </c>
      <c r="B3188" t="s">
        <v>5308</v>
      </c>
      <c r="C3188" t="s">
        <v>4047</v>
      </c>
      <c r="D3188" t="s">
        <v>8469</v>
      </c>
      <c r="E3188">
        <v>4915000</v>
      </c>
      <c r="F3188">
        <v>5898000</v>
      </c>
      <c r="G3188">
        <v>46196</v>
      </c>
      <c r="H3188" t="s">
        <v>4622</v>
      </c>
    </row>
    <row r="3189" spans="1:8" hidden="1">
      <c r="A3189">
        <v>138635</v>
      </c>
      <c r="B3189">
        <v>0</v>
      </c>
      <c r="C3189">
        <v>0</v>
      </c>
      <c r="D3189" t="s">
        <v>8470</v>
      </c>
      <c r="E3189">
        <v>0</v>
      </c>
      <c r="F3189">
        <v>0</v>
      </c>
      <c r="G3189">
        <v>46196</v>
      </c>
      <c r="H3189" t="s">
        <v>4622</v>
      </c>
    </row>
    <row r="3190" spans="1:8" hidden="1">
      <c r="A3190">
        <v>138636</v>
      </c>
      <c r="B3190">
        <v>0</v>
      </c>
      <c r="C3190">
        <v>0</v>
      </c>
      <c r="D3190" t="s">
        <v>8471</v>
      </c>
      <c r="E3190">
        <v>0</v>
      </c>
      <c r="F3190">
        <v>0</v>
      </c>
      <c r="G3190">
        <v>46196</v>
      </c>
      <c r="H3190" t="s">
        <v>4622</v>
      </c>
    </row>
    <row r="3191" spans="1:8" hidden="1">
      <c r="A3191">
        <v>138637</v>
      </c>
      <c r="B3191">
        <v>0</v>
      </c>
      <c r="C3191">
        <v>0</v>
      </c>
      <c r="D3191" t="s">
        <v>8472</v>
      </c>
      <c r="E3191">
        <v>0</v>
      </c>
      <c r="F3191">
        <v>0</v>
      </c>
      <c r="G3191">
        <v>46196</v>
      </c>
      <c r="H3191" t="s">
        <v>4622</v>
      </c>
    </row>
    <row r="3192" spans="1:8" hidden="1">
      <c r="A3192">
        <v>138638</v>
      </c>
      <c r="B3192" t="s">
        <v>4697</v>
      </c>
      <c r="C3192" t="s">
        <v>3996</v>
      </c>
      <c r="D3192" t="s">
        <v>8473</v>
      </c>
      <c r="E3192">
        <v>500000</v>
      </c>
      <c r="F3192">
        <v>500000</v>
      </c>
      <c r="G3192">
        <v>46196</v>
      </c>
      <c r="H3192" t="s">
        <v>4622</v>
      </c>
    </row>
    <row r="3193" spans="1:8" hidden="1">
      <c r="A3193">
        <v>138639</v>
      </c>
      <c r="B3193" t="s">
        <v>4695</v>
      </c>
      <c r="C3193" t="s">
        <v>3973</v>
      </c>
      <c r="D3193" t="s">
        <v>8474</v>
      </c>
      <c r="E3193">
        <v>170800</v>
      </c>
      <c r="F3193">
        <v>170800</v>
      </c>
      <c r="G3193">
        <v>46196</v>
      </c>
      <c r="H3193" t="s">
        <v>4622</v>
      </c>
    </row>
    <row r="3194" spans="1:8" hidden="1">
      <c r="A3194">
        <v>138640</v>
      </c>
      <c r="B3194" t="s">
        <v>4856</v>
      </c>
      <c r="C3194" t="s">
        <v>3979</v>
      </c>
      <c r="D3194" t="s">
        <v>8475</v>
      </c>
      <c r="E3194">
        <v>71000000</v>
      </c>
      <c r="F3194">
        <v>85200000</v>
      </c>
      <c r="G3194">
        <v>46196</v>
      </c>
      <c r="H3194" t="s">
        <v>4622</v>
      </c>
    </row>
    <row r="3195" spans="1:8" hidden="1">
      <c r="A3195">
        <v>138641</v>
      </c>
      <c r="B3195" t="s">
        <v>4807</v>
      </c>
      <c r="C3195" t="s">
        <v>3982</v>
      </c>
      <c r="D3195" t="s">
        <v>8476</v>
      </c>
      <c r="E3195">
        <v>2500000</v>
      </c>
      <c r="F3195">
        <v>3000000</v>
      </c>
      <c r="G3195">
        <v>46196</v>
      </c>
      <c r="H3195" t="s">
        <v>4622</v>
      </c>
    </row>
    <row r="3196" spans="1:8" hidden="1">
      <c r="A3196">
        <v>138642</v>
      </c>
      <c r="B3196" t="s">
        <v>4797</v>
      </c>
      <c r="C3196" t="s">
        <v>4014</v>
      </c>
      <c r="D3196" t="s">
        <v>8477</v>
      </c>
      <c r="E3196">
        <v>9030000</v>
      </c>
      <c r="F3196">
        <v>10836000</v>
      </c>
      <c r="G3196">
        <v>46196</v>
      </c>
      <c r="H3196" t="s">
        <v>4622</v>
      </c>
    </row>
    <row r="3197" spans="1:8" hidden="1">
      <c r="A3197">
        <v>138643</v>
      </c>
      <c r="B3197" t="s">
        <v>4938</v>
      </c>
      <c r="C3197" t="s">
        <v>3972</v>
      </c>
      <c r="D3197" t="s">
        <v>8478</v>
      </c>
      <c r="E3197">
        <v>179400000</v>
      </c>
      <c r="F3197">
        <v>215280000</v>
      </c>
      <c r="G3197">
        <v>46196</v>
      </c>
      <c r="H3197" t="s">
        <v>4622</v>
      </c>
    </row>
    <row r="3198" spans="1:8" hidden="1">
      <c r="A3198">
        <v>138644</v>
      </c>
      <c r="B3198" t="s">
        <v>6591</v>
      </c>
      <c r="C3198" t="s">
        <v>4088</v>
      </c>
      <c r="D3198">
        <v>0</v>
      </c>
      <c r="E3198">
        <v>83033334.900000006</v>
      </c>
      <c r="F3198">
        <v>99640001.879999995</v>
      </c>
      <c r="G3198">
        <v>46196</v>
      </c>
      <c r="H3198" t="s">
        <v>4622</v>
      </c>
    </row>
    <row r="3199" spans="1:8" hidden="1">
      <c r="A3199">
        <v>138645</v>
      </c>
      <c r="B3199" t="s">
        <v>5036</v>
      </c>
      <c r="C3199" t="s">
        <v>4003</v>
      </c>
      <c r="D3199" t="s">
        <v>8479</v>
      </c>
      <c r="E3199">
        <v>600000</v>
      </c>
      <c r="F3199">
        <v>720000</v>
      </c>
      <c r="G3199">
        <v>46196</v>
      </c>
      <c r="H3199" t="s">
        <v>4622</v>
      </c>
    </row>
    <row r="3200" spans="1:8" hidden="1">
      <c r="A3200">
        <v>138646</v>
      </c>
      <c r="B3200" t="s">
        <v>8480</v>
      </c>
      <c r="C3200" t="s">
        <v>8481</v>
      </c>
      <c r="D3200" t="s">
        <v>8482</v>
      </c>
      <c r="E3200">
        <v>5000</v>
      </c>
      <c r="F3200">
        <v>5000</v>
      </c>
      <c r="G3200">
        <v>46197</v>
      </c>
      <c r="H3200" t="s">
        <v>4623</v>
      </c>
    </row>
    <row r="3201" spans="1:8" hidden="1">
      <c r="A3201">
        <v>138647</v>
      </c>
      <c r="B3201" t="s">
        <v>5057</v>
      </c>
      <c r="C3201" t="s">
        <v>4008</v>
      </c>
      <c r="D3201" t="s">
        <v>8483</v>
      </c>
      <c r="E3201">
        <v>627000</v>
      </c>
      <c r="F3201">
        <v>752400</v>
      </c>
      <c r="G3201">
        <v>46197</v>
      </c>
      <c r="H3201" t="s">
        <v>4623</v>
      </c>
    </row>
    <row r="3202" spans="1:8" hidden="1">
      <c r="A3202">
        <v>138648</v>
      </c>
      <c r="B3202" t="s">
        <v>4697</v>
      </c>
      <c r="C3202" t="s">
        <v>3996</v>
      </c>
      <c r="D3202" t="s">
        <v>8484</v>
      </c>
      <c r="E3202">
        <v>1902100</v>
      </c>
      <c r="F3202">
        <v>1902100</v>
      </c>
      <c r="G3202">
        <v>46197</v>
      </c>
      <c r="H3202" t="s">
        <v>4623</v>
      </c>
    </row>
    <row r="3203" spans="1:8" hidden="1">
      <c r="A3203">
        <v>138649</v>
      </c>
      <c r="B3203" t="s">
        <v>8485</v>
      </c>
      <c r="C3203" t="s">
        <v>3998</v>
      </c>
      <c r="D3203" t="s">
        <v>8486</v>
      </c>
      <c r="E3203">
        <v>4000000</v>
      </c>
      <c r="F3203">
        <v>4000000</v>
      </c>
      <c r="G3203">
        <v>46197</v>
      </c>
      <c r="H3203" t="s">
        <v>4623</v>
      </c>
    </row>
    <row r="3204" spans="1:8" hidden="1">
      <c r="A3204">
        <v>138650</v>
      </c>
      <c r="B3204" t="s">
        <v>8487</v>
      </c>
      <c r="C3204" t="s">
        <v>8488</v>
      </c>
      <c r="D3204" t="s">
        <v>8489</v>
      </c>
      <c r="E3204">
        <v>3673000</v>
      </c>
      <c r="F3204">
        <v>3673000</v>
      </c>
      <c r="G3204">
        <v>46197</v>
      </c>
      <c r="H3204" t="s">
        <v>4623</v>
      </c>
    </row>
    <row r="3205" spans="1:8" hidden="1">
      <c r="A3205">
        <v>138651</v>
      </c>
      <c r="B3205" t="s">
        <v>5901</v>
      </c>
      <c r="C3205" t="s">
        <v>3976</v>
      </c>
      <c r="D3205" t="s">
        <v>8490</v>
      </c>
      <c r="E3205">
        <v>180000000</v>
      </c>
      <c r="F3205">
        <v>216000000</v>
      </c>
      <c r="G3205">
        <v>46197</v>
      </c>
      <c r="H3205" t="s">
        <v>4623</v>
      </c>
    </row>
    <row r="3206" spans="1:8" hidden="1">
      <c r="A3206">
        <v>138652</v>
      </c>
      <c r="B3206" t="s">
        <v>4938</v>
      </c>
      <c r="C3206" t="s">
        <v>3972</v>
      </c>
      <c r="D3206">
        <v>0</v>
      </c>
      <c r="E3206">
        <v>179400000</v>
      </c>
      <c r="F3206">
        <v>215280000</v>
      </c>
      <c r="G3206">
        <v>46197</v>
      </c>
      <c r="H3206" t="s">
        <v>4623</v>
      </c>
    </row>
    <row r="3207" spans="1:8" hidden="1">
      <c r="A3207">
        <v>138653</v>
      </c>
      <c r="B3207" t="s">
        <v>6002</v>
      </c>
      <c r="C3207" t="s">
        <v>4031</v>
      </c>
      <c r="D3207" t="s">
        <v>8491</v>
      </c>
      <c r="E3207">
        <v>16500000</v>
      </c>
      <c r="F3207">
        <v>16500000</v>
      </c>
      <c r="G3207">
        <v>46197</v>
      </c>
      <c r="H3207" t="s">
        <v>4623</v>
      </c>
    </row>
    <row r="3208" spans="1:8" hidden="1">
      <c r="A3208">
        <v>138654</v>
      </c>
      <c r="B3208" t="s">
        <v>4807</v>
      </c>
      <c r="C3208" t="s">
        <v>3982</v>
      </c>
      <c r="D3208" t="s">
        <v>8492</v>
      </c>
      <c r="E3208">
        <v>8910000</v>
      </c>
      <c r="F3208">
        <v>10692000</v>
      </c>
      <c r="G3208">
        <v>46197</v>
      </c>
      <c r="H3208" t="s">
        <v>4623</v>
      </c>
    </row>
    <row r="3209" spans="1:8" hidden="1">
      <c r="A3209">
        <v>138655</v>
      </c>
      <c r="B3209" t="s">
        <v>8493</v>
      </c>
      <c r="C3209" t="s">
        <v>3997</v>
      </c>
      <c r="D3209" t="s">
        <v>8494</v>
      </c>
      <c r="E3209">
        <v>45000000</v>
      </c>
      <c r="F3209">
        <v>45000000</v>
      </c>
      <c r="G3209">
        <v>46197</v>
      </c>
      <c r="H3209" t="s">
        <v>4623</v>
      </c>
    </row>
    <row r="3210" spans="1:8" hidden="1">
      <c r="A3210">
        <v>138656</v>
      </c>
      <c r="B3210" t="s">
        <v>6809</v>
      </c>
      <c r="C3210" t="s">
        <v>6810</v>
      </c>
      <c r="D3210" t="s">
        <v>8495</v>
      </c>
      <c r="E3210">
        <v>1617570</v>
      </c>
      <c r="F3210">
        <v>1617570</v>
      </c>
      <c r="G3210">
        <v>46197</v>
      </c>
      <c r="H3210" t="s">
        <v>4623</v>
      </c>
    </row>
    <row r="3211" spans="1:8" hidden="1">
      <c r="A3211">
        <v>138657</v>
      </c>
      <c r="B3211" t="s">
        <v>5891</v>
      </c>
      <c r="C3211" t="s">
        <v>5892</v>
      </c>
      <c r="D3211" t="s">
        <v>8496</v>
      </c>
      <c r="E3211">
        <v>11696970000</v>
      </c>
      <c r="F3211">
        <v>14036364000</v>
      </c>
      <c r="G3211">
        <v>46197</v>
      </c>
      <c r="H3211" t="s">
        <v>4623</v>
      </c>
    </row>
    <row r="3212" spans="1:8" hidden="1">
      <c r="A3212">
        <v>138658</v>
      </c>
      <c r="B3212" t="s">
        <v>4952</v>
      </c>
      <c r="C3212" t="s">
        <v>3992</v>
      </c>
      <c r="D3212" t="s">
        <v>8497</v>
      </c>
      <c r="E3212">
        <v>700000</v>
      </c>
      <c r="F3212">
        <v>700000</v>
      </c>
      <c r="G3212">
        <v>46197</v>
      </c>
      <c r="H3212" t="s">
        <v>4623</v>
      </c>
    </row>
    <row r="3213" spans="1:8" hidden="1">
      <c r="A3213">
        <v>138659</v>
      </c>
      <c r="B3213" t="s">
        <v>4697</v>
      </c>
      <c r="C3213" t="s">
        <v>3996</v>
      </c>
      <c r="D3213" t="s">
        <v>7626</v>
      </c>
      <c r="E3213">
        <v>14120000</v>
      </c>
      <c r="F3213">
        <v>14120000</v>
      </c>
      <c r="G3213">
        <v>46197</v>
      </c>
      <c r="H3213" t="s">
        <v>4623</v>
      </c>
    </row>
    <row r="3214" spans="1:8" hidden="1">
      <c r="A3214">
        <v>138660</v>
      </c>
      <c r="B3214" t="s">
        <v>8498</v>
      </c>
      <c r="C3214" t="s">
        <v>4061</v>
      </c>
      <c r="D3214" t="s">
        <v>8499</v>
      </c>
      <c r="E3214">
        <v>1550485</v>
      </c>
      <c r="F3214">
        <v>1860582</v>
      </c>
      <c r="G3214">
        <v>46197</v>
      </c>
      <c r="H3214" t="s">
        <v>4623</v>
      </c>
    </row>
    <row r="3215" spans="1:8" hidden="1">
      <c r="A3215">
        <v>138661</v>
      </c>
      <c r="B3215" t="s">
        <v>6809</v>
      </c>
      <c r="C3215" t="s">
        <v>6810</v>
      </c>
      <c r="D3215" t="s">
        <v>8500</v>
      </c>
      <c r="E3215">
        <v>1296555</v>
      </c>
      <c r="F3215">
        <v>1296555</v>
      </c>
      <c r="G3215">
        <v>46197</v>
      </c>
      <c r="H3215" t="s">
        <v>4623</v>
      </c>
    </row>
    <row r="3216" spans="1:8" hidden="1">
      <c r="A3216">
        <v>138662</v>
      </c>
      <c r="B3216" t="s">
        <v>4697</v>
      </c>
      <c r="C3216" t="s">
        <v>3996</v>
      </c>
      <c r="D3216" t="s">
        <v>3501</v>
      </c>
      <c r="E3216">
        <v>750000</v>
      </c>
      <c r="F3216">
        <v>750000</v>
      </c>
      <c r="G3216">
        <v>46197</v>
      </c>
      <c r="H3216" t="s">
        <v>4623</v>
      </c>
    </row>
    <row r="3217" spans="1:8" hidden="1">
      <c r="A3217">
        <v>138663</v>
      </c>
      <c r="B3217" t="s">
        <v>5891</v>
      </c>
      <c r="C3217" t="s">
        <v>5892</v>
      </c>
      <c r="D3217" t="s">
        <v>8501</v>
      </c>
      <c r="E3217">
        <v>9270142750</v>
      </c>
      <c r="F3217">
        <v>11124171300</v>
      </c>
      <c r="G3217">
        <v>46197</v>
      </c>
      <c r="H3217" t="s">
        <v>4623</v>
      </c>
    </row>
    <row r="3218" spans="1:8" hidden="1">
      <c r="A3218">
        <v>138664</v>
      </c>
      <c r="B3218" t="s">
        <v>6809</v>
      </c>
      <c r="C3218" t="s">
        <v>6810</v>
      </c>
      <c r="D3218" t="s">
        <v>8502</v>
      </c>
      <c r="E3218">
        <v>3540786</v>
      </c>
      <c r="F3218">
        <v>3540786</v>
      </c>
      <c r="G3218">
        <v>46197</v>
      </c>
      <c r="H3218" t="s">
        <v>4623</v>
      </c>
    </row>
    <row r="3219" spans="1:8" hidden="1">
      <c r="A3219">
        <v>138665</v>
      </c>
      <c r="B3219" t="s">
        <v>5891</v>
      </c>
      <c r="C3219" t="s">
        <v>5892</v>
      </c>
      <c r="D3219" t="s">
        <v>8503</v>
      </c>
      <c r="E3219">
        <v>24134560000</v>
      </c>
      <c r="F3219">
        <v>28961472000</v>
      </c>
      <c r="G3219">
        <v>46197</v>
      </c>
      <c r="H3219" t="s">
        <v>4623</v>
      </c>
    </row>
    <row r="3220" spans="1:8" hidden="1">
      <c r="A3220">
        <v>138666</v>
      </c>
      <c r="B3220" t="s">
        <v>4791</v>
      </c>
      <c r="C3220" t="s">
        <v>3968</v>
      </c>
      <c r="D3220" t="s">
        <v>8504</v>
      </c>
      <c r="E3220">
        <v>1750000</v>
      </c>
      <c r="F3220">
        <v>2100000</v>
      </c>
      <c r="G3220">
        <v>46197</v>
      </c>
      <c r="H3220" t="s">
        <v>4623</v>
      </c>
    </row>
    <row r="3221" spans="1:8" hidden="1">
      <c r="A3221">
        <v>138667</v>
      </c>
      <c r="B3221" t="s">
        <v>4695</v>
      </c>
      <c r="C3221" t="s">
        <v>3973</v>
      </c>
      <c r="D3221">
        <v>0</v>
      </c>
      <c r="E3221">
        <v>1071666.67</v>
      </c>
      <c r="F3221">
        <v>1286000</v>
      </c>
      <c r="G3221">
        <v>46197</v>
      </c>
      <c r="H3221" t="s">
        <v>4623</v>
      </c>
    </row>
    <row r="3222" spans="1:8" hidden="1">
      <c r="A3222">
        <v>138668</v>
      </c>
      <c r="B3222" t="s">
        <v>8206</v>
      </c>
      <c r="C3222" t="s">
        <v>4111</v>
      </c>
      <c r="D3222" t="s">
        <v>8505</v>
      </c>
      <c r="E3222">
        <v>1280088</v>
      </c>
      <c r="F3222">
        <v>1448092.8</v>
      </c>
      <c r="G3222">
        <v>46197</v>
      </c>
      <c r="H3222" t="s">
        <v>4623</v>
      </c>
    </row>
    <row r="3223" spans="1:8" hidden="1">
      <c r="A3223">
        <v>138669</v>
      </c>
      <c r="B3223" t="s">
        <v>4689</v>
      </c>
      <c r="C3223" t="s">
        <v>4002</v>
      </c>
      <c r="D3223" t="s">
        <v>8506</v>
      </c>
      <c r="E3223">
        <v>1728500</v>
      </c>
      <c r="F3223">
        <v>1728500</v>
      </c>
      <c r="G3223">
        <v>46197</v>
      </c>
      <c r="H3223" t="s">
        <v>4623</v>
      </c>
    </row>
    <row r="3224" spans="1:8" hidden="1">
      <c r="A3224">
        <v>138670</v>
      </c>
      <c r="B3224" t="s">
        <v>4697</v>
      </c>
      <c r="C3224" t="s">
        <v>3996</v>
      </c>
      <c r="D3224" t="s">
        <v>7626</v>
      </c>
      <c r="E3224">
        <v>1770000</v>
      </c>
      <c r="F3224">
        <v>1770000</v>
      </c>
      <c r="G3224">
        <v>46197</v>
      </c>
      <c r="H3224" t="s">
        <v>4623</v>
      </c>
    </row>
    <row r="3225" spans="1:8" hidden="1">
      <c r="A3225">
        <v>138671</v>
      </c>
      <c r="B3225">
        <v>0</v>
      </c>
      <c r="C3225">
        <v>0</v>
      </c>
      <c r="D3225" t="s">
        <v>8507</v>
      </c>
      <c r="E3225">
        <v>0</v>
      </c>
      <c r="F3225">
        <v>0</v>
      </c>
      <c r="G3225">
        <v>46197</v>
      </c>
      <c r="H3225" t="s">
        <v>4623</v>
      </c>
    </row>
    <row r="3226" spans="1:8" hidden="1">
      <c r="A3226">
        <v>138672</v>
      </c>
      <c r="B3226" t="s">
        <v>5103</v>
      </c>
      <c r="C3226" t="s">
        <v>3963</v>
      </c>
      <c r="D3226" t="s">
        <v>3432</v>
      </c>
      <c r="E3226">
        <v>11716817.970000001</v>
      </c>
      <c r="F3226">
        <v>14060181.560000001</v>
      </c>
      <c r="G3226">
        <v>46197</v>
      </c>
      <c r="H3226" t="s">
        <v>4623</v>
      </c>
    </row>
    <row r="3227" spans="1:8" hidden="1">
      <c r="A3227">
        <v>138673</v>
      </c>
      <c r="B3227" t="s">
        <v>4952</v>
      </c>
      <c r="C3227" t="s">
        <v>3992</v>
      </c>
      <c r="D3227" t="s">
        <v>8508</v>
      </c>
      <c r="E3227">
        <v>4450000</v>
      </c>
      <c r="F3227">
        <v>4450000</v>
      </c>
      <c r="G3227">
        <v>46197</v>
      </c>
      <c r="H3227" t="s">
        <v>4623</v>
      </c>
    </row>
    <row r="3228" spans="1:8" hidden="1">
      <c r="A3228">
        <v>138674</v>
      </c>
      <c r="B3228" t="s">
        <v>8509</v>
      </c>
      <c r="C3228" t="s">
        <v>8510</v>
      </c>
      <c r="D3228" t="s">
        <v>8511</v>
      </c>
      <c r="E3228">
        <v>5561330466</v>
      </c>
      <c r="F3228">
        <v>6673596559.1999998</v>
      </c>
      <c r="G3228">
        <v>46197</v>
      </c>
      <c r="H3228" t="s">
        <v>4623</v>
      </c>
    </row>
    <row r="3229" spans="1:8" hidden="1">
      <c r="A3229">
        <v>138675</v>
      </c>
      <c r="B3229" t="s">
        <v>4807</v>
      </c>
      <c r="C3229" t="s">
        <v>3982</v>
      </c>
      <c r="D3229" t="s">
        <v>8512</v>
      </c>
      <c r="E3229">
        <v>790500</v>
      </c>
      <c r="F3229">
        <v>948600</v>
      </c>
      <c r="G3229">
        <v>46197</v>
      </c>
      <c r="H3229" t="s">
        <v>4623</v>
      </c>
    </row>
    <row r="3230" spans="1:8" hidden="1">
      <c r="A3230">
        <v>138676</v>
      </c>
      <c r="B3230" t="s">
        <v>8513</v>
      </c>
      <c r="C3230" t="s">
        <v>4015</v>
      </c>
      <c r="D3230" t="s">
        <v>8514</v>
      </c>
      <c r="E3230">
        <v>3988800</v>
      </c>
      <c r="F3230">
        <v>3988800</v>
      </c>
      <c r="G3230">
        <v>46198</v>
      </c>
      <c r="H3230" t="s">
        <v>4616</v>
      </c>
    </row>
    <row r="3231" spans="1:8" hidden="1">
      <c r="A3231">
        <v>138677</v>
      </c>
      <c r="B3231" t="s">
        <v>4713</v>
      </c>
      <c r="C3231" t="s">
        <v>4714</v>
      </c>
      <c r="D3231" t="s">
        <v>8515</v>
      </c>
      <c r="E3231">
        <v>9217421.1699999999</v>
      </c>
      <c r="F3231">
        <v>9217421.1699999999</v>
      </c>
      <c r="G3231">
        <v>46198</v>
      </c>
      <c r="H3231" t="s">
        <v>4616</v>
      </c>
    </row>
    <row r="3232" spans="1:8" hidden="1">
      <c r="A3232">
        <v>138678</v>
      </c>
      <c r="B3232" t="s">
        <v>4713</v>
      </c>
      <c r="C3232" t="s">
        <v>4714</v>
      </c>
      <c r="D3232" t="s">
        <v>8516</v>
      </c>
      <c r="E3232">
        <v>3106708.5</v>
      </c>
      <c r="F3232">
        <v>3106708.5</v>
      </c>
      <c r="G3232">
        <v>46198</v>
      </c>
      <c r="H3232" t="s">
        <v>4616</v>
      </c>
    </row>
    <row r="3233" spans="1:8" hidden="1">
      <c r="A3233">
        <v>138679</v>
      </c>
      <c r="B3233" t="s">
        <v>5069</v>
      </c>
      <c r="C3233" t="s">
        <v>4059</v>
      </c>
      <c r="D3233" t="s">
        <v>8434</v>
      </c>
      <c r="E3233">
        <v>1458333.33</v>
      </c>
      <c r="F3233">
        <v>1750000</v>
      </c>
      <c r="G3233">
        <v>46198</v>
      </c>
      <c r="H3233" t="s">
        <v>4616</v>
      </c>
    </row>
    <row r="3234" spans="1:8" hidden="1">
      <c r="A3234">
        <v>138680</v>
      </c>
      <c r="B3234" t="s">
        <v>5538</v>
      </c>
      <c r="C3234" t="s">
        <v>3995</v>
      </c>
      <c r="D3234" t="s">
        <v>8434</v>
      </c>
      <c r="E3234">
        <v>320000</v>
      </c>
      <c r="F3234">
        <v>320000</v>
      </c>
      <c r="G3234">
        <v>46198</v>
      </c>
      <c r="H3234" t="s">
        <v>4616</v>
      </c>
    </row>
    <row r="3235" spans="1:8" hidden="1">
      <c r="A3235">
        <v>138681</v>
      </c>
      <c r="B3235" t="s">
        <v>8432</v>
      </c>
      <c r="C3235" t="s">
        <v>8433</v>
      </c>
      <c r="D3235" t="s">
        <v>8434</v>
      </c>
      <c r="E3235">
        <v>420000</v>
      </c>
      <c r="F3235">
        <v>420000</v>
      </c>
      <c r="G3235">
        <v>46198</v>
      </c>
      <c r="H3235" t="s">
        <v>4616</v>
      </c>
    </row>
    <row r="3236" spans="1:8" hidden="1">
      <c r="A3236">
        <v>138682</v>
      </c>
      <c r="B3236" t="s">
        <v>8517</v>
      </c>
      <c r="C3236" t="s">
        <v>4073</v>
      </c>
      <c r="D3236" t="s">
        <v>8518</v>
      </c>
      <c r="E3236">
        <v>70000000</v>
      </c>
      <c r="F3236">
        <v>70000000</v>
      </c>
      <c r="G3236">
        <v>46198</v>
      </c>
      <c r="H3236" t="s">
        <v>4616</v>
      </c>
    </row>
    <row r="3237" spans="1:8" hidden="1">
      <c r="A3237">
        <v>138683</v>
      </c>
      <c r="B3237" t="s">
        <v>8519</v>
      </c>
      <c r="C3237" t="s">
        <v>3962</v>
      </c>
      <c r="D3237" t="s">
        <v>3431</v>
      </c>
      <c r="E3237">
        <v>8878000</v>
      </c>
      <c r="F3237">
        <v>8878000</v>
      </c>
      <c r="G3237">
        <v>46198</v>
      </c>
      <c r="H3237" t="s">
        <v>4616</v>
      </c>
    </row>
    <row r="3238" spans="1:8" hidden="1">
      <c r="A3238">
        <v>138684</v>
      </c>
      <c r="B3238" t="s">
        <v>4858</v>
      </c>
      <c r="C3238" t="s">
        <v>4079</v>
      </c>
      <c r="D3238">
        <v>0</v>
      </c>
      <c r="E3238">
        <v>8913700</v>
      </c>
      <c r="F3238">
        <v>10696440</v>
      </c>
      <c r="G3238">
        <v>46198</v>
      </c>
      <c r="H3238" t="s">
        <v>4616</v>
      </c>
    </row>
    <row r="3239" spans="1:8" hidden="1">
      <c r="A3239">
        <v>138685</v>
      </c>
      <c r="B3239" t="s">
        <v>4952</v>
      </c>
      <c r="C3239" t="s">
        <v>3992</v>
      </c>
      <c r="D3239" t="s">
        <v>8520</v>
      </c>
      <c r="E3239">
        <v>1400000</v>
      </c>
      <c r="F3239">
        <v>1400000</v>
      </c>
      <c r="G3239">
        <v>46198</v>
      </c>
      <c r="H3239" t="s">
        <v>4616</v>
      </c>
    </row>
    <row r="3240" spans="1:8" hidden="1">
      <c r="A3240">
        <v>138686</v>
      </c>
      <c r="B3240" t="s">
        <v>8521</v>
      </c>
      <c r="C3240" t="s">
        <v>4033</v>
      </c>
      <c r="D3240" t="s">
        <v>8522</v>
      </c>
      <c r="E3240">
        <v>20000000</v>
      </c>
      <c r="F3240">
        <v>20000000</v>
      </c>
      <c r="G3240">
        <v>46198</v>
      </c>
      <c r="H3240" t="s">
        <v>4616</v>
      </c>
    </row>
    <row r="3241" spans="1:8">
      <c r="A3241" s="9">
        <v>138687</v>
      </c>
      <c r="B3241" s="9" t="s">
        <v>4768</v>
      </c>
      <c r="C3241" s="9" t="s">
        <v>4020</v>
      </c>
      <c r="D3241" s="9">
        <v>0</v>
      </c>
      <c r="E3241" s="9">
        <v>1188000</v>
      </c>
      <c r="F3241" s="9">
        <v>1425600</v>
      </c>
      <c r="G3241" s="12">
        <v>46198</v>
      </c>
      <c r="H3241" s="9" t="s">
        <v>4616</v>
      </c>
    </row>
    <row r="3242" spans="1:8" hidden="1">
      <c r="A3242">
        <v>138688</v>
      </c>
      <c r="B3242" t="s">
        <v>4939</v>
      </c>
      <c r="C3242" t="s">
        <v>4021</v>
      </c>
      <c r="D3242" t="s">
        <v>3481</v>
      </c>
      <c r="E3242">
        <v>3250000</v>
      </c>
      <c r="F3242">
        <v>3900000</v>
      </c>
      <c r="G3242">
        <v>46198</v>
      </c>
      <c r="H3242" t="s">
        <v>4616</v>
      </c>
    </row>
    <row r="3243" spans="1:8" hidden="1">
      <c r="A3243">
        <v>138689</v>
      </c>
      <c r="B3243" t="s">
        <v>5370</v>
      </c>
      <c r="C3243" t="s">
        <v>4101</v>
      </c>
      <c r="D3243">
        <v>0</v>
      </c>
      <c r="E3243">
        <v>320000</v>
      </c>
      <c r="F3243">
        <v>384000</v>
      </c>
      <c r="G3243">
        <v>46198</v>
      </c>
      <c r="H3243" t="s">
        <v>4616</v>
      </c>
    </row>
    <row r="3244" spans="1:8" hidden="1">
      <c r="A3244">
        <v>138690</v>
      </c>
      <c r="B3244" t="s">
        <v>4884</v>
      </c>
      <c r="C3244" t="s">
        <v>4885</v>
      </c>
      <c r="D3244">
        <v>0</v>
      </c>
      <c r="E3244">
        <v>2625000</v>
      </c>
      <c r="F3244">
        <v>2625000</v>
      </c>
      <c r="G3244">
        <v>46198</v>
      </c>
      <c r="H3244" t="s">
        <v>4616</v>
      </c>
    </row>
    <row r="3245" spans="1:8" hidden="1">
      <c r="A3245">
        <v>138691</v>
      </c>
      <c r="B3245" t="s">
        <v>4763</v>
      </c>
      <c r="C3245" t="s">
        <v>3994</v>
      </c>
      <c r="D3245" t="s">
        <v>3470</v>
      </c>
      <c r="E3245">
        <v>1484100</v>
      </c>
      <c r="F3245">
        <v>1780920</v>
      </c>
      <c r="G3245">
        <v>46198</v>
      </c>
      <c r="H3245" t="s">
        <v>4616</v>
      </c>
    </row>
    <row r="3246" spans="1:8" hidden="1">
      <c r="A3246">
        <v>138692</v>
      </c>
      <c r="B3246" t="s">
        <v>4813</v>
      </c>
      <c r="C3246" t="s">
        <v>4814</v>
      </c>
      <c r="D3246">
        <v>0</v>
      </c>
      <c r="E3246">
        <v>5320833.33</v>
      </c>
      <c r="F3246">
        <v>6385000</v>
      </c>
      <c r="G3246">
        <v>46198</v>
      </c>
      <c r="H3246" t="s">
        <v>4616</v>
      </c>
    </row>
    <row r="3247" spans="1:8" hidden="1">
      <c r="A3247">
        <v>138693</v>
      </c>
      <c r="B3247" t="s">
        <v>4994</v>
      </c>
      <c r="C3247" t="s">
        <v>4004</v>
      </c>
      <c r="D3247">
        <v>0</v>
      </c>
      <c r="E3247">
        <v>2300000</v>
      </c>
      <c r="F3247">
        <v>2300000</v>
      </c>
      <c r="G3247">
        <v>46198</v>
      </c>
      <c r="H3247" t="s">
        <v>4616</v>
      </c>
    </row>
    <row r="3248" spans="1:8" hidden="1">
      <c r="A3248">
        <v>138694</v>
      </c>
      <c r="B3248" t="s">
        <v>8523</v>
      </c>
      <c r="C3248" t="s">
        <v>8524</v>
      </c>
      <c r="D3248" t="s">
        <v>8525</v>
      </c>
      <c r="E3248">
        <v>2107000</v>
      </c>
      <c r="F3248">
        <v>2498400</v>
      </c>
      <c r="G3248">
        <v>46198</v>
      </c>
      <c r="H3248" t="s">
        <v>4616</v>
      </c>
    </row>
    <row r="3249" spans="1:8" hidden="1">
      <c r="A3249">
        <v>138695</v>
      </c>
      <c r="B3249" t="s">
        <v>8526</v>
      </c>
      <c r="C3249" t="s">
        <v>8527</v>
      </c>
      <c r="D3249" t="s">
        <v>8528</v>
      </c>
      <c r="E3249">
        <v>4665000</v>
      </c>
      <c r="F3249">
        <v>4665000</v>
      </c>
      <c r="G3249">
        <v>46198</v>
      </c>
      <c r="H3249" t="s">
        <v>4616</v>
      </c>
    </row>
    <row r="3250" spans="1:8" hidden="1">
      <c r="A3250">
        <v>138696</v>
      </c>
      <c r="B3250" t="s">
        <v>8529</v>
      </c>
      <c r="C3250" t="s">
        <v>8530</v>
      </c>
      <c r="D3250" t="s">
        <v>8531</v>
      </c>
      <c r="E3250">
        <v>600000</v>
      </c>
      <c r="F3250">
        <v>600000</v>
      </c>
      <c r="G3250">
        <v>46198</v>
      </c>
      <c r="H3250" t="s">
        <v>4616</v>
      </c>
    </row>
    <row r="3251" spans="1:8" hidden="1">
      <c r="A3251">
        <v>138697</v>
      </c>
      <c r="B3251" t="s">
        <v>4797</v>
      </c>
      <c r="C3251" t="s">
        <v>4014</v>
      </c>
      <c r="D3251" t="s">
        <v>8532</v>
      </c>
      <c r="E3251">
        <v>6846000</v>
      </c>
      <c r="F3251">
        <v>8215200</v>
      </c>
      <c r="G3251">
        <v>46198</v>
      </c>
      <c r="H3251" t="s">
        <v>4616</v>
      </c>
    </row>
    <row r="3252" spans="1:8" hidden="1">
      <c r="A3252">
        <v>138698</v>
      </c>
      <c r="B3252" t="s">
        <v>8533</v>
      </c>
      <c r="C3252" t="s">
        <v>4055</v>
      </c>
      <c r="D3252" t="s">
        <v>8534</v>
      </c>
      <c r="E3252">
        <v>36480000</v>
      </c>
      <c r="F3252">
        <v>43776000</v>
      </c>
      <c r="G3252">
        <v>46202</v>
      </c>
      <c r="H3252" t="s">
        <v>4619</v>
      </c>
    </row>
    <row r="3253" spans="1:8" hidden="1">
      <c r="A3253">
        <v>138699</v>
      </c>
      <c r="B3253" t="s">
        <v>7830</v>
      </c>
      <c r="C3253" t="s">
        <v>4124</v>
      </c>
      <c r="D3253" t="s">
        <v>8535</v>
      </c>
      <c r="E3253">
        <v>7210000</v>
      </c>
      <c r="F3253">
        <v>7210000</v>
      </c>
      <c r="G3253">
        <v>46202</v>
      </c>
      <c r="H3253" t="s">
        <v>4619</v>
      </c>
    </row>
    <row r="3254" spans="1:8" hidden="1">
      <c r="A3254">
        <v>138700</v>
      </c>
      <c r="B3254" t="s">
        <v>8536</v>
      </c>
      <c r="C3254" t="s">
        <v>3974</v>
      </c>
      <c r="D3254" t="s">
        <v>7150</v>
      </c>
      <c r="E3254">
        <v>5000000</v>
      </c>
      <c r="F3254">
        <v>5000000</v>
      </c>
      <c r="G3254">
        <v>46202</v>
      </c>
      <c r="H3254" t="s">
        <v>4619</v>
      </c>
    </row>
    <row r="3255" spans="1:8" hidden="1">
      <c r="A3255">
        <v>138701</v>
      </c>
      <c r="B3255" t="s">
        <v>6365</v>
      </c>
      <c r="C3255" t="s">
        <v>4028</v>
      </c>
      <c r="D3255" t="s">
        <v>3469</v>
      </c>
      <c r="E3255">
        <v>520000</v>
      </c>
      <c r="F3255">
        <v>624000</v>
      </c>
      <c r="G3255">
        <v>46202</v>
      </c>
      <c r="H3255" t="s">
        <v>4619</v>
      </c>
    </row>
    <row r="3256" spans="1:8" hidden="1">
      <c r="A3256">
        <v>138702</v>
      </c>
      <c r="B3256" t="s">
        <v>7374</v>
      </c>
      <c r="C3256" t="s">
        <v>4026</v>
      </c>
      <c r="D3256" t="s">
        <v>3469</v>
      </c>
      <c r="E3256">
        <v>750000</v>
      </c>
      <c r="F3256">
        <v>900000</v>
      </c>
      <c r="G3256">
        <v>46202</v>
      </c>
      <c r="H3256" t="s">
        <v>4619</v>
      </c>
    </row>
    <row r="3257" spans="1:8" hidden="1">
      <c r="A3257">
        <v>138703</v>
      </c>
      <c r="B3257" t="s">
        <v>4726</v>
      </c>
      <c r="C3257" t="s">
        <v>3993</v>
      </c>
      <c r="D3257" t="s">
        <v>3469</v>
      </c>
      <c r="E3257">
        <v>310000</v>
      </c>
      <c r="F3257">
        <v>372000</v>
      </c>
      <c r="G3257">
        <v>46202</v>
      </c>
      <c r="H3257" t="s">
        <v>4619</v>
      </c>
    </row>
    <row r="3258" spans="1:8" hidden="1">
      <c r="A3258">
        <v>138704</v>
      </c>
      <c r="B3258" t="s">
        <v>5314</v>
      </c>
      <c r="C3258" t="s">
        <v>4023</v>
      </c>
      <c r="D3258" t="s">
        <v>8537</v>
      </c>
      <c r="E3258">
        <v>119532.8</v>
      </c>
      <c r="F3258">
        <v>143439.35999999999</v>
      </c>
      <c r="G3258">
        <v>46202</v>
      </c>
      <c r="H3258" t="s">
        <v>4619</v>
      </c>
    </row>
    <row r="3259" spans="1:8" hidden="1">
      <c r="A3259">
        <v>138705</v>
      </c>
      <c r="B3259" t="s">
        <v>4724</v>
      </c>
      <c r="C3259" t="s">
        <v>4032</v>
      </c>
      <c r="D3259" t="s">
        <v>8537</v>
      </c>
      <c r="E3259">
        <v>131914.20000000001</v>
      </c>
      <c r="F3259">
        <v>158297.04</v>
      </c>
      <c r="G3259">
        <v>46202</v>
      </c>
      <c r="H3259" t="s">
        <v>4619</v>
      </c>
    </row>
    <row r="3260" spans="1:8" hidden="1">
      <c r="A3260">
        <v>138706</v>
      </c>
      <c r="B3260" t="s">
        <v>4695</v>
      </c>
      <c r="C3260" t="s">
        <v>3973</v>
      </c>
      <c r="D3260" t="s">
        <v>8538</v>
      </c>
      <c r="E3260">
        <v>1021200</v>
      </c>
      <c r="F3260">
        <v>1021200</v>
      </c>
      <c r="G3260">
        <v>46202</v>
      </c>
      <c r="H3260" t="s">
        <v>4619</v>
      </c>
    </row>
    <row r="3261" spans="1:8" hidden="1">
      <c r="A3261">
        <v>138707</v>
      </c>
      <c r="B3261" t="s">
        <v>4697</v>
      </c>
      <c r="C3261" t="s">
        <v>3996</v>
      </c>
      <c r="D3261" t="s">
        <v>8539</v>
      </c>
      <c r="E3261">
        <v>18196400</v>
      </c>
      <c r="F3261">
        <v>18196400</v>
      </c>
      <c r="G3261">
        <v>46202</v>
      </c>
      <c r="H3261" t="s">
        <v>4619</v>
      </c>
    </row>
    <row r="3262" spans="1:8" hidden="1">
      <c r="A3262">
        <v>138708</v>
      </c>
      <c r="B3262" t="s">
        <v>5116</v>
      </c>
      <c r="C3262" t="s">
        <v>3966</v>
      </c>
      <c r="D3262" t="s">
        <v>3444</v>
      </c>
      <c r="E3262">
        <v>1944000</v>
      </c>
      <c r="F3262">
        <v>2332800</v>
      </c>
      <c r="G3262">
        <v>46202</v>
      </c>
      <c r="H3262" t="s">
        <v>4619</v>
      </c>
    </row>
    <row r="3263" spans="1:8" hidden="1">
      <c r="A3263">
        <v>138709</v>
      </c>
      <c r="B3263" t="s">
        <v>8540</v>
      </c>
      <c r="C3263" t="s">
        <v>4125</v>
      </c>
      <c r="D3263" t="s">
        <v>8541</v>
      </c>
      <c r="E3263">
        <v>1600000</v>
      </c>
      <c r="F3263">
        <v>1600000</v>
      </c>
      <c r="G3263">
        <v>46202</v>
      </c>
      <c r="H3263" t="s">
        <v>4619</v>
      </c>
    </row>
    <row r="3264" spans="1:8" hidden="1">
      <c r="A3264">
        <v>138710</v>
      </c>
      <c r="B3264" t="s">
        <v>4807</v>
      </c>
      <c r="C3264" t="s">
        <v>3982</v>
      </c>
      <c r="D3264" t="s">
        <v>8542</v>
      </c>
      <c r="E3264">
        <v>33250000</v>
      </c>
      <c r="F3264">
        <v>39900000</v>
      </c>
      <c r="G3264">
        <v>46202</v>
      </c>
      <c r="H3264" t="s">
        <v>4619</v>
      </c>
    </row>
    <row r="3265" spans="1:8" hidden="1">
      <c r="A3265">
        <v>138711</v>
      </c>
      <c r="B3265" t="s">
        <v>4813</v>
      </c>
      <c r="C3265" t="s">
        <v>4814</v>
      </c>
      <c r="D3265" t="s">
        <v>8543</v>
      </c>
      <c r="E3265">
        <v>1004666.67</v>
      </c>
      <c r="F3265">
        <v>1200000</v>
      </c>
      <c r="G3265">
        <v>46202</v>
      </c>
      <c r="H3265" t="s">
        <v>4619</v>
      </c>
    </row>
    <row r="3266" spans="1:8" hidden="1">
      <c r="A3266">
        <v>138712</v>
      </c>
      <c r="B3266" t="s">
        <v>4797</v>
      </c>
      <c r="C3266" t="s">
        <v>4014</v>
      </c>
      <c r="D3266" t="s">
        <v>8544</v>
      </c>
      <c r="E3266">
        <v>12890000</v>
      </c>
      <c r="F3266">
        <v>15468000</v>
      </c>
      <c r="G3266">
        <v>46202</v>
      </c>
      <c r="H3266" t="s">
        <v>4619</v>
      </c>
    </row>
    <row r="3267" spans="1:8" hidden="1">
      <c r="A3267">
        <v>138713</v>
      </c>
      <c r="B3267" t="s">
        <v>4952</v>
      </c>
      <c r="C3267" t="s">
        <v>3992</v>
      </c>
      <c r="D3267" t="s">
        <v>8545</v>
      </c>
      <c r="E3267">
        <v>13995000</v>
      </c>
      <c r="F3267">
        <v>13995000</v>
      </c>
      <c r="G3267">
        <v>46202</v>
      </c>
      <c r="H3267" t="s">
        <v>4619</v>
      </c>
    </row>
    <row r="3268" spans="1:8" hidden="1">
      <c r="A3268">
        <v>138714</v>
      </c>
      <c r="B3268" t="s">
        <v>4807</v>
      </c>
      <c r="C3268" t="s">
        <v>3982</v>
      </c>
      <c r="D3268" t="s">
        <v>8546</v>
      </c>
      <c r="E3268">
        <v>4584800</v>
      </c>
      <c r="F3268">
        <v>5501760</v>
      </c>
      <c r="G3268">
        <v>46202</v>
      </c>
      <c r="H3268" t="s">
        <v>4619</v>
      </c>
    </row>
    <row r="3269" spans="1:8" hidden="1">
      <c r="A3269">
        <v>138715</v>
      </c>
      <c r="B3269" t="s">
        <v>4791</v>
      </c>
      <c r="C3269" t="s">
        <v>3968</v>
      </c>
      <c r="D3269">
        <v>0</v>
      </c>
      <c r="E3269">
        <v>38705000</v>
      </c>
      <c r="F3269">
        <v>46446000</v>
      </c>
      <c r="G3269">
        <v>46202</v>
      </c>
      <c r="H3269" t="s">
        <v>4619</v>
      </c>
    </row>
    <row r="3270" spans="1:8" hidden="1">
      <c r="A3270">
        <v>138716</v>
      </c>
      <c r="B3270" t="s">
        <v>6002</v>
      </c>
      <c r="C3270" t="s">
        <v>4031</v>
      </c>
      <c r="D3270" t="s">
        <v>8547</v>
      </c>
      <c r="E3270">
        <v>33000000</v>
      </c>
      <c r="F3270">
        <v>33000000</v>
      </c>
      <c r="G3270">
        <v>46202</v>
      </c>
      <c r="H3270" t="s">
        <v>4619</v>
      </c>
    </row>
    <row r="3271" spans="1:8" hidden="1">
      <c r="A3271">
        <v>138717</v>
      </c>
      <c r="B3271" t="s">
        <v>4695</v>
      </c>
      <c r="C3271" t="s">
        <v>3973</v>
      </c>
      <c r="D3271" t="s">
        <v>8548</v>
      </c>
      <c r="E3271">
        <v>79100</v>
      </c>
      <c r="F3271">
        <v>79100</v>
      </c>
      <c r="G3271">
        <v>46202</v>
      </c>
      <c r="H3271" t="s">
        <v>4619</v>
      </c>
    </row>
    <row r="3272" spans="1:8" hidden="1">
      <c r="A3272">
        <v>138718</v>
      </c>
      <c r="B3272" t="s">
        <v>8549</v>
      </c>
      <c r="C3272" t="s">
        <v>4067</v>
      </c>
      <c r="D3272" t="s">
        <v>3613</v>
      </c>
      <c r="E3272">
        <v>1600000</v>
      </c>
      <c r="F3272">
        <v>1600000</v>
      </c>
      <c r="G3272">
        <v>46202</v>
      </c>
      <c r="H3272" t="s">
        <v>4619</v>
      </c>
    </row>
    <row r="3273" spans="1:8" hidden="1">
      <c r="A3273">
        <v>138719</v>
      </c>
      <c r="B3273" t="s">
        <v>4695</v>
      </c>
      <c r="C3273" t="s">
        <v>3973</v>
      </c>
      <c r="D3273">
        <v>0</v>
      </c>
      <c r="E3273">
        <v>2599833.33</v>
      </c>
      <c r="F3273">
        <v>3119800</v>
      </c>
      <c r="G3273">
        <v>46202</v>
      </c>
      <c r="H3273" t="s">
        <v>4619</v>
      </c>
    </row>
    <row r="3274" spans="1:8" hidden="1">
      <c r="A3274">
        <v>138720</v>
      </c>
      <c r="B3274" t="s">
        <v>4695</v>
      </c>
      <c r="C3274" t="s">
        <v>3973</v>
      </c>
      <c r="D3274" t="s">
        <v>8550</v>
      </c>
      <c r="E3274">
        <v>1565400</v>
      </c>
      <c r="F3274">
        <v>1565400</v>
      </c>
      <c r="G3274">
        <v>46202</v>
      </c>
      <c r="H3274" t="s">
        <v>4619</v>
      </c>
    </row>
    <row r="3275" spans="1:8" hidden="1">
      <c r="A3275">
        <v>138721</v>
      </c>
      <c r="B3275" t="s">
        <v>4697</v>
      </c>
      <c r="C3275" t="s">
        <v>3996</v>
      </c>
      <c r="D3275" t="s">
        <v>8551</v>
      </c>
      <c r="E3275">
        <v>7925000</v>
      </c>
      <c r="F3275">
        <v>7925000</v>
      </c>
      <c r="G3275">
        <v>46202</v>
      </c>
      <c r="H3275" t="s">
        <v>4619</v>
      </c>
    </row>
    <row r="3276" spans="1:8" hidden="1">
      <c r="A3276">
        <v>138722</v>
      </c>
      <c r="B3276" t="s">
        <v>6429</v>
      </c>
      <c r="C3276" t="s">
        <v>6430</v>
      </c>
      <c r="D3276" t="s">
        <v>8552</v>
      </c>
      <c r="E3276">
        <v>1672605734</v>
      </c>
      <c r="F3276">
        <v>1672605734</v>
      </c>
      <c r="G3276">
        <v>46202</v>
      </c>
      <c r="H3276" t="s">
        <v>4619</v>
      </c>
    </row>
    <row r="3277" spans="1:8" hidden="1">
      <c r="A3277">
        <v>138723</v>
      </c>
      <c r="B3277" t="s">
        <v>4760</v>
      </c>
      <c r="C3277" t="s">
        <v>3999</v>
      </c>
      <c r="D3277" t="s">
        <v>8553</v>
      </c>
      <c r="E3277">
        <v>1500000</v>
      </c>
      <c r="F3277">
        <v>1800000</v>
      </c>
      <c r="G3277">
        <v>46202</v>
      </c>
      <c r="H3277" t="s">
        <v>4619</v>
      </c>
    </row>
    <row r="3278" spans="1:8" hidden="1">
      <c r="A3278">
        <v>138724</v>
      </c>
      <c r="B3278" t="s">
        <v>4697</v>
      </c>
      <c r="C3278" t="s">
        <v>3996</v>
      </c>
      <c r="D3278" t="s">
        <v>8554</v>
      </c>
      <c r="E3278">
        <v>5588300</v>
      </c>
      <c r="F3278">
        <v>5588300</v>
      </c>
      <c r="G3278">
        <v>46202</v>
      </c>
      <c r="H3278" t="s">
        <v>4619</v>
      </c>
    </row>
    <row r="3279" spans="1:8" hidden="1">
      <c r="A3279">
        <v>138725</v>
      </c>
      <c r="B3279" t="s">
        <v>4803</v>
      </c>
      <c r="C3279" t="s">
        <v>4040</v>
      </c>
      <c r="D3279">
        <v>0</v>
      </c>
      <c r="E3279">
        <v>3315265.84</v>
      </c>
      <c r="F3279">
        <v>3978319.01</v>
      </c>
      <c r="G3279">
        <v>46203</v>
      </c>
      <c r="H3279" t="s">
        <v>4618</v>
      </c>
    </row>
    <row r="3280" spans="1:8" hidden="1">
      <c r="A3280">
        <v>138726</v>
      </c>
      <c r="B3280" t="s">
        <v>8392</v>
      </c>
      <c r="C3280" t="s">
        <v>3981</v>
      </c>
      <c r="D3280" t="s">
        <v>96</v>
      </c>
      <c r="E3280">
        <v>300000</v>
      </c>
      <c r="F3280">
        <v>360000</v>
      </c>
      <c r="G3280">
        <v>46203</v>
      </c>
      <c r="H3280" t="s">
        <v>4618</v>
      </c>
    </row>
    <row r="3281" spans="1:8" hidden="1">
      <c r="A3281">
        <v>138727</v>
      </c>
      <c r="B3281" t="s">
        <v>4695</v>
      </c>
      <c r="C3281" t="s">
        <v>3973</v>
      </c>
      <c r="D3281" t="s">
        <v>6456</v>
      </c>
      <c r="E3281">
        <v>1689100</v>
      </c>
      <c r="F3281">
        <v>1689100</v>
      </c>
      <c r="G3281">
        <v>46203</v>
      </c>
      <c r="H3281" t="s">
        <v>4618</v>
      </c>
    </row>
    <row r="3282" spans="1:8" hidden="1">
      <c r="A3282">
        <v>138728</v>
      </c>
      <c r="B3282" t="s">
        <v>4697</v>
      </c>
      <c r="C3282" t="s">
        <v>3996</v>
      </c>
      <c r="D3282" t="s">
        <v>8555</v>
      </c>
      <c r="E3282">
        <v>7717200</v>
      </c>
      <c r="F3282">
        <v>7717200</v>
      </c>
      <c r="G3282">
        <v>46203</v>
      </c>
      <c r="H3282" t="s">
        <v>4618</v>
      </c>
    </row>
    <row r="3283" spans="1:8" hidden="1">
      <c r="A3283">
        <v>138729</v>
      </c>
      <c r="B3283" t="s">
        <v>8556</v>
      </c>
      <c r="C3283" t="s">
        <v>8557</v>
      </c>
      <c r="D3283" t="s">
        <v>8558</v>
      </c>
      <c r="E3283">
        <v>1560</v>
      </c>
      <c r="F3283">
        <v>1560</v>
      </c>
      <c r="G3283">
        <v>46203</v>
      </c>
      <c r="H3283" t="s">
        <v>4618</v>
      </c>
    </row>
    <row r="3284" spans="1:8" hidden="1">
      <c r="A3284">
        <v>138730</v>
      </c>
      <c r="B3284" t="s">
        <v>4732</v>
      </c>
      <c r="C3284" t="s">
        <v>4064</v>
      </c>
      <c r="D3284">
        <v>0</v>
      </c>
      <c r="E3284">
        <v>1400000</v>
      </c>
      <c r="F3284">
        <v>1400000</v>
      </c>
      <c r="G3284">
        <v>46203</v>
      </c>
      <c r="H3284" t="s">
        <v>4618</v>
      </c>
    </row>
    <row r="3285" spans="1:8" hidden="1">
      <c r="A3285">
        <v>138731</v>
      </c>
      <c r="B3285" t="s">
        <v>5049</v>
      </c>
      <c r="C3285" t="s">
        <v>4112</v>
      </c>
      <c r="D3285" t="s">
        <v>8559</v>
      </c>
      <c r="E3285">
        <v>1800000</v>
      </c>
      <c r="F3285">
        <v>1800000</v>
      </c>
      <c r="G3285">
        <v>46203</v>
      </c>
      <c r="H3285" t="s">
        <v>4618</v>
      </c>
    </row>
    <row r="3286" spans="1:8" hidden="1">
      <c r="A3286">
        <v>138732</v>
      </c>
      <c r="B3286" t="s">
        <v>8560</v>
      </c>
      <c r="C3286" t="s">
        <v>3990</v>
      </c>
      <c r="D3286" t="s">
        <v>3466</v>
      </c>
      <c r="E3286">
        <v>1830000</v>
      </c>
      <c r="F3286">
        <v>1830000</v>
      </c>
      <c r="G3286">
        <v>46203</v>
      </c>
      <c r="H3286" t="s">
        <v>4618</v>
      </c>
    </row>
    <row r="3287" spans="1:8" hidden="1">
      <c r="A3287">
        <v>138733</v>
      </c>
      <c r="B3287" t="s">
        <v>8561</v>
      </c>
      <c r="C3287" t="s">
        <v>4010</v>
      </c>
      <c r="D3287" t="s">
        <v>3488</v>
      </c>
      <c r="E3287">
        <v>3360000</v>
      </c>
      <c r="F3287">
        <v>3360000</v>
      </c>
      <c r="G3287">
        <v>46203</v>
      </c>
      <c r="H3287" t="s">
        <v>4618</v>
      </c>
    </row>
    <row r="3288" spans="1:8" hidden="1">
      <c r="A3288">
        <v>138734</v>
      </c>
      <c r="B3288" t="s">
        <v>8562</v>
      </c>
      <c r="C3288" t="s">
        <v>4012</v>
      </c>
      <c r="D3288">
        <v>0</v>
      </c>
      <c r="E3288">
        <v>6950000</v>
      </c>
      <c r="F3288">
        <v>6950000</v>
      </c>
      <c r="G3288">
        <v>46203</v>
      </c>
      <c r="H3288" t="s">
        <v>4618</v>
      </c>
    </row>
    <row r="3289" spans="1:8" hidden="1">
      <c r="A3289">
        <v>138735</v>
      </c>
      <c r="B3289" t="s">
        <v>4695</v>
      </c>
      <c r="C3289" t="s">
        <v>3973</v>
      </c>
      <c r="D3289" t="s">
        <v>8563</v>
      </c>
      <c r="E3289">
        <v>4812200</v>
      </c>
      <c r="F3289">
        <v>4812200</v>
      </c>
      <c r="G3289">
        <v>46203</v>
      </c>
      <c r="H3289" t="s">
        <v>4618</v>
      </c>
    </row>
    <row r="3290" spans="1:8" hidden="1">
      <c r="A3290">
        <v>138736</v>
      </c>
      <c r="B3290" t="s">
        <v>6132</v>
      </c>
      <c r="C3290" t="s">
        <v>4030</v>
      </c>
      <c r="D3290" t="s">
        <v>8564</v>
      </c>
      <c r="E3290">
        <v>4939150.5</v>
      </c>
      <c r="F3290">
        <v>5926980.5999999996</v>
      </c>
      <c r="G3290">
        <v>46203</v>
      </c>
      <c r="H3290" t="s">
        <v>4618</v>
      </c>
    </row>
    <row r="3291" spans="1:8" hidden="1">
      <c r="A3291">
        <v>138737</v>
      </c>
      <c r="B3291" t="s">
        <v>4803</v>
      </c>
      <c r="C3291" t="s">
        <v>4040</v>
      </c>
      <c r="D3291" t="s">
        <v>8565</v>
      </c>
      <c r="E3291">
        <v>40011516.450000003</v>
      </c>
      <c r="F3291">
        <v>48013819.740000002</v>
      </c>
      <c r="G3291">
        <v>46203</v>
      </c>
      <c r="H3291" t="s">
        <v>4618</v>
      </c>
    </row>
    <row r="3292" spans="1:8" hidden="1">
      <c r="A3292">
        <v>138738</v>
      </c>
      <c r="B3292" t="s">
        <v>4803</v>
      </c>
      <c r="C3292" t="s">
        <v>4040</v>
      </c>
      <c r="D3292" t="s">
        <v>8566</v>
      </c>
      <c r="E3292">
        <v>12120000</v>
      </c>
      <c r="F3292">
        <v>14544000</v>
      </c>
      <c r="G3292">
        <v>46203</v>
      </c>
      <c r="H3292" t="s">
        <v>4618</v>
      </c>
    </row>
    <row r="3293" spans="1:8" hidden="1">
      <c r="A3293">
        <v>138739</v>
      </c>
      <c r="B3293" t="s">
        <v>5207</v>
      </c>
      <c r="C3293" t="s">
        <v>4131</v>
      </c>
      <c r="D3293" t="s">
        <v>8442</v>
      </c>
      <c r="E3293">
        <v>8100000</v>
      </c>
      <c r="F3293">
        <v>9720000</v>
      </c>
      <c r="G3293">
        <v>46203</v>
      </c>
      <c r="H3293" t="s">
        <v>4618</v>
      </c>
    </row>
    <row r="3294" spans="1:8" hidden="1">
      <c r="A3294">
        <v>138740</v>
      </c>
      <c r="B3294" t="s">
        <v>5185</v>
      </c>
      <c r="C3294" t="s">
        <v>3971</v>
      </c>
      <c r="D3294" t="s">
        <v>8567</v>
      </c>
      <c r="E3294">
        <v>7646040</v>
      </c>
      <c r="F3294">
        <v>9175248</v>
      </c>
      <c r="G3294">
        <v>46203</v>
      </c>
      <c r="H3294" t="s">
        <v>4618</v>
      </c>
    </row>
    <row r="3295" spans="1:8" hidden="1">
      <c r="A3295">
        <v>138741</v>
      </c>
      <c r="B3295" t="s">
        <v>8568</v>
      </c>
      <c r="C3295" t="s">
        <v>4113</v>
      </c>
      <c r="D3295" t="s">
        <v>8569</v>
      </c>
      <c r="E3295">
        <v>424960</v>
      </c>
      <c r="F3295">
        <v>424960</v>
      </c>
      <c r="G3295">
        <v>46203</v>
      </c>
      <c r="H3295" t="s">
        <v>4618</v>
      </c>
    </row>
    <row r="3296" spans="1:8" hidden="1">
      <c r="A3296">
        <v>138742</v>
      </c>
      <c r="B3296" t="s">
        <v>4797</v>
      </c>
      <c r="C3296" t="s">
        <v>4014</v>
      </c>
      <c r="D3296" t="s">
        <v>3571</v>
      </c>
      <c r="E3296">
        <v>8023444</v>
      </c>
      <c r="F3296">
        <v>9628132.8000000007</v>
      </c>
      <c r="G3296">
        <v>46203</v>
      </c>
      <c r="H3296" t="s">
        <v>4618</v>
      </c>
    </row>
    <row r="3297" spans="1:8" hidden="1">
      <c r="A3297">
        <v>138743</v>
      </c>
      <c r="B3297">
        <v>0</v>
      </c>
      <c r="C3297">
        <v>0</v>
      </c>
      <c r="D3297" t="s">
        <v>8570</v>
      </c>
      <c r="E3297">
        <v>1018824</v>
      </c>
      <c r="F3297">
        <v>1222588.8</v>
      </c>
      <c r="G3297">
        <v>46203</v>
      </c>
      <c r="H3297" t="s">
        <v>4618</v>
      </c>
    </row>
    <row r="3298" spans="1:8" hidden="1">
      <c r="A3298">
        <v>138744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46203</v>
      </c>
      <c r="H3298" t="s">
        <v>4618</v>
      </c>
    </row>
    <row r="3299" spans="1:8" hidden="1">
      <c r="A3299">
        <v>138745</v>
      </c>
      <c r="B3299" t="s">
        <v>4807</v>
      </c>
      <c r="C3299" t="s">
        <v>3982</v>
      </c>
      <c r="D3299" t="s">
        <v>97</v>
      </c>
      <c r="E3299">
        <v>11380000</v>
      </c>
      <c r="F3299">
        <v>13656000</v>
      </c>
      <c r="G3299">
        <v>46203</v>
      </c>
      <c r="H3299" t="s">
        <v>4618</v>
      </c>
    </row>
    <row r="3300" spans="1:8" hidden="1">
      <c r="A3300">
        <v>138746</v>
      </c>
      <c r="B3300" t="s">
        <v>4894</v>
      </c>
      <c r="C3300" t="s">
        <v>3983</v>
      </c>
      <c r="D3300" t="s">
        <v>8571</v>
      </c>
      <c r="E3300">
        <v>4100000</v>
      </c>
      <c r="F3300">
        <v>4920000</v>
      </c>
      <c r="G3300">
        <v>46203</v>
      </c>
      <c r="H3300" t="s">
        <v>4618</v>
      </c>
    </row>
    <row r="3301" spans="1:8" hidden="1">
      <c r="A3301">
        <v>138747</v>
      </c>
      <c r="B3301" t="s">
        <v>4894</v>
      </c>
      <c r="C3301" t="s">
        <v>3983</v>
      </c>
      <c r="D3301" t="s">
        <v>8572</v>
      </c>
      <c r="E3301">
        <v>4100000</v>
      </c>
      <c r="F3301">
        <v>4920000</v>
      </c>
      <c r="G3301">
        <v>46203</v>
      </c>
      <c r="H3301" t="s">
        <v>4618</v>
      </c>
    </row>
    <row r="3302" spans="1:8" hidden="1">
      <c r="A3302">
        <v>138748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46203</v>
      </c>
      <c r="H3302" t="s">
        <v>4618</v>
      </c>
    </row>
    <row r="3303" spans="1:8" hidden="1">
      <c r="A3303">
        <v>138749</v>
      </c>
      <c r="B3303" t="s">
        <v>4894</v>
      </c>
      <c r="C3303" t="s">
        <v>3983</v>
      </c>
      <c r="D3303" t="s">
        <v>8573</v>
      </c>
      <c r="E3303">
        <v>4100000</v>
      </c>
      <c r="F3303">
        <v>4920000</v>
      </c>
      <c r="G3303">
        <v>46203</v>
      </c>
      <c r="H3303" t="s">
        <v>4618</v>
      </c>
    </row>
    <row r="3304" spans="1:8" hidden="1">
      <c r="A3304">
        <v>138750</v>
      </c>
      <c r="B3304" t="s">
        <v>4894</v>
      </c>
      <c r="C3304" t="s">
        <v>3983</v>
      </c>
      <c r="D3304" t="s">
        <v>8574</v>
      </c>
      <c r="E3304">
        <v>4100000</v>
      </c>
      <c r="F3304">
        <v>4920000</v>
      </c>
      <c r="G3304">
        <v>46203</v>
      </c>
      <c r="H3304" t="s">
        <v>4618</v>
      </c>
    </row>
    <row r="3305" spans="1:8" hidden="1">
      <c r="A3305">
        <v>138751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46203</v>
      </c>
      <c r="H3305" t="s">
        <v>4618</v>
      </c>
    </row>
    <row r="3306" spans="1:8" hidden="1">
      <c r="A3306">
        <v>138752</v>
      </c>
      <c r="B3306" t="s">
        <v>4800</v>
      </c>
      <c r="C3306" t="s">
        <v>3984</v>
      </c>
      <c r="D3306" t="s">
        <v>102</v>
      </c>
      <c r="E3306">
        <v>1600000</v>
      </c>
      <c r="F3306">
        <v>1920000</v>
      </c>
      <c r="G3306">
        <v>46203</v>
      </c>
      <c r="H3306" t="s">
        <v>4618</v>
      </c>
    </row>
    <row r="3307" spans="1:8" hidden="1">
      <c r="A3307">
        <v>138753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46203</v>
      </c>
      <c r="H3307" t="s">
        <v>4618</v>
      </c>
    </row>
    <row r="3308" spans="1:8" hidden="1">
      <c r="A3308">
        <v>138754</v>
      </c>
      <c r="B3308" t="s">
        <v>5036</v>
      </c>
      <c r="C3308" t="s">
        <v>4003</v>
      </c>
      <c r="D3308" t="s">
        <v>3481</v>
      </c>
      <c r="E3308">
        <v>350000</v>
      </c>
      <c r="F3308">
        <v>420000</v>
      </c>
      <c r="G3308">
        <v>46203</v>
      </c>
      <c r="H3308" t="s">
        <v>4618</v>
      </c>
    </row>
    <row r="3309" spans="1:8" hidden="1">
      <c r="A3309">
        <v>138755</v>
      </c>
      <c r="B3309" t="s">
        <v>5287</v>
      </c>
      <c r="C3309" t="s">
        <v>4085</v>
      </c>
      <c r="D3309" t="s">
        <v>3481</v>
      </c>
      <c r="E3309">
        <v>74400</v>
      </c>
      <c r="F3309">
        <v>89280</v>
      </c>
      <c r="G3309">
        <v>46203</v>
      </c>
      <c r="H3309" t="s">
        <v>4618</v>
      </c>
    </row>
    <row r="3310" spans="1:8" hidden="1">
      <c r="A3310">
        <v>138756</v>
      </c>
      <c r="B3310" t="s">
        <v>5549</v>
      </c>
      <c r="C3310" t="s">
        <v>3975</v>
      </c>
      <c r="D3310" t="s">
        <v>3481</v>
      </c>
      <c r="E3310">
        <v>980000</v>
      </c>
      <c r="F3310">
        <v>1176000</v>
      </c>
      <c r="G3310">
        <v>46203</v>
      </c>
      <c r="H3310" t="s">
        <v>4618</v>
      </c>
    </row>
    <row r="3311" spans="1:8" hidden="1">
      <c r="A3311">
        <v>138757</v>
      </c>
      <c r="B3311" t="s">
        <v>5024</v>
      </c>
      <c r="C3311" t="s">
        <v>3967</v>
      </c>
      <c r="D3311">
        <v>0</v>
      </c>
      <c r="E3311">
        <v>24937884</v>
      </c>
      <c r="F3311">
        <v>29925460.800000001</v>
      </c>
      <c r="G3311">
        <v>46203</v>
      </c>
      <c r="H3311" t="s">
        <v>4618</v>
      </c>
    </row>
    <row r="3312" spans="1:8" hidden="1">
      <c r="A3312">
        <v>138758</v>
      </c>
      <c r="B3312" t="s">
        <v>7305</v>
      </c>
      <c r="C3312" t="s">
        <v>4011</v>
      </c>
      <c r="D3312" t="s">
        <v>8575</v>
      </c>
      <c r="E3312">
        <v>8250000</v>
      </c>
      <c r="F3312">
        <v>9900000</v>
      </c>
      <c r="G3312">
        <v>46203</v>
      </c>
      <c r="H3312" t="s">
        <v>4618</v>
      </c>
    </row>
    <row r="3313" spans="1:8" hidden="1">
      <c r="A3313">
        <v>138759</v>
      </c>
      <c r="B3313" t="s">
        <v>8576</v>
      </c>
      <c r="C3313" t="s">
        <v>4039</v>
      </c>
      <c r="D3313" t="s">
        <v>7150</v>
      </c>
      <c r="E3313">
        <v>20000000</v>
      </c>
      <c r="F3313">
        <v>20000000</v>
      </c>
      <c r="G3313">
        <v>46203</v>
      </c>
      <c r="H3313" t="s">
        <v>4618</v>
      </c>
    </row>
    <row r="3314" spans="1:8" hidden="1">
      <c r="A3314">
        <v>138760</v>
      </c>
      <c r="B3314" t="s">
        <v>4791</v>
      </c>
      <c r="C3314" t="s">
        <v>3968</v>
      </c>
      <c r="D3314">
        <v>0</v>
      </c>
      <c r="E3314">
        <v>2100000</v>
      </c>
      <c r="F3314">
        <v>2520000</v>
      </c>
      <c r="G3314">
        <v>46203</v>
      </c>
      <c r="H3314" t="s">
        <v>4618</v>
      </c>
    </row>
    <row r="3315" spans="1:8" hidden="1">
      <c r="A3315">
        <v>138761</v>
      </c>
      <c r="B3315" t="s">
        <v>4697</v>
      </c>
      <c r="C3315" t="s">
        <v>3996</v>
      </c>
      <c r="D3315" t="s">
        <v>8577</v>
      </c>
      <c r="E3315">
        <v>46378351.990000002</v>
      </c>
      <c r="F3315">
        <v>55654022.390000001</v>
      </c>
      <c r="G3315">
        <v>46203</v>
      </c>
      <c r="H3315" t="s">
        <v>4618</v>
      </c>
    </row>
    <row r="3316" spans="1:8" hidden="1">
      <c r="A3316">
        <v>138762</v>
      </c>
      <c r="B3316" t="s">
        <v>8578</v>
      </c>
      <c r="C3316" t="s">
        <v>3970</v>
      </c>
      <c r="D3316">
        <v>0</v>
      </c>
      <c r="E3316">
        <v>4225000</v>
      </c>
      <c r="F3316">
        <v>4225000</v>
      </c>
      <c r="G3316">
        <v>46203</v>
      </c>
      <c r="H3316" t="s">
        <v>4618</v>
      </c>
    </row>
    <row r="3317" spans="1:8" hidden="1">
      <c r="A3317">
        <v>138763</v>
      </c>
      <c r="B3317" t="s">
        <v>4782</v>
      </c>
      <c r="C3317" t="s">
        <v>3985</v>
      </c>
      <c r="D3317" t="s">
        <v>103</v>
      </c>
      <c r="E3317">
        <v>28126500</v>
      </c>
      <c r="F3317">
        <v>33751800</v>
      </c>
      <c r="G3317">
        <v>46203</v>
      </c>
      <c r="H3317" t="s">
        <v>4618</v>
      </c>
    </row>
    <row r="3318" spans="1:8" hidden="1">
      <c r="A3318">
        <v>138764</v>
      </c>
      <c r="B3318">
        <v>0</v>
      </c>
      <c r="C3318">
        <v>0</v>
      </c>
      <c r="D3318" t="s">
        <v>8579</v>
      </c>
      <c r="E3318">
        <v>1</v>
      </c>
      <c r="F3318">
        <v>1.2</v>
      </c>
      <c r="G3318">
        <v>46203</v>
      </c>
      <c r="H3318" t="s">
        <v>4618</v>
      </c>
    </row>
    <row r="3319" spans="1:8" hidden="1">
      <c r="A3319">
        <v>138765</v>
      </c>
      <c r="B3319" t="s">
        <v>4782</v>
      </c>
      <c r="C3319" t="s">
        <v>3985</v>
      </c>
      <c r="D3319" t="s">
        <v>8580</v>
      </c>
      <c r="E3319">
        <v>27170250</v>
      </c>
      <c r="F3319">
        <v>32604300</v>
      </c>
      <c r="G3319">
        <v>46204</v>
      </c>
      <c r="H3319" t="s">
        <v>3401</v>
      </c>
    </row>
    <row r="3320" spans="1:8" hidden="1">
      <c r="A3320">
        <v>138766</v>
      </c>
      <c r="B3320" t="s">
        <v>7133</v>
      </c>
      <c r="C3320" t="s">
        <v>3965</v>
      </c>
      <c r="D3320" t="s">
        <v>8581</v>
      </c>
      <c r="E3320">
        <v>24470000</v>
      </c>
      <c r="F3320">
        <v>24470000</v>
      </c>
      <c r="G3320">
        <v>46204</v>
      </c>
      <c r="H3320" t="s">
        <v>3401</v>
      </c>
    </row>
    <row r="3321" spans="1:8" hidden="1">
      <c r="A3321">
        <v>138767</v>
      </c>
      <c r="B3321" t="s">
        <v>5099</v>
      </c>
      <c r="C3321" t="s">
        <v>3991</v>
      </c>
      <c r="D3321" t="s">
        <v>8582</v>
      </c>
      <c r="E3321">
        <v>15309570</v>
      </c>
      <c r="F3321">
        <v>18371484</v>
      </c>
      <c r="G3321">
        <v>46204</v>
      </c>
      <c r="H3321" t="s">
        <v>3401</v>
      </c>
    </row>
    <row r="3322" spans="1:8" hidden="1">
      <c r="A3322">
        <v>138768</v>
      </c>
      <c r="B3322" t="s">
        <v>4693</v>
      </c>
      <c r="C3322" t="s">
        <v>4049</v>
      </c>
      <c r="D3322" t="s">
        <v>3575</v>
      </c>
      <c r="E3322">
        <v>180000</v>
      </c>
      <c r="F3322">
        <v>216000</v>
      </c>
      <c r="G3322">
        <v>46204</v>
      </c>
      <c r="H3322" t="s">
        <v>3401</v>
      </c>
    </row>
    <row r="3323" spans="1:8" hidden="1">
      <c r="A3323">
        <v>138769</v>
      </c>
      <c r="B3323" t="s">
        <v>4763</v>
      </c>
      <c r="C3323" t="s">
        <v>3994</v>
      </c>
      <c r="D3323">
        <v>0</v>
      </c>
      <c r="E3323">
        <v>989400</v>
      </c>
      <c r="F3323">
        <v>1187280</v>
      </c>
      <c r="G3323">
        <v>46204</v>
      </c>
      <c r="H3323" t="s">
        <v>3401</v>
      </c>
    </row>
    <row r="3324" spans="1:8" hidden="1">
      <c r="A3324">
        <v>138770</v>
      </c>
      <c r="B3324" t="s">
        <v>4729</v>
      </c>
      <c r="C3324" t="s">
        <v>4013</v>
      </c>
      <c r="D3324">
        <v>0</v>
      </c>
      <c r="E3324">
        <v>9657500</v>
      </c>
      <c r="F3324">
        <v>11589000</v>
      </c>
      <c r="G3324">
        <v>46204</v>
      </c>
      <c r="H3324" t="s">
        <v>3401</v>
      </c>
    </row>
    <row r="3325" spans="1:8" hidden="1">
      <c r="A3325">
        <v>138771</v>
      </c>
      <c r="B3325" t="s">
        <v>4950</v>
      </c>
      <c r="C3325" t="s">
        <v>4123</v>
      </c>
      <c r="D3325" t="s">
        <v>8583</v>
      </c>
      <c r="E3325">
        <v>37500000</v>
      </c>
      <c r="F3325">
        <v>37500000</v>
      </c>
      <c r="G3325">
        <v>46204</v>
      </c>
      <c r="H3325" t="s">
        <v>3401</v>
      </c>
    </row>
    <row r="3326" spans="1:8" hidden="1">
      <c r="A3326">
        <v>138772</v>
      </c>
      <c r="B3326" t="s">
        <v>4729</v>
      </c>
      <c r="C3326" t="s">
        <v>4013</v>
      </c>
      <c r="D3326">
        <v>0</v>
      </c>
      <c r="E3326">
        <v>3103000</v>
      </c>
      <c r="F3326">
        <v>3723600</v>
      </c>
      <c r="G3326">
        <v>46204</v>
      </c>
      <c r="H3326" t="s">
        <v>3401</v>
      </c>
    </row>
    <row r="3327" spans="1:8" hidden="1">
      <c r="A3327">
        <v>138773</v>
      </c>
      <c r="B3327" t="s">
        <v>4729</v>
      </c>
      <c r="C3327" t="s">
        <v>4013</v>
      </c>
      <c r="D3327">
        <v>0</v>
      </c>
      <c r="E3327">
        <v>1310000</v>
      </c>
      <c r="F3327">
        <v>1572000</v>
      </c>
      <c r="G3327">
        <v>46204</v>
      </c>
      <c r="H3327" t="s">
        <v>3401</v>
      </c>
    </row>
    <row r="3328" spans="1:8" hidden="1">
      <c r="A3328">
        <v>138774</v>
      </c>
      <c r="B3328" t="s">
        <v>8030</v>
      </c>
      <c r="C3328" t="s">
        <v>4114</v>
      </c>
      <c r="D3328" t="s">
        <v>8584</v>
      </c>
      <c r="E3328">
        <v>3000000</v>
      </c>
      <c r="F3328">
        <v>3000000</v>
      </c>
      <c r="G3328">
        <v>46204</v>
      </c>
      <c r="H3328" t="s">
        <v>3401</v>
      </c>
    </row>
    <row r="3329" spans="1:8" hidden="1">
      <c r="A3329">
        <v>138775</v>
      </c>
      <c r="B3329" t="s">
        <v>4938</v>
      </c>
      <c r="C3329" t="s">
        <v>3972</v>
      </c>
      <c r="D3329" t="s">
        <v>8585</v>
      </c>
      <c r="E3329">
        <v>179400000</v>
      </c>
      <c r="F3329">
        <v>215280000</v>
      </c>
      <c r="G3329">
        <v>46204</v>
      </c>
      <c r="H3329" t="s">
        <v>3401</v>
      </c>
    </row>
    <row r="3330" spans="1:8" hidden="1">
      <c r="A3330">
        <v>138776</v>
      </c>
      <c r="B3330" t="s">
        <v>6339</v>
      </c>
      <c r="C3330" t="s">
        <v>3964</v>
      </c>
      <c r="D3330" t="s">
        <v>8586</v>
      </c>
      <c r="E3330">
        <v>27225000</v>
      </c>
      <c r="F3330">
        <v>32670000</v>
      </c>
      <c r="G3330">
        <v>46204</v>
      </c>
      <c r="H3330" t="s">
        <v>3401</v>
      </c>
    </row>
    <row r="3331" spans="1:8" hidden="1">
      <c r="A3331">
        <v>138777</v>
      </c>
      <c r="B3331" t="s">
        <v>7134</v>
      </c>
      <c r="C3331" t="s">
        <v>4019</v>
      </c>
      <c r="D3331" t="s">
        <v>8587</v>
      </c>
      <c r="E3331">
        <v>1182595.1399999999</v>
      </c>
      <c r="F3331">
        <v>1419114.16</v>
      </c>
      <c r="G3331">
        <v>46204</v>
      </c>
      <c r="H3331" t="s">
        <v>3401</v>
      </c>
    </row>
    <row r="3332" spans="1:8" hidden="1">
      <c r="A3332">
        <v>138778</v>
      </c>
      <c r="B3332" t="s">
        <v>4668</v>
      </c>
      <c r="C3332" t="s">
        <v>4050</v>
      </c>
      <c r="D3332" t="s">
        <v>8588</v>
      </c>
      <c r="E3332">
        <v>1212749.98</v>
      </c>
      <c r="F3332">
        <v>1455299.98</v>
      </c>
      <c r="G3332">
        <v>46204</v>
      </c>
      <c r="H3332" t="s">
        <v>3401</v>
      </c>
    </row>
    <row r="3333" spans="1:8" hidden="1">
      <c r="A3333">
        <v>138779</v>
      </c>
      <c r="B3333" t="s">
        <v>4697</v>
      </c>
      <c r="C3333" t="s">
        <v>3996</v>
      </c>
      <c r="D3333" t="s">
        <v>8589</v>
      </c>
      <c r="E3333">
        <v>1533000</v>
      </c>
      <c r="F3333">
        <v>1533000</v>
      </c>
      <c r="G3333">
        <v>46204</v>
      </c>
      <c r="H3333" t="s">
        <v>3401</v>
      </c>
    </row>
    <row r="3334" spans="1:8" hidden="1">
      <c r="A3334">
        <v>138780</v>
      </c>
      <c r="B3334" t="s">
        <v>5032</v>
      </c>
      <c r="C3334" t="s">
        <v>3969</v>
      </c>
      <c r="D3334">
        <v>0</v>
      </c>
      <c r="E3334">
        <v>2120000</v>
      </c>
      <c r="F3334">
        <v>2120000</v>
      </c>
      <c r="G3334">
        <v>46204</v>
      </c>
      <c r="H3334" t="s">
        <v>3401</v>
      </c>
    </row>
    <row r="3335" spans="1:8" hidden="1">
      <c r="A3335">
        <v>138781</v>
      </c>
      <c r="B3335" t="s">
        <v>5549</v>
      </c>
      <c r="C3335" t="s">
        <v>3975</v>
      </c>
      <c r="D3335" t="s">
        <v>8434</v>
      </c>
      <c r="E3335">
        <v>900000</v>
      </c>
      <c r="F3335">
        <v>1080000</v>
      </c>
      <c r="G3335">
        <v>46204</v>
      </c>
      <c r="H3335" t="s">
        <v>3401</v>
      </c>
    </row>
    <row r="3336" spans="1:8" hidden="1">
      <c r="A3336">
        <v>138782</v>
      </c>
      <c r="B3336" t="s">
        <v>4695</v>
      </c>
      <c r="C3336" t="s">
        <v>3973</v>
      </c>
      <c r="D3336" t="s">
        <v>6456</v>
      </c>
      <c r="E3336">
        <v>2542500</v>
      </c>
      <c r="F3336">
        <v>2542500</v>
      </c>
      <c r="G3336">
        <v>46204</v>
      </c>
      <c r="H3336" t="s">
        <v>3401</v>
      </c>
    </row>
    <row r="3337" spans="1:8" hidden="1">
      <c r="A3337">
        <v>138783</v>
      </c>
      <c r="B3337" t="s">
        <v>8206</v>
      </c>
      <c r="C3337" t="s">
        <v>4111</v>
      </c>
      <c r="D3337">
        <v>0</v>
      </c>
      <c r="E3337">
        <v>1875015</v>
      </c>
      <c r="F3337">
        <v>2250018</v>
      </c>
      <c r="G3337">
        <v>46204</v>
      </c>
      <c r="H3337" t="s">
        <v>3401</v>
      </c>
    </row>
    <row r="3338" spans="1:8" hidden="1">
      <c r="A3338">
        <v>138784</v>
      </c>
      <c r="B3338" t="s">
        <v>5057</v>
      </c>
      <c r="C3338" t="s">
        <v>4008</v>
      </c>
      <c r="D3338" t="s">
        <v>3543</v>
      </c>
      <c r="E3338">
        <v>693400</v>
      </c>
      <c r="F3338">
        <v>832080</v>
      </c>
      <c r="G3338">
        <v>46204</v>
      </c>
      <c r="H3338" t="s">
        <v>3401</v>
      </c>
    </row>
    <row r="3339" spans="1:8" hidden="1">
      <c r="A3339">
        <v>138785</v>
      </c>
      <c r="B3339" t="s">
        <v>7134</v>
      </c>
      <c r="C3339" t="s">
        <v>4019</v>
      </c>
      <c r="D3339" t="s">
        <v>8590</v>
      </c>
      <c r="E3339">
        <v>2822710.42</v>
      </c>
      <c r="F3339">
        <v>3387252.5</v>
      </c>
      <c r="G3339">
        <v>46204</v>
      </c>
      <c r="H3339" t="s">
        <v>3401</v>
      </c>
    </row>
    <row r="3340" spans="1:8" hidden="1">
      <c r="A3340">
        <v>138786</v>
      </c>
      <c r="B3340" t="s">
        <v>5057</v>
      </c>
      <c r="C3340" t="s">
        <v>4008</v>
      </c>
      <c r="D3340" t="s">
        <v>3542</v>
      </c>
      <c r="E3340">
        <v>479100</v>
      </c>
      <c r="F3340">
        <v>574920</v>
      </c>
      <c r="G3340">
        <v>46204</v>
      </c>
      <c r="H3340" t="s">
        <v>3401</v>
      </c>
    </row>
    <row r="3341" spans="1:8" hidden="1">
      <c r="A3341">
        <v>138787</v>
      </c>
      <c r="B3341" t="s">
        <v>5016</v>
      </c>
      <c r="C3341" t="s">
        <v>3977</v>
      </c>
      <c r="D3341" t="s">
        <v>3446</v>
      </c>
      <c r="E3341">
        <v>938262528</v>
      </c>
      <c r="F3341">
        <v>1079001907.2</v>
      </c>
      <c r="G3341">
        <v>46205</v>
      </c>
      <c r="H3341" t="s">
        <v>3403</v>
      </c>
    </row>
    <row r="3342" spans="1:8" hidden="1">
      <c r="A3342">
        <v>138788</v>
      </c>
      <c r="B3342" t="s">
        <v>4807</v>
      </c>
      <c r="C3342" t="s">
        <v>3982</v>
      </c>
      <c r="D3342" t="s">
        <v>8591</v>
      </c>
      <c r="E3342">
        <v>31747760</v>
      </c>
      <c r="F3342">
        <v>38097312</v>
      </c>
      <c r="G3342">
        <v>46205</v>
      </c>
      <c r="H3342" t="s">
        <v>3403</v>
      </c>
    </row>
    <row r="3343" spans="1:8" hidden="1">
      <c r="A3343">
        <v>138789</v>
      </c>
      <c r="B3343" t="s">
        <v>5709</v>
      </c>
      <c r="C3343" t="s">
        <v>4051</v>
      </c>
      <c r="D3343" t="s">
        <v>8592</v>
      </c>
      <c r="E3343">
        <v>180000000</v>
      </c>
      <c r="F3343">
        <v>216000000</v>
      </c>
      <c r="G3343">
        <v>46205</v>
      </c>
      <c r="H3343" t="s">
        <v>3403</v>
      </c>
    </row>
    <row r="3344" spans="1:8" hidden="1">
      <c r="A3344">
        <v>138790</v>
      </c>
      <c r="B3344" t="s">
        <v>4695</v>
      </c>
      <c r="C3344" t="s">
        <v>3973</v>
      </c>
      <c r="D3344" t="s">
        <v>8593</v>
      </c>
      <c r="E3344">
        <v>2847900</v>
      </c>
      <c r="F3344">
        <v>2847900</v>
      </c>
      <c r="G3344">
        <v>46205</v>
      </c>
      <c r="H3344" t="s">
        <v>3403</v>
      </c>
    </row>
    <row r="3345" spans="1:8" hidden="1">
      <c r="A3345">
        <v>138791</v>
      </c>
      <c r="B3345" t="s">
        <v>5709</v>
      </c>
      <c r="C3345" t="s">
        <v>4051</v>
      </c>
      <c r="D3345" t="s">
        <v>8594</v>
      </c>
      <c r="E3345">
        <v>116496000</v>
      </c>
      <c r="F3345">
        <v>139795200</v>
      </c>
      <c r="G3345">
        <v>46205</v>
      </c>
      <c r="H3345" t="s">
        <v>3403</v>
      </c>
    </row>
    <row r="3346" spans="1:8" hidden="1">
      <c r="A3346">
        <v>138792</v>
      </c>
      <c r="B3346" t="s">
        <v>5709</v>
      </c>
      <c r="C3346" t="s">
        <v>4051</v>
      </c>
      <c r="D3346" t="s">
        <v>8595</v>
      </c>
      <c r="E3346">
        <v>183120000</v>
      </c>
      <c r="F3346">
        <v>219744000</v>
      </c>
      <c r="G3346">
        <v>46205</v>
      </c>
      <c r="H3346" t="s">
        <v>3403</v>
      </c>
    </row>
    <row r="3347" spans="1:8" hidden="1">
      <c r="A3347">
        <v>138793</v>
      </c>
      <c r="B3347" t="s">
        <v>5709</v>
      </c>
      <c r="C3347" t="s">
        <v>4051</v>
      </c>
      <c r="D3347" t="s">
        <v>8596</v>
      </c>
      <c r="E3347">
        <v>143520000</v>
      </c>
      <c r="F3347">
        <v>172224000</v>
      </c>
      <c r="G3347">
        <v>46205</v>
      </c>
      <c r="H3347" t="s">
        <v>3403</v>
      </c>
    </row>
    <row r="3348" spans="1:8" hidden="1">
      <c r="A3348">
        <v>138794</v>
      </c>
      <c r="B3348" t="s">
        <v>5709</v>
      </c>
      <c r="C3348" t="s">
        <v>4051</v>
      </c>
      <c r="D3348" t="s">
        <v>8597</v>
      </c>
      <c r="E3348">
        <v>44160000</v>
      </c>
      <c r="F3348">
        <v>52992000</v>
      </c>
      <c r="G3348">
        <v>46205</v>
      </c>
      <c r="H3348" t="s">
        <v>3403</v>
      </c>
    </row>
    <row r="3349" spans="1:8" hidden="1">
      <c r="A3349">
        <v>138795</v>
      </c>
      <c r="B3349" t="s">
        <v>6030</v>
      </c>
      <c r="C3349" t="s">
        <v>4009</v>
      </c>
      <c r="D3349" t="s">
        <v>3487</v>
      </c>
      <c r="E3349">
        <v>1646.3</v>
      </c>
      <c r="F3349">
        <v>1646.3</v>
      </c>
      <c r="G3349">
        <v>46205</v>
      </c>
      <c r="H3349" t="s">
        <v>3403</v>
      </c>
    </row>
    <row r="3350" spans="1:8" hidden="1">
      <c r="A3350">
        <v>138796</v>
      </c>
      <c r="B3350" t="s">
        <v>5538</v>
      </c>
      <c r="C3350" t="s">
        <v>3995</v>
      </c>
      <c r="D3350" t="s">
        <v>8598</v>
      </c>
      <c r="E3350">
        <v>900000</v>
      </c>
      <c r="F3350">
        <v>900000</v>
      </c>
      <c r="G3350">
        <v>46205</v>
      </c>
      <c r="H3350" t="s">
        <v>3403</v>
      </c>
    </row>
    <row r="3351" spans="1:8" hidden="1">
      <c r="A3351">
        <v>138797</v>
      </c>
      <c r="B3351" t="s">
        <v>5057</v>
      </c>
      <c r="C3351" t="s">
        <v>4008</v>
      </c>
      <c r="D3351" t="s">
        <v>3486</v>
      </c>
      <c r="E3351">
        <v>14983334</v>
      </c>
      <c r="F3351">
        <v>17980000.800000001</v>
      </c>
      <c r="G3351">
        <v>46205</v>
      </c>
      <c r="H3351" t="s">
        <v>3403</v>
      </c>
    </row>
    <row r="3352" spans="1:8" hidden="1">
      <c r="A3352">
        <v>138798</v>
      </c>
      <c r="B3352" t="s">
        <v>4688</v>
      </c>
      <c r="C3352" t="s">
        <v>4007</v>
      </c>
      <c r="D3352" t="s">
        <v>3481</v>
      </c>
      <c r="E3352">
        <v>10460925</v>
      </c>
      <c r="F3352">
        <v>12553110</v>
      </c>
      <c r="G3352">
        <v>46205</v>
      </c>
      <c r="H3352" t="s">
        <v>3403</v>
      </c>
    </row>
    <row r="3353" spans="1:8" hidden="1">
      <c r="A3353">
        <v>138799</v>
      </c>
      <c r="B3353" t="s">
        <v>8599</v>
      </c>
      <c r="C3353" t="s">
        <v>4006</v>
      </c>
      <c r="D3353" t="s">
        <v>3484</v>
      </c>
      <c r="E3353">
        <v>3000000</v>
      </c>
      <c r="F3353">
        <v>3000000</v>
      </c>
      <c r="G3353">
        <v>46205</v>
      </c>
      <c r="H3353" t="s">
        <v>3403</v>
      </c>
    </row>
    <row r="3354" spans="1:8" hidden="1">
      <c r="A3354">
        <v>138800</v>
      </c>
      <c r="B3354" t="s">
        <v>5199</v>
      </c>
      <c r="C3354" t="s">
        <v>4005</v>
      </c>
      <c r="D3354" t="s">
        <v>3483</v>
      </c>
      <c r="E3354">
        <v>1102600</v>
      </c>
      <c r="F3354">
        <v>1323120</v>
      </c>
      <c r="G3354">
        <v>46205</v>
      </c>
      <c r="H3354" t="s">
        <v>3403</v>
      </c>
    </row>
    <row r="3355" spans="1:8" hidden="1">
      <c r="A3355">
        <v>138801</v>
      </c>
      <c r="B3355" t="s">
        <v>4894</v>
      </c>
      <c r="C3355" t="s">
        <v>3983</v>
      </c>
      <c r="D3355" t="s">
        <v>8600</v>
      </c>
      <c r="E3355">
        <v>5320000</v>
      </c>
      <c r="F3355">
        <v>5320000</v>
      </c>
      <c r="G3355">
        <v>46205</v>
      </c>
      <c r="H3355" t="s">
        <v>3403</v>
      </c>
    </row>
    <row r="3356" spans="1:8" hidden="1">
      <c r="A3356">
        <v>138802</v>
      </c>
      <c r="B3356" t="s">
        <v>4666</v>
      </c>
      <c r="C3356" t="s">
        <v>4018</v>
      </c>
      <c r="D3356">
        <v>0</v>
      </c>
      <c r="E3356">
        <v>16956000</v>
      </c>
      <c r="F3356">
        <v>16956000</v>
      </c>
      <c r="G3356">
        <v>46205</v>
      </c>
      <c r="H3356" t="s">
        <v>3403</v>
      </c>
    </row>
    <row r="3357" spans="1:8" hidden="1">
      <c r="A3357">
        <v>138803</v>
      </c>
      <c r="B3357" t="s">
        <v>8601</v>
      </c>
      <c r="C3357" t="s">
        <v>4038</v>
      </c>
      <c r="D3357" t="s">
        <v>8602</v>
      </c>
      <c r="E3357">
        <v>206415000</v>
      </c>
      <c r="F3357">
        <v>247698000</v>
      </c>
      <c r="G3357">
        <v>46205</v>
      </c>
      <c r="H3357" t="s">
        <v>3403</v>
      </c>
    </row>
    <row r="3358" spans="1:8" hidden="1">
      <c r="A3358">
        <v>138804</v>
      </c>
      <c r="B3358" t="s">
        <v>4938</v>
      </c>
      <c r="C3358" t="s">
        <v>3972</v>
      </c>
      <c r="D3358" t="s">
        <v>8603</v>
      </c>
      <c r="E3358">
        <v>12600000</v>
      </c>
      <c r="F3358">
        <v>15120000</v>
      </c>
      <c r="G3358">
        <v>46205</v>
      </c>
      <c r="H3358" t="s">
        <v>3403</v>
      </c>
    </row>
    <row r="3359" spans="1:8" hidden="1">
      <c r="A3359">
        <v>138805</v>
      </c>
      <c r="B3359" t="s">
        <v>4794</v>
      </c>
      <c r="C3359" t="s">
        <v>4025</v>
      </c>
      <c r="D3359" t="s">
        <v>8604</v>
      </c>
      <c r="E3359">
        <v>29931422</v>
      </c>
      <c r="F3359">
        <v>29931422</v>
      </c>
      <c r="G3359">
        <v>46205</v>
      </c>
      <c r="H3359" t="s">
        <v>3403</v>
      </c>
    </row>
    <row r="3360" spans="1:8" hidden="1">
      <c r="A3360">
        <v>138806</v>
      </c>
      <c r="B3360" t="s">
        <v>4938</v>
      </c>
      <c r="C3360" t="s">
        <v>3972</v>
      </c>
      <c r="D3360">
        <v>0</v>
      </c>
      <c r="E3360">
        <v>261000000</v>
      </c>
      <c r="F3360">
        <v>313200000</v>
      </c>
      <c r="G3360">
        <v>46205</v>
      </c>
      <c r="H3360" t="s">
        <v>3403</v>
      </c>
    </row>
    <row r="3361" spans="1:8" hidden="1">
      <c r="A3361">
        <v>138807</v>
      </c>
      <c r="B3361" t="s">
        <v>5901</v>
      </c>
      <c r="C3361" t="s">
        <v>3976</v>
      </c>
      <c r="D3361" t="s">
        <v>8605</v>
      </c>
      <c r="E3361">
        <v>42000000</v>
      </c>
      <c r="F3361">
        <v>50400000</v>
      </c>
      <c r="G3361">
        <v>46205</v>
      </c>
      <c r="H3361" t="s">
        <v>3403</v>
      </c>
    </row>
    <row r="3362" spans="1:8" hidden="1">
      <c r="A3362">
        <v>138808</v>
      </c>
      <c r="B3362" t="s">
        <v>4695</v>
      </c>
      <c r="C3362" t="s">
        <v>3973</v>
      </c>
      <c r="D3362" t="s">
        <v>8606</v>
      </c>
      <c r="E3362">
        <v>184900</v>
      </c>
      <c r="F3362">
        <v>184900</v>
      </c>
      <c r="G3362">
        <v>46205</v>
      </c>
      <c r="H3362" t="s">
        <v>3403</v>
      </c>
    </row>
    <row r="3363" spans="1:8" hidden="1">
      <c r="A3363">
        <v>138809</v>
      </c>
      <c r="B3363" t="s">
        <v>4764</v>
      </c>
      <c r="C3363" t="s">
        <v>4017</v>
      </c>
      <c r="D3363" t="s">
        <v>8607</v>
      </c>
      <c r="E3363">
        <v>4266000</v>
      </c>
      <c r="F3363">
        <v>5119200</v>
      </c>
      <c r="G3363">
        <v>46205</v>
      </c>
      <c r="H3363" t="s">
        <v>3403</v>
      </c>
    </row>
    <row r="3364" spans="1:8" hidden="1">
      <c r="A3364">
        <v>138810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46206</v>
      </c>
      <c r="H3364" t="s">
        <v>3404</v>
      </c>
    </row>
    <row r="3365" spans="1:8" hidden="1">
      <c r="A3365">
        <v>138811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46206</v>
      </c>
      <c r="H3365" t="s">
        <v>3404</v>
      </c>
    </row>
    <row r="3366" spans="1:8" hidden="1">
      <c r="A3366">
        <v>138812</v>
      </c>
      <c r="B3366" t="s">
        <v>4994</v>
      </c>
      <c r="C3366" t="s">
        <v>4004</v>
      </c>
      <c r="D3366" t="s">
        <v>8608</v>
      </c>
      <c r="E3366">
        <v>3800000</v>
      </c>
      <c r="F3366">
        <v>3800000</v>
      </c>
      <c r="G3366">
        <v>46206</v>
      </c>
      <c r="H3366" t="s">
        <v>3404</v>
      </c>
    </row>
    <row r="3367" spans="1:8" hidden="1">
      <c r="A3367">
        <v>138813</v>
      </c>
      <c r="B3367" t="s">
        <v>4695</v>
      </c>
      <c r="C3367" t="s">
        <v>3973</v>
      </c>
      <c r="D3367" t="s">
        <v>6456</v>
      </c>
      <c r="E3367">
        <v>2258500</v>
      </c>
      <c r="F3367">
        <v>2258500</v>
      </c>
      <c r="G3367">
        <v>46206</v>
      </c>
      <c r="H3367" t="s">
        <v>3404</v>
      </c>
    </row>
    <row r="3368" spans="1:8" hidden="1">
      <c r="A3368">
        <v>138814</v>
      </c>
      <c r="B3368">
        <v>0</v>
      </c>
      <c r="C3368">
        <v>0</v>
      </c>
      <c r="D3368" t="s">
        <v>8609</v>
      </c>
      <c r="E3368">
        <v>0</v>
      </c>
      <c r="F3368">
        <v>0</v>
      </c>
      <c r="G3368">
        <v>46206</v>
      </c>
      <c r="H3368" t="s">
        <v>3404</v>
      </c>
    </row>
    <row r="3369" spans="1:8" hidden="1">
      <c r="A3369">
        <v>138815</v>
      </c>
      <c r="B3369" t="s">
        <v>4695</v>
      </c>
      <c r="C3369" t="s">
        <v>3973</v>
      </c>
      <c r="D3369" t="s">
        <v>3452</v>
      </c>
      <c r="E3369">
        <v>3659300</v>
      </c>
      <c r="F3369">
        <v>3659300</v>
      </c>
      <c r="G3369">
        <v>46206</v>
      </c>
      <c r="H3369" t="s">
        <v>3404</v>
      </c>
    </row>
    <row r="3370" spans="1:8" hidden="1">
      <c r="A3370">
        <v>138816</v>
      </c>
      <c r="B3370" t="s">
        <v>4689</v>
      </c>
      <c r="C3370" t="s">
        <v>4002</v>
      </c>
      <c r="D3370" t="s">
        <v>6841</v>
      </c>
      <c r="E3370">
        <v>2822500</v>
      </c>
      <c r="F3370">
        <v>2822500</v>
      </c>
      <c r="G3370">
        <v>46206</v>
      </c>
      <c r="H3370" t="s">
        <v>3404</v>
      </c>
    </row>
    <row r="3371" spans="1:8" hidden="1">
      <c r="A3371">
        <v>138817</v>
      </c>
      <c r="B3371" t="s">
        <v>4695</v>
      </c>
      <c r="C3371" t="s">
        <v>3973</v>
      </c>
      <c r="D3371" t="s">
        <v>6456</v>
      </c>
      <c r="E3371">
        <v>3224800</v>
      </c>
      <c r="F3371">
        <v>3224800</v>
      </c>
      <c r="G3371">
        <v>46206</v>
      </c>
      <c r="H3371" t="s">
        <v>3404</v>
      </c>
    </row>
    <row r="3372" spans="1:8" hidden="1">
      <c r="A3372">
        <v>138818</v>
      </c>
      <c r="B3372" t="s">
        <v>4856</v>
      </c>
      <c r="C3372" t="s">
        <v>3979</v>
      </c>
      <c r="D3372" t="s">
        <v>8610</v>
      </c>
      <c r="E3372">
        <v>11000000</v>
      </c>
      <c r="F3372">
        <v>13200000</v>
      </c>
      <c r="G3372">
        <v>46206</v>
      </c>
      <c r="H3372" t="s">
        <v>3404</v>
      </c>
    </row>
    <row r="3373" spans="1:8" hidden="1">
      <c r="A3373">
        <v>138819</v>
      </c>
      <c r="B3373" t="s">
        <v>8611</v>
      </c>
      <c r="C3373" t="s">
        <v>4001</v>
      </c>
      <c r="D3373" t="s">
        <v>8612</v>
      </c>
      <c r="E3373">
        <v>4000000</v>
      </c>
      <c r="F3373">
        <v>4000000</v>
      </c>
      <c r="G3373">
        <v>46206</v>
      </c>
      <c r="H3373" t="s">
        <v>3404</v>
      </c>
    </row>
    <row r="3374" spans="1:8" hidden="1">
      <c r="A3374">
        <v>138820</v>
      </c>
      <c r="B3374" t="s">
        <v>8613</v>
      </c>
      <c r="C3374" t="s">
        <v>4062</v>
      </c>
      <c r="D3374" t="s">
        <v>8614</v>
      </c>
      <c r="E3374">
        <v>1500000</v>
      </c>
      <c r="F3374">
        <v>1500000</v>
      </c>
      <c r="G3374">
        <v>46206</v>
      </c>
      <c r="H3374" t="s">
        <v>3404</v>
      </c>
    </row>
    <row r="3375" spans="1:8" hidden="1">
      <c r="A3375">
        <v>138821</v>
      </c>
      <c r="B3375" t="s">
        <v>8498</v>
      </c>
      <c r="C3375" t="s">
        <v>4061</v>
      </c>
      <c r="D3375" t="s">
        <v>3606</v>
      </c>
      <c r="E3375">
        <v>612182.16</v>
      </c>
      <c r="F3375">
        <v>734618.6</v>
      </c>
      <c r="G3375">
        <v>46206</v>
      </c>
      <c r="H3375" t="s">
        <v>3404</v>
      </c>
    </row>
    <row r="3376" spans="1:8" hidden="1">
      <c r="A3376">
        <v>138822</v>
      </c>
      <c r="B3376" t="s">
        <v>5495</v>
      </c>
      <c r="C3376" t="s">
        <v>3988</v>
      </c>
      <c r="D3376" t="s">
        <v>8615</v>
      </c>
      <c r="E3376">
        <v>268333</v>
      </c>
      <c r="F3376">
        <v>321999.59999999998</v>
      </c>
      <c r="G3376">
        <v>46206</v>
      </c>
      <c r="H3376" t="s">
        <v>3404</v>
      </c>
    </row>
    <row r="3377" spans="1:8" hidden="1">
      <c r="A3377">
        <v>138823</v>
      </c>
      <c r="B3377" t="s">
        <v>8236</v>
      </c>
      <c r="C3377" t="s">
        <v>3978</v>
      </c>
      <c r="D3377" t="s">
        <v>8616</v>
      </c>
      <c r="E3377">
        <v>12416666.67</v>
      </c>
      <c r="F3377">
        <v>14900000</v>
      </c>
      <c r="G3377">
        <v>46209</v>
      </c>
      <c r="H3377" t="s">
        <v>3402</v>
      </c>
    </row>
    <row r="3378" spans="1:8" hidden="1">
      <c r="A3378">
        <v>138824</v>
      </c>
      <c r="B3378" t="s">
        <v>4729</v>
      </c>
      <c r="C3378" t="s">
        <v>4013</v>
      </c>
      <c r="D3378">
        <v>0</v>
      </c>
      <c r="E3378">
        <v>3900000</v>
      </c>
      <c r="F3378">
        <v>4680000</v>
      </c>
      <c r="G3378">
        <v>46209</v>
      </c>
      <c r="H3378" t="s">
        <v>3402</v>
      </c>
    </row>
    <row r="3379" spans="1:8" hidden="1">
      <c r="A3379">
        <v>138825</v>
      </c>
      <c r="B3379" t="s">
        <v>4697</v>
      </c>
      <c r="C3379" t="s">
        <v>3996</v>
      </c>
      <c r="D3379" t="s">
        <v>8617</v>
      </c>
      <c r="E3379">
        <v>1686750</v>
      </c>
      <c r="F3379">
        <v>2024100</v>
      </c>
      <c r="G3379">
        <v>46209</v>
      </c>
      <c r="H3379" t="s">
        <v>3402</v>
      </c>
    </row>
    <row r="3380" spans="1:8" hidden="1">
      <c r="A3380">
        <v>138826</v>
      </c>
      <c r="B3380" t="s">
        <v>6011</v>
      </c>
      <c r="C3380" t="s">
        <v>4037</v>
      </c>
      <c r="D3380" t="s">
        <v>8618</v>
      </c>
      <c r="E3380">
        <v>10666666</v>
      </c>
      <c r="F3380">
        <v>12799999.199999999</v>
      </c>
      <c r="G3380">
        <v>46209</v>
      </c>
      <c r="H3380" t="s">
        <v>3402</v>
      </c>
    </row>
    <row r="3381" spans="1:8" hidden="1">
      <c r="A3381">
        <v>138827</v>
      </c>
      <c r="B3381" t="s">
        <v>5057</v>
      </c>
      <c r="C3381" t="s">
        <v>4008</v>
      </c>
      <c r="D3381" t="s">
        <v>8618</v>
      </c>
      <c r="E3381">
        <v>9083334</v>
      </c>
      <c r="F3381">
        <v>10900000.800000001</v>
      </c>
      <c r="G3381">
        <v>46209</v>
      </c>
      <c r="H3381" t="s">
        <v>3402</v>
      </c>
    </row>
    <row r="3382" spans="1:8" hidden="1">
      <c r="A3382">
        <v>138828</v>
      </c>
      <c r="B3382" t="s">
        <v>4952</v>
      </c>
      <c r="C3382" t="s">
        <v>3992</v>
      </c>
      <c r="D3382" t="s">
        <v>3535</v>
      </c>
      <c r="E3382">
        <v>6565000</v>
      </c>
      <c r="F3382">
        <v>6565000</v>
      </c>
      <c r="G3382">
        <v>46209</v>
      </c>
      <c r="H3382" t="s">
        <v>3402</v>
      </c>
    </row>
    <row r="3383" spans="1:8" hidden="1">
      <c r="A3383">
        <v>138829</v>
      </c>
      <c r="B3383" t="s">
        <v>4775</v>
      </c>
      <c r="C3383" t="s">
        <v>4036</v>
      </c>
      <c r="D3383" t="s">
        <v>8619</v>
      </c>
      <c r="E3383">
        <v>1200000</v>
      </c>
      <c r="F3383">
        <v>1440000</v>
      </c>
      <c r="G3383">
        <v>46209</v>
      </c>
      <c r="H3383" t="s">
        <v>3402</v>
      </c>
    </row>
    <row r="3384" spans="1:8" hidden="1">
      <c r="A3384">
        <v>138830</v>
      </c>
      <c r="B3384" t="s">
        <v>8562</v>
      </c>
      <c r="C3384" t="s">
        <v>4012</v>
      </c>
      <c r="D3384">
        <v>0</v>
      </c>
      <c r="E3384">
        <v>800000</v>
      </c>
      <c r="F3384">
        <v>800000</v>
      </c>
      <c r="G3384">
        <v>46209</v>
      </c>
      <c r="H3384" t="s">
        <v>3402</v>
      </c>
    </row>
    <row r="3385" spans="1:8" hidden="1">
      <c r="A3385">
        <v>138831</v>
      </c>
      <c r="B3385" t="s">
        <v>5024</v>
      </c>
      <c r="C3385" t="s">
        <v>3967</v>
      </c>
      <c r="D3385" t="s">
        <v>8620</v>
      </c>
      <c r="E3385">
        <v>42300000</v>
      </c>
      <c r="F3385">
        <v>50760000</v>
      </c>
      <c r="G3385">
        <v>46209</v>
      </c>
      <c r="H3385" t="s">
        <v>3402</v>
      </c>
    </row>
    <row r="3386" spans="1:8" hidden="1">
      <c r="A3386">
        <v>138832</v>
      </c>
      <c r="B3386" t="s">
        <v>5549</v>
      </c>
      <c r="C3386" t="s">
        <v>3975</v>
      </c>
      <c r="D3386" t="s">
        <v>3481</v>
      </c>
      <c r="E3386">
        <v>675000</v>
      </c>
      <c r="F3386">
        <v>810000</v>
      </c>
      <c r="G3386">
        <v>46209</v>
      </c>
      <c r="H3386" t="s">
        <v>3402</v>
      </c>
    </row>
    <row r="3387" spans="1:8" hidden="1">
      <c r="A3387">
        <v>138833</v>
      </c>
      <c r="B3387" t="s">
        <v>5103</v>
      </c>
      <c r="C3387" t="s">
        <v>3963</v>
      </c>
      <c r="D3387" t="s">
        <v>3611</v>
      </c>
      <c r="E3387">
        <v>10060235.9</v>
      </c>
      <c r="F3387">
        <v>12072283.08</v>
      </c>
      <c r="G3387">
        <v>46209</v>
      </c>
      <c r="H3387" t="s">
        <v>3402</v>
      </c>
    </row>
    <row r="3388" spans="1:8" hidden="1">
      <c r="A3388">
        <v>138834</v>
      </c>
      <c r="B3388" t="s">
        <v>5069</v>
      </c>
      <c r="C3388" t="s">
        <v>4059</v>
      </c>
      <c r="D3388" t="s">
        <v>8621</v>
      </c>
      <c r="E3388">
        <v>1933333.33</v>
      </c>
      <c r="F3388">
        <v>2320000</v>
      </c>
      <c r="G3388">
        <v>46209</v>
      </c>
      <c r="H3388" t="s">
        <v>3402</v>
      </c>
    </row>
    <row r="3389" spans="1:8" hidden="1">
      <c r="A3389">
        <v>138835</v>
      </c>
      <c r="B3389" t="s">
        <v>4994</v>
      </c>
      <c r="C3389" t="s">
        <v>4004</v>
      </c>
      <c r="D3389" t="s">
        <v>3481</v>
      </c>
      <c r="E3389">
        <v>500000</v>
      </c>
      <c r="F3389">
        <v>500000</v>
      </c>
      <c r="G3389">
        <v>46209</v>
      </c>
      <c r="H3389" t="s">
        <v>3402</v>
      </c>
    </row>
    <row r="3390" spans="1:8" hidden="1">
      <c r="A3390">
        <v>138836</v>
      </c>
      <c r="B3390" t="s">
        <v>4938</v>
      </c>
      <c r="C3390" t="s">
        <v>3972</v>
      </c>
      <c r="D3390" t="s">
        <v>8622</v>
      </c>
      <c r="E3390">
        <v>215460000</v>
      </c>
      <c r="F3390">
        <v>258552000</v>
      </c>
      <c r="G3390">
        <v>46209</v>
      </c>
      <c r="H3390" t="s">
        <v>3402</v>
      </c>
    </row>
    <row r="3391" spans="1:8" hidden="1">
      <c r="A3391">
        <v>138837</v>
      </c>
      <c r="B3391" t="s">
        <v>8623</v>
      </c>
      <c r="C3391" t="s">
        <v>4066</v>
      </c>
      <c r="D3391" t="s">
        <v>8624</v>
      </c>
      <c r="E3391">
        <v>10000000</v>
      </c>
      <c r="F3391">
        <v>10000000</v>
      </c>
      <c r="G3391">
        <v>46209</v>
      </c>
      <c r="H3391" t="s">
        <v>3402</v>
      </c>
    </row>
    <row r="3392" spans="1:8" hidden="1">
      <c r="A3392">
        <v>138838</v>
      </c>
      <c r="B3392" t="s">
        <v>4697</v>
      </c>
      <c r="C3392" t="s">
        <v>3996</v>
      </c>
      <c r="D3392" t="s">
        <v>8625</v>
      </c>
      <c r="E3392">
        <v>2637100</v>
      </c>
      <c r="F3392">
        <v>3164520</v>
      </c>
      <c r="G3392">
        <v>46209</v>
      </c>
      <c r="H3392" t="s">
        <v>3402</v>
      </c>
    </row>
    <row r="3393" spans="1:8" hidden="1">
      <c r="A3393">
        <v>138839</v>
      </c>
      <c r="B3393" t="s">
        <v>8626</v>
      </c>
      <c r="C3393" t="s">
        <v>4065</v>
      </c>
      <c r="D3393" t="s">
        <v>8627</v>
      </c>
      <c r="E3393">
        <v>23000000</v>
      </c>
      <c r="F3393">
        <v>23000000</v>
      </c>
      <c r="G3393">
        <v>46209</v>
      </c>
      <c r="H3393" t="s">
        <v>3402</v>
      </c>
    </row>
    <row r="3394" spans="1:8" hidden="1">
      <c r="A3394">
        <v>138840</v>
      </c>
      <c r="B3394" t="s">
        <v>4938</v>
      </c>
      <c r="C3394" t="s">
        <v>3972</v>
      </c>
      <c r="D3394" t="s">
        <v>8628</v>
      </c>
      <c r="E3394">
        <v>20704995.960000001</v>
      </c>
      <c r="F3394">
        <v>24845995.16</v>
      </c>
      <c r="G3394">
        <v>46209</v>
      </c>
      <c r="H3394" t="s">
        <v>3402</v>
      </c>
    </row>
    <row r="3395" spans="1:8" hidden="1">
      <c r="A3395">
        <v>138841</v>
      </c>
      <c r="B3395" t="s">
        <v>4732</v>
      </c>
      <c r="C3395" t="s">
        <v>4064</v>
      </c>
      <c r="D3395" t="s">
        <v>8629</v>
      </c>
      <c r="E3395">
        <v>14000000</v>
      </c>
      <c r="F3395">
        <v>14000000</v>
      </c>
      <c r="G3395">
        <v>46209</v>
      </c>
      <c r="H3395" t="s">
        <v>3402</v>
      </c>
    </row>
    <row r="3396" spans="1:8" hidden="1">
      <c r="A3396">
        <v>138842</v>
      </c>
      <c r="B3396" t="s">
        <v>6937</v>
      </c>
      <c r="C3396" t="s">
        <v>4069</v>
      </c>
      <c r="D3396" t="s">
        <v>8630</v>
      </c>
      <c r="E3396">
        <v>55040000</v>
      </c>
      <c r="F3396">
        <v>55040000</v>
      </c>
      <c r="G3396">
        <v>46209</v>
      </c>
      <c r="H3396" t="s">
        <v>3402</v>
      </c>
    </row>
    <row r="3397" spans="1:8" hidden="1">
      <c r="A3397">
        <v>138843</v>
      </c>
      <c r="B3397">
        <v>0</v>
      </c>
      <c r="C3397">
        <v>0</v>
      </c>
      <c r="D3397" t="s">
        <v>8631</v>
      </c>
      <c r="E3397">
        <v>6000000</v>
      </c>
      <c r="F3397">
        <v>7200000</v>
      </c>
      <c r="G3397">
        <v>46209</v>
      </c>
      <c r="H3397" t="s">
        <v>3402</v>
      </c>
    </row>
    <row r="3398" spans="1:8" hidden="1">
      <c r="A3398">
        <v>138844</v>
      </c>
      <c r="B3398" t="s">
        <v>8632</v>
      </c>
      <c r="C3398" t="s">
        <v>4068</v>
      </c>
      <c r="D3398" t="s">
        <v>3614</v>
      </c>
      <c r="E3398">
        <v>140000</v>
      </c>
      <c r="F3398">
        <v>140000</v>
      </c>
      <c r="G3398">
        <v>46209</v>
      </c>
      <c r="H3398" t="s">
        <v>3402</v>
      </c>
    </row>
    <row r="3399" spans="1:8" hidden="1">
      <c r="A3399">
        <v>138845</v>
      </c>
      <c r="B3399" t="s">
        <v>6068</v>
      </c>
      <c r="C3399" t="s">
        <v>4041</v>
      </c>
      <c r="D3399" t="s">
        <v>8633</v>
      </c>
      <c r="E3399">
        <v>1550</v>
      </c>
      <c r="F3399">
        <v>1550</v>
      </c>
      <c r="G3399">
        <v>46209</v>
      </c>
      <c r="H3399" t="s">
        <v>3402</v>
      </c>
    </row>
    <row r="3400" spans="1:8" hidden="1">
      <c r="A3400">
        <v>138846</v>
      </c>
      <c r="B3400" t="s">
        <v>8634</v>
      </c>
      <c r="C3400" t="s">
        <v>4042</v>
      </c>
      <c r="D3400" t="s">
        <v>8635</v>
      </c>
      <c r="E3400">
        <v>17622.009999999998</v>
      </c>
      <c r="F3400">
        <v>17622.009999999998</v>
      </c>
      <c r="G3400">
        <v>46209</v>
      </c>
      <c r="H3400" t="s">
        <v>3402</v>
      </c>
    </row>
    <row r="3401" spans="1:8" hidden="1">
      <c r="A3401">
        <v>138847</v>
      </c>
      <c r="B3401" t="s">
        <v>8636</v>
      </c>
      <c r="C3401" t="s">
        <v>4043</v>
      </c>
      <c r="D3401">
        <v>0</v>
      </c>
      <c r="E3401">
        <v>1551000</v>
      </c>
      <c r="F3401">
        <v>1551000</v>
      </c>
      <c r="G3401">
        <v>46209</v>
      </c>
      <c r="H3401" t="s">
        <v>3402</v>
      </c>
    </row>
    <row r="3402" spans="1:8" hidden="1">
      <c r="A3402">
        <v>138848</v>
      </c>
      <c r="B3402" t="s">
        <v>5264</v>
      </c>
      <c r="C3402" t="s">
        <v>4045</v>
      </c>
      <c r="D3402">
        <v>0</v>
      </c>
      <c r="E3402">
        <v>500000</v>
      </c>
      <c r="F3402">
        <v>500000</v>
      </c>
      <c r="G3402">
        <v>46209</v>
      </c>
      <c r="H3402" t="s">
        <v>3402</v>
      </c>
    </row>
    <row r="3403" spans="1:8">
      <c r="A3403" s="9">
        <v>138849</v>
      </c>
      <c r="B3403" s="9" t="s">
        <v>4768</v>
      </c>
      <c r="C3403" s="9" t="s">
        <v>4020</v>
      </c>
      <c r="D3403" s="9">
        <v>0</v>
      </c>
      <c r="E3403" s="9">
        <v>20555930.399999999</v>
      </c>
      <c r="F3403" s="9">
        <v>20555930.399999999</v>
      </c>
      <c r="G3403" s="12">
        <v>46209</v>
      </c>
      <c r="H3403" s="9" t="s">
        <v>3402</v>
      </c>
    </row>
    <row r="3404" spans="1:8" hidden="1">
      <c r="A3404">
        <v>138850</v>
      </c>
      <c r="B3404" t="s">
        <v>8634</v>
      </c>
      <c r="C3404" t="s">
        <v>4042</v>
      </c>
      <c r="D3404" t="s">
        <v>8637</v>
      </c>
      <c r="E3404">
        <v>8688.32</v>
      </c>
      <c r="F3404">
        <v>8688.32</v>
      </c>
      <c r="G3404">
        <v>46209</v>
      </c>
      <c r="H3404" t="s">
        <v>3402</v>
      </c>
    </row>
    <row r="3405" spans="1:8" hidden="1">
      <c r="A3405">
        <v>138851</v>
      </c>
      <c r="B3405" t="s">
        <v>8634</v>
      </c>
      <c r="C3405" t="s">
        <v>4042</v>
      </c>
      <c r="D3405" t="s">
        <v>8638</v>
      </c>
      <c r="E3405">
        <v>43441.599999999999</v>
      </c>
      <c r="F3405">
        <v>43441.599999999999</v>
      </c>
      <c r="G3405">
        <v>46209</v>
      </c>
      <c r="H3405" t="s">
        <v>3402</v>
      </c>
    </row>
    <row r="3406" spans="1:8" hidden="1">
      <c r="A3406">
        <v>138852</v>
      </c>
      <c r="B3406" t="s">
        <v>4689</v>
      </c>
      <c r="C3406" t="s">
        <v>4002</v>
      </c>
      <c r="D3406" t="s">
        <v>8639</v>
      </c>
      <c r="E3406">
        <v>6352880</v>
      </c>
      <c r="F3406">
        <v>7623456</v>
      </c>
      <c r="G3406">
        <v>46209</v>
      </c>
      <c r="H3406" t="s">
        <v>3402</v>
      </c>
    </row>
    <row r="3407" spans="1:8" hidden="1">
      <c r="A3407">
        <v>138853</v>
      </c>
      <c r="B3407" t="s">
        <v>4697</v>
      </c>
      <c r="C3407" t="s">
        <v>3996</v>
      </c>
      <c r="D3407" t="s">
        <v>8640</v>
      </c>
      <c r="E3407">
        <v>205783617.96000001</v>
      </c>
      <c r="F3407">
        <v>246940341.55000001</v>
      </c>
      <c r="G3407">
        <v>46209</v>
      </c>
      <c r="H3407" t="s">
        <v>3402</v>
      </c>
    </row>
    <row r="3408" spans="1:8" hidden="1">
      <c r="A3408">
        <v>138854</v>
      </c>
      <c r="B3408" t="s">
        <v>4938</v>
      </c>
      <c r="C3408" t="s">
        <v>3972</v>
      </c>
      <c r="D3408">
        <v>0</v>
      </c>
      <c r="E3408">
        <v>9500000</v>
      </c>
      <c r="F3408">
        <v>11400000</v>
      </c>
      <c r="G3408">
        <v>46209</v>
      </c>
      <c r="H3408" t="s">
        <v>3402</v>
      </c>
    </row>
    <row r="3409" spans="1:8" hidden="1">
      <c r="A3409">
        <v>138855</v>
      </c>
      <c r="B3409" t="s">
        <v>8641</v>
      </c>
      <c r="C3409" t="s">
        <v>4052</v>
      </c>
      <c r="D3409" t="s">
        <v>8642</v>
      </c>
      <c r="E3409">
        <v>14745.95</v>
      </c>
      <c r="F3409">
        <v>14745.95</v>
      </c>
      <c r="G3409">
        <v>46209</v>
      </c>
      <c r="H3409" t="s">
        <v>3402</v>
      </c>
    </row>
    <row r="3410" spans="1:8" hidden="1">
      <c r="A3410">
        <v>138856</v>
      </c>
      <c r="B3410" t="s">
        <v>5538</v>
      </c>
      <c r="C3410" t="s">
        <v>3995</v>
      </c>
      <c r="D3410" t="s">
        <v>8643</v>
      </c>
      <c r="E3410">
        <v>1100000</v>
      </c>
      <c r="F3410">
        <v>1100000</v>
      </c>
      <c r="G3410">
        <v>46209</v>
      </c>
      <c r="H3410" t="s">
        <v>3402</v>
      </c>
    </row>
    <row r="3411" spans="1:8" hidden="1">
      <c r="A3411">
        <v>138857</v>
      </c>
      <c r="B3411" t="s">
        <v>4791</v>
      </c>
      <c r="C3411" t="s">
        <v>3968</v>
      </c>
      <c r="D3411">
        <v>0</v>
      </c>
      <c r="E3411">
        <v>275000</v>
      </c>
      <c r="F3411">
        <v>330000</v>
      </c>
      <c r="G3411">
        <v>46209</v>
      </c>
      <c r="H3411" t="s">
        <v>3402</v>
      </c>
    </row>
    <row r="3412" spans="1:8" hidden="1">
      <c r="A3412">
        <v>138858</v>
      </c>
      <c r="B3412" t="s">
        <v>4760</v>
      </c>
      <c r="C3412" t="s">
        <v>3999</v>
      </c>
      <c r="D3412" t="s">
        <v>3586</v>
      </c>
      <c r="E3412">
        <v>33400</v>
      </c>
      <c r="F3412">
        <v>40080</v>
      </c>
      <c r="G3412">
        <v>46210</v>
      </c>
      <c r="H3412" t="s">
        <v>3408</v>
      </c>
    </row>
    <row r="3413" spans="1:8" hidden="1">
      <c r="A3413">
        <v>138859</v>
      </c>
      <c r="B3413" t="s">
        <v>4938</v>
      </c>
      <c r="C3413" t="s">
        <v>3972</v>
      </c>
      <c r="D3413" t="s">
        <v>8644</v>
      </c>
      <c r="E3413">
        <v>4550000</v>
      </c>
      <c r="F3413">
        <v>5460000</v>
      </c>
      <c r="G3413">
        <v>46210</v>
      </c>
      <c r="H3413" t="s">
        <v>3408</v>
      </c>
    </row>
    <row r="3414" spans="1:8" hidden="1">
      <c r="A3414">
        <v>138860</v>
      </c>
      <c r="B3414" t="s">
        <v>4786</v>
      </c>
      <c r="C3414" t="s">
        <v>4169</v>
      </c>
      <c r="D3414" t="s">
        <v>1195</v>
      </c>
      <c r="E3414">
        <v>1634800</v>
      </c>
      <c r="F3414">
        <v>1961760</v>
      </c>
      <c r="G3414">
        <v>46210</v>
      </c>
      <c r="H3414" t="s">
        <v>3408</v>
      </c>
    </row>
    <row r="3415" spans="1:8" hidden="1">
      <c r="A3415">
        <v>138861</v>
      </c>
      <c r="B3415" t="s">
        <v>4938</v>
      </c>
      <c r="C3415" t="s">
        <v>3972</v>
      </c>
      <c r="D3415" t="s">
        <v>8645</v>
      </c>
      <c r="E3415">
        <v>15784997.619999999</v>
      </c>
      <c r="F3415">
        <v>18941997.16</v>
      </c>
      <c r="G3415">
        <v>46210</v>
      </c>
      <c r="H3415" t="s">
        <v>3408</v>
      </c>
    </row>
    <row r="3416" spans="1:8" hidden="1">
      <c r="A3416">
        <v>138862</v>
      </c>
      <c r="B3416" t="s">
        <v>5383</v>
      </c>
      <c r="C3416" t="s">
        <v>4044</v>
      </c>
      <c r="D3416">
        <v>0</v>
      </c>
      <c r="E3416">
        <v>2678.64</v>
      </c>
      <c r="F3416">
        <v>2678.64</v>
      </c>
      <c r="G3416">
        <v>46210</v>
      </c>
      <c r="H3416" t="s">
        <v>3408</v>
      </c>
    </row>
    <row r="3417" spans="1:8" hidden="1">
      <c r="A3417">
        <v>138863</v>
      </c>
      <c r="B3417" t="s">
        <v>4786</v>
      </c>
      <c r="C3417" t="s">
        <v>4169</v>
      </c>
      <c r="D3417" t="s">
        <v>8646</v>
      </c>
      <c r="E3417">
        <v>4336800</v>
      </c>
      <c r="F3417">
        <v>5204160</v>
      </c>
      <c r="G3417">
        <v>46210</v>
      </c>
      <c r="H3417" t="s">
        <v>3408</v>
      </c>
    </row>
    <row r="3418" spans="1:8" hidden="1">
      <c r="A3418">
        <v>138864</v>
      </c>
      <c r="B3418" t="s">
        <v>8647</v>
      </c>
      <c r="C3418" t="s">
        <v>4072</v>
      </c>
      <c r="D3418" t="s">
        <v>8648</v>
      </c>
      <c r="E3418">
        <v>756800</v>
      </c>
      <c r="F3418">
        <v>756800</v>
      </c>
      <c r="G3418">
        <v>46210</v>
      </c>
      <c r="H3418" t="s">
        <v>3408</v>
      </c>
    </row>
    <row r="3419" spans="1:8" hidden="1">
      <c r="A3419">
        <v>138865</v>
      </c>
      <c r="B3419" t="s">
        <v>4786</v>
      </c>
      <c r="C3419" t="s">
        <v>4169</v>
      </c>
      <c r="D3419" t="s">
        <v>8649</v>
      </c>
      <c r="E3419">
        <v>1814000</v>
      </c>
      <c r="F3419">
        <v>2176800</v>
      </c>
      <c r="G3419">
        <v>46210</v>
      </c>
      <c r="H3419" t="s">
        <v>3408</v>
      </c>
    </row>
    <row r="3420" spans="1:8" hidden="1">
      <c r="A3420">
        <v>138866</v>
      </c>
      <c r="B3420" t="s">
        <v>5057</v>
      </c>
      <c r="C3420" t="s">
        <v>4008</v>
      </c>
      <c r="D3420" t="s">
        <v>8650</v>
      </c>
      <c r="E3420">
        <v>223900</v>
      </c>
      <c r="F3420">
        <v>268680</v>
      </c>
      <c r="G3420">
        <v>46210</v>
      </c>
      <c r="H3420" t="s">
        <v>3408</v>
      </c>
    </row>
    <row r="3421" spans="1:8" hidden="1">
      <c r="A3421">
        <v>138867</v>
      </c>
      <c r="B3421" t="s">
        <v>4786</v>
      </c>
      <c r="C3421" t="s">
        <v>4169</v>
      </c>
      <c r="D3421" t="s">
        <v>8651</v>
      </c>
      <c r="E3421">
        <v>1828100</v>
      </c>
      <c r="F3421">
        <v>2193720</v>
      </c>
      <c r="G3421">
        <v>46210</v>
      </c>
      <c r="H3421" t="s">
        <v>3408</v>
      </c>
    </row>
    <row r="3422" spans="1:8" hidden="1">
      <c r="A3422">
        <v>138868</v>
      </c>
      <c r="B3422" t="s">
        <v>5175</v>
      </c>
      <c r="C3422" t="s">
        <v>4046</v>
      </c>
      <c r="D3422" t="s">
        <v>8652</v>
      </c>
      <c r="E3422">
        <v>3200000</v>
      </c>
      <c r="F3422">
        <v>3840000</v>
      </c>
      <c r="G3422">
        <v>46210</v>
      </c>
      <c r="H3422" t="s">
        <v>3408</v>
      </c>
    </row>
    <row r="3423" spans="1:8" hidden="1">
      <c r="A3423">
        <v>138869</v>
      </c>
      <c r="B3423" t="s">
        <v>4786</v>
      </c>
      <c r="C3423" t="s">
        <v>4169</v>
      </c>
      <c r="D3423" t="s">
        <v>1196</v>
      </c>
      <c r="E3423">
        <v>1306600</v>
      </c>
      <c r="F3423">
        <v>1567920</v>
      </c>
      <c r="G3423">
        <v>46210</v>
      </c>
      <c r="H3423" t="s">
        <v>3408</v>
      </c>
    </row>
    <row r="3424" spans="1:8" hidden="1">
      <c r="A3424">
        <v>138870</v>
      </c>
      <c r="B3424" t="s">
        <v>5136</v>
      </c>
      <c r="C3424" t="s">
        <v>4096</v>
      </c>
      <c r="D3424" t="s">
        <v>8653</v>
      </c>
      <c r="E3424">
        <v>18750000</v>
      </c>
      <c r="F3424">
        <v>18750000</v>
      </c>
      <c r="G3424">
        <v>46210</v>
      </c>
      <c r="H3424" t="s">
        <v>3408</v>
      </c>
    </row>
    <row r="3425" spans="1:8" hidden="1">
      <c r="A3425">
        <v>138871</v>
      </c>
      <c r="B3425" t="s">
        <v>8654</v>
      </c>
      <c r="C3425" t="s">
        <v>4070</v>
      </c>
      <c r="D3425" t="s">
        <v>8655</v>
      </c>
      <c r="E3425">
        <v>15100</v>
      </c>
      <c r="F3425">
        <v>15100</v>
      </c>
      <c r="G3425">
        <v>46210</v>
      </c>
      <c r="H3425" t="s">
        <v>3408</v>
      </c>
    </row>
    <row r="3426" spans="1:8" hidden="1">
      <c r="A3426">
        <v>138872</v>
      </c>
      <c r="B3426" t="s">
        <v>8656</v>
      </c>
      <c r="C3426" t="s">
        <v>8657</v>
      </c>
      <c r="D3426" t="s">
        <v>8658</v>
      </c>
      <c r="E3426">
        <v>700000</v>
      </c>
      <c r="F3426">
        <v>700000</v>
      </c>
      <c r="G3426">
        <v>46210</v>
      </c>
      <c r="H3426" t="s">
        <v>3408</v>
      </c>
    </row>
    <row r="3427" spans="1:8" hidden="1">
      <c r="A3427">
        <v>138873</v>
      </c>
      <c r="B3427" t="s">
        <v>5116</v>
      </c>
      <c r="C3427" t="s">
        <v>3966</v>
      </c>
      <c r="D3427">
        <v>0</v>
      </c>
      <c r="E3427">
        <v>1358333.4</v>
      </c>
      <c r="F3427">
        <v>1630000.08</v>
      </c>
      <c r="G3427">
        <v>46210</v>
      </c>
      <c r="H3427" t="s">
        <v>3408</v>
      </c>
    </row>
    <row r="3428" spans="1:8" hidden="1">
      <c r="A3428">
        <v>138874</v>
      </c>
      <c r="B3428" t="s">
        <v>8659</v>
      </c>
      <c r="C3428" t="s">
        <v>4063</v>
      </c>
      <c r="D3428" t="s">
        <v>8660</v>
      </c>
      <c r="E3428">
        <v>14011.2</v>
      </c>
      <c r="F3428">
        <v>14011.2</v>
      </c>
      <c r="G3428">
        <v>46210</v>
      </c>
      <c r="H3428" t="s">
        <v>3408</v>
      </c>
    </row>
    <row r="3429" spans="1:8" hidden="1">
      <c r="A3429">
        <v>138875</v>
      </c>
      <c r="B3429">
        <v>0</v>
      </c>
      <c r="C3429">
        <v>0</v>
      </c>
      <c r="D3429" t="s">
        <v>3567</v>
      </c>
      <c r="E3429">
        <v>2677000</v>
      </c>
      <c r="F3429">
        <v>3212400</v>
      </c>
      <c r="G3429">
        <v>46210</v>
      </c>
      <c r="H3429" t="s">
        <v>3408</v>
      </c>
    </row>
    <row r="3430" spans="1:8" hidden="1">
      <c r="A3430">
        <v>138876</v>
      </c>
      <c r="B3430" t="s">
        <v>4695</v>
      </c>
      <c r="C3430" t="s">
        <v>3973</v>
      </c>
      <c r="D3430" t="s">
        <v>3573</v>
      </c>
      <c r="E3430">
        <v>3721400</v>
      </c>
      <c r="F3430">
        <v>3721400</v>
      </c>
      <c r="G3430">
        <v>46210</v>
      </c>
      <c r="H3430" t="s">
        <v>3408</v>
      </c>
    </row>
    <row r="3431" spans="1:8" hidden="1">
      <c r="A3431">
        <v>138877</v>
      </c>
      <c r="B3431" t="s">
        <v>4695</v>
      </c>
      <c r="C3431" t="s">
        <v>3973</v>
      </c>
      <c r="D3431" t="s">
        <v>6634</v>
      </c>
      <c r="E3431">
        <v>1945300</v>
      </c>
      <c r="F3431">
        <v>2334360</v>
      </c>
      <c r="G3431">
        <v>46210</v>
      </c>
      <c r="H3431" t="s">
        <v>3408</v>
      </c>
    </row>
    <row r="3432" spans="1:8" hidden="1">
      <c r="A3432">
        <v>138878</v>
      </c>
      <c r="B3432" t="s">
        <v>4695</v>
      </c>
      <c r="C3432" t="s">
        <v>3973</v>
      </c>
      <c r="D3432" t="s">
        <v>6456</v>
      </c>
      <c r="E3432">
        <v>2154400</v>
      </c>
      <c r="F3432">
        <v>2154400</v>
      </c>
      <c r="G3432">
        <v>46210</v>
      </c>
      <c r="H3432" t="s">
        <v>3408</v>
      </c>
    </row>
    <row r="3433" spans="1:8" hidden="1">
      <c r="A3433">
        <v>138879</v>
      </c>
      <c r="B3433" t="s">
        <v>5057</v>
      </c>
      <c r="C3433" t="s">
        <v>4008</v>
      </c>
      <c r="D3433" t="s">
        <v>8661</v>
      </c>
      <c r="E3433">
        <v>1147800</v>
      </c>
      <c r="F3433">
        <v>1377360</v>
      </c>
      <c r="G3433">
        <v>46210</v>
      </c>
      <c r="H3433" t="s">
        <v>3408</v>
      </c>
    </row>
    <row r="3434" spans="1:8" hidden="1">
      <c r="A3434">
        <v>138880</v>
      </c>
      <c r="B3434">
        <v>0</v>
      </c>
      <c r="C3434">
        <v>0</v>
      </c>
      <c r="D3434" t="s">
        <v>8662</v>
      </c>
      <c r="E3434">
        <v>0</v>
      </c>
      <c r="F3434">
        <v>0</v>
      </c>
      <c r="G3434">
        <v>46210</v>
      </c>
      <c r="H3434" t="s">
        <v>3408</v>
      </c>
    </row>
    <row r="3435" spans="1:8" hidden="1">
      <c r="A3435">
        <v>138881</v>
      </c>
      <c r="B3435" t="s">
        <v>4697</v>
      </c>
      <c r="C3435" t="s">
        <v>3996</v>
      </c>
      <c r="D3435" t="s">
        <v>8663</v>
      </c>
      <c r="E3435">
        <v>380000</v>
      </c>
      <c r="F3435">
        <v>380000</v>
      </c>
      <c r="G3435">
        <v>46210</v>
      </c>
      <c r="H3435" t="s">
        <v>3408</v>
      </c>
    </row>
    <row r="3436" spans="1:8" hidden="1">
      <c r="A3436">
        <v>138882</v>
      </c>
      <c r="B3436" t="s">
        <v>4923</v>
      </c>
      <c r="C3436" t="s">
        <v>4074</v>
      </c>
      <c r="D3436" t="s">
        <v>8664</v>
      </c>
      <c r="E3436">
        <v>29955000</v>
      </c>
      <c r="F3436">
        <v>35946000</v>
      </c>
      <c r="G3436">
        <v>46210</v>
      </c>
      <c r="H3436" t="s">
        <v>3408</v>
      </c>
    </row>
    <row r="3437" spans="1:8" hidden="1">
      <c r="A3437">
        <v>138883</v>
      </c>
      <c r="B3437" t="s">
        <v>8665</v>
      </c>
      <c r="C3437" t="s">
        <v>4082</v>
      </c>
      <c r="D3437">
        <v>0</v>
      </c>
      <c r="E3437">
        <v>260000</v>
      </c>
      <c r="F3437">
        <v>312000</v>
      </c>
      <c r="G3437">
        <v>46210</v>
      </c>
      <c r="H3437" t="s">
        <v>3408</v>
      </c>
    </row>
    <row r="3438" spans="1:8" hidden="1">
      <c r="A3438">
        <v>138884</v>
      </c>
      <c r="B3438" t="s">
        <v>7347</v>
      </c>
      <c r="C3438" t="s">
        <v>4083</v>
      </c>
      <c r="D3438">
        <v>0</v>
      </c>
      <c r="E3438">
        <v>319759.38</v>
      </c>
      <c r="F3438">
        <v>383711.26</v>
      </c>
      <c r="G3438">
        <v>46210</v>
      </c>
      <c r="H3438" t="s">
        <v>3408</v>
      </c>
    </row>
    <row r="3439" spans="1:8" hidden="1">
      <c r="A3439">
        <v>138885</v>
      </c>
      <c r="B3439" t="s">
        <v>4927</v>
      </c>
      <c r="C3439" t="s">
        <v>4076</v>
      </c>
      <c r="D3439" t="s">
        <v>8666</v>
      </c>
      <c r="E3439">
        <v>26260000</v>
      </c>
      <c r="F3439">
        <v>31512000</v>
      </c>
      <c r="G3439">
        <v>46210</v>
      </c>
      <c r="H3439" t="s">
        <v>3408</v>
      </c>
    </row>
    <row r="3440" spans="1:8" hidden="1">
      <c r="A3440">
        <v>138886</v>
      </c>
      <c r="B3440">
        <v>0</v>
      </c>
      <c r="C3440">
        <v>0</v>
      </c>
      <c r="D3440" t="s">
        <v>8667</v>
      </c>
      <c r="E3440">
        <v>0</v>
      </c>
      <c r="F3440">
        <v>0</v>
      </c>
      <c r="G3440">
        <v>46211</v>
      </c>
      <c r="H3440" t="s">
        <v>3409</v>
      </c>
    </row>
    <row r="3441" spans="1:8" hidden="1">
      <c r="A3441">
        <v>138887</v>
      </c>
      <c r="B3441">
        <v>0</v>
      </c>
      <c r="C3441">
        <v>0</v>
      </c>
      <c r="D3441" t="s">
        <v>8668</v>
      </c>
      <c r="E3441">
        <v>0</v>
      </c>
      <c r="F3441">
        <v>0</v>
      </c>
      <c r="G3441">
        <v>46211</v>
      </c>
      <c r="H3441" t="s">
        <v>3409</v>
      </c>
    </row>
    <row r="3442" spans="1:8" hidden="1">
      <c r="A3442">
        <v>138888</v>
      </c>
      <c r="B3442" t="s">
        <v>4763</v>
      </c>
      <c r="C3442" t="s">
        <v>3994</v>
      </c>
      <c r="D3442">
        <v>0</v>
      </c>
      <c r="E3442">
        <v>1800000000</v>
      </c>
      <c r="F3442">
        <v>0</v>
      </c>
      <c r="G3442">
        <v>46211</v>
      </c>
      <c r="H3442" t="s">
        <v>3409</v>
      </c>
    </row>
    <row r="3443" spans="1:8" hidden="1">
      <c r="A3443">
        <v>138889</v>
      </c>
      <c r="B3443" t="s">
        <v>6998</v>
      </c>
      <c r="C3443" t="s">
        <v>4053</v>
      </c>
      <c r="D3443" t="s">
        <v>8669</v>
      </c>
      <c r="E3443">
        <v>2148000</v>
      </c>
      <c r="F3443">
        <v>2577600</v>
      </c>
      <c r="G3443">
        <v>46211</v>
      </c>
      <c r="H3443" t="s">
        <v>3409</v>
      </c>
    </row>
    <row r="3444" spans="1:8" hidden="1">
      <c r="A3444">
        <v>138890</v>
      </c>
      <c r="B3444" t="s">
        <v>8670</v>
      </c>
      <c r="C3444" t="s">
        <v>4087</v>
      </c>
      <c r="D3444" t="s">
        <v>8671</v>
      </c>
      <c r="E3444">
        <v>26575687.800000001</v>
      </c>
      <c r="F3444">
        <v>26575687.800000001</v>
      </c>
      <c r="G3444">
        <v>46211</v>
      </c>
      <c r="H3444" t="s">
        <v>3409</v>
      </c>
    </row>
    <row r="3445" spans="1:8" hidden="1">
      <c r="A3445">
        <v>138891</v>
      </c>
      <c r="B3445" t="s">
        <v>4939</v>
      </c>
      <c r="C3445" t="s">
        <v>4021</v>
      </c>
      <c r="D3445" t="s">
        <v>3589</v>
      </c>
      <c r="E3445">
        <v>485621.9</v>
      </c>
      <c r="F3445">
        <v>582746.28</v>
      </c>
      <c r="G3445">
        <v>46211</v>
      </c>
      <c r="H3445" t="s">
        <v>3409</v>
      </c>
    </row>
    <row r="3446" spans="1:8" hidden="1">
      <c r="A3446">
        <v>138892</v>
      </c>
      <c r="B3446">
        <v>0</v>
      </c>
      <c r="C3446">
        <v>0</v>
      </c>
      <c r="D3446" t="s">
        <v>8672</v>
      </c>
      <c r="E3446">
        <v>38250000</v>
      </c>
      <c r="F3446">
        <v>45900000</v>
      </c>
      <c r="G3446">
        <v>46211</v>
      </c>
      <c r="H3446" t="s">
        <v>3409</v>
      </c>
    </row>
    <row r="3447" spans="1:8">
      <c r="A3447" s="9">
        <v>138893</v>
      </c>
      <c r="B3447" s="9" t="s">
        <v>4768</v>
      </c>
      <c r="C3447" s="9" t="s">
        <v>4020</v>
      </c>
      <c r="D3447" s="9" t="s">
        <v>8673</v>
      </c>
      <c r="E3447" s="9">
        <v>1512000</v>
      </c>
      <c r="F3447" s="9">
        <v>1814400</v>
      </c>
      <c r="G3447" s="12">
        <v>46211</v>
      </c>
      <c r="H3447" s="9" t="s">
        <v>3409</v>
      </c>
    </row>
    <row r="3448" spans="1:8" hidden="1">
      <c r="A3448">
        <v>138894</v>
      </c>
      <c r="B3448" t="s">
        <v>8674</v>
      </c>
      <c r="C3448" t="s">
        <v>4095</v>
      </c>
      <c r="D3448" t="s">
        <v>3676</v>
      </c>
      <c r="E3448">
        <v>3000000</v>
      </c>
      <c r="F3448">
        <v>3000000</v>
      </c>
      <c r="G3448">
        <v>46211</v>
      </c>
      <c r="H3448" t="s">
        <v>3409</v>
      </c>
    </row>
    <row r="3449" spans="1:8" hidden="1">
      <c r="A3449">
        <v>138895</v>
      </c>
      <c r="B3449" t="s">
        <v>6027</v>
      </c>
      <c r="C3449" t="s">
        <v>4106</v>
      </c>
      <c r="D3449" t="s">
        <v>8675</v>
      </c>
      <c r="E3449">
        <v>762750</v>
      </c>
      <c r="F3449">
        <v>762750</v>
      </c>
      <c r="G3449">
        <v>46211</v>
      </c>
      <c r="H3449" t="s">
        <v>3409</v>
      </c>
    </row>
    <row r="3450" spans="1:8" hidden="1">
      <c r="A3450">
        <v>138896</v>
      </c>
      <c r="B3450" t="s">
        <v>7296</v>
      </c>
      <c r="C3450" t="s">
        <v>4105</v>
      </c>
      <c r="D3450" t="s">
        <v>8675</v>
      </c>
      <c r="E3450">
        <v>2100000</v>
      </c>
      <c r="F3450">
        <v>2520000</v>
      </c>
      <c r="G3450">
        <v>46211</v>
      </c>
      <c r="H3450" t="s">
        <v>3409</v>
      </c>
    </row>
    <row r="3451" spans="1:8" hidden="1">
      <c r="A3451">
        <v>138897</v>
      </c>
      <c r="B3451" t="s">
        <v>8676</v>
      </c>
      <c r="C3451" t="s">
        <v>4077</v>
      </c>
      <c r="D3451" t="s">
        <v>8677</v>
      </c>
      <c r="E3451">
        <v>869166.69</v>
      </c>
      <c r="F3451">
        <v>1043000.03</v>
      </c>
      <c r="G3451">
        <v>46211</v>
      </c>
      <c r="H3451" t="s">
        <v>3409</v>
      </c>
    </row>
    <row r="3452" spans="1:8" hidden="1">
      <c r="A3452">
        <v>138898</v>
      </c>
      <c r="B3452" t="s">
        <v>5345</v>
      </c>
      <c r="C3452" t="s">
        <v>4058</v>
      </c>
      <c r="D3452" t="s">
        <v>8678</v>
      </c>
      <c r="E3452">
        <v>3320000</v>
      </c>
      <c r="F3452">
        <v>3984000</v>
      </c>
      <c r="G3452">
        <v>46211</v>
      </c>
      <c r="H3452" t="s">
        <v>3409</v>
      </c>
    </row>
    <row r="3453" spans="1:8" hidden="1">
      <c r="A3453">
        <v>138899</v>
      </c>
      <c r="B3453" t="s">
        <v>4791</v>
      </c>
      <c r="C3453" t="s">
        <v>3968</v>
      </c>
      <c r="D3453" t="s">
        <v>8679</v>
      </c>
      <c r="E3453">
        <v>4250000</v>
      </c>
      <c r="F3453">
        <v>5100000</v>
      </c>
      <c r="G3453">
        <v>46211</v>
      </c>
      <c r="H3453" t="s">
        <v>3409</v>
      </c>
    </row>
    <row r="3454" spans="1:8" hidden="1">
      <c r="A3454">
        <v>138900</v>
      </c>
      <c r="B3454" t="s">
        <v>5764</v>
      </c>
      <c r="C3454" t="s">
        <v>4151</v>
      </c>
      <c r="D3454" t="s">
        <v>8680</v>
      </c>
      <c r="E3454">
        <v>40700000</v>
      </c>
      <c r="F3454">
        <v>48840000</v>
      </c>
      <c r="G3454">
        <v>46223</v>
      </c>
      <c r="H3454" t="s">
        <v>3420</v>
      </c>
    </row>
    <row r="3455" spans="1:8" hidden="1">
      <c r="A3455">
        <v>138901</v>
      </c>
      <c r="B3455" t="s">
        <v>5560</v>
      </c>
      <c r="C3455" t="s">
        <v>4078</v>
      </c>
      <c r="D3455" t="s">
        <v>8681</v>
      </c>
      <c r="E3455">
        <v>5000</v>
      </c>
      <c r="F3455">
        <v>5000</v>
      </c>
      <c r="G3455">
        <v>46211</v>
      </c>
      <c r="H3455" t="s">
        <v>3409</v>
      </c>
    </row>
    <row r="3456" spans="1:8" hidden="1">
      <c r="A3456">
        <v>138902</v>
      </c>
      <c r="B3456" t="s">
        <v>4800</v>
      </c>
      <c r="C3456" t="s">
        <v>3984</v>
      </c>
      <c r="D3456" t="s">
        <v>714</v>
      </c>
      <c r="E3456">
        <v>4400000</v>
      </c>
      <c r="F3456">
        <v>5280000</v>
      </c>
      <c r="G3456">
        <v>46211</v>
      </c>
      <c r="H3456" t="s">
        <v>3409</v>
      </c>
    </row>
    <row r="3457" spans="1:8" hidden="1">
      <c r="A3457">
        <v>138903</v>
      </c>
      <c r="B3457" t="s">
        <v>4706</v>
      </c>
      <c r="C3457" t="s">
        <v>4122</v>
      </c>
      <c r="D3457" t="s">
        <v>8682</v>
      </c>
      <c r="E3457">
        <v>4350000</v>
      </c>
      <c r="F3457">
        <v>4350000</v>
      </c>
      <c r="G3457">
        <v>46212</v>
      </c>
      <c r="H3457" t="s">
        <v>3410</v>
      </c>
    </row>
    <row r="3458" spans="1:8" hidden="1">
      <c r="A3458">
        <v>138904</v>
      </c>
      <c r="B3458" t="s">
        <v>4910</v>
      </c>
      <c r="C3458" t="s">
        <v>4080</v>
      </c>
      <c r="D3458" t="s">
        <v>718</v>
      </c>
      <c r="E3458">
        <v>4815000</v>
      </c>
      <c r="F3458">
        <v>5778000</v>
      </c>
      <c r="G3458">
        <v>46212</v>
      </c>
      <c r="H3458" t="s">
        <v>3410</v>
      </c>
    </row>
    <row r="3459" spans="1:8" hidden="1">
      <c r="A3459">
        <v>138905</v>
      </c>
      <c r="B3459" t="s">
        <v>4910</v>
      </c>
      <c r="C3459" t="s">
        <v>4080</v>
      </c>
      <c r="D3459" t="s">
        <v>715</v>
      </c>
      <c r="E3459">
        <v>4815000</v>
      </c>
      <c r="F3459">
        <v>5778000</v>
      </c>
      <c r="G3459">
        <v>46212</v>
      </c>
      <c r="H3459" t="s">
        <v>3410</v>
      </c>
    </row>
    <row r="3460" spans="1:8" hidden="1">
      <c r="A3460">
        <v>138906</v>
      </c>
      <c r="B3460" t="s">
        <v>4910</v>
      </c>
      <c r="C3460" t="s">
        <v>4080</v>
      </c>
      <c r="D3460" t="s">
        <v>717</v>
      </c>
      <c r="E3460">
        <v>4815000</v>
      </c>
      <c r="F3460">
        <v>5778000</v>
      </c>
      <c r="G3460">
        <v>46212</v>
      </c>
      <c r="H3460" t="s">
        <v>3410</v>
      </c>
    </row>
    <row r="3461" spans="1:8" hidden="1">
      <c r="A3461">
        <v>138907</v>
      </c>
      <c r="B3461" t="s">
        <v>4668</v>
      </c>
      <c r="C3461" t="s">
        <v>4050</v>
      </c>
      <c r="D3461" t="s">
        <v>8683</v>
      </c>
      <c r="E3461">
        <v>33738749.909999996</v>
      </c>
      <c r="F3461">
        <v>40486499.890000001</v>
      </c>
      <c r="G3461">
        <v>46212</v>
      </c>
      <c r="H3461" t="s">
        <v>3410</v>
      </c>
    </row>
    <row r="3462" spans="1:8" hidden="1">
      <c r="A3462">
        <v>138908</v>
      </c>
      <c r="B3462">
        <v>0</v>
      </c>
      <c r="C3462">
        <v>0</v>
      </c>
      <c r="D3462" t="s">
        <v>8684</v>
      </c>
      <c r="E3462">
        <v>29488000</v>
      </c>
      <c r="F3462">
        <v>35385600</v>
      </c>
      <c r="G3462">
        <v>46212</v>
      </c>
      <c r="H3462" t="s">
        <v>3410</v>
      </c>
    </row>
    <row r="3463" spans="1:8" hidden="1">
      <c r="A3463">
        <v>138909</v>
      </c>
      <c r="B3463" t="s">
        <v>4938</v>
      </c>
      <c r="C3463" t="s">
        <v>3972</v>
      </c>
      <c r="D3463" t="s">
        <v>8685</v>
      </c>
      <c r="E3463">
        <v>8874000</v>
      </c>
      <c r="F3463">
        <v>10648800</v>
      </c>
      <c r="G3463">
        <v>46212</v>
      </c>
      <c r="H3463" t="s">
        <v>3410</v>
      </c>
    </row>
    <row r="3464" spans="1:8" hidden="1">
      <c r="A3464">
        <v>138910</v>
      </c>
      <c r="B3464">
        <v>0</v>
      </c>
      <c r="C3464">
        <v>0</v>
      </c>
      <c r="D3464" t="s">
        <v>8686</v>
      </c>
      <c r="E3464">
        <v>30430000</v>
      </c>
      <c r="F3464">
        <v>36516000</v>
      </c>
      <c r="G3464">
        <v>46212</v>
      </c>
      <c r="H3464" t="s">
        <v>3410</v>
      </c>
    </row>
    <row r="3465" spans="1:8" hidden="1">
      <c r="A3465">
        <v>138911</v>
      </c>
      <c r="B3465">
        <v>0</v>
      </c>
      <c r="C3465">
        <v>0</v>
      </c>
      <c r="D3465" t="s">
        <v>8687</v>
      </c>
      <c r="E3465">
        <v>22100000</v>
      </c>
      <c r="F3465">
        <v>26520000</v>
      </c>
      <c r="G3465">
        <v>46212</v>
      </c>
      <c r="H3465" t="s">
        <v>3410</v>
      </c>
    </row>
    <row r="3466" spans="1:8" hidden="1">
      <c r="A3466">
        <v>138912</v>
      </c>
      <c r="B3466" t="s">
        <v>5287</v>
      </c>
      <c r="C3466" t="s">
        <v>4085</v>
      </c>
      <c r="D3466" t="s">
        <v>8688</v>
      </c>
      <c r="E3466">
        <v>450000</v>
      </c>
      <c r="F3466">
        <v>540000</v>
      </c>
      <c r="G3466">
        <v>46212</v>
      </c>
      <c r="H3466" t="s">
        <v>3410</v>
      </c>
    </row>
    <row r="3467" spans="1:8" hidden="1">
      <c r="A3467">
        <v>138913</v>
      </c>
      <c r="B3467">
        <v>0</v>
      </c>
      <c r="C3467">
        <v>0</v>
      </c>
      <c r="D3467" t="s">
        <v>8689</v>
      </c>
      <c r="E3467">
        <v>2230500.06</v>
      </c>
      <c r="F3467">
        <v>2676600.0699999998</v>
      </c>
      <c r="G3467">
        <v>46212</v>
      </c>
      <c r="H3467" t="s">
        <v>3410</v>
      </c>
    </row>
    <row r="3468" spans="1:8" hidden="1">
      <c r="A3468">
        <v>138914</v>
      </c>
      <c r="B3468">
        <v>0</v>
      </c>
      <c r="C3468">
        <v>0</v>
      </c>
      <c r="D3468" t="s">
        <v>8690</v>
      </c>
      <c r="E3468">
        <v>10920000</v>
      </c>
      <c r="F3468">
        <v>13104000</v>
      </c>
      <c r="G3468">
        <v>46212</v>
      </c>
      <c r="H3468" t="s">
        <v>3410</v>
      </c>
    </row>
    <row r="3469" spans="1:8" hidden="1">
      <c r="A3469">
        <v>138915</v>
      </c>
      <c r="B3469" t="s">
        <v>5057</v>
      </c>
      <c r="C3469" t="s">
        <v>4008</v>
      </c>
      <c r="D3469" t="s">
        <v>8691</v>
      </c>
      <c r="E3469">
        <v>37458335</v>
      </c>
      <c r="F3469">
        <v>44950002</v>
      </c>
      <c r="G3469">
        <v>46212</v>
      </c>
      <c r="H3469" t="s">
        <v>3410</v>
      </c>
    </row>
    <row r="3470" spans="1:8" hidden="1">
      <c r="A3470">
        <v>138916</v>
      </c>
      <c r="B3470" t="s">
        <v>6011</v>
      </c>
      <c r="C3470" t="s">
        <v>4037</v>
      </c>
      <c r="D3470" t="s">
        <v>8692</v>
      </c>
      <c r="E3470">
        <v>5333333</v>
      </c>
      <c r="F3470">
        <v>6399999.5999999996</v>
      </c>
      <c r="G3470">
        <v>46212</v>
      </c>
      <c r="H3470" t="s">
        <v>3410</v>
      </c>
    </row>
    <row r="3471" spans="1:8" hidden="1">
      <c r="A3471">
        <v>138917</v>
      </c>
      <c r="B3471" t="s">
        <v>5057</v>
      </c>
      <c r="C3471" t="s">
        <v>4008</v>
      </c>
      <c r="D3471" t="s">
        <v>8693</v>
      </c>
      <c r="E3471">
        <v>16800000</v>
      </c>
      <c r="F3471">
        <v>20160000</v>
      </c>
      <c r="G3471">
        <v>46212</v>
      </c>
      <c r="H3471" t="s">
        <v>3410</v>
      </c>
    </row>
    <row r="3472" spans="1:8" hidden="1">
      <c r="A3472">
        <v>138918</v>
      </c>
      <c r="B3472" t="s">
        <v>5057</v>
      </c>
      <c r="C3472" t="s">
        <v>4008</v>
      </c>
      <c r="D3472" t="s">
        <v>8694</v>
      </c>
      <c r="E3472">
        <v>14983334</v>
      </c>
      <c r="F3472">
        <v>17980000.800000001</v>
      </c>
      <c r="G3472">
        <v>46212</v>
      </c>
      <c r="H3472" t="s">
        <v>3410</v>
      </c>
    </row>
    <row r="3473" spans="1:8" hidden="1">
      <c r="A3473">
        <v>138919</v>
      </c>
      <c r="B3473" t="s">
        <v>6562</v>
      </c>
      <c r="C3473" t="s">
        <v>4027</v>
      </c>
      <c r="D3473" t="s">
        <v>8695</v>
      </c>
      <c r="E3473">
        <v>12984000</v>
      </c>
      <c r="F3473">
        <v>15580800</v>
      </c>
      <c r="G3473">
        <v>46212</v>
      </c>
      <c r="H3473" t="s">
        <v>3410</v>
      </c>
    </row>
    <row r="3474" spans="1:8" hidden="1">
      <c r="A3474">
        <v>138920</v>
      </c>
      <c r="B3474" t="s">
        <v>4777</v>
      </c>
      <c r="C3474" t="s">
        <v>4054</v>
      </c>
      <c r="D3474" t="s">
        <v>8696</v>
      </c>
      <c r="E3474">
        <v>2092925</v>
      </c>
      <c r="F3474">
        <v>2511510</v>
      </c>
      <c r="G3474">
        <v>46212</v>
      </c>
      <c r="H3474" t="s">
        <v>3410</v>
      </c>
    </row>
    <row r="3475" spans="1:8" hidden="1">
      <c r="A3475">
        <v>138921</v>
      </c>
      <c r="B3475" t="s">
        <v>8179</v>
      </c>
      <c r="C3475" t="s">
        <v>4120</v>
      </c>
      <c r="D3475" t="s">
        <v>8697</v>
      </c>
      <c r="E3475">
        <v>5000000</v>
      </c>
      <c r="F3475">
        <v>5000000</v>
      </c>
      <c r="G3475">
        <v>46212</v>
      </c>
      <c r="H3475" t="s">
        <v>3410</v>
      </c>
    </row>
    <row r="3476" spans="1:8" hidden="1">
      <c r="A3476">
        <v>138922</v>
      </c>
      <c r="B3476" t="s">
        <v>8698</v>
      </c>
      <c r="C3476" t="s">
        <v>4104</v>
      </c>
      <c r="D3476" t="s">
        <v>8699</v>
      </c>
      <c r="E3476">
        <v>2740000</v>
      </c>
      <c r="F3476">
        <v>2740000</v>
      </c>
      <c r="G3476">
        <v>46212</v>
      </c>
      <c r="H3476" t="s">
        <v>3410</v>
      </c>
    </row>
    <row r="3477" spans="1:8" hidden="1">
      <c r="A3477">
        <v>138923</v>
      </c>
      <c r="B3477" t="s">
        <v>5533</v>
      </c>
      <c r="C3477" t="s">
        <v>4084</v>
      </c>
      <c r="D3477">
        <v>0</v>
      </c>
      <c r="E3477">
        <v>108</v>
      </c>
      <c r="F3477">
        <v>108</v>
      </c>
      <c r="G3477">
        <v>46212</v>
      </c>
      <c r="H3477" t="s">
        <v>3410</v>
      </c>
    </row>
    <row r="3478" spans="1:8" hidden="1">
      <c r="A3478">
        <v>138924</v>
      </c>
      <c r="B3478" t="s">
        <v>8700</v>
      </c>
      <c r="C3478" t="s">
        <v>4094</v>
      </c>
      <c r="D3478" t="s">
        <v>8701</v>
      </c>
      <c r="E3478">
        <v>2500000</v>
      </c>
      <c r="F3478">
        <v>2500000</v>
      </c>
      <c r="G3478">
        <v>46212</v>
      </c>
      <c r="H3478" t="s">
        <v>3410</v>
      </c>
    </row>
    <row r="3479" spans="1:8" hidden="1">
      <c r="A3479">
        <v>138925</v>
      </c>
      <c r="B3479" t="s">
        <v>8702</v>
      </c>
      <c r="C3479" t="s">
        <v>4119</v>
      </c>
      <c r="D3479" t="s">
        <v>8703</v>
      </c>
      <c r="E3479">
        <v>12500000</v>
      </c>
      <c r="F3479">
        <v>12500000</v>
      </c>
      <c r="G3479">
        <v>46212</v>
      </c>
      <c r="H3479" t="s">
        <v>3410</v>
      </c>
    </row>
    <row r="3480" spans="1:8" hidden="1">
      <c r="A3480">
        <v>138926</v>
      </c>
      <c r="B3480" t="s">
        <v>8704</v>
      </c>
      <c r="C3480" t="s">
        <v>4117</v>
      </c>
      <c r="D3480" t="s">
        <v>8705</v>
      </c>
      <c r="E3480">
        <v>11705750</v>
      </c>
      <c r="F3480">
        <v>14046900</v>
      </c>
      <c r="G3480">
        <v>46212</v>
      </c>
      <c r="H3480" t="s">
        <v>3410</v>
      </c>
    </row>
    <row r="3481" spans="1:8">
      <c r="A3481" s="9">
        <v>138927</v>
      </c>
      <c r="B3481" s="9" t="s">
        <v>4768</v>
      </c>
      <c r="C3481" s="9" t="s">
        <v>4020</v>
      </c>
      <c r="D3481" s="9" t="s">
        <v>3618</v>
      </c>
      <c r="E3481" s="9">
        <v>2293275</v>
      </c>
      <c r="F3481" s="9">
        <v>2293275</v>
      </c>
      <c r="G3481" s="12">
        <v>46212</v>
      </c>
      <c r="H3481" s="9" t="s">
        <v>3410</v>
      </c>
    </row>
    <row r="3482" spans="1:8" hidden="1">
      <c r="A3482">
        <v>138928</v>
      </c>
      <c r="B3482" t="s">
        <v>8706</v>
      </c>
      <c r="C3482" t="s">
        <v>4118</v>
      </c>
      <c r="D3482" t="s">
        <v>8707</v>
      </c>
      <c r="E3482">
        <v>784000</v>
      </c>
      <c r="F3482">
        <v>784000</v>
      </c>
      <c r="G3482">
        <v>46212</v>
      </c>
      <c r="H3482" t="s">
        <v>3410</v>
      </c>
    </row>
    <row r="3483" spans="1:8" hidden="1">
      <c r="A3483">
        <v>138929</v>
      </c>
      <c r="B3483" t="s">
        <v>4695</v>
      </c>
      <c r="C3483" t="s">
        <v>3973</v>
      </c>
      <c r="D3483" t="s">
        <v>6456</v>
      </c>
      <c r="E3483">
        <v>2084700</v>
      </c>
      <c r="F3483">
        <v>2084700</v>
      </c>
      <c r="G3483">
        <v>46213</v>
      </c>
      <c r="H3483" t="s">
        <v>3406</v>
      </c>
    </row>
    <row r="3484" spans="1:8" hidden="1">
      <c r="A3484">
        <v>138930</v>
      </c>
      <c r="B3484" t="s">
        <v>6070</v>
      </c>
      <c r="C3484" t="s">
        <v>4103</v>
      </c>
      <c r="D3484" t="s">
        <v>8708</v>
      </c>
      <c r="E3484">
        <v>10320000</v>
      </c>
      <c r="F3484">
        <v>12384000</v>
      </c>
      <c r="G3484">
        <v>46213</v>
      </c>
      <c r="H3484" t="s">
        <v>3406</v>
      </c>
    </row>
    <row r="3485" spans="1:8" hidden="1">
      <c r="A3485">
        <v>138931</v>
      </c>
      <c r="B3485" t="s">
        <v>4697</v>
      </c>
      <c r="C3485" t="s">
        <v>3996</v>
      </c>
      <c r="D3485" t="s">
        <v>8709</v>
      </c>
      <c r="E3485">
        <v>1550000</v>
      </c>
      <c r="F3485">
        <v>1550000</v>
      </c>
      <c r="G3485">
        <v>46213</v>
      </c>
      <c r="H3485" t="s">
        <v>3406</v>
      </c>
    </row>
    <row r="3486" spans="1:8" hidden="1">
      <c r="A3486">
        <v>138932</v>
      </c>
      <c r="B3486">
        <v>0</v>
      </c>
      <c r="C3486">
        <v>0</v>
      </c>
      <c r="D3486" t="s">
        <v>8710</v>
      </c>
      <c r="E3486">
        <v>0</v>
      </c>
      <c r="F3486">
        <v>0</v>
      </c>
      <c r="G3486">
        <v>46213</v>
      </c>
      <c r="H3486" t="s">
        <v>3406</v>
      </c>
    </row>
    <row r="3487" spans="1:8" hidden="1">
      <c r="A3487">
        <v>138933</v>
      </c>
      <c r="B3487" t="s">
        <v>4668</v>
      </c>
      <c r="C3487" t="s">
        <v>4050</v>
      </c>
      <c r="D3487" t="s">
        <v>8711</v>
      </c>
      <c r="E3487">
        <v>14537499.42</v>
      </c>
      <c r="F3487">
        <v>17444999.300000001</v>
      </c>
      <c r="G3487">
        <v>46213</v>
      </c>
      <c r="H3487" t="s">
        <v>3406</v>
      </c>
    </row>
    <row r="3488" spans="1:8" hidden="1">
      <c r="A3488">
        <v>138934</v>
      </c>
      <c r="B3488" t="s">
        <v>4794</v>
      </c>
      <c r="C3488" t="s">
        <v>4025</v>
      </c>
      <c r="D3488">
        <v>0</v>
      </c>
      <c r="E3488">
        <v>372077462.19999999</v>
      </c>
      <c r="F3488">
        <v>372077462.19999999</v>
      </c>
      <c r="G3488">
        <v>46213</v>
      </c>
      <c r="H3488" t="s">
        <v>3406</v>
      </c>
    </row>
    <row r="3489" spans="1:8" hidden="1">
      <c r="A3489">
        <v>138935</v>
      </c>
      <c r="B3489" t="s">
        <v>4794</v>
      </c>
      <c r="C3489" t="s">
        <v>4025</v>
      </c>
      <c r="D3489">
        <v>0</v>
      </c>
      <c r="E3489">
        <v>95568</v>
      </c>
      <c r="F3489">
        <v>95568</v>
      </c>
      <c r="G3489">
        <v>46213</v>
      </c>
      <c r="H3489" t="s">
        <v>3406</v>
      </c>
    </row>
    <row r="3490" spans="1:8" hidden="1">
      <c r="A3490">
        <v>138936</v>
      </c>
      <c r="B3490" t="s">
        <v>4794</v>
      </c>
      <c r="C3490" t="s">
        <v>4025</v>
      </c>
      <c r="D3490">
        <v>0</v>
      </c>
      <c r="E3490">
        <v>95568</v>
      </c>
      <c r="F3490">
        <v>95568</v>
      </c>
      <c r="G3490">
        <v>46213</v>
      </c>
      <c r="H3490" t="s">
        <v>3406</v>
      </c>
    </row>
    <row r="3491" spans="1:8" hidden="1">
      <c r="A3491">
        <v>138937</v>
      </c>
      <c r="B3491" t="s">
        <v>8549</v>
      </c>
      <c r="C3491" t="s">
        <v>4067</v>
      </c>
      <c r="D3491" t="s">
        <v>8712</v>
      </c>
      <c r="E3491">
        <v>12800000</v>
      </c>
      <c r="F3491">
        <v>12800000</v>
      </c>
      <c r="G3491">
        <v>46213</v>
      </c>
      <c r="H3491" t="s">
        <v>3406</v>
      </c>
    </row>
    <row r="3492" spans="1:8" hidden="1">
      <c r="A3492">
        <v>138938</v>
      </c>
      <c r="B3492" t="s">
        <v>5316</v>
      </c>
      <c r="C3492" t="s">
        <v>4141</v>
      </c>
      <c r="D3492" t="s">
        <v>8713</v>
      </c>
      <c r="E3492">
        <v>206400</v>
      </c>
      <c r="F3492">
        <v>247680</v>
      </c>
      <c r="G3492">
        <v>46213</v>
      </c>
      <c r="H3492" t="s">
        <v>3406</v>
      </c>
    </row>
    <row r="3493" spans="1:8" hidden="1">
      <c r="A3493">
        <v>138939</v>
      </c>
      <c r="B3493" t="s">
        <v>6998</v>
      </c>
      <c r="C3493" t="s">
        <v>4053</v>
      </c>
      <c r="D3493" t="s">
        <v>8714</v>
      </c>
      <c r="E3493">
        <v>7020000</v>
      </c>
      <c r="F3493">
        <v>8424000</v>
      </c>
      <c r="G3493">
        <v>46213</v>
      </c>
      <c r="H3493" t="s">
        <v>3406</v>
      </c>
    </row>
    <row r="3494" spans="1:8" hidden="1">
      <c r="A3494">
        <v>138940</v>
      </c>
      <c r="B3494" t="s">
        <v>6562</v>
      </c>
      <c r="C3494" t="s">
        <v>4027</v>
      </c>
      <c r="D3494" t="s">
        <v>8715</v>
      </c>
      <c r="E3494">
        <v>500000</v>
      </c>
      <c r="F3494">
        <v>600000</v>
      </c>
      <c r="G3494">
        <v>46213</v>
      </c>
      <c r="H3494" t="s">
        <v>3406</v>
      </c>
    </row>
    <row r="3495" spans="1:8" hidden="1">
      <c r="A3495">
        <v>138941</v>
      </c>
      <c r="B3495" t="s">
        <v>5071</v>
      </c>
      <c r="C3495" t="s">
        <v>4092</v>
      </c>
      <c r="D3495" t="s">
        <v>8716</v>
      </c>
      <c r="E3495">
        <v>50000000</v>
      </c>
      <c r="F3495">
        <v>50000000</v>
      </c>
      <c r="G3495">
        <v>46213</v>
      </c>
      <c r="H3495" t="s">
        <v>3406</v>
      </c>
    </row>
    <row r="3496" spans="1:8" hidden="1">
      <c r="A3496">
        <v>138942</v>
      </c>
      <c r="B3496" t="s">
        <v>8717</v>
      </c>
      <c r="C3496" t="s">
        <v>4116</v>
      </c>
      <c r="D3496" t="s">
        <v>8718</v>
      </c>
      <c r="E3496">
        <v>639000</v>
      </c>
      <c r="F3496">
        <v>639000</v>
      </c>
      <c r="G3496">
        <v>46213</v>
      </c>
      <c r="H3496" t="s">
        <v>3406</v>
      </c>
    </row>
    <row r="3497" spans="1:8" hidden="1">
      <c r="A3497">
        <v>138943</v>
      </c>
      <c r="B3497" t="s">
        <v>4681</v>
      </c>
      <c r="C3497" t="s">
        <v>4071</v>
      </c>
      <c r="D3497" t="s">
        <v>8719</v>
      </c>
      <c r="E3497">
        <v>1350000</v>
      </c>
      <c r="F3497">
        <v>1620000</v>
      </c>
      <c r="G3497">
        <v>46213</v>
      </c>
      <c r="H3497" t="s">
        <v>3406</v>
      </c>
    </row>
    <row r="3498" spans="1:8" hidden="1">
      <c r="A3498">
        <v>138944</v>
      </c>
      <c r="B3498" t="s">
        <v>8720</v>
      </c>
      <c r="C3498" t="s">
        <v>4140</v>
      </c>
      <c r="D3498" t="s">
        <v>8721</v>
      </c>
      <c r="E3498">
        <v>7000000</v>
      </c>
      <c r="F3498">
        <v>7000000</v>
      </c>
      <c r="G3498">
        <v>46213</v>
      </c>
      <c r="H3498" t="s">
        <v>3406</v>
      </c>
    </row>
    <row r="3499" spans="1:8" hidden="1">
      <c r="A3499">
        <v>138945</v>
      </c>
      <c r="B3499" t="s">
        <v>4697</v>
      </c>
      <c r="C3499" t="s">
        <v>3996</v>
      </c>
      <c r="D3499" t="s">
        <v>8722</v>
      </c>
      <c r="E3499">
        <v>3101000</v>
      </c>
      <c r="F3499">
        <v>3101000</v>
      </c>
      <c r="G3499">
        <v>46213</v>
      </c>
      <c r="H3499" t="s">
        <v>3406</v>
      </c>
    </row>
    <row r="3500" spans="1:8" hidden="1">
      <c r="A3500">
        <v>138946</v>
      </c>
      <c r="B3500" t="s">
        <v>5370</v>
      </c>
      <c r="C3500" t="s">
        <v>4101</v>
      </c>
      <c r="D3500" t="s">
        <v>8723</v>
      </c>
      <c r="E3500">
        <v>11220000</v>
      </c>
      <c r="F3500">
        <v>13464000</v>
      </c>
      <c r="G3500">
        <v>46213</v>
      </c>
      <c r="H3500" t="s">
        <v>3406</v>
      </c>
    </row>
    <row r="3501" spans="1:8" hidden="1">
      <c r="A3501">
        <v>138947</v>
      </c>
      <c r="B3501" t="s">
        <v>4697</v>
      </c>
      <c r="C3501" t="s">
        <v>3996</v>
      </c>
      <c r="D3501" t="s">
        <v>8724</v>
      </c>
      <c r="E3501">
        <v>1573000</v>
      </c>
      <c r="F3501">
        <v>1573000</v>
      </c>
      <c r="G3501">
        <v>46213</v>
      </c>
      <c r="H3501" t="s">
        <v>3406</v>
      </c>
    </row>
    <row r="3502" spans="1:8" hidden="1">
      <c r="A3502">
        <v>138948</v>
      </c>
      <c r="B3502" t="s">
        <v>5057</v>
      </c>
      <c r="C3502" t="s">
        <v>4008</v>
      </c>
      <c r="D3502" t="s">
        <v>8725</v>
      </c>
      <c r="E3502">
        <v>1501800</v>
      </c>
      <c r="F3502">
        <v>1802160</v>
      </c>
      <c r="G3502">
        <v>46213</v>
      </c>
      <c r="H3502" t="s">
        <v>3406</v>
      </c>
    </row>
    <row r="3503" spans="1:8" hidden="1">
      <c r="A3503">
        <v>138949</v>
      </c>
      <c r="B3503" t="s">
        <v>4697</v>
      </c>
      <c r="C3503" t="s">
        <v>3996</v>
      </c>
      <c r="D3503" t="s">
        <v>8726</v>
      </c>
      <c r="E3503">
        <v>11131500</v>
      </c>
      <c r="F3503">
        <v>11131500</v>
      </c>
      <c r="G3503">
        <v>46213</v>
      </c>
      <c r="H3503" t="s">
        <v>3406</v>
      </c>
    </row>
    <row r="3504" spans="1:8" hidden="1">
      <c r="A3504">
        <v>138950</v>
      </c>
      <c r="B3504" t="s">
        <v>6896</v>
      </c>
      <c r="C3504" t="s">
        <v>4093</v>
      </c>
      <c r="D3504" t="s">
        <v>8727</v>
      </c>
      <c r="E3504">
        <v>1440000</v>
      </c>
      <c r="F3504">
        <v>1440000</v>
      </c>
      <c r="G3504">
        <v>46213</v>
      </c>
      <c r="H3504" t="s">
        <v>3406</v>
      </c>
    </row>
    <row r="3505" spans="1:8" hidden="1">
      <c r="A3505">
        <v>138951</v>
      </c>
      <c r="B3505" t="s">
        <v>6035</v>
      </c>
      <c r="C3505" t="s">
        <v>4102</v>
      </c>
      <c r="D3505" t="s">
        <v>8728</v>
      </c>
      <c r="E3505">
        <v>637342.81999999995</v>
      </c>
      <c r="F3505">
        <v>764811.38</v>
      </c>
      <c r="G3505">
        <v>46213</v>
      </c>
      <c r="H3505" t="s">
        <v>3406</v>
      </c>
    </row>
    <row r="3506" spans="1:8" hidden="1">
      <c r="A3506">
        <v>138952</v>
      </c>
      <c r="B3506" t="s">
        <v>8729</v>
      </c>
      <c r="C3506" t="s">
        <v>4155</v>
      </c>
      <c r="D3506">
        <v>0</v>
      </c>
      <c r="E3506">
        <v>10384620</v>
      </c>
      <c r="F3506">
        <v>0</v>
      </c>
      <c r="G3506">
        <v>46213</v>
      </c>
      <c r="H3506" t="s">
        <v>3406</v>
      </c>
    </row>
    <row r="3507" spans="1:8" hidden="1">
      <c r="A3507">
        <v>138953</v>
      </c>
      <c r="B3507">
        <v>0</v>
      </c>
      <c r="C3507">
        <v>0</v>
      </c>
      <c r="D3507" t="s">
        <v>8730</v>
      </c>
      <c r="E3507">
        <v>2880000</v>
      </c>
      <c r="F3507">
        <v>3456000</v>
      </c>
      <c r="G3507">
        <v>46213</v>
      </c>
      <c r="H3507" t="s">
        <v>3406</v>
      </c>
    </row>
    <row r="3508" spans="1:8" hidden="1">
      <c r="A3508">
        <v>138954</v>
      </c>
      <c r="B3508" t="s">
        <v>4794</v>
      </c>
      <c r="C3508" t="s">
        <v>4025</v>
      </c>
      <c r="D3508" t="s">
        <v>8731</v>
      </c>
      <c r="E3508">
        <v>655200</v>
      </c>
      <c r="F3508">
        <v>655200</v>
      </c>
      <c r="G3508">
        <v>46213</v>
      </c>
      <c r="H3508" t="s">
        <v>3406</v>
      </c>
    </row>
    <row r="3509" spans="1:8" hidden="1">
      <c r="A3509">
        <v>138955</v>
      </c>
      <c r="B3509" t="s">
        <v>7355</v>
      </c>
      <c r="C3509" t="s">
        <v>4100</v>
      </c>
      <c r="D3509" t="s">
        <v>3682</v>
      </c>
      <c r="E3509">
        <v>8663040</v>
      </c>
      <c r="F3509">
        <v>8663040</v>
      </c>
      <c r="G3509">
        <v>46216</v>
      </c>
      <c r="H3509" t="s">
        <v>3405</v>
      </c>
    </row>
    <row r="3510" spans="1:8" hidden="1">
      <c r="A3510">
        <v>138956</v>
      </c>
      <c r="B3510" t="s">
        <v>4866</v>
      </c>
      <c r="C3510" t="s">
        <v>4097</v>
      </c>
      <c r="D3510" t="s">
        <v>8732</v>
      </c>
      <c r="E3510">
        <v>2300000</v>
      </c>
      <c r="F3510">
        <v>2300000</v>
      </c>
      <c r="G3510">
        <v>46216</v>
      </c>
      <c r="H3510" t="s">
        <v>3405</v>
      </c>
    </row>
    <row r="3511" spans="1:8" hidden="1">
      <c r="A3511">
        <v>138957</v>
      </c>
      <c r="B3511" t="s">
        <v>4830</v>
      </c>
      <c r="C3511" t="s">
        <v>4139</v>
      </c>
      <c r="D3511" t="s">
        <v>8733</v>
      </c>
      <c r="E3511">
        <v>2300000</v>
      </c>
      <c r="F3511">
        <v>2300000</v>
      </c>
      <c r="G3511">
        <v>46216</v>
      </c>
      <c r="H3511" t="s">
        <v>3405</v>
      </c>
    </row>
    <row r="3512" spans="1:8" hidden="1">
      <c r="A3512">
        <v>138958</v>
      </c>
      <c r="B3512" t="s">
        <v>4827</v>
      </c>
      <c r="C3512" t="s">
        <v>4144</v>
      </c>
      <c r="D3512" t="s">
        <v>8734</v>
      </c>
      <c r="E3512">
        <v>4900000</v>
      </c>
      <c r="F3512">
        <v>4900000</v>
      </c>
      <c r="G3512">
        <v>46216</v>
      </c>
      <c r="H3512" t="s">
        <v>3405</v>
      </c>
    </row>
    <row r="3513" spans="1:8" hidden="1">
      <c r="A3513">
        <v>138959</v>
      </c>
      <c r="B3513" t="s">
        <v>4837</v>
      </c>
      <c r="C3513" t="s">
        <v>4143</v>
      </c>
      <c r="D3513" t="s">
        <v>8735</v>
      </c>
      <c r="E3513">
        <v>2500000</v>
      </c>
      <c r="F3513">
        <v>2500000</v>
      </c>
      <c r="G3513">
        <v>46216</v>
      </c>
      <c r="H3513" t="s">
        <v>3405</v>
      </c>
    </row>
    <row r="3514" spans="1:8" hidden="1">
      <c r="A3514">
        <v>138960</v>
      </c>
      <c r="B3514" t="s">
        <v>4807</v>
      </c>
      <c r="C3514" t="s">
        <v>3982</v>
      </c>
      <c r="D3514" t="s">
        <v>8736</v>
      </c>
      <c r="E3514">
        <v>13736800</v>
      </c>
      <c r="F3514">
        <v>16484160</v>
      </c>
      <c r="G3514">
        <v>46216</v>
      </c>
      <c r="H3514" t="s">
        <v>3405</v>
      </c>
    </row>
    <row r="3515" spans="1:8" hidden="1">
      <c r="A3515">
        <v>138961</v>
      </c>
      <c r="B3515" t="s">
        <v>5024</v>
      </c>
      <c r="C3515" t="s">
        <v>3967</v>
      </c>
      <c r="D3515">
        <v>0</v>
      </c>
      <c r="E3515">
        <v>26373080</v>
      </c>
      <c r="F3515">
        <v>31647696</v>
      </c>
      <c r="G3515">
        <v>46216</v>
      </c>
      <c r="H3515" t="s">
        <v>3405</v>
      </c>
    </row>
    <row r="3516" spans="1:8" hidden="1">
      <c r="A3516">
        <v>138962</v>
      </c>
      <c r="B3516" t="s">
        <v>5116</v>
      </c>
      <c r="C3516" t="s">
        <v>3966</v>
      </c>
      <c r="D3516" t="s">
        <v>8737</v>
      </c>
      <c r="E3516">
        <v>5079166.59</v>
      </c>
      <c r="F3516">
        <v>6094999.9100000001</v>
      </c>
      <c r="G3516">
        <v>46216</v>
      </c>
      <c r="H3516" t="s">
        <v>3405</v>
      </c>
    </row>
    <row r="3517" spans="1:8" hidden="1">
      <c r="A3517">
        <v>138963</v>
      </c>
      <c r="B3517" t="s">
        <v>4832</v>
      </c>
      <c r="C3517" t="s">
        <v>4099</v>
      </c>
      <c r="D3517" t="s">
        <v>8738</v>
      </c>
      <c r="E3517">
        <v>1400000</v>
      </c>
      <c r="F3517">
        <v>1400000</v>
      </c>
      <c r="G3517">
        <v>46216</v>
      </c>
      <c r="H3517" t="s">
        <v>3405</v>
      </c>
    </row>
    <row r="3518" spans="1:8" hidden="1">
      <c r="A3518">
        <v>138964</v>
      </c>
      <c r="B3518" t="s">
        <v>5533</v>
      </c>
      <c r="C3518" t="s">
        <v>4084</v>
      </c>
      <c r="D3518" t="s">
        <v>8739</v>
      </c>
      <c r="E3518">
        <v>92</v>
      </c>
      <c r="F3518">
        <v>92</v>
      </c>
      <c r="G3518">
        <v>46216</v>
      </c>
      <c r="H3518" t="s">
        <v>3405</v>
      </c>
    </row>
    <row r="3519" spans="1:8" hidden="1">
      <c r="A3519">
        <v>138965</v>
      </c>
      <c r="B3519" t="s">
        <v>4666</v>
      </c>
      <c r="C3519" t="s">
        <v>4018</v>
      </c>
      <c r="D3519">
        <v>0</v>
      </c>
      <c r="E3519">
        <v>4112000</v>
      </c>
      <c r="F3519">
        <v>4112000</v>
      </c>
      <c r="G3519">
        <v>46216</v>
      </c>
      <c r="H3519" t="s">
        <v>3405</v>
      </c>
    </row>
    <row r="3520" spans="1:8" hidden="1">
      <c r="A3520">
        <v>138966</v>
      </c>
      <c r="B3520" t="s">
        <v>4843</v>
      </c>
      <c r="C3520" t="s">
        <v>4098</v>
      </c>
      <c r="D3520" t="s">
        <v>8740</v>
      </c>
      <c r="E3520">
        <v>1700000</v>
      </c>
      <c r="F3520">
        <v>1700000</v>
      </c>
      <c r="G3520">
        <v>46216</v>
      </c>
      <c r="H3520" t="s">
        <v>3405</v>
      </c>
    </row>
    <row r="3521" spans="1:8" hidden="1">
      <c r="A3521">
        <v>138967</v>
      </c>
      <c r="B3521" t="s">
        <v>4668</v>
      </c>
      <c r="C3521" t="s">
        <v>4050</v>
      </c>
      <c r="D3521" t="s">
        <v>8741</v>
      </c>
      <c r="E3521">
        <v>66460338.990000002</v>
      </c>
      <c r="F3521">
        <v>79752406.790000007</v>
      </c>
      <c r="G3521">
        <v>46216</v>
      </c>
      <c r="H3521" t="s">
        <v>3405</v>
      </c>
    </row>
    <row r="3522" spans="1:8" hidden="1">
      <c r="A3522">
        <v>138968</v>
      </c>
      <c r="B3522" t="s">
        <v>5116</v>
      </c>
      <c r="C3522" t="s">
        <v>3966</v>
      </c>
      <c r="D3522">
        <v>0</v>
      </c>
      <c r="E3522">
        <v>286583.33</v>
      </c>
      <c r="F3522">
        <v>343900</v>
      </c>
      <c r="G3522">
        <v>46216</v>
      </c>
      <c r="H3522" t="s">
        <v>3405</v>
      </c>
    </row>
    <row r="3523" spans="1:8" hidden="1">
      <c r="A3523">
        <v>138969</v>
      </c>
      <c r="B3523" t="s">
        <v>4791</v>
      </c>
      <c r="C3523" t="s">
        <v>3968</v>
      </c>
      <c r="D3523" t="s">
        <v>8742</v>
      </c>
      <c r="E3523">
        <v>1250000</v>
      </c>
      <c r="F3523">
        <v>1500000</v>
      </c>
      <c r="G3523">
        <v>46216</v>
      </c>
      <c r="H3523" t="s">
        <v>3405</v>
      </c>
    </row>
    <row r="3524" spans="1:8" hidden="1">
      <c r="A3524">
        <v>138970</v>
      </c>
      <c r="B3524" t="s">
        <v>5295</v>
      </c>
      <c r="C3524" t="s">
        <v>4126</v>
      </c>
      <c r="D3524" t="s">
        <v>8743</v>
      </c>
      <c r="E3524">
        <v>153060000</v>
      </c>
      <c r="F3524">
        <v>183672000</v>
      </c>
      <c r="G3524">
        <v>46216</v>
      </c>
      <c r="H3524" t="s">
        <v>3405</v>
      </c>
    </row>
    <row r="3525" spans="1:8" hidden="1">
      <c r="A3525">
        <v>138971</v>
      </c>
      <c r="B3525" t="s">
        <v>5929</v>
      </c>
      <c r="C3525" t="s">
        <v>4142</v>
      </c>
      <c r="D3525" t="s">
        <v>8744</v>
      </c>
      <c r="E3525">
        <v>4310000</v>
      </c>
      <c r="F3525">
        <v>4310000</v>
      </c>
      <c r="G3525">
        <v>46216</v>
      </c>
      <c r="H3525" t="s">
        <v>3405</v>
      </c>
    </row>
    <row r="3526" spans="1:8" hidden="1">
      <c r="A3526">
        <v>138972</v>
      </c>
      <c r="B3526" t="s">
        <v>5295</v>
      </c>
      <c r="C3526" t="s">
        <v>4126</v>
      </c>
      <c r="D3526" t="s">
        <v>8745</v>
      </c>
      <c r="E3526">
        <v>129600000</v>
      </c>
      <c r="F3526">
        <v>155520000</v>
      </c>
      <c r="G3526">
        <v>46216</v>
      </c>
      <c r="H3526" t="s">
        <v>3405</v>
      </c>
    </row>
    <row r="3527" spans="1:8" hidden="1">
      <c r="A3527">
        <v>138973</v>
      </c>
      <c r="B3527" t="s">
        <v>5295</v>
      </c>
      <c r="C3527" t="s">
        <v>4126</v>
      </c>
      <c r="D3527" t="s">
        <v>8746</v>
      </c>
      <c r="E3527">
        <v>18600000</v>
      </c>
      <c r="F3527">
        <v>22320000</v>
      </c>
      <c r="G3527">
        <v>46216</v>
      </c>
      <c r="H3527" t="s">
        <v>3405</v>
      </c>
    </row>
    <row r="3528" spans="1:8" hidden="1">
      <c r="A3528">
        <v>138974</v>
      </c>
      <c r="B3528" t="s">
        <v>4668</v>
      </c>
      <c r="C3528" t="s">
        <v>4050</v>
      </c>
      <c r="D3528" t="s">
        <v>8747</v>
      </c>
      <c r="E3528">
        <v>261750</v>
      </c>
      <c r="F3528">
        <v>314100</v>
      </c>
      <c r="G3528">
        <v>46216</v>
      </c>
      <c r="H3528" t="s">
        <v>3405</v>
      </c>
    </row>
    <row r="3529" spans="1:8" hidden="1">
      <c r="A3529">
        <v>138975</v>
      </c>
      <c r="B3529" t="s">
        <v>5057</v>
      </c>
      <c r="C3529" t="s">
        <v>4008</v>
      </c>
      <c r="D3529" t="s">
        <v>3798</v>
      </c>
      <c r="E3529">
        <v>14983334</v>
      </c>
      <c r="F3529">
        <v>17980000.800000001</v>
      </c>
      <c r="G3529">
        <v>46216</v>
      </c>
      <c r="H3529" t="s">
        <v>3405</v>
      </c>
    </row>
    <row r="3530" spans="1:8" hidden="1">
      <c r="A3530">
        <v>138976</v>
      </c>
      <c r="B3530">
        <v>0</v>
      </c>
      <c r="C3530">
        <v>0</v>
      </c>
      <c r="D3530" t="s">
        <v>8748</v>
      </c>
      <c r="E3530">
        <v>2559968.16</v>
      </c>
      <c r="F3530">
        <v>3071961.79</v>
      </c>
      <c r="G3530">
        <v>46216</v>
      </c>
      <c r="H3530" t="s">
        <v>3405</v>
      </c>
    </row>
    <row r="3531" spans="1:8" hidden="1">
      <c r="A3531">
        <v>138977</v>
      </c>
      <c r="B3531" t="s">
        <v>8749</v>
      </c>
      <c r="C3531" t="s">
        <v>4162</v>
      </c>
      <c r="D3531" t="s">
        <v>8750</v>
      </c>
      <c r="E3531">
        <v>160000</v>
      </c>
      <c r="F3531">
        <v>160000</v>
      </c>
      <c r="G3531">
        <v>46216</v>
      </c>
      <c r="H3531" t="s">
        <v>3405</v>
      </c>
    </row>
    <row r="3532" spans="1:8" hidden="1">
      <c r="A3532">
        <v>138978</v>
      </c>
      <c r="B3532" t="s">
        <v>6896</v>
      </c>
      <c r="C3532" t="s">
        <v>4093</v>
      </c>
      <c r="D3532" t="s">
        <v>8751</v>
      </c>
      <c r="E3532">
        <v>2520000</v>
      </c>
      <c r="F3532">
        <v>2520000</v>
      </c>
      <c r="G3532">
        <v>46216</v>
      </c>
      <c r="H3532" t="s">
        <v>3405</v>
      </c>
    </row>
    <row r="3533" spans="1:8" hidden="1">
      <c r="A3533">
        <v>138979</v>
      </c>
      <c r="B3533" t="s">
        <v>4807</v>
      </c>
      <c r="C3533" t="s">
        <v>3982</v>
      </c>
      <c r="D3533" t="s">
        <v>8752</v>
      </c>
      <c r="E3533">
        <v>9107490</v>
      </c>
      <c r="F3533">
        <v>10928988</v>
      </c>
      <c r="G3533">
        <v>46216</v>
      </c>
      <c r="H3533" t="s">
        <v>3405</v>
      </c>
    </row>
    <row r="3534" spans="1:8" hidden="1">
      <c r="A3534">
        <v>138980</v>
      </c>
      <c r="B3534" t="s">
        <v>4952</v>
      </c>
      <c r="C3534" t="s">
        <v>3992</v>
      </c>
      <c r="D3534" t="s">
        <v>8753</v>
      </c>
      <c r="E3534">
        <v>550000</v>
      </c>
      <c r="F3534">
        <v>550000</v>
      </c>
      <c r="G3534">
        <v>46216</v>
      </c>
      <c r="H3534" t="s">
        <v>3405</v>
      </c>
    </row>
    <row r="3535" spans="1:8" hidden="1">
      <c r="A3535">
        <v>138981</v>
      </c>
      <c r="B3535" t="s">
        <v>4807</v>
      </c>
      <c r="C3535" t="s">
        <v>3982</v>
      </c>
      <c r="D3535" t="s">
        <v>8754</v>
      </c>
      <c r="E3535">
        <v>3861174</v>
      </c>
      <c r="F3535">
        <v>4633408.8</v>
      </c>
      <c r="G3535">
        <v>46216</v>
      </c>
      <c r="H3535" t="s">
        <v>3405</v>
      </c>
    </row>
    <row r="3536" spans="1:8" hidden="1">
      <c r="A3536">
        <v>138982</v>
      </c>
      <c r="B3536" t="s">
        <v>4797</v>
      </c>
      <c r="C3536" t="s">
        <v>4014</v>
      </c>
      <c r="D3536" t="s">
        <v>8755</v>
      </c>
      <c r="E3536">
        <v>6397232</v>
      </c>
      <c r="F3536">
        <v>7676678.4000000004</v>
      </c>
      <c r="G3536">
        <v>46216</v>
      </c>
      <c r="H3536" t="s">
        <v>3405</v>
      </c>
    </row>
    <row r="3537" spans="1:8" hidden="1">
      <c r="A3537">
        <v>138983</v>
      </c>
      <c r="B3537" t="s">
        <v>4817</v>
      </c>
      <c r="C3537" t="s">
        <v>4091</v>
      </c>
      <c r="D3537" t="s">
        <v>8756</v>
      </c>
      <c r="E3537">
        <v>9342336.9399999995</v>
      </c>
      <c r="F3537">
        <v>11210804.33</v>
      </c>
      <c r="G3537">
        <v>46216</v>
      </c>
      <c r="H3537" t="s">
        <v>3405</v>
      </c>
    </row>
    <row r="3538" spans="1:8" hidden="1">
      <c r="A3538">
        <v>138984</v>
      </c>
      <c r="B3538" t="s">
        <v>4817</v>
      </c>
      <c r="C3538" t="s">
        <v>4091</v>
      </c>
      <c r="D3538" t="s">
        <v>783</v>
      </c>
      <c r="E3538">
        <v>10348307.26</v>
      </c>
      <c r="F3538">
        <v>12417968.710000001</v>
      </c>
      <c r="G3538">
        <v>46216</v>
      </c>
      <c r="H3538" t="s">
        <v>3405</v>
      </c>
    </row>
    <row r="3539" spans="1:8" hidden="1">
      <c r="A3539">
        <v>138985</v>
      </c>
      <c r="B3539" t="s">
        <v>5116</v>
      </c>
      <c r="C3539" t="s">
        <v>3966</v>
      </c>
      <c r="D3539">
        <v>0</v>
      </c>
      <c r="E3539">
        <v>4106250</v>
      </c>
      <c r="F3539">
        <v>4927500</v>
      </c>
      <c r="G3539">
        <v>46216</v>
      </c>
      <c r="H3539" t="s">
        <v>3405</v>
      </c>
    </row>
    <row r="3540" spans="1:8" hidden="1">
      <c r="A3540">
        <v>138986</v>
      </c>
      <c r="B3540" t="s">
        <v>7595</v>
      </c>
      <c r="C3540" t="s">
        <v>4186</v>
      </c>
      <c r="D3540">
        <v>0</v>
      </c>
      <c r="E3540">
        <v>1607500</v>
      </c>
      <c r="F3540">
        <v>1929000</v>
      </c>
      <c r="G3540">
        <v>46216</v>
      </c>
      <c r="H3540" t="s">
        <v>3405</v>
      </c>
    </row>
    <row r="3541" spans="1:8" hidden="1">
      <c r="A3541">
        <v>138987</v>
      </c>
      <c r="B3541" t="s">
        <v>6723</v>
      </c>
      <c r="C3541" t="s">
        <v>4161</v>
      </c>
      <c r="D3541" t="s">
        <v>3795</v>
      </c>
      <c r="E3541">
        <v>2287200</v>
      </c>
      <c r="F3541">
        <v>2744640</v>
      </c>
      <c r="G3541">
        <v>46217</v>
      </c>
      <c r="H3541" t="s">
        <v>3407</v>
      </c>
    </row>
    <row r="3542" spans="1:8" hidden="1">
      <c r="A3542">
        <v>138988</v>
      </c>
      <c r="B3542" t="s">
        <v>4794</v>
      </c>
      <c r="C3542" t="s">
        <v>4025</v>
      </c>
      <c r="D3542">
        <v>0</v>
      </c>
      <c r="E3542">
        <v>2028</v>
      </c>
      <c r="F3542">
        <v>2028</v>
      </c>
      <c r="G3542">
        <v>46217</v>
      </c>
      <c r="H3542" t="s">
        <v>3407</v>
      </c>
    </row>
    <row r="3543" spans="1:8" hidden="1">
      <c r="A3543">
        <v>138989</v>
      </c>
      <c r="B3543" t="s">
        <v>7061</v>
      </c>
      <c r="C3543" t="s">
        <v>4089</v>
      </c>
      <c r="D3543" t="s">
        <v>8757</v>
      </c>
      <c r="E3543">
        <v>12120025</v>
      </c>
      <c r="F3543">
        <v>14544030</v>
      </c>
      <c r="G3543">
        <v>46217</v>
      </c>
      <c r="H3543" t="s">
        <v>3407</v>
      </c>
    </row>
    <row r="3544" spans="1:8" hidden="1">
      <c r="A3544">
        <v>138990</v>
      </c>
      <c r="B3544" t="s">
        <v>8758</v>
      </c>
      <c r="C3544" t="s">
        <v>4145</v>
      </c>
      <c r="D3544" t="s">
        <v>8759</v>
      </c>
      <c r="E3544">
        <v>2685000</v>
      </c>
      <c r="F3544">
        <v>2685000</v>
      </c>
      <c r="G3544">
        <v>46217</v>
      </c>
      <c r="H3544" t="s">
        <v>3407</v>
      </c>
    </row>
    <row r="3545" spans="1:8" hidden="1">
      <c r="A3545">
        <v>138991</v>
      </c>
      <c r="B3545" t="s">
        <v>4695</v>
      </c>
      <c r="C3545" t="s">
        <v>3973</v>
      </c>
      <c r="D3545" t="s">
        <v>8760</v>
      </c>
      <c r="E3545">
        <v>1666900</v>
      </c>
      <c r="F3545">
        <v>1666900</v>
      </c>
      <c r="G3545">
        <v>46217</v>
      </c>
      <c r="H3545" t="s">
        <v>3407</v>
      </c>
    </row>
    <row r="3546" spans="1:8" hidden="1">
      <c r="A3546">
        <v>138992</v>
      </c>
      <c r="B3546" t="s">
        <v>8761</v>
      </c>
      <c r="C3546" t="s">
        <v>4170</v>
      </c>
      <c r="D3546" t="s">
        <v>8762</v>
      </c>
      <c r="E3546">
        <v>894.25</v>
      </c>
      <c r="F3546">
        <v>894.25</v>
      </c>
      <c r="G3546">
        <v>46217</v>
      </c>
      <c r="H3546" t="s">
        <v>3407</v>
      </c>
    </row>
    <row r="3547" spans="1:8" hidden="1">
      <c r="A3547">
        <v>138993</v>
      </c>
      <c r="B3547" t="s">
        <v>4952</v>
      </c>
      <c r="C3547" t="s">
        <v>3992</v>
      </c>
      <c r="D3547" t="s">
        <v>786</v>
      </c>
      <c r="E3547">
        <v>2250000</v>
      </c>
      <c r="F3547">
        <v>2700000</v>
      </c>
      <c r="G3547">
        <v>46217</v>
      </c>
      <c r="H3547" t="s">
        <v>3407</v>
      </c>
    </row>
    <row r="3548" spans="1:8" hidden="1">
      <c r="A3548">
        <v>138994</v>
      </c>
      <c r="B3548" t="s">
        <v>5036</v>
      </c>
      <c r="C3548" t="s">
        <v>4003</v>
      </c>
      <c r="D3548" t="s">
        <v>8763</v>
      </c>
      <c r="E3548">
        <v>348975000</v>
      </c>
      <c r="F3548">
        <v>418770000</v>
      </c>
      <c r="G3548">
        <v>46217</v>
      </c>
      <c r="H3548" t="s">
        <v>3407</v>
      </c>
    </row>
    <row r="3549" spans="1:8" hidden="1">
      <c r="A3549">
        <v>138995</v>
      </c>
      <c r="B3549" t="s">
        <v>4800</v>
      </c>
      <c r="C3549" t="s">
        <v>3984</v>
      </c>
      <c r="D3549" t="s">
        <v>782</v>
      </c>
      <c r="E3549">
        <v>1130000</v>
      </c>
      <c r="F3549">
        <v>1356000</v>
      </c>
      <c r="G3549">
        <v>46217</v>
      </c>
      <c r="H3549" t="s">
        <v>3407</v>
      </c>
    </row>
    <row r="3550" spans="1:8" hidden="1">
      <c r="A3550">
        <v>138996</v>
      </c>
      <c r="B3550" t="s">
        <v>4693</v>
      </c>
      <c r="C3550" t="s">
        <v>4049</v>
      </c>
      <c r="D3550" t="s">
        <v>781</v>
      </c>
      <c r="E3550">
        <v>6000000</v>
      </c>
      <c r="F3550">
        <v>7200000</v>
      </c>
      <c r="G3550">
        <v>46217</v>
      </c>
      <c r="H3550" t="s">
        <v>3407</v>
      </c>
    </row>
    <row r="3551" spans="1:8" hidden="1">
      <c r="A3551">
        <v>138997</v>
      </c>
      <c r="B3551" t="s">
        <v>5036</v>
      </c>
      <c r="C3551" t="s">
        <v>4003</v>
      </c>
      <c r="D3551" t="s">
        <v>8764</v>
      </c>
      <c r="E3551">
        <v>3766400</v>
      </c>
      <c r="F3551">
        <v>4519680</v>
      </c>
      <c r="G3551">
        <v>46217</v>
      </c>
      <c r="H3551" t="s">
        <v>3407</v>
      </c>
    </row>
    <row r="3552" spans="1:8" hidden="1">
      <c r="A3552">
        <v>138998</v>
      </c>
      <c r="B3552" t="s">
        <v>4775</v>
      </c>
      <c r="C3552" t="s">
        <v>4036</v>
      </c>
      <c r="D3552" t="s">
        <v>8765</v>
      </c>
      <c r="E3552">
        <v>3300000</v>
      </c>
      <c r="F3552">
        <v>3960000</v>
      </c>
      <c r="G3552">
        <v>46217</v>
      </c>
      <c r="H3552" t="s">
        <v>3407</v>
      </c>
    </row>
    <row r="3553" spans="1:8" hidden="1">
      <c r="A3553">
        <v>138999</v>
      </c>
      <c r="B3553" t="s">
        <v>5036</v>
      </c>
      <c r="C3553" t="s">
        <v>4003</v>
      </c>
      <c r="D3553" t="s">
        <v>8766</v>
      </c>
      <c r="E3553">
        <v>4800000</v>
      </c>
      <c r="F3553">
        <v>5760000</v>
      </c>
      <c r="G3553">
        <v>46217</v>
      </c>
      <c r="H3553" t="s">
        <v>3407</v>
      </c>
    </row>
    <row r="3554" spans="1:8" hidden="1">
      <c r="A3554">
        <v>139000</v>
      </c>
      <c r="B3554" t="s">
        <v>4849</v>
      </c>
      <c r="C3554" t="s">
        <v>4147</v>
      </c>
      <c r="D3554" t="s">
        <v>8767</v>
      </c>
      <c r="E3554">
        <v>849000</v>
      </c>
      <c r="F3554">
        <v>849000</v>
      </c>
      <c r="G3554">
        <v>46217</v>
      </c>
      <c r="H3554" t="s">
        <v>3407</v>
      </c>
    </row>
    <row r="3555" spans="1:8" hidden="1">
      <c r="A3555">
        <v>139001</v>
      </c>
      <c r="B3555" t="s">
        <v>4834</v>
      </c>
      <c r="C3555" t="s">
        <v>4160</v>
      </c>
      <c r="D3555" t="s">
        <v>8768</v>
      </c>
      <c r="E3555">
        <v>2475000</v>
      </c>
      <c r="F3555">
        <v>2475000</v>
      </c>
      <c r="G3555">
        <v>46217</v>
      </c>
      <c r="H3555" t="s">
        <v>3407</v>
      </c>
    </row>
    <row r="3556" spans="1:8" hidden="1">
      <c r="A3556">
        <v>139002</v>
      </c>
      <c r="B3556" t="s">
        <v>4845</v>
      </c>
      <c r="C3556" t="s">
        <v>4164</v>
      </c>
      <c r="D3556" t="s">
        <v>8769</v>
      </c>
      <c r="E3556">
        <v>300000</v>
      </c>
      <c r="F3556">
        <v>300000</v>
      </c>
      <c r="G3556">
        <v>46217</v>
      </c>
      <c r="H3556" t="s">
        <v>3407</v>
      </c>
    </row>
    <row r="3557" spans="1:8" hidden="1">
      <c r="A3557">
        <v>139003</v>
      </c>
      <c r="B3557" t="s">
        <v>4880</v>
      </c>
      <c r="C3557" t="s">
        <v>4163</v>
      </c>
      <c r="D3557" t="s">
        <v>8770</v>
      </c>
      <c r="E3557">
        <v>950000</v>
      </c>
      <c r="F3557">
        <v>950000</v>
      </c>
      <c r="G3557">
        <v>46217</v>
      </c>
      <c r="H3557" t="s">
        <v>3407</v>
      </c>
    </row>
    <row r="3558" spans="1:8" hidden="1">
      <c r="A3558">
        <v>139004</v>
      </c>
      <c r="B3558" t="s">
        <v>7015</v>
      </c>
      <c r="C3558" t="s">
        <v>4090</v>
      </c>
      <c r="D3558" t="s">
        <v>8771</v>
      </c>
      <c r="E3558">
        <v>31979640</v>
      </c>
      <c r="F3558">
        <v>38375568</v>
      </c>
      <c r="G3558">
        <v>46217</v>
      </c>
      <c r="H3558" t="s">
        <v>3407</v>
      </c>
    </row>
    <row r="3559" spans="1:8" hidden="1">
      <c r="A3559">
        <v>139005</v>
      </c>
      <c r="B3559" t="s">
        <v>4697</v>
      </c>
      <c r="C3559" t="s">
        <v>3996</v>
      </c>
      <c r="D3559" t="s">
        <v>8772</v>
      </c>
      <c r="E3559">
        <v>12737800</v>
      </c>
      <c r="F3559">
        <v>12737800</v>
      </c>
      <c r="G3559">
        <v>46217</v>
      </c>
      <c r="H3559" t="s">
        <v>3407</v>
      </c>
    </row>
    <row r="3560" spans="1:8" hidden="1">
      <c r="A3560">
        <v>139006</v>
      </c>
      <c r="B3560">
        <v>0</v>
      </c>
      <c r="C3560">
        <v>0</v>
      </c>
      <c r="D3560" t="s">
        <v>8773</v>
      </c>
      <c r="E3560">
        <v>0</v>
      </c>
      <c r="F3560">
        <v>0</v>
      </c>
      <c r="G3560">
        <v>46217</v>
      </c>
      <c r="H3560" t="s">
        <v>3407</v>
      </c>
    </row>
    <row r="3561" spans="1:8" hidden="1">
      <c r="A3561">
        <v>139007</v>
      </c>
      <c r="B3561">
        <v>0</v>
      </c>
      <c r="C3561">
        <v>0</v>
      </c>
      <c r="D3561" t="s">
        <v>8774</v>
      </c>
      <c r="E3561">
        <v>0</v>
      </c>
      <c r="F3561">
        <v>0</v>
      </c>
      <c r="G3561">
        <v>46217</v>
      </c>
      <c r="H3561" t="s">
        <v>3407</v>
      </c>
    </row>
    <row r="3562" spans="1:8" hidden="1">
      <c r="A3562">
        <v>139008</v>
      </c>
      <c r="B3562" t="s">
        <v>4732</v>
      </c>
      <c r="C3562" t="s">
        <v>4064</v>
      </c>
      <c r="D3562" t="s">
        <v>8775</v>
      </c>
      <c r="E3562">
        <v>7000000</v>
      </c>
      <c r="F3562">
        <v>7000000</v>
      </c>
      <c r="G3562">
        <v>46217</v>
      </c>
      <c r="H3562" t="s">
        <v>3407</v>
      </c>
    </row>
    <row r="3563" spans="1:8" hidden="1">
      <c r="A3563">
        <v>139009</v>
      </c>
      <c r="B3563" t="s">
        <v>4791</v>
      </c>
      <c r="C3563" t="s">
        <v>3968</v>
      </c>
      <c r="D3563">
        <v>0</v>
      </c>
      <c r="E3563">
        <v>1083333.33</v>
      </c>
      <c r="F3563">
        <v>1300000</v>
      </c>
      <c r="G3563">
        <v>46217</v>
      </c>
      <c r="H3563" t="s">
        <v>3407</v>
      </c>
    </row>
    <row r="3564" spans="1:8" hidden="1">
      <c r="A3564">
        <v>139010</v>
      </c>
      <c r="B3564" t="s">
        <v>4791</v>
      </c>
      <c r="C3564" t="s">
        <v>3968</v>
      </c>
      <c r="D3564">
        <v>0</v>
      </c>
      <c r="E3564">
        <v>1083333.33</v>
      </c>
      <c r="F3564">
        <v>1300000</v>
      </c>
      <c r="G3564">
        <v>46217</v>
      </c>
      <c r="H3564" t="s">
        <v>3407</v>
      </c>
    </row>
    <row r="3565" spans="1:8" hidden="1">
      <c r="A3565">
        <v>139011</v>
      </c>
      <c r="B3565" t="s">
        <v>4959</v>
      </c>
      <c r="C3565" t="s">
        <v>4129</v>
      </c>
      <c r="D3565">
        <v>0</v>
      </c>
      <c r="E3565">
        <v>7796115</v>
      </c>
      <c r="F3565">
        <v>9355338</v>
      </c>
      <c r="G3565">
        <v>46217</v>
      </c>
      <c r="H3565" t="s">
        <v>3407</v>
      </c>
    </row>
    <row r="3566" spans="1:8" hidden="1">
      <c r="A3566">
        <v>139012</v>
      </c>
      <c r="B3566" t="s">
        <v>8776</v>
      </c>
      <c r="C3566" t="s">
        <v>4138</v>
      </c>
      <c r="D3566" t="s">
        <v>8777</v>
      </c>
      <c r="E3566">
        <v>50000000</v>
      </c>
      <c r="F3566">
        <v>50000000</v>
      </c>
      <c r="G3566">
        <v>46217</v>
      </c>
      <c r="H3566" t="s">
        <v>3407</v>
      </c>
    </row>
    <row r="3567" spans="1:8" hidden="1">
      <c r="A3567">
        <v>139013</v>
      </c>
      <c r="B3567" t="s">
        <v>4938</v>
      </c>
      <c r="C3567" t="s">
        <v>3972</v>
      </c>
      <c r="D3567">
        <v>0</v>
      </c>
      <c r="E3567">
        <v>179400000</v>
      </c>
      <c r="F3567">
        <v>215280000</v>
      </c>
      <c r="G3567">
        <v>46217</v>
      </c>
      <c r="H3567" t="s">
        <v>3407</v>
      </c>
    </row>
    <row r="3568" spans="1:8" hidden="1">
      <c r="A3568">
        <v>139014</v>
      </c>
      <c r="B3568" t="s">
        <v>4803</v>
      </c>
      <c r="C3568" t="s">
        <v>4040</v>
      </c>
      <c r="D3568" t="s">
        <v>8778</v>
      </c>
      <c r="E3568">
        <v>289103637</v>
      </c>
      <c r="F3568">
        <v>346924364.39999998</v>
      </c>
      <c r="G3568">
        <v>46217</v>
      </c>
      <c r="H3568" t="s">
        <v>3407</v>
      </c>
    </row>
    <row r="3569" spans="1:8" hidden="1">
      <c r="A3569">
        <v>139015</v>
      </c>
      <c r="B3569" t="s">
        <v>4853</v>
      </c>
      <c r="C3569" t="s">
        <v>4146</v>
      </c>
      <c r="D3569" t="s">
        <v>8779</v>
      </c>
      <c r="E3569">
        <v>7262400</v>
      </c>
      <c r="F3569">
        <v>8714880</v>
      </c>
      <c r="G3569">
        <v>46217</v>
      </c>
      <c r="H3569" t="s">
        <v>3407</v>
      </c>
    </row>
    <row r="3570" spans="1:8" hidden="1">
      <c r="A3570">
        <v>139016</v>
      </c>
      <c r="B3570" t="s">
        <v>4732</v>
      </c>
      <c r="C3570" t="s">
        <v>4064</v>
      </c>
      <c r="D3570" t="s">
        <v>8708</v>
      </c>
      <c r="E3570">
        <v>66153500</v>
      </c>
      <c r="F3570">
        <v>66153500</v>
      </c>
      <c r="G3570">
        <v>46217</v>
      </c>
      <c r="H3570" t="s">
        <v>3407</v>
      </c>
    </row>
    <row r="3571" spans="1:8" hidden="1">
      <c r="A3571">
        <v>139017</v>
      </c>
      <c r="B3571" t="s">
        <v>6365</v>
      </c>
      <c r="C3571" t="s">
        <v>4028</v>
      </c>
      <c r="D3571" t="s">
        <v>8780</v>
      </c>
      <c r="E3571">
        <v>8696312</v>
      </c>
      <c r="F3571">
        <v>10435574.4</v>
      </c>
      <c r="G3571">
        <v>46217</v>
      </c>
      <c r="H3571" t="s">
        <v>3407</v>
      </c>
    </row>
    <row r="3572" spans="1:8" hidden="1">
      <c r="A3572">
        <v>139018</v>
      </c>
      <c r="B3572" t="s">
        <v>4952</v>
      </c>
      <c r="C3572" t="s">
        <v>3992</v>
      </c>
      <c r="D3572" t="s">
        <v>3800</v>
      </c>
      <c r="E3572">
        <v>1000000</v>
      </c>
      <c r="F3572">
        <v>1000000</v>
      </c>
      <c r="G3572">
        <v>46217</v>
      </c>
      <c r="H3572" t="s">
        <v>3407</v>
      </c>
    </row>
    <row r="3573" spans="1:8" hidden="1">
      <c r="A3573">
        <v>139019</v>
      </c>
      <c r="B3573" t="s">
        <v>5901</v>
      </c>
      <c r="C3573" t="s">
        <v>3976</v>
      </c>
      <c r="D3573" t="s">
        <v>8781</v>
      </c>
      <c r="E3573">
        <v>88500000</v>
      </c>
      <c r="F3573">
        <v>106200000</v>
      </c>
      <c r="G3573">
        <v>46217</v>
      </c>
      <c r="H3573" t="s">
        <v>3407</v>
      </c>
    </row>
    <row r="3574" spans="1:8" hidden="1">
      <c r="A3574">
        <v>139020</v>
      </c>
      <c r="B3574" t="s">
        <v>4952</v>
      </c>
      <c r="C3574" t="s">
        <v>3992</v>
      </c>
      <c r="D3574" t="s">
        <v>3731</v>
      </c>
      <c r="E3574">
        <v>4640250</v>
      </c>
      <c r="F3574">
        <v>4640250</v>
      </c>
      <c r="G3574">
        <v>46217</v>
      </c>
      <c r="H3574" t="s">
        <v>3407</v>
      </c>
    </row>
    <row r="3575" spans="1:8" hidden="1">
      <c r="A3575">
        <v>139021</v>
      </c>
      <c r="B3575" t="s">
        <v>6011</v>
      </c>
      <c r="C3575" t="s">
        <v>4037</v>
      </c>
      <c r="D3575" t="s">
        <v>8782</v>
      </c>
      <c r="E3575">
        <v>26666665</v>
      </c>
      <c r="F3575">
        <v>31999998</v>
      </c>
      <c r="G3575">
        <v>46217</v>
      </c>
      <c r="H3575" t="s">
        <v>3407</v>
      </c>
    </row>
    <row r="3576" spans="1:8" hidden="1">
      <c r="A3576">
        <v>139022</v>
      </c>
      <c r="B3576" t="s">
        <v>5109</v>
      </c>
      <c r="C3576" t="s">
        <v>4121</v>
      </c>
      <c r="D3576" t="s">
        <v>3710</v>
      </c>
      <c r="E3576">
        <v>178160</v>
      </c>
      <c r="F3576">
        <v>213792</v>
      </c>
      <c r="G3576">
        <v>46218</v>
      </c>
      <c r="H3576" t="s">
        <v>3413</v>
      </c>
    </row>
    <row r="3577" spans="1:8" hidden="1">
      <c r="A3577">
        <v>139023</v>
      </c>
      <c r="B3577" t="s">
        <v>5533</v>
      </c>
      <c r="C3577" t="s">
        <v>4084</v>
      </c>
      <c r="D3577" t="s">
        <v>8783</v>
      </c>
      <c r="E3577">
        <v>40</v>
      </c>
      <c r="F3577">
        <v>40</v>
      </c>
      <c r="G3577">
        <v>46218</v>
      </c>
      <c r="H3577" t="s">
        <v>3413</v>
      </c>
    </row>
    <row r="3578" spans="1:8" hidden="1">
      <c r="A3578">
        <v>139024</v>
      </c>
      <c r="B3578" t="s">
        <v>4938</v>
      </c>
      <c r="C3578" t="s">
        <v>3972</v>
      </c>
      <c r="D3578" t="s">
        <v>8784</v>
      </c>
      <c r="E3578">
        <v>7973332.6399999997</v>
      </c>
      <c r="F3578">
        <v>9567999.1699999999</v>
      </c>
      <c r="G3578">
        <v>46218</v>
      </c>
      <c r="H3578" t="s">
        <v>3413</v>
      </c>
    </row>
    <row r="3579" spans="1:8" hidden="1">
      <c r="A3579">
        <v>139025</v>
      </c>
      <c r="B3579" t="s">
        <v>6856</v>
      </c>
      <c r="C3579" t="s">
        <v>4149</v>
      </c>
      <c r="D3579">
        <v>0</v>
      </c>
      <c r="E3579">
        <v>377.44</v>
      </c>
      <c r="F3579">
        <v>377.44</v>
      </c>
      <c r="G3579">
        <v>46218</v>
      </c>
      <c r="H3579" t="s">
        <v>3413</v>
      </c>
    </row>
    <row r="3580" spans="1:8" hidden="1">
      <c r="A3580">
        <v>139026</v>
      </c>
      <c r="B3580" t="s">
        <v>4794</v>
      </c>
      <c r="C3580" t="s">
        <v>4025</v>
      </c>
      <c r="D3580" t="s">
        <v>8785</v>
      </c>
      <c r="E3580">
        <v>586461.66</v>
      </c>
      <c r="F3580">
        <v>586461.66</v>
      </c>
      <c r="G3580">
        <v>46218</v>
      </c>
      <c r="H3580" t="s">
        <v>3413</v>
      </c>
    </row>
    <row r="3581" spans="1:8" hidden="1">
      <c r="A3581">
        <v>139027</v>
      </c>
      <c r="B3581" t="s">
        <v>6998</v>
      </c>
      <c r="C3581" t="s">
        <v>4053</v>
      </c>
      <c r="D3581" t="s">
        <v>3723</v>
      </c>
      <c r="E3581">
        <v>277700</v>
      </c>
      <c r="F3581">
        <v>333240</v>
      </c>
      <c r="G3581">
        <v>46218</v>
      </c>
      <c r="H3581" t="s">
        <v>3413</v>
      </c>
    </row>
    <row r="3582" spans="1:8" hidden="1">
      <c r="A3582">
        <v>139028</v>
      </c>
      <c r="B3582" t="s">
        <v>8786</v>
      </c>
      <c r="C3582" t="s">
        <v>4150</v>
      </c>
      <c r="D3582" t="s">
        <v>8787</v>
      </c>
      <c r="E3582">
        <v>104167</v>
      </c>
      <c r="F3582">
        <v>104167</v>
      </c>
      <c r="G3582">
        <v>46218</v>
      </c>
      <c r="H3582" t="s">
        <v>3413</v>
      </c>
    </row>
    <row r="3583" spans="1:8" hidden="1">
      <c r="A3583">
        <v>139029</v>
      </c>
      <c r="B3583" t="s">
        <v>5043</v>
      </c>
      <c r="C3583" t="s">
        <v>4127</v>
      </c>
      <c r="D3583" t="s">
        <v>8788</v>
      </c>
      <c r="E3583">
        <v>284166.7</v>
      </c>
      <c r="F3583">
        <v>341000.04</v>
      </c>
      <c r="G3583">
        <v>46218</v>
      </c>
      <c r="H3583" t="s">
        <v>3413</v>
      </c>
    </row>
    <row r="3584" spans="1:8" hidden="1">
      <c r="A3584">
        <v>139030</v>
      </c>
      <c r="B3584" t="s">
        <v>8704</v>
      </c>
      <c r="C3584" t="s">
        <v>4117</v>
      </c>
      <c r="D3584" t="s">
        <v>8789</v>
      </c>
      <c r="E3584">
        <v>693000</v>
      </c>
      <c r="F3584">
        <v>831600</v>
      </c>
      <c r="G3584">
        <v>46218</v>
      </c>
      <c r="H3584" t="s">
        <v>3413</v>
      </c>
    </row>
    <row r="3585" spans="1:8" hidden="1">
      <c r="A3585">
        <v>139031</v>
      </c>
      <c r="B3585" t="s">
        <v>5165</v>
      </c>
      <c r="C3585" t="s">
        <v>4107</v>
      </c>
      <c r="D3585" t="s">
        <v>8790</v>
      </c>
      <c r="E3585">
        <v>51937848</v>
      </c>
      <c r="F3585">
        <v>62325417.600000001</v>
      </c>
      <c r="G3585">
        <v>46218</v>
      </c>
      <c r="H3585" t="s">
        <v>3413</v>
      </c>
    </row>
    <row r="3586" spans="1:8" hidden="1">
      <c r="A3586">
        <v>139032</v>
      </c>
      <c r="B3586" t="s">
        <v>5171</v>
      </c>
      <c r="C3586" t="s">
        <v>4108</v>
      </c>
      <c r="D3586" t="s">
        <v>8791</v>
      </c>
      <c r="E3586">
        <v>57708720</v>
      </c>
      <c r="F3586">
        <v>69250464</v>
      </c>
      <c r="G3586">
        <v>46218</v>
      </c>
      <c r="H3586" t="s">
        <v>3413</v>
      </c>
    </row>
    <row r="3587" spans="1:8" hidden="1">
      <c r="A3587">
        <v>139033</v>
      </c>
      <c r="B3587" t="s">
        <v>5728</v>
      </c>
      <c r="C3587" t="s">
        <v>4128</v>
      </c>
      <c r="D3587" t="s">
        <v>3728</v>
      </c>
      <c r="E3587">
        <v>4173000</v>
      </c>
      <c r="F3587">
        <v>5007600</v>
      </c>
      <c r="G3587">
        <v>46218</v>
      </c>
      <c r="H3587" t="s">
        <v>3413</v>
      </c>
    </row>
    <row r="3588" spans="1:8" hidden="1">
      <c r="A3588">
        <v>139034</v>
      </c>
      <c r="B3588" t="s">
        <v>8792</v>
      </c>
      <c r="C3588" t="s">
        <v>8793</v>
      </c>
      <c r="D3588" t="s">
        <v>8794</v>
      </c>
      <c r="E3588">
        <v>47385349.619999997</v>
      </c>
      <c r="F3588">
        <v>56862419.539999999</v>
      </c>
      <c r="G3588">
        <v>46218</v>
      </c>
      <c r="H3588" t="s">
        <v>3413</v>
      </c>
    </row>
    <row r="3589" spans="1:8" hidden="1">
      <c r="A3589">
        <v>139035</v>
      </c>
      <c r="B3589" t="s">
        <v>4939</v>
      </c>
      <c r="C3589" t="s">
        <v>4021</v>
      </c>
      <c r="D3589" t="s">
        <v>8795</v>
      </c>
      <c r="E3589">
        <v>578196</v>
      </c>
      <c r="F3589">
        <v>693835.2</v>
      </c>
      <c r="G3589">
        <v>46218</v>
      </c>
      <c r="H3589" t="s">
        <v>3413</v>
      </c>
    </row>
    <row r="3590" spans="1:8" hidden="1">
      <c r="A3590">
        <v>139036</v>
      </c>
      <c r="B3590" t="s">
        <v>4732</v>
      </c>
      <c r="C3590" t="s">
        <v>4064</v>
      </c>
      <c r="D3590" t="s">
        <v>8796</v>
      </c>
      <c r="E3590">
        <v>103250000</v>
      </c>
      <c r="F3590">
        <v>123900000</v>
      </c>
      <c r="G3590">
        <v>46218</v>
      </c>
      <c r="H3590" t="s">
        <v>3413</v>
      </c>
    </row>
    <row r="3591" spans="1:8" hidden="1">
      <c r="A3591">
        <v>139037</v>
      </c>
      <c r="B3591" t="s">
        <v>4938</v>
      </c>
      <c r="C3591" t="s">
        <v>3972</v>
      </c>
      <c r="D3591">
        <v>0</v>
      </c>
      <c r="E3591">
        <v>7133332</v>
      </c>
      <c r="F3591">
        <v>8559998.4000000004</v>
      </c>
      <c r="G3591">
        <v>46218</v>
      </c>
      <c r="H3591" t="s">
        <v>3413</v>
      </c>
    </row>
    <row r="3592" spans="1:8" hidden="1">
      <c r="A3592">
        <v>139038</v>
      </c>
      <c r="B3592" t="s">
        <v>8797</v>
      </c>
      <c r="C3592" t="s">
        <v>8798</v>
      </c>
      <c r="D3592" t="s">
        <v>8799</v>
      </c>
      <c r="E3592">
        <v>1500000</v>
      </c>
      <c r="F3592">
        <v>1500000</v>
      </c>
      <c r="G3592">
        <v>46219</v>
      </c>
      <c r="H3592" t="s">
        <v>3415</v>
      </c>
    </row>
    <row r="3593" spans="1:8" hidden="1">
      <c r="A3593">
        <v>139039</v>
      </c>
      <c r="B3593" t="s">
        <v>4688</v>
      </c>
      <c r="C3593" t="s">
        <v>4007</v>
      </c>
      <c r="D3593" t="s">
        <v>8800</v>
      </c>
      <c r="E3593">
        <v>2214850</v>
      </c>
      <c r="F3593">
        <v>2657820</v>
      </c>
      <c r="G3593">
        <v>46219</v>
      </c>
      <c r="H3593" t="s">
        <v>3415</v>
      </c>
    </row>
    <row r="3594" spans="1:8" hidden="1">
      <c r="A3594">
        <v>139040</v>
      </c>
      <c r="B3594" t="s">
        <v>5053</v>
      </c>
      <c r="C3594" t="s">
        <v>4157</v>
      </c>
      <c r="D3594" t="s">
        <v>8801</v>
      </c>
      <c r="E3594">
        <v>6000000</v>
      </c>
      <c r="F3594">
        <v>7200000</v>
      </c>
      <c r="G3594">
        <v>46219</v>
      </c>
      <c r="H3594" t="s">
        <v>3415</v>
      </c>
    </row>
    <row r="3595" spans="1:8" hidden="1">
      <c r="A3595">
        <v>139041</v>
      </c>
      <c r="B3595" t="s">
        <v>8802</v>
      </c>
      <c r="C3595" t="s">
        <v>4156</v>
      </c>
      <c r="D3595" t="s">
        <v>8803</v>
      </c>
      <c r="E3595">
        <v>2000000</v>
      </c>
      <c r="F3595">
        <v>2000000</v>
      </c>
      <c r="G3595">
        <v>46219</v>
      </c>
      <c r="H3595" t="s">
        <v>3415</v>
      </c>
    </row>
    <row r="3596" spans="1:8" hidden="1">
      <c r="A3596">
        <v>139042</v>
      </c>
      <c r="B3596" t="s">
        <v>5310</v>
      </c>
      <c r="C3596" t="s">
        <v>4152</v>
      </c>
      <c r="D3596" t="s">
        <v>8804</v>
      </c>
      <c r="E3596">
        <v>34500000</v>
      </c>
      <c r="F3596">
        <v>34500000</v>
      </c>
      <c r="G3596">
        <v>46219</v>
      </c>
      <c r="H3596" t="s">
        <v>3415</v>
      </c>
    </row>
    <row r="3597" spans="1:8" hidden="1">
      <c r="A3597">
        <v>139043</v>
      </c>
      <c r="B3597" t="s">
        <v>4807</v>
      </c>
      <c r="C3597" t="s">
        <v>3982</v>
      </c>
      <c r="D3597" t="s">
        <v>8805</v>
      </c>
      <c r="E3597">
        <v>46998000</v>
      </c>
      <c r="F3597">
        <v>56397600</v>
      </c>
      <c r="G3597">
        <v>46219</v>
      </c>
      <c r="H3597" t="s">
        <v>3415</v>
      </c>
    </row>
    <row r="3598" spans="1:8" hidden="1">
      <c r="A3598">
        <v>139044</v>
      </c>
      <c r="B3598" t="s">
        <v>5175</v>
      </c>
      <c r="C3598" t="s">
        <v>4046</v>
      </c>
      <c r="D3598" t="s">
        <v>8806</v>
      </c>
      <c r="E3598">
        <v>3200000</v>
      </c>
      <c r="F3598">
        <v>3840000</v>
      </c>
      <c r="G3598">
        <v>46219</v>
      </c>
      <c r="H3598" t="s">
        <v>3415</v>
      </c>
    </row>
    <row r="3599" spans="1:8" hidden="1">
      <c r="A3599">
        <v>139045</v>
      </c>
      <c r="B3599" t="s">
        <v>4927</v>
      </c>
      <c r="C3599" t="s">
        <v>4076</v>
      </c>
      <c r="D3599" t="s">
        <v>8807</v>
      </c>
      <c r="E3599">
        <v>23070000</v>
      </c>
      <c r="F3599">
        <v>27684000</v>
      </c>
      <c r="G3599">
        <v>46219</v>
      </c>
      <c r="H3599" t="s">
        <v>3415</v>
      </c>
    </row>
    <row r="3600" spans="1:8" hidden="1">
      <c r="A3600">
        <v>139046</v>
      </c>
      <c r="B3600" t="s">
        <v>5179</v>
      </c>
      <c r="C3600" t="s">
        <v>4130</v>
      </c>
      <c r="D3600" t="s">
        <v>8808</v>
      </c>
      <c r="E3600">
        <v>2100</v>
      </c>
      <c r="F3600">
        <v>2100</v>
      </c>
      <c r="G3600">
        <v>46219</v>
      </c>
      <c r="H3600" t="s">
        <v>3415</v>
      </c>
    </row>
    <row r="3601" spans="1:8" hidden="1">
      <c r="A3601">
        <v>139047</v>
      </c>
      <c r="B3601" t="s">
        <v>5185</v>
      </c>
      <c r="C3601" t="s">
        <v>3971</v>
      </c>
      <c r="D3601" t="s">
        <v>8809</v>
      </c>
      <c r="E3601">
        <v>7709440</v>
      </c>
      <c r="F3601">
        <v>9251328</v>
      </c>
      <c r="G3601">
        <v>46219</v>
      </c>
      <c r="H3601" t="s">
        <v>3415</v>
      </c>
    </row>
    <row r="3602" spans="1:8" hidden="1">
      <c r="A3602">
        <v>139048</v>
      </c>
      <c r="B3602" t="s">
        <v>5207</v>
      </c>
      <c r="C3602" t="s">
        <v>4131</v>
      </c>
      <c r="D3602" t="s">
        <v>8810</v>
      </c>
      <c r="E3602">
        <v>8100000</v>
      </c>
      <c r="F3602">
        <v>9720000</v>
      </c>
      <c r="G3602">
        <v>46219</v>
      </c>
      <c r="H3602" t="s">
        <v>3415</v>
      </c>
    </row>
    <row r="3603" spans="1:8" hidden="1">
      <c r="A3603">
        <v>139049</v>
      </c>
      <c r="B3603" t="s">
        <v>5108</v>
      </c>
      <c r="C3603" t="s">
        <v>4148</v>
      </c>
      <c r="D3603">
        <v>0</v>
      </c>
      <c r="E3603">
        <v>1337400</v>
      </c>
      <c r="F3603">
        <v>1337400</v>
      </c>
      <c r="G3603">
        <v>46219</v>
      </c>
      <c r="H3603" t="s">
        <v>3415</v>
      </c>
    </row>
    <row r="3604" spans="1:8" hidden="1">
      <c r="A3604">
        <v>139050</v>
      </c>
      <c r="B3604" t="s">
        <v>4695</v>
      </c>
      <c r="C3604" t="s">
        <v>3973</v>
      </c>
      <c r="D3604" t="s">
        <v>7388</v>
      </c>
      <c r="E3604">
        <v>2513600</v>
      </c>
      <c r="F3604">
        <v>2513600</v>
      </c>
      <c r="G3604">
        <v>46219</v>
      </c>
      <c r="H3604" t="s">
        <v>3415</v>
      </c>
    </row>
    <row r="3605" spans="1:8" hidden="1">
      <c r="A3605">
        <v>139051</v>
      </c>
      <c r="B3605" t="s">
        <v>4775</v>
      </c>
      <c r="C3605" t="s">
        <v>4036</v>
      </c>
      <c r="D3605" t="s">
        <v>8811</v>
      </c>
      <c r="E3605">
        <v>10000000</v>
      </c>
      <c r="F3605">
        <v>12000000</v>
      </c>
      <c r="G3605">
        <v>46219</v>
      </c>
      <c r="H3605" t="s">
        <v>3415</v>
      </c>
    </row>
    <row r="3606" spans="1:8" hidden="1">
      <c r="A3606">
        <v>139052</v>
      </c>
      <c r="B3606" t="s">
        <v>4695</v>
      </c>
      <c r="C3606" t="s">
        <v>3973</v>
      </c>
      <c r="D3606" t="s">
        <v>8812</v>
      </c>
      <c r="E3606">
        <v>2189100</v>
      </c>
      <c r="F3606">
        <v>2189100</v>
      </c>
      <c r="G3606">
        <v>46219</v>
      </c>
      <c r="H3606" t="s">
        <v>3415</v>
      </c>
    </row>
    <row r="3607" spans="1:8" hidden="1">
      <c r="A3607">
        <v>139053</v>
      </c>
      <c r="B3607">
        <v>0</v>
      </c>
      <c r="C3607">
        <v>0</v>
      </c>
      <c r="D3607" t="s">
        <v>8813</v>
      </c>
      <c r="E3607">
        <v>0</v>
      </c>
      <c r="F3607">
        <v>0</v>
      </c>
      <c r="G3607">
        <v>46219</v>
      </c>
      <c r="H3607" t="s">
        <v>3415</v>
      </c>
    </row>
    <row r="3608" spans="1:8" hidden="1">
      <c r="A3608">
        <v>139054</v>
      </c>
      <c r="B3608" t="s">
        <v>4760</v>
      </c>
      <c r="C3608" t="s">
        <v>3999</v>
      </c>
      <c r="D3608" t="s">
        <v>8814</v>
      </c>
      <c r="E3608">
        <v>6807400</v>
      </c>
      <c r="F3608">
        <v>8168880</v>
      </c>
      <c r="G3608">
        <v>46219</v>
      </c>
      <c r="H3608" t="s">
        <v>3415</v>
      </c>
    </row>
    <row r="3609" spans="1:8" hidden="1">
      <c r="A3609">
        <v>139055</v>
      </c>
      <c r="B3609" t="s">
        <v>4952</v>
      </c>
      <c r="C3609" t="s">
        <v>3992</v>
      </c>
      <c r="D3609" t="s">
        <v>8815</v>
      </c>
      <c r="E3609">
        <v>15250000</v>
      </c>
      <c r="F3609">
        <v>15250000</v>
      </c>
      <c r="G3609">
        <v>46219</v>
      </c>
      <c r="H3609" t="s">
        <v>3415</v>
      </c>
    </row>
    <row r="3610" spans="1:8" hidden="1">
      <c r="A3610">
        <v>139056</v>
      </c>
      <c r="B3610">
        <v>0</v>
      </c>
      <c r="C3610">
        <v>0</v>
      </c>
      <c r="D3610" t="s">
        <v>8816</v>
      </c>
      <c r="E3610">
        <v>0</v>
      </c>
      <c r="F3610">
        <v>0</v>
      </c>
      <c r="G3610">
        <v>46219</v>
      </c>
      <c r="H3610" t="s">
        <v>3415</v>
      </c>
    </row>
    <row r="3611" spans="1:8" hidden="1">
      <c r="A3611">
        <v>139057</v>
      </c>
      <c r="B3611" t="s">
        <v>8817</v>
      </c>
      <c r="C3611" t="s">
        <v>4174</v>
      </c>
      <c r="D3611" t="s">
        <v>8818</v>
      </c>
      <c r="E3611">
        <v>31769541.309999999</v>
      </c>
      <c r="F3611">
        <v>31769541.309999999</v>
      </c>
      <c r="G3611">
        <v>46219</v>
      </c>
      <c r="H3611" t="s">
        <v>3415</v>
      </c>
    </row>
    <row r="3612" spans="1:8" hidden="1">
      <c r="A3612">
        <v>139058</v>
      </c>
      <c r="B3612" t="s">
        <v>4732</v>
      </c>
      <c r="C3612" t="s">
        <v>4064</v>
      </c>
      <c r="D3612" t="s">
        <v>8819</v>
      </c>
      <c r="E3612">
        <v>43600000</v>
      </c>
      <c r="F3612">
        <v>43600000</v>
      </c>
      <c r="G3612">
        <v>46219</v>
      </c>
      <c r="H3612" t="s">
        <v>3415</v>
      </c>
    </row>
    <row r="3613" spans="1:8" hidden="1">
      <c r="A3613">
        <v>139059</v>
      </c>
      <c r="B3613" t="s">
        <v>7305</v>
      </c>
      <c r="C3613" t="s">
        <v>4011</v>
      </c>
      <c r="D3613" t="s">
        <v>3734</v>
      </c>
      <c r="E3613">
        <v>2016666.67</v>
      </c>
      <c r="F3613">
        <v>2420000</v>
      </c>
      <c r="G3613">
        <v>46219</v>
      </c>
      <c r="H3613" t="s">
        <v>3415</v>
      </c>
    </row>
    <row r="3614" spans="1:8" hidden="1">
      <c r="A3614">
        <v>139060</v>
      </c>
      <c r="B3614" t="s">
        <v>4938</v>
      </c>
      <c r="C3614" t="s">
        <v>3972</v>
      </c>
      <c r="D3614" t="s">
        <v>8820</v>
      </c>
      <c r="E3614">
        <v>7896665.9800000004</v>
      </c>
      <c r="F3614">
        <v>9475999.1799999997</v>
      </c>
      <c r="G3614">
        <v>46219</v>
      </c>
      <c r="H3614" t="s">
        <v>3415</v>
      </c>
    </row>
    <row r="3615" spans="1:8" hidden="1">
      <c r="A3615">
        <v>139061</v>
      </c>
      <c r="B3615" t="s">
        <v>5282</v>
      </c>
      <c r="C3615" t="s">
        <v>4168</v>
      </c>
      <c r="D3615" t="s">
        <v>3807</v>
      </c>
      <c r="E3615">
        <v>14350523</v>
      </c>
      <c r="F3615">
        <v>17220627.600000001</v>
      </c>
      <c r="G3615">
        <v>46219</v>
      </c>
      <c r="H3615" t="s">
        <v>3415</v>
      </c>
    </row>
    <row r="3616" spans="1:8" hidden="1">
      <c r="A3616">
        <v>139062</v>
      </c>
      <c r="B3616" t="s">
        <v>4800</v>
      </c>
      <c r="C3616" t="s">
        <v>3984</v>
      </c>
      <c r="D3616" t="s">
        <v>1153</v>
      </c>
      <c r="E3616">
        <v>650000</v>
      </c>
      <c r="F3616">
        <v>650000</v>
      </c>
      <c r="G3616">
        <v>46220</v>
      </c>
      <c r="H3616" t="s">
        <v>3412</v>
      </c>
    </row>
    <row r="3617" spans="1:8" hidden="1">
      <c r="A3617">
        <v>139063</v>
      </c>
      <c r="B3617" t="s">
        <v>4910</v>
      </c>
      <c r="C3617" t="s">
        <v>4080</v>
      </c>
      <c r="D3617" t="s">
        <v>8821</v>
      </c>
      <c r="E3617">
        <v>6732000</v>
      </c>
      <c r="F3617">
        <v>6732000</v>
      </c>
      <c r="G3617">
        <v>46220</v>
      </c>
      <c r="H3617" t="s">
        <v>3412</v>
      </c>
    </row>
    <row r="3618" spans="1:8" hidden="1">
      <c r="A3618">
        <v>139064</v>
      </c>
      <c r="B3618" t="s">
        <v>4889</v>
      </c>
      <c r="C3618" t="s">
        <v>4175</v>
      </c>
      <c r="D3618" t="s">
        <v>1198</v>
      </c>
      <c r="E3618">
        <v>4515000</v>
      </c>
      <c r="F3618">
        <v>4515000</v>
      </c>
      <c r="G3618">
        <v>46220</v>
      </c>
      <c r="H3618" t="s">
        <v>3412</v>
      </c>
    </row>
    <row r="3619" spans="1:8" hidden="1">
      <c r="A3619">
        <v>139065</v>
      </c>
      <c r="B3619" t="s">
        <v>4693</v>
      </c>
      <c r="C3619" t="s">
        <v>4049</v>
      </c>
      <c r="D3619" t="s">
        <v>1201</v>
      </c>
      <c r="E3619">
        <v>5100000</v>
      </c>
      <c r="F3619">
        <v>5100000</v>
      </c>
      <c r="G3619">
        <v>46220</v>
      </c>
      <c r="H3619" t="s">
        <v>3412</v>
      </c>
    </row>
    <row r="3620" spans="1:8" hidden="1">
      <c r="A3620">
        <v>139066</v>
      </c>
      <c r="B3620" t="s">
        <v>4786</v>
      </c>
      <c r="C3620" t="s">
        <v>4169</v>
      </c>
      <c r="D3620" t="s">
        <v>8822</v>
      </c>
      <c r="E3620">
        <v>4875000</v>
      </c>
      <c r="F3620">
        <v>4875000</v>
      </c>
      <c r="G3620">
        <v>46220</v>
      </c>
      <c r="H3620" t="s">
        <v>3412</v>
      </c>
    </row>
    <row r="3621" spans="1:8" hidden="1">
      <c r="A3621">
        <v>139067</v>
      </c>
      <c r="B3621" t="s">
        <v>4786</v>
      </c>
      <c r="C3621" t="s">
        <v>4169</v>
      </c>
      <c r="D3621" t="s">
        <v>8823</v>
      </c>
      <c r="E3621">
        <v>4875000</v>
      </c>
      <c r="F3621">
        <v>4875000</v>
      </c>
      <c r="G3621">
        <v>46220</v>
      </c>
      <c r="H3621" t="s">
        <v>3412</v>
      </c>
    </row>
    <row r="3622" spans="1:8" hidden="1">
      <c r="A3622">
        <v>139068</v>
      </c>
      <c r="B3622" t="s">
        <v>4786</v>
      </c>
      <c r="C3622" t="s">
        <v>4169</v>
      </c>
      <c r="D3622" t="s">
        <v>8824</v>
      </c>
      <c r="E3622">
        <v>4875000</v>
      </c>
      <c r="F3622">
        <v>4875000</v>
      </c>
      <c r="G3622">
        <v>46220</v>
      </c>
      <c r="H3622" t="s">
        <v>3412</v>
      </c>
    </row>
    <row r="3623" spans="1:8" hidden="1">
      <c r="A3623">
        <v>139069</v>
      </c>
      <c r="B3623" t="s">
        <v>4800</v>
      </c>
      <c r="C3623" t="s">
        <v>3984</v>
      </c>
      <c r="D3623" t="s">
        <v>1202</v>
      </c>
      <c r="E3623">
        <v>4000000</v>
      </c>
      <c r="F3623">
        <v>4000000</v>
      </c>
      <c r="G3623">
        <v>46220</v>
      </c>
      <c r="H3623" t="s">
        <v>3412</v>
      </c>
    </row>
    <row r="3624" spans="1:8" hidden="1">
      <c r="A3624">
        <v>139070</v>
      </c>
      <c r="B3624" t="s">
        <v>7759</v>
      </c>
      <c r="C3624" t="s">
        <v>4137</v>
      </c>
      <c r="D3624" t="s">
        <v>8825</v>
      </c>
      <c r="E3624">
        <v>12500000</v>
      </c>
      <c r="F3624">
        <v>12500000</v>
      </c>
      <c r="G3624">
        <v>46220</v>
      </c>
      <c r="H3624" t="s">
        <v>3412</v>
      </c>
    </row>
    <row r="3625" spans="1:8" hidden="1">
      <c r="A3625">
        <v>139071</v>
      </c>
      <c r="B3625" t="s">
        <v>4842</v>
      </c>
      <c r="C3625" t="s">
        <v>4024</v>
      </c>
      <c r="D3625" t="s">
        <v>8826</v>
      </c>
      <c r="E3625">
        <v>5209210.5999999996</v>
      </c>
      <c r="F3625">
        <v>5209210.5999999996</v>
      </c>
      <c r="G3625">
        <v>46220</v>
      </c>
      <c r="H3625" t="s">
        <v>3412</v>
      </c>
    </row>
    <row r="3626" spans="1:8" hidden="1">
      <c r="A3626">
        <v>139072</v>
      </c>
      <c r="B3626" t="s">
        <v>4807</v>
      </c>
      <c r="C3626" t="s">
        <v>3982</v>
      </c>
      <c r="D3626" t="s">
        <v>1205</v>
      </c>
      <c r="E3626">
        <v>6322000</v>
      </c>
      <c r="F3626">
        <v>6322000</v>
      </c>
      <c r="G3626">
        <v>46220</v>
      </c>
      <c r="H3626" t="s">
        <v>3412</v>
      </c>
    </row>
    <row r="3627" spans="1:8" hidden="1">
      <c r="A3627">
        <v>139073</v>
      </c>
      <c r="B3627" t="s">
        <v>4807</v>
      </c>
      <c r="C3627" t="s">
        <v>3982</v>
      </c>
      <c r="D3627" t="s">
        <v>1206</v>
      </c>
      <c r="E3627">
        <v>6594000</v>
      </c>
      <c r="F3627">
        <v>6594000</v>
      </c>
      <c r="G3627">
        <v>46220</v>
      </c>
      <c r="H3627" t="s">
        <v>3412</v>
      </c>
    </row>
    <row r="3628" spans="1:8" hidden="1">
      <c r="A3628">
        <v>139074</v>
      </c>
      <c r="B3628" t="s">
        <v>8827</v>
      </c>
      <c r="C3628" t="s">
        <v>4135</v>
      </c>
      <c r="D3628" t="s">
        <v>8828</v>
      </c>
      <c r="E3628">
        <v>11400000</v>
      </c>
      <c r="F3628">
        <v>11400000</v>
      </c>
      <c r="G3628">
        <v>46220</v>
      </c>
      <c r="H3628" t="s">
        <v>3412</v>
      </c>
    </row>
    <row r="3629" spans="1:8" hidden="1">
      <c r="A3629">
        <v>139075</v>
      </c>
      <c r="B3629" t="s">
        <v>4994</v>
      </c>
      <c r="C3629" t="s">
        <v>4004</v>
      </c>
      <c r="D3629" t="s">
        <v>8829</v>
      </c>
      <c r="E3629">
        <v>12000000</v>
      </c>
      <c r="F3629">
        <v>12000000</v>
      </c>
      <c r="G3629">
        <v>46220</v>
      </c>
      <c r="H3629" t="s">
        <v>3412</v>
      </c>
    </row>
    <row r="3630" spans="1:8" hidden="1">
      <c r="A3630">
        <v>139076</v>
      </c>
      <c r="B3630" t="s">
        <v>4797</v>
      </c>
      <c r="C3630" t="s">
        <v>4014</v>
      </c>
      <c r="D3630" t="s">
        <v>8830</v>
      </c>
      <c r="E3630">
        <v>13310000</v>
      </c>
      <c r="F3630">
        <v>15972000</v>
      </c>
      <c r="G3630">
        <v>46220</v>
      </c>
      <c r="H3630" t="s">
        <v>3412</v>
      </c>
    </row>
    <row r="3631" spans="1:8" hidden="1">
      <c r="A3631">
        <v>139077</v>
      </c>
      <c r="B3631" t="s">
        <v>4797</v>
      </c>
      <c r="C3631" t="s">
        <v>4014</v>
      </c>
      <c r="D3631" t="s">
        <v>8831</v>
      </c>
      <c r="E3631">
        <v>7495600</v>
      </c>
      <c r="F3631">
        <v>8994720</v>
      </c>
      <c r="G3631">
        <v>46220</v>
      </c>
      <c r="H3631" t="s">
        <v>3412</v>
      </c>
    </row>
    <row r="3632" spans="1:8" hidden="1">
      <c r="A3632">
        <v>139078</v>
      </c>
      <c r="B3632" t="s">
        <v>4797</v>
      </c>
      <c r="C3632" t="s">
        <v>4014</v>
      </c>
      <c r="D3632" t="s">
        <v>8832</v>
      </c>
      <c r="E3632">
        <v>11920000</v>
      </c>
      <c r="F3632">
        <v>14304000</v>
      </c>
      <c r="G3632">
        <v>46220</v>
      </c>
      <c r="H3632" t="s">
        <v>3412</v>
      </c>
    </row>
    <row r="3633" spans="1:8" hidden="1">
      <c r="A3633">
        <v>139079</v>
      </c>
      <c r="B3633" t="s">
        <v>4797</v>
      </c>
      <c r="C3633" t="s">
        <v>4014</v>
      </c>
      <c r="D3633" t="s">
        <v>8833</v>
      </c>
      <c r="E3633">
        <v>12891900</v>
      </c>
      <c r="F3633">
        <v>15470280</v>
      </c>
      <c r="G3633">
        <v>46220</v>
      </c>
      <c r="H3633" t="s">
        <v>3412</v>
      </c>
    </row>
    <row r="3634" spans="1:8" hidden="1">
      <c r="A3634">
        <v>139080</v>
      </c>
      <c r="B3634" t="s">
        <v>4732</v>
      </c>
      <c r="C3634" t="s">
        <v>4064</v>
      </c>
      <c r="D3634" t="s">
        <v>8834</v>
      </c>
      <c r="E3634">
        <v>1523408.82</v>
      </c>
      <c r="F3634">
        <v>1523408.82</v>
      </c>
      <c r="G3634">
        <v>46220</v>
      </c>
      <c r="H3634" t="s">
        <v>3412</v>
      </c>
    </row>
    <row r="3635" spans="1:8" hidden="1">
      <c r="A3635">
        <v>139081</v>
      </c>
      <c r="B3635" t="s">
        <v>4797</v>
      </c>
      <c r="C3635" t="s">
        <v>4014</v>
      </c>
      <c r="D3635" t="s">
        <v>8835</v>
      </c>
      <c r="E3635">
        <v>8044000</v>
      </c>
      <c r="F3635">
        <v>9652800</v>
      </c>
      <c r="G3635">
        <v>46220</v>
      </c>
      <c r="H3635" t="s">
        <v>3412</v>
      </c>
    </row>
    <row r="3636" spans="1:8" hidden="1">
      <c r="A3636">
        <v>139082</v>
      </c>
      <c r="B3636" t="s">
        <v>4797</v>
      </c>
      <c r="C3636" t="s">
        <v>4014</v>
      </c>
      <c r="D3636" t="s">
        <v>8836</v>
      </c>
      <c r="E3636">
        <v>11961900</v>
      </c>
      <c r="F3636">
        <v>14354280</v>
      </c>
      <c r="G3636">
        <v>46220</v>
      </c>
      <c r="H3636" t="s">
        <v>3412</v>
      </c>
    </row>
    <row r="3637" spans="1:8">
      <c r="A3637" s="9">
        <v>139083</v>
      </c>
      <c r="B3637" s="9" t="s">
        <v>4768</v>
      </c>
      <c r="C3637" s="9" t="s">
        <v>4020</v>
      </c>
      <c r="D3637" s="9" t="s">
        <v>8837</v>
      </c>
      <c r="E3637" s="9">
        <v>1170000</v>
      </c>
      <c r="F3637" s="9">
        <v>1170000</v>
      </c>
      <c r="G3637" s="12">
        <v>46220</v>
      </c>
      <c r="H3637" s="9" t="s">
        <v>3412</v>
      </c>
    </row>
    <row r="3638" spans="1:8" hidden="1">
      <c r="A3638">
        <v>139084</v>
      </c>
      <c r="B3638" t="s">
        <v>4952</v>
      </c>
      <c r="C3638" t="s">
        <v>3992</v>
      </c>
      <c r="D3638" t="s">
        <v>3806</v>
      </c>
      <c r="E3638">
        <v>39465000</v>
      </c>
      <c r="F3638">
        <v>47358000</v>
      </c>
      <c r="G3638">
        <v>46220</v>
      </c>
      <c r="H3638" t="s">
        <v>3412</v>
      </c>
    </row>
    <row r="3639" spans="1:8" hidden="1">
      <c r="A3639">
        <v>139085</v>
      </c>
      <c r="B3639" t="s">
        <v>4732</v>
      </c>
      <c r="C3639" t="s">
        <v>4064</v>
      </c>
      <c r="D3639">
        <v>0</v>
      </c>
      <c r="E3639">
        <v>1523408.82</v>
      </c>
      <c r="F3639">
        <v>1523408.82</v>
      </c>
      <c r="G3639">
        <v>46220</v>
      </c>
      <c r="H3639" t="s">
        <v>3412</v>
      </c>
    </row>
    <row r="3640" spans="1:8" hidden="1">
      <c r="A3640">
        <v>139086</v>
      </c>
      <c r="B3640" t="s">
        <v>4695</v>
      </c>
      <c r="C3640" t="s">
        <v>3973</v>
      </c>
      <c r="D3640" t="s">
        <v>8838</v>
      </c>
      <c r="E3640">
        <v>2129700</v>
      </c>
      <c r="F3640">
        <v>2129700</v>
      </c>
      <c r="G3640">
        <v>46220</v>
      </c>
      <c r="H3640" t="s">
        <v>3412</v>
      </c>
    </row>
    <row r="3641" spans="1:8" hidden="1">
      <c r="A3641">
        <v>139087</v>
      </c>
      <c r="B3641" t="s">
        <v>4952</v>
      </c>
      <c r="C3641" t="s">
        <v>3992</v>
      </c>
      <c r="D3641" t="s">
        <v>3809</v>
      </c>
      <c r="E3641">
        <v>5500000</v>
      </c>
      <c r="F3641">
        <v>6600000</v>
      </c>
      <c r="G3641">
        <v>46220</v>
      </c>
      <c r="H3641" t="s">
        <v>3412</v>
      </c>
    </row>
    <row r="3642" spans="1:8" hidden="1">
      <c r="A3642">
        <v>139088</v>
      </c>
      <c r="B3642" t="s">
        <v>5440</v>
      </c>
      <c r="C3642" t="s">
        <v>4132</v>
      </c>
      <c r="D3642">
        <v>0</v>
      </c>
      <c r="E3642">
        <v>821667</v>
      </c>
      <c r="F3642">
        <v>986000.4</v>
      </c>
      <c r="G3642">
        <v>46220</v>
      </c>
      <c r="H3642" t="s">
        <v>3412</v>
      </c>
    </row>
    <row r="3643" spans="1:8" hidden="1">
      <c r="A3643">
        <v>139089</v>
      </c>
      <c r="B3643" t="s">
        <v>5463</v>
      </c>
      <c r="C3643" t="s">
        <v>4194</v>
      </c>
      <c r="D3643" t="s">
        <v>8839</v>
      </c>
      <c r="E3643">
        <v>75000000</v>
      </c>
      <c r="F3643">
        <v>75000000</v>
      </c>
      <c r="G3643">
        <v>46220</v>
      </c>
      <c r="H3643" t="s">
        <v>3412</v>
      </c>
    </row>
    <row r="3644" spans="1:8" hidden="1">
      <c r="A3644">
        <v>139090</v>
      </c>
      <c r="B3644" t="s">
        <v>8840</v>
      </c>
      <c r="C3644" t="s">
        <v>8841</v>
      </c>
      <c r="D3644" t="s">
        <v>8842</v>
      </c>
      <c r="E3644">
        <v>6480000</v>
      </c>
      <c r="F3644">
        <v>6480000</v>
      </c>
      <c r="G3644">
        <v>46220</v>
      </c>
      <c r="H3644" t="s">
        <v>3412</v>
      </c>
    </row>
    <row r="3645" spans="1:8" hidden="1">
      <c r="A3645">
        <v>139091</v>
      </c>
      <c r="B3645" t="s">
        <v>4706</v>
      </c>
      <c r="C3645" t="s">
        <v>4122</v>
      </c>
      <c r="D3645" t="s">
        <v>3827</v>
      </c>
      <c r="E3645">
        <v>12925000</v>
      </c>
      <c r="F3645">
        <v>12925000</v>
      </c>
      <c r="G3645">
        <v>46220</v>
      </c>
      <c r="H3645" t="s">
        <v>3412</v>
      </c>
    </row>
    <row r="3646" spans="1:8" hidden="1">
      <c r="A3646">
        <v>139092</v>
      </c>
      <c r="B3646" t="s">
        <v>4729</v>
      </c>
      <c r="C3646" t="s">
        <v>4013</v>
      </c>
      <c r="D3646">
        <v>0</v>
      </c>
      <c r="E3646">
        <v>11917000</v>
      </c>
      <c r="F3646">
        <v>14300400</v>
      </c>
      <c r="G3646">
        <v>46220</v>
      </c>
      <c r="H3646" t="s">
        <v>3412</v>
      </c>
    </row>
    <row r="3647" spans="1:8" hidden="1">
      <c r="A3647">
        <v>139093</v>
      </c>
      <c r="B3647" t="s">
        <v>8843</v>
      </c>
      <c r="C3647" t="s">
        <v>4134</v>
      </c>
      <c r="D3647">
        <v>0</v>
      </c>
      <c r="E3647">
        <v>0</v>
      </c>
      <c r="F3647">
        <v>0</v>
      </c>
      <c r="G3647">
        <v>46220</v>
      </c>
      <c r="H3647" t="s">
        <v>3412</v>
      </c>
    </row>
    <row r="3648" spans="1:8" hidden="1">
      <c r="A3648">
        <v>139094</v>
      </c>
      <c r="B3648" t="s">
        <v>4763</v>
      </c>
      <c r="C3648" t="s">
        <v>3994</v>
      </c>
      <c r="D3648">
        <v>0</v>
      </c>
      <c r="E3648">
        <v>596479</v>
      </c>
      <c r="F3648">
        <v>715774.8</v>
      </c>
      <c r="G3648">
        <v>46220</v>
      </c>
      <c r="H3648" t="s">
        <v>3412</v>
      </c>
    </row>
    <row r="3649" spans="1:8" hidden="1">
      <c r="A3649">
        <v>139095</v>
      </c>
      <c r="B3649" t="s">
        <v>4732</v>
      </c>
      <c r="C3649" t="s">
        <v>4064</v>
      </c>
      <c r="D3649" t="s">
        <v>8844</v>
      </c>
      <c r="E3649">
        <v>3000000</v>
      </c>
      <c r="F3649">
        <v>3000000</v>
      </c>
      <c r="G3649">
        <v>46220</v>
      </c>
      <c r="H3649" t="s">
        <v>3412</v>
      </c>
    </row>
    <row r="3650" spans="1:8" hidden="1">
      <c r="A3650">
        <v>139096</v>
      </c>
      <c r="B3650" t="s">
        <v>6174</v>
      </c>
      <c r="C3650" t="s">
        <v>4171</v>
      </c>
      <c r="D3650" t="s">
        <v>6121</v>
      </c>
      <c r="E3650">
        <v>730000</v>
      </c>
      <c r="F3650">
        <v>730000</v>
      </c>
      <c r="G3650">
        <v>46220</v>
      </c>
      <c r="H3650" t="s">
        <v>3412</v>
      </c>
    </row>
    <row r="3651" spans="1:8" hidden="1">
      <c r="A3651">
        <v>139097</v>
      </c>
      <c r="B3651" t="s">
        <v>4952</v>
      </c>
      <c r="C3651" t="s">
        <v>3992</v>
      </c>
      <c r="D3651" t="s">
        <v>3811</v>
      </c>
      <c r="E3651">
        <v>40830000</v>
      </c>
      <c r="F3651">
        <v>48996000</v>
      </c>
      <c r="G3651">
        <v>46220</v>
      </c>
      <c r="H3651" t="s">
        <v>3412</v>
      </c>
    </row>
    <row r="3652" spans="1:8" hidden="1">
      <c r="A3652">
        <v>139098</v>
      </c>
      <c r="B3652" t="s">
        <v>4763</v>
      </c>
      <c r="C3652" t="s">
        <v>3994</v>
      </c>
      <c r="D3652">
        <v>0</v>
      </c>
      <c r="E3652">
        <v>36375900</v>
      </c>
      <c r="F3652">
        <v>0</v>
      </c>
      <c r="G3652">
        <v>46220</v>
      </c>
      <c r="H3652" t="s">
        <v>3412</v>
      </c>
    </row>
    <row r="3653" spans="1:8" hidden="1">
      <c r="A3653">
        <v>139099</v>
      </c>
      <c r="B3653" t="s">
        <v>8845</v>
      </c>
      <c r="C3653" t="s">
        <v>4166</v>
      </c>
      <c r="D3653" t="s">
        <v>3805</v>
      </c>
      <c r="E3653">
        <v>4080000</v>
      </c>
      <c r="F3653">
        <v>4080000</v>
      </c>
      <c r="G3653">
        <v>46220</v>
      </c>
      <c r="H3653" t="s">
        <v>3412</v>
      </c>
    </row>
    <row r="3654" spans="1:8" hidden="1">
      <c r="A3654">
        <v>139100</v>
      </c>
      <c r="B3654" t="s">
        <v>4807</v>
      </c>
      <c r="C3654" t="s">
        <v>3982</v>
      </c>
      <c r="D3654" t="s">
        <v>8846</v>
      </c>
      <c r="E3654">
        <v>12009000</v>
      </c>
      <c r="F3654">
        <v>14410800</v>
      </c>
      <c r="G3654">
        <v>46220</v>
      </c>
      <c r="H3654" t="s">
        <v>3412</v>
      </c>
    </row>
    <row r="3655" spans="1:8" hidden="1">
      <c r="A3655">
        <v>139101</v>
      </c>
      <c r="B3655" t="s">
        <v>4689</v>
      </c>
      <c r="C3655" t="s">
        <v>4002</v>
      </c>
      <c r="D3655" t="s">
        <v>3825</v>
      </c>
      <c r="E3655">
        <v>902000</v>
      </c>
      <c r="F3655">
        <v>902000</v>
      </c>
      <c r="G3655">
        <v>46220</v>
      </c>
      <c r="H3655" t="s">
        <v>3412</v>
      </c>
    </row>
    <row r="3656" spans="1:8" hidden="1">
      <c r="A3656">
        <v>139102</v>
      </c>
      <c r="B3656" t="s">
        <v>4807</v>
      </c>
      <c r="C3656" t="s">
        <v>3982</v>
      </c>
      <c r="D3656" t="s">
        <v>8847</v>
      </c>
      <c r="E3656">
        <v>8869400</v>
      </c>
      <c r="F3656">
        <v>10643280</v>
      </c>
      <c r="G3656">
        <v>46220</v>
      </c>
      <c r="H3656" t="s">
        <v>3412</v>
      </c>
    </row>
    <row r="3657" spans="1:8" hidden="1">
      <c r="A3657">
        <v>139103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46220</v>
      </c>
      <c r="H3657" t="s">
        <v>3412</v>
      </c>
    </row>
    <row r="3658" spans="1:8" hidden="1">
      <c r="A3658">
        <v>139104</v>
      </c>
      <c r="B3658">
        <v>0</v>
      </c>
      <c r="C3658">
        <v>0</v>
      </c>
      <c r="D3658" t="s">
        <v>8848</v>
      </c>
      <c r="E3658">
        <v>0</v>
      </c>
      <c r="F3658">
        <v>0</v>
      </c>
      <c r="G3658">
        <v>46220</v>
      </c>
      <c r="H3658" t="s">
        <v>3412</v>
      </c>
    </row>
    <row r="3659" spans="1:8" hidden="1">
      <c r="A3659">
        <v>139105</v>
      </c>
      <c r="B3659" t="s">
        <v>5151</v>
      </c>
      <c r="C3659" t="s">
        <v>4179</v>
      </c>
      <c r="D3659" t="s">
        <v>8849</v>
      </c>
      <c r="E3659">
        <v>720000</v>
      </c>
      <c r="F3659">
        <v>864000</v>
      </c>
      <c r="G3659">
        <v>46220</v>
      </c>
      <c r="H3659" t="s">
        <v>3412</v>
      </c>
    </row>
    <row r="3660" spans="1:8" hidden="1">
      <c r="A3660">
        <v>139106</v>
      </c>
      <c r="B3660" t="s">
        <v>5369</v>
      </c>
      <c r="C3660" t="s">
        <v>4165</v>
      </c>
      <c r="D3660" t="s">
        <v>8850</v>
      </c>
      <c r="E3660">
        <v>341666.67</v>
      </c>
      <c r="F3660">
        <v>410000</v>
      </c>
      <c r="G3660">
        <v>46220</v>
      </c>
      <c r="H3660" t="s">
        <v>3412</v>
      </c>
    </row>
    <row r="3661" spans="1:8" hidden="1">
      <c r="A3661">
        <v>139107</v>
      </c>
      <c r="B3661" t="s">
        <v>4853</v>
      </c>
      <c r="C3661" t="s">
        <v>4146</v>
      </c>
      <c r="D3661" t="s">
        <v>8851</v>
      </c>
      <c r="E3661">
        <v>212962.5</v>
      </c>
      <c r="F3661">
        <v>255555</v>
      </c>
      <c r="G3661">
        <v>46223</v>
      </c>
      <c r="H3661" t="s">
        <v>3420</v>
      </c>
    </row>
    <row r="3662" spans="1:8" hidden="1">
      <c r="A3662">
        <v>139108</v>
      </c>
      <c r="B3662" t="s">
        <v>5071</v>
      </c>
      <c r="C3662" t="s">
        <v>4092</v>
      </c>
      <c r="D3662" t="s">
        <v>8852</v>
      </c>
      <c r="E3662">
        <v>550000</v>
      </c>
      <c r="F3662">
        <v>550000</v>
      </c>
      <c r="G3662">
        <v>46220</v>
      </c>
      <c r="H3662" t="s">
        <v>3412</v>
      </c>
    </row>
    <row r="3663" spans="1:8" hidden="1">
      <c r="A3663">
        <v>139109</v>
      </c>
      <c r="B3663" t="s">
        <v>4791</v>
      </c>
      <c r="C3663" t="s">
        <v>3968</v>
      </c>
      <c r="D3663" t="s">
        <v>8853</v>
      </c>
      <c r="E3663">
        <v>79942608.459999993</v>
      </c>
      <c r="F3663">
        <v>95931130.159999996</v>
      </c>
      <c r="G3663">
        <v>46220</v>
      </c>
      <c r="H3663" t="s">
        <v>3412</v>
      </c>
    </row>
    <row r="3664" spans="1:8" hidden="1">
      <c r="A3664">
        <v>139110</v>
      </c>
      <c r="B3664" t="s">
        <v>6718</v>
      </c>
      <c r="C3664" t="s">
        <v>4176</v>
      </c>
      <c r="D3664" t="s">
        <v>8854</v>
      </c>
      <c r="E3664">
        <v>2900</v>
      </c>
      <c r="F3664">
        <v>2900</v>
      </c>
      <c r="G3664">
        <v>46220</v>
      </c>
      <c r="H3664" t="s">
        <v>3412</v>
      </c>
    </row>
    <row r="3665" spans="1:8" hidden="1">
      <c r="A3665">
        <v>139111</v>
      </c>
      <c r="B3665" t="s">
        <v>4666</v>
      </c>
      <c r="C3665" t="s">
        <v>4018</v>
      </c>
      <c r="D3665">
        <v>0</v>
      </c>
      <c r="E3665">
        <v>153384000</v>
      </c>
      <c r="F3665">
        <v>153384000</v>
      </c>
      <c r="G3665">
        <v>46223</v>
      </c>
      <c r="H3665" t="s">
        <v>3420</v>
      </c>
    </row>
    <row r="3666" spans="1:8" hidden="1">
      <c r="A3666">
        <v>139112</v>
      </c>
      <c r="B3666" t="s">
        <v>4732</v>
      </c>
      <c r="C3666" t="s">
        <v>4064</v>
      </c>
      <c r="D3666" t="s">
        <v>8855</v>
      </c>
      <c r="E3666">
        <v>224750000</v>
      </c>
      <c r="F3666">
        <v>231050000</v>
      </c>
      <c r="G3666">
        <v>46223</v>
      </c>
      <c r="H3666" t="s">
        <v>3420</v>
      </c>
    </row>
    <row r="3667" spans="1:8" hidden="1">
      <c r="A3667">
        <v>139113</v>
      </c>
      <c r="B3667" t="s">
        <v>4797</v>
      </c>
      <c r="C3667" t="s">
        <v>4014</v>
      </c>
      <c r="D3667" t="s">
        <v>8856</v>
      </c>
      <c r="E3667">
        <v>547500</v>
      </c>
      <c r="F3667">
        <v>657000</v>
      </c>
      <c r="G3667">
        <v>46223</v>
      </c>
      <c r="H3667" t="s">
        <v>3420</v>
      </c>
    </row>
    <row r="3668" spans="1:8" hidden="1">
      <c r="A3668">
        <v>139114</v>
      </c>
      <c r="B3668" t="s">
        <v>4697</v>
      </c>
      <c r="C3668" t="s">
        <v>3996</v>
      </c>
      <c r="D3668" t="s">
        <v>8857</v>
      </c>
      <c r="E3668">
        <v>64528800</v>
      </c>
      <c r="F3668">
        <v>71310960</v>
      </c>
      <c r="G3668">
        <v>46223</v>
      </c>
      <c r="H3668" t="s">
        <v>3420</v>
      </c>
    </row>
    <row r="3669" spans="1:8" hidden="1">
      <c r="A3669">
        <v>139115</v>
      </c>
      <c r="B3669" t="s">
        <v>4894</v>
      </c>
      <c r="C3669" t="s">
        <v>3983</v>
      </c>
      <c r="D3669" t="s">
        <v>8858</v>
      </c>
      <c r="E3669">
        <v>3100000</v>
      </c>
      <c r="F3669">
        <v>3100000</v>
      </c>
      <c r="G3669">
        <v>46223</v>
      </c>
      <c r="H3669" t="s">
        <v>3420</v>
      </c>
    </row>
    <row r="3670" spans="1:8" hidden="1">
      <c r="A3670">
        <v>139116</v>
      </c>
      <c r="B3670" t="s">
        <v>4797</v>
      </c>
      <c r="C3670" t="s">
        <v>4014</v>
      </c>
      <c r="D3670" t="s">
        <v>8859</v>
      </c>
      <c r="E3670">
        <v>2350000</v>
      </c>
      <c r="F3670">
        <v>2350000</v>
      </c>
      <c r="G3670">
        <v>46223</v>
      </c>
      <c r="H3670" t="s">
        <v>3420</v>
      </c>
    </row>
    <row r="3671" spans="1:8" hidden="1">
      <c r="A3671">
        <v>139117</v>
      </c>
      <c r="B3671" t="s">
        <v>8133</v>
      </c>
      <c r="C3671" t="s">
        <v>4178</v>
      </c>
      <c r="D3671" t="s">
        <v>8860</v>
      </c>
      <c r="E3671">
        <v>4000000</v>
      </c>
      <c r="F3671">
        <v>4000000</v>
      </c>
      <c r="G3671">
        <v>46223</v>
      </c>
      <c r="H3671" t="s">
        <v>3420</v>
      </c>
    </row>
    <row r="3672" spans="1:8" hidden="1">
      <c r="A3672">
        <v>139118</v>
      </c>
      <c r="B3672" t="s">
        <v>6693</v>
      </c>
      <c r="C3672" t="s">
        <v>4159</v>
      </c>
      <c r="D3672" t="s">
        <v>8861</v>
      </c>
      <c r="E3672">
        <v>9100000</v>
      </c>
      <c r="F3672">
        <v>9100000</v>
      </c>
      <c r="G3672">
        <v>46223</v>
      </c>
      <c r="H3672" t="s">
        <v>3420</v>
      </c>
    </row>
    <row r="3673" spans="1:8" hidden="1">
      <c r="A3673">
        <v>139119</v>
      </c>
      <c r="B3673" t="s">
        <v>5314</v>
      </c>
      <c r="C3673" t="s">
        <v>4023</v>
      </c>
      <c r="D3673" t="s">
        <v>8862</v>
      </c>
      <c r="E3673">
        <v>72507222.319999993</v>
      </c>
      <c r="F3673">
        <v>87008666.799999997</v>
      </c>
      <c r="G3673">
        <v>46223</v>
      </c>
      <c r="H3673" t="s">
        <v>3420</v>
      </c>
    </row>
    <row r="3674" spans="1:8" hidden="1">
      <c r="A3674">
        <v>139120</v>
      </c>
      <c r="B3674" t="s">
        <v>4775</v>
      </c>
      <c r="C3674" t="s">
        <v>4036</v>
      </c>
      <c r="D3674" t="s">
        <v>8863</v>
      </c>
      <c r="E3674">
        <v>9964000</v>
      </c>
      <c r="F3674">
        <v>11956800</v>
      </c>
      <c r="G3674">
        <v>46223</v>
      </c>
      <c r="H3674" t="s">
        <v>3420</v>
      </c>
    </row>
    <row r="3675" spans="1:8" hidden="1">
      <c r="A3675">
        <v>139121</v>
      </c>
      <c r="B3675" t="s">
        <v>4952</v>
      </c>
      <c r="C3675" t="s">
        <v>3992</v>
      </c>
      <c r="D3675" t="s">
        <v>8864</v>
      </c>
      <c r="E3675">
        <v>12000000</v>
      </c>
      <c r="F3675">
        <v>14400000</v>
      </c>
      <c r="G3675">
        <v>46223</v>
      </c>
      <c r="H3675" t="s">
        <v>3420</v>
      </c>
    </row>
    <row r="3676" spans="1:8" hidden="1">
      <c r="A3676">
        <v>139122</v>
      </c>
      <c r="B3676" t="s">
        <v>5111</v>
      </c>
      <c r="C3676" t="s">
        <v>4158</v>
      </c>
      <c r="D3676" t="s">
        <v>8865</v>
      </c>
      <c r="E3676">
        <v>1662000</v>
      </c>
      <c r="F3676">
        <v>1662000</v>
      </c>
      <c r="G3676">
        <v>46223</v>
      </c>
      <c r="H3676" t="s">
        <v>3420</v>
      </c>
    </row>
    <row r="3677" spans="1:8" hidden="1">
      <c r="A3677">
        <v>139123</v>
      </c>
      <c r="B3677" t="s">
        <v>4894</v>
      </c>
      <c r="C3677" t="s">
        <v>3983</v>
      </c>
      <c r="D3677" t="s">
        <v>8866</v>
      </c>
      <c r="E3677">
        <v>2560000</v>
      </c>
      <c r="F3677">
        <v>2560000</v>
      </c>
      <c r="G3677">
        <v>46223</v>
      </c>
      <c r="H3677" t="s">
        <v>3420</v>
      </c>
    </row>
    <row r="3678" spans="1:8" hidden="1">
      <c r="A3678">
        <v>139124</v>
      </c>
      <c r="B3678" t="s">
        <v>4803</v>
      </c>
      <c r="C3678" t="s">
        <v>4040</v>
      </c>
      <c r="D3678" t="s">
        <v>8867</v>
      </c>
      <c r="E3678">
        <v>650000</v>
      </c>
      <c r="F3678">
        <v>780000</v>
      </c>
      <c r="G3678">
        <v>46223</v>
      </c>
      <c r="H3678" t="s">
        <v>3420</v>
      </c>
    </row>
    <row r="3679" spans="1:8" hidden="1">
      <c r="A3679">
        <v>139125</v>
      </c>
      <c r="B3679" t="s">
        <v>5063</v>
      </c>
      <c r="C3679" t="s">
        <v>5064</v>
      </c>
      <c r="D3679" t="s">
        <v>8868</v>
      </c>
      <c r="E3679">
        <v>11550000</v>
      </c>
      <c r="F3679">
        <v>13860000</v>
      </c>
      <c r="G3679">
        <v>46223</v>
      </c>
      <c r="H3679" t="s">
        <v>3420</v>
      </c>
    </row>
    <row r="3680" spans="1:8" hidden="1">
      <c r="A3680">
        <v>139126</v>
      </c>
      <c r="B3680" t="s">
        <v>4732</v>
      </c>
      <c r="C3680" t="s">
        <v>4064</v>
      </c>
      <c r="D3680" t="s">
        <v>8869</v>
      </c>
      <c r="E3680">
        <v>16875000</v>
      </c>
      <c r="F3680">
        <v>16875000</v>
      </c>
      <c r="G3680">
        <v>46223</v>
      </c>
      <c r="H3680" t="s">
        <v>3420</v>
      </c>
    </row>
    <row r="3681" spans="1:8" hidden="1">
      <c r="A3681">
        <v>139127</v>
      </c>
      <c r="B3681">
        <v>0</v>
      </c>
      <c r="C3681">
        <v>0</v>
      </c>
      <c r="D3681" t="s">
        <v>8870</v>
      </c>
      <c r="E3681">
        <v>0</v>
      </c>
      <c r="F3681">
        <v>0</v>
      </c>
      <c r="G3681">
        <v>46223</v>
      </c>
      <c r="H3681" t="s">
        <v>3420</v>
      </c>
    </row>
    <row r="3682" spans="1:8" hidden="1">
      <c r="A3682">
        <v>139128</v>
      </c>
      <c r="B3682" t="s">
        <v>5036</v>
      </c>
      <c r="C3682" t="s">
        <v>4003</v>
      </c>
      <c r="D3682" t="s">
        <v>8871</v>
      </c>
      <c r="E3682">
        <v>500000</v>
      </c>
      <c r="F3682">
        <v>600000</v>
      </c>
      <c r="G3682">
        <v>46223</v>
      </c>
      <c r="H3682" t="s">
        <v>3420</v>
      </c>
    </row>
    <row r="3683" spans="1:8" hidden="1">
      <c r="A3683">
        <v>139129</v>
      </c>
      <c r="B3683" t="s">
        <v>4952</v>
      </c>
      <c r="C3683" t="s">
        <v>3992</v>
      </c>
      <c r="D3683" t="s">
        <v>8872</v>
      </c>
      <c r="E3683">
        <v>450000</v>
      </c>
      <c r="F3683">
        <v>540000</v>
      </c>
      <c r="G3683">
        <v>46223</v>
      </c>
      <c r="H3683" t="s">
        <v>3420</v>
      </c>
    </row>
    <row r="3684" spans="1:8" hidden="1">
      <c r="A3684">
        <v>139130</v>
      </c>
      <c r="B3684" t="s">
        <v>4732</v>
      </c>
      <c r="C3684" t="s">
        <v>4064</v>
      </c>
      <c r="D3684" t="s">
        <v>8873</v>
      </c>
      <c r="E3684">
        <v>465000</v>
      </c>
      <c r="F3684">
        <v>465000</v>
      </c>
      <c r="G3684">
        <v>46233</v>
      </c>
      <c r="H3684" t="s">
        <v>3426</v>
      </c>
    </row>
    <row r="3685" spans="1:8" hidden="1">
      <c r="A3685">
        <v>139131</v>
      </c>
      <c r="B3685" t="s">
        <v>5043</v>
      </c>
      <c r="C3685" t="s">
        <v>4127</v>
      </c>
      <c r="D3685" t="s">
        <v>8874</v>
      </c>
      <c r="E3685">
        <v>292500</v>
      </c>
      <c r="F3685">
        <v>351000</v>
      </c>
      <c r="G3685">
        <v>46223</v>
      </c>
      <c r="H3685" t="s">
        <v>3420</v>
      </c>
    </row>
    <row r="3686" spans="1:8" hidden="1">
      <c r="A3686">
        <v>139132</v>
      </c>
      <c r="B3686" t="s">
        <v>4807</v>
      </c>
      <c r="C3686" t="s">
        <v>3982</v>
      </c>
      <c r="D3686" t="s">
        <v>8875</v>
      </c>
      <c r="E3686">
        <v>18552100</v>
      </c>
      <c r="F3686">
        <v>22262520</v>
      </c>
      <c r="G3686">
        <v>46223</v>
      </c>
      <c r="H3686" t="s">
        <v>3420</v>
      </c>
    </row>
    <row r="3687" spans="1:8" hidden="1">
      <c r="A3687">
        <v>139133</v>
      </c>
      <c r="B3687" t="s">
        <v>4732</v>
      </c>
      <c r="C3687" t="s">
        <v>4064</v>
      </c>
      <c r="D3687" t="s">
        <v>8876</v>
      </c>
      <c r="E3687">
        <v>1032</v>
      </c>
      <c r="F3687">
        <v>1032</v>
      </c>
      <c r="G3687">
        <v>46223</v>
      </c>
      <c r="H3687" t="s">
        <v>3420</v>
      </c>
    </row>
    <row r="3688" spans="1:8" hidden="1">
      <c r="A3688">
        <v>139134</v>
      </c>
      <c r="B3688" t="s">
        <v>6800</v>
      </c>
      <c r="C3688" t="s">
        <v>4182</v>
      </c>
      <c r="D3688" t="s">
        <v>7983</v>
      </c>
      <c r="E3688">
        <v>1350000</v>
      </c>
      <c r="F3688">
        <v>1350000</v>
      </c>
      <c r="G3688">
        <v>46223</v>
      </c>
      <c r="H3688" t="s">
        <v>3420</v>
      </c>
    </row>
    <row r="3689" spans="1:8" hidden="1">
      <c r="A3689">
        <v>139135</v>
      </c>
      <c r="B3689" t="s">
        <v>4969</v>
      </c>
      <c r="C3689" t="s">
        <v>4181</v>
      </c>
      <c r="D3689" t="s">
        <v>8877</v>
      </c>
      <c r="E3689">
        <v>5000000</v>
      </c>
      <c r="F3689">
        <v>5000000</v>
      </c>
      <c r="G3689">
        <v>46223</v>
      </c>
      <c r="H3689" t="s">
        <v>3420</v>
      </c>
    </row>
    <row r="3690" spans="1:8" hidden="1">
      <c r="A3690">
        <v>139136</v>
      </c>
      <c r="B3690" t="s">
        <v>4972</v>
      </c>
      <c r="C3690" t="s">
        <v>4180</v>
      </c>
      <c r="D3690" t="s">
        <v>8878</v>
      </c>
      <c r="E3690">
        <v>1900000</v>
      </c>
      <c r="F3690">
        <v>1900000</v>
      </c>
      <c r="G3690">
        <v>46223</v>
      </c>
      <c r="H3690" t="s">
        <v>3420</v>
      </c>
    </row>
    <row r="3691" spans="1:8" hidden="1">
      <c r="A3691">
        <v>139137</v>
      </c>
      <c r="B3691">
        <v>0</v>
      </c>
      <c r="C3691">
        <v>0</v>
      </c>
      <c r="D3691" t="s">
        <v>8879</v>
      </c>
      <c r="E3691">
        <v>0</v>
      </c>
      <c r="F3691">
        <v>0</v>
      </c>
      <c r="G3691">
        <v>46223</v>
      </c>
      <c r="H3691" t="s">
        <v>3420</v>
      </c>
    </row>
    <row r="3692" spans="1:8" hidden="1">
      <c r="A3692">
        <v>139138</v>
      </c>
      <c r="B3692" t="s">
        <v>6011</v>
      </c>
      <c r="C3692" t="s">
        <v>4037</v>
      </c>
      <c r="D3692" t="s">
        <v>8880</v>
      </c>
      <c r="E3692">
        <v>21333332</v>
      </c>
      <c r="F3692">
        <v>25599998.399999999</v>
      </c>
      <c r="G3692">
        <v>46223</v>
      </c>
      <c r="H3692" t="s">
        <v>3420</v>
      </c>
    </row>
    <row r="3693" spans="1:8" hidden="1">
      <c r="A3693">
        <v>139139</v>
      </c>
      <c r="B3693" t="s">
        <v>5057</v>
      </c>
      <c r="C3693" t="s">
        <v>4008</v>
      </c>
      <c r="D3693" t="s">
        <v>8881</v>
      </c>
      <c r="E3693">
        <v>7491667</v>
      </c>
      <c r="F3693">
        <v>8990000.4000000004</v>
      </c>
      <c r="G3693">
        <v>46223</v>
      </c>
      <c r="H3693" t="s">
        <v>3420</v>
      </c>
    </row>
    <row r="3694" spans="1:8" hidden="1">
      <c r="A3694">
        <v>139140</v>
      </c>
      <c r="B3694" t="s">
        <v>4668</v>
      </c>
      <c r="C3694" t="s">
        <v>4050</v>
      </c>
      <c r="D3694" t="s">
        <v>8880</v>
      </c>
      <c r="E3694">
        <v>2617499.9700000002</v>
      </c>
      <c r="F3694">
        <v>3140999.96</v>
      </c>
      <c r="G3694">
        <v>46223</v>
      </c>
      <c r="H3694" t="s">
        <v>3420</v>
      </c>
    </row>
    <row r="3695" spans="1:8" hidden="1">
      <c r="A3695">
        <v>139141</v>
      </c>
      <c r="B3695" t="s">
        <v>4797</v>
      </c>
      <c r="C3695" t="s">
        <v>4014</v>
      </c>
      <c r="D3695" t="s">
        <v>8882</v>
      </c>
      <c r="E3695">
        <v>35193206</v>
      </c>
      <c r="F3695">
        <v>42231847.200000003</v>
      </c>
      <c r="G3695">
        <v>46223</v>
      </c>
      <c r="H3695" t="s">
        <v>3420</v>
      </c>
    </row>
    <row r="3696" spans="1:8" hidden="1">
      <c r="A3696">
        <v>139142</v>
      </c>
      <c r="B3696" t="s">
        <v>8883</v>
      </c>
      <c r="C3696" t="s">
        <v>4173</v>
      </c>
      <c r="D3696" t="s">
        <v>3821</v>
      </c>
      <c r="E3696">
        <v>2988000</v>
      </c>
      <c r="F3696">
        <v>2988000</v>
      </c>
      <c r="G3696">
        <v>46223</v>
      </c>
      <c r="H3696" t="s">
        <v>3420</v>
      </c>
    </row>
    <row r="3697" spans="1:8" hidden="1">
      <c r="A3697">
        <v>139143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46224</v>
      </c>
      <c r="H3697" t="s">
        <v>3414</v>
      </c>
    </row>
    <row r="3698" spans="1:8" hidden="1">
      <c r="A3698">
        <v>139144</v>
      </c>
      <c r="B3698">
        <v>0</v>
      </c>
      <c r="C3698">
        <v>0</v>
      </c>
      <c r="D3698" t="s">
        <v>8884</v>
      </c>
      <c r="E3698">
        <v>2250000</v>
      </c>
      <c r="F3698">
        <v>2700000</v>
      </c>
      <c r="G3698">
        <v>46224</v>
      </c>
      <c r="H3698" t="s">
        <v>3414</v>
      </c>
    </row>
    <row r="3699" spans="1:8" hidden="1">
      <c r="A3699">
        <v>139145</v>
      </c>
      <c r="B3699" t="s">
        <v>4689</v>
      </c>
      <c r="C3699" t="s">
        <v>4002</v>
      </c>
      <c r="D3699" t="s">
        <v>8885</v>
      </c>
      <c r="E3699">
        <v>2637100</v>
      </c>
      <c r="F3699">
        <v>3164520</v>
      </c>
      <c r="G3699">
        <v>46224</v>
      </c>
      <c r="H3699" t="s">
        <v>3414</v>
      </c>
    </row>
    <row r="3700" spans="1:8" hidden="1">
      <c r="A3700">
        <v>139146</v>
      </c>
      <c r="B3700" t="s">
        <v>8886</v>
      </c>
      <c r="C3700" t="s">
        <v>4172</v>
      </c>
      <c r="D3700" t="s">
        <v>8887</v>
      </c>
      <c r="E3700">
        <v>7100000</v>
      </c>
      <c r="F3700">
        <v>7100000</v>
      </c>
      <c r="G3700">
        <v>46224</v>
      </c>
      <c r="H3700" t="s">
        <v>3414</v>
      </c>
    </row>
    <row r="3701" spans="1:8" hidden="1">
      <c r="A3701">
        <v>139147</v>
      </c>
      <c r="B3701" t="s">
        <v>7867</v>
      </c>
      <c r="C3701" t="s">
        <v>4185</v>
      </c>
      <c r="D3701" t="s">
        <v>8888</v>
      </c>
      <c r="E3701">
        <v>2410000</v>
      </c>
      <c r="F3701">
        <v>2410000</v>
      </c>
      <c r="G3701">
        <v>46224</v>
      </c>
      <c r="H3701" t="s">
        <v>3414</v>
      </c>
    </row>
    <row r="3702" spans="1:8" hidden="1">
      <c r="A3702">
        <v>139148</v>
      </c>
      <c r="B3702" t="s">
        <v>4938</v>
      </c>
      <c r="C3702" t="s">
        <v>3972</v>
      </c>
      <c r="D3702" t="s">
        <v>8889</v>
      </c>
      <c r="E3702">
        <v>5187600</v>
      </c>
      <c r="F3702">
        <v>6225120</v>
      </c>
      <c r="G3702">
        <v>46224</v>
      </c>
      <c r="H3702" t="s">
        <v>3414</v>
      </c>
    </row>
    <row r="3703" spans="1:8" hidden="1">
      <c r="A3703">
        <v>139149</v>
      </c>
      <c r="B3703">
        <v>0</v>
      </c>
      <c r="C3703">
        <v>0</v>
      </c>
      <c r="D3703" t="s">
        <v>8890</v>
      </c>
      <c r="E3703">
        <v>0</v>
      </c>
      <c r="F3703">
        <v>0</v>
      </c>
      <c r="G3703">
        <v>46224</v>
      </c>
      <c r="H3703" t="s">
        <v>3414</v>
      </c>
    </row>
    <row r="3704" spans="1:8" hidden="1">
      <c r="A3704">
        <v>139150</v>
      </c>
      <c r="B3704" t="s">
        <v>4938</v>
      </c>
      <c r="C3704" t="s">
        <v>3972</v>
      </c>
      <c r="D3704" t="s">
        <v>8891</v>
      </c>
      <c r="E3704">
        <v>8019000</v>
      </c>
      <c r="F3704">
        <v>9622800</v>
      </c>
      <c r="G3704">
        <v>46224</v>
      </c>
      <c r="H3704" t="s">
        <v>3414</v>
      </c>
    </row>
    <row r="3705" spans="1:8" hidden="1">
      <c r="A3705">
        <v>139151</v>
      </c>
      <c r="B3705" t="s">
        <v>5381</v>
      </c>
      <c r="C3705" t="s">
        <v>4184</v>
      </c>
      <c r="D3705" t="s">
        <v>8892</v>
      </c>
      <c r="E3705">
        <v>6400000</v>
      </c>
      <c r="F3705">
        <v>7680000</v>
      </c>
      <c r="G3705">
        <v>46224</v>
      </c>
      <c r="H3705" t="s">
        <v>3414</v>
      </c>
    </row>
    <row r="3706" spans="1:8" hidden="1">
      <c r="A3706">
        <v>139152</v>
      </c>
      <c r="B3706" t="s">
        <v>5199</v>
      </c>
      <c r="C3706" t="s">
        <v>4005</v>
      </c>
      <c r="D3706" t="s">
        <v>8893</v>
      </c>
      <c r="E3706">
        <v>480000</v>
      </c>
      <c r="F3706">
        <v>576000</v>
      </c>
      <c r="G3706">
        <v>46224</v>
      </c>
      <c r="H3706" t="s">
        <v>3414</v>
      </c>
    </row>
    <row r="3707" spans="1:8" hidden="1">
      <c r="A3707">
        <v>139153</v>
      </c>
      <c r="B3707" t="s">
        <v>8894</v>
      </c>
      <c r="C3707" t="s">
        <v>4201</v>
      </c>
      <c r="D3707" t="s">
        <v>8895</v>
      </c>
      <c r="E3707">
        <v>5000</v>
      </c>
      <c r="F3707">
        <v>5000</v>
      </c>
      <c r="G3707">
        <v>46224</v>
      </c>
      <c r="H3707" t="s">
        <v>3414</v>
      </c>
    </row>
    <row r="3708" spans="1:8" hidden="1">
      <c r="A3708">
        <v>139154</v>
      </c>
      <c r="B3708" t="s">
        <v>8896</v>
      </c>
      <c r="C3708" t="s">
        <v>4183</v>
      </c>
      <c r="D3708" t="s">
        <v>8897</v>
      </c>
      <c r="E3708">
        <v>1700000</v>
      </c>
      <c r="F3708">
        <v>1700000</v>
      </c>
      <c r="G3708">
        <v>46224</v>
      </c>
      <c r="H3708" t="s">
        <v>3414</v>
      </c>
    </row>
    <row r="3709" spans="1:8" hidden="1">
      <c r="A3709">
        <v>139155</v>
      </c>
      <c r="B3709" t="s">
        <v>5057</v>
      </c>
      <c r="C3709" t="s">
        <v>4008</v>
      </c>
      <c r="D3709" t="s">
        <v>8898</v>
      </c>
      <c r="E3709">
        <v>8400000</v>
      </c>
      <c r="F3709">
        <v>10080000</v>
      </c>
      <c r="G3709">
        <v>46224</v>
      </c>
      <c r="H3709" t="s">
        <v>3414</v>
      </c>
    </row>
    <row r="3710" spans="1:8" hidden="1">
      <c r="A3710">
        <v>139156</v>
      </c>
      <c r="B3710" t="s">
        <v>4791</v>
      </c>
      <c r="C3710" t="s">
        <v>3968</v>
      </c>
      <c r="D3710" t="s">
        <v>8899</v>
      </c>
      <c r="E3710">
        <v>3350000</v>
      </c>
      <c r="F3710">
        <v>4020000</v>
      </c>
      <c r="G3710">
        <v>46224</v>
      </c>
      <c r="H3710" t="s">
        <v>3414</v>
      </c>
    </row>
    <row r="3711" spans="1:8" hidden="1">
      <c r="A3711">
        <v>139157</v>
      </c>
      <c r="B3711" t="s">
        <v>4689</v>
      </c>
      <c r="C3711" t="s">
        <v>4002</v>
      </c>
      <c r="D3711" t="s">
        <v>8900</v>
      </c>
      <c r="E3711">
        <v>6599602.7999999998</v>
      </c>
      <c r="F3711">
        <v>7919523.3600000003</v>
      </c>
      <c r="G3711">
        <v>46224</v>
      </c>
      <c r="H3711" t="s">
        <v>3414</v>
      </c>
    </row>
    <row r="3712" spans="1:8" hidden="1">
      <c r="A3712">
        <v>139158</v>
      </c>
      <c r="B3712" t="s">
        <v>7355</v>
      </c>
      <c r="C3712" t="s">
        <v>4100</v>
      </c>
      <c r="D3712" t="s">
        <v>8901</v>
      </c>
      <c r="E3712">
        <v>5391360</v>
      </c>
      <c r="F3712">
        <v>5750784</v>
      </c>
      <c r="G3712">
        <v>46224</v>
      </c>
      <c r="H3712" t="s">
        <v>3414</v>
      </c>
    </row>
    <row r="3713" spans="1:8" hidden="1">
      <c r="A3713">
        <v>139159</v>
      </c>
      <c r="B3713" t="s">
        <v>6365</v>
      </c>
      <c r="C3713" t="s">
        <v>4028</v>
      </c>
      <c r="D3713" t="s">
        <v>8902</v>
      </c>
      <c r="E3713">
        <v>9409120</v>
      </c>
      <c r="F3713">
        <v>11290944</v>
      </c>
      <c r="G3713">
        <v>46224</v>
      </c>
      <c r="H3713" t="s">
        <v>3414</v>
      </c>
    </row>
    <row r="3714" spans="1:8" hidden="1">
      <c r="A3714">
        <v>139160</v>
      </c>
      <c r="B3714" t="s">
        <v>8398</v>
      </c>
      <c r="C3714" t="s">
        <v>3987</v>
      </c>
      <c r="D3714" t="s">
        <v>8903</v>
      </c>
      <c r="E3714">
        <v>43640.4</v>
      </c>
      <c r="F3714">
        <v>43640.4</v>
      </c>
      <c r="G3714">
        <v>46224</v>
      </c>
      <c r="H3714" t="s">
        <v>3414</v>
      </c>
    </row>
    <row r="3715" spans="1:8" hidden="1">
      <c r="A3715">
        <v>139161</v>
      </c>
      <c r="B3715" t="s">
        <v>4697</v>
      </c>
      <c r="C3715" t="s">
        <v>3996</v>
      </c>
      <c r="D3715" t="s">
        <v>8904</v>
      </c>
      <c r="E3715">
        <v>10520400</v>
      </c>
      <c r="F3715">
        <v>12624480</v>
      </c>
      <c r="G3715">
        <v>46224</v>
      </c>
      <c r="H3715" t="s">
        <v>3414</v>
      </c>
    </row>
    <row r="3716" spans="1:8" hidden="1">
      <c r="A3716">
        <v>139162</v>
      </c>
      <c r="B3716" t="s">
        <v>6174</v>
      </c>
      <c r="C3716" t="s">
        <v>4171</v>
      </c>
      <c r="D3716" t="s">
        <v>6121</v>
      </c>
      <c r="E3716">
        <v>2100000</v>
      </c>
      <c r="F3716">
        <v>2100000</v>
      </c>
      <c r="G3716">
        <v>46224</v>
      </c>
      <c r="H3716" t="s">
        <v>3414</v>
      </c>
    </row>
    <row r="3717" spans="1:8" hidden="1">
      <c r="A3717">
        <v>139163</v>
      </c>
      <c r="B3717" t="s">
        <v>7321</v>
      </c>
      <c r="C3717" t="s">
        <v>4208</v>
      </c>
      <c r="D3717" t="s">
        <v>8905</v>
      </c>
      <c r="E3717">
        <v>122145</v>
      </c>
      <c r="F3717">
        <v>122145</v>
      </c>
      <c r="G3717">
        <v>46224</v>
      </c>
      <c r="H3717" t="s">
        <v>3414</v>
      </c>
    </row>
    <row r="3718" spans="1:8" hidden="1">
      <c r="A3718">
        <v>139164</v>
      </c>
      <c r="B3718" t="s">
        <v>4732</v>
      </c>
      <c r="C3718" t="s">
        <v>4064</v>
      </c>
      <c r="D3718" t="s">
        <v>8906</v>
      </c>
      <c r="E3718">
        <v>42250000</v>
      </c>
      <c r="F3718">
        <v>42250000</v>
      </c>
      <c r="G3718">
        <v>46225</v>
      </c>
      <c r="H3718" t="s">
        <v>3423</v>
      </c>
    </row>
    <row r="3719" spans="1:8" hidden="1">
      <c r="A3719">
        <v>139165</v>
      </c>
      <c r="B3719" t="s">
        <v>6068</v>
      </c>
      <c r="C3719" t="s">
        <v>4041</v>
      </c>
      <c r="D3719" t="s">
        <v>8907</v>
      </c>
      <c r="E3719">
        <v>2993</v>
      </c>
      <c r="F3719">
        <v>2993</v>
      </c>
      <c r="G3719">
        <v>46225</v>
      </c>
      <c r="H3719" t="s">
        <v>3423</v>
      </c>
    </row>
    <row r="3720" spans="1:8" hidden="1">
      <c r="A3720">
        <v>139166</v>
      </c>
      <c r="B3720" t="s">
        <v>4794</v>
      </c>
      <c r="C3720" t="s">
        <v>4025</v>
      </c>
      <c r="D3720" t="s">
        <v>8908</v>
      </c>
      <c r="E3720">
        <v>132601.79999999999</v>
      </c>
      <c r="F3720">
        <v>132601.79999999999</v>
      </c>
      <c r="G3720">
        <v>46225</v>
      </c>
      <c r="H3720" t="s">
        <v>3423</v>
      </c>
    </row>
    <row r="3721" spans="1:8" hidden="1">
      <c r="A3721">
        <v>139167</v>
      </c>
      <c r="B3721" t="s">
        <v>4794</v>
      </c>
      <c r="C3721" t="s">
        <v>4025</v>
      </c>
      <c r="D3721" t="s">
        <v>8908</v>
      </c>
      <c r="E3721">
        <v>57300</v>
      </c>
      <c r="F3721">
        <v>68760</v>
      </c>
      <c r="G3721">
        <v>46225</v>
      </c>
      <c r="H3721" t="s">
        <v>3423</v>
      </c>
    </row>
    <row r="3722" spans="1:8" hidden="1">
      <c r="A3722">
        <v>139168</v>
      </c>
      <c r="B3722" t="s">
        <v>5603</v>
      </c>
      <c r="C3722" t="s">
        <v>4193</v>
      </c>
      <c r="D3722" t="s">
        <v>8909</v>
      </c>
      <c r="E3722">
        <v>2204583.27</v>
      </c>
      <c r="F3722">
        <v>2645499.9300000002</v>
      </c>
      <c r="G3722">
        <v>46225</v>
      </c>
      <c r="H3722" t="s">
        <v>3423</v>
      </c>
    </row>
    <row r="3723" spans="1:8" hidden="1">
      <c r="A3723">
        <v>139169</v>
      </c>
      <c r="B3723" t="s">
        <v>4697</v>
      </c>
      <c r="C3723" t="s">
        <v>3996</v>
      </c>
      <c r="D3723" t="s">
        <v>8910</v>
      </c>
      <c r="E3723">
        <v>118350000</v>
      </c>
      <c r="F3723">
        <v>142020000</v>
      </c>
      <c r="G3723">
        <v>46225</v>
      </c>
      <c r="H3723" t="s">
        <v>3423</v>
      </c>
    </row>
    <row r="3724" spans="1:8" hidden="1">
      <c r="A3724">
        <v>139170</v>
      </c>
      <c r="B3724" t="s">
        <v>6011</v>
      </c>
      <c r="C3724" t="s">
        <v>4037</v>
      </c>
      <c r="D3724" t="s">
        <v>8911</v>
      </c>
      <c r="E3724">
        <v>112500000</v>
      </c>
      <c r="F3724">
        <v>135000000</v>
      </c>
      <c r="G3724">
        <v>46225</v>
      </c>
      <c r="H3724" t="s">
        <v>3423</v>
      </c>
    </row>
    <row r="3725" spans="1:8" hidden="1">
      <c r="A3725">
        <v>139171</v>
      </c>
      <c r="B3725" t="s">
        <v>4697</v>
      </c>
      <c r="C3725" t="s">
        <v>3996</v>
      </c>
      <c r="D3725" t="s">
        <v>8912</v>
      </c>
      <c r="E3725">
        <v>4037000</v>
      </c>
      <c r="F3725">
        <v>4844400</v>
      </c>
      <c r="G3725">
        <v>46225</v>
      </c>
      <c r="H3725" t="s">
        <v>3423</v>
      </c>
    </row>
    <row r="3726" spans="1:8" hidden="1">
      <c r="A3726">
        <v>139172</v>
      </c>
      <c r="B3726" t="s">
        <v>6011</v>
      </c>
      <c r="C3726" t="s">
        <v>4037</v>
      </c>
      <c r="D3726" t="s">
        <v>8913</v>
      </c>
      <c r="E3726">
        <v>112500000</v>
      </c>
      <c r="F3726">
        <v>135000000</v>
      </c>
      <c r="G3726">
        <v>46225</v>
      </c>
      <c r="H3726" t="s">
        <v>3423</v>
      </c>
    </row>
    <row r="3727" spans="1:8" hidden="1">
      <c r="A3727">
        <v>139173</v>
      </c>
      <c r="B3727" t="s">
        <v>4697</v>
      </c>
      <c r="C3727" t="s">
        <v>3996</v>
      </c>
      <c r="D3727" t="s">
        <v>8914</v>
      </c>
      <c r="E3727">
        <v>60555000</v>
      </c>
      <c r="F3727">
        <v>72666000</v>
      </c>
      <c r="G3727">
        <v>46225</v>
      </c>
      <c r="H3727" t="s">
        <v>3423</v>
      </c>
    </row>
    <row r="3728" spans="1:8" hidden="1">
      <c r="A3728">
        <v>139174</v>
      </c>
      <c r="B3728" t="s">
        <v>4697</v>
      </c>
      <c r="C3728" t="s">
        <v>3996</v>
      </c>
      <c r="D3728" t="s">
        <v>8915</v>
      </c>
      <c r="E3728">
        <v>469906800</v>
      </c>
      <c r="F3728">
        <v>563888160</v>
      </c>
      <c r="G3728">
        <v>46225</v>
      </c>
      <c r="H3728" t="s">
        <v>3423</v>
      </c>
    </row>
    <row r="3729" spans="1:8" hidden="1">
      <c r="A3729">
        <v>139175</v>
      </c>
      <c r="B3729" t="s">
        <v>6011</v>
      </c>
      <c r="C3729" t="s">
        <v>4037</v>
      </c>
      <c r="D3729" t="s">
        <v>8916</v>
      </c>
      <c r="E3729">
        <v>150000000</v>
      </c>
      <c r="F3729">
        <v>180000000</v>
      </c>
      <c r="G3729">
        <v>46225</v>
      </c>
      <c r="H3729" t="s">
        <v>3423</v>
      </c>
    </row>
    <row r="3730" spans="1:8" hidden="1">
      <c r="A3730">
        <v>139176</v>
      </c>
      <c r="B3730" t="s">
        <v>4697</v>
      </c>
      <c r="C3730" t="s">
        <v>3996</v>
      </c>
      <c r="D3730" t="s">
        <v>8917</v>
      </c>
      <c r="E3730">
        <v>53288400</v>
      </c>
      <c r="F3730">
        <v>63946080</v>
      </c>
      <c r="G3730">
        <v>46225</v>
      </c>
      <c r="H3730" t="s">
        <v>3423</v>
      </c>
    </row>
    <row r="3731" spans="1:8" hidden="1">
      <c r="A3731">
        <v>139177</v>
      </c>
      <c r="B3731" t="s">
        <v>4697</v>
      </c>
      <c r="C3731" t="s">
        <v>3996</v>
      </c>
      <c r="D3731" t="s">
        <v>8918</v>
      </c>
      <c r="E3731">
        <v>20185000</v>
      </c>
      <c r="F3731">
        <v>24222000</v>
      </c>
      <c r="G3731">
        <v>46225</v>
      </c>
      <c r="H3731" t="s">
        <v>3423</v>
      </c>
    </row>
    <row r="3732" spans="1:8" hidden="1">
      <c r="A3732">
        <v>139178</v>
      </c>
      <c r="B3732" t="s">
        <v>4697</v>
      </c>
      <c r="C3732" t="s">
        <v>3996</v>
      </c>
      <c r="D3732" t="s">
        <v>8919</v>
      </c>
      <c r="E3732">
        <v>153043400</v>
      </c>
      <c r="F3732">
        <v>183652080</v>
      </c>
      <c r="G3732">
        <v>46225</v>
      </c>
      <c r="H3732" t="s">
        <v>3423</v>
      </c>
    </row>
    <row r="3733" spans="1:8" hidden="1">
      <c r="A3733">
        <v>139179</v>
      </c>
      <c r="B3733" t="s">
        <v>4697</v>
      </c>
      <c r="C3733" t="s">
        <v>3996</v>
      </c>
      <c r="D3733" t="s">
        <v>8920</v>
      </c>
      <c r="E3733">
        <v>72666200</v>
      </c>
      <c r="F3733">
        <v>87199440</v>
      </c>
      <c r="G3733">
        <v>46225</v>
      </c>
      <c r="H3733" t="s">
        <v>3423</v>
      </c>
    </row>
    <row r="3734" spans="1:8" hidden="1">
      <c r="A3734">
        <v>139180</v>
      </c>
      <c r="B3734" t="s">
        <v>4697</v>
      </c>
      <c r="C3734" t="s">
        <v>3996</v>
      </c>
      <c r="D3734" t="s">
        <v>8921</v>
      </c>
      <c r="E3734">
        <v>60249800</v>
      </c>
      <c r="F3734">
        <v>72299760</v>
      </c>
      <c r="G3734">
        <v>46225</v>
      </c>
      <c r="H3734" t="s">
        <v>3423</v>
      </c>
    </row>
    <row r="3735" spans="1:8" hidden="1">
      <c r="A3735">
        <v>139181</v>
      </c>
      <c r="B3735" t="s">
        <v>4697</v>
      </c>
      <c r="C3735" t="s">
        <v>3996</v>
      </c>
      <c r="D3735" t="s">
        <v>8922</v>
      </c>
      <c r="E3735">
        <v>16148000</v>
      </c>
      <c r="F3735">
        <v>19377600</v>
      </c>
      <c r="G3735">
        <v>46225</v>
      </c>
      <c r="H3735" t="s">
        <v>3423</v>
      </c>
    </row>
    <row r="3736" spans="1:8" hidden="1">
      <c r="A3736">
        <v>139182</v>
      </c>
      <c r="B3736" t="s">
        <v>4697</v>
      </c>
      <c r="C3736" t="s">
        <v>3996</v>
      </c>
      <c r="D3736" t="s">
        <v>8923</v>
      </c>
      <c r="E3736">
        <v>2422200</v>
      </c>
      <c r="F3736">
        <v>2906640</v>
      </c>
      <c r="G3736">
        <v>46225</v>
      </c>
      <c r="H3736" t="s">
        <v>3423</v>
      </c>
    </row>
    <row r="3737" spans="1:8" hidden="1">
      <c r="A3737">
        <v>139183</v>
      </c>
      <c r="B3737" t="s">
        <v>4697</v>
      </c>
      <c r="C3737" t="s">
        <v>3996</v>
      </c>
      <c r="D3737" t="s">
        <v>8924</v>
      </c>
      <c r="E3737">
        <v>1505600</v>
      </c>
      <c r="F3737">
        <v>1806720</v>
      </c>
      <c r="G3737">
        <v>46225</v>
      </c>
      <c r="H3737" t="s">
        <v>3423</v>
      </c>
    </row>
    <row r="3738" spans="1:8" hidden="1">
      <c r="A3738">
        <v>139184</v>
      </c>
      <c r="B3738" t="s">
        <v>4697</v>
      </c>
      <c r="C3738" t="s">
        <v>3996</v>
      </c>
      <c r="D3738" t="s">
        <v>8925</v>
      </c>
      <c r="E3738">
        <v>8851125</v>
      </c>
      <c r="F3738">
        <v>10621350</v>
      </c>
      <c r="G3738">
        <v>46225</v>
      </c>
      <c r="H3738" t="s">
        <v>3423</v>
      </c>
    </row>
    <row r="3739" spans="1:8" hidden="1">
      <c r="A3739">
        <v>139185</v>
      </c>
      <c r="B3739" t="s">
        <v>4697</v>
      </c>
      <c r="C3739" t="s">
        <v>3996</v>
      </c>
      <c r="D3739" t="s">
        <v>8926</v>
      </c>
      <c r="E3739">
        <v>22242004</v>
      </c>
      <c r="F3739">
        <v>26690404.800000001</v>
      </c>
      <c r="G3739">
        <v>46225</v>
      </c>
      <c r="H3739" t="s">
        <v>3423</v>
      </c>
    </row>
    <row r="3740" spans="1:8" hidden="1">
      <c r="A3740">
        <v>139186</v>
      </c>
      <c r="B3740" t="s">
        <v>4697</v>
      </c>
      <c r="C3740" t="s">
        <v>3996</v>
      </c>
      <c r="D3740" t="s">
        <v>8927</v>
      </c>
      <c r="E3740">
        <v>2000000</v>
      </c>
      <c r="F3740">
        <v>2400000</v>
      </c>
      <c r="G3740">
        <v>46225</v>
      </c>
      <c r="H3740" t="s">
        <v>3423</v>
      </c>
    </row>
    <row r="3741" spans="1:8" hidden="1">
      <c r="A3741">
        <v>139187</v>
      </c>
      <c r="B3741" t="s">
        <v>4697</v>
      </c>
      <c r="C3741" t="s">
        <v>3996</v>
      </c>
      <c r="D3741" t="s">
        <v>8928</v>
      </c>
      <c r="E3741">
        <v>4991200</v>
      </c>
      <c r="F3741">
        <v>5989440</v>
      </c>
      <c r="G3741">
        <v>46225</v>
      </c>
      <c r="H3741" t="s">
        <v>3423</v>
      </c>
    </row>
    <row r="3742" spans="1:8" hidden="1">
      <c r="A3742">
        <v>139188</v>
      </c>
      <c r="B3742" t="s">
        <v>4697</v>
      </c>
      <c r="C3742" t="s">
        <v>3996</v>
      </c>
      <c r="D3742" t="s">
        <v>8929</v>
      </c>
      <c r="E3742">
        <v>50342400</v>
      </c>
      <c r="F3742">
        <v>60410880</v>
      </c>
      <c r="G3742">
        <v>46225</v>
      </c>
      <c r="H3742" t="s">
        <v>3423</v>
      </c>
    </row>
    <row r="3743" spans="1:8" hidden="1">
      <c r="A3743">
        <v>139189</v>
      </c>
      <c r="B3743" t="s">
        <v>4697</v>
      </c>
      <c r="C3743" t="s">
        <v>3996</v>
      </c>
      <c r="D3743" t="s">
        <v>8930</v>
      </c>
      <c r="E3743">
        <v>3804200</v>
      </c>
      <c r="F3743">
        <v>3804200</v>
      </c>
      <c r="G3743">
        <v>46225</v>
      </c>
      <c r="H3743" t="s">
        <v>3423</v>
      </c>
    </row>
    <row r="3744" spans="1:8" hidden="1">
      <c r="A3744">
        <v>139190</v>
      </c>
      <c r="B3744" t="s">
        <v>4697</v>
      </c>
      <c r="C3744" t="s">
        <v>3996</v>
      </c>
      <c r="D3744" t="s">
        <v>8931</v>
      </c>
      <c r="E3744">
        <v>2247800</v>
      </c>
      <c r="F3744">
        <v>2697360</v>
      </c>
      <c r="G3744">
        <v>46225</v>
      </c>
      <c r="H3744" t="s">
        <v>3423</v>
      </c>
    </row>
    <row r="3745" spans="1:8" hidden="1">
      <c r="A3745">
        <v>139191</v>
      </c>
      <c r="B3745" t="s">
        <v>4697</v>
      </c>
      <c r="C3745" t="s">
        <v>3996</v>
      </c>
      <c r="D3745" t="s">
        <v>8932</v>
      </c>
      <c r="E3745">
        <v>3645000</v>
      </c>
      <c r="F3745">
        <v>3645000</v>
      </c>
      <c r="G3745">
        <v>46225</v>
      </c>
      <c r="H3745" t="s">
        <v>3423</v>
      </c>
    </row>
    <row r="3746" spans="1:8" hidden="1">
      <c r="A3746">
        <v>139192</v>
      </c>
      <c r="B3746" t="s">
        <v>4697</v>
      </c>
      <c r="C3746" t="s">
        <v>3996</v>
      </c>
      <c r="D3746" t="s">
        <v>8933</v>
      </c>
      <c r="E3746">
        <v>54675000</v>
      </c>
      <c r="F3746">
        <v>54675000</v>
      </c>
      <c r="G3746">
        <v>46225</v>
      </c>
      <c r="H3746" t="s">
        <v>3423</v>
      </c>
    </row>
    <row r="3747" spans="1:8" hidden="1">
      <c r="A3747">
        <v>139193</v>
      </c>
      <c r="B3747" t="s">
        <v>4697</v>
      </c>
      <c r="C3747" t="s">
        <v>3996</v>
      </c>
      <c r="D3747" t="s">
        <v>8934</v>
      </c>
      <c r="E3747">
        <v>35520000</v>
      </c>
      <c r="F3747">
        <v>35520000</v>
      </c>
      <c r="G3747">
        <v>46225</v>
      </c>
      <c r="H3747" t="s">
        <v>3423</v>
      </c>
    </row>
    <row r="3748" spans="1:8" hidden="1">
      <c r="A3748">
        <v>139194</v>
      </c>
      <c r="B3748" t="s">
        <v>4697</v>
      </c>
      <c r="C3748" t="s">
        <v>3996</v>
      </c>
      <c r="D3748" t="s">
        <v>8935</v>
      </c>
      <c r="E3748">
        <v>24057000</v>
      </c>
      <c r="F3748">
        <v>24057000</v>
      </c>
      <c r="G3748">
        <v>46225</v>
      </c>
      <c r="H3748" t="s">
        <v>3423</v>
      </c>
    </row>
    <row r="3749" spans="1:8" hidden="1">
      <c r="A3749">
        <v>139195</v>
      </c>
      <c r="B3749" t="s">
        <v>4697</v>
      </c>
      <c r="C3749" t="s">
        <v>3996</v>
      </c>
      <c r="D3749" t="s">
        <v>8936</v>
      </c>
      <c r="E3749">
        <v>183360000</v>
      </c>
      <c r="F3749">
        <v>183360000</v>
      </c>
      <c r="G3749">
        <v>46225</v>
      </c>
      <c r="H3749" t="s">
        <v>3423</v>
      </c>
    </row>
    <row r="3750" spans="1:8" hidden="1">
      <c r="A3750">
        <v>139196</v>
      </c>
      <c r="B3750" t="s">
        <v>6153</v>
      </c>
      <c r="C3750" t="s">
        <v>4192</v>
      </c>
      <c r="D3750" t="s">
        <v>8937</v>
      </c>
      <c r="E3750">
        <v>193000</v>
      </c>
      <c r="F3750">
        <v>231600</v>
      </c>
      <c r="G3750">
        <v>46225</v>
      </c>
      <c r="H3750" t="s">
        <v>3423</v>
      </c>
    </row>
    <row r="3751" spans="1:8" hidden="1">
      <c r="A3751">
        <v>139197</v>
      </c>
      <c r="B3751" t="s">
        <v>4797</v>
      </c>
      <c r="C3751" t="s">
        <v>4014</v>
      </c>
      <c r="D3751" t="s">
        <v>8938</v>
      </c>
      <c r="E3751">
        <v>13880000</v>
      </c>
      <c r="F3751">
        <v>16656000</v>
      </c>
      <c r="G3751">
        <v>46225</v>
      </c>
      <c r="H3751" t="s">
        <v>3423</v>
      </c>
    </row>
    <row r="3752" spans="1:8" hidden="1">
      <c r="A3752">
        <v>139198</v>
      </c>
      <c r="B3752" t="s">
        <v>4807</v>
      </c>
      <c r="C3752" t="s">
        <v>3982</v>
      </c>
      <c r="D3752" t="s">
        <v>8939</v>
      </c>
      <c r="E3752">
        <v>13880000</v>
      </c>
      <c r="F3752">
        <v>16656000</v>
      </c>
      <c r="G3752">
        <v>46225</v>
      </c>
      <c r="H3752" t="s">
        <v>3423</v>
      </c>
    </row>
    <row r="3753" spans="1:8" hidden="1">
      <c r="A3753">
        <v>139199</v>
      </c>
      <c r="B3753" t="s">
        <v>4668</v>
      </c>
      <c r="C3753" t="s">
        <v>4050</v>
      </c>
      <c r="D3753" t="s">
        <v>8940</v>
      </c>
      <c r="E3753">
        <v>25001499.989999998</v>
      </c>
      <c r="F3753">
        <v>30001799.989999998</v>
      </c>
      <c r="G3753">
        <v>46225</v>
      </c>
      <c r="H3753" t="s">
        <v>3423</v>
      </c>
    </row>
    <row r="3754" spans="1:8" hidden="1">
      <c r="A3754">
        <v>139200</v>
      </c>
      <c r="B3754" t="s">
        <v>4791</v>
      </c>
      <c r="C3754" t="s">
        <v>3968</v>
      </c>
      <c r="D3754" t="s">
        <v>8941</v>
      </c>
      <c r="E3754">
        <v>120000</v>
      </c>
      <c r="F3754">
        <v>144000</v>
      </c>
      <c r="G3754">
        <v>46225</v>
      </c>
      <c r="H3754" t="s">
        <v>3423</v>
      </c>
    </row>
    <row r="3755" spans="1:8" hidden="1">
      <c r="A3755">
        <v>139201</v>
      </c>
      <c r="B3755" t="s">
        <v>6019</v>
      </c>
      <c r="C3755" t="s">
        <v>4191</v>
      </c>
      <c r="D3755" t="s">
        <v>8942</v>
      </c>
      <c r="E3755">
        <v>5978350</v>
      </c>
      <c r="F3755">
        <v>7174020</v>
      </c>
      <c r="G3755">
        <v>46225</v>
      </c>
      <c r="H3755" t="s">
        <v>3423</v>
      </c>
    </row>
    <row r="3756" spans="1:8" hidden="1">
      <c r="A3756">
        <v>139202</v>
      </c>
      <c r="B3756" t="s">
        <v>8943</v>
      </c>
      <c r="C3756" t="s">
        <v>8944</v>
      </c>
      <c r="D3756">
        <v>0</v>
      </c>
      <c r="E3756">
        <v>19380000</v>
      </c>
      <c r="F3756">
        <v>0</v>
      </c>
      <c r="G3756">
        <v>46225</v>
      </c>
      <c r="H3756" t="s">
        <v>3423</v>
      </c>
    </row>
    <row r="3757" spans="1:8" hidden="1">
      <c r="A3757">
        <v>139203</v>
      </c>
      <c r="B3757" t="s">
        <v>4807</v>
      </c>
      <c r="C3757" t="s">
        <v>3982</v>
      </c>
      <c r="D3757" t="s">
        <v>8945</v>
      </c>
      <c r="E3757">
        <v>4860000</v>
      </c>
      <c r="F3757">
        <v>5832000</v>
      </c>
      <c r="G3757">
        <v>46225</v>
      </c>
      <c r="H3757" t="s">
        <v>3423</v>
      </c>
    </row>
    <row r="3758" spans="1:8" hidden="1">
      <c r="A3758">
        <v>139204</v>
      </c>
      <c r="B3758" t="s">
        <v>4695</v>
      </c>
      <c r="C3758" t="s">
        <v>3973</v>
      </c>
      <c r="D3758" t="s">
        <v>8946</v>
      </c>
      <c r="E3758">
        <v>11196000</v>
      </c>
      <c r="F3758">
        <v>11196000</v>
      </c>
      <c r="G3758">
        <v>46225</v>
      </c>
      <c r="H3758" t="s">
        <v>3423</v>
      </c>
    </row>
    <row r="3759" spans="1:8" hidden="1">
      <c r="A3759">
        <v>139205</v>
      </c>
      <c r="B3759" t="s">
        <v>4807</v>
      </c>
      <c r="C3759" t="s">
        <v>3982</v>
      </c>
      <c r="D3759" t="s">
        <v>8947</v>
      </c>
      <c r="E3759">
        <v>6480000</v>
      </c>
      <c r="F3759">
        <v>7776000</v>
      </c>
      <c r="G3759">
        <v>46225</v>
      </c>
      <c r="H3759" t="s">
        <v>3423</v>
      </c>
    </row>
    <row r="3760" spans="1:8" hidden="1">
      <c r="A3760">
        <v>139206</v>
      </c>
      <c r="B3760" t="s">
        <v>4697</v>
      </c>
      <c r="C3760" t="s">
        <v>3996</v>
      </c>
      <c r="D3760" t="s">
        <v>8948</v>
      </c>
      <c r="E3760">
        <v>9325575</v>
      </c>
      <c r="F3760">
        <v>9325575</v>
      </c>
      <c r="G3760">
        <v>46225</v>
      </c>
      <c r="H3760" t="s">
        <v>3423</v>
      </c>
    </row>
    <row r="3761" spans="1:8" hidden="1">
      <c r="A3761">
        <v>139207</v>
      </c>
      <c r="B3761" t="s">
        <v>4938</v>
      </c>
      <c r="C3761" t="s">
        <v>3972</v>
      </c>
      <c r="D3761" t="s">
        <v>8949</v>
      </c>
      <c r="E3761">
        <v>10947600</v>
      </c>
      <c r="F3761">
        <v>13137120</v>
      </c>
      <c r="G3761">
        <v>46225</v>
      </c>
      <c r="H3761" t="s">
        <v>3423</v>
      </c>
    </row>
    <row r="3762" spans="1:8" hidden="1">
      <c r="A3762">
        <v>139208</v>
      </c>
      <c r="B3762" t="s">
        <v>6011</v>
      </c>
      <c r="C3762" t="s">
        <v>4037</v>
      </c>
      <c r="D3762" t="s">
        <v>8950</v>
      </c>
      <c r="E3762">
        <v>26666665</v>
      </c>
      <c r="F3762">
        <v>31999998</v>
      </c>
      <c r="G3762">
        <v>46225</v>
      </c>
      <c r="H3762" t="s">
        <v>3423</v>
      </c>
    </row>
    <row r="3763" spans="1:8" hidden="1">
      <c r="A3763">
        <v>139209</v>
      </c>
      <c r="B3763" t="s">
        <v>5109</v>
      </c>
      <c r="C3763" t="s">
        <v>4121</v>
      </c>
      <c r="D3763" t="s">
        <v>8951</v>
      </c>
      <c r="E3763">
        <v>107440</v>
      </c>
      <c r="F3763">
        <v>128928</v>
      </c>
      <c r="G3763">
        <v>46225</v>
      </c>
      <c r="H3763" t="s">
        <v>3423</v>
      </c>
    </row>
    <row r="3764" spans="1:8" hidden="1">
      <c r="A3764">
        <v>139210</v>
      </c>
      <c r="B3764" t="s">
        <v>4807</v>
      </c>
      <c r="C3764" t="s">
        <v>3982</v>
      </c>
      <c r="D3764" t="s">
        <v>8952</v>
      </c>
      <c r="E3764">
        <v>35417375</v>
      </c>
      <c r="F3764">
        <v>42500850</v>
      </c>
      <c r="G3764">
        <v>46225</v>
      </c>
      <c r="H3764" t="s">
        <v>3423</v>
      </c>
    </row>
    <row r="3765" spans="1:8" hidden="1">
      <c r="A3765">
        <v>139211</v>
      </c>
      <c r="B3765" t="s">
        <v>4807</v>
      </c>
      <c r="C3765" t="s">
        <v>3982</v>
      </c>
      <c r="D3765" t="s">
        <v>8953</v>
      </c>
      <c r="E3765">
        <v>23236515</v>
      </c>
      <c r="F3765">
        <v>27883818</v>
      </c>
      <c r="G3765">
        <v>46225</v>
      </c>
      <c r="H3765" t="s">
        <v>3423</v>
      </c>
    </row>
    <row r="3766" spans="1:8" hidden="1">
      <c r="A3766">
        <v>139212</v>
      </c>
      <c r="B3766">
        <v>0</v>
      </c>
      <c r="C3766">
        <v>0</v>
      </c>
      <c r="D3766" t="s">
        <v>8954</v>
      </c>
      <c r="E3766">
        <v>0</v>
      </c>
      <c r="F3766">
        <v>0</v>
      </c>
      <c r="G3766">
        <v>46226</v>
      </c>
      <c r="H3766" t="s">
        <v>3421</v>
      </c>
    </row>
    <row r="3767" spans="1:8" hidden="1">
      <c r="A3767">
        <v>139213</v>
      </c>
      <c r="B3767">
        <v>0</v>
      </c>
      <c r="C3767">
        <v>0</v>
      </c>
      <c r="D3767" t="s">
        <v>8955</v>
      </c>
      <c r="E3767">
        <v>0</v>
      </c>
      <c r="F3767">
        <v>0</v>
      </c>
      <c r="G3767">
        <v>46226</v>
      </c>
      <c r="H3767" t="s">
        <v>3421</v>
      </c>
    </row>
    <row r="3768" spans="1:8" hidden="1">
      <c r="A3768">
        <v>139214</v>
      </c>
      <c r="B3768" t="s">
        <v>6174</v>
      </c>
      <c r="C3768" t="s">
        <v>4171</v>
      </c>
      <c r="D3768" t="s">
        <v>8956</v>
      </c>
      <c r="E3768">
        <v>6450000</v>
      </c>
      <c r="F3768">
        <v>6450000</v>
      </c>
      <c r="G3768">
        <v>46226</v>
      </c>
      <c r="H3768" t="s">
        <v>3421</v>
      </c>
    </row>
    <row r="3769" spans="1:8" hidden="1">
      <c r="A3769">
        <v>139215</v>
      </c>
      <c r="B3769" t="s">
        <v>8263</v>
      </c>
      <c r="C3769" t="s">
        <v>8264</v>
      </c>
      <c r="D3769" t="s">
        <v>8957</v>
      </c>
      <c r="E3769">
        <v>1000000</v>
      </c>
      <c r="F3769">
        <v>1000000</v>
      </c>
      <c r="G3769">
        <v>46226</v>
      </c>
      <c r="H3769" t="s">
        <v>3421</v>
      </c>
    </row>
    <row r="3770" spans="1:8" hidden="1">
      <c r="A3770">
        <v>139216</v>
      </c>
      <c r="B3770" t="s">
        <v>4952</v>
      </c>
      <c r="C3770" t="s">
        <v>3992</v>
      </c>
      <c r="D3770" t="s">
        <v>8958</v>
      </c>
      <c r="E3770">
        <v>10500000</v>
      </c>
      <c r="F3770">
        <v>12600000</v>
      </c>
      <c r="G3770">
        <v>46226</v>
      </c>
      <c r="H3770" t="s">
        <v>3421</v>
      </c>
    </row>
    <row r="3771" spans="1:8" hidden="1">
      <c r="A3771">
        <v>139217</v>
      </c>
      <c r="B3771" t="s">
        <v>4952</v>
      </c>
      <c r="C3771" t="s">
        <v>3992</v>
      </c>
      <c r="D3771" t="s">
        <v>8959</v>
      </c>
      <c r="E3771">
        <v>7000000</v>
      </c>
      <c r="F3771">
        <v>8400000</v>
      </c>
      <c r="G3771">
        <v>46226</v>
      </c>
      <c r="H3771" t="s">
        <v>3421</v>
      </c>
    </row>
    <row r="3772" spans="1:8" hidden="1">
      <c r="A3772">
        <v>139218</v>
      </c>
      <c r="B3772" t="s">
        <v>4952</v>
      </c>
      <c r="C3772" t="s">
        <v>3992</v>
      </c>
      <c r="D3772" t="s">
        <v>8960</v>
      </c>
      <c r="E3772">
        <v>12500000</v>
      </c>
      <c r="F3772">
        <v>15000000</v>
      </c>
      <c r="G3772">
        <v>46226</v>
      </c>
      <c r="H3772" t="s">
        <v>3421</v>
      </c>
    </row>
    <row r="3773" spans="1:8" hidden="1">
      <c r="A3773">
        <v>139219</v>
      </c>
      <c r="B3773" t="s">
        <v>4894</v>
      </c>
      <c r="C3773" t="s">
        <v>3983</v>
      </c>
      <c r="D3773" t="s">
        <v>8961</v>
      </c>
      <c r="E3773">
        <v>1150000</v>
      </c>
      <c r="F3773">
        <v>1150000</v>
      </c>
      <c r="G3773">
        <v>46226</v>
      </c>
      <c r="H3773" t="s">
        <v>3421</v>
      </c>
    </row>
    <row r="3774" spans="1:8" hidden="1">
      <c r="A3774">
        <v>139220</v>
      </c>
      <c r="B3774" t="s">
        <v>4791</v>
      </c>
      <c r="C3774" t="s">
        <v>3968</v>
      </c>
      <c r="D3774">
        <v>0</v>
      </c>
      <c r="E3774">
        <v>375000</v>
      </c>
      <c r="F3774">
        <v>450000</v>
      </c>
      <c r="G3774">
        <v>46226</v>
      </c>
      <c r="H3774" t="s">
        <v>3421</v>
      </c>
    </row>
    <row r="3775" spans="1:8" hidden="1">
      <c r="A3775">
        <v>139221</v>
      </c>
      <c r="B3775" t="s">
        <v>4695</v>
      </c>
      <c r="C3775" t="s">
        <v>3973</v>
      </c>
      <c r="D3775" t="s">
        <v>6114</v>
      </c>
      <c r="E3775">
        <v>7858900</v>
      </c>
      <c r="F3775">
        <v>7858900</v>
      </c>
      <c r="G3775">
        <v>46226</v>
      </c>
      <c r="H3775" t="s">
        <v>3421</v>
      </c>
    </row>
    <row r="3776" spans="1:8" hidden="1">
      <c r="A3776">
        <v>139222</v>
      </c>
      <c r="B3776" t="s">
        <v>4853</v>
      </c>
      <c r="C3776" t="s">
        <v>4146</v>
      </c>
      <c r="D3776" t="s">
        <v>8962</v>
      </c>
      <c r="E3776">
        <v>135006659.25</v>
      </c>
      <c r="F3776">
        <v>162007991.09999999</v>
      </c>
      <c r="G3776">
        <v>46226</v>
      </c>
      <c r="H3776" t="s">
        <v>3421</v>
      </c>
    </row>
    <row r="3777" spans="1:8" hidden="1">
      <c r="A3777">
        <v>139223</v>
      </c>
      <c r="B3777" t="s">
        <v>5733</v>
      </c>
      <c r="C3777" t="s">
        <v>4197</v>
      </c>
      <c r="D3777" t="s">
        <v>8963</v>
      </c>
      <c r="E3777">
        <v>3155625</v>
      </c>
      <c r="F3777">
        <v>3786750</v>
      </c>
      <c r="G3777">
        <v>46226</v>
      </c>
      <c r="H3777" t="s">
        <v>3421</v>
      </c>
    </row>
    <row r="3778" spans="1:8" hidden="1">
      <c r="A3778">
        <v>139224</v>
      </c>
      <c r="B3778" t="s">
        <v>8964</v>
      </c>
      <c r="C3778" t="s">
        <v>4177</v>
      </c>
      <c r="D3778" t="s">
        <v>8965</v>
      </c>
      <c r="E3778">
        <v>5000000</v>
      </c>
      <c r="F3778">
        <v>5000000</v>
      </c>
      <c r="G3778">
        <v>46226</v>
      </c>
      <c r="H3778" t="s">
        <v>3421</v>
      </c>
    </row>
    <row r="3779" spans="1:8" hidden="1">
      <c r="A3779">
        <v>139225</v>
      </c>
      <c r="B3779" t="s">
        <v>4952</v>
      </c>
      <c r="C3779" t="s">
        <v>3992</v>
      </c>
      <c r="D3779" t="s">
        <v>8966</v>
      </c>
      <c r="E3779">
        <v>600000</v>
      </c>
      <c r="F3779">
        <v>600000</v>
      </c>
      <c r="G3779">
        <v>46230</v>
      </c>
      <c r="H3779" t="s">
        <v>3417</v>
      </c>
    </row>
    <row r="3780" spans="1:8" hidden="1">
      <c r="A3780">
        <v>139226</v>
      </c>
      <c r="B3780" t="s">
        <v>5316</v>
      </c>
      <c r="C3780" t="s">
        <v>4141</v>
      </c>
      <c r="D3780" t="s">
        <v>3905</v>
      </c>
      <c r="E3780">
        <v>7026000</v>
      </c>
      <c r="F3780">
        <v>8431200</v>
      </c>
      <c r="G3780">
        <v>46230</v>
      </c>
      <c r="H3780" t="s">
        <v>3417</v>
      </c>
    </row>
    <row r="3781" spans="1:8" hidden="1">
      <c r="A3781">
        <v>139227</v>
      </c>
      <c r="B3781" t="s">
        <v>7996</v>
      </c>
      <c r="C3781" t="s">
        <v>7997</v>
      </c>
      <c r="D3781" t="s">
        <v>3500</v>
      </c>
      <c r="E3781">
        <v>3000000</v>
      </c>
      <c r="F3781">
        <v>3000000</v>
      </c>
      <c r="G3781">
        <v>46230</v>
      </c>
      <c r="H3781" t="s">
        <v>3417</v>
      </c>
    </row>
    <row r="3782" spans="1:8" hidden="1">
      <c r="A3782">
        <v>139228</v>
      </c>
      <c r="B3782" t="s">
        <v>6292</v>
      </c>
      <c r="C3782" t="s">
        <v>4190</v>
      </c>
      <c r="D3782" t="s">
        <v>8967</v>
      </c>
      <c r="E3782">
        <v>9000000</v>
      </c>
      <c r="F3782">
        <v>9000000</v>
      </c>
      <c r="G3782">
        <v>46230</v>
      </c>
      <c r="H3782" t="s">
        <v>3417</v>
      </c>
    </row>
    <row r="3783" spans="1:8" hidden="1">
      <c r="A3783">
        <v>139229</v>
      </c>
      <c r="B3783" t="s">
        <v>6177</v>
      </c>
      <c r="C3783" t="s">
        <v>4200</v>
      </c>
      <c r="D3783" t="s">
        <v>3903</v>
      </c>
      <c r="E3783">
        <v>8400000</v>
      </c>
      <c r="F3783">
        <v>8400000</v>
      </c>
      <c r="G3783">
        <v>46230</v>
      </c>
      <c r="H3783" t="s">
        <v>3417</v>
      </c>
    </row>
    <row r="3784" spans="1:8" hidden="1">
      <c r="A3784">
        <v>139230</v>
      </c>
      <c r="B3784" t="s">
        <v>6591</v>
      </c>
      <c r="C3784" t="s">
        <v>4088</v>
      </c>
      <c r="D3784" t="s">
        <v>8968</v>
      </c>
      <c r="E3784">
        <v>6375000</v>
      </c>
      <c r="F3784">
        <v>7650000</v>
      </c>
      <c r="G3784">
        <v>46230</v>
      </c>
      <c r="H3784" t="s">
        <v>3417</v>
      </c>
    </row>
    <row r="3785" spans="1:8" hidden="1">
      <c r="A3785">
        <v>139231</v>
      </c>
      <c r="B3785" t="s">
        <v>8969</v>
      </c>
      <c r="C3785" t="s">
        <v>8970</v>
      </c>
      <c r="D3785" t="s">
        <v>8971</v>
      </c>
      <c r="E3785">
        <v>35000000</v>
      </c>
      <c r="F3785">
        <v>35000000</v>
      </c>
      <c r="G3785">
        <v>46230</v>
      </c>
      <c r="H3785" t="s">
        <v>3417</v>
      </c>
    </row>
    <row r="3786" spans="1:8" hidden="1">
      <c r="A3786">
        <v>139232</v>
      </c>
      <c r="B3786" t="s">
        <v>8972</v>
      </c>
      <c r="C3786" t="s">
        <v>4195</v>
      </c>
      <c r="D3786" t="s">
        <v>8973</v>
      </c>
      <c r="E3786">
        <v>5000000</v>
      </c>
      <c r="F3786">
        <v>5000000</v>
      </c>
      <c r="G3786">
        <v>46230</v>
      </c>
      <c r="H3786" t="s">
        <v>3417</v>
      </c>
    </row>
    <row r="3787" spans="1:8" hidden="1">
      <c r="A3787">
        <v>139233</v>
      </c>
      <c r="B3787" t="s">
        <v>8974</v>
      </c>
      <c r="C3787" t="s">
        <v>4199</v>
      </c>
      <c r="D3787" t="s">
        <v>8975</v>
      </c>
      <c r="E3787">
        <v>15000000</v>
      </c>
      <c r="F3787">
        <v>15000000</v>
      </c>
      <c r="G3787">
        <v>46230</v>
      </c>
      <c r="H3787" t="s">
        <v>3417</v>
      </c>
    </row>
    <row r="3788" spans="1:8" hidden="1">
      <c r="A3788">
        <v>139234</v>
      </c>
      <c r="B3788" t="s">
        <v>8802</v>
      </c>
      <c r="C3788" t="s">
        <v>4156</v>
      </c>
      <c r="D3788" t="s">
        <v>8976</v>
      </c>
      <c r="E3788">
        <v>3965000</v>
      </c>
      <c r="F3788">
        <v>3965000</v>
      </c>
      <c r="G3788">
        <v>46230</v>
      </c>
      <c r="H3788" t="s">
        <v>3417</v>
      </c>
    </row>
    <row r="3789" spans="1:8" hidden="1">
      <c r="A3789">
        <v>139235</v>
      </c>
      <c r="B3789" t="s">
        <v>8977</v>
      </c>
      <c r="C3789" t="s">
        <v>4187</v>
      </c>
      <c r="D3789" t="s">
        <v>8978</v>
      </c>
      <c r="E3789">
        <v>1233721.21</v>
      </c>
      <c r="F3789">
        <v>1233721.21</v>
      </c>
      <c r="G3789">
        <v>46230</v>
      </c>
      <c r="H3789" t="s">
        <v>3417</v>
      </c>
    </row>
    <row r="3790" spans="1:8" hidden="1">
      <c r="A3790">
        <v>139236</v>
      </c>
      <c r="B3790" t="s">
        <v>4939</v>
      </c>
      <c r="C3790" t="s">
        <v>4021</v>
      </c>
      <c r="D3790" t="s">
        <v>8979</v>
      </c>
      <c r="E3790">
        <v>648123.75</v>
      </c>
      <c r="F3790">
        <v>777748.5</v>
      </c>
      <c r="G3790">
        <v>46230</v>
      </c>
      <c r="H3790" t="s">
        <v>3417</v>
      </c>
    </row>
    <row r="3791" spans="1:8">
      <c r="A3791" s="9">
        <v>139237</v>
      </c>
      <c r="B3791" s="9" t="s">
        <v>4768</v>
      </c>
      <c r="C3791" s="9" t="s">
        <v>4020</v>
      </c>
      <c r="D3791" s="9" t="s">
        <v>8980</v>
      </c>
      <c r="E3791" s="9">
        <v>46078180</v>
      </c>
      <c r="F3791" s="9">
        <v>46078180</v>
      </c>
      <c r="G3791" s="12">
        <v>46230</v>
      </c>
      <c r="H3791" s="9" t="s">
        <v>3417</v>
      </c>
    </row>
    <row r="3792" spans="1:8" hidden="1">
      <c r="A3792">
        <v>139238</v>
      </c>
      <c r="B3792" t="s">
        <v>8626</v>
      </c>
      <c r="C3792" t="s">
        <v>4065</v>
      </c>
      <c r="D3792" t="s">
        <v>8981</v>
      </c>
      <c r="E3792">
        <v>8000000</v>
      </c>
      <c r="F3792">
        <v>8000000</v>
      </c>
      <c r="G3792">
        <v>46230</v>
      </c>
      <c r="H3792" t="s">
        <v>3417</v>
      </c>
    </row>
    <row r="3793" spans="1:8" hidden="1">
      <c r="A3793">
        <v>139239</v>
      </c>
      <c r="B3793" t="s">
        <v>5043</v>
      </c>
      <c r="C3793" t="s">
        <v>4127</v>
      </c>
      <c r="D3793" t="s">
        <v>8982</v>
      </c>
      <c r="E3793">
        <v>12903670.07</v>
      </c>
      <c r="F3793">
        <v>15484404.09</v>
      </c>
      <c r="G3793">
        <v>46230</v>
      </c>
      <c r="H3793" t="s">
        <v>3417</v>
      </c>
    </row>
    <row r="3794" spans="1:8" hidden="1">
      <c r="A3794">
        <v>139240</v>
      </c>
      <c r="B3794" t="s">
        <v>5053</v>
      </c>
      <c r="C3794" t="s">
        <v>4157</v>
      </c>
      <c r="D3794" t="s">
        <v>3892</v>
      </c>
      <c r="E3794">
        <v>1180893.8799999999</v>
      </c>
      <c r="F3794">
        <v>1417072.66</v>
      </c>
      <c r="G3794">
        <v>46230</v>
      </c>
      <c r="H3794" t="s">
        <v>3417</v>
      </c>
    </row>
    <row r="3795" spans="1:8" hidden="1">
      <c r="A3795">
        <v>139241</v>
      </c>
      <c r="B3795" t="s">
        <v>4797</v>
      </c>
      <c r="C3795" t="s">
        <v>4014</v>
      </c>
      <c r="D3795" t="s">
        <v>8983</v>
      </c>
      <c r="E3795">
        <v>13800000</v>
      </c>
      <c r="F3795">
        <v>16560000</v>
      </c>
      <c r="G3795">
        <v>46230</v>
      </c>
      <c r="H3795" t="s">
        <v>3417</v>
      </c>
    </row>
    <row r="3796" spans="1:8" hidden="1">
      <c r="A3796">
        <v>139242</v>
      </c>
      <c r="B3796" t="s">
        <v>4807</v>
      </c>
      <c r="C3796" t="s">
        <v>3982</v>
      </c>
      <c r="D3796" t="s">
        <v>8984</v>
      </c>
      <c r="E3796">
        <v>13800000</v>
      </c>
      <c r="F3796">
        <v>16560000</v>
      </c>
      <c r="G3796">
        <v>46230</v>
      </c>
      <c r="H3796" t="s">
        <v>3417</v>
      </c>
    </row>
    <row r="3797" spans="1:8" hidden="1">
      <c r="A3797">
        <v>139243</v>
      </c>
      <c r="B3797" t="s">
        <v>4668</v>
      </c>
      <c r="C3797" t="s">
        <v>4050</v>
      </c>
      <c r="D3797" t="s">
        <v>8985</v>
      </c>
      <c r="E3797">
        <v>6666666.6600000001</v>
      </c>
      <c r="F3797">
        <v>7999999.9900000002</v>
      </c>
      <c r="G3797">
        <v>46230</v>
      </c>
      <c r="H3797" t="s">
        <v>3417</v>
      </c>
    </row>
    <row r="3798" spans="1:8" hidden="1">
      <c r="A3798">
        <v>139244</v>
      </c>
      <c r="B3798" t="s">
        <v>7435</v>
      </c>
      <c r="C3798" t="s">
        <v>4196</v>
      </c>
      <c r="D3798" t="s">
        <v>8986</v>
      </c>
      <c r="E3798">
        <v>25000000</v>
      </c>
      <c r="F3798">
        <v>30000000</v>
      </c>
      <c r="G3798">
        <v>46230</v>
      </c>
      <c r="H3798" t="s">
        <v>3417</v>
      </c>
    </row>
    <row r="3799" spans="1:8" hidden="1">
      <c r="A3799">
        <v>139245</v>
      </c>
      <c r="B3799" t="s">
        <v>4807</v>
      </c>
      <c r="C3799" t="s">
        <v>3982</v>
      </c>
      <c r="D3799" t="s">
        <v>8987</v>
      </c>
      <c r="E3799">
        <v>5728800</v>
      </c>
      <c r="F3799">
        <v>6874560</v>
      </c>
      <c r="G3799">
        <v>46230</v>
      </c>
      <c r="H3799" t="s">
        <v>3417</v>
      </c>
    </row>
    <row r="3800" spans="1:8" hidden="1">
      <c r="A3800">
        <v>139246</v>
      </c>
      <c r="B3800" t="s">
        <v>8988</v>
      </c>
      <c r="C3800" t="s">
        <v>8989</v>
      </c>
      <c r="D3800" t="s">
        <v>8990</v>
      </c>
      <c r="E3800">
        <v>600000</v>
      </c>
      <c r="F3800">
        <v>600000</v>
      </c>
      <c r="G3800">
        <v>46231</v>
      </c>
      <c r="H3800" t="s">
        <v>3424</v>
      </c>
    </row>
    <row r="3801" spans="1:8" hidden="1">
      <c r="A3801">
        <v>139247</v>
      </c>
      <c r="B3801" t="s">
        <v>8991</v>
      </c>
      <c r="C3801" t="s">
        <v>8992</v>
      </c>
      <c r="D3801" t="s">
        <v>8993</v>
      </c>
      <c r="E3801">
        <v>3500000</v>
      </c>
      <c r="F3801">
        <v>3500000</v>
      </c>
      <c r="G3801">
        <v>46231</v>
      </c>
      <c r="H3801" t="s">
        <v>3424</v>
      </c>
    </row>
    <row r="3802" spans="1:8" hidden="1">
      <c r="A3802">
        <v>139248</v>
      </c>
      <c r="B3802" t="s">
        <v>4695</v>
      </c>
      <c r="C3802" t="s">
        <v>3973</v>
      </c>
      <c r="D3802" t="s">
        <v>8994</v>
      </c>
      <c r="E3802">
        <v>1111700</v>
      </c>
      <c r="F3802">
        <v>1111700</v>
      </c>
      <c r="G3802">
        <v>46231</v>
      </c>
      <c r="H3802" t="s">
        <v>3424</v>
      </c>
    </row>
    <row r="3803" spans="1:8" hidden="1">
      <c r="A3803">
        <v>139249</v>
      </c>
      <c r="B3803" t="s">
        <v>5099</v>
      </c>
      <c r="C3803" t="s">
        <v>3991</v>
      </c>
      <c r="D3803" t="s">
        <v>8995</v>
      </c>
      <c r="E3803">
        <v>2430000</v>
      </c>
      <c r="F3803">
        <v>2916000</v>
      </c>
      <c r="G3803">
        <v>46231</v>
      </c>
      <c r="H3803" t="s">
        <v>3424</v>
      </c>
    </row>
    <row r="3804" spans="1:8" hidden="1">
      <c r="A3804">
        <v>139250</v>
      </c>
      <c r="B3804" t="s">
        <v>4697</v>
      </c>
      <c r="C3804" t="s">
        <v>3996</v>
      </c>
      <c r="D3804" t="s">
        <v>8996</v>
      </c>
      <c r="E3804">
        <v>155300</v>
      </c>
      <c r="F3804">
        <v>155300</v>
      </c>
      <c r="G3804">
        <v>46231</v>
      </c>
      <c r="H3804" t="s">
        <v>3424</v>
      </c>
    </row>
    <row r="3805" spans="1:8" hidden="1">
      <c r="A3805">
        <v>139251</v>
      </c>
      <c r="B3805" t="s">
        <v>4952</v>
      </c>
      <c r="C3805" t="s">
        <v>3992</v>
      </c>
      <c r="D3805" t="s">
        <v>3917</v>
      </c>
      <c r="E3805">
        <v>9500000</v>
      </c>
      <c r="F3805">
        <v>11400000</v>
      </c>
      <c r="G3805">
        <v>46231</v>
      </c>
      <c r="H3805" t="s">
        <v>3424</v>
      </c>
    </row>
    <row r="3806" spans="1:8" hidden="1">
      <c r="A3806">
        <v>139252</v>
      </c>
      <c r="B3806" t="s">
        <v>7531</v>
      </c>
      <c r="C3806" t="s">
        <v>4060</v>
      </c>
      <c r="D3806" t="s">
        <v>8997</v>
      </c>
      <c r="E3806">
        <v>13650000</v>
      </c>
      <c r="F3806">
        <v>16380000</v>
      </c>
      <c r="G3806">
        <v>46231</v>
      </c>
      <c r="H3806" t="s">
        <v>3424</v>
      </c>
    </row>
    <row r="3807" spans="1:8" hidden="1">
      <c r="A3807">
        <v>139253</v>
      </c>
      <c r="B3807" t="s">
        <v>4689</v>
      </c>
      <c r="C3807" t="s">
        <v>4002</v>
      </c>
      <c r="D3807" t="s">
        <v>8998</v>
      </c>
      <c r="E3807">
        <v>6707900</v>
      </c>
      <c r="F3807">
        <v>8049480</v>
      </c>
      <c r="G3807">
        <v>46231</v>
      </c>
      <c r="H3807" t="s">
        <v>3424</v>
      </c>
    </row>
    <row r="3808" spans="1:8" hidden="1">
      <c r="A3808">
        <v>139254</v>
      </c>
      <c r="B3808" t="s">
        <v>4689</v>
      </c>
      <c r="C3808" t="s">
        <v>4002</v>
      </c>
      <c r="D3808" t="s">
        <v>8999</v>
      </c>
      <c r="E3808">
        <v>122400.12</v>
      </c>
      <c r="F3808">
        <v>146880.14000000001</v>
      </c>
      <c r="G3808">
        <v>46231</v>
      </c>
      <c r="H3808" t="s">
        <v>3424</v>
      </c>
    </row>
    <row r="3809" spans="1:8" hidden="1">
      <c r="A3809">
        <v>139255</v>
      </c>
      <c r="B3809" t="s">
        <v>4689</v>
      </c>
      <c r="C3809" t="s">
        <v>4002</v>
      </c>
      <c r="D3809" t="s">
        <v>9000</v>
      </c>
      <c r="E3809">
        <v>1628300</v>
      </c>
      <c r="F3809">
        <v>1953960</v>
      </c>
      <c r="G3809">
        <v>46231</v>
      </c>
      <c r="H3809" t="s">
        <v>3424</v>
      </c>
    </row>
    <row r="3810" spans="1:8" hidden="1">
      <c r="A3810">
        <v>139256</v>
      </c>
      <c r="B3810" t="s">
        <v>4689</v>
      </c>
      <c r="C3810" t="s">
        <v>4002</v>
      </c>
      <c r="D3810" t="s">
        <v>9001</v>
      </c>
      <c r="E3810">
        <v>1566350</v>
      </c>
      <c r="F3810">
        <v>1879620</v>
      </c>
      <c r="G3810">
        <v>46231</v>
      </c>
      <c r="H3810" t="s">
        <v>3424</v>
      </c>
    </row>
    <row r="3811" spans="1:8" hidden="1">
      <c r="A3811">
        <v>139257</v>
      </c>
      <c r="B3811" t="s">
        <v>4689</v>
      </c>
      <c r="C3811" t="s">
        <v>4002</v>
      </c>
      <c r="D3811" t="s">
        <v>9002</v>
      </c>
      <c r="E3811">
        <v>1439972</v>
      </c>
      <c r="F3811">
        <v>1727966.4</v>
      </c>
      <c r="G3811">
        <v>46231</v>
      </c>
      <c r="H3811" t="s">
        <v>3424</v>
      </c>
    </row>
    <row r="3812" spans="1:8" hidden="1">
      <c r="A3812">
        <v>139258</v>
      </c>
      <c r="B3812" t="s">
        <v>4689</v>
      </c>
      <c r="C3812" t="s">
        <v>4002</v>
      </c>
      <c r="D3812" t="s">
        <v>9003</v>
      </c>
      <c r="E3812">
        <v>1628300</v>
      </c>
      <c r="F3812">
        <v>1953960</v>
      </c>
      <c r="G3812">
        <v>46231</v>
      </c>
      <c r="H3812" t="s">
        <v>3424</v>
      </c>
    </row>
    <row r="3813" spans="1:8" hidden="1">
      <c r="A3813">
        <v>139259</v>
      </c>
      <c r="B3813" t="s">
        <v>4689</v>
      </c>
      <c r="C3813" t="s">
        <v>4002</v>
      </c>
      <c r="D3813" t="s">
        <v>9004</v>
      </c>
      <c r="E3813">
        <v>1504400</v>
      </c>
      <c r="F3813">
        <v>1805280</v>
      </c>
      <c r="G3813">
        <v>46231</v>
      </c>
      <c r="H3813" t="s">
        <v>3424</v>
      </c>
    </row>
    <row r="3814" spans="1:8" hidden="1">
      <c r="A3814">
        <v>139260</v>
      </c>
      <c r="B3814" t="s">
        <v>4689</v>
      </c>
      <c r="C3814" t="s">
        <v>4002</v>
      </c>
      <c r="D3814" t="s">
        <v>9005</v>
      </c>
      <c r="E3814">
        <v>13310000</v>
      </c>
      <c r="F3814">
        <v>15972000</v>
      </c>
      <c r="G3814">
        <v>46231</v>
      </c>
      <c r="H3814" t="s">
        <v>3424</v>
      </c>
    </row>
    <row r="3815" spans="1:8" hidden="1">
      <c r="A3815">
        <v>139261</v>
      </c>
      <c r="B3815" t="s">
        <v>4689</v>
      </c>
      <c r="C3815" t="s">
        <v>4002</v>
      </c>
      <c r="D3815" t="s">
        <v>9006</v>
      </c>
      <c r="E3815">
        <v>1439972</v>
      </c>
      <c r="F3815">
        <v>1727966.4</v>
      </c>
      <c r="G3815">
        <v>46231</v>
      </c>
      <c r="H3815" t="s">
        <v>3424</v>
      </c>
    </row>
    <row r="3816" spans="1:8" hidden="1">
      <c r="A3816">
        <v>139262</v>
      </c>
      <c r="B3816" t="s">
        <v>4689</v>
      </c>
      <c r="C3816" t="s">
        <v>4002</v>
      </c>
      <c r="D3816" t="s">
        <v>9007</v>
      </c>
      <c r="E3816">
        <v>1504400</v>
      </c>
      <c r="F3816">
        <v>1805280</v>
      </c>
      <c r="G3816">
        <v>46231</v>
      </c>
      <c r="H3816" t="s">
        <v>3424</v>
      </c>
    </row>
    <row r="3817" spans="1:8" hidden="1">
      <c r="A3817">
        <v>139263</v>
      </c>
      <c r="B3817" t="s">
        <v>4689</v>
      </c>
      <c r="C3817" t="s">
        <v>4002</v>
      </c>
      <c r="D3817" t="s">
        <v>9008</v>
      </c>
      <c r="E3817">
        <v>4000000</v>
      </c>
      <c r="F3817">
        <v>4800000</v>
      </c>
      <c r="G3817">
        <v>46231</v>
      </c>
      <c r="H3817" t="s">
        <v>3424</v>
      </c>
    </row>
    <row r="3818" spans="1:8" hidden="1">
      <c r="A3818">
        <v>139264</v>
      </c>
      <c r="B3818" t="s">
        <v>4689</v>
      </c>
      <c r="C3818" t="s">
        <v>4002</v>
      </c>
      <c r="D3818" t="s">
        <v>9009</v>
      </c>
      <c r="E3818">
        <v>1628300</v>
      </c>
      <c r="F3818">
        <v>1953960</v>
      </c>
      <c r="G3818">
        <v>46231</v>
      </c>
      <c r="H3818" t="s">
        <v>3424</v>
      </c>
    </row>
    <row r="3819" spans="1:8" hidden="1">
      <c r="A3819">
        <v>139265</v>
      </c>
      <c r="B3819" t="s">
        <v>4689</v>
      </c>
      <c r="C3819" t="s">
        <v>4002</v>
      </c>
      <c r="D3819" t="s">
        <v>9010</v>
      </c>
      <c r="E3819">
        <v>1566350</v>
      </c>
      <c r="F3819">
        <v>1879620</v>
      </c>
      <c r="G3819">
        <v>46231</v>
      </c>
      <c r="H3819" t="s">
        <v>3424</v>
      </c>
    </row>
    <row r="3820" spans="1:8" hidden="1">
      <c r="A3820">
        <v>139266</v>
      </c>
      <c r="B3820" t="s">
        <v>4689</v>
      </c>
      <c r="C3820" t="s">
        <v>4002</v>
      </c>
      <c r="D3820" t="s">
        <v>9011</v>
      </c>
      <c r="E3820">
        <v>1504400</v>
      </c>
      <c r="F3820">
        <v>1805280</v>
      </c>
      <c r="G3820">
        <v>46231</v>
      </c>
      <c r="H3820" t="s">
        <v>3424</v>
      </c>
    </row>
    <row r="3821" spans="1:8" hidden="1">
      <c r="A3821">
        <v>139267</v>
      </c>
      <c r="B3821" t="s">
        <v>4689</v>
      </c>
      <c r="C3821" t="s">
        <v>4002</v>
      </c>
      <c r="D3821" t="s">
        <v>9012</v>
      </c>
      <c r="E3821">
        <v>1248400</v>
      </c>
      <c r="F3821">
        <v>1498080</v>
      </c>
      <c r="G3821">
        <v>46231</v>
      </c>
      <c r="H3821" t="s">
        <v>3424</v>
      </c>
    </row>
    <row r="3822" spans="1:8" hidden="1">
      <c r="A3822">
        <v>139268</v>
      </c>
      <c r="B3822" t="s">
        <v>4689</v>
      </c>
      <c r="C3822" t="s">
        <v>4002</v>
      </c>
      <c r="D3822" t="s">
        <v>9013</v>
      </c>
      <c r="E3822">
        <v>1504400</v>
      </c>
      <c r="F3822">
        <v>1805280</v>
      </c>
      <c r="G3822">
        <v>46231</v>
      </c>
      <c r="H3822" t="s">
        <v>3424</v>
      </c>
    </row>
    <row r="3823" spans="1:8" hidden="1">
      <c r="A3823">
        <v>139269</v>
      </c>
      <c r="B3823" t="s">
        <v>4689</v>
      </c>
      <c r="C3823" t="s">
        <v>4002</v>
      </c>
      <c r="D3823" t="s">
        <v>9014</v>
      </c>
      <c r="E3823">
        <v>106130800</v>
      </c>
      <c r="F3823">
        <v>127356960</v>
      </c>
      <c r="G3823">
        <v>46231</v>
      </c>
      <c r="H3823" t="s">
        <v>3424</v>
      </c>
    </row>
    <row r="3824" spans="1:8" hidden="1">
      <c r="A3824">
        <v>139270</v>
      </c>
      <c r="B3824" t="s">
        <v>4689</v>
      </c>
      <c r="C3824" t="s">
        <v>4002</v>
      </c>
      <c r="D3824" t="s">
        <v>9015</v>
      </c>
      <c r="E3824">
        <v>14200600</v>
      </c>
      <c r="F3824">
        <v>17040720</v>
      </c>
      <c r="G3824">
        <v>46231</v>
      </c>
      <c r="H3824" t="s">
        <v>3424</v>
      </c>
    </row>
    <row r="3825" spans="1:8" hidden="1">
      <c r="A3825">
        <v>139271</v>
      </c>
      <c r="B3825" t="s">
        <v>4697</v>
      </c>
      <c r="C3825" t="s">
        <v>3996</v>
      </c>
      <c r="D3825" t="s">
        <v>9016</v>
      </c>
      <c r="E3825">
        <v>32885600</v>
      </c>
      <c r="F3825">
        <v>39462720</v>
      </c>
      <c r="G3825">
        <v>46231</v>
      </c>
      <c r="H3825" t="s">
        <v>3424</v>
      </c>
    </row>
    <row r="3826" spans="1:8" hidden="1">
      <c r="A3826">
        <v>139272</v>
      </c>
      <c r="B3826" t="s">
        <v>5884</v>
      </c>
      <c r="C3826" t="s">
        <v>4211</v>
      </c>
      <c r="D3826" t="s">
        <v>9017</v>
      </c>
      <c r="E3826">
        <v>20374.2</v>
      </c>
      <c r="F3826">
        <v>20374.2</v>
      </c>
      <c r="G3826">
        <v>46231</v>
      </c>
      <c r="H3826" t="s">
        <v>3424</v>
      </c>
    </row>
    <row r="3827" spans="1:8" hidden="1">
      <c r="A3827">
        <v>139273</v>
      </c>
      <c r="B3827" t="s">
        <v>4689</v>
      </c>
      <c r="C3827" t="s">
        <v>4002</v>
      </c>
      <c r="D3827" t="s">
        <v>9018</v>
      </c>
      <c r="E3827">
        <v>14948000</v>
      </c>
      <c r="F3827">
        <v>17937600</v>
      </c>
      <c r="G3827">
        <v>46231</v>
      </c>
      <c r="H3827" t="s">
        <v>3424</v>
      </c>
    </row>
    <row r="3828" spans="1:8" hidden="1">
      <c r="A3828">
        <v>139274</v>
      </c>
      <c r="B3828" t="s">
        <v>4689</v>
      </c>
      <c r="C3828" t="s">
        <v>4002</v>
      </c>
      <c r="D3828" t="s">
        <v>9019</v>
      </c>
      <c r="E3828">
        <v>9716200</v>
      </c>
      <c r="F3828">
        <v>11659440</v>
      </c>
      <c r="G3828">
        <v>46231</v>
      </c>
      <c r="H3828" t="s">
        <v>3424</v>
      </c>
    </row>
    <row r="3829" spans="1:8" hidden="1">
      <c r="A3829">
        <v>139275</v>
      </c>
      <c r="B3829" t="s">
        <v>4668</v>
      </c>
      <c r="C3829" t="s">
        <v>4050</v>
      </c>
      <c r="D3829" t="s">
        <v>9020</v>
      </c>
      <c r="E3829">
        <v>1386000</v>
      </c>
      <c r="F3829">
        <v>1663200</v>
      </c>
      <c r="G3829">
        <v>46231</v>
      </c>
      <c r="H3829" t="s">
        <v>3424</v>
      </c>
    </row>
    <row r="3830" spans="1:8" hidden="1">
      <c r="A3830">
        <v>139276</v>
      </c>
      <c r="B3830" t="s">
        <v>4689</v>
      </c>
      <c r="C3830" t="s">
        <v>4002</v>
      </c>
      <c r="D3830" t="s">
        <v>9021</v>
      </c>
      <c r="E3830">
        <v>22422000</v>
      </c>
      <c r="F3830">
        <v>26906400</v>
      </c>
      <c r="G3830">
        <v>46231</v>
      </c>
      <c r="H3830" t="s">
        <v>3424</v>
      </c>
    </row>
    <row r="3831" spans="1:8" hidden="1">
      <c r="A3831">
        <v>139277</v>
      </c>
      <c r="B3831" t="s">
        <v>4689</v>
      </c>
      <c r="C3831" t="s">
        <v>4002</v>
      </c>
      <c r="D3831" t="s">
        <v>9022</v>
      </c>
      <c r="E3831">
        <v>1494800</v>
      </c>
      <c r="F3831">
        <v>1793760</v>
      </c>
      <c r="G3831">
        <v>46231</v>
      </c>
      <c r="H3831" t="s">
        <v>3424</v>
      </c>
    </row>
    <row r="3832" spans="1:8" hidden="1">
      <c r="A3832">
        <v>139278</v>
      </c>
      <c r="B3832" t="s">
        <v>4689</v>
      </c>
      <c r="C3832" t="s">
        <v>4002</v>
      </c>
      <c r="D3832" t="s">
        <v>9023</v>
      </c>
      <c r="E3832">
        <v>21870000</v>
      </c>
      <c r="F3832">
        <v>21870000</v>
      </c>
      <c r="G3832">
        <v>46231</v>
      </c>
      <c r="H3832" t="s">
        <v>3424</v>
      </c>
    </row>
    <row r="3833" spans="1:8" hidden="1">
      <c r="A3833">
        <v>139279</v>
      </c>
      <c r="B3833" t="s">
        <v>4689</v>
      </c>
      <c r="C3833" t="s">
        <v>4002</v>
      </c>
      <c r="D3833" t="s">
        <v>9024</v>
      </c>
      <c r="E3833">
        <v>1458000</v>
      </c>
      <c r="F3833">
        <v>1458000</v>
      </c>
      <c r="G3833">
        <v>46231</v>
      </c>
      <c r="H3833" t="s">
        <v>3424</v>
      </c>
    </row>
    <row r="3834" spans="1:8" hidden="1">
      <c r="A3834">
        <v>139280</v>
      </c>
      <c r="B3834" t="s">
        <v>8236</v>
      </c>
      <c r="C3834" t="s">
        <v>3978</v>
      </c>
      <c r="D3834" t="s">
        <v>9025</v>
      </c>
      <c r="E3834">
        <v>1393333.4</v>
      </c>
      <c r="F3834">
        <v>1672000.09</v>
      </c>
      <c r="G3834">
        <v>46231</v>
      </c>
      <c r="H3834" t="s">
        <v>3424</v>
      </c>
    </row>
    <row r="3835" spans="1:8" hidden="1">
      <c r="A3835">
        <v>139281</v>
      </c>
      <c r="B3835" t="s">
        <v>4697</v>
      </c>
      <c r="C3835" t="s">
        <v>3996</v>
      </c>
      <c r="D3835" t="s">
        <v>9026</v>
      </c>
      <c r="E3835">
        <v>1027700</v>
      </c>
      <c r="F3835">
        <v>1027700</v>
      </c>
      <c r="G3835">
        <v>46231</v>
      </c>
      <c r="H3835" t="s">
        <v>3424</v>
      </c>
    </row>
    <row r="3836" spans="1:8" hidden="1">
      <c r="A3836">
        <v>139282</v>
      </c>
      <c r="B3836" t="s">
        <v>4695</v>
      </c>
      <c r="C3836" t="s">
        <v>3973</v>
      </c>
      <c r="D3836" t="s">
        <v>1292</v>
      </c>
      <c r="E3836">
        <v>2558300</v>
      </c>
      <c r="F3836">
        <v>2558300</v>
      </c>
      <c r="G3836">
        <v>46231</v>
      </c>
      <c r="H3836" t="s">
        <v>3424</v>
      </c>
    </row>
    <row r="3837" spans="1:8">
      <c r="A3837" s="9">
        <v>139283</v>
      </c>
      <c r="B3837" s="9" t="s">
        <v>4768</v>
      </c>
      <c r="C3837" s="9" t="s">
        <v>4020</v>
      </c>
      <c r="D3837" s="9" t="s">
        <v>9027</v>
      </c>
      <c r="E3837" s="9">
        <v>824000</v>
      </c>
      <c r="F3837" s="9">
        <v>824000</v>
      </c>
      <c r="G3837" s="12">
        <v>46231</v>
      </c>
      <c r="H3837" s="9" t="s">
        <v>3424</v>
      </c>
    </row>
    <row r="3838" spans="1:8">
      <c r="A3838" s="9">
        <v>139284</v>
      </c>
      <c r="B3838" s="9" t="s">
        <v>4768</v>
      </c>
      <c r="C3838" s="9" t="s">
        <v>4020</v>
      </c>
      <c r="D3838" s="9" t="s">
        <v>9028</v>
      </c>
      <c r="E3838" s="9">
        <v>782000</v>
      </c>
      <c r="F3838" s="9">
        <v>782000</v>
      </c>
      <c r="G3838" s="12">
        <v>46231</v>
      </c>
      <c r="H3838" s="9" t="s">
        <v>3424</v>
      </c>
    </row>
    <row r="3839" spans="1:8" hidden="1">
      <c r="A3839">
        <v>139285</v>
      </c>
      <c r="B3839" t="s">
        <v>4668</v>
      </c>
      <c r="C3839" t="s">
        <v>4050</v>
      </c>
      <c r="D3839" t="s">
        <v>9029</v>
      </c>
      <c r="E3839">
        <v>523499.99</v>
      </c>
      <c r="F3839">
        <v>628199.99</v>
      </c>
      <c r="G3839">
        <v>46231</v>
      </c>
      <c r="H3839" t="s">
        <v>3424</v>
      </c>
    </row>
    <row r="3840" spans="1:8" hidden="1">
      <c r="A3840">
        <v>139286</v>
      </c>
      <c r="B3840" t="s">
        <v>4697</v>
      </c>
      <c r="C3840" t="s">
        <v>3996</v>
      </c>
      <c r="D3840" t="s">
        <v>9030</v>
      </c>
      <c r="E3840">
        <v>1603000</v>
      </c>
      <c r="F3840">
        <v>1603000</v>
      </c>
      <c r="G3840">
        <v>46231</v>
      </c>
      <c r="H3840" t="s">
        <v>3424</v>
      </c>
    </row>
    <row r="3841" spans="1:8" hidden="1">
      <c r="A3841">
        <v>139287</v>
      </c>
      <c r="B3841" t="s">
        <v>7305</v>
      </c>
      <c r="C3841" t="s">
        <v>4011</v>
      </c>
      <c r="D3841" t="s">
        <v>9031</v>
      </c>
      <c r="E3841">
        <v>3937500.15</v>
      </c>
      <c r="F3841">
        <v>4725000.18</v>
      </c>
      <c r="G3841">
        <v>46231</v>
      </c>
      <c r="H3841" t="s">
        <v>3424</v>
      </c>
    </row>
    <row r="3842" spans="1:8" hidden="1">
      <c r="A3842">
        <v>139288</v>
      </c>
      <c r="B3842" t="s">
        <v>4697</v>
      </c>
      <c r="C3842" t="s">
        <v>3996</v>
      </c>
      <c r="D3842" t="s">
        <v>9032</v>
      </c>
      <c r="E3842">
        <v>6412000</v>
      </c>
      <c r="F3842">
        <v>7694400</v>
      </c>
      <c r="G3842">
        <v>46231</v>
      </c>
      <c r="H3842" t="s">
        <v>3424</v>
      </c>
    </row>
    <row r="3843" spans="1:8" hidden="1">
      <c r="A3843">
        <v>139289</v>
      </c>
      <c r="B3843" t="s">
        <v>8236</v>
      </c>
      <c r="C3843" t="s">
        <v>3978</v>
      </c>
      <c r="D3843" t="s">
        <v>9033</v>
      </c>
      <c r="E3843">
        <v>26500000</v>
      </c>
      <c r="F3843">
        <v>31800000</v>
      </c>
      <c r="G3843">
        <v>46231</v>
      </c>
      <c r="H3843" t="s">
        <v>3424</v>
      </c>
    </row>
    <row r="3844" spans="1:8" hidden="1">
      <c r="A3844">
        <v>139290</v>
      </c>
      <c r="B3844" t="s">
        <v>8236</v>
      </c>
      <c r="C3844" t="s">
        <v>3978</v>
      </c>
      <c r="D3844" t="s">
        <v>9034</v>
      </c>
      <c r="E3844">
        <v>13250000</v>
      </c>
      <c r="F3844">
        <v>15900000</v>
      </c>
      <c r="G3844">
        <v>46231</v>
      </c>
      <c r="H3844" t="s">
        <v>3424</v>
      </c>
    </row>
    <row r="3845" spans="1:8" hidden="1">
      <c r="A3845">
        <v>139291</v>
      </c>
      <c r="B3845" t="s">
        <v>4978</v>
      </c>
      <c r="C3845" t="s">
        <v>4207</v>
      </c>
      <c r="D3845" t="s">
        <v>8982</v>
      </c>
      <c r="E3845">
        <v>32211247.25</v>
      </c>
      <c r="F3845">
        <v>38653496.710000001</v>
      </c>
      <c r="G3845">
        <v>46233</v>
      </c>
      <c r="H3845" t="s">
        <v>3426</v>
      </c>
    </row>
    <row r="3846" spans="1:8" hidden="1">
      <c r="A3846">
        <v>139292</v>
      </c>
      <c r="B3846" t="s">
        <v>9035</v>
      </c>
      <c r="C3846" t="s">
        <v>4189</v>
      </c>
      <c r="D3846">
        <v>0</v>
      </c>
      <c r="E3846">
        <v>4908000</v>
      </c>
      <c r="F3846">
        <v>5889600</v>
      </c>
      <c r="G3846">
        <v>46231</v>
      </c>
      <c r="H3846" t="s">
        <v>3424</v>
      </c>
    </row>
    <row r="3847" spans="1:8" hidden="1">
      <c r="A3847">
        <v>139293</v>
      </c>
      <c r="B3847" t="s">
        <v>4688</v>
      </c>
      <c r="C3847" t="s">
        <v>4007</v>
      </c>
      <c r="D3847" t="s">
        <v>9036</v>
      </c>
      <c r="E3847">
        <v>926500</v>
      </c>
      <c r="F3847">
        <v>1111800</v>
      </c>
      <c r="G3847">
        <v>46231</v>
      </c>
      <c r="H3847" t="s">
        <v>3424</v>
      </c>
    </row>
    <row r="3848" spans="1:8" hidden="1">
      <c r="A3848">
        <v>139294</v>
      </c>
      <c r="B3848" t="s">
        <v>4697</v>
      </c>
      <c r="C3848" t="s">
        <v>3996</v>
      </c>
      <c r="D3848" t="s">
        <v>9037</v>
      </c>
      <c r="E3848">
        <v>162300</v>
      </c>
      <c r="F3848">
        <v>162300</v>
      </c>
      <c r="G3848">
        <v>46231</v>
      </c>
      <c r="H3848" t="s">
        <v>3424</v>
      </c>
    </row>
    <row r="3849" spans="1:8" hidden="1">
      <c r="A3849">
        <v>139295</v>
      </c>
      <c r="B3849" t="s">
        <v>6070</v>
      </c>
      <c r="C3849" t="s">
        <v>4103</v>
      </c>
      <c r="D3849">
        <v>0</v>
      </c>
      <c r="E3849">
        <v>1530000.13</v>
      </c>
      <c r="F3849">
        <v>1836000.16</v>
      </c>
      <c r="G3849">
        <v>46234</v>
      </c>
      <c r="H3849" t="s">
        <v>3429</v>
      </c>
    </row>
    <row r="3850" spans="1:8" hidden="1">
      <c r="A3850">
        <v>139296</v>
      </c>
      <c r="B3850" t="s">
        <v>7836</v>
      </c>
      <c r="C3850" t="s">
        <v>4202</v>
      </c>
      <c r="D3850" t="s">
        <v>3909</v>
      </c>
      <c r="E3850">
        <v>13001.15</v>
      </c>
      <c r="F3850">
        <v>13001.15</v>
      </c>
      <c r="G3850">
        <v>46231</v>
      </c>
      <c r="H3850" t="s">
        <v>3424</v>
      </c>
    </row>
    <row r="3851" spans="1:8" hidden="1">
      <c r="A3851">
        <v>139297</v>
      </c>
      <c r="B3851" t="s">
        <v>4695</v>
      </c>
      <c r="C3851" t="s">
        <v>3973</v>
      </c>
      <c r="D3851" t="s">
        <v>9038</v>
      </c>
      <c r="E3851">
        <v>952100</v>
      </c>
      <c r="F3851">
        <v>952100</v>
      </c>
      <c r="G3851">
        <v>46231</v>
      </c>
      <c r="H3851" t="s">
        <v>3424</v>
      </c>
    </row>
    <row r="3852" spans="1:8">
      <c r="A3852" s="9">
        <v>139298</v>
      </c>
      <c r="B3852" s="9" t="s">
        <v>4768</v>
      </c>
      <c r="C3852" s="9" t="s">
        <v>4020</v>
      </c>
      <c r="D3852" s="9" t="s">
        <v>9039</v>
      </c>
      <c r="E3852" s="9">
        <v>2840500</v>
      </c>
      <c r="F3852" s="9">
        <v>2840500</v>
      </c>
      <c r="G3852" s="12">
        <v>46232</v>
      </c>
      <c r="H3852" s="9" t="s">
        <v>3419</v>
      </c>
    </row>
    <row r="3853" spans="1:8" hidden="1">
      <c r="A3853">
        <v>139299</v>
      </c>
      <c r="B3853" t="s">
        <v>5199</v>
      </c>
      <c r="C3853" t="s">
        <v>4005</v>
      </c>
      <c r="D3853" t="s">
        <v>7850</v>
      </c>
      <c r="E3853">
        <v>39000000</v>
      </c>
      <c r="F3853">
        <v>46800000</v>
      </c>
      <c r="G3853">
        <v>46232</v>
      </c>
      <c r="H3853" t="s">
        <v>3419</v>
      </c>
    </row>
    <row r="3854" spans="1:8" hidden="1">
      <c r="A3854">
        <v>139300</v>
      </c>
      <c r="B3854" t="s">
        <v>5199</v>
      </c>
      <c r="C3854" t="s">
        <v>4005</v>
      </c>
      <c r="D3854" t="s">
        <v>7850</v>
      </c>
      <c r="E3854">
        <v>2806884.99</v>
      </c>
      <c r="F3854">
        <v>3368261.99</v>
      </c>
      <c r="G3854">
        <v>46232</v>
      </c>
      <c r="H3854" t="s">
        <v>3419</v>
      </c>
    </row>
    <row r="3855" spans="1:8" hidden="1">
      <c r="A3855">
        <v>139301</v>
      </c>
      <c r="B3855" t="s">
        <v>4797</v>
      </c>
      <c r="C3855" t="s">
        <v>4014</v>
      </c>
      <c r="D3855" t="s">
        <v>9040</v>
      </c>
      <c r="E3855">
        <v>33250657</v>
      </c>
      <c r="F3855">
        <v>39900788.399999999</v>
      </c>
      <c r="G3855">
        <v>46232</v>
      </c>
      <c r="H3855" t="s">
        <v>3419</v>
      </c>
    </row>
    <row r="3856" spans="1:8" hidden="1">
      <c r="A3856">
        <v>139302</v>
      </c>
      <c r="B3856" t="s">
        <v>5177</v>
      </c>
      <c r="C3856" t="s">
        <v>4204</v>
      </c>
      <c r="D3856" t="s">
        <v>9041</v>
      </c>
      <c r="E3856">
        <v>750000</v>
      </c>
      <c r="F3856">
        <v>900000</v>
      </c>
      <c r="G3856">
        <v>46232</v>
      </c>
      <c r="H3856" t="s">
        <v>3419</v>
      </c>
    </row>
    <row r="3857" spans="1:8" hidden="1">
      <c r="A3857">
        <v>139303</v>
      </c>
      <c r="B3857" t="s">
        <v>4726</v>
      </c>
      <c r="C3857" t="s">
        <v>3993</v>
      </c>
      <c r="D3857" t="s">
        <v>9042</v>
      </c>
      <c r="E3857">
        <v>3926784</v>
      </c>
      <c r="F3857">
        <v>4712140.7999999998</v>
      </c>
      <c r="G3857">
        <v>46232</v>
      </c>
      <c r="H3857" t="s">
        <v>3419</v>
      </c>
    </row>
    <row r="3858" spans="1:8" hidden="1">
      <c r="A3858">
        <v>139304</v>
      </c>
      <c r="B3858" t="s">
        <v>5314</v>
      </c>
      <c r="C3858" t="s">
        <v>4023</v>
      </c>
      <c r="D3858" t="s">
        <v>9043</v>
      </c>
      <c r="E3858">
        <v>21710626.879999999</v>
      </c>
      <c r="F3858">
        <v>26052752.260000002</v>
      </c>
      <c r="G3858">
        <v>46232</v>
      </c>
      <c r="H3858" t="s">
        <v>3419</v>
      </c>
    </row>
    <row r="3859" spans="1:8" hidden="1">
      <c r="A3859">
        <v>139305</v>
      </c>
      <c r="B3859" t="s">
        <v>5314</v>
      </c>
      <c r="C3859" t="s">
        <v>4023</v>
      </c>
      <c r="D3859" t="s">
        <v>9043</v>
      </c>
      <c r="E3859">
        <v>20941238.559999999</v>
      </c>
      <c r="F3859">
        <v>25129486.280000001</v>
      </c>
      <c r="G3859">
        <v>46232</v>
      </c>
      <c r="H3859" t="s">
        <v>3419</v>
      </c>
    </row>
    <row r="3860" spans="1:8" hidden="1">
      <c r="A3860">
        <v>139306</v>
      </c>
      <c r="B3860" t="s">
        <v>5024</v>
      </c>
      <c r="C3860" t="s">
        <v>3967</v>
      </c>
      <c r="D3860" t="s">
        <v>8982</v>
      </c>
      <c r="E3860">
        <v>17773995.170000002</v>
      </c>
      <c r="F3860">
        <v>17773995.170000002</v>
      </c>
      <c r="G3860">
        <v>46232</v>
      </c>
      <c r="H3860" t="s">
        <v>3419</v>
      </c>
    </row>
    <row r="3861" spans="1:8" hidden="1">
      <c r="A3861">
        <v>139307</v>
      </c>
      <c r="B3861" t="s">
        <v>5314</v>
      </c>
      <c r="C3861" t="s">
        <v>4023</v>
      </c>
      <c r="D3861" t="s">
        <v>9043</v>
      </c>
      <c r="E3861">
        <v>29855556.879999999</v>
      </c>
      <c r="F3861">
        <v>35826668.259999998</v>
      </c>
      <c r="G3861">
        <v>46232</v>
      </c>
      <c r="H3861" t="s">
        <v>3419</v>
      </c>
    </row>
    <row r="3862" spans="1:8" hidden="1">
      <c r="A3862">
        <v>139308</v>
      </c>
      <c r="B3862" t="s">
        <v>4794</v>
      </c>
      <c r="C3862" t="s">
        <v>4025</v>
      </c>
      <c r="D3862" t="s">
        <v>9044</v>
      </c>
      <c r="E3862">
        <v>456498</v>
      </c>
      <c r="F3862">
        <v>456498</v>
      </c>
      <c r="G3862">
        <v>46232</v>
      </c>
      <c r="H3862" t="s">
        <v>3419</v>
      </c>
    </row>
    <row r="3863" spans="1:8" hidden="1">
      <c r="A3863">
        <v>139309</v>
      </c>
      <c r="B3863" t="s">
        <v>5057</v>
      </c>
      <c r="C3863" t="s">
        <v>4008</v>
      </c>
      <c r="D3863" t="s">
        <v>9045</v>
      </c>
      <c r="E3863">
        <v>90500</v>
      </c>
      <c r="F3863">
        <v>108600</v>
      </c>
      <c r="G3863">
        <v>46232</v>
      </c>
      <c r="H3863" t="s">
        <v>3419</v>
      </c>
    </row>
    <row r="3864" spans="1:8" hidden="1">
      <c r="A3864">
        <v>139310</v>
      </c>
      <c r="B3864" t="s">
        <v>5111</v>
      </c>
      <c r="C3864" t="s">
        <v>4158</v>
      </c>
      <c r="D3864" t="s">
        <v>6650</v>
      </c>
      <c r="E3864">
        <v>817000</v>
      </c>
      <c r="F3864">
        <v>817000</v>
      </c>
      <c r="G3864">
        <v>46232</v>
      </c>
      <c r="H3864" t="s">
        <v>3419</v>
      </c>
    </row>
    <row r="3865" spans="1:8" hidden="1">
      <c r="A3865">
        <v>139311</v>
      </c>
      <c r="B3865" t="s">
        <v>4927</v>
      </c>
      <c r="C3865" t="s">
        <v>4076</v>
      </c>
      <c r="D3865" t="s">
        <v>9046</v>
      </c>
      <c r="E3865">
        <v>9950000</v>
      </c>
      <c r="F3865">
        <v>11940000</v>
      </c>
      <c r="G3865">
        <v>46232</v>
      </c>
      <c r="H3865" t="s">
        <v>3419</v>
      </c>
    </row>
    <row r="3866" spans="1:8" hidden="1">
      <c r="A3866">
        <v>139312</v>
      </c>
      <c r="B3866" t="s">
        <v>4764</v>
      </c>
      <c r="C3866" t="s">
        <v>4017</v>
      </c>
      <c r="D3866" t="s">
        <v>8982</v>
      </c>
      <c r="E3866">
        <v>22048300.879999999</v>
      </c>
      <c r="F3866">
        <v>26457961.050000001</v>
      </c>
      <c r="G3866">
        <v>46232</v>
      </c>
      <c r="H3866" t="s">
        <v>3419</v>
      </c>
    </row>
    <row r="3867" spans="1:8" hidden="1">
      <c r="A3867">
        <v>139313</v>
      </c>
      <c r="B3867" t="s">
        <v>9047</v>
      </c>
      <c r="C3867" t="s">
        <v>9048</v>
      </c>
      <c r="D3867">
        <v>0</v>
      </c>
      <c r="E3867">
        <v>56000</v>
      </c>
      <c r="F3867">
        <v>56000</v>
      </c>
      <c r="G3867">
        <v>46232</v>
      </c>
      <c r="H3867" t="s">
        <v>3419</v>
      </c>
    </row>
    <row r="3868" spans="1:8" hidden="1">
      <c r="A3868">
        <v>139314</v>
      </c>
      <c r="B3868" t="s">
        <v>4668</v>
      </c>
      <c r="C3868" t="s">
        <v>4050</v>
      </c>
      <c r="D3868" t="s">
        <v>9049</v>
      </c>
      <c r="E3868">
        <v>115585960.97</v>
      </c>
      <c r="F3868">
        <v>138703153.16</v>
      </c>
      <c r="G3868">
        <v>46232</v>
      </c>
      <c r="H3868" t="s">
        <v>3419</v>
      </c>
    </row>
    <row r="3869" spans="1:8" hidden="1">
      <c r="A3869">
        <v>139315</v>
      </c>
      <c r="B3869" t="s">
        <v>8150</v>
      </c>
      <c r="C3869" t="s">
        <v>8151</v>
      </c>
      <c r="D3869" t="s">
        <v>9050</v>
      </c>
      <c r="E3869">
        <v>7000000</v>
      </c>
      <c r="F3869">
        <v>7000000</v>
      </c>
      <c r="G3869">
        <v>46232</v>
      </c>
      <c r="H3869" t="s">
        <v>3419</v>
      </c>
    </row>
    <row r="3870" spans="1:8" hidden="1">
      <c r="A3870">
        <v>139316</v>
      </c>
      <c r="B3870" t="s">
        <v>5116</v>
      </c>
      <c r="C3870" t="s">
        <v>3966</v>
      </c>
      <c r="D3870" t="s">
        <v>8982</v>
      </c>
      <c r="E3870">
        <v>28429534.190000001</v>
      </c>
      <c r="F3870">
        <v>34615411.359999999</v>
      </c>
      <c r="G3870">
        <v>46232</v>
      </c>
      <c r="H3870" t="s">
        <v>3419</v>
      </c>
    </row>
    <row r="3871" spans="1:8" hidden="1">
      <c r="A3871">
        <v>139317</v>
      </c>
      <c r="B3871" t="s">
        <v>7755</v>
      </c>
      <c r="C3871" t="s">
        <v>4209</v>
      </c>
      <c r="D3871" t="s">
        <v>7756</v>
      </c>
      <c r="E3871">
        <v>653125</v>
      </c>
      <c r="F3871">
        <v>783750</v>
      </c>
      <c r="G3871">
        <v>46232</v>
      </c>
      <c r="H3871" t="s">
        <v>3419</v>
      </c>
    </row>
    <row r="3872" spans="1:8" hidden="1">
      <c r="A3872">
        <v>139318</v>
      </c>
      <c r="B3872" t="s">
        <v>6305</v>
      </c>
      <c r="C3872" t="s">
        <v>4198</v>
      </c>
      <c r="D3872">
        <v>0</v>
      </c>
      <c r="E3872">
        <v>1060000</v>
      </c>
      <c r="F3872">
        <v>1272000</v>
      </c>
      <c r="G3872">
        <v>46232</v>
      </c>
      <c r="H3872" t="s">
        <v>3419</v>
      </c>
    </row>
    <row r="3873" spans="1:8" hidden="1">
      <c r="A3873">
        <v>139319</v>
      </c>
      <c r="B3873" t="s">
        <v>4780</v>
      </c>
      <c r="C3873" t="s">
        <v>4205</v>
      </c>
      <c r="D3873" t="s">
        <v>9051</v>
      </c>
      <c r="E3873">
        <v>4170500</v>
      </c>
      <c r="F3873">
        <v>4170500</v>
      </c>
      <c r="G3873">
        <v>46232</v>
      </c>
      <c r="H3873" t="s">
        <v>3419</v>
      </c>
    </row>
    <row r="3874" spans="1:8" hidden="1">
      <c r="A3874">
        <v>139320</v>
      </c>
      <c r="B3874" t="s">
        <v>4780</v>
      </c>
      <c r="C3874" t="s">
        <v>4205</v>
      </c>
      <c r="D3874" t="s">
        <v>9052</v>
      </c>
      <c r="E3874">
        <v>1290000</v>
      </c>
      <c r="F3874">
        <v>1290000</v>
      </c>
      <c r="G3874">
        <v>46232</v>
      </c>
      <c r="H3874" t="s">
        <v>3419</v>
      </c>
    </row>
    <row r="3875" spans="1:8" hidden="1">
      <c r="A3875">
        <v>139321</v>
      </c>
      <c r="B3875" t="s">
        <v>6414</v>
      </c>
      <c r="C3875" t="s">
        <v>6415</v>
      </c>
      <c r="D3875" t="s">
        <v>9053</v>
      </c>
      <c r="E3875">
        <v>45707744</v>
      </c>
      <c r="F3875">
        <v>54849292.799999997</v>
      </c>
      <c r="G3875">
        <v>46233</v>
      </c>
      <c r="H3875" t="s">
        <v>3426</v>
      </c>
    </row>
    <row r="3876" spans="1:8" hidden="1">
      <c r="A3876">
        <v>139322</v>
      </c>
      <c r="B3876" t="s">
        <v>4780</v>
      </c>
      <c r="C3876" t="s">
        <v>4205</v>
      </c>
      <c r="D3876" t="s">
        <v>9054</v>
      </c>
      <c r="E3876">
        <v>840000</v>
      </c>
      <c r="F3876">
        <v>840000</v>
      </c>
      <c r="G3876">
        <v>46233</v>
      </c>
      <c r="H3876" t="s">
        <v>3426</v>
      </c>
    </row>
    <row r="3877" spans="1:8" hidden="1">
      <c r="A3877">
        <v>139323</v>
      </c>
      <c r="B3877" t="s">
        <v>4780</v>
      </c>
      <c r="C3877" t="s">
        <v>4205</v>
      </c>
      <c r="D3877" t="s">
        <v>9055</v>
      </c>
      <c r="E3877">
        <v>1370000</v>
      </c>
      <c r="F3877">
        <v>1370000</v>
      </c>
      <c r="G3877">
        <v>46233</v>
      </c>
      <c r="H3877" t="s">
        <v>3426</v>
      </c>
    </row>
    <row r="3878" spans="1:8" hidden="1">
      <c r="A3878">
        <v>139324</v>
      </c>
      <c r="B3878" t="s">
        <v>4780</v>
      </c>
      <c r="C3878" t="s">
        <v>4205</v>
      </c>
      <c r="D3878" t="s">
        <v>9056</v>
      </c>
      <c r="E3878">
        <v>1460000</v>
      </c>
      <c r="F3878">
        <v>1460000</v>
      </c>
      <c r="G3878">
        <v>46233</v>
      </c>
      <c r="H3878" t="s">
        <v>3426</v>
      </c>
    </row>
    <row r="3879" spans="1:8" hidden="1">
      <c r="A3879">
        <v>139325</v>
      </c>
      <c r="B3879" t="s">
        <v>4732</v>
      </c>
      <c r="C3879" t="s">
        <v>4064</v>
      </c>
      <c r="D3879" t="s">
        <v>9057</v>
      </c>
      <c r="E3879">
        <v>52000000</v>
      </c>
      <c r="F3879">
        <v>52000000</v>
      </c>
      <c r="G3879">
        <v>46233</v>
      </c>
      <c r="H3879" t="s">
        <v>3426</v>
      </c>
    </row>
    <row r="3880" spans="1:8" hidden="1">
      <c r="A3880">
        <v>139326</v>
      </c>
      <c r="B3880" t="s">
        <v>4800</v>
      </c>
      <c r="C3880" t="s">
        <v>3984</v>
      </c>
      <c r="D3880" t="s">
        <v>9058</v>
      </c>
      <c r="E3880">
        <v>1130000</v>
      </c>
      <c r="F3880">
        <v>1130000</v>
      </c>
      <c r="G3880">
        <v>46233</v>
      </c>
      <c r="H3880" t="s">
        <v>3426</v>
      </c>
    </row>
    <row r="3881" spans="1:8" hidden="1">
      <c r="A3881">
        <v>139327</v>
      </c>
      <c r="B3881" t="s">
        <v>4952</v>
      </c>
      <c r="C3881" t="s">
        <v>3992</v>
      </c>
      <c r="D3881" t="s">
        <v>9059</v>
      </c>
      <c r="E3881">
        <v>3000000</v>
      </c>
      <c r="F3881">
        <v>3000000</v>
      </c>
      <c r="G3881">
        <v>46233</v>
      </c>
      <c r="H3881" t="s">
        <v>3426</v>
      </c>
    </row>
    <row r="3882" spans="1:8" hidden="1">
      <c r="A3882">
        <v>139328</v>
      </c>
      <c r="B3882" t="s">
        <v>4697</v>
      </c>
      <c r="C3882" t="s">
        <v>3996</v>
      </c>
      <c r="D3882" t="s">
        <v>9060</v>
      </c>
      <c r="E3882">
        <v>238324000</v>
      </c>
      <c r="F3882">
        <v>285988800</v>
      </c>
      <c r="G3882">
        <v>46233</v>
      </c>
      <c r="H3882" t="s">
        <v>3426</v>
      </c>
    </row>
    <row r="3883" spans="1:8" hidden="1">
      <c r="A3883">
        <v>139329</v>
      </c>
      <c r="B3883" t="s">
        <v>5282</v>
      </c>
      <c r="C3883" t="s">
        <v>4168</v>
      </c>
      <c r="D3883" t="s">
        <v>9061</v>
      </c>
      <c r="E3883">
        <v>125673986</v>
      </c>
      <c r="F3883">
        <v>150808783.19999999</v>
      </c>
      <c r="G3883">
        <v>46233</v>
      </c>
      <c r="H3883" t="s">
        <v>3426</v>
      </c>
    </row>
    <row r="3884" spans="1:8" hidden="1">
      <c r="A3884">
        <v>139330</v>
      </c>
      <c r="B3884" t="s">
        <v>5103</v>
      </c>
      <c r="C3884" t="s">
        <v>3963</v>
      </c>
      <c r="D3884" t="s">
        <v>9062</v>
      </c>
      <c r="E3884">
        <v>58580141</v>
      </c>
      <c r="F3884">
        <v>70296169.200000003</v>
      </c>
      <c r="G3884">
        <v>46233</v>
      </c>
      <c r="H3884" t="s">
        <v>3426</v>
      </c>
    </row>
    <row r="3885" spans="1:8" hidden="1">
      <c r="A3885">
        <v>139331</v>
      </c>
      <c r="B3885" t="s">
        <v>4697</v>
      </c>
      <c r="C3885" t="s">
        <v>3996</v>
      </c>
      <c r="D3885" t="s">
        <v>9063</v>
      </c>
      <c r="E3885">
        <v>302775000</v>
      </c>
      <c r="F3885">
        <v>363330000</v>
      </c>
      <c r="G3885">
        <v>46233</v>
      </c>
      <c r="H3885" t="s">
        <v>3426</v>
      </c>
    </row>
    <row r="3886" spans="1:8" hidden="1">
      <c r="A3886">
        <v>139332</v>
      </c>
      <c r="B3886" t="s">
        <v>8670</v>
      </c>
      <c r="C3886" t="s">
        <v>4087</v>
      </c>
      <c r="D3886" t="s">
        <v>9064</v>
      </c>
      <c r="E3886">
        <v>7168315.5</v>
      </c>
      <c r="F3886">
        <v>7168315.5</v>
      </c>
      <c r="G3886">
        <v>46233</v>
      </c>
      <c r="H3886" t="s">
        <v>3426</v>
      </c>
    </row>
    <row r="3887" spans="1:8" hidden="1">
      <c r="A3887">
        <v>139333</v>
      </c>
      <c r="B3887" t="s">
        <v>4697</v>
      </c>
      <c r="C3887" t="s">
        <v>3996</v>
      </c>
      <c r="D3887" t="s">
        <v>9065</v>
      </c>
      <c r="E3887">
        <v>11417000</v>
      </c>
      <c r="F3887">
        <v>11417000</v>
      </c>
      <c r="G3887">
        <v>46233</v>
      </c>
      <c r="H3887" t="s">
        <v>3426</v>
      </c>
    </row>
    <row r="3888" spans="1:8" hidden="1">
      <c r="A3888">
        <v>139334</v>
      </c>
      <c r="B3888" t="s">
        <v>5282</v>
      </c>
      <c r="C3888" t="s">
        <v>4168</v>
      </c>
      <c r="D3888" t="s">
        <v>9066</v>
      </c>
      <c r="E3888">
        <v>28150</v>
      </c>
      <c r="F3888">
        <v>33780</v>
      </c>
      <c r="G3888">
        <v>46233</v>
      </c>
      <c r="H3888" t="s">
        <v>3426</v>
      </c>
    </row>
    <row r="3889" spans="1:8" hidden="1">
      <c r="A3889">
        <v>139335</v>
      </c>
      <c r="B3889" t="s">
        <v>5728</v>
      </c>
      <c r="C3889" t="s">
        <v>4128</v>
      </c>
      <c r="D3889" t="s">
        <v>3925</v>
      </c>
      <c r="E3889">
        <v>955731</v>
      </c>
      <c r="F3889">
        <v>1146877.2</v>
      </c>
      <c r="G3889">
        <v>46233</v>
      </c>
      <c r="H3889" t="s">
        <v>3426</v>
      </c>
    </row>
    <row r="3890" spans="1:8" hidden="1">
      <c r="A3890">
        <v>139336</v>
      </c>
      <c r="B3890" t="s">
        <v>4713</v>
      </c>
      <c r="C3890" t="s">
        <v>4714</v>
      </c>
      <c r="D3890" t="s">
        <v>9067</v>
      </c>
      <c r="E3890">
        <v>2574</v>
      </c>
      <c r="F3890">
        <v>2574</v>
      </c>
      <c r="G3890">
        <v>46233</v>
      </c>
      <c r="H3890" t="s">
        <v>3426</v>
      </c>
    </row>
    <row r="3891" spans="1:8" hidden="1">
      <c r="A3891">
        <v>139337</v>
      </c>
      <c r="B3891" t="s">
        <v>8521</v>
      </c>
      <c r="C3891" t="s">
        <v>4033</v>
      </c>
      <c r="D3891" t="s">
        <v>9068</v>
      </c>
      <c r="E3891">
        <v>40000000</v>
      </c>
      <c r="F3891">
        <v>40000000</v>
      </c>
      <c r="G3891">
        <v>46233</v>
      </c>
      <c r="H3891" t="s">
        <v>3426</v>
      </c>
    </row>
    <row r="3892" spans="1:8" hidden="1">
      <c r="A3892">
        <v>139338</v>
      </c>
      <c r="B3892" t="s">
        <v>9069</v>
      </c>
      <c r="C3892" t="s">
        <v>4206</v>
      </c>
      <c r="D3892" t="s">
        <v>9070</v>
      </c>
      <c r="E3892">
        <v>59280</v>
      </c>
      <c r="F3892">
        <v>59280</v>
      </c>
      <c r="G3892">
        <v>46233</v>
      </c>
      <c r="H3892" t="s">
        <v>3426</v>
      </c>
    </row>
    <row r="3893" spans="1:8" hidden="1">
      <c r="A3893">
        <v>139339</v>
      </c>
      <c r="B3893" t="s">
        <v>9069</v>
      </c>
      <c r="C3893" t="s">
        <v>4206</v>
      </c>
      <c r="D3893" t="s">
        <v>9071</v>
      </c>
      <c r="E3893">
        <v>79500</v>
      </c>
      <c r="F3893">
        <v>79500</v>
      </c>
      <c r="G3893">
        <v>46233</v>
      </c>
      <c r="H3893" t="s">
        <v>3426</v>
      </c>
    </row>
    <row r="3894" spans="1:8" hidden="1">
      <c r="A3894">
        <v>139340</v>
      </c>
      <c r="B3894">
        <v>0</v>
      </c>
      <c r="C3894">
        <v>0</v>
      </c>
      <c r="D3894" t="s">
        <v>9072</v>
      </c>
      <c r="E3894">
        <v>1</v>
      </c>
      <c r="F3894">
        <v>1</v>
      </c>
      <c r="G3894">
        <v>46233</v>
      </c>
      <c r="H3894" t="s">
        <v>3426</v>
      </c>
    </row>
    <row r="3895" spans="1:8" hidden="1">
      <c r="A3895">
        <v>139341</v>
      </c>
      <c r="B3895" t="s">
        <v>4697</v>
      </c>
      <c r="C3895" t="s">
        <v>3996</v>
      </c>
      <c r="D3895" t="s">
        <v>9073</v>
      </c>
      <c r="E3895">
        <v>6230000</v>
      </c>
      <c r="F3895">
        <v>6230000</v>
      </c>
      <c r="G3895">
        <v>46233</v>
      </c>
      <c r="H3895" t="s">
        <v>3426</v>
      </c>
    </row>
    <row r="3896" spans="1:8" hidden="1">
      <c r="A3896">
        <v>139342</v>
      </c>
      <c r="B3896" t="s">
        <v>6027</v>
      </c>
      <c r="C3896" t="s">
        <v>4106</v>
      </c>
      <c r="D3896">
        <v>0</v>
      </c>
      <c r="E3896">
        <v>507500</v>
      </c>
      <c r="F3896">
        <v>507500</v>
      </c>
      <c r="G3896">
        <v>46233</v>
      </c>
      <c r="H3896" t="s">
        <v>3426</v>
      </c>
    </row>
    <row r="3897" spans="1:8" hidden="1">
      <c r="A3897">
        <v>139343</v>
      </c>
      <c r="B3897" t="s">
        <v>9074</v>
      </c>
      <c r="C3897" t="s">
        <v>9075</v>
      </c>
      <c r="D3897" t="s">
        <v>9076</v>
      </c>
      <c r="E3897">
        <v>135766</v>
      </c>
      <c r="F3897">
        <v>135766</v>
      </c>
      <c r="G3897">
        <v>46233</v>
      </c>
      <c r="H3897" t="s">
        <v>3426</v>
      </c>
    </row>
    <row r="3898" spans="1:8" hidden="1">
      <c r="A3898">
        <v>139344</v>
      </c>
      <c r="B3898" t="s">
        <v>4695</v>
      </c>
      <c r="C3898" t="s">
        <v>3973</v>
      </c>
      <c r="D3898">
        <v>0</v>
      </c>
      <c r="E3898">
        <v>12241083.33</v>
      </c>
      <c r="F3898">
        <v>14689300</v>
      </c>
      <c r="G3898">
        <v>46233</v>
      </c>
      <c r="H3898" t="s">
        <v>3426</v>
      </c>
    </row>
    <row r="3899" spans="1:8" hidden="1">
      <c r="A3899">
        <v>139345</v>
      </c>
      <c r="B3899" t="s">
        <v>8406</v>
      </c>
      <c r="C3899" t="s">
        <v>8407</v>
      </c>
      <c r="D3899" t="s">
        <v>9077</v>
      </c>
      <c r="E3899">
        <v>60000000</v>
      </c>
      <c r="F3899">
        <v>60000000</v>
      </c>
      <c r="G3899">
        <v>46233</v>
      </c>
      <c r="H3899" t="s">
        <v>3426</v>
      </c>
    </row>
    <row r="3900" spans="1:8" hidden="1">
      <c r="A3900">
        <v>139346</v>
      </c>
      <c r="B3900" t="s">
        <v>5852</v>
      </c>
      <c r="C3900" t="s">
        <v>5853</v>
      </c>
      <c r="D3900" t="s">
        <v>9078</v>
      </c>
      <c r="E3900">
        <v>140400</v>
      </c>
      <c r="F3900">
        <v>140400</v>
      </c>
      <c r="G3900">
        <v>46233</v>
      </c>
      <c r="H3900" t="s">
        <v>3426</v>
      </c>
    </row>
    <row r="3901" spans="1:8" hidden="1">
      <c r="A3901">
        <v>139347</v>
      </c>
      <c r="B3901" t="s">
        <v>4695</v>
      </c>
      <c r="C3901" t="s">
        <v>3973</v>
      </c>
      <c r="D3901" t="s">
        <v>1405</v>
      </c>
      <c r="E3901">
        <v>4315000</v>
      </c>
      <c r="F3901">
        <v>4315000</v>
      </c>
      <c r="G3901">
        <v>46233</v>
      </c>
      <c r="H3901" t="s">
        <v>3426</v>
      </c>
    </row>
    <row r="3902" spans="1:8" hidden="1">
      <c r="A3902">
        <v>139348</v>
      </c>
      <c r="B3902" t="s">
        <v>4794</v>
      </c>
      <c r="C3902" t="s">
        <v>4025</v>
      </c>
      <c r="D3902" t="s">
        <v>9079</v>
      </c>
      <c r="E3902">
        <v>300000</v>
      </c>
      <c r="F3902">
        <v>360000</v>
      </c>
      <c r="G3902">
        <v>46233</v>
      </c>
      <c r="H3902" t="s">
        <v>3426</v>
      </c>
    </row>
    <row r="3903" spans="1:8" hidden="1">
      <c r="A3903">
        <v>139349</v>
      </c>
      <c r="B3903" t="s">
        <v>5057</v>
      </c>
      <c r="C3903" t="s">
        <v>4008</v>
      </c>
      <c r="D3903" t="s">
        <v>9080</v>
      </c>
      <c r="E3903">
        <v>390500000</v>
      </c>
      <c r="F3903">
        <v>468600000</v>
      </c>
      <c r="G3903">
        <v>46233</v>
      </c>
      <c r="H3903" t="s">
        <v>3426</v>
      </c>
    </row>
    <row r="3904" spans="1:8" hidden="1">
      <c r="A3904">
        <v>139350</v>
      </c>
      <c r="B3904" t="s">
        <v>5282</v>
      </c>
      <c r="C3904" t="s">
        <v>4168</v>
      </c>
      <c r="D3904" t="s">
        <v>9081</v>
      </c>
      <c r="E3904">
        <v>112600</v>
      </c>
      <c r="F3904">
        <v>135120</v>
      </c>
      <c r="G3904">
        <v>46233</v>
      </c>
      <c r="H3904" t="s">
        <v>3426</v>
      </c>
    </row>
    <row r="3905" spans="1:8" hidden="1">
      <c r="A3905">
        <v>139351</v>
      </c>
      <c r="B3905" t="s">
        <v>5103</v>
      </c>
      <c r="C3905" t="s">
        <v>3963</v>
      </c>
      <c r="D3905" t="s">
        <v>9082</v>
      </c>
      <c r="E3905">
        <v>181031741</v>
      </c>
      <c r="F3905">
        <v>217238089.19999999</v>
      </c>
      <c r="G3905">
        <v>46233</v>
      </c>
      <c r="H3905" t="s">
        <v>3426</v>
      </c>
    </row>
    <row r="3906" spans="1:8" hidden="1">
      <c r="A3906">
        <v>139352</v>
      </c>
      <c r="B3906" t="s">
        <v>5103</v>
      </c>
      <c r="C3906" t="s">
        <v>3963</v>
      </c>
      <c r="D3906" t="s">
        <v>9083</v>
      </c>
      <c r="E3906">
        <v>231037062</v>
      </c>
      <c r="F3906">
        <v>277244474.39999998</v>
      </c>
      <c r="G3906">
        <v>46233</v>
      </c>
      <c r="H3906" t="s">
        <v>3426</v>
      </c>
    </row>
    <row r="3907" spans="1:8" hidden="1">
      <c r="A3907">
        <v>139353</v>
      </c>
      <c r="B3907" t="s">
        <v>9084</v>
      </c>
      <c r="C3907" t="s">
        <v>4210</v>
      </c>
      <c r="D3907" t="s">
        <v>9085</v>
      </c>
      <c r="E3907">
        <v>750000</v>
      </c>
      <c r="F3907">
        <v>750000</v>
      </c>
      <c r="G3907">
        <v>46234</v>
      </c>
      <c r="H3907" t="s">
        <v>3429</v>
      </c>
    </row>
    <row r="3908" spans="1:8" hidden="1">
      <c r="A3908">
        <v>139354</v>
      </c>
      <c r="B3908" t="s">
        <v>5057</v>
      </c>
      <c r="C3908" t="s">
        <v>4008</v>
      </c>
      <c r="D3908" t="s">
        <v>9080</v>
      </c>
      <c r="E3908">
        <v>113600000</v>
      </c>
      <c r="F3908">
        <v>136320000</v>
      </c>
      <c r="G3908">
        <v>46234</v>
      </c>
      <c r="H3908" t="s">
        <v>3429</v>
      </c>
    </row>
    <row r="3909" spans="1:8" hidden="1">
      <c r="A3909">
        <v>139355</v>
      </c>
      <c r="B3909" t="s">
        <v>5057</v>
      </c>
      <c r="C3909" t="s">
        <v>4008</v>
      </c>
      <c r="D3909" t="s">
        <v>9080</v>
      </c>
      <c r="E3909">
        <v>12100000</v>
      </c>
      <c r="F3909">
        <v>14520000</v>
      </c>
      <c r="G3909">
        <v>46234</v>
      </c>
      <c r="H3909" t="s">
        <v>3429</v>
      </c>
    </row>
    <row r="3910" spans="1:8" hidden="1">
      <c r="A3910">
        <v>139356</v>
      </c>
      <c r="B3910" t="s">
        <v>5057</v>
      </c>
      <c r="C3910" t="s">
        <v>4008</v>
      </c>
      <c r="D3910" t="s">
        <v>9080</v>
      </c>
      <c r="E3910">
        <v>7100000</v>
      </c>
      <c r="F3910">
        <v>8520000</v>
      </c>
      <c r="G3910">
        <v>46234</v>
      </c>
      <c r="H3910" t="s">
        <v>3429</v>
      </c>
    </row>
    <row r="3911" spans="1:8" hidden="1">
      <c r="A3911">
        <v>139357</v>
      </c>
      <c r="B3911" t="s">
        <v>5116</v>
      </c>
      <c r="C3911" t="s">
        <v>3966</v>
      </c>
      <c r="D3911" t="s">
        <v>9086</v>
      </c>
      <c r="E3911">
        <v>540500</v>
      </c>
      <c r="F3911">
        <v>648600</v>
      </c>
      <c r="G3911">
        <v>46234</v>
      </c>
      <c r="H3911" t="s">
        <v>3429</v>
      </c>
    </row>
    <row r="3912" spans="1:8" hidden="1">
      <c r="A3912">
        <v>139358</v>
      </c>
      <c r="B3912" t="s">
        <v>4952</v>
      </c>
      <c r="C3912" t="s">
        <v>3992</v>
      </c>
      <c r="D3912" t="s">
        <v>9087</v>
      </c>
      <c r="E3912">
        <v>14000000</v>
      </c>
      <c r="F3912">
        <v>14000000</v>
      </c>
      <c r="G3912">
        <v>46234</v>
      </c>
      <c r="H3912" t="s">
        <v>3429</v>
      </c>
    </row>
    <row r="3913" spans="1:8" hidden="1">
      <c r="A3913">
        <v>139359</v>
      </c>
      <c r="B3913" t="s">
        <v>5244</v>
      </c>
      <c r="C3913" t="s">
        <v>5245</v>
      </c>
      <c r="D3913" t="s">
        <v>9088</v>
      </c>
      <c r="E3913">
        <v>13400000</v>
      </c>
      <c r="F3913">
        <v>13400000</v>
      </c>
      <c r="G3913">
        <v>46234</v>
      </c>
      <c r="H3913" t="s">
        <v>3429</v>
      </c>
    </row>
    <row r="3914" spans="1:8" hidden="1">
      <c r="A3914">
        <v>139360</v>
      </c>
      <c r="B3914" t="s">
        <v>4817</v>
      </c>
      <c r="C3914" t="s">
        <v>4091</v>
      </c>
      <c r="D3914" t="s">
        <v>9089</v>
      </c>
      <c r="E3914">
        <v>6123060</v>
      </c>
      <c r="F3914">
        <v>7347672</v>
      </c>
      <c r="G3914">
        <v>46234</v>
      </c>
      <c r="H3914" t="s">
        <v>3429</v>
      </c>
    </row>
    <row r="3915" spans="1:8" hidden="1">
      <c r="A3915">
        <v>139361</v>
      </c>
      <c r="B3915">
        <v>0</v>
      </c>
      <c r="C3915">
        <v>0</v>
      </c>
      <c r="D3915" t="s">
        <v>9090</v>
      </c>
      <c r="E3915">
        <v>1</v>
      </c>
      <c r="F3915">
        <v>1.2</v>
      </c>
      <c r="G3915">
        <v>46234</v>
      </c>
      <c r="H3915" t="s">
        <v>3429</v>
      </c>
    </row>
    <row r="3916" spans="1:8" hidden="1">
      <c r="A3916">
        <v>139362</v>
      </c>
      <c r="B3916" t="s">
        <v>5901</v>
      </c>
      <c r="C3916" t="s">
        <v>3976</v>
      </c>
      <c r="D3916">
        <v>0</v>
      </c>
      <c r="E3916">
        <v>2440000</v>
      </c>
      <c r="F3916">
        <v>2928000</v>
      </c>
      <c r="G3916">
        <v>46234</v>
      </c>
      <c r="H3916" t="s">
        <v>3429</v>
      </c>
    </row>
    <row r="3917" spans="1:8" hidden="1">
      <c r="A3917">
        <v>139363</v>
      </c>
      <c r="B3917" t="s">
        <v>9091</v>
      </c>
      <c r="C3917" t="s">
        <v>9092</v>
      </c>
      <c r="D3917" t="s">
        <v>9093</v>
      </c>
      <c r="E3917">
        <v>40000000</v>
      </c>
      <c r="F3917">
        <v>40000000</v>
      </c>
      <c r="G3917">
        <v>46234</v>
      </c>
      <c r="H3917" t="s">
        <v>3429</v>
      </c>
    </row>
    <row r="3918" spans="1:8" hidden="1">
      <c r="A3918">
        <v>139364</v>
      </c>
      <c r="B3918" t="s">
        <v>4938</v>
      </c>
      <c r="C3918" t="s">
        <v>3972</v>
      </c>
      <c r="D3918" t="s">
        <v>9094</v>
      </c>
      <c r="E3918">
        <v>2200000</v>
      </c>
      <c r="F3918">
        <v>2640000</v>
      </c>
      <c r="G3918">
        <v>46234</v>
      </c>
      <c r="H3918" t="s">
        <v>3429</v>
      </c>
    </row>
    <row r="3919" spans="1:8" hidden="1">
      <c r="A3919">
        <v>139365</v>
      </c>
      <c r="B3919" t="s">
        <v>8432</v>
      </c>
      <c r="C3919" t="s">
        <v>8433</v>
      </c>
      <c r="D3919" t="s">
        <v>9095</v>
      </c>
      <c r="E3919">
        <v>280000</v>
      </c>
      <c r="F3919">
        <v>280000</v>
      </c>
      <c r="G3919">
        <v>46234</v>
      </c>
      <c r="H3919" t="s">
        <v>3429</v>
      </c>
    </row>
    <row r="3920" spans="1:8" hidden="1">
      <c r="A3920">
        <v>139366</v>
      </c>
      <c r="B3920" t="s">
        <v>8247</v>
      </c>
      <c r="C3920" t="s">
        <v>8248</v>
      </c>
      <c r="D3920" t="s">
        <v>9096</v>
      </c>
      <c r="E3920">
        <v>1195000</v>
      </c>
      <c r="F3920">
        <v>1195000</v>
      </c>
      <c r="G3920">
        <v>46234</v>
      </c>
      <c r="H3920" t="s">
        <v>3429</v>
      </c>
    </row>
    <row r="3921" spans="1:8" hidden="1">
      <c r="A3921">
        <v>139367</v>
      </c>
      <c r="B3921" t="s">
        <v>6011</v>
      </c>
      <c r="C3921" t="s">
        <v>4037</v>
      </c>
      <c r="D3921" t="s">
        <v>9097</v>
      </c>
      <c r="E3921">
        <v>112500000</v>
      </c>
      <c r="F3921">
        <v>135000000</v>
      </c>
      <c r="G3921">
        <v>46234</v>
      </c>
      <c r="H3921" t="s">
        <v>3429</v>
      </c>
    </row>
    <row r="3922" spans="1:8" hidden="1">
      <c r="A3922">
        <v>139368</v>
      </c>
      <c r="B3922" t="s">
        <v>4817</v>
      </c>
      <c r="C3922" t="s">
        <v>4091</v>
      </c>
      <c r="D3922" t="s">
        <v>9098</v>
      </c>
      <c r="E3922">
        <v>4252501.18</v>
      </c>
      <c r="F3922">
        <v>5103001.42</v>
      </c>
      <c r="G3922">
        <v>46234</v>
      </c>
      <c r="H3922" t="s">
        <v>3429</v>
      </c>
    </row>
    <row r="3923" spans="1:8" hidden="1">
      <c r="A3923">
        <v>139369</v>
      </c>
      <c r="B3923" t="s">
        <v>7947</v>
      </c>
      <c r="C3923" t="s">
        <v>7948</v>
      </c>
      <c r="D3923" t="s">
        <v>9099</v>
      </c>
      <c r="E3923">
        <v>6000000</v>
      </c>
      <c r="F3923">
        <v>6000000</v>
      </c>
      <c r="G3923">
        <v>46237</v>
      </c>
      <c r="H3923" t="s">
        <v>3425</v>
      </c>
    </row>
    <row r="3924" spans="1:8" hidden="1">
      <c r="A3924">
        <v>139370</v>
      </c>
      <c r="B3924" t="s">
        <v>9100</v>
      </c>
      <c r="C3924" t="s">
        <v>9101</v>
      </c>
      <c r="D3924" t="s">
        <v>9102</v>
      </c>
      <c r="E3924">
        <v>5000000</v>
      </c>
      <c r="F3924">
        <v>5000000</v>
      </c>
      <c r="G3924">
        <v>46237</v>
      </c>
      <c r="H3924" t="s">
        <v>3425</v>
      </c>
    </row>
    <row r="3925" spans="1:8" hidden="1">
      <c r="A3925">
        <v>139371</v>
      </c>
      <c r="B3925" t="s">
        <v>4952</v>
      </c>
      <c r="C3925" t="s">
        <v>3992</v>
      </c>
      <c r="D3925" t="s">
        <v>6179</v>
      </c>
      <c r="E3925">
        <v>800000</v>
      </c>
      <c r="F3925">
        <v>800000</v>
      </c>
      <c r="G3925">
        <v>46237</v>
      </c>
      <c r="H3925" t="s">
        <v>3425</v>
      </c>
    </row>
    <row r="3926" spans="1:8" hidden="1">
      <c r="A3926">
        <v>139372</v>
      </c>
      <c r="B3926" t="s">
        <v>9103</v>
      </c>
      <c r="C3926" t="s">
        <v>9104</v>
      </c>
      <c r="D3926" t="s">
        <v>9105</v>
      </c>
      <c r="E3926">
        <v>1900000</v>
      </c>
      <c r="F3926">
        <v>1900000</v>
      </c>
      <c r="G3926">
        <v>46237</v>
      </c>
      <c r="H3926" t="s">
        <v>3425</v>
      </c>
    </row>
    <row r="3927" spans="1:8" hidden="1">
      <c r="A3927">
        <v>139373</v>
      </c>
      <c r="B3927" t="s">
        <v>4791</v>
      </c>
      <c r="C3927" t="s">
        <v>3968</v>
      </c>
      <c r="D3927" t="s">
        <v>9106</v>
      </c>
      <c r="E3927">
        <v>1750000</v>
      </c>
      <c r="F3927">
        <v>2100000</v>
      </c>
      <c r="G3927">
        <v>46237</v>
      </c>
      <c r="H3927" t="s">
        <v>3425</v>
      </c>
    </row>
    <row r="3928" spans="1:8" hidden="1">
      <c r="A3928">
        <v>139374</v>
      </c>
      <c r="B3928" t="s">
        <v>5943</v>
      </c>
      <c r="C3928" t="s">
        <v>5944</v>
      </c>
      <c r="D3928" t="s">
        <v>9107</v>
      </c>
      <c r="E3928">
        <v>1018824</v>
      </c>
      <c r="F3928">
        <v>1222588.8</v>
      </c>
      <c r="G3928">
        <v>46237</v>
      </c>
      <c r="H3928" t="s">
        <v>3425</v>
      </c>
    </row>
    <row r="3929" spans="1:8" hidden="1">
      <c r="A3929">
        <v>139375</v>
      </c>
      <c r="B3929" t="s">
        <v>6011</v>
      </c>
      <c r="C3929" t="s">
        <v>4037</v>
      </c>
      <c r="D3929" t="s">
        <v>9108</v>
      </c>
      <c r="E3929">
        <v>241666667</v>
      </c>
      <c r="F3929">
        <v>290000000.39999998</v>
      </c>
      <c r="G3929">
        <v>46237</v>
      </c>
      <c r="H3929" t="s">
        <v>3425</v>
      </c>
    </row>
    <row r="3930" spans="1:8" hidden="1">
      <c r="A3930">
        <v>139376</v>
      </c>
      <c r="B3930" t="s">
        <v>5057</v>
      </c>
      <c r="C3930" t="s">
        <v>4008</v>
      </c>
      <c r="D3930" t="s">
        <v>9109</v>
      </c>
      <c r="E3930">
        <v>15200000</v>
      </c>
      <c r="F3930">
        <v>18240000</v>
      </c>
      <c r="G3930">
        <v>46237</v>
      </c>
      <c r="H3930" t="s">
        <v>3425</v>
      </c>
    </row>
    <row r="3931" spans="1:8" hidden="1">
      <c r="A3931">
        <v>139377</v>
      </c>
      <c r="B3931" t="s">
        <v>5057</v>
      </c>
      <c r="C3931" t="s">
        <v>4008</v>
      </c>
      <c r="D3931" t="s">
        <v>9110</v>
      </c>
      <c r="E3931">
        <v>98400000</v>
      </c>
      <c r="F3931">
        <v>118080000</v>
      </c>
      <c r="G3931">
        <v>46237</v>
      </c>
      <c r="H3931" t="s">
        <v>3425</v>
      </c>
    </row>
    <row r="3932" spans="1:8" hidden="1">
      <c r="A3932">
        <v>139378</v>
      </c>
      <c r="B3932" t="s">
        <v>5538</v>
      </c>
      <c r="C3932" t="s">
        <v>3995</v>
      </c>
      <c r="D3932">
        <v>0</v>
      </c>
      <c r="E3932">
        <v>690000</v>
      </c>
      <c r="F3932">
        <v>828000</v>
      </c>
      <c r="G3932">
        <v>46237</v>
      </c>
      <c r="H3932" t="s">
        <v>3425</v>
      </c>
    </row>
    <row r="3933" spans="1:8" hidden="1">
      <c r="A3933">
        <v>139379</v>
      </c>
      <c r="B3933" t="s">
        <v>9111</v>
      </c>
      <c r="C3933" t="s">
        <v>9112</v>
      </c>
      <c r="D3933" t="s">
        <v>9113</v>
      </c>
      <c r="E3933">
        <v>1380000</v>
      </c>
      <c r="F3933">
        <v>1656000</v>
      </c>
      <c r="G3933">
        <v>46237</v>
      </c>
      <c r="H3933" t="s">
        <v>3425</v>
      </c>
    </row>
    <row r="3934" spans="1:8">
      <c r="A3934" s="9">
        <v>139380</v>
      </c>
      <c r="B3934" s="9" t="s">
        <v>4768</v>
      </c>
      <c r="C3934" s="9" t="s">
        <v>4020</v>
      </c>
      <c r="D3934" s="9" t="s">
        <v>9114</v>
      </c>
      <c r="E3934" s="9">
        <v>22524405.699999999</v>
      </c>
      <c r="F3934" s="9">
        <v>22524405.699999999</v>
      </c>
      <c r="G3934" s="12">
        <v>46237</v>
      </c>
      <c r="H3934" s="9" t="s">
        <v>3425</v>
      </c>
    </row>
    <row r="3935" spans="1:8" hidden="1">
      <c r="A3935">
        <v>139381</v>
      </c>
      <c r="B3935" t="s">
        <v>5456</v>
      </c>
      <c r="C3935" t="s">
        <v>5457</v>
      </c>
      <c r="D3935" t="s">
        <v>9115</v>
      </c>
      <c r="E3935">
        <v>107500000</v>
      </c>
      <c r="F3935">
        <v>129000000</v>
      </c>
      <c r="G3935">
        <v>46237</v>
      </c>
      <c r="H3935" t="s">
        <v>3425</v>
      </c>
    </row>
    <row r="3936" spans="1:8" hidden="1">
      <c r="A3936">
        <v>139382</v>
      </c>
      <c r="B3936" t="s">
        <v>4765</v>
      </c>
      <c r="C3936" t="s">
        <v>4766</v>
      </c>
      <c r="D3936">
        <v>0</v>
      </c>
      <c r="E3936">
        <v>3080000</v>
      </c>
      <c r="F3936">
        <v>3696000</v>
      </c>
      <c r="G3936">
        <v>46237</v>
      </c>
      <c r="H3936" t="s">
        <v>3425</v>
      </c>
    </row>
    <row r="3937" spans="1:8" hidden="1">
      <c r="A3937">
        <v>139383</v>
      </c>
      <c r="B3937" t="s">
        <v>5456</v>
      </c>
      <c r="C3937" t="s">
        <v>5457</v>
      </c>
      <c r="D3937" t="s">
        <v>9116</v>
      </c>
      <c r="E3937">
        <v>66922448.590000004</v>
      </c>
      <c r="F3937">
        <v>80306938.310000002</v>
      </c>
      <c r="G3937">
        <v>46237</v>
      </c>
      <c r="H3937" t="s">
        <v>3425</v>
      </c>
    </row>
    <row r="3938" spans="1:8" hidden="1">
      <c r="A3938">
        <v>139384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46237</v>
      </c>
      <c r="H3938" t="s">
        <v>3425</v>
      </c>
    </row>
    <row r="3939" spans="1:8" hidden="1">
      <c r="A3939">
        <v>139385</v>
      </c>
      <c r="B3939" t="s">
        <v>5456</v>
      </c>
      <c r="C3939" t="s">
        <v>5457</v>
      </c>
      <c r="D3939" t="s">
        <v>9116</v>
      </c>
      <c r="E3939">
        <v>40507551.409999996</v>
      </c>
      <c r="F3939">
        <v>48609061.689999998</v>
      </c>
      <c r="G3939">
        <v>46237</v>
      </c>
      <c r="H3939" t="s">
        <v>3425</v>
      </c>
    </row>
    <row r="3940" spans="1:8" hidden="1">
      <c r="A3940">
        <v>139386</v>
      </c>
      <c r="B3940" t="s">
        <v>4765</v>
      </c>
      <c r="C3940" t="s">
        <v>4766</v>
      </c>
      <c r="D3940">
        <v>0</v>
      </c>
      <c r="E3940">
        <v>8624000</v>
      </c>
      <c r="F3940">
        <v>10348800</v>
      </c>
      <c r="G3940">
        <v>46237</v>
      </c>
      <c r="H3940" t="s">
        <v>3425</v>
      </c>
    </row>
    <row r="3941" spans="1:8" hidden="1">
      <c r="A3941">
        <v>139387</v>
      </c>
      <c r="B3941" t="s">
        <v>4894</v>
      </c>
      <c r="C3941" t="s">
        <v>3983</v>
      </c>
      <c r="D3941" t="s">
        <v>9117</v>
      </c>
      <c r="E3941">
        <v>1050000</v>
      </c>
      <c r="F3941">
        <v>1050000</v>
      </c>
      <c r="G3941">
        <v>46237</v>
      </c>
      <c r="H3941" t="s">
        <v>3425</v>
      </c>
    </row>
    <row r="3942" spans="1:8" hidden="1">
      <c r="A3942">
        <v>139388</v>
      </c>
      <c r="B3942" t="s">
        <v>4674</v>
      </c>
      <c r="C3942" t="s">
        <v>4675</v>
      </c>
      <c r="D3942" t="s">
        <v>9118</v>
      </c>
      <c r="E3942">
        <v>132250</v>
      </c>
      <c r="F3942">
        <v>158700</v>
      </c>
      <c r="G3942">
        <v>46237</v>
      </c>
      <c r="H3942" t="s">
        <v>3425</v>
      </c>
    </row>
    <row r="3943" spans="1:8" hidden="1">
      <c r="A3943">
        <v>139389</v>
      </c>
      <c r="B3943" t="s">
        <v>8455</v>
      </c>
      <c r="C3943" t="s">
        <v>8456</v>
      </c>
      <c r="D3943" t="s">
        <v>9119</v>
      </c>
      <c r="E3943">
        <v>8000000</v>
      </c>
      <c r="F3943">
        <v>8000000</v>
      </c>
      <c r="G3943">
        <v>46237</v>
      </c>
      <c r="H3943" t="s">
        <v>3425</v>
      </c>
    </row>
    <row r="3944" spans="1:8" hidden="1">
      <c r="A3944">
        <v>139390</v>
      </c>
      <c r="B3944" t="s">
        <v>4791</v>
      </c>
      <c r="C3944" t="s">
        <v>3968</v>
      </c>
      <c r="D3944">
        <v>0</v>
      </c>
      <c r="E3944">
        <v>1591350</v>
      </c>
      <c r="F3944">
        <v>1909620</v>
      </c>
      <c r="G3944">
        <v>46237</v>
      </c>
      <c r="H3944" t="s">
        <v>3425</v>
      </c>
    </row>
    <row r="3945" spans="1:8" hidden="1">
      <c r="A3945">
        <v>139391</v>
      </c>
      <c r="B3945" t="s">
        <v>4765</v>
      </c>
      <c r="C3945" t="s">
        <v>4766</v>
      </c>
      <c r="D3945">
        <v>0</v>
      </c>
      <c r="E3945">
        <v>10164000</v>
      </c>
      <c r="F3945">
        <v>12196800</v>
      </c>
      <c r="G3945">
        <v>46237</v>
      </c>
      <c r="H3945" t="s">
        <v>3425</v>
      </c>
    </row>
    <row r="3946" spans="1:8" hidden="1">
      <c r="A3946">
        <v>139392</v>
      </c>
      <c r="B3946" t="s">
        <v>4674</v>
      </c>
      <c r="C3946" t="s">
        <v>4675</v>
      </c>
      <c r="D3946" t="s">
        <v>9120</v>
      </c>
      <c r="E3946">
        <v>130625</v>
      </c>
      <c r="F3946">
        <v>156750</v>
      </c>
      <c r="G3946">
        <v>46237</v>
      </c>
      <c r="H3946" t="s">
        <v>3425</v>
      </c>
    </row>
    <row r="3947" spans="1:8" hidden="1">
      <c r="A3947">
        <v>139393</v>
      </c>
      <c r="B3947" t="s">
        <v>5151</v>
      </c>
      <c r="C3947" t="s">
        <v>4179</v>
      </c>
      <c r="D3947" t="s">
        <v>9121</v>
      </c>
      <c r="E3947">
        <v>7313147</v>
      </c>
      <c r="F3947">
        <v>8775776.4000000004</v>
      </c>
      <c r="G3947">
        <v>46238</v>
      </c>
      <c r="H3947" t="s">
        <v>3430</v>
      </c>
    </row>
    <row r="3948" spans="1:8" hidden="1">
      <c r="A3948">
        <v>139394</v>
      </c>
      <c r="B3948" t="s">
        <v>4858</v>
      </c>
      <c r="C3948" t="s">
        <v>4079</v>
      </c>
      <c r="D3948" t="s">
        <v>9122</v>
      </c>
      <c r="E3948">
        <v>526414570</v>
      </c>
      <c r="F3948">
        <v>631697484</v>
      </c>
      <c r="G3948">
        <v>46238</v>
      </c>
      <c r="H3948" t="s">
        <v>3430</v>
      </c>
    </row>
    <row r="3949" spans="1:8" hidden="1">
      <c r="A3949">
        <v>139395</v>
      </c>
      <c r="B3949" t="s">
        <v>9123</v>
      </c>
      <c r="C3949" t="s">
        <v>9124</v>
      </c>
      <c r="D3949" t="s">
        <v>9125</v>
      </c>
      <c r="E3949">
        <v>10000000</v>
      </c>
      <c r="F3949">
        <v>10000000</v>
      </c>
      <c r="G3949">
        <v>46238</v>
      </c>
      <c r="H3949" t="s">
        <v>3430</v>
      </c>
    </row>
    <row r="3950" spans="1:8" hidden="1">
      <c r="A3950">
        <v>139396</v>
      </c>
      <c r="B3950">
        <v>0</v>
      </c>
      <c r="C3950">
        <v>0</v>
      </c>
      <c r="D3950" t="s">
        <v>9126</v>
      </c>
      <c r="E3950">
        <v>0</v>
      </c>
      <c r="F3950">
        <v>0</v>
      </c>
      <c r="G3950">
        <v>46238</v>
      </c>
      <c r="H3950" t="s">
        <v>3430</v>
      </c>
    </row>
    <row r="3951" spans="1:8" hidden="1">
      <c r="A3951">
        <v>139397</v>
      </c>
      <c r="B3951" t="s">
        <v>6070</v>
      </c>
      <c r="C3951" t="s">
        <v>4103</v>
      </c>
      <c r="D3951" t="s">
        <v>9127</v>
      </c>
      <c r="E3951">
        <v>850000</v>
      </c>
      <c r="F3951">
        <v>1020000</v>
      </c>
      <c r="G3951">
        <v>46238</v>
      </c>
      <c r="H3951" t="s">
        <v>3430</v>
      </c>
    </row>
    <row r="3952" spans="1:8" hidden="1">
      <c r="A3952">
        <v>139398</v>
      </c>
      <c r="B3952" t="s">
        <v>4732</v>
      </c>
      <c r="C3952" t="s">
        <v>4064</v>
      </c>
      <c r="D3952" t="s">
        <v>9128</v>
      </c>
      <c r="E3952">
        <v>117550000</v>
      </c>
      <c r="F3952">
        <v>141060000</v>
      </c>
      <c r="G3952">
        <v>46241</v>
      </c>
      <c r="H3952" t="s">
        <v>9129</v>
      </c>
    </row>
    <row r="3953" spans="1:8" hidden="1">
      <c r="A3953">
        <v>139399</v>
      </c>
      <c r="B3953" t="s">
        <v>4860</v>
      </c>
      <c r="C3953" t="s">
        <v>4861</v>
      </c>
      <c r="D3953" t="s">
        <v>9130</v>
      </c>
      <c r="E3953">
        <v>564308651.04999995</v>
      </c>
      <c r="F3953">
        <v>689710573.50999999</v>
      </c>
      <c r="G3953">
        <v>46238</v>
      </c>
      <c r="H3953" t="s">
        <v>3430</v>
      </c>
    </row>
    <row r="3954" spans="1:8" hidden="1">
      <c r="A3954">
        <v>139400</v>
      </c>
      <c r="B3954" t="s">
        <v>4732</v>
      </c>
      <c r="C3954" t="s">
        <v>4064</v>
      </c>
      <c r="D3954" t="s">
        <v>9128</v>
      </c>
      <c r="E3954">
        <v>20777.22</v>
      </c>
      <c r="F3954">
        <v>20777.22</v>
      </c>
      <c r="G3954">
        <v>46241</v>
      </c>
      <c r="H3954" t="s">
        <v>9129</v>
      </c>
    </row>
    <row r="3955" spans="1:8" hidden="1">
      <c r="A3955">
        <v>139401</v>
      </c>
      <c r="B3955" t="s">
        <v>4732</v>
      </c>
      <c r="C3955" t="s">
        <v>4064</v>
      </c>
      <c r="D3955" t="s">
        <v>9131</v>
      </c>
      <c r="E3955">
        <v>805000000</v>
      </c>
      <c r="F3955">
        <v>805000000</v>
      </c>
      <c r="G3955">
        <v>46238</v>
      </c>
      <c r="H3955" t="s">
        <v>3430</v>
      </c>
    </row>
    <row r="3956" spans="1:8" hidden="1">
      <c r="A3956">
        <v>139402</v>
      </c>
      <c r="B3956" t="s">
        <v>4863</v>
      </c>
      <c r="C3956" t="s">
        <v>4133</v>
      </c>
      <c r="D3956" t="s">
        <v>9132</v>
      </c>
      <c r="E3956">
        <v>446250000</v>
      </c>
      <c r="F3956">
        <v>446250000</v>
      </c>
      <c r="G3956">
        <v>46238</v>
      </c>
      <c r="H3956" t="s">
        <v>3430</v>
      </c>
    </row>
    <row r="3957" spans="1:8" hidden="1">
      <c r="A3957">
        <v>139403</v>
      </c>
      <c r="B3957">
        <v>0</v>
      </c>
      <c r="C3957">
        <v>0</v>
      </c>
      <c r="D3957" t="s">
        <v>9133</v>
      </c>
      <c r="E3957">
        <v>0</v>
      </c>
      <c r="F3957">
        <v>0</v>
      </c>
      <c r="G3957">
        <v>46238</v>
      </c>
      <c r="H3957" t="s">
        <v>3430</v>
      </c>
    </row>
    <row r="3958" spans="1:8" hidden="1">
      <c r="A3958">
        <v>139404</v>
      </c>
      <c r="B3958" t="s">
        <v>6234</v>
      </c>
      <c r="C3958" t="s">
        <v>6235</v>
      </c>
      <c r="D3958" t="s">
        <v>9134</v>
      </c>
      <c r="E3958">
        <v>2400001.2000000002</v>
      </c>
      <c r="F3958">
        <v>2880001.44</v>
      </c>
      <c r="G3958">
        <v>46238</v>
      </c>
      <c r="H3958" t="s">
        <v>3430</v>
      </c>
    </row>
    <row r="3959" spans="1:8" hidden="1">
      <c r="A3959">
        <v>139405</v>
      </c>
      <c r="B3959" t="s">
        <v>4760</v>
      </c>
      <c r="C3959" t="s">
        <v>3999</v>
      </c>
      <c r="D3959" t="s">
        <v>9135</v>
      </c>
      <c r="E3959">
        <v>847210</v>
      </c>
      <c r="F3959">
        <v>1016652</v>
      </c>
      <c r="G3959">
        <v>46238</v>
      </c>
      <c r="H3959" t="s">
        <v>3430</v>
      </c>
    </row>
    <row r="3960" spans="1:8" hidden="1">
      <c r="A3960">
        <v>139406</v>
      </c>
      <c r="B3960" t="s">
        <v>4863</v>
      </c>
      <c r="C3960" t="s">
        <v>4133</v>
      </c>
      <c r="D3960" t="s">
        <v>9136</v>
      </c>
      <c r="E3960">
        <v>429279276</v>
      </c>
      <c r="F3960">
        <v>515135131.19999999</v>
      </c>
      <c r="G3960">
        <v>46238</v>
      </c>
      <c r="H3960" t="s">
        <v>3430</v>
      </c>
    </row>
    <row r="3961" spans="1:8" hidden="1">
      <c r="A3961">
        <v>139407</v>
      </c>
      <c r="B3961" t="s">
        <v>6068</v>
      </c>
      <c r="C3961" t="s">
        <v>4041</v>
      </c>
      <c r="D3961">
        <v>0</v>
      </c>
      <c r="E3961">
        <v>22298753.25</v>
      </c>
      <c r="F3961">
        <v>0</v>
      </c>
      <c r="G3961">
        <v>46238</v>
      </c>
      <c r="H3961" t="s">
        <v>3430</v>
      </c>
    </row>
    <row r="3962" spans="1:8" hidden="1">
      <c r="A3962">
        <v>139408</v>
      </c>
      <c r="B3962" t="s">
        <v>9137</v>
      </c>
      <c r="C3962" t="s">
        <v>9138</v>
      </c>
      <c r="D3962" t="s">
        <v>9139</v>
      </c>
      <c r="E3962">
        <v>177000000</v>
      </c>
      <c r="F3962">
        <v>212400000</v>
      </c>
      <c r="G3962">
        <v>46238</v>
      </c>
      <c r="H3962" t="s">
        <v>3430</v>
      </c>
    </row>
    <row r="3963" spans="1:8" hidden="1">
      <c r="A3963">
        <v>139409</v>
      </c>
      <c r="B3963" t="s">
        <v>4791</v>
      </c>
      <c r="C3963" t="s">
        <v>3968</v>
      </c>
      <c r="D3963" t="s">
        <v>9140</v>
      </c>
      <c r="E3963">
        <v>1516000</v>
      </c>
      <c r="F3963">
        <v>1819200</v>
      </c>
      <c r="G3963">
        <v>46238</v>
      </c>
      <c r="H3963" t="s">
        <v>3430</v>
      </c>
    </row>
    <row r="3964" spans="1:8" hidden="1">
      <c r="A3964">
        <v>139410</v>
      </c>
      <c r="B3964" t="s">
        <v>6070</v>
      </c>
      <c r="C3964" t="s">
        <v>4103</v>
      </c>
      <c r="D3964">
        <v>0</v>
      </c>
      <c r="E3964">
        <v>258000.59</v>
      </c>
      <c r="F3964">
        <v>309600.71000000002</v>
      </c>
      <c r="G3964">
        <v>46238</v>
      </c>
      <c r="H3964" t="s">
        <v>3430</v>
      </c>
    </row>
    <row r="3965" spans="1:8" hidden="1">
      <c r="A3965">
        <v>139411</v>
      </c>
      <c r="B3965" t="s">
        <v>4952</v>
      </c>
      <c r="C3965" t="s">
        <v>3992</v>
      </c>
      <c r="D3965" t="s">
        <v>9141</v>
      </c>
      <c r="E3965">
        <v>1250000</v>
      </c>
      <c r="F3965">
        <v>1500000</v>
      </c>
      <c r="G3965">
        <v>46238</v>
      </c>
      <c r="H3965" t="s">
        <v>3430</v>
      </c>
    </row>
    <row r="3966" spans="1:8" hidden="1">
      <c r="A3966">
        <v>139412</v>
      </c>
      <c r="B3966" t="s">
        <v>5369</v>
      </c>
      <c r="C3966" t="s">
        <v>4165</v>
      </c>
      <c r="D3966" t="s">
        <v>9142</v>
      </c>
      <c r="E3966">
        <v>1366666.68</v>
      </c>
      <c r="F3966">
        <v>1640000.02</v>
      </c>
      <c r="G3966">
        <v>46238</v>
      </c>
      <c r="H3966" t="s">
        <v>3430</v>
      </c>
    </row>
    <row r="3967" spans="1:8" hidden="1">
      <c r="A3967">
        <v>139413</v>
      </c>
      <c r="B3967" t="s">
        <v>5733</v>
      </c>
      <c r="C3967" t="s">
        <v>4197</v>
      </c>
      <c r="D3967" t="s">
        <v>9143</v>
      </c>
      <c r="E3967">
        <v>701250</v>
      </c>
      <c r="F3967">
        <v>841500</v>
      </c>
      <c r="G3967">
        <v>46238</v>
      </c>
      <c r="H3967" t="s">
        <v>3430</v>
      </c>
    </row>
    <row r="3968" spans="1:8" hidden="1">
      <c r="A3968">
        <v>139414</v>
      </c>
      <c r="B3968" t="s">
        <v>4794</v>
      </c>
      <c r="C3968" t="s">
        <v>4025</v>
      </c>
      <c r="D3968" t="s">
        <v>9144</v>
      </c>
      <c r="E3968">
        <v>362000</v>
      </c>
      <c r="F3968">
        <v>434400</v>
      </c>
      <c r="G3968">
        <v>46238</v>
      </c>
      <c r="H3968" t="s">
        <v>3430</v>
      </c>
    </row>
    <row r="3969" spans="1:8" hidden="1">
      <c r="A3969">
        <v>139415</v>
      </c>
      <c r="B3969" t="s">
        <v>9145</v>
      </c>
      <c r="C3969" t="s">
        <v>9146</v>
      </c>
      <c r="D3969" t="s">
        <v>9147</v>
      </c>
      <c r="E3969">
        <v>25000000</v>
      </c>
      <c r="F3969">
        <v>25000000</v>
      </c>
      <c r="G3969">
        <v>46238</v>
      </c>
      <c r="H3969" t="s">
        <v>3430</v>
      </c>
    </row>
    <row r="3970" spans="1:8" hidden="1">
      <c r="A3970">
        <v>139416</v>
      </c>
      <c r="B3970" t="s">
        <v>5194</v>
      </c>
      <c r="C3970" t="s">
        <v>5195</v>
      </c>
      <c r="D3970">
        <v>0</v>
      </c>
      <c r="E3970">
        <v>32500</v>
      </c>
      <c r="F3970">
        <v>39000</v>
      </c>
      <c r="G3970">
        <v>46238</v>
      </c>
      <c r="H3970" t="s">
        <v>3430</v>
      </c>
    </row>
    <row r="3971" spans="1:8" hidden="1">
      <c r="A3971">
        <v>139417</v>
      </c>
      <c r="B3971" t="s">
        <v>9148</v>
      </c>
      <c r="C3971" t="s">
        <v>9149</v>
      </c>
      <c r="D3971" t="s">
        <v>9150</v>
      </c>
      <c r="E3971">
        <v>4000000</v>
      </c>
      <c r="F3971">
        <v>4000000</v>
      </c>
      <c r="G3971">
        <v>46238</v>
      </c>
      <c r="H3971" t="s">
        <v>3430</v>
      </c>
    </row>
    <row r="3972" spans="1:8" hidden="1">
      <c r="A3972">
        <v>139418</v>
      </c>
      <c r="B3972" t="s">
        <v>9151</v>
      </c>
      <c r="C3972" t="s">
        <v>9152</v>
      </c>
      <c r="D3972" t="s">
        <v>9153</v>
      </c>
      <c r="E3972">
        <v>64800000</v>
      </c>
      <c r="F3972">
        <v>64800000</v>
      </c>
      <c r="G3972">
        <v>46238</v>
      </c>
      <c r="H3972" t="s">
        <v>3430</v>
      </c>
    </row>
    <row r="3973" spans="1:8" hidden="1">
      <c r="A3973">
        <v>139419</v>
      </c>
      <c r="B3973" t="s">
        <v>5533</v>
      </c>
      <c r="C3973" t="s">
        <v>4084</v>
      </c>
      <c r="D3973">
        <v>0</v>
      </c>
      <c r="E3973">
        <v>2534.25</v>
      </c>
      <c r="F3973">
        <v>2534.25</v>
      </c>
      <c r="G3973">
        <v>46238</v>
      </c>
      <c r="H3973" t="s">
        <v>3430</v>
      </c>
    </row>
    <row r="3974" spans="1:8" hidden="1">
      <c r="A3974">
        <v>139420</v>
      </c>
      <c r="B3974" t="s">
        <v>5560</v>
      </c>
      <c r="C3974" t="s">
        <v>4078</v>
      </c>
      <c r="D3974" t="s">
        <v>9154</v>
      </c>
      <c r="E3974">
        <v>146965.82</v>
      </c>
      <c r="F3974">
        <v>146965.82</v>
      </c>
      <c r="G3974">
        <v>46238</v>
      </c>
      <c r="H3974" t="s">
        <v>3430</v>
      </c>
    </row>
    <row r="3975" spans="1:8" hidden="1">
      <c r="A3975">
        <v>139421</v>
      </c>
      <c r="B3975" t="s">
        <v>9155</v>
      </c>
      <c r="C3975" t="s">
        <v>9156</v>
      </c>
      <c r="D3975" t="s">
        <v>9157</v>
      </c>
      <c r="E3975">
        <v>15000000</v>
      </c>
      <c r="F3975">
        <v>15000000</v>
      </c>
      <c r="G3975">
        <v>46238</v>
      </c>
      <c r="H3975" t="s">
        <v>3430</v>
      </c>
    </row>
    <row r="3976" spans="1:8" hidden="1">
      <c r="A3976">
        <v>139422</v>
      </c>
      <c r="B3976" t="s">
        <v>9158</v>
      </c>
      <c r="C3976" t="s">
        <v>9159</v>
      </c>
      <c r="D3976" t="s">
        <v>9160</v>
      </c>
      <c r="E3976">
        <v>7000000</v>
      </c>
      <c r="F3976">
        <v>7000000</v>
      </c>
      <c r="G3976">
        <v>46239</v>
      </c>
      <c r="H3976" t="s">
        <v>3411</v>
      </c>
    </row>
    <row r="3977" spans="1:8" hidden="1">
      <c r="A3977">
        <v>139423</v>
      </c>
      <c r="B3977" t="s">
        <v>9161</v>
      </c>
      <c r="C3977" t="s">
        <v>9162</v>
      </c>
      <c r="D3977" t="s">
        <v>9163</v>
      </c>
      <c r="E3977">
        <v>6000000</v>
      </c>
      <c r="F3977">
        <v>7200000</v>
      </c>
      <c r="G3977">
        <v>46239</v>
      </c>
      <c r="H3977" t="s">
        <v>3411</v>
      </c>
    </row>
    <row r="3978" spans="1:8" hidden="1">
      <c r="A3978">
        <v>139424</v>
      </c>
      <c r="B3978" t="s">
        <v>4807</v>
      </c>
      <c r="C3978" t="s">
        <v>3982</v>
      </c>
      <c r="D3978" t="s">
        <v>9164</v>
      </c>
      <c r="E3978">
        <v>17939700</v>
      </c>
      <c r="F3978">
        <v>21527640</v>
      </c>
      <c r="G3978">
        <v>46239</v>
      </c>
      <c r="H3978" t="s">
        <v>3411</v>
      </c>
    </row>
    <row r="3979" spans="1:8" hidden="1">
      <c r="A3979">
        <v>139425</v>
      </c>
      <c r="B3979" t="s">
        <v>4894</v>
      </c>
      <c r="C3979" t="s">
        <v>3983</v>
      </c>
      <c r="D3979" t="s">
        <v>9165</v>
      </c>
      <c r="E3979">
        <v>902000</v>
      </c>
      <c r="F3979">
        <v>902000</v>
      </c>
      <c r="G3979">
        <v>46239</v>
      </c>
      <c r="H3979" t="s">
        <v>3411</v>
      </c>
    </row>
    <row r="3980" spans="1:8" hidden="1">
      <c r="A3980">
        <v>139426</v>
      </c>
      <c r="B3980" t="s">
        <v>5676</v>
      </c>
      <c r="C3980" t="s">
        <v>5677</v>
      </c>
      <c r="D3980" t="s">
        <v>9166</v>
      </c>
      <c r="E3980">
        <v>53925000</v>
      </c>
      <c r="F3980">
        <v>53925000</v>
      </c>
      <c r="G3980">
        <v>46239</v>
      </c>
      <c r="H3980" t="s">
        <v>3411</v>
      </c>
    </row>
    <row r="3981" spans="1:8" hidden="1">
      <c r="A3981">
        <v>139427</v>
      </c>
      <c r="B3981" t="s">
        <v>4923</v>
      </c>
      <c r="C3981" t="s">
        <v>4074</v>
      </c>
      <c r="D3981" t="s">
        <v>9167</v>
      </c>
      <c r="E3981">
        <v>466156963</v>
      </c>
      <c r="F3981">
        <v>559388355.60000002</v>
      </c>
      <c r="G3981">
        <v>46239</v>
      </c>
      <c r="H3981" t="s">
        <v>3411</v>
      </c>
    </row>
    <row r="3982" spans="1:8" hidden="1">
      <c r="A3982">
        <v>139428</v>
      </c>
      <c r="B3982">
        <v>0</v>
      </c>
      <c r="C3982">
        <v>0</v>
      </c>
      <c r="D3982" t="s">
        <v>9168</v>
      </c>
      <c r="E3982">
        <v>0</v>
      </c>
      <c r="F3982">
        <v>0</v>
      </c>
      <c r="G3982">
        <v>46239</v>
      </c>
      <c r="H3982" t="s">
        <v>3411</v>
      </c>
    </row>
    <row r="3983" spans="1:8" hidden="1">
      <c r="A3983">
        <v>139429</v>
      </c>
      <c r="B3983" t="s">
        <v>5533</v>
      </c>
      <c r="C3983" t="s">
        <v>4084</v>
      </c>
      <c r="D3983" t="s">
        <v>9169</v>
      </c>
      <c r="E3983">
        <v>8620.7800000000007</v>
      </c>
      <c r="F3983">
        <v>8620.7800000000007</v>
      </c>
      <c r="G3983">
        <v>46239</v>
      </c>
      <c r="H3983" t="s">
        <v>3411</v>
      </c>
    </row>
    <row r="3984" spans="1:8" hidden="1">
      <c r="A3984">
        <v>139430</v>
      </c>
      <c r="B3984" t="s">
        <v>4707</v>
      </c>
      <c r="C3984" t="s">
        <v>4708</v>
      </c>
      <c r="D3984" t="s">
        <v>9170</v>
      </c>
      <c r="E3984">
        <v>305765.08</v>
      </c>
      <c r="F3984">
        <v>305765.08</v>
      </c>
      <c r="G3984">
        <v>46239</v>
      </c>
      <c r="H3984" t="s">
        <v>3411</v>
      </c>
    </row>
    <row r="3985" spans="1:8" hidden="1">
      <c r="A3985">
        <v>139431</v>
      </c>
      <c r="B3985" t="s">
        <v>5533</v>
      </c>
      <c r="C3985" t="s">
        <v>4084</v>
      </c>
      <c r="D3985" t="s">
        <v>9171</v>
      </c>
      <c r="E3985">
        <v>1983.51</v>
      </c>
      <c r="F3985">
        <v>1983.51</v>
      </c>
      <c r="G3985">
        <v>46239</v>
      </c>
      <c r="H3985" t="s">
        <v>3411</v>
      </c>
    </row>
    <row r="3986" spans="1:8" hidden="1">
      <c r="A3986">
        <v>139432</v>
      </c>
      <c r="B3986" t="s">
        <v>5533</v>
      </c>
      <c r="C3986" t="s">
        <v>4084</v>
      </c>
      <c r="D3986">
        <v>0</v>
      </c>
      <c r="E3986">
        <v>1241513.76</v>
      </c>
      <c r="F3986">
        <v>1241513.76</v>
      </c>
      <c r="G3986">
        <v>46239</v>
      </c>
      <c r="H3986" t="s">
        <v>3411</v>
      </c>
    </row>
    <row r="3987" spans="1:8" hidden="1">
      <c r="A3987">
        <v>139433</v>
      </c>
      <c r="B3987" t="s">
        <v>5903</v>
      </c>
      <c r="C3987" t="s">
        <v>4056</v>
      </c>
      <c r="D3987">
        <v>0</v>
      </c>
      <c r="E3987">
        <v>180000</v>
      </c>
      <c r="F3987">
        <v>216000</v>
      </c>
      <c r="G3987">
        <v>46241</v>
      </c>
      <c r="H3987" t="s">
        <v>9129</v>
      </c>
    </row>
    <row r="3988" spans="1:8" hidden="1">
      <c r="A3988">
        <v>139434</v>
      </c>
      <c r="B3988" t="s">
        <v>5400</v>
      </c>
      <c r="C3988" t="s">
        <v>5401</v>
      </c>
      <c r="D3988" t="s">
        <v>9172</v>
      </c>
      <c r="E3988">
        <v>3082500</v>
      </c>
      <c r="F3988">
        <v>3699000</v>
      </c>
      <c r="G3988">
        <v>46239</v>
      </c>
      <c r="H3988" t="s">
        <v>3411</v>
      </c>
    </row>
    <row r="3989" spans="1:8" hidden="1">
      <c r="A3989">
        <v>139435</v>
      </c>
      <c r="B3989">
        <v>0</v>
      </c>
      <c r="C3989">
        <v>0</v>
      </c>
      <c r="D3989" t="s">
        <v>9173</v>
      </c>
      <c r="E3989">
        <v>0</v>
      </c>
      <c r="F3989">
        <v>0</v>
      </c>
      <c r="G3989">
        <v>46239</v>
      </c>
      <c r="H3989" t="s">
        <v>3411</v>
      </c>
    </row>
    <row r="3990" spans="1:8" hidden="1">
      <c r="A3990">
        <v>139436</v>
      </c>
      <c r="B3990" t="s">
        <v>4925</v>
      </c>
      <c r="C3990" t="s">
        <v>4926</v>
      </c>
      <c r="D3990" t="s">
        <v>9174</v>
      </c>
      <c r="E3990">
        <v>2522630</v>
      </c>
      <c r="F3990">
        <v>3027156</v>
      </c>
      <c r="G3990">
        <v>46239</v>
      </c>
      <c r="H3990" t="s">
        <v>3411</v>
      </c>
    </row>
    <row r="3991" spans="1:8" hidden="1">
      <c r="A3991">
        <v>139437</v>
      </c>
      <c r="B3991" t="s">
        <v>6070</v>
      </c>
      <c r="C3991" t="s">
        <v>4103</v>
      </c>
      <c r="D3991" t="s">
        <v>9175</v>
      </c>
      <c r="E3991">
        <v>2460000</v>
      </c>
      <c r="F3991">
        <v>2952000</v>
      </c>
      <c r="G3991">
        <v>46239</v>
      </c>
      <c r="H3991" t="s">
        <v>3411</v>
      </c>
    </row>
    <row r="3992" spans="1:8" hidden="1">
      <c r="A3992">
        <v>139438</v>
      </c>
      <c r="B3992" t="s">
        <v>8406</v>
      </c>
      <c r="C3992" t="s">
        <v>8407</v>
      </c>
      <c r="D3992" t="s">
        <v>9176</v>
      </c>
      <c r="E3992">
        <v>15500000</v>
      </c>
      <c r="F3992">
        <v>15500000</v>
      </c>
      <c r="G3992">
        <v>46239</v>
      </c>
      <c r="H3992" t="s">
        <v>3411</v>
      </c>
    </row>
    <row r="3993" spans="1:8" hidden="1">
      <c r="A3993">
        <v>139439</v>
      </c>
      <c r="B3993" t="s">
        <v>4697</v>
      </c>
      <c r="C3993" t="s">
        <v>3996</v>
      </c>
      <c r="D3993" t="s">
        <v>9177</v>
      </c>
      <c r="E3993">
        <v>680000</v>
      </c>
      <c r="F3993">
        <v>680000</v>
      </c>
      <c r="G3993">
        <v>46239</v>
      </c>
      <c r="H3993" t="s">
        <v>3411</v>
      </c>
    </row>
    <row r="3994" spans="1:8" hidden="1">
      <c r="A3994">
        <v>139440</v>
      </c>
      <c r="B3994" t="s">
        <v>9178</v>
      </c>
      <c r="C3994" t="s">
        <v>9179</v>
      </c>
      <c r="D3994" t="s">
        <v>9180</v>
      </c>
      <c r="E3994">
        <v>3000000</v>
      </c>
      <c r="F3994">
        <v>3000000</v>
      </c>
      <c r="G3994">
        <v>46239</v>
      </c>
      <c r="H3994" t="s">
        <v>3411</v>
      </c>
    </row>
    <row r="3995" spans="1:8" hidden="1">
      <c r="A3995">
        <v>139441</v>
      </c>
      <c r="B3995" t="s">
        <v>9181</v>
      </c>
      <c r="C3995" t="s">
        <v>9182</v>
      </c>
      <c r="D3995" t="s">
        <v>9183</v>
      </c>
      <c r="E3995">
        <v>5000000</v>
      </c>
      <c r="F3995">
        <v>5000000</v>
      </c>
      <c r="G3995">
        <v>46239</v>
      </c>
      <c r="H3995" t="s">
        <v>3411</v>
      </c>
    </row>
    <row r="3996" spans="1:8" hidden="1">
      <c r="A3996">
        <v>139442</v>
      </c>
      <c r="B3996" t="s">
        <v>4797</v>
      </c>
      <c r="C3996" t="s">
        <v>4014</v>
      </c>
      <c r="D3996" t="s">
        <v>9184</v>
      </c>
      <c r="E3996">
        <v>17677753</v>
      </c>
      <c r="F3996">
        <v>21213303.600000001</v>
      </c>
      <c r="G3996">
        <v>46239</v>
      </c>
      <c r="H3996" t="s">
        <v>3411</v>
      </c>
    </row>
    <row r="3997" spans="1:8" hidden="1">
      <c r="A3997">
        <v>139443</v>
      </c>
      <c r="B3997" t="s">
        <v>5116</v>
      </c>
      <c r="C3997" t="s">
        <v>3966</v>
      </c>
      <c r="D3997">
        <v>0</v>
      </c>
      <c r="E3997">
        <v>1446916.6</v>
      </c>
      <c r="F3997">
        <v>1736299.92</v>
      </c>
      <c r="G3997">
        <v>46239</v>
      </c>
      <c r="H3997" t="s">
        <v>3411</v>
      </c>
    </row>
    <row r="3998" spans="1:8" hidden="1">
      <c r="A3998">
        <v>139444</v>
      </c>
      <c r="B3998" t="s">
        <v>9185</v>
      </c>
      <c r="C3998" t="s">
        <v>9186</v>
      </c>
      <c r="D3998" t="s">
        <v>9187</v>
      </c>
      <c r="E3998">
        <v>2500000</v>
      </c>
      <c r="F3998">
        <v>2500000</v>
      </c>
      <c r="G3998">
        <v>46239</v>
      </c>
      <c r="H3998" t="s">
        <v>3411</v>
      </c>
    </row>
    <row r="3999" spans="1:8" hidden="1">
      <c r="A3999">
        <v>139445</v>
      </c>
      <c r="B3999" t="s">
        <v>9188</v>
      </c>
      <c r="C3999" t="s">
        <v>9189</v>
      </c>
      <c r="D3999" t="s">
        <v>9190</v>
      </c>
      <c r="E3999">
        <v>10000000</v>
      </c>
      <c r="F3999">
        <v>10000000</v>
      </c>
      <c r="G3999">
        <v>46239</v>
      </c>
      <c r="H3999" t="s">
        <v>3411</v>
      </c>
    </row>
    <row r="4000" spans="1:8" hidden="1">
      <c r="A4000">
        <v>139446</v>
      </c>
      <c r="B4000" t="s">
        <v>5876</v>
      </c>
      <c r="C4000" t="s">
        <v>5877</v>
      </c>
      <c r="D4000">
        <v>0</v>
      </c>
      <c r="E4000">
        <v>6825000</v>
      </c>
      <c r="F4000">
        <v>8190000</v>
      </c>
      <c r="G4000">
        <v>46239</v>
      </c>
      <c r="H4000" t="s">
        <v>3411</v>
      </c>
    </row>
    <row r="4001" spans="1:8" hidden="1">
      <c r="A4001">
        <v>139447</v>
      </c>
      <c r="B4001" t="s">
        <v>6681</v>
      </c>
      <c r="C4001" t="s">
        <v>6682</v>
      </c>
      <c r="D4001" t="s">
        <v>9191</v>
      </c>
      <c r="E4001">
        <v>9990</v>
      </c>
      <c r="F4001">
        <v>9990</v>
      </c>
      <c r="G4001">
        <v>46245</v>
      </c>
      <c r="H4001" t="s">
        <v>3418</v>
      </c>
    </row>
    <row r="4002" spans="1:8" hidden="1">
      <c r="A4002">
        <v>139448</v>
      </c>
      <c r="B4002" t="s">
        <v>9192</v>
      </c>
      <c r="C4002" t="s">
        <v>9193</v>
      </c>
      <c r="D4002" t="s">
        <v>9194</v>
      </c>
      <c r="E4002">
        <v>2400</v>
      </c>
      <c r="F4002">
        <v>2880</v>
      </c>
      <c r="G4002">
        <v>46240</v>
      </c>
      <c r="H4002" t="s">
        <v>4639</v>
      </c>
    </row>
    <row r="4003" spans="1:8" hidden="1">
      <c r="A4003">
        <v>139449</v>
      </c>
      <c r="B4003" t="s">
        <v>4791</v>
      </c>
      <c r="C4003" t="s">
        <v>3968</v>
      </c>
      <c r="D4003" t="s">
        <v>9195</v>
      </c>
      <c r="E4003">
        <v>2340000</v>
      </c>
      <c r="F4003">
        <v>2808000</v>
      </c>
      <c r="G4003">
        <v>46240</v>
      </c>
      <c r="H4003" t="s">
        <v>4639</v>
      </c>
    </row>
    <row r="4004" spans="1:8" hidden="1">
      <c r="A4004">
        <v>139450</v>
      </c>
      <c r="B4004" t="s">
        <v>4716</v>
      </c>
      <c r="C4004" t="s">
        <v>4717</v>
      </c>
      <c r="D4004" t="s">
        <v>9196</v>
      </c>
      <c r="E4004">
        <v>141878.71</v>
      </c>
      <c r="F4004">
        <v>141878.71</v>
      </c>
      <c r="G4004">
        <v>46240</v>
      </c>
      <c r="H4004" t="s">
        <v>4639</v>
      </c>
    </row>
    <row r="4005" spans="1:8" hidden="1">
      <c r="A4005">
        <v>139451</v>
      </c>
      <c r="B4005" t="s">
        <v>6027</v>
      </c>
      <c r="C4005" t="s">
        <v>4106</v>
      </c>
      <c r="D4005" t="s">
        <v>9197</v>
      </c>
      <c r="E4005">
        <v>10952619</v>
      </c>
      <c r="F4005">
        <v>10952619</v>
      </c>
      <c r="G4005">
        <v>46240</v>
      </c>
      <c r="H4005" t="s">
        <v>4639</v>
      </c>
    </row>
    <row r="4006" spans="1:8" hidden="1">
      <c r="A4006">
        <v>139452</v>
      </c>
      <c r="B4006" t="s">
        <v>4839</v>
      </c>
      <c r="C4006" t="s">
        <v>4840</v>
      </c>
      <c r="D4006" t="s">
        <v>9198</v>
      </c>
      <c r="E4006">
        <v>1177</v>
      </c>
      <c r="F4006">
        <v>1177</v>
      </c>
      <c r="G4006">
        <v>46240</v>
      </c>
      <c r="H4006" t="s">
        <v>4639</v>
      </c>
    </row>
    <row r="4007" spans="1:8" hidden="1">
      <c r="A4007">
        <v>139453</v>
      </c>
      <c r="B4007" t="s">
        <v>6562</v>
      </c>
      <c r="C4007" t="s">
        <v>4027</v>
      </c>
      <c r="D4007" t="s">
        <v>9199</v>
      </c>
      <c r="E4007">
        <v>600000</v>
      </c>
      <c r="F4007">
        <v>720000</v>
      </c>
      <c r="G4007">
        <v>46240</v>
      </c>
      <c r="H4007" t="s">
        <v>4639</v>
      </c>
    </row>
    <row r="4008" spans="1:8" hidden="1">
      <c r="A4008">
        <v>139454</v>
      </c>
      <c r="B4008" t="s">
        <v>4726</v>
      </c>
      <c r="C4008" t="s">
        <v>3993</v>
      </c>
      <c r="D4008" t="s">
        <v>9200</v>
      </c>
      <c r="E4008">
        <v>5601024</v>
      </c>
      <c r="F4008">
        <v>6721228.7999999998</v>
      </c>
      <c r="G4008">
        <v>46240</v>
      </c>
      <c r="H4008" t="s">
        <v>4639</v>
      </c>
    </row>
    <row r="4009" spans="1:8" hidden="1">
      <c r="A4009">
        <v>139455</v>
      </c>
      <c r="B4009">
        <v>0</v>
      </c>
      <c r="C4009">
        <v>0</v>
      </c>
      <c r="D4009" t="s">
        <v>9201</v>
      </c>
      <c r="E4009">
        <v>3960</v>
      </c>
      <c r="F4009">
        <v>4752</v>
      </c>
      <c r="G4009">
        <v>46240</v>
      </c>
      <c r="H4009" t="s">
        <v>4639</v>
      </c>
    </row>
    <row r="4010" spans="1:8" hidden="1">
      <c r="A4010">
        <v>139456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46240</v>
      </c>
      <c r="H4010" t="s">
        <v>4639</v>
      </c>
    </row>
    <row r="4011" spans="1:8" hidden="1">
      <c r="A4011">
        <v>139457</v>
      </c>
      <c r="B4011" t="s">
        <v>5778</v>
      </c>
      <c r="C4011" t="s">
        <v>5779</v>
      </c>
      <c r="D4011" t="s">
        <v>9202</v>
      </c>
      <c r="E4011">
        <v>14700000</v>
      </c>
      <c r="F4011">
        <v>17640000</v>
      </c>
      <c r="G4011">
        <v>46240</v>
      </c>
      <c r="H4011" t="s">
        <v>4639</v>
      </c>
    </row>
    <row r="4012" spans="1:8" hidden="1">
      <c r="A4012">
        <v>139458</v>
      </c>
      <c r="B4012" t="s">
        <v>6174</v>
      </c>
      <c r="C4012" t="s">
        <v>4171</v>
      </c>
      <c r="D4012" t="s">
        <v>9203</v>
      </c>
      <c r="E4012">
        <v>9550000</v>
      </c>
      <c r="F4012">
        <v>9550000</v>
      </c>
      <c r="G4012">
        <v>46240</v>
      </c>
      <c r="H4012" t="s">
        <v>4639</v>
      </c>
    </row>
    <row r="4013" spans="1:8" hidden="1">
      <c r="A4013">
        <v>139459</v>
      </c>
      <c r="B4013" t="s">
        <v>6174</v>
      </c>
      <c r="C4013" t="s">
        <v>4171</v>
      </c>
      <c r="D4013" t="s">
        <v>9203</v>
      </c>
      <c r="E4013">
        <v>4775000</v>
      </c>
      <c r="F4013">
        <v>4775000</v>
      </c>
      <c r="G4013">
        <v>46240</v>
      </c>
      <c r="H4013" t="s">
        <v>4639</v>
      </c>
    </row>
    <row r="4014" spans="1:8" hidden="1">
      <c r="A4014">
        <v>139460</v>
      </c>
      <c r="B4014" t="s">
        <v>6174</v>
      </c>
      <c r="C4014" t="s">
        <v>4171</v>
      </c>
      <c r="D4014" t="s">
        <v>9204</v>
      </c>
      <c r="E4014">
        <v>4775000</v>
      </c>
      <c r="F4014">
        <v>4775000</v>
      </c>
      <c r="G4014">
        <v>46240</v>
      </c>
      <c r="H4014" t="s">
        <v>4639</v>
      </c>
    </row>
    <row r="4015" spans="1:8" hidden="1">
      <c r="A4015">
        <v>139461</v>
      </c>
      <c r="B4015" t="s">
        <v>4863</v>
      </c>
      <c r="C4015" t="s">
        <v>4133</v>
      </c>
      <c r="D4015" t="s">
        <v>9205</v>
      </c>
      <c r="E4015">
        <v>177013980</v>
      </c>
      <c r="F4015">
        <v>177013980</v>
      </c>
      <c r="G4015">
        <v>46240</v>
      </c>
      <c r="H4015" t="s">
        <v>4639</v>
      </c>
    </row>
    <row r="4016" spans="1:8" hidden="1">
      <c r="A4016">
        <v>139462</v>
      </c>
      <c r="B4016">
        <v>0</v>
      </c>
      <c r="C4016">
        <v>0</v>
      </c>
      <c r="D4016" t="s">
        <v>9206</v>
      </c>
      <c r="E4016">
        <v>15919.75</v>
      </c>
      <c r="F4016">
        <v>19103.7</v>
      </c>
      <c r="G4016">
        <v>46240</v>
      </c>
      <c r="H4016" t="s">
        <v>4639</v>
      </c>
    </row>
    <row r="4017" spans="1:8" hidden="1">
      <c r="A4017">
        <v>139463</v>
      </c>
      <c r="B4017" t="s">
        <v>6011</v>
      </c>
      <c r="C4017" t="s">
        <v>4037</v>
      </c>
      <c r="D4017" t="s">
        <v>9207</v>
      </c>
      <c r="E4017">
        <v>345000</v>
      </c>
      <c r="F4017">
        <v>414000</v>
      </c>
      <c r="G4017">
        <v>46240</v>
      </c>
      <c r="H4017" t="s">
        <v>4639</v>
      </c>
    </row>
    <row r="4018" spans="1:8" hidden="1">
      <c r="A4018">
        <v>139464</v>
      </c>
      <c r="B4018" t="s">
        <v>4697</v>
      </c>
      <c r="C4018" t="s">
        <v>3996</v>
      </c>
      <c r="D4018" t="s">
        <v>9208</v>
      </c>
      <c r="E4018">
        <v>239561700</v>
      </c>
      <c r="F4018">
        <v>287474040</v>
      </c>
      <c r="G4018">
        <v>46240</v>
      </c>
      <c r="H4018" t="s">
        <v>4639</v>
      </c>
    </row>
    <row r="4019" spans="1:8" hidden="1">
      <c r="A4019">
        <v>139465</v>
      </c>
      <c r="B4019" t="s">
        <v>4689</v>
      </c>
      <c r="C4019" t="s">
        <v>4002</v>
      </c>
      <c r="D4019" t="s">
        <v>9209</v>
      </c>
      <c r="E4019">
        <v>11638956.539999999</v>
      </c>
      <c r="F4019">
        <v>13966747.85</v>
      </c>
      <c r="G4019">
        <v>46240</v>
      </c>
      <c r="H4019" t="s">
        <v>4639</v>
      </c>
    </row>
    <row r="4020" spans="1:8">
      <c r="A4020" s="9">
        <v>139466</v>
      </c>
      <c r="B4020" s="9" t="s">
        <v>4768</v>
      </c>
      <c r="C4020" s="9" t="s">
        <v>4020</v>
      </c>
      <c r="D4020" s="9">
        <v>0</v>
      </c>
      <c r="E4020" s="9">
        <v>165000</v>
      </c>
      <c r="F4020" s="9">
        <v>165000</v>
      </c>
      <c r="G4020" s="12">
        <v>46240</v>
      </c>
      <c r="H4020" s="9" t="s">
        <v>4639</v>
      </c>
    </row>
    <row r="4021" spans="1:8" hidden="1">
      <c r="A4021">
        <v>139467</v>
      </c>
      <c r="B4021" t="s">
        <v>5108</v>
      </c>
      <c r="C4021" t="s">
        <v>4148</v>
      </c>
      <c r="D4021">
        <v>0</v>
      </c>
      <c r="E4021">
        <v>1800000</v>
      </c>
      <c r="F4021">
        <v>1800000</v>
      </c>
      <c r="G4021">
        <v>46240</v>
      </c>
      <c r="H4021" t="s">
        <v>4639</v>
      </c>
    </row>
    <row r="4022" spans="1:8" hidden="1">
      <c r="A4022">
        <v>139468</v>
      </c>
      <c r="B4022" t="s">
        <v>6491</v>
      </c>
      <c r="C4022" t="s">
        <v>6492</v>
      </c>
      <c r="D4022" t="s">
        <v>9210</v>
      </c>
      <c r="E4022">
        <v>8400000</v>
      </c>
      <c r="F4022">
        <v>8400000</v>
      </c>
      <c r="G4022">
        <v>46241</v>
      </c>
      <c r="H4022" t="s">
        <v>9129</v>
      </c>
    </row>
    <row r="4023" spans="1:8" hidden="1">
      <c r="A4023">
        <v>139469</v>
      </c>
      <c r="B4023" t="s">
        <v>5495</v>
      </c>
      <c r="C4023" t="s">
        <v>3988</v>
      </c>
      <c r="D4023">
        <v>0</v>
      </c>
      <c r="E4023">
        <v>1543332</v>
      </c>
      <c r="F4023">
        <v>1851998.4</v>
      </c>
      <c r="G4023">
        <v>46241</v>
      </c>
      <c r="H4023" t="s">
        <v>9129</v>
      </c>
    </row>
    <row r="4024" spans="1:8" hidden="1">
      <c r="A4024">
        <v>139470</v>
      </c>
      <c r="B4024" t="s">
        <v>7755</v>
      </c>
      <c r="C4024" t="s">
        <v>4209</v>
      </c>
      <c r="D4024">
        <v>0</v>
      </c>
      <c r="E4024">
        <v>57500</v>
      </c>
      <c r="F4024">
        <v>69000</v>
      </c>
      <c r="G4024">
        <v>46241</v>
      </c>
      <c r="H4024" t="s">
        <v>9129</v>
      </c>
    </row>
    <row r="4025" spans="1:8" hidden="1">
      <c r="A4025">
        <v>139471</v>
      </c>
      <c r="B4025" t="s">
        <v>9211</v>
      </c>
      <c r="C4025" t="s">
        <v>9212</v>
      </c>
      <c r="D4025" t="s">
        <v>9213</v>
      </c>
      <c r="E4025">
        <v>1030000</v>
      </c>
      <c r="F4025">
        <v>1030000</v>
      </c>
      <c r="G4025">
        <v>46241</v>
      </c>
      <c r="H4025" t="s">
        <v>9129</v>
      </c>
    </row>
    <row r="4026" spans="1:8" hidden="1">
      <c r="A4026">
        <v>139472</v>
      </c>
      <c r="B4026" t="s">
        <v>9214</v>
      </c>
      <c r="C4026" t="s">
        <v>9215</v>
      </c>
      <c r="D4026" t="s">
        <v>9216</v>
      </c>
      <c r="E4026">
        <v>3000000</v>
      </c>
      <c r="F4026">
        <v>3000000</v>
      </c>
      <c r="G4026">
        <v>46241</v>
      </c>
      <c r="H4026" t="s">
        <v>9129</v>
      </c>
    </row>
    <row r="4027" spans="1:8" hidden="1">
      <c r="A4027">
        <v>139473</v>
      </c>
      <c r="B4027" t="s">
        <v>9217</v>
      </c>
      <c r="C4027" t="s">
        <v>9218</v>
      </c>
      <c r="D4027" t="s">
        <v>9219</v>
      </c>
      <c r="E4027">
        <v>2000000</v>
      </c>
      <c r="F4027">
        <v>2000000</v>
      </c>
      <c r="G4027">
        <v>46241</v>
      </c>
      <c r="H4027" t="s">
        <v>9129</v>
      </c>
    </row>
    <row r="4028" spans="1:8" hidden="1">
      <c r="A4028">
        <v>139474</v>
      </c>
      <c r="B4028" t="s">
        <v>5244</v>
      </c>
      <c r="C4028" t="s">
        <v>5245</v>
      </c>
      <c r="D4028" t="s">
        <v>9220</v>
      </c>
      <c r="E4028">
        <v>5900000</v>
      </c>
      <c r="F4028">
        <v>5900000</v>
      </c>
      <c r="G4028">
        <v>46241</v>
      </c>
      <c r="H4028" t="s">
        <v>9129</v>
      </c>
    </row>
    <row r="4029" spans="1:8" hidden="1">
      <c r="A4029">
        <v>139475</v>
      </c>
      <c r="B4029" t="s">
        <v>4794</v>
      </c>
      <c r="C4029" t="s">
        <v>4025</v>
      </c>
      <c r="D4029" t="s">
        <v>8908</v>
      </c>
      <c r="E4029">
        <v>122000</v>
      </c>
      <c r="F4029">
        <v>146400</v>
      </c>
      <c r="G4029">
        <v>46241</v>
      </c>
      <c r="H4029" t="s">
        <v>9129</v>
      </c>
    </row>
    <row r="4030" spans="1:8" hidden="1">
      <c r="A4030">
        <v>139476</v>
      </c>
      <c r="B4030" t="s">
        <v>4670</v>
      </c>
      <c r="C4030" t="s">
        <v>4671</v>
      </c>
      <c r="D4030" t="s">
        <v>9221</v>
      </c>
      <c r="E4030">
        <v>700000</v>
      </c>
      <c r="F4030">
        <v>700000</v>
      </c>
      <c r="G4030">
        <v>46241</v>
      </c>
      <c r="H4030" t="s">
        <v>9129</v>
      </c>
    </row>
    <row r="4031" spans="1:8" hidden="1">
      <c r="A4031">
        <v>139477</v>
      </c>
      <c r="B4031" t="s">
        <v>5215</v>
      </c>
      <c r="C4031" t="s">
        <v>3986</v>
      </c>
      <c r="D4031" t="s">
        <v>9222</v>
      </c>
      <c r="E4031">
        <v>808914189.60000002</v>
      </c>
      <c r="F4031">
        <v>970697027.52999997</v>
      </c>
      <c r="G4031">
        <v>46241</v>
      </c>
      <c r="H4031" t="s">
        <v>9129</v>
      </c>
    </row>
    <row r="4032" spans="1:8" hidden="1">
      <c r="A4032">
        <v>139478</v>
      </c>
      <c r="B4032" t="s">
        <v>5603</v>
      </c>
      <c r="C4032" t="s">
        <v>4193</v>
      </c>
      <c r="D4032" t="s">
        <v>9223</v>
      </c>
      <c r="E4032">
        <v>2230021.2599999998</v>
      </c>
      <c r="F4032">
        <v>2676025.52</v>
      </c>
      <c r="G4032">
        <v>46241</v>
      </c>
      <c r="H4032" t="s">
        <v>9129</v>
      </c>
    </row>
    <row r="4033" spans="1:8" hidden="1">
      <c r="A4033">
        <v>139479</v>
      </c>
      <c r="B4033" t="s">
        <v>6859</v>
      </c>
      <c r="C4033" t="s">
        <v>6860</v>
      </c>
      <c r="D4033">
        <v>0</v>
      </c>
      <c r="E4033">
        <v>168000</v>
      </c>
      <c r="F4033">
        <v>201600</v>
      </c>
      <c r="G4033">
        <v>46241</v>
      </c>
      <c r="H4033" t="s">
        <v>9129</v>
      </c>
    </row>
    <row r="4034" spans="1:8" hidden="1">
      <c r="A4034">
        <v>139480</v>
      </c>
      <c r="B4034" t="s">
        <v>4695</v>
      </c>
      <c r="C4034" t="s">
        <v>3973</v>
      </c>
      <c r="D4034" t="s">
        <v>9224</v>
      </c>
      <c r="E4034">
        <v>2022600</v>
      </c>
      <c r="F4034">
        <v>2022600</v>
      </c>
      <c r="G4034">
        <v>46241</v>
      </c>
      <c r="H4034" t="s">
        <v>9129</v>
      </c>
    </row>
    <row r="4035" spans="1:8" hidden="1">
      <c r="A4035">
        <v>139481</v>
      </c>
      <c r="B4035" t="s">
        <v>4853</v>
      </c>
      <c r="C4035" t="s">
        <v>4146</v>
      </c>
      <c r="D4035" t="s">
        <v>9225</v>
      </c>
      <c r="E4035">
        <v>750000</v>
      </c>
      <c r="F4035">
        <v>900000</v>
      </c>
      <c r="G4035">
        <v>46241</v>
      </c>
      <c r="H4035" t="s">
        <v>9129</v>
      </c>
    </row>
    <row r="4036" spans="1:8" hidden="1">
      <c r="A4036">
        <v>139482</v>
      </c>
      <c r="B4036" t="s">
        <v>8247</v>
      </c>
      <c r="C4036" t="s">
        <v>8248</v>
      </c>
      <c r="D4036" t="s">
        <v>9226</v>
      </c>
      <c r="E4036">
        <v>2444000</v>
      </c>
      <c r="F4036">
        <v>2444000</v>
      </c>
      <c r="G4036">
        <v>46241</v>
      </c>
      <c r="H4036" t="s">
        <v>9129</v>
      </c>
    </row>
    <row r="4037" spans="1:8" hidden="1">
      <c r="A4037">
        <v>139483</v>
      </c>
      <c r="B4037" t="s">
        <v>4775</v>
      </c>
      <c r="C4037" t="s">
        <v>4036</v>
      </c>
      <c r="D4037" t="s">
        <v>9227</v>
      </c>
      <c r="E4037">
        <v>4300000</v>
      </c>
      <c r="F4037">
        <v>5160000</v>
      </c>
      <c r="G4037">
        <v>46241</v>
      </c>
      <c r="H4037" t="s">
        <v>9129</v>
      </c>
    </row>
    <row r="4038" spans="1:8" hidden="1">
      <c r="A4038">
        <v>139484</v>
      </c>
      <c r="B4038" t="s">
        <v>8568</v>
      </c>
      <c r="C4038" t="s">
        <v>4113</v>
      </c>
      <c r="D4038" t="s">
        <v>9228</v>
      </c>
      <c r="E4038">
        <v>524960</v>
      </c>
      <c r="F4038">
        <v>524960</v>
      </c>
      <c r="G4038">
        <v>46241</v>
      </c>
      <c r="H4038" t="s">
        <v>9129</v>
      </c>
    </row>
    <row r="4039" spans="1:8" hidden="1">
      <c r="A4039">
        <v>139485</v>
      </c>
      <c r="B4039" t="s">
        <v>4881</v>
      </c>
      <c r="C4039" t="s">
        <v>4882</v>
      </c>
      <c r="D4039" t="s">
        <v>9229</v>
      </c>
      <c r="E4039">
        <v>7400000</v>
      </c>
      <c r="F4039">
        <v>7400000</v>
      </c>
      <c r="G4039">
        <v>46241</v>
      </c>
      <c r="H4039" t="s">
        <v>9129</v>
      </c>
    </row>
    <row r="4040" spans="1:8" hidden="1">
      <c r="A4040">
        <v>139486</v>
      </c>
      <c r="B4040" t="s">
        <v>4695</v>
      </c>
      <c r="C4040" t="s">
        <v>3973</v>
      </c>
      <c r="D4040" t="s">
        <v>9230</v>
      </c>
      <c r="E4040">
        <v>1434900</v>
      </c>
      <c r="F4040">
        <v>1434900</v>
      </c>
      <c r="G4040">
        <v>46241</v>
      </c>
      <c r="H4040" t="s">
        <v>9129</v>
      </c>
    </row>
    <row r="4041" spans="1:8" hidden="1">
      <c r="A4041">
        <v>139487</v>
      </c>
      <c r="B4041" t="s">
        <v>9231</v>
      </c>
      <c r="C4041" t="s">
        <v>9232</v>
      </c>
      <c r="D4041" t="s">
        <v>9233</v>
      </c>
      <c r="E4041">
        <v>70425.56</v>
      </c>
      <c r="F4041">
        <v>84510.67</v>
      </c>
      <c r="G4041">
        <v>46241</v>
      </c>
      <c r="H4041" t="s">
        <v>9129</v>
      </c>
    </row>
    <row r="4042" spans="1:8" hidden="1">
      <c r="A4042">
        <v>139488</v>
      </c>
      <c r="B4042" t="s">
        <v>7836</v>
      </c>
      <c r="C4042" t="s">
        <v>4202</v>
      </c>
      <c r="D4042" t="s">
        <v>9234</v>
      </c>
      <c r="E4042">
        <v>28194.6</v>
      </c>
      <c r="F4042">
        <v>28194.6</v>
      </c>
      <c r="G4042">
        <v>46241</v>
      </c>
      <c r="H4042" t="s">
        <v>9129</v>
      </c>
    </row>
    <row r="4043" spans="1:8" hidden="1">
      <c r="A4043">
        <v>139489</v>
      </c>
      <c r="B4043" t="s">
        <v>9235</v>
      </c>
      <c r="C4043" t="s">
        <v>9236</v>
      </c>
      <c r="D4043" t="s">
        <v>9237</v>
      </c>
      <c r="E4043">
        <v>11214300</v>
      </c>
      <c r="F4043">
        <v>13457160</v>
      </c>
      <c r="G4043">
        <v>46241</v>
      </c>
      <c r="H4043" t="s">
        <v>9129</v>
      </c>
    </row>
    <row r="4044" spans="1:8" hidden="1">
      <c r="A4044">
        <v>139490</v>
      </c>
      <c r="B4044" t="s">
        <v>4668</v>
      </c>
      <c r="C4044" t="s">
        <v>4050</v>
      </c>
      <c r="D4044" t="s">
        <v>9238</v>
      </c>
      <c r="E4044">
        <v>3281250</v>
      </c>
      <c r="F4044">
        <v>3937500</v>
      </c>
      <c r="G4044">
        <v>46241</v>
      </c>
      <c r="H4044" t="s">
        <v>9129</v>
      </c>
    </row>
    <row r="4045" spans="1:8" hidden="1">
      <c r="A4045">
        <v>139491</v>
      </c>
      <c r="B4045" t="s">
        <v>7836</v>
      </c>
      <c r="C4045" t="s">
        <v>4202</v>
      </c>
      <c r="D4045" t="s">
        <v>9234</v>
      </c>
      <c r="E4045">
        <v>9722.2999999999993</v>
      </c>
      <c r="F4045">
        <v>9722.2999999999993</v>
      </c>
      <c r="G4045">
        <v>46241</v>
      </c>
      <c r="H4045" t="s">
        <v>9129</v>
      </c>
    </row>
    <row r="4046" spans="1:8" hidden="1">
      <c r="A4046">
        <v>139492</v>
      </c>
      <c r="B4046" t="s">
        <v>7836</v>
      </c>
      <c r="C4046" t="s">
        <v>4202</v>
      </c>
      <c r="D4046" t="s">
        <v>9234</v>
      </c>
      <c r="E4046">
        <v>9722.2999999999993</v>
      </c>
      <c r="F4046">
        <v>9722.2999999999993</v>
      </c>
      <c r="G4046">
        <v>46241</v>
      </c>
      <c r="H4046" t="s">
        <v>9129</v>
      </c>
    </row>
    <row r="4047" spans="1:8" hidden="1">
      <c r="A4047">
        <v>139493</v>
      </c>
      <c r="B4047" t="s">
        <v>7836</v>
      </c>
      <c r="C4047" t="s">
        <v>4202</v>
      </c>
      <c r="D4047" t="s">
        <v>9234</v>
      </c>
      <c r="E4047">
        <v>8750</v>
      </c>
      <c r="F4047">
        <v>8750</v>
      </c>
      <c r="G4047">
        <v>46241</v>
      </c>
      <c r="H4047" t="s">
        <v>9129</v>
      </c>
    </row>
    <row r="4048" spans="1:8" hidden="1">
      <c r="A4048">
        <v>139494</v>
      </c>
      <c r="B4048" t="s">
        <v>5108</v>
      </c>
      <c r="C4048" t="s">
        <v>4148</v>
      </c>
      <c r="D4048">
        <v>0</v>
      </c>
      <c r="E4048">
        <v>1336800</v>
      </c>
      <c r="F4048">
        <v>1336800</v>
      </c>
      <c r="G4048">
        <v>46241</v>
      </c>
      <c r="H4048" t="s">
        <v>9129</v>
      </c>
    </row>
    <row r="4049" spans="1:8" hidden="1">
      <c r="A4049">
        <v>139495</v>
      </c>
      <c r="B4049" t="s">
        <v>4697</v>
      </c>
      <c r="C4049" t="s">
        <v>3996</v>
      </c>
      <c r="D4049" t="s">
        <v>7626</v>
      </c>
      <c r="E4049">
        <v>786000</v>
      </c>
      <c r="F4049">
        <v>786000</v>
      </c>
      <c r="G4049">
        <v>46244</v>
      </c>
      <c r="H4049" t="s">
        <v>3427</v>
      </c>
    </row>
    <row r="4050" spans="1:8" hidden="1">
      <c r="A4050">
        <v>139496</v>
      </c>
      <c r="B4050" t="s">
        <v>4697</v>
      </c>
      <c r="C4050" t="s">
        <v>3996</v>
      </c>
      <c r="D4050" t="s">
        <v>7626</v>
      </c>
      <c r="E4050">
        <v>870000</v>
      </c>
      <c r="F4050">
        <v>1044000</v>
      </c>
      <c r="G4050">
        <v>46244</v>
      </c>
      <c r="H4050" t="s">
        <v>3427</v>
      </c>
    </row>
    <row r="4051" spans="1:8" hidden="1">
      <c r="A4051">
        <v>139497</v>
      </c>
      <c r="B4051" t="s">
        <v>4689</v>
      </c>
      <c r="C4051" t="s">
        <v>4002</v>
      </c>
      <c r="D4051" t="s">
        <v>9239</v>
      </c>
      <c r="E4051">
        <v>952000</v>
      </c>
      <c r="F4051">
        <v>952000</v>
      </c>
      <c r="G4051">
        <v>46244</v>
      </c>
      <c r="H4051" t="s">
        <v>3427</v>
      </c>
    </row>
    <row r="4052" spans="1:8" hidden="1">
      <c r="A4052">
        <v>139498</v>
      </c>
      <c r="B4052" t="s">
        <v>4952</v>
      </c>
      <c r="C4052" t="s">
        <v>3992</v>
      </c>
      <c r="D4052" t="s">
        <v>9240</v>
      </c>
      <c r="E4052">
        <v>4300000</v>
      </c>
      <c r="F4052">
        <v>4300000</v>
      </c>
      <c r="G4052">
        <v>46244</v>
      </c>
      <c r="H4052" t="s">
        <v>3427</v>
      </c>
    </row>
    <row r="4053" spans="1:8" hidden="1">
      <c r="A4053">
        <v>139499</v>
      </c>
      <c r="B4053" t="s">
        <v>6035</v>
      </c>
      <c r="C4053" t="s">
        <v>4102</v>
      </c>
      <c r="D4053" t="s">
        <v>9241</v>
      </c>
      <c r="E4053">
        <v>34995.4</v>
      </c>
      <c r="F4053">
        <v>41994.48</v>
      </c>
      <c r="G4053">
        <v>46244</v>
      </c>
      <c r="H4053" t="s">
        <v>3427</v>
      </c>
    </row>
    <row r="4054" spans="1:8" hidden="1">
      <c r="A4054">
        <v>139500</v>
      </c>
      <c r="B4054" t="s">
        <v>4674</v>
      </c>
      <c r="C4054" t="s">
        <v>4675</v>
      </c>
      <c r="D4054" t="s">
        <v>9242</v>
      </c>
      <c r="E4054">
        <v>378988</v>
      </c>
      <c r="F4054">
        <v>454785.6</v>
      </c>
      <c r="G4054">
        <v>46244</v>
      </c>
      <c r="H4054" t="s">
        <v>3427</v>
      </c>
    </row>
    <row r="4055" spans="1:8" hidden="1">
      <c r="A4055">
        <v>139501</v>
      </c>
      <c r="B4055" t="s">
        <v>4695</v>
      </c>
      <c r="C4055" t="s">
        <v>3973</v>
      </c>
      <c r="D4055" t="s">
        <v>9243</v>
      </c>
      <c r="E4055">
        <v>3053600</v>
      </c>
      <c r="F4055">
        <v>3664320</v>
      </c>
      <c r="G4055">
        <v>46244</v>
      </c>
      <c r="H4055" t="s">
        <v>3427</v>
      </c>
    </row>
    <row r="4056" spans="1:8" hidden="1">
      <c r="A4056">
        <v>139502</v>
      </c>
      <c r="B4056" t="s">
        <v>4952</v>
      </c>
      <c r="C4056" t="s">
        <v>3992</v>
      </c>
      <c r="D4056" t="s">
        <v>9244</v>
      </c>
      <c r="E4056">
        <v>8635000</v>
      </c>
      <c r="F4056">
        <v>8635000</v>
      </c>
      <c r="G4056">
        <v>46244</v>
      </c>
      <c r="H4056" t="s">
        <v>3427</v>
      </c>
    </row>
    <row r="4057" spans="1:8" hidden="1">
      <c r="A4057">
        <v>139503</v>
      </c>
      <c r="B4057" t="s">
        <v>5899</v>
      </c>
      <c r="C4057" t="s">
        <v>5900</v>
      </c>
      <c r="D4057" t="s">
        <v>9245</v>
      </c>
      <c r="E4057">
        <v>2634505.2000000002</v>
      </c>
      <c r="F4057">
        <v>3161406.24</v>
      </c>
      <c r="G4057">
        <v>46244</v>
      </c>
      <c r="H4057" t="s">
        <v>3427</v>
      </c>
    </row>
    <row r="4058" spans="1:8" hidden="1">
      <c r="A4058">
        <v>139504</v>
      </c>
      <c r="B4058" t="s">
        <v>4695</v>
      </c>
      <c r="C4058" t="s">
        <v>3973</v>
      </c>
      <c r="D4058" t="s">
        <v>9246</v>
      </c>
      <c r="E4058">
        <v>248100</v>
      </c>
      <c r="F4058">
        <v>248100</v>
      </c>
      <c r="G4058">
        <v>46244</v>
      </c>
      <c r="H4058" t="s">
        <v>3427</v>
      </c>
    </row>
    <row r="4059" spans="1:8" hidden="1">
      <c r="A4059">
        <v>139505</v>
      </c>
      <c r="B4059" t="s">
        <v>5345</v>
      </c>
      <c r="C4059" t="s">
        <v>4058</v>
      </c>
      <c r="D4059" t="s">
        <v>9247</v>
      </c>
      <c r="E4059">
        <v>2970000</v>
      </c>
      <c r="F4059">
        <v>3564000</v>
      </c>
      <c r="G4059">
        <v>46244</v>
      </c>
      <c r="H4059" t="s">
        <v>3427</v>
      </c>
    </row>
    <row r="4060" spans="1:8" hidden="1">
      <c r="A4060">
        <v>139506</v>
      </c>
      <c r="B4060" t="s">
        <v>5215</v>
      </c>
      <c r="C4060" t="s">
        <v>3986</v>
      </c>
      <c r="D4060">
        <v>0</v>
      </c>
      <c r="E4060">
        <v>68958024</v>
      </c>
      <c r="F4060">
        <v>82749628.799999997</v>
      </c>
      <c r="G4060">
        <v>46244</v>
      </c>
      <c r="H4060" t="s">
        <v>3427</v>
      </c>
    </row>
    <row r="4061" spans="1:8" hidden="1">
      <c r="A4061">
        <v>139507</v>
      </c>
      <c r="B4061" t="s">
        <v>8236</v>
      </c>
      <c r="C4061" t="s">
        <v>3978</v>
      </c>
      <c r="D4061" t="s">
        <v>9248</v>
      </c>
      <c r="E4061">
        <v>24833333.34</v>
      </c>
      <c r="F4061">
        <v>29800000.010000002</v>
      </c>
      <c r="G4061">
        <v>46244</v>
      </c>
      <c r="H4061" t="s">
        <v>3427</v>
      </c>
    </row>
    <row r="4062" spans="1:8" hidden="1">
      <c r="A4062">
        <v>139508</v>
      </c>
      <c r="B4062" t="s">
        <v>4791</v>
      </c>
      <c r="C4062" t="s">
        <v>3968</v>
      </c>
      <c r="D4062">
        <v>0</v>
      </c>
      <c r="E4062">
        <v>375000</v>
      </c>
      <c r="F4062">
        <v>450000</v>
      </c>
      <c r="G4062">
        <v>46244</v>
      </c>
      <c r="H4062" t="s">
        <v>3427</v>
      </c>
    </row>
    <row r="4063" spans="1:8" hidden="1">
      <c r="A4063">
        <v>139509</v>
      </c>
      <c r="B4063" t="s">
        <v>7164</v>
      </c>
      <c r="C4063" t="s">
        <v>7165</v>
      </c>
      <c r="D4063" t="s">
        <v>9249</v>
      </c>
      <c r="E4063">
        <v>200000</v>
      </c>
      <c r="F4063">
        <v>200000</v>
      </c>
      <c r="G4063">
        <v>46244</v>
      </c>
      <c r="H4063" t="s">
        <v>3427</v>
      </c>
    </row>
    <row r="4064" spans="1:8" hidden="1">
      <c r="A4064">
        <v>139510</v>
      </c>
      <c r="B4064" t="s">
        <v>5148</v>
      </c>
      <c r="C4064" t="s">
        <v>5149</v>
      </c>
      <c r="D4064" t="s">
        <v>9250</v>
      </c>
      <c r="E4064">
        <v>540000</v>
      </c>
      <c r="F4064">
        <v>648000</v>
      </c>
      <c r="G4064">
        <v>46244</v>
      </c>
      <c r="H4064" t="s">
        <v>3427</v>
      </c>
    </row>
    <row r="4065" spans="1:8" hidden="1">
      <c r="A4065">
        <v>139511</v>
      </c>
      <c r="B4065" t="s">
        <v>6174</v>
      </c>
      <c r="C4065" t="s">
        <v>4171</v>
      </c>
      <c r="D4065" t="s">
        <v>9251</v>
      </c>
      <c r="E4065">
        <v>11258000</v>
      </c>
      <c r="F4065">
        <v>11258000</v>
      </c>
      <c r="G4065">
        <v>46244</v>
      </c>
      <c r="H4065" t="s">
        <v>3427</v>
      </c>
    </row>
    <row r="4066" spans="1:8" hidden="1">
      <c r="A4066">
        <v>139512</v>
      </c>
      <c r="B4066" t="s">
        <v>6843</v>
      </c>
      <c r="C4066" t="s">
        <v>6844</v>
      </c>
      <c r="D4066" t="s">
        <v>9252</v>
      </c>
      <c r="E4066">
        <v>400000</v>
      </c>
      <c r="F4066">
        <v>400000</v>
      </c>
      <c r="G4066">
        <v>46244</v>
      </c>
      <c r="H4066" t="s">
        <v>3427</v>
      </c>
    </row>
    <row r="4067" spans="1:8" hidden="1">
      <c r="A4067">
        <v>139513</v>
      </c>
      <c r="B4067" t="s">
        <v>6820</v>
      </c>
      <c r="C4067" t="s">
        <v>6821</v>
      </c>
      <c r="D4067" t="s">
        <v>9253</v>
      </c>
      <c r="E4067">
        <v>49811004</v>
      </c>
      <c r="F4067">
        <v>59773204.799999997</v>
      </c>
      <c r="G4067">
        <v>46244</v>
      </c>
      <c r="H4067" t="s">
        <v>3427</v>
      </c>
    </row>
    <row r="4068" spans="1:8" hidden="1">
      <c r="A4068">
        <v>139514</v>
      </c>
      <c r="B4068" t="s">
        <v>5903</v>
      </c>
      <c r="C4068" t="s">
        <v>4056</v>
      </c>
      <c r="D4068" t="s">
        <v>9254</v>
      </c>
      <c r="E4068">
        <v>60000</v>
      </c>
      <c r="F4068">
        <v>72000</v>
      </c>
      <c r="G4068">
        <v>46244</v>
      </c>
      <c r="H4068" t="s">
        <v>3427</v>
      </c>
    </row>
    <row r="4069" spans="1:8" hidden="1">
      <c r="A4069">
        <v>139515</v>
      </c>
      <c r="B4069" t="s">
        <v>4697</v>
      </c>
      <c r="C4069" t="s">
        <v>3996</v>
      </c>
      <c r="D4069" t="s">
        <v>7323</v>
      </c>
      <c r="E4069">
        <v>1352220</v>
      </c>
      <c r="F4069">
        <v>1622664</v>
      </c>
      <c r="G4069">
        <v>46245</v>
      </c>
      <c r="H4069" t="s">
        <v>3418</v>
      </c>
    </row>
    <row r="4070" spans="1:8" hidden="1">
      <c r="A4070">
        <v>139516</v>
      </c>
      <c r="B4070" t="s">
        <v>4697</v>
      </c>
      <c r="C4070" t="s">
        <v>3996</v>
      </c>
      <c r="D4070" t="s">
        <v>9255</v>
      </c>
      <c r="E4070">
        <v>391268</v>
      </c>
      <c r="F4070">
        <v>469521.6</v>
      </c>
      <c r="G4070">
        <v>46245</v>
      </c>
      <c r="H4070" t="s">
        <v>3418</v>
      </c>
    </row>
    <row r="4071" spans="1:8" hidden="1">
      <c r="A4071">
        <v>139517</v>
      </c>
      <c r="B4071" t="s">
        <v>4697</v>
      </c>
      <c r="C4071" t="s">
        <v>3996</v>
      </c>
      <c r="D4071" t="s">
        <v>9256</v>
      </c>
      <c r="E4071">
        <v>1872600</v>
      </c>
      <c r="F4071">
        <v>2247120</v>
      </c>
      <c r="G4071">
        <v>46245</v>
      </c>
      <c r="H4071" t="s">
        <v>3418</v>
      </c>
    </row>
    <row r="4072" spans="1:8" hidden="1">
      <c r="A4072">
        <v>139518</v>
      </c>
      <c r="B4072" t="s">
        <v>4732</v>
      </c>
      <c r="C4072" t="s">
        <v>4064</v>
      </c>
      <c r="D4072" t="s">
        <v>9257</v>
      </c>
      <c r="E4072">
        <v>11569300</v>
      </c>
      <c r="F4072">
        <v>11569300</v>
      </c>
      <c r="G4072">
        <v>46245</v>
      </c>
      <c r="H4072" t="s">
        <v>3418</v>
      </c>
    </row>
    <row r="4073" spans="1:8" hidden="1">
      <c r="A4073">
        <v>139519</v>
      </c>
      <c r="B4073" t="s">
        <v>4689</v>
      </c>
      <c r="C4073" t="s">
        <v>4002</v>
      </c>
      <c r="D4073" t="s">
        <v>9258</v>
      </c>
      <c r="E4073">
        <v>2628300</v>
      </c>
      <c r="F4073">
        <v>3153960</v>
      </c>
      <c r="G4073">
        <v>46245</v>
      </c>
      <c r="H4073" t="s">
        <v>3418</v>
      </c>
    </row>
    <row r="4074" spans="1:8" hidden="1">
      <c r="A4074">
        <v>139520</v>
      </c>
      <c r="B4074" t="s">
        <v>5151</v>
      </c>
      <c r="C4074" t="s">
        <v>4179</v>
      </c>
      <c r="D4074" t="s">
        <v>9259</v>
      </c>
      <c r="E4074">
        <v>5263461</v>
      </c>
      <c r="F4074">
        <v>6316153.2000000002</v>
      </c>
      <c r="G4074">
        <v>46245</v>
      </c>
      <c r="H4074" t="s">
        <v>3418</v>
      </c>
    </row>
    <row r="4075" spans="1:8" hidden="1">
      <c r="A4075">
        <v>139521</v>
      </c>
      <c r="B4075" t="s">
        <v>4732</v>
      </c>
      <c r="C4075" t="s">
        <v>4064</v>
      </c>
      <c r="D4075" t="s">
        <v>9260</v>
      </c>
      <c r="E4075">
        <v>11569300</v>
      </c>
      <c r="F4075">
        <v>11569300</v>
      </c>
      <c r="G4075">
        <v>46245</v>
      </c>
      <c r="H4075" t="s">
        <v>3418</v>
      </c>
    </row>
    <row r="4076" spans="1:8">
      <c r="A4076" s="9">
        <v>139522</v>
      </c>
      <c r="B4076" s="9" t="s">
        <v>4768</v>
      </c>
      <c r="C4076" s="9" t="s">
        <v>4020</v>
      </c>
      <c r="D4076" s="9" t="s">
        <v>9261</v>
      </c>
      <c r="E4076" s="9">
        <v>55500000</v>
      </c>
      <c r="F4076" s="9">
        <v>66600000</v>
      </c>
      <c r="G4076" s="12">
        <v>46245</v>
      </c>
      <c r="H4076" s="9" t="s">
        <v>3418</v>
      </c>
    </row>
    <row r="4077" spans="1:8" hidden="1">
      <c r="A4077">
        <v>139523</v>
      </c>
      <c r="B4077" t="s">
        <v>5036</v>
      </c>
      <c r="C4077" t="s">
        <v>4003</v>
      </c>
      <c r="D4077">
        <v>0</v>
      </c>
      <c r="E4077">
        <v>600000</v>
      </c>
      <c r="F4077">
        <v>720000</v>
      </c>
      <c r="G4077">
        <v>46245</v>
      </c>
      <c r="H4077" t="s">
        <v>3418</v>
      </c>
    </row>
    <row r="4078" spans="1:8" hidden="1">
      <c r="A4078">
        <v>139524</v>
      </c>
      <c r="B4078" t="s">
        <v>4668</v>
      </c>
      <c r="C4078" t="s">
        <v>4050</v>
      </c>
      <c r="D4078" t="s">
        <v>9262</v>
      </c>
      <c r="E4078">
        <v>1415833.33</v>
      </c>
      <c r="F4078">
        <v>1699000</v>
      </c>
      <c r="G4078">
        <v>46245</v>
      </c>
      <c r="H4078" t="s">
        <v>3418</v>
      </c>
    </row>
    <row r="4079" spans="1:8" hidden="1">
      <c r="A4079">
        <v>139525</v>
      </c>
      <c r="B4079" t="s">
        <v>4732</v>
      </c>
      <c r="C4079" t="s">
        <v>4064</v>
      </c>
      <c r="D4079" t="s">
        <v>9263</v>
      </c>
      <c r="E4079">
        <v>170000</v>
      </c>
      <c r="F4079">
        <v>170000</v>
      </c>
      <c r="G4079">
        <v>46245</v>
      </c>
      <c r="H4079" t="s">
        <v>3418</v>
      </c>
    </row>
    <row r="4080" spans="1:8" hidden="1">
      <c r="A4080">
        <v>139526</v>
      </c>
      <c r="B4080" t="s">
        <v>4732</v>
      </c>
      <c r="C4080" t="s">
        <v>4064</v>
      </c>
      <c r="D4080" t="s">
        <v>9264</v>
      </c>
      <c r="E4080">
        <v>19600000</v>
      </c>
      <c r="F4080">
        <v>19600000</v>
      </c>
      <c r="G4080">
        <v>46245</v>
      </c>
      <c r="H4080" t="s">
        <v>3418</v>
      </c>
    </row>
    <row r="4081" spans="1:8" hidden="1">
      <c r="A4081">
        <v>139527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46245</v>
      </c>
      <c r="H4081" t="s">
        <v>3418</v>
      </c>
    </row>
    <row r="4082" spans="1:8" hidden="1">
      <c r="A4082">
        <v>139528</v>
      </c>
      <c r="B4082" t="s">
        <v>4938</v>
      </c>
      <c r="C4082" t="s">
        <v>3972</v>
      </c>
      <c r="D4082" t="s">
        <v>9265</v>
      </c>
      <c r="E4082">
        <v>6277999.1399999997</v>
      </c>
      <c r="F4082">
        <v>7533598.9699999997</v>
      </c>
      <c r="G4082">
        <v>46245</v>
      </c>
      <c r="H4082" t="s">
        <v>3418</v>
      </c>
    </row>
    <row r="4083" spans="1:8" hidden="1">
      <c r="A4083">
        <v>139529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46245</v>
      </c>
      <c r="H4083" t="s">
        <v>3418</v>
      </c>
    </row>
    <row r="4084" spans="1:8" hidden="1">
      <c r="A4084">
        <v>139530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46245</v>
      </c>
      <c r="H4084" t="s">
        <v>3418</v>
      </c>
    </row>
    <row r="4085" spans="1:8" hidden="1">
      <c r="A4085">
        <v>139531</v>
      </c>
      <c r="B4085" t="s">
        <v>9266</v>
      </c>
      <c r="C4085" t="s">
        <v>9267</v>
      </c>
      <c r="D4085" t="s">
        <v>9268</v>
      </c>
      <c r="E4085">
        <v>2000000</v>
      </c>
      <c r="F4085">
        <v>2000000</v>
      </c>
      <c r="G4085">
        <v>46245</v>
      </c>
      <c r="H4085" t="s">
        <v>3418</v>
      </c>
    </row>
    <row r="4086" spans="1:8" hidden="1">
      <c r="A4086">
        <v>139532</v>
      </c>
      <c r="B4086" t="s">
        <v>4938</v>
      </c>
      <c r="C4086" t="s">
        <v>3972</v>
      </c>
      <c r="D4086" t="s">
        <v>9269</v>
      </c>
      <c r="E4086">
        <v>6473999.1699999999</v>
      </c>
      <c r="F4086">
        <v>7768799.0099999998</v>
      </c>
      <c r="G4086">
        <v>46245</v>
      </c>
      <c r="H4086" t="s">
        <v>3418</v>
      </c>
    </row>
    <row r="4087" spans="1:8" hidden="1">
      <c r="A4087">
        <v>139533</v>
      </c>
      <c r="B4087" t="s">
        <v>9270</v>
      </c>
      <c r="C4087" t="s">
        <v>9271</v>
      </c>
      <c r="D4087" t="s">
        <v>9272</v>
      </c>
      <c r="E4087">
        <v>3000000</v>
      </c>
      <c r="F4087">
        <v>3000000</v>
      </c>
      <c r="G4087">
        <v>46245</v>
      </c>
      <c r="H4087" t="s">
        <v>3418</v>
      </c>
    </row>
    <row r="4088" spans="1:8" hidden="1">
      <c r="A4088">
        <v>139534</v>
      </c>
      <c r="B4088" t="s">
        <v>9273</v>
      </c>
      <c r="C4088" t="s">
        <v>9274</v>
      </c>
      <c r="D4088" t="s">
        <v>9275</v>
      </c>
      <c r="E4088">
        <v>4300000</v>
      </c>
      <c r="F4088">
        <v>4300000</v>
      </c>
      <c r="G4088">
        <v>46245</v>
      </c>
      <c r="H4088" t="s">
        <v>3418</v>
      </c>
    </row>
    <row r="4089" spans="1:8" hidden="1">
      <c r="A4089">
        <v>139535</v>
      </c>
      <c r="B4089" t="s">
        <v>9276</v>
      </c>
      <c r="C4089" t="s">
        <v>9277</v>
      </c>
      <c r="D4089">
        <v>0</v>
      </c>
      <c r="E4089">
        <v>500000</v>
      </c>
      <c r="F4089">
        <v>500000</v>
      </c>
      <c r="G4089">
        <v>46245</v>
      </c>
      <c r="H4089" t="s">
        <v>3418</v>
      </c>
    </row>
    <row r="4090" spans="1:8" hidden="1">
      <c r="A4090">
        <v>139536</v>
      </c>
      <c r="B4090" t="s">
        <v>5316</v>
      </c>
      <c r="C4090" t="s">
        <v>4141</v>
      </c>
      <c r="D4090" t="s">
        <v>9278</v>
      </c>
      <c r="E4090">
        <v>4620000</v>
      </c>
      <c r="F4090">
        <v>5544000</v>
      </c>
      <c r="G4090">
        <v>46245</v>
      </c>
      <c r="H4090" t="s">
        <v>3418</v>
      </c>
    </row>
    <row r="4091" spans="1:8" hidden="1">
      <c r="A4091">
        <v>139537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46245</v>
      </c>
      <c r="H4091" t="s">
        <v>3418</v>
      </c>
    </row>
    <row r="4092" spans="1:8" hidden="1">
      <c r="A4092">
        <v>139538</v>
      </c>
      <c r="B4092" t="s">
        <v>4856</v>
      </c>
      <c r="C4092" t="s">
        <v>3979</v>
      </c>
      <c r="D4092" t="s">
        <v>9279</v>
      </c>
      <c r="E4092">
        <v>11000000</v>
      </c>
      <c r="F4092">
        <v>13200000</v>
      </c>
      <c r="G4092">
        <v>46245</v>
      </c>
      <c r="H4092" t="s">
        <v>3418</v>
      </c>
    </row>
    <row r="4093" spans="1:8" hidden="1">
      <c r="A4093">
        <v>139539</v>
      </c>
      <c r="B4093" t="s">
        <v>5314</v>
      </c>
      <c r="C4093" t="s">
        <v>4023</v>
      </c>
      <c r="D4093" t="s">
        <v>9280</v>
      </c>
      <c r="E4093">
        <v>160000</v>
      </c>
      <c r="F4093">
        <v>192000</v>
      </c>
      <c r="G4093">
        <v>46245</v>
      </c>
      <c r="H4093" t="s">
        <v>3418</v>
      </c>
    </row>
    <row r="4094" spans="1:8" hidden="1">
      <c r="A4094">
        <v>139540</v>
      </c>
      <c r="B4094" t="s">
        <v>9281</v>
      </c>
      <c r="C4094" t="s">
        <v>9282</v>
      </c>
      <c r="D4094" t="s">
        <v>9283</v>
      </c>
      <c r="E4094">
        <v>6300000</v>
      </c>
      <c r="F4094">
        <v>6300000</v>
      </c>
      <c r="G4094">
        <v>46245</v>
      </c>
      <c r="H4094" t="s">
        <v>3418</v>
      </c>
    </row>
    <row r="4095" spans="1:8" hidden="1">
      <c r="A4095">
        <v>139541</v>
      </c>
      <c r="B4095" t="s">
        <v>4695</v>
      </c>
      <c r="C4095" t="s">
        <v>3973</v>
      </c>
      <c r="D4095" t="s">
        <v>9284</v>
      </c>
      <c r="E4095">
        <v>2073500</v>
      </c>
      <c r="F4095">
        <v>2073500</v>
      </c>
      <c r="G4095">
        <v>46245</v>
      </c>
      <c r="H4095" t="s">
        <v>3418</v>
      </c>
    </row>
    <row r="4096" spans="1:8" hidden="1">
      <c r="A4096">
        <v>139542</v>
      </c>
      <c r="B4096" t="s">
        <v>4939</v>
      </c>
      <c r="C4096" t="s">
        <v>4021</v>
      </c>
      <c r="D4096">
        <v>0</v>
      </c>
      <c r="E4096">
        <v>538732.80000000005</v>
      </c>
      <c r="F4096">
        <v>646479.35999999999</v>
      </c>
      <c r="G4096">
        <v>46245</v>
      </c>
      <c r="H4096" t="s">
        <v>3418</v>
      </c>
    </row>
    <row r="4097" spans="1:8" hidden="1">
      <c r="A4097">
        <v>139543</v>
      </c>
      <c r="B4097" t="s">
        <v>5024</v>
      </c>
      <c r="C4097" t="s">
        <v>3967</v>
      </c>
      <c r="D4097">
        <v>0</v>
      </c>
      <c r="E4097">
        <v>150000000</v>
      </c>
      <c r="F4097">
        <v>180000000</v>
      </c>
      <c r="G4097">
        <v>46245</v>
      </c>
      <c r="H4097" t="s">
        <v>3418</v>
      </c>
    </row>
    <row r="4098" spans="1:8" hidden="1">
      <c r="A4098">
        <v>139544</v>
      </c>
      <c r="B4098" t="s">
        <v>4807</v>
      </c>
      <c r="C4098" t="s">
        <v>3982</v>
      </c>
      <c r="D4098" t="s">
        <v>9285</v>
      </c>
      <c r="E4098">
        <v>8880000</v>
      </c>
      <c r="F4098">
        <v>10656000</v>
      </c>
      <c r="G4098">
        <v>46245</v>
      </c>
      <c r="H4098" t="s">
        <v>3418</v>
      </c>
    </row>
    <row r="4099" spans="1:8" hidden="1">
      <c r="A4099">
        <v>139545</v>
      </c>
      <c r="B4099" t="s">
        <v>4797</v>
      </c>
      <c r="C4099" t="s">
        <v>4014</v>
      </c>
      <c r="D4099" t="s">
        <v>9286</v>
      </c>
      <c r="E4099">
        <v>3714200</v>
      </c>
      <c r="F4099">
        <v>4457040</v>
      </c>
      <c r="G4099">
        <v>46245</v>
      </c>
      <c r="H4099" t="s">
        <v>3418</v>
      </c>
    </row>
    <row r="4100" spans="1:8" hidden="1">
      <c r="A4100">
        <v>139546</v>
      </c>
      <c r="B4100" t="s">
        <v>4797</v>
      </c>
      <c r="C4100" t="s">
        <v>4014</v>
      </c>
      <c r="D4100" t="s">
        <v>9287</v>
      </c>
      <c r="E4100">
        <v>8930000</v>
      </c>
      <c r="F4100">
        <v>10716000</v>
      </c>
      <c r="G4100">
        <v>46245</v>
      </c>
      <c r="H4100" t="s">
        <v>3418</v>
      </c>
    </row>
    <row r="4101" spans="1:8" hidden="1">
      <c r="A4101">
        <v>139547</v>
      </c>
      <c r="B4101" t="s">
        <v>4697</v>
      </c>
      <c r="C4101" t="s">
        <v>3996</v>
      </c>
      <c r="D4101" t="s">
        <v>3501</v>
      </c>
      <c r="E4101">
        <v>1632000</v>
      </c>
      <c r="F4101">
        <v>1632000</v>
      </c>
      <c r="G4101">
        <v>46245</v>
      </c>
      <c r="H4101" t="s">
        <v>3418</v>
      </c>
    </row>
    <row r="4102" spans="1:8" hidden="1">
      <c r="A4102">
        <v>139548</v>
      </c>
      <c r="B4102" t="s">
        <v>4695</v>
      </c>
      <c r="C4102" t="s">
        <v>3973</v>
      </c>
      <c r="D4102" t="s">
        <v>9288</v>
      </c>
      <c r="E4102">
        <v>1999600</v>
      </c>
      <c r="F4102">
        <v>1999600</v>
      </c>
      <c r="G4102">
        <v>46245</v>
      </c>
      <c r="H4102" t="s">
        <v>3418</v>
      </c>
    </row>
    <row r="4103" spans="1:8" hidden="1">
      <c r="A4103">
        <v>139549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46245</v>
      </c>
      <c r="H4103" t="s">
        <v>3418</v>
      </c>
    </row>
    <row r="4104" spans="1:8" hidden="1">
      <c r="A4104">
        <v>139550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46245</v>
      </c>
      <c r="H4104" t="s">
        <v>3418</v>
      </c>
    </row>
    <row r="4105" spans="1:8" hidden="1">
      <c r="A4105">
        <v>139551</v>
      </c>
      <c r="B4105" t="s">
        <v>5576</v>
      </c>
      <c r="C4105" t="s">
        <v>5577</v>
      </c>
      <c r="D4105" t="s">
        <v>9289</v>
      </c>
      <c r="E4105">
        <v>216000</v>
      </c>
      <c r="F4105">
        <v>259200</v>
      </c>
      <c r="G4105">
        <v>46246</v>
      </c>
      <c r="H4105" t="s">
        <v>9290</v>
      </c>
    </row>
    <row r="4106" spans="1:8" hidden="1">
      <c r="A4106">
        <v>139552</v>
      </c>
      <c r="B4106" t="s">
        <v>4697</v>
      </c>
      <c r="C4106" t="s">
        <v>3996</v>
      </c>
      <c r="D4106" t="s">
        <v>9291</v>
      </c>
      <c r="E4106">
        <v>918000</v>
      </c>
      <c r="F4106">
        <v>918000</v>
      </c>
      <c r="G4106">
        <v>46246</v>
      </c>
      <c r="H4106" t="s">
        <v>9290</v>
      </c>
    </row>
    <row r="4107" spans="1:8" hidden="1">
      <c r="A4107">
        <v>139553</v>
      </c>
      <c r="B4107" t="s">
        <v>4952</v>
      </c>
      <c r="C4107" t="s">
        <v>3992</v>
      </c>
      <c r="D4107" t="s">
        <v>9292</v>
      </c>
      <c r="E4107">
        <v>2000000</v>
      </c>
      <c r="F4107">
        <v>2000000</v>
      </c>
      <c r="G4107">
        <v>46246</v>
      </c>
      <c r="H4107" t="s">
        <v>9290</v>
      </c>
    </row>
    <row r="4108" spans="1:8" hidden="1">
      <c r="A4108">
        <v>139554</v>
      </c>
      <c r="B4108" t="s">
        <v>9293</v>
      </c>
      <c r="C4108" t="s">
        <v>9294</v>
      </c>
      <c r="D4108" t="s">
        <v>9295</v>
      </c>
      <c r="E4108">
        <v>1977750</v>
      </c>
      <c r="F4108">
        <v>1977750</v>
      </c>
      <c r="G4108">
        <v>46246</v>
      </c>
      <c r="H4108" t="s">
        <v>9290</v>
      </c>
    </row>
    <row r="4109" spans="1:8" hidden="1">
      <c r="A4109">
        <v>139555</v>
      </c>
      <c r="B4109" t="s">
        <v>9296</v>
      </c>
      <c r="C4109" t="s">
        <v>9297</v>
      </c>
      <c r="D4109" t="s">
        <v>9298</v>
      </c>
      <c r="E4109">
        <v>405000</v>
      </c>
      <c r="F4109">
        <v>486000</v>
      </c>
      <c r="G4109">
        <v>46246</v>
      </c>
      <c r="H4109" t="s">
        <v>9290</v>
      </c>
    </row>
    <row r="4110" spans="1:8" hidden="1">
      <c r="A4110">
        <v>139556</v>
      </c>
      <c r="B4110" t="s">
        <v>4952</v>
      </c>
      <c r="C4110" t="s">
        <v>3992</v>
      </c>
      <c r="D4110" t="s">
        <v>6572</v>
      </c>
      <c r="E4110">
        <v>5995000</v>
      </c>
      <c r="F4110">
        <v>5995000</v>
      </c>
      <c r="G4110">
        <v>46246</v>
      </c>
      <c r="H4110" t="s">
        <v>9290</v>
      </c>
    </row>
    <row r="4111" spans="1:8" hidden="1">
      <c r="A4111">
        <v>139557</v>
      </c>
      <c r="B4111" t="s">
        <v>7759</v>
      </c>
      <c r="C4111" t="s">
        <v>4137</v>
      </c>
      <c r="D4111" t="s">
        <v>9299</v>
      </c>
      <c r="E4111">
        <v>254350425</v>
      </c>
      <c r="F4111">
        <v>305076510</v>
      </c>
      <c r="G4111">
        <v>46246</v>
      </c>
      <c r="H4111" t="s">
        <v>9290</v>
      </c>
    </row>
    <row r="4112" spans="1:8" hidden="1">
      <c r="A4112">
        <v>139558</v>
      </c>
      <c r="B4112" t="s">
        <v>5381</v>
      </c>
      <c r="C4112" t="s">
        <v>4184</v>
      </c>
      <c r="D4112" t="s">
        <v>9299</v>
      </c>
      <c r="E4112">
        <v>30380000</v>
      </c>
      <c r="F4112">
        <v>35712000</v>
      </c>
      <c r="G4112">
        <v>46246</v>
      </c>
      <c r="H4112" t="s">
        <v>9290</v>
      </c>
    </row>
    <row r="4113" spans="1:8" hidden="1">
      <c r="A4113">
        <v>139559</v>
      </c>
      <c r="B4113" t="s">
        <v>6027</v>
      </c>
      <c r="C4113" t="s">
        <v>4106</v>
      </c>
      <c r="D4113" t="s">
        <v>9299</v>
      </c>
      <c r="E4113">
        <v>8000000</v>
      </c>
      <c r="F4113">
        <v>8000000</v>
      </c>
      <c r="G4113">
        <v>46246</v>
      </c>
      <c r="H4113" t="s">
        <v>9290</v>
      </c>
    </row>
    <row r="4114" spans="1:8" hidden="1">
      <c r="A4114">
        <v>139560</v>
      </c>
      <c r="B4114" t="s">
        <v>4853</v>
      </c>
      <c r="C4114" t="s">
        <v>4146</v>
      </c>
      <c r="D4114" t="s">
        <v>9299</v>
      </c>
      <c r="E4114">
        <v>884100</v>
      </c>
      <c r="F4114">
        <v>1060920</v>
      </c>
      <c r="G4114">
        <v>46246</v>
      </c>
      <c r="H4114" t="s">
        <v>9290</v>
      </c>
    </row>
    <row r="4115" spans="1:8" hidden="1">
      <c r="A4115">
        <v>139561</v>
      </c>
      <c r="B4115" t="s">
        <v>4794</v>
      </c>
      <c r="C4115" t="s">
        <v>4025</v>
      </c>
      <c r="D4115" t="s">
        <v>9300</v>
      </c>
      <c r="E4115">
        <v>119644</v>
      </c>
      <c r="F4115">
        <v>119644</v>
      </c>
      <c r="G4115">
        <v>46246</v>
      </c>
      <c r="H4115" t="s">
        <v>9290</v>
      </c>
    </row>
    <row r="4116" spans="1:8" hidden="1">
      <c r="A4116">
        <v>139562</v>
      </c>
      <c r="B4116" t="s">
        <v>6016</v>
      </c>
      <c r="C4116" t="s">
        <v>6017</v>
      </c>
      <c r="D4116" t="s">
        <v>9301</v>
      </c>
      <c r="E4116">
        <v>8000000</v>
      </c>
      <c r="F4116">
        <v>8000000</v>
      </c>
      <c r="G4116">
        <v>46246</v>
      </c>
      <c r="H4116" t="s">
        <v>9290</v>
      </c>
    </row>
    <row r="4117" spans="1:8" hidden="1">
      <c r="A4117">
        <v>139563</v>
      </c>
      <c r="B4117" t="s">
        <v>4706</v>
      </c>
      <c r="C4117" t="s">
        <v>4122</v>
      </c>
      <c r="D4117" t="s">
        <v>9302</v>
      </c>
      <c r="E4117">
        <v>2025000</v>
      </c>
      <c r="F4117">
        <v>2025000</v>
      </c>
      <c r="G4117">
        <v>46246</v>
      </c>
      <c r="H4117" t="s">
        <v>9290</v>
      </c>
    </row>
    <row r="4118" spans="1:8" hidden="1">
      <c r="A4118">
        <v>139564</v>
      </c>
      <c r="B4118" t="s">
        <v>4697</v>
      </c>
      <c r="C4118" t="s">
        <v>3996</v>
      </c>
      <c r="D4118" t="s">
        <v>9303</v>
      </c>
      <c r="E4118">
        <v>5785775</v>
      </c>
      <c r="F4118">
        <v>5785775</v>
      </c>
      <c r="G4118">
        <v>46246</v>
      </c>
      <c r="H4118" t="s">
        <v>9290</v>
      </c>
    </row>
    <row r="4119" spans="1:8" hidden="1">
      <c r="A4119">
        <v>139565</v>
      </c>
      <c r="B4119" t="s">
        <v>9304</v>
      </c>
      <c r="C4119" t="s">
        <v>9305</v>
      </c>
      <c r="D4119" t="s">
        <v>9306</v>
      </c>
      <c r="E4119">
        <v>5000000</v>
      </c>
      <c r="F4119">
        <v>5000000</v>
      </c>
      <c r="G4119">
        <v>46246</v>
      </c>
      <c r="H4119" t="s">
        <v>9290</v>
      </c>
    </row>
    <row r="4120" spans="1:8" hidden="1">
      <c r="A4120">
        <v>139566</v>
      </c>
      <c r="B4120" t="s">
        <v>6075</v>
      </c>
      <c r="C4120" t="s">
        <v>6076</v>
      </c>
      <c r="D4120" t="s">
        <v>9299</v>
      </c>
      <c r="E4120">
        <v>265950000</v>
      </c>
      <c r="F4120">
        <v>319140000</v>
      </c>
      <c r="G4120">
        <v>46246</v>
      </c>
      <c r="H4120" t="s">
        <v>9290</v>
      </c>
    </row>
    <row r="4121" spans="1:8" hidden="1">
      <c r="A4121">
        <v>139567</v>
      </c>
      <c r="B4121" t="s">
        <v>5529</v>
      </c>
      <c r="C4121" t="s">
        <v>5530</v>
      </c>
      <c r="D4121" t="s">
        <v>9307</v>
      </c>
      <c r="E4121">
        <v>1069286219</v>
      </c>
      <c r="F4121">
        <v>1283143462.8</v>
      </c>
      <c r="G4121">
        <v>46246</v>
      </c>
      <c r="H4121" t="s">
        <v>9290</v>
      </c>
    </row>
    <row r="4122" spans="1:8" hidden="1">
      <c r="A4122">
        <v>139568</v>
      </c>
      <c r="B4122" t="s">
        <v>4695</v>
      </c>
      <c r="C4122" t="s">
        <v>3973</v>
      </c>
      <c r="D4122" t="s">
        <v>9308</v>
      </c>
      <c r="E4122">
        <v>950000</v>
      </c>
      <c r="F4122">
        <v>950000</v>
      </c>
      <c r="G4122">
        <v>46246</v>
      </c>
      <c r="H4122" t="s">
        <v>9290</v>
      </c>
    </row>
    <row r="4123" spans="1:8" hidden="1">
      <c r="A4123">
        <v>139569</v>
      </c>
      <c r="B4123" t="s">
        <v>4868</v>
      </c>
      <c r="C4123" t="s">
        <v>4869</v>
      </c>
      <c r="D4123">
        <v>0</v>
      </c>
      <c r="E4123">
        <v>2250000</v>
      </c>
      <c r="F4123">
        <v>2700000</v>
      </c>
      <c r="G4123">
        <v>46246</v>
      </c>
      <c r="H4123" t="s">
        <v>9290</v>
      </c>
    </row>
    <row r="4124" spans="1:8" hidden="1">
      <c r="A4124">
        <v>139570</v>
      </c>
      <c r="B4124" t="s">
        <v>5400</v>
      </c>
      <c r="C4124" t="s">
        <v>5401</v>
      </c>
      <c r="D4124" t="s">
        <v>9309</v>
      </c>
      <c r="E4124">
        <v>1193500</v>
      </c>
      <c r="F4124">
        <v>1193500</v>
      </c>
      <c r="G4124">
        <v>46246</v>
      </c>
      <c r="H4124" t="s">
        <v>9290</v>
      </c>
    </row>
    <row r="4125" spans="1:8" hidden="1">
      <c r="A4125">
        <v>139571</v>
      </c>
      <c r="B4125" t="s">
        <v>4894</v>
      </c>
      <c r="C4125" t="s">
        <v>3983</v>
      </c>
      <c r="D4125" t="s">
        <v>9310</v>
      </c>
      <c r="E4125">
        <v>4850000</v>
      </c>
      <c r="F4125">
        <v>4850000</v>
      </c>
      <c r="G4125">
        <v>46246</v>
      </c>
      <c r="H4125" t="s">
        <v>9290</v>
      </c>
    </row>
    <row r="4126" spans="1:8" hidden="1">
      <c r="A4126">
        <v>139572</v>
      </c>
      <c r="B4126" t="s">
        <v>4894</v>
      </c>
      <c r="C4126" t="s">
        <v>3983</v>
      </c>
      <c r="D4126" t="s">
        <v>9311</v>
      </c>
      <c r="E4126">
        <v>4850000</v>
      </c>
      <c r="F4126">
        <v>4850000</v>
      </c>
      <c r="G4126">
        <v>46246</v>
      </c>
      <c r="H4126" t="s">
        <v>9290</v>
      </c>
    </row>
    <row r="4127" spans="1:8" hidden="1">
      <c r="A4127">
        <v>139573</v>
      </c>
      <c r="B4127" t="s">
        <v>4894</v>
      </c>
      <c r="C4127" t="s">
        <v>3983</v>
      </c>
      <c r="D4127" t="s">
        <v>9312</v>
      </c>
      <c r="E4127">
        <v>4850000</v>
      </c>
      <c r="F4127">
        <v>4850000</v>
      </c>
      <c r="G4127">
        <v>46246</v>
      </c>
      <c r="H4127" t="s">
        <v>9290</v>
      </c>
    </row>
    <row r="4128" spans="1:8" hidden="1">
      <c r="A4128">
        <v>139574</v>
      </c>
      <c r="B4128" t="s">
        <v>6253</v>
      </c>
      <c r="C4128" t="s">
        <v>6254</v>
      </c>
      <c r="D4128" t="s">
        <v>9299</v>
      </c>
      <c r="E4128">
        <v>406000</v>
      </c>
      <c r="F4128">
        <v>487200</v>
      </c>
      <c r="G4128">
        <v>46246</v>
      </c>
      <c r="H4128" t="s">
        <v>9290</v>
      </c>
    </row>
    <row r="4129" spans="1:8" hidden="1">
      <c r="A4129">
        <v>139575</v>
      </c>
      <c r="B4129" t="s">
        <v>4693</v>
      </c>
      <c r="C4129" t="s">
        <v>4049</v>
      </c>
      <c r="D4129" t="s">
        <v>9313</v>
      </c>
      <c r="E4129">
        <v>5100000</v>
      </c>
      <c r="F4129">
        <v>5100000</v>
      </c>
      <c r="G4129">
        <v>46246</v>
      </c>
      <c r="H4129" t="s">
        <v>9290</v>
      </c>
    </row>
    <row r="4130" spans="1:8" hidden="1">
      <c r="A4130">
        <v>139576</v>
      </c>
      <c r="B4130" t="s">
        <v>4807</v>
      </c>
      <c r="C4130" t="s">
        <v>3982</v>
      </c>
      <c r="D4130" t="s">
        <v>9314</v>
      </c>
      <c r="E4130">
        <v>4917500</v>
      </c>
      <c r="F4130">
        <v>4917500</v>
      </c>
      <c r="G4130">
        <v>46246</v>
      </c>
      <c r="H4130" t="s">
        <v>9290</v>
      </c>
    </row>
    <row r="4131" spans="1:8" hidden="1">
      <c r="A4131">
        <v>139577</v>
      </c>
      <c r="B4131" t="s">
        <v>5549</v>
      </c>
      <c r="C4131" t="s">
        <v>3975</v>
      </c>
      <c r="D4131" t="s">
        <v>9315</v>
      </c>
      <c r="E4131">
        <v>135000</v>
      </c>
      <c r="F4131">
        <v>162000</v>
      </c>
      <c r="G4131">
        <v>46246</v>
      </c>
      <c r="H4131" t="s">
        <v>9290</v>
      </c>
    </row>
    <row r="4132" spans="1:8" hidden="1">
      <c r="A4132">
        <v>139578</v>
      </c>
      <c r="B4132" t="s">
        <v>4807</v>
      </c>
      <c r="C4132" t="s">
        <v>3982</v>
      </c>
      <c r="D4132" t="s">
        <v>9316</v>
      </c>
      <c r="E4132">
        <v>7370000</v>
      </c>
      <c r="F4132">
        <v>7370000</v>
      </c>
      <c r="G4132">
        <v>46246</v>
      </c>
      <c r="H4132" t="s">
        <v>9290</v>
      </c>
    </row>
    <row r="4133" spans="1:8" hidden="1">
      <c r="A4133">
        <v>139579</v>
      </c>
      <c r="B4133" t="s">
        <v>4807</v>
      </c>
      <c r="C4133" t="s">
        <v>3982</v>
      </c>
      <c r="D4133" t="s">
        <v>9317</v>
      </c>
      <c r="E4133">
        <v>2350000</v>
      </c>
      <c r="F4133">
        <v>2820000</v>
      </c>
      <c r="G4133">
        <v>46246</v>
      </c>
      <c r="H4133" t="s">
        <v>9290</v>
      </c>
    </row>
    <row r="4134" spans="1:8" hidden="1">
      <c r="A4134">
        <v>139580</v>
      </c>
      <c r="B4134" t="s">
        <v>4807</v>
      </c>
      <c r="C4134" t="s">
        <v>3982</v>
      </c>
      <c r="D4134" t="s">
        <v>9318</v>
      </c>
      <c r="E4134">
        <v>8090000</v>
      </c>
      <c r="F4134">
        <v>8090000</v>
      </c>
      <c r="G4134">
        <v>46246</v>
      </c>
      <c r="H4134" t="s">
        <v>9290</v>
      </c>
    </row>
    <row r="4135" spans="1:8" hidden="1">
      <c r="A4135">
        <v>139581</v>
      </c>
      <c r="B4135" t="s">
        <v>4797</v>
      </c>
      <c r="C4135" t="s">
        <v>4014</v>
      </c>
      <c r="D4135" t="s">
        <v>9319</v>
      </c>
      <c r="E4135">
        <v>9437800</v>
      </c>
      <c r="F4135">
        <v>11325360</v>
      </c>
      <c r="G4135">
        <v>46246</v>
      </c>
      <c r="H4135" t="s">
        <v>9290</v>
      </c>
    </row>
    <row r="4136" spans="1:8" hidden="1">
      <c r="A4136">
        <v>139582</v>
      </c>
      <c r="B4136" t="s">
        <v>7296</v>
      </c>
      <c r="C4136" t="s">
        <v>4105</v>
      </c>
      <c r="D4136">
        <v>0</v>
      </c>
      <c r="E4136">
        <v>1000000</v>
      </c>
      <c r="F4136">
        <v>1200000</v>
      </c>
      <c r="G4136">
        <v>46246</v>
      </c>
      <c r="H4136" t="s">
        <v>9290</v>
      </c>
    </row>
    <row r="4137" spans="1:8" hidden="1">
      <c r="A4137">
        <v>139583</v>
      </c>
      <c r="B4137" t="s">
        <v>9320</v>
      </c>
      <c r="C4137" t="s">
        <v>9321</v>
      </c>
      <c r="D4137" t="s">
        <v>9322</v>
      </c>
      <c r="E4137">
        <v>8000000</v>
      </c>
      <c r="F4137">
        <v>8000000</v>
      </c>
      <c r="G4137">
        <v>46246</v>
      </c>
      <c r="H4137" t="s">
        <v>9290</v>
      </c>
    </row>
    <row r="4138" spans="1:8" hidden="1">
      <c r="A4138">
        <v>139584</v>
      </c>
      <c r="B4138" t="s">
        <v>7340</v>
      </c>
      <c r="C4138" t="s">
        <v>7341</v>
      </c>
      <c r="D4138" t="s">
        <v>9323</v>
      </c>
      <c r="E4138">
        <v>460000</v>
      </c>
      <c r="F4138">
        <v>460000</v>
      </c>
      <c r="G4138">
        <v>46246</v>
      </c>
      <c r="H4138" t="s">
        <v>9290</v>
      </c>
    </row>
    <row r="4139" spans="1:8" hidden="1">
      <c r="A4139">
        <v>139585</v>
      </c>
      <c r="B4139" t="s">
        <v>4695</v>
      </c>
      <c r="C4139" t="s">
        <v>3973</v>
      </c>
      <c r="D4139">
        <v>0</v>
      </c>
      <c r="E4139">
        <v>1122500</v>
      </c>
      <c r="F4139">
        <v>1122500</v>
      </c>
      <c r="G4139">
        <v>46246</v>
      </c>
      <c r="H4139" t="s">
        <v>9290</v>
      </c>
    </row>
    <row r="4140" spans="1:8" hidden="1">
      <c r="A4140">
        <v>139586</v>
      </c>
      <c r="B4140" t="s">
        <v>4952</v>
      </c>
      <c r="C4140" t="s">
        <v>3992</v>
      </c>
      <c r="D4140" t="s">
        <v>9323</v>
      </c>
      <c r="E4140">
        <v>500000</v>
      </c>
      <c r="F4140">
        <v>500000</v>
      </c>
      <c r="G4140">
        <v>46246</v>
      </c>
      <c r="H4140" t="s">
        <v>9290</v>
      </c>
    </row>
    <row r="4141" spans="1:8" hidden="1">
      <c r="A4141">
        <v>139587</v>
      </c>
      <c r="B4141" t="s">
        <v>5103</v>
      </c>
      <c r="C4141" t="s">
        <v>3963</v>
      </c>
      <c r="D4141" t="s">
        <v>9324</v>
      </c>
      <c r="E4141">
        <v>5909120</v>
      </c>
      <c r="F4141">
        <v>7090944</v>
      </c>
      <c r="G4141">
        <v>46246</v>
      </c>
      <c r="H4141" t="s">
        <v>9290</v>
      </c>
    </row>
    <row r="4142" spans="1:8" hidden="1">
      <c r="A4142">
        <v>139588</v>
      </c>
      <c r="B4142" t="s">
        <v>5901</v>
      </c>
      <c r="C4142" t="s">
        <v>3976</v>
      </c>
      <c r="D4142" t="s">
        <v>9325</v>
      </c>
      <c r="E4142">
        <v>5479200</v>
      </c>
      <c r="F4142">
        <v>6575040</v>
      </c>
      <c r="G4142">
        <v>46246</v>
      </c>
      <c r="H4142" t="s">
        <v>9290</v>
      </c>
    </row>
    <row r="4143" spans="1:8" hidden="1">
      <c r="A4143">
        <v>139589</v>
      </c>
      <c r="B4143" t="s">
        <v>5381</v>
      </c>
      <c r="C4143" t="s">
        <v>4184</v>
      </c>
      <c r="D4143" t="s">
        <v>9326</v>
      </c>
      <c r="E4143">
        <v>15000000</v>
      </c>
      <c r="F4143">
        <v>15000000</v>
      </c>
      <c r="G4143">
        <v>46247</v>
      </c>
      <c r="H4143" t="s">
        <v>9327</v>
      </c>
    </row>
    <row r="4144" spans="1:8" hidden="1">
      <c r="A4144">
        <v>139590</v>
      </c>
      <c r="B4144" t="s">
        <v>9328</v>
      </c>
      <c r="C4144" t="s">
        <v>9329</v>
      </c>
      <c r="D4144" t="s">
        <v>9330</v>
      </c>
      <c r="E4144">
        <v>7200000</v>
      </c>
      <c r="F4144">
        <v>7200000</v>
      </c>
      <c r="G4144">
        <v>46247</v>
      </c>
      <c r="H4144" t="s">
        <v>9327</v>
      </c>
    </row>
    <row r="4145" spans="1:8" hidden="1">
      <c r="A4145">
        <v>139591</v>
      </c>
      <c r="B4145" t="s">
        <v>4727</v>
      </c>
      <c r="C4145" t="s">
        <v>4728</v>
      </c>
      <c r="D4145" t="s">
        <v>9331</v>
      </c>
      <c r="E4145">
        <v>54000000</v>
      </c>
      <c r="F4145">
        <v>54000000</v>
      </c>
      <c r="G4145">
        <v>46247</v>
      </c>
      <c r="H4145" t="s">
        <v>9327</v>
      </c>
    </row>
    <row r="4146" spans="1:8" hidden="1">
      <c r="A4146">
        <v>139592</v>
      </c>
      <c r="B4146" t="s">
        <v>4703</v>
      </c>
      <c r="C4146" t="s">
        <v>4704</v>
      </c>
      <c r="D4146" t="s">
        <v>9332</v>
      </c>
      <c r="E4146">
        <v>709320</v>
      </c>
      <c r="F4146">
        <v>709320</v>
      </c>
      <c r="G4146">
        <v>46247</v>
      </c>
      <c r="H4146" t="s">
        <v>9327</v>
      </c>
    </row>
    <row r="4147" spans="1:8" hidden="1">
      <c r="A4147">
        <v>139593</v>
      </c>
      <c r="B4147" t="s">
        <v>4703</v>
      </c>
      <c r="C4147" t="s">
        <v>4704</v>
      </c>
      <c r="D4147" t="s">
        <v>9333</v>
      </c>
      <c r="E4147">
        <v>975600</v>
      </c>
      <c r="F4147">
        <v>975600</v>
      </c>
      <c r="G4147">
        <v>46247</v>
      </c>
      <c r="H4147" t="s">
        <v>9327</v>
      </c>
    </row>
    <row r="4148" spans="1:8" hidden="1">
      <c r="A4148">
        <v>139594</v>
      </c>
      <c r="B4148" t="s">
        <v>7343</v>
      </c>
      <c r="C4148" t="s">
        <v>7344</v>
      </c>
      <c r="D4148" t="s">
        <v>9334</v>
      </c>
      <c r="E4148">
        <v>1306000</v>
      </c>
      <c r="F4148">
        <v>1306000</v>
      </c>
      <c r="G4148">
        <v>46247</v>
      </c>
      <c r="H4148" t="s">
        <v>9327</v>
      </c>
    </row>
    <row r="4149" spans="1:8" hidden="1">
      <c r="A4149">
        <v>139595</v>
      </c>
      <c r="B4149" t="s">
        <v>4794</v>
      </c>
      <c r="C4149" t="s">
        <v>4025</v>
      </c>
      <c r="D4149" t="s">
        <v>9335</v>
      </c>
      <c r="E4149">
        <v>778</v>
      </c>
      <c r="F4149">
        <v>933.6</v>
      </c>
      <c r="G4149">
        <v>46247</v>
      </c>
      <c r="H4149" t="s">
        <v>9327</v>
      </c>
    </row>
    <row r="4150" spans="1:8">
      <c r="A4150" s="9">
        <v>139596</v>
      </c>
      <c r="B4150" s="9" t="s">
        <v>4768</v>
      </c>
      <c r="C4150" s="9" t="s">
        <v>4020</v>
      </c>
      <c r="D4150" s="9" t="s">
        <v>9336</v>
      </c>
      <c r="E4150" s="9">
        <v>14000000</v>
      </c>
      <c r="F4150" s="9">
        <v>16800000</v>
      </c>
      <c r="G4150" s="12">
        <v>46247</v>
      </c>
      <c r="H4150" s="9" t="s">
        <v>9327</v>
      </c>
    </row>
    <row r="4151" spans="1:8" hidden="1">
      <c r="A4151">
        <v>139597</v>
      </c>
      <c r="B4151" t="s">
        <v>5456</v>
      </c>
      <c r="C4151" t="s">
        <v>5457</v>
      </c>
      <c r="D4151" t="s">
        <v>9337</v>
      </c>
      <c r="E4151">
        <v>220000000</v>
      </c>
      <c r="F4151">
        <v>264000000</v>
      </c>
      <c r="G4151">
        <v>46247</v>
      </c>
      <c r="H4151" t="s">
        <v>9327</v>
      </c>
    </row>
    <row r="4152" spans="1:8" hidden="1">
      <c r="A4152">
        <v>139598</v>
      </c>
      <c r="B4152" t="s">
        <v>8729</v>
      </c>
      <c r="C4152" t="s">
        <v>4155</v>
      </c>
      <c r="D4152">
        <v>0</v>
      </c>
      <c r="E4152">
        <v>8653850</v>
      </c>
      <c r="F4152">
        <v>0</v>
      </c>
      <c r="G4152">
        <v>46247</v>
      </c>
      <c r="H4152" t="s">
        <v>9327</v>
      </c>
    </row>
    <row r="4153" spans="1:8" hidden="1">
      <c r="A4153">
        <v>139599</v>
      </c>
      <c r="B4153" t="s">
        <v>9338</v>
      </c>
      <c r="C4153" t="s">
        <v>9339</v>
      </c>
      <c r="D4153" t="s">
        <v>9340</v>
      </c>
      <c r="E4153">
        <v>690000</v>
      </c>
      <c r="F4153">
        <v>690000</v>
      </c>
      <c r="G4153">
        <v>46247</v>
      </c>
      <c r="H4153" t="s">
        <v>9327</v>
      </c>
    </row>
    <row r="4154" spans="1:8" hidden="1">
      <c r="A4154">
        <v>139600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46247</v>
      </c>
      <c r="H4154" t="s">
        <v>9327</v>
      </c>
    </row>
    <row r="4155" spans="1:8">
      <c r="A4155" s="9">
        <v>139601</v>
      </c>
      <c r="B4155" s="9" t="s">
        <v>4768</v>
      </c>
      <c r="C4155" s="9" t="s">
        <v>4020</v>
      </c>
      <c r="D4155" s="9" t="s">
        <v>9341</v>
      </c>
      <c r="E4155" s="9">
        <v>514000000</v>
      </c>
      <c r="F4155" s="9">
        <v>616800000</v>
      </c>
      <c r="G4155" s="12">
        <v>46247</v>
      </c>
      <c r="H4155" s="9" t="s">
        <v>9327</v>
      </c>
    </row>
    <row r="4156" spans="1:8" hidden="1">
      <c r="A4156">
        <v>139602</v>
      </c>
      <c r="B4156" t="s">
        <v>9342</v>
      </c>
      <c r="C4156" t="s">
        <v>9343</v>
      </c>
      <c r="D4156" t="s">
        <v>9344</v>
      </c>
      <c r="E4156">
        <v>12000000</v>
      </c>
      <c r="F4156">
        <v>12000000</v>
      </c>
      <c r="G4156">
        <v>46247</v>
      </c>
      <c r="H4156" t="s">
        <v>9327</v>
      </c>
    </row>
    <row r="4157" spans="1:8" hidden="1">
      <c r="A4157">
        <v>139603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46247</v>
      </c>
      <c r="H4157" t="s">
        <v>9327</v>
      </c>
    </row>
    <row r="4158" spans="1:8" hidden="1">
      <c r="A4158">
        <v>139604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46247</v>
      </c>
      <c r="H4158" t="s">
        <v>9327</v>
      </c>
    </row>
    <row r="4159" spans="1:8" hidden="1">
      <c r="A4159">
        <v>139605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46247</v>
      </c>
      <c r="H4159" t="s">
        <v>9327</v>
      </c>
    </row>
    <row r="4160" spans="1:8" hidden="1">
      <c r="A4160">
        <v>139606</v>
      </c>
      <c r="B4160" t="s">
        <v>7061</v>
      </c>
      <c r="C4160" t="s">
        <v>4089</v>
      </c>
      <c r="D4160" t="s">
        <v>9345</v>
      </c>
      <c r="E4160">
        <v>18909966</v>
      </c>
      <c r="F4160">
        <v>22691959.199999999</v>
      </c>
      <c r="G4160">
        <v>46247</v>
      </c>
      <c r="H4160" t="s">
        <v>9327</v>
      </c>
    </row>
    <row r="4161" spans="1:8" hidden="1">
      <c r="A4161">
        <v>139607</v>
      </c>
      <c r="B4161" t="s">
        <v>8191</v>
      </c>
      <c r="C4161" t="s">
        <v>8192</v>
      </c>
      <c r="D4161" t="s">
        <v>9346</v>
      </c>
      <c r="E4161">
        <v>10000000</v>
      </c>
      <c r="F4161">
        <v>10000000</v>
      </c>
      <c r="G4161">
        <v>46247</v>
      </c>
      <c r="H4161" t="s">
        <v>9327</v>
      </c>
    </row>
    <row r="4162" spans="1:8">
      <c r="A4162" s="9">
        <v>139608</v>
      </c>
      <c r="B4162" s="9" t="s">
        <v>4768</v>
      </c>
      <c r="C4162" s="9" t="s">
        <v>4020</v>
      </c>
      <c r="D4162" s="9" t="s">
        <v>9347</v>
      </c>
      <c r="E4162" s="9">
        <v>71000000</v>
      </c>
      <c r="F4162" s="9">
        <v>85200000</v>
      </c>
      <c r="G4162" s="12">
        <v>46247</v>
      </c>
      <c r="H4162" s="9" t="s">
        <v>9327</v>
      </c>
    </row>
    <row r="4163" spans="1:8">
      <c r="A4163" s="9">
        <v>139609</v>
      </c>
      <c r="B4163" s="9" t="s">
        <v>4768</v>
      </c>
      <c r="C4163" s="9" t="s">
        <v>4020</v>
      </c>
      <c r="D4163" s="9" t="s">
        <v>9348</v>
      </c>
      <c r="E4163" s="9">
        <v>210000000</v>
      </c>
      <c r="F4163" s="9">
        <v>252000000</v>
      </c>
      <c r="G4163" s="12">
        <v>46247</v>
      </c>
      <c r="H4163" s="9" t="s">
        <v>9327</v>
      </c>
    </row>
    <row r="4164" spans="1:8" hidden="1">
      <c r="A4164">
        <v>139610</v>
      </c>
      <c r="B4164" t="s">
        <v>6507</v>
      </c>
      <c r="C4164" t="s">
        <v>6508</v>
      </c>
      <c r="D4164" t="s">
        <v>9349</v>
      </c>
      <c r="E4164">
        <v>101990000</v>
      </c>
      <c r="F4164">
        <v>122388000</v>
      </c>
      <c r="G4164">
        <v>46247</v>
      </c>
      <c r="H4164" t="s">
        <v>9327</v>
      </c>
    </row>
    <row r="4165" spans="1:8" hidden="1">
      <c r="A4165">
        <v>139611</v>
      </c>
      <c r="B4165" t="s">
        <v>9123</v>
      </c>
      <c r="C4165" t="s">
        <v>9124</v>
      </c>
      <c r="D4165" t="s">
        <v>9350</v>
      </c>
      <c r="E4165">
        <v>10400000</v>
      </c>
      <c r="F4165">
        <v>10400000</v>
      </c>
      <c r="G4165">
        <v>46247</v>
      </c>
      <c r="H4165" t="s">
        <v>9327</v>
      </c>
    </row>
    <row r="4166" spans="1:8" hidden="1">
      <c r="A4166">
        <v>139612</v>
      </c>
      <c r="B4166" t="s">
        <v>8013</v>
      </c>
      <c r="C4166" t="s">
        <v>8014</v>
      </c>
      <c r="D4166" t="s">
        <v>9351</v>
      </c>
      <c r="E4166">
        <v>6000000</v>
      </c>
      <c r="F4166">
        <v>6000000</v>
      </c>
      <c r="G4166">
        <v>46247</v>
      </c>
      <c r="H4166" t="s">
        <v>9327</v>
      </c>
    </row>
    <row r="4167" spans="1:8" hidden="1">
      <c r="A4167">
        <v>139613</v>
      </c>
      <c r="B4167" t="s">
        <v>7061</v>
      </c>
      <c r="C4167" t="s">
        <v>4089</v>
      </c>
      <c r="D4167" t="s">
        <v>9352</v>
      </c>
      <c r="E4167">
        <v>18909966</v>
      </c>
      <c r="F4167">
        <v>22691959.199999999</v>
      </c>
      <c r="G4167">
        <v>46247</v>
      </c>
      <c r="H4167" t="s">
        <v>9327</v>
      </c>
    </row>
    <row r="4168" spans="1:8" hidden="1">
      <c r="A4168">
        <v>139614</v>
      </c>
      <c r="B4168" t="s">
        <v>5136</v>
      </c>
      <c r="C4168" t="s">
        <v>4096</v>
      </c>
      <c r="D4168" t="s">
        <v>9353</v>
      </c>
      <c r="E4168">
        <v>17840000</v>
      </c>
      <c r="F4168">
        <v>17840000</v>
      </c>
      <c r="G4168">
        <v>46247</v>
      </c>
      <c r="H4168" t="s">
        <v>9327</v>
      </c>
    </row>
    <row r="4169" spans="1:8" hidden="1">
      <c r="A4169">
        <v>139615</v>
      </c>
      <c r="B4169" t="s">
        <v>7947</v>
      </c>
      <c r="C4169" t="s">
        <v>7948</v>
      </c>
      <c r="D4169" t="s">
        <v>9350</v>
      </c>
      <c r="E4169">
        <v>4000000</v>
      </c>
      <c r="F4169">
        <v>4000000</v>
      </c>
      <c r="G4169">
        <v>46247</v>
      </c>
      <c r="H4169" t="s">
        <v>9327</v>
      </c>
    </row>
    <row r="4170" spans="1:8" hidden="1">
      <c r="A4170">
        <v>139616</v>
      </c>
      <c r="B4170" t="s">
        <v>6414</v>
      </c>
      <c r="C4170" t="s">
        <v>6415</v>
      </c>
      <c r="D4170" t="s">
        <v>9354</v>
      </c>
      <c r="E4170">
        <v>112887346</v>
      </c>
      <c r="F4170">
        <v>135464815.19999999</v>
      </c>
      <c r="G4170">
        <v>46247</v>
      </c>
      <c r="H4170" t="s">
        <v>9327</v>
      </c>
    </row>
    <row r="4171" spans="1:8" hidden="1">
      <c r="A4171">
        <v>139617</v>
      </c>
      <c r="B4171" t="s">
        <v>6414</v>
      </c>
      <c r="C4171" t="s">
        <v>6415</v>
      </c>
      <c r="D4171" t="s">
        <v>9355</v>
      </c>
      <c r="E4171">
        <v>119694689</v>
      </c>
      <c r="F4171">
        <v>143633626.80000001</v>
      </c>
      <c r="G4171">
        <v>46247</v>
      </c>
      <c r="H4171" t="s">
        <v>9327</v>
      </c>
    </row>
    <row r="4172" spans="1:8" hidden="1">
      <c r="A4172">
        <v>139618</v>
      </c>
      <c r="B4172" t="s">
        <v>4807</v>
      </c>
      <c r="C4172" t="s">
        <v>3982</v>
      </c>
      <c r="D4172" t="s">
        <v>9356</v>
      </c>
      <c r="E4172">
        <v>4596120</v>
      </c>
      <c r="F4172">
        <v>5515344</v>
      </c>
      <c r="G4172">
        <v>46247</v>
      </c>
      <c r="H4172" t="s">
        <v>9327</v>
      </c>
    </row>
    <row r="4173" spans="1:8" hidden="1">
      <c r="A4173">
        <v>139619</v>
      </c>
      <c r="B4173" t="s">
        <v>6414</v>
      </c>
      <c r="C4173" t="s">
        <v>6415</v>
      </c>
      <c r="D4173" t="s">
        <v>9357</v>
      </c>
      <c r="E4173">
        <v>101819791</v>
      </c>
      <c r="F4173">
        <v>122183749.2</v>
      </c>
      <c r="G4173">
        <v>46248</v>
      </c>
      <c r="H4173" t="s">
        <v>9358</v>
      </c>
    </row>
    <row r="4174" spans="1:8" hidden="1">
      <c r="A4174">
        <v>139620</v>
      </c>
      <c r="B4174" t="s">
        <v>4875</v>
      </c>
      <c r="C4174" t="s">
        <v>4048</v>
      </c>
      <c r="D4174" t="s">
        <v>9359</v>
      </c>
      <c r="E4174">
        <v>106560000</v>
      </c>
      <c r="F4174">
        <v>127872000</v>
      </c>
      <c r="G4174">
        <v>46248</v>
      </c>
      <c r="H4174" t="s">
        <v>9358</v>
      </c>
    </row>
    <row r="4175" spans="1:8" hidden="1">
      <c r="A4175">
        <v>139621</v>
      </c>
      <c r="B4175" t="s">
        <v>7061</v>
      </c>
      <c r="C4175" t="s">
        <v>4089</v>
      </c>
      <c r="D4175" t="s">
        <v>9360</v>
      </c>
      <c r="E4175">
        <v>99979840</v>
      </c>
      <c r="F4175">
        <v>119975808</v>
      </c>
      <c r="G4175">
        <v>46248</v>
      </c>
      <c r="H4175" t="s">
        <v>9358</v>
      </c>
    </row>
    <row r="4176" spans="1:8" hidden="1">
      <c r="A4176">
        <v>139622</v>
      </c>
      <c r="B4176" t="s">
        <v>4732</v>
      </c>
      <c r="C4176" t="s">
        <v>4064</v>
      </c>
      <c r="D4176" t="s">
        <v>9361</v>
      </c>
      <c r="E4176">
        <v>39000000</v>
      </c>
      <c r="F4176">
        <v>39000000</v>
      </c>
      <c r="G4176">
        <v>46248</v>
      </c>
      <c r="H4176" t="s">
        <v>9358</v>
      </c>
    </row>
    <row r="4177" spans="1:8" hidden="1">
      <c r="A4177">
        <v>139623</v>
      </c>
      <c r="B4177" t="s">
        <v>5901</v>
      </c>
      <c r="C4177" t="s">
        <v>3976</v>
      </c>
      <c r="D4177" t="s">
        <v>9362</v>
      </c>
      <c r="E4177">
        <v>1526400000</v>
      </c>
      <c r="F4177">
        <v>1831680000</v>
      </c>
      <c r="G4177">
        <v>46248</v>
      </c>
      <c r="H4177" t="s">
        <v>9358</v>
      </c>
    </row>
    <row r="4178" spans="1:8" hidden="1">
      <c r="A4178">
        <v>139624</v>
      </c>
      <c r="B4178" t="s">
        <v>5901</v>
      </c>
      <c r="C4178" t="s">
        <v>3976</v>
      </c>
      <c r="D4178" t="s">
        <v>9363</v>
      </c>
      <c r="E4178">
        <v>415200000</v>
      </c>
      <c r="F4178">
        <v>498240000</v>
      </c>
      <c r="G4178">
        <v>46248</v>
      </c>
      <c r="H4178" t="s">
        <v>9358</v>
      </c>
    </row>
    <row r="4179" spans="1:8" hidden="1">
      <c r="A4179">
        <v>139625</v>
      </c>
      <c r="B4179" t="s">
        <v>4875</v>
      </c>
      <c r="C4179" t="s">
        <v>4048</v>
      </c>
      <c r="D4179" t="s">
        <v>9364</v>
      </c>
      <c r="E4179">
        <v>986880000</v>
      </c>
      <c r="F4179">
        <v>1184256000</v>
      </c>
      <c r="G4179">
        <v>46248</v>
      </c>
      <c r="H4179" t="s">
        <v>9358</v>
      </c>
    </row>
    <row r="4180" spans="1:8" hidden="1">
      <c r="A4180">
        <v>139626</v>
      </c>
      <c r="B4180" t="s">
        <v>4875</v>
      </c>
      <c r="C4180" t="s">
        <v>4048</v>
      </c>
      <c r="D4180" t="s">
        <v>9364</v>
      </c>
      <c r="E4180">
        <v>493620000</v>
      </c>
      <c r="F4180">
        <v>592344000</v>
      </c>
      <c r="G4180">
        <v>46248</v>
      </c>
      <c r="H4180" t="s">
        <v>9358</v>
      </c>
    </row>
    <row r="4181" spans="1:8" hidden="1">
      <c r="A4181">
        <v>139627</v>
      </c>
      <c r="B4181">
        <v>0</v>
      </c>
      <c r="C4181">
        <v>0</v>
      </c>
      <c r="D4181" t="s">
        <v>9365</v>
      </c>
      <c r="E4181">
        <v>0</v>
      </c>
      <c r="F4181">
        <v>0</v>
      </c>
      <c r="G4181">
        <v>46248</v>
      </c>
      <c r="H4181" t="s">
        <v>9358</v>
      </c>
    </row>
    <row r="4182" spans="1:8" hidden="1">
      <c r="A4182">
        <v>139628</v>
      </c>
      <c r="B4182" t="s">
        <v>9366</v>
      </c>
      <c r="C4182" t="s">
        <v>9367</v>
      </c>
      <c r="D4182" t="s">
        <v>9368</v>
      </c>
      <c r="E4182">
        <v>20000000</v>
      </c>
      <c r="F4182">
        <v>20000000</v>
      </c>
      <c r="G4182">
        <v>46248</v>
      </c>
      <c r="H4182" t="s">
        <v>9358</v>
      </c>
    </row>
    <row r="4183" spans="1:8" hidden="1">
      <c r="A4183">
        <v>139629</v>
      </c>
      <c r="B4183" t="s">
        <v>6414</v>
      </c>
      <c r="C4183" t="s">
        <v>6415</v>
      </c>
      <c r="D4183" t="s">
        <v>9369</v>
      </c>
      <c r="E4183">
        <v>35776578</v>
      </c>
      <c r="F4183">
        <v>42931893.600000001</v>
      </c>
      <c r="G4183">
        <v>46248</v>
      </c>
      <c r="H4183" t="s">
        <v>9358</v>
      </c>
    </row>
    <row r="4184" spans="1:8" hidden="1">
      <c r="A4184">
        <v>139630</v>
      </c>
      <c r="B4184" t="s">
        <v>5244</v>
      </c>
      <c r="C4184" t="s">
        <v>5245</v>
      </c>
      <c r="D4184" t="s">
        <v>9370</v>
      </c>
      <c r="E4184">
        <v>14000000</v>
      </c>
      <c r="F4184">
        <v>14000000</v>
      </c>
      <c r="G4184">
        <v>46248</v>
      </c>
      <c r="H4184" t="s">
        <v>9358</v>
      </c>
    </row>
    <row r="4185" spans="1:8" hidden="1">
      <c r="A4185">
        <v>139631</v>
      </c>
      <c r="B4185" t="s">
        <v>6414</v>
      </c>
      <c r="C4185" t="s">
        <v>6415</v>
      </c>
      <c r="D4185" t="s">
        <v>9371</v>
      </c>
      <c r="E4185">
        <v>174514548</v>
      </c>
      <c r="F4185">
        <v>209417457.59999999</v>
      </c>
      <c r="G4185">
        <v>46248</v>
      </c>
      <c r="H4185" t="s">
        <v>9358</v>
      </c>
    </row>
    <row r="4186" spans="1:8" hidden="1">
      <c r="A4186">
        <v>139632</v>
      </c>
      <c r="B4186" t="s">
        <v>6414</v>
      </c>
      <c r="C4186" t="s">
        <v>6415</v>
      </c>
      <c r="D4186" t="s">
        <v>9372</v>
      </c>
      <c r="E4186">
        <v>28612824</v>
      </c>
      <c r="F4186">
        <v>34335388.799999997</v>
      </c>
      <c r="G4186">
        <v>46248</v>
      </c>
      <c r="H4186" t="s">
        <v>9358</v>
      </c>
    </row>
    <row r="4187" spans="1:8" hidden="1">
      <c r="A4187">
        <v>139633</v>
      </c>
      <c r="B4187" t="s">
        <v>6414</v>
      </c>
      <c r="C4187" t="s">
        <v>6415</v>
      </c>
      <c r="D4187" t="s">
        <v>9373</v>
      </c>
      <c r="E4187">
        <v>28672658</v>
      </c>
      <c r="F4187">
        <v>34407189.600000001</v>
      </c>
      <c r="G4187">
        <v>46248</v>
      </c>
      <c r="H4187" t="s">
        <v>9358</v>
      </c>
    </row>
    <row r="4188" spans="1:8" hidden="1">
      <c r="A4188">
        <v>139634</v>
      </c>
      <c r="B4188" t="s">
        <v>6414</v>
      </c>
      <c r="C4188" t="s">
        <v>6415</v>
      </c>
      <c r="D4188" t="s">
        <v>9374</v>
      </c>
      <c r="E4188">
        <v>124070824</v>
      </c>
      <c r="F4188">
        <v>148884988.80000001</v>
      </c>
      <c r="G4188">
        <v>46248</v>
      </c>
      <c r="H4188" t="s">
        <v>9358</v>
      </c>
    </row>
    <row r="4189" spans="1:8" hidden="1">
      <c r="A4189">
        <v>139635</v>
      </c>
      <c r="B4189" t="s">
        <v>4688</v>
      </c>
      <c r="C4189" t="s">
        <v>4007</v>
      </c>
      <c r="D4189" t="s">
        <v>9375</v>
      </c>
      <c r="E4189">
        <v>3039540</v>
      </c>
      <c r="F4189">
        <v>3647448</v>
      </c>
      <c r="G4189">
        <v>46248</v>
      </c>
      <c r="H4189" t="s">
        <v>9358</v>
      </c>
    </row>
    <row r="4190" spans="1:8" hidden="1">
      <c r="A4190">
        <v>139636</v>
      </c>
      <c r="B4190" t="s">
        <v>4688</v>
      </c>
      <c r="C4190" t="s">
        <v>4007</v>
      </c>
      <c r="D4190" t="s">
        <v>9376</v>
      </c>
      <c r="E4190">
        <v>3121860</v>
      </c>
      <c r="F4190">
        <v>3746232</v>
      </c>
      <c r="G4190">
        <v>46248</v>
      </c>
      <c r="H4190" t="s">
        <v>9358</v>
      </c>
    </row>
    <row r="4191" spans="1:8" hidden="1">
      <c r="A4191">
        <v>139637</v>
      </c>
      <c r="B4191" t="s">
        <v>4688</v>
      </c>
      <c r="C4191" t="s">
        <v>4007</v>
      </c>
      <c r="D4191" t="s">
        <v>9377</v>
      </c>
      <c r="E4191">
        <v>2570230</v>
      </c>
      <c r="F4191">
        <v>3084276</v>
      </c>
      <c r="G4191">
        <v>46248</v>
      </c>
      <c r="H4191" t="s">
        <v>9358</v>
      </c>
    </row>
    <row r="4192" spans="1:8" hidden="1">
      <c r="A4192">
        <v>139638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46248</v>
      </c>
      <c r="H4192" t="s">
        <v>9358</v>
      </c>
    </row>
    <row r="4193" spans="1:8" hidden="1">
      <c r="A4193">
        <v>139639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46248</v>
      </c>
      <c r="H4193" t="s">
        <v>9358</v>
      </c>
    </row>
    <row r="4194" spans="1:8" hidden="1">
      <c r="A4194">
        <v>139640</v>
      </c>
      <c r="B4194" t="s">
        <v>9378</v>
      </c>
      <c r="C4194" t="s">
        <v>9379</v>
      </c>
      <c r="D4194" t="s">
        <v>9380</v>
      </c>
      <c r="E4194">
        <v>20000000</v>
      </c>
      <c r="F4194">
        <v>20000000</v>
      </c>
      <c r="G4194">
        <v>46248</v>
      </c>
      <c r="H4194" t="s">
        <v>9358</v>
      </c>
    </row>
    <row r="4195" spans="1:8" hidden="1">
      <c r="A4195">
        <v>139641</v>
      </c>
      <c r="B4195" t="s">
        <v>7347</v>
      </c>
      <c r="C4195" t="s">
        <v>4083</v>
      </c>
      <c r="D4195">
        <v>0</v>
      </c>
      <c r="E4195">
        <v>644139.18000000005</v>
      </c>
      <c r="F4195">
        <v>772967.02</v>
      </c>
      <c r="G4195">
        <v>46248</v>
      </c>
      <c r="H4195" t="s">
        <v>9358</v>
      </c>
    </row>
    <row r="4196" spans="1:8" hidden="1">
      <c r="A4196">
        <v>139642</v>
      </c>
      <c r="B4196" t="s">
        <v>5392</v>
      </c>
      <c r="C4196" t="s">
        <v>3980</v>
      </c>
      <c r="D4196" t="s">
        <v>9381</v>
      </c>
      <c r="E4196">
        <v>32000000</v>
      </c>
      <c r="F4196">
        <v>38400000</v>
      </c>
      <c r="G4196">
        <v>46248</v>
      </c>
      <c r="H4196" t="s">
        <v>9358</v>
      </c>
    </row>
    <row r="4197" spans="1:8" hidden="1">
      <c r="A4197">
        <v>139643</v>
      </c>
      <c r="B4197">
        <v>0</v>
      </c>
      <c r="C4197">
        <v>0</v>
      </c>
      <c r="D4197" t="s">
        <v>9382</v>
      </c>
      <c r="E4197">
        <v>6877500</v>
      </c>
      <c r="F4197">
        <v>8253000</v>
      </c>
      <c r="G4197">
        <v>46248</v>
      </c>
      <c r="H4197" t="s">
        <v>9358</v>
      </c>
    </row>
    <row r="4198" spans="1:8" hidden="1">
      <c r="A4198">
        <v>139644</v>
      </c>
      <c r="B4198">
        <v>0</v>
      </c>
      <c r="C4198">
        <v>0</v>
      </c>
      <c r="D4198" t="s">
        <v>9383</v>
      </c>
      <c r="E4198">
        <v>0</v>
      </c>
      <c r="F4198">
        <v>0</v>
      </c>
      <c r="G4198">
        <v>46251</v>
      </c>
      <c r="H4198" t="s">
        <v>9384</v>
      </c>
    </row>
    <row r="4199" spans="1:8" hidden="1">
      <c r="A4199">
        <v>139645</v>
      </c>
      <c r="B4199">
        <v>0</v>
      </c>
      <c r="C4199">
        <v>0</v>
      </c>
      <c r="D4199" t="s">
        <v>9385</v>
      </c>
      <c r="E4199">
        <v>0</v>
      </c>
      <c r="F4199">
        <v>0</v>
      </c>
      <c r="G4199">
        <v>46251</v>
      </c>
      <c r="H4199" t="s">
        <v>9384</v>
      </c>
    </row>
    <row r="4200" spans="1:8" hidden="1">
      <c r="A4200">
        <v>139646</v>
      </c>
      <c r="B4200">
        <v>0</v>
      </c>
      <c r="C4200">
        <v>0</v>
      </c>
      <c r="D4200" t="s">
        <v>9386</v>
      </c>
      <c r="E4200">
        <v>0</v>
      </c>
      <c r="F4200">
        <v>0</v>
      </c>
      <c r="G4200">
        <v>46251</v>
      </c>
      <c r="H4200" t="s">
        <v>9384</v>
      </c>
    </row>
    <row r="4201" spans="1:8" hidden="1">
      <c r="A4201">
        <v>139647</v>
      </c>
      <c r="B4201" t="s">
        <v>9035</v>
      </c>
      <c r="C4201" t="s">
        <v>4189</v>
      </c>
      <c r="D4201">
        <v>0</v>
      </c>
      <c r="E4201">
        <v>317000</v>
      </c>
      <c r="F4201">
        <v>380400</v>
      </c>
      <c r="G4201">
        <v>46251</v>
      </c>
      <c r="H4201" t="s">
        <v>9384</v>
      </c>
    </row>
    <row r="4202" spans="1:8" hidden="1">
      <c r="A4202">
        <v>139648</v>
      </c>
      <c r="B4202" t="s">
        <v>4794</v>
      </c>
      <c r="C4202" t="s">
        <v>4025</v>
      </c>
      <c r="D4202" t="s">
        <v>9387</v>
      </c>
      <c r="E4202">
        <v>533.70000000000005</v>
      </c>
      <c r="F4202">
        <v>640.44000000000005</v>
      </c>
      <c r="G4202">
        <v>46251</v>
      </c>
      <c r="H4202" t="s">
        <v>9384</v>
      </c>
    </row>
    <row r="4203" spans="1:8" hidden="1">
      <c r="A4203">
        <v>139649</v>
      </c>
      <c r="B4203" t="s">
        <v>7321</v>
      </c>
      <c r="C4203" t="s">
        <v>4208</v>
      </c>
      <c r="D4203" t="s">
        <v>9388</v>
      </c>
      <c r="E4203">
        <v>3855843.7</v>
      </c>
      <c r="F4203">
        <v>3855843.7</v>
      </c>
      <c r="G4203">
        <v>46251</v>
      </c>
      <c r="H4203" t="s">
        <v>9384</v>
      </c>
    </row>
    <row r="4204" spans="1:8" hidden="1">
      <c r="A4204">
        <v>139650</v>
      </c>
      <c r="B4204" t="s">
        <v>9389</v>
      </c>
      <c r="C4204" t="s">
        <v>9390</v>
      </c>
      <c r="D4204" t="s">
        <v>9391</v>
      </c>
      <c r="E4204">
        <v>1049000</v>
      </c>
      <c r="F4204">
        <v>1258800</v>
      </c>
      <c r="G4204">
        <v>46251</v>
      </c>
      <c r="H4204" t="s">
        <v>9384</v>
      </c>
    </row>
    <row r="4205" spans="1:8" hidden="1">
      <c r="A4205">
        <v>139651</v>
      </c>
      <c r="B4205" t="s">
        <v>4703</v>
      </c>
      <c r="C4205" t="s">
        <v>4704</v>
      </c>
      <c r="D4205" t="s">
        <v>9392</v>
      </c>
      <c r="E4205">
        <v>290400</v>
      </c>
      <c r="F4205">
        <v>290400</v>
      </c>
      <c r="G4205">
        <v>46251</v>
      </c>
      <c r="H4205" t="s">
        <v>9384</v>
      </c>
    </row>
    <row r="4206" spans="1:8" hidden="1">
      <c r="A4206">
        <v>139652</v>
      </c>
      <c r="B4206" t="s">
        <v>9393</v>
      </c>
      <c r="C4206" t="s">
        <v>9394</v>
      </c>
      <c r="D4206" t="s">
        <v>9395</v>
      </c>
      <c r="E4206">
        <v>4500000</v>
      </c>
      <c r="F4206">
        <v>4500000</v>
      </c>
      <c r="G4206">
        <v>46251</v>
      </c>
      <c r="H4206" t="s">
        <v>9384</v>
      </c>
    </row>
    <row r="4207" spans="1:8" hidden="1">
      <c r="A4207">
        <v>139653</v>
      </c>
      <c r="B4207" t="s">
        <v>5287</v>
      </c>
      <c r="C4207" t="s">
        <v>4085</v>
      </c>
      <c r="D4207" t="s">
        <v>9396</v>
      </c>
      <c r="E4207">
        <v>26539166.82</v>
      </c>
      <c r="F4207">
        <v>31847000.18</v>
      </c>
      <c r="G4207">
        <v>46251</v>
      </c>
      <c r="H4207" t="s">
        <v>9384</v>
      </c>
    </row>
    <row r="4208" spans="1:8" hidden="1">
      <c r="A4208">
        <v>139654</v>
      </c>
      <c r="B4208" t="s">
        <v>6723</v>
      </c>
      <c r="C4208" t="s">
        <v>4161</v>
      </c>
      <c r="D4208" t="s">
        <v>9397</v>
      </c>
      <c r="E4208">
        <v>30000000</v>
      </c>
      <c r="F4208">
        <v>36000000</v>
      </c>
      <c r="G4208">
        <v>46251</v>
      </c>
      <c r="H4208" t="s">
        <v>9384</v>
      </c>
    </row>
    <row r="4209" spans="1:8" hidden="1">
      <c r="A4209">
        <v>139655</v>
      </c>
      <c r="B4209" t="s">
        <v>4697</v>
      </c>
      <c r="C4209" t="s">
        <v>3996</v>
      </c>
      <c r="D4209" t="s">
        <v>9398</v>
      </c>
      <c r="E4209">
        <v>7865000</v>
      </c>
      <c r="F4209">
        <v>7865000</v>
      </c>
      <c r="G4209">
        <v>46251</v>
      </c>
      <c r="H4209" t="s">
        <v>9384</v>
      </c>
    </row>
    <row r="4210" spans="1:8" hidden="1">
      <c r="A4210">
        <v>139656</v>
      </c>
      <c r="B4210" t="s">
        <v>4774</v>
      </c>
      <c r="C4210" t="s">
        <v>4203</v>
      </c>
      <c r="D4210">
        <v>0</v>
      </c>
      <c r="E4210">
        <v>130000</v>
      </c>
      <c r="F4210">
        <v>156000</v>
      </c>
      <c r="G4210">
        <v>46251</v>
      </c>
      <c r="H4210" t="s">
        <v>9384</v>
      </c>
    </row>
    <row r="4211" spans="1:8" hidden="1">
      <c r="A4211">
        <v>139657</v>
      </c>
      <c r="B4211" t="s">
        <v>5330</v>
      </c>
      <c r="C4211" t="s">
        <v>5331</v>
      </c>
      <c r="D4211" t="s">
        <v>9399</v>
      </c>
      <c r="E4211">
        <v>55600</v>
      </c>
      <c r="F4211">
        <v>55600</v>
      </c>
      <c r="G4211">
        <v>46251</v>
      </c>
      <c r="H4211" t="s">
        <v>9384</v>
      </c>
    </row>
    <row r="4212" spans="1:8" hidden="1">
      <c r="A4212">
        <v>139658</v>
      </c>
      <c r="B4212" t="s">
        <v>5109</v>
      </c>
      <c r="C4212" t="s">
        <v>4121</v>
      </c>
      <c r="D4212" t="s">
        <v>9400</v>
      </c>
      <c r="E4212">
        <v>643500</v>
      </c>
      <c r="F4212">
        <v>772200</v>
      </c>
      <c r="G4212">
        <v>46251</v>
      </c>
      <c r="H4212" t="s">
        <v>9384</v>
      </c>
    </row>
    <row r="4213" spans="1:8" hidden="1">
      <c r="A4213">
        <v>139659</v>
      </c>
      <c r="B4213" t="s">
        <v>5901</v>
      </c>
      <c r="C4213" t="s">
        <v>3976</v>
      </c>
      <c r="D4213">
        <v>0</v>
      </c>
      <c r="E4213">
        <v>7625000</v>
      </c>
      <c r="F4213">
        <v>9150000</v>
      </c>
      <c r="G4213">
        <v>46251</v>
      </c>
      <c r="H4213" t="s">
        <v>9384</v>
      </c>
    </row>
    <row r="4214" spans="1:8" hidden="1">
      <c r="A4214">
        <v>139660</v>
      </c>
      <c r="B4214" t="s">
        <v>5199</v>
      </c>
      <c r="C4214" t="s">
        <v>4005</v>
      </c>
      <c r="D4214" t="s">
        <v>9401</v>
      </c>
      <c r="E4214">
        <v>4476000</v>
      </c>
      <c r="F4214">
        <v>5371200</v>
      </c>
      <c r="G4214">
        <v>46251</v>
      </c>
      <c r="H4214" t="s">
        <v>9384</v>
      </c>
    </row>
    <row r="4215" spans="1:8" hidden="1">
      <c r="A4215">
        <v>139661</v>
      </c>
      <c r="B4215" t="s">
        <v>4697</v>
      </c>
      <c r="C4215" t="s">
        <v>3996</v>
      </c>
      <c r="D4215" t="s">
        <v>9402</v>
      </c>
      <c r="E4215">
        <v>21799800</v>
      </c>
      <c r="F4215">
        <v>26159760</v>
      </c>
      <c r="G4215">
        <v>46251</v>
      </c>
      <c r="H4215" t="s">
        <v>9384</v>
      </c>
    </row>
    <row r="4216" spans="1:8" hidden="1">
      <c r="A4216">
        <v>139662</v>
      </c>
      <c r="B4216" t="s">
        <v>5057</v>
      </c>
      <c r="C4216" t="s">
        <v>4008</v>
      </c>
      <c r="D4216" t="s">
        <v>9403</v>
      </c>
      <c r="E4216">
        <v>7491667</v>
      </c>
      <c r="F4216">
        <v>8990000.4000000004</v>
      </c>
      <c r="G4216">
        <v>46251</v>
      </c>
      <c r="H4216" t="s">
        <v>9384</v>
      </c>
    </row>
    <row r="4217" spans="1:8" hidden="1">
      <c r="A4217">
        <v>139663</v>
      </c>
      <c r="B4217" t="s">
        <v>6816</v>
      </c>
      <c r="C4217" t="s">
        <v>6817</v>
      </c>
      <c r="D4217" t="s">
        <v>9404</v>
      </c>
      <c r="E4217">
        <v>240000000</v>
      </c>
      <c r="F4217">
        <v>288000000</v>
      </c>
      <c r="G4217">
        <v>46252</v>
      </c>
      <c r="H4217" t="s">
        <v>9405</v>
      </c>
    </row>
    <row r="4218" spans="1:8" hidden="1">
      <c r="A4218">
        <v>139664</v>
      </c>
      <c r="B4218" t="s">
        <v>8315</v>
      </c>
      <c r="C4218" t="s">
        <v>8316</v>
      </c>
      <c r="D4218" t="s">
        <v>9406</v>
      </c>
      <c r="E4218">
        <v>20555200</v>
      </c>
      <c r="F4218">
        <v>20555200</v>
      </c>
      <c r="G4218">
        <v>46252</v>
      </c>
      <c r="H4218" t="s">
        <v>9405</v>
      </c>
    </row>
    <row r="4219" spans="1:8" hidden="1">
      <c r="A4219">
        <v>139665</v>
      </c>
      <c r="B4219" t="s">
        <v>4689</v>
      </c>
      <c r="C4219" t="s">
        <v>4002</v>
      </c>
      <c r="D4219" t="s">
        <v>9407</v>
      </c>
      <c r="E4219">
        <v>32933491.620000001</v>
      </c>
      <c r="F4219">
        <v>39520189.939999998</v>
      </c>
      <c r="G4219">
        <v>46252</v>
      </c>
      <c r="H4219" t="s">
        <v>9405</v>
      </c>
    </row>
    <row r="4220" spans="1:8" hidden="1">
      <c r="A4220">
        <v>139666</v>
      </c>
      <c r="B4220" t="s">
        <v>4697</v>
      </c>
      <c r="C4220" t="s">
        <v>3996</v>
      </c>
      <c r="D4220" t="s">
        <v>9408</v>
      </c>
      <c r="E4220">
        <v>137737108</v>
      </c>
      <c r="F4220">
        <v>165284529.59999999</v>
      </c>
      <c r="G4220">
        <v>46252</v>
      </c>
      <c r="H4220" t="s">
        <v>9405</v>
      </c>
    </row>
    <row r="4221" spans="1:8" hidden="1">
      <c r="A4221">
        <v>139667</v>
      </c>
      <c r="B4221" t="s">
        <v>4697</v>
      </c>
      <c r="C4221" t="s">
        <v>3996</v>
      </c>
      <c r="D4221" t="s">
        <v>9409</v>
      </c>
      <c r="E4221">
        <v>19060908</v>
      </c>
      <c r="F4221">
        <v>22873089.600000001</v>
      </c>
      <c r="G4221">
        <v>46252</v>
      </c>
      <c r="H4221" t="s">
        <v>9405</v>
      </c>
    </row>
    <row r="4222" spans="1:8" hidden="1">
      <c r="A4222">
        <v>139668</v>
      </c>
      <c r="B4222" t="s">
        <v>4794</v>
      </c>
      <c r="C4222" t="s">
        <v>4025</v>
      </c>
      <c r="D4222">
        <v>0</v>
      </c>
      <c r="E4222">
        <v>2034</v>
      </c>
      <c r="F4222">
        <v>2034</v>
      </c>
      <c r="G4222">
        <v>46252</v>
      </c>
      <c r="H4222" t="s">
        <v>9405</v>
      </c>
    </row>
    <row r="4223" spans="1:8" hidden="1">
      <c r="A4223">
        <v>139669</v>
      </c>
      <c r="B4223" t="s">
        <v>4668</v>
      </c>
      <c r="C4223" t="s">
        <v>4050</v>
      </c>
      <c r="D4223">
        <v>0</v>
      </c>
      <c r="E4223">
        <v>1097499.6599999999</v>
      </c>
      <c r="F4223">
        <v>1316999.5900000001</v>
      </c>
      <c r="G4223">
        <v>46252</v>
      </c>
      <c r="H4223" t="s">
        <v>9405</v>
      </c>
    </row>
    <row r="4224" spans="1:8" hidden="1">
      <c r="A4224">
        <v>139670</v>
      </c>
      <c r="B4224" t="s">
        <v>5103</v>
      </c>
      <c r="C4224" t="s">
        <v>3963</v>
      </c>
      <c r="D4224" t="s">
        <v>9410</v>
      </c>
      <c r="E4224">
        <v>1300000</v>
      </c>
      <c r="F4224">
        <v>1560000</v>
      </c>
      <c r="G4224">
        <v>46252</v>
      </c>
      <c r="H4224" t="s">
        <v>9405</v>
      </c>
    </row>
    <row r="4225" spans="1:8" hidden="1">
      <c r="A4225">
        <v>139671</v>
      </c>
      <c r="B4225" t="s">
        <v>4707</v>
      </c>
      <c r="C4225" t="s">
        <v>4708</v>
      </c>
      <c r="D4225" t="s">
        <v>9411</v>
      </c>
      <c r="E4225">
        <v>235216.79</v>
      </c>
      <c r="F4225">
        <v>235216.79</v>
      </c>
      <c r="G4225">
        <v>46252</v>
      </c>
      <c r="H4225" t="s">
        <v>9405</v>
      </c>
    </row>
    <row r="4226" spans="1:8" hidden="1">
      <c r="A4226">
        <v>139672</v>
      </c>
      <c r="B4226" t="s">
        <v>5533</v>
      </c>
      <c r="C4226" t="s">
        <v>4084</v>
      </c>
      <c r="D4226" t="s">
        <v>9412</v>
      </c>
      <c r="E4226">
        <v>4</v>
      </c>
      <c r="F4226">
        <v>4</v>
      </c>
      <c r="G4226">
        <v>46252</v>
      </c>
      <c r="H4226" t="s">
        <v>9405</v>
      </c>
    </row>
    <row r="4227" spans="1:8" hidden="1">
      <c r="A4227">
        <v>139673</v>
      </c>
      <c r="B4227" t="s">
        <v>7061</v>
      </c>
      <c r="C4227" t="s">
        <v>4089</v>
      </c>
      <c r="D4227" t="s">
        <v>9413</v>
      </c>
      <c r="E4227">
        <v>3700000</v>
      </c>
      <c r="F4227">
        <v>4440000</v>
      </c>
      <c r="G4227">
        <v>46254</v>
      </c>
      <c r="H4227" t="s">
        <v>9414</v>
      </c>
    </row>
    <row r="4228" spans="1:8" hidden="1">
      <c r="A4228">
        <v>139674</v>
      </c>
      <c r="B4228" t="s">
        <v>5533</v>
      </c>
      <c r="C4228" t="s">
        <v>4084</v>
      </c>
      <c r="D4228" t="s">
        <v>9415</v>
      </c>
      <c r="E4228">
        <v>4</v>
      </c>
      <c r="F4228">
        <v>4</v>
      </c>
      <c r="G4228">
        <v>46252</v>
      </c>
      <c r="H4228" t="s">
        <v>9405</v>
      </c>
    </row>
    <row r="4229" spans="1:8" hidden="1">
      <c r="A4229">
        <v>139675</v>
      </c>
      <c r="B4229" t="s">
        <v>9416</v>
      </c>
      <c r="C4229" t="s">
        <v>9417</v>
      </c>
      <c r="D4229" t="s">
        <v>9418</v>
      </c>
      <c r="E4229">
        <v>2000000</v>
      </c>
      <c r="F4229">
        <v>2000000</v>
      </c>
      <c r="G4229">
        <v>46252</v>
      </c>
      <c r="H4229" t="s">
        <v>9405</v>
      </c>
    </row>
    <row r="4230" spans="1:8" hidden="1">
      <c r="A4230">
        <v>139676</v>
      </c>
      <c r="B4230" t="s">
        <v>7061</v>
      </c>
      <c r="C4230" t="s">
        <v>4089</v>
      </c>
      <c r="D4230" t="s">
        <v>9419</v>
      </c>
      <c r="E4230">
        <v>5152000</v>
      </c>
      <c r="F4230">
        <v>6182400</v>
      </c>
      <c r="G4230">
        <v>46253</v>
      </c>
      <c r="H4230" t="s">
        <v>9420</v>
      </c>
    </row>
    <row r="4231" spans="1:8" hidden="1">
      <c r="A4231">
        <v>139677</v>
      </c>
      <c r="B4231" t="s">
        <v>5385</v>
      </c>
      <c r="C4231" t="s">
        <v>5386</v>
      </c>
      <c r="D4231" t="s">
        <v>9299</v>
      </c>
      <c r="E4231">
        <v>643500</v>
      </c>
      <c r="F4231">
        <v>772200</v>
      </c>
      <c r="G4231">
        <v>46253</v>
      </c>
      <c r="H4231" t="s">
        <v>9420</v>
      </c>
    </row>
    <row r="4232" spans="1:8" hidden="1">
      <c r="A4232">
        <v>139678</v>
      </c>
      <c r="B4232" t="s">
        <v>4925</v>
      </c>
      <c r="C4232" t="s">
        <v>4926</v>
      </c>
      <c r="D4232" t="s">
        <v>9421</v>
      </c>
      <c r="E4232">
        <v>419390</v>
      </c>
      <c r="F4232">
        <v>503268</v>
      </c>
      <c r="G4232">
        <v>46253</v>
      </c>
      <c r="H4232" t="s">
        <v>9420</v>
      </c>
    </row>
    <row r="4233" spans="1:8" hidden="1">
      <c r="A4233">
        <v>139679</v>
      </c>
      <c r="B4233" t="s">
        <v>5087</v>
      </c>
      <c r="C4233" t="s">
        <v>5088</v>
      </c>
      <c r="D4233" t="s">
        <v>9422</v>
      </c>
      <c r="E4233">
        <v>25000000</v>
      </c>
      <c r="F4233">
        <v>25000000</v>
      </c>
      <c r="G4233">
        <v>46253</v>
      </c>
      <c r="H4233" t="s">
        <v>9420</v>
      </c>
    </row>
    <row r="4234" spans="1:8" hidden="1">
      <c r="A4234">
        <v>139680</v>
      </c>
      <c r="B4234" t="s">
        <v>9423</v>
      </c>
      <c r="C4234" t="s">
        <v>9424</v>
      </c>
      <c r="D4234" t="s">
        <v>9425</v>
      </c>
      <c r="E4234">
        <v>10200000</v>
      </c>
      <c r="F4234">
        <v>10200000</v>
      </c>
      <c r="G4234">
        <v>46253</v>
      </c>
      <c r="H4234" t="s">
        <v>9420</v>
      </c>
    </row>
    <row r="4235" spans="1:8" hidden="1">
      <c r="A4235">
        <v>139681</v>
      </c>
      <c r="B4235" t="s">
        <v>4952</v>
      </c>
      <c r="C4235" t="s">
        <v>3992</v>
      </c>
      <c r="D4235" t="s">
        <v>6179</v>
      </c>
      <c r="E4235">
        <v>500000</v>
      </c>
      <c r="F4235">
        <v>500000</v>
      </c>
      <c r="G4235">
        <v>46253</v>
      </c>
      <c r="H4235" t="s">
        <v>9420</v>
      </c>
    </row>
    <row r="4236" spans="1:8" hidden="1">
      <c r="A4236">
        <v>139682</v>
      </c>
      <c r="B4236" t="s">
        <v>4952</v>
      </c>
      <c r="C4236" t="s">
        <v>3992</v>
      </c>
      <c r="D4236" t="s">
        <v>9426</v>
      </c>
      <c r="E4236">
        <v>5945000</v>
      </c>
      <c r="F4236">
        <v>5945000</v>
      </c>
      <c r="G4236">
        <v>46253</v>
      </c>
      <c r="H4236" t="s">
        <v>9420</v>
      </c>
    </row>
    <row r="4237" spans="1:8" hidden="1">
      <c r="A4237">
        <v>139683</v>
      </c>
      <c r="B4237" t="s">
        <v>6896</v>
      </c>
      <c r="C4237" t="s">
        <v>4093</v>
      </c>
      <c r="D4237" t="s">
        <v>9427</v>
      </c>
      <c r="E4237">
        <v>320000</v>
      </c>
      <c r="F4237">
        <v>320000</v>
      </c>
      <c r="G4237">
        <v>46253</v>
      </c>
      <c r="H4237" t="s">
        <v>9420</v>
      </c>
    </row>
    <row r="4238" spans="1:8" hidden="1">
      <c r="A4238">
        <v>139684</v>
      </c>
      <c r="B4238">
        <v>0</v>
      </c>
      <c r="C4238">
        <v>0</v>
      </c>
      <c r="D4238" t="s">
        <v>9428</v>
      </c>
      <c r="E4238">
        <v>7522700</v>
      </c>
      <c r="F4238">
        <v>9027240</v>
      </c>
      <c r="G4238">
        <v>46253</v>
      </c>
      <c r="H4238" t="s">
        <v>9420</v>
      </c>
    </row>
    <row r="4239" spans="1:8" hidden="1">
      <c r="A4239">
        <v>139685</v>
      </c>
      <c r="B4239" t="s">
        <v>9429</v>
      </c>
      <c r="C4239" t="s">
        <v>9430</v>
      </c>
      <c r="D4239" t="s">
        <v>9431</v>
      </c>
      <c r="E4239">
        <v>11498500</v>
      </c>
      <c r="F4239">
        <v>11498500</v>
      </c>
      <c r="G4239">
        <v>46253</v>
      </c>
      <c r="H4239" t="s">
        <v>9420</v>
      </c>
    </row>
    <row r="4240" spans="1:8" hidden="1">
      <c r="A4240">
        <v>139686</v>
      </c>
      <c r="B4240" t="s">
        <v>6574</v>
      </c>
      <c r="C4240" t="s">
        <v>6575</v>
      </c>
      <c r="D4240" t="s">
        <v>9432</v>
      </c>
      <c r="E4240">
        <v>1275000</v>
      </c>
      <c r="F4240">
        <v>1275000</v>
      </c>
      <c r="G4240">
        <v>46253</v>
      </c>
      <c r="H4240" t="s">
        <v>9420</v>
      </c>
    </row>
    <row r="4241" spans="1:8" hidden="1">
      <c r="A4241">
        <v>139687</v>
      </c>
      <c r="B4241" t="s">
        <v>6748</v>
      </c>
      <c r="C4241" t="s">
        <v>6749</v>
      </c>
      <c r="D4241" t="s">
        <v>9433</v>
      </c>
      <c r="E4241">
        <v>800000</v>
      </c>
      <c r="F4241">
        <v>800000</v>
      </c>
      <c r="G4241">
        <v>46253</v>
      </c>
      <c r="H4241" t="s">
        <v>9420</v>
      </c>
    </row>
    <row r="4242" spans="1:8" hidden="1">
      <c r="A4242">
        <v>139688</v>
      </c>
      <c r="B4242">
        <v>0</v>
      </c>
      <c r="C4242">
        <v>0</v>
      </c>
      <c r="D4242" t="s">
        <v>9434</v>
      </c>
      <c r="E4242">
        <v>0</v>
      </c>
      <c r="F4242">
        <v>0</v>
      </c>
      <c r="G4242">
        <v>46253</v>
      </c>
      <c r="H4242" t="s">
        <v>9420</v>
      </c>
    </row>
    <row r="4243" spans="1:8" hidden="1">
      <c r="A4243">
        <v>139689</v>
      </c>
      <c r="B4243" t="s">
        <v>8140</v>
      </c>
      <c r="C4243" t="s">
        <v>8141</v>
      </c>
      <c r="D4243" t="s">
        <v>9433</v>
      </c>
      <c r="E4243">
        <v>600000</v>
      </c>
      <c r="F4243">
        <v>600000</v>
      </c>
      <c r="G4243">
        <v>46253</v>
      </c>
      <c r="H4243" t="s">
        <v>9420</v>
      </c>
    </row>
    <row r="4244" spans="1:8" hidden="1">
      <c r="A4244">
        <v>139690</v>
      </c>
      <c r="B4244" t="s">
        <v>6365</v>
      </c>
      <c r="C4244" t="s">
        <v>4028</v>
      </c>
      <c r="D4244" t="s">
        <v>9433</v>
      </c>
      <c r="E4244">
        <v>1155420</v>
      </c>
      <c r="F4244">
        <v>1386504</v>
      </c>
      <c r="G4244">
        <v>46253</v>
      </c>
      <c r="H4244" t="s">
        <v>9420</v>
      </c>
    </row>
    <row r="4245" spans="1:8" hidden="1">
      <c r="A4245">
        <v>139691</v>
      </c>
      <c r="B4245" t="s">
        <v>7355</v>
      </c>
      <c r="C4245" t="s">
        <v>4100</v>
      </c>
      <c r="D4245" t="s">
        <v>9433</v>
      </c>
      <c r="E4245">
        <v>800000</v>
      </c>
      <c r="F4245">
        <v>800000</v>
      </c>
      <c r="G4245">
        <v>46253</v>
      </c>
      <c r="H4245" t="s">
        <v>9420</v>
      </c>
    </row>
    <row r="4246" spans="1:8" hidden="1">
      <c r="A4246">
        <v>139692</v>
      </c>
      <c r="B4246" t="s">
        <v>4726</v>
      </c>
      <c r="C4246" t="s">
        <v>3993</v>
      </c>
      <c r="D4246" t="s">
        <v>9433</v>
      </c>
      <c r="E4246">
        <v>366680</v>
      </c>
      <c r="F4246">
        <v>440016</v>
      </c>
      <c r="G4246">
        <v>46253</v>
      </c>
      <c r="H4246" t="s">
        <v>9420</v>
      </c>
    </row>
    <row r="4247" spans="1:8" hidden="1">
      <c r="A4247">
        <v>139693</v>
      </c>
      <c r="B4247" t="s">
        <v>6562</v>
      </c>
      <c r="C4247" t="s">
        <v>4027</v>
      </c>
      <c r="D4247" t="s">
        <v>9433</v>
      </c>
      <c r="E4247">
        <v>2000000</v>
      </c>
      <c r="F4247">
        <v>2400000</v>
      </c>
      <c r="G4247">
        <v>46253</v>
      </c>
      <c r="H4247" t="s">
        <v>9420</v>
      </c>
    </row>
    <row r="4248" spans="1:8" hidden="1">
      <c r="A4248">
        <v>139694</v>
      </c>
      <c r="B4248" t="s">
        <v>5314</v>
      </c>
      <c r="C4248" t="s">
        <v>4023</v>
      </c>
      <c r="D4248" t="s">
        <v>9433</v>
      </c>
      <c r="E4248">
        <v>4622933.5999999996</v>
      </c>
      <c r="F4248">
        <v>5547520.3200000003</v>
      </c>
      <c r="G4248">
        <v>46253</v>
      </c>
      <c r="H4248" t="s">
        <v>9420</v>
      </c>
    </row>
    <row r="4249" spans="1:8" hidden="1">
      <c r="A4249">
        <v>139695</v>
      </c>
      <c r="B4249" t="s">
        <v>4724</v>
      </c>
      <c r="C4249" t="s">
        <v>4032</v>
      </c>
      <c r="D4249" t="s">
        <v>9433</v>
      </c>
      <c r="E4249">
        <v>1944000</v>
      </c>
      <c r="F4249">
        <v>2332800</v>
      </c>
      <c r="G4249">
        <v>46253</v>
      </c>
      <c r="H4249" t="s">
        <v>9420</v>
      </c>
    </row>
    <row r="4250" spans="1:8" hidden="1">
      <c r="A4250">
        <v>139696</v>
      </c>
      <c r="B4250" t="s">
        <v>5316</v>
      </c>
      <c r="C4250" t="s">
        <v>4141</v>
      </c>
      <c r="D4250" t="s">
        <v>9435</v>
      </c>
      <c r="E4250">
        <v>7856250</v>
      </c>
      <c r="F4250">
        <v>9427500</v>
      </c>
      <c r="G4250">
        <v>46253</v>
      </c>
      <c r="H4250" t="s">
        <v>9420</v>
      </c>
    </row>
    <row r="4251" spans="1:8" hidden="1">
      <c r="A4251">
        <v>139697</v>
      </c>
      <c r="B4251" t="s">
        <v>4891</v>
      </c>
      <c r="C4251" t="s">
        <v>4892</v>
      </c>
      <c r="D4251" t="s">
        <v>9436</v>
      </c>
      <c r="E4251">
        <v>1690000</v>
      </c>
      <c r="F4251">
        <v>1690000</v>
      </c>
      <c r="G4251">
        <v>46253</v>
      </c>
      <c r="H4251" t="s">
        <v>9420</v>
      </c>
    </row>
    <row r="4252" spans="1:8" hidden="1">
      <c r="A4252">
        <v>139698</v>
      </c>
      <c r="B4252" t="s">
        <v>4697</v>
      </c>
      <c r="C4252" t="s">
        <v>3996</v>
      </c>
      <c r="D4252" t="s">
        <v>9437</v>
      </c>
      <c r="E4252">
        <v>520000</v>
      </c>
      <c r="F4252">
        <v>520000</v>
      </c>
      <c r="G4252">
        <v>46253</v>
      </c>
      <c r="H4252" t="s">
        <v>9420</v>
      </c>
    </row>
    <row r="4253" spans="1:8" hidden="1">
      <c r="A4253">
        <v>139699</v>
      </c>
      <c r="B4253" t="s">
        <v>6800</v>
      </c>
      <c r="C4253" t="s">
        <v>4182</v>
      </c>
      <c r="D4253" t="s">
        <v>7983</v>
      </c>
      <c r="E4253">
        <v>4062000</v>
      </c>
      <c r="F4253">
        <v>4062000</v>
      </c>
      <c r="G4253">
        <v>46253</v>
      </c>
      <c r="H4253" t="s">
        <v>9420</v>
      </c>
    </row>
    <row r="4254" spans="1:8" hidden="1">
      <c r="A4254">
        <v>139700</v>
      </c>
      <c r="B4254" t="s">
        <v>5400</v>
      </c>
      <c r="C4254" t="s">
        <v>5401</v>
      </c>
      <c r="D4254" t="s">
        <v>9438</v>
      </c>
      <c r="E4254">
        <v>6982800</v>
      </c>
      <c r="F4254">
        <v>6982800</v>
      </c>
      <c r="G4254">
        <v>46253</v>
      </c>
      <c r="H4254" t="s">
        <v>9420</v>
      </c>
    </row>
    <row r="4255" spans="1:8" hidden="1">
      <c r="A4255">
        <v>139701</v>
      </c>
      <c r="B4255" t="s">
        <v>4697</v>
      </c>
      <c r="C4255" t="s">
        <v>3996</v>
      </c>
      <c r="D4255" t="s">
        <v>9439</v>
      </c>
      <c r="E4255">
        <v>5618600</v>
      </c>
      <c r="F4255">
        <v>5618600</v>
      </c>
      <c r="G4255">
        <v>46254</v>
      </c>
      <c r="H4255" t="s">
        <v>9414</v>
      </c>
    </row>
    <row r="4256" spans="1:8" hidden="1">
      <c r="A4256">
        <v>139702</v>
      </c>
      <c r="B4256" t="s">
        <v>4697</v>
      </c>
      <c r="C4256" t="s">
        <v>3996</v>
      </c>
      <c r="D4256" t="s">
        <v>9440</v>
      </c>
      <c r="E4256">
        <v>148015698</v>
      </c>
      <c r="F4256">
        <v>177618837.59999999</v>
      </c>
      <c r="G4256">
        <v>46254</v>
      </c>
      <c r="H4256" t="s">
        <v>9414</v>
      </c>
    </row>
    <row r="4257" spans="1:8" hidden="1">
      <c r="A4257">
        <v>139703</v>
      </c>
      <c r="B4257" t="s">
        <v>5057</v>
      </c>
      <c r="C4257" t="s">
        <v>4008</v>
      </c>
      <c r="D4257" t="s">
        <v>5333</v>
      </c>
      <c r="E4257">
        <v>1338427</v>
      </c>
      <c r="F4257">
        <v>1606112.4</v>
      </c>
      <c r="G4257">
        <v>46254</v>
      </c>
      <c r="H4257" t="s">
        <v>9414</v>
      </c>
    </row>
    <row r="4258" spans="1:8" hidden="1">
      <c r="A4258">
        <v>139704</v>
      </c>
      <c r="B4258" t="s">
        <v>9441</v>
      </c>
      <c r="C4258" t="s">
        <v>9442</v>
      </c>
      <c r="D4258" t="s">
        <v>9443</v>
      </c>
      <c r="E4258">
        <v>16650000</v>
      </c>
      <c r="F4258">
        <v>16650000</v>
      </c>
      <c r="G4258">
        <v>46254</v>
      </c>
      <c r="H4258" t="s">
        <v>9414</v>
      </c>
    </row>
    <row r="4259" spans="1:8" hidden="1">
      <c r="A4259">
        <v>139705</v>
      </c>
      <c r="B4259" t="s">
        <v>4791</v>
      </c>
      <c r="C4259" t="s">
        <v>3968</v>
      </c>
      <c r="D4259">
        <v>0</v>
      </c>
      <c r="E4259">
        <v>7270000</v>
      </c>
      <c r="F4259">
        <v>8724000</v>
      </c>
      <c r="G4259">
        <v>46254</v>
      </c>
      <c r="H4259" t="s">
        <v>9414</v>
      </c>
    </row>
    <row r="4260" spans="1:8" hidden="1">
      <c r="A4260">
        <v>139706</v>
      </c>
      <c r="B4260" t="s">
        <v>9444</v>
      </c>
      <c r="C4260" t="s">
        <v>9445</v>
      </c>
      <c r="D4260" t="s">
        <v>9446</v>
      </c>
      <c r="E4260">
        <v>15000000</v>
      </c>
      <c r="F4260">
        <v>15000000</v>
      </c>
      <c r="G4260">
        <v>46254</v>
      </c>
      <c r="H4260" t="s">
        <v>9414</v>
      </c>
    </row>
    <row r="4261" spans="1:8" hidden="1">
      <c r="A4261">
        <v>139707</v>
      </c>
      <c r="B4261" t="s">
        <v>7374</v>
      </c>
      <c r="C4261" t="s">
        <v>4026</v>
      </c>
      <c r="D4261" t="s">
        <v>9447</v>
      </c>
      <c r="E4261">
        <v>1260000</v>
      </c>
      <c r="F4261">
        <v>1512000</v>
      </c>
      <c r="G4261">
        <v>46254</v>
      </c>
      <c r="H4261" t="s">
        <v>9414</v>
      </c>
    </row>
    <row r="4262" spans="1:8" hidden="1">
      <c r="A4262">
        <v>139708</v>
      </c>
      <c r="B4262" t="s">
        <v>7435</v>
      </c>
      <c r="C4262" t="s">
        <v>4196</v>
      </c>
      <c r="D4262" t="s">
        <v>9448</v>
      </c>
      <c r="E4262">
        <v>20000000</v>
      </c>
      <c r="F4262">
        <v>24000000</v>
      </c>
      <c r="G4262">
        <v>46254</v>
      </c>
      <c r="H4262" t="s">
        <v>9414</v>
      </c>
    </row>
    <row r="4263" spans="1:8" hidden="1">
      <c r="A4263">
        <v>139709</v>
      </c>
      <c r="B4263" t="s">
        <v>7015</v>
      </c>
      <c r="C4263" t="s">
        <v>4090</v>
      </c>
      <c r="D4263" t="s">
        <v>9449</v>
      </c>
      <c r="E4263">
        <v>4539680</v>
      </c>
      <c r="F4263">
        <v>5447616</v>
      </c>
      <c r="G4263">
        <v>46254</v>
      </c>
      <c r="H4263" t="s">
        <v>9414</v>
      </c>
    </row>
    <row r="4264" spans="1:8" hidden="1">
      <c r="A4264">
        <v>139710</v>
      </c>
      <c r="B4264" t="s">
        <v>4695</v>
      </c>
      <c r="C4264" t="s">
        <v>3973</v>
      </c>
      <c r="D4264" t="s">
        <v>9450</v>
      </c>
      <c r="E4264">
        <v>5999700</v>
      </c>
      <c r="F4264">
        <v>5999700</v>
      </c>
      <c r="G4264">
        <v>46254</v>
      </c>
      <c r="H4264" t="s">
        <v>9414</v>
      </c>
    </row>
    <row r="4265" spans="1:8" hidden="1">
      <c r="A4265">
        <v>139711</v>
      </c>
      <c r="B4265" t="s">
        <v>4697</v>
      </c>
      <c r="C4265" t="s">
        <v>3996</v>
      </c>
      <c r="D4265" t="s">
        <v>9451</v>
      </c>
      <c r="E4265">
        <v>4719000</v>
      </c>
      <c r="F4265">
        <v>5662800</v>
      </c>
      <c r="G4265">
        <v>46254</v>
      </c>
      <c r="H4265" t="s">
        <v>9414</v>
      </c>
    </row>
    <row r="4266" spans="1:8" hidden="1">
      <c r="A4266">
        <v>139712</v>
      </c>
      <c r="B4266" t="s">
        <v>5199</v>
      </c>
      <c r="C4266" t="s">
        <v>4005</v>
      </c>
      <c r="D4266" t="s">
        <v>9452</v>
      </c>
      <c r="E4266">
        <v>240000</v>
      </c>
      <c r="F4266">
        <v>288000</v>
      </c>
      <c r="G4266">
        <v>46254</v>
      </c>
      <c r="H4266" t="s">
        <v>9414</v>
      </c>
    </row>
    <row r="4267" spans="1:8" hidden="1">
      <c r="A4267">
        <v>139713</v>
      </c>
      <c r="B4267" t="s">
        <v>5057</v>
      </c>
      <c r="C4267" t="s">
        <v>4008</v>
      </c>
      <c r="D4267" t="s">
        <v>5333</v>
      </c>
      <c r="E4267">
        <v>1013200</v>
      </c>
      <c r="F4267">
        <v>1215840</v>
      </c>
      <c r="G4267">
        <v>46254</v>
      </c>
      <c r="H4267" t="s">
        <v>9414</v>
      </c>
    </row>
    <row r="4268" spans="1:8" hidden="1">
      <c r="A4268">
        <v>139714</v>
      </c>
      <c r="B4268" t="s">
        <v>5057</v>
      </c>
      <c r="C4268" t="s">
        <v>4008</v>
      </c>
      <c r="D4268" t="s">
        <v>9453</v>
      </c>
      <c r="E4268">
        <v>9083334</v>
      </c>
      <c r="F4268">
        <v>10900000.800000001</v>
      </c>
      <c r="G4268">
        <v>46254</v>
      </c>
      <c r="H4268" t="s">
        <v>9414</v>
      </c>
    </row>
    <row r="4269" spans="1:8" hidden="1">
      <c r="A4269">
        <v>139715</v>
      </c>
      <c r="B4269" t="s">
        <v>6011</v>
      </c>
      <c r="C4269" t="s">
        <v>4037</v>
      </c>
      <c r="D4269" t="s">
        <v>9454</v>
      </c>
      <c r="E4269">
        <v>10666666</v>
      </c>
      <c r="F4269">
        <v>12799999.199999999</v>
      </c>
      <c r="G4269">
        <v>46254</v>
      </c>
      <c r="H4269" t="s">
        <v>9414</v>
      </c>
    </row>
    <row r="4270" spans="1:8" hidden="1">
      <c r="A4270">
        <v>139716</v>
      </c>
      <c r="B4270" t="s">
        <v>4794</v>
      </c>
      <c r="C4270" t="s">
        <v>4025</v>
      </c>
      <c r="D4270">
        <v>0</v>
      </c>
      <c r="E4270">
        <v>3316500</v>
      </c>
      <c r="F4270">
        <v>3979800</v>
      </c>
      <c r="G4270">
        <v>46254</v>
      </c>
      <c r="H4270" t="s">
        <v>9414</v>
      </c>
    </row>
    <row r="4271" spans="1:8" hidden="1">
      <c r="A4271">
        <v>139717</v>
      </c>
      <c r="B4271" t="s">
        <v>6177</v>
      </c>
      <c r="C4271" t="s">
        <v>4200</v>
      </c>
      <c r="D4271" t="s">
        <v>8001</v>
      </c>
      <c r="E4271">
        <v>3000000</v>
      </c>
      <c r="F4271">
        <v>3000000</v>
      </c>
      <c r="G4271">
        <v>46254</v>
      </c>
      <c r="H4271" t="s">
        <v>9414</v>
      </c>
    </row>
    <row r="4272" spans="1:8" hidden="1">
      <c r="A4272">
        <v>139718</v>
      </c>
      <c r="B4272" t="s">
        <v>6495</v>
      </c>
      <c r="C4272" t="s">
        <v>6496</v>
      </c>
      <c r="D4272">
        <v>0</v>
      </c>
      <c r="E4272">
        <v>67040000</v>
      </c>
      <c r="F4272">
        <v>67040000</v>
      </c>
      <c r="G4272">
        <v>46254</v>
      </c>
      <c r="H4272" t="s">
        <v>9414</v>
      </c>
    </row>
    <row r="4273" spans="1:8" hidden="1">
      <c r="A4273">
        <v>139719</v>
      </c>
      <c r="B4273" t="s">
        <v>9455</v>
      </c>
      <c r="C4273" t="s">
        <v>9456</v>
      </c>
      <c r="D4273" t="s">
        <v>9457</v>
      </c>
      <c r="E4273">
        <v>600000</v>
      </c>
      <c r="F4273">
        <v>600000</v>
      </c>
      <c r="G4273">
        <v>46254</v>
      </c>
      <c r="H4273" t="s">
        <v>9414</v>
      </c>
    </row>
    <row r="4274" spans="1:8" hidden="1">
      <c r="A4274">
        <v>139720</v>
      </c>
      <c r="B4274" t="s">
        <v>4791</v>
      </c>
      <c r="C4274" t="s">
        <v>3968</v>
      </c>
      <c r="D4274" t="s">
        <v>9458</v>
      </c>
      <c r="E4274">
        <v>1166666.67</v>
      </c>
      <c r="F4274">
        <v>1400000</v>
      </c>
      <c r="G4274">
        <v>46254</v>
      </c>
      <c r="H4274" t="s">
        <v>9414</v>
      </c>
    </row>
    <row r="4275" spans="1:8" hidden="1">
      <c r="A4275">
        <v>139721</v>
      </c>
      <c r="B4275" t="s">
        <v>6429</v>
      </c>
      <c r="C4275" t="s">
        <v>6430</v>
      </c>
      <c r="D4275" t="s">
        <v>9459</v>
      </c>
      <c r="E4275">
        <v>3370000000</v>
      </c>
      <c r="F4275">
        <v>3370000000</v>
      </c>
      <c r="G4275">
        <v>46255</v>
      </c>
      <c r="H4275" t="s">
        <v>9460</v>
      </c>
    </row>
    <row r="4276" spans="1:8" hidden="1">
      <c r="A4276">
        <v>139722</v>
      </c>
      <c r="B4276">
        <v>0</v>
      </c>
      <c r="C4276">
        <v>0</v>
      </c>
      <c r="D4276" t="s">
        <v>9461</v>
      </c>
      <c r="E4276">
        <v>0</v>
      </c>
      <c r="F4276">
        <v>0</v>
      </c>
      <c r="G4276">
        <v>46255</v>
      </c>
      <c r="H4276" t="s">
        <v>9460</v>
      </c>
    </row>
    <row r="4277" spans="1:8" hidden="1">
      <c r="A4277">
        <v>139723</v>
      </c>
      <c r="B4277" t="s">
        <v>4794</v>
      </c>
      <c r="C4277" t="s">
        <v>4025</v>
      </c>
      <c r="D4277" t="s">
        <v>9462</v>
      </c>
      <c r="E4277">
        <v>5862.5</v>
      </c>
      <c r="F4277">
        <v>5862.5</v>
      </c>
      <c r="G4277">
        <v>46255</v>
      </c>
      <c r="H4277" t="s">
        <v>9460</v>
      </c>
    </row>
    <row r="4278" spans="1:8" hidden="1">
      <c r="A4278">
        <v>139724</v>
      </c>
      <c r="B4278" t="s">
        <v>8704</v>
      </c>
      <c r="C4278" t="s">
        <v>4117</v>
      </c>
      <c r="D4278" t="s">
        <v>9463</v>
      </c>
      <c r="E4278">
        <v>12670660</v>
      </c>
      <c r="F4278">
        <v>15204792</v>
      </c>
      <c r="G4278">
        <v>46255</v>
      </c>
      <c r="H4278" t="s">
        <v>9460</v>
      </c>
    </row>
    <row r="4279" spans="1:8" hidden="1">
      <c r="A4279">
        <v>139725</v>
      </c>
      <c r="B4279">
        <v>0</v>
      </c>
      <c r="C4279">
        <v>0</v>
      </c>
      <c r="D4279" t="s">
        <v>9464</v>
      </c>
      <c r="E4279">
        <v>0</v>
      </c>
      <c r="F4279">
        <v>0</v>
      </c>
      <c r="G4279">
        <v>46258</v>
      </c>
      <c r="H4279" t="s">
        <v>9465</v>
      </c>
    </row>
    <row r="4280" spans="1:8" hidden="1">
      <c r="A4280">
        <v>139726</v>
      </c>
      <c r="B4280" t="s">
        <v>6800</v>
      </c>
      <c r="C4280" t="s">
        <v>4182</v>
      </c>
      <c r="D4280" t="s">
        <v>9466</v>
      </c>
      <c r="E4280">
        <v>7660000</v>
      </c>
      <c r="F4280">
        <v>7660000</v>
      </c>
      <c r="G4280">
        <v>46258</v>
      </c>
      <c r="H4280" t="s">
        <v>9465</v>
      </c>
    </row>
    <row r="4281" spans="1:8" hidden="1">
      <c r="A4281">
        <v>139727</v>
      </c>
      <c r="B4281" t="s">
        <v>6843</v>
      </c>
      <c r="C4281" t="s">
        <v>6844</v>
      </c>
      <c r="D4281" t="s">
        <v>9467</v>
      </c>
      <c r="E4281">
        <v>1600000</v>
      </c>
      <c r="F4281">
        <v>1600000</v>
      </c>
      <c r="G4281">
        <v>46258</v>
      </c>
      <c r="H4281" t="s">
        <v>9465</v>
      </c>
    </row>
    <row r="4282" spans="1:8" hidden="1">
      <c r="A4282">
        <v>139728</v>
      </c>
      <c r="B4282" t="s">
        <v>7867</v>
      </c>
      <c r="C4282" t="s">
        <v>4185</v>
      </c>
      <c r="D4282" t="s">
        <v>9468</v>
      </c>
      <c r="E4282">
        <v>800000</v>
      </c>
      <c r="F4282">
        <v>800000</v>
      </c>
      <c r="G4282">
        <v>46258</v>
      </c>
      <c r="H4282" t="s">
        <v>9465</v>
      </c>
    </row>
    <row r="4283" spans="1:8" hidden="1">
      <c r="A4283">
        <v>139729</v>
      </c>
      <c r="B4283" t="s">
        <v>4697</v>
      </c>
      <c r="C4283" t="s">
        <v>3996</v>
      </c>
      <c r="D4283" t="s">
        <v>3501</v>
      </c>
      <c r="E4283">
        <v>3340000</v>
      </c>
      <c r="F4283">
        <v>3340000</v>
      </c>
      <c r="G4283">
        <v>46258</v>
      </c>
      <c r="H4283" t="s">
        <v>9465</v>
      </c>
    </row>
    <row r="4284" spans="1:8" hidden="1">
      <c r="A4284">
        <v>139730</v>
      </c>
      <c r="B4284" t="s">
        <v>9469</v>
      </c>
      <c r="C4284" t="s">
        <v>9470</v>
      </c>
      <c r="D4284" t="s">
        <v>9471</v>
      </c>
      <c r="E4284">
        <v>2080000</v>
      </c>
      <c r="F4284">
        <v>2080000</v>
      </c>
      <c r="G4284">
        <v>46258</v>
      </c>
      <c r="H4284" t="s">
        <v>9465</v>
      </c>
    </row>
    <row r="4285" spans="1:8" hidden="1">
      <c r="A4285">
        <v>139731</v>
      </c>
      <c r="B4285" t="s">
        <v>8988</v>
      </c>
      <c r="C4285" t="s">
        <v>8989</v>
      </c>
      <c r="D4285" t="s">
        <v>9472</v>
      </c>
      <c r="E4285">
        <v>2400000</v>
      </c>
      <c r="F4285">
        <v>2400000</v>
      </c>
      <c r="G4285">
        <v>46258</v>
      </c>
      <c r="H4285" t="s">
        <v>9465</v>
      </c>
    </row>
    <row r="4286" spans="1:8" hidden="1">
      <c r="A4286">
        <v>139732</v>
      </c>
      <c r="B4286" t="s">
        <v>4925</v>
      </c>
      <c r="C4286" t="s">
        <v>4926</v>
      </c>
      <c r="D4286" t="s">
        <v>6373</v>
      </c>
      <c r="E4286">
        <v>135000</v>
      </c>
      <c r="F4286">
        <v>162000</v>
      </c>
      <c r="G4286">
        <v>46258</v>
      </c>
      <c r="H4286" t="s">
        <v>9465</v>
      </c>
    </row>
    <row r="4287" spans="1:8" hidden="1">
      <c r="A4287">
        <v>139733</v>
      </c>
      <c r="B4287" t="s">
        <v>4674</v>
      </c>
      <c r="C4287" t="s">
        <v>4675</v>
      </c>
      <c r="D4287" t="s">
        <v>9473</v>
      </c>
      <c r="E4287">
        <v>110500</v>
      </c>
      <c r="F4287">
        <v>132600</v>
      </c>
      <c r="G4287">
        <v>46258</v>
      </c>
      <c r="H4287" t="s">
        <v>9465</v>
      </c>
    </row>
    <row r="4288" spans="1:8" hidden="1">
      <c r="A4288">
        <v>139734</v>
      </c>
      <c r="B4288">
        <v>0</v>
      </c>
      <c r="C4288">
        <v>0</v>
      </c>
      <c r="D4288" t="s">
        <v>9474</v>
      </c>
      <c r="E4288">
        <v>0</v>
      </c>
      <c r="F4288">
        <v>0</v>
      </c>
      <c r="G4288">
        <v>46258</v>
      </c>
      <c r="H4288" t="s">
        <v>9465</v>
      </c>
    </row>
    <row r="4289" spans="1:8" hidden="1">
      <c r="A4289">
        <v>139735</v>
      </c>
      <c r="B4289" t="s">
        <v>4695</v>
      </c>
      <c r="C4289" t="s">
        <v>3973</v>
      </c>
      <c r="D4289" t="s">
        <v>9475</v>
      </c>
      <c r="E4289">
        <v>1863083.33</v>
      </c>
      <c r="F4289">
        <v>2235700</v>
      </c>
      <c r="G4289">
        <v>46258</v>
      </c>
      <c r="H4289" t="s">
        <v>9465</v>
      </c>
    </row>
    <row r="4290" spans="1:8" hidden="1">
      <c r="A4290">
        <v>139736</v>
      </c>
      <c r="B4290" t="s">
        <v>4674</v>
      </c>
      <c r="C4290" t="s">
        <v>4675</v>
      </c>
      <c r="D4290" t="s">
        <v>9476</v>
      </c>
      <c r="E4290">
        <v>285500</v>
      </c>
      <c r="F4290">
        <v>342600</v>
      </c>
      <c r="G4290">
        <v>46258</v>
      </c>
      <c r="H4290" t="s">
        <v>9465</v>
      </c>
    </row>
    <row r="4291" spans="1:8" hidden="1">
      <c r="A4291">
        <v>139737</v>
      </c>
      <c r="B4291" t="s">
        <v>4875</v>
      </c>
      <c r="C4291" t="s">
        <v>4048</v>
      </c>
      <c r="D4291" t="s">
        <v>9477</v>
      </c>
      <c r="E4291">
        <v>246720000</v>
      </c>
      <c r="F4291">
        <v>296064000</v>
      </c>
      <c r="G4291">
        <v>46258</v>
      </c>
      <c r="H4291" t="s">
        <v>9465</v>
      </c>
    </row>
    <row r="4292" spans="1:8" hidden="1">
      <c r="A4292">
        <v>139738</v>
      </c>
      <c r="B4292" t="s">
        <v>7015</v>
      </c>
      <c r="C4292" t="s">
        <v>4090</v>
      </c>
      <c r="D4292" t="s">
        <v>9478</v>
      </c>
      <c r="E4292">
        <v>4539680</v>
      </c>
      <c r="F4292">
        <v>5447616</v>
      </c>
      <c r="G4292">
        <v>46258</v>
      </c>
      <c r="H4292" t="s">
        <v>9465</v>
      </c>
    </row>
    <row r="4293" spans="1:8" hidden="1">
      <c r="A4293">
        <v>139739</v>
      </c>
      <c r="B4293" t="s">
        <v>7034</v>
      </c>
      <c r="C4293" t="s">
        <v>7035</v>
      </c>
      <c r="D4293" t="s">
        <v>9479</v>
      </c>
      <c r="E4293">
        <v>133625</v>
      </c>
      <c r="F4293">
        <v>133625</v>
      </c>
      <c r="G4293">
        <v>46258</v>
      </c>
      <c r="H4293" t="s">
        <v>9465</v>
      </c>
    </row>
    <row r="4294" spans="1:8" hidden="1">
      <c r="A4294">
        <v>139740</v>
      </c>
      <c r="B4294" t="s">
        <v>5151</v>
      </c>
      <c r="C4294" t="s">
        <v>4179</v>
      </c>
      <c r="D4294" t="s">
        <v>9480</v>
      </c>
      <c r="E4294">
        <v>280000</v>
      </c>
      <c r="F4294">
        <v>336000</v>
      </c>
      <c r="G4294">
        <v>46258</v>
      </c>
      <c r="H4294" t="s">
        <v>9465</v>
      </c>
    </row>
    <row r="4295" spans="1:8" hidden="1">
      <c r="A4295">
        <v>139741</v>
      </c>
      <c r="B4295" t="s">
        <v>4817</v>
      </c>
      <c r="C4295" t="s">
        <v>4091</v>
      </c>
      <c r="D4295" t="s">
        <v>9481</v>
      </c>
      <c r="E4295">
        <v>3980880</v>
      </c>
      <c r="F4295">
        <v>4777056</v>
      </c>
      <c r="G4295">
        <v>46258</v>
      </c>
      <c r="H4295" t="s">
        <v>9465</v>
      </c>
    </row>
    <row r="4296" spans="1:8" hidden="1">
      <c r="A4296">
        <v>139742</v>
      </c>
      <c r="B4296" t="s">
        <v>9482</v>
      </c>
      <c r="C4296" t="s">
        <v>9483</v>
      </c>
      <c r="D4296" t="s">
        <v>9484</v>
      </c>
      <c r="E4296">
        <v>3000000</v>
      </c>
      <c r="F4296">
        <v>3000000</v>
      </c>
      <c r="G4296">
        <v>46259</v>
      </c>
      <c r="H4296" t="s">
        <v>9485</v>
      </c>
    </row>
    <row r="4297" spans="1:8" hidden="1">
      <c r="A4297">
        <v>139743</v>
      </c>
      <c r="B4297" t="s">
        <v>4697</v>
      </c>
      <c r="C4297" t="s">
        <v>3996</v>
      </c>
      <c r="D4297" t="s">
        <v>7214</v>
      </c>
      <c r="E4297">
        <v>28700159</v>
      </c>
      <c r="F4297">
        <v>28700159</v>
      </c>
      <c r="G4297">
        <v>46259</v>
      </c>
      <c r="H4297" t="s">
        <v>9485</v>
      </c>
    </row>
    <row r="4298" spans="1:8" hidden="1">
      <c r="A4298">
        <v>139744</v>
      </c>
      <c r="B4298" t="s">
        <v>4697</v>
      </c>
      <c r="C4298" t="s">
        <v>3996</v>
      </c>
      <c r="D4298" t="s">
        <v>9486</v>
      </c>
      <c r="E4298">
        <v>24208160</v>
      </c>
      <c r="F4298">
        <v>24208160</v>
      </c>
      <c r="G4298">
        <v>46259</v>
      </c>
      <c r="H4298" t="s">
        <v>9485</v>
      </c>
    </row>
    <row r="4299" spans="1:8" hidden="1">
      <c r="A4299">
        <v>139745</v>
      </c>
      <c r="B4299" t="s">
        <v>4697</v>
      </c>
      <c r="C4299" t="s">
        <v>3996</v>
      </c>
      <c r="D4299" t="s">
        <v>3501</v>
      </c>
      <c r="E4299">
        <v>4896000</v>
      </c>
      <c r="F4299">
        <v>4896000</v>
      </c>
      <c r="G4299">
        <v>46259</v>
      </c>
      <c r="H4299" t="s">
        <v>9485</v>
      </c>
    </row>
    <row r="4300" spans="1:8" hidden="1">
      <c r="A4300">
        <v>139746</v>
      </c>
      <c r="B4300" t="s">
        <v>5580</v>
      </c>
      <c r="C4300" t="s">
        <v>5581</v>
      </c>
      <c r="D4300" t="s">
        <v>9487</v>
      </c>
      <c r="E4300">
        <v>2772</v>
      </c>
      <c r="F4300">
        <v>2772</v>
      </c>
      <c r="G4300">
        <v>46259</v>
      </c>
      <c r="H4300" t="s">
        <v>9485</v>
      </c>
    </row>
    <row r="4301" spans="1:8" hidden="1">
      <c r="A4301">
        <v>139747</v>
      </c>
      <c r="B4301" t="s">
        <v>9488</v>
      </c>
      <c r="C4301" t="s">
        <v>9489</v>
      </c>
      <c r="D4301" t="s">
        <v>9490</v>
      </c>
      <c r="E4301">
        <v>3000000</v>
      </c>
      <c r="F4301">
        <v>3000000</v>
      </c>
      <c r="G4301">
        <v>46259</v>
      </c>
      <c r="H4301" t="s">
        <v>9485</v>
      </c>
    </row>
    <row r="4302" spans="1:8" hidden="1">
      <c r="A4302">
        <v>139748</v>
      </c>
      <c r="B4302" t="s">
        <v>9491</v>
      </c>
      <c r="C4302" t="s">
        <v>9492</v>
      </c>
      <c r="D4302" t="s">
        <v>9493</v>
      </c>
      <c r="E4302">
        <v>2000000</v>
      </c>
      <c r="F4302">
        <v>2000000</v>
      </c>
      <c r="G4302">
        <v>46259</v>
      </c>
      <c r="H4302" t="s">
        <v>9485</v>
      </c>
    </row>
    <row r="4303" spans="1:8" hidden="1">
      <c r="A4303">
        <v>139749</v>
      </c>
      <c r="B4303" t="s">
        <v>5175</v>
      </c>
      <c r="C4303" t="s">
        <v>4046</v>
      </c>
      <c r="D4303" t="s">
        <v>9494</v>
      </c>
      <c r="E4303">
        <v>3200000</v>
      </c>
      <c r="F4303">
        <v>3840000</v>
      </c>
      <c r="G4303">
        <v>46259</v>
      </c>
      <c r="H4303" t="s">
        <v>9485</v>
      </c>
    </row>
    <row r="4304" spans="1:8" hidden="1">
      <c r="A4304">
        <v>139750</v>
      </c>
      <c r="B4304" t="s">
        <v>5179</v>
      </c>
      <c r="C4304" t="s">
        <v>4130</v>
      </c>
      <c r="D4304" t="s">
        <v>9495</v>
      </c>
      <c r="E4304">
        <v>2100</v>
      </c>
      <c r="F4304">
        <v>2100</v>
      </c>
      <c r="G4304">
        <v>46259</v>
      </c>
      <c r="H4304" t="s">
        <v>9485</v>
      </c>
    </row>
    <row r="4305" spans="1:8" hidden="1">
      <c r="A4305">
        <v>139751</v>
      </c>
      <c r="B4305" t="s">
        <v>5185</v>
      </c>
      <c r="C4305" t="s">
        <v>3971</v>
      </c>
      <c r="D4305" t="s">
        <v>9496</v>
      </c>
      <c r="E4305">
        <v>7819420</v>
      </c>
      <c r="F4305">
        <v>9383304</v>
      </c>
      <c r="G4305">
        <v>46259</v>
      </c>
      <c r="H4305" t="s">
        <v>9485</v>
      </c>
    </row>
    <row r="4306" spans="1:8" hidden="1">
      <c r="A4306">
        <v>139752</v>
      </c>
      <c r="B4306" t="s">
        <v>4697</v>
      </c>
      <c r="C4306" t="s">
        <v>3996</v>
      </c>
      <c r="D4306" t="s">
        <v>9497</v>
      </c>
      <c r="E4306">
        <v>713000</v>
      </c>
      <c r="F4306">
        <v>713000</v>
      </c>
      <c r="G4306">
        <v>46259</v>
      </c>
      <c r="H4306" t="s">
        <v>9485</v>
      </c>
    </row>
    <row r="4307" spans="1:8" hidden="1">
      <c r="A4307">
        <v>139753</v>
      </c>
      <c r="B4307" t="s">
        <v>5207</v>
      </c>
      <c r="C4307" t="s">
        <v>4131</v>
      </c>
      <c r="D4307" t="s">
        <v>9498</v>
      </c>
      <c r="E4307">
        <v>8100000</v>
      </c>
      <c r="F4307">
        <v>9720000</v>
      </c>
      <c r="G4307">
        <v>46259</v>
      </c>
      <c r="H4307" t="s">
        <v>9485</v>
      </c>
    </row>
    <row r="4308" spans="1:8" hidden="1">
      <c r="A4308">
        <v>139754</v>
      </c>
      <c r="B4308" t="s">
        <v>5316</v>
      </c>
      <c r="C4308" t="s">
        <v>4141</v>
      </c>
      <c r="D4308" t="s">
        <v>9499</v>
      </c>
      <c r="E4308">
        <v>924000</v>
      </c>
      <c r="F4308">
        <v>1108800</v>
      </c>
      <c r="G4308">
        <v>46259</v>
      </c>
      <c r="H4308" t="s">
        <v>9485</v>
      </c>
    </row>
    <row r="4309" spans="1:8" hidden="1">
      <c r="A4309">
        <v>139755</v>
      </c>
      <c r="B4309" t="s">
        <v>4697</v>
      </c>
      <c r="C4309" t="s">
        <v>3996</v>
      </c>
      <c r="D4309" t="s">
        <v>9500</v>
      </c>
      <c r="E4309">
        <v>33507542</v>
      </c>
      <c r="F4309">
        <v>33507542</v>
      </c>
      <c r="G4309">
        <v>46259</v>
      </c>
      <c r="H4309" t="s">
        <v>9485</v>
      </c>
    </row>
    <row r="4310" spans="1:8" hidden="1">
      <c r="A4310">
        <v>139756</v>
      </c>
      <c r="B4310" t="s">
        <v>4689</v>
      </c>
      <c r="C4310" t="s">
        <v>4002</v>
      </c>
      <c r="D4310" t="s">
        <v>9501</v>
      </c>
      <c r="E4310">
        <v>782000</v>
      </c>
      <c r="F4310">
        <v>938400</v>
      </c>
      <c r="G4310">
        <v>46259</v>
      </c>
      <c r="H4310" t="s">
        <v>9485</v>
      </c>
    </row>
    <row r="4311" spans="1:8" hidden="1">
      <c r="A4311">
        <v>139757</v>
      </c>
      <c r="B4311" t="s">
        <v>9502</v>
      </c>
      <c r="C4311" t="s">
        <v>9503</v>
      </c>
      <c r="D4311">
        <v>0</v>
      </c>
      <c r="E4311">
        <v>2400000</v>
      </c>
      <c r="F4311">
        <v>2880000</v>
      </c>
      <c r="G4311">
        <v>46259</v>
      </c>
      <c r="H4311" t="s">
        <v>9485</v>
      </c>
    </row>
    <row r="4312" spans="1:8" hidden="1">
      <c r="A4312">
        <v>139758</v>
      </c>
      <c r="B4312" t="s">
        <v>4853</v>
      </c>
      <c r="C4312" t="s">
        <v>4146</v>
      </c>
      <c r="D4312" t="s">
        <v>9504</v>
      </c>
      <c r="E4312">
        <v>283950</v>
      </c>
      <c r="F4312">
        <v>340740</v>
      </c>
      <c r="G4312">
        <v>46259</v>
      </c>
      <c r="H4312" t="s">
        <v>9485</v>
      </c>
    </row>
    <row r="4313" spans="1:8" hidden="1">
      <c r="A4313">
        <v>139759</v>
      </c>
      <c r="B4313" t="s">
        <v>6013</v>
      </c>
      <c r="C4313" t="s">
        <v>6014</v>
      </c>
      <c r="D4313">
        <v>0</v>
      </c>
      <c r="E4313">
        <v>1050000</v>
      </c>
      <c r="F4313">
        <v>1260000</v>
      </c>
      <c r="G4313">
        <v>46259</v>
      </c>
      <c r="H4313" t="s">
        <v>9485</v>
      </c>
    </row>
    <row r="4314" spans="1:8" hidden="1">
      <c r="A4314">
        <v>139760</v>
      </c>
      <c r="B4314" t="s">
        <v>4858</v>
      </c>
      <c r="C4314" t="s">
        <v>4079</v>
      </c>
      <c r="D4314" t="s">
        <v>9505</v>
      </c>
      <c r="E4314">
        <v>38912</v>
      </c>
      <c r="F4314">
        <v>46694.400000000001</v>
      </c>
      <c r="G4314">
        <v>46259</v>
      </c>
      <c r="H4314" t="s">
        <v>9485</v>
      </c>
    </row>
    <row r="4315" spans="1:8" hidden="1">
      <c r="A4315">
        <v>139761</v>
      </c>
      <c r="B4315" t="s">
        <v>4697</v>
      </c>
      <c r="C4315" t="s">
        <v>3996</v>
      </c>
      <c r="D4315" t="s">
        <v>9506</v>
      </c>
      <c r="E4315">
        <v>876100</v>
      </c>
      <c r="F4315">
        <v>1051320</v>
      </c>
      <c r="G4315">
        <v>46259</v>
      </c>
      <c r="H4315" t="s">
        <v>9485</v>
      </c>
    </row>
    <row r="4316" spans="1:8" hidden="1">
      <c r="A4316">
        <v>139762</v>
      </c>
      <c r="B4316" t="s">
        <v>4697</v>
      </c>
      <c r="C4316" t="s">
        <v>3996</v>
      </c>
      <c r="D4316" t="s">
        <v>8617</v>
      </c>
      <c r="E4316">
        <v>1500900</v>
      </c>
      <c r="F4316">
        <v>1801080</v>
      </c>
      <c r="G4316">
        <v>46259</v>
      </c>
      <c r="H4316" t="s">
        <v>9485</v>
      </c>
    </row>
    <row r="4317" spans="1:8" hidden="1">
      <c r="A4317">
        <v>139763</v>
      </c>
      <c r="B4317">
        <v>0</v>
      </c>
      <c r="C4317">
        <v>0</v>
      </c>
      <c r="D4317" t="s">
        <v>9507</v>
      </c>
      <c r="E4317">
        <v>0</v>
      </c>
      <c r="F4317">
        <v>0</v>
      </c>
      <c r="G4317">
        <v>46259</v>
      </c>
      <c r="H4317" t="s">
        <v>9485</v>
      </c>
    </row>
    <row r="4318" spans="1:8" hidden="1">
      <c r="A4318">
        <v>139764</v>
      </c>
      <c r="B4318" t="s">
        <v>4697</v>
      </c>
      <c r="C4318" t="s">
        <v>3996</v>
      </c>
      <c r="D4318" t="s">
        <v>9508</v>
      </c>
      <c r="E4318">
        <v>1235400</v>
      </c>
      <c r="F4318">
        <v>1482480</v>
      </c>
      <c r="G4318">
        <v>46259</v>
      </c>
      <c r="H4318" t="s">
        <v>9485</v>
      </c>
    </row>
    <row r="4319" spans="1:8" hidden="1">
      <c r="A4319">
        <v>139765</v>
      </c>
      <c r="B4319" t="s">
        <v>5533</v>
      </c>
      <c r="C4319" t="s">
        <v>4084</v>
      </c>
      <c r="D4319" t="s">
        <v>9509</v>
      </c>
      <c r="E4319">
        <v>4</v>
      </c>
      <c r="F4319">
        <v>4</v>
      </c>
      <c r="G4319">
        <v>46259</v>
      </c>
      <c r="H4319" t="s">
        <v>9485</v>
      </c>
    </row>
    <row r="4320" spans="1:8" hidden="1">
      <c r="A4320">
        <v>139766</v>
      </c>
      <c r="B4320" t="s">
        <v>4732</v>
      </c>
      <c r="C4320" t="s">
        <v>4064</v>
      </c>
      <c r="D4320" t="s">
        <v>9510</v>
      </c>
      <c r="E4320">
        <v>2180300</v>
      </c>
      <c r="F4320">
        <v>2180300</v>
      </c>
      <c r="G4320">
        <v>46259</v>
      </c>
      <c r="H4320" t="s">
        <v>9485</v>
      </c>
    </row>
    <row r="4321" spans="1:8" hidden="1">
      <c r="A4321">
        <v>139767</v>
      </c>
      <c r="B4321" t="s">
        <v>4794</v>
      </c>
      <c r="C4321" t="s">
        <v>4025</v>
      </c>
      <c r="D4321" t="s">
        <v>9511</v>
      </c>
      <c r="E4321">
        <v>300000</v>
      </c>
      <c r="F4321">
        <v>300000</v>
      </c>
      <c r="G4321">
        <v>46259</v>
      </c>
      <c r="H4321" t="s">
        <v>9485</v>
      </c>
    </row>
    <row r="4322" spans="1:8" hidden="1">
      <c r="A4322">
        <v>139768</v>
      </c>
      <c r="B4322" t="s">
        <v>4695</v>
      </c>
      <c r="C4322" t="s">
        <v>3973</v>
      </c>
      <c r="D4322">
        <v>0</v>
      </c>
      <c r="E4322">
        <v>1418300</v>
      </c>
      <c r="F4322">
        <v>1701960</v>
      </c>
      <c r="G4322">
        <v>46259</v>
      </c>
      <c r="H4322" t="s">
        <v>9485</v>
      </c>
    </row>
    <row r="4323" spans="1:8" hidden="1">
      <c r="A4323">
        <v>139769</v>
      </c>
      <c r="B4323" t="s">
        <v>5165</v>
      </c>
      <c r="C4323" t="s">
        <v>4107</v>
      </c>
      <c r="D4323" t="s">
        <v>9512</v>
      </c>
      <c r="E4323">
        <v>54000000</v>
      </c>
      <c r="F4323">
        <v>64800000</v>
      </c>
      <c r="G4323">
        <v>46259</v>
      </c>
      <c r="H4323" t="s">
        <v>9485</v>
      </c>
    </row>
    <row r="4324" spans="1:8" hidden="1">
      <c r="A4324">
        <v>139770</v>
      </c>
      <c r="B4324" t="s">
        <v>5171</v>
      </c>
      <c r="C4324" t="s">
        <v>4108</v>
      </c>
      <c r="D4324" t="s">
        <v>9513</v>
      </c>
      <c r="E4324">
        <v>59900000</v>
      </c>
      <c r="F4324">
        <v>71880000</v>
      </c>
      <c r="G4324">
        <v>46259</v>
      </c>
      <c r="H4324" t="s">
        <v>9485</v>
      </c>
    </row>
    <row r="4325" spans="1:8" hidden="1">
      <c r="A4325">
        <v>139771</v>
      </c>
      <c r="B4325" t="s">
        <v>4817</v>
      </c>
      <c r="C4325" t="s">
        <v>4091</v>
      </c>
      <c r="D4325" t="s">
        <v>9514</v>
      </c>
      <c r="E4325">
        <v>10264320</v>
      </c>
      <c r="F4325">
        <v>12317184</v>
      </c>
      <c r="G4325">
        <v>46259</v>
      </c>
      <c r="H4325" t="s">
        <v>9485</v>
      </c>
    </row>
    <row r="4326" spans="1:8" hidden="1">
      <c r="A4326">
        <v>139772</v>
      </c>
      <c r="B4326" t="s">
        <v>4697</v>
      </c>
      <c r="C4326" t="s">
        <v>3996</v>
      </c>
      <c r="D4326" t="s">
        <v>9515</v>
      </c>
      <c r="E4326">
        <v>1573000</v>
      </c>
      <c r="F4326">
        <v>1573000</v>
      </c>
      <c r="G4326">
        <v>46260</v>
      </c>
      <c r="H4326" t="s">
        <v>9516</v>
      </c>
    </row>
    <row r="4327" spans="1:8" hidden="1">
      <c r="A4327">
        <v>139773</v>
      </c>
      <c r="B4327" t="s">
        <v>4842</v>
      </c>
      <c r="C4327" t="s">
        <v>4024</v>
      </c>
      <c r="D4327" t="s">
        <v>9517</v>
      </c>
      <c r="E4327">
        <v>5192333.99</v>
      </c>
      <c r="F4327">
        <v>5192333.99</v>
      </c>
      <c r="G4327">
        <v>46260</v>
      </c>
      <c r="H4327" t="s">
        <v>9516</v>
      </c>
    </row>
    <row r="4328" spans="1:8" hidden="1">
      <c r="A4328">
        <v>139774</v>
      </c>
      <c r="B4328" t="s">
        <v>4863</v>
      </c>
      <c r="C4328" t="s">
        <v>4133</v>
      </c>
      <c r="D4328" t="s">
        <v>9518</v>
      </c>
      <c r="E4328">
        <v>446250000</v>
      </c>
      <c r="F4328">
        <v>535500000</v>
      </c>
      <c r="G4328">
        <v>46260</v>
      </c>
      <c r="H4328" t="s">
        <v>9516</v>
      </c>
    </row>
    <row r="4329" spans="1:8" hidden="1">
      <c r="A4329">
        <v>139775</v>
      </c>
      <c r="B4329" t="s">
        <v>9519</v>
      </c>
      <c r="C4329" t="s">
        <v>9520</v>
      </c>
      <c r="D4329" t="s">
        <v>9521</v>
      </c>
      <c r="E4329">
        <v>60000</v>
      </c>
      <c r="F4329">
        <v>54000</v>
      </c>
      <c r="G4329">
        <v>46260</v>
      </c>
      <c r="H4329" t="s">
        <v>9516</v>
      </c>
    </row>
    <row r="4330" spans="1:8" hidden="1">
      <c r="A4330">
        <v>139776</v>
      </c>
      <c r="B4330" t="s">
        <v>4695</v>
      </c>
      <c r="C4330" t="s">
        <v>3973</v>
      </c>
      <c r="D4330" t="s">
        <v>6634</v>
      </c>
      <c r="E4330">
        <v>11208400</v>
      </c>
      <c r="F4330">
        <v>11208400</v>
      </c>
      <c r="G4330">
        <v>46260</v>
      </c>
      <c r="H4330" t="s">
        <v>9516</v>
      </c>
    </row>
    <row r="4331" spans="1:8" hidden="1">
      <c r="A4331">
        <v>139777</v>
      </c>
      <c r="B4331" t="s">
        <v>7727</v>
      </c>
      <c r="C4331" t="s">
        <v>7728</v>
      </c>
      <c r="D4331">
        <v>0</v>
      </c>
      <c r="E4331">
        <v>370000</v>
      </c>
      <c r="F4331">
        <v>370000</v>
      </c>
      <c r="G4331">
        <v>46260</v>
      </c>
      <c r="H4331" t="s">
        <v>9516</v>
      </c>
    </row>
    <row r="4332" spans="1:8" hidden="1">
      <c r="A4332">
        <v>139778</v>
      </c>
      <c r="B4332" t="s">
        <v>6896</v>
      </c>
      <c r="C4332" t="s">
        <v>4093</v>
      </c>
      <c r="D4332" t="s">
        <v>9522</v>
      </c>
      <c r="E4332">
        <v>1080000</v>
      </c>
      <c r="F4332">
        <v>1296000</v>
      </c>
      <c r="G4332">
        <v>46260</v>
      </c>
      <c r="H4332" t="s">
        <v>9516</v>
      </c>
    </row>
    <row r="4333" spans="1:8" hidden="1">
      <c r="A4333">
        <v>139779</v>
      </c>
      <c r="B4333" t="s">
        <v>4952</v>
      </c>
      <c r="C4333" t="s">
        <v>3992</v>
      </c>
      <c r="D4333" t="s">
        <v>6179</v>
      </c>
      <c r="E4333">
        <v>250000</v>
      </c>
      <c r="F4333">
        <v>250000</v>
      </c>
      <c r="G4333">
        <v>46260</v>
      </c>
      <c r="H4333" t="s">
        <v>9516</v>
      </c>
    </row>
    <row r="4334" spans="1:8" hidden="1">
      <c r="A4334">
        <v>139780</v>
      </c>
      <c r="B4334" t="s">
        <v>5920</v>
      </c>
      <c r="C4334" t="s">
        <v>5921</v>
      </c>
      <c r="D4334" t="s">
        <v>9523</v>
      </c>
      <c r="E4334">
        <v>1060300</v>
      </c>
      <c r="F4334">
        <v>1272360</v>
      </c>
      <c r="G4334">
        <v>46260</v>
      </c>
      <c r="H4334" t="s">
        <v>9516</v>
      </c>
    </row>
    <row r="4335" spans="1:8" hidden="1">
      <c r="A4335">
        <v>139781</v>
      </c>
      <c r="B4335" t="s">
        <v>9524</v>
      </c>
      <c r="C4335" t="s">
        <v>9525</v>
      </c>
      <c r="D4335" t="s">
        <v>9526</v>
      </c>
      <c r="E4335">
        <v>20938401</v>
      </c>
      <c r="F4335">
        <v>20938401</v>
      </c>
      <c r="G4335">
        <v>46260</v>
      </c>
      <c r="H4335" t="s">
        <v>9516</v>
      </c>
    </row>
    <row r="4336" spans="1:8" hidden="1">
      <c r="A4336">
        <v>139782</v>
      </c>
      <c r="B4336" t="s">
        <v>9527</v>
      </c>
      <c r="C4336" t="s">
        <v>9528</v>
      </c>
      <c r="D4336" t="s">
        <v>9529</v>
      </c>
      <c r="E4336">
        <v>8000000</v>
      </c>
      <c r="F4336">
        <v>8000000</v>
      </c>
      <c r="G4336">
        <v>46261</v>
      </c>
      <c r="H4336" t="s">
        <v>9530</v>
      </c>
    </row>
    <row r="4337" spans="1:8" hidden="1">
      <c r="A4337">
        <v>139783</v>
      </c>
      <c r="B4337" t="s">
        <v>5929</v>
      </c>
      <c r="C4337" t="s">
        <v>4142</v>
      </c>
      <c r="D4337" t="s">
        <v>9531</v>
      </c>
      <c r="E4337">
        <v>3000000</v>
      </c>
      <c r="F4337">
        <v>3000000</v>
      </c>
      <c r="G4337">
        <v>46261</v>
      </c>
      <c r="H4337" t="s">
        <v>9530</v>
      </c>
    </row>
    <row r="4338" spans="1:8" hidden="1">
      <c r="A4338">
        <v>139784</v>
      </c>
      <c r="B4338" t="s">
        <v>7521</v>
      </c>
      <c r="C4338" t="s">
        <v>7522</v>
      </c>
      <c r="D4338" t="s">
        <v>9532</v>
      </c>
      <c r="E4338">
        <v>34200000</v>
      </c>
      <c r="F4338">
        <v>34200000</v>
      </c>
      <c r="G4338">
        <v>46261</v>
      </c>
      <c r="H4338" t="s">
        <v>9530</v>
      </c>
    </row>
    <row r="4339" spans="1:8" hidden="1">
      <c r="A4339">
        <v>139785</v>
      </c>
      <c r="B4339" t="s">
        <v>4925</v>
      </c>
      <c r="C4339" t="s">
        <v>4926</v>
      </c>
      <c r="D4339" t="s">
        <v>9533</v>
      </c>
      <c r="E4339">
        <v>527150</v>
      </c>
      <c r="F4339">
        <v>632580</v>
      </c>
      <c r="G4339">
        <v>46261</v>
      </c>
      <c r="H4339" t="s">
        <v>9530</v>
      </c>
    </row>
    <row r="4340" spans="1:8" hidden="1">
      <c r="A4340">
        <v>139786</v>
      </c>
      <c r="B4340" t="s">
        <v>5295</v>
      </c>
      <c r="C4340" t="s">
        <v>4126</v>
      </c>
      <c r="D4340">
        <v>0</v>
      </c>
      <c r="E4340">
        <v>28440000</v>
      </c>
      <c r="F4340">
        <v>28440000</v>
      </c>
      <c r="G4340">
        <v>46261</v>
      </c>
      <c r="H4340" t="s">
        <v>9530</v>
      </c>
    </row>
    <row r="4341" spans="1:8" hidden="1">
      <c r="A4341">
        <v>139787</v>
      </c>
      <c r="B4341" t="s">
        <v>4952</v>
      </c>
      <c r="C4341" t="s">
        <v>3992</v>
      </c>
      <c r="D4341" t="s">
        <v>9534</v>
      </c>
      <c r="E4341">
        <v>1200000</v>
      </c>
      <c r="F4341">
        <v>1200000</v>
      </c>
      <c r="G4341">
        <v>46261</v>
      </c>
      <c r="H4341" t="s">
        <v>9530</v>
      </c>
    </row>
    <row r="4342" spans="1:8" hidden="1">
      <c r="A4342">
        <v>139788</v>
      </c>
      <c r="B4342" t="s">
        <v>5057</v>
      </c>
      <c r="C4342" t="s">
        <v>4008</v>
      </c>
      <c r="D4342" t="s">
        <v>9535</v>
      </c>
      <c r="E4342">
        <v>5715200</v>
      </c>
      <c r="F4342">
        <v>6858240</v>
      </c>
      <c r="G4342">
        <v>46261</v>
      </c>
      <c r="H4342" t="s">
        <v>9530</v>
      </c>
    </row>
    <row r="4343" spans="1:8" hidden="1">
      <c r="A4343">
        <v>139789</v>
      </c>
      <c r="B4343" t="s">
        <v>9536</v>
      </c>
      <c r="C4343" t="s">
        <v>9537</v>
      </c>
      <c r="D4343" t="s">
        <v>9538</v>
      </c>
      <c r="E4343">
        <v>260000</v>
      </c>
      <c r="F4343">
        <v>312000</v>
      </c>
      <c r="G4343">
        <v>46261</v>
      </c>
      <c r="H4343" t="s">
        <v>9530</v>
      </c>
    </row>
    <row r="4344" spans="1:8" hidden="1">
      <c r="A4344">
        <v>139790</v>
      </c>
      <c r="B4344" t="s">
        <v>9192</v>
      </c>
      <c r="C4344" t="s">
        <v>9193</v>
      </c>
      <c r="D4344" t="s">
        <v>9539</v>
      </c>
      <c r="E4344">
        <v>2777.28</v>
      </c>
      <c r="F4344">
        <v>3332.74</v>
      </c>
      <c r="G4344">
        <v>46261</v>
      </c>
      <c r="H4344" t="s">
        <v>9530</v>
      </c>
    </row>
    <row r="4345" spans="1:8" hidden="1">
      <c r="A4345">
        <v>139791</v>
      </c>
      <c r="B4345" t="s">
        <v>4695</v>
      </c>
      <c r="C4345" t="s">
        <v>3973</v>
      </c>
      <c r="D4345" t="s">
        <v>6456</v>
      </c>
      <c r="E4345">
        <v>2185700</v>
      </c>
      <c r="F4345">
        <v>2185700</v>
      </c>
      <c r="G4345">
        <v>46261</v>
      </c>
      <c r="H4345" t="s">
        <v>9530</v>
      </c>
    </row>
    <row r="4346" spans="1:8" hidden="1">
      <c r="A4346">
        <v>139792</v>
      </c>
      <c r="B4346" t="s">
        <v>5392</v>
      </c>
      <c r="C4346" t="s">
        <v>3980</v>
      </c>
      <c r="D4346" t="s">
        <v>9540</v>
      </c>
      <c r="E4346">
        <v>5500000</v>
      </c>
      <c r="F4346">
        <v>5500000</v>
      </c>
      <c r="G4346">
        <v>46261</v>
      </c>
      <c r="H4346" t="s">
        <v>9530</v>
      </c>
    </row>
    <row r="4347" spans="1:8" hidden="1">
      <c r="A4347">
        <v>139793</v>
      </c>
      <c r="B4347" t="s">
        <v>4959</v>
      </c>
      <c r="C4347" t="s">
        <v>4129</v>
      </c>
      <c r="D4347" t="s">
        <v>9541</v>
      </c>
      <c r="E4347">
        <v>76900000</v>
      </c>
      <c r="F4347">
        <v>92280000</v>
      </c>
      <c r="G4347">
        <v>46261</v>
      </c>
      <c r="H4347" t="s">
        <v>9530</v>
      </c>
    </row>
    <row r="4348" spans="1:8" hidden="1">
      <c r="A4348">
        <v>139794</v>
      </c>
      <c r="B4348" t="s">
        <v>4693</v>
      </c>
      <c r="C4348" t="s">
        <v>4049</v>
      </c>
      <c r="D4348" t="s">
        <v>9542</v>
      </c>
      <c r="E4348">
        <v>6000000</v>
      </c>
      <c r="F4348">
        <v>6000000</v>
      </c>
      <c r="G4348">
        <v>46261</v>
      </c>
      <c r="H4348" t="s">
        <v>9530</v>
      </c>
    </row>
    <row r="4349" spans="1:8" hidden="1">
      <c r="A4349">
        <v>139795</v>
      </c>
      <c r="B4349" t="s">
        <v>5308</v>
      </c>
      <c r="C4349" t="s">
        <v>4047</v>
      </c>
      <c r="D4349" t="s">
        <v>9543</v>
      </c>
      <c r="E4349">
        <v>130000000</v>
      </c>
      <c r="F4349">
        <v>156000000</v>
      </c>
      <c r="G4349">
        <v>46261</v>
      </c>
      <c r="H4349" t="s">
        <v>9530</v>
      </c>
    </row>
    <row r="4350" spans="1:8" hidden="1">
      <c r="A4350">
        <v>139796</v>
      </c>
      <c r="B4350" t="s">
        <v>4706</v>
      </c>
      <c r="C4350" t="s">
        <v>4122</v>
      </c>
      <c r="D4350" t="s">
        <v>9544</v>
      </c>
      <c r="E4350">
        <v>11925000</v>
      </c>
      <c r="F4350">
        <v>11925000</v>
      </c>
      <c r="G4350">
        <v>46261</v>
      </c>
      <c r="H4350" t="s">
        <v>9530</v>
      </c>
    </row>
    <row r="4351" spans="1:8" hidden="1">
      <c r="A4351">
        <v>139797</v>
      </c>
      <c r="B4351" t="s">
        <v>4786</v>
      </c>
      <c r="C4351" t="s">
        <v>4169</v>
      </c>
      <c r="D4351" t="s">
        <v>9545</v>
      </c>
      <c r="E4351">
        <v>4875000</v>
      </c>
      <c r="F4351">
        <v>4875000</v>
      </c>
      <c r="G4351">
        <v>46261</v>
      </c>
      <c r="H4351" t="s">
        <v>9530</v>
      </c>
    </row>
    <row r="4352" spans="1:8" hidden="1">
      <c r="A4352">
        <v>139798</v>
      </c>
      <c r="B4352" t="s">
        <v>4891</v>
      </c>
      <c r="C4352" t="s">
        <v>4892</v>
      </c>
      <c r="D4352" t="s">
        <v>9546</v>
      </c>
      <c r="E4352">
        <v>1490000</v>
      </c>
      <c r="F4352">
        <v>1490000</v>
      </c>
      <c r="G4352">
        <v>46261</v>
      </c>
      <c r="H4352" t="s">
        <v>9530</v>
      </c>
    </row>
    <row r="4353" spans="1:8" hidden="1">
      <c r="A4353">
        <v>139799</v>
      </c>
      <c r="B4353" t="s">
        <v>4732</v>
      </c>
      <c r="C4353" t="s">
        <v>4064</v>
      </c>
      <c r="D4353" t="s">
        <v>9547</v>
      </c>
      <c r="E4353">
        <v>400000</v>
      </c>
      <c r="F4353">
        <v>400000</v>
      </c>
      <c r="G4353">
        <v>46261</v>
      </c>
      <c r="H4353" t="s">
        <v>9530</v>
      </c>
    </row>
    <row r="4354" spans="1:8" hidden="1">
      <c r="A4354">
        <v>139800</v>
      </c>
      <c r="B4354" t="s">
        <v>9548</v>
      </c>
      <c r="C4354" t="s">
        <v>9549</v>
      </c>
      <c r="D4354" t="s">
        <v>9550</v>
      </c>
      <c r="E4354">
        <v>5500000</v>
      </c>
      <c r="F4354">
        <v>5500000</v>
      </c>
      <c r="G4354">
        <v>46261</v>
      </c>
      <c r="H4354" t="s">
        <v>9530</v>
      </c>
    </row>
    <row r="4355" spans="1:8" hidden="1">
      <c r="A4355">
        <v>139801</v>
      </c>
      <c r="B4355" t="s">
        <v>8843</v>
      </c>
      <c r="C4355" t="s">
        <v>4134</v>
      </c>
      <c r="D4355" t="s">
        <v>9551</v>
      </c>
      <c r="E4355">
        <v>194166.7</v>
      </c>
      <c r="F4355">
        <v>233000.04</v>
      </c>
      <c r="G4355">
        <v>46261</v>
      </c>
      <c r="H4355" t="s">
        <v>9530</v>
      </c>
    </row>
    <row r="4356" spans="1:8" hidden="1">
      <c r="A4356">
        <v>139802</v>
      </c>
      <c r="B4356" t="s">
        <v>5151</v>
      </c>
      <c r="C4356" t="s">
        <v>4179</v>
      </c>
      <c r="D4356" t="s">
        <v>9552</v>
      </c>
      <c r="E4356">
        <v>400000</v>
      </c>
      <c r="F4356">
        <v>480000</v>
      </c>
      <c r="G4356">
        <v>46261</v>
      </c>
      <c r="H4356" t="s">
        <v>9530</v>
      </c>
    </row>
    <row r="4357" spans="1:8" hidden="1">
      <c r="A4357">
        <v>139803</v>
      </c>
      <c r="B4357" t="s">
        <v>4939</v>
      </c>
      <c r="C4357" t="s">
        <v>4021</v>
      </c>
      <c r="D4357" t="s">
        <v>9552</v>
      </c>
      <c r="E4357">
        <v>105416.4</v>
      </c>
      <c r="F4357">
        <v>126499.68</v>
      </c>
      <c r="G4357">
        <v>46261</v>
      </c>
      <c r="H4357" t="s">
        <v>9530</v>
      </c>
    </row>
    <row r="4358" spans="1:8" hidden="1">
      <c r="A4358">
        <v>139804</v>
      </c>
      <c r="B4358" t="s">
        <v>6027</v>
      </c>
      <c r="C4358" t="s">
        <v>4106</v>
      </c>
      <c r="D4358" t="s">
        <v>9552</v>
      </c>
      <c r="E4358">
        <v>775000</v>
      </c>
      <c r="F4358">
        <v>775000</v>
      </c>
      <c r="G4358">
        <v>46261</v>
      </c>
      <c r="H4358" t="s">
        <v>9530</v>
      </c>
    </row>
    <row r="4359" spans="1:8" hidden="1">
      <c r="A4359">
        <v>139805</v>
      </c>
      <c r="B4359" t="s">
        <v>7340</v>
      </c>
      <c r="C4359" t="s">
        <v>7341</v>
      </c>
      <c r="D4359" t="s">
        <v>9552</v>
      </c>
      <c r="E4359">
        <v>340000</v>
      </c>
      <c r="F4359">
        <v>340000</v>
      </c>
      <c r="G4359">
        <v>46261</v>
      </c>
      <c r="H4359" t="s">
        <v>9530</v>
      </c>
    </row>
    <row r="4360" spans="1:8" hidden="1">
      <c r="A4360">
        <v>139806</v>
      </c>
      <c r="B4360" t="s">
        <v>5580</v>
      </c>
      <c r="C4360" t="s">
        <v>5581</v>
      </c>
      <c r="D4360" t="s">
        <v>9553</v>
      </c>
      <c r="E4360">
        <v>2100</v>
      </c>
      <c r="F4360">
        <v>2100</v>
      </c>
      <c r="G4360">
        <v>46261</v>
      </c>
      <c r="H4360" t="s">
        <v>9530</v>
      </c>
    </row>
    <row r="4361" spans="1:8" hidden="1">
      <c r="A4361">
        <v>139807</v>
      </c>
      <c r="B4361" t="s">
        <v>4791</v>
      </c>
      <c r="C4361" t="s">
        <v>3968</v>
      </c>
      <c r="D4361" t="s">
        <v>9554</v>
      </c>
      <c r="E4361">
        <v>4310000</v>
      </c>
      <c r="F4361">
        <v>5172000</v>
      </c>
      <c r="G4361">
        <v>46261</v>
      </c>
      <c r="H4361" t="s">
        <v>9530</v>
      </c>
    </row>
    <row r="4362" spans="1:8" hidden="1">
      <c r="A4362">
        <v>139808</v>
      </c>
      <c r="B4362" t="s">
        <v>5036</v>
      </c>
      <c r="C4362" t="s">
        <v>4003</v>
      </c>
      <c r="D4362" t="s">
        <v>9554</v>
      </c>
      <c r="E4362">
        <v>250000</v>
      </c>
      <c r="F4362">
        <v>300000</v>
      </c>
      <c r="G4362">
        <v>46261</v>
      </c>
      <c r="H4362" t="s">
        <v>9530</v>
      </c>
    </row>
    <row r="4363" spans="1:8" hidden="1">
      <c r="A4363">
        <v>139809</v>
      </c>
      <c r="B4363" t="s">
        <v>5032</v>
      </c>
      <c r="C4363" t="s">
        <v>3969</v>
      </c>
      <c r="D4363" t="s">
        <v>9555</v>
      </c>
      <c r="E4363">
        <v>123500</v>
      </c>
      <c r="F4363">
        <v>123500</v>
      </c>
      <c r="G4363">
        <v>46261</v>
      </c>
      <c r="H4363" t="s">
        <v>9530</v>
      </c>
    </row>
    <row r="4364" spans="1:8" hidden="1">
      <c r="A4364">
        <v>139810</v>
      </c>
      <c r="B4364" t="s">
        <v>4939</v>
      </c>
      <c r="C4364" t="s">
        <v>4021</v>
      </c>
      <c r="D4364" t="s">
        <v>9556</v>
      </c>
      <c r="E4364">
        <v>129837.95</v>
      </c>
      <c r="F4364">
        <v>155805.54</v>
      </c>
      <c r="G4364">
        <v>46261</v>
      </c>
      <c r="H4364" t="s">
        <v>9530</v>
      </c>
    </row>
    <row r="4365" spans="1:8" hidden="1">
      <c r="A4365">
        <v>139811</v>
      </c>
      <c r="B4365" t="s">
        <v>4760</v>
      </c>
      <c r="C4365" t="s">
        <v>3999</v>
      </c>
      <c r="D4365" t="s">
        <v>9557</v>
      </c>
      <c r="E4365">
        <v>32000</v>
      </c>
      <c r="F4365">
        <v>38400</v>
      </c>
      <c r="G4365">
        <v>46261</v>
      </c>
      <c r="H4365" t="s">
        <v>9530</v>
      </c>
    </row>
    <row r="4366" spans="1:8" hidden="1">
      <c r="A4366">
        <v>139812</v>
      </c>
      <c r="B4366" t="s">
        <v>4894</v>
      </c>
      <c r="C4366" t="s">
        <v>3983</v>
      </c>
      <c r="D4366" t="s">
        <v>9558</v>
      </c>
      <c r="E4366">
        <v>1339300</v>
      </c>
      <c r="F4366">
        <v>1339300</v>
      </c>
      <c r="G4366">
        <v>46261</v>
      </c>
      <c r="H4366" t="s">
        <v>9530</v>
      </c>
    </row>
    <row r="4367" spans="1:8" hidden="1">
      <c r="A4367">
        <v>139813</v>
      </c>
      <c r="B4367" t="s">
        <v>5400</v>
      </c>
      <c r="C4367" t="s">
        <v>5401</v>
      </c>
      <c r="D4367" t="s">
        <v>9559</v>
      </c>
      <c r="E4367">
        <v>2530000</v>
      </c>
      <c r="F4367">
        <v>2530000</v>
      </c>
      <c r="G4367">
        <v>46261</v>
      </c>
      <c r="H4367" t="s">
        <v>9530</v>
      </c>
    </row>
    <row r="4368" spans="1:8" hidden="1">
      <c r="A4368">
        <v>139814</v>
      </c>
      <c r="B4368" t="s">
        <v>5400</v>
      </c>
      <c r="C4368" t="s">
        <v>5401</v>
      </c>
      <c r="D4368" t="s">
        <v>9560</v>
      </c>
      <c r="E4368">
        <v>2145000</v>
      </c>
      <c r="F4368">
        <v>2145000</v>
      </c>
      <c r="G4368">
        <v>46261</v>
      </c>
      <c r="H4368" t="s">
        <v>9530</v>
      </c>
    </row>
    <row r="4369" spans="1:8" hidden="1">
      <c r="A4369">
        <v>139815</v>
      </c>
      <c r="B4369" t="s">
        <v>5400</v>
      </c>
      <c r="C4369" t="s">
        <v>5401</v>
      </c>
      <c r="D4369" t="s">
        <v>9561</v>
      </c>
      <c r="E4369">
        <v>1507000</v>
      </c>
      <c r="F4369">
        <v>1507000</v>
      </c>
      <c r="G4369">
        <v>46261</v>
      </c>
      <c r="H4369" t="s">
        <v>9530</v>
      </c>
    </row>
    <row r="4370" spans="1:8" hidden="1">
      <c r="A4370">
        <v>139816</v>
      </c>
      <c r="B4370" t="s">
        <v>4693</v>
      </c>
      <c r="C4370" t="s">
        <v>4049</v>
      </c>
      <c r="D4370" t="s">
        <v>9562</v>
      </c>
      <c r="E4370">
        <v>6000000</v>
      </c>
      <c r="F4370">
        <v>6000000</v>
      </c>
      <c r="G4370">
        <v>46261</v>
      </c>
      <c r="H4370" t="s">
        <v>9530</v>
      </c>
    </row>
    <row r="4371" spans="1:8" hidden="1">
      <c r="A4371">
        <v>139817</v>
      </c>
      <c r="B4371" t="s">
        <v>4791</v>
      </c>
      <c r="C4371" t="s">
        <v>3968</v>
      </c>
      <c r="D4371" t="s">
        <v>9563</v>
      </c>
      <c r="E4371">
        <v>1410000</v>
      </c>
      <c r="F4371">
        <v>1692000</v>
      </c>
      <c r="G4371">
        <v>46262</v>
      </c>
      <c r="H4371" t="s">
        <v>3422</v>
      </c>
    </row>
    <row r="4372" spans="1:8" hidden="1">
      <c r="A4372">
        <v>139818</v>
      </c>
      <c r="B4372" t="s">
        <v>9564</v>
      </c>
      <c r="C4372" t="s">
        <v>9565</v>
      </c>
      <c r="D4372" t="s">
        <v>9566</v>
      </c>
      <c r="E4372">
        <v>8700000</v>
      </c>
      <c r="F4372">
        <v>8700000</v>
      </c>
      <c r="G4372">
        <v>46262</v>
      </c>
      <c r="H4372" t="s">
        <v>3422</v>
      </c>
    </row>
    <row r="4373" spans="1:8" hidden="1">
      <c r="A4373">
        <v>139819</v>
      </c>
      <c r="B4373">
        <v>0</v>
      </c>
      <c r="C4373">
        <v>0</v>
      </c>
      <c r="D4373" t="s">
        <v>9567</v>
      </c>
      <c r="E4373">
        <v>0</v>
      </c>
      <c r="F4373">
        <v>0</v>
      </c>
      <c r="G4373">
        <v>46262</v>
      </c>
      <c r="H4373" t="s">
        <v>3422</v>
      </c>
    </row>
    <row r="4374" spans="1:8" hidden="1">
      <c r="A4374">
        <v>139820</v>
      </c>
      <c r="B4374" t="s">
        <v>4881</v>
      </c>
      <c r="C4374" t="s">
        <v>4882</v>
      </c>
      <c r="D4374" t="s">
        <v>9566</v>
      </c>
      <c r="E4374">
        <v>6500000</v>
      </c>
      <c r="F4374">
        <v>6500000</v>
      </c>
      <c r="G4374">
        <v>46262</v>
      </c>
      <c r="H4374" t="s">
        <v>3422</v>
      </c>
    </row>
    <row r="4375" spans="1:8" hidden="1">
      <c r="A4375">
        <v>139821</v>
      </c>
      <c r="B4375" t="s">
        <v>6896</v>
      </c>
      <c r="C4375" t="s">
        <v>4093</v>
      </c>
      <c r="D4375" t="s">
        <v>9568</v>
      </c>
      <c r="E4375">
        <v>1080000</v>
      </c>
      <c r="F4375">
        <v>1080000</v>
      </c>
      <c r="G4375">
        <v>46262</v>
      </c>
      <c r="H4375" t="s">
        <v>3422</v>
      </c>
    </row>
    <row r="4376" spans="1:8" hidden="1">
      <c r="A4376">
        <v>139822</v>
      </c>
      <c r="B4376" t="s">
        <v>5071</v>
      </c>
      <c r="C4376" t="s">
        <v>4092</v>
      </c>
      <c r="D4376" t="s">
        <v>9569</v>
      </c>
      <c r="E4376">
        <v>2500000</v>
      </c>
      <c r="F4376">
        <v>2500000</v>
      </c>
      <c r="G4376">
        <v>46262</v>
      </c>
      <c r="H4376" t="s">
        <v>3422</v>
      </c>
    </row>
    <row r="4377" spans="1:8" hidden="1">
      <c r="A4377">
        <v>139823</v>
      </c>
      <c r="B4377" t="s">
        <v>5314</v>
      </c>
      <c r="C4377" t="s">
        <v>4023</v>
      </c>
      <c r="D4377" t="s">
        <v>9570</v>
      </c>
      <c r="E4377">
        <v>2853692.36</v>
      </c>
      <c r="F4377">
        <v>3424430.83</v>
      </c>
      <c r="G4377">
        <v>46262</v>
      </c>
      <c r="H4377" t="s">
        <v>3422</v>
      </c>
    </row>
    <row r="4378" spans="1:8" hidden="1">
      <c r="A4378">
        <v>139824</v>
      </c>
      <c r="B4378" t="s">
        <v>5316</v>
      </c>
      <c r="C4378" t="s">
        <v>4141</v>
      </c>
      <c r="D4378" t="s">
        <v>9571</v>
      </c>
      <c r="E4378">
        <v>2763375</v>
      </c>
      <c r="F4378">
        <v>3316050</v>
      </c>
      <c r="G4378">
        <v>46262</v>
      </c>
      <c r="H4378" t="s">
        <v>3422</v>
      </c>
    </row>
    <row r="4379" spans="1:8" hidden="1">
      <c r="A4379">
        <v>139825</v>
      </c>
      <c r="B4379" t="s">
        <v>4807</v>
      </c>
      <c r="C4379" t="s">
        <v>3982</v>
      </c>
      <c r="D4379" t="s">
        <v>9572</v>
      </c>
      <c r="E4379">
        <v>5650000</v>
      </c>
      <c r="F4379">
        <v>6780000</v>
      </c>
      <c r="G4379">
        <v>46262</v>
      </c>
      <c r="H4379" t="s">
        <v>3422</v>
      </c>
    </row>
    <row r="4380" spans="1:8" hidden="1">
      <c r="A4380">
        <v>139826</v>
      </c>
      <c r="B4380" t="s">
        <v>4724</v>
      </c>
      <c r="C4380" t="s">
        <v>4032</v>
      </c>
      <c r="D4380" t="s">
        <v>9571</v>
      </c>
      <c r="E4380">
        <v>1161000</v>
      </c>
      <c r="F4380">
        <v>1393200</v>
      </c>
      <c r="G4380">
        <v>46262</v>
      </c>
      <c r="H4380" t="s">
        <v>3422</v>
      </c>
    </row>
    <row r="4381" spans="1:8" hidden="1">
      <c r="A4381">
        <v>139827</v>
      </c>
      <c r="B4381" t="s">
        <v>6414</v>
      </c>
      <c r="C4381" t="s">
        <v>6415</v>
      </c>
      <c r="D4381" t="s">
        <v>9573</v>
      </c>
      <c r="E4381">
        <v>8800259</v>
      </c>
      <c r="F4381">
        <v>10560310.800000001</v>
      </c>
      <c r="G4381">
        <v>46262</v>
      </c>
      <c r="H4381" t="s">
        <v>3422</v>
      </c>
    </row>
    <row r="4382" spans="1:8" hidden="1">
      <c r="A4382">
        <v>139828</v>
      </c>
      <c r="B4382" t="s">
        <v>4726</v>
      </c>
      <c r="C4382" t="s">
        <v>3993</v>
      </c>
      <c r="D4382" t="s">
        <v>9574</v>
      </c>
      <c r="E4382">
        <v>180000</v>
      </c>
      <c r="F4382">
        <v>216000</v>
      </c>
      <c r="G4382">
        <v>46262</v>
      </c>
      <c r="H4382" t="s">
        <v>3422</v>
      </c>
    </row>
    <row r="4383" spans="1:8" hidden="1">
      <c r="A4383">
        <v>139829</v>
      </c>
      <c r="B4383" t="s">
        <v>4797</v>
      </c>
      <c r="C4383" t="s">
        <v>4014</v>
      </c>
      <c r="D4383" t="s">
        <v>9575</v>
      </c>
      <c r="E4383">
        <v>2288500</v>
      </c>
      <c r="F4383">
        <v>2746200</v>
      </c>
      <c r="G4383">
        <v>46262</v>
      </c>
      <c r="H4383" t="s">
        <v>3422</v>
      </c>
    </row>
    <row r="4384" spans="1:8" hidden="1">
      <c r="A4384">
        <v>139830</v>
      </c>
      <c r="B4384" t="s">
        <v>4797</v>
      </c>
      <c r="C4384" t="s">
        <v>4014</v>
      </c>
      <c r="D4384" t="s">
        <v>9576</v>
      </c>
      <c r="E4384">
        <v>11990000</v>
      </c>
      <c r="F4384">
        <v>14388000</v>
      </c>
      <c r="G4384">
        <v>46262</v>
      </c>
      <c r="H4384" t="s">
        <v>3422</v>
      </c>
    </row>
    <row r="4385" spans="1:8" hidden="1">
      <c r="A4385">
        <v>139831</v>
      </c>
      <c r="B4385" t="s">
        <v>4775</v>
      </c>
      <c r="C4385" t="s">
        <v>4036</v>
      </c>
      <c r="D4385" t="s">
        <v>9577</v>
      </c>
      <c r="E4385">
        <v>15000000</v>
      </c>
      <c r="F4385">
        <v>18000000</v>
      </c>
      <c r="G4385">
        <v>46262</v>
      </c>
      <c r="H4385" t="s">
        <v>3422</v>
      </c>
    </row>
    <row r="4386" spans="1:8" hidden="1">
      <c r="A4386">
        <v>139832</v>
      </c>
      <c r="B4386" t="s">
        <v>5016</v>
      </c>
      <c r="C4386" t="s">
        <v>3977</v>
      </c>
      <c r="D4386" t="s">
        <v>9578</v>
      </c>
      <c r="E4386">
        <v>71100000</v>
      </c>
      <c r="F4386">
        <v>85320000</v>
      </c>
      <c r="G4386">
        <v>46262</v>
      </c>
      <c r="H4386" t="s">
        <v>3422</v>
      </c>
    </row>
    <row r="4387" spans="1:8" hidden="1">
      <c r="A4387">
        <v>139833</v>
      </c>
      <c r="B4387" t="s">
        <v>9579</v>
      </c>
      <c r="C4387" t="s">
        <v>9580</v>
      </c>
      <c r="D4387" t="s">
        <v>9554</v>
      </c>
      <c r="E4387">
        <v>800000</v>
      </c>
      <c r="F4387">
        <v>800000</v>
      </c>
      <c r="G4387">
        <v>46262</v>
      </c>
      <c r="H4387" t="s">
        <v>3422</v>
      </c>
    </row>
    <row r="4388" spans="1:8" hidden="1">
      <c r="A4388">
        <v>139834</v>
      </c>
      <c r="B4388" t="s">
        <v>8140</v>
      </c>
      <c r="C4388" t="s">
        <v>8141</v>
      </c>
      <c r="D4388" t="s">
        <v>9581</v>
      </c>
      <c r="E4388">
        <v>6120000</v>
      </c>
      <c r="F4388">
        <v>7344000</v>
      </c>
      <c r="G4388">
        <v>46262</v>
      </c>
      <c r="H4388" t="s">
        <v>3422</v>
      </c>
    </row>
    <row r="4389" spans="1:8" hidden="1">
      <c r="A4389">
        <v>139835</v>
      </c>
      <c r="B4389" t="s">
        <v>6027</v>
      </c>
      <c r="C4389" t="s">
        <v>4106</v>
      </c>
      <c r="D4389" t="s">
        <v>9582</v>
      </c>
      <c r="E4389">
        <v>1137500</v>
      </c>
      <c r="F4389">
        <v>1137500</v>
      </c>
      <c r="G4389">
        <v>46262</v>
      </c>
      <c r="H4389" t="s">
        <v>3422</v>
      </c>
    </row>
    <row r="4390" spans="1:8" hidden="1">
      <c r="A4390">
        <v>139836</v>
      </c>
      <c r="B4390" t="s">
        <v>4952</v>
      </c>
      <c r="C4390" t="s">
        <v>3992</v>
      </c>
      <c r="D4390" t="s">
        <v>9583</v>
      </c>
      <c r="E4390">
        <v>950000</v>
      </c>
      <c r="F4390">
        <v>950000</v>
      </c>
      <c r="G4390">
        <v>46262</v>
      </c>
      <c r="H4390" t="s">
        <v>3422</v>
      </c>
    </row>
    <row r="4391" spans="1:8" hidden="1">
      <c r="A4391">
        <v>139837</v>
      </c>
      <c r="B4391" t="s">
        <v>4760</v>
      </c>
      <c r="C4391" t="s">
        <v>3999</v>
      </c>
      <c r="D4391" t="s">
        <v>9584</v>
      </c>
      <c r="E4391">
        <v>2594682.04</v>
      </c>
      <c r="F4391">
        <v>3113618.44</v>
      </c>
      <c r="G4391">
        <v>46262</v>
      </c>
      <c r="H4391" t="s">
        <v>3422</v>
      </c>
    </row>
    <row r="4392" spans="1:8" hidden="1">
      <c r="A4392">
        <v>139838</v>
      </c>
      <c r="B4392" t="s">
        <v>4775</v>
      </c>
      <c r="C4392" t="s">
        <v>4036</v>
      </c>
      <c r="D4392" t="s">
        <v>9585</v>
      </c>
      <c r="E4392">
        <v>2022000</v>
      </c>
      <c r="F4392">
        <v>2426400</v>
      </c>
      <c r="G4392">
        <v>46262</v>
      </c>
      <c r="H4392" t="s">
        <v>3422</v>
      </c>
    </row>
    <row r="4393" spans="1:8" hidden="1">
      <c r="A4393">
        <v>139839</v>
      </c>
      <c r="B4393" t="s">
        <v>4775</v>
      </c>
      <c r="C4393" t="s">
        <v>4036</v>
      </c>
      <c r="D4393" t="s">
        <v>9586</v>
      </c>
      <c r="E4393">
        <v>624000</v>
      </c>
      <c r="F4393">
        <v>748800</v>
      </c>
      <c r="G4393">
        <v>46262</v>
      </c>
      <c r="H4393" t="s">
        <v>3422</v>
      </c>
    </row>
    <row r="4394" spans="1:8" hidden="1">
      <c r="A4394">
        <v>139840</v>
      </c>
      <c r="B4394" t="s">
        <v>4760</v>
      </c>
      <c r="C4394" t="s">
        <v>3999</v>
      </c>
      <c r="D4394" t="s">
        <v>9587</v>
      </c>
      <c r="E4394">
        <v>388589.1</v>
      </c>
      <c r="F4394">
        <v>466306.92</v>
      </c>
      <c r="G4394">
        <v>46262</v>
      </c>
      <c r="H4394" t="s">
        <v>3422</v>
      </c>
    </row>
    <row r="4395" spans="1:8" hidden="1">
      <c r="A4395">
        <v>139841</v>
      </c>
      <c r="B4395">
        <v>0</v>
      </c>
      <c r="C4395">
        <v>0</v>
      </c>
      <c r="D4395" t="s">
        <v>9588</v>
      </c>
      <c r="E4395">
        <v>1</v>
      </c>
      <c r="F4395">
        <v>1.2</v>
      </c>
      <c r="G4395">
        <v>46262</v>
      </c>
      <c r="H4395" t="s">
        <v>3422</v>
      </c>
    </row>
    <row r="4396" spans="1:8" hidden="1">
      <c r="A4396">
        <v>139842</v>
      </c>
      <c r="B4396" t="s">
        <v>5282</v>
      </c>
      <c r="C4396" t="s">
        <v>4168</v>
      </c>
      <c r="D4396" t="s">
        <v>9589</v>
      </c>
      <c r="E4396">
        <v>14885556.359999999</v>
      </c>
      <c r="F4396">
        <v>17862667.629999999</v>
      </c>
      <c r="G4396">
        <v>46262</v>
      </c>
      <c r="H4396" t="s">
        <v>3422</v>
      </c>
    </row>
    <row r="4397" spans="1:8" hidden="1">
      <c r="A4397">
        <v>139843</v>
      </c>
      <c r="B4397" t="s">
        <v>4695</v>
      </c>
      <c r="C4397" t="s">
        <v>3973</v>
      </c>
      <c r="D4397" t="s">
        <v>9590</v>
      </c>
      <c r="E4397">
        <v>1809200</v>
      </c>
      <c r="F4397">
        <v>1809200</v>
      </c>
      <c r="G4397">
        <v>46262</v>
      </c>
      <c r="H4397" t="s">
        <v>3422</v>
      </c>
    </row>
    <row r="4398" spans="1:8" hidden="1">
      <c r="A4398">
        <v>139844</v>
      </c>
      <c r="B4398" t="s">
        <v>5036</v>
      </c>
      <c r="C4398" t="s">
        <v>4003</v>
      </c>
      <c r="D4398" t="s">
        <v>9591</v>
      </c>
      <c r="E4398">
        <v>2250720</v>
      </c>
      <c r="F4398">
        <v>2700864</v>
      </c>
      <c r="G4398">
        <v>46262</v>
      </c>
      <c r="H4398" t="s">
        <v>3422</v>
      </c>
    </row>
    <row r="4399" spans="1:8" hidden="1">
      <c r="A4399">
        <v>139845</v>
      </c>
      <c r="B4399" t="s">
        <v>4760</v>
      </c>
      <c r="C4399" t="s">
        <v>3999</v>
      </c>
      <c r="D4399" t="s">
        <v>9592</v>
      </c>
      <c r="E4399">
        <v>3492236.72</v>
      </c>
      <c r="F4399">
        <v>4190684.06</v>
      </c>
      <c r="G4399">
        <v>46262</v>
      </c>
      <c r="H4399" t="s">
        <v>3422</v>
      </c>
    </row>
    <row r="4400" spans="1:8" hidden="1">
      <c r="A4400">
        <v>139846</v>
      </c>
      <c r="B4400" t="s">
        <v>4952</v>
      </c>
      <c r="C4400" t="s">
        <v>3992</v>
      </c>
      <c r="D4400" t="s">
        <v>9593</v>
      </c>
      <c r="E4400">
        <v>1450000</v>
      </c>
      <c r="F4400">
        <v>1450000</v>
      </c>
      <c r="G4400">
        <v>46262</v>
      </c>
      <c r="H4400" t="s">
        <v>3422</v>
      </c>
    </row>
    <row r="4401" spans="1:8" hidden="1">
      <c r="A4401">
        <v>139847</v>
      </c>
      <c r="B4401" t="s">
        <v>5036</v>
      </c>
      <c r="C4401" t="s">
        <v>4003</v>
      </c>
      <c r="D4401" t="s">
        <v>9594</v>
      </c>
      <c r="E4401">
        <v>2930000</v>
      </c>
      <c r="F4401">
        <v>3516000</v>
      </c>
      <c r="G4401">
        <v>46262</v>
      </c>
      <c r="H4401" t="s">
        <v>3422</v>
      </c>
    </row>
    <row r="4402" spans="1:8" hidden="1">
      <c r="A4402">
        <v>139848</v>
      </c>
      <c r="B4402" t="s">
        <v>4764</v>
      </c>
      <c r="C4402" t="s">
        <v>4017</v>
      </c>
      <c r="D4402" t="s">
        <v>9595</v>
      </c>
      <c r="E4402">
        <v>490836.5</v>
      </c>
      <c r="F4402">
        <v>589003.80000000005</v>
      </c>
      <c r="G4402">
        <v>46262</v>
      </c>
      <c r="H4402" t="s">
        <v>3422</v>
      </c>
    </row>
    <row r="4403" spans="1:8" hidden="1">
      <c r="A4403">
        <v>139849</v>
      </c>
      <c r="B4403" t="s">
        <v>8221</v>
      </c>
      <c r="C4403" t="s">
        <v>8222</v>
      </c>
      <c r="D4403" t="s">
        <v>9596</v>
      </c>
      <c r="E4403">
        <v>35000000</v>
      </c>
      <c r="F4403">
        <v>35000000</v>
      </c>
      <c r="G4403">
        <v>46265</v>
      </c>
      <c r="H4403" t="s">
        <v>4641</v>
      </c>
    </row>
    <row r="4404" spans="1:8" hidden="1">
      <c r="A4404">
        <v>139850</v>
      </c>
      <c r="B4404" t="s">
        <v>8776</v>
      </c>
      <c r="C4404" t="s">
        <v>4138</v>
      </c>
      <c r="D4404" t="s">
        <v>9597</v>
      </c>
      <c r="E4404">
        <v>2100000</v>
      </c>
      <c r="F4404">
        <v>2100000</v>
      </c>
      <c r="G4404">
        <v>46265</v>
      </c>
      <c r="H4404" t="s">
        <v>4641</v>
      </c>
    </row>
    <row r="4405" spans="1:8" hidden="1">
      <c r="A4405">
        <v>139851</v>
      </c>
      <c r="B4405">
        <v>0</v>
      </c>
      <c r="C4405">
        <v>0</v>
      </c>
      <c r="D4405" t="s">
        <v>4855</v>
      </c>
      <c r="E4405">
        <v>0</v>
      </c>
      <c r="F4405">
        <v>0</v>
      </c>
      <c r="G4405">
        <v>46265</v>
      </c>
      <c r="H4405" t="s">
        <v>4641</v>
      </c>
    </row>
    <row r="4406" spans="1:8" hidden="1">
      <c r="A4406">
        <v>139852</v>
      </c>
      <c r="B4406" t="s">
        <v>4763</v>
      </c>
      <c r="C4406" t="s">
        <v>3994</v>
      </c>
      <c r="D4406">
        <v>0</v>
      </c>
      <c r="E4406">
        <v>14495985</v>
      </c>
      <c r="F4406">
        <v>17395182</v>
      </c>
      <c r="G4406">
        <v>46265</v>
      </c>
      <c r="H4406" t="s">
        <v>4641</v>
      </c>
    </row>
    <row r="4407" spans="1:8" hidden="1">
      <c r="A4407">
        <v>139853</v>
      </c>
      <c r="B4407" t="s">
        <v>4732</v>
      </c>
      <c r="C4407" t="s">
        <v>4064</v>
      </c>
      <c r="D4407" t="s">
        <v>9598</v>
      </c>
      <c r="E4407">
        <v>3250000</v>
      </c>
      <c r="F4407">
        <v>3250000</v>
      </c>
      <c r="G4407">
        <v>46265</v>
      </c>
      <c r="H4407" t="s">
        <v>4641</v>
      </c>
    </row>
    <row r="4408" spans="1:8" hidden="1">
      <c r="A4408">
        <v>139854</v>
      </c>
      <c r="B4408" t="s">
        <v>6070</v>
      </c>
      <c r="C4408" t="s">
        <v>4103</v>
      </c>
      <c r="D4408" t="s">
        <v>9599</v>
      </c>
      <c r="E4408">
        <v>2325000</v>
      </c>
      <c r="F4408">
        <v>2790000</v>
      </c>
      <c r="G4408">
        <v>46265</v>
      </c>
      <c r="H4408" t="s">
        <v>4641</v>
      </c>
    </row>
    <row r="4409" spans="1:8" hidden="1">
      <c r="A4409">
        <v>139855</v>
      </c>
      <c r="B4409" t="s">
        <v>4763</v>
      </c>
      <c r="C4409" t="s">
        <v>3994</v>
      </c>
      <c r="D4409">
        <v>0</v>
      </c>
      <c r="E4409">
        <v>123675</v>
      </c>
      <c r="F4409">
        <v>148410</v>
      </c>
      <c r="G4409">
        <v>46265</v>
      </c>
      <c r="H4409" t="s">
        <v>4641</v>
      </c>
    </row>
    <row r="4410" spans="1:8" hidden="1">
      <c r="A4410">
        <v>139856</v>
      </c>
      <c r="B4410" t="s">
        <v>4994</v>
      </c>
      <c r="C4410" t="s">
        <v>4004</v>
      </c>
      <c r="D4410" t="s">
        <v>9600</v>
      </c>
      <c r="E4410">
        <v>1050000</v>
      </c>
      <c r="F4410">
        <v>1050000</v>
      </c>
      <c r="G4410">
        <v>46265</v>
      </c>
      <c r="H4410" t="s">
        <v>4641</v>
      </c>
    </row>
    <row r="4411" spans="1:8" hidden="1">
      <c r="A4411">
        <v>139857</v>
      </c>
      <c r="B4411" t="s">
        <v>6153</v>
      </c>
      <c r="C4411" t="s">
        <v>4192</v>
      </c>
      <c r="D4411">
        <v>0</v>
      </c>
      <c r="E4411">
        <v>2862600</v>
      </c>
      <c r="F4411">
        <v>3435120</v>
      </c>
      <c r="G4411">
        <v>46265</v>
      </c>
      <c r="H4411" t="s">
        <v>4641</v>
      </c>
    </row>
    <row r="4412" spans="1:8" hidden="1">
      <c r="A4412">
        <v>139858</v>
      </c>
      <c r="B4412" t="s">
        <v>5043</v>
      </c>
      <c r="C4412" t="s">
        <v>4127</v>
      </c>
      <c r="D4412" t="s">
        <v>9601</v>
      </c>
      <c r="E4412">
        <v>95000.1</v>
      </c>
      <c r="F4412">
        <v>114000.12</v>
      </c>
      <c r="G4412">
        <v>46265</v>
      </c>
      <c r="H4412" t="s">
        <v>4641</v>
      </c>
    </row>
    <row r="4413" spans="1:8" hidden="1">
      <c r="A4413">
        <v>139859</v>
      </c>
      <c r="B4413" t="s">
        <v>9602</v>
      </c>
      <c r="C4413" t="s">
        <v>9603</v>
      </c>
      <c r="D4413" t="s">
        <v>9604</v>
      </c>
      <c r="E4413">
        <v>73450000</v>
      </c>
      <c r="F4413">
        <v>73450000</v>
      </c>
      <c r="G4413">
        <v>46265</v>
      </c>
      <c r="H4413" t="s">
        <v>4641</v>
      </c>
    </row>
    <row r="4414" spans="1:8" hidden="1">
      <c r="A4414">
        <v>139860</v>
      </c>
      <c r="B4414" t="s">
        <v>9605</v>
      </c>
      <c r="C4414" t="s">
        <v>9606</v>
      </c>
      <c r="D4414" t="s">
        <v>9607</v>
      </c>
      <c r="E4414">
        <v>10000000</v>
      </c>
      <c r="F4414">
        <v>10000000</v>
      </c>
      <c r="G4414">
        <v>46265</v>
      </c>
      <c r="H4414" t="s">
        <v>4641</v>
      </c>
    </row>
    <row r="4415" spans="1:8" hidden="1">
      <c r="A4415">
        <v>139861</v>
      </c>
      <c r="B4415" t="s">
        <v>4817</v>
      </c>
      <c r="C4415" t="s">
        <v>4091</v>
      </c>
      <c r="D4415" t="s">
        <v>9608</v>
      </c>
      <c r="E4415">
        <v>7877720.5</v>
      </c>
      <c r="F4415">
        <v>9453264.5999999996</v>
      </c>
      <c r="G4415">
        <v>46265</v>
      </c>
      <c r="H4415" t="s">
        <v>4641</v>
      </c>
    </row>
    <row r="4416" spans="1:8" hidden="1">
      <c r="A4416">
        <v>139862</v>
      </c>
      <c r="B4416" t="s">
        <v>4760</v>
      </c>
      <c r="C4416" t="s">
        <v>3999</v>
      </c>
      <c r="D4416" t="s">
        <v>9609</v>
      </c>
      <c r="E4416">
        <v>14411416.98</v>
      </c>
      <c r="F4416">
        <v>17293700.379999999</v>
      </c>
      <c r="G4416">
        <v>46265</v>
      </c>
      <c r="H4416" t="s">
        <v>4641</v>
      </c>
    </row>
    <row r="4417" spans="1:8" hidden="1">
      <c r="A4417">
        <v>139863</v>
      </c>
      <c r="B4417" t="s">
        <v>4775</v>
      </c>
      <c r="C4417" t="s">
        <v>4036</v>
      </c>
      <c r="D4417" t="s">
        <v>9610</v>
      </c>
      <c r="E4417">
        <v>6206000</v>
      </c>
      <c r="F4417">
        <v>7447200</v>
      </c>
      <c r="G4417">
        <v>46265</v>
      </c>
      <c r="H4417" t="s">
        <v>4641</v>
      </c>
    </row>
    <row r="4418" spans="1:8" hidden="1">
      <c r="A4418">
        <v>139864</v>
      </c>
      <c r="B4418" t="s">
        <v>4952</v>
      </c>
      <c r="C4418" t="s">
        <v>3992</v>
      </c>
      <c r="D4418" t="s">
        <v>9611</v>
      </c>
      <c r="E4418">
        <v>10430000</v>
      </c>
      <c r="F4418">
        <v>10430000</v>
      </c>
      <c r="G4418">
        <v>46265</v>
      </c>
      <c r="H4418" t="s">
        <v>4641</v>
      </c>
    </row>
    <row r="4419" spans="1:8" hidden="1">
      <c r="A4419">
        <v>139865</v>
      </c>
      <c r="B4419" t="s">
        <v>9612</v>
      </c>
      <c r="C4419" t="s">
        <v>9613</v>
      </c>
      <c r="D4419" t="s">
        <v>9614</v>
      </c>
      <c r="E4419">
        <v>4000000</v>
      </c>
      <c r="F4419">
        <v>4000000</v>
      </c>
      <c r="G4419">
        <v>46265</v>
      </c>
      <c r="H4419" t="s">
        <v>4641</v>
      </c>
    </row>
    <row r="4420" spans="1:8" hidden="1">
      <c r="A4420">
        <v>139866</v>
      </c>
      <c r="B4420" t="s">
        <v>9615</v>
      </c>
      <c r="C4420" t="s">
        <v>9616</v>
      </c>
      <c r="D4420" t="s">
        <v>9617</v>
      </c>
      <c r="E4420">
        <v>26000000</v>
      </c>
      <c r="F4420">
        <v>31200000</v>
      </c>
      <c r="G4420">
        <v>46265</v>
      </c>
      <c r="H4420" t="s">
        <v>4641</v>
      </c>
    </row>
    <row r="4421" spans="1:8" hidden="1">
      <c r="A4421">
        <v>139867</v>
      </c>
      <c r="B4421">
        <v>0</v>
      </c>
      <c r="C4421">
        <v>0</v>
      </c>
      <c r="D4421">
        <v>0</v>
      </c>
      <c r="E4421">
        <v>275000</v>
      </c>
      <c r="F4421">
        <v>330000</v>
      </c>
      <c r="G4421">
        <v>46265</v>
      </c>
      <c r="H4421" t="s">
        <v>4641</v>
      </c>
    </row>
  </sheetData>
  <autoFilter ref="A1:H4421" xr:uid="{3E2FDE7B-E65B-43CD-BC69-727FC5FEA32F}">
    <filterColumn colId="2">
      <filters>
        <filter val="AVRA BTP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Base extract</vt:lpstr>
      <vt:lpstr>Base traitement</vt:lpstr>
      <vt:lpstr>TCD</vt:lpstr>
      <vt:lpstr>TCD volume &amp; valeur</vt:lpstr>
      <vt:lpstr>Assemblage</vt:lpstr>
      <vt:lpstr>Volume &amp; Valeur</vt:lpstr>
      <vt:lpstr>DA nul</vt:lpstr>
      <vt:lpstr>Assemb_DA</vt:lpstr>
      <vt:lpstr>PU Vide</vt:lpstr>
      <vt:lpstr>Assemblage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Rihanala Razanarimanana</dc:creator>
  <cp:lastModifiedBy>Rihanala Razanarimanana</cp:lastModifiedBy>
  <dcterms:created xsi:type="dcterms:W3CDTF">2026-09-24T12:58:53Z</dcterms:created>
  <dcterms:modified xsi:type="dcterms:W3CDTF">2026-09-28T11:54:45Z</dcterms:modified>
</cp:coreProperties>
</file>